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README" sheetId="1" state="visible" r:id="rId3"/>
    <sheet name="Config" sheetId="2" state="visible" r:id="rId4"/>
    <sheet name="Tickers" sheetId="3" state="visible" r:id="rId5"/>
    <sheet name="EMFX_Data" sheetId="4" state="visible" r:id="rId6"/>
    <sheet name="Rates_Data" sheetId="5" state="visible" r:id="rId7"/>
    <sheet name="EMFX_Pairs" sheetId="6" state="visible" r:id="rId8"/>
    <sheet name="Rates_Pairs" sheetId="7" state="visible" r:id="rId9"/>
    <sheet name="Portfolio" sheetId="8" state="visible" r:id="rId10"/>
    <sheet name="Dashboard" sheetId="9" state="visible" r:id="rId11"/>
    <sheet name="Template" sheetId="10" state="visible" r:id="rId12"/>
  </sheets>
  <definedNames>
    <definedName function="false" hidden="false" name="ExitZ" vbProcedure="false">Config!$B$8</definedName>
    <definedName function="false" hidden="false" name="MaxScal" vbProcedure="false">Config!$B$16</definedName>
    <definedName function="false" hidden="false" name="MinObs" vbProcedure="false">Config!$B$12</definedName>
    <definedName function="false" hidden="false" name="NSleeve" vbProcedure="false">Config!$B$18</definedName>
    <definedName function="false" hidden="false" name="RateDur" vbProcedure="false">Config!$B$17</definedName>
    <definedName function="false" hidden="false" name="TgtVol" vbProcedure="false">Config!$B$14</definedName>
    <definedName function="false" hidden="false" name="VolCap" vbProcedure="false">Config!$B$15</definedName>
    <definedName function="false" hidden="false" name="VolLB" vbProcedure="false">Config!$B$13</definedName>
    <definedName function="false" hidden="false" name="w2" vbProcedure="false">Config!$B$9</definedName>
    <definedName function="false" hidden="false" name="w3" vbProcedure="false">Config!$B$10</definedName>
    <definedName function="false" hidden="false" name="w4" vbProcedure="false">Config!$B$11</definedName>
    <definedName function="false" hidden="false" name="z3" vbProcedure="false">Config!$B$6</definedName>
    <definedName function="false" hidden="false" name="z4" vbProcedure="false">Config!$B$7</definedName>
    <definedName function="false" hidden="false" name="zEntry" vbProcedure="false">Config!$B$5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<sst xmlns="http://schemas.openxmlformats.org/spreadsheetml/2006/main" count="855" uniqueCount="308">
  <si>
    <t xml:space="preserve">Simplified Deep Value Strategy — Bloomberg workbook</t>
  </si>
  <si>
    <t xml:space="preserve">Implements the mechanics described in Appendix B of "Building a Better Deep Value Portfolio" (Kupersmith, Ross, Thapar, AQR, March 2017).</t>
  </si>
  <si>
    <t xml:space="preserve">What this is</t>
  </si>
  <si>
    <t xml:space="preserve">A working implementation of the Appendix B engine on two of the fourteen sub-strategies: Emerging Currencies</t>
  </si>
  <si>
    <t xml:space="preserve">(signal: real exchange rate) and Interest Rate Futures (signal: adjusted real short rate). The engine is generic —</t>
  </si>
  <si>
    <t xml:space="preserve">the Template sheet explains how to add Global Bonds, Developed Currencies, Inflation Breakevens or any other sleeve.</t>
  </si>
  <si>
    <t xml:space="preserve">The mechanics, step by step</t>
  </si>
  <si>
    <t xml:space="preserve">1.  Each sub-strategy is divided into SUBSETS. For non-stock-selection strategies a subset is a PAIR of assets.</t>
  </si>
  <si>
    <t xml:space="preserve">    7 assets gives 21 pairs per sleeve.</t>
  </si>
  <si>
    <t xml:space="preserve">2.  Within each subset, assets are sorted on the valuation metric: long the top third, short the bottom third.</t>
  </si>
  <si>
    <t xml:space="preserve">    In a two-asset subset that reduces to long the cheap one and short the rich one.</t>
  </si>
  <si>
    <t xml:space="preserve">3.  The VALUATION SPREAD of the subset is the gap between the long and short legs' valuation. Always positive.</t>
  </si>
  <si>
    <t xml:space="preserve">4.  An EXPANDING z-score is taken of that spread — mean and standard deviation use only data up to that date,</t>
  </si>
  <si>
    <t xml:space="preserve">    so the signal is point-in-time and carries no look-ahead. Requires a minimum observation count (Config).</t>
  </si>
  <si>
    <t xml:space="preserve">5.  A subset is INCLUDED when its z-score exceeds 2, and removed when it falls back below 2.</t>
  </si>
  <si>
    <t xml:space="preserve">6.  Position size steps up as the dislocation widens: 1.0x at z&gt;=2, 1.5x at z&gt;=3, 2.0x at z&gt;=4. Widening is</t>
  </si>
  <si>
    <t xml:space="preserve">    the reason to add, not to cut. All four thresholds and multipliers are inputs on Config.</t>
  </si>
  <si>
    <t xml:space="preserve">7.  Each included subset is then scaled to a FIXED RISK TARGET using its own trailing volatility.</t>
  </si>
  <si>
    <t xml:space="preserve">8.  A PORTFOLIO RISK CAP applies on top: if trailing portfolio volatility exceeds the cap, every subset is</t>
  </si>
  <si>
    <t xml:space="preserve">    scaled down proportionally.</t>
  </si>
  <si>
    <t xml:space="preserve">9.  Sleeves are scaled to equal risk contribution. Returns are monthly.</t>
  </si>
  <si>
    <t xml:space="preserve">How to use it</t>
  </si>
  <si>
    <t xml:space="preserve">1.  Open Tickers. Column E holds a ready-made BDH formula for every series. Verify each ticker on the terminal</t>
  </si>
  <si>
    <t xml:space="preserve">    first — the route to find it is given in column D — then paste the formula into the matching yellow block.</t>
  </si>
  <si>
    <t xml:space="preserve">2.  Yellow cells are inputs. Blue text is a hardcoded input or a placeholder. Black text is a formula. Do not</t>
  </si>
  <si>
    <t xml:space="preserve">    overwrite black cells.</t>
  </si>
  <si>
    <t xml:space="preserve">3.  Dashboard shows the live opportunity set, the count of included subsets through time, and cumulative return.</t>
  </si>
  <si>
    <t xml:space="preserve">What is synthetic right now</t>
  </si>
  <si>
    <t xml:space="preserve">Every yellow input block is filled with SYNTHETIC placeholder data so the engine runs and can be checked before</t>
  </si>
  <si>
    <t xml:space="preserve">you have a terminal in front of you. It is not real market data and no conclusion should be drawn from the</t>
  </si>
  <si>
    <t xml:space="preserve">output until it is replaced. The structure, formulas and wiring are real.</t>
  </si>
  <si>
    <t xml:space="preserve">Simplifications, stated plainly</t>
  </si>
  <si>
    <t xml:space="preserve">·  Two sleeves of fourteen. The twelve equity and stock-selection sleeves need book-to-price on large universes,</t>
  </si>
  <si>
    <t xml:space="preserve">   which is not an Excel job; they are out of scope here rather than approximated badly.</t>
  </si>
  <si>
    <t xml:space="preserve">·  "Equal risk contribution between asset allocation and stock selection" is moot with no stock-selection sleeve.</t>
  </si>
  <si>
    <t xml:space="preserve">   It is implemented as equal risk contribution across the two asset-allocation sleeves present.</t>
  </si>
  <si>
    <t xml:space="preserve">·  Returns are price-based and gross of transaction costs, financing and carry. The paper's simulated returns are</t>
  </si>
  <si>
    <t xml:space="preserve">   also gross of transaction costs.</t>
  </si>
  <si>
    <t xml:space="preserve">·  Currency returns are spot only. Adding carry would raise returns and change the ranking; worth doing next.</t>
  </si>
  <si>
    <t xml:space="preserve">·  Rate-futures returns are approximated as minus a fixed duration times the change in the 2-year yield.</t>
  </si>
  <si>
    <t xml:space="preserve">·  The appendix removes a subset when z falls back below 2. A footnote in the body of the paper describes a</t>
  </si>
  <si>
    <t xml:space="preserve">   version that trims as z steps down and exits below 1. Set ExitZ on Config to 1 to run that variant instead.</t>
  </si>
  <si>
    <t xml:space="preserve">Source</t>
  </si>
  <si>
    <t xml:space="preserve">Appendix B, "Building a Better Deep Value Portfolio", D. Kupersmith, A. Ross, A. Thapar, AQR Capital Management,</t>
  </si>
  <si>
    <t xml:space="preserve">March 2017. Strategy construction, thresholds and the 11-asset-class scope are taken from that appendix as</t>
  </si>
  <si>
    <t xml:space="preserve">supplied. Signal definitions below the strategy name are this workbook's implementation choices, documented on</t>
  </si>
  <si>
    <t xml:space="preserve">each data sheet.</t>
  </si>
  <si>
    <t xml:space="preserve">Configuration</t>
  </si>
  <si>
    <t xml:space="preserve">Blue = input. Change these and the whole workbook recalculates.</t>
  </si>
  <si>
    <t xml:space="preserve">Parameter</t>
  </si>
  <si>
    <t xml:space="preserve">Value</t>
  </si>
  <si>
    <t xml:space="preserve">Notes</t>
  </si>
  <si>
    <t xml:space="preserve">Entry / step-1 z threshold</t>
  </si>
  <si>
    <t xml:space="preserve">Subset is included when the expanding z-score of its valuation spread exceeds this.</t>
  </si>
  <si>
    <t xml:space="preserve">Step-2 z threshold</t>
  </si>
  <si>
    <t xml:space="preserve">Position steps up at this z.</t>
  </si>
  <si>
    <t xml:space="preserve">Step-3 z threshold</t>
  </si>
  <si>
    <t xml:space="preserve">Position steps up again at this z.</t>
  </si>
  <si>
    <t xml:space="preserve">Exit z threshold</t>
  </si>
  <si>
    <t xml:space="preserve">Subset is removed when z falls below this. Appendix B uses 2. Set to 1 for the footnote variant.</t>
  </si>
  <si>
    <t xml:space="preserve">Weight at step 1</t>
  </si>
  <si>
    <t xml:space="preserve">Risk multiplier once included.</t>
  </si>
  <si>
    <t xml:space="preserve">Weight at step 2</t>
  </si>
  <si>
    <t xml:space="preserve">Risk multiplier at the step-2 threshold.</t>
  </si>
  <si>
    <t xml:space="preserve">Weight at step 3</t>
  </si>
  <si>
    <t xml:space="preserve">Risk multiplier at the step-3 threshold.</t>
  </si>
  <si>
    <t xml:space="preserve">Min obs for z-score</t>
  </si>
  <si>
    <t xml:space="preserve">Months of history required before an expanding z-score is produced.</t>
  </si>
  <si>
    <t xml:space="preserve">Vol lookback (months)</t>
  </si>
  <si>
    <t xml:space="preserve">Trailing window for subset and portfolio volatility.</t>
  </si>
  <si>
    <t xml:space="preserve">Target vol per subset</t>
  </si>
  <si>
    <t xml:space="preserve">Annualised risk target for each included subset before portfolio scaling.</t>
  </si>
  <si>
    <t xml:space="preserve">Portfolio vol cap</t>
  </si>
  <si>
    <t xml:space="preserve">Annualised. If trailing portfolio vol exceeds this, all subsets scale down proportionally.</t>
  </si>
  <si>
    <t xml:space="preserve">Max subset scalar</t>
  </si>
  <si>
    <t xml:space="preserve">Cap on the vol-targeting multiplier, to stop a quiet subset being levered absurdly.</t>
  </si>
  <si>
    <t xml:space="preserve">Rate future duration</t>
  </si>
  <si>
    <t xml:space="preserve">Years. Used to turn a 2-year yield change into a futures return.</t>
  </si>
  <si>
    <t xml:space="preserve">Sleeves in portfolio</t>
  </si>
  <si>
    <t xml:space="preserve">Used for the equal-risk-contribution split across sleeves.</t>
  </si>
  <si>
    <t xml:space="preserve">All thresholds and multipliers above are taken from Appendix B as supplied by the user. Risk-targeting parameters are implementation choices.</t>
  </si>
  <si>
    <t xml:space="preserve">Bloomberg pull sheet</t>
  </si>
  <si>
    <t xml:space="preserve">Verify every ticker on the terminal before trusting it. Column F is the formula to paste into the matching yellow block.</t>
  </si>
  <si>
    <t xml:space="preserve">Start date</t>
  </si>
  <si>
    <t xml:space="preserve">End date</t>
  </si>
  <si>
    <t xml:space="preserve">BDH options</t>
  </si>
  <si>
    <t xml:space="preserve">"Per=M","Dts=H","Days=A","Fill=P"</t>
  </si>
  <si>
    <t xml:space="preserve">Monthly periodicity, dates hidden so one column comes back, all calendar days, previous value carried.</t>
  </si>
  <si>
    <t xml:space="preserve">Sleeve</t>
  </si>
  <si>
    <t xml:space="preserve">Series needed</t>
  </si>
  <si>
    <t xml:space="preserve">Suggested ticker</t>
  </si>
  <si>
    <t xml:space="preserve">Confidence</t>
  </si>
  <si>
    <t xml:space="preserve">How to verify on the terminal</t>
  </si>
  <si>
    <t xml:space="preserve">BDH formula to paste</t>
  </si>
  <si>
    <t xml:space="preserve">EM currencies</t>
  </si>
  <si>
    <t xml:space="preserve">BRL spot per USD</t>
  </si>
  <si>
    <t xml:space="preserve">USDBRL Curncy</t>
  </si>
  <si>
    <t xml:space="preserve">High</t>
  </si>
  <si>
    <t xml:space="preserve">Standard spot ticker. Confirm quoting convention is units per USD.</t>
  </si>
  <si>
    <t xml:space="preserve">MXN spot per USD</t>
  </si>
  <si>
    <t xml:space="preserve">USDMXN Curncy</t>
  </si>
  <si>
    <t xml:space="preserve">CLP spot per USD</t>
  </si>
  <si>
    <t xml:space="preserve">USDCLP Curncy</t>
  </si>
  <si>
    <t xml:space="preserve">COP spot per USD</t>
  </si>
  <si>
    <t xml:space="preserve">USDCOP Curncy</t>
  </si>
  <si>
    <t xml:space="preserve">ZAR spot per USD</t>
  </si>
  <si>
    <t xml:space="preserve">USDZAR Curncy</t>
  </si>
  <si>
    <t xml:space="preserve">TRY spot per USD</t>
  </si>
  <si>
    <t xml:space="preserve">USDTRY Curncy</t>
  </si>
  <si>
    <t xml:space="preserve">PLN spot per USD</t>
  </si>
  <si>
    <t xml:space="preserve">USDPLN Curncy</t>
  </si>
  <si>
    <t xml:space="preserve">BRL country CPI index</t>
  </si>
  <si>
    <t xml:space="preserve">&lt;verify&gt;</t>
  </si>
  <si>
    <t xml:space="preserve">Find it</t>
  </si>
  <si>
    <t xml:space="preserve">ECO &lt;GO&gt; &gt; country &gt; Consumer Price Index &gt; copy the index-level (not YoY) ticker.</t>
  </si>
  <si>
    <t xml:space="preserve">MXN country CPI index</t>
  </si>
  <si>
    <t xml:space="preserve">CLP country CPI index</t>
  </si>
  <si>
    <t xml:space="preserve">COP country CPI index</t>
  </si>
  <si>
    <t xml:space="preserve">ZAR country CPI index</t>
  </si>
  <si>
    <t xml:space="preserve">TRY country CPI index</t>
  </si>
  <si>
    <t xml:space="preserve">PLN country CPI index</t>
  </si>
  <si>
    <t xml:space="preserve">US CPI index (deflator base)</t>
  </si>
  <si>
    <t xml:space="preserve">CPURNSA Index</t>
  </si>
  <si>
    <t xml:space="preserve">Medium</t>
  </si>
  <si>
    <t xml:space="preserve">US CPI Urban Consumers NSA, index level. Confirm via ECO &lt;GO&gt; &gt; United States.</t>
  </si>
  <si>
    <t xml:space="preserve">Rate futures</t>
  </si>
  <si>
    <t xml:space="preserve">US 3-month rate</t>
  </si>
  <si>
    <t xml:space="preserve">Generic 3m government or OIS rate. Try the GT/GG generic chain for the country, or use the OIS curve.</t>
  </si>
  <si>
    <t xml:space="preserve">DE 3-month rate</t>
  </si>
  <si>
    <t xml:space="preserve">GB 3-month rate</t>
  </si>
  <si>
    <t xml:space="preserve">CA 3-month rate</t>
  </si>
  <si>
    <t xml:space="preserve">AU 3-month rate</t>
  </si>
  <si>
    <t xml:space="preserve">JP 3-month rate</t>
  </si>
  <si>
    <t xml:space="preserve">NZ 3-month rate</t>
  </si>
  <si>
    <t xml:space="preserve">US expected inflation, 12m ahead</t>
  </si>
  <si>
    <t xml:space="preserve">ECFC &lt;GO&gt; for the consensus CPI forecast, or the 1y inflation swap. Document which you used.</t>
  </si>
  <si>
    <t xml:space="preserve">DE expected inflation, 12m ahead</t>
  </si>
  <si>
    <t xml:space="preserve">GB expected inflation, 12m ahead</t>
  </si>
  <si>
    <t xml:space="preserve">CA expected inflation, 12m ahead</t>
  </si>
  <si>
    <t xml:space="preserve">AU expected inflation, 12m ahead</t>
  </si>
  <si>
    <t xml:space="preserve">JP expected inflation, 12m ahead</t>
  </si>
  <si>
    <t xml:space="preserve">NZ expected inflation, 12m ahead</t>
  </si>
  <si>
    <t xml:space="preserve">US 2-year government yield</t>
  </si>
  <si>
    <t xml:space="preserve">Generic 2y sovereign yield. Confirm it is the on-the-run generic, not a specific bond.</t>
  </si>
  <si>
    <t xml:space="preserve">DE 2-year government yield</t>
  </si>
  <si>
    <t xml:space="preserve">GB 2-year government yield</t>
  </si>
  <si>
    <t xml:space="preserve">CA 2-year government yield</t>
  </si>
  <si>
    <t xml:space="preserve">AU 2-year government yield</t>
  </si>
  <si>
    <t xml:space="preserve">JP 2-year government yield</t>
  </si>
  <si>
    <t xml:space="preserve">NZ 2-year government yield</t>
  </si>
  <si>
    <t xml:space="preserve">Confidence column is mine, not Bloomberg's. "High" means the ticker follows a standard convention I am confident in; "Find it" means look it up rather than trust a guess.</t>
  </si>
  <si>
    <t xml:space="preserve">EMFX Data</t>
  </si>
  <si>
    <t xml:space="preserve">Signal: real exchange rate. RER = (country CPI / US CPI) / spot, indexed to 100 at the first observation. Cheapness = minus the log deviation of RER from its own EXPANDING mean, so a higher number means cheaper. Yellow = paste BDH here.</t>
  </si>
  <si>
    <t xml:space="preserve">Spot, units per USD  — INPUT</t>
  </si>
  <si>
    <t xml:space="preserve">CPI index — INPUT</t>
  </si>
  <si>
    <t xml:space="preserve">Real exchange rate (100 = first obs)</t>
  </si>
  <si>
    <t xml:space="preserve">Valuation: cheapness vs own history</t>
  </si>
  <si>
    <t xml:space="preserve">Monthly return to a long position</t>
  </si>
  <si>
    <t xml:space="preserve">Date</t>
  </si>
  <si>
    <t xml:space="preserve">BRL</t>
  </si>
  <si>
    <t xml:space="preserve">MXN</t>
  </si>
  <si>
    <t xml:space="preserve">CLP</t>
  </si>
  <si>
    <t xml:space="preserve">COP</t>
  </si>
  <si>
    <t xml:space="preserve">ZAR</t>
  </si>
  <si>
    <t xml:space="preserve">TRY</t>
  </si>
  <si>
    <t xml:space="preserve">PLN</t>
  </si>
  <si>
    <t xml:space="preserve">US</t>
  </si>
  <si>
    <t xml:space="preserve">Synthetic placeholder data. Replace the yellow blocks with BDH pulls from Tickers. Formula columns update automatically.</t>
  </si>
  <si>
    <t xml:space="preserve">Placeholder spot is generated from a mean-reverting real exchange rate, which is the premise the signal rests on. Real data will not be this well behaved.</t>
  </si>
  <si>
    <t xml:space="preserve">Rates Data</t>
  </si>
  <si>
    <t xml:space="preserve">Signal: adjusted real short rate = 3-month rate less expected inflation 12 months ahead, then measured against each market's OWN expanding mean. Higher = cheaper. Return approximated as minus duration times the change in the 2-year yield. Yellow = paste BDH here.</t>
  </si>
  <si>
    <t xml:space="preserve">3-month rate, % — INPUT</t>
  </si>
  <si>
    <t xml:space="preserve">Expected inflation 12m ahead, % — INPUT</t>
  </si>
  <si>
    <t xml:space="preserve">2-year government yield, % — INPUT</t>
  </si>
  <si>
    <t xml:space="preserve">Real short rate, %</t>
  </si>
  <si>
    <t xml:space="preserve">DE</t>
  </si>
  <si>
    <t xml:space="preserve">GB</t>
  </si>
  <si>
    <t xml:space="preserve">CA</t>
  </si>
  <si>
    <t xml:space="preserve">AU</t>
  </si>
  <si>
    <t xml:space="preserve">JP</t>
  </si>
  <si>
    <t xml:space="preserve">NZ</t>
  </si>
  <si>
    <t xml:space="preserve">Note on the signal: the raw real-rate LEVEL across markets is largely a carry signal, because structural real-rate gaps between countries persist for decades.</t>
  </si>
  <si>
    <t xml:space="preserve">Measuring each market against its own expanding mean is what turns it into a value signal, which is what this framework is trying to harvest. Delete the AVERAGE term to run the raw-level version.</t>
  </si>
  <si>
    <t xml:space="preserve">EMFX Pairs</t>
  </si>
  <si>
    <t xml:space="preserve">One column per pair. Long the cheaper currency, short the richer, direction set by the previous month's valuation so there is no look-ahead.</t>
  </si>
  <si>
    <t xml:space="preserve">Valuation spread</t>
  </si>
  <si>
    <t xml:space="preserve">Expanding z-score</t>
  </si>
  <si>
    <t xml:space="preserve">Risk multiplier (ladder)</t>
  </si>
  <si>
    <t xml:space="preserve">Pair return (long cheap / short rich)</t>
  </si>
  <si>
    <t xml:space="preserve">Trailing vol, annualised</t>
  </si>
  <si>
    <t xml:space="preserve">Position</t>
  </si>
  <si>
    <t xml:space="preserve">Weighted return</t>
  </si>
  <si>
    <t xml:space="preserve">BRL/MXN</t>
  </si>
  <si>
    <t xml:space="preserve">BRL/CLP</t>
  </si>
  <si>
    <t xml:space="preserve">BRL/COP</t>
  </si>
  <si>
    <t xml:space="preserve">BRL/ZAR</t>
  </si>
  <si>
    <t xml:space="preserve">BRL/TRY</t>
  </si>
  <si>
    <t xml:space="preserve">BRL/PLN</t>
  </si>
  <si>
    <t xml:space="preserve">MXN/CLP</t>
  </si>
  <si>
    <t xml:space="preserve">MXN/COP</t>
  </si>
  <si>
    <t xml:space="preserve">MXN/ZAR</t>
  </si>
  <si>
    <t xml:space="preserve">MXN/TRY</t>
  </si>
  <si>
    <t xml:space="preserve">MXN/PLN</t>
  </si>
  <si>
    <t xml:space="preserve">CLP/COP</t>
  </si>
  <si>
    <t xml:space="preserve">CLP/ZAR</t>
  </si>
  <si>
    <t xml:space="preserve">CLP/TRY</t>
  </si>
  <si>
    <t xml:space="preserve">CLP/PLN</t>
  </si>
  <si>
    <t xml:space="preserve">COP/ZAR</t>
  </si>
  <si>
    <t xml:space="preserve">COP/TRY</t>
  </si>
  <si>
    <t xml:space="preserve">COP/PLN</t>
  </si>
  <si>
    <t xml:space="preserve">ZAR/TRY</t>
  </si>
  <si>
    <t xml:space="preserve">ZAR/PLN</t>
  </si>
  <si>
    <t xml:space="preserve">TRY/PLN</t>
  </si>
  <si>
    <t xml:space="preserve">Gross ret</t>
  </si>
  <si>
    <t xml:space="preserve"># included</t>
  </si>
  <si>
    <t xml:space="preserve">Rates Pairs</t>
  </si>
  <si>
    <t xml:space="preserve">One column per pair. Long the market with the higher real short rate, short the lower, direction set by the previous month's valuation.</t>
  </si>
  <si>
    <t xml:space="preserve">US/DE</t>
  </si>
  <si>
    <t xml:space="preserve">US/GB</t>
  </si>
  <si>
    <t xml:space="preserve">US/CA</t>
  </si>
  <si>
    <t xml:space="preserve">US/AU</t>
  </si>
  <si>
    <t xml:space="preserve">US/JP</t>
  </si>
  <si>
    <t xml:space="preserve">US/NZ</t>
  </si>
  <si>
    <t xml:space="preserve">DE/GB</t>
  </si>
  <si>
    <t xml:space="preserve">DE/CA</t>
  </si>
  <si>
    <t xml:space="preserve">DE/AU</t>
  </si>
  <si>
    <t xml:space="preserve">DE/JP</t>
  </si>
  <si>
    <t xml:space="preserve">DE/NZ</t>
  </si>
  <si>
    <t xml:space="preserve">GB/CA</t>
  </si>
  <si>
    <t xml:space="preserve">GB/AU</t>
  </si>
  <si>
    <t xml:space="preserve">GB/JP</t>
  </si>
  <si>
    <t xml:space="preserve">GB/NZ</t>
  </si>
  <si>
    <t xml:space="preserve">CA/AU</t>
  </si>
  <si>
    <t xml:space="preserve">CA/JP</t>
  </si>
  <si>
    <t xml:space="preserve">CA/NZ</t>
  </si>
  <si>
    <t xml:space="preserve">AU/JP</t>
  </si>
  <si>
    <t xml:space="preserve">AU/NZ</t>
  </si>
  <si>
    <t xml:space="preserve">JP/NZ</t>
  </si>
  <si>
    <t xml:space="preserve">Portfolio</t>
  </si>
  <si>
    <t xml:space="preserve">Sleeves scaled to equal risk contribution, then a portfolio-level volatility cap applied proportionally. All scalars use the previous month's information.</t>
  </si>
  <si>
    <t xml:space="preserve">EM FX gross</t>
  </si>
  <si>
    <t xml:space="preserve">Rates gross</t>
  </si>
  <si>
    <t xml:space="preserve">EM FX vol</t>
  </si>
  <si>
    <t xml:space="preserve">Rates vol</t>
  </si>
  <si>
    <t xml:space="preserve">EM FX scalar</t>
  </si>
  <si>
    <t xml:space="preserve">Rates scalar</t>
  </si>
  <si>
    <t xml:space="preserve">Combined pre-cap</t>
  </si>
  <si>
    <t xml:space="preserve">Pre-cap vol</t>
  </si>
  <si>
    <t xml:space="preserve">Cap scalar</t>
  </si>
  <si>
    <t xml:space="preserve">Net return</t>
  </si>
  <si>
    <t xml:space="preserve">Cumulative</t>
  </si>
  <si>
    <t xml:space="preserve">Cumulative index starts at 1.00. Returns are gross of transaction costs, financing and carry.</t>
  </si>
  <si>
    <t xml:space="preserve">Dashboard</t>
  </si>
  <si>
    <t xml:space="preserve">Live opportunity set and simulated performance. Everything here reads from the engine sheets.</t>
  </si>
  <si>
    <t xml:space="preserve">SYNTHETIC PLACEHOLDER DATA — every figure below is generated, not market data. Replace the yellow input blocks with BDH pulls before drawing any conclusion.</t>
  </si>
  <si>
    <t xml:space="preserve">Every subset, latest reading</t>
  </si>
  <si>
    <t xml:space="preserve">Ten widest dislocations now</t>
  </si>
  <si>
    <t xml:space="preserve">Performance</t>
  </si>
  <si>
    <t xml:space="preserve">Pair</t>
  </si>
  <si>
    <t xml:space="preserve">z-score</t>
  </si>
  <si>
    <t xml:space="preserve">Multiplier</t>
  </si>
  <si>
    <t xml:space="preserve">Rank</t>
  </si>
  <si>
    <t xml:space="preserve">Annualised return</t>
  </si>
  <si>
    <t xml:space="preserve">EM FX</t>
  </si>
  <si>
    <t xml:space="preserve">Annualised volatility</t>
  </si>
  <si>
    <t xml:space="preserve">Return / volatility</t>
  </si>
  <si>
    <t xml:space="preserve">Best month</t>
  </si>
  <si>
    <t xml:space="preserve">Worst month</t>
  </si>
  <si>
    <t xml:space="preserve">Cumulative index</t>
  </si>
  <si>
    <t xml:space="preserve">Months simulated</t>
  </si>
  <si>
    <t xml:space="preserve">Opportunity set</t>
  </si>
  <si>
    <t xml:space="preserve">Included now</t>
  </si>
  <si>
    <t xml:space="preserve">Average included</t>
  </si>
  <si>
    <t xml:space="preserve">Most ever included</t>
  </si>
  <si>
    <t xml:space="preserve">Ties on identical z-scores resolve to the first match; immaterial on live data.</t>
  </si>
  <si>
    <t xml:space="preserve">Total subsets tracked</t>
  </si>
  <si>
    <t xml:space="preserve">Charts read from Portfolio. Replace the synthetic inputs and they redraw.</t>
  </si>
  <si>
    <t xml:space="preserve">Rates</t>
  </si>
  <si>
    <t xml:space="preserve">Adding another sleeve</t>
  </si>
  <si>
    <t xml:space="preserve">The engine is generic. Global Bonds, Developed Currencies, Inflation Breakevens and Swap Spreads all drop in the same way.</t>
  </si>
  <si>
    <t xml:space="preserve">The four steps</t>
  </si>
  <si>
    <t xml:space="preserve">1.  Copy Rates_Data, rename it &lt;Sleeve&gt;_Data, and replace the input blocks with the series the signal needs.</t>
  </si>
  <si>
    <t xml:space="preserve">    Keep the block order: inputs first, then a Valuation column per asset, then a monthly-return column per asset.</t>
  </si>
  <si>
    <t xml:space="preserve">2.  Write the valuation formula so that a HIGHER number always means CHEAPER. That convention is what lets the</t>
  </si>
  <si>
    <t xml:space="preserve">    pair engine sort long-cheap / short-rich without a sleeve-specific rule.</t>
  </si>
  <si>
    <t xml:space="preserve">3.  Copy Rates_Pairs, rename it, and repoint the Valuation and Return references at the new data sheet.</t>
  </si>
  <si>
    <t xml:space="preserve">    The spread, z-score, ladder, vol target and position formulas need no change at all.</t>
  </si>
  <si>
    <t xml:space="preserve">4.  On Portfolio, add a gross-return column for the sleeve and raise NSleeve on Config so the equal-risk split</t>
  </si>
  <si>
    <t xml:space="preserve">    divides across the right number of sleeves.</t>
  </si>
  <si>
    <t xml:space="preserve">Signals for the remaining asset-allocation sleeves</t>
  </si>
  <si>
    <t xml:space="preserve">Global Bonds — real bond yield. 10-year nominal yield less expected inflation. Higher = cheaper. Return is</t>
  </si>
  <si>
    <t xml:space="preserve">minus 10-year duration times the yield change.</t>
  </si>
  <si>
    <t xml:space="preserve">Developed Currencies — real exchange rate. Identical construction to EM FX; only the universe changes.</t>
  </si>
  <si>
    <t xml:space="preserve">Inflation Breakevens — inflation risk premium. Breakeven less survey or swap-implied expected inflation.</t>
  </si>
  <si>
    <t xml:space="preserve">A high premium means the breakeven is expensive, so the valuation metric is the NEGATIVE of the premium.</t>
  </si>
  <si>
    <t xml:space="preserve">Swap Spreads — swap spread against a fair-value estimate. Hardest of the four to specify; needs a fair-value</t>
  </si>
  <si>
    <t xml:space="preserve">model rather than a raw level, so do that one last and document the model.</t>
  </si>
  <si>
    <t xml:space="preserve">The equity sleeves</t>
  </si>
  <si>
    <t xml:space="preserve">The paper runs eight equity and stock-selection sleeves on book-to-price. Index-level sleeves (Global, European,</t>
  </si>
  <si>
    <t xml:space="preserve">Emerging, US equity indices) are tractable here: pull PX_TO_BOOK_RATIO on the index tickers, invert it, and the</t>
  </si>
  <si>
    <t xml:space="preserve">same engine applies with subsets as index pairs. The four single-stock sleeves need point-in-time book values on</t>
  </si>
  <si>
    <t xml:space="preserve">large universes with industry subsets, which is a database job and not an Excel one. Say that rather than</t>
  </si>
  <si>
    <t xml:space="preserve">approximating it badly.</t>
  </si>
  <si>
    <t xml:space="preserve">One thing to get right before extending</t>
  </si>
  <si>
    <t xml:space="preserve">The expanding z-score means early readings are unstable — the first MinObs months produce nothing, and the next</t>
  </si>
  <si>
    <t xml:space="preserve">couple of years produce z-scores off a short sample. Check that any new sleeve has enough history before its</t>
  </si>
  <si>
    <t xml:space="preserve">start date to make the first live signal meaningful, or stagger the start the way the paper does: Emerging</t>
  </si>
  <si>
    <t xml:space="preserve">Currencies from 1996, Inflation Breakevens and Swap Spreads from 1997, everything else from 1990.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</si>
</sst>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"/>
    <numFmt numFmtId="166" formatCode="0.00"/>
    <numFmt numFmtId="167" formatCode="0"/>
    <numFmt numFmtId="168" formatCode="0.0%"/>
    <numFmt numFmtId="169" formatCode="yyyy\-mm\-dd"/>
    <numFmt numFmtId="170" formatCode="yyyy\-mm"/>
    <numFmt numFmtId="171" formatCode="#,##0.0000"/>
    <numFmt numFmtId="172" formatCode="#,##0.00"/>
    <numFmt numFmtId="173" formatCode="0.0000"/>
    <numFmt numFmtId="174" formatCode="0.000"/>
    <numFmt numFmtId="175" formatCode="0.000%"/>
    <numFmt numFmtId="176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Subsets included (opportunity set)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Portfolio!M3</c:f>
              <c:strCache>
                <c:ptCount val="1"/>
                <c:pt idx="0">
                  <c:v># included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Portfolio!$A$4:$A$276</c:f>
              <c:strCache>
                <c:ptCount val="273"/>
                <c:pt idx="0">
                  <c:v>2004-01</c:v>
                </c:pt>
                <c:pt idx="1">
                  <c:v>2004-02</c:v>
                </c:pt>
                <c:pt idx="2">
                  <c:v>2004-03</c:v>
                </c:pt>
                <c:pt idx="3">
                  <c:v>2004-04</c:v>
                </c:pt>
                <c:pt idx="4">
                  <c:v>2004-05</c:v>
                </c:pt>
                <c:pt idx="5">
                  <c:v>2004-06</c:v>
                </c:pt>
                <c:pt idx="6">
                  <c:v>2004-07</c:v>
                </c:pt>
                <c:pt idx="7">
                  <c:v>2004-08</c:v>
                </c:pt>
                <c:pt idx="8">
                  <c:v>2004-09</c:v>
                </c:pt>
                <c:pt idx="9">
                  <c:v>2004-10</c:v>
                </c:pt>
                <c:pt idx="10">
                  <c:v>2004-11</c:v>
                </c:pt>
                <c:pt idx="11">
                  <c:v>2004-12</c:v>
                </c:pt>
                <c:pt idx="12">
                  <c:v>2005-01</c:v>
                </c:pt>
                <c:pt idx="13">
                  <c:v>2005-02</c:v>
                </c:pt>
                <c:pt idx="14">
                  <c:v>2005-03</c:v>
                </c:pt>
                <c:pt idx="15">
                  <c:v>2005-04</c:v>
                </c:pt>
                <c:pt idx="16">
                  <c:v>2005-05</c:v>
                </c:pt>
                <c:pt idx="17">
                  <c:v>2005-06</c:v>
                </c:pt>
                <c:pt idx="18">
                  <c:v>2005-07</c:v>
                </c:pt>
                <c:pt idx="19">
                  <c:v>2005-08</c:v>
                </c:pt>
                <c:pt idx="20">
                  <c:v>2005-09</c:v>
                </c:pt>
                <c:pt idx="21">
                  <c:v>2005-10</c:v>
                </c:pt>
                <c:pt idx="22">
                  <c:v>2005-11</c:v>
                </c:pt>
                <c:pt idx="23">
                  <c:v>2005-12</c:v>
                </c:pt>
                <c:pt idx="24">
                  <c:v>2006-01</c:v>
                </c:pt>
                <c:pt idx="25">
                  <c:v>2006-02</c:v>
                </c:pt>
                <c:pt idx="26">
                  <c:v>2006-03</c:v>
                </c:pt>
                <c:pt idx="27">
                  <c:v>2006-04</c:v>
                </c:pt>
                <c:pt idx="28">
                  <c:v>2006-05</c:v>
                </c:pt>
                <c:pt idx="29">
                  <c:v>2006-06</c:v>
                </c:pt>
                <c:pt idx="30">
                  <c:v>2006-07</c:v>
                </c:pt>
                <c:pt idx="31">
                  <c:v>2006-08</c:v>
                </c:pt>
                <c:pt idx="32">
                  <c:v>2006-09</c:v>
                </c:pt>
                <c:pt idx="33">
                  <c:v>2006-10</c:v>
                </c:pt>
                <c:pt idx="34">
                  <c:v>2006-11</c:v>
                </c:pt>
                <c:pt idx="35">
                  <c:v>2006-12</c:v>
                </c:pt>
                <c:pt idx="36">
                  <c:v>2007-01</c:v>
                </c:pt>
                <c:pt idx="37">
                  <c:v>2007-02</c:v>
                </c:pt>
                <c:pt idx="38">
                  <c:v>2007-03</c:v>
                </c:pt>
                <c:pt idx="39">
                  <c:v>2007-04</c:v>
                </c:pt>
                <c:pt idx="40">
                  <c:v>2007-05</c:v>
                </c:pt>
                <c:pt idx="41">
                  <c:v>2007-06</c:v>
                </c:pt>
                <c:pt idx="42">
                  <c:v>2007-07</c:v>
                </c:pt>
                <c:pt idx="43">
                  <c:v>2007-08</c:v>
                </c:pt>
                <c:pt idx="44">
                  <c:v>2007-09</c:v>
                </c:pt>
                <c:pt idx="45">
                  <c:v>2007-10</c:v>
                </c:pt>
                <c:pt idx="46">
                  <c:v>2007-11</c:v>
                </c:pt>
                <c:pt idx="47">
                  <c:v>2007-12</c:v>
                </c:pt>
                <c:pt idx="48">
                  <c:v>2008-01</c:v>
                </c:pt>
                <c:pt idx="49">
                  <c:v>2008-02</c:v>
                </c:pt>
                <c:pt idx="50">
                  <c:v>2008-03</c:v>
                </c:pt>
                <c:pt idx="51">
                  <c:v>2008-04</c:v>
                </c:pt>
                <c:pt idx="52">
                  <c:v>2008-05</c:v>
                </c:pt>
                <c:pt idx="53">
                  <c:v>2008-06</c:v>
                </c:pt>
                <c:pt idx="54">
                  <c:v>2008-07</c:v>
                </c:pt>
                <c:pt idx="55">
                  <c:v>2008-08</c:v>
                </c:pt>
                <c:pt idx="56">
                  <c:v>2008-09</c:v>
                </c:pt>
                <c:pt idx="57">
                  <c:v>2008-10</c:v>
                </c:pt>
                <c:pt idx="58">
                  <c:v>2008-11</c:v>
                </c:pt>
                <c:pt idx="59">
                  <c:v>2008-12</c:v>
                </c:pt>
                <c:pt idx="60">
                  <c:v>2009-01</c:v>
                </c:pt>
                <c:pt idx="61">
                  <c:v>2009-02</c:v>
                </c:pt>
                <c:pt idx="62">
                  <c:v>2009-03</c:v>
                </c:pt>
                <c:pt idx="63">
                  <c:v>2009-04</c:v>
                </c:pt>
                <c:pt idx="64">
                  <c:v>2009-05</c:v>
                </c:pt>
                <c:pt idx="65">
                  <c:v>2009-06</c:v>
                </c:pt>
                <c:pt idx="66">
                  <c:v>2009-07</c:v>
                </c:pt>
                <c:pt idx="67">
                  <c:v>2009-08</c:v>
                </c:pt>
                <c:pt idx="68">
                  <c:v>2009-09</c:v>
                </c:pt>
                <c:pt idx="69">
                  <c:v>2009-10</c:v>
                </c:pt>
                <c:pt idx="70">
                  <c:v>2009-11</c:v>
                </c:pt>
                <c:pt idx="71">
                  <c:v>2009-12</c:v>
                </c:pt>
                <c:pt idx="72">
                  <c:v>2010-01</c:v>
                </c:pt>
                <c:pt idx="73">
                  <c:v>2010-02</c:v>
                </c:pt>
                <c:pt idx="74">
                  <c:v>2010-03</c:v>
                </c:pt>
                <c:pt idx="75">
                  <c:v>2010-04</c:v>
                </c:pt>
                <c:pt idx="76">
                  <c:v>2010-05</c:v>
                </c:pt>
                <c:pt idx="77">
                  <c:v>2010-06</c:v>
                </c:pt>
                <c:pt idx="78">
                  <c:v>2010-07</c:v>
                </c:pt>
                <c:pt idx="79">
                  <c:v>2010-08</c:v>
                </c:pt>
                <c:pt idx="80">
                  <c:v>2010-09</c:v>
                </c:pt>
                <c:pt idx="81">
                  <c:v>2010-10</c:v>
                </c:pt>
                <c:pt idx="82">
                  <c:v>2010-11</c:v>
                </c:pt>
                <c:pt idx="83">
                  <c:v>2010-12</c:v>
                </c:pt>
                <c:pt idx="84">
                  <c:v>2011-01</c:v>
                </c:pt>
                <c:pt idx="85">
                  <c:v>2011-02</c:v>
                </c:pt>
                <c:pt idx="86">
                  <c:v>2011-03</c:v>
                </c:pt>
                <c:pt idx="87">
                  <c:v>2011-04</c:v>
                </c:pt>
                <c:pt idx="88">
                  <c:v>2011-05</c:v>
                </c:pt>
                <c:pt idx="89">
                  <c:v>2011-06</c:v>
                </c:pt>
                <c:pt idx="90">
                  <c:v>2011-07</c:v>
                </c:pt>
                <c:pt idx="91">
                  <c:v>2011-08</c:v>
                </c:pt>
                <c:pt idx="92">
                  <c:v>2011-09</c:v>
                </c:pt>
                <c:pt idx="93">
                  <c:v>2011-10</c:v>
                </c:pt>
                <c:pt idx="94">
                  <c:v>2011-11</c:v>
                </c:pt>
                <c:pt idx="95">
                  <c:v>2011-12</c:v>
                </c:pt>
                <c:pt idx="96">
                  <c:v>2012-01</c:v>
                </c:pt>
                <c:pt idx="97">
                  <c:v>2012-02</c:v>
                </c:pt>
                <c:pt idx="98">
                  <c:v>2012-03</c:v>
                </c:pt>
                <c:pt idx="99">
                  <c:v>2012-04</c:v>
                </c:pt>
                <c:pt idx="100">
                  <c:v>2012-05</c:v>
                </c:pt>
                <c:pt idx="101">
                  <c:v>2012-06</c:v>
                </c:pt>
                <c:pt idx="102">
                  <c:v>2012-07</c:v>
                </c:pt>
                <c:pt idx="103">
                  <c:v>2012-08</c:v>
                </c:pt>
                <c:pt idx="104">
                  <c:v>2012-09</c:v>
                </c:pt>
                <c:pt idx="105">
                  <c:v>2012-10</c:v>
                </c:pt>
                <c:pt idx="106">
                  <c:v>2012-11</c:v>
                </c:pt>
                <c:pt idx="107">
                  <c:v>2012-12</c:v>
                </c:pt>
                <c:pt idx="108">
                  <c:v>2013-01</c:v>
                </c:pt>
                <c:pt idx="109">
                  <c:v>2013-02</c:v>
                </c:pt>
                <c:pt idx="110">
                  <c:v>2013-03</c:v>
                </c:pt>
                <c:pt idx="111">
                  <c:v>2013-04</c:v>
                </c:pt>
                <c:pt idx="112">
                  <c:v>2013-05</c:v>
                </c:pt>
                <c:pt idx="113">
                  <c:v>2013-06</c:v>
                </c:pt>
                <c:pt idx="114">
                  <c:v>2013-07</c:v>
                </c:pt>
                <c:pt idx="115">
                  <c:v>2013-08</c:v>
                </c:pt>
                <c:pt idx="116">
                  <c:v>2013-09</c:v>
                </c:pt>
                <c:pt idx="117">
                  <c:v>2013-10</c:v>
                </c:pt>
                <c:pt idx="118">
                  <c:v>2013-11</c:v>
                </c:pt>
                <c:pt idx="119">
                  <c:v>2013-12</c:v>
                </c:pt>
                <c:pt idx="120">
                  <c:v>2014-01</c:v>
                </c:pt>
                <c:pt idx="121">
                  <c:v>2014-02</c:v>
                </c:pt>
                <c:pt idx="122">
                  <c:v>2014-03</c:v>
                </c:pt>
                <c:pt idx="123">
                  <c:v>2014-04</c:v>
                </c:pt>
                <c:pt idx="124">
                  <c:v>2014-05</c:v>
                </c:pt>
                <c:pt idx="125">
                  <c:v>2014-06</c:v>
                </c:pt>
                <c:pt idx="126">
                  <c:v>2014-07</c:v>
                </c:pt>
                <c:pt idx="127">
                  <c:v>2014-08</c:v>
                </c:pt>
                <c:pt idx="128">
                  <c:v>2014-09</c:v>
                </c:pt>
                <c:pt idx="129">
                  <c:v>2014-10</c:v>
                </c:pt>
                <c:pt idx="130">
                  <c:v>2014-11</c:v>
                </c:pt>
                <c:pt idx="131">
                  <c:v>2014-12</c:v>
                </c:pt>
                <c:pt idx="132">
                  <c:v>2015-01</c:v>
                </c:pt>
                <c:pt idx="133">
                  <c:v>2015-02</c:v>
                </c:pt>
                <c:pt idx="134">
                  <c:v>2015-03</c:v>
                </c:pt>
                <c:pt idx="135">
                  <c:v>2015-04</c:v>
                </c:pt>
                <c:pt idx="136">
                  <c:v>2015-05</c:v>
                </c:pt>
                <c:pt idx="137">
                  <c:v>2015-06</c:v>
                </c:pt>
                <c:pt idx="138">
                  <c:v>2015-07</c:v>
                </c:pt>
                <c:pt idx="139">
                  <c:v>2015-08</c:v>
                </c:pt>
                <c:pt idx="140">
                  <c:v>2015-09</c:v>
                </c:pt>
                <c:pt idx="141">
                  <c:v>2015-10</c:v>
                </c:pt>
                <c:pt idx="142">
                  <c:v>2015-11</c:v>
                </c:pt>
                <c:pt idx="143">
                  <c:v>2015-12</c:v>
                </c:pt>
                <c:pt idx="144">
                  <c:v>2016-01</c:v>
                </c:pt>
                <c:pt idx="145">
                  <c:v>2016-02</c:v>
                </c:pt>
                <c:pt idx="146">
                  <c:v>2016-03</c:v>
                </c:pt>
                <c:pt idx="147">
                  <c:v>2016-04</c:v>
                </c:pt>
                <c:pt idx="148">
                  <c:v>2016-05</c:v>
                </c:pt>
                <c:pt idx="149">
                  <c:v>2016-06</c:v>
                </c:pt>
                <c:pt idx="150">
                  <c:v>2016-07</c:v>
                </c:pt>
                <c:pt idx="151">
                  <c:v>2016-08</c:v>
                </c:pt>
                <c:pt idx="152">
                  <c:v>2016-09</c:v>
                </c:pt>
                <c:pt idx="153">
                  <c:v>2016-10</c:v>
                </c:pt>
                <c:pt idx="154">
                  <c:v>2016-11</c:v>
                </c:pt>
                <c:pt idx="155">
                  <c:v>2016-12</c:v>
                </c:pt>
                <c:pt idx="156">
                  <c:v>2017-01</c:v>
                </c:pt>
                <c:pt idx="157">
                  <c:v>2017-02</c:v>
                </c:pt>
                <c:pt idx="158">
                  <c:v>2017-03</c:v>
                </c:pt>
                <c:pt idx="159">
                  <c:v>2017-04</c:v>
                </c:pt>
                <c:pt idx="160">
                  <c:v>2017-05</c:v>
                </c:pt>
                <c:pt idx="161">
                  <c:v>2017-06</c:v>
                </c:pt>
                <c:pt idx="162">
                  <c:v>2017-07</c:v>
                </c:pt>
                <c:pt idx="163">
                  <c:v>2017-08</c:v>
                </c:pt>
                <c:pt idx="164">
                  <c:v>2017-09</c:v>
                </c:pt>
                <c:pt idx="165">
                  <c:v>2017-10</c:v>
                </c:pt>
                <c:pt idx="166">
                  <c:v>2017-11</c:v>
                </c:pt>
                <c:pt idx="167">
                  <c:v>2017-12</c:v>
                </c:pt>
                <c:pt idx="168">
                  <c:v>2018-01</c:v>
                </c:pt>
                <c:pt idx="169">
                  <c:v>2018-02</c:v>
                </c:pt>
                <c:pt idx="170">
                  <c:v>2018-03</c:v>
                </c:pt>
                <c:pt idx="171">
                  <c:v>2018-04</c:v>
                </c:pt>
                <c:pt idx="172">
                  <c:v>2018-05</c:v>
                </c:pt>
                <c:pt idx="173">
                  <c:v>2018-06</c:v>
                </c:pt>
                <c:pt idx="174">
                  <c:v>2018-07</c:v>
                </c:pt>
                <c:pt idx="175">
                  <c:v>2018-08</c:v>
                </c:pt>
                <c:pt idx="176">
                  <c:v>2018-09</c:v>
                </c:pt>
                <c:pt idx="177">
                  <c:v>2018-10</c:v>
                </c:pt>
                <c:pt idx="178">
                  <c:v>2018-11</c:v>
                </c:pt>
                <c:pt idx="179">
                  <c:v>2018-12</c:v>
                </c:pt>
                <c:pt idx="180">
                  <c:v>2019-01</c:v>
                </c:pt>
                <c:pt idx="181">
                  <c:v>2019-02</c:v>
                </c:pt>
                <c:pt idx="182">
                  <c:v>2019-03</c:v>
                </c:pt>
                <c:pt idx="183">
                  <c:v>2019-04</c:v>
                </c:pt>
                <c:pt idx="184">
                  <c:v>2019-05</c:v>
                </c:pt>
                <c:pt idx="185">
                  <c:v>2019-06</c:v>
                </c:pt>
                <c:pt idx="186">
                  <c:v>2019-07</c:v>
                </c:pt>
                <c:pt idx="187">
                  <c:v>2019-08</c:v>
                </c:pt>
                <c:pt idx="188">
                  <c:v>2019-09</c:v>
                </c:pt>
                <c:pt idx="189">
                  <c:v>2019-10</c:v>
                </c:pt>
                <c:pt idx="190">
                  <c:v>2019-11</c:v>
                </c:pt>
                <c:pt idx="191">
                  <c:v>2019-12</c:v>
                </c:pt>
                <c:pt idx="192">
                  <c:v>2020-01</c:v>
                </c:pt>
                <c:pt idx="193">
                  <c:v>2020-02</c:v>
                </c:pt>
                <c:pt idx="194">
                  <c:v>2020-03</c:v>
                </c:pt>
                <c:pt idx="195">
                  <c:v>2020-04</c:v>
                </c:pt>
                <c:pt idx="196">
                  <c:v>2020-05</c:v>
                </c:pt>
                <c:pt idx="197">
                  <c:v>2020-06</c:v>
                </c:pt>
                <c:pt idx="198">
                  <c:v>2020-07</c:v>
                </c:pt>
                <c:pt idx="199">
                  <c:v>2020-08</c:v>
                </c:pt>
                <c:pt idx="200">
                  <c:v>2020-09</c:v>
                </c:pt>
                <c:pt idx="201">
                  <c:v>2020-10</c:v>
                </c:pt>
                <c:pt idx="202">
                  <c:v>2020-11</c:v>
                </c:pt>
                <c:pt idx="203">
                  <c:v>2020-12</c:v>
                </c:pt>
                <c:pt idx="204">
                  <c:v>2021-01</c:v>
                </c:pt>
                <c:pt idx="205">
                  <c:v>2021-02</c:v>
                </c:pt>
                <c:pt idx="206">
                  <c:v>2021-03</c:v>
                </c:pt>
                <c:pt idx="207">
                  <c:v>2021-04</c:v>
                </c:pt>
                <c:pt idx="208">
                  <c:v>2021-05</c:v>
                </c:pt>
                <c:pt idx="209">
                  <c:v>2021-06</c:v>
                </c:pt>
                <c:pt idx="210">
                  <c:v>2021-07</c:v>
                </c:pt>
                <c:pt idx="211">
                  <c:v>2021-08</c:v>
                </c:pt>
                <c:pt idx="212">
                  <c:v>2021-09</c:v>
                </c:pt>
                <c:pt idx="213">
                  <c:v>2021-10</c:v>
                </c:pt>
                <c:pt idx="214">
                  <c:v>2021-11</c:v>
                </c:pt>
                <c:pt idx="215">
                  <c:v>2021-12</c:v>
                </c:pt>
                <c:pt idx="216">
                  <c:v>2022-01</c:v>
                </c:pt>
                <c:pt idx="217">
                  <c:v>2022-02</c:v>
                </c:pt>
                <c:pt idx="218">
                  <c:v>2022-03</c:v>
                </c:pt>
                <c:pt idx="219">
                  <c:v>2022-04</c:v>
                </c:pt>
                <c:pt idx="220">
                  <c:v>2022-05</c:v>
                </c:pt>
                <c:pt idx="221">
                  <c:v>2022-06</c:v>
                </c:pt>
                <c:pt idx="222">
                  <c:v>2022-07</c:v>
                </c:pt>
                <c:pt idx="223">
                  <c:v>2022-08</c:v>
                </c:pt>
                <c:pt idx="224">
                  <c:v>2022-09</c:v>
                </c:pt>
                <c:pt idx="225">
                  <c:v>2022-10</c:v>
                </c:pt>
                <c:pt idx="226">
                  <c:v>2022-11</c:v>
                </c:pt>
                <c:pt idx="227">
                  <c:v>2022-12</c:v>
                </c:pt>
                <c:pt idx="228">
                  <c:v>2023-01</c:v>
                </c:pt>
                <c:pt idx="229">
                  <c:v>2023-02</c:v>
                </c:pt>
                <c:pt idx="230">
                  <c:v>2023-03</c:v>
                </c:pt>
                <c:pt idx="231">
                  <c:v>2023-04</c:v>
                </c:pt>
                <c:pt idx="232">
                  <c:v>2023-05</c:v>
                </c:pt>
                <c:pt idx="233">
                  <c:v>2023-06</c:v>
                </c:pt>
                <c:pt idx="234">
                  <c:v>2023-07</c:v>
                </c:pt>
                <c:pt idx="235">
                  <c:v>2023-08</c:v>
                </c:pt>
                <c:pt idx="236">
                  <c:v>2023-09</c:v>
                </c:pt>
                <c:pt idx="237">
                  <c:v>2023-10</c:v>
                </c:pt>
                <c:pt idx="238">
                  <c:v>2023-11</c:v>
                </c:pt>
                <c:pt idx="239">
                  <c:v>2023-12</c:v>
                </c:pt>
                <c:pt idx="240">
                  <c:v>2024-01</c:v>
                </c:pt>
                <c:pt idx="241">
                  <c:v>2024-02</c:v>
                </c:pt>
                <c:pt idx="242">
                  <c:v>2024-03</c:v>
                </c:pt>
                <c:pt idx="243">
                  <c:v>2024-04</c:v>
                </c:pt>
                <c:pt idx="244">
                  <c:v>2024-05</c:v>
                </c:pt>
                <c:pt idx="245">
                  <c:v>2024-06</c:v>
                </c:pt>
                <c:pt idx="246">
                  <c:v>2024-07</c:v>
                </c:pt>
                <c:pt idx="247">
                  <c:v>2024-08</c:v>
                </c:pt>
                <c:pt idx="248">
                  <c:v>2024-09</c:v>
                </c:pt>
                <c:pt idx="249">
                  <c:v>2024-10</c:v>
                </c:pt>
                <c:pt idx="250">
                  <c:v>2024-11</c:v>
                </c:pt>
                <c:pt idx="251">
                  <c:v>2024-12</c:v>
                </c:pt>
                <c:pt idx="252">
                  <c:v>2025-01</c:v>
                </c:pt>
                <c:pt idx="253">
                  <c:v>2025-02</c:v>
                </c:pt>
                <c:pt idx="254">
                  <c:v>2025-03</c:v>
                </c:pt>
                <c:pt idx="255">
                  <c:v>2025-04</c:v>
                </c:pt>
                <c:pt idx="256">
                  <c:v>2025-05</c:v>
                </c:pt>
                <c:pt idx="257">
                  <c:v>2025-06</c:v>
                </c:pt>
                <c:pt idx="258">
                  <c:v>2025-07</c:v>
                </c:pt>
                <c:pt idx="259">
                  <c:v>2025-08</c:v>
                </c:pt>
                <c:pt idx="260">
                  <c:v>2025-09</c:v>
                </c:pt>
                <c:pt idx="261">
                  <c:v>2025-10</c:v>
                </c:pt>
                <c:pt idx="262">
                  <c:v>2025-11</c:v>
                </c:pt>
                <c:pt idx="263">
                  <c:v>2025-12</c:v>
                </c:pt>
                <c:pt idx="264">
                  <c:v>2026-01</c:v>
                </c:pt>
                <c:pt idx="265">
                  <c:v>2026-02</c:v>
                </c:pt>
                <c:pt idx="266">
                  <c:v>2026-03</c:v>
                </c:pt>
                <c:pt idx="267">
                  <c:v>2026-04</c:v>
                </c:pt>
                <c:pt idx="268">
                  <c:v>2026-05</c:v>
                </c:pt>
                <c:pt idx="269">
                  <c:v>2026-06</c:v>
                </c:pt>
                <c:pt idx="270">
                  <c:v>2026-07</c:v>
                </c:pt>
                <c:pt idx="271">
                  <c:v>2026-08</c:v>
                </c:pt>
                <c:pt idx="272">
                  <c:v>2026-09</c:v>
                </c:pt>
              </c:strCache>
            </c:strRef>
          </c:cat>
          <c:val>
            <c:numRef>
              <c:f>Portfolio!$M$4:$M$276</c:f>
              <c:numCache>
                <c:formatCode>0</c:formatCode>
                <c:ptCount val="273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5</c:v>
                </c:pt>
                <c:pt idx="60">
                  <c:v>8</c:v>
                </c:pt>
                <c:pt idx="61">
                  <c:v>4</c:v>
                </c:pt>
                <c:pt idx="62">
                  <c:v>5</c:v>
                </c:pt>
                <c:pt idx="63">
                  <c:v>3</c:v>
                </c:pt>
                <c:pt idx="64">
                  <c:v>2</c:v>
                </c:pt>
                <c:pt idx="65">
                  <c:v>1</c:v>
                </c:pt>
                <c:pt idx="66">
                  <c:v>2</c:v>
                </c:pt>
                <c:pt idx="67">
                  <c:v>3</c:v>
                </c:pt>
                <c:pt idx="68">
                  <c:v>5</c:v>
                </c:pt>
                <c:pt idx="69">
                  <c:v>2</c:v>
                </c:pt>
                <c:pt idx="70">
                  <c:v>3</c:v>
                </c:pt>
                <c:pt idx="71">
                  <c:v>5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5</c:v>
                </c:pt>
                <c:pt idx="77">
                  <c:v>3</c:v>
                </c:pt>
                <c:pt idx="78">
                  <c:v>6</c:v>
                </c:pt>
                <c:pt idx="79">
                  <c:v>4</c:v>
                </c:pt>
                <c:pt idx="80">
                  <c:v>4</c:v>
                </c:pt>
                <c:pt idx="81">
                  <c:v>5</c:v>
                </c:pt>
                <c:pt idx="82">
                  <c:v>3</c:v>
                </c:pt>
                <c:pt idx="83">
                  <c:v>4</c:v>
                </c:pt>
                <c:pt idx="84">
                  <c:v>2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2</c:v>
                </c:pt>
                <c:pt idx="91">
                  <c:v>4</c:v>
                </c:pt>
                <c:pt idx="92">
                  <c:v>4</c:v>
                </c:pt>
                <c:pt idx="93">
                  <c:v>7</c:v>
                </c:pt>
                <c:pt idx="94">
                  <c:v>2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3</c:v>
                </c:pt>
                <c:pt idx="99">
                  <c:v>4</c:v>
                </c:pt>
                <c:pt idx="100">
                  <c:v>3</c:v>
                </c:pt>
                <c:pt idx="101">
                  <c:v>3</c:v>
                </c:pt>
                <c:pt idx="102">
                  <c:v>5</c:v>
                </c:pt>
                <c:pt idx="103">
                  <c:v>4</c:v>
                </c:pt>
                <c:pt idx="104">
                  <c:v>2</c:v>
                </c:pt>
                <c:pt idx="105">
                  <c:v>3</c:v>
                </c:pt>
                <c:pt idx="106">
                  <c:v>2</c:v>
                </c:pt>
                <c:pt idx="107">
                  <c:v>6</c:v>
                </c:pt>
                <c:pt idx="108">
                  <c:v>2</c:v>
                </c:pt>
                <c:pt idx="109">
                  <c:v>3</c:v>
                </c:pt>
                <c:pt idx="110">
                  <c:v>2</c:v>
                </c:pt>
                <c:pt idx="111">
                  <c:v>1</c:v>
                </c:pt>
                <c:pt idx="112">
                  <c:v>3</c:v>
                </c:pt>
                <c:pt idx="113">
                  <c:v>5</c:v>
                </c:pt>
                <c:pt idx="114">
                  <c:v>3</c:v>
                </c:pt>
                <c:pt idx="115">
                  <c:v>6</c:v>
                </c:pt>
                <c:pt idx="116">
                  <c:v>8</c:v>
                </c:pt>
                <c:pt idx="117">
                  <c:v>6</c:v>
                </c:pt>
                <c:pt idx="118">
                  <c:v>8</c:v>
                </c:pt>
                <c:pt idx="119">
                  <c:v>5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6</c:v>
                </c:pt>
                <c:pt idx="124">
                  <c:v>3</c:v>
                </c:pt>
                <c:pt idx="125">
                  <c:v>5</c:v>
                </c:pt>
                <c:pt idx="126">
                  <c:v>7</c:v>
                </c:pt>
                <c:pt idx="127">
                  <c:v>4</c:v>
                </c:pt>
                <c:pt idx="128">
                  <c:v>7</c:v>
                </c:pt>
                <c:pt idx="129">
                  <c:v>4</c:v>
                </c:pt>
                <c:pt idx="130">
                  <c:v>3</c:v>
                </c:pt>
                <c:pt idx="131">
                  <c:v>2</c:v>
                </c:pt>
                <c:pt idx="132">
                  <c:v>3</c:v>
                </c:pt>
                <c:pt idx="133">
                  <c:v>7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1</c:v>
                </c:pt>
                <c:pt idx="138">
                  <c:v>1</c:v>
                </c:pt>
                <c:pt idx="139">
                  <c:v>0</c:v>
                </c:pt>
                <c:pt idx="140">
                  <c:v>1</c:v>
                </c:pt>
                <c:pt idx="141">
                  <c:v>1</c:v>
                </c:pt>
                <c:pt idx="142">
                  <c:v>4</c:v>
                </c:pt>
                <c:pt idx="143">
                  <c:v>6</c:v>
                </c:pt>
                <c:pt idx="144">
                  <c:v>5</c:v>
                </c:pt>
                <c:pt idx="145">
                  <c:v>4</c:v>
                </c:pt>
                <c:pt idx="146">
                  <c:v>6</c:v>
                </c:pt>
                <c:pt idx="147">
                  <c:v>5</c:v>
                </c:pt>
                <c:pt idx="148">
                  <c:v>6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6</c:v>
                </c:pt>
                <c:pt idx="153">
                  <c:v>7</c:v>
                </c:pt>
                <c:pt idx="154">
                  <c:v>6</c:v>
                </c:pt>
                <c:pt idx="155">
                  <c:v>7</c:v>
                </c:pt>
                <c:pt idx="156">
                  <c:v>8</c:v>
                </c:pt>
                <c:pt idx="157">
                  <c:v>6</c:v>
                </c:pt>
                <c:pt idx="158">
                  <c:v>4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1</c:v>
                </c:pt>
                <c:pt idx="163">
                  <c:v>1</c:v>
                </c:pt>
                <c:pt idx="164">
                  <c:v>2</c:v>
                </c:pt>
                <c:pt idx="165">
                  <c:v>3</c:v>
                </c:pt>
                <c:pt idx="166">
                  <c:v>5</c:v>
                </c:pt>
                <c:pt idx="167">
                  <c:v>5</c:v>
                </c:pt>
                <c:pt idx="168">
                  <c:v>6</c:v>
                </c:pt>
                <c:pt idx="169">
                  <c:v>4</c:v>
                </c:pt>
                <c:pt idx="170">
                  <c:v>4</c:v>
                </c:pt>
                <c:pt idx="171">
                  <c:v>3</c:v>
                </c:pt>
                <c:pt idx="172">
                  <c:v>1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1</c:v>
                </c:pt>
                <c:pt idx="178">
                  <c:v>0</c:v>
                </c:pt>
                <c:pt idx="179">
                  <c:v>4</c:v>
                </c:pt>
                <c:pt idx="180">
                  <c:v>3</c:v>
                </c:pt>
                <c:pt idx="181">
                  <c:v>5</c:v>
                </c:pt>
                <c:pt idx="182">
                  <c:v>5</c:v>
                </c:pt>
                <c:pt idx="183">
                  <c:v>0</c:v>
                </c:pt>
                <c:pt idx="184">
                  <c:v>3</c:v>
                </c:pt>
                <c:pt idx="185">
                  <c:v>0</c:v>
                </c:pt>
                <c:pt idx="186">
                  <c:v>4</c:v>
                </c:pt>
                <c:pt idx="187">
                  <c:v>3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0</c:v>
                </c:pt>
                <c:pt idx="195">
                  <c:v>1</c:v>
                </c:pt>
                <c:pt idx="196">
                  <c:v>3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3</c:v>
                </c:pt>
                <c:pt idx="204">
                  <c:v>2</c:v>
                </c:pt>
                <c:pt idx="205">
                  <c:v>4</c:v>
                </c:pt>
                <c:pt idx="206">
                  <c:v>4</c:v>
                </c:pt>
                <c:pt idx="207">
                  <c:v>2</c:v>
                </c:pt>
                <c:pt idx="208">
                  <c:v>3</c:v>
                </c:pt>
                <c:pt idx="209">
                  <c:v>4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4</c:v>
                </c:pt>
                <c:pt idx="215">
                  <c:v>1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4</c:v>
                </c:pt>
                <c:pt idx="222">
                  <c:v>6</c:v>
                </c:pt>
                <c:pt idx="223">
                  <c:v>5</c:v>
                </c:pt>
                <c:pt idx="224">
                  <c:v>7</c:v>
                </c:pt>
                <c:pt idx="225">
                  <c:v>5</c:v>
                </c:pt>
                <c:pt idx="226">
                  <c:v>3</c:v>
                </c:pt>
                <c:pt idx="227">
                  <c:v>1</c:v>
                </c:pt>
                <c:pt idx="228">
                  <c:v>0</c:v>
                </c:pt>
                <c:pt idx="229">
                  <c:v>2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1</c:v>
                </c:pt>
                <c:pt idx="235">
                  <c:v>0</c:v>
                </c:pt>
                <c:pt idx="236">
                  <c:v>1</c:v>
                </c:pt>
                <c:pt idx="237">
                  <c:v>2</c:v>
                </c:pt>
                <c:pt idx="238">
                  <c:v>0</c:v>
                </c:pt>
                <c:pt idx="239">
                  <c:v>1</c:v>
                </c:pt>
                <c:pt idx="240">
                  <c:v>1</c:v>
                </c:pt>
                <c:pt idx="241">
                  <c:v>3</c:v>
                </c:pt>
                <c:pt idx="242">
                  <c:v>2</c:v>
                </c:pt>
                <c:pt idx="243">
                  <c:v>2</c:v>
                </c:pt>
                <c:pt idx="244">
                  <c:v>0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2</c:v>
                </c:pt>
                <c:pt idx="250">
                  <c:v>5</c:v>
                </c:pt>
                <c:pt idx="251">
                  <c:v>5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3</c:v>
                </c:pt>
                <c:pt idx="258">
                  <c:v>2</c:v>
                </c:pt>
                <c:pt idx="259">
                  <c:v>4</c:v>
                </c:pt>
                <c:pt idx="260">
                  <c:v>8</c:v>
                </c:pt>
                <c:pt idx="261">
                  <c:v>6</c:v>
                </c:pt>
                <c:pt idx="262">
                  <c:v>2</c:v>
                </c:pt>
                <c:pt idx="263">
                  <c:v>3</c:v>
                </c:pt>
                <c:pt idx="264">
                  <c:v>0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805264"/>
        <c:axId val="99715908"/>
      </c:lineChart>
      <c:catAx>
        <c:axId val="61805264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15908"/>
        <c:crosses val="autoZero"/>
        <c:auto val="1"/>
        <c:lblAlgn val="ctr"/>
        <c:lblOffset val="100"/>
        <c:noMultiLvlLbl val="0"/>
      </c:catAx>
      <c:valAx>
        <c:axId val="997159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052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return (index, 1.00 = start)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Portfolio!L3</c:f>
              <c:strCache>
                <c:ptCount val="1"/>
                <c:pt idx="0">
                  <c:v>Cumulative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Portfolio!$A$4:$A$276</c:f>
              <c:strCache>
                <c:ptCount val="273"/>
                <c:pt idx="0">
                  <c:v>2004-01</c:v>
                </c:pt>
                <c:pt idx="1">
                  <c:v>2004-02</c:v>
                </c:pt>
                <c:pt idx="2">
                  <c:v>2004-03</c:v>
                </c:pt>
                <c:pt idx="3">
                  <c:v>2004-04</c:v>
                </c:pt>
                <c:pt idx="4">
                  <c:v>2004-05</c:v>
                </c:pt>
                <c:pt idx="5">
                  <c:v>2004-06</c:v>
                </c:pt>
                <c:pt idx="6">
                  <c:v>2004-07</c:v>
                </c:pt>
                <c:pt idx="7">
                  <c:v>2004-08</c:v>
                </c:pt>
                <c:pt idx="8">
                  <c:v>2004-09</c:v>
                </c:pt>
                <c:pt idx="9">
                  <c:v>2004-10</c:v>
                </c:pt>
                <c:pt idx="10">
                  <c:v>2004-11</c:v>
                </c:pt>
                <c:pt idx="11">
                  <c:v>2004-12</c:v>
                </c:pt>
                <c:pt idx="12">
                  <c:v>2005-01</c:v>
                </c:pt>
                <c:pt idx="13">
                  <c:v>2005-02</c:v>
                </c:pt>
                <c:pt idx="14">
                  <c:v>2005-03</c:v>
                </c:pt>
                <c:pt idx="15">
                  <c:v>2005-04</c:v>
                </c:pt>
                <c:pt idx="16">
                  <c:v>2005-05</c:v>
                </c:pt>
                <c:pt idx="17">
                  <c:v>2005-06</c:v>
                </c:pt>
                <c:pt idx="18">
                  <c:v>2005-07</c:v>
                </c:pt>
                <c:pt idx="19">
                  <c:v>2005-08</c:v>
                </c:pt>
                <c:pt idx="20">
                  <c:v>2005-09</c:v>
                </c:pt>
                <c:pt idx="21">
                  <c:v>2005-10</c:v>
                </c:pt>
                <c:pt idx="22">
                  <c:v>2005-11</c:v>
                </c:pt>
                <c:pt idx="23">
                  <c:v>2005-12</c:v>
                </c:pt>
                <c:pt idx="24">
                  <c:v>2006-01</c:v>
                </c:pt>
                <c:pt idx="25">
                  <c:v>2006-02</c:v>
                </c:pt>
                <c:pt idx="26">
                  <c:v>2006-03</c:v>
                </c:pt>
                <c:pt idx="27">
                  <c:v>2006-04</c:v>
                </c:pt>
                <c:pt idx="28">
                  <c:v>2006-05</c:v>
                </c:pt>
                <c:pt idx="29">
                  <c:v>2006-06</c:v>
                </c:pt>
                <c:pt idx="30">
                  <c:v>2006-07</c:v>
                </c:pt>
                <c:pt idx="31">
                  <c:v>2006-08</c:v>
                </c:pt>
                <c:pt idx="32">
                  <c:v>2006-09</c:v>
                </c:pt>
                <c:pt idx="33">
                  <c:v>2006-10</c:v>
                </c:pt>
                <c:pt idx="34">
                  <c:v>2006-11</c:v>
                </c:pt>
                <c:pt idx="35">
                  <c:v>2006-12</c:v>
                </c:pt>
                <c:pt idx="36">
                  <c:v>2007-01</c:v>
                </c:pt>
                <c:pt idx="37">
                  <c:v>2007-02</c:v>
                </c:pt>
                <c:pt idx="38">
                  <c:v>2007-03</c:v>
                </c:pt>
                <c:pt idx="39">
                  <c:v>2007-04</c:v>
                </c:pt>
                <c:pt idx="40">
                  <c:v>2007-05</c:v>
                </c:pt>
                <c:pt idx="41">
                  <c:v>2007-06</c:v>
                </c:pt>
                <c:pt idx="42">
                  <c:v>2007-07</c:v>
                </c:pt>
                <c:pt idx="43">
                  <c:v>2007-08</c:v>
                </c:pt>
                <c:pt idx="44">
                  <c:v>2007-09</c:v>
                </c:pt>
                <c:pt idx="45">
                  <c:v>2007-10</c:v>
                </c:pt>
                <c:pt idx="46">
                  <c:v>2007-11</c:v>
                </c:pt>
                <c:pt idx="47">
                  <c:v>2007-12</c:v>
                </c:pt>
                <c:pt idx="48">
                  <c:v>2008-01</c:v>
                </c:pt>
                <c:pt idx="49">
                  <c:v>2008-02</c:v>
                </c:pt>
                <c:pt idx="50">
                  <c:v>2008-03</c:v>
                </c:pt>
                <c:pt idx="51">
                  <c:v>2008-04</c:v>
                </c:pt>
                <c:pt idx="52">
                  <c:v>2008-05</c:v>
                </c:pt>
                <c:pt idx="53">
                  <c:v>2008-06</c:v>
                </c:pt>
                <c:pt idx="54">
                  <c:v>2008-07</c:v>
                </c:pt>
                <c:pt idx="55">
                  <c:v>2008-08</c:v>
                </c:pt>
                <c:pt idx="56">
                  <c:v>2008-09</c:v>
                </c:pt>
                <c:pt idx="57">
                  <c:v>2008-10</c:v>
                </c:pt>
                <c:pt idx="58">
                  <c:v>2008-11</c:v>
                </c:pt>
                <c:pt idx="59">
                  <c:v>2008-12</c:v>
                </c:pt>
                <c:pt idx="60">
                  <c:v>2009-01</c:v>
                </c:pt>
                <c:pt idx="61">
                  <c:v>2009-02</c:v>
                </c:pt>
                <c:pt idx="62">
                  <c:v>2009-03</c:v>
                </c:pt>
                <c:pt idx="63">
                  <c:v>2009-04</c:v>
                </c:pt>
                <c:pt idx="64">
                  <c:v>2009-05</c:v>
                </c:pt>
                <c:pt idx="65">
                  <c:v>2009-06</c:v>
                </c:pt>
                <c:pt idx="66">
                  <c:v>2009-07</c:v>
                </c:pt>
                <c:pt idx="67">
                  <c:v>2009-08</c:v>
                </c:pt>
                <c:pt idx="68">
                  <c:v>2009-09</c:v>
                </c:pt>
                <c:pt idx="69">
                  <c:v>2009-10</c:v>
                </c:pt>
                <c:pt idx="70">
                  <c:v>2009-11</c:v>
                </c:pt>
                <c:pt idx="71">
                  <c:v>2009-12</c:v>
                </c:pt>
                <c:pt idx="72">
                  <c:v>2010-01</c:v>
                </c:pt>
                <c:pt idx="73">
                  <c:v>2010-02</c:v>
                </c:pt>
                <c:pt idx="74">
                  <c:v>2010-03</c:v>
                </c:pt>
                <c:pt idx="75">
                  <c:v>2010-04</c:v>
                </c:pt>
                <c:pt idx="76">
                  <c:v>2010-05</c:v>
                </c:pt>
                <c:pt idx="77">
                  <c:v>2010-06</c:v>
                </c:pt>
                <c:pt idx="78">
                  <c:v>2010-07</c:v>
                </c:pt>
                <c:pt idx="79">
                  <c:v>2010-08</c:v>
                </c:pt>
                <c:pt idx="80">
                  <c:v>2010-09</c:v>
                </c:pt>
                <c:pt idx="81">
                  <c:v>2010-10</c:v>
                </c:pt>
                <c:pt idx="82">
                  <c:v>2010-11</c:v>
                </c:pt>
                <c:pt idx="83">
                  <c:v>2010-12</c:v>
                </c:pt>
                <c:pt idx="84">
                  <c:v>2011-01</c:v>
                </c:pt>
                <c:pt idx="85">
                  <c:v>2011-02</c:v>
                </c:pt>
                <c:pt idx="86">
                  <c:v>2011-03</c:v>
                </c:pt>
                <c:pt idx="87">
                  <c:v>2011-04</c:v>
                </c:pt>
                <c:pt idx="88">
                  <c:v>2011-05</c:v>
                </c:pt>
                <c:pt idx="89">
                  <c:v>2011-06</c:v>
                </c:pt>
                <c:pt idx="90">
                  <c:v>2011-07</c:v>
                </c:pt>
                <c:pt idx="91">
                  <c:v>2011-08</c:v>
                </c:pt>
                <c:pt idx="92">
                  <c:v>2011-09</c:v>
                </c:pt>
                <c:pt idx="93">
                  <c:v>2011-10</c:v>
                </c:pt>
                <c:pt idx="94">
                  <c:v>2011-11</c:v>
                </c:pt>
                <c:pt idx="95">
                  <c:v>2011-12</c:v>
                </c:pt>
                <c:pt idx="96">
                  <c:v>2012-01</c:v>
                </c:pt>
                <c:pt idx="97">
                  <c:v>2012-02</c:v>
                </c:pt>
                <c:pt idx="98">
                  <c:v>2012-03</c:v>
                </c:pt>
                <c:pt idx="99">
                  <c:v>2012-04</c:v>
                </c:pt>
                <c:pt idx="100">
                  <c:v>2012-05</c:v>
                </c:pt>
                <c:pt idx="101">
                  <c:v>2012-06</c:v>
                </c:pt>
                <c:pt idx="102">
                  <c:v>2012-07</c:v>
                </c:pt>
                <c:pt idx="103">
                  <c:v>2012-08</c:v>
                </c:pt>
                <c:pt idx="104">
                  <c:v>2012-09</c:v>
                </c:pt>
                <c:pt idx="105">
                  <c:v>2012-10</c:v>
                </c:pt>
                <c:pt idx="106">
                  <c:v>2012-11</c:v>
                </c:pt>
                <c:pt idx="107">
                  <c:v>2012-12</c:v>
                </c:pt>
                <c:pt idx="108">
                  <c:v>2013-01</c:v>
                </c:pt>
                <c:pt idx="109">
                  <c:v>2013-02</c:v>
                </c:pt>
                <c:pt idx="110">
                  <c:v>2013-03</c:v>
                </c:pt>
                <c:pt idx="111">
                  <c:v>2013-04</c:v>
                </c:pt>
                <c:pt idx="112">
                  <c:v>2013-05</c:v>
                </c:pt>
                <c:pt idx="113">
                  <c:v>2013-06</c:v>
                </c:pt>
                <c:pt idx="114">
                  <c:v>2013-07</c:v>
                </c:pt>
                <c:pt idx="115">
                  <c:v>2013-08</c:v>
                </c:pt>
                <c:pt idx="116">
                  <c:v>2013-09</c:v>
                </c:pt>
                <c:pt idx="117">
                  <c:v>2013-10</c:v>
                </c:pt>
                <c:pt idx="118">
                  <c:v>2013-11</c:v>
                </c:pt>
                <c:pt idx="119">
                  <c:v>2013-12</c:v>
                </c:pt>
                <c:pt idx="120">
                  <c:v>2014-01</c:v>
                </c:pt>
                <c:pt idx="121">
                  <c:v>2014-02</c:v>
                </c:pt>
                <c:pt idx="122">
                  <c:v>2014-03</c:v>
                </c:pt>
                <c:pt idx="123">
                  <c:v>2014-04</c:v>
                </c:pt>
                <c:pt idx="124">
                  <c:v>2014-05</c:v>
                </c:pt>
                <c:pt idx="125">
                  <c:v>2014-06</c:v>
                </c:pt>
                <c:pt idx="126">
                  <c:v>2014-07</c:v>
                </c:pt>
                <c:pt idx="127">
                  <c:v>2014-08</c:v>
                </c:pt>
                <c:pt idx="128">
                  <c:v>2014-09</c:v>
                </c:pt>
                <c:pt idx="129">
                  <c:v>2014-10</c:v>
                </c:pt>
                <c:pt idx="130">
                  <c:v>2014-11</c:v>
                </c:pt>
                <c:pt idx="131">
                  <c:v>2014-12</c:v>
                </c:pt>
                <c:pt idx="132">
                  <c:v>2015-01</c:v>
                </c:pt>
                <c:pt idx="133">
                  <c:v>2015-02</c:v>
                </c:pt>
                <c:pt idx="134">
                  <c:v>2015-03</c:v>
                </c:pt>
                <c:pt idx="135">
                  <c:v>2015-04</c:v>
                </c:pt>
                <c:pt idx="136">
                  <c:v>2015-05</c:v>
                </c:pt>
                <c:pt idx="137">
                  <c:v>2015-06</c:v>
                </c:pt>
                <c:pt idx="138">
                  <c:v>2015-07</c:v>
                </c:pt>
                <c:pt idx="139">
                  <c:v>2015-08</c:v>
                </c:pt>
                <c:pt idx="140">
                  <c:v>2015-09</c:v>
                </c:pt>
                <c:pt idx="141">
                  <c:v>2015-10</c:v>
                </c:pt>
                <c:pt idx="142">
                  <c:v>2015-11</c:v>
                </c:pt>
                <c:pt idx="143">
                  <c:v>2015-12</c:v>
                </c:pt>
                <c:pt idx="144">
                  <c:v>2016-01</c:v>
                </c:pt>
                <c:pt idx="145">
                  <c:v>2016-02</c:v>
                </c:pt>
                <c:pt idx="146">
                  <c:v>2016-03</c:v>
                </c:pt>
                <c:pt idx="147">
                  <c:v>2016-04</c:v>
                </c:pt>
                <c:pt idx="148">
                  <c:v>2016-05</c:v>
                </c:pt>
                <c:pt idx="149">
                  <c:v>2016-06</c:v>
                </c:pt>
                <c:pt idx="150">
                  <c:v>2016-07</c:v>
                </c:pt>
                <c:pt idx="151">
                  <c:v>2016-08</c:v>
                </c:pt>
                <c:pt idx="152">
                  <c:v>2016-09</c:v>
                </c:pt>
                <c:pt idx="153">
                  <c:v>2016-10</c:v>
                </c:pt>
                <c:pt idx="154">
                  <c:v>2016-11</c:v>
                </c:pt>
                <c:pt idx="155">
                  <c:v>2016-12</c:v>
                </c:pt>
                <c:pt idx="156">
                  <c:v>2017-01</c:v>
                </c:pt>
                <c:pt idx="157">
                  <c:v>2017-02</c:v>
                </c:pt>
                <c:pt idx="158">
                  <c:v>2017-03</c:v>
                </c:pt>
                <c:pt idx="159">
                  <c:v>2017-04</c:v>
                </c:pt>
                <c:pt idx="160">
                  <c:v>2017-05</c:v>
                </c:pt>
                <c:pt idx="161">
                  <c:v>2017-06</c:v>
                </c:pt>
                <c:pt idx="162">
                  <c:v>2017-07</c:v>
                </c:pt>
                <c:pt idx="163">
                  <c:v>2017-08</c:v>
                </c:pt>
                <c:pt idx="164">
                  <c:v>2017-09</c:v>
                </c:pt>
                <c:pt idx="165">
                  <c:v>2017-10</c:v>
                </c:pt>
                <c:pt idx="166">
                  <c:v>2017-11</c:v>
                </c:pt>
                <c:pt idx="167">
                  <c:v>2017-12</c:v>
                </c:pt>
                <c:pt idx="168">
                  <c:v>2018-01</c:v>
                </c:pt>
                <c:pt idx="169">
                  <c:v>2018-02</c:v>
                </c:pt>
                <c:pt idx="170">
                  <c:v>2018-03</c:v>
                </c:pt>
                <c:pt idx="171">
                  <c:v>2018-04</c:v>
                </c:pt>
                <c:pt idx="172">
                  <c:v>2018-05</c:v>
                </c:pt>
                <c:pt idx="173">
                  <c:v>2018-06</c:v>
                </c:pt>
                <c:pt idx="174">
                  <c:v>2018-07</c:v>
                </c:pt>
                <c:pt idx="175">
                  <c:v>2018-08</c:v>
                </c:pt>
                <c:pt idx="176">
                  <c:v>2018-09</c:v>
                </c:pt>
                <c:pt idx="177">
                  <c:v>2018-10</c:v>
                </c:pt>
                <c:pt idx="178">
                  <c:v>2018-11</c:v>
                </c:pt>
                <c:pt idx="179">
                  <c:v>2018-12</c:v>
                </c:pt>
                <c:pt idx="180">
                  <c:v>2019-01</c:v>
                </c:pt>
                <c:pt idx="181">
                  <c:v>2019-02</c:v>
                </c:pt>
                <c:pt idx="182">
                  <c:v>2019-03</c:v>
                </c:pt>
                <c:pt idx="183">
                  <c:v>2019-04</c:v>
                </c:pt>
                <c:pt idx="184">
                  <c:v>2019-05</c:v>
                </c:pt>
                <c:pt idx="185">
                  <c:v>2019-06</c:v>
                </c:pt>
                <c:pt idx="186">
                  <c:v>2019-07</c:v>
                </c:pt>
                <c:pt idx="187">
                  <c:v>2019-08</c:v>
                </c:pt>
                <c:pt idx="188">
                  <c:v>2019-09</c:v>
                </c:pt>
                <c:pt idx="189">
                  <c:v>2019-10</c:v>
                </c:pt>
                <c:pt idx="190">
                  <c:v>2019-11</c:v>
                </c:pt>
                <c:pt idx="191">
                  <c:v>2019-12</c:v>
                </c:pt>
                <c:pt idx="192">
                  <c:v>2020-01</c:v>
                </c:pt>
                <c:pt idx="193">
                  <c:v>2020-02</c:v>
                </c:pt>
                <c:pt idx="194">
                  <c:v>2020-03</c:v>
                </c:pt>
                <c:pt idx="195">
                  <c:v>2020-04</c:v>
                </c:pt>
                <c:pt idx="196">
                  <c:v>2020-05</c:v>
                </c:pt>
                <c:pt idx="197">
                  <c:v>2020-06</c:v>
                </c:pt>
                <c:pt idx="198">
                  <c:v>2020-07</c:v>
                </c:pt>
                <c:pt idx="199">
                  <c:v>2020-08</c:v>
                </c:pt>
                <c:pt idx="200">
                  <c:v>2020-09</c:v>
                </c:pt>
                <c:pt idx="201">
                  <c:v>2020-10</c:v>
                </c:pt>
                <c:pt idx="202">
                  <c:v>2020-11</c:v>
                </c:pt>
                <c:pt idx="203">
                  <c:v>2020-12</c:v>
                </c:pt>
                <c:pt idx="204">
                  <c:v>2021-01</c:v>
                </c:pt>
                <c:pt idx="205">
                  <c:v>2021-02</c:v>
                </c:pt>
                <c:pt idx="206">
                  <c:v>2021-03</c:v>
                </c:pt>
                <c:pt idx="207">
                  <c:v>2021-04</c:v>
                </c:pt>
                <c:pt idx="208">
                  <c:v>2021-05</c:v>
                </c:pt>
                <c:pt idx="209">
                  <c:v>2021-06</c:v>
                </c:pt>
                <c:pt idx="210">
                  <c:v>2021-07</c:v>
                </c:pt>
                <c:pt idx="211">
                  <c:v>2021-08</c:v>
                </c:pt>
                <c:pt idx="212">
                  <c:v>2021-09</c:v>
                </c:pt>
                <c:pt idx="213">
                  <c:v>2021-10</c:v>
                </c:pt>
                <c:pt idx="214">
                  <c:v>2021-11</c:v>
                </c:pt>
                <c:pt idx="215">
                  <c:v>2021-12</c:v>
                </c:pt>
                <c:pt idx="216">
                  <c:v>2022-01</c:v>
                </c:pt>
                <c:pt idx="217">
                  <c:v>2022-02</c:v>
                </c:pt>
                <c:pt idx="218">
                  <c:v>2022-03</c:v>
                </c:pt>
                <c:pt idx="219">
                  <c:v>2022-04</c:v>
                </c:pt>
                <c:pt idx="220">
                  <c:v>2022-05</c:v>
                </c:pt>
                <c:pt idx="221">
                  <c:v>2022-06</c:v>
                </c:pt>
                <c:pt idx="222">
                  <c:v>2022-07</c:v>
                </c:pt>
                <c:pt idx="223">
                  <c:v>2022-08</c:v>
                </c:pt>
                <c:pt idx="224">
                  <c:v>2022-09</c:v>
                </c:pt>
                <c:pt idx="225">
                  <c:v>2022-10</c:v>
                </c:pt>
                <c:pt idx="226">
                  <c:v>2022-11</c:v>
                </c:pt>
                <c:pt idx="227">
                  <c:v>2022-12</c:v>
                </c:pt>
                <c:pt idx="228">
                  <c:v>2023-01</c:v>
                </c:pt>
                <c:pt idx="229">
                  <c:v>2023-02</c:v>
                </c:pt>
                <c:pt idx="230">
                  <c:v>2023-03</c:v>
                </c:pt>
                <c:pt idx="231">
                  <c:v>2023-04</c:v>
                </c:pt>
                <c:pt idx="232">
                  <c:v>2023-05</c:v>
                </c:pt>
                <c:pt idx="233">
                  <c:v>2023-06</c:v>
                </c:pt>
                <c:pt idx="234">
                  <c:v>2023-07</c:v>
                </c:pt>
                <c:pt idx="235">
                  <c:v>2023-08</c:v>
                </c:pt>
                <c:pt idx="236">
                  <c:v>2023-09</c:v>
                </c:pt>
                <c:pt idx="237">
                  <c:v>2023-10</c:v>
                </c:pt>
                <c:pt idx="238">
                  <c:v>2023-11</c:v>
                </c:pt>
                <c:pt idx="239">
                  <c:v>2023-12</c:v>
                </c:pt>
                <c:pt idx="240">
                  <c:v>2024-01</c:v>
                </c:pt>
                <c:pt idx="241">
                  <c:v>2024-02</c:v>
                </c:pt>
                <c:pt idx="242">
                  <c:v>2024-03</c:v>
                </c:pt>
                <c:pt idx="243">
                  <c:v>2024-04</c:v>
                </c:pt>
                <c:pt idx="244">
                  <c:v>2024-05</c:v>
                </c:pt>
                <c:pt idx="245">
                  <c:v>2024-06</c:v>
                </c:pt>
                <c:pt idx="246">
                  <c:v>2024-07</c:v>
                </c:pt>
                <c:pt idx="247">
                  <c:v>2024-08</c:v>
                </c:pt>
                <c:pt idx="248">
                  <c:v>2024-09</c:v>
                </c:pt>
                <c:pt idx="249">
                  <c:v>2024-10</c:v>
                </c:pt>
                <c:pt idx="250">
                  <c:v>2024-11</c:v>
                </c:pt>
                <c:pt idx="251">
                  <c:v>2024-12</c:v>
                </c:pt>
                <c:pt idx="252">
                  <c:v>2025-01</c:v>
                </c:pt>
                <c:pt idx="253">
                  <c:v>2025-02</c:v>
                </c:pt>
                <c:pt idx="254">
                  <c:v>2025-03</c:v>
                </c:pt>
                <c:pt idx="255">
                  <c:v>2025-04</c:v>
                </c:pt>
                <c:pt idx="256">
                  <c:v>2025-05</c:v>
                </c:pt>
                <c:pt idx="257">
                  <c:v>2025-06</c:v>
                </c:pt>
                <c:pt idx="258">
                  <c:v>2025-07</c:v>
                </c:pt>
                <c:pt idx="259">
                  <c:v>2025-08</c:v>
                </c:pt>
                <c:pt idx="260">
                  <c:v>2025-09</c:v>
                </c:pt>
                <c:pt idx="261">
                  <c:v>2025-10</c:v>
                </c:pt>
                <c:pt idx="262">
                  <c:v>2025-11</c:v>
                </c:pt>
                <c:pt idx="263">
                  <c:v>2025-12</c:v>
                </c:pt>
                <c:pt idx="264">
                  <c:v>2026-01</c:v>
                </c:pt>
                <c:pt idx="265">
                  <c:v>2026-02</c:v>
                </c:pt>
                <c:pt idx="266">
                  <c:v>2026-03</c:v>
                </c:pt>
                <c:pt idx="267">
                  <c:v>2026-04</c:v>
                </c:pt>
                <c:pt idx="268">
                  <c:v>2026-05</c:v>
                </c:pt>
                <c:pt idx="269">
                  <c:v>2026-06</c:v>
                </c:pt>
                <c:pt idx="270">
                  <c:v>2026-07</c:v>
                </c:pt>
                <c:pt idx="271">
                  <c:v>2026-08</c:v>
                </c:pt>
                <c:pt idx="272">
                  <c:v>2026-09</c:v>
                </c:pt>
              </c:strCache>
            </c:strRef>
          </c:cat>
          <c:val>
            <c:numRef>
              <c:f>Portfolio!$L$4:$L$276</c:f>
              <c:numCache>
                <c:formatCode>0.000</c:formatCode>
                <c:ptCount val="27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1.19706601864096</c:v>
                </c:pt>
                <c:pt idx="62">
                  <c:v>1.22903727978815</c:v>
                </c:pt>
                <c:pt idx="63">
                  <c:v>1.27701063620034</c:v>
                </c:pt>
                <c:pt idx="64">
                  <c:v>1.2885095392135</c:v>
                </c:pt>
                <c:pt idx="65">
                  <c:v>1.3196158314361</c:v>
                </c:pt>
                <c:pt idx="66">
                  <c:v>1.30152241124185</c:v>
                </c:pt>
                <c:pt idx="67">
                  <c:v>1.30396902535592</c:v>
                </c:pt>
                <c:pt idx="68">
                  <c:v>1.25630542271564</c:v>
                </c:pt>
                <c:pt idx="69">
                  <c:v>1.31629590284801</c:v>
                </c:pt>
                <c:pt idx="70">
                  <c:v>1.3328886868453</c:v>
                </c:pt>
                <c:pt idx="71">
                  <c:v>1.35197266942116</c:v>
                </c:pt>
                <c:pt idx="72">
                  <c:v>1.44659459933794</c:v>
                </c:pt>
                <c:pt idx="73">
                  <c:v>1.44659459933794</c:v>
                </c:pt>
                <c:pt idx="74">
                  <c:v>1.44659459933794</c:v>
                </c:pt>
                <c:pt idx="75">
                  <c:v>1.4561263776734</c:v>
                </c:pt>
                <c:pt idx="76">
                  <c:v>1.44122850950392</c:v>
                </c:pt>
                <c:pt idx="77">
                  <c:v>1.52996092361542</c:v>
                </c:pt>
                <c:pt idx="78">
                  <c:v>1.51897471282435</c:v>
                </c:pt>
                <c:pt idx="79">
                  <c:v>1.47600715493363</c:v>
                </c:pt>
                <c:pt idx="80">
                  <c:v>1.47105413482094</c:v>
                </c:pt>
                <c:pt idx="81">
                  <c:v>1.45919588124871</c:v>
                </c:pt>
                <c:pt idx="82">
                  <c:v>1.67904937025257</c:v>
                </c:pt>
                <c:pt idx="83">
                  <c:v>1.69118164828644</c:v>
                </c:pt>
                <c:pt idx="84">
                  <c:v>1.72163944932864</c:v>
                </c:pt>
                <c:pt idx="85">
                  <c:v>1.73685374733521</c:v>
                </c:pt>
                <c:pt idx="86">
                  <c:v>1.73685374733521</c:v>
                </c:pt>
                <c:pt idx="87">
                  <c:v>1.73685374733521</c:v>
                </c:pt>
                <c:pt idx="88">
                  <c:v>1.74710843659861</c:v>
                </c:pt>
                <c:pt idx="89">
                  <c:v>1.75352168958024</c:v>
                </c:pt>
                <c:pt idx="90">
                  <c:v>1.75352168958024</c:v>
                </c:pt>
                <c:pt idx="91">
                  <c:v>1.74489811881767</c:v>
                </c:pt>
                <c:pt idx="92">
                  <c:v>1.77322687490353</c:v>
                </c:pt>
                <c:pt idx="93">
                  <c:v>1.7582837984057</c:v>
                </c:pt>
                <c:pt idx="94">
                  <c:v>1.84491194704734</c:v>
                </c:pt>
                <c:pt idx="95">
                  <c:v>1.86460825111132</c:v>
                </c:pt>
                <c:pt idx="96">
                  <c:v>1.85957102558792</c:v>
                </c:pt>
                <c:pt idx="97">
                  <c:v>1.89083790939341</c:v>
                </c:pt>
                <c:pt idx="98">
                  <c:v>1.85574721240485</c:v>
                </c:pt>
                <c:pt idx="99">
                  <c:v>1.96406194888798</c:v>
                </c:pt>
                <c:pt idx="100">
                  <c:v>1.99586880618433</c:v>
                </c:pt>
                <c:pt idx="101">
                  <c:v>1.99922670821721</c:v>
                </c:pt>
                <c:pt idx="102">
                  <c:v>2.00672619518407</c:v>
                </c:pt>
                <c:pt idx="103">
                  <c:v>2.04844990271763</c:v>
                </c:pt>
                <c:pt idx="104">
                  <c:v>2.06741612401298</c:v>
                </c:pt>
                <c:pt idx="105">
                  <c:v>2.05308827028937</c:v>
                </c:pt>
                <c:pt idx="106">
                  <c:v>2.01827715007065</c:v>
                </c:pt>
                <c:pt idx="107">
                  <c:v>2.00042248328687</c:v>
                </c:pt>
                <c:pt idx="108">
                  <c:v>2.06291427875245</c:v>
                </c:pt>
                <c:pt idx="109">
                  <c:v>2.06645759639892</c:v>
                </c:pt>
                <c:pt idx="110">
                  <c:v>2.02494927309479</c:v>
                </c:pt>
                <c:pt idx="111">
                  <c:v>2.09291515065702</c:v>
                </c:pt>
                <c:pt idx="112">
                  <c:v>2.06703137927052</c:v>
                </c:pt>
                <c:pt idx="113">
                  <c:v>2.12439708318307</c:v>
                </c:pt>
                <c:pt idx="114">
                  <c:v>2.14254681778148</c:v>
                </c:pt>
                <c:pt idx="115">
                  <c:v>2.10469413021537</c:v>
                </c:pt>
                <c:pt idx="116">
                  <c:v>2.00256159235776</c:v>
                </c:pt>
                <c:pt idx="117">
                  <c:v>2.05510980727183</c:v>
                </c:pt>
                <c:pt idx="118">
                  <c:v>2.0520050393629</c:v>
                </c:pt>
                <c:pt idx="119">
                  <c:v>2.19404262269001</c:v>
                </c:pt>
                <c:pt idx="120">
                  <c:v>2.20432454936316</c:v>
                </c:pt>
                <c:pt idx="121">
                  <c:v>2.25006111763651</c:v>
                </c:pt>
                <c:pt idx="122">
                  <c:v>2.25598310487629</c:v>
                </c:pt>
                <c:pt idx="123">
                  <c:v>2.24347919897129</c:v>
                </c:pt>
                <c:pt idx="124">
                  <c:v>2.3161733463361</c:v>
                </c:pt>
                <c:pt idx="125">
                  <c:v>2.31154272071149</c:v>
                </c:pt>
                <c:pt idx="126">
                  <c:v>2.293691717838</c:v>
                </c:pt>
                <c:pt idx="127">
                  <c:v>2.30393483986011</c:v>
                </c:pt>
                <c:pt idx="128">
                  <c:v>2.29981285371072</c:v>
                </c:pt>
                <c:pt idx="129">
                  <c:v>2.32497542175989</c:v>
                </c:pt>
                <c:pt idx="130">
                  <c:v>2.3232050138833</c:v>
                </c:pt>
                <c:pt idx="131">
                  <c:v>2.37823127945464</c:v>
                </c:pt>
                <c:pt idx="132">
                  <c:v>2.3770235929365</c:v>
                </c:pt>
                <c:pt idx="133">
                  <c:v>2.28475227124054</c:v>
                </c:pt>
                <c:pt idx="134">
                  <c:v>2.31575337791071</c:v>
                </c:pt>
                <c:pt idx="135">
                  <c:v>2.3773369625598</c:v>
                </c:pt>
                <c:pt idx="136">
                  <c:v>2.47701057401241</c:v>
                </c:pt>
                <c:pt idx="137">
                  <c:v>2.52371012239313</c:v>
                </c:pt>
                <c:pt idx="138">
                  <c:v>2.53943418311062</c:v>
                </c:pt>
                <c:pt idx="139">
                  <c:v>2.541865152317</c:v>
                </c:pt>
                <c:pt idx="140">
                  <c:v>2.541865152317</c:v>
                </c:pt>
                <c:pt idx="141">
                  <c:v>2.55126965083032</c:v>
                </c:pt>
                <c:pt idx="142">
                  <c:v>2.50417583037</c:v>
                </c:pt>
                <c:pt idx="143">
                  <c:v>2.45737884442981</c:v>
                </c:pt>
                <c:pt idx="144">
                  <c:v>2.50260590870071</c:v>
                </c:pt>
                <c:pt idx="145">
                  <c:v>2.53144184849131</c:v>
                </c:pt>
                <c:pt idx="146">
                  <c:v>2.44188052581508</c:v>
                </c:pt>
                <c:pt idx="147">
                  <c:v>2.53994425482345</c:v>
                </c:pt>
                <c:pt idx="148">
                  <c:v>2.50344523176976</c:v>
                </c:pt>
                <c:pt idx="149">
                  <c:v>2.43398295599463</c:v>
                </c:pt>
                <c:pt idx="150">
                  <c:v>2.35872198701376</c:v>
                </c:pt>
                <c:pt idx="151">
                  <c:v>2.6749269271089</c:v>
                </c:pt>
                <c:pt idx="152">
                  <c:v>2.73796198814557</c:v>
                </c:pt>
                <c:pt idx="153">
                  <c:v>2.60993859231315</c:v>
                </c:pt>
                <c:pt idx="154">
                  <c:v>2.61453701170685</c:v>
                </c:pt>
                <c:pt idx="155">
                  <c:v>2.60033954429558</c:v>
                </c:pt>
                <c:pt idx="156">
                  <c:v>2.60745575959731</c:v>
                </c:pt>
                <c:pt idx="157">
                  <c:v>2.70862608811124</c:v>
                </c:pt>
                <c:pt idx="158">
                  <c:v>2.91512873491878</c:v>
                </c:pt>
                <c:pt idx="159">
                  <c:v>2.95393770737058</c:v>
                </c:pt>
                <c:pt idx="160">
                  <c:v>2.98106821370979</c:v>
                </c:pt>
                <c:pt idx="161">
                  <c:v>3.03647540284442</c:v>
                </c:pt>
                <c:pt idx="162">
                  <c:v>3.06283110927623</c:v>
                </c:pt>
                <c:pt idx="163">
                  <c:v>3.10108385806817</c:v>
                </c:pt>
                <c:pt idx="164">
                  <c:v>3.08804713358017</c:v>
                </c:pt>
                <c:pt idx="165">
                  <c:v>3.15411334275122</c:v>
                </c:pt>
                <c:pt idx="166">
                  <c:v>3.14303556824447</c:v>
                </c:pt>
                <c:pt idx="167">
                  <c:v>3.15927850513965</c:v>
                </c:pt>
                <c:pt idx="168">
                  <c:v>3.09470613222306</c:v>
                </c:pt>
                <c:pt idx="169">
                  <c:v>3.20538377574497</c:v>
                </c:pt>
                <c:pt idx="170">
                  <c:v>3.2019391177667</c:v>
                </c:pt>
                <c:pt idx="171">
                  <c:v>3.18511594480367</c:v>
                </c:pt>
                <c:pt idx="172">
                  <c:v>3.2237024604426</c:v>
                </c:pt>
                <c:pt idx="173">
                  <c:v>3.26909346421345</c:v>
                </c:pt>
                <c:pt idx="174">
                  <c:v>3.31321840409926</c:v>
                </c:pt>
                <c:pt idx="175">
                  <c:v>3.31321840409926</c:v>
                </c:pt>
                <c:pt idx="176">
                  <c:v>3.31321840409926</c:v>
                </c:pt>
                <c:pt idx="177">
                  <c:v>3.31555164939376</c:v>
                </c:pt>
                <c:pt idx="178">
                  <c:v>3.34907712802721</c:v>
                </c:pt>
                <c:pt idx="179">
                  <c:v>3.34907712802721</c:v>
                </c:pt>
                <c:pt idx="180">
                  <c:v>3.31770305200818</c:v>
                </c:pt>
                <c:pt idx="181">
                  <c:v>3.3255726327433</c:v>
                </c:pt>
                <c:pt idx="182">
                  <c:v>3.35793887887165</c:v>
                </c:pt>
                <c:pt idx="183">
                  <c:v>3.55172604767394</c:v>
                </c:pt>
                <c:pt idx="184">
                  <c:v>3.55172604767394</c:v>
                </c:pt>
                <c:pt idx="185">
                  <c:v>3.57579048342047</c:v>
                </c:pt>
                <c:pt idx="186">
                  <c:v>3.57579048342047</c:v>
                </c:pt>
                <c:pt idx="187">
                  <c:v>3.50803392744364</c:v>
                </c:pt>
                <c:pt idx="188">
                  <c:v>3.54769923772373</c:v>
                </c:pt>
                <c:pt idx="189">
                  <c:v>3.59126306484767</c:v>
                </c:pt>
                <c:pt idx="190">
                  <c:v>3.5487775942934</c:v>
                </c:pt>
                <c:pt idx="191">
                  <c:v>3.60958646915151</c:v>
                </c:pt>
                <c:pt idx="192">
                  <c:v>3.64193423991021</c:v>
                </c:pt>
                <c:pt idx="193">
                  <c:v>3.65521254939696</c:v>
                </c:pt>
                <c:pt idx="194">
                  <c:v>3.71128568553395</c:v>
                </c:pt>
                <c:pt idx="195">
                  <c:v>3.71128568553395</c:v>
                </c:pt>
                <c:pt idx="196">
                  <c:v>3.73142094939111</c:v>
                </c:pt>
                <c:pt idx="197">
                  <c:v>3.81324560736558</c:v>
                </c:pt>
                <c:pt idx="198">
                  <c:v>3.87500013056674</c:v>
                </c:pt>
                <c:pt idx="199">
                  <c:v>3.9162436247144</c:v>
                </c:pt>
                <c:pt idx="200">
                  <c:v>3.94745193684611</c:v>
                </c:pt>
                <c:pt idx="201">
                  <c:v>3.98094732718401</c:v>
                </c:pt>
                <c:pt idx="202">
                  <c:v>3.98094732718401</c:v>
                </c:pt>
                <c:pt idx="203">
                  <c:v>3.98094732718401</c:v>
                </c:pt>
                <c:pt idx="204">
                  <c:v>4.28486218141488</c:v>
                </c:pt>
                <c:pt idx="205">
                  <c:v>4.07539773988659</c:v>
                </c:pt>
                <c:pt idx="206">
                  <c:v>4.37319777205135</c:v>
                </c:pt>
                <c:pt idx="207">
                  <c:v>4.61675641087321</c:v>
                </c:pt>
                <c:pt idx="208">
                  <c:v>4.71857905137121</c:v>
                </c:pt>
                <c:pt idx="209">
                  <c:v>4.70962420800286</c:v>
                </c:pt>
                <c:pt idx="210">
                  <c:v>4.79475685868619</c:v>
                </c:pt>
                <c:pt idx="211">
                  <c:v>4.89514432002927</c:v>
                </c:pt>
                <c:pt idx="212">
                  <c:v>4.76395663485883</c:v>
                </c:pt>
                <c:pt idx="213">
                  <c:v>5.11324732698121</c:v>
                </c:pt>
                <c:pt idx="214">
                  <c:v>4.79688272944357</c:v>
                </c:pt>
                <c:pt idx="215">
                  <c:v>4.87692178646396</c:v>
                </c:pt>
                <c:pt idx="216">
                  <c:v>5.10203556901567</c:v>
                </c:pt>
                <c:pt idx="217">
                  <c:v>5.15236881102608</c:v>
                </c:pt>
                <c:pt idx="218">
                  <c:v>5.15236881102608</c:v>
                </c:pt>
                <c:pt idx="219">
                  <c:v>5.15236881102608</c:v>
                </c:pt>
                <c:pt idx="220">
                  <c:v>5.15236881102608</c:v>
                </c:pt>
                <c:pt idx="221">
                  <c:v>5.15236881102608</c:v>
                </c:pt>
                <c:pt idx="222">
                  <c:v>5.2933875892116</c:v>
                </c:pt>
                <c:pt idx="223">
                  <c:v>5.42363624547232</c:v>
                </c:pt>
                <c:pt idx="224">
                  <c:v>4.76626230318126</c:v>
                </c:pt>
                <c:pt idx="225">
                  <c:v>5.07009282269616</c:v>
                </c:pt>
                <c:pt idx="226">
                  <c:v>5.51704257700192</c:v>
                </c:pt>
                <c:pt idx="227">
                  <c:v>5.59228364480562</c:v>
                </c:pt>
                <c:pt idx="228">
                  <c:v>5.6618832237384</c:v>
                </c:pt>
                <c:pt idx="229">
                  <c:v>5.6618832237384</c:v>
                </c:pt>
                <c:pt idx="230">
                  <c:v>5.77241841104663</c:v>
                </c:pt>
                <c:pt idx="231">
                  <c:v>5.77241841104663</c:v>
                </c:pt>
                <c:pt idx="232">
                  <c:v>5.77241841104663</c:v>
                </c:pt>
                <c:pt idx="233">
                  <c:v>5.77241841104663</c:v>
                </c:pt>
                <c:pt idx="234">
                  <c:v>5.78726370295346</c:v>
                </c:pt>
                <c:pt idx="235">
                  <c:v>5.84097486130387</c:v>
                </c:pt>
                <c:pt idx="236">
                  <c:v>5.84097486130387</c:v>
                </c:pt>
                <c:pt idx="237">
                  <c:v>5.8407956088593</c:v>
                </c:pt>
                <c:pt idx="238">
                  <c:v>5.80201676847933</c:v>
                </c:pt>
                <c:pt idx="239">
                  <c:v>5.80201676847933</c:v>
                </c:pt>
                <c:pt idx="240">
                  <c:v>5.75921997618166</c:v>
                </c:pt>
                <c:pt idx="241">
                  <c:v>5.74950798485228</c:v>
                </c:pt>
                <c:pt idx="242">
                  <c:v>5.70858015344617</c:v>
                </c:pt>
                <c:pt idx="243">
                  <c:v>5.7276041285538</c:v>
                </c:pt>
                <c:pt idx="244">
                  <c:v>5.98456812009822</c:v>
                </c:pt>
                <c:pt idx="245">
                  <c:v>5.98456812009822</c:v>
                </c:pt>
                <c:pt idx="246">
                  <c:v>5.96878943255022</c:v>
                </c:pt>
                <c:pt idx="247">
                  <c:v>6.00074781226909</c:v>
                </c:pt>
                <c:pt idx="248">
                  <c:v>6.04849281127967</c:v>
                </c:pt>
                <c:pt idx="249">
                  <c:v>6.04849281127967</c:v>
                </c:pt>
                <c:pt idx="250">
                  <c:v>5.99707194455494</c:v>
                </c:pt>
                <c:pt idx="251">
                  <c:v>5.68241016742492</c:v>
                </c:pt>
                <c:pt idx="252">
                  <c:v>6.15649422235037</c:v>
                </c:pt>
                <c:pt idx="253">
                  <c:v>6.19476552182587</c:v>
                </c:pt>
                <c:pt idx="254">
                  <c:v>6.19476552182587</c:v>
                </c:pt>
                <c:pt idx="255">
                  <c:v>6.19476552182587</c:v>
                </c:pt>
                <c:pt idx="256">
                  <c:v>6.19476552182587</c:v>
                </c:pt>
                <c:pt idx="257">
                  <c:v>6.09503231392481</c:v>
                </c:pt>
                <c:pt idx="258">
                  <c:v>6.09406948767107</c:v>
                </c:pt>
                <c:pt idx="259">
                  <c:v>5.99384508238406</c:v>
                </c:pt>
                <c:pt idx="260">
                  <c:v>5.96291885337983</c:v>
                </c:pt>
                <c:pt idx="261">
                  <c:v>6.79625537012933</c:v>
                </c:pt>
                <c:pt idx="262">
                  <c:v>7.35845837792577</c:v>
                </c:pt>
                <c:pt idx="263">
                  <c:v>7.19259106042771</c:v>
                </c:pt>
                <c:pt idx="264">
                  <c:v>7.54985232321986</c:v>
                </c:pt>
                <c:pt idx="265">
                  <c:v>7.54985232321986</c:v>
                </c:pt>
                <c:pt idx="266">
                  <c:v>7.63072696313731</c:v>
                </c:pt>
                <c:pt idx="267">
                  <c:v>7.63072696313731</c:v>
                </c:pt>
                <c:pt idx="268">
                  <c:v>7.63072696313731</c:v>
                </c:pt>
                <c:pt idx="269">
                  <c:v>7.63072696313731</c:v>
                </c:pt>
                <c:pt idx="270">
                  <c:v>7.63072696313731</c:v>
                </c:pt>
                <c:pt idx="271">
                  <c:v>7.63072696313731</c:v>
                </c:pt>
                <c:pt idx="272">
                  <c:v>7.63072696313731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619080"/>
        <c:axId val="56026823"/>
      </c:lineChart>
      <c:catAx>
        <c:axId val="51619080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26823"/>
        <c:crosses val="autoZero"/>
        <c:auto val="1"/>
        <c:lblAlgn val="ctr"/>
        <c:lblOffset val="100"/>
        <c:noMultiLvlLbl val="0"/>
      </c:catAx>
      <c:valAx>
        <c:axId val="56026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190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160920</xdr:rowOff>
    </xdr:from>
    <xdr:to>
      <xdr:col>6</xdr:col>
      <xdr:colOff>198720</xdr:colOff>
      <xdr:row>35</xdr:row>
      <xdr:rowOff>2880</xdr:rowOff>
    </xdr:to>
    <xdr:graphicFrame>
      <xdr:nvGraphicFramePr>
        <xdr:cNvPr id="0" name="Chart 1"/>
        <xdr:cNvGraphicFramePr/>
      </xdr:nvGraphicFramePr>
      <xdr:xfrm>
        <a:off x="0" y="40006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20</xdr:row>
      <xdr:rowOff>160920</xdr:rowOff>
    </xdr:from>
    <xdr:to>
      <xdr:col>16</xdr:col>
      <xdr:colOff>478800</xdr:colOff>
      <xdr:row>35</xdr:row>
      <xdr:rowOff>2880</xdr:rowOff>
    </xdr:to>
    <xdr:graphicFrame>
      <xdr:nvGraphicFramePr>
        <xdr:cNvPr id="1" name="Chart 2"/>
        <xdr:cNvGraphicFramePr/>
      </xdr:nvGraphicFramePr>
      <xdr:xfrm>
        <a:off x="8387640" y="40006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 t="s">
        <v>11</v>
      </c>
    </row>
    <row r="15" customFormat="false" ht="15" hidden="false" customHeight="false" outlineLevel="0" collapsed="false">
      <c r="A15" s="4" t="s">
        <v>12</v>
      </c>
    </row>
    <row r="16" customFormat="false" ht="15" hidden="false" customHeight="false" outlineLevel="0" collapsed="false">
      <c r="A16" s="4" t="s">
        <v>13</v>
      </c>
    </row>
    <row r="17" customFormat="false" ht="15" hidden="false" customHeight="false" outlineLevel="0" collapsed="false">
      <c r="A17" s="4" t="s">
        <v>14</v>
      </c>
    </row>
    <row r="18" customFormat="false" ht="15" hidden="false" customHeight="false" outlineLevel="0" collapsed="false">
      <c r="A18" s="4" t="s">
        <v>15</v>
      </c>
    </row>
    <row r="19" customFormat="false" ht="15" hidden="false" customHeight="false" outlineLevel="0" collapsed="false">
      <c r="A19" s="4" t="s">
        <v>16</v>
      </c>
    </row>
    <row r="20" customFormat="false" ht="15" hidden="false" customHeight="false" outlineLevel="0" collapsed="false">
      <c r="A20" s="4" t="s">
        <v>17</v>
      </c>
    </row>
    <row r="21" customFormat="false" ht="15" hidden="false" customHeight="false" outlineLevel="0" collapsed="false">
      <c r="A21" s="4" t="s">
        <v>18</v>
      </c>
    </row>
    <row r="22" customFormat="false" ht="15" hidden="false" customHeight="false" outlineLevel="0" collapsed="false">
      <c r="A22" s="4" t="s">
        <v>19</v>
      </c>
    </row>
    <row r="23" customFormat="false" ht="15" hidden="false" customHeight="false" outlineLevel="0" collapsed="false">
      <c r="A23" s="4" t="s">
        <v>20</v>
      </c>
    </row>
    <row r="24" customFormat="false" ht="15" hidden="false" customHeight="false" outlineLevel="0" collapsed="false">
      <c r="A24" s="4"/>
    </row>
    <row r="25" customFormat="false" ht="15" hidden="false" customHeight="false" outlineLevel="0" collapsed="false">
      <c r="A25" s="3" t="s">
        <v>21</v>
      </c>
    </row>
    <row r="26" customFormat="false" ht="15" hidden="false" customHeight="false" outlineLevel="0" collapsed="false">
      <c r="A26" s="4" t="s">
        <v>22</v>
      </c>
    </row>
    <row r="27" customFormat="false" ht="15" hidden="false" customHeight="false" outlineLevel="0" collapsed="false">
      <c r="A27" s="4" t="s">
        <v>23</v>
      </c>
    </row>
    <row r="28" customFormat="false" ht="15" hidden="false" customHeight="false" outlineLevel="0" collapsed="false">
      <c r="A28" s="4" t="s">
        <v>24</v>
      </c>
    </row>
    <row r="29" customFormat="false" ht="15" hidden="false" customHeight="false" outlineLevel="0" collapsed="false">
      <c r="A29" s="4" t="s">
        <v>25</v>
      </c>
    </row>
    <row r="30" customFormat="false" ht="15" hidden="false" customHeight="false" outlineLevel="0" collapsed="false">
      <c r="A30" s="4" t="s">
        <v>26</v>
      </c>
    </row>
    <row r="31" customFormat="false" ht="15" hidden="false" customHeight="false" outlineLevel="0" collapsed="false">
      <c r="A31" s="4"/>
    </row>
    <row r="32" customFormat="false" ht="15" hidden="false" customHeight="false" outlineLevel="0" collapsed="false">
      <c r="A32" s="3" t="s">
        <v>27</v>
      </c>
    </row>
    <row r="33" customFormat="false" ht="15" hidden="false" customHeight="false" outlineLevel="0" collapsed="false">
      <c r="A33" s="4" t="s">
        <v>28</v>
      </c>
    </row>
    <row r="34" customFormat="false" ht="15" hidden="false" customHeight="false" outlineLevel="0" collapsed="false">
      <c r="A34" s="4" t="s">
        <v>29</v>
      </c>
    </row>
    <row r="35" customFormat="false" ht="15" hidden="false" customHeight="false" outlineLevel="0" collapsed="false">
      <c r="A35" s="4" t="s">
        <v>30</v>
      </c>
    </row>
    <row r="36" customFormat="false" ht="15" hidden="false" customHeight="false" outlineLevel="0" collapsed="false">
      <c r="A36" s="4"/>
    </row>
    <row r="37" customFormat="false" ht="15" hidden="false" customHeight="false" outlineLevel="0" collapsed="false">
      <c r="A37" s="3" t="s">
        <v>31</v>
      </c>
    </row>
    <row r="38" customFormat="false" ht="15" hidden="false" customHeight="false" outlineLevel="0" collapsed="false">
      <c r="A38" s="4" t="s">
        <v>32</v>
      </c>
    </row>
    <row r="39" customFormat="false" ht="15" hidden="false" customHeight="false" outlineLevel="0" collapsed="false">
      <c r="A39" s="4" t="s">
        <v>33</v>
      </c>
    </row>
    <row r="40" customFormat="false" ht="15" hidden="false" customHeight="false" outlineLevel="0" collapsed="false">
      <c r="A40" s="4" t="s">
        <v>34</v>
      </c>
    </row>
    <row r="41" customFormat="false" ht="15" hidden="false" customHeight="false" outlineLevel="0" collapsed="false">
      <c r="A41" s="4" t="s">
        <v>35</v>
      </c>
    </row>
    <row r="42" customFormat="false" ht="15" hidden="false" customHeight="false" outlineLevel="0" collapsed="false">
      <c r="A42" s="4" t="s">
        <v>36</v>
      </c>
    </row>
    <row r="43" customFormat="false" ht="15" hidden="false" customHeight="false" outlineLevel="0" collapsed="false">
      <c r="A43" s="4" t="s">
        <v>37</v>
      </c>
    </row>
    <row r="44" customFormat="false" ht="15" hidden="false" customHeight="false" outlineLevel="0" collapsed="false">
      <c r="A44" s="4" t="s">
        <v>38</v>
      </c>
    </row>
    <row r="45" customFormat="false" ht="15" hidden="false" customHeight="false" outlineLevel="0" collapsed="false">
      <c r="A45" s="4" t="s">
        <v>39</v>
      </c>
    </row>
    <row r="46" customFormat="false" ht="15" hidden="false" customHeight="false" outlineLevel="0" collapsed="false">
      <c r="A46" s="4" t="s">
        <v>40</v>
      </c>
    </row>
    <row r="47" customFormat="false" ht="15" hidden="false" customHeight="false" outlineLevel="0" collapsed="false">
      <c r="A47" s="4" t="s">
        <v>41</v>
      </c>
    </row>
    <row r="48" customFormat="false" ht="15" hidden="false" customHeight="false" outlineLevel="0" collapsed="false">
      <c r="A48" s="4"/>
    </row>
    <row r="49" customFormat="false" ht="15" hidden="false" customHeight="false" outlineLevel="0" collapsed="false">
      <c r="A49" s="3" t="s">
        <v>42</v>
      </c>
    </row>
    <row r="50" customFormat="false" ht="15" hidden="false" customHeight="false" outlineLevel="0" collapsed="false">
      <c r="A50" s="4" t="s">
        <v>43</v>
      </c>
    </row>
    <row r="51" customFormat="false" ht="15" hidden="false" customHeight="false" outlineLevel="0" collapsed="false">
      <c r="A51" s="4" t="s">
        <v>44</v>
      </c>
    </row>
    <row r="52" customFormat="false" ht="15" hidden="false" customHeight="false" outlineLevel="0" collapsed="false">
      <c r="A52" s="4" t="s">
        <v>45</v>
      </c>
    </row>
    <row r="53" customFormat="false" ht="15" hidden="false" customHeight="false" outlineLevel="0" collapsed="false">
      <c r="A53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74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5" t="s">
        <v>49</v>
      </c>
      <c r="B4" s="5" t="s">
        <v>50</v>
      </c>
      <c r="C4" s="5" t="s">
        <v>51</v>
      </c>
    </row>
    <row r="5" customFormat="false" ht="15" hidden="false" customHeight="false" outlineLevel="0" collapsed="false">
      <c r="A5" s="4" t="s">
        <v>52</v>
      </c>
      <c r="B5" s="6" t="n">
        <v>2</v>
      </c>
      <c r="C5" s="2" t="s">
        <v>53</v>
      </c>
    </row>
    <row r="6" customFormat="false" ht="15" hidden="false" customHeight="false" outlineLevel="0" collapsed="false">
      <c r="A6" s="4" t="s">
        <v>54</v>
      </c>
      <c r="B6" s="6" t="n">
        <v>3</v>
      </c>
      <c r="C6" s="2" t="s">
        <v>55</v>
      </c>
    </row>
    <row r="7" customFormat="false" ht="15" hidden="false" customHeight="false" outlineLevel="0" collapsed="false">
      <c r="A7" s="4" t="s">
        <v>56</v>
      </c>
      <c r="B7" s="6" t="n">
        <v>4</v>
      </c>
      <c r="C7" s="2" t="s">
        <v>57</v>
      </c>
    </row>
    <row r="8" customFormat="false" ht="15" hidden="false" customHeight="false" outlineLevel="0" collapsed="false">
      <c r="A8" s="4" t="s">
        <v>58</v>
      </c>
      <c r="B8" s="6" t="n">
        <v>2</v>
      </c>
      <c r="C8" s="2" t="s">
        <v>59</v>
      </c>
    </row>
    <row r="9" customFormat="false" ht="15" hidden="false" customHeight="false" outlineLevel="0" collapsed="false">
      <c r="A9" s="4" t="s">
        <v>60</v>
      </c>
      <c r="B9" s="7" t="n">
        <v>1</v>
      </c>
      <c r="C9" s="2" t="s">
        <v>61</v>
      </c>
    </row>
    <row r="10" customFormat="false" ht="15" hidden="false" customHeight="false" outlineLevel="0" collapsed="false">
      <c r="A10" s="4" t="s">
        <v>62</v>
      </c>
      <c r="B10" s="7" t="n">
        <v>1.5</v>
      </c>
      <c r="C10" s="2" t="s">
        <v>63</v>
      </c>
    </row>
    <row r="11" customFormat="false" ht="15" hidden="false" customHeight="false" outlineLevel="0" collapsed="false">
      <c r="A11" s="4" t="s">
        <v>64</v>
      </c>
      <c r="B11" s="7" t="n">
        <v>2</v>
      </c>
      <c r="C11" s="2" t="s">
        <v>65</v>
      </c>
    </row>
    <row r="12" customFormat="false" ht="15" hidden="false" customHeight="false" outlineLevel="0" collapsed="false">
      <c r="A12" s="4" t="s">
        <v>66</v>
      </c>
      <c r="B12" s="8" t="n">
        <v>60</v>
      </c>
      <c r="C12" s="2" t="s">
        <v>67</v>
      </c>
    </row>
    <row r="13" customFormat="false" ht="15" hidden="false" customHeight="false" outlineLevel="0" collapsed="false">
      <c r="A13" s="4" t="s">
        <v>68</v>
      </c>
      <c r="B13" s="8" t="n">
        <v>36</v>
      </c>
      <c r="C13" s="2" t="s">
        <v>69</v>
      </c>
    </row>
    <row r="14" customFormat="false" ht="15" hidden="false" customHeight="false" outlineLevel="0" collapsed="false">
      <c r="A14" s="4" t="s">
        <v>70</v>
      </c>
      <c r="B14" s="9" t="n">
        <v>0.02</v>
      </c>
      <c r="C14" s="2" t="s">
        <v>71</v>
      </c>
    </row>
    <row r="15" customFormat="false" ht="15" hidden="false" customHeight="false" outlineLevel="0" collapsed="false">
      <c r="A15" s="4" t="s">
        <v>72</v>
      </c>
      <c r="B15" s="9" t="n">
        <v>0.1</v>
      </c>
      <c r="C15" s="2" t="s">
        <v>73</v>
      </c>
    </row>
    <row r="16" customFormat="false" ht="15" hidden="false" customHeight="false" outlineLevel="0" collapsed="false">
      <c r="A16" s="4" t="s">
        <v>74</v>
      </c>
      <c r="B16" s="6" t="n">
        <v>5</v>
      </c>
      <c r="C16" s="2" t="s">
        <v>75</v>
      </c>
    </row>
    <row r="17" customFormat="false" ht="15" hidden="false" customHeight="false" outlineLevel="0" collapsed="false">
      <c r="A17" s="4" t="s">
        <v>76</v>
      </c>
      <c r="B17" s="7" t="n">
        <v>1.9</v>
      </c>
      <c r="C17" s="2" t="s">
        <v>77</v>
      </c>
    </row>
    <row r="18" customFormat="false" ht="15" hidden="false" customHeight="false" outlineLevel="0" collapsed="false">
      <c r="A18" s="4" t="s">
        <v>78</v>
      </c>
      <c r="B18" s="8" t="n">
        <v>2</v>
      </c>
      <c r="C18" s="2" t="s">
        <v>79</v>
      </c>
    </row>
    <row r="20" customFormat="false" ht="15" hidden="false" customHeight="false" outlineLevel="0" collapsed="false">
      <c r="A20" s="2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40"/>
    <col collapsed="false" customWidth="true" hidden="false" outlineLevel="0" max="6" min="6" style="0" width="82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4" customFormat="false" ht="15" hidden="false" customHeight="false" outlineLevel="0" collapsed="false">
      <c r="A4" s="10" t="s">
        <v>83</v>
      </c>
      <c r="B4" s="11" t="n">
        <v>37987</v>
      </c>
    </row>
    <row r="5" customFormat="false" ht="15" hidden="false" customHeight="false" outlineLevel="0" collapsed="false">
      <c r="A5" s="10" t="s">
        <v>84</v>
      </c>
      <c r="B5" s="11" t="n">
        <v>46295</v>
      </c>
    </row>
    <row r="6" customFormat="false" ht="15" hidden="false" customHeight="false" outlineLevel="0" collapsed="false">
      <c r="A6" s="10" t="s">
        <v>85</v>
      </c>
      <c r="B6" s="12" t="s">
        <v>86</v>
      </c>
      <c r="C6" s="2" t="s">
        <v>87</v>
      </c>
    </row>
    <row r="8" customFormat="false" ht="15" hidden="false" customHeight="false" outlineLevel="0" collapsed="false">
      <c r="A8" s="5" t="s">
        <v>88</v>
      </c>
      <c r="B8" s="5" t="s">
        <v>89</v>
      </c>
      <c r="C8" s="5" t="s">
        <v>90</v>
      </c>
      <c r="D8" s="5" t="s">
        <v>91</v>
      </c>
      <c r="E8" s="5" t="s">
        <v>92</v>
      </c>
      <c r="F8" s="5" t="s">
        <v>93</v>
      </c>
    </row>
    <row r="9" customFormat="false" ht="15" hidden="false" customHeight="false" outlineLevel="0" collapsed="false">
      <c r="A9" s="13" t="s">
        <v>94</v>
      </c>
      <c r="B9" s="13" t="s">
        <v>95</v>
      </c>
      <c r="C9" s="14" t="s">
        <v>96</v>
      </c>
      <c r="D9" s="15" t="s">
        <v>97</v>
      </c>
      <c r="E9" s="16" t="s">
        <v>98</v>
      </c>
      <c r="F9" s="13" t="str">
        <f aca="false">IF($C9="&lt;verify&gt;","-- fill in the ticker first --","=BDH("""&amp;$C9&amp;""",""PX_LAST"","""&amp;TEXT($B$4,"yyyymmdd")&amp;""","""&amp;TEXT($B$5,"yyyymmdd")&amp;""","&amp;$B$6&amp;")")</f>
        <v>=BDH("USDBRL Curncy","PX_LAST","20040101","20260930","Per=M","Dts=H","Days=A","Fill=P")</v>
      </c>
    </row>
    <row r="10" customFormat="false" ht="15" hidden="false" customHeight="false" outlineLevel="0" collapsed="false">
      <c r="A10" s="13" t="s">
        <v>94</v>
      </c>
      <c r="B10" s="13" t="s">
        <v>99</v>
      </c>
      <c r="C10" s="14" t="s">
        <v>100</v>
      </c>
      <c r="D10" s="15" t="s">
        <v>97</v>
      </c>
      <c r="E10" s="16" t="s">
        <v>98</v>
      </c>
      <c r="F10" s="13" t="str">
        <f aca="false">IF($C10="&lt;verify&gt;","-- fill in the ticker first --","=BDH("""&amp;$C10&amp;""",""PX_LAST"","""&amp;TEXT($B$4,"yyyymmdd")&amp;""","""&amp;TEXT($B$5,"yyyymmdd")&amp;""","&amp;$B$6&amp;")")</f>
        <v>=BDH("USDMXN Curncy","PX_LAST","20040101","20260930","Per=M","Dts=H","Days=A","Fill=P")</v>
      </c>
    </row>
    <row r="11" customFormat="false" ht="15" hidden="false" customHeight="false" outlineLevel="0" collapsed="false">
      <c r="A11" s="13" t="s">
        <v>94</v>
      </c>
      <c r="B11" s="13" t="s">
        <v>101</v>
      </c>
      <c r="C11" s="14" t="s">
        <v>102</v>
      </c>
      <c r="D11" s="15" t="s">
        <v>97</v>
      </c>
      <c r="E11" s="16" t="s">
        <v>98</v>
      </c>
      <c r="F11" s="13" t="str">
        <f aca="false">IF($C11="&lt;verify&gt;","-- fill in the ticker first --","=BDH("""&amp;$C11&amp;""",""PX_LAST"","""&amp;TEXT($B$4,"yyyymmdd")&amp;""","""&amp;TEXT($B$5,"yyyymmdd")&amp;""","&amp;$B$6&amp;")")</f>
        <v>=BDH("USDCLP Curncy","PX_LAST","20040101","20260930","Per=M","Dts=H","Days=A","Fill=P")</v>
      </c>
    </row>
    <row r="12" customFormat="false" ht="15" hidden="false" customHeight="false" outlineLevel="0" collapsed="false">
      <c r="A12" s="13" t="s">
        <v>94</v>
      </c>
      <c r="B12" s="13" t="s">
        <v>103</v>
      </c>
      <c r="C12" s="14" t="s">
        <v>104</v>
      </c>
      <c r="D12" s="15" t="s">
        <v>97</v>
      </c>
      <c r="E12" s="16" t="s">
        <v>98</v>
      </c>
      <c r="F12" s="13" t="str">
        <f aca="false">IF($C12="&lt;verify&gt;","-- fill in the ticker first --","=BDH("""&amp;$C12&amp;""",""PX_LAST"","""&amp;TEXT($B$4,"yyyymmdd")&amp;""","""&amp;TEXT($B$5,"yyyymmdd")&amp;""","&amp;$B$6&amp;")")</f>
        <v>=BDH("USDCOP Curncy","PX_LAST","20040101","20260930","Per=M","Dts=H","Days=A","Fill=P")</v>
      </c>
    </row>
    <row r="13" customFormat="false" ht="15" hidden="false" customHeight="false" outlineLevel="0" collapsed="false">
      <c r="A13" s="13" t="s">
        <v>94</v>
      </c>
      <c r="B13" s="13" t="s">
        <v>105</v>
      </c>
      <c r="C13" s="14" t="s">
        <v>106</v>
      </c>
      <c r="D13" s="15" t="s">
        <v>97</v>
      </c>
      <c r="E13" s="16" t="s">
        <v>98</v>
      </c>
      <c r="F13" s="13" t="str">
        <f aca="false">IF($C13="&lt;verify&gt;","-- fill in the ticker first --","=BDH("""&amp;$C13&amp;""",""PX_LAST"","""&amp;TEXT($B$4,"yyyymmdd")&amp;""","""&amp;TEXT($B$5,"yyyymmdd")&amp;""","&amp;$B$6&amp;")")</f>
        <v>=BDH("USDZAR Curncy","PX_LAST","20040101","20260930","Per=M","Dts=H","Days=A","Fill=P")</v>
      </c>
    </row>
    <row r="14" customFormat="false" ht="15" hidden="false" customHeight="false" outlineLevel="0" collapsed="false">
      <c r="A14" s="13" t="s">
        <v>94</v>
      </c>
      <c r="B14" s="13" t="s">
        <v>107</v>
      </c>
      <c r="C14" s="14" t="s">
        <v>108</v>
      </c>
      <c r="D14" s="15" t="s">
        <v>97</v>
      </c>
      <c r="E14" s="16" t="s">
        <v>98</v>
      </c>
      <c r="F14" s="13" t="str">
        <f aca="false">IF($C14="&lt;verify&gt;","-- fill in the ticker first --","=BDH("""&amp;$C14&amp;""",""PX_LAST"","""&amp;TEXT($B$4,"yyyymmdd")&amp;""","""&amp;TEXT($B$5,"yyyymmdd")&amp;""","&amp;$B$6&amp;")")</f>
        <v>=BDH("USDTRY Curncy","PX_LAST","20040101","20260930","Per=M","Dts=H","Days=A","Fill=P")</v>
      </c>
    </row>
    <row r="15" customFormat="false" ht="15" hidden="false" customHeight="false" outlineLevel="0" collapsed="false">
      <c r="A15" s="13" t="s">
        <v>94</v>
      </c>
      <c r="B15" s="13" t="s">
        <v>109</v>
      </c>
      <c r="C15" s="14" t="s">
        <v>110</v>
      </c>
      <c r="D15" s="15" t="s">
        <v>97</v>
      </c>
      <c r="E15" s="16" t="s">
        <v>98</v>
      </c>
      <c r="F15" s="13" t="str">
        <f aca="false">IF($C15="&lt;verify&gt;","-- fill in the ticker first --","=BDH("""&amp;$C15&amp;""",""PX_LAST"","""&amp;TEXT($B$4,"yyyymmdd")&amp;""","""&amp;TEXT($B$5,"yyyymmdd")&amp;""","&amp;$B$6&amp;")")</f>
        <v>=BDH("USDPLN Curncy","PX_LAST","20040101","20260930","Per=M","Dts=H","Days=A","Fill=P")</v>
      </c>
    </row>
    <row r="16" customFormat="false" ht="15" hidden="false" customHeight="false" outlineLevel="0" collapsed="false">
      <c r="A16" s="13" t="s">
        <v>94</v>
      </c>
      <c r="B16" s="13" t="s">
        <v>111</v>
      </c>
      <c r="C16" s="14" t="s">
        <v>112</v>
      </c>
      <c r="D16" s="15" t="s">
        <v>113</v>
      </c>
      <c r="E16" s="16" t="s">
        <v>114</v>
      </c>
      <c r="F16" s="13" t="str">
        <f aca="false">IF($C16="&lt;verify&gt;","-- fill in the ticker first --","=BDH("""&amp;$C16&amp;""",""PX_LAST"","""&amp;TEXT($B$4,"yyyymmdd")&amp;""","""&amp;TEXT($B$5,"yyyymmdd")&amp;""","&amp;$B$6&amp;")")</f>
        <v>-- fill in the ticker first --</v>
      </c>
    </row>
    <row r="17" customFormat="false" ht="15" hidden="false" customHeight="false" outlineLevel="0" collapsed="false">
      <c r="A17" s="13" t="s">
        <v>94</v>
      </c>
      <c r="B17" s="13" t="s">
        <v>115</v>
      </c>
      <c r="C17" s="14" t="s">
        <v>112</v>
      </c>
      <c r="D17" s="15" t="s">
        <v>113</v>
      </c>
      <c r="E17" s="16" t="s">
        <v>114</v>
      </c>
      <c r="F17" s="13" t="str">
        <f aca="false">IF($C17="&lt;verify&gt;","-- fill in the ticker first --","=BDH("""&amp;$C17&amp;""",""PX_LAST"","""&amp;TEXT($B$4,"yyyymmdd")&amp;""","""&amp;TEXT($B$5,"yyyymmdd")&amp;""","&amp;$B$6&amp;")")</f>
        <v>-- fill in the ticker first --</v>
      </c>
    </row>
    <row r="18" customFormat="false" ht="15" hidden="false" customHeight="false" outlineLevel="0" collapsed="false">
      <c r="A18" s="13" t="s">
        <v>94</v>
      </c>
      <c r="B18" s="13" t="s">
        <v>116</v>
      </c>
      <c r="C18" s="14" t="s">
        <v>112</v>
      </c>
      <c r="D18" s="15" t="s">
        <v>113</v>
      </c>
      <c r="E18" s="16" t="s">
        <v>114</v>
      </c>
      <c r="F18" s="13" t="str">
        <f aca="false">IF($C18="&lt;verify&gt;","-- fill in the ticker first --","=BDH("""&amp;$C18&amp;""",""PX_LAST"","""&amp;TEXT($B$4,"yyyymmdd")&amp;""","""&amp;TEXT($B$5,"yyyymmdd")&amp;""","&amp;$B$6&amp;")")</f>
        <v>-- fill in the ticker first --</v>
      </c>
    </row>
    <row r="19" customFormat="false" ht="15" hidden="false" customHeight="false" outlineLevel="0" collapsed="false">
      <c r="A19" s="13" t="s">
        <v>94</v>
      </c>
      <c r="B19" s="13" t="s">
        <v>117</v>
      </c>
      <c r="C19" s="14" t="s">
        <v>112</v>
      </c>
      <c r="D19" s="15" t="s">
        <v>113</v>
      </c>
      <c r="E19" s="16" t="s">
        <v>114</v>
      </c>
      <c r="F19" s="13" t="str">
        <f aca="false">IF($C19="&lt;verify&gt;","-- fill in the ticker first --","=BDH("""&amp;$C19&amp;""",""PX_LAST"","""&amp;TEXT($B$4,"yyyymmdd")&amp;""","""&amp;TEXT($B$5,"yyyymmdd")&amp;""","&amp;$B$6&amp;")")</f>
        <v>-- fill in the ticker first --</v>
      </c>
    </row>
    <row r="20" customFormat="false" ht="15" hidden="false" customHeight="false" outlineLevel="0" collapsed="false">
      <c r="A20" s="13" t="s">
        <v>94</v>
      </c>
      <c r="B20" s="13" t="s">
        <v>118</v>
      </c>
      <c r="C20" s="14" t="s">
        <v>112</v>
      </c>
      <c r="D20" s="15" t="s">
        <v>113</v>
      </c>
      <c r="E20" s="16" t="s">
        <v>114</v>
      </c>
      <c r="F20" s="13" t="str">
        <f aca="false">IF($C20="&lt;verify&gt;","-- fill in the ticker first --","=BDH("""&amp;$C20&amp;""",""PX_LAST"","""&amp;TEXT($B$4,"yyyymmdd")&amp;""","""&amp;TEXT($B$5,"yyyymmdd")&amp;""","&amp;$B$6&amp;")")</f>
        <v>-- fill in the ticker first --</v>
      </c>
    </row>
    <row r="21" customFormat="false" ht="15" hidden="false" customHeight="false" outlineLevel="0" collapsed="false">
      <c r="A21" s="13" t="s">
        <v>94</v>
      </c>
      <c r="B21" s="13" t="s">
        <v>119</v>
      </c>
      <c r="C21" s="14" t="s">
        <v>112</v>
      </c>
      <c r="D21" s="15" t="s">
        <v>113</v>
      </c>
      <c r="E21" s="16" t="s">
        <v>114</v>
      </c>
      <c r="F21" s="13" t="str">
        <f aca="false">IF($C21="&lt;verify&gt;","-- fill in the ticker first --","=BDH("""&amp;$C21&amp;""",""PX_LAST"","""&amp;TEXT($B$4,"yyyymmdd")&amp;""","""&amp;TEXT($B$5,"yyyymmdd")&amp;""","&amp;$B$6&amp;")")</f>
        <v>-- fill in the ticker first --</v>
      </c>
    </row>
    <row r="22" customFormat="false" ht="15" hidden="false" customHeight="false" outlineLevel="0" collapsed="false">
      <c r="A22" s="13" t="s">
        <v>94</v>
      </c>
      <c r="B22" s="13" t="s">
        <v>120</v>
      </c>
      <c r="C22" s="14" t="s">
        <v>112</v>
      </c>
      <c r="D22" s="15" t="s">
        <v>113</v>
      </c>
      <c r="E22" s="16" t="s">
        <v>114</v>
      </c>
      <c r="F22" s="13" t="str">
        <f aca="false">IF($C22="&lt;verify&gt;","-- fill in the ticker first --","=BDH("""&amp;$C22&amp;""",""PX_LAST"","""&amp;TEXT($B$4,"yyyymmdd")&amp;""","""&amp;TEXT($B$5,"yyyymmdd")&amp;""","&amp;$B$6&amp;")")</f>
        <v>-- fill in the ticker first --</v>
      </c>
    </row>
    <row r="23" customFormat="false" ht="15" hidden="false" customHeight="false" outlineLevel="0" collapsed="false">
      <c r="A23" s="13" t="s">
        <v>94</v>
      </c>
      <c r="B23" s="13" t="s">
        <v>121</v>
      </c>
      <c r="C23" s="14" t="s">
        <v>122</v>
      </c>
      <c r="D23" s="15" t="s">
        <v>123</v>
      </c>
      <c r="E23" s="16" t="s">
        <v>124</v>
      </c>
      <c r="F23" s="13" t="str">
        <f aca="false">IF($C23="&lt;verify&gt;","-- fill in the ticker first --","=BDH("""&amp;$C23&amp;""",""PX_LAST"","""&amp;TEXT($B$4,"yyyymmdd")&amp;""","""&amp;TEXT($B$5,"yyyymmdd")&amp;""","&amp;$B$6&amp;")")</f>
        <v>=BDH("CPURNSA Index","PX_LAST","20040101","20260930","Per=M","Dts=H","Days=A","Fill=P")</v>
      </c>
    </row>
    <row r="24" customFormat="false" ht="15" hidden="false" customHeight="false" outlineLevel="0" collapsed="false">
      <c r="A24" s="13" t="s">
        <v>125</v>
      </c>
      <c r="B24" s="13" t="s">
        <v>126</v>
      </c>
      <c r="C24" s="14" t="s">
        <v>112</v>
      </c>
      <c r="D24" s="15" t="s">
        <v>113</v>
      </c>
      <c r="E24" s="16" t="s">
        <v>127</v>
      </c>
      <c r="F24" s="13" t="str">
        <f aca="false">IF($C24="&lt;verify&gt;","-- fill in the ticker first --","=BDH("""&amp;$C24&amp;""",""PX_LAST"","""&amp;TEXT($B$4,"yyyymmdd")&amp;""","""&amp;TEXT($B$5,"yyyymmdd")&amp;""","&amp;$B$6&amp;")")</f>
        <v>-- fill in the ticker first --</v>
      </c>
    </row>
    <row r="25" customFormat="false" ht="15" hidden="false" customHeight="false" outlineLevel="0" collapsed="false">
      <c r="A25" s="13" t="s">
        <v>125</v>
      </c>
      <c r="B25" s="13" t="s">
        <v>128</v>
      </c>
      <c r="C25" s="14" t="s">
        <v>112</v>
      </c>
      <c r="D25" s="15" t="s">
        <v>113</v>
      </c>
      <c r="E25" s="16" t="s">
        <v>127</v>
      </c>
      <c r="F25" s="13" t="str">
        <f aca="false">IF($C25="&lt;verify&gt;","-- fill in the ticker first --","=BDH("""&amp;$C25&amp;""",""PX_LAST"","""&amp;TEXT($B$4,"yyyymmdd")&amp;""","""&amp;TEXT($B$5,"yyyymmdd")&amp;""","&amp;$B$6&amp;")")</f>
        <v>-- fill in the ticker first --</v>
      </c>
    </row>
    <row r="26" customFormat="false" ht="15" hidden="false" customHeight="false" outlineLevel="0" collapsed="false">
      <c r="A26" s="13" t="s">
        <v>125</v>
      </c>
      <c r="B26" s="13" t="s">
        <v>129</v>
      </c>
      <c r="C26" s="14" t="s">
        <v>112</v>
      </c>
      <c r="D26" s="15" t="s">
        <v>113</v>
      </c>
      <c r="E26" s="16" t="s">
        <v>127</v>
      </c>
      <c r="F26" s="13" t="str">
        <f aca="false">IF($C26="&lt;verify&gt;","-- fill in the ticker first --","=BDH("""&amp;$C26&amp;""",""PX_LAST"","""&amp;TEXT($B$4,"yyyymmdd")&amp;""","""&amp;TEXT($B$5,"yyyymmdd")&amp;""","&amp;$B$6&amp;")")</f>
        <v>-- fill in the ticker first --</v>
      </c>
    </row>
    <row r="27" customFormat="false" ht="15" hidden="false" customHeight="false" outlineLevel="0" collapsed="false">
      <c r="A27" s="13" t="s">
        <v>125</v>
      </c>
      <c r="B27" s="13" t="s">
        <v>130</v>
      </c>
      <c r="C27" s="14" t="s">
        <v>112</v>
      </c>
      <c r="D27" s="15" t="s">
        <v>113</v>
      </c>
      <c r="E27" s="16" t="s">
        <v>127</v>
      </c>
      <c r="F27" s="13" t="str">
        <f aca="false">IF($C27="&lt;verify&gt;","-- fill in the ticker first --","=BDH("""&amp;$C27&amp;""",""PX_LAST"","""&amp;TEXT($B$4,"yyyymmdd")&amp;""","""&amp;TEXT($B$5,"yyyymmdd")&amp;""","&amp;$B$6&amp;")")</f>
        <v>-- fill in the ticker first --</v>
      </c>
    </row>
    <row r="28" customFormat="false" ht="15" hidden="false" customHeight="false" outlineLevel="0" collapsed="false">
      <c r="A28" s="13" t="s">
        <v>125</v>
      </c>
      <c r="B28" s="13" t="s">
        <v>131</v>
      </c>
      <c r="C28" s="14" t="s">
        <v>112</v>
      </c>
      <c r="D28" s="15" t="s">
        <v>113</v>
      </c>
      <c r="E28" s="16" t="s">
        <v>127</v>
      </c>
      <c r="F28" s="13" t="str">
        <f aca="false">IF($C28="&lt;verify&gt;","-- fill in the ticker first --","=BDH("""&amp;$C28&amp;""",""PX_LAST"","""&amp;TEXT($B$4,"yyyymmdd")&amp;""","""&amp;TEXT($B$5,"yyyymmdd")&amp;""","&amp;$B$6&amp;")")</f>
        <v>-- fill in the ticker first --</v>
      </c>
    </row>
    <row r="29" customFormat="false" ht="15" hidden="false" customHeight="false" outlineLevel="0" collapsed="false">
      <c r="A29" s="13" t="s">
        <v>125</v>
      </c>
      <c r="B29" s="13" t="s">
        <v>132</v>
      </c>
      <c r="C29" s="14" t="s">
        <v>112</v>
      </c>
      <c r="D29" s="15" t="s">
        <v>113</v>
      </c>
      <c r="E29" s="16" t="s">
        <v>127</v>
      </c>
      <c r="F29" s="13" t="str">
        <f aca="false">IF($C29="&lt;verify&gt;","-- fill in the ticker first --","=BDH("""&amp;$C29&amp;""",""PX_LAST"","""&amp;TEXT($B$4,"yyyymmdd")&amp;""","""&amp;TEXT($B$5,"yyyymmdd")&amp;""","&amp;$B$6&amp;")")</f>
        <v>-- fill in the ticker first --</v>
      </c>
    </row>
    <row r="30" customFormat="false" ht="15" hidden="false" customHeight="false" outlineLevel="0" collapsed="false">
      <c r="A30" s="13" t="s">
        <v>125</v>
      </c>
      <c r="B30" s="13" t="s">
        <v>133</v>
      </c>
      <c r="C30" s="14" t="s">
        <v>112</v>
      </c>
      <c r="D30" s="15" t="s">
        <v>113</v>
      </c>
      <c r="E30" s="16" t="s">
        <v>127</v>
      </c>
      <c r="F30" s="13" t="str">
        <f aca="false">IF($C30="&lt;verify&gt;","-- fill in the ticker first --","=BDH("""&amp;$C30&amp;""",""PX_LAST"","""&amp;TEXT($B$4,"yyyymmdd")&amp;""","""&amp;TEXT($B$5,"yyyymmdd")&amp;""","&amp;$B$6&amp;")")</f>
        <v>-- fill in the ticker first --</v>
      </c>
    </row>
    <row r="31" customFormat="false" ht="15" hidden="false" customHeight="false" outlineLevel="0" collapsed="false">
      <c r="A31" s="13" t="s">
        <v>125</v>
      </c>
      <c r="B31" s="13" t="s">
        <v>134</v>
      </c>
      <c r="C31" s="14" t="s">
        <v>112</v>
      </c>
      <c r="D31" s="15" t="s">
        <v>113</v>
      </c>
      <c r="E31" s="16" t="s">
        <v>135</v>
      </c>
      <c r="F31" s="13" t="str">
        <f aca="false">IF($C31="&lt;verify&gt;","-- fill in the ticker first --","=BDH("""&amp;$C31&amp;""",""PX_LAST"","""&amp;TEXT($B$4,"yyyymmdd")&amp;""","""&amp;TEXT($B$5,"yyyymmdd")&amp;""","&amp;$B$6&amp;")")</f>
        <v>-- fill in the ticker first --</v>
      </c>
    </row>
    <row r="32" customFormat="false" ht="15" hidden="false" customHeight="false" outlineLevel="0" collapsed="false">
      <c r="A32" s="13" t="s">
        <v>125</v>
      </c>
      <c r="B32" s="13" t="s">
        <v>136</v>
      </c>
      <c r="C32" s="14" t="s">
        <v>112</v>
      </c>
      <c r="D32" s="15" t="s">
        <v>113</v>
      </c>
      <c r="E32" s="16" t="s">
        <v>135</v>
      </c>
      <c r="F32" s="13" t="str">
        <f aca="false">IF($C32="&lt;verify&gt;","-- fill in the ticker first --","=BDH("""&amp;$C32&amp;""",""PX_LAST"","""&amp;TEXT($B$4,"yyyymmdd")&amp;""","""&amp;TEXT($B$5,"yyyymmdd")&amp;""","&amp;$B$6&amp;")")</f>
        <v>-- fill in the ticker first --</v>
      </c>
    </row>
    <row r="33" customFormat="false" ht="15" hidden="false" customHeight="false" outlineLevel="0" collapsed="false">
      <c r="A33" s="13" t="s">
        <v>125</v>
      </c>
      <c r="B33" s="13" t="s">
        <v>137</v>
      </c>
      <c r="C33" s="14" t="s">
        <v>112</v>
      </c>
      <c r="D33" s="15" t="s">
        <v>113</v>
      </c>
      <c r="E33" s="16" t="s">
        <v>135</v>
      </c>
      <c r="F33" s="13" t="str">
        <f aca="false">IF($C33="&lt;verify&gt;","-- fill in the ticker first --","=BDH("""&amp;$C33&amp;""",""PX_LAST"","""&amp;TEXT($B$4,"yyyymmdd")&amp;""","""&amp;TEXT($B$5,"yyyymmdd")&amp;""","&amp;$B$6&amp;")")</f>
        <v>-- fill in the ticker first --</v>
      </c>
    </row>
    <row r="34" customFormat="false" ht="15" hidden="false" customHeight="false" outlineLevel="0" collapsed="false">
      <c r="A34" s="13" t="s">
        <v>125</v>
      </c>
      <c r="B34" s="13" t="s">
        <v>138</v>
      </c>
      <c r="C34" s="14" t="s">
        <v>112</v>
      </c>
      <c r="D34" s="15" t="s">
        <v>113</v>
      </c>
      <c r="E34" s="16" t="s">
        <v>135</v>
      </c>
      <c r="F34" s="13" t="str">
        <f aca="false">IF($C34="&lt;verify&gt;","-- fill in the ticker first --","=BDH("""&amp;$C34&amp;""",""PX_LAST"","""&amp;TEXT($B$4,"yyyymmdd")&amp;""","""&amp;TEXT($B$5,"yyyymmdd")&amp;""","&amp;$B$6&amp;")")</f>
        <v>-- fill in the ticker first --</v>
      </c>
    </row>
    <row r="35" customFormat="false" ht="15" hidden="false" customHeight="false" outlineLevel="0" collapsed="false">
      <c r="A35" s="13" t="s">
        <v>125</v>
      </c>
      <c r="B35" s="13" t="s">
        <v>139</v>
      </c>
      <c r="C35" s="14" t="s">
        <v>112</v>
      </c>
      <c r="D35" s="15" t="s">
        <v>113</v>
      </c>
      <c r="E35" s="16" t="s">
        <v>135</v>
      </c>
      <c r="F35" s="13" t="str">
        <f aca="false">IF($C35="&lt;verify&gt;","-- fill in the ticker first --","=BDH("""&amp;$C35&amp;""",""PX_LAST"","""&amp;TEXT($B$4,"yyyymmdd")&amp;""","""&amp;TEXT($B$5,"yyyymmdd")&amp;""","&amp;$B$6&amp;")")</f>
        <v>-- fill in the ticker first --</v>
      </c>
    </row>
    <row r="36" customFormat="false" ht="15" hidden="false" customHeight="false" outlineLevel="0" collapsed="false">
      <c r="A36" s="13" t="s">
        <v>125</v>
      </c>
      <c r="B36" s="13" t="s">
        <v>140</v>
      </c>
      <c r="C36" s="14" t="s">
        <v>112</v>
      </c>
      <c r="D36" s="15" t="s">
        <v>113</v>
      </c>
      <c r="E36" s="16" t="s">
        <v>135</v>
      </c>
      <c r="F36" s="13" t="str">
        <f aca="false">IF($C36="&lt;verify&gt;","-- fill in the ticker first --","=BDH("""&amp;$C36&amp;""",""PX_LAST"","""&amp;TEXT($B$4,"yyyymmdd")&amp;""","""&amp;TEXT($B$5,"yyyymmdd")&amp;""","&amp;$B$6&amp;")")</f>
        <v>-- fill in the ticker first --</v>
      </c>
    </row>
    <row r="37" customFormat="false" ht="15" hidden="false" customHeight="false" outlineLevel="0" collapsed="false">
      <c r="A37" s="13" t="s">
        <v>125</v>
      </c>
      <c r="B37" s="13" t="s">
        <v>141</v>
      </c>
      <c r="C37" s="14" t="s">
        <v>112</v>
      </c>
      <c r="D37" s="15" t="s">
        <v>113</v>
      </c>
      <c r="E37" s="16" t="s">
        <v>135</v>
      </c>
      <c r="F37" s="13" t="str">
        <f aca="false">IF($C37="&lt;verify&gt;","-- fill in the ticker first --","=BDH("""&amp;$C37&amp;""",""PX_LAST"","""&amp;TEXT($B$4,"yyyymmdd")&amp;""","""&amp;TEXT($B$5,"yyyymmdd")&amp;""","&amp;$B$6&amp;")")</f>
        <v>-- fill in the ticker first --</v>
      </c>
    </row>
    <row r="38" customFormat="false" ht="15" hidden="false" customHeight="false" outlineLevel="0" collapsed="false">
      <c r="A38" s="13" t="s">
        <v>125</v>
      </c>
      <c r="B38" s="13" t="s">
        <v>142</v>
      </c>
      <c r="C38" s="14" t="s">
        <v>112</v>
      </c>
      <c r="D38" s="15" t="s">
        <v>113</v>
      </c>
      <c r="E38" s="16" t="s">
        <v>143</v>
      </c>
      <c r="F38" s="13" t="str">
        <f aca="false">IF($C38="&lt;verify&gt;","-- fill in the ticker first --","=BDH("""&amp;$C38&amp;""",""PX_LAST"","""&amp;TEXT($B$4,"yyyymmdd")&amp;""","""&amp;TEXT($B$5,"yyyymmdd")&amp;""","&amp;$B$6&amp;")")</f>
        <v>-- fill in the ticker first --</v>
      </c>
    </row>
    <row r="39" customFormat="false" ht="15" hidden="false" customHeight="false" outlineLevel="0" collapsed="false">
      <c r="A39" s="13" t="s">
        <v>125</v>
      </c>
      <c r="B39" s="13" t="s">
        <v>144</v>
      </c>
      <c r="C39" s="14" t="s">
        <v>112</v>
      </c>
      <c r="D39" s="15" t="s">
        <v>113</v>
      </c>
      <c r="E39" s="16" t="s">
        <v>143</v>
      </c>
      <c r="F39" s="13" t="str">
        <f aca="false">IF($C39="&lt;verify&gt;","-- fill in the ticker first --","=BDH("""&amp;$C39&amp;""",""PX_LAST"","""&amp;TEXT($B$4,"yyyymmdd")&amp;""","""&amp;TEXT($B$5,"yyyymmdd")&amp;""","&amp;$B$6&amp;")")</f>
        <v>-- fill in the ticker first --</v>
      </c>
    </row>
    <row r="40" customFormat="false" ht="15" hidden="false" customHeight="false" outlineLevel="0" collapsed="false">
      <c r="A40" s="13" t="s">
        <v>125</v>
      </c>
      <c r="B40" s="13" t="s">
        <v>145</v>
      </c>
      <c r="C40" s="14" t="s">
        <v>112</v>
      </c>
      <c r="D40" s="15" t="s">
        <v>113</v>
      </c>
      <c r="E40" s="16" t="s">
        <v>143</v>
      </c>
      <c r="F40" s="13" t="str">
        <f aca="false">IF($C40="&lt;verify&gt;","-- fill in the ticker first --","=BDH("""&amp;$C40&amp;""",""PX_LAST"","""&amp;TEXT($B$4,"yyyymmdd")&amp;""","""&amp;TEXT($B$5,"yyyymmdd")&amp;""","&amp;$B$6&amp;")")</f>
        <v>-- fill in the ticker first --</v>
      </c>
    </row>
    <row r="41" customFormat="false" ht="15" hidden="false" customHeight="false" outlineLevel="0" collapsed="false">
      <c r="A41" s="13" t="s">
        <v>125</v>
      </c>
      <c r="B41" s="13" t="s">
        <v>146</v>
      </c>
      <c r="C41" s="14" t="s">
        <v>112</v>
      </c>
      <c r="D41" s="15" t="s">
        <v>113</v>
      </c>
      <c r="E41" s="16" t="s">
        <v>143</v>
      </c>
      <c r="F41" s="13" t="str">
        <f aca="false">IF($C41="&lt;verify&gt;","-- fill in the ticker first --","=BDH("""&amp;$C41&amp;""",""PX_LAST"","""&amp;TEXT($B$4,"yyyymmdd")&amp;""","""&amp;TEXT($B$5,"yyyymmdd")&amp;""","&amp;$B$6&amp;")")</f>
        <v>-- fill in the ticker first --</v>
      </c>
    </row>
    <row r="42" customFormat="false" ht="15" hidden="false" customHeight="false" outlineLevel="0" collapsed="false">
      <c r="A42" s="13" t="s">
        <v>125</v>
      </c>
      <c r="B42" s="13" t="s">
        <v>147</v>
      </c>
      <c r="C42" s="14" t="s">
        <v>112</v>
      </c>
      <c r="D42" s="15" t="s">
        <v>113</v>
      </c>
      <c r="E42" s="16" t="s">
        <v>143</v>
      </c>
      <c r="F42" s="13" t="str">
        <f aca="false">IF($C42="&lt;verify&gt;","-- fill in the ticker first --","=BDH("""&amp;$C42&amp;""",""PX_LAST"","""&amp;TEXT($B$4,"yyyymmdd")&amp;""","""&amp;TEXT($B$5,"yyyymmdd")&amp;""","&amp;$B$6&amp;")")</f>
        <v>-- fill in the ticker first --</v>
      </c>
    </row>
    <row r="43" customFormat="false" ht="15" hidden="false" customHeight="false" outlineLevel="0" collapsed="false">
      <c r="A43" s="13" t="s">
        <v>125</v>
      </c>
      <c r="B43" s="13" t="s">
        <v>148</v>
      </c>
      <c r="C43" s="14" t="s">
        <v>112</v>
      </c>
      <c r="D43" s="15" t="s">
        <v>113</v>
      </c>
      <c r="E43" s="16" t="s">
        <v>143</v>
      </c>
      <c r="F43" s="13" t="str">
        <f aca="false">IF($C43="&lt;verify&gt;","-- fill in the ticker first --","=BDH("""&amp;$C43&amp;""",""PX_LAST"","""&amp;TEXT($B$4,"yyyymmdd")&amp;""","""&amp;TEXT($B$5,"yyyymmdd")&amp;""","&amp;$B$6&amp;")")</f>
        <v>-- fill in the ticker first --</v>
      </c>
    </row>
    <row r="44" customFormat="false" ht="15" hidden="false" customHeight="false" outlineLevel="0" collapsed="false">
      <c r="A44" s="13" t="s">
        <v>125</v>
      </c>
      <c r="B44" s="13" t="s">
        <v>149</v>
      </c>
      <c r="C44" s="14" t="s">
        <v>112</v>
      </c>
      <c r="D44" s="15" t="s">
        <v>113</v>
      </c>
      <c r="E44" s="16" t="s">
        <v>143</v>
      </c>
      <c r="F44" s="13" t="str">
        <f aca="false">IF($C44="&lt;verify&gt;","-- fill in the ticker first --","=BDH("""&amp;$C44&amp;""",""PX_LAST"","""&amp;TEXT($B$4,"yyyymmdd")&amp;""","""&amp;TEXT($B$5,"yyyymmdd")&amp;""","&amp;$B$6&amp;")")</f>
        <v>-- fill in the ticker first --</v>
      </c>
    </row>
    <row r="46" customFormat="false" ht="15" hidden="false" customHeight="false" outlineLevel="0" collapsed="false">
      <c r="A46" s="2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7" min="2" style="0" width="10"/>
  </cols>
  <sheetData>
    <row r="1" customFormat="false" ht="17.3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2" t="s">
        <v>152</v>
      </c>
      <c r="B2" s="17" t="s">
        <v>153</v>
      </c>
      <c r="C2" s="17"/>
      <c r="D2" s="17"/>
      <c r="E2" s="17"/>
      <c r="F2" s="17"/>
      <c r="G2" s="17"/>
      <c r="H2" s="17"/>
      <c r="I2" s="17" t="s">
        <v>154</v>
      </c>
      <c r="J2" s="17"/>
      <c r="K2" s="17"/>
      <c r="L2" s="17"/>
      <c r="M2" s="17"/>
      <c r="N2" s="17"/>
      <c r="O2" s="17"/>
      <c r="P2" s="17"/>
      <c r="Q2" s="17" t="s">
        <v>155</v>
      </c>
      <c r="R2" s="17"/>
      <c r="S2" s="17"/>
      <c r="T2" s="17"/>
      <c r="U2" s="17"/>
      <c r="V2" s="17"/>
      <c r="W2" s="17"/>
      <c r="X2" s="17" t="s">
        <v>156</v>
      </c>
      <c r="Y2" s="17"/>
      <c r="Z2" s="17"/>
      <c r="AA2" s="17"/>
      <c r="AB2" s="17"/>
      <c r="AC2" s="17"/>
      <c r="AD2" s="17"/>
      <c r="AE2" s="17" t="s">
        <v>157</v>
      </c>
      <c r="AF2" s="17"/>
      <c r="AG2" s="17"/>
      <c r="AH2" s="17"/>
      <c r="AI2" s="17"/>
      <c r="AJ2" s="17"/>
      <c r="AK2" s="17"/>
    </row>
    <row r="3" customFormat="false" ht="15" hidden="false" customHeight="false" outlineLevel="0" collapsed="false">
      <c r="A3" s="5" t="s">
        <v>158</v>
      </c>
      <c r="B3" s="18" t="s">
        <v>159</v>
      </c>
      <c r="C3" s="18" t="s">
        <v>160</v>
      </c>
      <c r="D3" s="18" t="s">
        <v>161</v>
      </c>
      <c r="E3" s="18" t="s">
        <v>162</v>
      </c>
      <c r="F3" s="18" t="s">
        <v>163</v>
      </c>
      <c r="G3" s="18" t="s">
        <v>164</v>
      </c>
      <c r="H3" s="18" t="s">
        <v>165</v>
      </c>
      <c r="I3" s="18" t="s">
        <v>159</v>
      </c>
      <c r="J3" s="18" t="s">
        <v>160</v>
      </c>
      <c r="K3" s="18" t="s">
        <v>161</v>
      </c>
      <c r="L3" s="18" t="s">
        <v>162</v>
      </c>
      <c r="M3" s="18" t="s">
        <v>163</v>
      </c>
      <c r="N3" s="18" t="s">
        <v>164</v>
      </c>
      <c r="O3" s="18" t="s">
        <v>165</v>
      </c>
      <c r="P3" s="18" t="s">
        <v>166</v>
      </c>
      <c r="Q3" s="18" t="s">
        <v>159</v>
      </c>
      <c r="R3" s="18" t="s">
        <v>160</v>
      </c>
      <c r="S3" s="18" t="s">
        <v>161</v>
      </c>
      <c r="T3" s="18" t="s">
        <v>162</v>
      </c>
      <c r="U3" s="18" t="s">
        <v>163</v>
      </c>
      <c r="V3" s="18" t="s">
        <v>164</v>
      </c>
      <c r="W3" s="18" t="s">
        <v>165</v>
      </c>
      <c r="X3" s="18" t="s">
        <v>159</v>
      </c>
      <c r="Y3" s="18" t="s">
        <v>160</v>
      </c>
      <c r="Z3" s="18" t="s">
        <v>161</v>
      </c>
      <c r="AA3" s="18" t="s">
        <v>162</v>
      </c>
      <c r="AB3" s="18" t="s">
        <v>163</v>
      </c>
      <c r="AC3" s="18" t="s">
        <v>164</v>
      </c>
      <c r="AD3" s="18" t="s">
        <v>165</v>
      </c>
      <c r="AE3" s="18" t="s">
        <v>159</v>
      </c>
      <c r="AF3" s="18" t="s">
        <v>160</v>
      </c>
      <c r="AG3" s="18" t="s">
        <v>161</v>
      </c>
      <c r="AH3" s="18" t="s">
        <v>162</v>
      </c>
      <c r="AI3" s="18" t="s">
        <v>163</v>
      </c>
      <c r="AJ3" s="18" t="s">
        <v>164</v>
      </c>
      <c r="AK3" s="18" t="s">
        <v>165</v>
      </c>
    </row>
    <row r="4" customFormat="false" ht="15" hidden="false" customHeight="false" outlineLevel="0" collapsed="false">
      <c r="A4" s="19" t="n">
        <v>38017</v>
      </c>
      <c r="B4" s="20" t="n">
        <v>3.0823</v>
      </c>
      <c r="C4" s="20" t="n">
        <v>10.9023</v>
      </c>
      <c r="D4" s="20" t="n">
        <v>652.5266</v>
      </c>
      <c r="E4" s="20" t="n">
        <v>2270.9169</v>
      </c>
      <c r="F4" s="20" t="n">
        <v>6.1991</v>
      </c>
      <c r="G4" s="20" t="n">
        <v>1.3872</v>
      </c>
      <c r="H4" s="20" t="n">
        <v>4.0673</v>
      </c>
      <c r="I4" s="21" t="n">
        <v>100.526</v>
      </c>
      <c r="J4" s="21" t="n">
        <v>100.406</v>
      </c>
      <c r="K4" s="21" t="n">
        <v>100.278</v>
      </c>
      <c r="L4" s="21" t="n">
        <v>100.314</v>
      </c>
      <c r="M4" s="21" t="n">
        <v>100.486</v>
      </c>
      <c r="N4" s="21" t="n">
        <v>100.943</v>
      </c>
      <c r="O4" s="21" t="n">
        <v>100.266</v>
      </c>
      <c r="P4" s="21" t="n">
        <v>100.203</v>
      </c>
      <c r="Q4" s="22" t="n">
        <f aca="false">(I4/$P4)/(I$4/$P$4)/(B4/B$4)*100</f>
        <v>100</v>
      </c>
      <c r="R4" s="22" t="n">
        <f aca="false">(J4/$P4)/(J$4/$P$4)/(C4/C$4)*100</f>
        <v>100</v>
      </c>
      <c r="S4" s="22" t="n">
        <f aca="false">(K4/$P4)/(K$4/$P$4)/(D4/D$4)*100</f>
        <v>100</v>
      </c>
      <c r="T4" s="22" t="n">
        <f aca="false">(L4/$P4)/(L$4/$P$4)/(E4/E$4)*100</f>
        <v>100</v>
      </c>
      <c r="U4" s="22" t="n">
        <f aca="false">(M4/$P4)/(M$4/$P$4)/(F4/F$4)*100</f>
        <v>100</v>
      </c>
      <c r="V4" s="22" t="n">
        <f aca="false">(N4/$P4)/(N$4/$P$4)/(G4/G$4)*100</f>
        <v>100</v>
      </c>
      <c r="W4" s="22" t="n">
        <f aca="false">(O4/$P4)/(O$4/$P$4)/(H4/H$4)*100</f>
        <v>100</v>
      </c>
      <c r="X4" s="23" t="n">
        <f aca="false">-(LN(Q4)-LN(AVERAGE(Q$4:Q4)))</f>
        <v>-0</v>
      </c>
      <c r="Y4" s="23" t="n">
        <f aca="false">-(LN(R4)-LN(AVERAGE(R$4:R4)))</f>
        <v>-0</v>
      </c>
      <c r="Z4" s="23" t="n">
        <f aca="false">-(LN(S4)-LN(AVERAGE(S$4:S4)))</f>
        <v>-0</v>
      </c>
      <c r="AA4" s="23" t="n">
        <f aca="false">-(LN(T4)-LN(AVERAGE(T$4:T4)))</f>
        <v>-0</v>
      </c>
      <c r="AB4" s="23" t="n">
        <f aca="false">-(LN(U4)-LN(AVERAGE(U$4:U4)))</f>
        <v>-0</v>
      </c>
      <c r="AC4" s="23" t="n">
        <f aca="false">-(LN(V4)-LN(AVERAGE(V$4:V4)))</f>
        <v>-0</v>
      </c>
      <c r="AD4" s="23" t="n">
        <f aca="false">-(LN(w4)-LN(AVERAGE(W$4:W4)))</f>
        <v>3.91202300542815</v>
      </c>
      <c r="AE4" s="23"/>
      <c r="AF4" s="23"/>
      <c r="AG4" s="23"/>
      <c r="AH4" s="23"/>
      <c r="AI4" s="23"/>
      <c r="AJ4" s="23"/>
      <c r="AK4" s="23"/>
    </row>
    <row r="5" customFormat="false" ht="15" hidden="false" customHeight="false" outlineLevel="0" collapsed="false">
      <c r="A5" s="19" t="n">
        <v>38046</v>
      </c>
      <c r="B5" s="20" t="n">
        <v>3.0631</v>
      </c>
      <c r="C5" s="20" t="n">
        <v>10.9988</v>
      </c>
      <c r="D5" s="20" t="n">
        <v>678.2575</v>
      </c>
      <c r="E5" s="20" t="n">
        <v>2265.5455</v>
      </c>
      <c r="F5" s="20" t="n">
        <v>6.4573</v>
      </c>
      <c r="G5" s="20" t="n">
        <v>1.3666</v>
      </c>
      <c r="H5" s="20" t="n">
        <v>3.9147</v>
      </c>
      <c r="I5" s="21" t="n">
        <v>100.984</v>
      </c>
      <c r="J5" s="21" t="n">
        <v>100.864</v>
      </c>
      <c r="K5" s="21" t="n">
        <v>100.418</v>
      </c>
      <c r="L5" s="21" t="n">
        <v>100.397</v>
      </c>
      <c r="M5" s="21" t="n">
        <v>100.812</v>
      </c>
      <c r="N5" s="21" t="n">
        <v>102.036</v>
      </c>
      <c r="O5" s="21" t="n">
        <v>100.354</v>
      </c>
      <c r="P5" s="21" t="n">
        <v>100.54</v>
      </c>
      <c r="Q5" s="22" t="n">
        <f aca="false">(I5/$P5)/(I$4/$P$4)/(B5/B$4)*100</f>
        <v>100.746447583756</v>
      </c>
      <c r="R5" s="22" t="n">
        <f aca="false">(J5/$P5)/(J$4/$P$4)/(C5/C$4)*100</f>
        <v>99.2410128288826</v>
      </c>
      <c r="S5" s="22" t="n">
        <f aca="false">(K5/$P5)/(K$4/$P$4)/(D5/D$4)*100</f>
        <v>96.0177141143365</v>
      </c>
      <c r="T5" s="22" t="n">
        <f aca="false">(L5/$P5)/(L$4/$P$4)/(E5/E$4)*100</f>
        <v>99.9837644942531</v>
      </c>
      <c r="U5" s="22" t="n">
        <f aca="false">(M5/$P5)/(M$4/$P$4)/(F5/F$4)*100</f>
        <v>95.9900446336528</v>
      </c>
      <c r="V5" s="22" t="n">
        <f aca="false">(N5/$P5)/(N$4/$P$4)/(G5/G$4)*100</f>
        <v>102.262575058744</v>
      </c>
      <c r="W5" s="22" t="n">
        <f aca="false">(O5/$P5)/(O$4/$P$4)/(H5/H$4)*100</f>
        <v>103.640753603899</v>
      </c>
      <c r="X5" s="23" t="n">
        <f aca="false">-(LN(Q5)-LN(AVERAGE(Q$4:Q5)))</f>
        <v>-0.00371146410247913</v>
      </c>
      <c r="Y5" s="23" t="n">
        <f aca="false">-(LN(R5)-LN(AVERAGE(R$4:R5)))</f>
        <v>0.00381666646895074</v>
      </c>
      <c r="Z5" s="23" t="n">
        <f aca="false">-(LN(S5)-LN(AVERAGE(S$4:S5)))</f>
        <v>0.0205251562510052</v>
      </c>
      <c r="AA5" s="23" t="n">
        <f aca="false">-(LN(T5)-LN(AVERAGE(T$4:T5)))</f>
        <v>8.1187414669337E-005</v>
      </c>
      <c r="AB5" s="23" t="n">
        <f aca="false">-(LN(U5)-LN(AVERAGE(U$4:U5)))</f>
        <v>0.0206722003374784</v>
      </c>
      <c r="AC5" s="23" t="n">
        <f aca="false">-(LN(V5)-LN(AVERAGE(V$4:V5)))</f>
        <v>-0.0111242215590526</v>
      </c>
      <c r="AD5" s="23" t="n">
        <f aca="false">-(LN(W5)-LN(AVERAGE(W$4:W5)))</f>
        <v>-0.0177203778942152</v>
      </c>
      <c r="AE5" s="23" t="n">
        <f aca="false">LN(B4/B5)</f>
        <v>0.00624859650206412</v>
      </c>
      <c r="AF5" s="23" t="n">
        <f aca="false">LN(C4/C5)</f>
        <v>-0.00881239978832823</v>
      </c>
      <c r="AG5" s="23" t="n">
        <f aca="false">LN(D4/D5)</f>
        <v>-0.0386751046979695</v>
      </c>
      <c r="AH5" s="23" t="n">
        <f aca="false">LN(E4/E5)</f>
        <v>0.00236810185407565</v>
      </c>
      <c r="AI5" s="23" t="n">
        <f aca="false">LN(F4/F5)</f>
        <v>-0.0408071535461321</v>
      </c>
      <c r="AJ5" s="23" t="n">
        <f aca="false">LN(G4/G5)</f>
        <v>0.0149614236795996</v>
      </c>
      <c r="AK5" s="23" t="n">
        <f aca="false">LN(H4/H5)</f>
        <v>0.0382406904959881</v>
      </c>
    </row>
    <row r="6" customFormat="false" ht="15" hidden="false" customHeight="false" outlineLevel="0" collapsed="false">
      <c r="A6" s="19" t="n">
        <v>38077</v>
      </c>
      <c r="B6" s="20" t="n">
        <v>3.012</v>
      </c>
      <c r="C6" s="20" t="n">
        <v>10.8222</v>
      </c>
      <c r="D6" s="20" t="n">
        <v>685.6233</v>
      </c>
      <c r="E6" s="20" t="n">
        <v>2327.7761</v>
      </c>
      <c r="F6" s="20" t="n">
        <v>6.6255</v>
      </c>
      <c r="G6" s="20" t="n">
        <v>1.3612</v>
      </c>
      <c r="H6" s="20" t="n">
        <v>3.8341</v>
      </c>
      <c r="I6" s="21" t="n">
        <v>101.413</v>
      </c>
      <c r="J6" s="21" t="n">
        <v>101.273</v>
      </c>
      <c r="K6" s="21" t="n">
        <v>100.806</v>
      </c>
      <c r="L6" s="21" t="n">
        <v>100.874</v>
      </c>
      <c r="M6" s="21" t="n">
        <v>101.25</v>
      </c>
      <c r="N6" s="21" t="n">
        <v>103.463</v>
      </c>
      <c r="O6" s="21" t="n">
        <v>100.394</v>
      </c>
      <c r="P6" s="21" t="n">
        <v>100.864</v>
      </c>
      <c r="Q6" s="22" t="n">
        <f aca="false">(I6/$P6)/(I$4/$P$4)/(B6/B$4)*100</f>
        <v>102.560399524846</v>
      </c>
      <c r="R6" s="22" t="n">
        <f aca="false">(J6/$P6)/(J$4/$P$4)/(C6/C$4)*100</f>
        <v>100.944141560925</v>
      </c>
      <c r="S6" s="22" t="n">
        <f aca="false">(K6/$P6)/(K$4/$P$4)/(D6/D$4)*100</f>
        <v>95.0468892957213</v>
      </c>
      <c r="T6" s="22" t="n">
        <f aca="false">(L6/$P6)/(L$4/$P$4)/(E6/E$4)*100</f>
        <v>97.4590713348211</v>
      </c>
      <c r="U6" s="22" t="n">
        <f aca="false">(M6/$P6)/(M$4/$P$4)/(F6/F$4)*100</f>
        <v>93.6578090311262</v>
      </c>
      <c r="V6" s="22" t="n">
        <f aca="false">(N6/$P6)/(N$4/$P$4)/(G6/G$4)*100</f>
        <v>103.769693989933</v>
      </c>
      <c r="W6" s="22" t="n">
        <f aca="false">(O6/$P6)/(O$4/$P$4)/(H6/H$4)*100</f>
        <v>105.521602134858</v>
      </c>
      <c r="X6" s="23" t="n">
        <f aca="false">-(LN(Q6)-LN(AVERAGE(Q$4:Q6)))</f>
        <v>-0.0143191875499262</v>
      </c>
      <c r="Y6" s="23" t="n">
        <f aca="false">-(LN(R6)-LN(AVERAGE(R$4:R6)))</f>
        <v>-0.00878013308894143</v>
      </c>
      <c r="Z6" s="23" t="n">
        <f aca="false">-(LN(S6)-LN(AVERAGE(S$4:S6)))</f>
        <v>0.0205626173414277</v>
      </c>
      <c r="AA6" s="23" t="n">
        <f aca="false">-(LN(T6)-LN(AVERAGE(T$4:T6)))</f>
        <v>0.0171772606912981</v>
      </c>
      <c r="AB6" s="23" t="n">
        <f aca="false">-(LN(U6)-LN(AVERAGE(U$4:U6)))</f>
        <v>0.0304057880578652</v>
      </c>
      <c r="AC6" s="23" t="n">
        <f aca="false">-(LN(V6)-LN(AVERAGE(V$4:V6)))</f>
        <v>-0.0170957005548971</v>
      </c>
      <c r="AD6" s="23" t="n">
        <f aca="false">-(LN(W6)-LN(AVERAGE(W$4:W6)))</f>
        <v>-0.0236614181818338</v>
      </c>
      <c r="AE6" s="23" t="n">
        <f aca="false">LN(B5/B6)</f>
        <v>0.0168231651110481</v>
      </c>
      <c r="AF6" s="23" t="n">
        <f aca="false">LN(C5/C6)</f>
        <v>0.016186596016362</v>
      </c>
      <c r="AG6" s="23" t="n">
        <f aca="false">LN(D5/D6)</f>
        <v>-0.0108013421894833</v>
      </c>
      <c r="AH6" s="23" t="n">
        <f aca="false">LN(E5/E6)</f>
        <v>-0.0270977794778706</v>
      </c>
      <c r="AI6" s="23" t="n">
        <f aca="false">LN(F5/F6)</f>
        <v>-0.0257145669526183</v>
      </c>
      <c r="AJ6" s="23" t="n">
        <f aca="false">LN(G5/G6)</f>
        <v>0.00395923971992727</v>
      </c>
      <c r="AK6" s="23" t="n">
        <f aca="false">LN(H5/H6)</f>
        <v>0.0208039714504128</v>
      </c>
    </row>
    <row r="7" customFormat="false" ht="15" hidden="false" customHeight="false" outlineLevel="0" collapsed="false">
      <c r="A7" s="19" t="n">
        <v>38107</v>
      </c>
      <c r="B7" s="20" t="n">
        <v>2.897</v>
      </c>
      <c r="C7" s="20" t="n">
        <v>11.0535</v>
      </c>
      <c r="D7" s="20" t="n">
        <v>691.3283</v>
      </c>
      <c r="E7" s="20" t="n">
        <v>2466.8603</v>
      </c>
      <c r="F7" s="20" t="n">
        <v>6.6192</v>
      </c>
      <c r="G7" s="20" t="n">
        <v>1.3152</v>
      </c>
      <c r="H7" s="20" t="n">
        <v>3.9423</v>
      </c>
      <c r="I7" s="21" t="n">
        <v>101.887</v>
      </c>
      <c r="J7" s="21" t="n">
        <v>101.637</v>
      </c>
      <c r="K7" s="21" t="n">
        <v>101.157</v>
      </c>
      <c r="L7" s="21" t="n">
        <v>101.031</v>
      </c>
      <c r="M7" s="21" t="n">
        <v>101.712</v>
      </c>
      <c r="N7" s="21" t="n">
        <v>104.739</v>
      </c>
      <c r="O7" s="21" t="n">
        <v>100.58</v>
      </c>
      <c r="P7" s="21" t="n">
        <v>101.015</v>
      </c>
      <c r="Q7" s="22" t="n">
        <f aca="false">(I7/$P7)/(I$4/$P$4)/(B7/B$4)*100</f>
        <v>106.969912350699</v>
      </c>
      <c r="R7" s="22" t="n">
        <f aca="false">(J7/$P7)/(J$4/$P$4)/(C7/C$4)*100</f>
        <v>99.0387933649268</v>
      </c>
      <c r="S7" s="22" t="n">
        <f aca="false">(K7/$P7)/(K$4/$P$4)/(D7/D$4)*100</f>
        <v>94.4493597545043</v>
      </c>
      <c r="T7" s="22" t="n">
        <f aca="false">(L7/$P7)/(L$4/$P$4)/(E7/E$4)*100</f>
        <v>91.9696737710861</v>
      </c>
      <c r="U7" s="22" t="n">
        <f aca="false">(M7/$P7)/(M$4/$P$4)/(F7/F$4)*100</f>
        <v>94.0339392564657</v>
      </c>
      <c r="V7" s="22" t="n">
        <f aca="false">(N7/$P7)/(N$4/$P$4)/(G7/G$4)*100</f>
        <v>108.561129040837</v>
      </c>
      <c r="W7" s="22" t="n">
        <f aca="false">(O7/$P7)/(O$4/$P$4)/(H7/H$4)*100</f>
        <v>102.661908684975</v>
      </c>
      <c r="X7" s="23" t="n">
        <f aca="false">-(LN(Q7)-LN(AVERAGE(Q$4:Q7)))</f>
        <v>-0.0420100080112942</v>
      </c>
      <c r="Y7" s="23" t="n">
        <f aca="false">-(LN(R7)-LN(AVERAGE(R$4:R7)))</f>
        <v>0.00771654533213972</v>
      </c>
      <c r="Z7" s="23" t="n">
        <f aca="false">-(LN(S7)-LN(AVERAGE(S$4:S7)))</f>
        <v>0.0202192368939427</v>
      </c>
      <c r="AA7" s="23" t="n">
        <f aca="false">-(LN(T7)-LN(AVERAGE(T$4:T7)))</f>
        <v>0.0568859668384309</v>
      </c>
      <c r="AB7" s="23" t="n">
        <f aca="false">-(LN(U7)-LN(AVERAGE(U$4:U7)))</f>
        <v>0.0198634106433664</v>
      </c>
      <c r="AC7" s="23" t="n">
        <f aca="false">-(LN(V7)-LN(AVERAGE(V$4:V7)))</f>
        <v>-0.0463095004386744</v>
      </c>
      <c r="AD7" s="23" t="n">
        <f aca="false">-(LN(W7)-LN(AVERAGE(W$4:W7)))</f>
        <v>0.00286120531956424</v>
      </c>
      <c r="AE7" s="23" t="n">
        <f aca="false">LN(B6/B7)</f>
        <v>0.038928591150434</v>
      </c>
      <c r="AF7" s="23" t="n">
        <f aca="false">LN(C6/C7)</f>
        <v>-0.0211475399709551</v>
      </c>
      <c r="AG7" s="23" t="n">
        <f aca="false">LN(D6/D7)</f>
        <v>-0.00828646794079041</v>
      </c>
      <c r="AH7" s="23" t="n">
        <f aca="false">LN(E6/E7)</f>
        <v>-0.0580328601931061</v>
      </c>
      <c r="AI7" s="23" t="n">
        <f aca="false">LN(F6/F7)</f>
        <v>0.000951323997543811</v>
      </c>
      <c r="AJ7" s="23" t="n">
        <f aca="false">LN(G6/G7)</f>
        <v>0.0343779183248352</v>
      </c>
      <c r="AK7" s="23" t="n">
        <f aca="false">LN(H6/H7)</f>
        <v>-0.0278295826318041</v>
      </c>
    </row>
    <row r="8" customFormat="false" ht="15" hidden="false" customHeight="false" outlineLevel="0" collapsed="false">
      <c r="A8" s="19" t="n">
        <v>38138</v>
      </c>
      <c r="B8" s="20" t="n">
        <v>2.878</v>
      </c>
      <c r="C8" s="20" t="n">
        <v>10.9931</v>
      </c>
      <c r="D8" s="20" t="n">
        <v>651.5512</v>
      </c>
      <c r="E8" s="20" t="n">
        <v>2592.9368</v>
      </c>
      <c r="F8" s="20" t="n">
        <v>6.5974</v>
      </c>
      <c r="G8" s="20" t="n">
        <v>1.3482</v>
      </c>
      <c r="H8" s="20" t="n">
        <v>3.9813</v>
      </c>
      <c r="I8" s="21" t="n">
        <v>102.412</v>
      </c>
      <c r="J8" s="21" t="n">
        <v>101.914</v>
      </c>
      <c r="K8" s="21" t="n">
        <v>101.584</v>
      </c>
      <c r="L8" s="21" t="n">
        <v>101.464</v>
      </c>
      <c r="M8" s="21" t="n">
        <v>102.311</v>
      </c>
      <c r="N8" s="21" t="n">
        <v>105.742</v>
      </c>
      <c r="O8" s="21" t="n">
        <v>100.755</v>
      </c>
      <c r="P8" s="21" t="n">
        <v>101.186</v>
      </c>
      <c r="Q8" s="22" t="n">
        <f aca="false">(I8/$P8)/(I$4/$P$4)/(B8/B$4)*100</f>
        <v>108.04803132662</v>
      </c>
      <c r="R8" s="22" t="n">
        <f aca="false">(J8/$P8)/(J$4/$P$4)/(C8/C$4)*100</f>
        <v>99.6856000567566</v>
      </c>
      <c r="S8" s="22" t="n">
        <f aca="false">(K8/$P8)/(K$4/$P$4)/(D8/D$4)*100</f>
        <v>100.468429491876</v>
      </c>
      <c r="T8" s="22" t="n">
        <f aca="false">(L8/$P8)/(L$4/$P$4)/(E8/E$4)*100</f>
        <v>87.7243256129316</v>
      </c>
      <c r="U8" s="22" t="n">
        <f aca="false">(M8/$P8)/(M$4/$P$4)/(F8/F$4)*100</f>
        <v>94.7398936447373</v>
      </c>
      <c r="V8" s="22" t="n">
        <f aca="false">(N8/$P8)/(N$4/$P$4)/(G8/G$4)*100</f>
        <v>106.737337670644</v>
      </c>
      <c r="W8" s="22" t="n">
        <f aca="false">(O8/$P8)/(O$4/$P$4)/(H8/H$4)*100</f>
        <v>101.66103260528</v>
      </c>
      <c r="X8" s="23" t="n">
        <f aca="false">-(LN(Q8)-LN(AVERAGE(Q$4:Q8)))</f>
        <v>-0.0414117201884334</v>
      </c>
      <c r="Y8" s="23" t="n">
        <f aca="false">-(LN(R8)-LN(AVERAGE(R$4:R8)))</f>
        <v>0.000965666169991941</v>
      </c>
      <c r="Z8" s="23" t="n">
        <f aca="false">-(LN(S8)-LN(AVERAGE(S$4:S8)))</f>
        <v>-0.0331090620312597</v>
      </c>
      <c r="AA8" s="23" t="n">
        <f aca="false">-(LN(T8)-LN(AVERAGE(T$4:T8)))</f>
        <v>0.0841661696639662</v>
      </c>
      <c r="AB8" s="23" t="n">
        <f aca="false">-(LN(U8)-LN(AVERAGE(U$4:U8)))</f>
        <v>0.00991944573200243</v>
      </c>
      <c r="AC8" s="23" t="n">
        <f aca="false">-(LN(V8)-LN(AVERAGE(V$4:V8)))</f>
        <v>-0.0234242909713878</v>
      </c>
      <c r="AD8" s="23" t="n">
        <f aca="false">-(LN(W8)-LN(AVERAGE(W$4:W8)))</f>
        <v>0.0101394142632145</v>
      </c>
      <c r="AE8" s="23" t="n">
        <f aca="false">LN(B7/B8)</f>
        <v>0.00658011032203724</v>
      </c>
      <c r="AF8" s="23" t="n">
        <f aca="false">LN(C7/C8)</f>
        <v>0.00547931663977598</v>
      </c>
      <c r="AG8" s="23" t="n">
        <f aca="false">LN(D7/D8)</f>
        <v>0.0592588381265231</v>
      </c>
      <c r="AH8" s="23" t="n">
        <f aca="false">LN(E7/E8)</f>
        <v>-0.0498449244856776</v>
      </c>
      <c r="AI8" s="23" t="n">
        <f aca="false">LN(F7/F8)</f>
        <v>0.00329888470107691</v>
      </c>
      <c r="AJ8" s="23" t="n">
        <f aca="false">LN(G7/G8)</f>
        <v>-0.0247816241174232</v>
      </c>
      <c r="AK8" s="23" t="n">
        <f aca="false">LN(H7/H8)</f>
        <v>-0.00984408979361122</v>
      </c>
    </row>
    <row r="9" customFormat="false" ht="15" hidden="false" customHeight="false" outlineLevel="0" collapsed="false">
      <c r="A9" s="19" t="n">
        <v>38168</v>
      </c>
      <c r="B9" s="20" t="n">
        <v>2.9946</v>
      </c>
      <c r="C9" s="20" t="n">
        <v>11.4654</v>
      </c>
      <c r="D9" s="20" t="n">
        <v>619.8892</v>
      </c>
      <c r="E9" s="20" t="n">
        <v>2504.1313</v>
      </c>
      <c r="F9" s="20" t="n">
        <v>6.2382</v>
      </c>
      <c r="G9" s="20" t="n">
        <v>1.3051</v>
      </c>
      <c r="H9" s="20" t="n">
        <v>4.0561</v>
      </c>
      <c r="I9" s="21" t="n">
        <v>102.786</v>
      </c>
      <c r="J9" s="21" t="n">
        <v>102.288</v>
      </c>
      <c r="K9" s="21" t="n">
        <v>102.009</v>
      </c>
      <c r="L9" s="21" t="n">
        <v>102.188</v>
      </c>
      <c r="M9" s="21" t="n">
        <v>102.827</v>
      </c>
      <c r="N9" s="21" t="n">
        <v>106.867</v>
      </c>
      <c r="O9" s="21" t="n">
        <v>100.963</v>
      </c>
      <c r="P9" s="21" t="n">
        <v>101.335</v>
      </c>
      <c r="Q9" s="22" t="n">
        <f aca="false">(I9/$P9)/(I$4/$P$4)/(B9/B$4)*100</f>
        <v>104.066968067432</v>
      </c>
      <c r="R9" s="22" t="n">
        <f aca="false">(J9/$P9)/(J$4/$P$4)/(C9/C$4)*100</f>
        <v>95.7889011223307</v>
      </c>
      <c r="S9" s="22" t="n">
        <f aca="false">(K9/$P9)/(K$4/$P$4)/(D9/D$4)*100</f>
        <v>105.885923621185</v>
      </c>
      <c r="T9" s="22" t="n">
        <f aca="false">(L9/$P9)/(L$4/$P$4)/(E9/E$4)*100</f>
        <v>91.3489898350244</v>
      </c>
      <c r="U9" s="22" t="n">
        <f aca="false">(M9/$P9)/(M$4/$P$4)/(F9/F$4)*100</f>
        <v>100.55234578361</v>
      </c>
      <c r="V9" s="22" t="n">
        <f aca="false">(N9/$P9)/(N$4/$P$4)/(G9/G$4)*100</f>
        <v>111.271502664743</v>
      </c>
      <c r="W9" s="22" t="n">
        <f aca="false">(O9/$P9)/(O$4/$P$4)/(H9/H$4)*100</f>
        <v>99.8452393604312</v>
      </c>
      <c r="X9" s="23" t="n">
        <f aca="false">-(LN(Q9)-LN(AVERAGE(Q$4:Q9)))</f>
        <v>-0.00322435300513835</v>
      </c>
      <c r="Y9" s="23" t="n">
        <f aca="false">-(LN(R9)-LN(AVERAGE(R$4:R9)))</f>
        <v>0.0341481757399595</v>
      </c>
      <c r="Z9" s="23" t="n">
        <f aca="false">-(LN(S9)-LN(AVERAGE(S$4:S9)))</f>
        <v>-0.0708376201558378</v>
      </c>
      <c r="AA9" s="23" t="n">
        <f aca="false">-(LN(T9)-LN(AVERAGE(T$4:T9)))</f>
        <v>0.0365296851190502</v>
      </c>
      <c r="AB9" s="23" t="n">
        <f aca="false">-(LN(U9)-LN(AVERAGE(U$4:U9)))</f>
        <v>-0.0411802872682125</v>
      </c>
      <c r="AC9" s="23" t="n">
        <f aca="false">-(LN(V9)-LN(AVERAGE(V$4:V9)))</f>
        <v>-0.0538908046599316</v>
      </c>
      <c r="AD9" s="23" t="n">
        <f aca="false">-(LN(W9)-LN(AVERAGE(W$4:W9)))</f>
        <v>0.0235231516492256</v>
      </c>
      <c r="AE9" s="23" t="n">
        <f aca="false">LN(B8/B9)</f>
        <v>-0.0397150582563054</v>
      </c>
      <c r="AF9" s="23" t="n">
        <f aca="false">LN(C8/C9)</f>
        <v>-0.042066001239993</v>
      </c>
      <c r="AG9" s="23" t="n">
        <f aca="false">LN(D8/D9)</f>
        <v>0.0498152289599306</v>
      </c>
      <c r="AH9" s="23" t="n">
        <f aca="false">LN(E8/E9)</f>
        <v>0.0348492449813641</v>
      </c>
      <c r="AI9" s="23" t="n">
        <f aca="false">LN(F8/F9)</f>
        <v>0.0559839527940908</v>
      </c>
      <c r="AJ9" s="23" t="n">
        <f aca="false">LN(G8/G9)</f>
        <v>0.0324907032458566</v>
      </c>
      <c r="AK9" s="23" t="n">
        <f aca="false">LN(H8/H9)</f>
        <v>-0.0186135216881275</v>
      </c>
    </row>
    <row r="10" customFormat="false" ht="15" hidden="false" customHeight="false" outlineLevel="0" collapsed="false">
      <c r="A10" s="19" t="n">
        <v>38199</v>
      </c>
      <c r="B10" s="20" t="n">
        <v>2.8438</v>
      </c>
      <c r="C10" s="20" t="n">
        <v>11.0978</v>
      </c>
      <c r="D10" s="20" t="n">
        <v>656.3564</v>
      </c>
      <c r="E10" s="20" t="n">
        <v>2384.2895</v>
      </c>
      <c r="F10" s="20" t="n">
        <v>6.0916</v>
      </c>
      <c r="G10" s="20" t="n">
        <v>1.3179</v>
      </c>
      <c r="H10" s="20" t="n">
        <v>4.0834</v>
      </c>
      <c r="I10" s="21" t="n">
        <v>103.29</v>
      </c>
      <c r="J10" s="21" t="n">
        <v>102.725</v>
      </c>
      <c r="K10" s="21" t="n">
        <v>102.434</v>
      </c>
      <c r="L10" s="21" t="n">
        <v>102.415</v>
      </c>
      <c r="M10" s="21" t="n">
        <v>103.212</v>
      </c>
      <c r="N10" s="21" t="n">
        <v>107.995</v>
      </c>
      <c r="O10" s="21" t="n">
        <v>100.99</v>
      </c>
      <c r="P10" s="21" t="n">
        <v>101.596</v>
      </c>
      <c r="Q10" s="22" t="n">
        <f aca="false">(I10/$P10)/(I$4/$P$4)/(B10/B$4)*100</f>
        <v>109.839828610324</v>
      </c>
      <c r="R10" s="22" t="n">
        <f aca="false">(J10/$P10)/(J$4/$P$4)/(C10/C$4)*100</f>
        <v>99.1292529581587</v>
      </c>
      <c r="S10" s="22" t="n">
        <f aca="false">(K10/$P10)/(K$4/$P$4)/(D10/D$4)*100</f>
        <v>100.161559806918</v>
      </c>
      <c r="T10" s="22" t="n">
        <f aca="false">(L10/$P10)/(L$4/$P$4)/(E10/E$4)*100</f>
        <v>95.9065772536593</v>
      </c>
      <c r="U10" s="22" t="n">
        <f aca="false">(M10/$P10)/(M$4/$P$4)/(F10/F$4)*100</f>
        <v>103.092248951884</v>
      </c>
      <c r="V10" s="22" t="n">
        <f aca="false">(N10/$P10)/(N$4/$P$4)/(G10/G$4)*100</f>
        <v>111.067802154906</v>
      </c>
      <c r="W10" s="22" t="n">
        <f aca="false">(O10/$P10)/(O$4/$P$4)/(H10/H$4)*100</f>
        <v>98.949380524533</v>
      </c>
      <c r="X10" s="23" t="n">
        <f aca="false">-(LN(Q10)-LN(AVERAGE(Q$4:Q10)))</f>
        <v>-0.0488365099148584</v>
      </c>
      <c r="Y10" s="23" t="n">
        <f aca="false">-(LN(R10)-LN(AVERAGE(R$4:R10)))</f>
        <v>-0.000111071574284694</v>
      </c>
      <c r="Z10" s="23" t="n">
        <f aca="false">-(LN(S10)-LN(AVERAGE(S$4:S10)))</f>
        <v>-0.0130655012196819</v>
      </c>
      <c r="AA10" s="23" t="n">
        <f aca="false">-(LN(T10)-LN(AVERAGE(T$4:T10)))</f>
        <v>-0.0104117708480729</v>
      </c>
      <c r="AB10" s="23" t="n">
        <f aca="false">-(LN(U10)-LN(AVERAGE(U$4:U10)))</f>
        <v>-0.056407517567747</v>
      </c>
      <c r="AC10" s="23" t="n">
        <f aca="false">-(LN(V10)-LN(AVERAGE(V$4:V10)))</f>
        <v>-0.0444535514949171</v>
      </c>
      <c r="AD10" s="23" t="n">
        <f aca="false">-(LN(W10)-LN(AVERAGE(W$4:W10)))</f>
        <v>0.0279524152906481</v>
      </c>
      <c r="AE10" s="23" t="n">
        <f aca="false">LN(B9/B10)</f>
        <v>0.0516694807413446</v>
      </c>
      <c r="AF10" s="23" t="n">
        <f aca="false">LN(C9/C10)</f>
        <v>0.032586914017012</v>
      </c>
      <c r="AG10" s="23" t="n">
        <f aca="false">LN(D9/D10)</f>
        <v>-0.0571631817057378</v>
      </c>
      <c r="AH10" s="23" t="n">
        <f aca="false">LN(E9/E10)</f>
        <v>0.0490407115710822</v>
      </c>
      <c r="AI10" s="23" t="n">
        <f aca="false">LN(F9/F10)</f>
        <v>0.0237809062344437</v>
      </c>
      <c r="AJ10" s="23" t="n">
        <f aca="false">LN(G9/G10)</f>
        <v>-0.00975989447636165</v>
      </c>
      <c r="AK10" s="23" t="n">
        <f aca="false">LN(H9/H10)</f>
        <v>-0.00670805390265842</v>
      </c>
    </row>
    <row r="11" customFormat="false" ht="15" hidden="false" customHeight="false" outlineLevel="0" collapsed="false">
      <c r="A11" s="19" t="n">
        <v>38230</v>
      </c>
      <c r="B11" s="20" t="n">
        <v>2.8835</v>
      </c>
      <c r="C11" s="20" t="n">
        <v>10.9373</v>
      </c>
      <c r="D11" s="20" t="n">
        <v>647.7642</v>
      </c>
      <c r="E11" s="20" t="n">
        <v>2598.7366</v>
      </c>
      <c r="F11" s="20" t="n">
        <v>6.3668</v>
      </c>
      <c r="G11" s="20" t="n">
        <v>1.3334</v>
      </c>
      <c r="H11" s="20" t="n">
        <v>4.2852</v>
      </c>
      <c r="I11" s="21" t="n">
        <v>103.797</v>
      </c>
      <c r="J11" s="21" t="n">
        <v>103.147</v>
      </c>
      <c r="K11" s="21" t="n">
        <v>102.695</v>
      </c>
      <c r="L11" s="21" t="n">
        <v>102.847</v>
      </c>
      <c r="M11" s="21" t="n">
        <v>103.719</v>
      </c>
      <c r="N11" s="21" t="n">
        <v>109.495</v>
      </c>
      <c r="O11" s="21" t="n">
        <v>101.187</v>
      </c>
      <c r="P11" s="21" t="n">
        <v>101.793</v>
      </c>
      <c r="Q11" s="22" t="n">
        <f aca="false">(I11/$P11)/(I$4/$P$4)/(B11/B$4)*100</f>
        <v>108.648606429723</v>
      </c>
      <c r="R11" s="22" t="n">
        <f aca="false">(J11/$P11)/(J$4/$P$4)/(C11/C$4)*100</f>
        <v>100.801675144149</v>
      </c>
      <c r="S11" s="22" t="n">
        <f aca="false">(K11/$P11)/(K$4/$P$4)/(D11/D$4)*100</f>
        <v>101.551822995583</v>
      </c>
      <c r="T11" s="22" t="n">
        <f aca="false">(L11/$P11)/(L$4/$P$4)/(E11/E$4)*100</f>
        <v>88.1925438090971</v>
      </c>
      <c r="U11" s="22" t="n">
        <f aca="false">(M11/$P11)/(M$4/$P$4)/(F11/F$4)*100</f>
        <v>98.9288605428241</v>
      </c>
      <c r="V11" s="22" t="n">
        <f aca="false">(N11/$P11)/(N$4/$P$4)/(G11/G$4)*100</f>
        <v>111.086048832575</v>
      </c>
      <c r="W11" s="22" t="n">
        <f aca="false">(O11/$P11)/(O$4/$P$4)/(H11/H$4)*100</f>
        <v>94.2907198369403</v>
      </c>
      <c r="X11" s="23" t="n">
        <f aca="false">-(LN(Q11)-LN(AVERAGE(Q$4:Q11)))</f>
        <v>-0.033111228967468</v>
      </c>
      <c r="Y11" s="23" t="n">
        <f aca="false">-(LN(R11)-LN(AVERAGE(R$4:R11)))</f>
        <v>-0.014720702127077</v>
      </c>
      <c r="Z11" s="23" t="n">
        <f aca="false">-(LN(S11)-LN(AVERAGE(S$4:S11)))</f>
        <v>-0.0234542861796712</v>
      </c>
      <c r="AA11" s="23" t="n">
        <f aca="false">-(LN(T11)-LN(AVERAGE(T$4:T11)))</f>
        <v>0.0645499116418726</v>
      </c>
      <c r="AB11" s="23" t="n">
        <f aca="false">-(LN(U11)-LN(AVERAGE(U$4:U11)))</f>
        <v>-0.0132736237457785</v>
      </c>
      <c r="AC11" s="23" t="n">
        <f aca="false">-(LN(V11)-LN(AVERAGE(V$4:V11)))</f>
        <v>-0.0389305046794561</v>
      </c>
      <c r="AD11" s="23" t="n">
        <f aca="false">-(LN(W11)-LN(AVERAGE(W$4:W11)))</f>
        <v>0.0669671626305757</v>
      </c>
      <c r="AE11" s="23" t="n">
        <f aca="false">LN(B10/B11)</f>
        <v>-0.0138636480931934</v>
      </c>
      <c r="AF11" s="23" t="n">
        <f aca="false">LN(C10/C11)</f>
        <v>0.0145679246739703</v>
      </c>
      <c r="AG11" s="23" t="n">
        <f aca="false">LN(D10/D11)</f>
        <v>0.0131771928572203</v>
      </c>
      <c r="AH11" s="23" t="n">
        <f aca="false">LN(E10/E11)</f>
        <v>-0.0861242274573536</v>
      </c>
      <c r="AI11" s="23" t="n">
        <f aca="false">LN(F10/F11)</f>
        <v>-0.0441862155781635</v>
      </c>
      <c r="AJ11" s="23" t="n">
        <f aca="false">LN(G10/G11)</f>
        <v>-0.011692510534116</v>
      </c>
      <c r="AK11" s="23" t="n">
        <f aca="false">LN(H10/H11)</f>
        <v>-0.0482372506863037</v>
      </c>
    </row>
    <row r="12" customFormat="false" ht="15" hidden="false" customHeight="false" outlineLevel="0" collapsed="false">
      <c r="A12" s="19" t="n">
        <v>38260</v>
      </c>
      <c r="B12" s="20" t="n">
        <v>2.9407</v>
      </c>
      <c r="C12" s="20" t="n">
        <v>10.0125</v>
      </c>
      <c r="D12" s="20" t="n">
        <v>670.2438</v>
      </c>
      <c r="E12" s="20" t="n">
        <v>2502.9242</v>
      </c>
      <c r="F12" s="20" t="n">
        <v>6.3827</v>
      </c>
      <c r="G12" s="20" t="n">
        <v>1.3634</v>
      </c>
      <c r="H12" s="20" t="n">
        <v>4.2023</v>
      </c>
      <c r="I12" s="21" t="n">
        <v>104.299</v>
      </c>
      <c r="J12" s="21" t="n">
        <v>103.54</v>
      </c>
      <c r="K12" s="21" t="n">
        <v>102.777</v>
      </c>
      <c r="L12" s="21" t="n">
        <v>103.063</v>
      </c>
      <c r="M12" s="21" t="n">
        <v>104.261</v>
      </c>
      <c r="N12" s="21" t="n">
        <v>110.663</v>
      </c>
      <c r="O12" s="21" t="n">
        <v>101.559</v>
      </c>
      <c r="P12" s="21" t="n">
        <v>102.073</v>
      </c>
      <c r="Q12" s="22" t="n">
        <f aca="false">(I12/$P12)/(I$4/$P$4)/(B12/B$4)*100</f>
        <v>106.756855240898</v>
      </c>
      <c r="R12" s="22" t="n">
        <f aca="false">(J12/$P12)/(J$4/$P$4)/(C12/C$4)*100</f>
        <v>110.228510533681</v>
      </c>
      <c r="S12" s="22" t="n">
        <f aca="false">(K12/$P12)/(K$4/$P$4)/(D12/D$4)*100</f>
        <v>97.9547573357925</v>
      </c>
      <c r="T12" s="22" t="n">
        <f aca="false">(L12/$P12)/(L$4/$P$4)/(E12/E$4)*100</f>
        <v>91.509171139842</v>
      </c>
      <c r="U12" s="22" t="n">
        <f aca="false">(M12/$P12)/(M$4/$P$4)/(F12/F$4)*100</f>
        <v>98.9259847781833</v>
      </c>
      <c r="V12" s="22" t="n">
        <f aca="false">(N12/$P12)/(N$4/$P$4)/(G12/G$4)*100</f>
        <v>109.499432205292</v>
      </c>
      <c r="W12" s="22" t="n">
        <f aca="false">(O12/$P12)/(O$4/$P$4)/(H12/H$4)*100</f>
        <v>96.2395812809586</v>
      </c>
      <c r="X12" s="23" t="n">
        <f aca="false">-(LN(Q12)-LN(AVERAGE(Q$4:Q12)))</f>
        <v>-0.0138068757138026</v>
      </c>
      <c r="Y12" s="23" t="n">
        <f aca="false">-(LN(R12)-LN(AVERAGE(R$4:R12)))</f>
        <v>-0.0920022558105709</v>
      </c>
      <c r="Z12" s="23" t="n">
        <f aca="false">-(LN(S12)-LN(AVERAGE(S$4:S12)))</f>
        <v>0.0112160402405657</v>
      </c>
      <c r="AA12" s="23" t="n">
        <f aca="false">-(LN(T12)-LN(AVERAGE(T$4:T12)))</f>
        <v>0.0246002260776139</v>
      </c>
      <c r="AB12" s="23" t="n">
        <f aca="false">-(LN(U12)-LN(AVERAGE(U$4:U12)))</f>
        <v>-0.0117642447367858</v>
      </c>
      <c r="AC12" s="23" t="n">
        <f aca="false">-(LN(V12)-LN(AVERAGE(V$4:V12)))</f>
        <v>-0.0217876178334677</v>
      </c>
      <c r="AD12" s="23" t="n">
        <f aca="false">-(LN(W12)-LN(AVERAGE(W$4:W12)))</f>
        <v>0.0414470648225906</v>
      </c>
      <c r="AE12" s="23" t="n">
        <f aca="false">LN(B11/B12)</f>
        <v>-0.0196428141751824</v>
      </c>
      <c r="AF12" s="23" t="n">
        <f aca="false">LN(C11/C12)</f>
        <v>0.0883446534077839</v>
      </c>
      <c r="AG12" s="23" t="n">
        <f aca="false">LN(D11/D12)</f>
        <v>-0.03411478555378</v>
      </c>
      <c r="AH12" s="23" t="n">
        <f aca="false">LN(E11/E12)</f>
        <v>0.0375656755201662</v>
      </c>
      <c r="AI12" s="23" t="n">
        <f aca="false">LN(F11/F12)</f>
        <v>-0.00249421675249696</v>
      </c>
      <c r="AJ12" s="23" t="n">
        <f aca="false">LN(G11/G12)</f>
        <v>-0.0222495087447253</v>
      </c>
      <c r="AK12" s="23" t="n">
        <f aca="false">LN(H11/H12)</f>
        <v>0.0195352309579162</v>
      </c>
    </row>
    <row r="13" customFormat="false" ht="15" hidden="false" customHeight="false" outlineLevel="0" collapsed="false">
      <c r="A13" s="19" t="n">
        <v>38291</v>
      </c>
      <c r="B13" s="20" t="n">
        <v>3.0247</v>
      </c>
      <c r="C13" s="20" t="n">
        <v>9.7433</v>
      </c>
      <c r="D13" s="20" t="n">
        <v>696.5507</v>
      </c>
      <c r="E13" s="20" t="n">
        <v>2560.383</v>
      </c>
      <c r="F13" s="20" t="n">
        <v>6.8653</v>
      </c>
      <c r="G13" s="20" t="n">
        <v>1.3729</v>
      </c>
      <c r="H13" s="20" t="n">
        <v>3.808</v>
      </c>
      <c r="I13" s="21" t="n">
        <v>104.802</v>
      </c>
      <c r="J13" s="21" t="n">
        <v>104.146</v>
      </c>
      <c r="K13" s="21" t="n">
        <v>103.052</v>
      </c>
      <c r="L13" s="21" t="n">
        <v>103.424</v>
      </c>
      <c r="M13" s="21" t="n">
        <v>105.036</v>
      </c>
      <c r="N13" s="21" t="n">
        <v>111.918</v>
      </c>
      <c r="O13" s="21" t="n">
        <v>101.823</v>
      </c>
      <c r="P13" s="21" t="n">
        <v>102.089</v>
      </c>
      <c r="Q13" s="22" t="n">
        <f aca="false">(I13/$P13)/(I$4/$P$4)/(B13/B$4)*100</f>
        <v>104.276283224294</v>
      </c>
      <c r="R13" s="22" t="n">
        <f aca="false">(J13/$P13)/(J$4/$P$4)/(C13/C$4)*100</f>
        <v>113.919155403934</v>
      </c>
      <c r="S13" s="22" t="n">
        <f aca="false">(K13/$P13)/(K$4/$P$4)/(D13/D$4)*100</f>
        <v>94.4926487311005</v>
      </c>
      <c r="T13" s="22" t="n">
        <f aca="false">(L13/$P13)/(L$4/$P$4)/(E13/E$4)*100</f>
        <v>89.75483729912</v>
      </c>
      <c r="U13" s="22" t="n">
        <f aca="false">(M13/$P13)/(M$4/$P$4)/(F13/F$4)*100</f>
        <v>92.6410593341149</v>
      </c>
      <c r="V13" s="22" t="n">
        <f aca="false">(N13/$P13)/(N$4/$P$4)/(G13/G$4)*100</f>
        <v>109.957708949618</v>
      </c>
      <c r="W13" s="22" t="n">
        <f aca="false">(O13/$P13)/(O$4/$P$4)/(H13/H$4)*100</f>
        <v>106.464113031988</v>
      </c>
      <c r="X13" s="23" t="n">
        <f aca="false">-(LN(Q13)-LN(AVERAGE(Q$4:Q13)))</f>
        <v>0.00873696705822624</v>
      </c>
      <c r="Y13" s="23" t="n">
        <f aca="false">-(LN(R13)-LN(AVERAGE(R$4:R13)))</f>
        <v>-0.111715917236984</v>
      </c>
      <c r="Z13" s="23" t="n">
        <f aca="false">-(LN(S13)-LN(AVERAGE(S$4:S13)))</f>
        <v>0.0425787393090928</v>
      </c>
      <c r="AA13" s="23" t="n">
        <f aca="false">-(LN(T13)-LN(AVERAGE(T$4:T13)))</f>
        <v>0.0396476898602902</v>
      </c>
      <c r="AB13" s="23" t="n">
        <f aca="false">-(LN(U13)-LN(AVERAGE(U$4:U13)))</f>
        <v>0.048616476169526</v>
      </c>
      <c r="AC13" s="23" t="n">
        <f aca="false">-(LN(V13)-LN(AVERAGE(V$4:V13)))</f>
        <v>-0.0233371267009472</v>
      </c>
      <c r="AD13" s="23" t="n">
        <f aca="false">-(LN(W13)-LN(AVERAGE(W$4:W13)))</f>
        <v>-0.0534061870149278</v>
      </c>
      <c r="AE13" s="23" t="n">
        <f aca="false">LN(B12/B13)</f>
        <v>-0.0281642647625512</v>
      </c>
      <c r="AF13" s="23" t="n">
        <f aca="false">LN(C12/C13)</f>
        <v>0.0272544430879466</v>
      </c>
      <c r="AG13" s="23" t="n">
        <f aca="false">LN(D12/D13)</f>
        <v>-0.0384990563111734</v>
      </c>
      <c r="AH13" s="23" t="n">
        <f aca="false">LN(E12/E13)</f>
        <v>-0.0226971283446353</v>
      </c>
      <c r="AI13" s="23" t="n">
        <f aca="false">LN(F12/F13)</f>
        <v>-0.0728885328662281</v>
      </c>
      <c r="AJ13" s="23" t="n">
        <f aca="false">LN(G12/G13)</f>
        <v>-0.00694371097487437</v>
      </c>
      <c r="AK13" s="23" t="n">
        <f aca="false">LN(H12/H13)</f>
        <v>0.098527877519231</v>
      </c>
    </row>
    <row r="14" customFormat="false" ht="15" hidden="false" customHeight="false" outlineLevel="0" collapsed="false">
      <c r="A14" s="19" t="n">
        <v>38321</v>
      </c>
      <c r="B14" s="20" t="n">
        <v>3.2031</v>
      </c>
      <c r="C14" s="20" t="n">
        <v>9.7711</v>
      </c>
      <c r="D14" s="20" t="n">
        <v>721.6297</v>
      </c>
      <c r="E14" s="20" t="n">
        <v>2558.9509</v>
      </c>
      <c r="F14" s="20" t="n">
        <v>7.1808</v>
      </c>
      <c r="G14" s="20" t="n">
        <v>1.444</v>
      </c>
      <c r="H14" s="20" t="n">
        <v>3.9158</v>
      </c>
      <c r="I14" s="21" t="n">
        <v>105.441</v>
      </c>
      <c r="J14" s="21" t="n">
        <v>104.543</v>
      </c>
      <c r="K14" s="21" t="n">
        <v>103.229</v>
      </c>
      <c r="L14" s="21" t="n">
        <v>103.821</v>
      </c>
      <c r="M14" s="21" t="n">
        <v>105.481</v>
      </c>
      <c r="N14" s="21" t="n">
        <v>112.911</v>
      </c>
      <c r="O14" s="21" t="n">
        <v>102.097</v>
      </c>
      <c r="P14" s="21" t="n">
        <v>102.453</v>
      </c>
      <c r="Q14" s="22" t="n">
        <f aca="false">(I14/$P14)/(I$4/$P$4)/(B14/B$4)*100</f>
        <v>98.7169132978304</v>
      </c>
      <c r="R14" s="22" t="n">
        <f aca="false">(J14/$P14)/(J$4/$P$4)/(C14/C$4)*100</f>
        <v>113.622936071438</v>
      </c>
      <c r="S14" s="22" t="n">
        <f aca="false">(K14/$P14)/(K$4/$P$4)/(D14/D$4)*100</f>
        <v>91.0407699922701</v>
      </c>
      <c r="T14" s="22" t="n">
        <f aca="false">(L14/$P14)/(L$4/$P$4)/(E14/E$4)*100</f>
        <v>89.8295022528041</v>
      </c>
      <c r="U14" s="22" t="n">
        <f aca="false">(M14/$P14)/(M$4/$P$4)/(F14/F$4)*100</f>
        <v>88.6299563127064</v>
      </c>
      <c r="V14" s="22" t="n">
        <f aca="false">(N14/$P14)/(N$4/$P$4)/(G14/G$4)*100</f>
        <v>105.096433264593</v>
      </c>
      <c r="W14" s="22" t="n">
        <f aca="false">(O14/$P14)/(O$4/$P$4)/(H14/H$4)*100</f>
        <v>103.442984096159</v>
      </c>
      <c r="X14" s="23" t="n">
        <f aca="false">-(LN(Q14)-LN(AVERAGE(Q$4:Q14)))</f>
        <v>0.0579135457154001</v>
      </c>
      <c r="Y14" s="23" t="n">
        <f aca="false">-(LN(R14)-LN(AVERAGE(R$4:R14)))</f>
        <v>-0.0986861260102945</v>
      </c>
      <c r="Z14" s="23" t="n">
        <f aca="false">-(LN(S14)-LN(AVERAGE(S$4:S14)))</f>
        <v>0.0727968535990167</v>
      </c>
      <c r="AA14" s="23" t="n">
        <f aca="false">-(LN(T14)-LN(AVERAGE(T$4:T14)))</f>
        <v>0.0353490222268302</v>
      </c>
      <c r="AB14" s="23" t="n">
        <f aca="false">-(LN(U14)-LN(AVERAGE(U$4:U14)))</f>
        <v>0.0847830370343381</v>
      </c>
      <c r="AC14" s="23" t="n">
        <f aca="false">-(LN(V14)-LN(AVERAGE(V$4:V14)))</f>
        <v>0.0199109020942236</v>
      </c>
      <c r="AD14" s="23" t="n">
        <f aca="false">-(LN(W14)-LN(AVERAGE(W$4:W14)))</f>
        <v>-0.0223555209828064</v>
      </c>
      <c r="AE14" s="23" t="n">
        <f aca="false">LN(B13/B14)</f>
        <v>-0.0573071778591656</v>
      </c>
      <c r="AF14" s="23" t="n">
        <f aca="false">LN(C13/C14)</f>
        <v>-0.00284917997030872</v>
      </c>
      <c r="AG14" s="23" t="n">
        <f aca="false">LN(D13/D14)</f>
        <v>-0.0353715433332984</v>
      </c>
      <c r="AH14" s="23" t="n">
        <f aca="false">LN(E13/E14)</f>
        <v>0.000559486865022342</v>
      </c>
      <c r="AI14" s="23" t="n">
        <f aca="false">LN(F13/F14)</f>
        <v>-0.0449310592738435</v>
      </c>
      <c r="AJ14" s="23" t="n">
        <f aca="false">LN(G13/G14)</f>
        <v>-0.0504917495492123</v>
      </c>
      <c r="AK14" s="23" t="n">
        <f aca="false">LN(H13/H14)</f>
        <v>-0.0279155339119168</v>
      </c>
    </row>
    <row r="15" customFormat="false" ht="15" hidden="false" customHeight="false" outlineLevel="0" collapsed="false">
      <c r="A15" s="19" t="n">
        <v>38352</v>
      </c>
      <c r="B15" s="20" t="n">
        <v>3.257</v>
      </c>
      <c r="C15" s="20" t="n">
        <v>9.4961</v>
      </c>
      <c r="D15" s="20" t="n">
        <v>734.8981</v>
      </c>
      <c r="E15" s="20" t="n">
        <v>2522.2839</v>
      </c>
      <c r="F15" s="20" t="n">
        <v>6.9257</v>
      </c>
      <c r="G15" s="20" t="n">
        <v>1.4896</v>
      </c>
      <c r="H15" s="20" t="n">
        <v>3.8287</v>
      </c>
      <c r="I15" s="21" t="n">
        <v>105.716</v>
      </c>
      <c r="J15" s="21" t="n">
        <v>105.121</v>
      </c>
      <c r="K15" s="21" t="n">
        <v>103.59</v>
      </c>
      <c r="L15" s="21" t="n">
        <v>104.374</v>
      </c>
      <c r="M15" s="21" t="n">
        <v>105.747</v>
      </c>
      <c r="N15" s="21" t="n">
        <v>114.123</v>
      </c>
      <c r="O15" s="21" t="n">
        <v>102.366</v>
      </c>
      <c r="P15" s="21" t="n">
        <v>102.648</v>
      </c>
      <c r="Q15" s="22" t="n">
        <f aca="false">(I15/$P15)/(I$4/$P$4)/(B15/B$4)*100</f>
        <v>97.1515424502146</v>
      </c>
      <c r="R15" s="22" t="n">
        <f aca="false">(J15/$P15)/(J$4/$P$4)/(C15/C$4)*100</f>
        <v>117.336437678424</v>
      </c>
      <c r="S15" s="22" t="n">
        <f aca="false">(K15/$P15)/(K$4/$P$4)/(D15/D$4)*100</f>
        <v>89.5392592873343</v>
      </c>
      <c r="T15" s="22" t="n">
        <f aca="false">(L15/$P15)/(L$4/$P$4)/(E15/E$4)*100</f>
        <v>91.4467522778227</v>
      </c>
      <c r="U15" s="22" t="n">
        <f aca="false">(M15/$P15)/(M$4/$P$4)/(F15/F$4)*100</f>
        <v>91.9512623268222</v>
      </c>
      <c r="V15" s="22" t="n">
        <f aca="false">(N15/$P15)/(N$4/$P$4)/(G15/G$4)*100</f>
        <v>102.777161839178</v>
      </c>
      <c r="W15" s="22" t="n">
        <f aca="false">(O15/$P15)/(O$4/$P$4)/(H15/H$4)*100</f>
        <v>105.873469289372</v>
      </c>
      <c r="X15" s="23" t="n">
        <f aca="false">-(LN(Q15)-LN(AVERAGE(Q$4:Q15)))</f>
        <v>0.0679439818859686</v>
      </c>
      <c r="Y15" s="23" t="n">
        <f aca="false">-(LN(R15)-LN(AVERAGE(R$4:R15)))</f>
        <v>-0.119264052414819</v>
      </c>
      <c r="Z15" s="23" t="n">
        <f aca="false">-(LN(S15)-LN(AVERAGE(S$4:S15)))</f>
        <v>0.0822728141002358</v>
      </c>
      <c r="AA15" s="23" t="n">
        <f aca="false">-(LN(T15)-LN(AVERAGE(T$4:T15)))</f>
        <v>0.0160584623725741</v>
      </c>
      <c r="AB15" s="23" t="n">
        <f aca="false">-(LN(U15)-LN(AVERAGE(U$4:U15)))</f>
        <v>0.044081558577985</v>
      </c>
      <c r="AC15" s="23" t="n">
        <f aca="false">-(LN(V15)-LN(AVERAGE(V$4:V15)))</f>
        <v>0.0387745448896215</v>
      </c>
      <c r="AD15" s="23" t="n">
        <f aca="false">-(LN(W15)-LN(AVERAGE(W$4:W15)))</f>
        <v>-0.0417009695625872</v>
      </c>
      <c r="AE15" s="23" t="n">
        <f aca="false">LN(B14/B15)</f>
        <v>-0.0166874354238672</v>
      </c>
      <c r="AF15" s="23" t="n">
        <f aca="false">LN(C14/C15)</f>
        <v>0.0285478612751314</v>
      </c>
      <c r="AG15" s="23" t="n">
        <f aca="false">LN(D14/D15)</f>
        <v>-0.0182197237077068</v>
      </c>
      <c r="AH15" s="23" t="n">
        <f aca="false">LN(E14/E15)</f>
        <v>0.0144325692144391</v>
      </c>
      <c r="AI15" s="23" t="n">
        <f aca="false">LN(F14/F15)</f>
        <v>0.0361716674687829</v>
      </c>
      <c r="AJ15" s="23" t="n">
        <f aca="false">LN(G14/G15)</f>
        <v>-0.0310905870700311</v>
      </c>
      <c r="AK15" s="23" t="n">
        <f aca="false">LN(H14/H15)</f>
        <v>0.0224943308538514</v>
      </c>
    </row>
    <row r="16" customFormat="false" ht="15" hidden="false" customHeight="false" outlineLevel="0" collapsed="false">
      <c r="A16" s="19" t="n">
        <v>38383</v>
      </c>
      <c r="B16" s="20" t="n">
        <v>3.2791</v>
      </c>
      <c r="C16" s="20" t="n">
        <v>9.4543</v>
      </c>
      <c r="D16" s="20" t="n">
        <v>738.3999</v>
      </c>
      <c r="E16" s="20" t="n">
        <v>2523.1447</v>
      </c>
      <c r="F16" s="20" t="n">
        <v>7.0499</v>
      </c>
      <c r="G16" s="20" t="n">
        <v>1.5443</v>
      </c>
      <c r="H16" s="20" t="n">
        <v>3.9762</v>
      </c>
      <c r="I16" s="21" t="n">
        <v>106.144</v>
      </c>
      <c r="J16" s="21" t="n">
        <v>105.535</v>
      </c>
      <c r="K16" s="21" t="n">
        <v>103.852</v>
      </c>
      <c r="L16" s="21" t="n">
        <v>104.893</v>
      </c>
      <c r="M16" s="21" t="n">
        <v>105.933</v>
      </c>
      <c r="N16" s="21" t="n">
        <v>115.24</v>
      </c>
      <c r="O16" s="21" t="n">
        <v>102.607</v>
      </c>
      <c r="P16" s="21" t="n">
        <v>102.923</v>
      </c>
      <c r="Q16" s="22" t="n">
        <f aca="false">(I16/$P16)/(I$4/$P$4)/(B16/B$4)*100</f>
        <v>96.6285762412738</v>
      </c>
      <c r="R16" s="22" t="n">
        <f aca="false">(J16/$P16)/(J$4/$P$4)/(C16/C$4)*100</f>
        <v>118.003227427859</v>
      </c>
      <c r="S16" s="22" t="n">
        <f aca="false">(K16/$P16)/(K$4/$P$4)/(D16/D$4)*100</f>
        <v>89.1013080535597</v>
      </c>
      <c r="T16" s="22" t="n">
        <f aca="false">(L16/$P16)/(L$4/$P$4)/(E16/E$4)*100</f>
        <v>91.6246504518215</v>
      </c>
      <c r="U16" s="22" t="n">
        <f aca="false">(M16/$P16)/(M$4/$P$4)/(F16/F$4)*100</f>
        <v>90.2484363092097</v>
      </c>
      <c r="V16" s="22" t="n">
        <f aca="false">(N16/$P16)/(N$4/$P$4)/(G16/G$4)*100</f>
        <v>99.8395783530249</v>
      </c>
      <c r="W16" s="22" t="n">
        <f aca="false">(O16/$P16)/(O$4/$P$4)/(H16/H$4)*100</f>
        <v>101.912997117157</v>
      </c>
      <c r="X16" s="23" t="n">
        <f aca="false">-(LN(Q16)-LN(AVERAGE(Q$4:Q16)))</f>
        <v>0.0678869298583402</v>
      </c>
      <c r="Y16" s="23" t="n">
        <f aca="false">-(LN(R16)-LN(AVERAGE(R$4:R16)))</f>
        <v>-0.114746571169836</v>
      </c>
      <c r="Z16" s="23" t="n">
        <f aca="false">-(LN(S16)-LN(AVERAGE(S$4:S16)))</f>
        <v>0.080733408456898</v>
      </c>
      <c r="AA16" s="23" t="n">
        <f aca="false">-(LN(T16)-LN(AVERAGE(T$4:T16)))</f>
        <v>0.0130362554647894</v>
      </c>
      <c r="AB16" s="23" t="n">
        <f aca="false">-(LN(U16)-LN(AVERAGE(U$4:U16)))</f>
        <v>0.0580826515803423</v>
      </c>
      <c r="AC16" s="23" t="n">
        <f aca="false">-(LN(V16)-LN(AVERAGE(V$4:V16)))</f>
        <v>0.0627197108240676</v>
      </c>
      <c r="AD16" s="23" t="n">
        <f aca="false">-(LN(W16)-LN(AVERAGE(W$4:W16)))</f>
        <v>-0.00330024184926536</v>
      </c>
      <c r="AE16" s="23" t="n">
        <f aca="false">LN(B15/B16)</f>
        <v>-0.00676246820616285</v>
      </c>
      <c r="AF16" s="23" t="n">
        <f aca="false">LN(C15/C16)</f>
        <v>0.00441152353417435</v>
      </c>
      <c r="AG16" s="23" t="n">
        <f aca="false">LN(D15/D16)</f>
        <v>-0.00475369761496422</v>
      </c>
      <c r="AH16" s="23" t="n">
        <f aca="false">LN(E15/E16)</f>
        <v>-0.000341219775997602</v>
      </c>
      <c r="AI16" s="23" t="n">
        <f aca="false">LN(F15/F16)</f>
        <v>-0.0177743023290669</v>
      </c>
      <c r="AJ16" s="23" t="n">
        <f aca="false">LN(G15/G16)</f>
        <v>-0.0360631057061526</v>
      </c>
      <c r="AK16" s="23" t="n">
        <f aca="false">LN(H15/H16)</f>
        <v>-0.037801269352915</v>
      </c>
    </row>
    <row r="17" customFormat="false" ht="15" hidden="false" customHeight="false" outlineLevel="0" collapsed="false">
      <c r="A17" s="19" t="n">
        <v>38411</v>
      </c>
      <c r="B17" s="20" t="n">
        <v>3.2574</v>
      </c>
      <c r="C17" s="20" t="n">
        <v>9.4775</v>
      </c>
      <c r="D17" s="20" t="n">
        <v>701.3153</v>
      </c>
      <c r="E17" s="20" t="n">
        <v>2356.5944</v>
      </c>
      <c r="F17" s="20" t="n">
        <v>7.4047</v>
      </c>
      <c r="G17" s="20" t="n">
        <v>1.611</v>
      </c>
      <c r="H17" s="20" t="n">
        <v>3.9781</v>
      </c>
      <c r="I17" s="21" t="n">
        <v>106.476</v>
      </c>
      <c r="J17" s="21" t="n">
        <v>105.751</v>
      </c>
      <c r="K17" s="21" t="n">
        <v>104.092</v>
      </c>
      <c r="L17" s="21" t="n">
        <v>105.191</v>
      </c>
      <c r="M17" s="21" t="n">
        <v>106.129</v>
      </c>
      <c r="N17" s="21" t="n">
        <v>116.452</v>
      </c>
      <c r="O17" s="21" t="n">
        <v>102.689</v>
      </c>
      <c r="P17" s="21" t="n">
        <v>103.115</v>
      </c>
      <c r="Q17" s="22" t="n">
        <f aca="false">(I17/$P17)/(I$4/$P$4)/(B17/B$4)*100</f>
        <v>97.3948555586903</v>
      </c>
      <c r="R17" s="22" t="n">
        <f aca="false">(J17/$P17)/(J$4/$P$4)/(C17/C$4)*100</f>
        <v>117.735662057265</v>
      </c>
      <c r="S17" s="22" t="n">
        <f aca="false">(K17/$P17)/(K$4/$P$4)/(D17/D$4)*100</f>
        <v>93.8545807697814</v>
      </c>
      <c r="T17" s="22" t="n">
        <f aca="false">(L17/$P17)/(L$4/$P$4)/(E17/E$4)*100</f>
        <v>98.195664779598</v>
      </c>
      <c r="U17" s="22" t="n">
        <f aca="false">(M17/$P17)/(M$4/$P$4)/(F17/F$4)*100</f>
        <v>85.9228286012919</v>
      </c>
      <c r="V17" s="22" t="n">
        <f aca="false">(N17/$P17)/(N$4/$P$4)/(G17/G$4)*100</f>
        <v>96.5324128827019</v>
      </c>
      <c r="W17" s="22" t="n">
        <f aca="false">(O17/$P17)/(O$4/$P$4)/(H17/H$4)*100</f>
        <v>101.755905606308</v>
      </c>
      <c r="X17" s="23" t="n">
        <f aca="false">-(LN(Q17)-LN(AVERAGE(Q$4:Q17)))</f>
        <v>0.0558205111772896</v>
      </c>
      <c r="Y17" s="23" t="n">
        <f aca="false">-(LN(R17)-LN(AVERAGE(R$4:R17)))</f>
        <v>-0.104009217583815</v>
      </c>
      <c r="Z17" s="23" t="n">
        <f aca="false">-(LN(S17)-LN(AVERAGE(S$4:S17)))</f>
        <v>0.0267337135757417</v>
      </c>
      <c r="AA17" s="23" t="n">
        <f aca="false">-(LN(T17)-LN(AVERAGE(T$4:T17)))</f>
        <v>-0.052102822090724</v>
      </c>
      <c r="AB17" s="23" t="n">
        <f aca="false">-(LN(U17)-LN(AVERAGE(U$4:U17)))</f>
        <v>0.0999119211539448</v>
      </c>
      <c r="AC17" s="23" t="n">
        <f aca="false">-(LN(V17)-LN(AVERAGE(V$4:V17)))</f>
        <v>0.0898193179008242</v>
      </c>
      <c r="AD17" s="23" t="n">
        <f aca="false">-(LN(W17)-LN(AVERAGE(W$4:W17)))</f>
        <v>-0.00163197784257108</v>
      </c>
      <c r="AE17" s="23" t="n">
        <f aca="false">LN(B16/B17)</f>
        <v>0.00663966334293594</v>
      </c>
      <c r="AF17" s="23" t="n">
        <f aca="false">LN(C16/C17)</f>
        <v>-0.00245090394081875</v>
      </c>
      <c r="AG17" s="23" t="n">
        <f aca="false">LN(D16/D17)</f>
        <v>0.0515279758295298</v>
      </c>
      <c r="AH17" s="23" t="n">
        <f aca="false">LN(E16/E17)</f>
        <v>0.0682884943832068</v>
      </c>
      <c r="AI17" s="23" t="n">
        <f aca="false">LN(F16/F17)</f>
        <v>-0.0491015014058878</v>
      </c>
      <c r="AJ17" s="23" t="n">
        <f aca="false">LN(G16/G17)</f>
        <v>-0.0422843709480191</v>
      </c>
      <c r="AK17" s="23" t="n">
        <f aca="false">LN(H16/H17)</f>
        <v>-0.000477729036152967</v>
      </c>
    </row>
    <row r="18" customFormat="false" ht="15" hidden="false" customHeight="false" outlineLevel="0" collapsed="false">
      <c r="A18" s="19" t="n">
        <v>38442</v>
      </c>
      <c r="B18" s="20" t="n">
        <v>3.2279</v>
      </c>
      <c r="C18" s="20" t="n">
        <v>9.1775</v>
      </c>
      <c r="D18" s="20" t="n">
        <v>683.8169</v>
      </c>
      <c r="E18" s="20" t="n">
        <v>2457.7889</v>
      </c>
      <c r="F18" s="20" t="n">
        <v>7.379</v>
      </c>
      <c r="G18" s="20" t="n">
        <v>1.6296</v>
      </c>
      <c r="H18" s="20" t="n">
        <v>4.1588</v>
      </c>
      <c r="I18" s="21" t="n">
        <v>107.418</v>
      </c>
      <c r="J18" s="21" t="n">
        <v>106.089</v>
      </c>
      <c r="K18" s="21" t="n">
        <v>104.241</v>
      </c>
      <c r="L18" s="21" t="n">
        <v>105.683</v>
      </c>
      <c r="M18" s="21" t="n">
        <v>106.612</v>
      </c>
      <c r="N18" s="21" t="n">
        <v>117.503</v>
      </c>
      <c r="O18" s="21" t="n">
        <v>103.09</v>
      </c>
      <c r="P18" s="21" t="n">
        <v>103.282</v>
      </c>
      <c r="Q18" s="22" t="n">
        <f aca="false">(I18/$P18)/(I$4/$P$4)/(B18/B$4)*100</f>
        <v>98.9941610371444</v>
      </c>
      <c r="R18" s="22" t="n">
        <f aca="false">(J18/$P18)/(J$4/$P$4)/(C18/C$4)*100</f>
        <v>121.775665043609</v>
      </c>
      <c r="S18" s="22" t="n">
        <f aca="false">(K18/$P18)/(K$4/$P$4)/(D18/D$4)*100</f>
        <v>96.2381754476454</v>
      </c>
      <c r="T18" s="22" t="n">
        <f aca="false">(L18/$P18)/(L$4/$P$4)/(E18/E$4)*100</f>
        <v>94.4400772369849</v>
      </c>
      <c r="U18" s="22" t="n">
        <f aca="false">(M18/$P18)/(M$4/$P$4)/(F18/F$4)*100</f>
        <v>86.4744380777761</v>
      </c>
      <c r="V18" s="22" t="n">
        <f aca="false">(N18/$P18)/(N$4/$P$4)/(G18/G$4)*100</f>
        <v>96.1361877256562</v>
      </c>
      <c r="W18" s="22" t="n">
        <f aca="false">(O18/$P18)/(O$4/$P$4)/(H18/H$4)*100</f>
        <v>97.5567011585996</v>
      </c>
      <c r="X18" s="23" t="n">
        <f aca="false">-(LN(Q18)-LN(AVERAGE(Q$4:Q18)))</f>
        <v>0.0369455691932519</v>
      </c>
      <c r="Y18" s="23" t="n">
        <f aca="false">-(LN(R18)-LN(AVERAGE(R$4:R18)))</f>
        <v>-0.127950214712888</v>
      </c>
      <c r="Z18" s="23" t="n">
        <f aca="false">-(LN(S18)-LN(AVERAGE(S$4:S18)))</f>
        <v>0.00154397873932766</v>
      </c>
      <c r="AA18" s="23" t="n">
        <f aca="false">-(LN(T18)-LN(AVERAGE(T$4:T18)))</f>
        <v>-0.0122271679197112</v>
      </c>
      <c r="AB18" s="23" t="n">
        <f aca="false">-(LN(U18)-LN(AVERAGE(U$4:U18)))</f>
        <v>0.0875432700243639</v>
      </c>
      <c r="AC18" s="23" t="n">
        <f aca="false">-(LN(V18)-LN(AVERAGE(V$4:V18)))</f>
        <v>0.0879373688591389</v>
      </c>
      <c r="AD18" s="23" t="n">
        <f aca="false">-(LN(W18)-LN(AVERAGE(W$4:W18)))</f>
        <v>0.0378608489776493</v>
      </c>
      <c r="AE18" s="23" t="n">
        <f aca="false">LN(B17/B18)</f>
        <v>0.00909756016380271</v>
      </c>
      <c r="AF18" s="23" t="n">
        <f aca="false">LN(C17/C18)</f>
        <v>0.0321657320195003</v>
      </c>
      <c r="AG18" s="23" t="n">
        <f aca="false">LN(D17/D18)</f>
        <v>0.0252673802024591</v>
      </c>
      <c r="AH18" s="23" t="n">
        <f aca="false">LN(E17/E18)</f>
        <v>-0.0420445986346973</v>
      </c>
      <c r="AI18" s="23" t="n">
        <f aca="false">LN(F17/F18)</f>
        <v>0.00347680565607281</v>
      </c>
      <c r="AJ18" s="23" t="n">
        <f aca="false">LN(G17/G18)</f>
        <v>-0.0114794817356216</v>
      </c>
      <c r="AK18" s="23" t="n">
        <f aca="false">LN(H17/H18)</f>
        <v>-0.0444222527454261</v>
      </c>
    </row>
    <row r="19" customFormat="false" ht="15" hidden="false" customHeight="false" outlineLevel="0" collapsed="false">
      <c r="A19" s="19" t="n">
        <v>38472</v>
      </c>
      <c r="B19" s="20" t="n">
        <v>3.3775</v>
      </c>
      <c r="C19" s="20" t="n">
        <v>9.8169</v>
      </c>
      <c r="D19" s="20" t="n">
        <v>673.9439</v>
      </c>
      <c r="E19" s="20" t="n">
        <v>2310.2245</v>
      </c>
      <c r="F19" s="20" t="n">
        <v>7.4672</v>
      </c>
      <c r="G19" s="20" t="n">
        <v>1.676</v>
      </c>
      <c r="H19" s="20" t="n">
        <v>4.4905</v>
      </c>
      <c r="I19" s="21" t="n">
        <v>107.945</v>
      </c>
      <c r="J19" s="21" t="n">
        <v>106.442</v>
      </c>
      <c r="K19" s="21" t="n">
        <v>104.537</v>
      </c>
      <c r="L19" s="21" t="n">
        <v>106.135</v>
      </c>
      <c r="M19" s="21" t="n">
        <v>107.222</v>
      </c>
      <c r="N19" s="21" t="n">
        <v>118.843</v>
      </c>
      <c r="O19" s="21" t="n">
        <v>103.366</v>
      </c>
      <c r="P19" s="21" t="n">
        <v>103.536</v>
      </c>
      <c r="Q19" s="22" t="n">
        <f aca="false">(I19/$P19)/(I$4/$P$4)/(B19/B$4)*100</f>
        <v>94.8403218056804</v>
      </c>
      <c r="R19" s="22" t="n">
        <f aca="false">(J19/$P19)/(J$4/$P$4)/(C19/C$4)*100</f>
        <v>113.942688705756</v>
      </c>
      <c r="S19" s="22" t="n">
        <f aca="false">(K19/$P19)/(K$4/$P$4)/(D19/D$4)*100</f>
        <v>97.6850682196469</v>
      </c>
      <c r="T19" s="22" t="n">
        <f aca="false">(L19/$P19)/(L$4/$P$4)/(E19/E$4)*100</f>
        <v>100.654564662338</v>
      </c>
      <c r="U19" s="22" t="n">
        <f aca="false">(M19/$P19)/(M$4/$P$4)/(F19/F$4)*100</f>
        <v>85.7311294542456</v>
      </c>
      <c r="V19" s="22" t="n">
        <f aca="false">(N19/$P19)/(N$4/$P$4)/(G19/G$4)*100</f>
        <v>94.3087103788644</v>
      </c>
      <c r="W19" s="22" t="n">
        <f aca="false">(O19/$P19)/(O$4/$P$4)/(H19/H$4)*100</f>
        <v>90.370122003082</v>
      </c>
      <c r="X19" s="23" t="n">
        <f aca="false">-(LN(Q19)-LN(AVERAGE(Q$4:Q19)))</f>
        <v>0.0750058857409011</v>
      </c>
      <c r="Y19" s="23" t="n">
        <f aca="false">-(LN(R19)-LN(AVERAGE(R$4:R19)))</f>
        <v>-0.0575109961149192</v>
      </c>
      <c r="Z19" s="23" t="n">
        <f aca="false">-(LN(S19)-LN(AVERAGE(S$4:S19)))</f>
        <v>-0.0125371943419177</v>
      </c>
      <c r="AA19" s="23" t="n">
        <f aca="false">-(LN(T19)-LN(AVERAGE(T$4:T19)))</f>
        <v>-0.0710360609277361</v>
      </c>
      <c r="AB19" s="23" t="n">
        <f aca="false">-(LN(U19)-LN(AVERAGE(U$4:U19)))</f>
        <v>0.0904286458192525</v>
      </c>
      <c r="AC19" s="23" t="n">
        <f aca="false">-(LN(V19)-LN(AVERAGE(V$4:V19)))</f>
        <v>0.100759955346472</v>
      </c>
      <c r="AD19" s="23" t="n">
        <f aca="false">-(LN(W19)-LN(AVERAGE(W$4:W19)))</f>
        <v>0.107602870004918</v>
      </c>
      <c r="AE19" s="23" t="n">
        <f aca="false">LN(B18/B19)</f>
        <v>-0.0453040198586962</v>
      </c>
      <c r="AF19" s="23" t="n">
        <f aca="false">LN(C18/C19)</f>
        <v>-0.0673505538583229</v>
      </c>
      <c r="AG19" s="23" t="n">
        <f aca="false">LN(D18/D19)</f>
        <v>0.0145433187019265</v>
      </c>
      <c r="AH19" s="23" t="n">
        <f aca="false">LN(E18/E19)</f>
        <v>0.0619174186655105</v>
      </c>
      <c r="AI19" s="23" t="n">
        <f aca="false">LN(F18/F19)</f>
        <v>-0.0118819681371846</v>
      </c>
      <c r="AJ19" s="23" t="n">
        <f aca="false">LN(G18/G19)</f>
        <v>-0.0280754161294322</v>
      </c>
      <c r="AK19" s="23" t="n">
        <f aca="false">LN(H18/H19)</f>
        <v>-0.0767374830071893</v>
      </c>
    </row>
    <row r="20" customFormat="false" ht="15" hidden="false" customHeight="false" outlineLevel="0" collapsed="false">
      <c r="A20" s="19" t="n">
        <v>38503</v>
      </c>
      <c r="B20" s="20" t="n">
        <v>3.4103</v>
      </c>
      <c r="C20" s="20" t="n">
        <v>10.4697</v>
      </c>
      <c r="D20" s="20" t="n">
        <v>667.3688</v>
      </c>
      <c r="E20" s="20" t="n">
        <v>2231.6612</v>
      </c>
      <c r="F20" s="20" t="n">
        <v>7.0999</v>
      </c>
      <c r="G20" s="20" t="n">
        <v>1.6935</v>
      </c>
      <c r="H20" s="20" t="n">
        <v>4.5225</v>
      </c>
      <c r="I20" s="21" t="n">
        <v>108.456</v>
      </c>
      <c r="J20" s="21" t="n">
        <v>106.687</v>
      </c>
      <c r="K20" s="21" t="n">
        <v>104.761</v>
      </c>
      <c r="L20" s="21" t="n">
        <v>106.529</v>
      </c>
      <c r="M20" s="21" t="n">
        <v>107.672</v>
      </c>
      <c r="N20" s="21" t="n">
        <v>119.953</v>
      </c>
      <c r="O20" s="21" t="n">
        <v>103.793</v>
      </c>
      <c r="P20" s="21" t="n">
        <v>103.829</v>
      </c>
      <c r="Q20" s="22" t="n">
        <f aca="false">(I20/$P20)/(I$4/$P$4)/(B20/B$4)*100</f>
        <v>94.1064856361832</v>
      </c>
      <c r="R20" s="22" t="n">
        <f aca="false">(J20/$P20)/(J$4/$P$4)/(C20/C$4)*100</f>
        <v>106.781933653959</v>
      </c>
      <c r="S20" s="22" t="n">
        <f aca="false">(K20/$P20)/(K$4/$P$4)/(D20/D$4)*100</f>
        <v>98.579893748632</v>
      </c>
      <c r="T20" s="22" t="n">
        <f aca="false">(L20/$P20)/(L$4/$P$4)/(E20/E$4)*100</f>
        <v>104.28967992049</v>
      </c>
      <c r="U20" s="22" t="n">
        <f aca="false">(M20/$P20)/(M$4/$P$4)/(F20/F$4)*100</f>
        <v>90.2891749564232</v>
      </c>
      <c r="V20" s="22" t="n">
        <f aca="false">(N20/$P20)/(N$4/$P$4)/(G20/G$4)*100</f>
        <v>93.9400611207863</v>
      </c>
      <c r="W20" s="22" t="n">
        <f aca="false">(O20/$P20)/(O$4/$P$4)/(H20/H$4)*100</f>
        <v>89.8470990537209</v>
      </c>
      <c r="X20" s="23" t="n">
        <f aca="false">-(LN(Q20)-LN(AVERAGE(Q$4:Q20)))</f>
        <v>0.07808965373279</v>
      </c>
      <c r="Y20" s="23" t="n">
        <f aca="false">-(LN(R20)-LN(AVERAGE(R$4:R20)))</f>
        <v>0.0069623047796421</v>
      </c>
      <c r="Z20" s="23" t="n">
        <f aca="false">-(LN(S20)-LN(AVERAGE(S$4:S20)))</f>
        <v>-0.0203688676045743</v>
      </c>
      <c r="AA20" s="23" t="n">
        <f aca="false">-(LN(T20)-LN(AVERAGE(T$4:T20)))</f>
        <v>-0.0999243480366978</v>
      </c>
      <c r="AB20" s="23" t="n">
        <f aca="false">-(LN(U20)-LN(AVERAGE(U$4:U20)))</f>
        <v>0.0363957245275666</v>
      </c>
      <c r="AC20" s="23" t="n">
        <f aca="false">-(LN(V20)-LN(AVERAGE(V$4:V20)))</f>
        <v>0.0988132906630197</v>
      </c>
      <c r="AD20" s="23" t="n">
        <f aca="false">-(LN(W20)-LN(AVERAGE(W$4:W20)))</f>
        <v>0.107080629860052</v>
      </c>
      <c r="AE20" s="23" t="n">
        <f aca="false">LN(B19/B20)</f>
        <v>-0.00966447311308919</v>
      </c>
      <c r="AF20" s="23" t="n">
        <f aca="false">LN(C19/C20)</f>
        <v>-0.0643799809296277</v>
      </c>
      <c r="AG20" s="23" t="n">
        <f aca="false">LN(D19/D20)</f>
        <v>0.0098040563788063</v>
      </c>
      <c r="AH20" s="23" t="n">
        <f aca="false">LN(E19/E20)</f>
        <v>0.0345984650758403</v>
      </c>
      <c r="AI20" s="23" t="n">
        <f aca="false">LN(F19/F20)</f>
        <v>0.0504393967723742</v>
      </c>
      <c r="AJ20" s="23" t="n">
        <f aca="false">LN(G19/G20)</f>
        <v>-0.0103873912157981</v>
      </c>
      <c r="AK20" s="23" t="n">
        <f aca="false">LN(H19/H20)</f>
        <v>-0.00710088415844583</v>
      </c>
    </row>
    <row r="21" customFormat="false" ht="15" hidden="false" customHeight="false" outlineLevel="0" collapsed="false">
      <c r="A21" s="19" t="n">
        <v>38533</v>
      </c>
      <c r="B21" s="20" t="n">
        <v>3.6263</v>
      </c>
      <c r="C21" s="20" t="n">
        <v>10.496</v>
      </c>
      <c r="D21" s="20" t="n">
        <v>690.3692</v>
      </c>
      <c r="E21" s="20" t="n">
        <v>2172.4813</v>
      </c>
      <c r="F21" s="20" t="n">
        <v>7.1603</v>
      </c>
      <c r="G21" s="20" t="n">
        <v>1.7296</v>
      </c>
      <c r="H21" s="20" t="n">
        <v>4.4106</v>
      </c>
      <c r="I21" s="21" t="n">
        <v>108.794</v>
      </c>
      <c r="J21" s="21" t="n">
        <v>106.943</v>
      </c>
      <c r="K21" s="21" t="n">
        <v>105.006</v>
      </c>
      <c r="L21" s="21" t="n">
        <v>106.884</v>
      </c>
      <c r="M21" s="21" t="n">
        <v>108.088</v>
      </c>
      <c r="N21" s="21" t="n">
        <v>121.266</v>
      </c>
      <c r="O21" s="21" t="n">
        <v>103.943</v>
      </c>
      <c r="P21" s="21" t="n">
        <v>104.015</v>
      </c>
      <c r="Q21" s="22" t="n">
        <f aca="false">(I21/$P21)/(I$4/$P$4)/(B21/B$4)*100</f>
        <v>88.6181072039381</v>
      </c>
      <c r="R21" s="22" t="n">
        <f aca="false">(J21/$P21)/(J$4/$P$4)/(C21/C$4)*100</f>
        <v>106.579027748914</v>
      </c>
      <c r="S21" s="22" t="n">
        <f aca="false">(K21/$P21)/(K$4/$P$4)/(D21/D$4)*100</f>
        <v>95.3476546949283</v>
      </c>
      <c r="T21" s="22" t="n">
        <f aca="false">(L21/$P21)/(L$4/$P$4)/(E21/E$4)*100</f>
        <v>107.295398327473</v>
      </c>
      <c r="U21" s="22" t="n">
        <f aca="false">(M21/$P21)/(M$4/$P$4)/(F21/F$4)*100</f>
        <v>89.7127349193334</v>
      </c>
      <c r="V21" s="22" t="n">
        <f aca="false">(N21/$P21)/(N$4/$P$4)/(G21/G$4)*100</f>
        <v>92.8198792325784</v>
      </c>
      <c r="W21" s="22" t="n">
        <f aca="false">(O21/$P21)/(O$4/$P$4)/(H21/H$4)*100</f>
        <v>92.0947433659575</v>
      </c>
      <c r="X21" s="23" t="n">
        <f aca="false">-(LN(Q21)-LN(AVERAGE(Q$4:Q21)))</f>
        <v>0.130984672401968</v>
      </c>
      <c r="Y21" s="23" t="n">
        <f aca="false">-(LN(R21)-LN(AVERAGE(R$4:R21)))</f>
        <v>0.00837389667402455</v>
      </c>
      <c r="Z21" s="23" t="n">
        <f aca="false">-(LN(S21)-LN(AVERAGE(S$4:S21)))</f>
        <v>0.012252631836156</v>
      </c>
      <c r="AA21" s="23" t="n">
        <f aca="false">-(LN(T21)-LN(AVERAGE(T$4:T21)))</f>
        <v>-0.120758887093888</v>
      </c>
      <c r="AB21" s="23" t="n">
        <f aca="false">-(LN(U21)-LN(AVERAGE(U$4:U21)))</f>
        <v>0.0404702127923295</v>
      </c>
      <c r="AC21" s="23" t="n">
        <f aca="false">-(LN(V21)-LN(AVERAGE(V$4:V21)))</f>
        <v>0.104965086138214</v>
      </c>
      <c r="AD21" s="23" t="n">
        <f aca="false">-(LN(W21)-LN(AVERAGE(W$4:W21)))</f>
        <v>0.0779695921504002</v>
      </c>
      <c r="AE21" s="23" t="n">
        <f aca="false">LN(B20/B21)</f>
        <v>-0.0614125807419576</v>
      </c>
      <c r="AF21" s="23" t="n">
        <f aca="false">LN(C20/C21)</f>
        <v>-0.00250886102493024</v>
      </c>
      <c r="AG21" s="23" t="n">
        <f aca="false">LN(D20/D21)</f>
        <v>-0.0338837103068871</v>
      </c>
      <c r="AH21" s="23" t="n">
        <f aca="false">LN(E20/E21)</f>
        <v>0.0268762703573523</v>
      </c>
      <c r="AI21" s="23" t="n">
        <f aca="false">LN(F20/F21)</f>
        <v>-0.00847118009509808</v>
      </c>
      <c r="AJ21" s="23" t="n">
        <f aca="false">LN(G20/G21)</f>
        <v>-0.0210927746271174</v>
      </c>
      <c r="AK21" s="23" t="n">
        <f aca="false">LN(H20/H21)</f>
        <v>0.0250542036613534</v>
      </c>
    </row>
    <row r="22" customFormat="false" ht="15" hidden="false" customHeight="false" outlineLevel="0" collapsed="false">
      <c r="A22" s="19" t="n">
        <v>38564</v>
      </c>
      <c r="B22" s="20" t="n">
        <v>3.5599</v>
      </c>
      <c r="C22" s="20" t="n">
        <v>10.1335</v>
      </c>
      <c r="D22" s="20" t="n">
        <v>700.6648</v>
      </c>
      <c r="E22" s="20" t="n">
        <v>2136.7649</v>
      </c>
      <c r="F22" s="20" t="n">
        <v>7.2927</v>
      </c>
      <c r="G22" s="20" t="n">
        <v>1.6944</v>
      </c>
      <c r="H22" s="20" t="n">
        <v>4.2095</v>
      </c>
      <c r="I22" s="21" t="n">
        <v>109.279</v>
      </c>
      <c r="J22" s="21" t="n">
        <v>107.129</v>
      </c>
      <c r="K22" s="21" t="n">
        <v>105.42</v>
      </c>
      <c r="L22" s="21" t="n">
        <v>107.372</v>
      </c>
      <c r="M22" s="21" t="n">
        <v>108.712</v>
      </c>
      <c r="N22" s="21" t="n">
        <v>122.36</v>
      </c>
      <c r="O22" s="21" t="n">
        <v>104.131</v>
      </c>
      <c r="P22" s="21" t="n">
        <v>104.207</v>
      </c>
      <c r="Q22" s="22" t="n">
        <f aca="false">(I22/$P22)/(I$4/$P$4)/(B22/B$4)*100</f>
        <v>90.5063912881644</v>
      </c>
      <c r="R22" s="22" t="n">
        <f aca="false">(J22/$P22)/(J$4/$P$4)/(C22/C$4)*100</f>
        <v>110.379868565691</v>
      </c>
      <c r="S22" s="22" t="n">
        <f aca="false">(K22/$P22)/(K$4/$P$4)/(D22/D$4)*100</f>
        <v>94.1432310605091</v>
      </c>
      <c r="T22" s="22" t="n">
        <f aca="false">(L22/$P22)/(L$4/$P$4)/(E22/E$4)*100</f>
        <v>109.385014005473</v>
      </c>
      <c r="U22" s="22" t="n">
        <f aca="false">(M22/$P22)/(M$4/$P$4)/(F22/F$4)*100</f>
        <v>88.4292723890447</v>
      </c>
      <c r="V22" s="22" t="n">
        <f aca="false">(N22/$P22)/(N$4/$P$4)/(G22/G$4)*100</f>
        <v>95.4267710546814</v>
      </c>
      <c r="W22" s="22" t="n">
        <f aca="false">(O22/$P22)/(O$4/$P$4)/(H22/H$4)*100</f>
        <v>96.4907924750182</v>
      </c>
      <c r="X22" s="23" t="n">
        <f aca="false">-(LN(Q22)-LN(AVERAGE(Q$4:Q22)))</f>
        <v>0.104407633413346</v>
      </c>
      <c r="Y22" s="23" t="n">
        <f aca="false">-(LN(R22)-LN(AVERAGE(R$4:R22)))</f>
        <v>-0.0252457127351056</v>
      </c>
      <c r="Z22" s="23" t="n">
        <f aca="false">-(LN(S22)-LN(AVERAGE(S$4:S22)))</f>
        <v>0.023666484660553</v>
      </c>
      <c r="AA22" s="23" t="n">
        <f aca="false">-(LN(T22)-LN(AVERAGE(T$4:T22)))</f>
        <v>-0.13216616313915</v>
      </c>
      <c r="AB22" s="23" t="n">
        <f aca="false">-(LN(U22)-LN(AVERAGE(U$4:U22)))</f>
        <v>0.0520653488505785</v>
      </c>
      <c r="AC22" s="23" t="n">
        <f aca="false">-(LN(V22)-LN(AVERAGE(V$4:V22)))</f>
        <v>0.0733455510268497</v>
      </c>
      <c r="AD22" s="23" t="n">
        <f aca="false">-(LN(W22)-LN(AVERAGE(W$4:W22)))</f>
        <v>0.0297146618451363</v>
      </c>
      <c r="AE22" s="23" t="n">
        <f aca="false">LN(B21/B22)</f>
        <v>0.0184803901254933</v>
      </c>
      <c r="AF22" s="23" t="n">
        <f aca="false">LN(C21/C22)</f>
        <v>0.0351474652245025</v>
      </c>
      <c r="AG22" s="23" t="n">
        <f aca="false">LN(D21/D22)</f>
        <v>-0.0148030716809913</v>
      </c>
      <c r="AH22" s="23" t="n">
        <f aca="false">LN(E21/E22)</f>
        <v>0.0165770142787768</v>
      </c>
      <c r="AI22" s="23" t="n">
        <f aca="false">LN(F21/F22)</f>
        <v>-0.0183219682846239</v>
      </c>
      <c r="AJ22" s="23" t="n">
        <f aca="false">LN(G21/G22)</f>
        <v>0.0205614720378018</v>
      </c>
      <c r="AK22" s="23" t="n">
        <f aca="false">LN(H21/H22)</f>
        <v>0.0466668588303781</v>
      </c>
    </row>
    <row r="23" customFormat="false" ht="15" hidden="false" customHeight="false" outlineLevel="0" collapsed="false">
      <c r="A23" s="19" t="n">
        <v>38595</v>
      </c>
      <c r="B23" s="20" t="n">
        <v>3.3503</v>
      </c>
      <c r="C23" s="20" t="n">
        <v>10.0895</v>
      </c>
      <c r="D23" s="20" t="n">
        <v>675.0665</v>
      </c>
      <c r="E23" s="20" t="n">
        <v>2123.9188</v>
      </c>
      <c r="F23" s="20" t="n">
        <v>7.2255</v>
      </c>
      <c r="G23" s="20" t="n">
        <v>1.6671</v>
      </c>
      <c r="H23" s="20" t="n">
        <v>3.9288</v>
      </c>
      <c r="I23" s="21" t="n">
        <v>109.678</v>
      </c>
      <c r="J23" s="21" t="n">
        <v>107.576</v>
      </c>
      <c r="K23" s="21" t="n">
        <v>105.553</v>
      </c>
      <c r="L23" s="21" t="n">
        <v>107.989</v>
      </c>
      <c r="M23" s="21" t="n">
        <v>109.125</v>
      </c>
      <c r="N23" s="21" t="n">
        <v>123.634</v>
      </c>
      <c r="O23" s="21" t="n">
        <v>104.594</v>
      </c>
      <c r="P23" s="21" t="n">
        <v>104.487</v>
      </c>
      <c r="Q23" s="22" t="n">
        <f aca="false">(I23/$P23)/(I$4/$P$4)/(B23/B$4)*100</f>
        <v>96.2610940860442</v>
      </c>
      <c r="R23" s="22" t="n">
        <f aca="false">(J23/$P23)/(J$4/$P$4)/(C23/C$4)*100</f>
        <v>111.025483681411</v>
      </c>
      <c r="S23" s="22" t="n">
        <f aca="false">(K23/$P23)/(K$4/$P$4)/(D23/D$4)*100</f>
        <v>97.5742103391094</v>
      </c>
      <c r="T23" s="22" t="n">
        <f aca="false">(L23/$P23)/(L$4/$P$4)/(E23/E$4)*100</f>
        <v>110.382383781027</v>
      </c>
      <c r="U23" s="22" t="n">
        <f aca="false">(M23/$P23)/(M$4/$P$4)/(F23/F$4)*100</f>
        <v>89.3506875747486</v>
      </c>
      <c r="V23" s="22" t="n">
        <f aca="false">(N23/$P23)/(N$4/$P$4)/(G23/G$4)*100</f>
        <v>97.7366851839396</v>
      </c>
      <c r="W23" s="22" t="n">
        <f aca="false">(O23/$P23)/(O$4/$P$4)/(H23/H$4)*100</f>
        <v>103.566150066442</v>
      </c>
      <c r="X23" s="23" t="n">
        <f aca="false">-(LN(Q23)-LN(AVERAGE(Q$4:Q23)))</f>
        <v>0.0406685604360435</v>
      </c>
      <c r="Y23" s="23" t="n">
        <f aca="false">-(LN(R23)-LN(AVERAGE(R$4:R23)))</f>
        <v>-0.0295006644919615</v>
      </c>
      <c r="Z23" s="23" t="n">
        <f aca="false">-(LN(S23)-LN(AVERAGE(S$4:S23)))</f>
        <v>-0.0115194024606531</v>
      </c>
      <c r="AA23" s="23" t="n">
        <f aca="false">-(LN(T23)-LN(AVERAGE(T$4:T23)))</f>
        <v>-0.133686229482928</v>
      </c>
      <c r="AB23" s="23" t="n">
        <f aca="false">-(LN(U23)-LN(AVERAGE(U$4:U23)))</f>
        <v>0.039655274515658</v>
      </c>
      <c r="AC23" s="23" t="n">
        <f aca="false">-(LN(V23)-LN(AVERAGE(V$4:V23)))</f>
        <v>0.047013517526584</v>
      </c>
      <c r="AD23" s="23" t="n">
        <f aca="false">-(LN(W23)-LN(AVERAGE(W$4:W23)))</f>
        <v>-0.0389553596336434</v>
      </c>
      <c r="AE23" s="23" t="n">
        <f aca="false">LN(B22/B23)</f>
        <v>0.0606825605155517</v>
      </c>
      <c r="AF23" s="23" t="n">
        <f aca="false">LN(C22/C23)</f>
        <v>0.00435148785342926</v>
      </c>
      <c r="AG23" s="23" t="n">
        <f aca="false">LN(D22/D23)</f>
        <v>0.0372183940974196</v>
      </c>
      <c r="AH23" s="23" t="n">
        <f aca="false">LN(E22/E23)</f>
        <v>0.00603008335291324</v>
      </c>
      <c r="AI23" s="23" t="n">
        <f aca="false">LN(F22/F23)</f>
        <v>0.00925741206451381</v>
      </c>
      <c r="AJ23" s="23" t="n">
        <f aca="false">LN(G22/G23)</f>
        <v>0.0162431058931567</v>
      </c>
      <c r="AK23" s="23" t="n">
        <f aca="false">LN(H22/H23)</f>
        <v>0.069009840052684</v>
      </c>
    </row>
    <row r="24" customFormat="false" ht="15" hidden="false" customHeight="false" outlineLevel="0" collapsed="false">
      <c r="A24" s="19" t="n">
        <v>38625</v>
      </c>
      <c r="B24" s="20" t="n">
        <v>3.3438</v>
      </c>
      <c r="C24" s="20" t="n">
        <v>9.6538</v>
      </c>
      <c r="D24" s="20" t="n">
        <v>659.071</v>
      </c>
      <c r="E24" s="20" t="n">
        <v>2060.5494</v>
      </c>
      <c r="F24" s="20" t="n">
        <v>7.2983</v>
      </c>
      <c r="G24" s="20" t="n">
        <v>1.6742</v>
      </c>
      <c r="H24" s="20" t="n">
        <v>3.9507</v>
      </c>
      <c r="I24" s="21" t="n">
        <v>110.555</v>
      </c>
      <c r="J24" s="21" t="n">
        <v>108.073</v>
      </c>
      <c r="K24" s="21" t="n">
        <v>105.777</v>
      </c>
      <c r="L24" s="21" t="n">
        <v>108.354</v>
      </c>
      <c r="M24" s="21" t="n">
        <v>109.655</v>
      </c>
      <c r="N24" s="21" t="n">
        <v>125.091</v>
      </c>
      <c r="O24" s="21" t="n">
        <v>104.95</v>
      </c>
      <c r="P24" s="21" t="n">
        <v>104.605</v>
      </c>
      <c r="Q24" s="22" t="n">
        <f aca="false">(I24/$P24)/(I$4/$P$4)/(B24/B$4)*100</f>
        <v>97.1097598447393</v>
      </c>
      <c r="R24" s="22" t="n">
        <f aca="false">(J24/$P24)/(J$4/$P$4)/(C24/C$4)*100</f>
        <v>116.440926634607</v>
      </c>
      <c r="S24" s="22" t="n">
        <f aca="false">(K24/$P24)/(K$4/$P$4)/(D24/D$4)*100</f>
        <v>100.041427497889</v>
      </c>
      <c r="T24" s="22" t="n">
        <f aca="false">(L24/$P24)/(L$4/$P$4)/(E24/E$4)*100</f>
        <v>114.032827248303</v>
      </c>
      <c r="U24" s="22" t="n">
        <f aca="false">(M24/$P24)/(M$4/$P$4)/(F24/F$4)*100</f>
        <v>88.7887806267933</v>
      </c>
      <c r="V24" s="22" t="n">
        <f aca="false">(N24/$P24)/(N$4/$P$4)/(G24/G$4)*100</f>
        <v>98.3580430950767</v>
      </c>
      <c r="W24" s="22" t="n">
        <f aca="false">(O24/$P24)/(O$4/$P$4)/(H24/H$4)*100</f>
        <v>103.226021206674</v>
      </c>
      <c r="X24" s="23" t="n">
        <f aca="false">-(LN(Q24)-LN(AVERAGE(Q$4:Q24)))</f>
        <v>0.0303951335261177</v>
      </c>
      <c r="Y24" s="23" t="n">
        <f aca="false">-(LN(R24)-LN(AVERAGE(R$4:R24)))</f>
        <v>-0.0733142977661521</v>
      </c>
      <c r="Z24" s="23" t="n">
        <f aca="false">-(LN(S24)-LN(AVERAGE(S$4:S24)))</f>
        <v>-0.0347223830127543</v>
      </c>
      <c r="AA24" s="23" t="n">
        <f aca="false">-(LN(T24)-LN(AVERAGE(T$4:T24)))</f>
        <v>-0.157647702605277</v>
      </c>
      <c r="AB24" s="23" t="n">
        <f aca="false">-(LN(U24)-LN(AVERAGE(U$4:U24)))</f>
        <v>0.0438224044975968</v>
      </c>
      <c r="AC24" s="23" t="n">
        <f aca="false">-(LN(V24)-LN(AVERAGE(V$4:V24)))</f>
        <v>0.0387762734171835</v>
      </c>
      <c r="AD24" s="23" t="n">
        <f aca="false">-(LN(W24)-LN(AVERAGE(W$4:W24)))</f>
        <v>-0.0339382569186872</v>
      </c>
      <c r="AE24" s="23" t="n">
        <f aca="false">LN(B23/B24)</f>
        <v>0.00194200924480993</v>
      </c>
      <c r="AF24" s="23" t="n">
        <f aca="false">LN(C23/C24)</f>
        <v>0.0441436589014223</v>
      </c>
      <c r="AG24" s="23" t="n">
        <f aca="false">LN(D23/D24)</f>
        <v>0.0239799368408571</v>
      </c>
      <c r="AH24" s="23" t="n">
        <f aca="false">LN(E23/E24)</f>
        <v>0.0302902266209859</v>
      </c>
      <c r="AI24" s="23" t="n">
        <f aca="false">LN(F23/F24)</f>
        <v>-0.0100250085657765</v>
      </c>
      <c r="AJ24" s="23" t="n">
        <f aca="false">LN(G23/G24)</f>
        <v>-0.00424984927197064</v>
      </c>
      <c r="AK24" s="23" t="n">
        <f aca="false">LN(H23/H24)</f>
        <v>-0.0055587426592493</v>
      </c>
    </row>
    <row r="25" customFormat="false" ht="15" hidden="false" customHeight="false" outlineLevel="0" collapsed="false">
      <c r="A25" s="19" t="n">
        <v>38656</v>
      </c>
      <c r="B25" s="20" t="n">
        <v>3.4362</v>
      </c>
      <c r="C25" s="20" t="n">
        <v>9.6513</v>
      </c>
      <c r="D25" s="20" t="n">
        <v>648.1266</v>
      </c>
      <c r="E25" s="20" t="n">
        <v>2012.0535</v>
      </c>
      <c r="F25" s="20" t="n">
        <v>7.4178</v>
      </c>
      <c r="G25" s="20" t="n">
        <v>1.7441</v>
      </c>
      <c r="H25" s="20" t="n">
        <v>3.9306</v>
      </c>
      <c r="I25" s="21" t="n">
        <v>110.933</v>
      </c>
      <c r="J25" s="21" t="n">
        <v>108.463</v>
      </c>
      <c r="K25" s="21" t="n">
        <v>106.001</v>
      </c>
      <c r="L25" s="21" t="n">
        <v>108.578</v>
      </c>
      <c r="M25" s="21" t="n">
        <v>110.157</v>
      </c>
      <c r="N25" s="21" t="n">
        <v>126.342</v>
      </c>
      <c r="O25" s="21" t="n">
        <v>105.097</v>
      </c>
      <c r="P25" s="21" t="n">
        <v>104.656</v>
      </c>
      <c r="Q25" s="22" t="n">
        <f aca="false">(I25/$P25)/(I$4/$P$4)/(B25/B$4)*100</f>
        <v>94.7753552697657</v>
      </c>
      <c r="R25" s="22" t="n">
        <f aca="false">(J25/$P25)/(J$4/$P$4)/(C25/C$4)*100</f>
        <v>116.834432121019</v>
      </c>
      <c r="S25" s="22" t="n">
        <f aca="false">(K25/$P25)/(K$4/$P$4)/(D25/D$4)*100</f>
        <v>101.896499689856</v>
      </c>
      <c r="T25" s="22" t="n">
        <f aca="false">(L25/$P25)/(L$4/$P$4)/(E25/E$4)*100</f>
        <v>116.965720374962</v>
      </c>
      <c r="U25" s="22" t="n">
        <f aca="false">(M25/$P25)/(M$4/$P$4)/(F25/F$4)*100</f>
        <v>87.715563158125</v>
      </c>
      <c r="V25" s="22" t="n">
        <f aca="false">(N25/$P25)/(N$4/$P$4)/(G25/G$4)*100</f>
        <v>95.3138100401758</v>
      </c>
      <c r="W25" s="22" t="n">
        <f aca="false">(O25/$P25)/(O$4/$P$4)/(H25/H$4)*100</f>
        <v>103.848583933745</v>
      </c>
      <c r="X25" s="23" t="n">
        <f aca="false">-(LN(Q25)-LN(AVERAGE(Q$4:Q25)))</f>
        <v>0.0523038995640857</v>
      </c>
      <c r="Y25" s="23" t="n">
        <f aca="false">-(LN(R25)-LN(AVERAGE(R$4:R25)))</f>
        <v>-0.0730716267507834</v>
      </c>
      <c r="Z25" s="23" t="n">
        <f aca="false">-(LN(S25)-LN(AVERAGE(S$4:S25)))</f>
        <v>-0.0506200070019176</v>
      </c>
      <c r="AA25" s="23" t="n">
        <f aca="false">-(LN(T25)-LN(AVERAGE(T$4:T25)))</f>
        <v>-0.173953436261959</v>
      </c>
      <c r="AB25" s="23" t="n">
        <f aca="false">-(LN(U25)-LN(AVERAGE(U$4:U25)))</f>
        <v>0.0535055135905251</v>
      </c>
      <c r="AC25" s="23" t="n">
        <f aca="false">-(LN(V25)-LN(AVERAGE(V$4:V25)))</f>
        <v>0.0671289675283928</v>
      </c>
      <c r="AD25" s="23" t="n">
        <f aca="false">-(LN(W25)-LN(AVERAGE(W$4:W25)))</f>
        <v>-0.0381001940433663</v>
      </c>
      <c r="AE25" s="23" t="n">
        <f aca="false">LN(B24/B25)</f>
        <v>-0.027258324824321</v>
      </c>
      <c r="AF25" s="23" t="n">
        <f aca="false">LN(C24/C25)</f>
        <v>0.000258998918832235</v>
      </c>
      <c r="AG25" s="23" t="n">
        <f aca="false">LN(D24/D25)</f>
        <v>0.0167452200572209</v>
      </c>
      <c r="AH25" s="23" t="n">
        <f aca="false">LN(E24/E25)</f>
        <v>0.0238168039315226</v>
      </c>
      <c r="AI25" s="23" t="n">
        <f aca="false">LN(F24/F25)</f>
        <v>-0.0162410729367747</v>
      </c>
      <c r="AJ25" s="23" t="n">
        <f aca="false">LN(G24/G25)</f>
        <v>-0.0409032240486668</v>
      </c>
      <c r="AK25" s="23" t="n">
        <f aca="false">LN(H24/H25)</f>
        <v>0.00510069241839844</v>
      </c>
    </row>
    <row r="26" customFormat="false" ht="15" hidden="false" customHeight="false" outlineLevel="0" collapsed="false">
      <c r="A26" s="19" t="n">
        <v>38686</v>
      </c>
      <c r="B26" s="20" t="n">
        <v>3.4368</v>
      </c>
      <c r="C26" s="20" t="n">
        <v>9.7424</v>
      </c>
      <c r="D26" s="20" t="n">
        <v>682.1946</v>
      </c>
      <c r="E26" s="20" t="n">
        <v>1965.3425</v>
      </c>
      <c r="F26" s="20" t="n">
        <v>7.4359</v>
      </c>
      <c r="G26" s="20" t="n">
        <v>1.7679</v>
      </c>
      <c r="H26" s="20" t="n">
        <v>3.792</v>
      </c>
      <c r="I26" s="21" t="n">
        <v>111.426</v>
      </c>
      <c r="J26" s="21" t="n">
        <v>108.992</v>
      </c>
      <c r="K26" s="21" t="n">
        <v>106.417</v>
      </c>
      <c r="L26" s="21" t="n">
        <v>109.382</v>
      </c>
      <c r="M26" s="21" t="n">
        <v>110.8</v>
      </c>
      <c r="N26" s="21" t="n">
        <v>127.837</v>
      </c>
      <c r="O26" s="21" t="n">
        <v>105.411</v>
      </c>
      <c r="P26" s="21" t="n">
        <v>104.907</v>
      </c>
      <c r="Q26" s="22" t="n">
        <f aca="false">(I26/$P26)/(I$4/$P$4)/(B26/B$4)*100</f>
        <v>94.9522021293233</v>
      </c>
      <c r="R26" s="22" t="n">
        <f aca="false">(J26/$P26)/(J$4/$P$4)/(C26/C$4)*100</f>
        <v>116.028154377193</v>
      </c>
      <c r="S26" s="22" t="n">
        <f aca="false">(K26/$P26)/(K$4/$P$4)/(D26/D$4)*100</f>
        <v>96.9552983785432</v>
      </c>
      <c r="T26" s="22" t="n">
        <f aca="false">(L26/$P26)/(L$4/$P$4)/(E26/E$4)*100</f>
        <v>120.343756775761</v>
      </c>
      <c r="U26" s="22" t="n">
        <f aca="false">(M26/$P26)/(M$4/$P$4)/(F26/F$4)*100</f>
        <v>87.8022326787723</v>
      </c>
      <c r="V26" s="22" t="n">
        <f aca="false">(N26/$P26)/(N$4/$P$4)/(G26/G$4)*100</f>
        <v>94.9156887056968</v>
      </c>
      <c r="W26" s="22" t="n">
        <f aca="false">(O26/$P26)/(O$4/$P$4)/(H26/H$4)*100</f>
        <v>107.70760728649</v>
      </c>
      <c r="X26" s="23" t="n">
        <f aca="false">-(LN(Q26)-LN(AVERAGE(Q$4:Q26)))</f>
        <v>0.0482987498525604</v>
      </c>
      <c r="Y26" s="23" t="n">
        <f aca="false">-(LN(R26)-LN(AVERAGE(R$4:R26)))</f>
        <v>-0.0631778954192077</v>
      </c>
      <c r="Z26" s="23" t="n">
        <f aca="false">-(LN(S26)-LN(AVERAGE(S$4:S26)))</f>
        <v>-0.000872759634568787</v>
      </c>
      <c r="AA26" s="23" t="n">
        <f aca="false">-(LN(T26)-LN(AVERAGE(T$4:T26)))</f>
        <v>-0.192716962168068</v>
      </c>
      <c r="AB26" s="23" t="n">
        <f aca="false">-(LN(U26)-LN(AVERAGE(U$4:U26)))</f>
        <v>0.0502909842835066</v>
      </c>
      <c r="AC26" s="23" t="n">
        <f aca="false">-(LN(V26)-LN(AVERAGE(V$4:V26)))</f>
        <v>0.0683175224295418</v>
      </c>
      <c r="AD26" s="23" t="n">
        <f aca="false">-(LN(W26)-LN(AVERAGE(W$4:W26)))</f>
        <v>-0.071225257778142</v>
      </c>
      <c r="AE26" s="23" t="n">
        <f aca="false">LN(B25/B26)</f>
        <v>-0.000174596246624184</v>
      </c>
      <c r="AF26" s="23" t="n">
        <f aca="false">LN(C25/C26)</f>
        <v>-0.00939487256862546</v>
      </c>
      <c r="AG26" s="23" t="n">
        <f aca="false">LN(D25/D26)</f>
        <v>-0.0512289067455951</v>
      </c>
      <c r="AH26" s="23" t="n">
        <f aca="false">LN(E25/E26)</f>
        <v>0.0234893119540762</v>
      </c>
      <c r="AI26" s="23" t="n">
        <f aca="false">LN(F25/F26)</f>
        <v>-0.00243710441960081</v>
      </c>
      <c r="AJ26" s="23" t="n">
        <f aca="false">LN(G25/G26)</f>
        <v>-0.0135537382373546</v>
      </c>
      <c r="AK26" s="23" t="n">
        <f aca="false">LN(H25/H26)</f>
        <v>0.0358985015909733</v>
      </c>
    </row>
    <row r="27" customFormat="false" ht="15" hidden="false" customHeight="false" outlineLevel="0" collapsed="false">
      <c r="A27" s="19" t="n">
        <v>38717</v>
      </c>
      <c r="B27" s="20" t="n">
        <v>3.3375</v>
      </c>
      <c r="C27" s="20" t="n">
        <v>10.0436</v>
      </c>
      <c r="D27" s="20" t="n">
        <v>669.2715</v>
      </c>
      <c r="E27" s="20" t="n">
        <v>1948.8611</v>
      </c>
      <c r="F27" s="20" t="n">
        <v>7.1304</v>
      </c>
      <c r="G27" s="20" t="n">
        <v>1.8163</v>
      </c>
      <c r="H27" s="20" t="n">
        <v>3.6959</v>
      </c>
      <c r="I27" s="21" t="n">
        <v>111.945</v>
      </c>
      <c r="J27" s="21" t="n">
        <v>109.443</v>
      </c>
      <c r="K27" s="21" t="n">
        <v>106.548</v>
      </c>
      <c r="L27" s="21" t="n">
        <v>109.899</v>
      </c>
      <c r="M27" s="21" t="n">
        <v>111.076</v>
      </c>
      <c r="N27" s="21" t="n">
        <v>129.021</v>
      </c>
      <c r="O27" s="21" t="n">
        <v>105.807</v>
      </c>
      <c r="P27" s="21" t="n">
        <v>105.046</v>
      </c>
      <c r="Q27" s="22" t="n">
        <f aca="false">(I27/$P27)/(I$4/$P$4)/(B27/B$4)*100</f>
        <v>98.1027394657393</v>
      </c>
      <c r="R27" s="22" t="n">
        <f aca="false">(J27/$P27)/(J$4/$P$4)/(C27/C$4)*100</f>
        <v>112.864730296403</v>
      </c>
      <c r="S27" s="22" t="n">
        <f aca="false">(K27/$P27)/(K$4/$P$4)/(D27/D$4)*100</f>
        <v>98.8181528330719</v>
      </c>
      <c r="T27" s="22" t="n">
        <f aca="false">(L27/$P27)/(L$4/$P$4)/(E27/E$4)*100</f>
        <v>121.773770180559</v>
      </c>
      <c r="U27" s="22" t="n">
        <f aca="false">(M27/$P27)/(M$4/$P$4)/(F27/F$4)*100</f>
        <v>91.6707165560901</v>
      </c>
      <c r="V27" s="22" t="n">
        <f aca="false">(N27/$P27)/(N$4/$P$4)/(G27/G$4)*100</f>
        <v>93.1186985501976</v>
      </c>
      <c r="W27" s="22" t="n">
        <f aca="false">(O27/$P27)/(O$4/$P$4)/(H27/H$4)*100</f>
        <v>110.776569098654</v>
      </c>
      <c r="X27" s="23" t="n">
        <f aca="false">-(LN(Q27)-LN(AVERAGE(Q$4:Q27)))</f>
        <v>0.0150095803114807</v>
      </c>
      <c r="Y27" s="23" t="n">
        <f aca="false">-(LN(R27)-LN(AVERAGE(R$4:R27)))</f>
        <v>-0.0340289345115608</v>
      </c>
      <c r="Z27" s="23" t="n">
        <f aca="false">-(LN(S27)-LN(AVERAGE(S$4:S27)))</f>
        <v>-0.019066756433765</v>
      </c>
      <c r="AA27" s="23" t="n">
        <f aca="false">-(LN(T27)-LN(AVERAGE(T$4:T27)))</f>
        <v>-0.195117924952529</v>
      </c>
      <c r="AB27" s="23" t="n">
        <f aca="false">-(LN(U27)-LN(AVERAGE(U$4:U27)))</f>
        <v>0.00687699545069709</v>
      </c>
      <c r="AC27" s="23" t="n">
        <f aca="false">-(LN(V27)-LN(AVERAGE(V$4:V27)))</f>
        <v>0.0839371604853163</v>
      </c>
      <c r="AD27" s="23" t="n">
        <f aca="false">-(LN(W27)-LN(AVERAGE(W$4:W27)))</f>
        <v>-0.0949789273476265</v>
      </c>
      <c r="AE27" s="23" t="n">
        <f aca="false">LN(B26/B27)</f>
        <v>0.0293187821659858</v>
      </c>
      <c r="AF27" s="23" t="n">
        <f aca="false">LN(C26/C27)</f>
        <v>-0.0304481218591311</v>
      </c>
      <c r="AG27" s="23" t="n">
        <f aca="false">LN(D26/D27)</f>
        <v>0.0191251469878517</v>
      </c>
      <c r="AH27" s="23" t="n">
        <f aca="false">LN(E26/E27)</f>
        <v>0.00842137971793774</v>
      </c>
      <c r="AI27" s="23" t="n">
        <f aca="false">LN(F26/F27)</f>
        <v>0.0419522878440295</v>
      </c>
      <c r="AJ27" s="23" t="n">
        <f aca="false">LN(G26/G27)</f>
        <v>-0.0270090632434204</v>
      </c>
      <c r="AK27" s="23" t="n">
        <f aca="false">LN(H26/H27)</f>
        <v>0.0256694872564216</v>
      </c>
    </row>
    <row r="28" customFormat="false" ht="15" hidden="false" customHeight="false" outlineLevel="0" collapsed="false">
      <c r="A28" s="19" t="n">
        <v>38748</v>
      </c>
      <c r="B28" s="20" t="n">
        <v>3.4357</v>
      </c>
      <c r="C28" s="20" t="n">
        <v>10.1532</v>
      </c>
      <c r="D28" s="20" t="n">
        <v>714.5868</v>
      </c>
      <c r="E28" s="20" t="n">
        <v>1967.9055</v>
      </c>
      <c r="F28" s="20" t="n">
        <v>7.199</v>
      </c>
      <c r="G28" s="20" t="n">
        <v>1.8815</v>
      </c>
      <c r="H28" s="20" t="n">
        <v>3.5391</v>
      </c>
      <c r="I28" s="21" t="n">
        <v>112.477</v>
      </c>
      <c r="J28" s="21" t="n">
        <v>109.859</v>
      </c>
      <c r="K28" s="21" t="n">
        <v>106.767</v>
      </c>
      <c r="L28" s="21" t="n">
        <v>110.462</v>
      </c>
      <c r="M28" s="21" t="n">
        <v>111.638</v>
      </c>
      <c r="N28" s="21" t="n">
        <v>130.494</v>
      </c>
      <c r="O28" s="21" t="n">
        <v>106.201</v>
      </c>
      <c r="P28" s="21" t="n">
        <v>105.055</v>
      </c>
      <c r="Q28" s="22" t="n">
        <f aca="false">(I28/$P28)/(I$4/$P$4)/(B28/B$4)*100</f>
        <v>95.7434319252392</v>
      </c>
      <c r="R28" s="22" t="n">
        <f aca="false">(J28/$P28)/(J$4/$P$4)/(C28/C$4)*100</f>
        <v>112.061171929253</v>
      </c>
      <c r="S28" s="22" t="n">
        <f aca="false">(K28/$P28)/(K$4/$P$4)/(D28/D$4)*100</f>
        <v>92.7339169182439</v>
      </c>
      <c r="T28" s="22" t="n">
        <f aca="false">(L28/$P28)/(L$4/$P$4)/(E28/E$4)*100</f>
        <v>121.202716549213</v>
      </c>
      <c r="U28" s="22" t="n">
        <f aca="false">(M28/$P28)/(M$4/$P$4)/(F28/F$4)*100</f>
        <v>91.2487564089695</v>
      </c>
      <c r="V28" s="22" t="n">
        <f aca="false">(N28/$P28)/(N$4/$P$4)/(G28/G$4)*100</f>
        <v>90.910320842513</v>
      </c>
      <c r="W28" s="22" t="n">
        <f aca="false">(O28/$P28)/(O$4/$P$4)/(H28/H$4)*100</f>
        <v>116.105364488674</v>
      </c>
      <c r="X28" s="23" t="n">
        <f aca="false">-(LN(Q28)-LN(AVERAGE(Q$4:Q28)))</f>
        <v>0.0378081065275904</v>
      </c>
      <c r="Y28" s="23" t="n">
        <f aca="false">-(LN(R28)-LN(AVERAGE(R$4:R28)))</f>
        <v>-0.0257944659815568</v>
      </c>
      <c r="Z28" s="23" t="n">
        <f aca="false">-(LN(S28)-LN(AVERAGE(S$4:S28)))</f>
        <v>0.0427385431295608</v>
      </c>
      <c r="AA28" s="23" t="n">
        <f aca="false">-(LN(T28)-LN(AVERAGE(T$4:T28)))</f>
        <v>-0.182062254208995</v>
      </c>
      <c r="AB28" s="23" t="n">
        <f aca="false">-(LN(U28)-LN(AVERAGE(U$4:U28)))</f>
        <v>0.0110335214537747</v>
      </c>
      <c r="AC28" s="23" t="n">
        <f aca="false">-(LN(V28)-LN(AVERAGE(V$4:V28)))</f>
        <v>0.103837542287224</v>
      </c>
      <c r="AD28" s="23" t="n">
        <f aca="false">-(LN(W28)-LN(AVERAGE(W$4:W28)))</f>
        <v>-0.135878974574382</v>
      </c>
      <c r="AE28" s="23" t="n">
        <f aca="false">LN(B27/B28)</f>
        <v>-0.0289986657572865</v>
      </c>
      <c r="AF28" s="23" t="n">
        <f aca="false">LN(C27/C28)</f>
        <v>-0.0108533110050147</v>
      </c>
      <c r="AG28" s="23" t="n">
        <f aca="false">LN(D27/D28)</f>
        <v>-0.0655146661482429</v>
      </c>
      <c r="AH28" s="23" t="n">
        <f aca="false">LN(E27/E28)</f>
        <v>-0.00972462851524832</v>
      </c>
      <c r="AI28" s="23" t="n">
        <f aca="false">LN(F27/F28)</f>
        <v>-0.00957479365279535</v>
      </c>
      <c r="AJ28" s="23" t="n">
        <f aca="false">LN(G27/G28)</f>
        <v>-0.0352678662780941</v>
      </c>
      <c r="AK28" s="23" t="n">
        <f aca="false">LN(H27/H28)</f>
        <v>0.0433516396025844</v>
      </c>
    </row>
    <row r="29" customFormat="false" ht="15" hidden="false" customHeight="false" outlineLevel="0" collapsed="false">
      <c r="A29" s="19" t="n">
        <v>38776</v>
      </c>
      <c r="B29" s="20" t="n">
        <v>3.1389</v>
      </c>
      <c r="C29" s="20" t="n">
        <v>10.3345</v>
      </c>
      <c r="D29" s="20" t="n">
        <v>742.2629</v>
      </c>
      <c r="E29" s="20" t="n">
        <v>2019.9854</v>
      </c>
      <c r="F29" s="20" t="n">
        <v>7.3344</v>
      </c>
      <c r="G29" s="20" t="n">
        <v>1.8215</v>
      </c>
      <c r="H29" s="20" t="n">
        <v>3.5673</v>
      </c>
      <c r="I29" s="21" t="n">
        <v>113.155</v>
      </c>
      <c r="J29" s="21" t="n">
        <v>110.526</v>
      </c>
      <c r="K29" s="21" t="n">
        <v>107.009</v>
      </c>
      <c r="L29" s="21" t="n">
        <v>111.007</v>
      </c>
      <c r="M29" s="21" t="n">
        <v>112.217</v>
      </c>
      <c r="N29" s="21" t="n">
        <v>131.845</v>
      </c>
      <c r="O29" s="21" t="n">
        <v>106.476</v>
      </c>
      <c r="P29" s="21" t="n">
        <v>105.179</v>
      </c>
      <c r="Q29" s="22" t="n">
        <f aca="false">(I29/$P29)/(I$4/$P$4)/(B29/B$4)*100</f>
        <v>105.303900991614</v>
      </c>
      <c r="R29" s="22" t="n">
        <f aca="false">(J29/$P29)/(J$4/$P$4)/(C29/C$4)*100</f>
        <v>110.633112962776</v>
      </c>
      <c r="S29" s="22" t="n">
        <f aca="false">(K29/$P29)/(K$4/$P$4)/(D29/D$4)*100</f>
        <v>89.3730944021424</v>
      </c>
      <c r="T29" s="22" t="n">
        <f aca="false">(L29/$P29)/(L$4/$P$4)/(E29/E$4)*100</f>
        <v>118.520511282558</v>
      </c>
      <c r="U29" s="22" t="n">
        <f aca="false">(M29/$P29)/(M$4/$P$4)/(F29/F$4)*100</f>
        <v>89.922595270324</v>
      </c>
      <c r="V29" s="22" t="n">
        <f aca="false">(N29/$P29)/(N$4/$P$4)/(G29/G$4)*100</f>
        <v>94.7652359279469</v>
      </c>
      <c r="W29" s="22" t="n">
        <f aca="false">(O29/$P29)/(O$4/$P$4)/(H29/H$4)*100</f>
        <v>115.349654388634</v>
      </c>
      <c r="X29" s="23" t="n">
        <f aca="false">-(LN(Q29)-LN(AVERAGE(Q$4:Q29)))</f>
        <v>-0.0551018293723118</v>
      </c>
      <c r="Y29" s="23" t="n">
        <f aca="false">-(LN(R29)-LN(AVERAGE(R$4:R29)))</f>
        <v>-0.012467073596337</v>
      </c>
      <c r="Z29" s="23" t="n">
        <f aca="false">-(LN(S29)-LN(AVERAGE(S$4:S29)))</f>
        <v>0.076704056718369</v>
      </c>
      <c r="AA29" s="23" t="n">
        <f aca="false">-(LN(T29)-LN(AVERAGE(T$4:T29)))</f>
        <v>-0.153046652578129</v>
      </c>
      <c r="AB29" s="23" t="n">
        <f aca="false">-(LN(U29)-LN(AVERAGE(U$4:U29)))</f>
        <v>0.0246982825010313</v>
      </c>
      <c r="AC29" s="23" t="n">
        <f aca="false">-(LN(V29)-LN(AVERAGE(V$4:V29)))</f>
        <v>0.0599823970719315</v>
      </c>
      <c r="AD29" s="23" t="n">
        <f aca="false">-(LN(W29)-LN(AVERAGE(W$4:W29)))</f>
        <v>-0.124051881177503</v>
      </c>
      <c r="AE29" s="23" t="n">
        <f aca="false">LN(B28/B29)</f>
        <v>0.0903482694106802</v>
      </c>
      <c r="AF29" s="23" t="n">
        <f aca="false">LN(C28/C29)</f>
        <v>-0.0176988859334351</v>
      </c>
      <c r="AG29" s="23" t="n">
        <f aca="false">LN(D28/D29)</f>
        <v>-0.0379990195356069</v>
      </c>
      <c r="AH29" s="23" t="n">
        <f aca="false">LN(E28/E29)</f>
        <v>-0.0261205044797573</v>
      </c>
      <c r="AI29" s="23" t="n">
        <f aca="false">LN(F28/F29)</f>
        <v>-0.0186334811710081</v>
      </c>
      <c r="AJ29" s="23" t="n">
        <f aca="false">LN(G28/G29)</f>
        <v>0.0324089935848736</v>
      </c>
      <c r="AK29" s="23" t="n">
        <f aca="false">LN(H28/H29)</f>
        <v>-0.0079365495957363</v>
      </c>
    </row>
    <row r="30" customFormat="false" ht="15" hidden="false" customHeight="false" outlineLevel="0" collapsed="false">
      <c r="A30" s="19" t="n">
        <v>38807</v>
      </c>
      <c r="B30" s="20" t="n">
        <v>3.469</v>
      </c>
      <c r="C30" s="20" t="n">
        <v>10.6339</v>
      </c>
      <c r="D30" s="20" t="n">
        <v>724.4703</v>
      </c>
      <c r="E30" s="20" t="n">
        <v>2055.3868</v>
      </c>
      <c r="F30" s="20" t="n">
        <v>7.2609</v>
      </c>
      <c r="G30" s="20" t="n">
        <v>1.8597</v>
      </c>
      <c r="H30" s="20" t="n">
        <v>3.5306</v>
      </c>
      <c r="I30" s="21" t="n">
        <v>113.645</v>
      </c>
      <c r="J30" s="21" t="n">
        <v>110.948</v>
      </c>
      <c r="K30" s="21" t="n">
        <v>107.486</v>
      </c>
      <c r="L30" s="21" t="n">
        <v>111.409</v>
      </c>
      <c r="M30" s="21" t="n">
        <v>112.769</v>
      </c>
      <c r="N30" s="21" t="n">
        <v>133.261</v>
      </c>
      <c r="O30" s="21" t="n">
        <v>106.726</v>
      </c>
      <c r="P30" s="21" t="n">
        <v>105.34</v>
      </c>
      <c r="Q30" s="22" t="n">
        <f aca="false">(I30/$P30)/(I$4/$P$4)/(B30/B$4)*100</f>
        <v>95.5498363453603</v>
      </c>
      <c r="R30" s="22" t="n">
        <f aca="false">(J30/$P30)/(J$4/$P$4)/(C30/C$4)*100</f>
        <v>107.763770557591</v>
      </c>
      <c r="S30" s="22" t="n">
        <f aca="false">(K30/$P30)/(K$4/$P$4)/(D30/D$4)*100</f>
        <v>91.8356453071797</v>
      </c>
      <c r="T30" s="22" t="n">
        <f aca="false">(L30/$P30)/(L$4/$P$4)/(E30/E$4)*100</f>
        <v>116.72229477238</v>
      </c>
      <c r="U30" s="22" t="n">
        <f aca="false">(M30/$P30)/(M$4/$P$4)/(F30/F$4)*100</f>
        <v>91.1401559254521</v>
      </c>
      <c r="V30" s="22" t="n">
        <f aca="false">(N30/$P30)/(N$4/$P$4)/(G30/G$4)*100</f>
        <v>93.6721437394168</v>
      </c>
      <c r="W30" s="22" t="n">
        <f aca="false">(O30/$P30)/(O$4/$P$4)/(H30/H$4)*100</f>
        <v>116.643795585514</v>
      </c>
      <c r="X30" s="23" t="n">
        <f aca="false">-(LN(Q30)-LN(AVERAGE(Q$4:Q30)))</f>
        <v>0.0405725939752717</v>
      </c>
      <c r="Y30" s="23" t="n">
        <f aca="false">-(LN(R30)-LN(AVERAGE(R$4:R30)))</f>
        <v>0.0133027169803199</v>
      </c>
      <c r="Z30" s="23" t="n">
        <f aca="false">-(LN(S30)-LN(AVERAGE(S$4:S30)))</f>
        <v>0.0477321013360852</v>
      </c>
      <c r="AA30" s="23" t="n">
        <f aca="false">-(LN(T30)-LN(AVERAGE(T$4:T30)))</f>
        <v>-0.132302792634524</v>
      </c>
      <c r="AB30" s="23" t="n">
        <f aca="false">-(LN(U30)-LN(AVERAGE(U$4:U30)))</f>
        <v>0.0108346514216526</v>
      </c>
      <c r="AC30" s="23" t="n">
        <f aca="false">-(LN(V30)-LN(AVERAGE(V$4:V30)))</f>
        <v>0.0690223017989116</v>
      </c>
      <c r="AD30" s="23" t="n">
        <f aca="false">-(LN(W30)-LN(AVERAGE(W$4:W30)))</f>
        <v>-0.129860964121383</v>
      </c>
      <c r="AE30" s="23" t="n">
        <f aca="false">LN(B29/B30)</f>
        <v>-0.0999939479146383</v>
      </c>
      <c r="AF30" s="23" t="n">
        <f aca="false">LN(C29/C30)</f>
        <v>-0.0285591985690425</v>
      </c>
      <c r="AG30" s="23" t="n">
        <f aca="false">LN(D29/D30)</f>
        <v>0.0242627259502843</v>
      </c>
      <c r="AH30" s="23" t="n">
        <f aca="false">LN(E29/E30)</f>
        <v>-0.0173737704163739</v>
      </c>
      <c r="AI30" s="23" t="n">
        <f aca="false">LN(F29/F30)</f>
        <v>0.0100718205625869</v>
      </c>
      <c r="AJ30" s="23" t="n">
        <f aca="false">LN(G29/G30)</f>
        <v>-0.0207548469273649</v>
      </c>
      <c r="AK30" s="23" t="n">
        <f aca="false">LN(H29/H30)</f>
        <v>0.01034117895646</v>
      </c>
    </row>
    <row r="31" customFormat="false" ht="15" hidden="false" customHeight="false" outlineLevel="0" collapsed="false">
      <c r="A31" s="19" t="n">
        <v>38837</v>
      </c>
      <c r="B31" s="20" t="n">
        <v>3.5824</v>
      </c>
      <c r="C31" s="20" t="n">
        <v>10.5945</v>
      </c>
      <c r="D31" s="20" t="n">
        <v>732.7115</v>
      </c>
      <c r="E31" s="20" t="n">
        <v>2063.8184</v>
      </c>
      <c r="F31" s="20" t="n">
        <v>7.2953</v>
      </c>
      <c r="G31" s="20" t="n">
        <v>1.8853</v>
      </c>
      <c r="H31" s="20" t="n">
        <v>3.586</v>
      </c>
      <c r="I31" s="21" t="n">
        <v>114.241</v>
      </c>
      <c r="J31" s="21" t="n">
        <v>111.418</v>
      </c>
      <c r="K31" s="21" t="n">
        <v>107.954</v>
      </c>
      <c r="L31" s="21" t="n">
        <v>111.863</v>
      </c>
      <c r="M31" s="21" t="n">
        <v>113.284</v>
      </c>
      <c r="N31" s="21" t="n">
        <v>134.569</v>
      </c>
      <c r="O31" s="21" t="n">
        <v>107.228</v>
      </c>
      <c r="P31" s="21" t="n">
        <v>105.425</v>
      </c>
      <c r="Q31" s="22" t="n">
        <f aca="false">(I31/$P31)/(I$4/$P$4)/(B31/B$4)*100</f>
        <v>92.9354783239406</v>
      </c>
      <c r="R31" s="22" t="n">
        <f aca="false">(J31/$P31)/(J$4/$P$4)/(C31/C$4)*100</f>
        <v>108.535164820277</v>
      </c>
      <c r="S31" s="22" t="n">
        <f aca="false">(K31/$P31)/(K$4/$P$4)/(D31/D$4)*100</f>
        <v>91.124551129711</v>
      </c>
      <c r="T31" s="22" t="n">
        <f aca="false">(L31/$P31)/(L$4/$P$4)/(E31/E$4)*100</f>
        <v>116.625036001057</v>
      </c>
      <c r="U31" s="22" t="n">
        <f aca="false">(M31/$P31)/(M$4/$P$4)/(F31/F$4)*100</f>
        <v>91.0511881451317</v>
      </c>
      <c r="V31" s="22" t="n">
        <f aca="false">(N31/$P31)/(N$4/$P$4)/(G31/G$4)*100</f>
        <v>93.2319020545504</v>
      </c>
      <c r="W31" s="22" t="n">
        <f aca="false">(O31/$P31)/(O$4/$P$4)/(H31/H$4)*100</f>
        <v>115.28891501232</v>
      </c>
      <c r="X31" s="23" t="n">
        <f aca="false">-(LN(Q31)-LN(AVERAGE(Q$4:Q31)))</f>
        <v>0.0659539439860115</v>
      </c>
      <c r="Y31" s="23" t="n">
        <f aca="false">-(LN(R31)-LN(AVERAGE(R$4:R31)))</f>
        <v>0.00595031506897659</v>
      </c>
      <c r="Z31" s="23" t="n">
        <f aca="false">-(LN(S31)-LN(AVERAGE(S$4:S31)))</f>
        <v>0.0535751678087504</v>
      </c>
      <c r="AA31" s="23" t="n">
        <f aca="false">-(LN(T31)-LN(AVERAGE(T$4:T31)))</f>
        <v>-0.126463787710707</v>
      </c>
      <c r="AB31" s="23" t="n">
        <f aca="false">-(LN(U31)-LN(AVERAGE(U$4:U31)))</f>
        <v>0.0113918542109914</v>
      </c>
      <c r="AC31" s="23" t="n">
        <f aca="false">-(LN(V31)-LN(AVERAGE(V$4:V31)))</f>
        <v>0.0711913780713553</v>
      </c>
      <c r="AD31" s="23" t="n">
        <f aca="false">-(LN(W31)-LN(AVERAGE(W$4:W31)))</f>
        <v>-0.11370730820458</v>
      </c>
      <c r="AE31" s="23" t="n">
        <f aca="false">LN(B30/B31)</f>
        <v>-0.0321665988747407</v>
      </c>
      <c r="AF31" s="23" t="n">
        <f aca="false">LN(C30/C31)</f>
        <v>0.00371201270384641</v>
      </c>
      <c r="AG31" s="23" t="n">
        <f aca="false">LN(D30/D31)</f>
        <v>-0.0113112692843752</v>
      </c>
      <c r="AH31" s="23" t="n">
        <f aca="false">LN(E30/E31)</f>
        <v>-0.00409380517173454</v>
      </c>
      <c r="AI31" s="23" t="n">
        <f aca="false">LN(F30/F31)</f>
        <v>-0.0047265170911647</v>
      </c>
      <c r="AJ31" s="23" t="n">
        <f aca="false">LN(G30/G31)</f>
        <v>-0.0136717750365541</v>
      </c>
      <c r="AK31" s="23" t="n">
        <f aca="false">LN(H30/H31)</f>
        <v>-0.0155695470098954</v>
      </c>
    </row>
    <row r="32" customFormat="false" ht="15" hidden="false" customHeight="false" outlineLevel="0" collapsed="false">
      <c r="A32" s="19" t="n">
        <v>38868</v>
      </c>
      <c r="B32" s="20" t="n">
        <v>3.6136</v>
      </c>
      <c r="C32" s="20" t="n">
        <v>10.4938</v>
      </c>
      <c r="D32" s="20" t="n">
        <v>701.161</v>
      </c>
      <c r="E32" s="20" t="n">
        <v>2217.643</v>
      </c>
      <c r="F32" s="20" t="n">
        <v>7.1664</v>
      </c>
      <c r="G32" s="20" t="n">
        <v>1.935</v>
      </c>
      <c r="H32" s="20" t="n">
        <v>3.5514</v>
      </c>
      <c r="I32" s="21" t="n">
        <v>115.02</v>
      </c>
      <c r="J32" s="21" t="n">
        <v>111.867</v>
      </c>
      <c r="K32" s="21" t="n">
        <v>108.189</v>
      </c>
      <c r="L32" s="21" t="n">
        <v>112.605</v>
      </c>
      <c r="M32" s="21" t="n">
        <v>113.559</v>
      </c>
      <c r="N32" s="21" t="n">
        <v>136.077</v>
      </c>
      <c r="O32" s="21" t="n">
        <v>107.737</v>
      </c>
      <c r="P32" s="21" t="n">
        <v>105.479</v>
      </c>
      <c r="Q32" s="22" t="n">
        <f aca="false">(I32/$P32)/(I$4/$P$4)/(B32/B$4)*100</f>
        <v>92.7138274900616</v>
      </c>
      <c r="R32" s="22" t="n">
        <f aca="false">(J32/$P32)/(J$4/$P$4)/(C32/C$4)*100</f>
        <v>109.961939585094</v>
      </c>
      <c r="S32" s="22" t="n">
        <f aca="false">(K32/$P32)/(K$4/$P$4)/(D32/D$4)*100</f>
        <v>95.3833632803778</v>
      </c>
      <c r="T32" s="22" t="n">
        <f aca="false">(L32/$P32)/(L$4/$P$4)/(E32/E$4)*100</f>
        <v>109.19945113226</v>
      </c>
      <c r="U32" s="22" t="n">
        <f aca="false">(M32/$P32)/(M$4/$P$4)/(F32/F$4)*100</f>
        <v>92.8663375246895</v>
      </c>
      <c r="V32" s="22" t="n">
        <f aca="false">(N32/$P32)/(N$4/$P$4)/(G32/G$4)*100</f>
        <v>91.8081739760107</v>
      </c>
      <c r="W32" s="22" t="n">
        <f aca="false">(O32/$P32)/(O$4/$P$4)/(H32/H$4)*100</f>
        <v>116.904849015992</v>
      </c>
      <c r="X32" s="23" t="n">
        <f aca="false">-(LN(Q32)-LN(AVERAGE(Q$4:Q32)))</f>
        <v>0.0660613018595946</v>
      </c>
      <c r="Y32" s="23" t="n">
        <f aca="false">-(LN(R32)-LN(AVERAGE(R$4:R32)))</f>
        <v>-0.00686375916811155</v>
      </c>
      <c r="Z32" s="23" t="n">
        <f aca="false">-(LN(S32)-LN(AVERAGE(S$4:S32)))</f>
        <v>0.00762694030210653</v>
      </c>
      <c r="AA32" s="23" t="n">
        <f aca="false">-(LN(T32)-LN(AVERAGE(T$4:T32)))</f>
        <v>-0.0585211303718038</v>
      </c>
      <c r="AB32" s="23" t="n">
        <f aca="false">-(LN(U32)-LN(AVERAGE(U$4:U32)))</f>
        <v>-0.00805851030439619</v>
      </c>
      <c r="AC32" s="23" t="n">
        <f aca="false">-(LN(V32)-LN(AVERAGE(V$4:V32)))</f>
        <v>0.0837159808245618</v>
      </c>
      <c r="AD32" s="23" t="n">
        <f aca="false">-(LN(W32)-LN(AVERAGE(W$4:W32)))</f>
        <v>-0.122943272462057</v>
      </c>
      <c r="AE32" s="23" t="n">
        <f aca="false">LN(B31/B32)</f>
        <v>-0.00867153849590406</v>
      </c>
      <c r="AF32" s="23" t="n">
        <f aca="false">LN(C31/C32)</f>
        <v>0.00955039196166987</v>
      </c>
      <c r="AG32" s="23" t="n">
        <f aca="false">LN(D31/D32)</f>
        <v>0.044014503854697</v>
      </c>
      <c r="AH32" s="23" t="n">
        <f aca="false">LN(E31/E32)</f>
        <v>-0.0718870609050179</v>
      </c>
      <c r="AI32" s="23" t="n">
        <f aca="false">LN(F31/F32)</f>
        <v>0.0178268687158531</v>
      </c>
      <c r="AJ32" s="23" t="n">
        <f aca="false">LN(G31/G32)</f>
        <v>-0.0260203670513448</v>
      </c>
      <c r="AK32" s="23" t="n">
        <f aca="false">LN(H31/H32)</f>
        <v>0.00969548324034381</v>
      </c>
    </row>
    <row r="33" customFormat="false" ht="15" hidden="false" customHeight="false" outlineLevel="0" collapsed="false">
      <c r="A33" s="19" t="n">
        <v>38898</v>
      </c>
      <c r="B33" s="20" t="n">
        <v>3.497</v>
      </c>
      <c r="C33" s="20" t="n">
        <v>10.1671</v>
      </c>
      <c r="D33" s="20" t="n">
        <v>741.8255</v>
      </c>
      <c r="E33" s="20" t="n">
        <v>2213.7933</v>
      </c>
      <c r="F33" s="20" t="n">
        <v>7.4029</v>
      </c>
      <c r="G33" s="20" t="n">
        <v>1.9444</v>
      </c>
      <c r="H33" s="20" t="n">
        <v>3.6616</v>
      </c>
      <c r="I33" s="21" t="n">
        <v>115.66</v>
      </c>
      <c r="J33" s="21" t="n">
        <v>112.058</v>
      </c>
      <c r="K33" s="21" t="n">
        <v>108.592</v>
      </c>
      <c r="L33" s="21" t="n">
        <v>112.843</v>
      </c>
      <c r="M33" s="21" t="n">
        <v>113.896</v>
      </c>
      <c r="N33" s="21" t="n">
        <v>137.571</v>
      </c>
      <c r="O33" s="21" t="n">
        <v>108</v>
      </c>
      <c r="P33" s="21" t="n">
        <v>105.694</v>
      </c>
      <c r="Q33" s="22" t="n">
        <f aca="false">(I33/$P33)/(I$4/$P$4)/(B33/B$4)*100</f>
        <v>96.1422872649854</v>
      </c>
      <c r="R33" s="22" t="n">
        <f aca="false">(J33/$P33)/(J$4/$P$4)/(C33/C$4)*100</f>
        <v>113.457869548109</v>
      </c>
      <c r="S33" s="22" t="n">
        <f aca="false">(K33/$P33)/(K$4/$P$4)/(D33/D$4)*100</f>
        <v>90.3065020525043</v>
      </c>
      <c r="T33" s="22" t="n">
        <f aca="false">(L33/$P33)/(L$4/$P$4)/(E33/E$4)*100</f>
        <v>109.39756087198</v>
      </c>
      <c r="U33" s="22" t="n">
        <f aca="false">(M33/$P33)/(M$4/$P$4)/(F33/F$4)*100</f>
        <v>89.9829159346167</v>
      </c>
      <c r="V33" s="22" t="n">
        <f aca="false">(N33/$P33)/(N$4/$P$4)/(G33/G$4)*100</f>
        <v>92.1795416279971</v>
      </c>
      <c r="W33" s="22" t="n">
        <f aca="false">(O33/$P33)/(O$4/$P$4)/(H33/H$4)*100</f>
        <v>113.432045373438</v>
      </c>
      <c r="X33" s="23" t="n">
        <f aca="false">-(LN(Q33)-LN(AVERAGE(Q$4:Q33)))</f>
        <v>0.0287721461041732</v>
      </c>
      <c r="Y33" s="23" t="n">
        <f aca="false">-(LN(R33)-LN(AVERAGE(R$4:R33)))</f>
        <v>-0.0368652543420511</v>
      </c>
      <c r="Z33" s="23" t="n">
        <f aca="false">-(LN(S33)-LN(AVERAGE(S$4:S33)))</f>
        <v>0.0603056415142991</v>
      </c>
      <c r="AA33" s="23" t="n">
        <f aca="false">-(LN(T33)-LN(AVERAGE(T$4:T33)))</f>
        <v>-0.058262802424105</v>
      </c>
      <c r="AB33" s="23" t="n">
        <f aca="false">-(LN(U33)-LN(AVERAGE(U$4:U33)))</f>
        <v>0.0227089456323553</v>
      </c>
      <c r="AC33" s="23" t="n">
        <f aca="false">-(LN(V33)-LN(AVERAGE(V$4:V33)))</f>
        <v>0.0771229240477362</v>
      </c>
      <c r="AD33" s="23" t="n">
        <f aca="false">-(LN(W33)-LN(AVERAGE(W$4:W33)))</f>
        <v>-0.0895511753807181</v>
      </c>
      <c r="AE33" s="23" t="n">
        <f aca="false">LN(B32/B33)</f>
        <v>0.0327990472770186</v>
      </c>
      <c r="AF33" s="23" t="n">
        <f aca="false">LN(C32/C33)</f>
        <v>0.031627589585536</v>
      </c>
      <c r="AG33" s="23" t="n">
        <f aca="false">LN(D32/D33)</f>
        <v>-0.0563765077458729</v>
      </c>
      <c r="AH33" s="23" t="n">
        <f aca="false">LN(E32/E33)</f>
        <v>0.00173745066286318</v>
      </c>
      <c r="AI33" s="23" t="n">
        <f aca="false">LN(F32/F33)</f>
        <v>-0.0324683788615461</v>
      </c>
      <c r="AJ33" s="23" t="n">
        <f aca="false">LN(G32/G33)</f>
        <v>-0.00484611970741818</v>
      </c>
      <c r="AK33" s="23" t="n">
        <f aca="false">LN(H32/H33)</f>
        <v>-0.0305583184146979</v>
      </c>
    </row>
    <row r="34" customFormat="false" ht="15" hidden="false" customHeight="false" outlineLevel="0" collapsed="false">
      <c r="A34" s="19" t="n">
        <v>38929</v>
      </c>
      <c r="B34" s="20" t="n">
        <v>3.4702</v>
      </c>
      <c r="C34" s="20" t="n">
        <v>10.1948</v>
      </c>
      <c r="D34" s="20" t="n">
        <v>724.2841</v>
      </c>
      <c r="E34" s="20" t="n">
        <v>2141.013</v>
      </c>
      <c r="F34" s="20" t="n">
        <v>6.977</v>
      </c>
      <c r="G34" s="20" t="n">
        <v>2.028</v>
      </c>
      <c r="H34" s="20" t="n">
        <v>3.7236</v>
      </c>
      <c r="I34" s="21" t="n">
        <v>116.175</v>
      </c>
      <c r="J34" s="21" t="n">
        <v>112.286</v>
      </c>
      <c r="K34" s="21" t="n">
        <v>109.192</v>
      </c>
      <c r="L34" s="21" t="n">
        <v>113.307</v>
      </c>
      <c r="M34" s="21" t="n">
        <v>114.416</v>
      </c>
      <c r="N34" s="21" t="n">
        <v>138.986</v>
      </c>
      <c r="O34" s="21" t="n">
        <v>108.22</v>
      </c>
      <c r="P34" s="21" t="n">
        <v>106</v>
      </c>
      <c r="Q34" s="22" t="n">
        <f aca="false">(I34/$P34)/(I$4/$P$4)/(B34/B$4)*100</f>
        <v>97.0352521809617</v>
      </c>
      <c r="R34" s="22" t="n">
        <f aca="false">(J34/$P34)/(J$4/$P$4)/(C34/C$4)*100</f>
        <v>113.052513437134</v>
      </c>
      <c r="S34" s="22" t="n">
        <f aca="false">(K34/$P34)/(K$4/$P$4)/(D34/D$4)*100</f>
        <v>92.7361976241552</v>
      </c>
      <c r="T34" s="22" t="n">
        <f aca="false">(L34/$P34)/(L$4/$P$4)/(E34/E$4)*100</f>
        <v>113.253593194165</v>
      </c>
      <c r="U34" s="22" t="n">
        <f aca="false">(M34/$P34)/(M$4/$P$4)/(F34/F$4)*100</f>
        <v>95.6348057287586</v>
      </c>
      <c r="V34" s="22" t="n">
        <f aca="false">(N34/$P34)/(N$4/$P$4)/(G34/G$4)*100</f>
        <v>89.0309150074184</v>
      </c>
      <c r="W34" s="22" t="n">
        <f aca="false">(O34/$P34)/(O$4/$P$4)/(H34/H$4)*100</f>
        <v>111.447898576758</v>
      </c>
      <c r="X34" s="23" t="n">
        <f aca="false">-(LN(Q34)-LN(AVERAGE(Q$4:Q34)))</f>
        <v>0.0189030726303034</v>
      </c>
      <c r="Y34" s="23" t="n">
        <f aca="false">-(LN(R34)-LN(AVERAGE(R$4:R34)))</f>
        <v>-0.0321948909135443</v>
      </c>
      <c r="Z34" s="23" t="n">
        <f aca="false">-(LN(S34)-LN(AVERAGE(S$4:S34)))</f>
        <v>0.0326849161252563</v>
      </c>
      <c r="AA34" s="23" t="n">
        <f aca="false">-(LN(T34)-LN(AVERAGE(T$4:T34)))</f>
        <v>-0.0897681032594679</v>
      </c>
      <c r="AB34" s="23" t="n">
        <f aca="false">-(LN(U34)-LN(AVERAGE(U$4:U34)))</f>
        <v>-0.0369524772870298</v>
      </c>
      <c r="AC34" s="23" t="n">
        <f aca="false">-(LN(V34)-LN(AVERAGE(V$4:V34)))</f>
        <v>0.108457234188521</v>
      </c>
      <c r="AD34" s="23" t="n">
        <f aca="false">-(LN(W34)-LN(AVERAGE(W$4:W34)))</f>
        <v>-0.0695024040994907</v>
      </c>
      <c r="AE34" s="23" t="n">
        <f aca="false">LN(B33/B34)</f>
        <v>0.00769322889580443</v>
      </c>
      <c r="AF34" s="23" t="n">
        <f aca="false">LN(C33/C34)</f>
        <v>-0.00272076938671093</v>
      </c>
      <c r="AG34" s="23" t="n">
        <f aca="false">LN(D33/D34)</f>
        <v>0.0239303215766124</v>
      </c>
      <c r="AH34" s="23" t="n">
        <f aca="false">LN(E33/E34)</f>
        <v>0.0334283879763673</v>
      </c>
      <c r="AI34" s="23" t="n">
        <f aca="false">LN(F33/F34)</f>
        <v>0.0592527903753451</v>
      </c>
      <c r="AJ34" s="23" t="n">
        <f aca="false">LN(G33/G34)</f>
        <v>-0.0420966395397734</v>
      </c>
      <c r="AK34" s="23" t="n">
        <f aca="false">LN(H33/H34)</f>
        <v>-0.0167907319029025</v>
      </c>
    </row>
    <row r="35" customFormat="false" ht="15" hidden="false" customHeight="false" outlineLevel="0" collapsed="false">
      <c r="A35" s="19" t="n">
        <v>38960</v>
      </c>
      <c r="B35" s="20" t="n">
        <v>3.4353</v>
      </c>
      <c r="C35" s="20" t="n">
        <v>10.1543</v>
      </c>
      <c r="D35" s="20" t="n">
        <v>687.1143</v>
      </c>
      <c r="E35" s="20" t="n">
        <v>2141.1735</v>
      </c>
      <c r="F35" s="20" t="n">
        <v>6.9046</v>
      </c>
      <c r="G35" s="20" t="n">
        <v>2.0981</v>
      </c>
      <c r="H35" s="20" t="n">
        <v>3.7711</v>
      </c>
      <c r="I35" s="21" t="n">
        <v>116.879</v>
      </c>
      <c r="J35" s="21" t="n">
        <v>112.521</v>
      </c>
      <c r="K35" s="21" t="n">
        <v>109.59</v>
      </c>
      <c r="L35" s="21" t="n">
        <v>113.873</v>
      </c>
      <c r="M35" s="21" t="n">
        <v>114.921</v>
      </c>
      <c r="N35" s="21" t="n">
        <v>140.683</v>
      </c>
      <c r="O35" s="21" t="n">
        <v>108.474</v>
      </c>
      <c r="P35" s="21" t="n">
        <v>106.187</v>
      </c>
      <c r="Q35" s="22" t="n">
        <f aca="false">(I35/$P35)/(I$4/$P$4)/(B35/B$4)*100</f>
        <v>98.4413803922793</v>
      </c>
      <c r="R35" s="22" t="n">
        <f aca="false">(J35/$P35)/(J$4/$P$4)/(C35/C$4)*100</f>
        <v>113.54066367915</v>
      </c>
      <c r="S35" s="22" t="n">
        <f aca="false">(K35/$P35)/(K$4/$P$4)/(D35/D$4)*100</f>
        <v>97.9363399064161</v>
      </c>
      <c r="T35" s="22" t="n">
        <f aca="false">(L35/$P35)/(L$4/$P$4)/(E35/E$4)*100</f>
        <v>113.610368802043</v>
      </c>
      <c r="U35" s="22" t="n">
        <f aca="false">(M35/$P35)/(M$4/$P$4)/(F35/F$4)*100</f>
        <v>96.8932065973682</v>
      </c>
      <c r="V35" s="22" t="n">
        <f aca="false">(N35/$P35)/(N$4/$P$4)/(G35/G$4)*100</f>
        <v>86.9536230889144</v>
      </c>
      <c r="W35" s="22" t="n">
        <f aca="false">(O35/$P35)/(O$4/$P$4)/(H35/H$4)*100</f>
        <v>110.108157705018</v>
      </c>
      <c r="X35" s="23" t="n">
        <f aca="false">-(LN(Q35)-LN(AVERAGE(Q$4:Q35)))</f>
        <v>0.00437533979620319</v>
      </c>
      <c r="Y35" s="23" t="n">
        <f aca="false">-(LN(R35)-LN(AVERAGE(R$4:R35)))</f>
        <v>-0.0353423663826433</v>
      </c>
      <c r="Z35" s="23" t="n">
        <f aca="false">-(LN(S35)-LN(AVERAGE(S$4:S35)))</f>
        <v>-0.0211830300025548</v>
      </c>
      <c r="AA35" s="23" t="n">
        <f aca="false">-(LN(T35)-LN(AVERAGE(T$4:T35)))</f>
        <v>-0.0898752989284883</v>
      </c>
      <c r="AB35" s="23" t="n">
        <f aca="false">-(LN(U35)-LN(AVERAGE(U$4:U35)))</f>
        <v>-0.0484232945041399</v>
      </c>
      <c r="AC35" s="23" t="n">
        <f aca="false">-(LN(V35)-LN(AVERAGE(V$4:V35)))</f>
        <v>0.12819235062716</v>
      </c>
      <c r="AD35" s="23" t="n">
        <f aca="false">-(LN(W35)-LN(AVERAGE(W$4:W35)))</f>
        <v>-0.0555635312672465</v>
      </c>
      <c r="AE35" s="23" t="n">
        <f aca="false">LN(B34/B35)</f>
        <v>0.010107971080168</v>
      </c>
      <c r="AF35" s="23" t="n">
        <f aca="false">LN(C34/C35)</f>
        <v>0.00398052527880348</v>
      </c>
      <c r="AG35" s="23" t="n">
        <f aca="false">LN(D34/D35)</f>
        <v>0.052683064801263</v>
      </c>
      <c r="AH35" s="23" t="n">
        <f aca="false">LN(E34/E35)</f>
        <v>-7.49617047623117E-005</v>
      </c>
      <c r="AI35" s="23" t="n">
        <f aca="false">LN(F34/F35)</f>
        <v>0.0104311688107253</v>
      </c>
      <c r="AJ35" s="23" t="n">
        <f aca="false">LN(G34/G35)</f>
        <v>-0.0339820875515813</v>
      </c>
      <c r="AK35" s="23" t="n">
        <f aca="false">LN(H34/H35)</f>
        <v>-0.0126757938293651</v>
      </c>
    </row>
    <row r="36" customFormat="false" ht="15" hidden="false" customHeight="false" outlineLevel="0" collapsed="false">
      <c r="A36" s="19" t="n">
        <v>38990</v>
      </c>
      <c r="B36" s="20" t="n">
        <v>3.3742</v>
      </c>
      <c r="C36" s="20" t="n">
        <v>10.5657</v>
      </c>
      <c r="D36" s="20" t="n">
        <v>645.8721</v>
      </c>
      <c r="E36" s="20" t="n">
        <v>2216.937</v>
      </c>
      <c r="F36" s="20" t="n">
        <v>7.0493</v>
      </c>
      <c r="G36" s="20" t="n">
        <v>2.0107</v>
      </c>
      <c r="H36" s="20" t="n">
        <v>3.8479</v>
      </c>
      <c r="I36" s="21" t="n">
        <v>117.355</v>
      </c>
      <c r="J36" s="21" t="n">
        <v>112.908</v>
      </c>
      <c r="K36" s="21" t="n">
        <v>109.748</v>
      </c>
      <c r="L36" s="21" t="n">
        <v>113.944</v>
      </c>
      <c r="M36" s="21" t="n">
        <v>115.301</v>
      </c>
      <c r="N36" s="21" t="n">
        <v>142.28</v>
      </c>
      <c r="O36" s="21" t="n">
        <v>108.977</v>
      </c>
      <c r="P36" s="21" t="n">
        <v>106.321</v>
      </c>
      <c r="Q36" s="22" t="n">
        <f aca="false">(I36/$P36)/(I$4/$P$4)/(B36/B$4)*100</f>
        <v>100.505297264348</v>
      </c>
      <c r="R36" s="22" t="n">
        <f aca="false">(J36/$P36)/(J$4/$P$4)/(C36/C$4)*100</f>
        <v>109.356996372604</v>
      </c>
      <c r="S36" s="22" t="n">
        <f aca="false">(K36/$P36)/(K$4/$P$4)/(D36/D$4)*100</f>
        <v>104.208781592356</v>
      </c>
      <c r="T36" s="22" t="n">
        <f aca="false">(L36/$P36)/(L$4/$P$4)/(E36/E$4)*100</f>
        <v>109.657786507557</v>
      </c>
      <c r="U36" s="22" t="n">
        <f aca="false">(M36/$P36)/(M$4/$P$4)/(F36/F$4)*100</f>
        <v>95.0980989596373</v>
      </c>
      <c r="V36" s="22" t="n">
        <f aca="false">(N36/$P36)/(N$4/$P$4)/(G36/G$4)*100</f>
        <v>91.6476054893663</v>
      </c>
      <c r="W36" s="22" t="n">
        <f aca="false">(O36/$P36)/(O$4/$P$4)/(H36/H$4)*100</f>
        <v>108.274268857255</v>
      </c>
      <c r="X36" s="23" t="n">
        <f aca="false">-(LN(Q36)-LN(AVERAGE(Q$4:Q36)))</f>
        <v>-0.0158737107817242</v>
      </c>
      <c r="Y36" s="23" t="n">
        <f aca="false">-(LN(R36)-LN(AVERAGE(R$4:R36)))</f>
        <v>0.00213432580530526</v>
      </c>
      <c r="Z36" s="23" t="n">
        <f aca="false">-(LN(S36)-LN(AVERAGE(S$4:S36)))</f>
        <v>-0.0806341139005324</v>
      </c>
      <c r="AA36" s="23" t="n">
        <f aca="false">-(LN(T36)-LN(AVERAGE(T$4:T36)))</f>
        <v>-0.0527702158381524</v>
      </c>
      <c r="AB36" s="23" t="n">
        <f aca="false">-(LN(U36)-LN(AVERAGE(U$4:U36)))</f>
        <v>-0.0288090704274957</v>
      </c>
      <c r="AC36" s="23" t="n">
        <f aca="false">-(LN(V36)-LN(AVERAGE(V$4:V36)))</f>
        <v>0.0734070576772581</v>
      </c>
      <c r="AD36" s="23" t="n">
        <f aca="false">-(LN(W36)-LN(AVERAGE(W$4:W36)))</f>
        <v>-0.0375707930265614</v>
      </c>
      <c r="AE36" s="23" t="n">
        <f aca="false">LN(B35/B36)</f>
        <v>0.0179459989155288</v>
      </c>
      <c r="AF36" s="23" t="n">
        <f aca="false">LN(C35/C36)</f>
        <v>-0.0397156442848389</v>
      </c>
      <c r="AG36" s="23" t="n">
        <f aca="false">LN(D35/D36)</f>
        <v>0.0618991573649572</v>
      </c>
      <c r="AH36" s="23" t="n">
        <f aca="false">LN(E35/E36)</f>
        <v>-0.0347724702280993</v>
      </c>
      <c r="AI36" s="23" t="n">
        <f aca="false">LN(F35/F36)</f>
        <v>-0.0207404649680053</v>
      </c>
      <c r="AJ36" s="23" t="n">
        <f aca="false">LN(G35/G36)</f>
        <v>0.0425492531310536</v>
      </c>
      <c r="AK36" s="23" t="n">
        <f aca="false">LN(H35/H36)</f>
        <v>-0.0201608088502282</v>
      </c>
    </row>
    <row r="37" customFormat="false" ht="15" hidden="false" customHeight="false" outlineLevel="0" collapsed="false">
      <c r="A37" s="19" t="n">
        <v>39021</v>
      </c>
      <c r="B37" s="20" t="n">
        <v>3.2297</v>
      </c>
      <c r="C37" s="20" t="n">
        <v>10.1091</v>
      </c>
      <c r="D37" s="20" t="n">
        <v>640.676</v>
      </c>
      <c r="E37" s="20" t="n">
        <v>2236.1396</v>
      </c>
      <c r="F37" s="20" t="n">
        <v>6.8502</v>
      </c>
      <c r="G37" s="20" t="n">
        <v>1.9167</v>
      </c>
      <c r="H37" s="20" t="n">
        <v>3.7603</v>
      </c>
      <c r="I37" s="21" t="n">
        <v>117.91</v>
      </c>
      <c r="J37" s="21" t="n">
        <v>113.383</v>
      </c>
      <c r="K37" s="21" t="n">
        <v>110.009</v>
      </c>
      <c r="L37" s="21" t="n">
        <v>114.45</v>
      </c>
      <c r="M37" s="21" t="n">
        <v>115.734</v>
      </c>
      <c r="N37" s="21" t="n">
        <v>143.788</v>
      </c>
      <c r="O37" s="21" t="n">
        <v>109.152</v>
      </c>
      <c r="P37" s="21" t="n">
        <v>106.574</v>
      </c>
      <c r="Q37" s="22" t="n">
        <f aca="false">(I37/$P37)/(I$4/$P$4)/(B37/B$4)*100</f>
        <v>105.248137214784</v>
      </c>
      <c r="R37" s="22" t="n">
        <f aca="false">(J37/$P37)/(J$4/$P$4)/(C37/C$4)*100</f>
        <v>114.504715371428</v>
      </c>
      <c r="S37" s="22" t="n">
        <f aca="false">(K37/$P37)/(K$4/$P$4)/(D37/D$4)*100</f>
        <v>105.053802343421</v>
      </c>
      <c r="T37" s="22" t="n">
        <f aca="false">(L37/$P37)/(L$4/$P$4)/(E37/E$4)*100</f>
        <v>108.939665239927</v>
      </c>
      <c r="U37" s="22" t="n">
        <f aca="false">(M37/$P37)/(M$4/$P$4)/(F37/F$4)*100</f>
        <v>97.9964296848416</v>
      </c>
      <c r="V37" s="22" t="n">
        <f aca="false">(N37/$P37)/(N$4/$P$4)/(G37/G$4)*100</f>
        <v>96.9305842459134</v>
      </c>
      <c r="W37" s="22" t="n">
        <f aca="false">(O37/$P37)/(O$4/$P$4)/(H37/H$4)*100</f>
        <v>110.711103106589</v>
      </c>
      <c r="X37" s="23" t="n">
        <f aca="false">-(LN(Q37)-LN(AVERAGE(Q$4:Q37)))</f>
        <v>-0.0601050694045755</v>
      </c>
      <c r="Y37" s="23" t="n">
        <f aca="false">-(LN(R37)-LN(AVERAGE(R$4:R37)))</f>
        <v>-0.0425459916597903</v>
      </c>
      <c r="Z37" s="23" t="n">
        <f aca="false">-(LN(S37)-LN(AVERAGE(S$4:S37)))</f>
        <v>-0.0859856940989818</v>
      </c>
      <c r="AA37" s="23" t="n">
        <f aca="false">-(LN(T37)-LN(AVERAGE(T$4:T37)))</f>
        <v>-0.0448101970818824</v>
      </c>
      <c r="AB37" s="23" t="n">
        <f aca="false">-(LN(U37)-LN(AVERAGE(U$4:U37)))</f>
        <v>-0.0570504843792294</v>
      </c>
      <c r="AC37" s="23" t="n">
        <f aca="false">-(LN(V37)-LN(AVERAGE(V$4:V37)))</f>
        <v>0.0168564176943189</v>
      </c>
      <c r="AD37" s="23" t="n">
        <f aca="false">-(LN(W37)-LN(AVERAGE(W$4:W37)))</f>
        <v>-0.0580157026454069</v>
      </c>
      <c r="AE37" s="23" t="n">
        <f aca="false">LN(B36/B37)</f>
        <v>0.0437690055256835</v>
      </c>
      <c r="AF37" s="23" t="n">
        <f aca="false">LN(C36/C37)</f>
        <v>0.0441768970822076</v>
      </c>
      <c r="AG37" s="23" t="n">
        <f aca="false">LN(D36/D37)</f>
        <v>0.00807762765018518</v>
      </c>
      <c r="AH37" s="23" t="n">
        <f aca="false">LN(E36/E37)</f>
        <v>-0.00862447280894227</v>
      </c>
      <c r="AI37" s="23" t="n">
        <f aca="false">LN(F36/F37)</f>
        <v>0.0286504721861801</v>
      </c>
      <c r="AJ37" s="23" t="n">
        <f aca="false">LN(G36/G37)</f>
        <v>0.0478779628551943</v>
      </c>
      <c r="AK37" s="23" t="n">
        <f aca="false">LN(H36/H37)</f>
        <v>0.0230288034867774</v>
      </c>
    </row>
    <row r="38" customFormat="false" ht="15" hidden="false" customHeight="false" outlineLevel="0" collapsed="false">
      <c r="A38" s="19" t="n">
        <v>39051</v>
      </c>
      <c r="B38" s="20" t="n">
        <v>3.2406</v>
      </c>
      <c r="C38" s="20" t="n">
        <v>10.0713</v>
      </c>
      <c r="D38" s="20" t="n">
        <v>602.5109</v>
      </c>
      <c r="E38" s="20" t="n">
        <v>2166.4048</v>
      </c>
      <c r="F38" s="20" t="n">
        <v>6.4953</v>
      </c>
      <c r="G38" s="20" t="n">
        <v>1.9511</v>
      </c>
      <c r="H38" s="20" t="n">
        <v>3.8416</v>
      </c>
      <c r="I38" s="21" t="n">
        <v>118.329</v>
      </c>
      <c r="J38" s="21" t="n">
        <v>113.973</v>
      </c>
      <c r="K38" s="21" t="n">
        <v>110.381</v>
      </c>
      <c r="L38" s="21" t="n">
        <v>114.821</v>
      </c>
      <c r="M38" s="21" t="n">
        <v>116.248</v>
      </c>
      <c r="N38" s="21" t="n">
        <v>145.14</v>
      </c>
      <c r="O38" s="21" t="n">
        <v>109.521</v>
      </c>
      <c r="P38" s="21" t="n">
        <v>106.864</v>
      </c>
      <c r="Q38" s="22" t="n">
        <f aca="false">(I38/$P38)/(I$4/$P$4)/(B38/B$4)*100</f>
        <v>104.981208759215</v>
      </c>
      <c r="R38" s="22" t="n">
        <f aca="false">(J38/$P38)/(J$4/$P$4)/(C38/C$4)*100</f>
        <v>115.219028153189</v>
      </c>
      <c r="S38" s="22" t="n">
        <f aca="false">(K38/$P38)/(K$4/$P$4)/(D38/D$4)*100</f>
        <v>111.781844306442</v>
      </c>
      <c r="T38" s="22" t="n">
        <f aca="false">(L38/$P38)/(L$4/$P$4)/(E38/E$4)*100</f>
        <v>112.504710860431</v>
      </c>
      <c r="U38" s="22" t="n">
        <f aca="false">(M38/$P38)/(M$4/$P$4)/(F38/F$4)*100</f>
        <v>103.528198391388</v>
      </c>
      <c r="V38" s="22" t="n">
        <f aca="false">(N38/$P38)/(N$4/$P$4)/(G38/G$4)*100</f>
        <v>95.8561010983608</v>
      </c>
      <c r="W38" s="22" t="n">
        <f aca="false">(O38/$P38)/(O$4/$P$4)/(H38/H$4)*100</f>
        <v>108.439391772977</v>
      </c>
      <c r="X38" s="23" t="n">
        <f aca="false">-(LN(Q38)-LN(AVERAGE(Q$4:Q38)))</f>
        <v>-0.0558741021150393</v>
      </c>
      <c r="Y38" s="23" t="n">
        <f aca="false">-(LN(R38)-LN(AVERAGE(R$4:R38)))</f>
        <v>-0.0473381017325245</v>
      </c>
      <c r="Z38" s="23" t="n">
        <f aca="false">-(LN(S38)-LN(AVERAGE(S$4:S38)))</f>
        <v>-0.143513015565405</v>
      </c>
      <c r="AA38" s="23" t="n">
        <f aca="false">-(LN(T38)-LN(AVERAGE(T$4:T38)))</f>
        <v>-0.074726446108258</v>
      </c>
      <c r="AB38" s="23" t="n">
        <f aca="false">-(LN(U38)-LN(AVERAGE(U$4:U38)))</f>
        <v>-0.108584263820458</v>
      </c>
      <c r="AC38" s="23" t="n">
        <f aca="false">-(LN(V38)-LN(AVERAGE(V$4:V38)))</f>
        <v>0.0272140841406046</v>
      </c>
      <c r="AD38" s="23" t="n">
        <f aca="false">-(LN(W38)-LN(AVERAGE(W$4:W38)))</f>
        <v>-0.0361982385051816</v>
      </c>
      <c r="AE38" s="23" t="n">
        <f aca="false">LN(B37/B38)</f>
        <v>-0.00336924418070955</v>
      </c>
      <c r="AF38" s="23" t="n">
        <f aca="false">LN(C37/C38)</f>
        <v>0.00374621357430527</v>
      </c>
      <c r="AG38" s="23" t="n">
        <f aca="false">LN(D37/D38)</f>
        <v>0.0614181124267103</v>
      </c>
      <c r="AH38" s="23" t="n">
        <f aca="false">LN(E37/E38)</f>
        <v>0.0316819668692448</v>
      </c>
      <c r="AI38" s="23" t="n">
        <f aca="false">LN(F37/F38)</f>
        <v>0.0531990104958896</v>
      </c>
      <c r="AJ38" s="23" t="n">
        <f aca="false">LN(G37/G38)</f>
        <v>-0.0177883587994457</v>
      </c>
      <c r="AK38" s="23" t="n">
        <f aca="false">LN(H37/H38)</f>
        <v>-0.0213902050318381</v>
      </c>
    </row>
    <row r="39" customFormat="false" ht="15" hidden="false" customHeight="false" outlineLevel="0" collapsed="false">
      <c r="A39" s="19" t="n">
        <v>39082</v>
      </c>
      <c r="B39" s="20" t="n">
        <v>3.3113</v>
      </c>
      <c r="C39" s="20" t="n">
        <v>10.4479</v>
      </c>
      <c r="D39" s="20" t="n">
        <v>672.7969</v>
      </c>
      <c r="E39" s="20" t="n">
        <v>2201.4477</v>
      </c>
      <c r="F39" s="20" t="n">
        <v>6.5033</v>
      </c>
      <c r="G39" s="20" t="n">
        <v>1.9538</v>
      </c>
      <c r="H39" s="20" t="n">
        <v>3.7747</v>
      </c>
      <c r="I39" s="21" t="n">
        <v>118.771</v>
      </c>
      <c r="J39" s="21" t="n">
        <v>114.087</v>
      </c>
      <c r="K39" s="21" t="n">
        <v>110.862</v>
      </c>
      <c r="L39" s="21" t="n">
        <v>115.352</v>
      </c>
      <c r="M39" s="21" t="n">
        <v>116.706</v>
      </c>
      <c r="N39" s="21" t="n">
        <v>146.65</v>
      </c>
      <c r="O39" s="21" t="n">
        <v>109.716</v>
      </c>
      <c r="P39" s="21" t="n">
        <v>107.045</v>
      </c>
      <c r="Q39" s="22" t="n">
        <f aca="false">(I39/$P39)/(I$4/$P$4)/(B39/B$4)*100</f>
        <v>102.949140673559</v>
      </c>
      <c r="R39" s="22" t="n">
        <f aca="false">(J39/$P39)/(J$4/$P$4)/(C39/C$4)*100</f>
        <v>110.989003760852</v>
      </c>
      <c r="S39" s="22" t="n">
        <f aca="false">(K39/$P39)/(K$4/$P$4)/(D39/D$4)*100</f>
        <v>100.37039234344</v>
      </c>
      <c r="T39" s="22" t="n">
        <f aca="false">(L39/$P39)/(L$4/$P$4)/(E39/E$4)*100</f>
        <v>111.037784609353</v>
      </c>
      <c r="U39" s="22" t="n">
        <f aca="false">(M39/$P39)/(M$4/$P$4)/(F39/F$4)*100</f>
        <v>103.632700809368</v>
      </c>
      <c r="V39" s="22" t="n">
        <f aca="false">(N39/$P39)/(N$4/$P$4)/(G39/G$4)*100</f>
        <v>96.5559791183695</v>
      </c>
      <c r="W39" s="22" t="n">
        <f aca="false">(O39/$P39)/(O$4/$P$4)/(H39/H$4)*100</f>
        <v>110.37084803708</v>
      </c>
      <c r="X39" s="23" t="n">
        <f aca="false">-(LN(Q39)-LN(AVERAGE(Q$4:Q39)))</f>
        <v>-0.0353006868956669</v>
      </c>
      <c r="Y39" s="23" t="n">
        <f aca="false">-(LN(R39)-LN(AVERAGE(R$4:R39)))</f>
        <v>-0.00965703312354282</v>
      </c>
      <c r="Z39" s="23" t="n">
        <f aca="false">-(LN(S39)-LN(AVERAGE(S$4:S39)))</f>
        <v>-0.0348182867496609</v>
      </c>
      <c r="AA39" s="23" t="n">
        <f aca="false">-(LN(T39)-LN(AVERAGE(T$4:T39)))</f>
        <v>-0.0598384836467085</v>
      </c>
      <c r="AB39" s="23" t="n">
        <f aca="false">-(LN(U39)-LN(AVERAGE(U$4:U39)))</f>
        <v>-0.106380995502184</v>
      </c>
      <c r="AC39" s="23" t="n">
        <f aca="false">-(LN(V39)-LN(AVERAGE(V$4:V39)))</f>
        <v>0.0193907358596883</v>
      </c>
      <c r="AD39" s="23" t="n">
        <f aca="false">-(LN(W39)-LN(AVERAGE(W$4:W39)))</f>
        <v>-0.0523171185842486</v>
      </c>
      <c r="AE39" s="23" t="n">
        <f aca="false">LN(B38/B39)</f>
        <v>-0.0215823636831247</v>
      </c>
      <c r="AF39" s="23" t="n">
        <f aca="false">LN(C38/C39)</f>
        <v>-0.0367112065544926</v>
      </c>
      <c r="AG39" s="23" t="n">
        <f aca="false">LN(D38/D39)</f>
        <v>-0.110337744550663</v>
      </c>
      <c r="AH39" s="23" t="n">
        <f aca="false">LN(E38/E39)</f>
        <v>-0.016046170011166</v>
      </c>
      <c r="AI39" s="23" t="n">
        <f aca="false">LN(F38/F39)</f>
        <v>-0.00123090194483713</v>
      </c>
      <c r="AJ39" s="23" t="n">
        <f aca="false">LN(G38/G39)</f>
        <v>-0.00138287814298915</v>
      </c>
      <c r="AK39" s="23" t="n">
        <f aca="false">LN(H38/H39)</f>
        <v>0.0175680371404627</v>
      </c>
    </row>
    <row r="40" customFormat="false" ht="15" hidden="false" customHeight="false" outlineLevel="0" collapsed="false">
      <c r="A40" s="19" t="n">
        <v>39113</v>
      </c>
      <c r="B40" s="20" t="n">
        <v>3.6599</v>
      </c>
      <c r="C40" s="20" t="n">
        <v>10.6455</v>
      </c>
      <c r="D40" s="20" t="n">
        <v>693.5493</v>
      </c>
      <c r="E40" s="20" t="n">
        <v>2236.4957</v>
      </c>
      <c r="F40" s="20" t="n">
        <v>6.5461</v>
      </c>
      <c r="G40" s="20" t="n">
        <v>1.9667</v>
      </c>
      <c r="H40" s="20" t="n">
        <v>3.6554</v>
      </c>
      <c r="I40" s="21" t="n">
        <v>119.451</v>
      </c>
      <c r="J40" s="21" t="n">
        <v>114.451</v>
      </c>
      <c r="K40" s="21" t="n">
        <v>111.265</v>
      </c>
      <c r="L40" s="21" t="n">
        <v>115.797</v>
      </c>
      <c r="M40" s="21" t="n">
        <v>117.201</v>
      </c>
      <c r="N40" s="21" t="n">
        <v>148.342</v>
      </c>
      <c r="O40" s="21" t="n">
        <v>109.803</v>
      </c>
      <c r="P40" s="21" t="n">
        <v>107.318</v>
      </c>
      <c r="Q40" s="22" t="n">
        <f aca="false">(I40/$P40)/(I$4/$P$4)/(B40/B$4)*100</f>
        <v>93.4383645853473</v>
      </c>
      <c r="R40" s="22" t="n">
        <f aca="false">(J40/$P40)/(J$4/$P$4)/(C40/C$4)*100</f>
        <v>108.998405169897</v>
      </c>
      <c r="S40" s="22" t="n">
        <f aca="false">(K40/$P40)/(K$4/$P$4)/(D40/D$4)*100</f>
        <v>97.4724640392922</v>
      </c>
      <c r="T40" s="22" t="n">
        <f aca="false">(L40/$P40)/(L$4/$P$4)/(E40/E$4)*100</f>
        <v>109.440253013973</v>
      </c>
      <c r="U40" s="22" t="n">
        <f aca="false">(M40/$P40)/(M$4/$P$4)/(F40/F$4)*100</f>
        <v>103.128789201879</v>
      </c>
      <c r="V40" s="22" t="n">
        <f aca="false">(N40/$P40)/(N$4/$P$4)/(G40/G$4)*100</f>
        <v>96.7825450445013</v>
      </c>
      <c r="W40" s="22" t="n">
        <f aca="false">(O40/$P40)/(O$4/$P$4)/(H40/H$4)*100</f>
        <v>113.773198938773</v>
      </c>
      <c r="X40" s="23" t="n">
        <f aca="false">-(LN(Q40)-LN(AVERAGE(Q$4:Q40)))</f>
        <v>0.0600156298168626</v>
      </c>
      <c r="Y40" s="23" t="n">
        <f aca="false">-(LN(R40)-LN(AVERAGE(R$4:R40)))</f>
        <v>0.00821365069862345</v>
      </c>
      <c r="Z40" s="23" t="n">
        <f aca="false">-(LN(S40)-LN(AVERAGE(S$4:S40)))</f>
        <v>-0.00537132195851076</v>
      </c>
      <c r="AA40" s="23" t="n">
        <f aca="false">-(LN(T40)-LN(AVERAGE(T$4:T40)))</f>
        <v>-0.0440936898965774</v>
      </c>
      <c r="AB40" s="23" t="n">
        <f aca="false">-(LN(U40)-LN(AVERAGE(U$4:U40)))</f>
        <v>-0.0986233248910233</v>
      </c>
      <c r="AC40" s="23" t="n">
        <f aca="false">-(LN(V40)-LN(AVERAGE(V$4:V40)))</f>
        <v>0.0165900826487038</v>
      </c>
      <c r="AD40" s="23" t="n">
        <f aca="false">-(LN(W40)-LN(AVERAGE(W$4:W40)))</f>
        <v>-0.0803512548500454</v>
      </c>
      <c r="AE40" s="23" t="n">
        <f aca="false">LN(B39/B40)</f>
        <v>-0.100094963107751</v>
      </c>
      <c r="AF40" s="23" t="n">
        <f aca="false">LN(C39/C40)</f>
        <v>-0.0187362663725402</v>
      </c>
      <c r="AG40" s="23" t="n">
        <f aca="false">LN(D39/D40)</f>
        <v>-0.0303788248706762</v>
      </c>
      <c r="AH40" s="23" t="n">
        <f aca="false">LN(E39/E40)</f>
        <v>-0.0157950318400825</v>
      </c>
      <c r="AI40" s="23" t="n">
        <f aca="false">LN(F39/F40)</f>
        <v>-0.00655971208989287</v>
      </c>
      <c r="AJ40" s="23" t="n">
        <f aca="false">LN(G39/G40)</f>
        <v>-0.00658081701576598</v>
      </c>
      <c r="AK40" s="23" t="n">
        <f aca="false">LN(H39/H40)</f>
        <v>0.0321153830061842</v>
      </c>
    </row>
    <row r="41" customFormat="false" ht="15" hidden="false" customHeight="false" outlineLevel="0" collapsed="false">
      <c r="A41" s="19" t="n">
        <v>39141</v>
      </c>
      <c r="B41" s="20" t="n">
        <v>3.5797</v>
      </c>
      <c r="C41" s="20" t="n">
        <v>10.2544</v>
      </c>
      <c r="D41" s="20" t="n">
        <v>702.8917</v>
      </c>
      <c r="E41" s="20" t="n">
        <v>2223.1319</v>
      </c>
      <c r="F41" s="20" t="n">
        <v>6.2424</v>
      </c>
      <c r="G41" s="20" t="n">
        <v>1.9982</v>
      </c>
      <c r="H41" s="20" t="n">
        <v>3.7308</v>
      </c>
      <c r="I41" s="21" t="n">
        <v>119.957</v>
      </c>
      <c r="J41" s="21" t="n">
        <v>115.147</v>
      </c>
      <c r="K41" s="21" t="n">
        <v>111.6</v>
      </c>
      <c r="L41" s="21" t="n">
        <v>116.139</v>
      </c>
      <c r="M41" s="21" t="n">
        <v>118.025</v>
      </c>
      <c r="N41" s="21" t="n">
        <v>149.768</v>
      </c>
      <c r="O41" s="21" t="n">
        <v>110.302</v>
      </c>
      <c r="P41" s="21" t="n">
        <v>107.644</v>
      </c>
      <c r="Q41" s="22" t="n">
        <f aca="false">(I41/$P41)/(I$4/$P$4)/(B41/B$4)*100</f>
        <v>95.6459015432028</v>
      </c>
      <c r="R41" s="22" t="n">
        <f aca="false">(J41/$P41)/(J$4/$P$4)/(C41/C$4)*100</f>
        <v>113.498920872214</v>
      </c>
      <c r="S41" s="22" t="n">
        <f aca="false">(K41/$P41)/(K$4/$P$4)/(D41/D$4)*100</f>
        <v>96.1743440281306</v>
      </c>
      <c r="T41" s="22" t="n">
        <f aca="false">(L41/$P41)/(L$4/$P$4)/(E41/E$4)*100</f>
        <v>110.088877249311</v>
      </c>
      <c r="U41" s="22" t="n">
        <f aca="false">(M41/$P41)/(M$4/$P$4)/(F41/F$4)*100</f>
        <v>108.576639314356</v>
      </c>
      <c r="V41" s="22" t="n">
        <f aca="false">(N41/$P41)/(N$4/$P$4)/(G41/G$4)*100</f>
        <v>95.8812847436546</v>
      </c>
      <c r="W41" s="22" t="n">
        <f aca="false">(O41/$P41)/(O$4/$P$4)/(H41/H$4)*100</f>
        <v>111.641286586846</v>
      </c>
      <c r="X41" s="23" t="n">
        <f aca="false">-(LN(Q41)-LN(AVERAGE(Q$4:Q41)))</f>
        <v>0.0357169617870454</v>
      </c>
      <c r="Y41" s="23" t="n">
        <f aca="false">-(LN(R41)-LN(AVERAGE(R$4:R41)))</f>
        <v>-0.0313843789965222</v>
      </c>
      <c r="Z41" s="23" t="n">
        <f aca="false">-(LN(S41)-LN(AVERAGE(S$4:S41)))</f>
        <v>0.00782532043445094</v>
      </c>
      <c r="AA41" s="23" t="n">
        <f aca="false">-(LN(T41)-LN(AVERAGE(T$4:T41)))</f>
        <v>-0.0486545275164225</v>
      </c>
      <c r="AB41" s="23" t="n">
        <f aca="false">-(LN(U41)-LN(AVERAGE(U$4:U41)))</f>
        <v>-0.145848185526543</v>
      </c>
      <c r="AC41" s="23" t="n">
        <f aca="false">-(LN(V41)-LN(AVERAGE(V$4:V41)))</f>
        <v>0.0252716986531327</v>
      </c>
      <c r="AD41" s="23" t="n">
        <f aca="false">-(LN(W41)-LN(AVERAGE(W$4:W41)))</f>
        <v>-0.0597691823729205</v>
      </c>
      <c r="AE41" s="23" t="n">
        <f aca="false">LN(B40/B41)</f>
        <v>0.0221568266170347</v>
      </c>
      <c r="AF41" s="23" t="n">
        <f aca="false">LN(C40/C41)</f>
        <v>0.0374303858831849</v>
      </c>
      <c r="AG41" s="23" t="n">
        <f aca="false">LN(D40/D41)</f>
        <v>-0.0133804999802548</v>
      </c>
      <c r="AH41" s="23" t="n">
        <f aca="false">LN(E40/E41)</f>
        <v>0.00599325378705254</v>
      </c>
      <c r="AI41" s="23" t="n">
        <f aca="false">LN(F40/F41)</f>
        <v>0.0475047286466255</v>
      </c>
      <c r="AJ41" s="23" t="n">
        <f aca="false">LN(G40/G41)</f>
        <v>-0.01588976406431</v>
      </c>
      <c r="AK41" s="23" t="n">
        <f aca="false">LN(H40/H41)</f>
        <v>-0.0204171615323666</v>
      </c>
    </row>
    <row r="42" customFormat="false" ht="15" hidden="false" customHeight="false" outlineLevel="0" collapsed="false">
      <c r="A42" s="19" t="n">
        <v>39172</v>
      </c>
      <c r="B42" s="20" t="n">
        <v>3.4523</v>
      </c>
      <c r="C42" s="20" t="n">
        <v>10.8354</v>
      </c>
      <c r="D42" s="20" t="n">
        <v>685.6223</v>
      </c>
      <c r="E42" s="20" t="n">
        <v>2112.5702</v>
      </c>
      <c r="F42" s="20" t="n">
        <v>6.5418</v>
      </c>
      <c r="G42" s="20" t="n">
        <v>2.0207</v>
      </c>
      <c r="H42" s="20" t="n">
        <v>4.0935</v>
      </c>
      <c r="I42" s="21" t="n">
        <v>120.56</v>
      </c>
      <c r="J42" s="21" t="n">
        <v>115.894</v>
      </c>
      <c r="K42" s="21" t="n">
        <v>111.929</v>
      </c>
      <c r="L42" s="21" t="n">
        <v>116.492</v>
      </c>
      <c r="M42" s="21" t="n">
        <v>118.557</v>
      </c>
      <c r="N42" s="21" t="n">
        <v>151.396</v>
      </c>
      <c r="O42" s="21" t="n">
        <v>110.551</v>
      </c>
      <c r="P42" s="21" t="n">
        <v>107.837</v>
      </c>
      <c r="Q42" s="22" t="n">
        <f aca="false">(I42/$P42)/(I$4/$P$4)/(B42/B$4)*100</f>
        <v>99.4956611119838</v>
      </c>
      <c r="R42" s="22" t="n">
        <f aca="false">(J42/$P42)/(J$4/$P$4)/(C42/C$4)*100</f>
        <v>107.916386130752</v>
      </c>
      <c r="S42" s="22" t="n">
        <f aca="false">(K42/$P42)/(K$4/$P$4)/(D42/D$4)*100</f>
        <v>98.7104592499652</v>
      </c>
      <c r="T42" s="22" t="n">
        <f aca="false">(L42/$P42)/(L$4/$P$4)/(E42/E$4)*100</f>
        <v>115.994546995132</v>
      </c>
      <c r="U42" s="22" t="n">
        <f aca="false">(M42/$P42)/(M$4/$P$4)/(F42/F$4)*100</f>
        <v>103.888134773459</v>
      </c>
      <c r="V42" s="22" t="n">
        <f aca="false">(N42/$P42)/(N$4/$P$4)/(G42/G$4)*100</f>
        <v>95.6727723003441</v>
      </c>
      <c r="W42" s="22" t="n">
        <f aca="false">(O42/$P42)/(O$4/$P$4)/(H42/H$4)*100</f>
        <v>101.796612123645</v>
      </c>
      <c r="X42" s="23" t="n">
        <f aca="false">-(LN(Q42)-LN(AVERAGE(Q$4:Q42)))</f>
        <v>-0.00364804684088416</v>
      </c>
      <c r="Y42" s="23" t="n">
        <f aca="false">-(LN(R42)-LN(AVERAGE(R$4:R42)))</f>
        <v>0.018568213919667</v>
      </c>
      <c r="Z42" s="23" t="n">
        <f aca="false">-(LN(S42)-LN(AVERAGE(S$4:S42)))</f>
        <v>-0.0177320568162056</v>
      </c>
      <c r="AA42" s="23" t="n">
        <f aca="false">-(LN(T42)-LN(AVERAGE(T$4:T42)))</f>
        <v>-0.0981909129481648</v>
      </c>
      <c r="AB42" s="23" t="n">
        <f aca="false">-(LN(U42)-LN(AVERAGE(U$4:U42)))</f>
        <v>-0.0989652700202583</v>
      </c>
      <c r="AC42" s="23" t="n">
        <f aca="false">-(LN(V42)-LN(AVERAGE(V$4:V42)))</f>
        <v>0.0267542767823263</v>
      </c>
      <c r="AD42" s="23" t="n">
        <f aca="false">-(LN(W42)-LN(AVERAGE(W$4:W42)))</f>
        <v>0.0317235372805671</v>
      </c>
      <c r="AE42" s="23" t="n">
        <f aca="false">LN(B41/B42)</f>
        <v>0.0362383224321758</v>
      </c>
      <c r="AF42" s="23" t="n">
        <f aca="false">LN(C41/C42)</f>
        <v>-0.0551116699363901</v>
      </c>
      <c r="AG42" s="23" t="n">
        <f aca="false">LN(D41/D42)</f>
        <v>0.0248759328800875</v>
      </c>
      <c r="AH42" s="23" t="n">
        <f aca="false">LN(E41/E42)</f>
        <v>0.0510116569885791</v>
      </c>
      <c r="AI42" s="23" t="n">
        <f aca="false">LN(F41/F42)</f>
        <v>-0.0468476331378397</v>
      </c>
      <c r="AJ42" s="23" t="n">
        <f aca="false">LN(G41/G42)</f>
        <v>-0.0111972107205324</v>
      </c>
      <c r="AK42" s="23" t="n">
        <f aca="false">LN(H41/H42)</f>
        <v>-0.0927776619637944</v>
      </c>
    </row>
    <row r="43" customFormat="false" ht="15" hidden="false" customHeight="false" outlineLevel="0" collapsed="false">
      <c r="A43" s="19" t="n">
        <v>39202</v>
      </c>
      <c r="B43" s="20" t="n">
        <v>3.4028</v>
      </c>
      <c r="C43" s="20" t="n">
        <v>10.3176</v>
      </c>
      <c r="D43" s="20" t="n">
        <v>708.963</v>
      </c>
      <c r="E43" s="20" t="n">
        <v>2125.1954</v>
      </c>
      <c r="F43" s="20" t="n">
        <v>6.4077</v>
      </c>
      <c r="G43" s="20" t="n">
        <v>2.0411</v>
      </c>
      <c r="H43" s="20" t="n">
        <v>3.9579</v>
      </c>
      <c r="I43" s="21" t="n">
        <v>120.745</v>
      </c>
      <c r="J43" s="21" t="n">
        <v>116.418</v>
      </c>
      <c r="K43" s="21" t="n">
        <v>112.42</v>
      </c>
      <c r="L43" s="21" t="n">
        <v>116.93</v>
      </c>
      <c r="M43" s="21" t="n">
        <v>118.927</v>
      </c>
      <c r="N43" s="21" t="n">
        <v>153.176</v>
      </c>
      <c r="O43" s="21" t="n">
        <v>110.808</v>
      </c>
      <c r="P43" s="21" t="n">
        <v>107.965</v>
      </c>
      <c r="Q43" s="22" t="n">
        <f aca="false">(I43/$P43)/(I$4/$P$4)/(B43/B$4)*100</f>
        <v>100.978047982953</v>
      </c>
      <c r="R43" s="22" t="n">
        <f aca="false">(J43/$P43)/(J$4/$P$4)/(C43/C$4)*100</f>
        <v>113.709734318948</v>
      </c>
      <c r="S43" s="22" t="n">
        <f aca="false">(K43/$P43)/(K$4/$P$4)/(D43/D$4)*100</f>
        <v>95.7657694102121</v>
      </c>
      <c r="T43" s="22" t="n">
        <f aca="false">(L43/$P43)/(L$4/$P$4)/(E43/E$4)*100</f>
        <v>115.601777452448</v>
      </c>
      <c r="U43" s="22" t="n">
        <f aca="false">(M43/$P43)/(M$4/$P$4)/(F43/F$4)*100</f>
        <v>106.267169176845</v>
      </c>
      <c r="V43" s="22" t="n">
        <f aca="false">(N43/$P43)/(N$4/$P$4)/(G43/G$4)*100</f>
        <v>95.7165527583526</v>
      </c>
      <c r="W43" s="22" t="n">
        <f aca="false">(O43/$P43)/(O$4/$P$4)/(H43/H$4)*100</f>
        <v>105.403868690971</v>
      </c>
      <c r="X43" s="23" t="n">
        <f aca="false">-(LN(Q43)-LN(AVERAGE(Q$4:Q43)))</f>
        <v>-0.0179720609598864</v>
      </c>
      <c r="Y43" s="23" t="n">
        <f aca="false">-(LN(R43)-LN(AVERAGE(R$4:R43)))</f>
        <v>-0.0328669604858742</v>
      </c>
      <c r="Z43" s="23" t="n">
        <f aca="false">-(LN(S43)-LN(AVERAGE(S$4:S43)))</f>
        <v>0.0122416204223796</v>
      </c>
      <c r="AA43" s="23" t="n">
        <f aca="false">-(LN(T43)-LN(AVERAGE(T$4:T43)))</f>
        <v>-0.0923162005764437</v>
      </c>
      <c r="AB43" s="23" t="n">
        <f aca="false">-(LN(U43)-LN(AVERAGE(U$4:U43)))</f>
        <v>-0.118379424202493</v>
      </c>
      <c r="AC43" s="23" t="n">
        <f aca="false">-(LN(V43)-LN(AVERAGE(V$4:V43)))</f>
        <v>0.0256477139635392</v>
      </c>
      <c r="AD43" s="23" t="n">
        <f aca="false">-(LN(W43)-LN(AVERAGE(W$4:W43)))</f>
        <v>-0.00302138752794878</v>
      </c>
      <c r="AE43" s="23" t="n">
        <f aca="false">LN(B42/B43)</f>
        <v>0.0144420534668367</v>
      </c>
      <c r="AF43" s="23" t="n">
        <f aca="false">LN(C42/C43)</f>
        <v>0.0489673768361711</v>
      </c>
      <c r="AG43" s="23" t="n">
        <f aca="false">LN(D42/D43)</f>
        <v>-0.0334764459836878</v>
      </c>
      <c r="AH43" s="23" t="n">
        <f aca="false">LN(E42/E43)</f>
        <v>-0.0059584406238512</v>
      </c>
      <c r="AI43" s="23" t="n">
        <f aca="false">LN(F42/F43)</f>
        <v>0.0207119647675224</v>
      </c>
      <c r="AJ43" s="23" t="n">
        <f aca="false">LN(G42/G43)</f>
        <v>-0.0100448921805464</v>
      </c>
      <c r="AK43" s="23" t="n">
        <f aca="false">LN(H42/H43)</f>
        <v>0.0336867682586623</v>
      </c>
    </row>
    <row r="44" customFormat="false" ht="15" hidden="false" customHeight="false" outlineLevel="0" collapsed="false">
      <c r="A44" s="19" t="n">
        <v>39233</v>
      </c>
      <c r="B44" s="20" t="n">
        <v>3.4356</v>
      </c>
      <c r="C44" s="20" t="n">
        <v>10.2673</v>
      </c>
      <c r="D44" s="20" t="n">
        <v>696.6245</v>
      </c>
      <c r="E44" s="20" t="n">
        <v>2193.8589</v>
      </c>
      <c r="F44" s="20" t="n">
        <v>6.5796</v>
      </c>
      <c r="G44" s="20" t="n">
        <v>2.0744</v>
      </c>
      <c r="H44" s="20" t="n">
        <v>4.0643</v>
      </c>
      <c r="I44" s="21" t="n">
        <v>121.365</v>
      </c>
      <c r="J44" s="21" t="n">
        <v>117.166</v>
      </c>
      <c r="K44" s="21" t="n">
        <v>112.724</v>
      </c>
      <c r="L44" s="21" t="n">
        <v>117.49</v>
      </c>
      <c r="M44" s="21" t="n">
        <v>119.362</v>
      </c>
      <c r="N44" s="21" t="n">
        <v>154.806</v>
      </c>
      <c r="O44" s="21" t="n">
        <v>110.968</v>
      </c>
      <c r="P44" s="21" t="n">
        <v>108.219</v>
      </c>
      <c r="Q44" s="22" t="n">
        <f aca="false">(I44/$P44)/(I$4/$P$4)/(B44/B$4)*100</f>
        <v>100.29160420506</v>
      </c>
      <c r="R44" s="22" t="n">
        <f aca="false">(J44/$P44)/(J$4/$P$4)/(C44/C$4)*100</f>
        <v>114.731064175142</v>
      </c>
      <c r="S44" s="22" t="n">
        <f aca="false">(K44/$P44)/(K$4/$P$4)/(D44/D$4)*100</f>
        <v>97.4961376396965</v>
      </c>
      <c r="T44" s="22" t="n">
        <f aca="false">(L44/$P44)/(L$4/$P$4)/(E44/E$4)*100</f>
        <v>112.255883812796</v>
      </c>
      <c r="U44" s="22" t="n">
        <f aca="false">(M44/$P44)/(M$4/$P$4)/(F44/F$4)*100</f>
        <v>103.625558971491</v>
      </c>
      <c r="V44" s="22" t="n">
        <f aca="false">(N44/$P44)/(N$4/$P$4)/(G44/G$4)*100</f>
        <v>94.9588322909834</v>
      </c>
      <c r="W44" s="22" t="n">
        <f aca="false">(O44/$P44)/(O$4/$P$4)/(H44/H$4)*100</f>
        <v>102.551431327904</v>
      </c>
      <c r="X44" s="23" t="n">
        <f aca="false">-(LN(Q44)-LN(AVERAGE(Q$4:Q44)))</f>
        <v>-0.0108774413007087</v>
      </c>
      <c r="Y44" s="23" t="n">
        <f aca="false">-(LN(R44)-LN(AVERAGE(R$4:R44)))</f>
        <v>-0.0407679654305317</v>
      </c>
      <c r="Z44" s="23" t="n">
        <f aca="false">-(LN(S44)-LN(AVERAGE(S$4:S44)))</f>
        <v>-0.00552726105102774</v>
      </c>
      <c r="AA44" s="23" t="n">
        <f aca="false">-(LN(T44)-LN(AVERAGE(T$4:T44)))</f>
        <v>-0.0613624521577725</v>
      </c>
      <c r="AB44" s="23" t="n">
        <f aca="false">-(LN(U44)-LN(AVERAGE(U$4:U44)))</f>
        <v>-0.0908272207347851</v>
      </c>
      <c r="AC44" s="23" t="n">
        <f aca="false">-(LN(V44)-LN(AVERAGE(V$4:V44)))</f>
        <v>0.0327893929594634</v>
      </c>
      <c r="AD44" s="23" t="n">
        <f aca="false">-(LN(W44)-LN(AVERAGE(W$4:W44)))</f>
        <v>0.0238250961372506</v>
      </c>
      <c r="AE44" s="23" t="n">
        <f aca="false">LN(B43/B44)</f>
        <v>-0.00959296079034034</v>
      </c>
      <c r="AF44" s="23" t="n">
        <f aca="false">LN(C43/C44)</f>
        <v>0.00488708714758262</v>
      </c>
      <c r="AG44" s="23" t="n">
        <f aca="false">LN(D43/D44)</f>
        <v>0.0175568108495002</v>
      </c>
      <c r="AH44" s="23" t="n">
        <f aca="false">LN(E43/E44)</f>
        <v>-0.031798296935461</v>
      </c>
      <c r="AI44" s="23" t="n">
        <f aca="false">LN(F43/F44)</f>
        <v>-0.0264735610251342</v>
      </c>
      <c r="AJ44" s="23" t="n">
        <f aca="false">LN(G43/G44)</f>
        <v>-0.0161830770244576</v>
      </c>
      <c r="AK44" s="23" t="n">
        <f aca="false">LN(H43/H44)</f>
        <v>-0.0265279448736343</v>
      </c>
    </row>
    <row r="45" customFormat="false" ht="15" hidden="false" customHeight="false" outlineLevel="0" collapsed="false">
      <c r="A45" s="19" t="n">
        <v>39263</v>
      </c>
      <c r="B45" s="20" t="n">
        <v>3.2569</v>
      </c>
      <c r="C45" s="20" t="n">
        <v>10.2884</v>
      </c>
      <c r="D45" s="20" t="n">
        <v>677.0959</v>
      </c>
      <c r="E45" s="20" t="n">
        <v>2133.3396</v>
      </c>
      <c r="F45" s="20" t="n">
        <v>7.1962</v>
      </c>
      <c r="G45" s="20" t="n">
        <v>1.9731</v>
      </c>
      <c r="H45" s="20" t="n">
        <v>4.3608</v>
      </c>
      <c r="I45" s="21" t="n">
        <v>122.179</v>
      </c>
      <c r="J45" s="21" t="n">
        <v>117.512</v>
      </c>
      <c r="K45" s="21" t="n">
        <v>112.958</v>
      </c>
      <c r="L45" s="21" t="n">
        <v>118.182</v>
      </c>
      <c r="M45" s="21" t="n">
        <v>119.958</v>
      </c>
      <c r="N45" s="21" t="n">
        <v>156.7</v>
      </c>
      <c r="O45" s="21" t="n">
        <v>111.07</v>
      </c>
      <c r="P45" s="21" t="n">
        <v>108.462</v>
      </c>
      <c r="Q45" s="22" t="n">
        <f aca="false">(I45/$P45)/(I$4/$P$4)/(B45/B$4)*100</f>
        <v>106.265370827507</v>
      </c>
      <c r="R45" s="22" t="n">
        <f aca="false">(J45/$P45)/(J$4/$P$4)/(C45/C$4)*100</f>
        <v>114.576606519723</v>
      </c>
      <c r="S45" s="22" t="n">
        <f aca="false">(K45/$P45)/(K$4/$P$4)/(D45/D$4)*100</f>
        <v>100.291120312971</v>
      </c>
      <c r="T45" s="22" t="n">
        <f aca="false">(L45/$P45)/(L$4/$P$4)/(E45/E$4)*100</f>
        <v>115.86016701233</v>
      </c>
      <c r="U45" s="22" t="n">
        <f aca="false">(M45/$P45)/(M$4/$P$4)/(F45/F$4)*100</f>
        <v>95.0062531055244</v>
      </c>
      <c r="V45" s="22" t="n">
        <f aca="false">(N45/$P45)/(N$4/$P$4)/(G45/G$4)*100</f>
        <v>100.829099390541</v>
      </c>
      <c r="W45" s="22" t="n">
        <f aca="false">(O45/$P45)/(O$4/$P$4)/(H45/H$4)*100</f>
        <v>95.452264437784</v>
      </c>
      <c r="X45" s="23" t="n">
        <f aca="false">-(LN(Q45)-LN(AVERAGE(Q$4:Q45)))</f>
        <v>-0.0670422532470862</v>
      </c>
      <c r="Y45" s="23" t="n">
        <f aca="false">-(LN(R45)-LN(AVERAGE(R$4:R45)))</f>
        <v>-0.0384639220141079</v>
      </c>
      <c r="Z45" s="23" t="n">
        <f aca="false">-(LN(S45)-LN(AVERAGE(S$4:S45)))</f>
        <v>-0.0329736807308896</v>
      </c>
      <c r="AA45" s="23" t="n">
        <f aca="false">-(LN(T45)-LN(AVERAGE(T$4:T45)))</f>
        <v>-0.0906485867138125</v>
      </c>
      <c r="AB45" s="23" t="n">
        <f aca="false">-(LN(U45)-LN(AVERAGE(U$4:U45)))</f>
        <v>-0.00389083687759761</v>
      </c>
      <c r="AC45" s="23" t="n">
        <f aca="false">-(LN(V45)-LN(AVERAGE(V$4:V45)))</f>
        <v>-0.0265380033915168</v>
      </c>
      <c r="AD45" s="23" t="n">
        <f aca="false">-(LN(W45)-LN(AVERAGE(W$4:W45)))</f>
        <v>0.0933909269167028</v>
      </c>
      <c r="AE45" s="23" t="n">
        <f aca="false">LN(B44/B45)</f>
        <v>0.0534157601881993</v>
      </c>
      <c r="AF45" s="23" t="n">
        <f aca="false">LN(C44/C45)</f>
        <v>-0.002052959267818</v>
      </c>
      <c r="AG45" s="23" t="n">
        <f aca="false">LN(D44/D45)</f>
        <v>0.0284336109054629</v>
      </c>
      <c r="AH45" s="23" t="n">
        <f aca="false">LN(E44/E45)</f>
        <v>0.0279734088324032</v>
      </c>
      <c r="AI45" s="23" t="n">
        <f aca="false">LN(F44/F45)</f>
        <v>-0.089579155704651</v>
      </c>
      <c r="AJ45" s="23" t="n">
        <f aca="false">LN(G44/G45)</f>
        <v>0.0500660452490394</v>
      </c>
      <c r="AK45" s="23" t="n">
        <f aca="false">LN(H44/H45)</f>
        <v>-0.0704140003185962</v>
      </c>
    </row>
    <row r="46" customFormat="false" ht="15" hidden="false" customHeight="false" outlineLevel="0" collapsed="false">
      <c r="A46" s="19" t="n">
        <v>39294</v>
      </c>
      <c r="B46" s="20" t="n">
        <v>3.0986</v>
      </c>
      <c r="C46" s="20" t="n">
        <v>10.2683</v>
      </c>
      <c r="D46" s="20" t="n">
        <v>632.0071</v>
      </c>
      <c r="E46" s="20" t="n">
        <v>2101.2178</v>
      </c>
      <c r="F46" s="20" t="n">
        <v>7.2131</v>
      </c>
      <c r="G46" s="20" t="n">
        <v>1.9963</v>
      </c>
      <c r="H46" s="20" t="n">
        <v>4.3348</v>
      </c>
      <c r="I46" s="21" t="n">
        <v>122.559</v>
      </c>
      <c r="J46" s="21" t="n">
        <v>117.732</v>
      </c>
      <c r="K46" s="21" t="n">
        <v>113.295</v>
      </c>
      <c r="L46" s="21" t="n">
        <v>118.609</v>
      </c>
      <c r="M46" s="21" t="n">
        <v>120.449</v>
      </c>
      <c r="N46" s="21" t="n">
        <v>158.244</v>
      </c>
      <c r="O46" s="21" t="n">
        <v>111.273</v>
      </c>
      <c r="P46" s="21" t="n">
        <v>108.798</v>
      </c>
      <c r="Q46" s="22" t="n">
        <f aca="false">(I46/$P46)/(I$4/$P$4)/(B46/B$4)*100</f>
        <v>111.695585422653</v>
      </c>
      <c r="R46" s="22" t="n">
        <f aca="false">(J46/$P46)/(J$4/$P$4)/(C46/C$4)*100</f>
        <v>114.660609999073</v>
      </c>
      <c r="S46" s="22" t="n">
        <f aca="false">(K46/$P46)/(K$4/$P$4)/(D46/D$4)*100</f>
        <v>107.433853972037</v>
      </c>
      <c r="T46" s="22" t="n">
        <f aca="false">(L46/$P46)/(L$4/$P$4)/(E46/E$4)*100</f>
        <v>117.691765985043</v>
      </c>
      <c r="U46" s="22" t="n">
        <f aca="false">(M46/$P46)/(M$4/$P$4)/(F46/F$4)*100</f>
        <v>94.8776984873137</v>
      </c>
      <c r="V46" s="22" t="n">
        <f aca="false">(N46/$P46)/(N$4/$P$4)/(G46/G$4)*100</f>
        <v>100.328456318203</v>
      </c>
      <c r="W46" s="22" t="n">
        <f aca="false">(O46/$P46)/(O$4/$P$4)/(H46/H$4)*100</f>
        <v>95.9031918838536</v>
      </c>
      <c r="X46" s="23" t="n">
        <f aca="false">-(LN(Q46)-LN(AVERAGE(Q$4:Q46)))</f>
        <v>-0.114000761002355</v>
      </c>
      <c r="Y46" s="23" t="n">
        <f aca="false">-(LN(R46)-LN(AVERAGE(R$4:R46)))</f>
        <v>-0.0382675949292786</v>
      </c>
      <c r="Z46" s="23" t="n">
        <f aca="false">-(LN(S46)-LN(AVERAGE(S$4:S46)))</f>
        <v>-0.0992835501027614</v>
      </c>
      <c r="AA46" s="23" t="n">
        <f aca="false">-(LN(T46)-LN(AVERAGE(T$4:T46)))</f>
        <v>-0.103727894869962</v>
      </c>
      <c r="AB46" s="23" t="n">
        <f aca="false">-(LN(U46)-LN(AVERAGE(U$4:U46)))</f>
        <v>-0.00247773457456812</v>
      </c>
      <c r="AC46" s="23" t="n">
        <f aca="false">-(LN(V46)-LN(AVERAGE(V$4:V46)))</f>
        <v>-0.021053651885711</v>
      </c>
      <c r="AD46" s="23" t="n">
        <f aca="false">-(LN(W46)-LN(AVERAGE(W$4:W46)))</f>
        <v>0.0867025036150695</v>
      </c>
      <c r="AE46" s="23" t="n">
        <f aca="false">LN(B45/B46)</f>
        <v>0.049825426141679</v>
      </c>
      <c r="AF46" s="23" t="n">
        <f aca="false">LN(C45/C46)</f>
        <v>0.0019555674213865</v>
      </c>
      <c r="AG46" s="23" t="n">
        <f aca="false">LN(D45/D46)</f>
        <v>0.0689122889767336</v>
      </c>
      <c r="AH46" s="23" t="n">
        <f aca="false">LN(E45/E46)</f>
        <v>0.0151715577817093</v>
      </c>
      <c r="AI46" s="23" t="n">
        <f aca="false">LN(F45/F46)</f>
        <v>-0.00234570836184112</v>
      </c>
      <c r="AJ46" s="23" t="n">
        <f aca="false">LN(G45/G46)</f>
        <v>-0.0116895572031929</v>
      </c>
      <c r="AK46" s="23" t="n">
        <f aca="false">LN(H45/H46)</f>
        <v>0.00598005370123086</v>
      </c>
    </row>
    <row r="47" customFormat="false" ht="15" hidden="false" customHeight="false" outlineLevel="0" collapsed="false">
      <c r="A47" s="19" t="n">
        <v>39325</v>
      </c>
      <c r="B47" s="20" t="n">
        <v>3.3663</v>
      </c>
      <c r="C47" s="20" t="n">
        <v>10.1691</v>
      </c>
      <c r="D47" s="20" t="n">
        <v>624.9182</v>
      </c>
      <c r="E47" s="20" t="n">
        <v>2052.7331</v>
      </c>
      <c r="F47" s="20" t="n">
        <v>7.2173</v>
      </c>
      <c r="G47" s="20" t="n">
        <v>2.0525</v>
      </c>
      <c r="H47" s="20" t="n">
        <v>4.3338</v>
      </c>
      <c r="I47" s="21" t="n">
        <v>123.194</v>
      </c>
      <c r="J47" s="21" t="n">
        <v>118.131</v>
      </c>
      <c r="K47" s="21" t="n">
        <v>113.651</v>
      </c>
      <c r="L47" s="21" t="n">
        <v>118.895</v>
      </c>
      <c r="M47" s="21" t="n">
        <v>120.992</v>
      </c>
      <c r="N47" s="21" t="n">
        <v>160.051</v>
      </c>
      <c r="O47" s="21" t="n">
        <v>111.531</v>
      </c>
      <c r="P47" s="21" t="n">
        <v>108.876</v>
      </c>
      <c r="Q47" s="22" t="n">
        <f aca="false">(I47/$P47)/(I$4/$P$4)/(B47/B$4)*100</f>
        <v>103.271815291089</v>
      </c>
      <c r="R47" s="22" t="n">
        <f aca="false">(J47/$P47)/(J$4/$P$4)/(C47/C$4)*100</f>
        <v>116.088284122653</v>
      </c>
      <c r="S47" s="22" t="n">
        <f aca="false">(K47/$P47)/(K$4/$P$4)/(D47/D$4)*100</f>
        <v>108.915881842833</v>
      </c>
      <c r="T47" s="22" t="n">
        <f aca="false">(L47/$P47)/(L$4/$P$4)/(E47/E$4)*100</f>
        <v>120.675572351093</v>
      </c>
      <c r="U47" s="22" t="n">
        <f aca="false">(M47/$P47)/(M$4/$P$4)/(F47/F$4)*100</f>
        <v>95.1817199672925</v>
      </c>
      <c r="V47" s="22" t="n">
        <f aca="false">(N47/$P47)/(N$4/$P$4)/(G47/G$4)*100</f>
        <v>98.6249204309443</v>
      </c>
      <c r="W47" s="22" t="n">
        <f aca="false">(O47/$P47)/(O$4/$P$4)/(H47/H$4)*100</f>
        <v>96.0788542168045</v>
      </c>
      <c r="X47" s="23" t="n">
        <f aca="false">-(LN(Q47)-LN(AVERAGE(Q$4:Q47)))</f>
        <v>-0.0347650275974791</v>
      </c>
      <c r="Y47" s="23" t="n">
        <f aca="false">-(LN(R47)-LN(AVERAGE(R$4:R47)))</f>
        <v>-0.0494621188411006</v>
      </c>
      <c r="Z47" s="23" t="n">
        <f aca="false">-(LN(S47)-LN(AVERAGE(S$4:S47)))</f>
        <v>-0.110269248324992</v>
      </c>
      <c r="AA47" s="23" t="n">
        <f aca="false">-(LN(T47)-LN(AVERAGE(T$4:T47)))</f>
        <v>-0.125646198133291</v>
      </c>
      <c r="AB47" s="23" t="n">
        <f aca="false">-(LN(U47)-LN(AVERAGE(U$4:U47)))</f>
        <v>-0.00554758248386911</v>
      </c>
      <c r="AC47" s="23" t="n">
        <f aca="false">-(LN(V47)-LN(AVERAGE(V$4:V47)))</f>
        <v>-0.00383880732941222</v>
      </c>
      <c r="AD47" s="23" t="n">
        <f aca="false">-(LN(W47)-LN(AVERAGE(W$4:W47)))</f>
        <v>0.0830214717855453</v>
      </c>
      <c r="AE47" s="23" t="n">
        <f aca="false">LN(B46/B47)</f>
        <v>-0.0828638217767388</v>
      </c>
      <c r="AF47" s="23" t="n">
        <f aca="false">LN(C46/C47)</f>
        <v>0.00970776899761054</v>
      </c>
      <c r="AG47" s="23" t="n">
        <f aca="false">LN(D46/D47)</f>
        <v>0.011279867090103</v>
      </c>
      <c r="AH47" s="23" t="n">
        <f aca="false">LN(E46/E47)</f>
        <v>0.0233449566969824</v>
      </c>
      <c r="AI47" s="23" t="n">
        <f aca="false">LN(F46/F47)</f>
        <v>-0.000582104462606121</v>
      </c>
      <c r="AJ47" s="23" t="n">
        <f aca="false">LN(G46/G47)</f>
        <v>-0.0277630951479754</v>
      </c>
      <c r="AK47" s="23" t="n">
        <f aca="false">LN(H46/H47)</f>
        <v>0.000230717763984188</v>
      </c>
    </row>
    <row r="48" customFormat="false" ht="15" hidden="false" customHeight="false" outlineLevel="0" collapsed="false">
      <c r="A48" s="19" t="n">
        <v>39355</v>
      </c>
      <c r="B48" s="20" t="n">
        <v>3.3751</v>
      </c>
      <c r="C48" s="20" t="n">
        <v>10.1238</v>
      </c>
      <c r="D48" s="20" t="n">
        <v>644.8362</v>
      </c>
      <c r="E48" s="20" t="n">
        <v>2068.3942</v>
      </c>
      <c r="F48" s="20" t="n">
        <v>6.6722</v>
      </c>
      <c r="G48" s="20" t="n">
        <v>2.0203</v>
      </c>
      <c r="H48" s="20" t="n">
        <v>4.2782</v>
      </c>
      <c r="I48" s="21" t="n">
        <v>123.891</v>
      </c>
      <c r="J48" s="21" t="n">
        <v>118.597</v>
      </c>
      <c r="K48" s="21" t="n">
        <v>113.8</v>
      </c>
      <c r="L48" s="21" t="n">
        <v>119.462</v>
      </c>
      <c r="M48" s="21" t="n">
        <v>121.528</v>
      </c>
      <c r="N48" s="21" t="n">
        <v>162.265</v>
      </c>
      <c r="O48" s="21" t="n">
        <v>111.589</v>
      </c>
      <c r="P48" s="21" t="n">
        <v>109.022</v>
      </c>
      <c r="Q48" s="22" t="n">
        <f aca="false">(I48/$P48)/(I$4/$P$4)/(B48/B$4)*100</f>
        <v>103.446594243337</v>
      </c>
      <c r="R48" s="22" t="n">
        <f aca="false">(J48/$P48)/(J$4/$P$4)/(C48/C$4)*100</f>
        <v>116.910949660499</v>
      </c>
      <c r="S48" s="22" t="n">
        <f aca="false">(K48/$P48)/(K$4/$P$4)/(D48/D$4)*100</f>
        <v>105.548481108596</v>
      </c>
      <c r="T48" s="22" t="n">
        <f aca="false">(L48/$P48)/(L$4/$P$4)/(E48/E$4)*100</f>
        <v>120.171849016621</v>
      </c>
      <c r="U48" s="22" t="n">
        <f aca="false">(M48/$P48)/(M$4/$P$4)/(F48/F$4)*100</f>
        <v>103.27541707609</v>
      </c>
      <c r="V48" s="22" t="n">
        <f aca="false">(N48/$P48)/(N$4/$P$4)/(G48/G$4)*100</f>
        <v>101.446820937245</v>
      </c>
      <c r="W48" s="22" t="n">
        <f aca="false">(O48/$P48)/(O$4/$P$4)/(H48/H$4)*100</f>
        <v>97.2477134540074</v>
      </c>
      <c r="X48" s="23" t="n">
        <f aca="false">-(LN(Q48)-LN(AVERAGE(Q$4:Q48)))</f>
        <v>-0.0356312721784198</v>
      </c>
      <c r="Y48" s="23" t="n">
        <f aca="false">-(LN(R48)-LN(AVERAGE(R$4:R48)))</f>
        <v>-0.0552322530934379</v>
      </c>
      <c r="Z48" s="23" t="n">
        <f aca="false">-(LN(S48)-LN(AVERAGE(S$4:S48)))</f>
        <v>-0.077041947868973</v>
      </c>
      <c r="AA48" s="23" t="n">
        <f aca="false">-(LN(T48)-LN(AVERAGE(T$4:T48)))</f>
        <v>-0.11859742454135</v>
      </c>
      <c r="AB48" s="23" t="n">
        <f aca="false">-(LN(U48)-LN(AVERAGE(U$4:U48)))</f>
        <v>-0.0851373109486096</v>
      </c>
      <c r="AC48" s="23" t="n">
        <f aca="false">-(LN(V48)-LN(AVERAGE(V$4:V48)))</f>
        <v>-0.0313260777502711</v>
      </c>
      <c r="AD48" s="23" t="n">
        <f aca="false">-(LN(W48)-LN(AVERAGE(W$4:W48)))</f>
        <v>0.0694064905554654</v>
      </c>
      <c r="AE48" s="23" t="n">
        <f aca="false">LN(B47/B48)</f>
        <v>-0.00261073515838082</v>
      </c>
      <c r="AF48" s="23" t="n">
        <f aca="false">LN(C47/C48)</f>
        <v>0.00446462311907325</v>
      </c>
      <c r="AG48" s="23" t="n">
        <f aca="false">LN(D47/D48)</f>
        <v>-0.0313755698848859</v>
      </c>
      <c r="AH48" s="23" t="n">
        <f aca="false">LN(E47/E48)</f>
        <v>-0.0076004327217005</v>
      </c>
      <c r="AI48" s="23" t="n">
        <f aca="false">LN(F47/F48)</f>
        <v>0.0785312811186059</v>
      </c>
      <c r="AJ48" s="23" t="n">
        <f aca="false">LN(G47/G48)</f>
        <v>0.0158125471070864</v>
      </c>
      <c r="AK48" s="23" t="n">
        <f aca="false">LN(H47/H48)</f>
        <v>0.0129123949171513</v>
      </c>
    </row>
    <row r="49" customFormat="false" ht="15" hidden="false" customHeight="false" outlineLevel="0" collapsed="false">
      <c r="A49" s="19" t="n">
        <v>39386</v>
      </c>
      <c r="B49" s="20" t="n">
        <v>3.3999</v>
      </c>
      <c r="C49" s="20" t="n">
        <v>10.5969</v>
      </c>
      <c r="D49" s="20" t="n">
        <v>640.2946</v>
      </c>
      <c r="E49" s="20" t="n">
        <v>2043.0692</v>
      </c>
      <c r="F49" s="20" t="n">
        <v>6.5081</v>
      </c>
      <c r="G49" s="20" t="n">
        <v>2.0614</v>
      </c>
      <c r="H49" s="20" t="n">
        <v>4.32</v>
      </c>
      <c r="I49" s="21" t="n">
        <v>124.481</v>
      </c>
      <c r="J49" s="21" t="n">
        <v>119.201</v>
      </c>
      <c r="K49" s="21" t="n">
        <v>114.158</v>
      </c>
      <c r="L49" s="21" t="n">
        <v>119.792</v>
      </c>
      <c r="M49" s="21" t="n">
        <v>121.964</v>
      </c>
      <c r="N49" s="21" t="n">
        <v>164.075</v>
      </c>
      <c r="O49" s="21" t="n">
        <v>111.823</v>
      </c>
      <c r="P49" s="21" t="n">
        <v>109.148</v>
      </c>
      <c r="Q49" s="22" t="n">
        <f aca="false">(I49/$P49)/(I$4/$P$4)/(B49/B$4)*100</f>
        <v>103.061953770749</v>
      </c>
      <c r="R49" s="22" t="n">
        <f aca="false">(J49/$P49)/(J$4/$P$4)/(C49/C$4)*100</f>
        <v>112.130682927856</v>
      </c>
      <c r="S49" s="22" t="n">
        <f aca="false">(K49/$P49)/(K$4/$P$4)/(D49/D$4)*100</f>
        <v>106.508436865548</v>
      </c>
      <c r="T49" s="22" t="n">
        <f aca="false">(L49/$P49)/(L$4/$P$4)/(E49/E$4)*100</f>
        <v>121.856689437791</v>
      </c>
      <c r="U49" s="22" t="n">
        <f aca="false">(M49/$P49)/(M$4/$P$4)/(F49/F$4)*100</f>
        <v>106.136672316915</v>
      </c>
      <c r="V49" s="22" t="n">
        <f aca="false">(N49/$P49)/(N$4/$P$4)/(G49/G$4)*100</f>
        <v>100.417164879223</v>
      </c>
      <c r="W49" s="22" t="n">
        <f aca="false">(O49/$P49)/(O$4/$P$4)/(H49/H$4)*100</f>
        <v>96.3972959494335</v>
      </c>
      <c r="X49" s="23" t="n">
        <f aca="false">-(LN(Q49)-LN(AVERAGE(Q$4:Q49)))</f>
        <v>-0.0312015443754996</v>
      </c>
      <c r="Y49" s="23" t="n">
        <f aca="false">-(LN(R49)-LN(AVERAGE(R$4:R49)))</f>
        <v>-0.0131896369916058</v>
      </c>
      <c r="Z49" s="23" t="n">
        <f aca="false">-(LN(S49)-LN(AVERAGE(S$4:S49)))</f>
        <v>-0.0841430926340223</v>
      </c>
      <c r="AA49" s="23" t="n">
        <f aca="false">-(LN(T49)-LN(AVERAGE(T$4:T49)))</f>
        <v>-0.129444560891327</v>
      </c>
      <c r="AB49" s="23" t="n">
        <f aca="false">-(LN(U49)-LN(AVERAGE(U$4:U49)))</f>
        <v>-0.10988121696011</v>
      </c>
      <c r="AC49" s="23" t="n">
        <f aca="false">-(LN(V49)-LN(AVERAGE(V$4:V49)))</f>
        <v>-0.020660500256712</v>
      </c>
      <c r="AD49" s="23" t="n">
        <f aca="false">-(LN(W49)-LN(AVERAGE(W$4:W49)))</f>
        <v>0.0765534472815856</v>
      </c>
      <c r="AE49" s="23" t="n">
        <f aca="false">LN(B48/B49)</f>
        <v>-0.00732106590970141</v>
      </c>
      <c r="AF49" s="23" t="n">
        <f aca="false">LN(C48/C49)</f>
        <v>-0.0456724180649547</v>
      </c>
      <c r="AG49" s="23" t="n">
        <f aca="false">LN(D48/D49)</f>
        <v>0.00706794811333384</v>
      </c>
      <c r="AH49" s="23" t="n">
        <f aca="false">LN(E48/E49)</f>
        <v>0.0123193704171409</v>
      </c>
      <c r="AI49" s="23" t="n">
        <f aca="false">LN(F48/F49)</f>
        <v>0.024902085683869</v>
      </c>
      <c r="AJ49" s="23" t="n">
        <f aca="false">LN(G48/G49)</f>
        <v>-0.0201393483831953</v>
      </c>
      <c r="AK49" s="23" t="n">
        <f aca="false">LN(H48/H49)</f>
        <v>-0.00972304187045129</v>
      </c>
    </row>
    <row r="50" customFormat="false" ht="15" hidden="false" customHeight="false" outlineLevel="0" collapsed="false">
      <c r="A50" s="19" t="n">
        <v>39416</v>
      </c>
      <c r="B50" s="20" t="n">
        <v>3.5975</v>
      </c>
      <c r="C50" s="20" t="n">
        <v>11.0664</v>
      </c>
      <c r="D50" s="20" t="n">
        <v>611.9174</v>
      </c>
      <c r="E50" s="20" t="n">
        <v>2179.4024</v>
      </c>
      <c r="F50" s="20" t="n">
        <v>6.4686</v>
      </c>
      <c r="G50" s="20" t="n">
        <v>2.1122</v>
      </c>
      <c r="H50" s="20" t="n">
        <v>4.3627</v>
      </c>
      <c r="I50" s="21" t="n">
        <v>125.108</v>
      </c>
      <c r="J50" s="21" t="n">
        <v>119.748</v>
      </c>
      <c r="K50" s="21" t="n">
        <v>114.53</v>
      </c>
      <c r="L50" s="21" t="n">
        <v>120.527</v>
      </c>
      <c r="M50" s="21" t="n">
        <v>122.431</v>
      </c>
      <c r="N50" s="21" t="n">
        <v>165.892</v>
      </c>
      <c r="O50" s="21" t="n">
        <v>111.985</v>
      </c>
      <c r="P50" s="21" t="n">
        <v>109.177</v>
      </c>
      <c r="Q50" s="22" t="n">
        <f aca="false">(I50/$P50)/(I$4/$P$4)/(B50/B$4)*100</f>
        <v>97.865664845426</v>
      </c>
      <c r="R50" s="22" t="n">
        <f aca="false">(J50/$P50)/(J$4/$P$4)/(C50/C$4)*100</f>
        <v>107.837530768765</v>
      </c>
      <c r="S50" s="22" t="n">
        <f aca="false">(K50/$P50)/(K$4/$P$4)/(D50/D$4)*100</f>
        <v>111.781152356449</v>
      </c>
      <c r="T50" s="22" t="n">
        <f aca="false">(L50/$P50)/(L$4/$P$4)/(E50/E$4)*100</f>
        <v>114.904274203377</v>
      </c>
      <c r="U50" s="22" t="n">
        <f aca="false">(M50/$P50)/(M$4/$P$4)/(F50/F$4)*100</f>
        <v>107.165193241204</v>
      </c>
      <c r="V50" s="22" t="n">
        <f aca="false">(N50/$P50)/(N$4/$P$4)/(G50/G$4)*100</f>
        <v>99.0610312759233</v>
      </c>
      <c r="W50" s="22" t="n">
        <f aca="false">(O50/$P50)/(O$4/$P$4)/(H50/H$4)*100</f>
        <v>95.5666999122618</v>
      </c>
      <c r="X50" s="23" t="n">
        <f aca="false">-(LN(Q50)-LN(AVERAGE(Q$4:Q50)))</f>
        <v>0.0201004735946464</v>
      </c>
      <c r="Y50" s="23" t="n">
        <f aca="false">-(LN(R50)-LN(AVERAGE(R$4:R50)))</f>
        <v>0.0253065246348809</v>
      </c>
      <c r="Z50" s="23" t="n">
        <f aca="false">-(LN(S50)-LN(AVERAGE(S$4:S50)))</f>
        <v>-0.129452865147907</v>
      </c>
      <c r="AA50" s="23" t="n">
        <f aca="false">-(LN(T50)-LN(AVERAGE(T$4:T50)))</f>
        <v>-0.0691408135250065</v>
      </c>
      <c r="AB50" s="23" t="n">
        <f aca="false">-(LN(U50)-LN(AVERAGE(U$4:U50)))</f>
        <v>-0.116827430750379</v>
      </c>
      <c r="AC50" s="23" t="n">
        <f aca="false">-(LN(V50)-LN(AVERAGE(V$4:V50)))</f>
        <v>-0.00691267293337372</v>
      </c>
      <c r="AD50" s="23" t="n">
        <f aca="false">-(LN(W50)-LN(AVERAGE(W$4:W50)))</f>
        <v>0.0834678249386283</v>
      </c>
      <c r="AE50" s="23" t="n">
        <f aca="false">LN(B49/B50)</f>
        <v>-0.0564931403545104</v>
      </c>
      <c r="AF50" s="23" t="n">
        <f aca="false">LN(C49/C50)</f>
        <v>-0.0433519850633041</v>
      </c>
      <c r="AG50" s="23" t="n">
        <f aca="false">LN(D49/D50)</f>
        <v>0.0453310768592625</v>
      </c>
      <c r="AH50" s="23" t="n">
        <f aca="false">LN(E49/E50)</f>
        <v>-0.064597523761492</v>
      </c>
      <c r="AI50" s="23" t="n">
        <f aca="false">LN(F49/F50)</f>
        <v>0.00608785315149908</v>
      </c>
      <c r="AJ50" s="23" t="n">
        <f aca="false">LN(G49/G50)</f>
        <v>-0.0243446947096818</v>
      </c>
      <c r="AK50" s="23" t="n">
        <f aca="false">LN(H49/H50)</f>
        <v>-0.00983572949387058</v>
      </c>
    </row>
    <row r="51" customFormat="false" ht="15" hidden="false" customHeight="false" outlineLevel="0" collapsed="false">
      <c r="A51" s="19" t="n">
        <v>39447</v>
      </c>
      <c r="B51" s="20" t="n">
        <v>3.656</v>
      </c>
      <c r="C51" s="20" t="n">
        <v>11.7509</v>
      </c>
      <c r="D51" s="20" t="n">
        <v>636.5559</v>
      </c>
      <c r="E51" s="20" t="n">
        <v>2229.5103</v>
      </c>
      <c r="F51" s="20" t="n">
        <v>6.5288</v>
      </c>
      <c r="G51" s="20" t="n">
        <v>2.1583</v>
      </c>
      <c r="H51" s="20" t="n">
        <v>4.7011</v>
      </c>
      <c r="I51" s="21" t="n">
        <v>125.724</v>
      </c>
      <c r="J51" s="21" t="n">
        <v>120.222</v>
      </c>
      <c r="K51" s="21" t="n">
        <v>114.914</v>
      </c>
      <c r="L51" s="21" t="n">
        <v>120.787</v>
      </c>
      <c r="M51" s="21" t="n">
        <v>122.813</v>
      </c>
      <c r="N51" s="21" t="n">
        <v>167.503</v>
      </c>
      <c r="O51" s="21" t="n">
        <v>112.348</v>
      </c>
      <c r="P51" s="21" t="n">
        <v>109.41</v>
      </c>
      <c r="Q51" s="22" t="n">
        <f aca="false">(I51/$P51)/(I$4/$P$4)/(B51/B$4)*100</f>
        <v>96.5677723926341</v>
      </c>
      <c r="R51" s="22" t="n">
        <f aca="false">(J51/$P51)/(J$4/$P$4)/(C51/C$4)*100</f>
        <v>101.740762176582</v>
      </c>
      <c r="S51" s="22" t="n">
        <f aca="false">(K51/$P51)/(K$4/$P$4)/(D51/D$4)*100</f>
        <v>107.585231100029</v>
      </c>
      <c r="T51" s="22" t="n">
        <f aca="false">(L51/$P51)/(L$4/$P$4)/(E51/E$4)*100</f>
        <v>112.324401185463</v>
      </c>
      <c r="U51" s="22" t="n">
        <f aca="false">(M51/$P51)/(M$4/$P$4)/(F51/F$4)*100</f>
        <v>106.281521937332</v>
      </c>
      <c r="V51" s="22" t="n">
        <f aca="false">(N51/$P51)/(N$4/$P$4)/(G51/G$4)*100</f>
        <v>97.678134694795</v>
      </c>
      <c r="W51" s="22" t="n">
        <f aca="false">(O51/$P51)/(O$4/$P$4)/(H51/H$4)*100</f>
        <v>88.7855070779779</v>
      </c>
      <c r="X51" s="23" t="n">
        <f aca="false">-(LN(Q51)-LN(AVERAGE(Q$4:Q51)))</f>
        <v>0.0327655712268955</v>
      </c>
      <c r="Y51" s="23" t="n">
        <f aca="false">-(LN(R51)-LN(AVERAGE(R$4:R51)))</f>
        <v>0.0818338322006165</v>
      </c>
      <c r="Z51" s="23" t="n">
        <f aca="false">-(LN(S51)-LN(AVERAGE(S$4:S51)))</f>
        <v>-0.0892060771643859</v>
      </c>
      <c r="AA51" s="23" t="n">
        <f aca="false">-(LN(T51)-LN(AVERAGE(T$4:T51)))</f>
        <v>-0.0454428890740939</v>
      </c>
      <c r="AB51" s="23" t="n">
        <f aca="false">-(LN(U51)-LN(AVERAGE(U$4:U51)))</f>
        <v>-0.106161511865619</v>
      </c>
      <c r="AC51" s="23" t="n">
        <f aca="false">-(LN(V51)-LN(AVERAGE(V$4:V51)))</f>
        <v>0.00699738147392548</v>
      </c>
      <c r="AD51" s="23" t="n">
        <f aca="false">-(LN(W51)-LN(AVERAGE(W$4:W51)))</f>
        <v>0.154036010269143</v>
      </c>
      <c r="AE51" s="23" t="n">
        <f aca="false">LN(B50/B51)</f>
        <v>-0.0161304938125178</v>
      </c>
      <c r="AF51" s="23" t="n">
        <f aca="false">LN(C50/C51)</f>
        <v>-0.0600163428230761</v>
      </c>
      <c r="AG51" s="23" t="n">
        <f aca="false">LN(D50/D51)</f>
        <v>-0.039474932095706</v>
      </c>
      <c r="AH51" s="23" t="n">
        <f aca="false">LN(E50/E51)</f>
        <v>-0.0227312541640869</v>
      </c>
      <c r="AI51" s="23" t="n">
        <f aca="false">LN(F50/F51)</f>
        <v>-0.00926345738190593</v>
      </c>
      <c r="AJ51" s="23" t="n">
        <f aca="false">LN(G50/G51)</f>
        <v>-0.0215908164525506</v>
      </c>
      <c r="AK51" s="23" t="n">
        <f aca="false">LN(H50/H51)</f>
        <v>-0.0747053921356291</v>
      </c>
    </row>
    <row r="52" customFormat="false" ht="15" hidden="false" customHeight="false" outlineLevel="0" collapsed="false">
      <c r="A52" s="19" t="n">
        <v>39478</v>
      </c>
      <c r="B52" s="20" t="n">
        <v>3.595</v>
      </c>
      <c r="C52" s="20" t="n">
        <v>12.1152</v>
      </c>
      <c r="D52" s="20" t="n">
        <v>618.6582</v>
      </c>
      <c r="E52" s="20" t="n">
        <v>2342.1101</v>
      </c>
      <c r="F52" s="20" t="n">
        <v>6.7523</v>
      </c>
      <c r="G52" s="20" t="n">
        <v>2.1017</v>
      </c>
      <c r="H52" s="20" t="n">
        <v>4.5628</v>
      </c>
      <c r="I52" s="21" t="n">
        <v>126.272</v>
      </c>
      <c r="J52" s="21" t="n">
        <v>120.651</v>
      </c>
      <c r="K52" s="21" t="n">
        <v>115.366</v>
      </c>
      <c r="L52" s="21" t="n">
        <v>121.288</v>
      </c>
      <c r="M52" s="21" t="n">
        <v>123.398</v>
      </c>
      <c r="N52" s="21" t="n">
        <v>169.368</v>
      </c>
      <c r="O52" s="21" t="n">
        <v>112.945</v>
      </c>
      <c r="P52" s="21" t="n">
        <v>109.686</v>
      </c>
      <c r="Q52" s="22" t="n">
        <f aca="false">(I52/$P52)/(I$4/$P$4)/(B52/B$4)*100</f>
        <v>98.3862015649898</v>
      </c>
      <c r="R52" s="22" t="n">
        <f aca="false">(J52/$P52)/(J$4/$P$4)/(C52/C$4)*100</f>
        <v>98.7843907153089</v>
      </c>
      <c r="S52" s="22" t="n">
        <f aca="false">(K52/$P52)/(K$4/$P$4)/(D52/D$4)*100</f>
        <v>110.853431930322</v>
      </c>
      <c r="T52" s="22" t="n">
        <f aca="false">(L52/$P52)/(L$4/$P$4)/(E52/E$4)*100</f>
        <v>107.097602086913</v>
      </c>
      <c r="U52" s="22" t="n">
        <f aca="false">(M52/$P52)/(M$4/$P$4)/(F52/F$4)*100</f>
        <v>102.993306241022</v>
      </c>
      <c r="V52" s="22" t="n">
        <f aca="false">(N52/$P52)/(N$4/$P$4)/(G52/G$4)*100</f>
        <v>101.170298755713</v>
      </c>
      <c r="W52" s="22" t="n">
        <f aca="false">(O52/$P52)/(O$4/$P$4)/(H52/H$4)*100</f>
        <v>91.7313149612082</v>
      </c>
      <c r="X52" s="23" t="n">
        <f aca="false">-(LN(Q52)-LN(AVERAGE(Q$4:Q52)))</f>
        <v>0.013824091952312</v>
      </c>
      <c r="Y52" s="23" t="n">
        <f aca="false">-(LN(R52)-LN(AVERAGE(R$4:R52)))</f>
        <v>0.109169952890068</v>
      </c>
      <c r="Z52" s="23" t="n">
        <f aca="false">-(LN(S52)-LN(AVERAGE(S$4:S52)))</f>
        <v>-0.116552916600146</v>
      </c>
      <c r="AA52" s="23" t="n">
        <f aca="false">-(LN(T52)-LN(AVERAGE(T$4:T52)))</f>
        <v>0.00216264171498626</v>
      </c>
      <c r="AB52" s="23" t="n">
        <f aca="false">-(LN(U52)-LN(AVERAGE(U$4:U52)))</f>
        <v>-0.0731516983843683</v>
      </c>
      <c r="AC52" s="23" t="n">
        <f aca="false">-(LN(V52)-LN(AVERAGE(V$4:V52)))</f>
        <v>-0.0275480430311941</v>
      </c>
      <c r="AD52" s="23" t="n">
        <f aca="false">-(LN(W52)-LN(AVERAGE(W$4:W52)))</f>
        <v>0.119059908215721</v>
      </c>
      <c r="AE52" s="23" t="n">
        <f aca="false">LN(B51/B52)</f>
        <v>0.0168256624188935</v>
      </c>
      <c r="AF52" s="23" t="n">
        <f aca="false">LN(C51/C52)</f>
        <v>-0.0305310291912674</v>
      </c>
      <c r="AG52" s="23" t="n">
        <f aca="false">LN(D51/D52)</f>
        <v>0.0285192989392989</v>
      </c>
      <c r="AH52" s="23" t="n">
        <f aca="false">LN(E51/E52)</f>
        <v>-0.0492703102275122</v>
      </c>
      <c r="AI52" s="23" t="n">
        <f aca="false">LN(F51/F52)</f>
        <v>-0.0336600284133406</v>
      </c>
      <c r="AJ52" s="23" t="n">
        <f aca="false">LN(G51/G52)</f>
        <v>0.0265743337315582</v>
      </c>
      <c r="AK52" s="23" t="n">
        <f aca="false">LN(H51/H52)</f>
        <v>0.0298600537139128</v>
      </c>
    </row>
    <row r="53" customFormat="false" ht="15" hidden="false" customHeight="false" outlineLevel="0" collapsed="false">
      <c r="A53" s="19" t="n">
        <v>39507</v>
      </c>
      <c r="B53" s="20" t="n">
        <v>3.5594</v>
      </c>
      <c r="C53" s="20" t="n">
        <v>12.3895</v>
      </c>
      <c r="D53" s="20" t="n">
        <v>611.399</v>
      </c>
      <c r="E53" s="20" t="n">
        <v>2260.6844</v>
      </c>
      <c r="F53" s="20" t="n">
        <v>6.6129</v>
      </c>
      <c r="G53" s="20" t="n">
        <v>2.0309</v>
      </c>
      <c r="H53" s="20" t="n">
        <v>4.4473</v>
      </c>
      <c r="I53" s="21" t="n">
        <v>126.838</v>
      </c>
      <c r="J53" s="21" t="n">
        <v>120.76</v>
      </c>
      <c r="K53" s="21" t="n">
        <v>115.511</v>
      </c>
      <c r="L53" s="21" t="n">
        <v>121.788</v>
      </c>
      <c r="M53" s="21" t="n">
        <v>123.987</v>
      </c>
      <c r="N53" s="21" t="n">
        <v>171.128</v>
      </c>
      <c r="O53" s="21" t="n">
        <v>113.448</v>
      </c>
      <c r="P53" s="21" t="n">
        <v>109.824</v>
      </c>
      <c r="Q53" s="22" t="n">
        <f aca="false">(I53/$P53)/(I$4/$P$4)/(B53/B$4)*100</f>
        <v>99.6902213328412</v>
      </c>
      <c r="R53" s="22" t="n">
        <f aca="false">(J53/$P53)/(J$4/$P$4)/(C53/C$4)*100</f>
        <v>96.5631119814419</v>
      </c>
      <c r="S53" s="22" t="n">
        <f aca="false">(K53/$P53)/(K$4/$P$4)/(D53/D$4)*100</f>
        <v>112.169463559445</v>
      </c>
      <c r="T53" s="22" t="n">
        <f aca="false">(L53/$P53)/(L$4/$P$4)/(E53/E$4)*100</f>
        <v>111.272468311132</v>
      </c>
      <c r="U53" s="22" t="n">
        <f aca="false">(M53/$P53)/(M$4/$P$4)/(F53/F$4)*100</f>
        <v>105.53359838783</v>
      </c>
      <c r="V53" s="22" t="n">
        <f aca="false">(N53/$P53)/(N$4/$P$4)/(G53/G$4)*100</f>
        <v>105.652280132588</v>
      </c>
      <c r="W53" s="22" t="n">
        <f aca="false">(O53/$P53)/(O$4/$P$4)/(H53/H$4)*100</f>
        <v>94.4140008064689</v>
      </c>
      <c r="X53" s="23" t="n">
        <f aca="false">-(LN(Q53)-LN(AVERAGE(Q$4:Q53)))</f>
        <v>0.000643929827775835</v>
      </c>
      <c r="Y53" s="23" t="n">
        <f aca="false">-(LN(R53)-LN(AVERAGE(R$4:R53)))</f>
        <v>0.129438041289</v>
      </c>
      <c r="Z53" s="23" t="n">
        <f aca="false">-(LN(S53)-LN(AVERAGE(S$4:S53)))</f>
        <v>-0.125619433884233</v>
      </c>
      <c r="AA53" s="23" t="n">
        <f aca="false">-(LN(T53)-LN(AVERAGE(T$4:T53)))</f>
        <v>-0.035344156043756</v>
      </c>
      <c r="AB53" s="23" t="n">
        <f aca="false">-(LN(U53)-LN(AVERAGE(U$4:U53)))</f>
        <v>-0.0954705608847846</v>
      </c>
      <c r="AC53" s="23" t="n">
        <f aca="false">-(LN(V53)-LN(AVERAGE(V$4:V53)))</f>
        <v>-0.0694278293797863</v>
      </c>
      <c r="AD53" s="23" t="n">
        <f aca="false">-(LN(W53)-LN(AVERAGE(W$4:W53)))</f>
        <v>0.0885071969815172</v>
      </c>
      <c r="AE53" s="23" t="n">
        <f aca="false">LN(B52/B53)</f>
        <v>0.00995199983926194</v>
      </c>
      <c r="AF53" s="23" t="n">
        <f aca="false">LN(C52/C53)</f>
        <v>-0.0223884771088482</v>
      </c>
      <c r="AG53" s="23" t="n">
        <f aca="false">LN(D52/D53)</f>
        <v>0.011803165374615</v>
      </c>
      <c r="AH53" s="23" t="n">
        <f aca="false">LN(E52/E53)</f>
        <v>0.0353846758738712</v>
      </c>
      <c r="AI53" s="23" t="n">
        <f aca="false">LN(F52/F53)</f>
        <v>0.0208609007379719</v>
      </c>
      <c r="AJ53" s="23" t="n">
        <f aca="false">LN(G52/G53)</f>
        <v>0.0342674964943026</v>
      </c>
      <c r="AK53" s="23" t="n">
        <f aca="false">LN(H52/H53)</f>
        <v>0.025639299708647</v>
      </c>
    </row>
    <row r="54" customFormat="false" ht="15" hidden="false" customHeight="false" outlineLevel="0" collapsed="false">
      <c r="A54" s="19" t="n">
        <v>39538</v>
      </c>
      <c r="B54" s="20" t="n">
        <v>3.4661</v>
      </c>
      <c r="C54" s="20" t="n">
        <v>12.8763</v>
      </c>
      <c r="D54" s="20" t="n">
        <v>586.2667</v>
      </c>
      <c r="E54" s="20" t="n">
        <v>2179.0928</v>
      </c>
      <c r="F54" s="20" t="n">
        <v>6.7959</v>
      </c>
      <c r="G54" s="20" t="n">
        <v>2.0339</v>
      </c>
      <c r="H54" s="20" t="n">
        <v>4.3389</v>
      </c>
      <c r="I54" s="21" t="n">
        <v>127.485</v>
      </c>
      <c r="J54" s="21" t="n">
        <v>121.194</v>
      </c>
      <c r="K54" s="21" t="n">
        <v>115.724</v>
      </c>
      <c r="L54" s="21" t="n">
        <v>122.323</v>
      </c>
      <c r="M54" s="21" t="n">
        <v>124.556</v>
      </c>
      <c r="N54" s="21" t="n">
        <v>173.143</v>
      </c>
      <c r="O54" s="21" t="n">
        <v>113.68</v>
      </c>
      <c r="P54" s="21" t="n">
        <v>110.196</v>
      </c>
      <c r="Q54" s="22" t="n">
        <f aca="false">(I54/$P54)/(I$4/$P$4)/(B54/B$4)*100</f>
        <v>102.548520260795</v>
      </c>
      <c r="R54" s="22" t="n">
        <f aca="false">(J54/$P54)/(J$4/$P$4)/(C54/C$4)*100</f>
        <v>92.9315946159663</v>
      </c>
      <c r="S54" s="22" t="n">
        <f aca="false">(K54/$P54)/(K$4/$P$4)/(D54/D$4)*100</f>
        <v>116.798068309926</v>
      </c>
      <c r="T54" s="22" t="n">
        <f aca="false">(L54/$P54)/(L$4/$P$4)/(E54/E$4)*100</f>
        <v>115.554532778721</v>
      </c>
      <c r="U54" s="22" t="n">
        <f aca="false">(M54/$P54)/(M$4/$P$4)/(F54/F$4)*100</f>
        <v>102.814803606799</v>
      </c>
      <c r="V54" s="22" t="n">
        <f aca="false">(N54/$P54)/(N$4/$P$4)/(G54/G$4)*100</f>
        <v>106.378315270219</v>
      </c>
      <c r="W54" s="22" t="n">
        <f aca="false">(O54/$P54)/(O$4/$P$4)/(H54/H$4)*100</f>
        <v>96.6433186676788</v>
      </c>
      <c r="X54" s="23" t="n">
        <f aca="false">-(LN(Q54)-LN(AVERAGE(Q$4:Q54)))</f>
        <v>-0.0270754762463215</v>
      </c>
      <c r="Y54" s="23" t="n">
        <f aca="false">-(LN(R54)-LN(AVERAGE(R$4:R54)))</f>
        <v>0.164738085896161</v>
      </c>
      <c r="Z54" s="23" t="n">
        <f aca="false">-(LN(S54)-LN(AVERAGE(S$4:S54)))</f>
        <v>-0.16251950208954</v>
      </c>
      <c r="AA54" s="23" t="n">
        <f aca="false">-(LN(T54)-LN(AVERAGE(T$4:T54)))</f>
        <v>-0.0716188371984075</v>
      </c>
      <c r="AB54" s="23" t="n">
        <f aca="false">-(LN(U54)-LN(AVERAGE(U$4:U54)))</f>
        <v>-0.0679630322732807</v>
      </c>
      <c r="AC54" s="23" t="n">
        <f aca="false">-(LN(V54)-LN(AVERAGE(V$4:V54)))</f>
        <v>-0.0747233312216151</v>
      </c>
      <c r="AD54" s="23" t="n">
        <f aca="false">-(LN(W54)-LN(AVERAGE(W$4:W54)))</f>
        <v>0.0639316474377312</v>
      </c>
      <c r="AE54" s="23" t="n">
        <f aca="false">LN(B53/B54)</f>
        <v>0.0265619487542857</v>
      </c>
      <c r="AF54" s="23" t="n">
        <f aca="false">LN(C53/C54)</f>
        <v>-0.0385390726247105</v>
      </c>
      <c r="AG54" s="23" t="n">
        <f aca="false">LN(D53/D54)</f>
        <v>0.0419749683694567</v>
      </c>
      <c r="AH54" s="23" t="n">
        <f aca="false">LN(E53/E54)</f>
        <v>0.0367589558993879</v>
      </c>
      <c r="AI54" s="23" t="n">
        <f aca="false">LN(F53/F54)</f>
        <v>-0.0272972023151973</v>
      </c>
      <c r="AJ54" s="23" t="n">
        <f aca="false">LN(G53/G54)</f>
        <v>-0.00147608765238579</v>
      </c>
      <c r="AK54" s="23" t="n">
        <f aca="false">LN(H53/H54)</f>
        <v>0.0246763106972998</v>
      </c>
    </row>
    <row r="55" customFormat="false" ht="15" hidden="false" customHeight="false" outlineLevel="0" collapsed="false">
      <c r="A55" s="19" t="n">
        <v>39568</v>
      </c>
      <c r="B55" s="20" t="n">
        <v>3.5333</v>
      </c>
      <c r="C55" s="20" t="n">
        <v>12.5624</v>
      </c>
      <c r="D55" s="20" t="n">
        <v>574.2437</v>
      </c>
      <c r="E55" s="20" t="n">
        <v>2160.3977</v>
      </c>
      <c r="F55" s="20" t="n">
        <v>7.4608</v>
      </c>
      <c r="G55" s="20" t="n">
        <v>2.1901</v>
      </c>
      <c r="H55" s="20" t="n">
        <v>4.2489</v>
      </c>
      <c r="I55" s="21" t="n">
        <v>127.969</v>
      </c>
      <c r="J55" s="21" t="n">
        <v>121.407</v>
      </c>
      <c r="K55" s="21" t="n">
        <v>115.821</v>
      </c>
      <c r="L55" s="21" t="n">
        <v>122.971</v>
      </c>
      <c r="M55" s="21" t="n">
        <v>125.223</v>
      </c>
      <c r="N55" s="21" t="n">
        <v>174.775</v>
      </c>
      <c r="O55" s="21" t="n">
        <v>113.806</v>
      </c>
      <c r="P55" s="21" t="n">
        <v>110.507</v>
      </c>
      <c r="Q55" s="22" t="n">
        <f aca="false">(I55/$P55)/(I$4/$P$4)/(B55/B$4)*100</f>
        <v>100.695880135641</v>
      </c>
      <c r="R55" s="22" t="n">
        <f aca="false">(J55/$P55)/(J$4/$P$4)/(C55/C$4)*100</f>
        <v>95.1525666985432</v>
      </c>
      <c r="S55" s="22" t="n">
        <f aca="false">(K55/$P55)/(K$4/$P$4)/(D55/D$4)*100</f>
        <v>119.007563251549</v>
      </c>
      <c r="T55" s="22" t="n">
        <f aca="false">(L55/$P55)/(L$4/$P$4)/(E55/E$4)*100</f>
        <v>116.842173674359</v>
      </c>
      <c r="U55" s="22" t="n">
        <f aca="false">(M55/$P55)/(M$4/$P$4)/(F55/F$4)*100</f>
        <v>93.8885700075703</v>
      </c>
      <c r="V55" s="22" t="n">
        <f aca="false">(N55/$P55)/(N$4/$P$4)/(G55/G$4)*100</f>
        <v>99.4418449472747</v>
      </c>
      <c r="W55" s="22" t="n">
        <f aca="false">(O55/$P55)/(O$4/$P$4)/(H55/H$4)*100</f>
        <v>98.5217464169234</v>
      </c>
      <c r="X55" s="23" t="n">
        <f aca="false">-(LN(Q55)-LN(AVERAGE(Q$4:Q55)))</f>
        <v>-0.00867348529506362</v>
      </c>
      <c r="Y55" s="23" t="n">
        <f aca="false">-(LN(R55)-LN(AVERAGE(R$4:R55)))</f>
        <v>0.138585930341525</v>
      </c>
      <c r="Z55" s="23" t="n">
        <f aca="false">-(LN(S55)-LN(AVERAGE(S$4:S55)))</f>
        <v>-0.1774456323329</v>
      </c>
      <c r="AA55" s="23" t="n">
        <f aca="false">-(LN(T55)-LN(AVERAGE(T$4:T55)))</f>
        <v>-0.0810437221805263</v>
      </c>
      <c r="AB55" s="23" t="n">
        <f aca="false">-(LN(U55)-LN(AVERAGE(U$4:U55)))</f>
        <v>0.0224229815500721</v>
      </c>
      <c r="AC55" s="23" t="n">
        <f aca="false">-(LN(V55)-LN(AVERAGE(V$4:V55)))</f>
        <v>-0.0071537959872483</v>
      </c>
      <c r="AD55" s="23" t="n">
        <f aca="false">-(LN(W55)-LN(AVERAGE(W$4:W55)))</f>
        <v>0.043840724228879</v>
      </c>
      <c r="AE55" s="23" t="n">
        <f aca="false">LN(B54/B55)</f>
        <v>-0.0192022358636851</v>
      </c>
      <c r="AF55" s="23" t="n">
        <f aca="false">LN(C54/C55)</f>
        <v>0.0246801867377636</v>
      </c>
      <c r="AG55" s="23" t="n">
        <f aca="false">LN(D54/D55)</f>
        <v>0.0207209348179836</v>
      </c>
      <c r="AH55" s="23" t="n">
        <f aca="false">LN(E54/E55)</f>
        <v>0.00861631828053283</v>
      </c>
      <c r="AI55" s="23" t="n">
        <f aca="false">LN(F54/F55)</f>
        <v>-0.0933431579084572</v>
      </c>
      <c r="AJ55" s="23" t="n">
        <f aca="false">LN(G54/G55)</f>
        <v>-0.0739920726770715</v>
      </c>
      <c r="AK55" s="23" t="n">
        <f aca="false">LN(H54/H55)</f>
        <v>0.0209607338593355</v>
      </c>
    </row>
    <row r="56" customFormat="false" ht="15" hidden="false" customHeight="false" outlineLevel="0" collapsed="false">
      <c r="A56" s="19" t="n">
        <v>39599</v>
      </c>
      <c r="B56" s="20" t="n">
        <v>3.3252</v>
      </c>
      <c r="C56" s="20" t="n">
        <v>13.5153</v>
      </c>
      <c r="D56" s="20" t="n">
        <v>559.6521</v>
      </c>
      <c r="E56" s="20" t="n">
        <v>2205.905</v>
      </c>
      <c r="F56" s="20" t="n">
        <v>7.4789</v>
      </c>
      <c r="G56" s="20" t="n">
        <v>2.1528</v>
      </c>
      <c r="H56" s="20" t="n">
        <v>4.2058</v>
      </c>
      <c r="I56" s="21" t="n">
        <v>128.529</v>
      </c>
      <c r="J56" s="21" t="n">
        <v>121.707</v>
      </c>
      <c r="K56" s="21" t="n">
        <v>116.027</v>
      </c>
      <c r="L56" s="21" t="n">
        <v>123.52</v>
      </c>
      <c r="M56" s="21" t="n">
        <v>125.792</v>
      </c>
      <c r="N56" s="21" t="n">
        <v>176.718</v>
      </c>
      <c r="O56" s="21" t="n">
        <v>114.076</v>
      </c>
      <c r="P56" s="21" t="n">
        <v>110.798</v>
      </c>
      <c r="Q56" s="22" t="n">
        <f aca="false">(I56/$P56)/(I$4/$P$4)/(B56/B$4)*100</f>
        <v>107.183680068102</v>
      </c>
      <c r="R56" s="22" t="n">
        <f aca="false">(J56/$P56)/(J$4/$P$4)/(C56/C$4)*100</f>
        <v>88.4294925567834</v>
      </c>
      <c r="S56" s="22" t="n">
        <f aca="false">(K56/$P56)/(K$4/$P$4)/(D56/D$4)*100</f>
        <v>122.006308008681</v>
      </c>
      <c r="T56" s="22" t="n">
        <f aca="false">(L56/$P56)/(L$4/$P$4)/(E56/E$4)*100</f>
        <v>114.640738522967</v>
      </c>
      <c r="U56" s="22" t="n">
        <f aca="false">(M56/$P56)/(M$4/$P$4)/(F56/F$4)*100</f>
        <v>93.8398235019658</v>
      </c>
      <c r="V56" s="22" t="n">
        <f aca="false">(N56/$P56)/(N$4/$P$4)/(G56/G$4)*100</f>
        <v>102.020812636767</v>
      </c>
      <c r="W56" s="22" t="n">
        <f aca="false">(O56/$P56)/(O$4/$P$4)/(H56/H$4)*100</f>
        <v>99.5054774907582</v>
      </c>
      <c r="X56" s="23" t="n">
        <f aca="false">-(LN(Q56)-LN(AVERAGE(Q$4:Q56)))</f>
        <v>-0.0697229575901659</v>
      </c>
      <c r="Y56" s="23" t="n">
        <f aca="false">-(LN(R56)-LN(AVERAGE(R$4:R56)))</f>
        <v>0.208253122238387</v>
      </c>
      <c r="Z56" s="23" t="n">
        <f aca="false">-(LN(S56)-LN(AVERAGE(S$4:S56)))</f>
        <v>-0.1981090596907</v>
      </c>
      <c r="AA56" s="23" t="n">
        <f aca="false">-(LN(T56)-LN(AVERAGE(T$4:T56)))</f>
        <v>-0.0608162990401571</v>
      </c>
      <c r="AB56" s="23" t="n">
        <f aca="false">-(LN(U56)-LN(AVERAGE(U$4:U56)))</f>
        <v>0.0225142740981399</v>
      </c>
      <c r="AC56" s="23" t="n">
        <f aca="false">-(LN(V56)-LN(AVERAGE(V$4:V56)))</f>
        <v>-0.0321295275760374</v>
      </c>
      <c r="AD56" s="23" t="n">
        <f aca="false">-(LN(W56)-LN(AVERAGE(W$4:W56)))</f>
        <v>0.033276133385562</v>
      </c>
      <c r="AE56" s="23" t="n">
        <f aca="false">LN(B55/B56)</f>
        <v>0.0607024557683516</v>
      </c>
      <c r="AF56" s="23" t="n">
        <f aca="false">LN(C55/C56)</f>
        <v>-0.0731141514517104</v>
      </c>
      <c r="AG56" s="23" t="n">
        <f aca="false">LN(D55/D56)</f>
        <v>0.025738530004056</v>
      </c>
      <c r="AH56" s="23" t="n">
        <f aca="false">LN(E55/E56)</f>
        <v>-0.0208455304157451</v>
      </c>
      <c r="AI56" s="23" t="n">
        <f aca="false">LN(F55/F56)</f>
        <v>-0.0024230752767281</v>
      </c>
      <c r="AJ56" s="23" t="n">
        <f aca="false">LN(G55/G56)</f>
        <v>0.0171778844558252</v>
      </c>
      <c r="AK56" s="23" t="n">
        <f aca="false">LN(H55/H56)</f>
        <v>0.0101956008738568</v>
      </c>
    </row>
    <row r="57" customFormat="false" ht="15" hidden="false" customHeight="false" outlineLevel="0" collapsed="false">
      <c r="A57" s="19" t="n">
        <v>39629</v>
      </c>
      <c r="B57" s="20" t="n">
        <v>3.221</v>
      </c>
      <c r="C57" s="20" t="n">
        <v>13.5774</v>
      </c>
      <c r="D57" s="20" t="n">
        <v>541.5473</v>
      </c>
      <c r="E57" s="20" t="n">
        <v>2250.3242</v>
      </c>
      <c r="F57" s="20" t="n">
        <v>7.1822</v>
      </c>
      <c r="G57" s="20" t="n">
        <v>2.3142</v>
      </c>
      <c r="H57" s="20" t="n">
        <v>4.3636</v>
      </c>
      <c r="I57" s="21" t="n">
        <v>129.168</v>
      </c>
      <c r="J57" s="21" t="n">
        <v>122.043</v>
      </c>
      <c r="K57" s="21" t="n">
        <v>116.588</v>
      </c>
      <c r="L57" s="21" t="n">
        <v>123.934</v>
      </c>
      <c r="M57" s="21" t="n">
        <v>126.259</v>
      </c>
      <c r="N57" s="21" t="n">
        <v>178.507</v>
      </c>
      <c r="O57" s="21" t="n">
        <v>114.527</v>
      </c>
      <c r="P57" s="21" t="n">
        <v>111.064</v>
      </c>
      <c r="Q57" s="22" t="n">
        <f aca="false">(I57/$P57)/(I$4/$P$4)/(B57/B$4)*100</f>
        <v>110.934882599735</v>
      </c>
      <c r="R57" s="22" t="n">
        <f aca="false">(J57/$P57)/(J$4/$P$4)/(C57/C$4)*100</f>
        <v>88.0566456690857</v>
      </c>
      <c r="S57" s="22" t="n">
        <f aca="false">(K57/$P57)/(K$4/$P$4)/(D57/D$4)*100</f>
        <v>126.391371809319</v>
      </c>
      <c r="T57" s="22" t="n">
        <f aca="false">(L57/$P57)/(L$4/$P$4)/(E57/E$4)*100</f>
        <v>112.484448648536</v>
      </c>
      <c r="U57" s="22" t="n">
        <f aca="false">(M57/$P57)/(M$4/$P$4)/(F57/F$4)*100</f>
        <v>97.8442587783612</v>
      </c>
      <c r="V57" s="22" t="n">
        <f aca="false">(N57/$P57)/(N$4/$P$4)/(G57/G$4)*100</f>
        <v>95.6367144984354</v>
      </c>
      <c r="W57" s="22" t="n">
        <f aca="false">(O57/$P57)/(O$4/$P$4)/(H57/H$4)*100</f>
        <v>96.0556427074195</v>
      </c>
      <c r="X57" s="23" t="n">
        <f aca="false">-(LN(Q57)-LN(AVERAGE(Q$4:Q57)))</f>
        <v>-0.102092254501353</v>
      </c>
      <c r="Y57" s="23" t="n">
        <f aca="false">-(LN(R57)-LN(AVERAGE(R$4:R57)))</f>
        <v>0.208927201170208</v>
      </c>
      <c r="Z57" s="23" t="n">
        <f aca="false">-(LN(S57)-LN(AVERAGE(S$4:S57)))</f>
        <v>-0.228562617731784</v>
      </c>
      <c r="AA57" s="23" t="n">
        <f aca="false">-(LN(T57)-LN(AVERAGE(T$4:T57)))</f>
        <v>-0.0410373423192283</v>
      </c>
      <c r="AB57" s="23" t="n">
        <f aca="false">-(LN(U57)-LN(AVERAGE(U$4:U57)))</f>
        <v>-0.0189131088458652</v>
      </c>
      <c r="AC57" s="23" t="n">
        <f aca="false">-(LN(V57)-LN(AVERAGE(V$4:V57)))</f>
        <v>0.0318983389114953</v>
      </c>
      <c r="AD57" s="23" t="n">
        <f aca="false">-(LN(W57)-LN(AVERAGE(W$4:W57)))</f>
        <v>0.0673333324416072</v>
      </c>
      <c r="AE57" s="23" t="n">
        <f aca="false">LN(B56/B57)</f>
        <v>0.0318379523257341</v>
      </c>
      <c r="AF57" s="23" t="n">
        <f aca="false">LN(C56/C57)</f>
        <v>-0.00458426873329551</v>
      </c>
      <c r="AG57" s="23" t="n">
        <f aca="false">LN(D56/D57)</f>
        <v>0.0328849280933603</v>
      </c>
      <c r="AH57" s="23" t="n">
        <f aca="false">LN(E56/E57)</f>
        <v>-0.0199364391912969</v>
      </c>
      <c r="AI57" s="23" t="n">
        <f aca="false">LN(F56/F57)</f>
        <v>0.0404799795362196</v>
      </c>
      <c r="AJ57" s="23" t="n">
        <f aca="false">LN(G56/G57)</f>
        <v>-0.072294735029541</v>
      </c>
      <c r="AK57" s="23" t="n">
        <f aca="false">LN(H56/H57)</f>
        <v>-0.036832879708998</v>
      </c>
    </row>
    <row r="58" customFormat="false" ht="15" hidden="false" customHeight="false" outlineLevel="0" collapsed="false">
      <c r="A58" s="19" t="n">
        <v>39660</v>
      </c>
      <c r="B58" s="20" t="n">
        <v>3.2916</v>
      </c>
      <c r="C58" s="20" t="n">
        <v>13.9438</v>
      </c>
      <c r="D58" s="20" t="n">
        <v>520.8346</v>
      </c>
      <c r="E58" s="20" t="n">
        <v>2210.5753</v>
      </c>
      <c r="F58" s="20" t="n">
        <v>6.9512</v>
      </c>
      <c r="G58" s="20" t="n">
        <v>2.4157</v>
      </c>
      <c r="H58" s="20" t="n">
        <v>4.1887</v>
      </c>
      <c r="I58" s="21" t="n">
        <v>129.633</v>
      </c>
      <c r="J58" s="21" t="n">
        <v>122.597</v>
      </c>
      <c r="K58" s="21" t="n">
        <v>116.742</v>
      </c>
      <c r="L58" s="21" t="n">
        <v>124.321</v>
      </c>
      <c r="M58" s="21" t="n">
        <v>126.724</v>
      </c>
      <c r="N58" s="21" t="n">
        <v>180.369</v>
      </c>
      <c r="O58" s="21" t="n">
        <v>114.876</v>
      </c>
      <c r="P58" s="21" t="n">
        <v>111.392</v>
      </c>
      <c r="Q58" s="22" t="n">
        <f aca="false">(I58/$P58)/(I$4/$P$4)/(B58/B$4)*100</f>
        <v>108.625489087804</v>
      </c>
      <c r="R58" s="22" t="n">
        <f aca="false">(J58/$P58)/(J$4/$P$4)/(C58/C$4)*100</f>
        <v>85.8783878540157</v>
      </c>
      <c r="S58" s="22" t="n">
        <f aca="false">(K58/$P58)/(K$4/$P$4)/(D58/D$4)*100</f>
        <v>131.203850601197</v>
      </c>
      <c r="T58" s="22" t="n">
        <f aca="false">(L58/$P58)/(L$4/$P$4)/(E58/E$4)*100</f>
        <v>114.526397101171</v>
      </c>
      <c r="U58" s="22" t="n">
        <f aca="false">(M58/$P58)/(M$4/$P$4)/(F58/F$4)*100</f>
        <v>101.169334815115</v>
      </c>
      <c r="V58" s="22" t="n">
        <f aca="false">(N58/$P58)/(N$4/$P$4)/(G58/G$4)*100</f>
        <v>92.301443532571</v>
      </c>
      <c r="W58" s="22" t="n">
        <f aca="false">(O58/$P58)/(O$4/$P$4)/(H58/H$4)*100</f>
        <v>100.075850089997</v>
      </c>
      <c r="X58" s="23" t="n">
        <f aca="false">-(LN(Q58)-LN(AVERAGE(Q$4:Q58)))</f>
        <v>-0.0795210319397528</v>
      </c>
      <c r="Y58" s="23" t="n">
        <f aca="false">-(LN(R58)-LN(AVERAGE(R$4:R58)))</f>
        <v>0.230175030416323</v>
      </c>
      <c r="Z58" s="23" t="n">
        <f aca="false">-(LN(S58)-LN(AVERAGE(S$4:S58)))</f>
        <v>-0.260407893006426</v>
      </c>
      <c r="AA58" s="23" t="n">
        <f aca="false">-(LN(T58)-LN(AVERAGE(T$4:T58)))</f>
        <v>-0.0579227752225826</v>
      </c>
      <c r="AB58" s="23" t="n">
        <f aca="false">-(LN(U58)-LN(AVERAGE(U$4:U58)))</f>
        <v>-0.0513554389270281</v>
      </c>
      <c r="AC58" s="23" t="n">
        <f aca="false">-(LN(V58)-LN(AVERAGE(V$4:V58)))</f>
        <v>0.0662096544560322</v>
      </c>
      <c r="AD58" s="23" t="n">
        <f aca="false">-(LN(W58)-LN(AVERAGE(W$4:W58)))</f>
        <v>0.0258599312274441</v>
      </c>
      <c r="AE58" s="23" t="n">
        <f aca="false">LN(B57/B58)</f>
        <v>-0.0216818984003589</v>
      </c>
      <c r="AF58" s="23" t="n">
        <f aca="false">LN(C57/C58)</f>
        <v>-0.0266283192546115</v>
      </c>
      <c r="AG58" s="23" t="n">
        <f aca="false">LN(D57/D58)</f>
        <v>0.0389978876406025</v>
      </c>
      <c r="AH58" s="23" t="n">
        <f aca="false">LN(E57/E58)</f>
        <v>0.0178214963301921</v>
      </c>
      <c r="AI58" s="23" t="n">
        <f aca="false">LN(F57/F58)</f>
        <v>0.0326914362695688</v>
      </c>
      <c r="AJ58" s="23" t="n">
        <f aca="false">LN(G57/G58)</f>
        <v>-0.042925044717034</v>
      </c>
      <c r="AK58" s="23" t="n">
        <f aca="false">LN(H57/H58)</f>
        <v>0.0409069814786279</v>
      </c>
    </row>
    <row r="59" customFormat="false" ht="15" hidden="false" customHeight="false" outlineLevel="0" collapsed="false">
      <c r="A59" s="19" t="n">
        <v>39691</v>
      </c>
      <c r="B59" s="20" t="n">
        <v>3.2936</v>
      </c>
      <c r="C59" s="20" t="n">
        <v>13.4767</v>
      </c>
      <c r="D59" s="20" t="n">
        <v>541.379</v>
      </c>
      <c r="E59" s="20" t="n">
        <v>2222.2413</v>
      </c>
      <c r="F59" s="20" t="n">
        <v>6.8482</v>
      </c>
      <c r="G59" s="20" t="n">
        <v>2.3076</v>
      </c>
      <c r="H59" s="20" t="n">
        <v>4.0828</v>
      </c>
      <c r="I59" s="21" t="n">
        <v>130.257</v>
      </c>
      <c r="J59" s="21" t="n">
        <v>123.137</v>
      </c>
      <c r="K59" s="21" t="n">
        <v>116.938</v>
      </c>
      <c r="L59" s="21" t="n">
        <v>124.713</v>
      </c>
      <c r="M59" s="21" t="n">
        <v>127.197</v>
      </c>
      <c r="N59" s="21" t="n">
        <v>182.232</v>
      </c>
      <c r="O59" s="21" t="n">
        <v>115.388</v>
      </c>
      <c r="P59" s="21" t="n">
        <v>111.466</v>
      </c>
      <c r="Q59" s="22" t="n">
        <f aca="false">(I59/$P59)/(I$4/$P$4)/(B59/B$4)*100</f>
        <v>109.009671124705</v>
      </c>
      <c r="R59" s="22" t="n">
        <f aca="false">(J59/$P59)/(J$4/$P$4)/(C59/C$4)*100</f>
        <v>89.1870456275644</v>
      </c>
      <c r="S59" s="22" t="n">
        <f aca="false">(K59/$P59)/(K$4/$P$4)/(D59/D$4)*100</f>
        <v>126.352872756541</v>
      </c>
      <c r="T59" s="22" t="n">
        <f aca="false">(L59/$P59)/(L$4/$P$4)/(E59/E$4)*100</f>
        <v>114.208522590944</v>
      </c>
      <c r="U59" s="22" t="n">
        <f aca="false">(M59/$P59)/(M$4/$P$4)/(F59/F$4)*100</f>
        <v>103.005834294338</v>
      </c>
      <c r="V59" s="22" t="n">
        <f aca="false">(N59/$P59)/(N$4/$P$4)/(G59/G$4)*100</f>
        <v>97.5585397743497</v>
      </c>
      <c r="W59" s="22" t="n">
        <f aca="false">(O59/$P59)/(O$4/$P$4)/(H59/H$4)*100</f>
        <v>103.060765628635</v>
      </c>
      <c r="X59" s="23" t="n">
        <f aca="false">-(LN(Q59)-LN(AVERAGE(Q$4:Q59)))</f>
        <v>-0.0815063548017143</v>
      </c>
      <c r="Y59" s="23" t="n">
        <f aca="false">-(LN(R59)-LN(AVERAGE(R$4:R59)))</f>
        <v>0.189241544345278</v>
      </c>
      <c r="Z59" s="23" t="n">
        <f aca="false">-(LN(S59)-LN(AVERAGE(S$4:S59)))</f>
        <v>-0.218288981590707</v>
      </c>
      <c r="AA59" s="23" t="n">
        <f aca="false">-(LN(T59)-LN(AVERAGE(T$4:T59)))</f>
        <v>-0.0541315128378068</v>
      </c>
      <c r="AB59" s="23" t="n">
        <f aca="false">-(LN(U59)-LN(AVERAGE(U$4:U59)))</f>
        <v>-0.0680639396011316</v>
      </c>
      <c r="AC59" s="23" t="n">
        <f aca="false">-(LN(V59)-LN(AVERAGE(V$4:V59)))</f>
        <v>0.010624694433556</v>
      </c>
      <c r="AD59" s="23" t="n">
        <f aca="false">-(LN(W59)-LN(AVERAGE(W$4:W59)))</f>
        <v>-0.00346728821738296</v>
      </c>
      <c r="AE59" s="23" t="n">
        <f aca="false">LN(B58/B59)</f>
        <v>-0.000607422724137175</v>
      </c>
      <c r="AF59" s="23" t="n">
        <f aca="false">LN(C58/C59)</f>
        <v>0.03407269663588</v>
      </c>
      <c r="AG59" s="23" t="n">
        <f aca="false">LN(D58/D59)</f>
        <v>-0.0386870631618639</v>
      </c>
      <c r="AH59" s="23" t="n">
        <f aca="false">LN(E58/E59)</f>
        <v>-0.00526348278570203</v>
      </c>
      <c r="AI59" s="23" t="n">
        <f aca="false">LN(F58/F59)</f>
        <v>0.0149284625224169</v>
      </c>
      <c r="AJ59" s="23" t="n">
        <f aca="false">LN(G58/G59)</f>
        <v>0.0457810767765369</v>
      </c>
      <c r="AK59" s="23" t="n">
        <f aca="false">LN(H58/H59)</f>
        <v>0.0256073957156306</v>
      </c>
    </row>
    <row r="60" customFormat="false" ht="15" hidden="false" customHeight="false" outlineLevel="0" collapsed="false">
      <c r="A60" s="19" t="n">
        <v>39721</v>
      </c>
      <c r="B60" s="20" t="n">
        <v>3.2273</v>
      </c>
      <c r="C60" s="20" t="n">
        <v>13.8995</v>
      </c>
      <c r="D60" s="20" t="n">
        <v>531.1504</v>
      </c>
      <c r="E60" s="20" t="n">
        <v>2243.6294</v>
      </c>
      <c r="F60" s="20" t="n">
        <v>6.8089</v>
      </c>
      <c r="G60" s="20" t="n">
        <v>2.1677</v>
      </c>
      <c r="H60" s="20" t="n">
        <v>4.0933</v>
      </c>
      <c r="I60" s="21" t="n">
        <v>130.645</v>
      </c>
      <c r="J60" s="21" t="n">
        <v>123.582</v>
      </c>
      <c r="K60" s="21" t="n">
        <v>117.305</v>
      </c>
      <c r="L60" s="21" t="n">
        <v>125.145</v>
      </c>
      <c r="M60" s="21" t="n">
        <v>127.957</v>
      </c>
      <c r="N60" s="21" t="n">
        <v>184.184</v>
      </c>
      <c r="O60" s="21" t="n">
        <v>115.491</v>
      </c>
      <c r="P60" s="21" t="n">
        <v>111.758</v>
      </c>
      <c r="Q60" s="22" t="n">
        <f aca="false">(I60/$P60)/(I$4/$P$4)/(B60/B$4)*100</f>
        <v>111.288954520477</v>
      </c>
      <c r="R60" s="22" t="n">
        <f aca="false">(J60/$P60)/(J$4/$P$4)/(C60/C$4)*100</f>
        <v>86.559872299829</v>
      </c>
      <c r="S60" s="22" t="n">
        <f aca="false">(K60/$P60)/(K$4/$P$4)/(D60/D$4)*100</f>
        <v>128.85274373749</v>
      </c>
      <c r="T60" s="22" t="n">
        <f aca="false">(L60/$P60)/(L$4/$P$4)/(E60/E$4)*100</f>
        <v>113.215053874971</v>
      </c>
      <c r="U60" s="22" t="n">
        <f aca="false">(M60/$P60)/(M$4/$P$4)/(F60/F$4)*100</f>
        <v>103.947076618922</v>
      </c>
      <c r="V60" s="22" t="n">
        <f aca="false">(N60/$P60)/(N$4/$P$4)/(G60/G$4)*100</f>
        <v>104.693012911818</v>
      </c>
      <c r="W60" s="22" t="n">
        <f aca="false">(O60/$P60)/(O$4/$P$4)/(H60/H$4)*100</f>
        <v>102.619332751722</v>
      </c>
      <c r="X60" s="23" t="n">
        <f aca="false">-(LN(Q60)-LN(AVERAGE(Q$4:Q60)))</f>
        <v>-0.100313741099876</v>
      </c>
      <c r="Y60" s="23" t="n">
        <f aca="false">-(LN(R60)-LN(AVERAGE(R$4:R60)))</f>
        <v>0.215682548332921</v>
      </c>
      <c r="Z60" s="23" t="n">
        <f aca="false">-(LN(S60)-LN(AVERAGE(S$4:S60)))</f>
        <v>-0.233180167138845</v>
      </c>
      <c r="AA60" s="23" t="n">
        <f aca="false">-(LN(T60)-LN(AVERAGE(T$4:T60)))</f>
        <v>-0.044580311571468</v>
      </c>
      <c r="AB60" s="23" t="n">
        <f aca="false">-(LN(U60)-LN(AVERAGE(U$4:U60)))</f>
        <v>-0.0757539069003617</v>
      </c>
      <c r="AC60" s="23" t="n">
        <f aca="false">-(LN(V60)-LN(AVERAGE(V$4:V60)))</f>
        <v>-0.058871653265407</v>
      </c>
      <c r="AD60" s="23" t="n">
        <f aca="false">-(LN(W60)-LN(AVERAGE(W$4:W60)))</f>
        <v>0.000810669970999989</v>
      </c>
      <c r="AE60" s="23" t="n">
        <f aca="false">LN(B59/B60)</f>
        <v>0.0203353171220401</v>
      </c>
      <c r="AF60" s="23" t="n">
        <f aca="false">LN(C59/C60)</f>
        <v>-0.0308905998743001</v>
      </c>
      <c r="AG60" s="23" t="n">
        <f aca="false">LN(D59/D60)</f>
        <v>0.0190743677926813</v>
      </c>
      <c r="AH60" s="23" t="n">
        <f aca="false">LN(E59/E60)</f>
        <v>-0.00957854132536437</v>
      </c>
      <c r="AI60" s="23" t="n">
        <f aca="false">LN(F59/F60)</f>
        <v>0.00575526407187124</v>
      </c>
      <c r="AJ60" s="23" t="n">
        <f aca="false">LN(G59/G60)</f>
        <v>0.0625413257818565</v>
      </c>
      <c r="AK60" s="23" t="n">
        <f aca="false">LN(H59/H60)</f>
        <v>-0.00256846314804791</v>
      </c>
    </row>
    <row r="61" customFormat="false" ht="15" hidden="false" customHeight="false" outlineLevel="0" collapsed="false">
      <c r="A61" s="19" t="n">
        <v>39752</v>
      </c>
      <c r="B61" s="20" t="n">
        <v>3.3056</v>
      </c>
      <c r="C61" s="20" t="n">
        <v>13.9303</v>
      </c>
      <c r="D61" s="20" t="n">
        <v>530.6731</v>
      </c>
      <c r="E61" s="20" t="n">
        <v>2174.627</v>
      </c>
      <c r="F61" s="20" t="n">
        <v>6.985</v>
      </c>
      <c r="G61" s="20" t="n">
        <v>2.2494</v>
      </c>
      <c r="H61" s="20" t="n">
        <v>4.2317</v>
      </c>
      <c r="I61" s="21" t="n">
        <v>131.218</v>
      </c>
      <c r="J61" s="21" t="n">
        <v>123.805</v>
      </c>
      <c r="K61" s="21" t="n">
        <v>117.667</v>
      </c>
      <c r="L61" s="21" t="n">
        <v>125.67</v>
      </c>
      <c r="M61" s="21" t="n">
        <v>128.403</v>
      </c>
      <c r="N61" s="21" t="n">
        <v>186.554</v>
      </c>
      <c r="O61" s="21" t="n">
        <v>115.875</v>
      </c>
      <c r="P61" s="21" t="n">
        <v>112.049</v>
      </c>
      <c r="Q61" s="22" t="n">
        <f aca="false">(I61/$P61)/(I$4/$P$4)/(B61/B$4)*100</f>
        <v>108.845970919007</v>
      </c>
      <c r="R61" s="22" t="n">
        <f aca="false">(J61/$P61)/(J$4/$P$4)/(C61/C$4)*100</f>
        <v>86.2996266383251</v>
      </c>
      <c r="S61" s="22" t="n">
        <f aca="false">(K61/$P61)/(K$4/$P$4)/(D61/D$4)*100</f>
        <v>129.030655381866</v>
      </c>
      <c r="T61" s="22" t="n">
        <f aca="false">(L61/$P61)/(L$4/$P$4)/(E61/E$4)*100</f>
        <v>116.992837022914</v>
      </c>
      <c r="U61" s="22" t="n">
        <f aca="false">(M61/$P61)/(M$4/$P$4)/(F61/F$4)*100</f>
        <v>101.415557596482</v>
      </c>
      <c r="V61" s="22" t="n">
        <f aca="false">(N61/$P61)/(N$4/$P$4)/(G61/G$4)*100</f>
        <v>101.923302285593</v>
      </c>
      <c r="W61" s="22" t="n">
        <f aca="false">(O61/$P61)/(O$4/$P$4)/(H61/H$4)*100</f>
        <v>99.3345050132313</v>
      </c>
      <c r="X61" s="23" t="n">
        <f aca="false">-(LN(Q61)-LN(AVERAGE(Q$4:Q61)))</f>
        <v>-0.0767176237763589</v>
      </c>
      <c r="Y61" s="23" t="n">
        <f aca="false">-(LN(R61)-LN(AVERAGE(R$4:R61)))</f>
        <v>0.215301107656313</v>
      </c>
      <c r="Z61" s="23" t="n">
        <f aca="false">-(LN(S61)-LN(AVERAGE(S$4:S61)))</f>
        <v>-0.230012508533385</v>
      </c>
      <c r="AA61" s="23" t="n">
        <f aca="false">-(LN(T61)-LN(AVERAGE(T$4:T61)))</f>
        <v>-0.0760172843988176</v>
      </c>
      <c r="AB61" s="23" t="n">
        <f aca="false">-(LN(U61)-LN(AVERAGE(U$4:U61)))</f>
        <v>-0.0501950250895478</v>
      </c>
      <c r="AC61" s="23" t="n">
        <f aca="false">-(LN(V61)-LN(AVERAGE(V$4:V61)))</f>
        <v>-0.0314983093676293</v>
      </c>
      <c r="AD61" s="23" t="n">
        <f aca="false">-(LN(W61)-LN(AVERAGE(W$4:W61)))</f>
        <v>0.0327784423642399</v>
      </c>
      <c r="AE61" s="23" t="n">
        <f aca="false">LN(B60/B61)</f>
        <v>-0.0239721255916644</v>
      </c>
      <c r="AF61" s="23" t="n">
        <f aca="false">LN(C60/C61)</f>
        <v>-0.0022134555458601</v>
      </c>
      <c r="AG61" s="23" t="n">
        <f aca="false">LN(D60/D61)</f>
        <v>0.000899019530359996</v>
      </c>
      <c r="AH61" s="23" t="n">
        <f aca="false">LN(E60/E61)</f>
        <v>0.031237666925332</v>
      </c>
      <c r="AI61" s="23" t="n">
        <f aca="false">LN(F60/F61)</f>
        <v>-0.0255344127603542</v>
      </c>
      <c r="AJ61" s="23" t="n">
        <f aca="false">LN(G60/G61)</f>
        <v>-0.0369968163690435</v>
      </c>
      <c r="AK61" s="23" t="n">
        <f aca="false">LN(H60/H61)</f>
        <v>-0.0332523128792287</v>
      </c>
    </row>
    <row r="62" customFormat="false" ht="15" hidden="false" customHeight="false" outlineLevel="0" collapsed="false">
      <c r="A62" s="19" t="n">
        <v>39782</v>
      </c>
      <c r="B62" s="20" t="n">
        <v>3.1324</v>
      </c>
      <c r="C62" s="20" t="n">
        <v>13.5003</v>
      </c>
      <c r="D62" s="20" t="n">
        <v>523.9151</v>
      </c>
      <c r="E62" s="20" t="n">
        <v>2195.7147</v>
      </c>
      <c r="F62" s="20" t="n">
        <v>7.104</v>
      </c>
      <c r="G62" s="20" t="n">
        <v>2.2052</v>
      </c>
      <c r="H62" s="20" t="n">
        <v>4.1944</v>
      </c>
      <c r="I62" s="21" t="n">
        <v>131.437</v>
      </c>
      <c r="J62" s="21" t="n">
        <v>124.254</v>
      </c>
      <c r="K62" s="21" t="n">
        <v>118.08</v>
      </c>
      <c r="L62" s="21" t="n">
        <v>126.433</v>
      </c>
      <c r="M62" s="21" t="n">
        <v>128.992</v>
      </c>
      <c r="N62" s="21" t="n">
        <v>188.914</v>
      </c>
      <c r="O62" s="21" t="n">
        <v>115.961</v>
      </c>
      <c r="P62" s="21" t="n">
        <v>112.075</v>
      </c>
      <c r="Q62" s="22" t="n">
        <f aca="false">(I62/$P62)/(I$4/$P$4)/(B62/B$4)*100</f>
        <v>115.02941298907</v>
      </c>
      <c r="R62" s="22" t="n">
        <f aca="false">(J62/$P62)/(J$4/$P$4)/(C62/C$4)*100</f>
        <v>89.3505845817215</v>
      </c>
      <c r="S62" s="22" t="n">
        <f aca="false">(K62/$P62)/(K$4/$P$4)/(D62/D$4)*100</f>
        <v>131.123327619609</v>
      </c>
      <c r="T62" s="22" t="n">
        <f aca="false">(L62/$P62)/(L$4/$P$4)/(E62/E$4)*100</f>
        <v>116.545686489853</v>
      </c>
      <c r="U62" s="22" t="n">
        <f aca="false">(M62/$P62)/(M$4/$P$4)/(F62/F$4)*100</f>
        <v>100.150906292784</v>
      </c>
      <c r="V62" s="22" t="n">
        <f aca="false">(N62/$P62)/(N$4/$P$4)/(G62/G$4)*100</f>
        <v>105.257005143625</v>
      </c>
      <c r="W62" s="22" t="n">
        <f aca="false">(O62/$P62)/(O$4/$P$4)/(H62/H$4)*100</f>
        <v>100.268980894726</v>
      </c>
      <c r="X62" s="23" t="n">
        <f aca="false">-(LN(Q62)-LN(AVERAGE(Q$4:Q62)))</f>
        <v>-0.129583447391449</v>
      </c>
      <c r="Y62" s="23" t="n">
        <f aca="false">-(LN(R62)-LN(AVERAGE(R$4:R62)))</f>
        <v>0.177754731863448</v>
      </c>
      <c r="Z62" s="23" t="n">
        <f aca="false">-(LN(S62)-LN(AVERAGE(S$4:S62)))</f>
        <v>-0.241382657685096</v>
      </c>
      <c r="AA62" s="23" t="n">
        <f aca="false">-(LN(T62)-LN(AVERAGE(T$4:T62)))</f>
        <v>-0.0709199643939193</v>
      </c>
      <c r="AB62" s="23" t="n">
        <f aca="false">-(LN(U62)-LN(AVERAGE(U$4:U62)))</f>
        <v>-0.0369965991056267</v>
      </c>
      <c r="AC62" s="23" t="n">
        <f aca="false">-(LN(V62)-LN(AVERAGE(V$4:V62)))</f>
        <v>-0.0625688869500056</v>
      </c>
      <c r="AD62" s="23" t="n">
        <f aca="false">-(LN(W62)-LN(AVERAGE(W$4:W62)))</f>
        <v>0.0230227197162298</v>
      </c>
      <c r="AE62" s="23" t="n">
        <f aca="false">LN(B61/B62)</f>
        <v>0.0538185160485367</v>
      </c>
      <c r="AF62" s="23" t="n">
        <f aca="false">LN(C61/C62)</f>
        <v>0.0313544163928086</v>
      </c>
      <c r="AG62" s="23" t="n">
        <f aca="false">LN(D61/D62)</f>
        <v>0.0128165524851613</v>
      </c>
      <c r="AH62" s="23" t="n">
        <f aca="false">LN(E61/E62)</f>
        <v>-0.00965044159346568</v>
      </c>
      <c r="AI62" s="23" t="n">
        <f aca="false">LN(F61/F62)</f>
        <v>-0.0168930129809437</v>
      </c>
      <c r="AJ62" s="23" t="n">
        <f aca="false">LN(G61/G62)</f>
        <v>0.0198453062543928</v>
      </c>
      <c r="AK62" s="23" t="n">
        <f aca="false">LN(H61/H62)</f>
        <v>0.00885350129829701</v>
      </c>
    </row>
    <row r="63" customFormat="false" ht="15" hidden="false" customHeight="false" outlineLevel="0" collapsed="false">
      <c r="A63" s="19" t="n">
        <v>39813</v>
      </c>
      <c r="B63" s="20" t="n">
        <v>3.0963</v>
      </c>
      <c r="C63" s="20" t="n">
        <v>13.7311</v>
      </c>
      <c r="D63" s="20" t="n">
        <v>496.2967</v>
      </c>
      <c r="E63" s="20" t="n">
        <v>2446.9451</v>
      </c>
      <c r="F63" s="20" t="n">
        <v>6.4622</v>
      </c>
      <c r="G63" s="20" t="n">
        <v>2.0851</v>
      </c>
      <c r="H63" s="20" t="n">
        <v>4.0036</v>
      </c>
      <c r="I63" s="21" t="n">
        <v>131.943</v>
      </c>
      <c r="J63" s="21" t="n">
        <v>124.902</v>
      </c>
      <c r="K63" s="21" t="n">
        <v>118.393</v>
      </c>
      <c r="L63" s="21" t="n">
        <v>126.78</v>
      </c>
      <c r="M63" s="21" t="n">
        <v>129.448</v>
      </c>
      <c r="N63" s="21" t="n">
        <v>191.235</v>
      </c>
      <c r="O63" s="21" t="n">
        <v>116.281</v>
      </c>
      <c r="P63" s="21" t="n">
        <v>112.338</v>
      </c>
      <c r="Q63" s="22" t="n">
        <f aca="false">(I63/$P63)/(I$4/$P$4)/(B63/B$4)*100</f>
        <v>116.5450580246</v>
      </c>
      <c r="R63" s="22" t="n">
        <f aca="false">(J63/$P63)/(J$4/$P$4)/(C63/C$4)*100</f>
        <v>88.1001324982574</v>
      </c>
      <c r="S63" s="22" t="n">
        <f aca="false">(K63/$P63)/(K$4/$P$4)/(D63/D$4)*100</f>
        <v>138.462201066329</v>
      </c>
      <c r="T63" s="22" t="n">
        <f aca="false">(L63/$P63)/(L$4/$P$4)/(E63/E$4)*100</f>
        <v>104.621333805023</v>
      </c>
      <c r="U63" s="22" t="n">
        <f aca="false">(M63/$P63)/(M$4/$P$4)/(F63/F$4)*100</f>
        <v>110.228036093891</v>
      </c>
      <c r="V63" s="22" t="n">
        <f aca="false">(N63/$P63)/(N$4/$P$4)/(G63/G$4)*100</f>
        <v>112.423577414529</v>
      </c>
      <c r="W63" s="22" t="n">
        <f aca="false">(O63/$P63)/(O$4/$P$4)/(H63/H$4)*100</f>
        <v>105.09078376497</v>
      </c>
      <c r="X63" s="23" t="n">
        <f aca="false">-(LN(Q63)-LN(AVERAGE(Q$4:Q63)))</f>
        <v>-0.140120922609437</v>
      </c>
      <c r="Y63" s="23" t="n">
        <f aca="false">-(LN(R63)-LN(AVERAGE(R$4:R63)))</f>
        <v>0.188934770581649</v>
      </c>
      <c r="Z63" s="23" t="n">
        <f aca="false">-(LN(S63)-LN(AVERAGE(S$4:S63)))</f>
        <v>-0.290120491716261</v>
      </c>
      <c r="AA63" s="23" t="n">
        <f aca="false">-(LN(T63)-LN(AVERAGE(T$4:T63)))</f>
        <v>0.0364100668881093</v>
      </c>
      <c r="AB63" s="23" t="n">
        <f aca="false">-(LN(U63)-LN(AVERAGE(U$4:U63)))</f>
        <v>-0.130504209107175</v>
      </c>
      <c r="AC63" s="23" t="n">
        <f aca="false">-(LN(V63)-LN(AVERAGE(V$4:V63)))</f>
        <v>-0.126155969829179</v>
      </c>
      <c r="AD63" s="23" t="n">
        <f aca="false">-(LN(W63)-LN(AVERAGE(W$4:W63)))</f>
        <v>-0.0235416539213373</v>
      </c>
      <c r="AE63" s="23" t="n">
        <f aca="false">LN(B62/B63)</f>
        <v>0.0115916336367853</v>
      </c>
      <c r="AF63" s="23" t="n">
        <f aca="false">LN(C62/C63)</f>
        <v>-0.0169514256841647</v>
      </c>
      <c r="AG63" s="23" t="n">
        <f aca="false">LN(D62/D63)</f>
        <v>0.0541557149259722</v>
      </c>
      <c r="AH63" s="23" t="n">
        <f aca="false">LN(E62/E63)</f>
        <v>-0.108332751398961</v>
      </c>
      <c r="AI63" s="23" t="n">
        <f aca="false">LN(F62/F63)</f>
        <v>0.0946881885962832</v>
      </c>
      <c r="AJ63" s="23" t="n">
        <f aca="false">LN(G62/G63)</f>
        <v>0.0560013920020534</v>
      </c>
      <c r="AK63" s="23" t="n">
        <f aca="false">LN(H62/H63)</f>
        <v>0.0465563459134594</v>
      </c>
    </row>
    <row r="64" customFormat="false" ht="15" hidden="false" customHeight="false" outlineLevel="0" collapsed="false">
      <c r="A64" s="19" t="n">
        <v>39844</v>
      </c>
      <c r="B64" s="20" t="n">
        <v>3.0647</v>
      </c>
      <c r="C64" s="20" t="n">
        <v>13.3624</v>
      </c>
      <c r="D64" s="20" t="n">
        <v>495.2328</v>
      </c>
      <c r="E64" s="20" t="n">
        <v>2709.9735</v>
      </c>
      <c r="F64" s="20" t="n">
        <v>6.9769</v>
      </c>
      <c r="G64" s="20" t="n">
        <v>2.0194</v>
      </c>
      <c r="H64" s="20" t="n">
        <v>3.7941</v>
      </c>
      <c r="I64" s="21" t="n">
        <v>132.459</v>
      </c>
      <c r="J64" s="21" t="n">
        <v>125.47</v>
      </c>
      <c r="K64" s="21" t="n">
        <v>118.451</v>
      </c>
      <c r="L64" s="21" t="n">
        <v>127.295</v>
      </c>
      <c r="M64" s="21" t="n">
        <v>129.894</v>
      </c>
      <c r="N64" s="21" t="n">
        <v>192.953</v>
      </c>
      <c r="O64" s="21" t="n">
        <v>116.728</v>
      </c>
      <c r="P64" s="21" t="n">
        <v>112.534</v>
      </c>
      <c r="Q64" s="22" t="n">
        <f aca="false">(I64/$P64)/(I$4/$P$4)/(B64/B$4)*100</f>
        <v>118.001350039196</v>
      </c>
      <c r="R64" s="22" t="n">
        <f aca="false">(J64/$P64)/(J$4/$P$4)/(C64/C$4)*100</f>
        <v>90.7843232530892</v>
      </c>
      <c r="S64" s="22" t="n">
        <f aca="false">(K64/$P64)/(K$4/$P$4)/(D64/D$4)*100</f>
        <v>138.585838987284</v>
      </c>
      <c r="T64" s="22" t="n">
        <f aca="false">(L64/$P64)/(L$4/$P$4)/(E64/E$4)*100</f>
        <v>94.6853880954489</v>
      </c>
      <c r="U64" s="22" t="n">
        <f aca="false">(M64/$P64)/(M$4/$P$4)/(F64/F$4)*100</f>
        <v>102.269620413674</v>
      </c>
      <c r="V64" s="22" t="n">
        <f aca="false">(N64/$P64)/(N$4/$P$4)/(G64/G$4)*100</f>
        <v>116.920058477821</v>
      </c>
      <c r="W64" s="22" t="n">
        <f aca="false">(O64/$P64)/(O$4/$P$4)/(H64/H$4)*100</f>
        <v>111.126019005395</v>
      </c>
      <c r="X64" s="23" t="n">
        <f aca="false">-(LN(Q64)-LN(AVERAGE(Q$4:Q64)))</f>
        <v>-0.149841226687395</v>
      </c>
      <c r="Y64" s="23" t="n">
        <f aca="false">-(LN(R64)-LN(AVERAGE(R$4:R64)))</f>
        <v>0.156510474700677</v>
      </c>
      <c r="Z64" s="23" t="n">
        <f aca="false">-(LN(S64)-LN(AVERAGE(S$4:S64)))</f>
        <v>-0.285490894570026</v>
      </c>
      <c r="AA64" s="23" t="n">
        <f aca="false">-(LN(T64)-LN(AVERAGE(T$4:T64)))</f>
        <v>0.134108302752439</v>
      </c>
      <c r="AB64" s="23" t="n">
        <f aca="false">-(LN(U64)-LN(AVERAGE(U$4:U64)))</f>
        <v>-0.0546293409323386</v>
      </c>
      <c r="AC64" s="23" t="n">
        <f aca="false">-(LN(V64)-LN(AVERAGE(V$4:V64)))</f>
        <v>-0.162428989704396</v>
      </c>
      <c r="AD64" s="23" t="n">
        <f aca="false">-(LN(W64)-LN(AVERAGE(W$4:W64)))</f>
        <v>-0.0780284610493531</v>
      </c>
      <c r="AE64" s="23" t="n">
        <f aca="false">LN(B63/B64)</f>
        <v>0.0102581649423935</v>
      </c>
      <c r="AF64" s="23" t="n">
        <f aca="false">LN(C63/C64)</f>
        <v>0.02721854041026</v>
      </c>
      <c r="AG64" s="23" t="n">
        <f aca="false">LN(D63/D64)</f>
        <v>0.00214597832599307</v>
      </c>
      <c r="AH64" s="23" t="n">
        <f aca="false">LN(E63/E64)</f>
        <v>-0.102098507672633</v>
      </c>
      <c r="AI64" s="23" t="n">
        <f aca="false">LN(F63/F64)</f>
        <v>-0.076634874953001</v>
      </c>
      <c r="AJ64" s="23" t="n">
        <f aca="false">LN(G63/G64)</f>
        <v>0.0320163781432544</v>
      </c>
      <c r="AK64" s="23" t="n">
        <f aca="false">LN(H63/H64)</f>
        <v>0.0537467277908233</v>
      </c>
    </row>
    <row r="65" customFormat="false" ht="15" hidden="false" customHeight="false" outlineLevel="0" collapsed="false">
      <c r="A65" s="19" t="n">
        <v>39872</v>
      </c>
      <c r="B65" s="20" t="n">
        <v>3.0459</v>
      </c>
      <c r="C65" s="20" t="n">
        <v>12.802</v>
      </c>
      <c r="D65" s="20" t="n">
        <v>521.5307</v>
      </c>
      <c r="E65" s="20" t="n">
        <v>2677.6481</v>
      </c>
      <c r="F65" s="20" t="n">
        <v>7.3899</v>
      </c>
      <c r="G65" s="20" t="n">
        <v>2.1046</v>
      </c>
      <c r="H65" s="20" t="n">
        <v>3.8574</v>
      </c>
      <c r="I65" s="21" t="n">
        <v>133.304</v>
      </c>
      <c r="J65" s="21" t="n">
        <v>126.02</v>
      </c>
      <c r="K65" s="21" t="n">
        <v>118.674</v>
      </c>
      <c r="L65" s="21" t="n">
        <v>127.911</v>
      </c>
      <c r="M65" s="21" t="n">
        <v>130.356</v>
      </c>
      <c r="N65" s="21" t="n">
        <v>195.182</v>
      </c>
      <c r="O65" s="21" t="n">
        <v>117.034</v>
      </c>
      <c r="P65" s="21" t="n">
        <v>112.847</v>
      </c>
      <c r="Q65" s="22" t="n">
        <f aca="false">(I65/$P65)/(I$4/$P$4)/(B65/B$4)*100</f>
        <v>119.155680385549</v>
      </c>
      <c r="R65" s="22" t="n">
        <f aca="false">(J65/$P65)/(J$4/$P$4)/(C65/C$4)*100</f>
        <v>94.9097481789395</v>
      </c>
      <c r="S65" s="22" t="n">
        <f aca="false">(K65/$P65)/(K$4/$P$4)/(D65/D$4)*100</f>
        <v>131.479778975849</v>
      </c>
      <c r="T65" s="22" t="n">
        <f aca="false">(L65/$P65)/(L$4/$P$4)/(E65/E$4)*100</f>
        <v>96.0251056530795</v>
      </c>
      <c r="U65" s="22" t="n">
        <f aca="false">(M65/$P65)/(M$4/$P$4)/(F65/F$4)*100</f>
        <v>96.6287259835647</v>
      </c>
      <c r="V65" s="22" t="n">
        <f aca="false">(N65/$P65)/(N$4/$P$4)/(G65/G$4)*100</f>
        <v>113.168035342705</v>
      </c>
      <c r="W65" s="22" t="n">
        <f aca="false">(O65/$P65)/(O$4/$P$4)/(H65/H$4)*100</f>
        <v>109.285009861796</v>
      </c>
      <c r="X65" s="23" t="n">
        <f aca="false">-(LN(Q65)-LN(AVERAGE(Q$4:Q65)))</f>
        <v>-0.156789384697554</v>
      </c>
      <c r="Y65" s="23" t="n">
        <f aca="false">-(LN(R65)-LN(AVERAGE(R$4:R65)))</f>
        <v>0.110359226773781</v>
      </c>
      <c r="Z65" s="23" t="n">
        <f aca="false">-(LN(S65)-LN(AVERAGE(S$4:S65)))</f>
        <v>-0.228633981701363</v>
      </c>
      <c r="AA65" s="23" t="n">
        <f aca="false">-(LN(T65)-LN(AVERAGE(T$4:T65)))</f>
        <v>0.1182319548039</v>
      </c>
      <c r="AB65" s="23" t="n">
        <f aca="false">-(LN(U65)-LN(AVERAGE(U$4:U65)))</f>
        <v>0.00207330205412148</v>
      </c>
      <c r="AC65" s="23" t="n">
        <f aca="false">-(LN(V65)-LN(AVERAGE(V$4:V65)))</f>
        <v>-0.127579077288623</v>
      </c>
      <c r="AD65" s="23" t="n">
        <f aca="false">-(LN(W65)-LN(AVERAGE(W$4:W65)))</f>
        <v>-0.0603033222125315</v>
      </c>
      <c r="AE65" s="23" t="n">
        <f aca="false">LN(B64/B65)</f>
        <v>0.00615326132231694</v>
      </c>
      <c r="AF65" s="23" t="n">
        <f aca="false">LN(C64/C65)</f>
        <v>0.042843383973789</v>
      </c>
      <c r="AG65" s="23" t="n">
        <f aca="false">LN(D64/D65)</f>
        <v>-0.0517401863150811</v>
      </c>
      <c r="AH65" s="23" t="n">
        <f aca="false">LN(E64/E65)</f>
        <v>0.0120000216441587</v>
      </c>
      <c r="AI65" s="23" t="n">
        <f aca="false">LN(F64/F65)</f>
        <v>-0.0575095110222387</v>
      </c>
      <c r="AJ65" s="23" t="n">
        <f aca="false">LN(G64/G65)</f>
        <v>-0.0413249877364911</v>
      </c>
      <c r="AK65" s="23" t="n">
        <f aca="false">LN(H64/H65)</f>
        <v>-0.0165461528216558</v>
      </c>
    </row>
    <row r="66" customFormat="false" ht="15" hidden="false" customHeight="false" outlineLevel="0" collapsed="false">
      <c r="A66" s="19" t="n">
        <v>39903</v>
      </c>
      <c r="B66" s="20" t="n">
        <v>3.0287</v>
      </c>
      <c r="C66" s="20" t="n">
        <v>13.3857</v>
      </c>
      <c r="D66" s="20" t="n">
        <v>547.0705</v>
      </c>
      <c r="E66" s="20" t="n">
        <v>2661.3741</v>
      </c>
      <c r="F66" s="20" t="n">
        <v>7.393</v>
      </c>
      <c r="G66" s="20" t="n">
        <v>2.1176</v>
      </c>
      <c r="H66" s="20" t="n">
        <v>3.9611</v>
      </c>
      <c r="I66" s="21" t="n">
        <v>133.973</v>
      </c>
      <c r="J66" s="21" t="n">
        <v>126.404</v>
      </c>
      <c r="K66" s="21" t="n">
        <v>119.028</v>
      </c>
      <c r="L66" s="21" t="n">
        <v>128.297</v>
      </c>
      <c r="M66" s="21" t="n">
        <v>130.757</v>
      </c>
      <c r="N66" s="21" t="n">
        <v>197.503</v>
      </c>
      <c r="O66" s="21" t="n">
        <v>117.21</v>
      </c>
      <c r="P66" s="21" t="n">
        <v>113.023</v>
      </c>
      <c r="Q66" s="22" t="n">
        <f aca="false">(I66/$P66)/(I$4/$P$4)/(B66/B$4)*100</f>
        <v>120.246217127119</v>
      </c>
      <c r="R66" s="22" t="n">
        <f aca="false">(J66/$P66)/(J$4/$P$4)/(C66/C$4)*100</f>
        <v>90.9059031334983</v>
      </c>
      <c r="S66" s="22" t="n">
        <f aca="false">(K66/$P66)/(K$4/$P$4)/(D66/D$4)*100</f>
        <v>125.519814780918</v>
      </c>
      <c r="T66" s="22" t="n">
        <f aca="false">(L66/$P66)/(L$4/$P$4)/(E66/E$4)*100</f>
        <v>96.7529382481314</v>
      </c>
      <c r="U66" s="22" t="n">
        <f aca="false">(M66/$P66)/(M$4/$P$4)/(F66/F$4)*100</f>
        <v>96.7344615250403</v>
      </c>
      <c r="V66" s="22" t="n">
        <f aca="false">(N66/$P66)/(N$4/$P$4)/(G66/G$4)*100</f>
        <v>113.633539478793</v>
      </c>
      <c r="W66" s="22" t="n">
        <f aca="false">(O66/$P66)/(O$4/$P$4)/(H66/H$4)*100</f>
        <v>106.418043463209</v>
      </c>
      <c r="X66" s="23" t="n">
        <f aca="false">-(LN(Q66)-LN(AVERAGE(Q$4:Q66)))</f>
        <v>-0.163039687522303</v>
      </c>
      <c r="Y66" s="23" t="n">
        <f aca="false">-(LN(R66)-LN(AVERAGE(R$4:R66)))</f>
        <v>0.151199970993397</v>
      </c>
      <c r="Z66" s="23" t="n">
        <f aca="false">-(LN(S66)-LN(AVERAGE(S$4:S66)))</f>
        <v>-0.17907643416328</v>
      </c>
      <c r="AA66" s="23" t="n">
        <f aca="false">-(LN(T66)-LN(AVERAGE(T$4:T66)))</f>
        <v>0.109016438217884</v>
      </c>
      <c r="AB66" s="23" t="n">
        <f aca="false">-(LN(U66)-LN(AVERAGE(U$4:U66)))</f>
        <v>0.000964112293928565</v>
      </c>
      <c r="AC66" s="23" t="n">
        <f aca="false">-(LN(V66)-LN(AVERAGE(V$4:V66)))</f>
        <v>-0.12945242879644</v>
      </c>
      <c r="AD66" s="23" t="n">
        <f aca="false">-(LN(W66)-LN(AVERAGE(W$4:W66)))</f>
        <v>-0.033175023415402</v>
      </c>
      <c r="AE66" s="23" t="n">
        <f aca="false">LN(B65/B66)</f>
        <v>0.0056629394414034</v>
      </c>
      <c r="AF66" s="23" t="n">
        <f aca="false">LN(C65/C66)</f>
        <v>-0.044585564232823</v>
      </c>
      <c r="AG66" s="23" t="n">
        <f aca="false">LN(D65/D66)</f>
        <v>-0.0478095375871043</v>
      </c>
      <c r="AH66" s="23" t="n">
        <f aca="false">LN(E65/E66)</f>
        <v>0.00609626624184985</v>
      </c>
      <c r="AI66" s="23" t="n">
        <f aca="false">LN(F65/F66)</f>
        <v>-0.000419403506137581</v>
      </c>
      <c r="AJ66" s="23" t="n">
        <f aca="false">LN(G65/G66)</f>
        <v>-0.00615794660617965</v>
      </c>
      <c r="AK66" s="23" t="n">
        <f aca="false">LN(H65/H66)</f>
        <v>-0.026528383077504</v>
      </c>
    </row>
    <row r="67" customFormat="false" ht="15" hidden="false" customHeight="false" outlineLevel="0" collapsed="false">
      <c r="A67" s="19" t="n">
        <v>39933</v>
      </c>
      <c r="B67" s="20" t="n">
        <v>3.0049</v>
      </c>
      <c r="C67" s="20" t="n">
        <v>12.9009</v>
      </c>
      <c r="D67" s="20" t="n">
        <v>529.5182</v>
      </c>
      <c r="E67" s="20" t="n">
        <v>2514.6277</v>
      </c>
      <c r="F67" s="20" t="n">
        <v>7.5681</v>
      </c>
      <c r="G67" s="20" t="n">
        <v>2.1816</v>
      </c>
      <c r="H67" s="20" t="n">
        <v>4.008</v>
      </c>
      <c r="I67" s="21" t="n">
        <v>134.455</v>
      </c>
      <c r="J67" s="21" t="n">
        <v>126.732</v>
      </c>
      <c r="K67" s="21" t="n">
        <v>119.288</v>
      </c>
      <c r="L67" s="21" t="n">
        <v>128.864</v>
      </c>
      <c r="M67" s="21" t="n">
        <v>131.017</v>
      </c>
      <c r="N67" s="21" t="n">
        <v>199.943</v>
      </c>
      <c r="O67" s="21" t="n">
        <v>117.574</v>
      </c>
      <c r="P67" s="21" t="n">
        <v>113.247</v>
      </c>
      <c r="Q67" s="22" t="n">
        <f aca="false">(I67/$P67)/(I$4/$P$4)/(B67/B$4)*100</f>
        <v>121.394065358898</v>
      </c>
      <c r="R67" s="22" t="n">
        <f aca="false">(J67/$P67)/(J$4/$P$4)/(C67/C$4)*100</f>
        <v>94.3797364880602</v>
      </c>
      <c r="S67" s="22" t="n">
        <f aca="false">(K67/$P67)/(K$4/$P$4)/(D67/D$4)*100</f>
        <v>129.70670897674</v>
      </c>
      <c r="T67" s="22" t="n">
        <f aca="false">(L67/$P67)/(L$4/$P$4)/(E67/E$4)*100</f>
        <v>102.648267790147</v>
      </c>
      <c r="U67" s="22" t="n">
        <f aca="false">(M67/$P67)/(M$4/$P$4)/(F67/F$4)*100</f>
        <v>94.4969715462283</v>
      </c>
      <c r="V67" s="22" t="n">
        <f aca="false">(N67/$P67)/(N$4/$P$4)/(G67/G$4)*100</f>
        <v>111.441761904728</v>
      </c>
      <c r="W67" s="22" t="n">
        <f aca="false">(O67/$P67)/(O$4/$P$4)/(H67/H$4)*100</f>
        <v>105.290724976738</v>
      </c>
      <c r="X67" s="23" t="n">
        <f aca="false">-(LN(Q67)-LN(AVERAGE(Q$4:Q67)))</f>
        <v>-0.169602056359545</v>
      </c>
      <c r="Y67" s="23" t="n">
        <f aca="false">-(LN(R67)-LN(AVERAGE(R$4:R67)))</f>
        <v>0.112017839553014</v>
      </c>
      <c r="Z67" s="23" t="n">
        <f aca="false">-(LN(S67)-LN(AVERAGE(S$4:S67)))</f>
        <v>-0.208207741461693</v>
      </c>
      <c r="AA67" s="23" t="n">
        <f aca="false">-(LN(T67)-LN(AVERAGE(T$4:T67)))</f>
        <v>0.0491084905858159</v>
      </c>
      <c r="AB67" s="23" t="n">
        <f aca="false">-(LN(U67)-LN(AVERAGE(U$4:U67)))</f>
        <v>0.0239898507984107</v>
      </c>
      <c r="AC67" s="23" t="n">
        <f aca="false">-(LN(V67)-LN(AVERAGE(V$4:V67)))</f>
        <v>-0.108161087709674</v>
      </c>
      <c r="AD67" s="23" t="n">
        <f aca="false">-(LN(W67)-LN(AVERAGE(W$4:W67)))</f>
        <v>-0.0221693258387239</v>
      </c>
      <c r="AE67" s="23" t="n">
        <f aca="false">LN(B66/B67)</f>
        <v>0.00788919498851222</v>
      </c>
      <c r="AF67" s="23" t="n">
        <f aca="false">LN(C66/C67)</f>
        <v>0.0368898965767826</v>
      </c>
      <c r="AG67" s="23" t="n">
        <f aca="false">LN(D66/D67)</f>
        <v>0.0326101424435124</v>
      </c>
      <c r="AH67" s="23" t="n">
        <f aca="false">LN(E66/E67)</f>
        <v>0.0567178075752366</v>
      </c>
      <c r="AI67" s="23" t="n">
        <f aca="false">LN(F66/F67)</f>
        <v>-0.0234084386179717</v>
      </c>
      <c r="AJ67" s="23" t="n">
        <f aca="false">LN(G66/G67)</f>
        <v>-0.0297751806184873</v>
      </c>
      <c r="AK67" s="23" t="n">
        <f aca="false">LN(H66/H67)</f>
        <v>-0.0117705993115006</v>
      </c>
    </row>
    <row r="68" customFormat="false" ht="15" hidden="false" customHeight="false" outlineLevel="0" collapsed="false">
      <c r="A68" s="19" t="n">
        <v>39964</v>
      </c>
      <c r="B68" s="20" t="n">
        <v>2.9652</v>
      </c>
      <c r="C68" s="20" t="n">
        <v>12.8883</v>
      </c>
      <c r="D68" s="20" t="n">
        <v>540.9444</v>
      </c>
      <c r="E68" s="20" t="n">
        <v>2548.7721</v>
      </c>
      <c r="F68" s="20" t="n">
        <v>7.5188</v>
      </c>
      <c r="G68" s="20" t="n">
        <v>2.0583</v>
      </c>
      <c r="H68" s="20" t="n">
        <v>3.8187</v>
      </c>
      <c r="I68" s="21" t="n">
        <v>135.026</v>
      </c>
      <c r="J68" s="21" t="n">
        <v>127.239</v>
      </c>
      <c r="K68" s="21" t="n">
        <v>119.539</v>
      </c>
      <c r="L68" s="21" t="n">
        <v>129.213</v>
      </c>
      <c r="M68" s="21" t="n">
        <v>131.454</v>
      </c>
      <c r="N68" s="21" t="n">
        <v>202.29</v>
      </c>
      <c r="O68" s="21" t="n">
        <v>117.745</v>
      </c>
      <c r="P68" s="21" t="n">
        <v>113.513</v>
      </c>
      <c r="Q68" s="22" t="n">
        <f aca="false">(I68/$P68)/(I$4/$P$4)/(B68/B$4)*100</f>
        <v>123.252301506931</v>
      </c>
      <c r="R68" s="22" t="n">
        <f aca="false">(J68/$P68)/(J$4/$P$4)/(C68/C$4)*100</f>
        <v>94.6276806773878</v>
      </c>
      <c r="S68" s="22" t="n">
        <f aca="false">(K68/$P68)/(K$4/$P$4)/(D68/D$4)*100</f>
        <v>126.935958977391</v>
      </c>
      <c r="T68" s="22" t="n">
        <f aca="false">(L68/$P68)/(L$4/$P$4)/(E68/E$4)*100</f>
        <v>101.309465013054</v>
      </c>
      <c r="U68" s="22" t="n">
        <f aca="false">(M68/$P68)/(M$4/$P$4)/(F68/F$4)*100</f>
        <v>95.2102003115839</v>
      </c>
      <c r="V68" s="22" t="n">
        <f aca="false">(N68/$P68)/(N$4/$P$4)/(G68/G$4)*100</f>
        <v>119.224012856615</v>
      </c>
      <c r="W68" s="22" t="n">
        <f aca="false">(O68/$P68)/(O$4/$P$4)/(H68/H$4)*100</f>
        <v>110.411566711388</v>
      </c>
      <c r="X68" s="23" t="n">
        <f aca="false">-(LN(Q68)-LN(AVERAGE(Q$4:Q68)))</f>
        <v>-0.181675799088547</v>
      </c>
      <c r="Y68" s="23" t="n">
        <f aca="false">-(LN(R68)-LN(AVERAGE(R$4:R68)))</f>
        <v>0.107798720922718</v>
      </c>
      <c r="Z68" s="23" t="n">
        <f aca="false">-(LN(S68)-LN(AVERAGE(S$4:S68)))</f>
        <v>-0.183463244595831</v>
      </c>
      <c r="AA68" s="23" t="n">
        <f aca="false">-(LN(T68)-LN(AVERAGE(T$4:T68)))</f>
        <v>0.0613081814836329</v>
      </c>
      <c r="AB68" s="23" t="n">
        <f aca="false">-(LN(U68)-LN(AVERAGE(U$4:U68)))</f>
        <v>0.0162192060737789</v>
      </c>
      <c r="AC68" s="23" t="n">
        <f aca="false">-(LN(V68)-LN(AVERAGE(V$4:V68)))</f>
        <v>-0.172713081527383</v>
      </c>
      <c r="AD68" s="23" t="n">
        <f aca="false">-(LN(W68)-LN(AVERAGE(W$4:W68)))</f>
        <v>-0.0685496241150494</v>
      </c>
      <c r="AE68" s="23" t="n">
        <f aca="false">LN(B67/B68)</f>
        <v>0.0132998057628065</v>
      </c>
      <c r="AF68" s="23" t="n">
        <f aca="false">LN(C67/C68)</f>
        <v>0.000977153304683452</v>
      </c>
      <c r="AG68" s="23" t="n">
        <f aca="false">LN(D67/D68)</f>
        <v>-0.0213489644218996</v>
      </c>
      <c r="AH68" s="23" t="n">
        <f aca="false">LN(E67/E68)</f>
        <v>-0.0134869530012842</v>
      </c>
      <c r="AI68" s="23" t="n">
        <f aca="false">LN(F67/F68)</f>
        <v>0.00653549443263147</v>
      </c>
      <c r="AJ68" s="23" t="n">
        <f aca="false">LN(G67/G68)</f>
        <v>0.0581781531664239</v>
      </c>
      <c r="AK68" s="23" t="n">
        <f aca="false">LN(H67/H68)</f>
        <v>0.0483823132202021</v>
      </c>
    </row>
    <row r="69" customFormat="false" ht="15" hidden="false" customHeight="false" outlineLevel="0" collapsed="false">
      <c r="A69" s="19" t="n">
        <v>39994</v>
      </c>
      <c r="B69" s="20" t="n">
        <v>3.0738</v>
      </c>
      <c r="C69" s="20" t="n">
        <v>12.2872</v>
      </c>
      <c r="D69" s="20" t="n">
        <v>541.1612</v>
      </c>
      <c r="E69" s="20" t="n">
        <v>2526.8658</v>
      </c>
      <c r="F69" s="20" t="n">
        <v>7.2619</v>
      </c>
      <c r="G69" s="20" t="n">
        <v>2.0288</v>
      </c>
      <c r="H69" s="20" t="n">
        <v>3.7369</v>
      </c>
      <c r="I69" s="21" t="n">
        <v>135.628</v>
      </c>
      <c r="J69" s="21" t="n">
        <v>127.884</v>
      </c>
      <c r="K69" s="21" t="n">
        <v>119.784</v>
      </c>
      <c r="L69" s="21" t="n">
        <v>129.66</v>
      </c>
      <c r="M69" s="21" t="n">
        <v>132.177</v>
      </c>
      <c r="N69" s="21" t="n">
        <v>204.647</v>
      </c>
      <c r="O69" s="21" t="n">
        <v>118.046</v>
      </c>
      <c r="P69" s="21" t="n">
        <v>113.64</v>
      </c>
      <c r="Q69" s="22" t="n">
        <f aca="false">(I69/$P69)/(I$4/$P$4)/(B69/B$4)*100</f>
        <v>119.294316914565</v>
      </c>
      <c r="R69" s="22" t="n">
        <f aca="false">(J69/$P69)/(J$4/$P$4)/(C69/C$4)*100</f>
        <v>99.6486102205465</v>
      </c>
      <c r="S69" s="22" t="n">
        <f aca="false">(K69/$P69)/(K$4/$P$4)/(D69/D$4)*100</f>
        <v>127.00306914758</v>
      </c>
      <c r="T69" s="22" t="n">
        <f aca="false">(L69/$P69)/(L$4/$P$4)/(E69/E$4)*100</f>
        <v>102.426665162716</v>
      </c>
      <c r="U69" s="22" t="n">
        <f aca="false">(M69/$P69)/(M$4/$P$4)/(F69/F$4)*100</f>
        <v>99.0098058392361</v>
      </c>
      <c r="V69" s="22" t="n">
        <f aca="false">(N69/$P69)/(N$4/$P$4)/(G69/G$4)*100</f>
        <v>122.230198731329</v>
      </c>
      <c r="W69" s="22" t="n">
        <f aca="false">(O69/$P69)/(O$4/$P$4)/(H69/H$4)*100</f>
        <v>112.990470107342</v>
      </c>
      <c r="X69" s="23" t="n">
        <f aca="false">-(LN(Q69)-LN(AVERAGE(Q$4:Q69)))</f>
        <v>-0.14660389147755</v>
      </c>
      <c r="Y69" s="23" t="n">
        <f aca="false">-(LN(R69)-LN(AVERAGE(R$4:R69)))</f>
        <v>0.0552717420031783</v>
      </c>
      <c r="Z69" s="23" t="n">
        <f aca="false">-(LN(S69)-LN(AVERAGE(S$4:S69)))</f>
        <v>-0.180935775990664</v>
      </c>
      <c r="AA69" s="23" t="n">
        <f aca="false">-(LN(T69)-LN(AVERAGE(T$4:T69)))</f>
        <v>0.0495968052124169</v>
      </c>
      <c r="AB69" s="23" t="n">
        <f aca="false">-(LN(U69)-LN(AVERAGE(U$4:U69)))</f>
        <v>-0.0225614990710969</v>
      </c>
      <c r="AC69" s="23" t="n">
        <f aca="false">-(LN(V69)-LN(AVERAGE(V$4:V69)))</f>
        <v>-0.194310002869013</v>
      </c>
      <c r="AD69" s="23" t="n">
        <f aca="false">-(LN(W69)-LN(AVERAGE(W$4:W69)))</f>
        <v>-0.090185196620479</v>
      </c>
      <c r="AE69" s="23" t="n">
        <f aca="false">LN(B68/B69)</f>
        <v>-0.035970097390647</v>
      </c>
      <c r="AF69" s="23" t="n">
        <f aca="false">LN(C68/C69)</f>
        <v>0.0477618529518872</v>
      </c>
      <c r="AG69" s="23" t="n">
        <f aca="false">LN(D68/D69)</f>
        <v>-0.000400700269734917</v>
      </c>
      <c r="AH69" s="23" t="n">
        <f aca="false">LN(E68/E69)</f>
        <v>0.00863199324052856</v>
      </c>
      <c r="AI69" s="23" t="n">
        <f aca="false">LN(F68/F69)</f>
        <v>0.0347650481741799</v>
      </c>
      <c r="AJ69" s="23" t="n">
        <f aca="false">LN(G68/G69)</f>
        <v>0.014435914122048</v>
      </c>
      <c r="AK69" s="23" t="n">
        <f aca="false">LN(H68/H69)</f>
        <v>0.0216536598497547</v>
      </c>
    </row>
    <row r="70" customFormat="false" ht="15" hidden="false" customHeight="false" outlineLevel="0" collapsed="false">
      <c r="A70" s="19" t="n">
        <v>40025</v>
      </c>
      <c r="B70" s="20" t="n">
        <v>3.1173</v>
      </c>
      <c r="C70" s="20" t="n">
        <v>11.9176</v>
      </c>
      <c r="D70" s="20" t="n">
        <v>535.5866</v>
      </c>
      <c r="E70" s="20" t="n">
        <v>2582.0833</v>
      </c>
      <c r="F70" s="20" t="n">
        <v>7.4962</v>
      </c>
      <c r="G70" s="20" t="n">
        <v>1.9909</v>
      </c>
      <c r="H70" s="20" t="n">
        <v>3.7771</v>
      </c>
      <c r="I70" s="21" t="n">
        <v>136.361</v>
      </c>
      <c r="J70" s="21" t="n">
        <v>128.306</v>
      </c>
      <c r="K70" s="21" t="n">
        <v>120.152</v>
      </c>
      <c r="L70" s="21" t="n">
        <v>130.217</v>
      </c>
      <c r="M70" s="21" t="n">
        <v>132.678</v>
      </c>
      <c r="N70" s="21" t="n">
        <v>206.96</v>
      </c>
      <c r="O70" s="21" t="n">
        <v>118.502</v>
      </c>
      <c r="P70" s="21" t="n">
        <v>113.936</v>
      </c>
      <c r="Q70" s="22" t="n">
        <f aca="false">(I70/$P70)/(I$4/$P$4)/(B70/B$4)*100</f>
        <v>117.958118835328</v>
      </c>
      <c r="R70" s="22" t="n">
        <f aca="false">(J70/$P70)/(J$4/$P$4)/(C70/C$4)*100</f>
        <v>102.810241508831</v>
      </c>
      <c r="S70" s="22" t="n">
        <f aca="false">(K70/$P70)/(K$4/$P$4)/(D70/D$4)*100</f>
        <v>128.38480149813</v>
      </c>
      <c r="T70" s="22" t="n">
        <f aca="false">(L70/$P70)/(L$4/$P$4)/(E70/E$4)*100</f>
        <v>100.405357473336</v>
      </c>
      <c r="U70" s="22" t="n">
        <f aca="false">(M70/$P70)/(M$4/$P$4)/(F70/F$4)*100</f>
        <v>96.0285984483741</v>
      </c>
      <c r="V70" s="22" t="n">
        <f aca="false">(N70/$P70)/(N$4/$P$4)/(G70/G$4)*100</f>
        <v>125.637590049644</v>
      </c>
      <c r="W70" s="22" t="n">
        <f aca="false">(O70/$P70)/(O$4/$P$4)/(H70/H$4)*100</f>
        <v>111.928187198774</v>
      </c>
      <c r="X70" s="23" t="n">
        <f aca="false">-(LN(Q70)-LN(AVERAGE(Q$4:Q70)))</f>
        <v>-0.133179101114323</v>
      </c>
      <c r="Y70" s="23" t="n">
        <f aca="false">-(LN(R70)-LN(AVERAGE(R$4:R70)))</f>
        <v>0.0236823236377193</v>
      </c>
      <c r="Z70" s="23" t="n">
        <f aca="false">-(LN(S70)-LN(AVERAGE(S$4:S70)))</f>
        <v>-0.188606646205663</v>
      </c>
      <c r="AA70" s="23" t="n">
        <f aca="false">-(LN(T70)-LN(AVERAGE(T$4:T70)))</f>
        <v>0.0685253341093297</v>
      </c>
      <c r="AB70" s="23" t="n">
        <f aca="false">-(LN(U70)-LN(AVERAGE(U$4:U70)))</f>
        <v>0.00789224568072289</v>
      </c>
      <c r="AC70" s="23" t="n">
        <f aca="false">-(LN(V70)-LN(AVERAGE(V$4:V70)))</f>
        <v>-0.21810581242649</v>
      </c>
      <c r="AD70" s="23" t="n">
        <f aca="false">-(LN(W70)-LN(AVERAGE(W$4:W70)))</f>
        <v>-0.0794849369768658</v>
      </c>
      <c r="AE70" s="23" t="n">
        <f aca="false">LN(B69/B70)</f>
        <v>-0.0140526613534992</v>
      </c>
      <c r="AF70" s="23" t="n">
        <f aca="false">LN(C69/C70)</f>
        <v>0.0305417710360353</v>
      </c>
      <c r="AG70" s="23" t="n">
        <f aca="false">LN(D69/D70)</f>
        <v>0.0103546063580977</v>
      </c>
      <c r="AH70" s="23" t="n">
        <f aca="false">LN(E69/E70)</f>
        <v>-0.0216168331710747</v>
      </c>
      <c r="AI70" s="23" t="n">
        <f aca="false">LN(F69/F70)</f>
        <v>-0.0317547228905471</v>
      </c>
      <c r="AJ70" s="23" t="n">
        <f aca="false">LN(G69/G70)</f>
        <v>0.018857687457156</v>
      </c>
      <c r="AK70" s="23" t="n">
        <f aca="false">LN(H69/H70)</f>
        <v>-0.0107001287064134</v>
      </c>
    </row>
    <row r="71" customFormat="false" ht="15" hidden="false" customHeight="false" outlineLevel="0" collapsed="false">
      <c r="A71" s="19" t="n">
        <v>40056</v>
      </c>
      <c r="B71" s="20" t="n">
        <v>3.1376</v>
      </c>
      <c r="C71" s="20" t="n">
        <v>11.5807</v>
      </c>
      <c r="D71" s="20" t="n">
        <v>532.451</v>
      </c>
      <c r="E71" s="20" t="n">
        <v>2575.0296</v>
      </c>
      <c r="F71" s="20" t="n">
        <v>7.5</v>
      </c>
      <c r="G71" s="20" t="n">
        <v>2.0557</v>
      </c>
      <c r="H71" s="20" t="n">
        <v>3.8381</v>
      </c>
      <c r="I71" s="21" t="n">
        <v>136.888</v>
      </c>
      <c r="J71" s="21" t="n">
        <v>128.838</v>
      </c>
      <c r="K71" s="21" t="n">
        <v>120.587</v>
      </c>
      <c r="L71" s="21" t="n">
        <v>130.615</v>
      </c>
      <c r="M71" s="21" t="n">
        <v>133.361</v>
      </c>
      <c r="N71" s="21" t="n">
        <v>209.297</v>
      </c>
      <c r="O71" s="21" t="n">
        <v>118.995</v>
      </c>
      <c r="P71" s="21" t="n">
        <v>114.151</v>
      </c>
      <c r="Q71" s="22" t="n">
        <f aca="false">(I71/$P71)/(I$4/$P$4)/(B71/B$4)*100</f>
        <v>117.426281920385</v>
      </c>
      <c r="R71" s="22" t="n">
        <f aca="false">(J71/$P71)/(J$4/$P$4)/(C71/C$4)*100</f>
        <v>106.039733958294</v>
      </c>
      <c r="S71" s="22" t="n">
        <f aca="false">(K71/$P71)/(K$4/$P$4)/(D71/D$4)*100</f>
        <v>129.364288480154</v>
      </c>
      <c r="T71" s="22" t="n">
        <f aca="false">(L71/$P71)/(L$4/$P$4)/(E71/E$4)*100</f>
        <v>100.797909939992</v>
      </c>
      <c r="U71" s="22" t="n">
        <f aca="false">(M71/$P71)/(M$4/$P$4)/(F71/F$4)*100</f>
        <v>96.2923236984301</v>
      </c>
      <c r="V71" s="22" t="n">
        <f aca="false">(N71/$P71)/(N$4/$P$4)/(G71/G$4)*100</f>
        <v>122.819448701984</v>
      </c>
      <c r="W71" s="22" t="n">
        <f aca="false">(O71/$P71)/(O$4/$P$4)/(H71/H$4)*100</f>
        <v>110.39920559391</v>
      </c>
      <c r="X71" s="23" t="n">
        <f aca="false">-(LN(Q71)-LN(AVERAGE(Q$4:Q71)))</f>
        <v>-0.126643078486617</v>
      </c>
      <c r="Y71" s="23" t="n">
        <f aca="false">-(LN(R71)-LN(AVERAGE(R$4:R71)))</f>
        <v>-0.0071396266457846</v>
      </c>
      <c r="Z71" s="23" t="n">
        <f aca="false">-(LN(S71)-LN(AVERAGE(S$4:S71)))</f>
        <v>-0.19302414446896</v>
      </c>
      <c r="AA71" s="23" t="n">
        <f aca="false">-(LN(T71)-LN(AVERAGE(T$4:T71)))</f>
        <v>0.0637025706528602</v>
      </c>
      <c r="AB71" s="23" t="n">
        <f aca="false">-(LN(U71)-LN(AVERAGE(U$4:U71)))</f>
        <v>0.00507415110735821</v>
      </c>
      <c r="AC71" s="23" t="n">
        <f aca="false">-(LN(V71)-LN(AVERAGE(V$4:V71)))</f>
        <v>-0.19225088498523</v>
      </c>
      <c r="AD71" s="23" t="n">
        <f aca="false">-(LN(W71)-LN(AVERAGE(W$4:W71)))</f>
        <v>-0.0647317945657067</v>
      </c>
      <c r="AE71" s="23" t="n">
        <f aca="false">LN(B70/B71)</f>
        <v>-0.00649093391537099</v>
      </c>
      <c r="AF71" s="23" t="n">
        <f aca="false">LN(C70/C71)</f>
        <v>0.0286763797152808</v>
      </c>
      <c r="AG71" s="23" t="n">
        <f aca="false">LN(D70/D71)</f>
        <v>0.0058717202631457</v>
      </c>
      <c r="AH71" s="23" t="n">
        <f aca="false">LN(E70/E71)</f>
        <v>0.00273552452133615</v>
      </c>
      <c r="AI71" s="23" t="n">
        <f aca="false">LN(F70/F71)</f>
        <v>-0.000506795065594347</v>
      </c>
      <c r="AJ71" s="23" t="n">
        <f aca="false">LN(G70/G71)</f>
        <v>-0.0320296247458765</v>
      </c>
      <c r="AK71" s="23" t="n">
        <f aca="false">LN(H70/H71)</f>
        <v>-0.0160209330641588</v>
      </c>
    </row>
    <row r="72" customFormat="false" ht="15" hidden="false" customHeight="false" outlineLevel="0" collapsed="false">
      <c r="A72" s="19" t="n">
        <v>40086</v>
      </c>
      <c r="B72" s="20" t="n">
        <v>2.9998</v>
      </c>
      <c r="C72" s="20" t="n">
        <v>11.7003</v>
      </c>
      <c r="D72" s="20" t="n">
        <v>534.5855</v>
      </c>
      <c r="E72" s="20" t="n">
        <v>2475.0761</v>
      </c>
      <c r="F72" s="20" t="n">
        <v>7.9603</v>
      </c>
      <c r="G72" s="20" t="n">
        <v>2.0713</v>
      </c>
      <c r="H72" s="20" t="n">
        <v>3.8823</v>
      </c>
      <c r="I72" s="21" t="n">
        <v>137.666</v>
      </c>
      <c r="J72" s="21" t="n">
        <v>129.501</v>
      </c>
      <c r="K72" s="21" t="n">
        <v>120.934</v>
      </c>
      <c r="L72" s="21" t="n">
        <v>130.985</v>
      </c>
      <c r="M72" s="21" t="n">
        <v>133.915</v>
      </c>
      <c r="N72" s="21" t="n">
        <v>211.232</v>
      </c>
      <c r="O72" s="21" t="n">
        <v>119.165</v>
      </c>
      <c r="P72" s="21" t="n">
        <v>114.436</v>
      </c>
      <c r="Q72" s="22" t="n">
        <f aca="false">(I72/$P72)/(I$4/$P$4)/(B72/B$4)*100</f>
        <v>123.210849640149</v>
      </c>
      <c r="R72" s="22" t="n">
        <f aca="false">(J72/$P72)/(J$4/$P$4)/(C72/C$4)*100</f>
        <v>105.23316738008</v>
      </c>
      <c r="S72" s="22" t="n">
        <f aca="false">(K72/$P72)/(K$4/$P$4)/(D72/D$4)*100</f>
        <v>128.896716611443</v>
      </c>
      <c r="T72" s="22" t="n">
        <f aca="false">(L72/$P72)/(L$4/$P$4)/(E72/E$4)*100</f>
        <v>104.903688151307</v>
      </c>
      <c r="U72" s="22" t="n">
        <f aca="false">(M72/$P72)/(M$4/$P$4)/(F72/F$4)*100</f>
        <v>90.8742686721422</v>
      </c>
      <c r="V72" s="22" t="n">
        <f aca="false">(N72/$P72)/(N$4/$P$4)/(G72/G$4)*100</f>
        <v>122.714994832948</v>
      </c>
      <c r="W72" s="22" t="n">
        <f aca="false">(O72/$P72)/(O$4/$P$4)/(H72/H$4)*100</f>
        <v>109.026029840369</v>
      </c>
      <c r="X72" s="23" t="n">
        <f aca="false">-(LN(Q72)-LN(AVERAGE(Q$4:Q72)))</f>
        <v>-0.171966249420857</v>
      </c>
      <c r="Y72" s="23" t="n">
        <f aca="false">-(LN(R72)-LN(AVERAGE(R$4:R72)))</f>
        <v>0.000488533464109153</v>
      </c>
      <c r="Z72" s="23" t="n">
        <f aca="false">-(LN(S72)-LN(AVERAGE(S$4:S72)))</f>
        <v>-0.186385625866684</v>
      </c>
      <c r="AA72" s="23" t="n">
        <f aca="false">-(LN(T72)-LN(AVERAGE(T$4:T72)))</f>
        <v>0.02343692273742</v>
      </c>
      <c r="AB72" s="23" t="n">
        <f aca="false">-(LN(U72)-LN(AVERAGE(U$4:U72)))</f>
        <v>0.0621007897390493</v>
      </c>
      <c r="AC72" s="23" t="n">
        <f aca="false">-(LN(V72)-LN(AVERAGE(V$4:V72)))</f>
        <v>-0.188347563354323</v>
      </c>
      <c r="AD72" s="23" t="n">
        <f aca="false">-(LN(W72)-LN(AVERAGE(W$4:W72)))</f>
        <v>-0.0514389656675496</v>
      </c>
      <c r="AE72" s="23" t="n">
        <f aca="false">LN(B71/B72)</f>
        <v>0.0449125566808226</v>
      </c>
      <c r="AF72" s="23" t="n">
        <f aca="false">LN(C71/C72)</f>
        <v>-0.0102745631326606</v>
      </c>
      <c r="AG72" s="23" t="n">
        <f aca="false">LN(D71/D72)</f>
        <v>-0.00400080568405264</v>
      </c>
      <c r="AH72" s="23" t="n">
        <f aca="false">LN(E71/E72)</f>
        <v>0.0395898861725545</v>
      </c>
      <c r="AI72" s="23" t="n">
        <f aca="false">LN(F71/F72)</f>
        <v>-0.0595636670460465</v>
      </c>
      <c r="AJ72" s="23" t="n">
        <f aca="false">LN(G71/G72)</f>
        <v>-0.00756000692985005</v>
      </c>
      <c r="AK72" s="23" t="n">
        <f aca="false">LN(H71/H72)</f>
        <v>-0.011450309030418</v>
      </c>
    </row>
    <row r="73" customFormat="false" ht="15" hidden="false" customHeight="false" outlineLevel="0" collapsed="false">
      <c r="A73" s="19" t="n">
        <v>40117</v>
      </c>
      <c r="B73" s="20" t="n">
        <v>2.8924</v>
      </c>
      <c r="C73" s="20" t="n">
        <v>11.5328</v>
      </c>
      <c r="D73" s="20" t="n">
        <v>505.5937</v>
      </c>
      <c r="E73" s="20" t="n">
        <v>2594.5688</v>
      </c>
      <c r="F73" s="20" t="n">
        <v>7.4577</v>
      </c>
      <c r="G73" s="20" t="n">
        <v>2.0837</v>
      </c>
      <c r="H73" s="20" t="n">
        <v>3.7797</v>
      </c>
      <c r="I73" s="21" t="n">
        <v>138.386</v>
      </c>
      <c r="J73" s="21" t="n">
        <v>129.839</v>
      </c>
      <c r="K73" s="21" t="n">
        <v>121.254</v>
      </c>
      <c r="L73" s="21" t="n">
        <v>131.562</v>
      </c>
      <c r="M73" s="21" t="n">
        <v>134.469</v>
      </c>
      <c r="N73" s="21" t="n">
        <v>213.574</v>
      </c>
      <c r="O73" s="21" t="n">
        <v>119.259</v>
      </c>
      <c r="P73" s="21" t="n">
        <v>114.605</v>
      </c>
      <c r="Q73" s="22" t="n">
        <f aca="false">(I73/$P73)/(I$4/$P$4)/(B73/B$4)*100</f>
        <v>128.264793546067</v>
      </c>
      <c r="R73" s="22" t="n">
        <f aca="false">(J73/$P73)/(J$4/$P$4)/(C73/C$4)*100</f>
        <v>106.882357022387</v>
      </c>
      <c r="S73" s="22" t="n">
        <f aca="false">(K73/$P73)/(K$4/$P$4)/(D73/D$4)*100</f>
        <v>136.447045367778</v>
      </c>
      <c r="T73" s="22" t="n">
        <f aca="false">(L73/$P73)/(L$4/$P$4)/(E73/E$4)*100</f>
        <v>100.36496291601</v>
      </c>
      <c r="U73" s="22" t="n">
        <f aca="false">(M73/$P73)/(M$4/$P$4)/(F73/F$4)*100</f>
        <v>97.2562473359917</v>
      </c>
      <c r="V73" s="22" t="n">
        <f aca="false">(N73/$P73)/(N$4/$P$4)/(G73/G$4)*100</f>
        <v>123.155332458951</v>
      </c>
      <c r="W73" s="22" t="n">
        <f aca="false">(O73/$P73)/(O$4/$P$4)/(H73/H$4)*100</f>
        <v>111.908611826742</v>
      </c>
      <c r="X73" s="23" t="n">
        <f aca="false">-(LN(Q73)-LN(AVERAGE(Q$4:Q73)))</f>
        <v>-0.208795178854686</v>
      </c>
      <c r="Y73" s="23" t="n">
        <f aca="false">-(LN(R73)-LN(AVERAGE(R$4:R73)))</f>
        <v>-0.0148449269766315</v>
      </c>
      <c r="Z73" s="23" t="n">
        <f aca="false">-(LN(S73)-LN(AVERAGE(S$4:S73)))</f>
        <v>-0.239383291018085</v>
      </c>
      <c r="AA73" s="23" t="n">
        <f aca="false">-(LN(T73)-LN(AVERAGE(T$4:T73)))</f>
        <v>0.0667313044940885</v>
      </c>
      <c r="AB73" s="23" t="n">
        <f aca="false">-(LN(U73)-LN(AVERAGE(U$4:U73)))</f>
        <v>-0.0056888568779927</v>
      </c>
      <c r="AC73" s="23" t="n">
        <f aca="false">-(LN(V73)-LN(AVERAGE(V$4:V73)))</f>
        <v>-0.188911351838716</v>
      </c>
      <c r="AD73" s="23" t="n">
        <f aca="false">-(LN(W73)-LN(AVERAGE(W$4:W73)))</f>
        <v>-0.0763838279933662</v>
      </c>
      <c r="AE73" s="23" t="n">
        <f aca="false">LN(B72/B73)</f>
        <v>0.0364590124604624</v>
      </c>
      <c r="AF73" s="23" t="n">
        <f aca="false">LN(C72/C73)</f>
        <v>0.0144193329488538</v>
      </c>
      <c r="AG73" s="23" t="n">
        <f aca="false">LN(D72/D73)</f>
        <v>0.0557582979423247</v>
      </c>
      <c r="AH73" s="23" t="n">
        <f aca="false">LN(E72/E73)</f>
        <v>-0.0471491940848191</v>
      </c>
      <c r="AI73" s="23" t="n">
        <f aca="false">LN(F72/F73)</f>
        <v>0.0652196319022038</v>
      </c>
      <c r="AJ73" s="23" t="n">
        <f aca="false">LN(G72/G73)</f>
        <v>-0.00596873011467722</v>
      </c>
      <c r="AK73" s="23" t="n">
        <f aca="false">LN(H72/H73)</f>
        <v>0.0267831201110403</v>
      </c>
    </row>
    <row r="74" customFormat="false" ht="15" hidden="false" customHeight="false" outlineLevel="0" collapsed="false">
      <c r="A74" s="19" t="n">
        <v>40147</v>
      </c>
      <c r="B74" s="20" t="n">
        <v>2.9217</v>
      </c>
      <c r="C74" s="20" t="n">
        <v>11.0587</v>
      </c>
      <c r="D74" s="20" t="n">
        <v>494.6127</v>
      </c>
      <c r="E74" s="20" t="n">
        <v>2596.0018</v>
      </c>
      <c r="F74" s="20" t="n">
        <v>7.404</v>
      </c>
      <c r="G74" s="20" t="n">
        <v>2.0935</v>
      </c>
      <c r="H74" s="20" t="n">
        <v>3.9402</v>
      </c>
      <c r="I74" s="21" t="n">
        <v>138.939</v>
      </c>
      <c r="J74" s="21" t="n">
        <v>130.256</v>
      </c>
      <c r="K74" s="21" t="n">
        <v>121.59</v>
      </c>
      <c r="L74" s="21" t="n">
        <v>132.104</v>
      </c>
      <c r="M74" s="21" t="n">
        <v>135.04</v>
      </c>
      <c r="N74" s="21" t="n">
        <v>215.797</v>
      </c>
      <c r="O74" s="21" t="n">
        <v>119.534</v>
      </c>
      <c r="P74" s="21" t="n">
        <v>114.959</v>
      </c>
      <c r="Q74" s="22" t="n">
        <f aca="false">(I74/$P74)/(I$4/$P$4)/(B74/B$4)*100</f>
        <v>127.093341829524</v>
      </c>
      <c r="R74" s="22" t="n">
        <f aca="false">(J74/$P74)/(J$4/$P$4)/(C74/C$4)*100</f>
        <v>111.478180070021</v>
      </c>
      <c r="S74" s="22" t="n">
        <f aca="false">(K74/$P74)/(K$4/$P$4)/(D74/D$4)*100</f>
        <v>139.432141800489</v>
      </c>
      <c r="T74" s="22" t="n">
        <f aca="false">(L74/$P74)/(L$4/$P$4)/(E74/E$4)*100</f>
        <v>100.412647893724</v>
      </c>
      <c r="U74" s="22" t="n">
        <f aca="false">(M74/$P74)/(M$4/$P$4)/(F74/F$4)*100</f>
        <v>98.074668625432</v>
      </c>
      <c r="V74" s="22" t="n">
        <f aca="false">(N74/$P74)/(N$4/$P$4)/(G74/G$4)*100</f>
        <v>123.473300411118</v>
      </c>
      <c r="W74" s="22" t="n">
        <f aca="false">(O74/$P74)/(O$4/$P$4)/(H74/H$4)*100</f>
        <v>107.266336913923</v>
      </c>
      <c r="X74" s="23" t="n">
        <f aca="false">-(LN(Q74)-LN(AVERAGE(Q$4:Q74)))</f>
        <v>-0.196513160043379</v>
      </c>
      <c r="Y74" s="23" t="n">
        <f aca="false">-(LN(R74)-LN(AVERAGE(R$4:R74)))</f>
        <v>-0.0561200634166861</v>
      </c>
      <c r="Z74" s="23" t="n">
        <f aca="false">-(LN(S74)-LN(AVERAGE(S$4:S74)))</f>
        <v>-0.256832698733965</v>
      </c>
      <c r="AA74" s="23" t="n">
        <f aca="false">-(LN(T74)-LN(AVERAGE(T$4:T74)))</f>
        <v>0.0653529494658862</v>
      </c>
      <c r="AB74" s="23" t="n">
        <f aca="false">-(LN(U74)-LN(AVERAGE(U$4:U74)))</f>
        <v>-0.0138692178578967</v>
      </c>
      <c r="AC74" s="23" t="n">
        <f aca="false">-(LN(V74)-LN(AVERAGE(V$4:V74)))</f>
        <v>-0.188521707407722</v>
      </c>
      <c r="AD74" s="23" t="n">
        <f aca="false">-(LN(W74)-LN(AVERAGE(W$4:W74)))</f>
        <v>-0.0335289039298337</v>
      </c>
      <c r="AE74" s="23" t="n">
        <f aca="false">LN(B73/B74)</f>
        <v>-0.0100790313344664</v>
      </c>
      <c r="AF74" s="23" t="n">
        <f aca="false">LN(C73/C74)</f>
        <v>0.0419777010531925</v>
      </c>
      <c r="AG74" s="23" t="n">
        <f aca="false">LN(D73/D74)</f>
        <v>0.0219583502393165</v>
      </c>
      <c r="AH74" s="23" t="n">
        <f aca="false">LN(E73/E74)</f>
        <v>-0.000552155108498917</v>
      </c>
      <c r="AI74" s="23" t="n">
        <f aca="false">LN(F73/F74)</f>
        <v>0.0072266609748563</v>
      </c>
      <c r="AJ74" s="23" t="n">
        <f aca="false">LN(G73/G74)</f>
        <v>-0.00469214688304364</v>
      </c>
      <c r="AK74" s="23" t="n">
        <f aca="false">LN(H73/H74)</f>
        <v>-0.0415868420402882</v>
      </c>
    </row>
    <row r="75" customFormat="false" ht="15" hidden="false" customHeight="false" outlineLevel="0" collapsed="false">
      <c r="A75" s="19" t="n">
        <v>40178</v>
      </c>
      <c r="B75" s="20" t="n">
        <v>2.9745</v>
      </c>
      <c r="C75" s="20" t="n">
        <v>10.8583</v>
      </c>
      <c r="D75" s="20" t="n">
        <v>505.8817</v>
      </c>
      <c r="E75" s="20" t="n">
        <v>2648.3163</v>
      </c>
      <c r="F75" s="20" t="n">
        <v>7.7384</v>
      </c>
      <c r="G75" s="20" t="n">
        <v>2.0875</v>
      </c>
      <c r="H75" s="20" t="n">
        <v>3.9381</v>
      </c>
      <c r="I75" s="21" t="n">
        <v>139.722</v>
      </c>
      <c r="J75" s="21" t="n">
        <v>130.475</v>
      </c>
      <c r="K75" s="21" t="n">
        <v>121.852</v>
      </c>
      <c r="L75" s="21" t="n">
        <v>132.643</v>
      </c>
      <c r="M75" s="21" t="n">
        <v>135.767</v>
      </c>
      <c r="N75" s="21" t="n">
        <v>218.343</v>
      </c>
      <c r="O75" s="21" t="n">
        <v>119.798</v>
      </c>
      <c r="P75" s="21" t="n">
        <v>115.258</v>
      </c>
      <c r="Q75" s="22" t="n">
        <f aca="false">(I75/$P75)/(I$4/$P$4)/(B75/B$4)*100</f>
        <v>125.215176341135</v>
      </c>
      <c r="R75" s="22" t="n">
        <f aca="false">(J75/$P75)/(J$4/$P$4)/(C75/C$4)*100</f>
        <v>113.431474226079</v>
      </c>
      <c r="S75" s="22" t="n">
        <f aca="false">(K75/$P75)/(K$4/$P$4)/(D75/D$4)*100</f>
        <v>136.265493700811</v>
      </c>
      <c r="T75" s="22" t="n">
        <f aca="false">(L75/$P75)/(L$4/$P$4)/(E75/E$4)*100</f>
        <v>98.5743271376152</v>
      </c>
      <c r="U75" s="22" t="n">
        <f aca="false">(M75/$P75)/(M$4/$P$4)/(F75/F$4)*100</f>
        <v>94.0969994938755</v>
      </c>
      <c r="V75" s="22" t="n">
        <f aca="false">(N75/$P75)/(N$4/$P$4)/(G75/G$4)*100</f>
        <v>124.964111680948</v>
      </c>
      <c r="W75" s="22" t="n">
        <f aca="false">(O75/$P75)/(O$4/$P$4)/(H75/H$4)*100</f>
        <v>107.281537688442</v>
      </c>
      <c r="X75" s="23" t="n">
        <f aca="false">-(LN(Q75)-LN(AVERAGE(Q$4:Q75)))</f>
        <v>-0.178862682279349</v>
      </c>
      <c r="Y75" s="23" t="n">
        <f aca="false">-(LN(R75)-LN(AVERAGE(R$4:R75)))</f>
        <v>-0.0724315127878832</v>
      </c>
      <c r="Z75" s="23" t="n">
        <f aca="false">-(LN(S75)-LN(AVERAGE(S$4:S75)))</f>
        <v>-0.230207207098237</v>
      </c>
      <c r="AA75" s="23" t="n">
        <f aca="false">-(LN(T75)-LN(AVERAGE(T$4:T75)))</f>
        <v>0.0827128031289641</v>
      </c>
      <c r="AB75" s="23" t="n">
        <f aca="false">-(LN(U75)-LN(AVERAGE(U$4:U75)))</f>
        <v>0.0271564682071199</v>
      </c>
      <c r="AC75" s="23" t="n">
        <f aca="false">-(LN(V75)-LN(AVERAGE(V$4:V75)))</f>
        <v>-0.197444181974224</v>
      </c>
      <c r="AD75" s="23" t="n">
        <f aca="false">-(LN(W75)-LN(AVERAGE(W$4:W75)))</f>
        <v>-0.0331951081541577</v>
      </c>
      <c r="AE75" s="23" t="n">
        <f aca="false">LN(B74/B75)</f>
        <v>-0.0179103189926971</v>
      </c>
      <c r="AF75" s="23" t="n">
        <f aca="false">LN(C74/C75)</f>
        <v>0.0182876839993261</v>
      </c>
      <c r="AG75" s="23" t="n">
        <f aca="false">LN(D74/D75)</f>
        <v>-0.0225278154142144</v>
      </c>
      <c r="AH75" s="23" t="n">
        <f aca="false">LN(E74/E75)</f>
        <v>-0.0199515873657989</v>
      </c>
      <c r="AI75" s="23" t="n">
        <f aca="false">LN(F74/F75)</f>
        <v>-0.0441745531749492</v>
      </c>
      <c r="AJ75" s="23" t="n">
        <f aca="false">LN(G74/G75)</f>
        <v>0.00287012873418764</v>
      </c>
      <c r="AK75" s="23" t="n">
        <f aca="false">LN(H74/H75)</f>
        <v>0.000533109947510442</v>
      </c>
    </row>
    <row r="76" customFormat="false" ht="15" hidden="false" customHeight="false" outlineLevel="0" collapsed="false">
      <c r="A76" s="19" t="n">
        <v>40209</v>
      </c>
      <c r="B76" s="20" t="n">
        <v>2.9794</v>
      </c>
      <c r="C76" s="20" t="n">
        <v>10.9142</v>
      </c>
      <c r="D76" s="20" t="n">
        <v>524.3931</v>
      </c>
      <c r="E76" s="20" t="n">
        <v>2711.4477</v>
      </c>
      <c r="F76" s="20" t="n">
        <v>7.6732</v>
      </c>
      <c r="G76" s="20" t="n">
        <v>2.1707</v>
      </c>
      <c r="H76" s="20" t="n">
        <v>4.2136</v>
      </c>
      <c r="I76" s="21" t="n">
        <v>140.102</v>
      </c>
      <c r="J76" s="21" t="n">
        <v>130.786</v>
      </c>
      <c r="K76" s="21" t="n">
        <v>122.182</v>
      </c>
      <c r="L76" s="21" t="n">
        <v>132.915</v>
      </c>
      <c r="M76" s="21" t="n">
        <v>136.371</v>
      </c>
      <c r="N76" s="21" t="n">
        <v>220.84</v>
      </c>
      <c r="O76" s="21" t="n">
        <v>119.911</v>
      </c>
      <c r="P76" s="21" t="n">
        <v>115.468</v>
      </c>
      <c r="Q76" s="22" t="n">
        <f aca="false">(I76/$P76)/(I$4/$P$4)/(B76/B$4)*100</f>
        <v>125.121259220738</v>
      </c>
      <c r="R76" s="22" t="n">
        <f aca="false">(J76/$P76)/(J$4/$P$4)/(C76/C$4)*100</f>
        <v>112.913766008133</v>
      </c>
      <c r="S76" s="22" t="n">
        <f aca="false">(K76/$P76)/(K$4/$P$4)/(D76/D$4)*100</f>
        <v>131.571521986918</v>
      </c>
      <c r="T76" s="22" t="n">
        <f aca="false">(L76/$P76)/(L$4/$P$4)/(E76/E$4)*100</f>
        <v>96.3011644320283</v>
      </c>
      <c r="U76" s="22" t="n">
        <f aca="false">(M76/$P76)/(M$4/$P$4)/(F76/F$4)*100</f>
        <v>95.1453725622578</v>
      </c>
      <c r="V76" s="22" t="n">
        <f aca="false">(N76/$P76)/(N$4/$P$4)/(G76/G$4)*100</f>
        <v>121.327677782142</v>
      </c>
      <c r="W76" s="22" t="n">
        <f aca="false">(O76/$P76)/(O$4/$P$4)/(H76/H$4)*100</f>
        <v>100.179144170098</v>
      </c>
      <c r="X76" s="23" t="n">
        <f aca="false">-(LN(Q76)-LN(AVERAGE(Q$4:Q76)))</f>
        <v>-0.175445235866732</v>
      </c>
      <c r="Y76" s="23" t="n">
        <f aca="false">-(LN(R76)-LN(AVERAGE(R$4:R76)))</f>
        <v>-0.0668956546572597</v>
      </c>
      <c r="Z76" s="23" t="n">
        <f aca="false">-(LN(S76)-LN(AVERAGE(S$4:S76)))</f>
        <v>-0.192205003306567</v>
      </c>
      <c r="AA76" s="23" t="n">
        <f aca="false">-(LN(T76)-LN(AVERAGE(T$4:T76)))</f>
        <v>0.10466401846301</v>
      </c>
      <c r="AB76" s="23" t="n">
        <f aca="false">-(LN(U76)-LN(AVERAGE(U$4:U76)))</f>
        <v>0.0158581770739454</v>
      </c>
      <c r="AC76" s="23" t="n">
        <f aca="false">-(LN(V76)-LN(AVERAGE(V$4:V76)))</f>
        <v>-0.165411125760903</v>
      </c>
      <c r="AD76" s="23" t="n">
        <f aca="false">-(LN(W76)-LN(AVERAGE(W$4:W76)))</f>
        <v>0.0348261808816703</v>
      </c>
      <c r="AE76" s="23" t="n">
        <f aca="false">LN(B75/B76)</f>
        <v>-0.00164598031753231</v>
      </c>
      <c r="AF76" s="23" t="n">
        <f aca="false">LN(C75/C76)</f>
        <v>-0.00513492918392823</v>
      </c>
      <c r="AG76" s="23" t="n">
        <f aca="false">LN(D75/D76)</f>
        <v>-0.0359387464213664</v>
      </c>
      <c r="AH76" s="23" t="n">
        <f aca="false">LN(E75/E76)</f>
        <v>-0.0235586193142799</v>
      </c>
      <c r="AI76" s="23" t="n">
        <f aca="false">LN(F75/F76)</f>
        <v>0.00846120960615458</v>
      </c>
      <c r="AJ76" s="23" t="n">
        <f aca="false">LN(G75/G76)</f>
        <v>-0.0390825184367061</v>
      </c>
      <c r="AK76" s="23" t="n">
        <f aca="false">LN(H75/H76)</f>
        <v>-0.0676190156917081</v>
      </c>
    </row>
    <row r="77" customFormat="false" ht="15" hidden="false" customHeight="false" outlineLevel="0" collapsed="false">
      <c r="A77" s="19" t="n">
        <v>40237</v>
      </c>
      <c r="B77" s="20" t="n">
        <v>2.9979</v>
      </c>
      <c r="C77" s="20" t="n">
        <v>11.3193</v>
      </c>
      <c r="D77" s="20" t="n">
        <v>538.2504</v>
      </c>
      <c r="E77" s="20" t="n">
        <v>2651.0237</v>
      </c>
      <c r="F77" s="20" t="n">
        <v>7.4888</v>
      </c>
      <c r="G77" s="20" t="n">
        <v>2.1415</v>
      </c>
      <c r="H77" s="20" t="n">
        <v>4.133</v>
      </c>
      <c r="I77" s="21" t="n">
        <v>140.495</v>
      </c>
      <c r="J77" s="21" t="n">
        <v>130.945</v>
      </c>
      <c r="K77" s="21" t="n">
        <v>122.45</v>
      </c>
      <c r="L77" s="21" t="n">
        <v>133.289</v>
      </c>
      <c r="M77" s="21" t="n">
        <v>137.079</v>
      </c>
      <c r="N77" s="21" t="n">
        <v>223.477</v>
      </c>
      <c r="O77" s="21" t="n">
        <v>120.292</v>
      </c>
      <c r="P77" s="21" t="n">
        <v>115.772</v>
      </c>
      <c r="Q77" s="22" t="n">
        <f aca="false">(I77/$P77)/(I$4/$P$4)/(B77/B$4)*100</f>
        <v>124.370511085211</v>
      </c>
      <c r="R77" s="22" t="n">
        <f aca="false">(J77/$P77)/(J$4/$P$4)/(C77/C$4)*100</f>
        <v>108.718887668915</v>
      </c>
      <c r="S77" s="22" t="n">
        <f aca="false">(K77/$P77)/(K$4/$P$4)/(D77/D$4)*100</f>
        <v>128.128037166873</v>
      </c>
      <c r="T77" s="22" t="n">
        <f aca="false">(L77/$P77)/(L$4/$P$4)/(E77/E$4)*100</f>
        <v>98.5139157283878</v>
      </c>
      <c r="U77" s="22" t="n">
        <f aca="false">(M77/$P77)/(M$4/$P$4)/(F77/F$4)*100</f>
        <v>97.7369915673027</v>
      </c>
      <c r="V77" s="22" t="n">
        <f aca="false">(N77/$P77)/(N$4/$P$4)/(G77/G$4)*100</f>
        <v>124.12372904086</v>
      </c>
      <c r="W77" s="22" t="n">
        <f aca="false">(O77/$P77)/(O$4/$P$4)/(H77/H$4)*100</f>
        <v>102.18826973461</v>
      </c>
      <c r="X77" s="23" t="n">
        <f aca="false">-(LN(Q77)-LN(AVERAGE(Q$4:Q77)))</f>
        <v>-0.166935161165436</v>
      </c>
      <c r="Y77" s="23" t="n">
        <f aca="false">-(LN(R77)-LN(AVERAGE(R$4:R77)))</f>
        <v>-0.028638736249051</v>
      </c>
      <c r="Z77" s="23" t="n">
        <f aca="false">-(LN(S77)-LN(AVERAGE(S$4:S77)))</f>
        <v>-0.163252276771502</v>
      </c>
      <c r="AA77" s="23" t="n">
        <f aca="false">-(LN(T77)-LN(AVERAGE(T$4:T77)))</f>
        <v>0.0808828208499364</v>
      </c>
      <c r="AB77" s="23" t="n">
        <f aca="false">-(LN(U77)-LN(AVERAGE(U$4:U77)))</f>
        <v>-0.0108662985765928</v>
      </c>
      <c r="AC77" s="23" t="n">
        <f aca="false">-(LN(V77)-LN(AVERAGE(V$4:V77)))</f>
        <v>-0.185400721604404</v>
      </c>
      <c r="AD77" s="23" t="n">
        <f aca="false">-(LN(W77)-LN(AVERAGE(W$4:W77)))</f>
        <v>0.0147685105858635</v>
      </c>
      <c r="AE77" s="23" t="n">
        <f aca="false">LN(B76/B77)</f>
        <v>-0.00619010559036079</v>
      </c>
      <c r="AF77" s="23" t="n">
        <f aca="false">LN(C76/C77)</f>
        <v>-0.0364445397240103</v>
      </c>
      <c r="AG77" s="23" t="n">
        <f aca="false">LN(D76/D77)</f>
        <v>-0.0260822854850485</v>
      </c>
      <c r="AH77" s="23" t="n">
        <f aca="false">LN(E76/E77)</f>
        <v>0.0225368316065444</v>
      </c>
      <c r="AI77" s="23" t="n">
        <f aca="false">LN(F76/F77)</f>
        <v>0.0243251672046478</v>
      </c>
      <c r="AJ77" s="23" t="n">
        <f aca="false">LN(G76/G77)</f>
        <v>0.0135431781062909</v>
      </c>
      <c r="AK77" s="23" t="n">
        <f aca="false">LN(H76/H77)</f>
        <v>0.0193138536574471</v>
      </c>
    </row>
    <row r="78" customFormat="false" ht="15" hidden="false" customHeight="false" outlineLevel="0" collapsed="false">
      <c r="A78" s="19" t="n">
        <v>40268</v>
      </c>
      <c r="B78" s="20" t="n">
        <v>2.9934</v>
      </c>
      <c r="C78" s="20" t="n">
        <v>10.531</v>
      </c>
      <c r="D78" s="20" t="n">
        <v>517.7918</v>
      </c>
      <c r="E78" s="20" t="n">
        <v>2686.6437</v>
      </c>
      <c r="F78" s="20" t="n">
        <v>8.0109</v>
      </c>
      <c r="G78" s="20" t="n">
        <v>2.2365</v>
      </c>
      <c r="H78" s="20" t="n">
        <v>4.2723</v>
      </c>
      <c r="I78" s="21" t="n">
        <v>140.924</v>
      </c>
      <c r="J78" s="21" t="n">
        <v>131.382</v>
      </c>
      <c r="K78" s="21" t="n">
        <v>122.761</v>
      </c>
      <c r="L78" s="21" t="n">
        <v>133.942</v>
      </c>
      <c r="M78" s="21" t="n">
        <v>137.741</v>
      </c>
      <c r="N78" s="21" t="n">
        <v>225.675</v>
      </c>
      <c r="O78" s="21" t="n">
        <v>120.635</v>
      </c>
      <c r="P78" s="21" t="n">
        <v>116.15</v>
      </c>
      <c r="Q78" s="22" t="n">
        <f aca="false">(I78/$P78)/(I$4/$P$4)/(B78/B$4)*100</f>
        <v>124.531213956757</v>
      </c>
      <c r="R78" s="22" t="n">
        <f aca="false">(J78/$P78)/(J$4/$P$4)/(C78/C$4)*100</f>
        <v>116.865474979146</v>
      </c>
      <c r="S78" s="22" t="n">
        <f aca="false">(K78/$P78)/(K$4/$P$4)/(D78/D$4)*100</f>
        <v>133.094256877536</v>
      </c>
      <c r="T78" s="22" t="n">
        <f aca="false">(L78/$P78)/(L$4/$P$4)/(E78/E$4)*100</f>
        <v>97.3661301322209</v>
      </c>
      <c r="U78" s="22" t="n">
        <f aca="false">(M78/$P78)/(M$4/$P$4)/(F78/F$4)*100</f>
        <v>91.5095699867366</v>
      </c>
      <c r="V78" s="22" t="n">
        <f aca="false">(N78/$P78)/(N$4/$P$4)/(G78/G$4)*100</f>
        <v>119.629677256903</v>
      </c>
      <c r="W78" s="22" t="n">
        <f aca="false">(O78/$P78)/(O$4/$P$4)/(H78/H$4)*100</f>
        <v>98.8156233337569</v>
      </c>
      <c r="X78" s="23" t="n">
        <f aca="false">-(LN(Q78)-LN(AVERAGE(Q$4:Q78)))</f>
        <v>-0.165786708711262</v>
      </c>
      <c r="Y78" s="23" t="n">
        <f aca="false">-(LN(R78)-LN(AVERAGE(R$4:R78)))</f>
        <v>-0.099482187241736</v>
      </c>
      <c r="Z78" s="23" t="n">
        <f aca="false">-(LN(S78)-LN(AVERAGE(S$4:S78)))</f>
        <v>-0.198311316186963</v>
      </c>
      <c r="AA78" s="23" t="n">
        <f aca="false">-(LN(T78)-LN(AVERAGE(T$4:T78)))</f>
        <v>0.0914222763188635</v>
      </c>
      <c r="AB78" s="23" t="n">
        <f aca="false">-(LN(U78)-LN(AVERAGE(U$4:U78)))</f>
        <v>0.0542568455980419</v>
      </c>
      <c r="AC78" s="23" t="n">
        <f aca="false">-(LN(V78)-LN(AVERAGE(V$4:V78)))</f>
        <v>-0.14639013957725</v>
      </c>
      <c r="AD78" s="23" t="n">
        <f aca="false">-(LN(W78)-LN(AVERAGE(W$4:W78)))</f>
        <v>0.047700411226689</v>
      </c>
      <c r="AE78" s="23" t="n">
        <f aca="false">LN(B77/B78)</f>
        <v>0.00150217844080679</v>
      </c>
      <c r="AF78" s="23" t="n">
        <f aca="false">LN(C77/C78)</f>
        <v>0.072185945008732</v>
      </c>
      <c r="AG78" s="23" t="n">
        <f aca="false">LN(D77/D78)</f>
        <v>0.0387506484314525</v>
      </c>
      <c r="AH78" s="23" t="n">
        <f aca="false">LN(E77/E78)</f>
        <v>-0.013346852137233</v>
      </c>
      <c r="AI78" s="23" t="n">
        <f aca="false">LN(F77/F78)</f>
        <v>-0.0673945432435701</v>
      </c>
      <c r="AJ78" s="23" t="n">
        <f aca="false">LN(G77/G78)</f>
        <v>-0.043405625817477</v>
      </c>
      <c r="AK78" s="23" t="n">
        <f aca="false">LN(H77/H78)</f>
        <v>-0.0331487883817595</v>
      </c>
    </row>
    <row r="79" customFormat="false" ht="15" hidden="false" customHeight="false" outlineLevel="0" collapsed="false">
      <c r="A79" s="19" t="n">
        <v>40298</v>
      </c>
      <c r="B79" s="20" t="n">
        <v>3.1456</v>
      </c>
      <c r="C79" s="20" t="n">
        <v>10.5048</v>
      </c>
      <c r="D79" s="20" t="n">
        <v>500.0033</v>
      </c>
      <c r="E79" s="20" t="n">
        <v>2702.9943</v>
      </c>
      <c r="F79" s="20" t="n">
        <v>8.161</v>
      </c>
      <c r="G79" s="20" t="n">
        <v>2.2571</v>
      </c>
      <c r="H79" s="20" t="n">
        <v>4.2309</v>
      </c>
      <c r="I79" s="21" t="n">
        <v>141.578</v>
      </c>
      <c r="J79" s="21" t="n">
        <v>132.018</v>
      </c>
      <c r="K79" s="21" t="n">
        <v>123.131</v>
      </c>
      <c r="L79" s="21" t="n">
        <v>134.922</v>
      </c>
      <c r="M79" s="21" t="n">
        <v>138.353</v>
      </c>
      <c r="N79" s="21" t="n">
        <v>227.887</v>
      </c>
      <c r="O79" s="21" t="n">
        <v>121.087</v>
      </c>
      <c r="P79" s="21" t="n">
        <v>116.59</v>
      </c>
      <c r="Q79" s="22" t="n">
        <f aca="false">(I79/$P79)/(I$4/$P$4)/(B79/B$4)*100</f>
        <v>118.606421513576</v>
      </c>
      <c r="R79" s="22" t="n">
        <f aca="false">(J79/$P79)/(J$4/$P$4)/(C79/C$4)*100</f>
        <v>117.279807697572</v>
      </c>
      <c r="S79" s="22" t="n">
        <f aca="false">(K79/$P79)/(K$4/$P$4)/(D79/D$4)*100</f>
        <v>137.723012723851</v>
      </c>
      <c r="T79" s="22" t="n">
        <f aca="false">(L79/$P79)/(L$4/$P$4)/(E79/E$4)*100</f>
        <v>97.1173350029013</v>
      </c>
      <c r="U79" s="22" t="n">
        <f aca="false">(M79/$P79)/(M$4/$P$4)/(F79/F$4)*100</f>
        <v>89.885100439614</v>
      </c>
      <c r="V79" s="22" t="n">
        <f aca="false">(N79/$P79)/(N$4/$P$4)/(G79/G$4)*100</f>
        <v>119.247983756037</v>
      </c>
      <c r="W79" s="22" t="n">
        <f aca="false">(O79/$P79)/(O$4/$P$4)/(H79/H$4)*100</f>
        <v>99.778437282585</v>
      </c>
      <c r="X79" s="23" t="n">
        <f aca="false">-(LN(Q79)-LN(AVERAGE(Q$4:Q79)))</f>
        <v>-0.115408516304597</v>
      </c>
      <c r="Y79" s="23" t="n">
        <f aca="false">-(LN(R79)-LN(AVERAGE(R$4:R79)))</f>
        <v>-0.101594488090823</v>
      </c>
      <c r="Z79" s="23" t="n">
        <f aca="false">-(LN(S79)-LN(AVERAGE(S$4:S79)))</f>
        <v>-0.229060115929569</v>
      </c>
      <c r="AA79" s="23" t="n">
        <f aca="false">-(LN(T79)-LN(AVERAGE(T$4:T79)))</f>
        <v>0.0927998428355066</v>
      </c>
      <c r="AB79" s="23" t="n">
        <f aca="false">-(LN(U79)-LN(AVERAGE(U$4:U79)))</f>
        <v>0.0712516630923012</v>
      </c>
      <c r="AC79" s="23" t="n">
        <f aca="false">-(LN(V79)-LN(AVERAGE(V$4:V79)))</f>
        <v>-0.141170749995458</v>
      </c>
      <c r="AD79" s="23" t="n">
        <f aca="false">-(LN(W79)-LN(AVERAGE(W$4:W79)))</f>
        <v>0.0375132429942591</v>
      </c>
      <c r="AE79" s="23" t="n">
        <f aca="false">LN(B78/B79)</f>
        <v>-0.0495947858578008</v>
      </c>
      <c r="AF79" s="23" t="n">
        <f aca="false">LN(C78/C79)</f>
        <v>0.00249099283580195</v>
      </c>
      <c r="AG79" s="23" t="n">
        <f aca="false">LN(D78/D79)</f>
        <v>0.0349585325614262</v>
      </c>
      <c r="AH79" s="23" t="n">
        <f aca="false">LN(E78/E79)</f>
        <v>-0.0060674390972587</v>
      </c>
      <c r="AI79" s="23" t="n">
        <f aca="false">LN(F78/F79)</f>
        <v>-0.0185635961681377</v>
      </c>
      <c r="AJ79" s="23" t="n">
        <f aca="false">LN(G78/G79)</f>
        <v>-0.00916865956480801</v>
      </c>
      <c r="AK79" s="23" t="n">
        <f aca="false">LN(H78/H79)</f>
        <v>0.0097375875271876</v>
      </c>
    </row>
    <row r="80" customFormat="false" ht="15" hidden="false" customHeight="false" outlineLevel="0" collapsed="false">
      <c r="A80" s="19" t="n">
        <v>40329</v>
      </c>
      <c r="B80" s="20" t="n">
        <v>3.1708</v>
      </c>
      <c r="C80" s="20" t="n">
        <v>10.6409</v>
      </c>
      <c r="D80" s="20" t="n">
        <v>489.1496</v>
      </c>
      <c r="E80" s="20" t="n">
        <v>2855.9527</v>
      </c>
      <c r="F80" s="20" t="n">
        <v>8.3655</v>
      </c>
      <c r="G80" s="20" t="n">
        <v>2.0988</v>
      </c>
      <c r="H80" s="20" t="n">
        <v>4.3469</v>
      </c>
      <c r="I80" s="21" t="n">
        <v>141.933</v>
      </c>
      <c r="J80" s="21" t="n">
        <v>132.563</v>
      </c>
      <c r="K80" s="21" t="n">
        <v>123.373</v>
      </c>
      <c r="L80" s="21" t="n">
        <v>135.343</v>
      </c>
      <c r="M80" s="21" t="n">
        <v>138.797</v>
      </c>
      <c r="N80" s="21" t="n">
        <v>230.183</v>
      </c>
      <c r="O80" s="21" t="n">
        <v>121.605</v>
      </c>
      <c r="P80" s="21" t="n">
        <v>116.64</v>
      </c>
      <c r="Q80" s="22" t="n">
        <f aca="false">(I80/$P80)/(I$4/$P$4)/(B80/B$4)*100</f>
        <v>117.908265414155</v>
      </c>
      <c r="R80" s="22" t="n">
        <f aca="false">(J80/$P80)/(J$4/$P$4)/(C80/C$4)*100</f>
        <v>116.207895904323</v>
      </c>
      <c r="S80" s="22" t="n">
        <f aca="false">(K80/$P80)/(K$4/$P$4)/(D80/D$4)*100</f>
        <v>140.995156043874</v>
      </c>
      <c r="T80" s="22" t="n">
        <f aca="false">(L80/$P80)/(L$4/$P$4)/(E80/E$4)*100</f>
        <v>92.163231877622</v>
      </c>
      <c r="U80" s="22" t="n">
        <f aca="false">(M80/$P80)/(M$4/$P$4)/(F80/F$4)*100</f>
        <v>87.9314980815123</v>
      </c>
      <c r="V80" s="22" t="n">
        <f aca="false">(N80/$P80)/(N$4/$P$4)/(G80/G$4)*100</f>
        <v>129.478683822146</v>
      </c>
      <c r="W80" s="22" t="n">
        <f aca="false">(O80/$P80)/(O$4/$P$4)/(H80/H$4)*100</f>
        <v>97.4894259168424</v>
      </c>
      <c r="X80" s="23" t="n">
        <f aca="false">-(LN(Q80)-LN(AVERAGE(Q$4:Q80)))</f>
        <v>-0.108002997979082</v>
      </c>
      <c r="Y80" s="23" t="n">
        <f aca="false">-(LN(R80)-LN(AVERAGE(R$4:R80)))</f>
        <v>-0.0911561041657185</v>
      </c>
      <c r="Z80" s="23" t="n">
        <f aca="false">-(LN(S80)-LN(AVERAGE(S$4:S80)))</f>
        <v>-0.248817009857214</v>
      </c>
      <c r="AA80" s="23" t="n">
        <f aca="false">-(LN(T80)-LN(AVERAGE(T$4:T80)))</f>
        <v>0.143402186419149</v>
      </c>
      <c r="AB80" s="23" t="n">
        <f aca="false">-(LN(U80)-LN(AVERAGE(U$4:U80)))</f>
        <v>0.0920691042559589</v>
      </c>
      <c r="AC80" s="23" t="n">
        <f aca="false">-(LN(V80)-LN(AVERAGE(V$4:V80)))</f>
        <v>-0.22023482399226</v>
      </c>
      <c r="AD80" s="23" t="n">
        <f aca="false">-(LN(W80)-LN(AVERAGE(W$4:W80)))</f>
        <v>0.0599560057303865</v>
      </c>
      <c r="AE80" s="23" t="n">
        <f aca="false">LN(B79/B80)</f>
        <v>-0.00797927101015332</v>
      </c>
      <c r="AF80" s="23" t="n">
        <f aca="false">LN(C79/C80)</f>
        <v>-0.0128727712397721</v>
      </c>
      <c r="AG80" s="23" t="n">
        <f aca="false">LN(D79/D80)</f>
        <v>0.0219463252423763</v>
      </c>
      <c r="AH80" s="23" t="n">
        <f aca="false">LN(E79/E80)</f>
        <v>-0.0550453241914913</v>
      </c>
      <c r="AI80" s="23" t="n">
        <f aca="false">LN(F79/F80)</f>
        <v>-0.0247493950284754</v>
      </c>
      <c r="AJ80" s="23" t="n">
        <f aca="false">LN(G79/G80)</f>
        <v>0.072715050625154</v>
      </c>
      <c r="AK80" s="23" t="n">
        <f aca="false">LN(H79/H80)</f>
        <v>-0.0270482109870527</v>
      </c>
    </row>
    <row r="81" customFormat="false" ht="15" hidden="false" customHeight="false" outlineLevel="0" collapsed="false">
      <c r="A81" s="19" t="n">
        <v>40359</v>
      </c>
      <c r="B81" s="20" t="n">
        <v>3.1111</v>
      </c>
      <c r="C81" s="20" t="n">
        <v>11.2212</v>
      </c>
      <c r="D81" s="20" t="n">
        <v>491.6839</v>
      </c>
      <c r="E81" s="20" t="n">
        <v>2860.5519</v>
      </c>
      <c r="F81" s="20" t="n">
        <v>8.0712</v>
      </c>
      <c r="G81" s="20" t="n">
        <v>2.1914</v>
      </c>
      <c r="H81" s="20" t="n">
        <v>4.386</v>
      </c>
      <c r="I81" s="21" t="n">
        <v>142.94</v>
      </c>
      <c r="J81" s="21" t="n">
        <v>133.06</v>
      </c>
      <c r="K81" s="21" t="n">
        <v>124.096</v>
      </c>
      <c r="L81" s="21" t="n">
        <v>136.108</v>
      </c>
      <c r="M81" s="21" t="n">
        <v>139.387</v>
      </c>
      <c r="N81" s="21" t="n">
        <v>232.898</v>
      </c>
      <c r="O81" s="21" t="n">
        <v>122.123</v>
      </c>
      <c r="P81" s="21" t="n">
        <v>116.976</v>
      </c>
      <c r="Q81" s="22" t="n">
        <f aca="false">(I81/$P81)/(I$4/$P$4)/(B81/B$4)*100</f>
        <v>120.6758228426</v>
      </c>
      <c r="R81" s="22" t="n">
        <f aca="false">(J81/$P81)/(J$4/$P$4)/(C81/C$4)*100</f>
        <v>110.293682228752</v>
      </c>
      <c r="S81" s="22" t="n">
        <f aca="false">(K81/$P81)/(K$4/$P$4)/(D81/D$4)*100</f>
        <v>140.685166729584</v>
      </c>
      <c r="T81" s="22" t="n">
        <f aca="false">(L81/$P81)/(L$4/$P$4)/(E81/E$4)*100</f>
        <v>92.2693523891375</v>
      </c>
      <c r="U81" s="22" t="n">
        <f aca="false">(M81/$P81)/(M$4/$P$4)/(F81/F$4)*100</f>
        <v>91.2622565429063</v>
      </c>
      <c r="V81" s="22" t="n">
        <f aca="false">(N81/$P81)/(N$4/$P$4)/(G81/G$4)*100</f>
        <v>125.109685331909</v>
      </c>
      <c r="W81" s="22" t="n">
        <f aca="false">(O81/$P81)/(O$4/$P$4)/(H81/H$4)*100</f>
        <v>96.7531942172442</v>
      </c>
      <c r="X81" s="23" t="n">
        <f aca="false">-(LN(Q81)-LN(AVERAGE(Q$4:Q81)))</f>
        <v>-0.129408062396357</v>
      </c>
      <c r="Y81" s="23" t="n">
        <f aca="false">-(LN(R81)-LN(AVERAGE(R$4:R81)))</f>
        <v>-0.0384132493337877</v>
      </c>
      <c r="Z81" s="23" t="n">
        <f aca="false">-(LN(S81)-LN(AVERAGE(S$4:S81)))</f>
        <v>-0.243036682727626</v>
      </c>
      <c r="AA81" s="23" t="n">
        <f aca="false">-(LN(T81)-LN(AVERAGE(T$4:T81)))</f>
        <v>0.140550001856644</v>
      </c>
      <c r="AB81" s="23" t="n">
        <f aca="false">-(LN(U81)-LN(AVERAGE(U$4:U81)))</f>
        <v>0.0542048968705045</v>
      </c>
      <c r="AC81" s="23" t="n">
        <f aca="false">-(LN(V81)-LN(AVERAGE(V$4:V81)))</f>
        <v>-0.183293420715374</v>
      </c>
      <c r="AD81" s="23" t="n">
        <f aca="false">-(LN(W81)-LN(AVERAGE(W$4:W81)))</f>
        <v>0.0666989660474515</v>
      </c>
      <c r="AE81" s="23" t="n">
        <f aca="false">LN(B80/B81)</f>
        <v>0.0190075605768282</v>
      </c>
      <c r="AF81" s="23" t="n">
        <f aca="false">LN(C80/C81)</f>
        <v>-0.053099779444834</v>
      </c>
      <c r="AG81" s="23" t="n">
        <f aca="false">LN(D80/D81)</f>
        <v>-0.00516765718096593</v>
      </c>
      <c r="AH81" s="23" t="n">
        <f aca="false">LN(E80/E81)</f>
        <v>-0.00160909552748356</v>
      </c>
      <c r="AI81" s="23" t="n">
        <f aca="false">LN(F80/F81)</f>
        <v>0.0358139354035488</v>
      </c>
      <c r="AJ81" s="23" t="n">
        <f aca="false">LN(G80/G81)</f>
        <v>-0.043174856158736</v>
      </c>
      <c r="AK81" s="23" t="n">
        <f aca="false">LN(H80/H81)</f>
        <v>-0.00895470262447653</v>
      </c>
    </row>
    <row r="82" customFormat="false" ht="15" hidden="false" customHeight="false" outlineLevel="0" collapsed="false">
      <c r="A82" s="19" t="n">
        <v>40390</v>
      </c>
      <c r="B82" s="20" t="n">
        <v>3.3025</v>
      </c>
      <c r="C82" s="20" t="n">
        <v>11.4404</v>
      </c>
      <c r="D82" s="20" t="n">
        <v>481.8453</v>
      </c>
      <c r="E82" s="20" t="n">
        <v>2890.9133</v>
      </c>
      <c r="F82" s="20" t="n">
        <v>8.1407</v>
      </c>
      <c r="G82" s="20" t="n">
        <v>2.2538</v>
      </c>
      <c r="H82" s="20" t="n">
        <v>4.2287</v>
      </c>
      <c r="I82" s="21" t="n">
        <v>143.896</v>
      </c>
      <c r="J82" s="21" t="n">
        <v>133.607</v>
      </c>
      <c r="K82" s="21" t="n">
        <v>124.58</v>
      </c>
      <c r="L82" s="21" t="n">
        <v>136.421</v>
      </c>
      <c r="M82" s="21" t="n">
        <v>139.932</v>
      </c>
      <c r="N82" s="21" t="n">
        <v>234.816</v>
      </c>
      <c r="O82" s="21" t="n">
        <v>122.286</v>
      </c>
      <c r="P82" s="21" t="n">
        <v>117.264</v>
      </c>
      <c r="Q82" s="22" t="n">
        <f aca="false">(I82/$P82)/(I$4/$P$4)/(B82/B$4)*100</f>
        <v>114.161172202312</v>
      </c>
      <c r="R82" s="22" t="n">
        <f aca="false">(J82/$P82)/(J$4/$P$4)/(C82/C$4)*100</f>
        <v>108.358375500311</v>
      </c>
      <c r="S82" s="22" t="n">
        <f aca="false">(K82/$P82)/(K$4/$P$4)/(D82/D$4)*100</f>
        <v>143.763711358273</v>
      </c>
      <c r="T82" s="22" t="n">
        <f aca="false">(L82/$P82)/(L$4/$P$4)/(E82/E$4)*100</f>
        <v>91.2855161509188</v>
      </c>
      <c r="U82" s="22" t="n">
        <f aca="false">(M82/$P82)/(M$4/$P$4)/(F82/F$4)*100</f>
        <v>90.613810568324</v>
      </c>
      <c r="V82" s="22" t="n">
        <f aca="false">(N82/$P82)/(N$4/$P$4)/(G82/G$4)*100</f>
        <v>122.346402397943</v>
      </c>
      <c r="W82" s="22" t="n">
        <f aca="false">(O82/$P82)/(O$4/$P$4)/(H82/H$4)*100</f>
        <v>100.23938663877</v>
      </c>
      <c r="X82" s="23" t="n">
        <f aca="false">-(LN(Q82)-LN(AVERAGE(Q$4:Q82)))</f>
        <v>-0.072940942686234</v>
      </c>
      <c r="Y82" s="23" t="n">
        <f aca="false">-(LN(R82)-LN(AVERAGE(R$4:R82)))</f>
        <v>-0.0204457698400065</v>
      </c>
      <c r="Z82" s="23" t="n">
        <f aca="false">-(LN(S82)-LN(AVERAGE(S$4:S82)))</f>
        <v>-0.260854872442616</v>
      </c>
      <c r="AA82" s="23" t="n">
        <f aca="false">-(LN(T82)-LN(AVERAGE(T$4:T82)))</f>
        <v>0.149491312067989</v>
      </c>
      <c r="AB82" s="23" t="n">
        <f aca="false">-(LN(U82)-LN(AVERAGE(U$4:U82)))</f>
        <v>0.0605822104210123</v>
      </c>
      <c r="AC82" s="23" t="n">
        <f aca="false">-(LN(V82)-LN(AVERAGE(V$4:V82)))</f>
        <v>-0.158750818487131</v>
      </c>
      <c r="AD82" s="23" t="n">
        <f aca="false">-(LN(W82)-LN(AVERAGE(W$4:W82)))</f>
        <v>0.0309109649311221</v>
      </c>
      <c r="AE82" s="23" t="n">
        <f aca="false">LN(B81/B82)</f>
        <v>-0.0597033960103079</v>
      </c>
      <c r="AF82" s="23" t="n">
        <f aca="false">LN(C81/C82)</f>
        <v>-0.01934610412809</v>
      </c>
      <c r="AG82" s="23" t="n">
        <f aca="false">LN(D81/D82)</f>
        <v>0.0202129221621206</v>
      </c>
      <c r="AH82" s="23" t="n">
        <f aca="false">LN(E81/E82)</f>
        <v>-0.010557894718517</v>
      </c>
      <c r="AI82" s="23" t="n">
        <f aca="false">LN(F81/F82)</f>
        <v>-0.00857400129104629</v>
      </c>
      <c r="AJ82" s="23" t="n">
        <f aca="false">LN(G81/G82)</f>
        <v>-0.0280770715469561</v>
      </c>
      <c r="AK82" s="23" t="n">
        <f aca="false">LN(H81/H82)</f>
        <v>0.0365230327778247</v>
      </c>
    </row>
    <row r="83" customFormat="false" ht="15" hidden="false" customHeight="false" outlineLevel="0" collapsed="false">
      <c r="A83" s="19" t="n">
        <v>40421</v>
      </c>
      <c r="B83" s="20" t="n">
        <v>3.3968</v>
      </c>
      <c r="C83" s="20" t="n">
        <v>11.3986</v>
      </c>
      <c r="D83" s="20" t="n">
        <v>482.6151</v>
      </c>
      <c r="E83" s="20" t="n">
        <v>2785.2005</v>
      </c>
      <c r="F83" s="20" t="n">
        <v>8.1118</v>
      </c>
      <c r="G83" s="20" t="n">
        <v>2.2962</v>
      </c>
      <c r="H83" s="20" t="n">
        <v>4.2691</v>
      </c>
      <c r="I83" s="21" t="n">
        <v>144.458</v>
      </c>
      <c r="J83" s="21" t="n">
        <v>133.854</v>
      </c>
      <c r="K83" s="21" t="n">
        <v>125.044</v>
      </c>
      <c r="L83" s="21" t="n">
        <v>136.819</v>
      </c>
      <c r="M83" s="21" t="n">
        <v>140.525</v>
      </c>
      <c r="N83" s="21" t="n">
        <v>237.126</v>
      </c>
      <c r="O83" s="21" t="n">
        <v>122.638</v>
      </c>
      <c r="P83" s="21" t="n">
        <v>117.488</v>
      </c>
      <c r="Q83" s="22" t="n">
        <f aca="false">(I83/$P83)/(I$4/$P$4)/(B83/B$4)*100</f>
        <v>111.212944291502</v>
      </c>
      <c r="R83" s="22" t="n">
        <f aca="false">(J83/$P83)/(J$4/$P$4)/(C83/C$4)*100</f>
        <v>108.749061081712</v>
      </c>
      <c r="S83" s="22" t="n">
        <f aca="false">(K83/$P83)/(K$4/$P$4)/(D83/D$4)*100</f>
        <v>143.794316825722</v>
      </c>
      <c r="T83" s="22" t="n">
        <f aca="false">(L83/$P83)/(L$4/$P$4)/(E83/E$4)*100</f>
        <v>94.8455271888307</v>
      </c>
      <c r="U83" s="22" t="n">
        <f aca="false">(M83/$P83)/(M$4/$P$4)/(F83/F$4)*100</f>
        <v>91.1478977008098</v>
      </c>
      <c r="V83" s="22" t="n">
        <f aca="false">(N83/$P83)/(N$4/$P$4)/(G83/G$4)*100</f>
        <v>121.037389536969</v>
      </c>
      <c r="W83" s="22" t="n">
        <f aca="false">(O83/$P83)/(O$4/$P$4)/(H83/H$4)*100</f>
        <v>99.3867437555275</v>
      </c>
      <c r="X83" s="23" t="n">
        <f aca="false">-(LN(Q83)-LN(AVERAGE(Q$4:Q83)))</f>
        <v>-0.0461780641193359</v>
      </c>
      <c r="Y83" s="23" t="n">
        <f aca="false">-(LN(R83)-LN(AVERAGE(R$4:R83)))</f>
        <v>-0.0237406245462619</v>
      </c>
      <c r="Z83" s="23" t="n">
        <f aca="false">-(LN(S83)-LN(AVERAGE(S$4:S83)))</f>
        <v>-0.257345727277255</v>
      </c>
      <c r="AA83" s="23" t="n">
        <f aca="false">-(LN(T83)-LN(AVERAGE(T$4:T83)))</f>
        <v>0.109917159773306</v>
      </c>
      <c r="AB83" s="23" t="n">
        <f aca="false">-(LN(U83)-LN(AVERAGE(U$4:U83)))</f>
        <v>0.0540397383639926</v>
      </c>
      <c r="AC83" s="23" t="n">
        <f aca="false">-(LN(V83)-LN(AVERAGE(V$4:V83)))</f>
        <v>-0.146002097239258</v>
      </c>
      <c r="AD83" s="23" t="n">
        <f aca="false">-(LN(W83)-LN(AVERAGE(W$4:W83)))</f>
        <v>0.0389697316735376</v>
      </c>
      <c r="AE83" s="23" t="n">
        <f aca="false">LN(B82/B83)</f>
        <v>-0.0281540545525112</v>
      </c>
      <c r="AF83" s="23" t="n">
        <f aca="false">LN(C82/C83)</f>
        <v>0.00366040953384768</v>
      </c>
      <c r="AG83" s="23" t="n">
        <f aca="false">LN(D82/D83)</f>
        <v>-0.00159633337661583</v>
      </c>
      <c r="AH83" s="23" t="n">
        <f aca="false">LN(E82/E83)</f>
        <v>0.0372526093549834</v>
      </c>
      <c r="AI83" s="23" t="n">
        <f aca="false">LN(F82/F83)</f>
        <v>0.0035563796905338</v>
      </c>
      <c r="AJ83" s="23" t="n">
        <f aca="false">LN(G82/G83)</f>
        <v>-0.0186379021414626</v>
      </c>
      <c r="AK83" s="23" t="n">
        <f aca="false">LN(H82/H83)</f>
        <v>-0.00950841497322228</v>
      </c>
    </row>
    <row r="84" customFormat="false" ht="15" hidden="false" customHeight="false" outlineLevel="0" collapsed="false">
      <c r="A84" s="19" t="n">
        <v>40451</v>
      </c>
      <c r="B84" s="20" t="n">
        <v>3.4289</v>
      </c>
      <c r="C84" s="20" t="n">
        <v>12.2123</v>
      </c>
      <c r="D84" s="20" t="n">
        <v>507.0234</v>
      </c>
      <c r="E84" s="20" t="n">
        <v>2824.1418</v>
      </c>
      <c r="F84" s="20" t="n">
        <v>8.8075</v>
      </c>
      <c r="G84" s="20" t="n">
        <v>2.3707</v>
      </c>
      <c r="H84" s="20" t="n">
        <v>4.11</v>
      </c>
      <c r="I84" s="21" t="n">
        <v>144.857</v>
      </c>
      <c r="J84" s="21" t="n">
        <v>134.161</v>
      </c>
      <c r="K84" s="21" t="n">
        <v>125.253</v>
      </c>
      <c r="L84" s="21" t="n">
        <v>137.513</v>
      </c>
      <c r="M84" s="21" t="n">
        <v>140.976</v>
      </c>
      <c r="N84" s="21" t="n">
        <v>239.279</v>
      </c>
      <c r="O84" s="21" t="n">
        <v>122.747</v>
      </c>
      <c r="P84" s="21" t="n">
        <v>117.605</v>
      </c>
      <c r="Q84" s="22" t="n">
        <f aca="false">(I84/$P84)/(I$4/$P$4)/(B84/B$4)*100</f>
        <v>110.366204978297</v>
      </c>
      <c r="R84" s="22" t="n">
        <f aca="false">(J84/$P84)/(J$4/$P$4)/(C84/C$4)*100</f>
        <v>101.634749892433</v>
      </c>
      <c r="S84" s="22" t="n">
        <f aca="false">(K84/$P84)/(K$4/$P$4)/(D84/D$4)*100</f>
        <v>136.964377512304</v>
      </c>
      <c r="T84" s="22" t="n">
        <f aca="false">(L84/$P84)/(L$4/$P$4)/(E84/E$4)*100</f>
        <v>93.918660530097</v>
      </c>
      <c r="U84" s="22" t="n">
        <f aca="false">(M84/$P84)/(M$4/$P$4)/(F84/F$4)*100</f>
        <v>84.1338094070149</v>
      </c>
      <c r="V84" s="22" t="n">
        <f aca="false">(N84/$P84)/(N$4/$P$4)/(G84/G$4)*100</f>
        <v>118.180492539171</v>
      </c>
      <c r="W84" s="22" t="n">
        <f aca="false">(O84/$P84)/(O$4/$P$4)/(H84/H$4)*100</f>
        <v>103.223010163335</v>
      </c>
      <c r="X84" s="23" t="n">
        <f aca="false">-(LN(Q84)-LN(AVERAGE(Q$4:Q84)))</f>
        <v>-0.038050344572655</v>
      </c>
      <c r="Y84" s="23" t="n">
        <f aca="false">-(LN(R84)-LN(AVERAGE(R$4:R84)))</f>
        <v>0.0433863168286441</v>
      </c>
      <c r="Z84" s="23" t="n">
        <f aca="false">-(LN(S84)-LN(AVERAGE(S$4:S84)))</f>
        <v>-0.205821909976832</v>
      </c>
      <c r="AA84" s="23" t="n">
        <f aca="false">-(LN(T84)-LN(AVERAGE(T$4:T84)))</f>
        <v>0.118343462360905</v>
      </c>
      <c r="AB84" s="23" t="n">
        <f aca="false">-(LN(U84)-LN(AVERAGE(U$4:U84)))</f>
        <v>0.132563963852378</v>
      </c>
      <c r="AC84" s="23" t="n">
        <f aca="false">-(LN(V84)-LN(AVERAGE(V$4:V84)))</f>
        <v>-0.120513417205385</v>
      </c>
      <c r="AD84" s="23" t="n">
        <f aca="false">-(LN(W84)-LN(AVERAGE(W$4:W84)))</f>
        <v>0.00108314701276235</v>
      </c>
      <c r="AE84" s="23" t="n">
        <f aca="false">LN(B83/B84)</f>
        <v>-0.00940569806739061</v>
      </c>
      <c r="AF84" s="23" t="n">
        <f aca="false">LN(C83/C84)</f>
        <v>-0.0689530997300406</v>
      </c>
      <c r="AG84" s="23" t="n">
        <f aca="false">LN(D83/D84)</f>
        <v>-0.0493377148187842</v>
      </c>
      <c r="AH84" s="23" t="n">
        <f aca="false">LN(E83/E84)</f>
        <v>-0.0138846672284211</v>
      </c>
      <c r="AI84" s="23" t="n">
        <f aca="false">LN(F83/F84)</f>
        <v>-0.0822838395207107</v>
      </c>
      <c r="AJ84" s="23" t="n">
        <f aca="false">LN(G83/G84)</f>
        <v>-0.0319296875094752</v>
      </c>
      <c r="AK84" s="23" t="n">
        <f aca="false">LN(H83/H84)</f>
        <v>0.0379800036829509</v>
      </c>
    </row>
    <row r="85" customFormat="false" ht="15" hidden="false" customHeight="false" outlineLevel="0" collapsed="false">
      <c r="A85" s="19" t="n">
        <v>40482</v>
      </c>
      <c r="B85" s="20" t="n">
        <v>3.2862</v>
      </c>
      <c r="C85" s="20" t="n">
        <v>11.9218</v>
      </c>
      <c r="D85" s="20" t="n">
        <v>503.0131</v>
      </c>
      <c r="E85" s="20" t="n">
        <v>2899.3722</v>
      </c>
      <c r="F85" s="20" t="n">
        <v>8.8508</v>
      </c>
      <c r="G85" s="20" t="n">
        <v>2.4777</v>
      </c>
      <c r="H85" s="20" t="n">
        <v>4.176</v>
      </c>
      <c r="I85" s="21" t="n">
        <v>145.595</v>
      </c>
      <c r="J85" s="21" t="n">
        <v>134.7</v>
      </c>
      <c r="K85" s="21" t="n">
        <v>125.714</v>
      </c>
      <c r="L85" s="21" t="n">
        <v>137.991</v>
      </c>
      <c r="M85" s="21" t="n">
        <v>141.704</v>
      </c>
      <c r="N85" s="21" t="n">
        <v>241.861</v>
      </c>
      <c r="O85" s="21" t="n">
        <v>123.15</v>
      </c>
      <c r="P85" s="21" t="n">
        <v>117.988</v>
      </c>
      <c r="Q85" s="22" t="n">
        <f aca="false">(I85/$P85)/(I$4/$P$4)/(B85/B$4)*100</f>
        <v>115.369725248149</v>
      </c>
      <c r="R85" s="22" t="n">
        <f aca="false">(J85/$P85)/(J$4/$P$4)/(C85/C$4)*100</f>
        <v>104.190257422257</v>
      </c>
      <c r="S85" s="22" t="n">
        <f aca="false">(K85/$P85)/(K$4/$P$4)/(D85/D$4)*100</f>
        <v>138.114663880113</v>
      </c>
      <c r="T85" s="22" t="n">
        <f aca="false">(L85/$P85)/(L$4/$P$4)/(E85/E$4)*100</f>
        <v>91.5017437002285</v>
      </c>
      <c r="U85" s="22" t="n">
        <f aca="false">(M85/$P85)/(M$4/$P$4)/(F85/F$4)*100</f>
        <v>83.8813768464845</v>
      </c>
      <c r="V85" s="22" t="n">
        <f aca="false">(N85/$P85)/(N$4/$P$4)/(G85/G$4)*100</f>
        <v>113.926008149363</v>
      </c>
      <c r="W85" s="22" t="n">
        <f aca="false">(O85/$P85)/(O$4/$P$4)/(H85/H$4)*100</f>
        <v>101.594296638242</v>
      </c>
      <c r="X85" s="23" t="n">
        <f aca="false">-(LN(Q85)-LN(AVERAGE(Q$4:Q85)))</f>
        <v>-0.0813416077406854</v>
      </c>
      <c r="Y85" s="23" t="n">
        <f aca="false">-(LN(R85)-LN(AVERAGE(R$4:R85)))</f>
        <v>0.0183289962701148</v>
      </c>
      <c r="Z85" s="23" t="n">
        <f aca="false">-(LN(S85)-LN(AVERAGE(S$4:S85)))</f>
        <v>-0.211276676798787</v>
      </c>
      <c r="AA85" s="23" t="n">
        <f aca="false">-(LN(T85)-LN(AVERAGE(T$4:T85)))</f>
        <v>0.142773289885638</v>
      </c>
      <c r="AB85" s="23" t="n">
        <f aca="false">-(LN(U85)-LN(AVERAGE(U$4:U85)))</f>
        <v>0.134021538351301</v>
      </c>
      <c r="AC85" s="23" t="n">
        <f aca="false">-(LN(V85)-LN(AVERAGE(V$4:V85)))</f>
        <v>-0.0827834687459186</v>
      </c>
      <c r="AD85" s="23" t="n">
        <f aca="false">-(LN(W85)-LN(AVERAGE(W$4:W85)))</f>
        <v>0.0167821072106999</v>
      </c>
      <c r="AE85" s="23" t="n">
        <f aca="false">LN(B84/B85)</f>
        <v>0.0425076279986516</v>
      </c>
      <c r="AF85" s="23" t="n">
        <f aca="false">LN(C84/C85)</f>
        <v>0.0240749836233001</v>
      </c>
      <c r="AG85" s="23" t="n">
        <f aca="false">LN(D84/D85)</f>
        <v>0.00794094287409948</v>
      </c>
      <c r="AH85" s="23" t="n">
        <f aca="false">LN(E84/E85)</f>
        <v>-0.0262896999630516</v>
      </c>
      <c r="AI85" s="23" t="n">
        <f aca="false">LN(F84/F85)</f>
        <v>-0.00490421918138333</v>
      </c>
      <c r="AJ85" s="23" t="n">
        <f aca="false">LN(G84/G85)</f>
        <v>-0.0441454403155944</v>
      </c>
      <c r="AK85" s="23" t="n">
        <f aca="false">LN(H84/H85)</f>
        <v>-0.0159308220721943</v>
      </c>
    </row>
    <row r="86" customFormat="false" ht="15" hidden="false" customHeight="false" outlineLevel="0" collapsed="false">
      <c r="A86" s="19" t="n">
        <v>40512</v>
      </c>
      <c r="B86" s="20" t="n">
        <v>3.3934</v>
      </c>
      <c r="C86" s="20" t="n">
        <v>11.7784</v>
      </c>
      <c r="D86" s="20" t="n">
        <v>514.7118</v>
      </c>
      <c r="E86" s="20" t="n">
        <v>2864.5349</v>
      </c>
      <c r="F86" s="20" t="n">
        <v>8.4122</v>
      </c>
      <c r="G86" s="20" t="n">
        <v>2.5182</v>
      </c>
      <c r="H86" s="20" t="n">
        <v>4.1014</v>
      </c>
      <c r="I86" s="21" t="n">
        <v>146.202</v>
      </c>
      <c r="J86" s="21" t="n">
        <v>134.846</v>
      </c>
      <c r="K86" s="21" t="n">
        <v>126.024</v>
      </c>
      <c r="L86" s="21" t="n">
        <v>138.511</v>
      </c>
      <c r="M86" s="21" t="n">
        <v>142.15</v>
      </c>
      <c r="N86" s="21" t="n">
        <v>244.196</v>
      </c>
      <c r="O86" s="21" t="n">
        <v>123.309</v>
      </c>
      <c r="P86" s="21" t="n">
        <v>118.075</v>
      </c>
      <c r="Q86" s="22" t="n">
        <f aca="false">(I86/$P86)/(I$4/$P$4)/(B86/B$4)*100</f>
        <v>112.108239426211</v>
      </c>
      <c r="R86" s="22" t="n">
        <f aca="false">(J86/$P86)/(J$4/$P$4)/(C86/C$4)*100</f>
        <v>105.495273317933</v>
      </c>
      <c r="S86" s="22" t="n">
        <f aca="false">(K86/$P86)/(K$4/$P$4)/(D86/D$4)*100</f>
        <v>135.208645405893</v>
      </c>
      <c r="T86" s="22" t="n">
        <f aca="false">(L86/$P86)/(L$4/$P$4)/(E86/E$4)*100</f>
        <v>92.8950581585613</v>
      </c>
      <c r="U86" s="22" t="n">
        <f aca="false">(M86/$P86)/(M$4/$P$4)/(F86/F$4)*100</f>
        <v>88.4673722963871</v>
      </c>
      <c r="V86" s="22" t="n">
        <f aca="false">(N86/$P86)/(N$4/$P$4)/(G86/G$4)*100</f>
        <v>113.09254269135</v>
      </c>
      <c r="W86" s="22" t="n">
        <f aca="false">(O86/$P86)/(O$4/$P$4)/(H86/H$4)*100</f>
        <v>103.499424685602</v>
      </c>
      <c r="X86" s="23" t="n">
        <f aca="false">-(LN(Q86)-LN(AVERAGE(Q$4:Q86)))</f>
        <v>-0.0520131575795313</v>
      </c>
      <c r="Y86" s="23" t="n">
        <f aca="false">-(LN(R86)-LN(AVERAGE(R$4:R86)))</f>
        <v>0.00581081751014967</v>
      </c>
      <c r="Z86" s="23" t="n">
        <f aca="false">-(LN(S86)-LN(AVERAGE(S$4:S86)))</f>
        <v>-0.18749347114583</v>
      </c>
      <c r="AA86" s="23" t="n">
        <f aca="false">-(LN(T86)-LN(AVERAGE(T$4:T86)))</f>
        <v>0.126215872146849</v>
      </c>
      <c r="AB86" s="23" t="n">
        <f aca="false">-(LN(U86)-LN(AVERAGE(U$4:U86)))</f>
        <v>0.0798558049312117</v>
      </c>
      <c r="AC86" s="23" t="n">
        <f aca="false">-(LN(V86)-LN(AVERAGE(V$4:V86)))</f>
        <v>-0.0744970851234745</v>
      </c>
      <c r="AD86" s="23" t="n">
        <f aca="false">-(LN(W86)-LN(AVERAGE(W$4:W86)))</f>
        <v>-0.00177488438155216</v>
      </c>
      <c r="AE86" s="23" t="n">
        <f aca="false">LN(B85/B86)</f>
        <v>-0.0321004865911086</v>
      </c>
      <c r="AF86" s="23" t="n">
        <f aca="false">LN(C85/C86)</f>
        <v>0.0121013113791855</v>
      </c>
      <c r="AG86" s="23" t="n">
        <f aca="false">LN(D85/D86)</f>
        <v>-0.0229909188740281</v>
      </c>
      <c r="AH86" s="23" t="n">
        <f aca="false">LN(E85/E86)</f>
        <v>0.0120882323785971</v>
      </c>
      <c r="AI86" s="23" t="n">
        <f aca="false">LN(F85/F86)</f>
        <v>0.0508248172980941</v>
      </c>
      <c r="AJ86" s="23" t="n">
        <f aca="false">LN(G85/G86)</f>
        <v>-0.0162136500828193</v>
      </c>
      <c r="AK86" s="23" t="n">
        <f aca="false">LN(H85/H86)</f>
        <v>0.0180254717408052</v>
      </c>
    </row>
    <row r="87" customFormat="false" ht="15" hidden="false" customHeight="false" outlineLevel="0" collapsed="false">
      <c r="A87" s="19" t="n">
        <v>40543</v>
      </c>
      <c r="B87" s="20" t="n">
        <v>3.5895</v>
      </c>
      <c r="C87" s="20" t="n">
        <v>12.9698</v>
      </c>
      <c r="D87" s="20" t="n">
        <v>524.5388</v>
      </c>
      <c r="E87" s="20" t="n">
        <v>2843.7064</v>
      </c>
      <c r="F87" s="20" t="n">
        <v>7.8417</v>
      </c>
      <c r="G87" s="20" t="n">
        <v>2.613</v>
      </c>
      <c r="H87" s="20" t="n">
        <v>4.2278</v>
      </c>
      <c r="I87" s="21" t="n">
        <v>146.799</v>
      </c>
      <c r="J87" s="21" t="n">
        <v>135.219</v>
      </c>
      <c r="K87" s="21" t="n">
        <v>126.335</v>
      </c>
      <c r="L87" s="21" t="n">
        <v>138.909</v>
      </c>
      <c r="M87" s="21" t="n">
        <v>142.773</v>
      </c>
      <c r="N87" s="21" t="n">
        <v>246.627</v>
      </c>
      <c r="O87" s="21" t="n">
        <v>123.685</v>
      </c>
      <c r="P87" s="21" t="n">
        <v>118.378</v>
      </c>
      <c r="Q87" s="22" t="n">
        <f aca="false">(I87/$P87)/(I$4/$P$4)/(B87/B$4)*100</f>
        <v>106.143980400308</v>
      </c>
      <c r="R87" s="22" t="n">
        <f aca="false">(J87/$P87)/(J$4/$P$4)/(C87/C$4)*100</f>
        <v>95.8236322671532</v>
      </c>
      <c r="S87" s="22" t="n">
        <f aca="false">(K87/$P87)/(K$4/$P$4)/(D87/D$4)*100</f>
        <v>132.662552426583</v>
      </c>
      <c r="T87" s="22" t="n">
        <f aca="false">(L87/$P87)/(L$4/$P$4)/(E87/E$4)*100</f>
        <v>93.6041382747274</v>
      </c>
      <c r="U87" s="22" t="n">
        <f aca="false">(M87/$P87)/(M$4/$P$4)/(F87/F$4)*100</f>
        <v>95.0755115847126</v>
      </c>
      <c r="V87" s="22" t="n">
        <f aca="false">(N87/$P87)/(N$4/$P$4)/(G87/G$4)*100</f>
        <v>109.792786822487</v>
      </c>
      <c r="W87" s="22" t="n">
        <f aca="false">(O87/$P87)/(O$4/$P$4)/(H87/H$4)*100</f>
        <v>100.453446559587</v>
      </c>
      <c r="X87" s="23" t="n">
        <f aca="false">-(LN(Q87)-LN(AVERAGE(Q$4:Q87)))</f>
        <v>0.00262362436093966</v>
      </c>
      <c r="Y87" s="23" t="n">
        <f aca="false">-(LN(R87)-LN(AVERAGE(R$4:R87)))</f>
        <v>0.10081290028587</v>
      </c>
      <c r="Z87" s="23" t="n">
        <f aca="false">-(LN(S87)-LN(AVERAGE(S$4:S87)))</f>
        <v>-0.166300830074754</v>
      </c>
      <c r="AA87" s="23" t="n">
        <f aca="false">-(LN(T87)-LN(AVERAGE(T$4:T87)))</f>
        <v>0.117279322268351</v>
      </c>
      <c r="AB87" s="23" t="n">
        <f aca="false">-(LN(U87)-LN(AVERAGE(U$4:U87)))</f>
        <v>0.00772546471766322</v>
      </c>
      <c r="AC87" s="23" t="n">
        <f aca="false">-(LN(V87)-LN(AVERAGE(V$4:V87)))</f>
        <v>-0.0443390975094289</v>
      </c>
      <c r="AD87" s="23" t="n">
        <f aca="false">-(LN(W87)-LN(AVERAGE(W$4:W87)))</f>
        <v>0.027766883387021</v>
      </c>
      <c r="AE87" s="23" t="n">
        <f aca="false">LN(B86/B87)</f>
        <v>-0.0561805484076985</v>
      </c>
      <c r="AF87" s="23" t="n">
        <f aca="false">LN(C86/C87)</f>
        <v>-0.0963562324399357</v>
      </c>
      <c r="AG87" s="23" t="n">
        <f aca="false">LN(D86/D87)</f>
        <v>-0.018912267942601</v>
      </c>
      <c r="AH87" s="23" t="n">
        <f aca="false">LN(E86/E87)</f>
        <v>0.00729772668797846</v>
      </c>
      <c r="AI87" s="23" t="n">
        <f aca="false">LN(F86/F87)</f>
        <v>0.0702273855252214</v>
      </c>
      <c r="AJ87" s="23" t="n">
        <f aca="false">LN(G86/G87)</f>
        <v>-0.0369546259530122</v>
      </c>
      <c r="AK87" s="23" t="n">
        <f aca="false">LN(H86/H87)</f>
        <v>-0.0303533843599163</v>
      </c>
    </row>
    <row r="88" customFormat="false" ht="15" hidden="false" customHeight="false" outlineLevel="0" collapsed="false">
      <c r="A88" s="19" t="n">
        <v>40574</v>
      </c>
      <c r="B88" s="20" t="n">
        <v>3.471</v>
      </c>
      <c r="C88" s="20" t="n">
        <v>13.1066</v>
      </c>
      <c r="D88" s="20" t="n">
        <v>548.9846</v>
      </c>
      <c r="E88" s="20" t="n">
        <v>2861.5216</v>
      </c>
      <c r="F88" s="20" t="n">
        <v>7.6939</v>
      </c>
      <c r="G88" s="20" t="n">
        <v>2.631</v>
      </c>
      <c r="H88" s="20" t="n">
        <v>4.3694</v>
      </c>
      <c r="I88" s="21" t="n">
        <v>147.157</v>
      </c>
      <c r="J88" s="21" t="n">
        <v>135.595</v>
      </c>
      <c r="K88" s="21" t="n">
        <v>126.458</v>
      </c>
      <c r="L88" s="21" t="n">
        <v>139.285</v>
      </c>
      <c r="M88" s="21" t="n">
        <v>143.292</v>
      </c>
      <c r="N88" s="21" t="n">
        <v>249.285</v>
      </c>
      <c r="O88" s="21" t="n">
        <v>124.034</v>
      </c>
      <c r="P88" s="21" t="n">
        <v>118.769</v>
      </c>
      <c r="Q88" s="22" t="n">
        <f aca="false">(I88/$P88)/(I$4/$P$4)/(B88/B$4)*100</f>
        <v>109.673181094627</v>
      </c>
      <c r="R88" s="22" t="n">
        <f aca="false">(J88/$P88)/(J$4/$P$4)/(C88/C$4)*100</f>
        <v>94.7741104513332</v>
      </c>
      <c r="S88" s="22" t="n">
        <f aca="false">(K88/$P88)/(K$4/$P$4)/(D88/D$4)*100</f>
        <v>126.460917393742</v>
      </c>
      <c r="T88" s="22" t="n">
        <f aca="false">(L88/$P88)/(L$4/$P$4)/(E88/E$4)*100</f>
        <v>92.9661055946992</v>
      </c>
      <c r="U88" s="22" t="n">
        <f aca="false">(M88/$P88)/(M$4/$P$4)/(F88/F$4)*100</f>
        <v>96.9339956178792</v>
      </c>
      <c r="V88" s="22" t="n">
        <f aca="false">(N88/$P88)/(N$4/$P$4)/(G88/G$4)*100</f>
        <v>109.853979882744</v>
      </c>
      <c r="W88" s="22" t="n">
        <f aca="false">(O88/$P88)/(O$4/$P$4)/(H88/H$4)*100</f>
        <v>97.1514052102144</v>
      </c>
      <c r="X88" s="23" t="n">
        <f aca="false">-(LN(Q88)-LN(AVERAGE(Q$4:Q88)))</f>
        <v>-0.0297255082540921</v>
      </c>
      <c r="Y88" s="23" t="n">
        <f aca="false">-(LN(R88)-LN(AVERAGE(R$4:R88)))</f>
        <v>0.110580480029603</v>
      </c>
      <c r="Z88" s="23" t="n">
        <f aca="false">-(LN(S88)-LN(AVERAGE(S$4:S88)))</f>
        <v>-0.116947432320535</v>
      </c>
      <c r="AA88" s="23" t="n">
        <f aca="false">-(LN(T88)-LN(AVERAGE(T$4:T88)))</f>
        <v>0.12274476463121</v>
      </c>
      <c r="AB88" s="23" t="n">
        <f aca="false">-(LN(U88)-LN(AVERAGE(U$4:U88)))</f>
        <v>-0.0114957368421651</v>
      </c>
      <c r="AC88" s="23" t="n">
        <f aca="false">-(LN(V88)-LN(AVERAGE(V$4:V88)))</f>
        <v>-0.0443562105214852</v>
      </c>
      <c r="AD88" s="23" t="n">
        <f aca="false">-(LN(W88)-LN(AVERAGE(W$4:W88)))</f>
        <v>0.0604920941342648</v>
      </c>
      <c r="AE88" s="23" t="n">
        <f aca="false">LN(B87/B88)</f>
        <v>0.0335701801547514</v>
      </c>
      <c r="AF88" s="23" t="n">
        <f aca="false">LN(C87/C88)</f>
        <v>-0.0104923421189329</v>
      </c>
      <c r="AG88" s="23" t="n">
        <f aca="false">LN(D87/D88)</f>
        <v>-0.0455509897994618</v>
      </c>
      <c r="AH88" s="23" t="n">
        <f aca="false">LN(E87/E88)</f>
        <v>-0.00624523959562785</v>
      </c>
      <c r="AI88" s="23" t="n">
        <f aca="false">LN(F87/F88)</f>
        <v>0.0190278404863127</v>
      </c>
      <c r="AJ88" s="23" t="n">
        <f aca="false">LN(G87/G88)</f>
        <v>-0.0068650155196802</v>
      </c>
      <c r="AK88" s="23" t="n">
        <f aca="false">LN(H87/H88)</f>
        <v>-0.0329439367104066</v>
      </c>
    </row>
    <row r="89" customFormat="false" ht="15" hidden="false" customHeight="false" outlineLevel="0" collapsed="false">
      <c r="A89" s="19" t="n">
        <v>40602</v>
      </c>
      <c r="B89" s="20" t="n">
        <v>3.5429</v>
      </c>
      <c r="C89" s="20" t="n">
        <v>12.9706</v>
      </c>
      <c r="D89" s="20" t="n">
        <v>553.1924</v>
      </c>
      <c r="E89" s="20" t="n">
        <v>3046.8181</v>
      </c>
      <c r="F89" s="20" t="n">
        <v>7.8889</v>
      </c>
      <c r="G89" s="20" t="n">
        <v>2.7907</v>
      </c>
      <c r="H89" s="20" t="n">
        <v>4.228</v>
      </c>
      <c r="I89" s="21" t="n">
        <v>147.845</v>
      </c>
      <c r="J89" s="21" t="n">
        <v>136.043</v>
      </c>
      <c r="K89" s="21" t="n">
        <v>126.534</v>
      </c>
      <c r="L89" s="21" t="n">
        <v>140.136</v>
      </c>
      <c r="M89" s="21" t="n">
        <v>144.154</v>
      </c>
      <c r="N89" s="21" t="n">
        <v>252.204</v>
      </c>
      <c r="O89" s="21" t="n">
        <v>124.351</v>
      </c>
      <c r="P89" s="21" t="n">
        <v>118.816</v>
      </c>
      <c r="Q89" s="22" t="n">
        <f aca="false">(I89/$P89)/(I$4/$P$4)/(B89/B$4)*100</f>
        <v>107.907106737951</v>
      </c>
      <c r="R89" s="22" t="n">
        <f aca="false">(J89/$P89)/(J$4/$P$4)/(C89/C$4)*100</f>
        <v>96.0462455938252</v>
      </c>
      <c r="S89" s="22" t="n">
        <f aca="false">(K89/$P89)/(K$4/$P$4)/(D89/D$4)*100</f>
        <v>125.524755906986</v>
      </c>
      <c r="T89" s="22" t="n">
        <f aca="false">(L89/$P89)/(L$4/$P$4)/(E89/E$4)*100</f>
        <v>87.810951039774</v>
      </c>
      <c r="U89" s="22" t="n">
        <f aca="false">(M89/$P89)/(M$4/$P$4)/(F89/F$4)*100</f>
        <v>95.0690440068421</v>
      </c>
      <c r="V89" s="22" t="n">
        <f aca="false">(N89/$P89)/(N$4/$P$4)/(G89/G$4)*100</f>
        <v>104.738774216495</v>
      </c>
      <c r="W89" s="22" t="n">
        <f aca="false">(O89/$P89)/(O$4/$P$4)/(H89/H$4)*100</f>
        <v>100.617290287562</v>
      </c>
      <c r="X89" s="23" t="n">
        <f aca="false">-(LN(Q89)-LN(AVERAGE(Q$4:Q89)))</f>
        <v>-0.0133334529954503</v>
      </c>
      <c r="Y89" s="23" t="n">
        <f aca="false">-(LN(R89)-LN(AVERAGE(R$4:R89)))</f>
        <v>0.0961688381668004</v>
      </c>
      <c r="Z89" s="23" t="n">
        <f aca="false">-(LN(S89)-LN(AVERAGE(S$4:S89)))</f>
        <v>-0.108172223060582</v>
      </c>
      <c r="AA89" s="23" t="n">
        <f aca="false">-(LN(T89)-LN(AVERAGE(T$4:T89)))</f>
        <v>0.177878225437152</v>
      </c>
      <c r="AB89" s="23" t="n">
        <f aca="false">-(LN(U89)-LN(AVERAGE(U$4:U89)))</f>
        <v>0.00783928375853638</v>
      </c>
      <c r="AC89" s="23" t="n">
        <f aca="false">-(LN(V89)-LN(AVERAGE(V$4:V89)))</f>
        <v>0.00328781620669005</v>
      </c>
      <c r="AD89" s="23" t="n">
        <f aca="false">-(LN(W89)-LN(AVERAGE(W$4:W89)))</f>
        <v>0.0251465097269428</v>
      </c>
      <c r="AE89" s="23" t="n">
        <f aca="false">LN(B88/B89)</f>
        <v>-0.0205028639370021</v>
      </c>
      <c r="AF89" s="23" t="n">
        <f aca="false">LN(C88/C89)</f>
        <v>0.0104306622681785</v>
      </c>
      <c r="AG89" s="23" t="n">
        <f aca="false">LN(D88/D89)</f>
        <v>-0.00763547133177933</v>
      </c>
      <c r="AH89" s="23" t="n">
        <f aca="false">LN(E88/E89)</f>
        <v>-0.0627442888308173</v>
      </c>
      <c r="AI89" s="23" t="n">
        <f aca="false">LN(F88/F89)</f>
        <v>-0.0250289010497975</v>
      </c>
      <c r="AJ89" s="23" t="n">
        <f aca="false">LN(G88/G89)</f>
        <v>-0.0589284583633142</v>
      </c>
      <c r="AK89" s="23" t="n">
        <f aca="false">LN(H88/H89)</f>
        <v>0.0328966319018642</v>
      </c>
    </row>
    <row r="90" customFormat="false" ht="15" hidden="false" customHeight="false" outlineLevel="0" collapsed="false">
      <c r="A90" s="19" t="n">
        <v>40633</v>
      </c>
      <c r="B90" s="20" t="n">
        <v>3.4321</v>
      </c>
      <c r="C90" s="20" t="n">
        <v>13.5235</v>
      </c>
      <c r="D90" s="20" t="n">
        <v>575.1135</v>
      </c>
      <c r="E90" s="20" t="n">
        <v>3011.9047</v>
      </c>
      <c r="F90" s="20" t="n">
        <v>7.9498</v>
      </c>
      <c r="G90" s="20" t="n">
        <v>2.8962</v>
      </c>
      <c r="H90" s="20" t="n">
        <v>4.6423</v>
      </c>
      <c r="I90" s="21" t="n">
        <v>148.75</v>
      </c>
      <c r="J90" s="21" t="n">
        <v>136.376</v>
      </c>
      <c r="K90" s="21" t="n">
        <v>126.774</v>
      </c>
      <c r="L90" s="21" t="n">
        <v>140.852</v>
      </c>
      <c r="M90" s="21" t="n">
        <v>144.753</v>
      </c>
      <c r="N90" s="21" t="n">
        <v>255.08</v>
      </c>
      <c r="O90" s="21" t="n">
        <v>124.841</v>
      </c>
      <c r="P90" s="21" t="n">
        <v>119.018</v>
      </c>
      <c r="Q90" s="22" t="n">
        <f aca="false">(I90/$P90)/(I$4/$P$4)/(B90/B$4)*100</f>
        <v>111.882360753068</v>
      </c>
      <c r="R90" s="22" t="n">
        <f aca="false">(J90/$P90)/(J$4/$P$4)/(C90/C$4)*100</f>
        <v>92.1882097836</v>
      </c>
      <c r="S90" s="22" t="n">
        <f aca="false">(K90/$P90)/(K$4/$P$4)/(D90/D$4)*100</f>
        <v>120.763937328807</v>
      </c>
      <c r="T90" s="22" t="n">
        <f aca="false">(L90/$P90)/(L$4/$P$4)/(E90/E$4)*100</f>
        <v>89.1311607070029</v>
      </c>
      <c r="U90" s="22" t="n">
        <f aca="false">(M90/$P90)/(M$4/$P$4)/(F90/F$4)*100</f>
        <v>94.5719904855498</v>
      </c>
      <c r="V90" s="22" t="n">
        <f aca="false">(N90/$P90)/(N$4/$P$4)/(G90/G$4)*100</f>
        <v>101.901084872609</v>
      </c>
      <c r="W90" s="22" t="n">
        <f aca="false">(O90/$P90)/(O$4/$P$4)/(H90/H$4)*100</f>
        <v>91.8426972249054</v>
      </c>
      <c r="X90" s="23" t="n">
        <f aca="false">-(LN(Q90)-LN(AVERAGE(Q$4:Q90)))</f>
        <v>-0.0489274460254183</v>
      </c>
      <c r="Y90" s="23" t="n">
        <f aca="false">-(LN(R90)-LN(AVERAGE(R$4:R90)))</f>
        <v>0.135692032237727</v>
      </c>
      <c r="Z90" s="23" t="n">
        <f aca="false">-(LN(S90)-LN(AVERAGE(S$4:S90)))</f>
        <v>-0.0686799261527691</v>
      </c>
      <c r="AA90" s="23" t="n">
        <f aca="false">-(LN(T90)-LN(AVERAGE(T$4:T90)))</f>
        <v>0.16122554750323</v>
      </c>
      <c r="AB90" s="23" t="n">
        <f aca="false">-(LN(U90)-LN(AVERAGE(U$4:U90)))</f>
        <v>0.0129319496213478</v>
      </c>
      <c r="AC90" s="23" t="n">
        <f aca="false">-(LN(V90)-LN(AVERAGE(V$4:V90)))</f>
        <v>0.0304064339312866</v>
      </c>
      <c r="AD90" s="23" t="n">
        <f aca="false">-(LN(W90)-LN(AVERAGE(W$4:W90)))</f>
        <v>0.115129594733927</v>
      </c>
      <c r="AE90" s="23" t="n">
        <f aca="false">LN(B89/B90)</f>
        <v>0.0317732820862874</v>
      </c>
      <c r="AF90" s="23" t="n">
        <f aca="false">LN(C89/C90)</f>
        <v>-0.0417436549921689</v>
      </c>
      <c r="AG90" s="23" t="n">
        <f aca="false">LN(D89/D90)</f>
        <v>-0.0388615511765463</v>
      </c>
      <c r="AH90" s="23" t="n">
        <f aca="false">LN(E89/E90)</f>
        <v>0.0115251308270558</v>
      </c>
      <c r="AI90" s="23" t="n">
        <f aca="false">LN(F89/F90)</f>
        <v>-0.00769006296227924</v>
      </c>
      <c r="AJ90" s="23" t="n">
        <f aca="false">LN(G89/G90)</f>
        <v>-0.0371070724908954</v>
      </c>
      <c r="AK90" s="23" t="n">
        <f aca="false">LN(H89/H90)</f>
        <v>-0.0934808650718113</v>
      </c>
    </row>
    <row r="91" customFormat="false" ht="15" hidden="false" customHeight="false" outlineLevel="0" collapsed="false">
      <c r="A91" s="19" t="n">
        <v>40663</v>
      </c>
      <c r="B91" s="20" t="n">
        <v>3.503</v>
      </c>
      <c r="C91" s="20" t="n">
        <v>13.4728</v>
      </c>
      <c r="D91" s="20" t="n">
        <v>600.0942</v>
      </c>
      <c r="E91" s="20" t="n">
        <v>3130.371</v>
      </c>
      <c r="F91" s="20" t="n">
        <v>7.6557</v>
      </c>
      <c r="G91" s="20" t="n">
        <v>3.0293</v>
      </c>
      <c r="H91" s="20" t="n">
        <v>4.4546</v>
      </c>
      <c r="I91" s="21" t="n">
        <v>149.287</v>
      </c>
      <c r="J91" s="21" t="n">
        <v>136.866</v>
      </c>
      <c r="K91" s="21" t="n">
        <v>127.15</v>
      </c>
      <c r="L91" s="21" t="n">
        <v>141.412</v>
      </c>
      <c r="M91" s="21" t="n">
        <v>145.674</v>
      </c>
      <c r="N91" s="21" t="n">
        <v>257.96</v>
      </c>
      <c r="O91" s="21" t="n">
        <v>125.37</v>
      </c>
      <c r="P91" s="21" t="n">
        <v>119.1</v>
      </c>
      <c r="Q91" s="22" t="n">
        <f aca="false">(I91/$P91)/(I$4/$P$4)/(B91/B$4)*100</f>
        <v>109.937870492798</v>
      </c>
      <c r="R91" s="22" t="n">
        <f aca="false">(J91/$P91)/(J$4/$P$4)/(C91/C$4)*100</f>
        <v>92.803667036933</v>
      </c>
      <c r="S91" s="22" t="n">
        <f aca="false">(K91/$P91)/(K$4/$P$4)/(D91/D$4)*100</f>
        <v>116.000124297848</v>
      </c>
      <c r="T91" s="22" t="n">
        <f aca="false">(L91/$P91)/(L$4/$P$4)/(E91/E$4)*100</f>
        <v>86.0397440590768</v>
      </c>
      <c r="U91" s="22" t="n">
        <f aca="false">(M91/$P91)/(M$4/$P$4)/(F91/F$4)*100</f>
        <v>98.7618428158711</v>
      </c>
      <c r="V91" s="22" t="n">
        <f aca="false">(N91/$P91)/(N$4/$P$4)/(G91/G$4)*100</f>
        <v>98.4559390006043</v>
      </c>
      <c r="W91" s="22" t="n">
        <f aca="false">(O91/$P91)/(O$4/$P$4)/(H91/H$4)*100</f>
        <v>96.0519957407322</v>
      </c>
      <c r="X91" s="23" t="n">
        <f aca="false">-(LN(Q91)-LN(AVERAGE(Q$4:Q91)))</f>
        <v>-0.0310325161685192</v>
      </c>
      <c r="Y91" s="23" t="n">
        <f aca="false">-(LN(R91)-LN(AVERAGE(R$4:R91)))</f>
        <v>0.127661499852058</v>
      </c>
      <c r="Z91" s="23" t="n">
        <f aca="false">-(LN(S91)-LN(AVERAGE(S$4:S91)))</f>
        <v>-0.0281057884908389</v>
      </c>
      <c r="AA91" s="23" t="n">
        <f aca="false">-(LN(T91)-LN(AVERAGE(T$4:T91)))</f>
        <v>0.194495667277989</v>
      </c>
      <c r="AB91" s="23" t="n">
        <f aca="false">-(LN(U91)-LN(AVERAGE(U$4:U91)))</f>
        <v>-0.0300671170077296</v>
      </c>
      <c r="AC91" s="23" t="n">
        <f aca="false">-(LN(V91)-LN(AVERAGE(V$4:V91)))</f>
        <v>0.0640866265214397</v>
      </c>
      <c r="AD91" s="23" t="n">
        <f aca="false">-(LN(W91)-LN(AVERAGE(W$4:W91)))</f>
        <v>0.0695453179520165</v>
      </c>
      <c r="AE91" s="23" t="n">
        <f aca="false">LN(B90/B91)</f>
        <v>-0.020447425484986</v>
      </c>
      <c r="AF91" s="23" t="n">
        <f aca="false">LN(C90/C91)</f>
        <v>0.00375607469221309</v>
      </c>
      <c r="AG91" s="23" t="n">
        <f aca="false">LN(D90/D91)</f>
        <v>-0.042519230270338</v>
      </c>
      <c r="AH91" s="23" t="n">
        <f aca="false">LN(E90/E91)</f>
        <v>-0.0385788585484857</v>
      </c>
      <c r="AI91" s="23" t="n">
        <f aca="false">LN(F90/F91)</f>
        <v>0.0376963026871629</v>
      </c>
      <c r="AJ91" s="23" t="n">
        <f aca="false">LN(G90/G91)</f>
        <v>-0.0449320368166549</v>
      </c>
      <c r="AK91" s="23" t="n">
        <f aca="false">LN(H90/H91)</f>
        <v>0.0412726629445553</v>
      </c>
    </row>
    <row r="92" customFormat="false" ht="15" hidden="false" customHeight="false" outlineLevel="0" collapsed="false">
      <c r="A92" s="19" t="n">
        <v>40694</v>
      </c>
      <c r="B92" s="20" t="n">
        <v>3.458</v>
      </c>
      <c r="C92" s="20" t="n">
        <v>13.5421</v>
      </c>
      <c r="D92" s="20" t="n">
        <v>611.1729</v>
      </c>
      <c r="E92" s="20" t="n">
        <v>3154.6214</v>
      </c>
      <c r="F92" s="20" t="n">
        <v>8.0709</v>
      </c>
      <c r="G92" s="20" t="n">
        <v>3.0742</v>
      </c>
      <c r="H92" s="20" t="n">
        <v>4.3009</v>
      </c>
      <c r="I92" s="21" t="n">
        <v>149.894</v>
      </c>
      <c r="J92" s="21" t="n">
        <v>137.718</v>
      </c>
      <c r="K92" s="21" t="n">
        <v>127.479</v>
      </c>
      <c r="L92" s="21" t="n">
        <v>141.737</v>
      </c>
      <c r="M92" s="21" t="n">
        <v>146.267</v>
      </c>
      <c r="N92" s="21" t="n">
        <v>260.798</v>
      </c>
      <c r="O92" s="21" t="n">
        <v>125.436</v>
      </c>
      <c r="P92" s="21" t="n">
        <v>119.367</v>
      </c>
      <c r="Q92" s="22" t="n">
        <f aca="false">(I92/$P92)/(I$4/$P$4)/(B92/B$4)*100</f>
        <v>111.571227082786</v>
      </c>
      <c r="R92" s="22" t="n">
        <f aca="false">(J92/$P92)/(J$4/$P$4)/(C92/C$4)*100</f>
        <v>92.6957020908496</v>
      </c>
      <c r="S92" s="22" t="n">
        <f aca="false">(K92/$P92)/(K$4/$P$4)/(D92/D$4)*100</f>
        <v>113.936680111464</v>
      </c>
      <c r="T92" s="22" t="n">
        <f aca="false">(L92/$P92)/(L$4/$P$4)/(E92/E$4)*100</f>
        <v>85.3831416271883</v>
      </c>
      <c r="U92" s="22" t="n">
        <f aca="false">(M92/$P92)/(M$4/$P$4)/(F92/F$4)*100</f>
        <v>93.8520830038034</v>
      </c>
      <c r="V92" s="22" t="n">
        <f aca="false">(N92/$P92)/(N$4/$P$4)/(G92/G$4)*100</f>
        <v>97.8659138635067</v>
      </c>
      <c r="W92" s="22" t="n">
        <f aca="false">(O92/$P92)/(O$4/$P$4)/(H92/H$4)*100</f>
        <v>99.3143063697848</v>
      </c>
      <c r="X92" s="23" t="n">
        <f aca="false">-(LN(Q92)-LN(AVERAGE(Q$4:Q92)))</f>
        <v>-0.0452541152580084</v>
      </c>
      <c r="Y92" s="23" t="n">
        <f aca="false">-(LN(R92)-LN(AVERAGE(R$4:R92)))</f>
        <v>0.127466503395822</v>
      </c>
      <c r="Z92" s="23" t="n">
        <f aca="false">-(LN(S92)-LN(AVERAGE(S$4:S92)))</f>
        <v>-0.0100426794146866</v>
      </c>
      <c r="AA92" s="23" t="n">
        <f aca="false">-(LN(T92)-LN(AVERAGE(T$4:T92)))</f>
        <v>0.200097654715533</v>
      </c>
      <c r="AB92" s="23" t="n">
        <f aca="false">-(LN(U92)-LN(AVERAGE(U$4:U92)))</f>
        <v>0.0206915606422164</v>
      </c>
      <c r="AC92" s="23" t="n">
        <f aca="false">-(LN(V92)-LN(AVERAGE(V$4:V92)))</f>
        <v>0.0693365087309887</v>
      </c>
      <c r="AD92" s="23" t="n">
        <f aca="false">-(LN(W92)-LN(AVERAGE(W$4:W92)))</f>
        <v>0.0357463972645187</v>
      </c>
      <c r="AE92" s="23" t="n">
        <f aca="false">LN(B91/B92)</f>
        <v>0.012929356954251</v>
      </c>
      <c r="AF92" s="23" t="n">
        <f aca="false">LN(C91/C92)</f>
        <v>-0.00513051331009526</v>
      </c>
      <c r="AG92" s="23" t="n">
        <f aca="false">LN(D91/D92)</f>
        <v>-0.0182932549711362</v>
      </c>
      <c r="AH92" s="23" t="n">
        <f aca="false">LN(E91/E92)</f>
        <v>-0.00771696091326793</v>
      </c>
      <c r="AI92" s="23" t="n">
        <f aca="false">LN(F91/F92)</f>
        <v>-0.0528145317971442</v>
      </c>
      <c r="AJ92" s="23" t="n">
        <f aca="false">LN(G91/G92)</f>
        <v>-0.0147131350796747</v>
      </c>
      <c r="AK92" s="23" t="n">
        <f aca="false">LN(H91/H92)</f>
        <v>0.0351129670108248</v>
      </c>
    </row>
    <row r="93" customFormat="false" ht="15" hidden="false" customHeight="false" outlineLevel="0" collapsed="false">
      <c r="A93" s="19" t="n">
        <v>40724</v>
      </c>
      <c r="B93" s="20" t="n">
        <v>3.5088</v>
      </c>
      <c r="C93" s="20" t="n">
        <v>13.6492</v>
      </c>
      <c r="D93" s="20" t="n">
        <v>633.2961</v>
      </c>
      <c r="E93" s="20" t="n">
        <v>3094.5534</v>
      </c>
      <c r="F93" s="20" t="n">
        <v>8.0726</v>
      </c>
      <c r="G93" s="20" t="n">
        <v>3.0505</v>
      </c>
      <c r="H93" s="20" t="n">
        <v>4.0812</v>
      </c>
      <c r="I93" s="21" t="n">
        <v>150.763</v>
      </c>
      <c r="J93" s="21" t="n">
        <v>138.221</v>
      </c>
      <c r="K93" s="21" t="n">
        <v>127.706</v>
      </c>
      <c r="L93" s="21" t="n">
        <v>142.182</v>
      </c>
      <c r="M93" s="21" t="n">
        <v>147.214</v>
      </c>
      <c r="N93" s="21" t="n">
        <v>263.785</v>
      </c>
      <c r="O93" s="21" t="n">
        <v>125.807</v>
      </c>
      <c r="P93" s="21" t="n">
        <v>119.787</v>
      </c>
      <c r="Q93" s="22" t="n">
        <f aca="false">(I93/$P93)/(I$4/$P$4)/(B93/B$4)*100</f>
        <v>110.205608411173</v>
      </c>
      <c r="R93" s="22" t="n">
        <f aca="false">(J93/$P93)/(J$4/$P$4)/(C93/C$4)*100</f>
        <v>91.9806197580719</v>
      </c>
      <c r="S93" s="22" t="n">
        <f aca="false">(K93/$P93)/(K$4/$P$4)/(D93/D$4)*100</f>
        <v>109.766061357793</v>
      </c>
      <c r="T93" s="22" t="n">
        <f aca="false">(L93/$P93)/(L$4/$P$4)/(E93/E$4)*100</f>
        <v>87.0076357004746</v>
      </c>
      <c r="U93" s="22" t="n">
        <f aca="false">(M93/$P93)/(M$4/$P$4)/(F93/F$4)*100</f>
        <v>94.108705328775</v>
      </c>
      <c r="V93" s="22" t="n">
        <f aca="false">(N93/$P93)/(N$4/$P$4)/(G93/G$4)*100</f>
        <v>99.4060861293169</v>
      </c>
      <c r="W93" s="22" t="n">
        <f aca="false">(O93/$P93)/(O$4/$P$4)/(H93/H$4)*100</f>
        <v>104.60211870031</v>
      </c>
      <c r="X93" s="23" t="n">
        <f aca="false">-(LN(Q93)-LN(AVERAGE(Q$4:Q93)))</f>
        <v>-0.0325666981134658</v>
      </c>
      <c r="Y93" s="23" t="n">
        <f aca="false">-(LN(R93)-LN(AVERAGE(R$4:R93)))</f>
        <v>0.133804521083034</v>
      </c>
      <c r="Z93" s="23" t="n">
        <f aca="false">-(LN(S93)-LN(AVERAGE(S$4:S93)))</f>
        <v>0.0269500696673308</v>
      </c>
      <c r="AA93" s="23" t="n">
        <f aca="false">-(LN(T93)-LN(AVERAGE(T$4:T93)))</f>
        <v>0.179406822396571</v>
      </c>
      <c r="AB93" s="23" t="n">
        <f aca="false">-(LN(U93)-LN(AVERAGE(U$4:U93)))</f>
        <v>0.0177631603676831</v>
      </c>
      <c r="AC93" s="23" t="n">
        <f aca="false">-(LN(V93)-LN(AVERAGE(V$4:V93)))</f>
        <v>0.0531401598990042</v>
      </c>
      <c r="AD93" s="23" t="n">
        <f aca="false">-(LN(W93)-LN(AVERAGE(W$4:W93)))</f>
        <v>-0.0159471425148565</v>
      </c>
      <c r="AE93" s="23" t="n">
        <f aca="false">LN(B92/B93)</f>
        <v>-0.0145837114203879</v>
      </c>
      <c r="AF93" s="23" t="n">
        <f aca="false">LN(C92/C93)</f>
        <v>-0.00787756038503859</v>
      </c>
      <c r="AG93" s="23" t="n">
        <f aca="false">LN(D92/D93)</f>
        <v>-0.0355581874204967</v>
      </c>
      <c r="AH93" s="23" t="n">
        <f aca="false">LN(E92/E93)</f>
        <v>0.0192248903215263</v>
      </c>
      <c r="AI93" s="23" t="n">
        <f aca="false">LN(F92/F93)</f>
        <v>-0.000210611082638064</v>
      </c>
      <c r="AJ93" s="23" t="n">
        <f aca="false">LN(G92/G93)</f>
        <v>0.00773919319892463</v>
      </c>
      <c r="AK93" s="23" t="n">
        <f aca="false">LN(H92/H93)</f>
        <v>0.0524332403054093</v>
      </c>
    </row>
    <row r="94" customFormat="false" ht="15" hidden="false" customHeight="false" outlineLevel="0" collapsed="false">
      <c r="A94" s="19" t="n">
        <v>40755</v>
      </c>
      <c r="B94" s="20" t="n">
        <v>3.3136</v>
      </c>
      <c r="C94" s="20" t="n">
        <v>14.0968</v>
      </c>
      <c r="D94" s="20" t="n">
        <v>622.0729</v>
      </c>
      <c r="E94" s="20" t="n">
        <v>3113.4189</v>
      </c>
      <c r="F94" s="20" t="n">
        <v>7.3821</v>
      </c>
      <c r="G94" s="20" t="n">
        <v>3.0616</v>
      </c>
      <c r="H94" s="20" t="n">
        <v>3.9389</v>
      </c>
      <c r="I94" s="21" t="n">
        <v>151.489</v>
      </c>
      <c r="J94" s="21" t="n">
        <v>138.646</v>
      </c>
      <c r="K94" s="21" t="n">
        <v>128.104</v>
      </c>
      <c r="L94" s="21" t="n">
        <v>142.493</v>
      </c>
      <c r="M94" s="21" t="n">
        <v>147.838</v>
      </c>
      <c r="N94" s="21" t="n">
        <v>266.719</v>
      </c>
      <c r="O94" s="21" t="n">
        <v>126.103</v>
      </c>
      <c r="P94" s="21" t="n">
        <v>120.269</v>
      </c>
      <c r="Q94" s="22" t="n">
        <f aca="false">(I94/$P94)/(I$4/$P$4)/(B94/B$4)*100</f>
        <v>116.789700760299</v>
      </c>
      <c r="R94" s="22" t="n">
        <f aca="false">(J94/$P94)/(J$4/$P$4)/(C94/C$4)*100</f>
        <v>88.9758802096001</v>
      </c>
      <c r="S94" s="22" t="n">
        <f aca="false">(K94/$P94)/(K$4/$P$4)/(D94/D$4)*100</f>
        <v>111.645439933395</v>
      </c>
      <c r="T94" s="22" t="n">
        <f aca="false">(L94/$P94)/(L$4/$P$4)/(E94/E$4)*100</f>
        <v>86.3222379111522</v>
      </c>
      <c r="U94" s="22" t="n">
        <f aca="false">(M94/$P94)/(M$4/$P$4)/(F94/F$4)*100</f>
        <v>102.933386730959</v>
      </c>
      <c r="V94" s="22" t="n">
        <f aca="false">(N94/$P94)/(N$4/$P$4)/(G94/G$4)*100</f>
        <v>99.7459800005386</v>
      </c>
      <c r="W94" s="22" t="n">
        <f aca="false">(O94/$P94)/(O$4/$P$4)/(H94/H$4)*100</f>
        <v>108.200683637263</v>
      </c>
      <c r="X94" s="23" t="n">
        <f aca="false">-(LN(Q94)-LN(AVERAGE(Q$4:Q94)))</f>
        <v>-0.0895523161611971</v>
      </c>
      <c r="Y94" s="23" t="n">
        <f aca="false">-(LN(R94)-LN(AVERAGE(R$4:R94)))</f>
        <v>0.165325393749401</v>
      </c>
      <c r="Z94" s="23" t="n">
        <f aca="false">-(LN(S94)-LN(AVERAGE(S$4:S94)))</f>
        <v>0.00986426275262176</v>
      </c>
      <c r="AA94" s="23" t="n">
        <f aca="false">-(LN(T94)-LN(AVERAGE(T$4:T94)))</f>
        <v>0.185436573983669</v>
      </c>
      <c r="AB94" s="23" t="n">
        <f aca="false">-(LN(U94)-LN(AVERAGE(U$4:U94)))</f>
        <v>-0.0710498355553675</v>
      </c>
      <c r="AC94" s="23" t="n">
        <f aca="false">-(LN(V94)-LN(AVERAGE(V$4:V94)))</f>
        <v>0.0491935203433558</v>
      </c>
      <c r="AD94" s="23" t="n">
        <f aca="false">-(LN(W94)-LN(AVERAGE(W$4:W94)))</f>
        <v>-0.0492104039947412</v>
      </c>
      <c r="AE94" s="23" t="n">
        <f aca="false">LN(B93/B94)</f>
        <v>0.0572388870223039</v>
      </c>
      <c r="AF94" s="23" t="n">
        <f aca="false">LN(C93/C94)</f>
        <v>-0.0322669094175424</v>
      </c>
      <c r="AG94" s="23" t="n">
        <f aca="false">LN(D93/D94)</f>
        <v>0.0178807968407272</v>
      </c>
      <c r="AH94" s="23" t="n">
        <f aca="false">LN(E93/E94)</f>
        <v>-0.00607784866393376</v>
      </c>
      <c r="AI94" s="23" t="n">
        <f aca="false">LN(F93/F94)</f>
        <v>0.0894174603292799</v>
      </c>
      <c r="AJ94" s="23" t="n">
        <f aca="false">LN(G93/G94)</f>
        <v>-0.00363214351958536</v>
      </c>
      <c r="AK94" s="23" t="n">
        <f aca="false">LN(H93/H94)</f>
        <v>0.0354895663066035</v>
      </c>
    </row>
    <row r="95" customFormat="false" ht="15" hidden="false" customHeight="false" outlineLevel="0" collapsed="false">
      <c r="A95" s="19" t="n">
        <v>40786</v>
      </c>
      <c r="B95" s="20" t="n">
        <v>3.3617</v>
      </c>
      <c r="C95" s="20" t="n">
        <v>13.8599</v>
      </c>
      <c r="D95" s="20" t="n">
        <v>635.0665</v>
      </c>
      <c r="E95" s="20" t="n">
        <v>3023.0082</v>
      </c>
      <c r="F95" s="20" t="n">
        <v>7.318</v>
      </c>
      <c r="G95" s="20" t="n">
        <v>3.2408</v>
      </c>
      <c r="H95" s="20" t="n">
        <v>3.98</v>
      </c>
      <c r="I95" s="21" t="n">
        <v>152.275</v>
      </c>
      <c r="J95" s="21" t="n">
        <v>139.226</v>
      </c>
      <c r="K95" s="21" t="n">
        <v>128.502</v>
      </c>
      <c r="L95" s="21" t="n">
        <v>143.194</v>
      </c>
      <c r="M95" s="21" t="n">
        <v>148.628</v>
      </c>
      <c r="N95" s="21" t="n">
        <v>269.612</v>
      </c>
      <c r="O95" s="21" t="n">
        <v>126.388</v>
      </c>
      <c r="P95" s="21" t="n">
        <v>120.296</v>
      </c>
      <c r="Q95" s="22" t="n">
        <f aca="false">(I95/$P95)/(I$4/$P$4)/(B95/B$4)*100</f>
        <v>115.689966612976</v>
      </c>
      <c r="R95" s="22" t="n">
        <f aca="false">(J95/$P95)/(J$4/$P$4)/(C95/C$4)*100</f>
        <v>90.8548778955761</v>
      </c>
      <c r="S95" s="22" t="n">
        <f aca="false">(K95/$P95)/(K$4/$P$4)/(D95/D$4)*100</f>
        <v>109.676296514257</v>
      </c>
      <c r="T95" s="22" t="n">
        <f aca="false">(L95/$P95)/(L$4/$P$4)/(E95/E$4)*100</f>
        <v>89.3212366578564</v>
      </c>
      <c r="U95" s="22" t="n">
        <f aca="false">(M95/$P95)/(M$4/$P$4)/(F95/F$4)*100</f>
        <v>104.366435137478</v>
      </c>
      <c r="V95" s="22" t="n">
        <f aca="false">(N95/$P95)/(N$4/$P$4)/(G95/G$4)*100</f>
        <v>95.2312308898935</v>
      </c>
      <c r="W95" s="22" t="n">
        <f aca="false">(O95/$P95)/(O$4/$P$4)/(H95/H$4)*100</f>
        <v>107.301260552287</v>
      </c>
      <c r="X95" s="23" t="n">
        <f aca="false">-(LN(Q95)-LN(AVERAGE(Q$4:Q95)))</f>
        <v>-0.0791853802594442</v>
      </c>
      <c r="Y95" s="23" t="n">
        <f aca="false">-(LN(R95)-LN(AVERAGE(R$4:R95)))</f>
        <v>0.142964401253903</v>
      </c>
      <c r="Z95" s="23" t="n">
        <f aca="false">-(LN(S95)-LN(AVERAGE(S$4:S95)))</f>
        <v>0.0273625622956457</v>
      </c>
      <c r="AA95" s="23" t="n">
        <f aca="false">-(LN(T95)-LN(AVERAGE(T$4:T95)))</f>
        <v>0.149757328981154</v>
      </c>
      <c r="AB95" s="23" t="n">
        <f aca="false">-(LN(U95)-LN(AVERAGE(U$4:U95)))</f>
        <v>-0.0839135242449283</v>
      </c>
      <c r="AC95" s="23" t="n">
        <f aca="false">-(LN(V95)-LN(AVERAGE(V$4:V95)))</f>
        <v>0.0945217008457702</v>
      </c>
      <c r="AD95" s="23" t="n">
        <f aca="false">-(LN(W95)-LN(AVERAGE(W$4:W95)))</f>
        <v>-0.040409855392646</v>
      </c>
      <c r="AE95" s="23" t="n">
        <f aca="false">LN(B94/B95)</f>
        <v>-0.0144115867461328</v>
      </c>
      <c r="AF95" s="23" t="n">
        <f aca="false">LN(C94/C95)</f>
        <v>0.0169480425438699</v>
      </c>
      <c r="AG95" s="23" t="n">
        <f aca="false">LN(D94/D95)</f>
        <v>-0.0206724293750805</v>
      </c>
      <c r="AH95" s="23" t="n">
        <f aca="false">LN(E94/E95)</f>
        <v>0.029469018804151</v>
      </c>
      <c r="AI95" s="23" t="n">
        <f aca="false">LN(F94/F95)</f>
        <v>0.00872108438341211</v>
      </c>
      <c r="AJ95" s="23" t="n">
        <f aca="false">LN(G94/G95)</f>
        <v>-0.0568825577769884</v>
      </c>
      <c r="AK95" s="23" t="n">
        <f aca="false">LN(H94/H95)</f>
        <v>-0.0103803227839368</v>
      </c>
    </row>
    <row r="96" customFormat="false" ht="15" hidden="false" customHeight="false" outlineLevel="0" collapsed="false">
      <c r="A96" s="19" t="n">
        <v>40816</v>
      </c>
      <c r="B96" s="20" t="n">
        <v>3.6111</v>
      </c>
      <c r="C96" s="20" t="n">
        <v>13.9448</v>
      </c>
      <c r="D96" s="20" t="n">
        <v>632.4984</v>
      </c>
      <c r="E96" s="20" t="n">
        <v>2990.8807</v>
      </c>
      <c r="F96" s="20" t="n">
        <v>7.0425</v>
      </c>
      <c r="G96" s="20" t="n">
        <v>3.5234</v>
      </c>
      <c r="H96" s="20" t="n">
        <v>3.7686</v>
      </c>
      <c r="I96" s="21" t="n">
        <v>152.957</v>
      </c>
      <c r="J96" s="21" t="n">
        <v>139.779</v>
      </c>
      <c r="K96" s="21" t="n">
        <v>128.87</v>
      </c>
      <c r="L96" s="21" t="n">
        <v>143.611</v>
      </c>
      <c r="M96" s="21" t="n">
        <v>149.211</v>
      </c>
      <c r="N96" s="21" t="n">
        <v>271.844</v>
      </c>
      <c r="O96" s="21" t="n">
        <v>126.75</v>
      </c>
      <c r="P96" s="21" t="n">
        <v>120.467</v>
      </c>
      <c r="Q96" s="22" t="n">
        <f aca="false">(I96/$P96)/(I$4/$P$4)/(B96/B$4)*100</f>
        <v>108.028656502904</v>
      </c>
      <c r="R96" s="22" t="n">
        <f aca="false">(J96/$P96)/(J$4/$P$4)/(C96/C$4)*100</f>
        <v>90.5317114901023</v>
      </c>
      <c r="S96" s="22" t="n">
        <f aca="false">(K96/$P96)/(K$4/$P$4)/(D96/D$4)*100</f>
        <v>110.280209610738</v>
      </c>
      <c r="T96" s="22" t="n">
        <f aca="false">(L96/$P96)/(L$4/$P$4)/(E96/E$4)*100</f>
        <v>90.4150942084741</v>
      </c>
      <c r="U96" s="22" t="n">
        <f aca="false">(M96/$P96)/(M$4/$P$4)/(F96/F$4)*100</f>
        <v>108.720063568628</v>
      </c>
      <c r="V96" s="22" t="n">
        <f aca="false">(N96/$P96)/(N$4/$P$4)/(G96/G$4)*100</f>
        <v>88.1928349745815</v>
      </c>
      <c r="W96" s="22" t="n">
        <f aca="false">(O96/$P96)/(O$4/$P$4)/(H96/H$4)*100</f>
        <v>113.483591112392</v>
      </c>
      <c r="X96" s="23" t="n">
        <f aca="false">-(LN(Q96)-LN(AVERAGE(Q$4:Q96)))</f>
        <v>-0.0105526816699317</v>
      </c>
      <c r="Y96" s="23" t="n">
        <f aca="false">-(LN(R96)-LN(AVERAGE(R$4:R96)))</f>
        <v>0.145061046964341</v>
      </c>
      <c r="Z96" s="23" t="n">
        <f aca="false">-(LN(S96)-LN(AVERAGE(S$4:S96)))</f>
        <v>0.0216386941867031</v>
      </c>
      <c r="AA96" s="23" t="n">
        <f aca="false">-(LN(T96)-LN(AVERAGE(T$4:T96)))</f>
        <v>0.136202269132735</v>
      </c>
      <c r="AB96" s="23" t="n">
        <f aca="false">-(LN(U96)-LN(AVERAGE(U$4:U96)))</f>
        <v>-0.123353732725101</v>
      </c>
      <c r="AC96" s="23" t="n">
        <f aca="false">-(LN(V96)-LN(AVERAGE(V$4:V96)))</f>
        <v>0.169609641831942</v>
      </c>
      <c r="AD96" s="23" t="n">
        <f aca="false">-(LN(W96)-LN(AVERAGE(W$4:W96)))</f>
        <v>-0.0953398103174878</v>
      </c>
      <c r="AE96" s="23" t="n">
        <f aca="false">LN(B95/B96)</f>
        <v>-0.0715656366663463</v>
      </c>
      <c r="AF96" s="23" t="n">
        <f aca="false">LN(C95/C96)</f>
        <v>-0.00610690019000487</v>
      </c>
      <c r="AG96" s="23" t="n">
        <f aca="false">LN(D95/D96)</f>
        <v>0.00405202686471541</v>
      </c>
      <c r="AH96" s="23" t="n">
        <f aca="false">LN(E95/E96)</f>
        <v>0.0106845358041701</v>
      </c>
      <c r="AI96" s="23" t="n">
        <f aca="false">LN(F95/F96)</f>
        <v>0.0383738458286243</v>
      </c>
      <c r="AJ96" s="23" t="n">
        <f aca="false">LN(G95/G96)</f>
        <v>-0.083606219604559</v>
      </c>
      <c r="AK96" s="23" t="n">
        <f aca="false">LN(H95/H96)</f>
        <v>0.0545782395900932</v>
      </c>
    </row>
    <row r="97" customFormat="false" ht="15" hidden="false" customHeight="false" outlineLevel="0" collapsed="false">
      <c r="A97" s="19" t="n">
        <v>40847</v>
      </c>
      <c r="B97" s="20" t="n">
        <v>3.7671</v>
      </c>
      <c r="C97" s="20" t="n">
        <v>13.8695</v>
      </c>
      <c r="D97" s="20" t="n">
        <v>598.6316</v>
      </c>
      <c r="E97" s="20" t="n">
        <v>3062.0762</v>
      </c>
      <c r="F97" s="20" t="n">
        <v>6.843</v>
      </c>
      <c r="G97" s="20" t="n">
        <v>3.5862</v>
      </c>
      <c r="H97" s="20" t="n">
        <v>3.7934</v>
      </c>
      <c r="I97" s="21" t="n">
        <v>154.083</v>
      </c>
      <c r="J97" s="21" t="n">
        <v>139.953</v>
      </c>
      <c r="K97" s="21" t="n">
        <v>129.152</v>
      </c>
      <c r="L97" s="21" t="n">
        <v>144.397</v>
      </c>
      <c r="M97" s="21" t="n">
        <v>149.729</v>
      </c>
      <c r="N97" s="21" t="n">
        <v>274.743</v>
      </c>
      <c r="O97" s="21" t="n">
        <v>126.878</v>
      </c>
      <c r="P97" s="21" t="n">
        <v>120.793</v>
      </c>
      <c r="Q97" s="22" t="n">
        <f aca="false">(I97/$P97)/(I$4/$P$4)/(B97/B$4)*100</f>
        <v>104.035854250404</v>
      </c>
      <c r="R97" s="22" t="n">
        <f aca="false">(J97/$P97)/(J$4/$P$4)/(C97/C$4)*100</f>
        <v>90.8905699192113</v>
      </c>
      <c r="S97" s="22" t="n">
        <f aca="false">(K97/$P97)/(K$4/$P$4)/(D97/D$4)*100</f>
        <v>116.458987761687</v>
      </c>
      <c r="T97" s="22" t="n">
        <f aca="false">(L97/$P97)/(L$4/$P$4)/(E97/E$4)*100</f>
        <v>88.5565782199072</v>
      </c>
      <c r="U97" s="22" t="n">
        <f aca="false">(M97/$P97)/(M$4/$P$4)/(F97/F$4)*100</f>
        <v>111.975091012729</v>
      </c>
      <c r="V97" s="22" t="n">
        <f aca="false">(N97/$P97)/(N$4/$P$4)/(G97/G$4)*100</f>
        <v>87.3361330699639</v>
      </c>
      <c r="W97" s="22" t="n">
        <f aca="false">(O97/$P97)/(O$4/$P$4)/(H97/H$4)*100</f>
        <v>112.550948195572</v>
      </c>
      <c r="X97" s="23" t="n">
        <f aca="false">-(LN(Q97)-LN(AVERAGE(Q$4:Q97)))</f>
        <v>0.0268237036624868</v>
      </c>
      <c r="Y97" s="23" t="n">
        <f aca="false">-(LN(R97)-LN(AVERAGE(R$4:R97)))</f>
        <v>0.139703984209654</v>
      </c>
      <c r="Z97" s="23" t="n">
        <f aca="false">-(LN(S97)-LN(AVERAGE(S$4:S97)))</f>
        <v>-0.0325204995498423</v>
      </c>
      <c r="AA97" s="23" t="n">
        <f aca="false">-(LN(T97)-LN(AVERAGE(T$4:T97)))</f>
        <v>0.155425203335834</v>
      </c>
      <c r="AB97" s="23" t="n">
        <f aca="false">-(LN(U97)-LN(AVERAGE(U$4:U97)))</f>
        <v>-0.151098400388523</v>
      </c>
      <c r="AC97" s="23" t="n">
        <f aca="false">-(LN(V97)-LN(AVERAGE(V$4:V97)))</f>
        <v>0.177622710842829</v>
      </c>
      <c r="AD97" s="23" t="n">
        <f aca="false">-(LN(W97)-LN(AVERAGE(W$4:W97)))</f>
        <v>-0.0861200137216036</v>
      </c>
      <c r="AE97" s="23" t="n">
        <f aca="false">LN(B96/B97)</f>
        <v>-0.0422930396092292</v>
      </c>
      <c r="AF97" s="23" t="n">
        <f aca="false">LN(C96/C97)</f>
        <v>0.00541449426823658</v>
      </c>
      <c r="AG97" s="23" t="n">
        <f aca="false">LN(D96/D97)</f>
        <v>0.055031307085976</v>
      </c>
      <c r="AH97" s="23" t="n">
        <f aca="false">LN(E96/E97)</f>
        <v>-0.0235252900947852</v>
      </c>
      <c r="AI97" s="23" t="n">
        <f aca="false">LN(F96/F97)</f>
        <v>0.0287369887980299</v>
      </c>
      <c r="AJ97" s="23" t="n">
        <f aca="false">LN(G96/G97)</f>
        <v>-0.0176667135652235</v>
      </c>
      <c r="AK97" s="23" t="n">
        <f aca="false">LN(H96/H97)</f>
        <v>-0.00655913486183191</v>
      </c>
    </row>
    <row r="98" customFormat="false" ht="15" hidden="false" customHeight="false" outlineLevel="0" collapsed="false">
      <c r="A98" s="19" t="n">
        <v>40877</v>
      </c>
      <c r="B98" s="20" t="n">
        <v>3.6755</v>
      </c>
      <c r="C98" s="20" t="n">
        <v>15.5664</v>
      </c>
      <c r="D98" s="20" t="n">
        <v>591.3727</v>
      </c>
      <c r="E98" s="20" t="n">
        <v>3098.2899</v>
      </c>
      <c r="F98" s="20" t="n">
        <v>7.5192</v>
      </c>
      <c r="G98" s="20" t="n">
        <v>3.4289</v>
      </c>
      <c r="H98" s="20" t="n">
        <v>3.7314</v>
      </c>
      <c r="I98" s="21" t="n">
        <v>154.803</v>
      </c>
      <c r="J98" s="21" t="n">
        <v>140.831</v>
      </c>
      <c r="K98" s="21" t="n">
        <v>129.561</v>
      </c>
      <c r="L98" s="21" t="n">
        <v>145.021</v>
      </c>
      <c r="M98" s="21" t="n">
        <v>150.126</v>
      </c>
      <c r="N98" s="21" t="n">
        <v>277.963</v>
      </c>
      <c r="O98" s="21" t="n">
        <v>127.203</v>
      </c>
      <c r="P98" s="21" t="n">
        <v>121.225</v>
      </c>
      <c r="Q98" s="22" t="n">
        <f aca="false">(I98/$P98)/(I$4/$P$4)/(B98/B$4)*100</f>
        <v>106.745108104797</v>
      </c>
      <c r="R98" s="22" t="n">
        <f aca="false">(J98/$P98)/(J$4/$P$4)/(C98/C$4)*100</f>
        <v>81.2001947648315</v>
      </c>
      <c r="S98" s="22" t="n">
        <f aca="false">(K98/$P98)/(K$4/$P$4)/(D98/D$4)*100</f>
        <v>117.840372714559</v>
      </c>
      <c r="T98" s="22" t="n">
        <f aca="false">(L98/$P98)/(L$4/$P$4)/(E98/E$4)*100</f>
        <v>87.5864793650635</v>
      </c>
      <c r="U98" s="22" t="n">
        <f aca="false">(M98/$P98)/(M$4/$P$4)/(F98/F$4)*100</f>
        <v>101.81127856657</v>
      </c>
      <c r="V98" s="22" t="n">
        <f aca="false">(N98/$P98)/(N$4/$P$4)/(G98/G$4)*100</f>
        <v>92.0838724253858</v>
      </c>
      <c r="W98" s="22" t="n">
        <f aca="false">(O98/$P98)/(O$4/$P$4)/(H98/H$4)*100</f>
        <v>114.305359869482</v>
      </c>
      <c r="X98" s="23" t="n">
        <f aca="false">-(LN(Q98)-LN(AVERAGE(Q$4:Q98)))</f>
        <v>0.00110373513886675</v>
      </c>
      <c r="Y98" s="23" t="n">
        <f aca="false">-(LN(R98)-LN(AVERAGE(R$4:R98)))</f>
        <v>0.250091418642166</v>
      </c>
      <c r="Z98" s="23" t="n">
        <f aca="false">-(LN(S98)-LN(AVERAGE(S$4:S98)))</f>
        <v>-0.0438354398264043</v>
      </c>
      <c r="AA98" s="23" t="n">
        <f aca="false">-(LN(T98)-LN(AVERAGE(T$4:T98)))</f>
        <v>0.164824944449065</v>
      </c>
      <c r="AB98" s="23" t="n">
        <f aca="false">-(LN(U98)-LN(AVERAGE(U$4:U98)))</f>
        <v>-0.0553373730944413</v>
      </c>
      <c r="AC98" s="23" t="n">
        <f aca="false">-(LN(V98)-LN(AVERAGE(V$4:V98)))</f>
        <v>0.123452434777177</v>
      </c>
      <c r="AD98" s="23" t="n">
        <f aca="false">-(LN(W98)-LN(AVERAGE(W$4:W98)))</f>
        <v>-0.100462572623161</v>
      </c>
      <c r="AE98" s="23" t="n">
        <f aca="false">LN(B97/B98)</f>
        <v>0.0246162968488855</v>
      </c>
      <c r="AF98" s="23" t="n">
        <f aca="false">LN(C97/C98)</f>
        <v>-0.115422560588744</v>
      </c>
      <c r="AG98" s="23" t="n">
        <f aca="false">LN(D97/D98)</f>
        <v>0.0121999391656571</v>
      </c>
      <c r="AH98" s="23" t="n">
        <f aca="false">LN(E97/E98)</f>
        <v>-0.0117571314961657</v>
      </c>
      <c r="AI98" s="23" t="n">
        <f aca="false">LN(F97/F98)</f>
        <v>-0.094233517353594</v>
      </c>
      <c r="AJ98" s="23" t="n">
        <f aca="false">LN(G97/G98)</f>
        <v>0.0448536360418812</v>
      </c>
      <c r="AK98" s="23" t="n">
        <f aca="false">LN(H97/H98)</f>
        <v>0.0164792162123235</v>
      </c>
    </row>
    <row r="99" customFormat="false" ht="15" hidden="false" customHeight="false" outlineLevel="0" collapsed="false">
      <c r="A99" s="19" t="n">
        <v>40908</v>
      </c>
      <c r="B99" s="20" t="n">
        <v>3.6979</v>
      </c>
      <c r="C99" s="20" t="n">
        <v>15.0597</v>
      </c>
      <c r="D99" s="20" t="n">
        <v>597.5013</v>
      </c>
      <c r="E99" s="20" t="n">
        <v>3086.9602</v>
      </c>
      <c r="F99" s="20" t="n">
        <v>7.4729</v>
      </c>
      <c r="G99" s="20" t="n">
        <v>3.3274</v>
      </c>
      <c r="H99" s="20" t="n">
        <v>3.7211</v>
      </c>
      <c r="I99" s="21" t="n">
        <v>155.032</v>
      </c>
      <c r="J99" s="21" t="n">
        <v>141.314</v>
      </c>
      <c r="K99" s="21" t="n">
        <v>129.726</v>
      </c>
      <c r="L99" s="21" t="n">
        <v>145.407</v>
      </c>
      <c r="M99" s="21" t="n">
        <v>150.916</v>
      </c>
      <c r="N99" s="21" t="n">
        <v>280.9</v>
      </c>
      <c r="O99" s="21" t="n">
        <v>127.676</v>
      </c>
      <c r="P99" s="21" t="n">
        <v>121.519</v>
      </c>
      <c r="Q99" s="22" t="n">
        <f aca="false">(I99/$P99)/(I$4/$P$4)/(B99/B$4)*100</f>
        <v>105.998380157931</v>
      </c>
      <c r="R99" s="22" t="n">
        <f aca="false">(J99/$P99)/(J$4/$P$4)/(C99/C$4)*100</f>
        <v>84.0163613435726</v>
      </c>
      <c r="S99" s="22" t="n">
        <f aca="false">(K99/$P99)/(K$4/$P$4)/(D99/D$4)*100</f>
        <v>116.497677265571</v>
      </c>
      <c r="T99" s="22" t="n">
        <f aca="false">(L99/$P99)/(L$4/$P$4)/(E99/E$4)*100</f>
        <v>87.92867228971</v>
      </c>
      <c r="U99" s="22" t="n">
        <f aca="false">(M99/$P99)/(M$4/$P$4)/(F99/F$4)*100</f>
        <v>102.731998233242</v>
      </c>
      <c r="V99" s="22" t="n">
        <f aca="false">(N99/$P99)/(N$4/$P$4)/(G99/G$4)*100</f>
        <v>95.6634714416504</v>
      </c>
      <c r="W99" s="22" t="n">
        <f aca="false">(O99/$P99)/(O$4/$P$4)/(H99/H$4)*100</f>
        <v>114.7696298735</v>
      </c>
      <c r="X99" s="23" t="n">
        <f aca="false">-(LN(Q99)-LN(AVERAGE(Q$4:Q99)))</f>
        <v>0.0080394648846891</v>
      </c>
      <c r="Y99" s="23" t="n">
        <f aca="false">-(LN(R99)-LN(AVERAGE(R$4:R99)))</f>
        <v>0.213971886750707</v>
      </c>
      <c r="Z99" s="23" t="n">
        <f aca="false">-(LN(S99)-LN(AVERAGE(S$4:S99)))</f>
        <v>-0.0320331316150844</v>
      </c>
      <c r="AA99" s="23" t="n">
        <f aca="false">-(LN(T99)-LN(AVERAGE(T$4:T99)))</f>
        <v>0.159376060181154</v>
      </c>
      <c r="AB99" s="23" t="n">
        <f aca="false">-(LN(U99)-LN(AVERAGE(U$4:U99)))</f>
        <v>-0.0636481213044151</v>
      </c>
      <c r="AC99" s="23" t="n">
        <f aca="false">-(LN(V99)-LN(AVERAGE(V$4:V99)))</f>
        <v>0.084463512605117</v>
      </c>
      <c r="AD99" s="23" t="n">
        <f aca="false">-(LN(W99)-LN(AVERAGE(W$4:W99)))</f>
        <v>-0.103369031533587</v>
      </c>
      <c r="AE99" s="23" t="n">
        <f aca="false">LN(B98/B99)</f>
        <v>-0.00607591312316402</v>
      </c>
      <c r="AF99" s="23" t="n">
        <f aca="false">LN(C98/C99)</f>
        <v>0.033092443384416</v>
      </c>
      <c r="AG99" s="23" t="n">
        <f aca="false">LN(D98/D99)</f>
        <v>-0.0103100148329426</v>
      </c>
      <c r="AH99" s="23" t="n">
        <f aca="false">LN(E98/E99)</f>
        <v>0.00366346145688598</v>
      </c>
      <c r="AI99" s="23" t="n">
        <f aca="false">LN(F98/F99)</f>
        <v>0.00617660597209237</v>
      </c>
      <c r="AJ99" s="23" t="n">
        <f aca="false">LN(G98/G99)</f>
        <v>0.0300482917907397</v>
      </c>
      <c r="AK99" s="23" t="n">
        <f aca="false">LN(H98/H99)</f>
        <v>0.00276417485628569</v>
      </c>
    </row>
    <row r="100" customFormat="false" ht="15" hidden="false" customHeight="false" outlineLevel="0" collapsed="false">
      <c r="A100" s="19" t="n">
        <v>40939</v>
      </c>
      <c r="B100" s="20" t="n">
        <v>3.6255</v>
      </c>
      <c r="C100" s="20" t="n">
        <v>15.9507</v>
      </c>
      <c r="D100" s="20" t="n">
        <v>585.9892</v>
      </c>
      <c r="E100" s="20" t="n">
        <v>2930.9912</v>
      </c>
      <c r="F100" s="20" t="n">
        <v>8.0857</v>
      </c>
      <c r="G100" s="20" t="n">
        <v>3.3168</v>
      </c>
      <c r="H100" s="20" t="n">
        <v>3.6384</v>
      </c>
      <c r="I100" s="21" t="n">
        <v>156.033</v>
      </c>
      <c r="J100" s="21" t="n">
        <v>141.593</v>
      </c>
      <c r="K100" s="21" t="n">
        <v>130.112</v>
      </c>
      <c r="L100" s="21" t="n">
        <v>145.643</v>
      </c>
      <c r="M100" s="21" t="n">
        <v>151.24</v>
      </c>
      <c r="N100" s="21" t="n">
        <v>284.359</v>
      </c>
      <c r="O100" s="21" t="n">
        <v>128.001</v>
      </c>
      <c r="P100" s="21" t="n">
        <v>121.671</v>
      </c>
      <c r="Q100" s="22" t="n">
        <f aca="false">(I100/$P100)/(I$4/$P$4)/(B100/B$4)*100</f>
        <v>108.677264948647</v>
      </c>
      <c r="R100" s="22" t="n">
        <f aca="false">(J100/$P100)/(J$4/$P$4)/(C100/C$4)*100</f>
        <v>79.3805576903698</v>
      </c>
      <c r="S100" s="22" t="n">
        <f aca="false">(K100/$P100)/(K$4/$P$4)/(D100/D$4)*100</f>
        <v>118.990953348404</v>
      </c>
      <c r="T100" s="22" t="n">
        <f aca="false">(L100/$P100)/(L$4/$P$4)/(E100/E$4)*100</f>
        <v>92.6421109583273</v>
      </c>
      <c r="U100" s="22" t="n">
        <f aca="false">(M100/$P100)/(M$4/$P$4)/(F100/F$4)*100</f>
        <v>95.031104058731</v>
      </c>
      <c r="V100" s="22" t="n">
        <f aca="false">(N100/$P100)/(N$4/$P$4)/(G100/G$4)*100</f>
        <v>97.0295936575488</v>
      </c>
      <c r="W100" s="22" t="n">
        <f aca="false">(O100/$P100)/(O$4/$P$4)/(H100/H$4)*100</f>
        <v>117.53009396093</v>
      </c>
      <c r="X100" s="23" t="n">
        <f aca="false">-(LN(Q100)-LN(AVERAGE(Q$4:Q100)))</f>
        <v>-0.0167434461252718</v>
      </c>
      <c r="Y100" s="23" t="n">
        <f aca="false">-(LN(R100)-LN(AVERAGE(R$4:R100)))</f>
        <v>0.268281848050603</v>
      </c>
      <c r="Z100" s="23" t="n">
        <f aca="false">-(LN(S100)-LN(AVERAGE(S$4:S100)))</f>
        <v>-0.0526460176458237</v>
      </c>
      <c r="AA100" s="23" t="n">
        <f aca="false">-(LN(T100)-LN(AVERAGE(T$4:T100)))</f>
        <v>0.106110062042992</v>
      </c>
      <c r="AB100" s="23" t="n">
        <f aca="false">-(LN(U100)-LN(AVERAGE(U$4:U100)))</f>
        <v>0.0141251756086573</v>
      </c>
      <c r="AC100" s="23" t="n">
        <f aca="false">-(LN(V100)-LN(AVERAGE(V$4:V100)))</f>
        <v>0.0695840728304784</v>
      </c>
      <c r="AD100" s="23" t="n">
        <f aca="false">-(LN(W100)-LN(AVERAGE(W$4:W100)))</f>
        <v>-0.125739875992854</v>
      </c>
      <c r="AE100" s="23" t="n">
        <f aca="false">LN(B99/B100)</f>
        <v>0.0197728811256589</v>
      </c>
      <c r="AF100" s="23" t="n">
        <f aca="false">LN(C99/C100)</f>
        <v>-0.057480413560566</v>
      </c>
      <c r="AG100" s="23" t="n">
        <f aca="false">LN(D99/D100)</f>
        <v>0.0194551001624687</v>
      </c>
      <c r="AH100" s="23" t="n">
        <f aca="false">LN(E99/E100)</f>
        <v>0.0518461933247667</v>
      </c>
      <c r="AI100" s="23" t="n">
        <f aca="false">LN(F99/F100)</f>
        <v>-0.0788139260159485</v>
      </c>
      <c r="AJ100" s="23" t="n">
        <f aca="false">LN(G99/G100)</f>
        <v>0.00319075554412727</v>
      </c>
      <c r="AK100" s="23" t="n">
        <f aca="false">LN(H99/H100)</f>
        <v>0.022475298925396</v>
      </c>
    </row>
    <row r="101" customFormat="false" ht="15" hidden="false" customHeight="false" outlineLevel="0" collapsed="false">
      <c r="A101" s="19" t="n">
        <v>40968</v>
      </c>
      <c r="B101" s="20" t="n">
        <v>3.7331</v>
      </c>
      <c r="C101" s="20" t="n">
        <v>15.0933</v>
      </c>
      <c r="D101" s="20" t="n">
        <v>587.3506</v>
      </c>
      <c r="E101" s="20" t="n">
        <v>2920.3246</v>
      </c>
      <c r="F101" s="20" t="n">
        <v>8.0489</v>
      </c>
      <c r="G101" s="20" t="n">
        <v>3.2909</v>
      </c>
      <c r="H101" s="20" t="n">
        <v>3.6201</v>
      </c>
      <c r="I101" s="21" t="n">
        <v>156.863</v>
      </c>
      <c r="J101" s="21" t="n">
        <v>141.614</v>
      </c>
      <c r="K101" s="21" t="n">
        <v>130.461</v>
      </c>
      <c r="L101" s="21" t="n">
        <v>146.211</v>
      </c>
      <c r="M101" s="21" t="n">
        <v>151.28</v>
      </c>
      <c r="N101" s="21" t="n">
        <v>287.59</v>
      </c>
      <c r="O101" s="21" t="n">
        <v>128.34</v>
      </c>
      <c r="P101" s="21" t="n">
        <v>121.95</v>
      </c>
      <c r="Q101" s="22" t="n">
        <f aca="false">(I101/$P101)/(I$4/$P$4)/(B101/B$4)*100</f>
        <v>105.863516676582</v>
      </c>
      <c r="R101" s="22" t="n">
        <f aca="false">(J101/$P101)/(J$4/$P$4)/(C101/C$4)*100</f>
        <v>83.7103904564469</v>
      </c>
      <c r="S101" s="22" t="n">
        <f aca="false">(K101/$P101)/(K$4/$P$4)/(D101/D$4)*100</f>
        <v>118.761250690004</v>
      </c>
      <c r="T101" s="22" t="n">
        <f aca="false">(L101/$P101)/(L$4/$P$4)/(E101/E$4)*100</f>
        <v>93.1295563924578</v>
      </c>
      <c r="U101" s="22" t="n">
        <f aca="false">(M101/$P101)/(M$4/$P$4)/(F101/F$4)*100</f>
        <v>95.2723739731599</v>
      </c>
      <c r="V101" s="22" t="n">
        <f aca="false">(N101/$P101)/(N$4/$P$4)/(G101/G$4)*100</f>
        <v>98.6781246107436</v>
      </c>
      <c r="W101" s="22" t="n">
        <f aca="false">(O101/$P101)/(O$4/$P$4)/(H101/H$4)*100</f>
        <v>118.16610054359</v>
      </c>
      <c r="X101" s="23" t="n">
        <f aca="false">-(LN(Q101)-LN(AVERAGE(Q$4:Q101)))</f>
        <v>0.00939211803666407</v>
      </c>
      <c r="Y101" s="23" t="n">
        <f aca="false">-(LN(R101)-LN(AVERAGE(R$4:R101)))</f>
        <v>0.213194773939508</v>
      </c>
      <c r="Z101" s="23" t="n">
        <f aca="false">-(LN(S101)-LN(AVERAGE(S$4:S101)))</f>
        <v>-0.0501830380696786</v>
      </c>
      <c r="AA101" s="23" t="n">
        <f aca="false">-(LN(T101)-LN(AVERAGE(T$4:T101)))</f>
        <v>0.0998827749545868</v>
      </c>
      <c r="AB101" s="23" t="n">
        <f aca="false">-(LN(U101)-LN(AVERAGE(U$4:U101)))</f>
        <v>0.0114719561058987</v>
      </c>
      <c r="AC101" s="23" t="n">
        <f aca="false">-(LN(V101)-LN(AVERAGE(V$4:V101)))</f>
        <v>0.052212482672795</v>
      </c>
      <c r="AD101" s="23" t="n">
        <f aca="false">-(LN(W101)-LN(AVERAGE(W$4:W101)))</f>
        <v>-0.12970791085032</v>
      </c>
      <c r="AE101" s="23" t="n">
        <f aca="false">LN(B100/B101)</f>
        <v>-0.0292467778502224</v>
      </c>
      <c r="AF101" s="23" t="n">
        <f aca="false">LN(C100/C101)</f>
        <v>0.0552517786713625</v>
      </c>
      <c r="AG101" s="23" t="n">
        <f aca="false">LN(D100/D101)</f>
        <v>-0.00232055643373924</v>
      </c>
      <c r="AH101" s="23" t="n">
        <f aca="false">LN(E100/E101)</f>
        <v>0.00364588485053502</v>
      </c>
      <c r="AI101" s="23" t="n">
        <f aca="false">LN(F100/F101)</f>
        <v>0.00456163323698199</v>
      </c>
      <c r="AJ101" s="23" t="n">
        <f aca="false">LN(G100/G101)</f>
        <v>0.007839379100778</v>
      </c>
      <c r="AK101" s="23" t="n">
        <f aca="false">LN(H100/H101)</f>
        <v>0.00504237480855216</v>
      </c>
    </row>
    <row r="102" customFormat="false" ht="15" hidden="false" customHeight="false" outlineLevel="0" collapsed="false">
      <c r="A102" s="19" t="n">
        <v>40999</v>
      </c>
      <c r="B102" s="20" t="n">
        <v>3.6422</v>
      </c>
      <c r="C102" s="20" t="n">
        <v>15.2409</v>
      </c>
      <c r="D102" s="20" t="n">
        <v>588.848</v>
      </c>
      <c r="E102" s="20" t="n">
        <v>3106.4312</v>
      </c>
      <c r="F102" s="20" t="n">
        <v>7.8919</v>
      </c>
      <c r="G102" s="20" t="n">
        <v>3.3107</v>
      </c>
      <c r="H102" s="20" t="n">
        <v>3.5436</v>
      </c>
      <c r="I102" s="21" t="n">
        <v>157.278</v>
      </c>
      <c r="J102" s="21" t="n">
        <v>142.258</v>
      </c>
      <c r="K102" s="21" t="n">
        <v>130.668</v>
      </c>
      <c r="L102" s="21" t="n">
        <v>146.855</v>
      </c>
      <c r="M102" s="21" t="n">
        <v>152.123</v>
      </c>
      <c r="N102" s="21" t="n">
        <v>290.425</v>
      </c>
      <c r="O102" s="21" t="n">
        <v>128.773</v>
      </c>
      <c r="P102" s="21" t="n">
        <v>122.192</v>
      </c>
      <c r="Q102" s="22" t="n">
        <f aca="false">(I102/$P102)/(I$4/$P$4)/(B102/B$4)*100</f>
        <v>108.577201298973</v>
      </c>
      <c r="R102" s="22" t="n">
        <f aca="false">(J102/$P102)/(J$4/$P$4)/(C102/C$4)*100</f>
        <v>83.1117637067742</v>
      </c>
      <c r="S102" s="22" t="n">
        <f aca="false">(K102/$P102)/(K$4/$P$4)/(D102/D$4)*100</f>
        <v>118.412226467227</v>
      </c>
      <c r="T102" s="22" t="n">
        <f aca="false">(L102/$P102)/(L$4/$P$4)/(E102/E$4)*100</f>
        <v>87.7616223995556</v>
      </c>
      <c r="U102" s="22" t="n">
        <f aca="false">(M102/$P102)/(M$4/$P$4)/(F102/F$4)*100</f>
        <v>97.515654997605</v>
      </c>
      <c r="V102" s="22" t="n">
        <f aca="false">(N102/$P102)/(N$4/$P$4)/(G102/G$4)*100</f>
        <v>98.8587221676235</v>
      </c>
      <c r="W102" s="22" t="n">
        <f aca="false">(O102/$P102)/(O$4/$P$4)/(H102/H$4)*100</f>
        <v>120.884491647139</v>
      </c>
      <c r="X102" s="23" t="n">
        <f aca="false">-(LN(Q102)-LN(AVERAGE(Q$4:Q102)))</f>
        <v>-0.015756580755518</v>
      </c>
      <c r="Y102" s="23" t="n">
        <f aca="false">-(LN(R102)-LN(AVERAGE(R$4:R102)))</f>
        <v>0.218371860508064</v>
      </c>
      <c r="Z102" s="23" t="n">
        <f aca="false">-(LN(S102)-LN(AVERAGE(S$4:S102)))</f>
        <v>-0.046751337132922</v>
      </c>
      <c r="AA102" s="23" t="n">
        <f aca="false">-(LN(T102)-LN(AVERAGE(T$4:T102)))</f>
        <v>0.157761929171624</v>
      </c>
      <c r="AB102" s="23" t="n">
        <f aca="false">-(LN(U102)-LN(AVERAGE(U$4:U102)))</f>
        <v>-0.0116811874371665</v>
      </c>
      <c r="AC102" s="23" t="n">
        <f aca="false">-(LN(V102)-LN(AVERAGE(V$4:V102)))</f>
        <v>0.0498875432088397</v>
      </c>
      <c r="AD102" s="23" t="n">
        <f aca="false">-(LN(W102)-LN(AVERAGE(W$4:W102)))</f>
        <v>-0.150789999735813</v>
      </c>
      <c r="AE102" s="23" t="n">
        <f aca="false">LN(B101/B102)</f>
        <v>0.0246510930001504</v>
      </c>
      <c r="AF102" s="23" t="n">
        <f aca="false">LN(C101/C102)</f>
        <v>-0.00973166688911196</v>
      </c>
      <c r="AG102" s="23" t="n">
        <f aca="false">LN(D101/D102)</f>
        <v>-0.00254617002429347</v>
      </c>
      <c r="AH102" s="23" t="n">
        <f aca="false">LN(E101/E102)</f>
        <v>-0.0617797686800143</v>
      </c>
      <c r="AI102" s="23" t="n">
        <f aca="false">LN(F101/F102)</f>
        <v>0.0196985191100391</v>
      </c>
      <c r="AJ102" s="23" t="n">
        <f aca="false">LN(G101/G102)</f>
        <v>-0.00599856379408963</v>
      </c>
      <c r="AK102" s="23" t="n">
        <f aca="false">LN(H101/H102)</f>
        <v>0.0213584902097875</v>
      </c>
    </row>
    <row r="103" customFormat="false" ht="15" hidden="false" customHeight="false" outlineLevel="0" collapsed="false">
      <c r="A103" s="19" t="n">
        <v>41029</v>
      </c>
      <c r="B103" s="20" t="n">
        <v>3.5425</v>
      </c>
      <c r="C103" s="20" t="n">
        <v>15.138</v>
      </c>
      <c r="D103" s="20" t="n">
        <v>584.2502</v>
      </c>
      <c r="E103" s="20" t="n">
        <v>3060.6063</v>
      </c>
      <c r="F103" s="20" t="n">
        <v>8.7643</v>
      </c>
      <c r="G103" s="20" t="n">
        <v>3.4455</v>
      </c>
      <c r="H103" s="20" t="n">
        <v>3.5355</v>
      </c>
      <c r="I103" s="21" t="n">
        <v>158.241</v>
      </c>
      <c r="J103" s="21" t="n">
        <v>142.884</v>
      </c>
      <c r="K103" s="21" t="n">
        <v>130.732</v>
      </c>
      <c r="L103" s="21" t="n">
        <v>147.452</v>
      </c>
      <c r="M103" s="21" t="n">
        <v>152.923</v>
      </c>
      <c r="N103" s="21" t="n">
        <v>293.112</v>
      </c>
      <c r="O103" s="21" t="n">
        <v>128.968</v>
      </c>
      <c r="P103" s="21" t="n">
        <v>122.412</v>
      </c>
      <c r="Q103" s="22" t="n">
        <f aca="false">(I103/$P103)/(I$4/$P$4)/(B103/B$4)*100</f>
        <v>112.11465753692</v>
      </c>
      <c r="R103" s="22" t="n">
        <f aca="false">(J103/$P103)/(J$4/$P$4)/(C103/C$4)*100</f>
        <v>83.8938821881477</v>
      </c>
      <c r="S103" s="22" t="n">
        <f aca="false">(K103/$P103)/(K$4/$P$4)/(D103/D$4)*100</f>
        <v>119.187942496559</v>
      </c>
      <c r="T103" s="22" t="n">
        <f aca="false">(L103/$P103)/(L$4/$P$4)/(E103/E$4)*100</f>
        <v>89.2770074601111</v>
      </c>
      <c r="U103" s="22" t="n">
        <f aca="false">(M103/$P103)/(M$4/$P$4)/(F103/F$4)*100</f>
        <v>88.1120667763585</v>
      </c>
      <c r="V103" s="22" t="n">
        <f aca="false">(N103/$P103)/(N$4/$P$4)/(G103/G$4)*100</f>
        <v>95.6975782495488</v>
      </c>
      <c r="W103" s="22" t="n">
        <f aca="false">(O103/$P103)/(O$4/$P$4)/(H103/H$4)*100</f>
        <v>121.126835460216</v>
      </c>
      <c r="X103" s="23" t="n">
        <f aca="false">-(LN(Q103)-LN(AVERAGE(Q$4:Q103)))</f>
        <v>-0.0473275347597744</v>
      </c>
      <c r="Y103" s="23" t="n">
        <f aca="false">-(LN(R103)-LN(AVERAGE(R$4:R103)))</f>
        <v>0.20711754775446</v>
      </c>
      <c r="Z103" s="23" t="n">
        <f aca="false">-(LN(S103)-LN(AVERAGE(S$4:S103)))</f>
        <v>-0.0527338422799097</v>
      </c>
      <c r="AA103" s="23" t="n">
        <f aca="false">-(LN(T103)-LN(AVERAGE(T$4:T103)))</f>
        <v>0.139329391514478</v>
      </c>
      <c r="AB103" s="23" t="n">
        <f aca="false">-(LN(U103)-LN(AVERAGE(U$4:U103)))</f>
        <v>0.0888637335936418</v>
      </c>
      <c r="AC103" s="23" t="n">
        <f aca="false">-(LN(V103)-LN(AVERAGE(V$4:V103)))</f>
        <v>0.0815951810565192</v>
      </c>
      <c r="AD103" s="23" t="n">
        <f aca="false">-(LN(W103)-LN(AVERAGE(W$4:W103)))</f>
        <v>-0.151143274343205</v>
      </c>
      <c r="AE103" s="23" t="n">
        <f aca="false">LN(B102/B103)</f>
        <v>0.0277552020968839</v>
      </c>
      <c r="AF103" s="23" t="n">
        <f aca="false">LN(C102/C103)</f>
        <v>0.00677446474594997</v>
      </c>
      <c r="AG103" s="23" t="n">
        <f aca="false">LN(D102/D103)</f>
        <v>0.00783877009295916</v>
      </c>
      <c r="AH103" s="23" t="n">
        <f aca="false">LN(E102/E103)</f>
        <v>0.0148615095728663</v>
      </c>
      <c r="AI103" s="23" t="n">
        <f aca="false">LN(F102/F103)</f>
        <v>-0.104849735071339</v>
      </c>
      <c r="AJ103" s="23" t="n">
        <f aca="false">LN(G102/G103)</f>
        <v>-0.0399093844224359</v>
      </c>
      <c r="AK103" s="23" t="n">
        <f aca="false">LN(H102/H103)</f>
        <v>0.00228842749358177</v>
      </c>
    </row>
    <row r="104" customFormat="false" ht="15" hidden="false" customHeight="false" outlineLevel="0" collapsed="false">
      <c r="A104" s="19" t="n">
        <v>41060</v>
      </c>
      <c r="B104" s="20" t="n">
        <v>3.531</v>
      </c>
      <c r="C104" s="20" t="n">
        <v>15.2226</v>
      </c>
      <c r="D104" s="20" t="n">
        <v>586.8665</v>
      </c>
      <c r="E104" s="20" t="n">
        <v>3165.8241</v>
      </c>
      <c r="F104" s="20" t="n">
        <v>8.8113</v>
      </c>
      <c r="G104" s="20" t="n">
        <v>3.4312</v>
      </c>
      <c r="H104" s="20" t="n">
        <v>3.4513</v>
      </c>
      <c r="I104" s="21" t="n">
        <v>158.941</v>
      </c>
      <c r="J104" s="21" t="n">
        <v>143.795</v>
      </c>
      <c r="K104" s="21" t="n">
        <v>130.844</v>
      </c>
      <c r="L104" s="21" t="n">
        <v>148.123</v>
      </c>
      <c r="M104" s="21" t="n">
        <v>153.848</v>
      </c>
      <c r="N104" s="21" t="n">
        <v>296.229</v>
      </c>
      <c r="O104" s="21" t="n">
        <v>129.435</v>
      </c>
      <c r="P104" s="21" t="n">
        <v>122.567</v>
      </c>
      <c r="Q104" s="22" t="n">
        <f aca="false">(I104/$P104)/(I$4/$P$4)/(B104/B$4)*100</f>
        <v>112.834496611901</v>
      </c>
      <c r="R104" s="22" t="n">
        <f aca="false">(J104/$P104)/(J$4/$P$4)/(C104/C$4)*100</f>
        <v>83.8533813181637</v>
      </c>
      <c r="S104" s="22" t="n">
        <f aca="false">(K104/$P104)/(K$4/$P$4)/(D104/D$4)*100</f>
        <v>118.608064095282</v>
      </c>
      <c r="T104" s="22" t="n">
        <f aca="false">(L104/$P104)/(L$4/$P$4)/(E104/E$4)*100</f>
        <v>86.5929590564906</v>
      </c>
      <c r="U104" s="22" t="n">
        <f aca="false">(M104/$P104)/(M$4/$P$4)/(F104/F$4)*100</f>
        <v>88.0606969100238</v>
      </c>
      <c r="V104" s="22" t="n">
        <f aca="false">(N104/$P104)/(N$4/$P$4)/(G104/G$4)*100</f>
        <v>96.9954985431111</v>
      </c>
      <c r="W104" s="22" t="n">
        <f aca="false">(O104/$P104)/(O$4/$P$4)/(H104/H$4)*100</f>
        <v>124.373742171551</v>
      </c>
      <c r="X104" s="23" t="n">
        <f aca="false">-(LN(Q104)-LN(AVERAGE(Q$4:Q104)))</f>
        <v>-0.0531812158032512</v>
      </c>
      <c r="Y104" s="23" t="n">
        <f aca="false">-(LN(R104)-LN(AVERAGE(R$4:R104)))</f>
        <v>0.205742580280858</v>
      </c>
      <c r="Z104" s="23" t="n">
        <f aca="false">-(LN(S104)-LN(AVERAGE(S$4:S104)))</f>
        <v>-0.0473714924135598</v>
      </c>
      <c r="AA104" s="23" t="n">
        <f aca="false">-(LN(T104)-LN(AVERAGE(T$4:T104)))</f>
        <v>0.168307004945905</v>
      </c>
      <c r="AB104" s="23" t="n">
        <f aca="false">-(LN(U104)-LN(AVERAGE(U$4:U104)))</f>
        <v>0.0885993903146529</v>
      </c>
      <c r="AC104" s="23" t="n">
        <f aca="false">-(LN(V104)-LN(AVERAGE(V$4:V104)))</f>
        <v>0.0674713605604396</v>
      </c>
      <c r="AD104" s="23" t="n">
        <f aca="false">-(LN(W104)-LN(AVERAGE(W$4:W104)))</f>
        <v>-0.175673795105087</v>
      </c>
      <c r="AE104" s="23" t="n">
        <f aca="false">LN(B103/B104)</f>
        <v>0.0032515756364491</v>
      </c>
      <c r="AF104" s="23" t="n">
        <f aca="false">LN(C103/C104)</f>
        <v>-0.00557302681522854</v>
      </c>
      <c r="AG104" s="23" t="n">
        <f aca="false">LN(D103/D104)</f>
        <v>-0.00446805062644146</v>
      </c>
      <c r="AH104" s="23" t="n">
        <f aca="false">LN(E103/E104)</f>
        <v>-0.0338003672576941</v>
      </c>
      <c r="AI104" s="23" t="n">
        <f aca="false">LN(F103/F104)</f>
        <v>-0.00534833656148709</v>
      </c>
      <c r="AJ104" s="23" t="n">
        <f aca="false">LN(G103/G104)</f>
        <v>0.004158977594592</v>
      </c>
      <c r="AK104" s="23" t="n">
        <f aca="false">LN(H103/H104)</f>
        <v>0.0241037604003469</v>
      </c>
    </row>
    <row r="105" customFormat="false" ht="15" hidden="false" customHeight="false" outlineLevel="0" collapsed="false">
      <c r="A105" s="19" t="n">
        <v>41090</v>
      </c>
      <c r="B105" s="20" t="n">
        <v>3.4419</v>
      </c>
      <c r="C105" s="20" t="n">
        <v>15.7072</v>
      </c>
      <c r="D105" s="20" t="n">
        <v>597.1417</v>
      </c>
      <c r="E105" s="20" t="n">
        <v>3052.5537</v>
      </c>
      <c r="F105" s="20" t="n">
        <v>8.6841</v>
      </c>
      <c r="G105" s="20" t="n">
        <v>3.5467</v>
      </c>
      <c r="H105" s="20" t="n">
        <v>3.5981</v>
      </c>
      <c r="I105" s="21" t="n">
        <v>159.363</v>
      </c>
      <c r="J105" s="21" t="n">
        <v>144.063</v>
      </c>
      <c r="K105" s="21" t="n">
        <v>131.303</v>
      </c>
      <c r="L105" s="21" t="n">
        <v>148.755</v>
      </c>
      <c r="M105" s="21" t="n">
        <v>154.472</v>
      </c>
      <c r="N105" s="21" t="n">
        <v>299.6</v>
      </c>
      <c r="O105" s="21" t="n">
        <v>129.824</v>
      </c>
      <c r="P105" s="21" t="n">
        <v>122.859</v>
      </c>
      <c r="Q105" s="22" t="n">
        <f aca="false">(I105/$P105)/(I$4/$P$4)/(B105/B$4)*100</f>
        <v>115.786919776994</v>
      </c>
      <c r="R105" s="22" t="n">
        <f aca="false">(J105/$P105)/(J$4/$P$4)/(C105/C$4)*100</f>
        <v>81.2242839288175</v>
      </c>
      <c r="S105" s="22" t="n">
        <f aca="false">(K105/$P105)/(K$4/$P$4)/(D105/D$4)*100</f>
        <v>116.698037729257</v>
      </c>
      <c r="T105" s="22" t="n">
        <f aca="false">(L105/$P105)/(L$4/$P$4)/(E105/E$4)*100</f>
        <v>89.9749681910966</v>
      </c>
      <c r="U105" s="22" t="n">
        <f aca="false">(M105/$P105)/(M$4/$P$4)/(F105/F$4)*100</f>
        <v>89.4997423605925</v>
      </c>
      <c r="V105" s="22" t="n">
        <f aca="false">(N105/$P105)/(N$4/$P$4)/(G105/G$4)*100</f>
        <v>94.679068088352</v>
      </c>
      <c r="W105" s="22" t="n">
        <f aca="false">(O105/$P105)/(O$4/$P$4)/(H105/H$4)*100</f>
        <v>119.373525968605</v>
      </c>
      <c r="X105" s="23" t="n">
        <f aca="false">-(LN(Q105)-LN(AVERAGE(Q$4:Q105)))</f>
        <v>-0.0782049922901873</v>
      </c>
      <c r="Y105" s="23" t="n">
        <f aca="false">-(LN(R105)-LN(AVERAGE(R$4:R105)))</f>
        <v>0.23552263745063</v>
      </c>
      <c r="Z105" s="23" t="n">
        <f aca="false">-(LN(S105)-LN(AVERAGE(S$4:S105)))</f>
        <v>-0.030826722366891</v>
      </c>
      <c r="AA105" s="23" t="n">
        <f aca="false">-(LN(T105)-LN(AVERAGE(T$4:T105)))</f>
        <v>0.128798206596168</v>
      </c>
      <c r="AB105" s="23" t="n">
        <f aca="false">-(LN(U105)-LN(AVERAGE(U$4:U105)))</f>
        <v>0.0717050970746458</v>
      </c>
      <c r="AC105" s="23" t="n">
        <f aca="false">-(LN(V105)-LN(AVERAGE(V$4:V105)))</f>
        <v>0.0907840994409348</v>
      </c>
      <c r="AD105" s="23" t="n">
        <f aca="false">-(LN(W105)-LN(AVERAGE(W$4:W105)))</f>
        <v>-0.133228170701089</v>
      </c>
      <c r="AE105" s="23" t="n">
        <f aca="false">LN(B104/B105)</f>
        <v>0.0255574724551794</v>
      </c>
      <c r="AF105" s="23" t="n">
        <f aca="false">LN(C104/C105)</f>
        <v>-0.0313380402539158</v>
      </c>
      <c r="AG105" s="23" t="n">
        <f aca="false">LN(D104/D105)</f>
        <v>-0.0173570722980054</v>
      </c>
      <c r="AH105" s="23" t="n">
        <f aca="false">LN(E104/E105)</f>
        <v>0.036434881864717</v>
      </c>
      <c r="AI105" s="23" t="n">
        <f aca="false">LN(F104/F105)</f>
        <v>0.0145412212731952</v>
      </c>
      <c r="AJ105" s="23" t="n">
        <f aca="false">LN(G104/G105)</f>
        <v>-0.03310753947693</v>
      </c>
      <c r="AK105" s="23" t="n">
        <f aca="false">LN(H104/H105)</f>
        <v>-0.0416549566987601</v>
      </c>
    </row>
    <row r="106" customFormat="false" ht="15" hidden="false" customHeight="false" outlineLevel="0" collapsed="false">
      <c r="A106" s="19" t="n">
        <v>41121</v>
      </c>
      <c r="B106" s="20" t="n">
        <v>3.4511</v>
      </c>
      <c r="C106" s="20" t="n">
        <v>15.5241</v>
      </c>
      <c r="D106" s="20" t="n">
        <v>604.5834</v>
      </c>
      <c r="E106" s="20" t="n">
        <v>2886.7566</v>
      </c>
      <c r="F106" s="20" t="n">
        <v>8.6229</v>
      </c>
      <c r="G106" s="20" t="n">
        <v>3.6537</v>
      </c>
      <c r="H106" s="20" t="n">
        <v>3.6478</v>
      </c>
      <c r="I106" s="21" t="n">
        <v>160.281</v>
      </c>
      <c r="J106" s="21" t="n">
        <v>144.814</v>
      </c>
      <c r="K106" s="21" t="n">
        <v>131.575</v>
      </c>
      <c r="L106" s="21" t="n">
        <v>149.504</v>
      </c>
      <c r="M106" s="21" t="n">
        <v>155.319</v>
      </c>
      <c r="N106" s="21" t="n">
        <v>303.255</v>
      </c>
      <c r="O106" s="21" t="n">
        <v>129.814</v>
      </c>
      <c r="P106" s="21" t="n">
        <v>123.143</v>
      </c>
      <c r="Q106" s="22" t="n">
        <f aca="false">(I106/$P106)/(I$4/$P$4)/(B106/B$4)*100</f>
        <v>115.875600673521</v>
      </c>
      <c r="R106" s="22" t="n">
        <f aca="false">(J106/$P106)/(J$4/$P$4)/(C106/C$4)*100</f>
        <v>82.4201831091958</v>
      </c>
      <c r="S106" s="22" t="n">
        <f aca="false">(K106/$P106)/(K$4/$P$4)/(D106/D$4)*100</f>
        <v>115.234019608165</v>
      </c>
      <c r="T106" s="22" t="n">
        <f aca="false">(L106/$P106)/(L$4/$P$4)/(E106/E$4)*100</f>
        <v>95.4010893298367</v>
      </c>
      <c r="U106" s="22" t="n">
        <f aca="false">(M106/$P106)/(M$4/$P$4)/(F106/F$4)*100</f>
        <v>90.4201689196626</v>
      </c>
      <c r="V106" s="22" t="n">
        <f aca="false">(N106/$P106)/(N$4/$P$4)/(G106/G$4)*100</f>
        <v>92.8130301943878</v>
      </c>
      <c r="W106" s="22" t="n">
        <f aca="false">(O106/$P106)/(O$4/$P$4)/(H106/H$4)*100</f>
        <v>117.466498920422</v>
      </c>
      <c r="X106" s="23" t="n">
        <f aca="false">-(LN(Q106)-LN(AVERAGE(Q$4:Q106)))</f>
        <v>-0.0781731232887388</v>
      </c>
      <c r="Y106" s="23" t="n">
        <f aca="false">-(LN(R106)-LN(AVERAGE(R$4:R106)))</f>
        <v>0.218980348155831</v>
      </c>
      <c r="Z106" s="23" t="n">
        <f aca="false">-(LN(S106)-LN(AVERAGE(S$4:S106)))</f>
        <v>-0.0180236908614404</v>
      </c>
      <c r="AA106" s="23" t="n">
        <f aca="false">-(LN(T106)-LN(AVERAGE(T$4:T106)))</f>
        <v>0.0695809527927711</v>
      </c>
      <c r="AB106" s="23" t="n">
        <f aca="false">-(LN(U106)-LN(AVERAGE(U$4:U106)))</f>
        <v>0.0608944704476899</v>
      </c>
      <c r="AC106" s="23" t="n">
        <f aca="false">-(LN(V106)-LN(AVERAGE(V$4:V106)))</f>
        <v>0.109672163733372</v>
      </c>
      <c r="AD106" s="23" t="n">
        <f aca="false">-(LN(W106)-LN(AVERAGE(W$4:W106)))</f>
        <v>-0.11591822907578</v>
      </c>
      <c r="AE106" s="23" t="n">
        <f aca="false">LN(B105/B106)</f>
        <v>-0.00266937631305274</v>
      </c>
      <c r="AF106" s="23" t="n">
        <f aca="false">LN(C105/C106)</f>
        <v>0.0117255508314544</v>
      </c>
      <c r="AG106" s="23" t="n">
        <f aca="false">LN(D105/D106)</f>
        <v>-0.0123851871364939</v>
      </c>
      <c r="AH106" s="23" t="n">
        <f aca="false">LN(E105/E106)</f>
        <v>0.0558449308302284</v>
      </c>
      <c r="AI106" s="23" t="n">
        <f aca="false">LN(F105/F106)</f>
        <v>0.00707231236951057</v>
      </c>
      <c r="AJ106" s="23" t="n">
        <f aca="false">LN(G105/G106)</f>
        <v>-0.0297227590815738</v>
      </c>
      <c r="AK106" s="23" t="n">
        <f aca="false">LN(H105/H106)</f>
        <v>-0.0137183177871885</v>
      </c>
    </row>
    <row r="107" customFormat="false" ht="15" hidden="false" customHeight="false" outlineLevel="0" collapsed="false">
      <c r="A107" s="19" t="n">
        <v>41152</v>
      </c>
      <c r="B107" s="20" t="n">
        <v>3.6272</v>
      </c>
      <c r="C107" s="20" t="n">
        <v>15.5272</v>
      </c>
      <c r="D107" s="20" t="n">
        <v>596.0046</v>
      </c>
      <c r="E107" s="20" t="n">
        <v>2830.2356</v>
      </c>
      <c r="F107" s="20" t="n">
        <v>8.5368</v>
      </c>
      <c r="G107" s="20" t="n">
        <v>3.4514</v>
      </c>
      <c r="H107" s="20" t="n">
        <v>3.6681</v>
      </c>
      <c r="I107" s="21" t="n">
        <v>161.194</v>
      </c>
      <c r="J107" s="21" t="n">
        <v>145.504</v>
      </c>
      <c r="K107" s="21" t="n">
        <v>131.88</v>
      </c>
      <c r="L107" s="21" t="n">
        <v>150.353</v>
      </c>
      <c r="M107" s="21" t="n">
        <v>156.003</v>
      </c>
      <c r="N107" s="21" t="n">
        <v>306.743</v>
      </c>
      <c r="O107" s="21" t="n">
        <v>130.291</v>
      </c>
      <c r="P107" s="21" t="n">
        <v>123.378</v>
      </c>
      <c r="Q107" s="22" t="n">
        <f aca="false">(I107/$P107)/(I$4/$P$4)/(B107/B$4)*100</f>
        <v>110.666677656126</v>
      </c>
      <c r="R107" s="22" t="n">
        <f aca="false">(J107/$P107)/(J$4/$P$4)/(C107/C$4)*100</f>
        <v>82.6386561681474</v>
      </c>
      <c r="S107" s="22" t="n">
        <f aca="false">(K107/$P107)/(K$4/$P$4)/(D107/D$4)*100</f>
        <v>116.940482583986</v>
      </c>
      <c r="T107" s="22" t="n">
        <f aca="false">(L107/$P107)/(L$4/$P$4)/(E107/E$4)*100</f>
        <v>97.6724768496474</v>
      </c>
      <c r="U107" s="22" t="n">
        <f aca="false">(M107/$P107)/(M$4/$P$4)/(F107/F$4)*100</f>
        <v>91.5596080400922</v>
      </c>
      <c r="V107" s="22" t="n">
        <f aca="false">(N107/$P107)/(N$4/$P$4)/(G107/G$4)*100</f>
        <v>99.1939618810731</v>
      </c>
      <c r="W107" s="22" t="n">
        <f aca="false">(O107/$P107)/(O$4/$P$4)/(H107/H$4)*100</f>
        <v>117.022336692632</v>
      </c>
      <c r="X107" s="23" t="n">
        <f aca="false">-(LN(Q107)-LN(AVERAGE(Q$4:Q107)))</f>
        <v>-0.0318643020137923</v>
      </c>
      <c r="Y107" s="23" t="n">
        <f aca="false">-(LN(R107)-LN(AVERAGE(R$4:R107)))</f>
        <v>0.214460870444266</v>
      </c>
      <c r="Z107" s="23" t="n">
        <f aca="false">-(LN(S107)-LN(AVERAGE(S$4:S107)))</f>
        <v>-0.032403981031103</v>
      </c>
      <c r="AA107" s="23" t="n">
        <f aca="false">-(LN(T107)-LN(AVERAGE(T$4:T107)))</f>
        <v>0.0456182891111165</v>
      </c>
      <c r="AB107" s="23" t="n">
        <f aca="false">-(LN(U107)-LN(AVERAGE(U$4:U107)))</f>
        <v>0.0479174614955724</v>
      </c>
      <c r="AC107" s="23" t="n">
        <f aca="false">-(LN(V107)-LN(AVERAGE(V$4:V107)))</f>
        <v>0.0427756034235447</v>
      </c>
      <c r="AD107" s="23" t="n">
        <f aca="false">-(LN(W107)-LN(AVERAGE(W$4:W107)))</f>
        <v>-0.110989586896173</v>
      </c>
      <c r="AE107" s="23" t="n">
        <f aca="false">LN(B106/B107)</f>
        <v>-0.0497679799670049</v>
      </c>
      <c r="AF107" s="23" t="n">
        <f aca="false">LN(C106/C107)</f>
        <v>-0.000199669579714838</v>
      </c>
      <c r="AG107" s="23" t="n">
        <f aca="false">LN(D106/D107)</f>
        <v>0.0142912406426914</v>
      </c>
      <c r="AH107" s="23" t="n">
        <f aca="false">LN(E106/E107)</f>
        <v>0.0197736290819705</v>
      </c>
      <c r="AI107" s="23" t="n">
        <f aca="false">LN(F106/F107)</f>
        <v>0.0100352246906918</v>
      </c>
      <c r="AJ107" s="23" t="n">
        <f aca="false">LN(G106/G107)</f>
        <v>0.0569604069476961</v>
      </c>
      <c r="AK107" s="23" t="n">
        <f aca="false">LN(H106/H107)</f>
        <v>-0.00554957068835671</v>
      </c>
    </row>
    <row r="108" customFormat="false" ht="15" hidden="false" customHeight="false" outlineLevel="0" collapsed="false">
      <c r="A108" s="19" t="n">
        <v>41182</v>
      </c>
      <c r="B108" s="20" t="n">
        <v>3.686</v>
      </c>
      <c r="C108" s="20" t="n">
        <v>15.7516</v>
      </c>
      <c r="D108" s="20" t="n">
        <v>607.0845</v>
      </c>
      <c r="E108" s="20" t="n">
        <v>2912.9367</v>
      </c>
      <c r="F108" s="20" t="n">
        <v>8.9581</v>
      </c>
      <c r="G108" s="20" t="n">
        <v>3.5651</v>
      </c>
      <c r="H108" s="20" t="n">
        <v>3.7706</v>
      </c>
      <c r="I108" s="21" t="n">
        <v>161.516</v>
      </c>
      <c r="J108" s="21" t="n">
        <v>145.806</v>
      </c>
      <c r="K108" s="21" t="n">
        <v>132.166</v>
      </c>
      <c r="L108" s="21" t="n">
        <v>150.861</v>
      </c>
      <c r="M108" s="21" t="n">
        <v>156.773</v>
      </c>
      <c r="N108" s="21" t="n">
        <v>309.563</v>
      </c>
      <c r="O108" s="21" t="n">
        <v>130.512</v>
      </c>
      <c r="P108" s="21" t="n">
        <v>123.597</v>
      </c>
      <c r="Q108" s="22" t="n">
        <f aca="false">(I108/$P108)/(I$4/$P$4)/(B108/B$4)*100</f>
        <v>108.925489094014</v>
      </c>
      <c r="R108" s="22" t="n">
        <f aca="false">(J108/$P108)/(J$4/$P$4)/(C108/C$4)*100</f>
        <v>81.4858083757593</v>
      </c>
      <c r="S108" s="22" t="n">
        <f aca="false">(K108/$P108)/(K$4/$P$4)/(D108/D$4)*100</f>
        <v>114.851309948319</v>
      </c>
      <c r="T108" s="22" t="n">
        <f aca="false">(L108/$P108)/(L$4/$P$4)/(E108/E$4)*100</f>
        <v>95.0513793900506</v>
      </c>
      <c r="U108" s="22" t="n">
        <f aca="false">(M108/$P108)/(M$4/$P$4)/(F108/F$4)*100</f>
        <v>87.5288537037212</v>
      </c>
      <c r="V108" s="22" t="n">
        <f aca="false">(N108/$P108)/(N$4/$P$4)/(G108/G$4)*100</f>
        <v>96.7415402625164</v>
      </c>
      <c r="W108" s="22" t="n">
        <f aca="false">(O108/$P108)/(O$4/$P$4)/(H108/H$4)*100</f>
        <v>113.832243026048</v>
      </c>
      <c r="X108" s="23" t="n">
        <f aca="false">-(LN(Q108)-LN(AVERAGE(Q$4:Q108)))</f>
        <v>-0.015851935878926</v>
      </c>
      <c r="Y108" s="23" t="n">
        <f aca="false">-(LN(R108)-LN(AVERAGE(R$4:R108)))</f>
        <v>0.226562127829688</v>
      </c>
      <c r="Z108" s="23" t="n">
        <f aca="false">-(LN(S108)-LN(AVERAGE(S$4:S108)))</f>
        <v>-0.0142393010239736</v>
      </c>
      <c r="AA108" s="23" t="n">
        <f aca="false">-(LN(T108)-LN(AVERAGE(T$4:T108)))</f>
        <v>0.0721514136184647</v>
      </c>
      <c r="AB108" s="23" t="n">
        <f aca="false">-(LN(U108)-LN(AVERAGE(U$4:U108)))</f>
        <v>0.0920935742455029</v>
      </c>
      <c r="AC108" s="23" t="n">
        <f aca="false">-(LN(V108)-LN(AVERAGE(V$4:V108)))</f>
        <v>0.0671852650257145</v>
      </c>
      <c r="AD108" s="23" t="n">
        <f aca="false">-(LN(W108)-LN(AVERAGE(W$4:W108)))</f>
        <v>-0.0825230770318548</v>
      </c>
      <c r="AE108" s="23" t="n">
        <f aca="false">LN(B107/B108)</f>
        <v>-0.0160808584765039</v>
      </c>
      <c r="AF108" s="23" t="n">
        <f aca="false">LN(C107/C108)</f>
        <v>-0.0143486227092085</v>
      </c>
      <c r="AG108" s="23" t="n">
        <f aca="false">LN(D107/D108)</f>
        <v>-0.0184196054401229</v>
      </c>
      <c r="AH108" s="23" t="n">
        <f aca="false">LN(E107/E108)</f>
        <v>-0.0288017884927407</v>
      </c>
      <c r="AI108" s="23" t="n">
        <f aca="false">LN(F107/F108)</f>
        <v>-0.048171920608655</v>
      </c>
      <c r="AJ108" s="23" t="n">
        <f aca="false">LN(G107/G108)</f>
        <v>-0.0324121581323937</v>
      </c>
      <c r="AK108" s="23" t="n">
        <f aca="false">LN(H107/H108)</f>
        <v>-0.0275603231542287</v>
      </c>
    </row>
    <row r="109" customFormat="false" ht="15" hidden="false" customHeight="false" outlineLevel="0" collapsed="false">
      <c r="A109" s="19" t="n">
        <v>41213</v>
      </c>
      <c r="B109" s="20" t="n">
        <v>3.7122</v>
      </c>
      <c r="C109" s="20" t="n">
        <v>14.9944</v>
      </c>
      <c r="D109" s="20" t="n">
        <v>579.2736</v>
      </c>
      <c r="E109" s="20" t="n">
        <v>2881.4889</v>
      </c>
      <c r="F109" s="20" t="n">
        <v>8.9383</v>
      </c>
      <c r="G109" s="20" t="n">
        <v>3.363</v>
      </c>
      <c r="H109" s="20" t="n">
        <v>3.6459</v>
      </c>
      <c r="I109" s="21" t="n">
        <v>162.055</v>
      </c>
      <c r="J109" s="21" t="n">
        <v>146.591</v>
      </c>
      <c r="K109" s="21" t="n">
        <v>132.62</v>
      </c>
      <c r="L109" s="21" t="n">
        <v>151.559</v>
      </c>
      <c r="M109" s="21" t="n">
        <v>157.804</v>
      </c>
      <c r="N109" s="21" t="n">
        <v>313.125</v>
      </c>
      <c r="O109" s="21" t="n">
        <v>130.671</v>
      </c>
      <c r="P109" s="21" t="n">
        <v>123.685</v>
      </c>
      <c r="Q109" s="22" t="n">
        <f aca="false">(I109/$P109)/(I$4/$P$4)/(B109/B$4)*100</f>
        <v>108.440438184775</v>
      </c>
      <c r="R109" s="22" t="n">
        <f aca="false">(J109/$P109)/(J$4/$P$4)/(C109/C$4)*100</f>
        <v>86.0003796747111</v>
      </c>
      <c r="S109" s="22" t="n">
        <f aca="false">(K109/$P109)/(K$4/$P$4)/(D109/D$4)*100</f>
        <v>120.692847784637</v>
      </c>
      <c r="T109" s="22" t="n">
        <f aca="false">(L109/$P109)/(L$4/$P$4)/(E109/E$4)*100</f>
        <v>96.4646438172251</v>
      </c>
      <c r="U109" s="22" t="n">
        <f aca="false">(M109/$P109)/(M$4/$P$4)/(F109/F$4)*100</f>
        <v>88.2368213414164</v>
      </c>
      <c r="V109" s="22" t="n">
        <f aca="false">(N109/$P109)/(N$4/$P$4)/(G109/G$4)*100</f>
        <v>103.66148811708</v>
      </c>
      <c r="W109" s="22" t="n">
        <f aca="false">(O109/$P109)/(O$4/$P$4)/(H109/H$4)*100</f>
        <v>117.785185418664</v>
      </c>
      <c r="X109" s="23" t="n">
        <f aca="false">-(LN(Q109)-LN(AVERAGE(Q$4:Q109)))</f>
        <v>-0.0112808879777075</v>
      </c>
      <c r="Y109" s="23" t="n">
        <f aca="false">-(LN(R109)-LN(AVERAGE(R$4:R109)))</f>
        <v>0.171142332690889</v>
      </c>
      <c r="Z109" s="23" t="n">
        <f aca="false">-(LN(S109)-LN(AVERAGE(S$4:S109)))</f>
        <v>-0.0632280267566117</v>
      </c>
      <c r="AA109" s="23" t="n">
        <f aca="false">-(LN(T109)-LN(AVERAGE(T$4:T109)))</f>
        <v>0.0568661064216949</v>
      </c>
      <c r="AB109" s="23" t="n">
        <f aca="false">-(LN(U109)-LN(AVERAGE(U$4:U109)))</f>
        <v>0.0832770195381007</v>
      </c>
      <c r="AC109" s="23" t="n">
        <f aca="false">-(LN(V109)-LN(AVERAGE(V$4:V109)))</f>
        <v>-0.00188454927106996</v>
      </c>
      <c r="AD109" s="23" t="n">
        <f aca="false">-(LN(W109)-LN(AVERAGE(W$4:W109)))</f>
        <v>-0.115493117993759</v>
      </c>
      <c r="AE109" s="23" t="n">
        <f aca="false">LN(B108/B109)</f>
        <v>-0.00708283353522956</v>
      </c>
      <c r="AF109" s="23" t="n">
        <f aca="false">LN(C108/C109)</f>
        <v>0.0492651493509506</v>
      </c>
      <c r="AG109" s="23" t="n">
        <f aca="false">LN(D108/D109)</f>
        <v>0.0468930857747227</v>
      </c>
      <c r="AH109" s="23" t="n">
        <f aca="false">LN(E108/E109)</f>
        <v>0.0108546078392855</v>
      </c>
      <c r="AI109" s="23" t="n">
        <f aca="false">LN(F108/F109)</f>
        <v>0.00221273642506127</v>
      </c>
      <c r="AJ109" s="23" t="n">
        <f aca="false">LN(G108/G109)</f>
        <v>0.0583586712056028</v>
      </c>
      <c r="AK109" s="23" t="n">
        <f aca="false">LN(H108/H109)</f>
        <v>0.0336308914276185</v>
      </c>
    </row>
    <row r="110" customFormat="false" ht="15" hidden="false" customHeight="false" outlineLevel="0" collapsed="false">
      <c r="A110" s="19" t="n">
        <v>41243</v>
      </c>
      <c r="B110" s="20" t="n">
        <v>3.6791</v>
      </c>
      <c r="C110" s="20" t="n">
        <v>14.1832</v>
      </c>
      <c r="D110" s="20" t="n">
        <v>572.1455</v>
      </c>
      <c r="E110" s="20" t="n">
        <v>2753.9267</v>
      </c>
      <c r="F110" s="20" t="n">
        <v>8.9056</v>
      </c>
      <c r="G110" s="20" t="n">
        <v>3.5482</v>
      </c>
      <c r="H110" s="20" t="n">
        <v>3.7794</v>
      </c>
      <c r="I110" s="21" t="n">
        <v>162.556</v>
      </c>
      <c r="J110" s="21" t="n">
        <v>147.027</v>
      </c>
      <c r="K110" s="21" t="n">
        <v>132.78</v>
      </c>
      <c r="L110" s="21" t="n">
        <v>152.375</v>
      </c>
      <c r="M110" s="21" t="n">
        <v>158.476</v>
      </c>
      <c r="N110" s="21" t="n">
        <v>316.958</v>
      </c>
      <c r="O110" s="21" t="n">
        <v>130.952</v>
      </c>
      <c r="P110" s="21" t="n">
        <v>123.873</v>
      </c>
      <c r="Q110" s="22" t="n">
        <f aca="false">(I110/$P110)/(I$4/$P$4)/(B110/B$4)*100</f>
        <v>109.587743499537</v>
      </c>
      <c r="R110" s="22" t="n">
        <f aca="false">(J110/$P110)/(J$4/$P$4)/(C110/C$4)*100</f>
        <v>91.0511425414339</v>
      </c>
      <c r="S110" s="22" t="n">
        <f aca="false">(K110/$P110)/(K$4/$P$4)/(D110/D$4)*100</f>
        <v>122.158250135421</v>
      </c>
      <c r="T110" s="22" t="n">
        <f aca="false">(L110/$P110)/(L$4/$P$4)/(E110/E$4)*100</f>
        <v>101.322315168813</v>
      </c>
      <c r="U110" s="22" t="n">
        <f aca="false">(M110/$P110)/(M$4/$P$4)/(F110/F$4)*100</f>
        <v>88.8029653439664</v>
      </c>
      <c r="V110" s="22" t="n">
        <f aca="false">(N110/$P110)/(N$4/$P$4)/(G110/G$4)*100</f>
        <v>99.302588023715</v>
      </c>
      <c r="W110" s="22" t="n">
        <f aca="false">(O110/$P110)/(O$4/$P$4)/(H110/H$4)*100</f>
        <v>113.696177187267</v>
      </c>
      <c r="X110" s="23" t="n">
        <f aca="false">-(LN(Q110)-LN(AVERAGE(Q$4:Q110)))</f>
        <v>-0.0215993561463552</v>
      </c>
      <c r="Y110" s="23" t="n">
        <f aca="false">-(LN(R110)-LN(AVERAGE(R$4:R110)))</f>
        <v>0.113064640131283</v>
      </c>
      <c r="Z110" s="23" t="n">
        <f aca="false">-(LN(S110)-LN(AVERAGE(S$4:S110)))</f>
        <v>-0.0745658834644907</v>
      </c>
      <c r="AA110" s="23" t="n">
        <f aca="false">-(LN(T110)-LN(AVERAGE(T$4:T110)))</f>
        <v>0.00766396476886477</v>
      </c>
      <c r="AB110" s="23" t="n">
        <f aca="false">-(LN(U110)-LN(AVERAGE(U$4:U110)))</f>
        <v>0.076189497505224</v>
      </c>
      <c r="AC110" s="23" t="n">
        <f aca="false">-(LN(V110)-LN(AVERAGE(V$4:V110)))</f>
        <v>0.0406983181766414</v>
      </c>
      <c r="AD110" s="23" t="n">
        <f aca="false">-(LN(W110)-LN(AVERAGE(W$4:W110)))</f>
        <v>-0.0793806896613232</v>
      </c>
      <c r="AE110" s="23" t="n">
        <f aca="false">LN(B109/B110)</f>
        <v>0.00895653573036256</v>
      </c>
      <c r="AF110" s="23" t="n">
        <f aca="false">LN(C109/C110)</f>
        <v>0.0556186324606045</v>
      </c>
      <c r="AG110" s="23" t="n">
        <f aca="false">LN(D109/D110)</f>
        <v>0.0123815751593256</v>
      </c>
      <c r="AH110" s="23" t="n">
        <f aca="false">LN(E109/E110)</f>
        <v>0.0452793556060935</v>
      </c>
      <c r="AI110" s="23" t="n">
        <f aca="false">LN(F109/F110)</f>
        <v>0.00366512215437723</v>
      </c>
      <c r="AJ110" s="23" t="n">
        <f aca="false">LN(G109/G110)</f>
        <v>-0.0536069998862786</v>
      </c>
      <c r="AK110" s="23" t="n">
        <f aca="false">LN(H109/H110)</f>
        <v>-0.0359620183110741</v>
      </c>
    </row>
    <row r="111" customFormat="false" ht="15" hidden="false" customHeight="false" outlineLevel="0" collapsed="false">
      <c r="A111" s="19" t="n">
        <v>41274</v>
      </c>
      <c r="B111" s="20" t="n">
        <v>3.5512</v>
      </c>
      <c r="C111" s="20" t="n">
        <v>14.7254</v>
      </c>
      <c r="D111" s="20" t="n">
        <v>561.579</v>
      </c>
      <c r="E111" s="20" t="n">
        <v>2753.8103</v>
      </c>
      <c r="F111" s="20" t="n">
        <v>9.0606</v>
      </c>
      <c r="G111" s="20" t="n">
        <v>3.79</v>
      </c>
      <c r="H111" s="20" t="n">
        <v>3.7041</v>
      </c>
      <c r="I111" s="21" t="n">
        <v>163.144</v>
      </c>
      <c r="J111" s="21" t="n">
        <v>147.335</v>
      </c>
      <c r="K111" s="21" t="n">
        <v>132.924</v>
      </c>
      <c r="L111" s="21" t="n">
        <v>153.025</v>
      </c>
      <c r="M111" s="21" t="n">
        <v>159.306</v>
      </c>
      <c r="N111" s="21" t="n">
        <v>320.271</v>
      </c>
      <c r="O111" s="21" t="n">
        <v>131.381</v>
      </c>
      <c r="P111" s="21" t="n">
        <v>124.27</v>
      </c>
      <c r="Q111" s="22" t="n">
        <f aca="false">(I111/$P111)/(I$4/$P$4)/(B111/B$4)*100</f>
        <v>113.581318096541</v>
      </c>
      <c r="R111" s="22" t="n">
        <f aca="false">(J111/$P111)/(J$4/$P$4)/(C111/C$4)*100</f>
        <v>87.6015347637172</v>
      </c>
      <c r="S111" s="22" t="n">
        <f aca="false">(K111/$P111)/(K$4/$P$4)/(D111/D$4)*100</f>
        <v>124.193688338795</v>
      </c>
      <c r="T111" s="22" t="n">
        <f aca="false">(L111/$P111)/(L$4/$P$4)/(E111/E$4)*100</f>
        <v>101.433751528424</v>
      </c>
      <c r="U111" s="22" t="n">
        <f aca="false">(M111/$P111)/(M$4/$P$4)/(F111/F$4)*100</f>
        <v>87.4606467149622</v>
      </c>
      <c r="V111" s="22" t="n">
        <f aca="false">(N111/$P111)/(N$4/$P$4)/(G111/G$4)*100</f>
        <v>93.6387708070714</v>
      </c>
      <c r="W111" s="22" t="n">
        <f aca="false">(O111/$P111)/(O$4/$P$4)/(H111/H$4)*100</f>
        <v>116.015710279224</v>
      </c>
      <c r="X111" s="23" t="n">
        <f aca="false">-(LN(Q111)-LN(AVERAGE(Q$4:Q111)))</f>
        <v>-0.0568460451480446</v>
      </c>
      <c r="Y111" s="23" t="n">
        <f aca="false">-(LN(R111)-LN(AVERAGE(R$4:R111)))</f>
        <v>0.15038344893844</v>
      </c>
      <c r="Z111" s="23" t="n">
        <f aca="false">-(LN(S111)-LN(AVERAGE(S$4:S111)))</f>
        <v>-0.0902082440763268</v>
      </c>
      <c r="AA111" s="23" t="n">
        <f aca="false">-(LN(T111)-LN(AVERAGE(T$4:T111)))</f>
        <v>0.00650416116298747</v>
      </c>
      <c r="AB111" s="23" t="n">
        <f aca="false">-(LN(U111)-LN(AVERAGE(U$4:U111)))</f>
        <v>0.0906113262036303</v>
      </c>
      <c r="AC111" s="23" t="n">
        <f aca="false">-(LN(V111)-LN(AVERAGE(V$4:V111)))</f>
        <v>0.0985487317631604</v>
      </c>
      <c r="AD111" s="23" t="n">
        <f aca="false">-(LN(W111)-LN(AVERAGE(W$4:W111)))</f>
        <v>-0.0986075241205136</v>
      </c>
      <c r="AE111" s="23" t="n">
        <f aca="false">LN(B110/B111)</f>
        <v>0.0353825825148102</v>
      </c>
      <c r="AF111" s="23" t="n">
        <f aca="false">LN(C110/C111)</f>
        <v>-0.0375157282525717</v>
      </c>
      <c r="AG111" s="23" t="n">
        <f aca="false">LN(D110/D111)</f>
        <v>0.0186408708123789</v>
      </c>
      <c r="AH111" s="23" t="n">
        <f aca="false">LN(E110/E111)</f>
        <v>4.22678134476735E-005</v>
      </c>
      <c r="AI111" s="23" t="n">
        <f aca="false">LN(F110/F111)</f>
        <v>-0.017255050678227</v>
      </c>
      <c r="AJ111" s="23" t="n">
        <f aca="false">LN(G110/G111)</f>
        <v>-0.0659255864499238</v>
      </c>
      <c r="AK111" s="23" t="n">
        <f aca="false">LN(H110/H111)</f>
        <v>0.0201249526141307</v>
      </c>
    </row>
    <row r="112" customFormat="false" ht="15" hidden="false" customHeight="false" outlineLevel="0" collapsed="false">
      <c r="A112" s="19" t="n">
        <v>41305</v>
      </c>
      <c r="B112" s="20" t="n">
        <v>3.5209</v>
      </c>
      <c r="C112" s="20" t="n">
        <v>14.834</v>
      </c>
      <c r="D112" s="20" t="n">
        <v>555.0893</v>
      </c>
      <c r="E112" s="20" t="n">
        <v>2799.366</v>
      </c>
      <c r="F112" s="20" t="n">
        <v>9.0753</v>
      </c>
      <c r="G112" s="20" t="n">
        <v>3.8524</v>
      </c>
      <c r="H112" s="20" t="n">
        <v>3.7823</v>
      </c>
      <c r="I112" s="21" t="n">
        <v>163.761</v>
      </c>
      <c r="J112" s="21" t="n">
        <v>147.954</v>
      </c>
      <c r="K112" s="21" t="n">
        <v>133.096</v>
      </c>
      <c r="L112" s="21" t="n">
        <v>153.572</v>
      </c>
      <c r="M112" s="21" t="n">
        <v>159.867</v>
      </c>
      <c r="N112" s="21" t="n">
        <v>323.648</v>
      </c>
      <c r="O112" s="21" t="n">
        <v>131.665</v>
      </c>
      <c r="P112" s="21" t="n">
        <v>124.495</v>
      </c>
      <c r="Q112" s="22" t="n">
        <f aca="false">(I112/$P112)/(I$4/$P$4)/(B112/B$4)*100</f>
        <v>114.784199567317</v>
      </c>
      <c r="R112" s="22" t="n">
        <f aca="false">(J112/$P112)/(J$4/$P$4)/(C112/C$4)*100</f>
        <v>87.1677254052685</v>
      </c>
      <c r="S112" s="22" t="n">
        <f aca="false">(K112/$P112)/(K$4/$P$4)/(D112/D$4)*100</f>
        <v>125.580879130464</v>
      </c>
      <c r="T112" s="22" t="n">
        <f aca="false">(L112/$P112)/(L$4/$P$4)/(E112/E$4)*100</f>
        <v>99.9587612541124</v>
      </c>
      <c r="U112" s="22" t="n">
        <f aca="false">(M112/$P112)/(M$4/$P$4)/(F112/F$4)*100</f>
        <v>87.4681080821503</v>
      </c>
      <c r="V112" s="22" t="n">
        <f aca="false">(N112/$P112)/(N$4/$P$4)/(G112/G$4)*100</f>
        <v>92.9251435108674</v>
      </c>
      <c r="W112" s="22" t="n">
        <f aca="false">(O112/$P112)/(O$4/$P$4)/(H112/H$4)*100</f>
        <v>113.656872791757</v>
      </c>
      <c r="X112" s="23" t="n">
        <f aca="false">-(LN(Q112)-LN(AVERAGE(Q$4:Q112)))</f>
        <v>-0.0667415749602309</v>
      </c>
      <c r="Y112" s="23" t="n">
        <f aca="false">-(LN(R112)-LN(AVERAGE(R$4:R112)))</f>
        <v>0.154026929607658</v>
      </c>
      <c r="Z112" s="23" t="n">
        <f aca="false">-(LN(S112)-LN(AVERAGE(S$4:S112)))</f>
        <v>-0.100338157018935</v>
      </c>
      <c r="AA112" s="23" t="n">
        <f aca="false">-(LN(T112)-LN(AVERAGE(T$4:T112)))</f>
        <v>0.0209603001768537</v>
      </c>
      <c r="AB112" s="23" t="n">
        <f aca="false">-(LN(U112)-LN(AVERAGE(U$4:U112)))</f>
        <v>0.0897316717983951</v>
      </c>
      <c r="AC112" s="23" t="n">
        <f aca="false">-(LN(V112)-LN(AVERAGE(V$4:V112)))</f>
        <v>0.105274208026428</v>
      </c>
      <c r="AD112" s="23" t="n">
        <f aca="false">-(LN(W112)-LN(AVERAGE(W$4:W112)))</f>
        <v>-0.0773213092906993</v>
      </c>
      <c r="AE112" s="23" t="n">
        <f aca="false">LN(B111/B112)</f>
        <v>0.00856893579052638</v>
      </c>
      <c r="AF112" s="23" t="n">
        <f aca="false">LN(C111/C112)</f>
        <v>-0.00734794945976091</v>
      </c>
      <c r="AG112" s="23" t="n">
        <f aca="false">LN(D111/D112)</f>
        <v>0.0116234571458926</v>
      </c>
      <c r="AH112" s="23" t="n">
        <f aca="false">LN(E111/E112)</f>
        <v>-0.0164074466636202</v>
      </c>
      <c r="AI112" s="23" t="n">
        <f aca="false">LN(F111/F112)</f>
        <v>-0.00162109442809396</v>
      </c>
      <c r="AJ112" s="23" t="n">
        <f aca="false">LN(G111/G112)</f>
        <v>-0.0163303116102371</v>
      </c>
      <c r="AK112" s="23" t="n">
        <f aca="false">LN(H111/H112)</f>
        <v>-0.0208919759401497</v>
      </c>
    </row>
    <row r="113" customFormat="false" ht="15" hidden="false" customHeight="false" outlineLevel="0" collapsed="false">
      <c r="A113" s="19" t="n">
        <v>41333</v>
      </c>
      <c r="B113" s="20" t="n">
        <v>3.5881</v>
      </c>
      <c r="C113" s="20" t="n">
        <v>14.5455</v>
      </c>
      <c r="D113" s="20" t="n">
        <v>521.5901</v>
      </c>
      <c r="E113" s="20" t="n">
        <v>2869.8307</v>
      </c>
      <c r="F113" s="20" t="n">
        <v>8.5674</v>
      </c>
      <c r="G113" s="20" t="n">
        <v>4.057</v>
      </c>
      <c r="H113" s="20" t="n">
        <v>3.7821</v>
      </c>
      <c r="I113" s="21" t="n">
        <v>164.733</v>
      </c>
      <c r="J113" s="21" t="n">
        <v>148.217</v>
      </c>
      <c r="K113" s="21" t="n">
        <v>133.177</v>
      </c>
      <c r="L113" s="21" t="n">
        <v>154.355</v>
      </c>
      <c r="M113" s="21" t="n">
        <v>160.908</v>
      </c>
      <c r="N113" s="21" t="n">
        <v>328.119</v>
      </c>
      <c r="O113" s="21" t="n">
        <v>131.937</v>
      </c>
      <c r="P113" s="21" t="n">
        <v>124.564</v>
      </c>
      <c r="Q113" s="22" t="n">
        <f aca="false">(I113/$P113)/(I$4/$P$4)/(B113/B$4)*100</f>
        <v>113.240232367051</v>
      </c>
      <c r="R113" s="22" t="n">
        <f aca="false">(J113/$P113)/(J$4/$P$4)/(C113/C$4)*100</f>
        <v>89.0053279625977</v>
      </c>
      <c r="S113" s="22" t="n">
        <f aca="false">(K113/$P113)/(K$4/$P$4)/(D113/D$4)*100</f>
        <v>133.653588222567</v>
      </c>
      <c r="T113" s="22" t="n">
        <f aca="false">(L113/$P113)/(L$4/$P$4)/(E113/E$4)*100</f>
        <v>97.9472613446634</v>
      </c>
      <c r="U113" s="22" t="n">
        <f aca="false">(M113/$P113)/(M$4/$P$4)/(F113/F$4)*100</f>
        <v>93.2051381537185</v>
      </c>
      <c r="V113" s="22" t="n">
        <f aca="false">(N113/$P113)/(N$4/$P$4)/(G113/G$4)*100</f>
        <v>89.4082145629675</v>
      </c>
      <c r="W113" s="22" t="n">
        <f aca="false">(O113/$P113)/(O$4/$P$4)/(H113/H$4)*100</f>
        <v>113.834601799525</v>
      </c>
      <c r="X113" s="23" t="n">
        <f aca="false">-(LN(Q113)-LN(AVERAGE(Q$4:Q113)))</f>
        <v>-0.0527026454596582</v>
      </c>
      <c r="Y113" s="23" t="n">
        <f aca="false">-(LN(R113)-LN(AVERAGE(R$4:R113)))</f>
        <v>0.132030747660618</v>
      </c>
      <c r="Z113" s="23" t="n">
        <f aca="false">-(LN(S113)-LN(AVERAGE(S$4:S113)))</f>
        <v>-0.161035161426353</v>
      </c>
      <c r="AA113" s="23" t="n">
        <f aca="false">-(LN(T113)-LN(AVERAGE(T$4:T113)))</f>
        <v>0.0409210521494092</v>
      </c>
      <c r="AB113" s="23" t="n">
        <f aca="false">-(LN(U113)-LN(AVERAGE(U$4:U113)))</f>
        <v>0.0259679255538616</v>
      </c>
      <c r="AC113" s="23" t="n">
        <f aca="false">-(LN(V113)-LN(AVERAGE(V$4:V113)))</f>
        <v>0.142637094747758</v>
      </c>
      <c r="AD113" s="23" t="n">
        <f aca="false">-(LN(W113)-LN(AVERAGE(W$4:W113)))</f>
        <v>-0.0781379301336438</v>
      </c>
      <c r="AE113" s="23" t="n">
        <f aca="false">LN(B112/B113)</f>
        <v>-0.0189061757410521</v>
      </c>
      <c r="AF113" s="23" t="n">
        <f aca="false">LN(C112/C113)</f>
        <v>0.0196401758837928</v>
      </c>
      <c r="AG113" s="23" t="n">
        <f aca="false">LN(D112/D113)</f>
        <v>0.0622469713332039</v>
      </c>
      <c r="AH113" s="23" t="n">
        <f aca="false">LN(E112/E113)</f>
        <v>-0.0248600755136293</v>
      </c>
      <c r="AI113" s="23" t="n">
        <f aca="false">LN(F112/F113)</f>
        <v>0.0575921347735881</v>
      </c>
      <c r="AJ113" s="23" t="n">
        <f aca="false">LN(G112/G113)</f>
        <v>-0.0517474535197382</v>
      </c>
      <c r="AK113" s="23" t="n">
        <f aca="false">LN(H112/H113)</f>
        <v>5.28792766239129E-005</v>
      </c>
    </row>
    <row r="114" customFormat="false" ht="15" hidden="false" customHeight="false" outlineLevel="0" collapsed="false">
      <c r="A114" s="19" t="n">
        <v>41364</v>
      </c>
      <c r="B114" s="20" t="n">
        <v>3.5703</v>
      </c>
      <c r="C114" s="20" t="n">
        <v>14.4138</v>
      </c>
      <c r="D114" s="20" t="n">
        <v>503.8134</v>
      </c>
      <c r="E114" s="20" t="n">
        <v>2929.6093</v>
      </c>
      <c r="F114" s="20" t="n">
        <v>8.6547</v>
      </c>
      <c r="G114" s="20" t="n">
        <v>4.1385</v>
      </c>
      <c r="H114" s="20" t="n">
        <v>3.8961</v>
      </c>
      <c r="I114" s="21" t="n">
        <v>165.396</v>
      </c>
      <c r="J114" s="21" t="n">
        <v>148.739</v>
      </c>
      <c r="K114" s="21" t="n">
        <v>133.656</v>
      </c>
      <c r="L114" s="21" t="n">
        <v>154.909</v>
      </c>
      <c r="M114" s="21" t="n">
        <v>161.413</v>
      </c>
      <c r="N114" s="21" t="n">
        <v>331.87</v>
      </c>
      <c r="O114" s="21" t="n">
        <v>132.098</v>
      </c>
      <c r="P114" s="21" t="n">
        <v>124.98</v>
      </c>
      <c r="Q114" s="22" t="n">
        <f aca="false">(I114/$P114)/(I$4/$P$4)/(B114/B$4)*100</f>
        <v>113.882502092744</v>
      </c>
      <c r="R114" s="22" t="n">
        <f aca="false">(J114/$P114)/(J$4/$P$4)/(C114/C$4)*100</f>
        <v>89.834888267905</v>
      </c>
      <c r="S114" s="22" t="n">
        <f aca="false">(K114/$P114)/(K$4/$P$4)/(D114/D$4)*100</f>
        <v>138.404912716278</v>
      </c>
      <c r="T114" s="22" t="n">
        <f aca="false">(L114/$P114)/(L$4/$P$4)/(E114/E$4)*100</f>
        <v>95.9725076951683</v>
      </c>
      <c r="U114" s="22" t="n">
        <f aca="false">(M114/$P114)/(M$4/$P$4)/(F114/F$4)*100</f>
        <v>92.2464747002965</v>
      </c>
      <c r="V114" s="22" t="n">
        <f aca="false">(N114/$P114)/(N$4/$P$4)/(G114/G$4)*100</f>
        <v>88.3543857690472</v>
      </c>
      <c r="W114" s="22" t="n">
        <f aca="false">(O114/$P114)/(O$4/$P$4)/(H114/H$4)*100</f>
        <v>110.270379197788</v>
      </c>
      <c r="X114" s="23" t="n">
        <f aca="false">-(LN(Q114)-LN(AVERAGE(Q$4:Q114)))</f>
        <v>-0.0578171183422063</v>
      </c>
      <c r="Y114" s="23" t="n">
        <f aca="false">-(LN(R114)-LN(AVERAGE(R$4:R114)))</f>
        <v>0.121712321485083</v>
      </c>
      <c r="Z114" s="23" t="n">
        <f aca="false">-(LN(S114)-LN(AVERAGE(S$4:S114)))</f>
        <v>-0.194018974116285</v>
      </c>
      <c r="AA114" s="23" t="n">
        <f aca="false">-(LN(T114)-LN(AVERAGE(T$4:T114)))</f>
        <v>0.0607527520724727</v>
      </c>
      <c r="AB114" s="23" t="n">
        <f aca="false">-(LN(U114)-LN(AVERAGE(U$4:U114)))</f>
        <v>0.0359854360261807</v>
      </c>
      <c r="AC114" s="23" t="n">
        <f aca="false">-(LN(V114)-LN(AVERAGE(V$4:V114)))</f>
        <v>0.153203336937717</v>
      </c>
      <c r="AD114" s="23" t="n">
        <f aca="false">-(LN(W114)-LN(AVERAGE(W$4:W114)))</f>
        <v>-0.0458996539949803</v>
      </c>
      <c r="AE114" s="23" t="n">
        <f aca="false">LN(B113/B114)</f>
        <v>0.00497318861384721</v>
      </c>
      <c r="AF114" s="23" t="n">
        <f aca="false">LN(C113/C114)</f>
        <v>0.00909558642350625</v>
      </c>
      <c r="AG114" s="23" t="n">
        <f aca="false">LN(D113/D114)</f>
        <v>0.0346760689498846</v>
      </c>
      <c r="AH114" s="23" t="n">
        <f aca="false">LN(E113/E114)</f>
        <v>-0.0206160309433425</v>
      </c>
      <c r="AI114" s="23" t="n">
        <f aca="false">LN(F113/F114)</f>
        <v>-0.010138223300202</v>
      </c>
      <c r="AJ114" s="23" t="n">
        <f aca="false">LN(G113/G114)</f>
        <v>-0.019889619119003</v>
      </c>
      <c r="AK114" s="23" t="n">
        <f aca="false">LN(H113/H114)</f>
        <v>-0.029696641878821</v>
      </c>
    </row>
    <row r="115" customFormat="false" ht="15" hidden="false" customHeight="false" outlineLevel="0" collapsed="false">
      <c r="A115" s="19" t="n">
        <v>41394</v>
      </c>
      <c r="B115" s="20" t="n">
        <v>3.7502</v>
      </c>
      <c r="C115" s="20" t="n">
        <v>14.3505</v>
      </c>
      <c r="D115" s="20" t="n">
        <v>540.7688</v>
      </c>
      <c r="E115" s="20" t="n">
        <v>2925.3073</v>
      </c>
      <c r="F115" s="20" t="n">
        <v>8.2766</v>
      </c>
      <c r="G115" s="20" t="n">
        <v>4.151</v>
      </c>
      <c r="H115" s="20" t="n">
        <v>3.8023</v>
      </c>
      <c r="I115" s="21" t="n">
        <v>166.37</v>
      </c>
      <c r="J115" s="21" t="n">
        <v>149.255</v>
      </c>
      <c r="K115" s="21" t="n">
        <v>133.968</v>
      </c>
      <c r="L115" s="21" t="n">
        <v>155.436</v>
      </c>
      <c r="M115" s="21" t="n">
        <v>161.957</v>
      </c>
      <c r="N115" s="21" t="n">
        <v>334.882</v>
      </c>
      <c r="O115" s="21" t="n">
        <v>132.397</v>
      </c>
      <c r="P115" s="21" t="n">
        <v>125.296</v>
      </c>
      <c r="Q115" s="22" t="n">
        <f aca="false">(I115/$P115)/(I$4/$P$4)/(B115/B$4)*100</f>
        <v>108.782894144313</v>
      </c>
      <c r="R115" s="22" t="n">
        <f aca="false">(J115/$P115)/(J$4/$P$4)/(C115/C$4)*100</f>
        <v>90.3158213449745</v>
      </c>
      <c r="S115" s="22" t="n">
        <f aca="false">(K115/$P115)/(K$4/$P$4)/(D115/D$4)*100</f>
        <v>128.921550887855</v>
      </c>
      <c r="T115" s="22" t="n">
        <f aca="false">(L115/$P115)/(L$4/$P$4)/(E115/E$4)*100</f>
        <v>96.1973987037077</v>
      </c>
      <c r="U115" s="22" t="n">
        <f aca="false">(M115/$P115)/(M$4/$P$4)/(F115/F$4)*100</f>
        <v>96.5415701232632</v>
      </c>
      <c r="V115" s="22" t="n">
        <f aca="false">(N115/$P115)/(N$4/$P$4)/(G115/G$4)*100</f>
        <v>88.6636204899505</v>
      </c>
      <c r="W115" s="22" t="n">
        <f aca="false">(O115/$P115)/(O$4/$P$4)/(H115/H$4)*100</f>
        <v>112.960810445873</v>
      </c>
      <c r="X115" s="23" t="n">
        <f aca="false">-(LN(Q115)-LN(AVERAGE(Q$4:Q115)))</f>
        <v>-0.0118961655051599</v>
      </c>
      <c r="Y115" s="23" t="n">
        <f aca="false">-(LN(R115)-LN(AVERAGE(R$4:R115)))</f>
        <v>0.115391731526733</v>
      </c>
      <c r="Z115" s="23" t="n">
        <f aca="false">-(LN(S115)-LN(AVERAGE(S$4:S115)))</f>
        <v>-0.121871194571811</v>
      </c>
      <c r="AA115" s="23" t="n">
        <f aca="false">-(LN(T115)-LN(AVERAGE(T$4:T115)))</f>
        <v>0.0579054813968281</v>
      </c>
      <c r="AB115" s="23" t="n">
        <f aca="false">-(LN(U115)-LN(AVERAGE(U$4:U115)))</f>
        <v>-0.00943875047039011</v>
      </c>
      <c r="AC115" s="23" t="n">
        <f aca="false">-(LN(V115)-LN(AVERAGE(V$4:V115)))</f>
        <v>0.148467293859103</v>
      </c>
      <c r="AD115" s="23" t="n">
        <f aca="false">-(LN(W115)-LN(AVERAGE(W$4:W115)))</f>
        <v>-0.0693580244237078</v>
      </c>
      <c r="AE115" s="23" t="n">
        <f aca="false">LN(B114/B115)</f>
        <v>-0.0491595460191143</v>
      </c>
      <c r="AF115" s="23" t="n">
        <f aca="false">LN(C114/C115)</f>
        <v>0.00440129620287269</v>
      </c>
      <c r="AG115" s="23" t="n">
        <f aca="false">LN(D114/D115)</f>
        <v>-0.0707858693357117</v>
      </c>
      <c r="AH115" s="23" t="n">
        <f aca="false">LN(E114/E115)</f>
        <v>0.0014695344333998</v>
      </c>
      <c r="AI115" s="23" t="n">
        <f aca="false">LN(F114/F115)</f>
        <v>0.0446702699352962</v>
      </c>
      <c r="AJ115" s="23" t="n">
        <f aca="false">LN(G114/G115)</f>
        <v>-0.00301586572758835</v>
      </c>
      <c r="AK115" s="23" t="n">
        <f aca="false">LN(H114/H115)</f>
        <v>0.0243699060096497</v>
      </c>
    </row>
    <row r="116" customFormat="false" ht="15" hidden="false" customHeight="false" outlineLevel="0" collapsed="false">
      <c r="A116" s="19" t="n">
        <v>41425</v>
      </c>
      <c r="B116" s="20" t="n">
        <v>3.658</v>
      </c>
      <c r="C116" s="20" t="n">
        <v>14.4243</v>
      </c>
      <c r="D116" s="20" t="n">
        <v>517.6045</v>
      </c>
      <c r="E116" s="20" t="n">
        <v>2950.3119</v>
      </c>
      <c r="F116" s="20" t="n">
        <v>7.4613</v>
      </c>
      <c r="G116" s="20" t="n">
        <v>4.2512</v>
      </c>
      <c r="H116" s="20" t="n">
        <v>3.443</v>
      </c>
      <c r="I116" s="21" t="n">
        <v>167.054</v>
      </c>
      <c r="J116" s="21" t="n">
        <v>149.884</v>
      </c>
      <c r="K116" s="21" t="n">
        <v>134.503</v>
      </c>
      <c r="L116" s="21" t="n">
        <v>155.654</v>
      </c>
      <c r="M116" s="21" t="n">
        <v>162.639</v>
      </c>
      <c r="N116" s="21" t="n">
        <v>338.641</v>
      </c>
      <c r="O116" s="21" t="n">
        <v>132.83</v>
      </c>
      <c r="P116" s="21" t="n">
        <v>125.811</v>
      </c>
      <c r="Q116" s="22" t="n">
        <f aca="false">(I116/$P116)/(I$4/$P$4)/(B116/B$4)*100</f>
        <v>111.524887023858</v>
      </c>
      <c r="R116" s="22" t="n">
        <f aca="false">(J116/$P116)/(J$4/$P$4)/(C116/C$4)*100</f>
        <v>89.863038828845</v>
      </c>
      <c r="S116" s="22" t="n">
        <f aca="false">(K116/$P116)/(K$4/$P$4)/(D116/D$4)*100</f>
        <v>134.675499259736</v>
      </c>
      <c r="T116" s="22" t="n">
        <f aca="false">(L116/$P116)/(L$4/$P$4)/(E116/E$4)*100</f>
        <v>95.1248880501081</v>
      </c>
      <c r="U116" s="22" t="n">
        <f aca="false">(M116/$P116)/(M$4/$P$4)/(F116/F$4)*100</f>
        <v>107.10145881115</v>
      </c>
      <c r="V116" s="22" t="n">
        <f aca="false">(N116/$P116)/(N$4/$P$4)/(G116/G$4)*100</f>
        <v>87.1872506955822</v>
      </c>
      <c r="W116" s="22" t="n">
        <f aca="false">(O116/$P116)/(O$4/$P$4)/(H116/H$4)*100</f>
        <v>124.644688590254</v>
      </c>
      <c r="X116" s="23" t="n">
        <f aca="false">-(LN(Q116)-LN(AVERAGE(Q$4:Q116)))</f>
        <v>-0.0364582525818094</v>
      </c>
      <c r="Y116" s="23" t="n">
        <f aca="false">-(LN(R116)-LN(AVERAGE(R$4:R116)))</f>
        <v>0.119413178922726</v>
      </c>
      <c r="Z116" s="23" t="n">
        <f aca="false">-(LN(S116)-LN(AVERAGE(S$4:S116)))</f>
        <v>-0.163943413222334</v>
      </c>
      <c r="AA116" s="23" t="n">
        <f aca="false">-(LN(T116)-LN(AVERAGE(T$4:T116)))</f>
        <v>0.0685259871832518</v>
      </c>
      <c r="AB116" s="23" t="n">
        <f aca="false">-(LN(U116)-LN(AVERAGE(U$4:U116)))</f>
        <v>-0.112181132999824</v>
      </c>
      <c r="AC116" s="23" t="n">
        <f aca="false">-(LN(V116)-LN(AVERAGE(V$4:V116)))</f>
        <v>0.163909920603691</v>
      </c>
      <c r="AD116" s="23" t="n">
        <f aca="false">-(LN(W116)-LN(AVERAGE(W$4:W116)))</f>
        <v>-0.166168929935473</v>
      </c>
      <c r="AE116" s="23" t="n">
        <f aca="false">LN(B115/B116)</f>
        <v>0.0248926219248072</v>
      </c>
      <c r="AF116" s="23" t="n">
        <f aca="false">LN(C115/C116)</f>
        <v>-0.00512949954941744</v>
      </c>
      <c r="AG116" s="23" t="n">
        <f aca="false">LN(D115/D116)</f>
        <v>0.0437803936357191</v>
      </c>
      <c r="AH116" s="23" t="n">
        <f aca="false">LN(E115/E116)</f>
        <v>-0.00851135858190851</v>
      </c>
      <c r="AI116" s="23" t="n">
        <f aca="false">LN(F115/F116)</f>
        <v>0.103702594278806</v>
      </c>
      <c r="AJ116" s="23" t="n">
        <f aca="false">LN(G115/G116)</f>
        <v>-0.0238520269525103</v>
      </c>
      <c r="AK116" s="23" t="n">
        <f aca="false">LN(H115/H116)</f>
        <v>0.0992629624359808</v>
      </c>
    </row>
    <row r="117" customFormat="false" ht="15" hidden="false" customHeight="false" outlineLevel="0" collapsed="false">
      <c r="A117" s="19" t="n">
        <v>41455</v>
      </c>
      <c r="B117" s="20" t="n">
        <v>3.6365</v>
      </c>
      <c r="C117" s="20" t="n">
        <v>14.3535</v>
      </c>
      <c r="D117" s="20" t="n">
        <v>552.9805</v>
      </c>
      <c r="E117" s="20" t="n">
        <v>2924.6826</v>
      </c>
      <c r="F117" s="20" t="n">
        <v>7.2055</v>
      </c>
      <c r="G117" s="20" t="n">
        <v>4.14</v>
      </c>
      <c r="H117" s="20" t="n">
        <v>3.551</v>
      </c>
      <c r="I117" s="21" t="n">
        <v>167.599</v>
      </c>
      <c r="J117" s="21" t="n">
        <v>150.449</v>
      </c>
      <c r="K117" s="21" t="n">
        <v>134.772</v>
      </c>
      <c r="L117" s="21" t="n">
        <v>156.224</v>
      </c>
      <c r="M117" s="21" t="n">
        <v>163.097</v>
      </c>
      <c r="N117" s="21" t="n">
        <v>342.22</v>
      </c>
      <c r="O117" s="21" t="n">
        <v>133.166</v>
      </c>
      <c r="P117" s="21" t="n">
        <v>126.07</v>
      </c>
      <c r="Q117" s="22" t="n">
        <f aca="false">(I117/$P117)/(I$4/$P$4)/(B117/B$4)*100</f>
        <v>112.319020311388</v>
      </c>
      <c r="R117" s="22" t="n">
        <f aca="false">(J117/$P117)/(J$4/$P$4)/(C117/C$4)*100</f>
        <v>90.4604878667183</v>
      </c>
      <c r="S117" s="22" t="n">
        <f aca="false">(K117/$P117)/(K$4/$P$4)/(D117/D$4)*100</f>
        <v>126.052477060917</v>
      </c>
      <c r="T117" s="22" t="n">
        <f aca="false">(L117/$P117)/(L$4/$P$4)/(E117/E$4)*100</f>
        <v>96.1120139280861</v>
      </c>
      <c r="U117" s="22" t="n">
        <f aca="false">(M117/$P117)/(M$4/$P$4)/(F117/F$4)*100</f>
        <v>110.987458064232</v>
      </c>
      <c r="V117" s="22" t="n">
        <f aca="false">(N117/$P117)/(N$4/$P$4)/(G117/G$4)*100</f>
        <v>90.2894254831281</v>
      </c>
      <c r="W117" s="22" t="n">
        <f aca="false">(O117/$P117)/(O$4/$P$4)/(H117/H$4)*100</f>
        <v>120.910542813226</v>
      </c>
      <c r="X117" s="23" t="n">
        <f aca="false">-(LN(Q117)-LN(AVERAGE(Q$4:Q117)))</f>
        <v>-0.0431632867604836</v>
      </c>
      <c r="Y117" s="23" t="n">
        <f aca="false">-(LN(R117)-LN(AVERAGE(R$4:R117)))</f>
        <v>0.111850700269354</v>
      </c>
      <c r="Z117" s="23" t="n">
        <f aca="false">-(LN(S117)-LN(AVERAGE(S$4:S117)))</f>
        <v>-0.0968729564526409</v>
      </c>
      <c r="AA117" s="23" t="n">
        <f aca="false">-(LN(T117)-LN(AVERAGE(T$4:T117)))</f>
        <v>0.0577062073038785</v>
      </c>
      <c r="AB117" s="23" t="n">
        <f aca="false">-(LN(U117)-LN(AVERAGE(U$4:U117)))</f>
        <v>-0.146425291648863</v>
      </c>
      <c r="AC117" s="23" t="n">
        <f aca="false">-(LN(V117)-LN(AVERAGE(V$4:V117)))</f>
        <v>0.127885891928582</v>
      </c>
      <c r="AD117" s="23" t="n">
        <f aca="false">-(LN(W117)-LN(AVERAGE(W$4:W117)))</f>
        <v>-0.134478074492795</v>
      </c>
      <c r="AE117" s="23" t="n">
        <f aca="false">LN(B116/B117)</f>
        <v>0.00589486935621568</v>
      </c>
      <c r="AF117" s="23" t="n">
        <f aca="false">LN(C116/C117)</f>
        <v>0.00492046944832183</v>
      </c>
      <c r="AG117" s="23" t="n">
        <f aca="false">LN(D116/D117)</f>
        <v>-0.0661113015733826</v>
      </c>
      <c r="AH117" s="23" t="n">
        <f aca="false">LN(E116/E117)</f>
        <v>0.00872493160102581</v>
      </c>
      <c r="AI117" s="23" t="n">
        <f aca="false">LN(F116/F117)</f>
        <v>0.0348850384719881</v>
      </c>
      <c r="AJ117" s="23" t="n">
        <f aca="false">LN(G116/G117)</f>
        <v>0.026505508186189</v>
      </c>
      <c r="AK117" s="23" t="n">
        <f aca="false">LN(H116/H117)</f>
        <v>-0.0308860696045642</v>
      </c>
    </row>
    <row r="118" customFormat="false" ht="15" hidden="false" customHeight="false" outlineLevel="0" collapsed="false">
      <c r="A118" s="19" t="n">
        <v>41486</v>
      </c>
      <c r="B118" s="20" t="n">
        <v>3.7816</v>
      </c>
      <c r="C118" s="20" t="n">
        <v>14.7111</v>
      </c>
      <c r="D118" s="20" t="n">
        <v>579.7247</v>
      </c>
      <c r="E118" s="20" t="n">
        <v>2922.0943</v>
      </c>
      <c r="F118" s="20" t="n">
        <v>7.238</v>
      </c>
      <c r="G118" s="20" t="n">
        <v>4.1174</v>
      </c>
      <c r="H118" s="20" t="n">
        <v>3.526</v>
      </c>
      <c r="I118" s="21" t="n">
        <v>168.187</v>
      </c>
      <c r="J118" s="21" t="n">
        <v>151.047</v>
      </c>
      <c r="K118" s="21" t="n">
        <v>134.961</v>
      </c>
      <c r="L118" s="21" t="n">
        <v>156.923</v>
      </c>
      <c r="M118" s="21" t="n">
        <v>164.026</v>
      </c>
      <c r="N118" s="21" t="n">
        <v>345.839</v>
      </c>
      <c r="O118" s="21" t="n">
        <v>133.566</v>
      </c>
      <c r="P118" s="21" t="n">
        <v>126.264</v>
      </c>
      <c r="Q118" s="22" t="n">
        <f aca="false">(I118/$P118)/(I$4/$P$4)/(B118/B$4)*100</f>
        <v>108.221741831714</v>
      </c>
      <c r="R118" s="22" t="n">
        <f aca="false">(J118/$P118)/(J$4/$P$4)/(C118/C$4)*100</f>
        <v>88.4762280846159</v>
      </c>
      <c r="S118" s="22" t="n">
        <f aca="false">(K118/$P118)/(K$4/$P$4)/(D118/D$4)*100</f>
        <v>120.22096794884</v>
      </c>
      <c r="T118" s="22" t="n">
        <f aca="false">(L118/$P118)/(L$4/$P$4)/(E118/E$4)*100</f>
        <v>96.4791014234374</v>
      </c>
      <c r="U118" s="22" t="n">
        <f aca="false">(M118/$P118)/(M$4/$P$4)/(F118/F$4)*100</f>
        <v>110.947719385002</v>
      </c>
      <c r="V118" s="22" t="n">
        <f aca="false">(N118/$P118)/(N$4/$P$4)/(G118/G$4)*100</f>
        <v>91.6041100131752</v>
      </c>
      <c r="W118" s="22" t="n">
        <f aca="false">(O118/$P118)/(O$4/$P$4)/(H118/H$4)*100</f>
        <v>121.94592992244</v>
      </c>
      <c r="X118" s="23" t="n">
        <f aca="false">-(LN(Q118)-LN(AVERAGE(Q$4:Q118)))</f>
        <v>-0.00595000619976904</v>
      </c>
      <c r="Y118" s="23" t="n">
        <f aca="false">-(LN(R118)-LN(AVERAGE(R$4:R118)))</f>
        <v>0.13293860650913</v>
      </c>
      <c r="Z118" s="23" t="n">
        <f aca="false">-(LN(S118)-LN(AVERAGE(S$4:S118)))</f>
        <v>-0.0490648762474439</v>
      </c>
      <c r="AA118" s="23" t="n">
        <f aca="false">-(LN(T118)-LN(AVERAGE(T$4:T118)))</f>
        <v>0.0534377671864537</v>
      </c>
      <c r="AB118" s="23" t="n">
        <f aca="false">-(LN(U118)-LN(AVERAGE(U$4:U118)))</f>
        <v>-0.144700515861642</v>
      </c>
      <c r="AC118" s="23" t="n">
        <f aca="false">-(LN(V118)-LN(AVERAGE(V$4:V118)))</f>
        <v>0.112497202010964</v>
      </c>
      <c r="AD118" s="23" t="n">
        <f aca="false">-(LN(W118)-LN(AVERAGE(W$4:W118)))</f>
        <v>-0.141668930101738</v>
      </c>
      <c r="AE118" s="23" t="n">
        <f aca="false">LN(B117/B118)</f>
        <v>-0.0391255198844312</v>
      </c>
      <c r="AF118" s="23" t="n">
        <f aca="false">LN(C117/C118)</f>
        <v>-0.024608495974104</v>
      </c>
      <c r="AG118" s="23" t="n">
        <f aca="false">LN(D117/D118)</f>
        <v>-0.0472305969891657</v>
      </c>
      <c r="AH118" s="23" t="n">
        <f aca="false">LN(E117/E118)</f>
        <v>0.000885376751447162</v>
      </c>
      <c r="AI118" s="23" t="n">
        <f aca="false">LN(F117/F118)</f>
        <v>-0.0045003018452715</v>
      </c>
      <c r="AJ118" s="23" t="n">
        <f aca="false">LN(G117/G118)</f>
        <v>0.00547389164415202</v>
      </c>
      <c r="AK118" s="23" t="n">
        <f aca="false">LN(H117/H118)</f>
        <v>0.00706516998527246</v>
      </c>
    </row>
    <row r="119" customFormat="false" ht="15" hidden="false" customHeight="false" outlineLevel="0" collapsed="false">
      <c r="A119" s="19" t="n">
        <v>41517</v>
      </c>
      <c r="B119" s="20" t="n">
        <v>3.7534</v>
      </c>
      <c r="C119" s="20" t="n">
        <v>14.741</v>
      </c>
      <c r="D119" s="20" t="n">
        <v>598.4185</v>
      </c>
      <c r="E119" s="20" t="n">
        <v>3146.8297</v>
      </c>
      <c r="F119" s="20" t="n">
        <v>7.1432</v>
      </c>
      <c r="G119" s="20" t="n">
        <v>4.0588</v>
      </c>
      <c r="H119" s="20" t="n">
        <v>3.4929</v>
      </c>
      <c r="I119" s="21" t="n">
        <v>169.004</v>
      </c>
      <c r="J119" s="21" t="n">
        <v>151.192</v>
      </c>
      <c r="K119" s="21" t="n">
        <v>135.613</v>
      </c>
      <c r="L119" s="21" t="n">
        <v>158.01</v>
      </c>
      <c r="M119" s="21" t="n">
        <v>164.638</v>
      </c>
      <c r="N119" s="21" t="n">
        <v>348.619</v>
      </c>
      <c r="O119" s="21" t="n">
        <v>133.976</v>
      </c>
      <c r="P119" s="21" t="n">
        <v>126.334</v>
      </c>
      <c r="Q119" s="22" t="n">
        <f aca="false">(I119/$P119)/(I$4/$P$4)/(B119/B$4)*100</f>
        <v>109.503781106667</v>
      </c>
      <c r="R119" s="22" t="n">
        <f aca="false">(J119/$P119)/(J$4/$P$4)/(C119/C$4)*100</f>
        <v>88.3325576372696</v>
      </c>
      <c r="S119" s="22" t="n">
        <f aca="false">(K119/$P119)/(K$4/$P$4)/(D119/D$4)*100</f>
        <v>116.96322810991</v>
      </c>
      <c r="T119" s="22" t="n">
        <f aca="false">(L119/$P119)/(L$4/$P$4)/(E119/E$4)*100</f>
        <v>90.1595019457998</v>
      </c>
      <c r="U119" s="22" t="n">
        <f aca="false">(M119/$P119)/(M$4/$P$4)/(F119/F$4)*100</f>
        <v>112.777076495172</v>
      </c>
      <c r="V119" s="22" t="n">
        <f aca="false">(N119/$P119)/(N$4/$P$4)/(G119/G$4)*100</f>
        <v>93.6217491045561</v>
      </c>
      <c r="W119" s="22" t="n">
        <f aca="false">(O119/$P119)/(O$4/$P$4)/(H119/H$4)*100</f>
        <v>123.410993738859</v>
      </c>
      <c r="X119" s="23" t="n">
        <f aca="false">-(LN(Q119)-LN(AVERAGE(Q$4:Q119)))</f>
        <v>-0.0175726302847599</v>
      </c>
      <c r="Y119" s="23" t="n">
        <f aca="false">-(LN(R119)-LN(AVERAGE(R$4:R119)))</f>
        <v>0.133477798550055</v>
      </c>
      <c r="Z119" s="23" t="n">
        <f aca="false">-(LN(S119)-LN(AVERAGE(S$4:S119)))</f>
        <v>-0.0214048696022715</v>
      </c>
      <c r="AA119" s="23" t="n">
        <f aca="false">-(LN(T119)-LN(AVERAGE(T$4:T119)))</f>
        <v>0.12019948664379</v>
      </c>
      <c r="AB119" s="23" t="n">
        <f aca="false">-(LN(U119)-LN(AVERAGE(U$4:U119)))</f>
        <v>-0.159549194454351</v>
      </c>
      <c r="AC119" s="23" t="n">
        <f aca="false">-(LN(V119)-LN(AVERAGE(V$4:V119)))</f>
        <v>0.0899627741844995</v>
      </c>
      <c r="AD119" s="23" t="n">
        <f aca="false">-(LN(W119)-LN(AVERAGE(W$4:W119)))</f>
        <v>-0.152181043087402</v>
      </c>
      <c r="AE119" s="23" t="n">
        <f aca="false">LN(B118/B119)</f>
        <v>0.0074851046218544</v>
      </c>
      <c r="AF119" s="23" t="n">
        <f aca="false">LN(C118/C119)</f>
        <v>-0.00203041618574694</v>
      </c>
      <c r="AG119" s="23" t="n">
        <f aca="false">LN(D118/D119)</f>
        <v>-0.0317370062741599</v>
      </c>
      <c r="AH119" s="23" t="n">
        <f aca="false">LN(E118/E119)</f>
        <v>-0.0740949163638933</v>
      </c>
      <c r="AI119" s="23" t="n">
        <f aca="false">LN(F118/F119)</f>
        <v>0.0131840699206812</v>
      </c>
      <c r="AJ119" s="23" t="n">
        <f aca="false">LN(G118/G119)</f>
        <v>0.0143345327702801</v>
      </c>
      <c r="AK119" s="23" t="n">
        <f aca="false">LN(H118/H119)</f>
        <v>0.00943174724673547</v>
      </c>
    </row>
    <row r="120" customFormat="false" ht="15" hidden="false" customHeight="false" outlineLevel="0" collapsed="false">
      <c r="A120" s="19" t="n">
        <v>41547</v>
      </c>
      <c r="B120" s="20" t="n">
        <v>3.8641</v>
      </c>
      <c r="C120" s="20" t="n">
        <v>14.453</v>
      </c>
      <c r="D120" s="20" t="n">
        <v>597.5913</v>
      </c>
      <c r="E120" s="20" t="n">
        <v>3133.8593</v>
      </c>
      <c r="F120" s="20" t="n">
        <v>6.5628</v>
      </c>
      <c r="G120" s="20" t="n">
        <v>3.9994</v>
      </c>
      <c r="H120" s="20" t="n">
        <v>3.5236</v>
      </c>
      <c r="I120" s="21" t="n">
        <v>169.914</v>
      </c>
      <c r="J120" s="21" t="n">
        <v>151.673</v>
      </c>
      <c r="K120" s="21" t="n">
        <v>135.932</v>
      </c>
      <c r="L120" s="21" t="n">
        <v>158.685</v>
      </c>
      <c r="M120" s="21" t="n">
        <v>165.506</v>
      </c>
      <c r="N120" s="21" t="n">
        <v>352.189</v>
      </c>
      <c r="O120" s="21" t="n">
        <v>134.419</v>
      </c>
      <c r="P120" s="21" t="n">
        <v>126.754</v>
      </c>
      <c r="Q120" s="22" t="n">
        <f aca="false">(I120/$P120)/(I$4/$P$4)/(B120/B$4)*100</f>
        <v>106.585066836525</v>
      </c>
      <c r="R120" s="22" t="n">
        <f aca="false">(J120/$P120)/(J$4/$P$4)/(C120/C$4)*100</f>
        <v>90.0798776415591</v>
      </c>
      <c r="S120" s="22" t="n">
        <f aca="false">(K120/$P120)/(K$4/$P$4)/(D120/D$4)*100</f>
        <v>117.011635091622</v>
      </c>
      <c r="T120" s="22" t="n">
        <f aca="false">(L120/$P120)/(L$4/$P$4)/(E120/E$4)*100</f>
        <v>90.6181365056143</v>
      </c>
      <c r="U120" s="22" t="n">
        <f aca="false">(M120/$P120)/(M$4/$P$4)/(F120/F$4)*100</f>
        <v>122.98912377145</v>
      </c>
      <c r="V120" s="22" t="n">
        <f aca="false">(N120/$P120)/(N$4/$P$4)/(G120/G$4)*100</f>
        <v>95.6671570991606</v>
      </c>
      <c r="W120" s="22" t="n">
        <f aca="false">(O120/$P120)/(O$4/$P$4)/(H120/H$4)*100</f>
        <v>122.33356354746</v>
      </c>
      <c r="X120" s="23" t="n">
        <f aca="false">-(LN(Q120)-LN(AVERAGE(Q$4:Q120)))</f>
        <v>0.00936270003708817</v>
      </c>
      <c r="Y120" s="23" t="n">
        <f aca="false">-(LN(R120)-LN(AVERAGE(R$4:R120)))</f>
        <v>0.112969293485381</v>
      </c>
      <c r="Z120" s="23" t="n">
        <f aca="false">-(LN(S120)-LN(AVERAGE(S$4:S120)))</f>
        <v>-0.0216301332413371</v>
      </c>
      <c r="AA120" s="23" t="n">
        <f aca="false">-(LN(T120)-LN(AVERAGE(T$4:T120)))</f>
        <v>0.114195574609258</v>
      </c>
      <c r="AB120" s="23" t="n">
        <f aca="false">-(LN(U120)-LN(AVERAGE(U$4:U120)))</f>
        <v>-0.243848574572035</v>
      </c>
      <c r="AC120" s="23" t="n">
        <f aca="false">-(LN(V120)-LN(AVERAGE(V$4:V120)))</f>
        <v>0.0677856057568507</v>
      </c>
      <c r="AD120" s="23" t="n">
        <f aca="false">-(LN(W120)-LN(AVERAGE(W$4:W120)))</f>
        <v>-0.142095158057487</v>
      </c>
      <c r="AE120" s="23" t="n">
        <f aca="false">LN(B119/B120)</f>
        <v>-0.0290667000575414</v>
      </c>
      <c r="AF120" s="23" t="n">
        <f aca="false">LN(C119/C120)</f>
        <v>0.0197307215984362</v>
      </c>
      <c r="AG120" s="23" t="n">
        <f aca="false">LN(D119/D120)</f>
        <v>0.00138326647808207</v>
      </c>
      <c r="AH120" s="23" t="n">
        <f aca="false">LN(E119/E120)</f>
        <v>0.00413025336503407</v>
      </c>
      <c r="AI120" s="23" t="n">
        <f aca="false">LN(F119/F120)</f>
        <v>0.0847435140622793</v>
      </c>
      <c r="AJ120" s="23" t="n">
        <f aca="false">LN(G119/G120)</f>
        <v>0.0147430135540251</v>
      </c>
      <c r="AK120" s="23" t="n">
        <f aca="false">LN(H119/H120)</f>
        <v>-0.00875085752456061</v>
      </c>
    </row>
    <row r="121" customFormat="false" ht="15" hidden="false" customHeight="false" outlineLevel="0" collapsed="false">
      <c r="A121" s="19" t="n">
        <v>41578</v>
      </c>
      <c r="B121" s="20" t="n">
        <v>3.7606</v>
      </c>
      <c r="C121" s="20" t="n">
        <v>13.9449</v>
      </c>
      <c r="D121" s="20" t="n">
        <v>606.5346</v>
      </c>
      <c r="E121" s="20" t="n">
        <v>3336.7684</v>
      </c>
      <c r="F121" s="20" t="n">
        <v>6.6223</v>
      </c>
      <c r="G121" s="20" t="n">
        <v>4.092</v>
      </c>
      <c r="H121" s="20" t="n">
        <v>3.2686</v>
      </c>
      <c r="I121" s="21" t="n">
        <v>170.714</v>
      </c>
      <c r="J121" s="21" t="n">
        <v>152.175</v>
      </c>
      <c r="K121" s="21" t="n">
        <v>136.398</v>
      </c>
      <c r="L121" s="21" t="n">
        <v>159.452</v>
      </c>
      <c r="M121" s="21" t="n">
        <v>166.111</v>
      </c>
      <c r="N121" s="21" t="n">
        <v>354.866</v>
      </c>
      <c r="O121" s="21" t="n">
        <v>134.688</v>
      </c>
      <c r="P121" s="21" t="n">
        <v>127.333</v>
      </c>
      <c r="Q121" s="22" t="n">
        <f aca="false">(I121/$P121)/(I$4/$P$4)/(B121/B$4)*100</f>
        <v>109.533825009151</v>
      </c>
      <c r="R121" s="22" t="n">
        <f aca="false">(J121/$P121)/(J$4/$P$4)/(C121/C$4)*100</f>
        <v>93.2451220083859</v>
      </c>
      <c r="S121" s="22" t="n">
        <f aca="false">(K121/$P121)/(K$4/$P$4)/(D121/D$4)*100</f>
        <v>115.155512221139</v>
      </c>
      <c r="T121" s="22" t="n">
        <f aca="false">(L121/$P121)/(L$4/$P$4)/(E121/E$4)*100</f>
        <v>85.1301412504268</v>
      </c>
      <c r="U121" s="22" t="n">
        <f aca="false">(M121/$P121)/(M$4/$P$4)/(F121/F$4)*100</f>
        <v>121.773384830242</v>
      </c>
      <c r="V121" s="22" t="n">
        <f aca="false">(N121/$P121)/(N$4/$P$4)/(G121/G$4)*100</f>
        <v>93.784569992186</v>
      </c>
      <c r="W121" s="22" t="n">
        <f aca="false">(O121/$P121)/(O$4/$P$4)/(H121/H$4)*100</f>
        <v>131.540472547174</v>
      </c>
      <c r="X121" s="23" t="n">
        <f aca="false">-(LN(Q121)-LN(AVERAGE(Q$4:Q121)))</f>
        <v>-0.0177740053315301</v>
      </c>
      <c r="Y121" s="23" t="n">
        <f aca="false">-(LN(R121)-LN(AVERAGE(R$4:R121)))</f>
        <v>0.077794850144695</v>
      </c>
      <c r="Z121" s="23" t="n">
        <f aca="false">-(LN(S121)-LN(AVERAGE(S$4:S121)))</f>
        <v>-0.00559232054058434</v>
      </c>
      <c r="AA121" s="23" t="n">
        <f aca="false">-(LN(T121)-LN(AVERAGE(T$4:T121)))</f>
        <v>0.175295452411589</v>
      </c>
      <c r="AB121" s="23" t="n">
        <f aca="false">-(LN(U121)-LN(AVERAGE(U$4:U121)))</f>
        <v>-0.231683594616349</v>
      </c>
      <c r="AC121" s="23" t="n">
        <f aca="false">-(LN(V121)-LN(AVERAGE(V$4:V121)))</f>
        <v>0.0869488085368868</v>
      </c>
      <c r="AD121" s="23" t="n">
        <f aca="false">-(LN(W121)-LN(AVERAGE(W$4:W121)))</f>
        <v>-0.212631214844814</v>
      </c>
      <c r="AE121" s="23" t="n">
        <f aca="false">LN(B120/B121)</f>
        <v>0.0271502767933395</v>
      </c>
      <c r="AF121" s="23" t="n">
        <f aca="false">LN(C120/C121)</f>
        <v>0.0357881554420072</v>
      </c>
      <c r="AG121" s="23" t="n">
        <f aca="false">LN(D120/D121)</f>
        <v>-0.0148546999169254</v>
      </c>
      <c r="AH121" s="23" t="n">
        <f aca="false">LN(E120/E121)</f>
        <v>-0.0627375454819362</v>
      </c>
      <c r="AI121" s="23" t="n">
        <f aca="false">LN(F120/F121)</f>
        <v>-0.00902540047396571</v>
      </c>
      <c r="AJ121" s="23" t="n">
        <f aca="false">LN(G120/G121)</f>
        <v>-0.0228894982206144</v>
      </c>
      <c r="AK121" s="23" t="n">
        <f aca="false">LN(H120/H121)</f>
        <v>0.075121435576683</v>
      </c>
    </row>
    <row r="122" customFormat="false" ht="15" hidden="false" customHeight="false" outlineLevel="0" collapsed="false">
      <c r="A122" s="19" t="n">
        <v>41608</v>
      </c>
      <c r="B122" s="20" t="n">
        <v>3.6405</v>
      </c>
      <c r="C122" s="20" t="n">
        <v>14.0116</v>
      </c>
      <c r="D122" s="20" t="n">
        <v>594.5285</v>
      </c>
      <c r="E122" s="20" t="n">
        <v>3289.2586</v>
      </c>
      <c r="F122" s="20" t="n">
        <v>6.7285</v>
      </c>
      <c r="G122" s="20" t="n">
        <v>4.2871</v>
      </c>
      <c r="H122" s="20" t="n">
        <v>3.3387</v>
      </c>
      <c r="I122" s="21" t="n">
        <v>171.423</v>
      </c>
      <c r="J122" s="21" t="n">
        <v>152.746</v>
      </c>
      <c r="K122" s="21" t="n">
        <v>136.605</v>
      </c>
      <c r="L122" s="21" t="n">
        <v>160.038</v>
      </c>
      <c r="M122" s="21" t="n">
        <v>167.109</v>
      </c>
      <c r="N122" s="21" t="n">
        <v>359.022</v>
      </c>
      <c r="O122" s="21" t="n">
        <v>135.142</v>
      </c>
      <c r="P122" s="21" t="n">
        <v>127.483</v>
      </c>
      <c r="Q122" s="22" t="n">
        <f aca="false">(I122/$P122)/(I$4/$P$4)/(B122/B$4)*100</f>
        <v>113.483575173022</v>
      </c>
      <c r="R122" s="22" t="n">
        <f aca="false">(J122/$P122)/(J$4/$P$4)/(C122/C$4)*100</f>
        <v>93.0398554725105</v>
      </c>
      <c r="S122" s="22" t="n">
        <f aca="false">(K122/$P122)/(K$4/$P$4)/(D122/D$4)*100</f>
        <v>117.520849795497</v>
      </c>
      <c r="T122" s="22" t="n">
        <f aca="false">(L122/$P122)/(L$4/$P$4)/(E122/E$4)*100</f>
        <v>86.5751474376998</v>
      </c>
      <c r="U122" s="22" t="n">
        <f aca="false">(M122/$P122)/(M$4/$P$4)/(F122/F$4)*100</f>
        <v>120.429564584802</v>
      </c>
      <c r="V122" s="22" t="n">
        <f aca="false">(N122/$P122)/(N$4/$P$4)/(G122/G$4)*100</f>
        <v>90.4583724674846</v>
      </c>
      <c r="W122" s="22" t="n">
        <f aca="false">(O122/$P122)/(O$4/$P$4)/(H122/H$4)*100</f>
        <v>129.06066871896</v>
      </c>
      <c r="X122" s="23" t="n">
        <f aca="false">-(LN(Q122)-LN(AVERAGE(Q$4:Q122)))</f>
        <v>-0.0527396663734114</v>
      </c>
      <c r="Y122" s="23" t="n">
        <f aca="false">-(LN(R122)-LN(AVERAGE(R$4:R122)))</f>
        <v>0.0793523622013428</v>
      </c>
      <c r="Z122" s="23" t="n">
        <f aca="false">-(LN(S122)-LN(AVERAGE(S$4:S122)))</f>
        <v>-0.0257039106334735</v>
      </c>
      <c r="AA122" s="23" t="n">
        <f aca="false">-(LN(T122)-LN(AVERAGE(T$4:T122)))</f>
        <v>0.157231579037214</v>
      </c>
      <c r="AB122" s="23" t="n">
        <f aca="false">-(LN(U122)-LN(AVERAGE(U$4:U122)))</f>
        <v>-0.218514963769871</v>
      </c>
      <c r="AC122" s="23" t="n">
        <f aca="false">-(LN(V122)-LN(AVERAGE(V$4:V122)))</f>
        <v>0.122085890672437</v>
      </c>
      <c r="AD122" s="23" t="n">
        <f aca="false">-(LN(W122)-LN(AVERAGE(W$4:W122)))</f>
        <v>-0.191805797287582</v>
      </c>
      <c r="AE122" s="23" t="n">
        <f aca="false">LN(B121/B122)</f>
        <v>0.0324574842866085</v>
      </c>
      <c r="AF122" s="23" t="n">
        <f aca="false">LN(C121/C122)</f>
        <v>-0.00477170794332168</v>
      </c>
      <c r="AG122" s="23" t="n">
        <f aca="false">LN(D121/D122)</f>
        <v>0.0199931209699394</v>
      </c>
      <c r="AH122" s="23" t="n">
        <f aca="false">LN(E121/E122)</f>
        <v>0.0143406038665295</v>
      </c>
      <c r="AI122" s="23" t="n">
        <f aca="false">LN(F121/F122)</f>
        <v>-0.0159094945669031</v>
      </c>
      <c r="AJ122" s="23" t="n">
        <f aca="false">LN(G121/G122)</f>
        <v>-0.046576665589838</v>
      </c>
      <c r="AK122" s="23" t="n">
        <f aca="false">LN(H121/H122)</f>
        <v>-0.0212197509885314</v>
      </c>
    </row>
    <row r="123" customFormat="false" ht="15" hidden="false" customHeight="false" outlineLevel="0" collapsed="false">
      <c r="A123" s="19" t="n">
        <v>41639</v>
      </c>
      <c r="B123" s="20" t="n">
        <v>3.6756</v>
      </c>
      <c r="C123" s="20" t="n">
        <v>14.023</v>
      </c>
      <c r="D123" s="20" t="n">
        <v>567.2608</v>
      </c>
      <c r="E123" s="20" t="n">
        <v>3266.514</v>
      </c>
      <c r="F123" s="20" t="n">
        <v>6.9435</v>
      </c>
      <c r="G123" s="20" t="n">
        <v>3.984</v>
      </c>
      <c r="H123" s="20" t="n">
        <v>3.2203</v>
      </c>
      <c r="I123" s="21" t="n">
        <v>172.292</v>
      </c>
      <c r="J123" s="21" t="n">
        <v>153.199</v>
      </c>
      <c r="K123" s="21" t="n">
        <v>136.786</v>
      </c>
      <c r="L123" s="21" t="n">
        <v>160.945</v>
      </c>
      <c r="M123" s="21" t="n">
        <v>167.849</v>
      </c>
      <c r="N123" s="21" t="n">
        <v>362.665</v>
      </c>
      <c r="O123" s="21" t="n">
        <v>135.616</v>
      </c>
      <c r="P123" s="21" t="n">
        <v>127.656</v>
      </c>
      <c r="Q123" s="22" t="n">
        <f aca="false">(I123/$P123)/(I$4/$P$4)/(B123/B$4)*100</f>
        <v>112.816563340821</v>
      </c>
      <c r="R123" s="22" t="n">
        <f aca="false">(J123/$P123)/(J$4/$P$4)/(C123/C$4)*100</f>
        <v>93.113564239809</v>
      </c>
      <c r="S123" s="22" t="n">
        <f aca="false">(K123/$P123)/(K$4/$P$4)/(D123/D$4)*100</f>
        <v>123.166025002505</v>
      </c>
      <c r="T123" s="22" t="n">
        <f aca="false">(L123/$P123)/(L$4/$P$4)/(E123/E$4)*100</f>
        <v>87.5532257623537</v>
      </c>
      <c r="U123" s="22" t="n">
        <f aca="false">(M123/$P123)/(M$4/$P$4)/(F123/F$4)*100</f>
        <v>117.058483591261</v>
      </c>
      <c r="V123" s="22" t="n">
        <f aca="false">(N123/$P123)/(N$4/$P$4)/(G123/G$4)*100</f>
        <v>98.1948428890386</v>
      </c>
      <c r="W123" s="22" t="n">
        <f aca="false">(O123/$P123)/(O$4/$P$4)/(H123/H$4)*100</f>
        <v>134.093154616872</v>
      </c>
      <c r="X123" s="23" t="n">
        <f aca="false">-(LN(Q123)-LN(AVERAGE(Q$4:Q123)))</f>
        <v>-0.0464451377465158</v>
      </c>
      <c r="Y123" s="23" t="n">
        <f aca="false">-(LN(R123)-LN(AVERAGE(R$4:R123)))</f>
        <v>0.0779306344902571</v>
      </c>
      <c r="Z123" s="23" t="n">
        <f aca="false">-(LN(S123)-LN(AVERAGE(S$4:S123)))</f>
        <v>-0.0719938921965495</v>
      </c>
      <c r="AA123" s="23" t="n">
        <f aca="false">-(LN(T123)-LN(AVERAGE(T$4:T123)))</f>
        <v>0.144864827361352</v>
      </c>
      <c r="AB123" s="23" t="n">
        <f aca="false">-(LN(U123)-LN(AVERAGE(U$4:U123)))</f>
        <v>-0.188380106375853</v>
      </c>
      <c r="AC123" s="23" t="n">
        <f aca="false">-(LN(V123)-LN(AVERAGE(V$4:V123)))</f>
        <v>0.0396949812552325</v>
      </c>
      <c r="AD123" s="23" t="n">
        <f aca="false">-(LN(W123)-LN(AVERAGE(W$4:W123)))</f>
        <v>-0.227904657603524</v>
      </c>
      <c r="AE123" s="23" t="n">
        <f aca="false">LN(B122/B123)</f>
        <v>-0.00959534979196416</v>
      </c>
      <c r="AF123" s="23" t="n">
        <f aca="false">LN(C122/C123)</f>
        <v>-0.000813280776494312</v>
      </c>
      <c r="AG123" s="23" t="n">
        <f aca="false">LN(D122/D123)</f>
        <v>0.0469494917236545</v>
      </c>
      <c r="AH123" s="23" t="n">
        <f aca="false">LN(E122/E123)</f>
        <v>0.00693882861574456</v>
      </c>
      <c r="AI123" s="23" t="n">
        <f aca="false">LN(F122/F123)</f>
        <v>-0.0314537339578389</v>
      </c>
      <c r="AJ123" s="23" t="n">
        <f aca="false">LN(G122/G123)</f>
        <v>0.0733241739568661</v>
      </c>
      <c r="AK123" s="23" t="n">
        <f aca="false">LN(H122/H123)</f>
        <v>0.0361069867470125</v>
      </c>
    </row>
    <row r="124" customFormat="false" ht="15" hidden="false" customHeight="false" outlineLevel="0" collapsed="false">
      <c r="A124" s="19" t="n">
        <v>41670</v>
      </c>
      <c r="B124" s="20" t="n">
        <v>3.6969</v>
      </c>
      <c r="C124" s="20" t="n">
        <v>14.9599</v>
      </c>
      <c r="D124" s="20" t="n">
        <v>576.4204</v>
      </c>
      <c r="E124" s="20" t="n">
        <v>3297.0875</v>
      </c>
      <c r="F124" s="20" t="n">
        <v>7.1734</v>
      </c>
      <c r="G124" s="20" t="n">
        <v>4.1146</v>
      </c>
      <c r="H124" s="20" t="n">
        <v>3.1056</v>
      </c>
      <c r="I124" s="21" t="n">
        <v>173.231</v>
      </c>
      <c r="J124" s="21" t="n">
        <v>154.074</v>
      </c>
      <c r="K124" s="21" t="n">
        <v>137.218</v>
      </c>
      <c r="L124" s="21" t="n">
        <v>161.438</v>
      </c>
      <c r="M124" s="21" t="n">
        <v>168.838</v>
      </c>
      <c r="N124" s="21" t="n">
        <v>366.86</v>
      </c>
      <c r="O124" s="21" t="n">
        <v>135.95</v>
      </c>
      <c r="P124" s="21" t="n">
        <v>127.987</v>
      </c>
      <c r="Q124" s="22" t="n">
        <f aca="false">(I124/$P124)/(I$4/$P$4)/(B124/B$4)*100</f>
        <v>112.486208431292</v>
      </c>
      <c r="R124" s="22" t="n">
        <f aca="false">(J124/$P124)/(J$4/$P$4)/(C124/C$4)*100</f>
        <v>87.5535972835019</v>
      </c>
      <c r="S124" s="22" t="n">
        <f aca="false">(K124/$P124)/(K$4/$P$4)/(D124/D$4)*100</f>
        <v>121.27720068409</v>
      </c>
      <c r="T124" s="22" t="n">
        <f aca="false">(L124/$P124)/(L$4/$P$4)/(E124/E$4)*100</f>
        <v>86.7820399482917</v>
      </c>
      <c r="U124" s="22" t="n">
        <f aca="false">(M124/$P124)/(M$4/$P$4)/(F124/F$4)*100</f>
        <v>113.679747087062</v>
      </c>
      <c r="V124" s="22" t="n">
        <f aca="false">(N124/$P124)/(N$4/$P$4)/(G124/G$4)*100</f>
        <v>95.9291236829285</v>
      </c>
      <c r="W124" s="22" t="n">
        <f aca="false">(O124/$P124)/(O$4/$P$4)/(H124/H$4)*100</f>
        <v>139.027616033253</v>
      </c>
      <c r="X124" s="23" t="n">
        <f aca="false">-(LN(Q124)-LN(AVERAGE(Q$4:Q124)))</f>
        <v>-0.0431451145926198</v>
      </c>
      <c r="Y124" s="23" t="n">
        <f aca="false">-(LN(R124)-LN(AVERAGE(R$4:R124)))</f>
        <v>0.138422691826007</v>
      </c>
      <c r="Z124" s="23" t="n">
        <f aca="false">-(LN(S124)-LN(AVERAGE(S$4:S124)))</f>
        <v>-0.0560588753327576</v>
      </c>
      <c r="AA124" s="23" t="n">
        <f aca="false">-(LN(T124)-LN(AVERAGE(T$4:T124)))</f>
        <v>0.152533819528234</v>
      </c>
      <c r="AB124" s="23" t="n">
        <f aca="false">-(LN(U124)-LN(AVERAGE(U$4:U124)))</f>
        <v>-0.15766754130022</v>
      </c>
      <c r="AC124" s="23" t="n">
        <f aca="false">-(LN(V124)-LN(AVERAGE(V$4:V124)))</f>
        <v>0.0625340250545587</v>
      </c>
      <c r="AD124" s="23" t="n">
        <f aca="false">-(LN(W124)-LN(AVERAGE(W$4:W124)))</f>
        <v>-0.261548233982298</v>
      </c>
      <c r="AE124" s="23" t="n">
        <f aca="false">LN(B123/B124)</f>
        <v>-0.00577824598545712</v>
      </c>
      <c r="AF124" s="23" t="n">
        <f aca="false">LN(C123/C124)</f>
        <v>-0.0646744492874975</v>
      </c>
      <c r="AG124" s="23" t="n">
        <f aca="false">LN(D123/D124)</f>
        <v>-0.0160180928848737</v>
      </c>
      <c r="AH124" s="23" t="n">
        <f aca="false">LN(E123/E124)</f>
        <v>-0.00931614179312602</v>
      </c>
      <c r="AI124" s="23" t="n">
        <f aca="false">LN(F123/F124)</f>
        <v>-0.0325737701052875</v>
      </c>
      <c r="AJ124" s="23" t="n">
        <f aca="false">LN(G123/G124)</f>
        <v>-0.0322552843356415</v>
      </c>
      <c r="AK124" s="23" t="n">
        <f aca="false">LN(H123/H124)</f>
        <v>0.0362675894857308</v>
      </c>
    </row>
    <row r="125" customFormat="false" ht="15" hidden="false" customHeight="false" outlineLevel="0" collapsed="false">
      <c r="A125" s="19" t="n">
        <v>41698</v>
      </c>
      <c r="B125" s="20" t="n">
        <v>3.8886</v>
      </c>
      <c r="C125" s="20" t="n">
        <v>15.7941</v>
      </c>
      <c r="D125" s="20" t="n">
        <v>546.3924</v>
      </c>
      <c r="E125" s="20" t="n">
        <v>3145.9946</v>
      </c>
      <c r="F125" s="20" t="n">
        <v>7.2425</v>
      </c>
      <c r="G125" s="20" t="n">
        <v>4.1097</v>
      </c>
      <c r="H125" s="20" t="n">
        <v>3.1604</v>
      </c>
      <c r="I125" s="21" t="n">
        <v>174.307</v>
      </c>
      <c r="J125" s="21" t="n">
        <v>154.55</v>
      </c>
      <c r="K125" s="21" t="n">
        <v>137.521</v>
      </c>
      <c r="L125" s="21" t="n">
        <v>162.161</v>
      </c>
      <c r="M125" s="21" t="n">
        <v>169.754</v>
      </c>
      <c r="N125" s="21" t="n">
        <v>370.634</v>
      </c>
      <c r="O125" s="21" t="n">
        <v>136.4</v>
      </c>
      <c r="P125" s="21" t="n">
        <v>128.137</v>
      </c>
      <c r="Q125" s="22" t="n">
        <f aca="false">(I125/$P125)/(I$4/$P$4)/(B125/B$4)*100</f>
        <v>107.479152442374</v>
      </c>
      <c r="R125" s="22" t="n">
        <f aca="false">(J125/$P125)/(J$4/$P$4)/(C125/C$4)*100</f>
        <v>83.0880871503247</v>
      </c>
      <c r="S125" s="22" t="n">
        <f aca="false">(K125/$P125)/(K$4/$P$4)/(D125/D$4)*100</f>
        <v>128.074627294363</v>
      </c>
      <c r="T125" s="22" t="n">
        <f aca="false">(L125/$P125)/(L$4/$P$4)/(E125/E$4)*100</f>
        <v>91.2503013690616</v>
      </c>
      <c r="U125" s="22" t="n">
        <f aca="false">(M125/$P125)/(M$4/$P$4)/(F125/F$4)*100</f>
        <v>113.073482586474</v>
      </c>
      <c r="V125" s="22" t="n">
        <f aca="false">(N125/$P125)/(N$4/$P$4)/(G125/G$4)*100</f>
        <v>96.9179414299308</v>
      </c>
      <c r="W125" s="22" t="n">
        <f aca="false">(O125/$P125)/(O$4/$P$4)/(H125/H$4)*100</f>
        <v>136.90868736318</v>
      </c>
      <c r="X125" s="23" t="n">
        <f aca="false">-(LN(Q125)-LN(AVERAGE(Q$4:Q125)))</f>
        <v>0.00236905422708578</v>
      </c>
      <c r="Y125" s="23" t="n">
        <f aca="false">-(LN(R125)-LN(AVERAGE(R$4:R125)))</f>
        <v>0.189347885744223</v>
      </c>
      <c r="Z125" s="23" t="n">
        <f aca="false">-(LN(S125)-LN(AVERAGE(S$4:S125)))</f>
        <v>-0.1096350861847</v>
      </c>
      <c r="AA125" s="23" t="n">
        <f aca="false">-(LN(T125)-LN(AVERAGE(T$4:T125)))</f>
        <v>0.101529632307506</v>
      </c>
      <c r="AB125" s="23" t="n">
        <f aca="false">-(LN(U125)-LN(AVERAGE(U$4:U125)))</f>
        <v>-0.15097245519076</v>
      </c>
      <c r="AC125" s="23" t="n">
        <f aca="false">-(LN(V125)-LN(AVERAGE(V$4:V125)))</f>
        <v>0.0518613980585512</v>
      </c>
      <c r="AD125" s="23" t="n">
        <f aca="false">-(LN(W125)-LN(AVERAGE(W$4:W125)))</f>
        <v>-0.243904393467277</v>
      </c>
      <c r="AE125" s="23" t="n">
        <f aca="false">LN(B124/B125)</f>
        <v>-0.0505545650495382</v>
      </c>
      <c r="AF125" s="23" t="n">
        <f aca="false">LN(C124/C125)</f>
        <v>-0.0542631645416322</v>
      </c>
      <c r="AG125" s="23" t="n">
        <f aca="false">LN(D124/D125)</f>
        <v>0.0534998566520747</v>
      </c>
      <c r="AH125" s="23" t="n">
        <f aca="false">LN(E124/E125)</f>
        <v>0.0469094148463052</v>
      </c>
      <c r="AI125" s="23" t="n">
        <f aca="false">LN(F124/F125)</f>
        <v>-0.00958671039878302</v>
      </c>
      <c r="AJ125" s="23" t="n">
        <f aca="false">LN(G124/G125)</f>
        <v>0.00119159091467672</v>
      </c>
      <c r="AK125" s="23" t="n">
        <f aca="false">LN(H124/H125)</f>
        <v>-0.0174916684338324</v>
      </c>
    </row>
    <row r="126" customFormat="false" ht="15" hidden="false" customHeight="false" outlineLevel="0" collapsed="false">
      <c r="A126" s="19" t="n">
        <v>41729</v>
      </c>
      <c r="B126" s="20" t="n">
        <v>4.0083</v>
      </c>
      <c r="C126" s="20" t="n">
        <v>15.4039</v>
      </c>
      <c r="D126" s="20" t="n">
        <v>546.0147</v>
      </c>
      <c r="E126" s="20" t="n">
        <v>3173.8761</v>
      </c>
      <c r="F126" s="20" t="n">
        <v>7.1095</v>
      </c>
      <c r="G126" s="20" t="n">
        <v>4.17</v>
      </c>
      <c r="H126" s="20" t="n">
        <v>3.1169</v>
      </c>
      <c r="I126" s="21" t="n">
        <v>175.057</v>
      </c>
      <c r="J126" s="21" t="n">
        <v>155.161</v>
      </c>
      <c r="K126" s="21" t="n">
        <v>138.097</v>
      </c>
      <c r="L126" s="21" t="n">
        <v>163.285</v>
      </c>
      <c r="M126" s="21" t="n">
        <v>170.379</v>
      </c>
      <c r="N126" s="21" t="n">
        <v>374.537</v>
      </c>
      <c r="O126" s="21" t="n">
        <v>137.017</v>
      </c>
      <c r="P126" s="21" t="n">
        <v>128.358</v>
      </c>
      <c r="Q126" s="22" t="n">
        <f aca="false">(I126/$P126)/(I$4/$P$4)/(B126/B$4)*100</f>
        <v>104.53784660492</v>
      </c>
      <c r="R126" s="22" t="n">
        <f aca="false">(J126/$P126)/(J$4/$P$4)/(C126/C$4)*100</f>
        <v>85.3823540580879</v>
      </c>
      <c r="S126" s="22" t="n">
        <f aca="false">(K126/$P126)/(K$4/$P$4)/(D126/D$4)*100</f>
        <v>128.478438105793</v>
      </c>
      <c r="T126" s="22" t="n">
        <f aca="false">(L126/$P126)/(L$4/$P$4)/(E126/E$4)*100</f>
        <v>90.9188216294838</v>
      </c>
      <c r="U126" s="22" t="n">
        <f aca="false">(M126/$P126)/(M$4/$P$4)/(F126/F$4)*100</f>
        <v>115.413835063736</v>
      </c>
      <c r="V126" s="22" t="n">
        <f aca="false">(N126/$P126)/(N$4/$P$4)/(G126/G$4)*100</f>
        <v>96.356125272053</v>
      </c>
      <c r="W126" s="22" t="n">
        <f aca="false">(O126/$P126)/(O$4/$P$4)/(H126/H$4)*100</f>
        <v>139.207259921638</v>
      </c>
      <c r="X126" s="23" t="n">
        <f aca="false">-(LN(Q126)-LN(AVERAGE(Q$4:Q126)))</f>
        <v>0.0298755473038312</v>
      </c>
      <c r="Y126" s="23" t="n">
        <f aca="false">-(LN(R126)-LN(AVERAGE(R$4:R126)))</f>
        <v>0.160892344400314</v>
      </c>
      <c r="Z126" s="23" t="n">
        <f aca="false">-(LN(S126)-LN(AVERAGE(S$4:S126)))</f>
        <v>-0.11181288778992</v>
      </c>
      <c r="AA126" s="23" t="n">
        <f aca="false">-(LN(T126)-LN(AVERAGE(T$4:T126)))</f>
        <v>0.104356953679138</v>
      </c>
      <c r="AB126" s="23" t="n">
        <f aca="false">-(LN(U126)-LN(AVERAGE(U$4:U126)))</f>
        <v>-0.169939337578106</v>
      </c>
      <c r="AC126" s="23" t="n">
        <f aca="false">-(LN(V126)-LN(AVERAGE(V$4:V126)))</f>
        <v>0.0572193466838362</v>
      </c>
      <c r="AD126" s="23" t="n">
        <f aca="false">-(LN(W126)-LN(AVERAGE(W$4:W126)))</f>
        <v>-0.258137119927631</v>
      </c>
      <c r="AE126" s="23" t="n">
        <f aca="false">LN(B125/B126)</f>
        <v>-0.0303180156012328</v>
      </c>
      <c r="AF126" s="23" t="n">
        <f aca="false">LN(C125/C126)</f>
        <v>0.0250157284623592</v>
      </c>
      <c r="AG126" s="23" t="n">
        <f aca="false">LN(D125/D126)</f>
        <v>0.000691500476425845</v>
      </c>
      <c r="AH126" s="23" t="n">
        <f aca="false">LN(E125/E126)</f>
        <v>-0.00882349725621179</v>
      </c>
      <c r="AI126" s="23" t="n">
        <f aca="false">LN(F125/F126)</f>
        <v>0.0185345328070764</v>
      </c>
      <c r="AJ126" s="23" t="n">
        <f aca="false">LN(G125/G126)</f>
        <v>-0.0145660026673936</v>
      </c>
      <c r="AK126" s="23" t="n">
        <f aca="false">LN(H125/H126)</f>
        <v>0.0138596837261373</v>
      </c>
    </row>
    <row r="127" customFormat="false" ht="15" hidden="false" customHeight="false" outlineLevel="0" collapsed="false">
      <c r="A127" s="19" t="n">
        <v>41759</v>
      </c>
      <c r="B127" s="20" t="n">
        <v>4.2197</v>
      </c>
      <c r="C127" s="20" t="n">
        <v>15.0883</v>
      </c>
      <c r="D127" s="20" t="n">
        <v>539.2128</v>
      </c>
      <c r="E127" s="20" t="n">
        <v>3154.4659</v>
      </c>
      <c r="F127" s="20" t="n">
        <v>6.9635</v>
      </c>
      <c r="G127" s="20" t="n">
        <v>4.1223</v>
      </c>
      <c r="H127" s="20" t="n">
        <v>2.9699</v>
      </c>
      <c r="I127" s="21" t="n">
        <v>175.971</v>
      </c>
      <c r="J127" s="21" t="n">
        <v>155.847</v>
      </c>
      <c r="K127" s="21" t="n">
        <v>138.646</v>
      </c>
      <c r="L127" s="21" t="n">
        <v>163.933</v>
      </c>
      <c r="M127" s="21" t="n">
        <v>171.32</v>
      </c>
      <c r="N127" s="21" t="n">
        <v>379.007</v>
      </c>
      <c r="O127" s="21" t="n">
        <v>137.064</v>
      </c>
      <c r="P127" s="21" t="n">
        <v>128.57</v>
      </c>
      <c r="Q127" s="22" t="n">
        <f aca="false">(I127/$P127)/(I$4/$P$4)/(B127/B$4)*100</f>
        <v>99.6545450264479</v>
      </c>
      <c r="R127" s="22" t="n">
        <f aca="false">(J127/$P127)/(J$4/$P$4)/(C127/C$4)*100</f>
        <v>87.4093073702107</v>
      </c>
      <c r="S127" s="22" t="n">
        <f aca="false">(K127/$P127)/(K$4/$P$4)/(D127/D$4)*100</f>
        <v>130.400959913384</v>
      </c>
      <c r="T127" s="22" t="n">
        <f aca="false">(L127/$P127)/(L$4/$P$4)/(E127/E$4)*100</f>
        <v>91.6898630392467</v>
      </c>
      <c r="U127" s="22" t="n">
        <f aca="false">(M127/$P127)/(M$4/$P$4)/(F127/F$4)*100</f>
        <v>118.289078737843</v>
      </c>
      <c r="V127" s="22" t="n">
        <f aca="false">(N127/$P127)/(N$4/$P$4)/(G127/G$4)*100</f>
        <v>98.4717349037853</v>
      </c>
      <c r="W127" s="22" t="n">
        <f aca="false">(O127/$P127)/(O$4/$P$4)/(H127/H$4)*100</f>
        <v>145.906679119739</v>
      </c>
      <c r="X127" s="23" t="n">
        <f aca="false">-(LN(Q127)-LN(AVERAGE(Q$4:Q127)))</f>
        <v>0.0771118843580387</v>
      </c>
      <c r="Y127" s="23" t="n">
        <f aca="false">-(LN(R127)-LN(AVERAGE(R$4:R127)))</f>
        <v>0.136393970232994</v>
      </c>
      <c r="Z127" s="23" t="n">
        <f aca="false">-(LN(S127)-LN(AVERAGE(S$4:S127)))</f>
        <v>-0.125577384534875</v>
      </c>
      <c r="AA127" s="23" t="n">
        <f aca="false">-(LN(T127)-LN(AVERAGE(T$4:T127)))</f>
        <v>0.0951743417380291</v>
      </c>
      <c r="AB127" s="23" t="n">
        <f aca="false">-(LN(U127)-LN(AVERAGE(U$4:U127)))</f>
        <v>-0.192816113495783</v>
      </c>
      <c r="AC127" s="23" t="n">
        <f aca="false">-(LN(V127)-LN(AVERAGE(V$4:V127)))</f>
        <v>0.0352194471966376</v>
      </c>
      <c r="AD127" s="23" t="n">
        <f aca="false">-(LN(W127)-LN(AVERAGE(W$4:W127)))</f>
        <v>-0.302267039401172</v>
      </c>
      <c r="AE127" s="23" t="n">
        <f aca="false">LN(B126/B127)</f>
        <v>-0.0513968241926887</v>
      </c>
      <c r="AF127" s="23" t="n">
        <f aca="false">LN(C126/C127)</f>
        <v>0.0207011150668462</v>
      </c>
      <c r="AG127" s="23" t="n">
        <f aca="false">LN(D126/D127)</f>
        <v>0.0125356002706702</v>
      </c>
      <c r="AH127" s="23" t="n">
        <f aca="false">LN(E126/E127)</f>
        <v>0.00613439060920664</v>
      </c>
      <c r="AI127" s="23" t="n">
        <f aca="false">LN(F126/F127)</f>
        <v>0.0207496963432824</v>
      </c>
      <c r="AJ127" s="23" t="n">
        <f aca="false">LN(G126/G127)</f>
        <v>0.0115047757870088</v>
      </c>
      <c r="AK127" s="23" t="n">
        <f aca="false">LN(H126/H127)</f>
        <v>0.0483106359262142</v>
      </c>
    </row>
    <row r="128" customFormat="false" ht="15" hidden="false" customHeight="false" outlineLevel="0" collapsed="false">
      <c r="A128" s="19" t="n">
        <v>41790</v>
      </c>
      <c r="B128" s="20" t="n">
        <v>4.0432</v>
      </c>
      <c r="C128" s="20" t="n">
        <v>14.4169</v>
      </c>
      <c r="D128" s="20" t="n">
        <v>524.2104</v>
      </c>
      <c r="E128" s="20" t="n">
        <v>3121.4623</v>
      </c>
      <c r="F128" s="20" t="n">
        <v>7.2773</v>
      </c>
      <c r="G128" s="20" t="n">
        <v>3.9174</v>
      </c>
      <c r="H128" s="20" t="n">
        <v>2.9142</v>
      </c>
      <c r="I128" s="21" t="n">
        <v>176.989</v>
      </c>
      <c r="J128" s="21" t="n">
        <v>156.449</v>
      </c>
      <c r="K128" s="21" t="n">
        <v>139.052</v>
      </c>
      <c r="L128" s="21" t="n">
        <v>164.539</v>
      </c>
      <c r="M128" s="21" t="n">
        <v>172.216</v>
      </c>
      <c r="N128" s="21" t="n">
        <v>383.586</v>
      </c>
      <c r="O128" s="21" t="n">
        <v>137.301</v>
      </c>
      <c r="P128" s="21" t="n">
        <v>128.852</v>
      </c>
      <c r="Q128" s="22" t="n">
        <f aca="false">(I128/$P128)/(I$4/$P$4)/(B128/B$4)*100</f>
        <v>104.377554022542</v>
      </c>
      <c r="R128" s="22" t="n">
        <f aca="false">(J128/$P128)/(J$4/$P$4)/(C128/C$4)*100</f>
        <v>91.6323718621305</v>
      </c>
      <c r="S128" s="22" t="n">
        <f aca="false">(K128/$P128)/(K$4/$P$4)/(D128/D$4)*100</f>
        <v>134.231277616136</v>
      </c>
      <c r="T128" s="22" t="n">
        <f aca="false">(L128/$P128)/(L$4/$P$4)/(E128/E$4)*100</f>
        <v>92.7982986230977</v>
      </c>
      <c r="U128" s="22" t="n">
        <f aca="false">(M128/$P128)/(M$4/$P$4)/(F128/F$4)*100</f>
        <v>113.531365858054</v>
      </c>
      <c r="V128" s="22" t="n">
        <f aca="false">(N128/$P128)/(N$4/$P$4)/(G128/G$4)*100</f>
        <v>104.644705892273</v>
      </c>
      <c r="W128" s="22" t="n">
        <f aca="false">(O128/$P128)/(O$4/$P$4)/(H128/H$4)*100</f>
        <v>148.626559243262</v>
      </c>
      <c r="X128" s="23" t="n">
        <f aca="false">-(LN(Q128)-LN(AVERAGE(Q$4:Q128)))</f>
        <v>0.0305641603447562</v>
      </c>
      <c r="Y128" s="23" t="n">
        <f aca="false">-(LN(R128)-LN(AVERAGE(R$4:R128)))</f>
        <v>0.0885281113955392</v>
      </c>
      <c r="Z128" s="23" t="n">
        <f aca="false">-(LN(S128)-LN(AVERAGE(S$4:S128)))</f>
        <v>-0.153191678851879</v>
      </c>
      <c r="AA128" s="23" t="n">
        <f aca="false">-(LN(T128)-LN(AVERAGE(T$4:T128)))</f>
        <v>0.0825193073515376</v>
      </c>
      <c r="AB128" s="23" t="n">
        <f aca="false">-(LN(U128)-LN(AVERAGE(U$4:U128)))</f>
        <v>-0.150453591274236</v>
      </c>
      <c r="AC128" s="23" t="n">
        <f aca="false">-(LN(V128)-LN(AVERAGE(V$4:V128)))</f>
        <v>-0.0253745864169046</v>
      </c>
      <c r="AD128" s="23" t="n">
        <f aca="false">-(LN(W128)-LN(AVERAGE(W$4:W128)))</f>
        <v>-0.317716077961532</v>
      </c>
      <c r="AE128" s="23" t="n">
        <f aca="false">LN(B127/B128)</f>
        <v>0.0427275778217171</v>
      </c>
      <c r="AF128" s="23" t="n">
        <f aca="false">LN(C127/C128)</f>
        <v>0.0455184794945362</v>
      </c>
      <c r="AG128" s="23" t="n">
        <f aca="false">LN(D127/D128)</f>
        <v>0.0282171677404192</v>
      </c>
      <c r="AH128" s="23" t="n">
        <f aca="false">LN(E127/E128)</f>
        <v>0.0105176168963675</v>
      </c>
      <c r="AI128" s="23" t="n">
        <f aca="false">LN(F127/F128)</f>
        <v>-0.0440776927840351</v>
      </c>
      <c r="AJ128" s="23" t="n">
        <f aca="false">LN(G127/G128)</f>
        <v>0.0509830915851956</v>
      </c>
      <c r="AK128" s="23" t="n">
        <f aca="false">LN(H127/H128)</f>
        <v>0.0189329426164729</v>
      </c>
    </row>
    <row r="129" customFormat="false" ht="15" hidden="false" customHeight="false" outlineLevel="0" collapsed="false">
      <c r="A129" s="19" t="n">
        <v>41820</v>
      </c>
      <c r="B129" s="20" t="n">
        <v>3.9235</v>
      </c>
      <c r="C129" s="20" t="n">
        <v>12.9906</v>
      </c>
      <c r="D129" s="20" t="n">
        <v>517.3052</v>
      </c>
      <c r="E129" s="20" t="n">
        <v>3094.757</v>
      </c>
      <c r="F129" s="20" t="n">
        <v>6.424</v>
      </c>
      <c r="G129" s="20" t="n">
        <v>3.8662</v>
      </c>
      <c r="H129" s="20" t="n">
        <v>3.1653</v>
      </c>
      <c r="I129" s="21" t="n">
        <v>177.455</v>
      </c>
      <c r="J129" s="21" t="n">
        <v>156.806</v>
      </c>
      <c r="K129" s="21" t="n">
        <v>139.57</v>
      </c>
      <c r="L129" s="21" t="n">
        <v>165.255</v>
      </c>
      <c r="M129" s="21" t="n">
        <v>172.91</v>
      </c>
      <c r="N129" s="21" t="n">
        <v>387.874</v>
      </c>
      <c r="O129" s="21" t="n">
        <v>137.711</v>
      </c>
      <c r="P129" s="21" t="n">
        <v>129.251</v>
      </c>
      <c r="Q129" s="22" t="n">
        <f aca="false">(I129/$P129)/(I$4/$P$4)/(B129/B$4)*100</f>
        <v>107.512237479999</v>
      </c>
      <c r="R129" s="22" t="n">
        <f aca="false">(J129/$P129)/(J$4/$P$4)/(C129/C$4)*100</f>
        <v>101.610535661908</v>
      </c>
      <c r="S129" s="22" t="n">
        <f aca="false">(K129/$P129)/(K$4/$P$4)/(D129/D$4)*100</f>
        <v>136.108298056636</v>
      </c>
      <c r="T129" s="22" t="n">
        <f aca="false">(L129/$P129)/(L$4/$P$4)/(E129/E$4)*100</f>
        <v>93.7161763644811</v>
      </c>
      <c r="U129" s="22" t="n">
        <f aca="false">(M129/$P129)/(M$4/$P$4)/(F129/F$4)*100</f>
        <v>128.731394606518</v>
      </c>
      <c r="V129" s="22" t="n">
        <f aca="false">(N129/$P129)/(N$4/$P$4)/(G129/G$4)*100</f>
        <v>106.884821708894</v>
      </c>
      <c r="W129" s="22" t="n">
        <f aca="false">(O129/$P129)/(O$4/$P$4)/(H129/H$4)*100</f>
        <v>136.82110186944</v>
      </c>
      <c r="X129" s="23" t="n">
        <f aca="false">-(LN(Q129)-LN(AVERAGE(Q$4:Q129)))</f>
        <v>0.000966407287545934</v>
      </c>
      <c r="Y129" s="23" t="n">
        <f aca="false">-(LN(R129)-LN(AVERAGE(R$4:R129)))</f>
        <v>-0.0147158972698147</v>
      </c>
      <c r="Z129" s="23" t="n">
        <f aca="false">-(LN(S129)-LN(AVERAGE(S$4:S129)))</f>
        <v>-0.165636104327025</v>
      </c>
      <c r="AA129" s="23" t="n">
        <f aca="false">-(LN(T129)-LN(AVERAGE(T$4:T129)))</f>
        <v>0.072120305375182</v>
      </c>
      <c r="AB129" s="23" t="n">
        <f aca="false">-(LN(U129)-LN(AVERAGE(U$4:U129)))</f>
        <v>-0.273581967849236</v>
      </c>
      <c r="AC129" s="23" t="n">
        <f aca="false">-(LN(V129)-LN(AVERAGE(V$4:V129)))</f>
        <v>-0.0461773966817347</v>
      </c>
      <c r="AD129" s="23" t="n">
        <f aca="false">-(LN(W129)-LN(AVERAGE(W$4:W129)))</f>
        <v>-0.232853701152565</v>
      </c>
      <c r="AE129" s="23" t="n">
        <f aca="false">LN(B128/B129)</f>
        <v>0.0300523450664018</v>
      </c>
      <c r="AF129" s="23" t="n">
        <f aca="false">LN(C128/C129)</f>
        <v>0.104175110557646</v>
      </c>
      <c r="AG129" s="23" t="n">
        <f aca="false">LN(D128/D129)</f>
        <v>0.013260101295288</v>
      </c>
      <c r="AH129" s="23" t="n">
        <f aca="false">LN(E128/E129)</f>
        <v>0.00859218859752832</v>
      </c>
      <c r="AI129" s="23" t="n">
        <f aca="false">LN(F128/F129)</f>
        <v>0.124718937650584</v>
      </c>
      <c r="AJ129" s="23" t="n">
        <f aca="false">LN(G128/G129)</f>
        <v>0.0131560559330514</v>
      </c>
      <c r="AK129" s="23" t="n">
        <f aca="false">LN(H128/H129)</f>
        <v>-0.0826524982364019</v>
      </c>
    </row>
    <row r="130" customFormat="false" ht="15" hidden="false" customHeight="false" outlineLevel="0" collapsed="false">
      <c r="A130" s="19" t="n">
        <v>41851</v>
      </c>
      <c r="B130" s="20" t="n">
        <v>4.0418</v>
      </c>
      <c r="C130" s="20" t="n">
        <v>12.9173</v>
      </c>
      <c r="D130" s="20" t="n">
        <v>523.5828</v>
      </c>
      <c r="E130" s="20" t="n">
        <v>3166.0867</v>
      </c>
      <c r="F130" s="20" t="n">
        <v>6.305</v>
      </c>
      <c r="G130" s="20" t="n">
        <v>3.781</v>
      </c>
      <c r="H130" s="20" t="n">
        <v>3.2064</v>
      </c>
      <c r="I130" s="21" t="n">
        <v>178.155</v>
      </c>
      <c r="J130" s="21" t="n">
        <v>157.287</v>
      </c>
      <c r="K130" s="21" t="n">
        <v>140.204</v>
      </c>
      <c r="L130" s="21" t="n">
        <v>165.893</v>
      </c>
      <c r="M130" s="21" t="n">
        <v>173.39</v>
      </c>
      <c r="N130" s="21" t="n">
        <v>391.683</v>
      </c>
      <c r="O130" s="21" t="n">
        <v>138.001</v>
      </c>
      <c r="P130" s="21" t="n">
        <v>129.512</v>
      </c>
      <c r="Q130" s="22" t="n">
        <f aca="false">(I130/$P130)/(I$4/$P$4)/(B130/B$4)*100</f>
        <v>104.565980552403</v>
      </c>
      <c r="R130" s="22" t="n">
        <f aca="false">(J130/$P130)/(J$4/$P$4)/(C130/C$4)*100</f>
        <v>102.294023191647</v>
      </c>
      <c r="S130" s="22" t="n">
        <f aca="false">(K130/$P130)/(K$4/$P$4)/(D130/D$4)*100</f>
        <v>134.815027192883</v>
      </c>
      <c r="T130" s="22" t="n">
        <f aca="false">(L130/$P130)/(L$4/$P$4)/(E130/E$4)*100</f>
        <v>91.7731557600606</v>
      </c>
      <c r="U130" s="22" t="n">
        <f aca="false">(M130/$P130)/(M$4/$P$4)/(F130/F$4)*100</f>
        <v>131.260106763807</v>
      </c>
      <c r="V130" s="22" t="n">
        <f aca="false">(N130/$P130)/(N$4/$P$4)/(G130/G$4)*100</f>
        <v>110.144199690064</v>
      </c>
      <c r="W130" s="22" t="n">
        <f aca="false">(O130/$P130)/(O$4/$P$4)/(H130/H$4)*100</f>
        <v>135.078977596063</v>
      </c>
      <c r="X130" s="23" t="n">
        <f aca="false">-(LN(Q130)-LN(AVERAGE(Q$4:Q130)))</f>
        <v>0.0285296191746518</v>
      </c>
      <c r="Y130" s="23" t="n">
        <f aca="false">-(LN(R130)-LN(AVERAGE(R$4:R130)))</f>
        <v>-0.021249451418778</v>
      </c>
      <c r="Z130" s="23" t="n">
        <f aca="false">-(LN(S130)-LN(AVERAGE(S$4:S130)))</f>
        <v>-0.154759621709466</v>
      </c>
      <c r="AA130" s="23" t="n">
        <f aca="false">-(LN(T130)-LN(AVERAGE(T$4:T130)))</f>
        <v>0.0923712655593239</v>
      </c>
      <c r="AB130" s="23" t="n">
        <f aca="false">-(LN(U130)-LN(AVERAGE(U$4:U130)))</f>
        <v>-0.290357416882633</v>
      </c>
      <c r="AC130" s="23" t="n">
        <f aca="false">-(LN(V130)-LN(AVERAGE(V$4:V130)))</f>
        <v>-0.0755925948087386</v>
      </c>
      <c r="AD130" s="23" t="n">
        <f aca="false">-(LN(W130)-LN(AVERAGE(W$4:W130)))</f>
        <v>-0.218102961022439</v>
      </c>
      <c r="AE130" s="23" t="n">
        <f aca="false">LN(B129/B130)</f>
        <v>-0.0297060247166202</v>
      </c>
      <c r="AF130" s="23" t="n">
        <f aca="false">LN(C129/C130)</f>
        <v>0.0056585208049864</v>
      </c>
      <c r="AG130" s="23" t="n">
        <f aca="false">LN(D129/D130)</f>
        <v>-0.0120621548397193</v>
      </c>
      <c r="AH130" s="23" t="n">
        <f aca="false">LN(E129/E130)</f>
        <v>-0.0227869564740675</v>
      </c>
      <c r="AI130" s="23" t="n">
        <f aca="false">LN(F129/F130)</f>
        <v>0.0186980072275778</v>
      </c>
      <c r="AJ130" s="23" t="n">
        <f aca="false">LN(G129/G130)</f>
        <v>0.0222835875966587</v>
      </c>
      <c r="AK130" s="23" t="n">
        <f aca="false">LN(H129/H130)</f>
        <v>-0.0129009746343348</v>
      </c>
    </row>
    <row r="131" customFormat="false" ht="15" hidden="false" customHeight="false" outlineLevel="0" collapsed="false">
      <c r="A131" s="19" t="n">
        <v>41882</v>
      </c>
      <c r="B131" s="20" t="n">
        <v>4.1869</v>
      </c>
      <c r="C131" s="20" t="n">
        <v>13.1974</v>
      </c>
      <c r="D131" s="20" t="n">
        <v>565.1645</v>
      </c>
      <c r="E131" s="20" t="n">
        <v>3129.464</v>
      </c>
      <c r="F131" s="20" t="n">
        <v>6.2307</v>
      </c>
      <c r="G131" s="20" t="n">
        <v>3.5491</v>
      </c>
      <c r="H131" s="20" t="n">
        <v>3.3702</v>
      </c>
      <c r="I131" s="21" t="n">
        <v>179.196</v>
      </c>
      <c r="J131" s="21" t="n">
        <v>157.891</v>
      </c>
      <c r="K131" s="21" t="n">
        <v>140.416</v>
      </c>
      <c r="L131" s="21" t="n">
        <v>166.661</v>
      </c>
      <c r="M131" s="21" t="n">
        <v>174.027</v>
      </c>
      <c r="N131" s="21" t="n">
        <v>396.121</v>
      </c>
      <c r="O131" s="21" t="n">
        <v>138.182</v>
      </c>
      <c r="P131" s="21" t="n">
        <v>129.89</v>
      </c>
      <c r="Q131" s="22" t="n">
        <f aca="false">(I131/$P131)/(I$4/$P$4)/(B131/B$4)*100</f>
        <v>101.236526192965</v>
      </c>
      <c r="R131" s="22" t="n">
        <f aca="false">(J131/$P131)/(J$4/$P$4)/(C131/C$4)*100</f>
        <v>100.21493872961</v>
      </c>
      <c r="S131" s="22" t="n">
        <f aca="false">(K131/$P131)/(K$4/$P$4)/(D131/D$4)*100</f>
        <v>124.720914557175</v>
      </c>
      <c r="T131" s="22" t="n">
        <f aca="false">(L131/$P131)/(L$4/$P$4)/(E131/E$4)*100</f>
        <v>93.005519917778</v>
      </c>
      <c r="U131" s="22" t="n">
        <f aca="false">(M131/$P131)/(M$4/$P$4)/(F131/F$4)*100</f>
        <v>132.925371654032</v>
      </c>
      <c r="V131" s="22" t="n">
        <f aca="false">(N131/$P131)/(N$4/$P$4)/(G131/G$4)*100</f>
        <v>118.325271670402</v>
      </c>
      <c r="W131" s="22" t="n">
        <f aca="false">(O131/$P131)/(O$4/$P$4)/(H131/H$4)*100</f>
        <v>128.307878569691</v>
      </c>
      <c r="X131" s="23" t="n">
        <f aca="false">-(LN(Q131)-LN(AVERAGE(Q$4:Q131)))</f>
        <v>0.060426658067799</v>
      </c>
      <c r="Y131" s="23" t="n">
        <f aca="false">-(LN(R131)-LN(AVERAGE(R$4:R131)))</f>
        <v>-0.000709879545191861</v>
      </c>
      <c r="Z131" s="23" t="n">
        <f aca="false">-(LN(S131)-LN(AVERAGE(S$4:S131)))</f>
        <v>-0.0763099283083815</v>
      </c>
      <c r="AA131" s="23" t="n">
        <f aca="false">-(LN(T131)-LN(AVERAGE(T$4:T131)))</f>
        <v>0.0784384069379112</v>
      </c>
      <c r="AB131" s="23" t="n">
        <f aca="false">-(LN(U131)-LN(AVERAGE(U$4:U131)))</f>
        <v>-0.300203604354182</v>
      </c>
      <c r="AC131" s="23" t="n">
        <f aca="false">-(LN(V131)-LN(AVERAGE(V$4:V131)))</f>
        <v>-0.146001011832652</v>
      </c>
      <c r="AD131" s="23" t="n">
        <f aca="false">-(LN(W131)-LN(AVERAGE(W$4:W131)))</f>
        <v>-0.16526005002277</v>
      </c>
      <c r="AE131" s="23" t="n">
        <f aca="false">LN(B130/B131)</f>
        <v>-0.035270466001011</v>
      </c>
      <c r="AF131" s="23" t="n">
        <f aca="false">LN(C130/C131)</f>
        <v>-0.0214523423070081</v>
      </c>
      <c r="AG131" s="23" t="n">
        <f aca="false">LN(D130/D131)</f>
        <v>-0.0764216552201033</v>
      </c>
      <c r="AH131" s="23" t="n">
        <f aca="false">LN(E130/E131)</f>
        <v>0.0116346019150366</v>
      </c>
      <c r="AI131" s="23" t="n">
        <f aca="false">LN(F130/F131)</f>
        <v>0.0118542833788209</v>
      </c>
      <c r="AJ131" s="23" t="n">
        <f aca="false">LN(G130/G131)</f>
        <v>0.0632944746901453</v>
      </c>
      <c r="AK131" s="23" t="n">
        <f aca="false">LN(H130/H131)</f>
        <v>-0.0498232773159511</v>
      </c>
    </row>
    <row r="132" customFormat="false" ht="15" hidden="false" customHeight="false" outlineLevel="0" collapsed="false">
      <c r="A132" s="19" t="n">
        <v>41912</v>
      </c>
      <c r="B132" s="20" t="n">
        <v>4.1666</v>
      </c>
      <c r="C132" s="20" t="n">
        <v>12.565</v>
      </c>
      <c r="D132" s="20" t="n">
        <v>541.4606</v>
      </c>
      <c r="E132" s="20" t="n">
        <v>3070.951</v>
      </c>
      <c r="F132" s="20" t="n">
        <v>6.1052</v>
      </c>
      <c r="G132" s="20" t="n">
        <v>3.4257</v>
      </c>
      <c r="H132" s="20" t="n">
        <v>3.4105</v>
      </c>
      <c r="I132" s="21" t="n">
        <v>179.997</v>
      </c>
      <c r="J132" s="21" t="n">
        <v>158.31</v>
      </c>
      <c r="K132" s="21" t="n">
        <v>140.856</v>
      </c>
      <c r="L132" s="21" t="n">
        <v>167.512</v>
      </c>
      <c r="M132" s="21" t="n">
        <v>174.78</v>
      </c>
      <c r="N132" s="21" t="n">
        <v>400.1</v>
      </c>
      <c r="O132" s="21" t="n">
        <v>138.283</v>
      </c>
      <c r="P132" s="21" t="n">
        <v>130.095</v>
      </c>
      <c r="Q132" s="22" t="n">
        <f aca="false">(I132/$P132)/(I$4/$P$4)/(B132/B$4)*100</f>
        <v>102.023467578587</v>
      </c>
      <c r="R132" s="22" t="n">
        <f aca="false">(J132/$P132)/(J$4/$P$4)/(C132/C$4)*100</f>
        <v>105.371809292877</v>
      </c>
      <c r="S132" s="22" t="n">
        <f aca="false">(K132/$P132)/(K$4/$P$4)/(D132/D$4)*100</f>
        <v>130.383059103221</v>
      </c>
      <c r="T132" s="22" t="n">
        <f aca="false">(L132/$P132)/(L$4/$P$4)/(E132/E$4)*100</f>
        <v>95.111460334484</v>
      </c>
      <c r="U132" s="22" t="n">
        <f aca="false">(M132/$P132)/(M$4/$P$4)/(F132/F$4)*100</f>
        <v>136.030107587804</v>
      </c>
      <c r="V132" s="22" t="n">
        <f aca="false">(N132/$P132)/(N$4/$P$4)/(G132/G$4)*100</f>
        <v>123.623835826407</v>
      </c>
      <c r="W132" s="22" t="n">
        <f aca="false">(O132/$P132)/(O$4/$P$4)/(H132/H$4)*100</f>
        <v>126.684468823895</v>
      </c>
      <c r="X132" s="23" t="n">
        <f aca="false">-(LN(Q132)-LN(AVERAGE(Q$4:Q132)))</f>
        <v>0.0522855131445636</v>
      </c>
      <c r="Y132" s="23" t="n">
        <f aca="false">-(LN(R132)-LN(AVERAGE(R$4:R132)))</f>
        <v>-0.0504831428866046</v>
      </c>
      <c r="Z132" s="23" t="n">
        <f aca="false">-(LN(S132)-LN(AVERAGE(S$4:S132)))</f>
        <v>-0.11971405228149</v>
      </c>
      <c r="AA132" s="23" t="n">
        <f aca="false">-(LN(T132)-LN(AVERAGE(T$4:T132)))</f>
        <v>0.0556251649931117</v>
      </c>
      <c r="AB132" s="23" t="n">
        <f aca="false">-(LN(U132)-LN(AVERAGE(U$4:U132)))</f>
        <v>-0.320337685528286</v>
      </c>
      <c r="AC132" s="23" t="n">
        <f aca="false">-(LN(V132)-LN(AVERAGE(V$4:V132)))</f>
        <v>-0.188188043223891</v>
      </c>
      <c r="AD132" s="23" t="n">
        <f aca="false">-(LN(W132)-LN(AVERAGE(W$4:W132)))</f>
        <v>-0.151250369515992</v>
      </c>
      <c r="AE132" s="23" t="n">
        <f aca="false">LN(B131/B132)</f>
        <v>0.00486024779087771</v>
      </c>
      <c r="AF132" s="23" t="n">
        <f aca="false">LN(C131/C132)</f>
        <v>0.0491046694987215</v>
      </c>
      <c r="AG132" s="23" t="n">
        <f aca="false">LN(D131/D132)</f>
        <v>0.0428465362684996</v>
      </c>
      <c r="AH132" s="23" t="n">
        <f aca="false">LN(E131/E132)</f>
        <v>0.0188744582647598</v>
      </c>
      <c r="AI132" s="23" t="n">
        <f aca="false">LN(F131/F132)</f>
        <v>0.0203478189792321</v>
      </c>
      <c r="AJ132" s="23" t="n">
        <f aca="false">LN(G131/G132)</f>
        <v>0.0353882198250755</v>
      </c>
      <c r="AK132" s="23" t="n">
        <f aca="false">LN(H131/H132)</f>
        <v>-0.011886818328332</v>
      </c>
    </row>
    <row r="133" customFormat="false" ht="15" hidden="false" customHeight="false" outlineLevel="0" collapsed="false">
      <c r="A133" s="19" t="n">
        <v>41943</v>
      </c>
      <c r="B133" s="20" t="n">
        <v>4.096</v>
      </c>
      <c r="C133" s="20" t="n">
        <v>12.9372</v>
      </c>
      <c r="D133" s="20" t="n">
        <v>558.3166</v>
      </c>
      <c r="E133" s="20" t="n">
        <v>3047.886</v>
      </c>
      <c r="F133" s="20" t="n">
        <v>6.4145</v>
      </c>
      <c r="G133" s="20" t="n">
        <v>3.3569</v>
      </c>
      <c r="H133" s="20" t="n">
        <v>3.4416</v>
      </c>
      <c r="I133" s="21" t="n">
        <v>180.602</v>
      </c>
      <c r="J133" s="21" t="n">
        <v>159.001</v>
      </c>
      <c r="K133" s="21" t="n">
        <v>141.29</v>
      </c>
      <c r="L133" s="21" t="n">
        <v>168.313</v>
      </c>
      <c r="M133" s="21" t="n">
        <v>175.779</v>
      </c>
      <c r="N133" s="21" t="n">
        <v>404.691</v>
      </c>
      <c r="O133" s="21" t="n">
        <v>138.649</v>
      </c>
      <c r="P133" s="21" t="n">
        <v>130.398</v>
      </c>
      <c r="Q133" s="22" t="n">
        <f aca="false">(I133/$P133)/(I$4/$P$4)/(B133/B$4)*100</f>
        <v>103.888842017404</v>
      </c>
      <c r="R133" s="22" t="n">
        <f aca="false">(J133/$P133)/(J$4/$P$4)/(C133/C$4)*100</f>
        <v>102.548147627368</v>
      </c>
      <c r="S133" s="22" t="n">
        <f aca="false">(K133/$P133)/(K$4/$P$4)/(D133/D$4)*100</f>
        <v>126.541574817777</v>
      </c>
      <c r="T133" s="22" t="n">
        <f aca="false">(L133/$P133)/(L$4/$P$4)/(E133/E$4)*100</f>
        <v>96.0657172736979</v>
      </c>
      <c r="U133" s="22" t="n">
        <f aca="false">(M133/$P133)/(M$4/$P$4)/(F133/F$4)*100</f>
        <v>129.908347132557</v>
      </c>
      <c r="V133" s="22" t="n">
        <f aca="false">(N133/$P133)/(N$4/$P$4)/(G133/G$4)*100</f>
        <v>127.308619345742</v>
      </c>
      <c r="W133" s="22" t="n">
        <f aca="false">(O133/$P133)/(O$4/$P$4)/(H133/H$4)*100</f>
        <v>125.579473943067</v>
      </c>
      <c r="X133" s="23" t="n">
        <f aca="false">-(LN(Q133)-LN(AVERAGE(Q$4:Q133)))</f>
        <v>0.0339084571956194</v>
      </c>
      <c r="Y133" s="23" t="n">
        <f aca="false">-(LN(R133)-LN(AVERAGE(R$4:R133)))</f>
        <v>-0.0231389483128801</v>
      </c>
      <c r="Z133" s="23" t="n">
        <f aca="false">-(LN(S133)-LN(AVERAGE(S$4:S133)))</f>
        <v>-0.0890856923485321</v>
      </c>
      <c r="AA133" s="23" t="n">
        <f aca="false">-(LN(T133)-LN(AVERAGE(T$4:T133)))</f>
        <v>0.0452988629675479</v>
      </c>
      <c r="AB133" s="23" t="n">
        <f aca="false">-(LN(U133)-LN(AVERAGE(U$4:U133)))</f>
        <v>-0.271865896818086</v>
      </c>
      <c r="AC133" s="23" t="n">
        <f aca="false">-(LN(V133)-LN(AVERAGE(V$4:V133)))</f>
        <v>-0.215691100035461</v>
      </c>
      <c r="AD133" s="23" t="n">
        <f aca="false">-(LN(W133)-LN(AVERAGE(W$4:W133)))</f>
        <v>-0.141312372802205</v>
      </c>
      <c r="AE133" s="23" t="n">
        <f aca="false">LN(B132/B133)</f>
        <v>0.0170894677749376</v>
      </c>
      <c r="AF133" s="23" t="n">
        <f aca="false">LN(C132/C133)</f>
        <v>-0.0291917113553801</v>
      </c>
      <c r="AG133" s="23" t="n">
        <f aca="false">LN(D132/D133)</f>
        <v>-0.0306558820483354</v>
      </c>
      <c r="AH133" s="23" t="n">
        <f aca="false">LN(E132/E133)</f>
        <v>0.00753905006650024</v>
      </c>
      <c r="AI133" s="23" t="n">
        <f aca="false">LN(F132/F133)</f>
        <v>-0.049420185648428</v>
      </c>
      <c r="AJ133" s="23" t="n">
        <f aca="false">LN(G132/G133)</f>
        <v>0.0202879013410017</v>
      </c>
      <c r="AK133" s="23" t="n">
        <f aca="false">LN(H132/H133)</f>
        <v>-0.00907757141869165</v>
      </c>
    </row>
    <row r="134" customFormat="false" ht="15" hidden="false" customHeight="false" outlineLevel="0" collapsed="false">
      <c r="A134" s="19" t="n">
        <v>41973</v>
      </c>
      <c r="B134" s="20" t="n">
        <v>4.2412</v>
      </c>
      <c r="C134" s="20" t="n">
        <v>12.7886</v>
      </c>
      <c r="D134" s="20" t="n">
        <v>542.133</v>
      </c>
      <c r="E134" s="20" t="n">
        <v>3098.3417</v>
      </c>
      <c r="F134" s="20" t="n">
        <v>6.5061</v>
      </c>
      <c r="G134" s="20" t="n">
        <v>3.4387</v>
      </c>
      <c r="H134" s="20" t="n">
        <v>3.487</v>
      </c>
      <c r="I134" s="21" t="n">
        <v>181.224</v>
      </c>
      <c r="J134" s="21" t="n">
        <v>159.931</v>
      </c>
      <c r="K134" s="21" t="n">
        <v>141.565</v>
      </c>
      <c r="L134" s="21" t="n">
        <v>168.96</v>
      </c>
      <c r="M134" s="21" t="n">
        <v>176.334</v>
      </c>
      <c r="N134" s="21" t="n">
        <v>408.819</v>
      </c>
      <c r="O134" s="21" t="n">
        <v>139.048</v>
      </c>
      <c r="P134" s="21" t="n">
        <v>130.38</v>
      </c>
      <c r="Q134" s="22" t="n">
        <f aca="false">(I134/$P134)/(I$4/$P$4)/(B134/B$4)*100</f>
        <v>100.691592830623</v>
      </c>
      <c r="R134" s="22" t="n">
        <f aca="false">(J134/$P134)/(J$4/$P$4)/(C134/C$4)*100</f>
        <v>104.36091037828</v>
      </c>
      <c r="S134" s="22" t="n">
        <f aca="false">(K134/$P134)/(K$4/$P$4)/(D134/D$4)*100</f>
        <v>130.590731184721</v>
      </c>
      <c r="T134" s="22" t="n">
        <f aca="false">(L134/$P134)/(L$4/$P$4)/(E134/E$4)*100</f>
        <v>94.8776742696863</v>
      </c>
      <c r="U134" s="22" t="n">
        <f aca="false">(M134/$P134)/(M$4/$P$4)/(F134/F$4)*100</f>
        <v>128.501487772706</v>
      </c>
      <c r="V134" s="22" t="n">
        <f aca="false">(N134/$P134)/(N$4/$P$4)/(G134/G$4)*100</f>
        <v>125.565231831161</v>
      </c>
      <c r="W134" s="22" t="n">
        <f aca="false">(O134/$P134)/(O$4/$P$4)/(H134/H$4)*100</f>
        <v>124.318300304006</v>
      </c>
      <c r="X134" s="23" t="n">
        <f aca="false">-(LN(Q134)-LN(AVERAGE(Q$4:Q134)))</f>
        <v>0.0646859328483735</v>
      </c>
      <c r="Y134" s="23" t="n">
        <f aca="false">-(LN(R134)-LN(AVERAGE(R$4:R134)))</f>
        <v>-0.040344969174849</v>
      </c>
      <c r="Z134" s="23" t="n">
        <f aca="false">-(LN(S134)-LN(AVERAGE(S$4:S134)))</f>
        <v>-0.119605227101277</v>
      </c>
      <c r="AA134" s="23" t="n">
        <f aca="false">-(LN(T134)-LN(AVERAGE(T$4:T134)))</f>
        <v>0.0573145595969002</v>
      </c>
      <c r="AB134" s="23" t="n">
        <f aca="false">-(LN(U134)-LN(AVERAGE(U$4:U134)))</f>
        <v>-0.258703465115301</v>
      </c>
      <c r="AC134" s="23" t="n">
        <f aca="false">-(LN(V134)-LN(AVERAGE(V$4:V134)))</f>
        <v>-0.200195893047949</v>
      </c>
      <c r="AD134" s="23" t="n">
        <f aca="false">-(LN(W134)-LN(AVERAGE(W$4:W134)))</f>
        <v>-0.130148982846482</v>
      </c>
      <c r="AE134" s="23" t="n">
        <f aca="false">LN(B133/B134)</f>
        <v>-0.0348353603322994</v>
      </c>
      <c r="AF134" s="23" t="n">
        <f aca="false">LN(C133/C134)</f>
        <v>0.0115527332674518</v>
      </c>
      <c r="AG134" s="23" t="n">
        <f aca="false">LN(D133/D134)</f>
        <v>0.0294148262017454</v>
      </c>
      <c r="AH134" s="23" t="n">
        <f aca="false">LN(E133/E134)</f>
        <v>-0.0164187973280578</v>
      </c>
      <c r="AI134" s="23" t="n">
        <f aca="false">LN(F133/F134)</f>
        <v>-0.0141791456530759</v>
      </c>
      <c r="AJ134" s="23" t="n">
        <f aca="false">LN(G133/G134)</f>
        <v>-0.0240755639311527</v>
      </c>
      <c r="AK134" s="23" t="n">
        <f aca="false">LN(H133/H134)</f>
        <v>-0.0131052881621855</v>
      </c>
    </row>
    <row r="135" customFormat="false" ht="15" hidden="false" customHeight="false" outlineLevel="0" collapsed="false">
      <c r="A135" s="19" t="n">
        <v>42004</v>
      </c>
      <c r="B135" s="20" t="n">
        <v>4.1801</v>
      </c>
      <c r="C135" s="20" t="n">
        <v>12.4013</v>
      </c>
      <c r="D135" s="20" t="n">
        <v>532.7018</v>
      </c>
      <c r="E135" s="20" t="n">
        <v>2988.1769</v>
      </c>
      <c r="F135" s="20" t="n">
        <v>6.5277</v>
      </c>
      <c r="G135" s="20" t="n">
        <v>3.6153</v>
      </c>
      <c r="H135" s="20" t="n">
        <v>3.5132</v>
      </c>
      <c r="I135" s="21" t="n">
        <v>182.113</v>
      </c>
      <c r="J135" s="21" t="n">
        <v>160.535</v>
      </c>
      <c r="K135" s="21" t="n">
        <v>141.916</v>
      </c>
      <c r="L135" s="21" t="n">
        <v>169.261</v>
      </c>
      <c r="M135" s="21" t="n">
        <v>176.902</v>
      </c>
      <c r="N135" s="21" t="n">
        <v>414.193</v>
      </c>
      <c r="O135" s="21" t="n">
        <v>139.204</v>
      </c>
      <c r="P135" s="21" t="n">
        <v>130.452</v>
      </c>
      <c r="Q135" s="22" t="n">
        <f aca="false">(I135/$P135)/(I$4/$P$4)/(B135/B$4)*100</f>
        <v>102.607891622744</v>
      </c>
      <c r="R135" s="22" t="n">
        <f aca="false">(J135/$P135)/(J$4/$P$4)/(C135/C$4)*100</f>
        <v>107.966982471813</v>
      </c>
      <c r="S135" s="22" t="n">
        <f aca="false">(K135/$P135)/(K$4/$P$4)/(D135/D$4)*100</f>
        <v>133.158758242142</v>
      </c>
      <c r="T135" s="22" t="n">
        <f aca="false">(L135/$P135)/(L$4/$P$4)/(E135/E$4)*100</f>
        <v>98.4963812335398</v>
      </c>
      <c r="U135" s="22" t="n">
        <f aca="false">(M135/$P135)/(M$4/$P$4)/(F135/F$4)*100</f>
        <v>128.417917178872</v>
      </c>
      <c r="V135" s="22" t="n">
        <f aca="false">(N135/$P135)/(N$4/$P$4)/(G135/G$4)*100</f>
        <v>120.934793820921</v>
      </c>
      <c r="W135" s="22" t="n">
        <f aca="false">(O135/$P135)/(O$4/$P$4)/(H135/H$4)*100</f>
        <v>123.46144061308</v>
      </c>
      <c r="X135" s="23" t="n">
        <f aca="false">-(LN(Q135)-LN(AVERAGE(Q$4:Q135)))</f>
        <v>0.0454939523359856</v>
      </c>
      <c r="Y135" s="23" t="n">
        <f aca="false">-(LN(R135)-LN(AVERAGE(R$4:R135)))</f>
        <v>-0.0737309769326267</v>
      </c>
      <c r="Z135" s="23" t="n">
        <f aca="false">-(LN(S135)-LN(AVERAGE(S$4:S135)))</f>
        <v>-0.137949293183731</v>
      </c>
      <c r="AA135" s="23" t="n">
        <f aca="false">-(LN(T135)-LN(AVERAGE(T$4:T135)))</f>
        <v>0.0197340198554024</v>
      </c>
      <c r="AB135" s="23" t="n">
        <f aca="false">-(LN(U135)-LN(AVERAGE(U$4:U135)))</f>
        <v>-0.255825031492424</v>
      </c>
      <c r="AC135" s="23" t="n">
        <f aca="false">-(LN(V135)-LN(AVERAGE(V$4:V135)))</f>
        <v>-0.161285077267311</v>
      </c>
      <c r="AD135" s="23" t="n">
        <f aca="false">-(LN(W135)-LN(AVERAGE(W$4:W135)))</f>
        <v>-0.122239604968456</v>
      </c>
      <c r="AE135" s="23" t="n">
        <f aca="false">LN(B134/B135)</f>
        <v>0.0145110783740262</v>
      </c>
      <c r="AF135" s="23" t="n">
        <f aca="false">LN(C134/C135)</f>
        <v>0.0307528432580085</v>
      </c>
      <c r="AG135" s="23" t="n">
        <f aca="false">LN(D134/D135)</f>
        <v>0.0175495658611219</v>
      </c>
      <c r="AH135" s="23" t="n">
        <f aca="false">LN(E134/E135)</f>
        <v>0.0362035638794952</v>
      </c>
      <c r="AI135" s="23" t="n">
        <f aca="false">LN(F134/F135)</f>
        <v>-0.00331446236311532</v>
      </c>
      <c r="AJ135" s="23" t="n">
        <f aca="false">LN(G134/G135)</f>
        <v>-0.0500813467355928</v>
      </c>
      <c r="AK135" s="23" t="n">
        <f aca="false">LN(H134/H135)</f>
        <v>-0.00748553536731116</v>
      </c>
    </row>
    <row r="136" customFormat="false" ht="15" hidden="false" customHeight="false" outlineLevel="0" collapsed="false">
      <c r="A136" s="19" t="n">
        <v>42035</v>
      </c>
      <c r="B136" s="20" t="n">
        <v>4.105</v>
      </c>
      <c r="C136" s="20" t="n">
        <v>12.5943</v>
      </c>
      <c r="D136" s="20" t="n">
        <v>538.9462</v>
      </c>
      <c r="E136" s="20" t="n">
        <v>2965.2191</v>
      </c>
      <c r="F136" s="20" t="n">
        <v>6.4661</v>
      </c>
      <c r="G136" s="20" t="n">
        <v>3.5141</v>
      </c>
      <c r="H136" s="20" t="n">
        <v>3.6577</v>
      </c>
      <c r="I136" s="21" t="n">
        <v>183.169</v>
      </c>
      <c r="J136" s="21" t="n">
        <v>161.138</v>
      </c>
      <c r="K136" s="21" t="n">
        <v>142.276</v>
      </c>
      <c r="L136" s="21" t="n">
        <v>170.605</v>
      </c>
      <c r="M136" s="21" t="n">
        <v>177.664</v>
      </c>
      <c r="N136" s="21" t="n">
        <v>418.805</v>
      </c>
      <c r="O136" s="21" t="n">
        <v>139.576</v>
      </c>
      <c r="P136" s="21" t="n">
        <v>130.817</v>
      </c>
      <c r="Q136" s="22" t="n">
        <f aca="false">(I136/$P136)/(I$4/$P$4)/(B136/B$4)*100</f>
        <v>104.797725289646</v>
      </c>
      <c r="R136" s="22" t="n">
        <f aca="false">(J136/$P136)/(J$4/$P$4)/(C136/C$4)*100</f>
        <v>106.41404117062</v>
      </c>
      <c r="S136" s="22" t="n">
        <f aca="false">(K136/$P136)/(K$4/$P$4)/(D136/D$4)*100</f>
        <v>131.581650026263</v>
      </c>
      <c r="T136" s="22" t="n">
        <f aca="false">(L136/$P136)/(L$4/$P$4)/(E136/E$4)*100</f>
        <v>99.7679845999146</v>
      </c>
      <c r="U136" s="22" t="n">
        <f aca="false">(M136/$P136)/(M$4/$P$4)/(F136/F$4)*100</f>
        <v>129.836452602423</v>
      </c>
      <c r="V136" s="22" t="n">
        <f aca="false">(N136/$P136)/(N$4/$P$4)/(G136/G$4)*100</f>
        <v>125.451874022314</v>
      </c>
      <c r="W136" s="22" t="n">
        <f aca="false">(O136/$P136)/(O$4/$P$4)/(H136/H$4)*100</f>
        <v>118.569154153694</v>
      </c>
      <c r="X136" s="23" t="n">
        <f aca="false">-(LN(Q136)-LN(AVERAGE(Q$4:Q136)))</f>
        <v>0.0241956479079226</v>
      </c>
      <c r="Y136" s="23" t="n">
        <f aca="false">-(LN(R136)-LN(AVERAGE(R$4:R136)))</f>
        <v>-0.0587842583258187</v>
      </c>
      <c r="Z136" s="23" t="n">
        <f aca="false">-(LN(S136)-LN(AVERAGE(S$4:S136)))</f>
        <v>-0.125025350182985</v>
      </c>
      <c r="AA136" s="23" t="n">
        <f aca="false">-(LN(T136)-LN(AVERAGE(T$4:T136)))</f>
        <v>0.0068547414101392</v>
      </c>
      <c r="AB136" s="23" t="n">
        <f aca="false">-(LN(U136)-LN(AVERAGE(U$4:U136)))</f>
        <v>-0.264514151363517</v>
      </c>
      <c r="AC136" s="23" t="n">
        <f aca="false">-(LN(V136)-LN(AVERAGE(V$4:V136)))</f>
        <v>-0.196311206591158</v>
      </c>
      <c r="AD136" s="23" t="n">
        <f aca="false">-(LN(W136)-LN(AVERAGE(W$4:W136)))</f>
        <v>-0.0811663438143615</v>
      </c>
      <c r="AE136" s="23" t="n">
        <f aca="false">LN(B135/B136)</f>
        <v>0.0181294267910885</v>
      </c>
      <c r="AF136" s="23" t="n">
        <f aca="false">LN(C135/C136)</f>
        <v>-0.015443024824443</v>
      </c>
      <c r="AG136" s="23" t="n">
        <f aca="false">LN(D135/D136)</f>
        <v>-0.0116539585261361</v>
      </c>
      <c r="AH136" s="23" t="n">
        <f aca="false">LN(E135/E136)</f>
        <v>0.00771254383226814</v>
      </c>
      <c r="AI136" s="23" t="n">
        <f aca="false">LN(F135/F136)</f>
        <v>0.00948151602788915</v>
      </c>
      <c r="AJ136" s="23" t="n">
        <f aca="false">LN(G135/G136)</f>
        <v>0.0283913927611445</v>
      </c>
      <c r="AK136" s="23" t="n">
        <f aca="false">LN(H135/H136)</f>
        <v>-0.0403072315162476</v>
      </c>
    </row>
    <row r="137" customFormat="false" ht="15" hidden="false" customHeight="false" outlineLevel="0" collapsed="false">
      <c r="A137" s="19" t="n">
        <v>42063</v>
      </c>
      <c r="B137" s="20" t="n">
        <v>4.3138</v>
      </c>
      <c r="C137" s="20" t="n">
        <v>12.7099</v>
      </c>
      <c r="D137" s="20" t="n">
        <v>522.2704</v>
      </c>
      <c r="E137" s="20" t="n">
        <v>3180.2942</v>
      </c>
      <c r="F137" s="20" t="n">
        <v>6.5974</v>
      </c>
      <c r="G137" s="20" t="n">
        <v>3.5449</v>
      </c>
      <c r="H137" s="20" t="n">
        <v>3.5528</v>
      </c>
      <c r="I137" s="21" t="n">
        <v>183.87</v>
      </c>
      <c r="J137" s="21" t="n">
        <v>161.438</v>
      </c>
      <c r="K137" s="21" t="n">
        <v>142.459</v>
      </c>
      <c r="L137" s="21" t="n">
        <v>171.618</v>
      </c>
      <c r="M137" s="21" t="n">
        <v>178.587</v>
      </c>
      <c r="N137" s="21" t="n">
        <v>423.048</v>
      </c>
      <c r="O137" s="21" t="n">
        <v>139.951</v>
      </c>
      <c r="P137" s="21" t="n">
        <v>131.001</v>
      </c>
      <c r="Q137" s="22" t="n">
        <f aca="false">(I137/$P137)/(I$4/$P$4)/(B137/B$4)*100</f>
        <v>99.9662699463476</v>
      </c>
      <c r="R137" s="22" t="n">
        <f aca="false">(J137/$P137)/(J$4/$P$4)/(C137/C$4)*100</f>
        <v>105.494109575292</v>
      </c>
      <c r="S137" s="22" t="n">
        <f aca="false">(K137/$P137)/(K$4/$P$4)/(D137/D$4)*100</f>
        <v>135.766664611766</v>
      </c>
      <c r="T137" s="22" t="n">
        <f aca="false">(L137/$P137)/(L$4/$P$4)/(E137/E$4)*100</f>
        <v>93.4418324747509</v>
      </c>
      <c r="U137" s="22" t="n">
        <f aca="false">(M137/$P137)/(M$4/$P$4)/(F137/F$4)*100</f>
        <v>127.733914706321</v>
      </c>
      <c r="V137" s="22" t="n">
        <f aca="false">(N137/$P137)/(N$4/$P$4)/(G137/G$4)*100</f>
        <v>125.445371937554</v>
      </c>
      <c r="W137" s="22" t="n">
        <f aca="false">(O137/$P137)/(O$4/$P$4)/(H137/H$4)*100</f>
        <v>122.226077984767</v>
      </c>
      <c r="X137" s="23" t="n">
        <f aca="false">-(LN(Q137)-LN(AVERAGE(Q$4:Q137)))</f>
        <v>0.0708805306888554</v>
      </c>
      <c r="Y137" s="23" t="n">
        <f aca="false">-(LN(R137)-LN(AVERAGE(R$4:R137)))</f>
        <v>-0.0497184965238269</v>
      </c>
      <c r="Z137" s="23" t="n">
        <f aca="false">-(LN(S137)-LN(AVERAGE(S$4:S137)))</f>
        <v>-0.155073462183745</v>
      </c>
      <c r="AA137" s="23" t="n">
        <f aca="false">-(LN(T137)-LN(AVERAGE(T$4:T137)))</f>
        <v>0.0718418657016873</v>
      </c>
      <c r="AB137" s="23" t="n">
        <f aca="false">-(LN(U137)-LN(AVERAGE(U$4:U137)))</f>
        <v>-0.246087821388084</v>
      </c>
      <c r="AC137" s="23" t="n">
        <f aca="false">-(LN(V137)-LN(AVERAGE(V$4:V137)))</f>
        <v>-0.194642456358777</v>
      </c>
      <c r="AD137" s="23" t="n">
        <f aca="false">-(LN(W137)-LN(AVERAGE(W$4:W137)))</f>
        <v>-0.110662184118295</v>
      </c>
      <c r="AE137" s="23" t="n">
        <f aca="false">LN(B136/B137)</f>
        <v>-0.0496134433017449</v>
      </c>
      <c r="AF137" s="23" t="n">
        <f aca="false">LN(C136/C137)</f>
        <v>-0.00913688669987925</v>
      </c>
      <c r="AG137" s="23" t="n">
        <f aca="false">LN(D136/D137)</f>
        <v>0.0314302900301389</v>
      </c>
      <c r="AH137" s="23" t="n">
        <f aca="false">LN(E136/E137)</f>
        <v>-0.0700227830696053</v>
      </c>
      <c r="AI137" s="23" t="n">
        <f aca="false">LN(F136/F137)</f>
        <v>-0.0201024873283732</v>
      </c>
      <c r="AJ137" s="23" t="n">
        <f aca="false">LN(G136/G137)</f>
        <v>-0.00872650388333144</v>
      </c>
      <c r="AK137" s="23" t="n">
        <f aca="false">LN(H136/H137)</f>
        <v>0.0290985095813174</v>
      </c>
    </row>
    <row r="138" customFormat="false" ht="15" hidden="false" customHeight="false" outlineLevel="0" collapsed="false">
      <c r="A138" s="19" t="n">
        <v>42094</v>
      </c>
      <c r="B138" s="20" t="n">
        <v>4.2859</v>
      </c>
      <c r="C138" s="20" t="n">
        <v>12.7447</v>
      </c>
      <c r="D138" s="20" t="n">
        <v>533.9762</v>
      </c>
      <c r="E138" s="20" t="n">
        <v>3385.8664</v>
      </c>
      <c r="F138" s="20" t="n">
        <v>6.9415</v>
      </c>
      <c r="G138" s="20" t="n">
        <v>3.8288</v>
      </c>
      <c r="H138" s="20" t="n">
        <v>3.6312</v>
      </c>
      <c r="I138" s="21" t="n">
        <v>184.399</v>
      </c>
      <c r="J138" s="21" t="n">
        <v>161.97</v>
      </c>
      <c r="K138" s="21" t="n">
        <v>142.945</v>
      </c>
      <c r="L138" s="21" t="n">
        <v>172.4</v>
      </c>
      <c r="M138" s="21" t="n">
        <v>179.581</v>
      </c>
      <c r="N138" s="21" t="n">
        <v>426.796</v>
      </c>
      <c r="O138" s="21" t="n">
        <v>140.33</v>
      </c>
      <c r="P138" s="21" t="n">
        <v>131.339</v>
      </c>
      <c r="Q138" s="22" t="n">
        <f aca="false">(I138/$P138)/(I$4/$P$4)/(B138/B$4)*100</f>
        <v>100.646818450762</v>
      </c>
      <c r="R138" s="22" t="n">
        <f aca="false">(J138/$P138)/(J$4/$P$4)/(C138/C$4)*100</f>
        <v>105.281107923917</v>
      </c>
      <c r="S138" s="22" t="n">
        <f aca="false">(K138/$P138)/(K$4/$P$4)/(D138/D$4)*100</f>
        <v>132.900508956403</v>
      </c>
      <c r="T138" s="22" t="n">
        <f aca="false">(L138/$P138)/(L$4/$P$4)/(E138/E$4)*100</f>
        <v>87.9415582837169</v>
      </c>
      <c r="U138" s="22" t="n">
        <f aca="false">(M138/$P138)/(M$4/$P$4)/(F138/F$4)*100</f>
        <v>121.763510310317</v>
      </c>
      <c r="V138" s="22" t="n">
        <f aca="false">(N138/$P138)/(N$4/$P$4)/(G138/G$4)*100</f>
        <v>116.871212713253</v>
      </c>
      <c r="W138" s="22" t="n">
        <f aca="false">(O138/$P138)/(O$4/$P$4)/(H138/H$4)*100</f>
        <v>119.602399163052</v>
      </c>
      <c r="X138" s="23" t="n">
        <f aca="false">-(LN(Q138)-LN(AVERAGE(Q$4:Q138)))</f>
        <v>0.0636358239491104</v>
      </c>
      <c r="Y138" s="23" t="n">
        <f aca="false">-(LN(R138)-LN(AVERAGE(R$4:R138)))</f>
        <v>-0.0473355596520397</v>
      </c>
      <c r="Z138" s="23" t="n">
        <f aca="false">-(LN(S138)-LN(AVERAGE(S$4:S138)))</f>
        <v>-0.132677170011686</v>
      </c>
      <c r="AA138" s="23" t="n">
        <f aca="false">-(LN(T138)-LN(AVERAGE(T$4:T138)))</f>
        <v>0.131588796824156</v>
      </c>
      <c r="AB138" s="23" t="n">
        <f aca="false">-(LN(U138)-LN(AVERAGE(U$4:U138)))</f>
        <v>-0.196596629663138</v>
      </c>
      <c r="AC138" s="23" t="n">
        <f aca="false">-(LN(V138)-LN(AVERAGE(V$4:V138)))</f>
        <v>-0.12286854210861</v>
      </c>
      <c r="AD138" s="23" t="n">
        <f aca="false">-(LN(W138)-LN(AVERAGE(W$4:W138)))</f>
        <v>-0.088273710614545</v>
      </c>
      <c r="AE138" s="23" t="n">
        <f aca="false">LN(B137/B138)</f>
        <v>0.00648862120482298</v>
      </c>
      <c r="AF138" s="23" t="n">
        <f aca="false">LN(C137/C138)</f>
        <v>-0.00273428155863817</v>
      </c>
      <c r="AG138" s="23" t="n">
        <f aca="false">LN(D137/D138)</f>
        <v>-0.0221658072527457</v>
      </c>
      <c r="AH138" s="23" t="n">
        <f aca="false">LN(E137/E138)</f>
        <v>-0.0626361181105297</v>
      </c>
      <c r="AI138" s="23" t="n">
        <f aca="false">LN(F137/F138)</f>
        <v>-0.0508422574687867</v>
      </c>
      <c r="AJ138" s="23" t="n">
        <f aca="false">LN(G137/G138)</f>
        <v>-0.077041487330466</v>
      </c>
      <c r="AK138" s="23" t="n">
        <f aca="false">LN(H137/H138)</f>
        <v>-0.0218271471643634</v>
      </c>
    </row>
    <row r="139" customFormat="false" ht="15" hidden="false" customHeight="false" outlineLevel="0" collapsed="false">
      <c r="A139" s="19" t="n">
        <v>42124</v>
      </c>
      <c r="B139" s="20" t="n">
        <v>4.374</v>
      </c>
      <c r="C139" s="20" t="n">
        <v>12.8835</v>
      </c>
      <c r="D139" s="20" t="n">
        <v>560.6331</v>
      </c>
      <c r="E139" s="20" t="n">
        <v>3202.6946</v>
      </c>
      <c r="F139" s="20" t="n">
        <v>7.4896</v>
      </c>
      <c r="G139" s="20" t="n">
        <v>3.9622</v>
      </c>
      <c r="H139" s="20" t="n">
        <v>3.877</v>
      </c>
      <c r="I139" s="21" t="n">
        <v>185.454</v>
      </c>
      <c r="J139" s="21" t="n">
        <v>162.453</v>
      </c>
      <c r="K139" s="21" t="n">
        <v>143.049</v>
      </c>
      <c r="L139" s="21" t="n">
        <v>173.416</v>
      </c>
      <c r="M139" s="21" t="n">
        <v>180.718</v>
      </c>
      <c r="N139" s="21" t="n">
        <v>431.412</v>
      </c>
      <c r="O139" s="21" t="n">
        <v>140.515</v>
      </c>
      <c r="P139" s="21" t="n">
        <v>131.673</v>
      </c>
      <c r="Q139" s="22" t="n">
        <f aca="false">(I139/$P139)/(I$4/$P$4)/(B139/B$4)*100</f>
        <v>98.932258625434</v>
      </c>
      <c r="R139" s="22" t="n">
        <f aca="false">(J139/$P139)/(J$4/$P$4)/(C139/C$4)*100</f>
        <v>104.192469180063</v>
      </c>
      <c r="S139" s="22" t="n">
        <f aca="false">(K139/$P139)/(K$4/$P$4)/(D139/D$4)*100</f>
        <v>126.352151492035</v>
      </c>
      <c r="T139" s="22" t="n">
        <f aca="false">(L139/$P139)/(L$4/$P$4)/(E139/E$4)*100</f>
        <v>93.2818874325748</v>
      </c>
      <c r="U139" s="22" t="n">
        <f aca="false">(M139/$P139)/(M$4/$P$4)/(F139/F$4)*100</f>
        <v>113.279119548782</v>
      </c>
      <c r="V139" s="22" t="n">
        <f aca="false">(N139/$P139)/(N$4/$P$4)/(G139/G$4)*100</f>
        <v>113.868262415728</v>
      </c>
      <c r="W139" s="22" t="n">
        <f aca="false">(O139/$P139)/(O$4/$P$4)/(H139/H$4)*100</f>
        <v>111.882818268949</v>
      </c>
      <c r="X139" s="23" t="n">
        <f aca="false">-(LN(Q139)-LN(AVERAGE(Q$4:Q139)))</f>
        <v>0.0802469718580712</v>
      </c>
      <c r="Y139" s="23" t="n">
        <f aca="false">-(LN(R139)-LN(AVERAGE(R$4:R139)))</f>
        <v>-0.0366647531506672</v>
      </c>
      <c r="Z139" s="23" t="n">
        <f aca="false">-(LN(S139)-LN(AVERAGE(S$4:S139)))</f>
        <v>-0.0815198917510056</v>
      </c>
      <c r="AA139" s="23" t="n">
        <f aca="false">-(LN(T139)-LN(AVERAGE(T$4:T139)))</f>
        <v>0.0721200432552038</v>
      </c>
      <c r="AB139" s="23" t="n">
        <f aca="false">-(LN(U139)-LN(AVERAGE(U$4:U139)))</f>
        <v>-0.123397446001023</v>
      </c>
      <c r="AC139" s="23" t="n">
        <f aca="false">-(LN(V139)-LN(AVERAGE(V$4:V139)))</f>
        <v>-0.0960907641930939</v>
      </c>
      <c r="AD139" s="23" t="n">
        <f aca="false">-(LN(W139)-LN(AVERAGE(W$4:W139)))</f>
        <v>-0.0213926832396592</v>
      </c>
      <c r="AE139" s="23" t="n">
        <f aca="false">LN(B138/B139)</f>
        <v>-0.0203473572532624</v>
      </c>
      <c r="AF139" s="23" t="n">
        <f aca="false">LN(C138/C139)</f>
        <v>-0.0108319239838164</v>
      </c>
      <c r="AG139" s="23" t="n">
        <f aca="false">LN(D138/D139)</f>
        <v>-0.0487154121906571</v>
      </c>
      <c r="AH139" s="23" t="n">
        <f aca="false">LN(E138/E139)</f>
        <v>0.0556173083766148</v>
      </c>
      <c r="AI139" s="23" t="n">
        <f aca="false">LN(F138/F139)</f>
        <v>-0.0759975020709492</v>
      </c>
      <c r="AJ139" s="23" t="n">
        <f aca="false">LN(G138/G139)</f>
        <v>-0.0342479883861173</v>
      </c>
      <c r="AK139" s="23" t="n">
        <f aca="false">LN(H138/H139)</f>
        <v>-0.0654984865286732</v>
      </c>
    </row>
    <row r="140" customFormat="false" ht="15" hidden="false" customHeight="false" outlineLevel="0" collapsed="false">
      <c r="A140" s="19" t="n">
        <v>42155</v>
      </c>
      <c r="B140" s="20" t="n">
        <v>4.2107</v>
      </c>
      <c r="C140" s="20" t="n">
        <v>12.1796</v>
      </c>
      <c r="D140" s="20" t="n">
        <v>552.7509</v>
      </c>
      <c r="E140" s="20" t="n">
        <v>3303.1554</v>
      </c>
      <c r="F140" s="20" t="n">
        <v>7.443</v>
      </c>
      <c r="G140" s="20" t="n">
        <v>4.18</v>
      </c>
      <c r="H140" s="20" t="n">
        <v>3.932</v>
      </c>
      <c r="I140" s="21" t="n">
        <v>186.528</v>
      </c>
      <c r="J140" s="21" t="n">
        <v>163.157</v>
      </c>
      <c r="K140" s="21" t="n">
        <v>143.425</v>
      </c>
      <c r="L140" s="21" t="n">
        <v>173.856</v>
      </c>
      <c r="M140" s="21" t="n">
        <v>181.453</v>
      </c>
      <c r="N140" s="21" t="n">
        <v>436.569</v>
      </c>
      <c r="O140" s="21" t="n">
        <v>140.857</v>
      </c>
      <c r="P140" s="21" t="n">
        <v>132.11</v>
      </c>
      <c r="Q140" s="22" t="n">
        <f aca="false">(I140/$P140)/(I$4/$P$4)/(B140/B$4)*100</f>
        <v>103.022306595397</v>
      </c>
      <c r="R140" s="22" t="n">
        <f aca="false">(J140/$P140)/(J$4/$P$4)/(C140/C$4)*100</f>
        <v>110.325569983148</v>
      </c>
      <c r="S140" s="22" t="n">
        <f aca="false">(K140/$P140)/(K$4/$P$4)/(D140/D$4)*100</f>
        <v>128.065747407125</v>
      </c>
      <c r="T140" s="22" t="n">
        <f aca="false">(L140/$P140)/(L$4/$P$4)/(E140/E$4)*100</f>
        <v>90.3743950345716</v>
      </c>
      <c r="U140" s="22" t="n">
        <f aca="false">(M140/$P140)/(M$4/$P$4)/(F140/F$4)*100</f>
        <v>114.073363964339</v>
      </c>
      <c r="V140" s="22" t="n">
        <f aca="false">(N140/$P140)/(N$4/$P$4)/(G140/G$4)*100</f>
        <v>108.864057311038</v>
      </c>
      <c r="W140" s="22" t="n">
        <f aca="false">(O140/$P140)/(O$4/$P$4)/(H140/H$4)*100</f>
        <v>110.220524673693</v>
      </c>
      <c r="X140" s="23" t="n">
        <f aca="false">-(LN(Q140)-LN(AVERAGE(Q$4:Q140)))</f>
        <v>0.0394523949885519</v>
      </c>
      <c r="Y140" s="23" t="n">
        <f aca="false">-(LN(R140)-LN(AVERAGE(R$4:R140)))</f>
        <v>-0.0931425819384595</v>
      </c>
      <c r="Z140" s="23" t="n">
        <f aca="false">-(LN(S140)-LN(AVERAGE(S$4:S140)))</f>
        <v>-0.0942637149293226</v>
      </c>
      <c r="AA140" s="23" t="n">
        <f aca="false">-(LN(T140)-LN(AVERAGE(T$4:T140)))</f>
        <v>0.103065185349472</v>
      </c>
      <c r="AB140" s="23" t="n">
        <f aca="false">-(LN(U140)-LN(AVERAGE(U$4:U140)))</f>
        <v>-0.129368348088978</v>
      </c>
      <c r="AC140" s="23" t="n">
        <f aca="false">-(LN(V140)-LN(AVERAGE(V$4:V140)))</f>
        <v>-0.0507655137525038</v>
      </c>
      <c r="AD140" s="23" t="n">
        <f aca="false">-(LN(W140)-LN(AVERAGE(W$4:W140)))</f>
        <v>-0.00637671527094685</v>
      </c>
      <c r="AE140" s="23" t="n">
        <f aca="false">LN(B139/B140)</f>
        <v>0.0380490175978927</v>
      </c>
      <c r="AF140" s="23" t="n">
        <f aca="false">LN(C139/C140)</f>
        <v>0.0561850018722653</v>
      </c>
      <c r="AG140" s="23" t="n">
        <f aca="false">LN(D139/D140)</f>
        <v>0.0141592329104682</v>
      </c>
      <c r="AH140" s="23" t="n">
        <f aca="false">LN(E139/E140)</f>
        <v>-0.0308856754700249</v>
      </c>
      <c r="AI140" s="23" t="n">
        <f aca="false">LN(F139/F140)</f>
        <v>0.00624139818589549</v>
      </c>
      <c r="AJ140" s="23" t="n">
        <f aca="false">LN(G139/G140)</f>
        <v>-0.0535118199785757</v>
      </c>
      <c r="AK140" s="23" t="n">
        <f aca="false">LN(H139/H140)</f>
        <v>-0.014086543596128</v>
      </c>
    </row>
    <row r="141" customFormat="false" ht="15" hidden="false" customHeight="false" outlineLevel="0" collapsed="false">
      <c r="A141" s="19" t="n">
        <v>42185</v>
      </c>
      <c r="B141" s="20" t="n">
        <v>4.2071</v>
      </c>
      <c r="C141" s="20" t="n">
        <v>11.8283</v>
      </c>
      <c r="D141" s="20" t="n">
        <v>559.3975</v>
      </c>
      <c r="E141" s="20" t="n">
        <v>3478.8429</v>
      </c>
      <c r="F141" s="20" t="n">
        <v>7.6531</v>
      </c>
      <c r="G141" s="20" t="n">
        <v>4.1516</v>
      </c>
      <c r="H141" s="20" t="n">
        <v>3.9799</v>
      </c>
      <c r="I141" s="21" t="n">
        <v>187.32</v>
      </c>
      <c r="J141" s="21" t="n">
        <v>163.609</v>
      </c>
      <c r="K141" s="21" t="n">
        <v>143.826</v>
      </c>
      <c r="L141" s="21" t="n">
        <v>174.716</v>
      </c>
      <c r="M141" s="21" t="n">
        <v>182.369</v>
      </c>
      <c r="N141" s="21" t="n">
        <v>441.455</v>
      </c>
      <c r="O141" s="21" t="n">
        <v>141.164</v>
      </c>
      <c r="P141" s="21" t="n">
        <v>132.482</v>
      </c>
      <c r="Q141" s="22" t="n">
        <f aca="false">(I141/$P141)/(I$4/$P$4)/(B141/B$4)*100</f>
        <v>103.257514442185</v>
      </c>
      <c r="R141" s="22" t="n">
        <f aca="false">(J141/$P141)/(J$4/$P$4)/(C141/C$4)*100</f>
        <v>113.597080548378</v>
      </c>
      <c r="S141" s="22" t="n">
        <f aca="false">(K141/$P141)/(K$4/$P$4)/(D141/D$4)*100</f>
        <v>126.54158974471</v>
      </c>
      <c r="T141" s="22" t="n">
        <f aca="false">(L141/$P141)/(L$4/$P$4)/(E141/E$4)*100</f>
        <v>85.992664091647</v>
      </c>
      <c r="U141" s="22" t="n">
        <f aca="false">(M141/$P141)/(M$4/$P$4)/(F141/F$4)*100</f>
        <v>111.188676391764</v>
      </c>
      <c r="V141" s="22" t="n">
        <f aca="false">(N141/$P141)/(N$4/$P$4)/(G141/G$4)*100</f>
        <v>110.524270635751</v>
      </c>
      <c r="W141" s="22" t="n">
        <f aca="false">(O141/$P141)/(O$4/$P$4)/(H141/H$4)*100</f>
        <v>108.824871110345</v>
      </c>
      <c r="X141" s="23" t="n">
        <f aca="false">-(LN(Q141)-LN(AVERAGE(Q$4:Q141)))</f>
        <v>0.0369074685448423</v>
      </c>
      <c r="Y141" s="23" t="n">
        <f aca="false">-(LN(R141)-LN(AVERAGE(R$4:R141)))</f>
        <v>-0.121421878469113</v>
      </c>
      <c r="Z141" s="23" t="n">
        <f aca="false">-(LN(S141)-LN(AVERAGE(S$4:S141)))</f>
        <v>-0.0816696172587186</v>
      </c>
      <c r="AA141" s="23" t="n">
        <f aca="false">-(LN(T141)-LN(AVERAGE(T$4:T141)))</f>
        <v>0.15173707429363</v>
      </c>
      <c r="AB141" s="23" t="n">
        <f aca="false">-(LN(U141)-LN(AVERAGE(U$4:U141)))</f>
        <v>-0.102963185041677</v>
      </c>
      <c r="AC141" s="23" t="n">
        <f aca="false">-(LN(V141)-LN(AVERAGE(V$4:V141)))</f>
        <v>-0.0654072248078705</v>
      </c>
      <c r="AD141" s="23" t="n">
        <f aca="false">-(LN(W141)-LN(AVERAGE(W$4:W141)))</f>
        <v>0.00632052170605046</v>
      </c>
      <c r="AE141" s="23" t="n">
        <f aca="false">LN(B140/B141)</f>
        <v>0.000855330423502087</v>
      </c>
      <c r="AF141" s="23" t="n">
        <f aca="false">LN(C140/C141)</f>
        <v>0.0292674558072725</v>
      </c>
      <c r="AG141" s="23" t="n">
        <f aca="false">LN(D140/D141)</f>
        <v>-0.0119528637251113</v>
      </c>
      <c r="AH141" s="23" t="n">
        <f aca="false">LN(E140/E141)</f>
        <v>-0.0518215450560216</v>
      </c>
      <c r="AI141" s="23" t="n">
        <f aca="false">LN(F140/F141)</f>
        <v>-0.0278368011358418</v>
      </c>
      <c r="AJ141" s="23" t="n">
        <f aca="false">LN(G140/G141)</f>
        <v>0.0068174444276679</v>
      </c>
      <c r="AK141" s="23" t="n">
        <f aca="false">LN(H140/H141)</f>
        <v>-0.0121084910676317</v>
      </c>
    </row>
    <row r="142" customFormat="false" ht="15" hidden="false" customHeight="false" outlineLevel="0" collapsed="false">
      <c r="A142" s="19" t="n">
        <v>42216</v>
      </c>
      <c r="B142" s="20" t="n">
        <v>4.0523</v>
      </c>
      <c r="C142" s="20" t="n">
        <v>12.3149</v>
      </c>
      <c r="D142" s="20" t="n">
        <v>584.3223</v>
      </c>
      <c r="E142" s="20" t="n">
        <v>3524.4334</v>
      </c>
      <c r="F142" s="20" t="n">
        <v>7.6969</v>
      </c>
      <c r="G142" s="20" t="n">
        <v>4.4629</v>
      </c>
      <c r="H142" s="20" t="n">
        <v>4.1479</v>
      </c>
      <c r="I142" s="21" t="n">
        <v>188.079</v>
      </c>
      <c r="J142" s="21" t="n">
        <v>164.127</v>
      </c>
      <c r="K142" s="21" t="n">
        <v>144.706</v>
      </c>
      <c r="L142" s="21" t="n">
        <v>175.429</v>
      </c>
      <c r="M142" s="21" t="n">
        <v>183.13</v>
      </c>
      <c r="N142" s="21" t="n">
        <v>446.197</v>
      </c>
      <c r="O142" s="21" t="n">
        <v>141.42</v>
      </c>
      <c r="P142" s="21" t="n">
        <v>132.882</v>
      </c>
      <c r="Q142" s="22" t="n">
        <f aca="false">(I142/$P142)/(I$4/$P$4)/(B142/B$4)*100</f>
        <v>107.312370849783</v>
      </c>
      <c r="R142" s="22" t="n">
        <f aca="false">(J142/$P142)/(J$4/$P$4)/(C142/C$4)*100</f>
        <v>109.12447625894</v>
      </c>
      <c r="S142" s="22" t="n">
        <f aca="false">(K142/$P142)/(K$4/$P$4)/(D142/D$4)*100</f>
        <v>121.518164951466</v>
      </c>
      <c r="T142" s="22" t="n">
        <f aca="false">(L142/$P142)/(L$4/$P$4)/(E142/E$4)*100</f>
        <v>84.9701415583889</v>
      </c>
      <c r="U142" s="22" t="n">
        <f aca="false">(M142/$P142)/(M$4/$P$4)/(F142/F$4)*100</f>
        <v>110.683097057525</v>
      </c>
      <c r="V142" s="22" t="n">
        <f aca="false">(N142/$P142)/(N$4/$P$4)/(G142/G$4)*100</f>
        <v>103.606482833713</v>
      </c>
      <c r="W142" s="22" t="n">
        <f aca="false">(O142/$P142)/(O$4/$P$4)/(H142/H$4)*100</f>
        <v>104.291674505746</v>
      </c>
      <c r="X142" s="23" t="n">
        <f aca="false">-(LN(Q142)-LN(AVERAGE(Q$4:Q142)))</f>
        <v>-0.00159886302341672</v>
      </c>
      <c r="Y142" s="23" t="n">
        <f aca="false">-(LN(R142)-LN(AVERAGE(R$4:R142)))</f>
        <v>-0.0806445108757643</v>
      </c>
      <c r="Z142" s="23" t="n">
        <f aca="false">-(LN(S142)-LN(AVERAGE(S$4:S142)))</f>
        <v>-0.040860082270326</v>
      </c>
      <c r="AA142" s="23" t="n">
        <f aca="false">-(LN(T142)-LN(AVERAGE(T$4:T142)))</f>
        <v>0.162612206559888</v>
      </c>
      <c r="AB142" s="23" t="n">
        <f aca="false">-(LN(U142)-LN(AVERAGE(U$4:U142)))</f>
        <v>-0.0976620926951739</v>
      </c>
      <c r="AC142" s="23" t="n">
        <f aca="false">-(LN(V142)-LN(AVERAGE(V$4:V142)))</f>
        <v>-0.000766431691231695</v>
      </c>
      <c r="AD142" s="23" t="n">
        <f aca="false">-(LN(W142)-LN(AVERAGE(W$4:W142)))</f>
        <v>0.0485257071917609</v>
      </c>
      <c r="AE142" s="23" t="n">
        <f aca="false">LN(B141/B142)</f>
        <v>0.0374889530750462</v>
      </c>
      <c r="AF142" s="23" t="n">
        <f aca="false">LN(C141/C142)</f>
        <v>-0.0403149461481743</v>
      </c>
      <c r="AG142" s="23" t="n">
        <f aca="false">LN(D141/D142)</f>
        <v>-0.0435924024742798</v>
      </c>
      <c r="AH142" s="23" t="n">
        <f aca="false">LN(E141/E142)</f>
        <v>-0.0130199472599072</v>
      </c>
      <c r="AI142" s="23" t="n">
        <f aca="false">LN(F141/F142)</f>
        <v>-0.00570685587933297</v>
      </c>
      <c r="AJ142" s="23" t="n">
        <f aca="false">LN(G141/G142)</f>
        <v>-0.0723049768340493</v>
      </c>
      <c r="AK142" s="23" t="n">
        <f aca="false">LN(H141/H142)</f>
        <v>-0.0413454887202692</v>
      </c>
    </row>
    <row r="143" customFormat="false" ht="15" hidden="false" customHeight="false" outlineLevel="0" collapsed="false">
      <c r="A143" s="19" t="n">
        <v>42247</v>
      </c>
      <c r="B143" s="20" t="n">
        <v>4.0229</v>
      </c>
      <c r="C143" s="20" t="n">
        <v>12.2646</v>
      </c>
      <c r="D143" s="20" t="n">
        <v>608.1689</v>
      </c>
      <c r="E143" s="20" t="n">
        <v>3495.6191</v>
      </c>
      <c r="F143" s="20" t="n">
        <v>7.4269</v>
      </c>
      <c r="G143" s="20" t="n">
        <v>4.5082</v>
      </c>
      <c r="H143" s="20" t="n">
        <v>4.1053</v>
      </c>
      <c r="I143" s="21" t="n">
        <v>189.224</v>
      </c>
      <c r="J143" s="21" t="n">
        <v>164.633</v>
      </c>
      <c r="K143" s="21" t="n">
        <v>145.01</v>
      </c>
      <c r="L143" s="21" t="n">
        <v>176.23</v>
      </c>
      <c r="M143" s="21" t="n">
        <v>183.837</v>
      </c>
      <c r="N143" s="21" t="n">
        <v>450.431</v>
      </c>
      <c r="O143" s="21" t="n">
        <v>141.462</v>
      </c>
      <c r="P143" s="21" t="n">
        <v>133.133</v>
      </c>
      <c r="Q143" s="22" t="n">
        <f aca="false">(I143/$P143)/(I$4/$P$4)/(B143/B$4)*100</f>
        <v>108.549666030637</v>
      </c>
      <c r="R143" s="22" t="n">
        <f aca="false">(J143/$P143)/(J$4/$P$4)/(C143/C$4)*100</f>
        <v>109.70261290077</v>
      </c>
      <c r="S143" s="22" t="n">
        <f aca="false">(K143/$P143)/(K$4/$P$4)/(D143/D$4)*100</f>
        <v>116.778073698722</v>
      </c>
      <c r="T143" s="22" t="n">
        <f aca="false">(L143/$P143)/(L$4/$P$4)/(E143/E$4)*100</f>
        <v>85.8994607415942</v>
      </c>
      <c r="U143" s="22" t="n">
        <f aca="false">(M143/$P143)/(M$4/$P$4)/(F143/F$4)*100</f>
        <v>114.932654397091</v>
      </c>
      <c r="V143" s="22" t="n">
        <f aca="false">(N143/$P143)/(N$4/$P$4)/(G143/G$4)*100</f>
        <v>103.343454739166</v>
      </c>
      <c r="W143" s="22" t="n">
        <f aca="false">(O143/$P143)/(O$4/$P$4)/(H143/H$4)*100</f>
        <v>105.206462381074</v>
      </c>
      <c r="X143" s="23" t="n">
        <f aca="false">-(LN(Q143)-LN(AVERAGE(Q$4:Q143)))</f>
        <v>-0.012968834537773</v>
      </c>
      <c r="Y143" s="23" t="n">
        <f aca="false">-(LN(R143)-LN(AVERAGE(R$4:R143)))</f>
        <v>-0.0852877700156549</v>
      </c>
      <c r="Z143" s="23" t="n">
        <f aca="false">-(LN(S143)-LN(AVERAGE(S$4:S143)))</f>
        <v>-0.00106399374630861</v>
      </c>
      <c r="AA143" s="23" t="n">
        <f aca="false">-(LN(T143)-LN(AVERAGE(T$4:T143)))</f>
        <v>0.150728470581718</v>
      </c>
      <c r="AB143" s="23" t="n">
        <f aca="false">-(LN(U143)-LN(AVERAGE(U$4:U143)))</f>
        <v>-0.134302670802882</v>
      </c>
      <c r="AC143" s="23" t="n">
        <f aca="false">-(LN(V143)-LN(AVERAGE(V$4:V143)))</f>
        <v>0.00176284758380696</v>
      </c>
      <c r="AD143" s="23" t="n">
        <f aca="false">-(LN(W143)-LN(AVERAGE(W$4:W143)))</f>
        <v>0.0395138253488794</v>
      </c>
      <c r="AE143" s="23" t="n">
        <f aca="false">LN(B142/B143)</f>
        <v>0.00728158557126305</v>
      </c>
      <c r="AF143" s="23" t="n">
        <f aca="false">LN(C142/C143)</f>
        <v>0.00409284730903889</v>
      </c>
      <c r="AG143" s="23" t="n">
        <f aca="false">LN(D142/D143)</f>
        <v>-0.0399999252824745</v>
      </c>
      <c r="AH143" s="23" t="n">
        <f aca="false">LN(E142/E143)</f>
        <v>0.00820918698768372</v>
      </c>
      <c r="AI143" s="23" t="n">
        <f aca="false">LN(F142/F143)</f>
        <v>0.0357091061831317</v>
      </c>
      <c r="AJ143" s="23" t="n">
        <f aca="false">LN(G142/G143)</f>
        <v>-0.0100991818226768</v>
      </c>
      <c r="AK143" s="23" t="n">
        <f aca="false">LN(H142/H143)</f>
        <v>0.0103233602309647</v>
      </c>
    </row>
    <row r="144" customFormat="false" ht="15" hidden="false" customHeight="false" outlineLevel="0" collapsed="false">
      <c r="A144" s="19" t="n">
        <v>42277</v>
      </c>
      <c r="B144" s="20" t="n">
        <v>4.0878</v>
      </c>
      <c r="C144" s="20" t="n">
        <v>12.4292</v>
      </c>
      <c r="D144" s="20" t="n">
        <v>642.4299</v>
      </c>
      <c r="E144" s="20" t="n">
        <v>3436.0948</v>
      </c>
      <c r="F144" s="20" t="n">
        <v>7.5149</v>
      </c>
      <c r="G144" s="20" t="n">
        <v>4.9307</v>
      </c>
      <c r="H144" s="20" t="n">
        <v>4.2853</v>
      </c>
      <c r="I144" s="21" t="n">
        <v>189.937</v>
      </c>
      <c r="J144" s="21" t="n">
        <v>165.399</v>
      </c>
      <c r="K144" s="21" t="n">
        <v>145.318</v>
      </c>
      <c r="L144" s="21" t="n">
        <v>176.972</v>
      </c>
      <c r="M144" s="21" t="n">
        <v>184.739</v>
      </c>
      <c r="N144" s="21" t="n">
        <v>456.419</v>
      </c>
      <c r="O144" s="21" t="n">
        <v>141.757</v>
      </c>
      <c r="P144" s="21" t="n">
        <v>133.306</v>
      </c>
      <c r="Q144" s="22" t="n">
        <f aca="false">(I144/$P144)/(I$4/$P$4)/(B144/B$4)*100</f>
        <v>107.089641861544</v>
      </c>
      <c r="R144" s="22" t="n">
        <f aca="false">(J144/$P144)/(J$4/$P$4)/(C144/C$4)*100</f>
        <v>108.612345556562</v>
      </c>
      <c r="S144" s="22" t="n">
        <f aca="false">(K144/$P144)/(K$4/$P$4)/(D144/D$4)*100</f>
        <v>110.641294939596</v>
      </c>
      <c r="T144" s="22" t="n">
        <f aca="false">(L144/$P144)/(L$4/$P$4)/(E144/E$4)*100</f>
        <v>87.6415687986459</v>
      </c>
      <c r="U144" s="22" t="n">
        <f aca="false">(M144/$P144)/(M$4/$P$4)/(F144/F$4)*100</f>
        <v>113.995968591556</v>
      </c>
      <c r="V144" s="22" t="n">
        <f aca="false">(N144/$P144)/(N$4/$P$4)/(G144/G$4)*100</f>
        <v>95.6200651269024</v>
      </c>
      <c r="W144" s="22" t="n">
        <f aca="false">(O144/$P144)/(O$4/$P$4)/(H144/H$4)*100</f>
        <v>100.866471110356</v>
      </c>
      <c r="X144" s="23" t="n">
        <f aca="false">-(LN(Q144)-LN(AVERAGE(Q$4:Q144)))</f>
        <v>0.000568666270226004</v>
      </c>
      <c r="Y144" s="23" t="n">
        <f aca="false">-(LN(R144)-LN(AVERAGE(R$4:R144)))</f>
        <v>-0.0747451573650482</v>
      </c>
      <c r="Z144" s="23" t="n">
        <f aca="false">-(LN(S144)-LN(AVERAGE(S$4:S144)))</f>
        <v>0.0525523283921769</v>
      </c>
      <c r="AA144" s="23" t="n">
        <f aca="false">-(LN(T144)-LN(AVERAGE(T$4:T144)))</f>
        <v>0.129781607451298</v>
      </c>
      <c r="AB144" s="23" t="n">
        <f aca="false">-(LN(U144)-LN(AVERAGE(U$4:U144)))</f>
        <v>-0.125166550090824</v>
      </c>
      <c r="AC144" s="23" t="n">
        <f aca="false">-(LN(V144)-LN(AVERAGE(V$4:V144)))</f>
        <v>0.0788963751767522</v>
      </c>
      <c r="AD144" s="23" t="n">
        <f aca="false">-(LN(W144)-LN(AVERAGE(W$4:W144)))</f>
        <v>0.0810848159930417</v>
      </c>
      <c r="AE144" s="23" t="n">
        <f aca="false">LN(B143/B144)</f>
        <v>-0.0160038924386683</v>
      </c>
      <c r="AF144" s="23" t="n">
        <f aca="false">LN(C143/C144)</f>
        <v>-0.0133314789812069</v>
      </c>
      <c r="AG144" s="23" t="n">
        <f aca="false">LN(D143/D144)</f>
        <v>-0.0548050663179996</v>
      </c>
      <c r="AH144" s="23" t="n">
        <f aca="false">LN(E143/E144)</f>
        <v>0.0171749048056321</v>
      </c>
      <c r="AI144" s="23" t="n">
        <f aca="false">LN(F143/F144)</f>
        <v>-0.0117791721866925</v>
      </c>
      <c r="AJ144" s="23" t="n">
        <f aca="false">LN(G143/G144)</f>
        <v>-0.0895830050391726</v>
      </c>
      <c r="AK144" s="23" t="n">
        <f aca="false">LN(H143/H144)</f>
        <v>-0.0429117394257959</v>
      </c>
    </row>
    <row r="145" customFormat="false" ht="15" hidden="false" customHeight="false" outlineLevel="0" collapsed="false">
      <c r="A145" s="19" t="n">
        <v>42308</v>
      </c>
      <c r="B145" s="20" t="n">
        <v>4.1065</v>
      </c>
      <c r="C145" s="20" t="n">
        <v>12.3512</v>
      </c>
      <c r="D145" s="20" t="n">
        <v>611.513</v>
      </c>
      <c r="E145" s="20" t="n">
        <v>3648.8899</v>
      </c>
      <c r="F145" s="20" t="n">
        <v>7.2536</v>
      </c>
      <c r="G145" s="20" t="n">
        <v>4.8659</v>
      </c>
      <c r="H145" s="20" t="n">
        <v>4.0739</v>
      </c>
      <c r="I145" s="21" t="n">
        <v>190.928</v>
      </c>
      <c r="J145" s="21" t="n">
        <v>165.783</v>
      </c>
      <c r="K145" s="21" t="n">
        <v>145.703</v>
      </c>
      <c r="L145" s="21" t="n">
        <v>178</v>
      </c>
      <c r="M145" s="21" t="n">
        <v>185.516</v>
      </c>
      <c r="N145" s="21" t="n">
        <v>461.229</v>
      </c>
      <c r="O145" s="21" t="n">
        <v>142.226</v>
      </c>
      <c r="P145" s="21" t="n">
        <v>133.475</v>
      </c>
      <c r="Q145" s="22" t="n">
        <f aca="false">(I145/$P145)/(I$4/$P$4)/(B145/B$4)*100</f>
        <v>107.022500820451</v>
      </c>
      <c r="R145" s="22" t="n">
        <f aca="false">(J145/$P145)/(J$4/$P$4)/(C145/C$4)*100</f>
        <v>109.413295050326</v>
      </c>
      <c r="S145" s="22" t="n">
        <f aca="false">(K145/$P145)/(K$4/$P$4)/(D145/D$4)*100</f>
        <v>116.395489527402</v>
      </c>
      <c r="T145" s="22" t="n">
        <f aca="false">(L145/$P145)/(L$4/$P$4)/(E145/E$4)*100</f>
        <v>82.9048106513676</v>
      </c>
      <c r="U145" s="22" t="n">
        <f aca="false">(M145/$P145)/(M$4/$P$4)/(F145/F$4)*100</f>
        <v>118.449067752149</v>
      </c>
      <c r="V145" s="22" t="n">
        <f aca="false">(N145/$P145)/(N$4/$P$4)/(G145/G$4)*100</f>
        <v>97.7905961316874</v>
      </c>
      <c r="W145" s="22" t="n">
        <f aca="false">(O145/$P145)/(O$4/$P$4)/(H145/H$4)*100</f>
        <v>106.316811494233</v>
      </c>
      <c r="X145" s="23" t="n">
        <f aca="false">-(LN(Q145)-LN(AVERAGE(Q$4:Q145)))</f>
        <v>0.00118740770786285</v>
      </c>
      <c r="Y145" s="23" t="n">
        <f aca="false">-(LN(R145)-LN(AVERAGE(R$4:R145)))</f>
        <v>-0.0814901596917528</v>
      </c>
      <c r="Z145" s="23" t="n">
        <f aca="false">-(LN(S145)-LN(AVERAGE(S$4:S145)))</f>
        <v>0.0018389051681984</v>
      </c>
      <c r="AA145" s="23" t="n">
        <f aca="false">-(LN(T145)-LN(AVERAGE(T$4:T145)))</f>
        <v>0.18415180308341</v>
      </c>
      <c r="AB145" s="23" t="n">
        <f aca="false">-(LN(U145)-LN(AVERAGE(U$4:U145)))</f>
        <v>-0.162236536258702</v>
      </c>
      <c r="AC145" s="23" t="n">
        <f aca="false">-(LN(V145)-LN(AVERAGE(V$4:V145)))</f>
        <v>0.0560640391779081</v>
      </c>
      <c r="AD145" s="23" t="n">
        <f aca="false">-(LN(W145)-LN(AVERAGE(W$4:W145)))</f>
        <v>0.0282613558385085</v>
      </c>
      <c r="AE145" s="23" t="n">
        <f aca="false">LN(B144/B145)</f>
        <v>-0.00456415617256948</v>
      </c>
      <c r="AF145" s="23" t="n">
        <f aca="false">LN(C144/C145)</f>
        <v>0.00629531868747663</v>
      </c>
      <c r="AG145" s="23" t="n">
        <f aca="false">LN(D144/D145)</f>
        <v>0.0493214916586739</v>
      </c>
      <c r="AH145" s="23" t="n">
        <f aca="false">LN(E144/E145)</f>
        <v>-0.0600873903864728</v>
      </c>
      <c r="AI145" s="23" t="n">
        <f aca="false">LN(F144/F145)</f>
        <v>0.0353898190467998</v>
      </c>
      <c r="AJ145" s="23" t="n">
        <f aca="false">LN(G144/G145)</f>
        <v>0.0132292724151127</v>
      </c>
      <c r="AK145" s="23" t="n">
        <f aca="false">LN(H144/H145)</f>
        <v>0.0505897896651281</v>
      </c>
    </row>
    <row r="146" customFormat="false" ht="15" hidden="false" customHeight="false" outlineLevel="0" collapsed="false">
      <c r="A146" s="19" t="n">
        <v>42338</v>
      </c>
      <c r="B146" s="20" t="n">
        <v>4.0517</v>
      </c>
      <c r="C146" s="20" t="n">
        <v>12.5945</v>
      </c>
      <c r="D146" s="20" t="n">
        <v>601.7178</v>
      </c>
      <c r="E146" s="20" t="n">
        <v>4024.7976</v>
      </c>
      <c r="F146" s="20" t="n">
        <v>7.2389</v>
      </c>
      <c r="G146" s="20" t="n">
        <v>4.6508</v>
      </c>
      <c r="H146" s="20" t="n">
        <v>3.8697</v>
      </c>
      <c r="I146" s="21" t="n">
        <v>191.823</v>
      </c>
      <c r="J146" s="21" t="n">
        <v>166.232</v>
      </c>
      <c r="K146" s="21" t="n">
        <v>146.001</v>
      </c>
      <c r="L146" s="21" t="n">
        <v>178.986</v>
      </c>
      <c r="M146" s="21" t="n">
        <v>186.341</v>
      </c>
      <c r="N146" s="21" t="n">
        <v>466.916</v>
      </c>
      <c r="O146" s="21" t="n">
        <v>142.81</v>
      </c>
      <c r="P146" s="21" t="n">
        <v>133.677</v>
      </c>
      <c r="Q146" s="22" t="n">
        <f aca="false">(I146/$P146)/(I$4/$P$4)/(B146/B$4)*100</f>
        <v>108.813789560641</v>
      </c>
      <c r="R146" s="22" t="n">
        <f aca="false">(J146/$P146)/(J$4/$P$4)/(C146/C$4)*100</f>
        <v>107.427679670728</v>
      </c>
      <c r="S146" s="22" t="n">
        <f aca="false">(K146/$P146)/(K$4/$P$4)/(D146/D$4)*100</f>
        <v>118.353079275569</v>
      </c>
      <c r="T146" s="22" t="n">
        <f aca="false">(L146/$P146)/(L$4/$P$4)/(E146/E$4)*100</f>
        <v>75.4638129505942</v>
      </c>
      <c r="U146" s="22" t="n">
        <f aca="false">(M146/$P146)/(M$4/$P$4)/(F146/F$4)*100</f>
        <v>119.037270937172</v>
      </c>
      <c r="V146" s="22" t="n">
        <f aca="false">(N146/$P146)/(N$4/$P$4)/(G146/G$4)*100</f>
        <v>103.418443857556</v>
      </c>
      <c r="W146" s="22" t="n">
        <f aca="false">(O146/$P146)/(O$4/$P$4)/(H146/H$4)*100</f>
        <v>112.21679802895</v>
      </c>
      <c r="X146" s="23" t="n">
        <f aca="false">-(LN(Q146)-LN(AVERAGE(Q$4:Q146)))</f>
        <v>-0.0153029585596238</v>
      </c>
      <c r="Y146" s="23" t="n">
        <f aca="false">-(LN(R146)-LN(AVERAGE(R$4:R146)))</f>
        <v>-0.0627196867387738</v>
      </c>
      <c r="Z146" s="23" t="n">
        <f aca="false">-(LN(S146)-LN(AVERAGE(S$4:S146)))</f>
        <v>-0.0147351218364271</v>
      </c>
      <c r="AA146" s="23" t="n">
        <f aca="false">-(LN(T146)-LN(AVERAGE(T$4:T146)))</f>
        <v>0.276491966914181</v>
      </c>
      <c r="AB146" s="23" t="n">
        <f aca="false">-(LN(U146)-LN(AVERAGE(U$4:U146)))</f>
        <v>-0.16591835018388</v>
      </c>
      <c r="AC146" s="23" t="n">
        <f aca="false">-(LN(V146)-LN(AVERAGE(V$4:V146)))</f>
        <v>0.00010837433319022</v>
      </c>
      <c r="AD146" s="23" t="n">
        <f aca="false">-(LN(W146)-LN(AVERAGE(W$4:W146)))</f>
        <v>-0.0255655400700823</v>
      </c>
      <c r="AE146" s="23" t="n">
        <f aca="false">LN(B145/B146)</f>
        <v>0.0134345380649243</v>
      </c>
      <c r="AF146" s="23" t="n">
        <f aca="false">LN(C145/C146)</f>
        <v>-0.0195069863780222</v>
      </c>
      <c r="AG146" s="23" t="n">
        <f aca="false">LN(D145/D146)</f>
        <v>0.0161476494626073</v>
      </c>
      <c r="AH146" s="23" t="n">
        <f aca="false">LN(E145/E146)</f>
        <v>-0.0980516395428061</v>
      </c>
      <c r="AI146" s="23" t="n">
        <f aca="false">LN(F145/F146)</f>
        <v>0.0020286361968357</v>
      </c>
      <c r="AJ146" s="23" t="n">
        <f aca="false">LN(G145/G146)</f>
        <v>0.0452124455774669</v>
      </c>
      <c r="AK146" s="23" t="n">
        <f aca="false">LN(H145/H146)</f>
        <v>0.0514237869454609</v>
      </c>
    </row>
    <row r="147" customFormat="false" ht="15" hidden="false" customHeight="false" outlineLevel="0" collapsed="false">
      <c r="A147" s="19" t="n">
        <v>42369</v>
      </c>
      <c r="B147" s="20" t="n">
        <v>3.9833</v>
      </c>
      <c r="C147" s="20" t="n">
        <v>12.5657</v>
      </c>
      <c r="D147" s="20" t="n">
        <v>568.434</v>
      </c>
      <c r="E147" s="20" t="n">
        <v>4103.6941</v>
      </c>
      <c r="F147" s="20" t="n">
        <v>7.0945</v>
      </c>
      <c r="G147" s="20" t="n">
        <v>4.6328</v>
      </c>
      <c r="H147" s="20" t="n">
        <v>3.9449</v>
      </c>
      <c r="I147" s="21" t="n">
        <v>192.318</v>
      </c>
      <c r="J147" s="21" t="n">
        <v>166.581</v>
      </c>
      <c r="K147" s="21" t="n">
        <v>146.412</v>
      </c>
      <c r="L147" s="21" t="n">
        <v>179.669</v>
      </c>
      <c r="M147" s="21" t="n">
        <v>187.495</v>
      </c>
      <c r="N147" s="21" t="n">
        <v>472.178</v>
      </c>
      <c r="O147" s="21" t="n">
        <v>143.155</v>
      </c>
      <c r="P147" s="21" t="n">
        <v>133.793</v>
      </c>
      <c r="Q147" s="22" t="n">
        <f aca="false">(I147/$P147)/(I$4/$P$4)/(B147/B$4)*100</f>
        <v>110.871712136385</v>
      </c>
      <c r="R147" s="22" t="n">
        <f aca="false">(J147/$P147)/(J$4/$P$4)/(C147/C$4)*100</f>
        <v>107.806407173807</v>
      </c>
      <c r="S147" s="22" t="n">
        <f aca="false">(K147/$P147)/(K$4/$P$4)/(D147/D$4)*100</f>
        <v>125.526816684572</v>
      </c>
      <c r="T147" s="22" t="n">
        <f aca="false">(L147/$P147)/(L$4/$P$4)/(E147/E$4)*100</f>
        <v>74.2309805122542</v>
      </c>
      <c r="U147" s="22" t="n">
        <f aca="false">(M147/$P147)/(M$4/$P$4)/(F147/F$4)*100</f>
        <v>122.106367936603</v>
      </c>
      <c r="V147" s="22" t="n">
        <f aca="false">(N147/$P147)/(N$4/$P$4)/(G147/G$4)*100</f>
        <v>104.899254334624</v>
      </c>
      <c r="W147" s="22" t="n">
        <f aca="false">(O147/$P147)/(O$4/$P$4)/(H147/H$4)*100</f>
        <v>110.247911735552</v>
      </c>
      <c r="X147" s="23" t="n">
        <f aca="false">-(LN(Q147)-LN(AVERAGE(Q$4:Q147)))</f>
        <v>-0.0337982564303285</v>
      </c>
      <c r="Y147" s="23" t="n">
        <f aca="false">-(LN(R147)-LN(AVERAGE(R$4:R147)))</f>
        <v>-0.0657634492058641</v>
      </c>
      <c r="Z147" s="23" t="n">
        <f aca="false">-(LN(S147)-LN(AVERAGE(S$4:S147)))</f>
        <v>-0.073052065997242</v>
      </c>
      <c r="AA147" s="23" t="n">
        <f aca="false">-(LN(T147)-LN(AVERAGE(T$4:T147)))</f>
        <v>0.291198515916093</v>
      </c>
      <c r="AB147" s="23" t="n">
        <f aca="false">-(LN(U147)-LN(AVERAGE(U$4:U147)))</f>
        <v>-0.189910639354286</v>
      </c>
      <c r="AC147" s="23" t="n">
        <f aca="false">-(LN(V147)-LN(AVERAGE(V$4:V147)))</f>
        <v>-0.0140100459357146</v>
      </c>
      <c r="AD147" s="23" t="n">
        <f aca="false">-(LN(W147)-LN(AVERAGE(W$4:W147)))</f>
        <v>-0.00780958829270606</v>
      </c>
      <c r="AE147" s="23" t="n">
        <f aca="false">LN(B146/B147)</f>
        <v>0.0170259246596259</v>
      </c>
      <c r="AF147" s="23" t="n">
        <f aca="false">LN(C146/C147)</f>
        <v>0.00228933097340132</v>
      </c>
      <c r="AG147" s="23" t="n">
        <f aca="false">LN(D146/D147)</f>
        <v>0.0569033531730991</v>
      </c>
      <c r="AH147" s="23" t="n">
        <f aca="false">LN(E146/E147)</f>
        <v>-0.0194129441615363</v>
      </c>
      <c r="AI147" s="23" t="n">
        <f aca="false">LN(F146/F147)</f>
        <v>0.0201494251876426</v>
      </c>
      <c r="AJ147" s="23" t="n">
        <f aca="false">LN(G146/G147)</f>
        <v>0.00387781088287324</v>
      </c>
      <c r="AK147" s="23" t="n">
        <f aca="false">LN(H146/H147)</f>
        <v>-0.0192466207770361</v>
      </c>
    </row>
    <row r="148" customFormat="false" ht="15" hidden="false" customHeight="false" outlineLevel="0" collapsed="false">
      <c r="A148" s="19" t="n">
        <v>42400</v>
      </c>
      <c r="B148" s="20" t="n">
        <v>4.1235</v>
      </c>
      <c r="C148" s="20" t="n">
        <v>12.7179</v>
      </c>
      <c r="D148" s="20" t="n">
        <v>598.7949</v>
      </c>
      <c r="E148" s="20" t="n">
        <v>4167.4738</v>
      </c>
      <c r="F148" s="20" t="n">
        <v>7.3644</v>
      </c>
      <c r="G148" s="20" t="n">
        <v>4.5675</v>
      </c>
      <c r="H148" s="20" t="n">
        <v>4.1265</v>
      </c>
      <c r="I148" s="21" t="n">
        <v>193.221</v>
      </c>
      <c r="J148" s="21" t="n">
        <v>167.303</v>
      </c>
      <c r="K148" s="21" t="n">
        <v>146.932</v>
      </c>
      <c r="L148" s="21" t="n">
        <v>180.317</v>
      </c>
      <c r="M148" s="21" t="n">
        <v>188.287</v>
      </c>
      <c r="N148" s="21" t="n">
        <v>478.199</v>
      </c>
      <c r="O148" s="21" t="n">
        <v>143.714</v>
      </c>
      <c r="P148" s="21" t="n">
        <v>133.987</v>
      </c>
      <c r="Q148" s="22" t="n">
        <f aca="false">(I148/$P148)/(I$4/$P$4)/(B148/B$4)*100</f>
        <v>107.44912709884</v>
      </c>
      <c r="R148" s="22" t="n">
        <f aca="false">(J148/$P148)/(J$4/$P$4)/(C148/C$4)*100</f>
        <v>106.823018620917</v>
      </c>
      <c r="S148" s="22" t="n">
        <f aca="false">(K148/$P148)/(K$4/$P$4)/(D148/D$4)*100</f>
        <v>119.412259187471</v>
      </c>
      <c r="T148" s="22" t="n">
        <f aca="false">(L148/$P148)/(L$4/$P$4)/(E148/E$4)*100</f>
        <v>73.2523480251859</v>
      </c>
      <c r="U148" s="22" t="n">
        <f aca="false">(M148/$P148)/(M$4/$P$4)/(F148/F$4)*100</f>
        <v>117.957106508058</v>
      </c>
      <c r="V148" s="22" t="n">
        <f aca="false">(N148/$P148)/(N$4/$P$4)/(G148/G$4)*100</f>
        <v>107.599695146797</v>
      </c>
      <c r="W148" s="22" t="n">
        <f aca="false">(O148/$P148)/(O$4/$P$4)/(H148/H$4)*100</f>
        <v>105.654452988853</v>
      </c>
      <c r="X148" s="23" t="n">
        <f aca="false">-(LN(Q148)-LN(AVERAGE(Q$4:Q148)))</f>
        <v>-0.00242510768838145</v>
      </c>
      <c r="Y148" s="23" t="n">
        <f aca="false">-(LN(R148)-LN(AVERAGE(R$4:R148)))</f>
        <v>-0.0561982693756766</v>
      </c>
      <c r="Z148" s="23" t="n">
        <f aca="false">-(LN(S148)-LN(AVERAGE(S$4:S148)))</f>
        <v>-0.0229532663302665</v>
      </c>
      <c r="AA148" s="23" t="n">
        <f aca="false">-(LN(T148)-LN(AVERAGE(T$4:T148)))</f>
        <v>0.302657917037867</v>
      </c>
      <c r="AB148" s="23" t="n">
        <f aca="false">-(LN(U148)-LN(AVERAGE(U$4:U148)))</f>
        <v>-0.154180838013023</v>
      </c>
      <c r="AC148" s="23" t="n">
        <f aca="false">-(LN(V148)-LN(AVERAGE(V$4:V148)))</f>
        <v>-0.0391501468230926</v>
      </c>
      <c r="AD148" s="23" t="n">
        <f aca="false">-(LN(W148)-LN(AVERAGE(W$4:W148)))</f>
        <v>0.0345125389895902</v>
      </c>
      <c r="AE148" s="23" t="n">
        <f aca="false">LN(B147/B148)</f>
        <v>-0.0345916958177135</v>
      </c>
      <c r="AF148" s="23" t="n">
        <f aca="false">LN(C147/C148)</f>
        <v>-0.0120395701925821</v>
      </c>
      <c r="AG148" s="23" t="n">
        <f aca="false">LN(D147/D148)</f>
        <v>-0.0520339240108963</v>
      </c>
      <c r="AH148" s="23" t="n">
        <f aca="false">LN(E147/E148)</f>
        <v>-0.0154224808269905</v>
      </c>
      <c r="AI148" s="23" t="n">
        <f aca="false">LN(F147/F148)</f>
        <v>-0.0373377442356836</v>
      </c>
      <c r="AJ148" s="23" t="n">
        <f aca="false">LN(G147/G148)</f>
        <v>0.0141954276594183</v>
      </c>
      <c r="AK148" s="23" t="n">
        <f aca="false">LN(H147/H148)</f>
        <v>-0.0450059846165028</v>
      </c>
    </row>
    <row r="149" customFormat="false" ht="15" hidden="false" customHeight="false" outlineLevel="0" collapsed="false">
      <c r="A149" s="19" t="n">
        <v>42429</v>
      </c>
      <c r="B149" s="20" t="n">
        <v>4.2656</v>
      </c>
      <c r="C149" s="20" t="n">
        <v>12.7453</v>
      </c>
      <c r="D149" s="20" t="n">
        <v>610.4227</v>
      </c>
      <c r="E149" s="20" t="n">
        <v>4156.0208</v>
      </c>
      <c r="F149" s="20" t="n">
        <v>7.4043</v>
      </c>
      <c r="G149" s="20" t="n">
        <v>4.6081</v>
      </c>
      <c r="H149" s="20" t="n">
        <v>4.0297</v>
      </c>
      <c r="I149" s="21" t="n">
        <v>193.78</v>
      </c>
      <c r="J149" s="21" t="n">
        <v>167.705</v>
      </c>
      <c r="K149" s="21" t="n">
        <v>147.424</v>
      </c>
      <c r="L149" s="21" t="n">
        <v>180.987</v>
      </c>
      <c r="M149" s="21" t="n">
        <v>189.248</v>
      </c>
      <c r="N149" s="21" t="n">
        <v>483.327</v>
      </c>
      <c r="O149" s="21" t="n">
        <v>144.176</v>
      </c>
      <c r="P149" s="21" t="n">
        <v>134.243</v>
      </c>
      <c r="Q149" s="22" t="n">
        <f aca="false">(I149/$P149)/(I$4/$P$4)/(B149/B$4)*100</f>
        <v>103.971522424654</v>
      </c>
      <c r="R149" s="22" t="n">
        <f aca="false">(J149/$P149)/(J$4/$P$4)/(C149/C$4)*100</f>
        <v>106.645733653357</v>
      </c>
      <c r="S149" s="22" t="n">
        <f aca="false">(K149/$P149)/(K$4/$P$4)/(D149/D$4)*100</f>
        <v>117.305708497545</v>
      </c>
      <c r="T149" s="22" t="n">
        <f aca="false">(L149/$P149)/(L$4/$P$4)/(E149/E$4)*100</f>
        <v>73.5865493335913</v>
      </c>
      <c r="U149" s="22" t="n">
        <f aca="false">(M149/$P149)/(M$4/$P$4)/(F149/F$4)*100</f>
        <v>117.69538944628</v>
      </c>
      <c r="V149" s="22" t="n">
        <f aca="false">(N149/$P149)/(N$4/$P$4)/(G149/G$4)*100</f>
        <v>107.589802229856</v>
      </c>
      <c r="W149" s="22" t="n">
        <f aca="false">(O149/$P149)/(O$4/$P$4)/(H149/H$4)*100</f>
        <v>108.333269236793</v>
      </c>
      <c r="X149" s="23" t="n">
        <f aca="false">-(LN(Q149)-LN(AVERAGE(Q$4:Q149)))</f>
        <v>0.0302697449189822</v>
      </c>
      <c r="Y149" s="23" t="n">
        <f aca="false">-(LN(R149)-LN(AVERAGE(R$4:R149)))</f>
        <v>-0.0541534337332594</v>
      </c>
      <c r="Z149" s="23" t="n">
        <f aca="false">-(LN(S149)-LN(AVERAGE(S$4:S149)))</f>
        <v>-0.00511942014815325</v>
      </c>
      <c r="AA149" s="23" t="n">
        <f aca="false">-(LN(T149)-LN(AVERAGE(T$4:T149)))</f>
        <v>0.296338805417546</v>
      </c>
      <c r="AB149" s="23" t="n">
        <f aca="false">-(LN(U149)-LN(AVERAGE(U$4:U149)))</f>
        <v>-0.150836193254739</v>
      </c>
      <c r="AC149" s="23" t="n">
        <f aca="false">-(LN(V149)-LN(AVERAGE(V$4:V149)))</f>
        <v>-0.038785422861646</v>
      </c>
      <c r="AD149" s="23" t="n">
        <f aca="false">-(LN(W149)-LN(AVERAGE(W$4:W149)))</f>
        <v>0.00940954170859509</v>
      </c>
      <c r="AE149" s="23" t="n">
        <f aca="false">LN(B148/B149)</f>
        <v>-0.0338805337109795</v>
      </c>
      <c r="AF149" s="23" t="n">
        <f aca="false">LN(C148/C149)</f>
        <v>-0.00215212625087144</v>
      </c>
      <c r="AG149" s="23" t="n">
        <f aca="false">LN(D148/D149)</f>
        <v>-0.0192325325323311</v>
      </c>
      <c r="AH149" s="23" t="n">
        <f aca="false">LN(E148/E149)</f>
        <v>0.00275197084362223</v>
      </c>
      <c r="AI149" s="23" t="n">
        <f aca="false">LN(F148/F149)</f>
        <v>-0.00540333232805238</v>
      </c>
      <c r="AJ149" s="23" t="n">
        <f aca="false">LN(G148/G149)</f>
        <v>-0.00884961527698261</v>
      </c>
      <c r="AK149" s="23" t="n">
        <f aca="false">LN(H148/H149)</f>
        <v>0.0237376585502751</v>
      </c>
    </row>
    <row r="150" customFormat="false" ht="15" hidden="false" customHeight="false" outlineLevel="0" collapsed="false">
      <c r="A150" s="19" t="n">
        <v>42460</v>
      </c>
      <c r="B150" s="20" t="n">
        <v>4.4525</v>
      </c>
      <c r="C150" s="20" t="n">
        <v>13.0755</v>
      </c>
      <c r="D150" s="20" t="n">
        <v>610.5287</v>
      </c>
      <c r="E150" s="20" t="n">
        <v>4308.8063</v>
      </c>
      <c r="F150" s="20" t="n">
        <v>7.0399</v>
      </c>
      <c r="G150" s="20" t="n">
        <v>4.551</v>
      </c>
      <c r="H150" s="20" t="n">
        <v>3.9449</v>
      </c>
      <c r="I150" s="21" t="n">
        <v>194.438</v>
      </c>
      <c r="J150" s="21" t="n">
        <v>168.317</v>
      </c>
      <c r="K150" s="21" t="n">
        <v>147.858</v>
      </c>
      <c r="L150" s="21" t="n">
        <v>181.904</v>
      </c>
      <c r="M150" s="21" t="n">
        <v>190.074</v>
      </c>
      <c r="N150" s="21" t="n">
        <v>487.01</v>
      </c>
      <c r="O150" s="21" t="n">
        <v>144.615</v>
      </c>
      <c r="P150" s="21" t="n">
        <v>134.545</v>
      </c>
      <c r="Q150" s="22" t="n">
        <f aca="false">(I150/$P150)/(I$4/$P$4)/(B150/B$4)*100</f>
        <v>99.7210591432477</v>
      </c>
      <c r="R150" s="22" t="n">
        <f aca="false">(J150/$P150)/(J$4/$P$4)/(C150/C$4)*100</f>
        <v>104.097739898473</v>
      </c>
      <c r="S150" s="22" t="n">
        <f aca="false">(K150/$P150)/(K$4/$P$4)/(D150/D$4)*100</f>
        <v>117.366583053794</v>
      </c>
      <c r="T150" s="22" t="n">
        <f aca="false">(L150/$P150)/(L$4/$P$4)/(E150/E$4)*100</f>
        <v>71.1767466502227</v>
      </c>
      <c r="U150" s="22" t="n">
        <f aca="false">(M150/$P150)/(M$4/$P$4)/(F150/F$4)*100</f>
        <v>124.048771787489</v>
      </c>
      <c r="V150" s="22" t="n">
        <f aca="false">(N150/$P150)/(N$4/$P$4)/(G150/G$4)*100</f>
        <v>109.523440232777</v>
      </c>
      <c r="W150" s="22" t="n">
        <f aca="false">(O150/$P150)/(O$4/$P$4)/(H150/H$4)*100</f>
        <v>110.749818077845</v>
      </c>
      <c r="X150" s="23" t="n">
        <f aca="false">-(LN(Q150)-LN(AVERAGE(Q$4:Q150)))</f>
        <v>0.07153715059001</v>
      </c>
      <c r="Y150" s="23" t="n">
        <f aca="false">-(LN(R150)-LN(AVERAGE(R$4:R150)))</f>
        <v>-0.0297643065772242</v>
      </c>
      <c r="Z150" s="23" t="n">
        <f aca="false">-(LN(S150)-LN(AVERAGE(S$4:S150)))</f>
        <v>-0.0055997621014674</v>
      </c>
      <c r="AA150" s="23" t="n">
        <f aca="false">-(LN(T150)-LN(AVERAGE(T$4:T150)))</f>
        <v>0.327722763313732</v>
      </c>
      <c r="AB150" s="23" t="n">
        <f aca="false">-(LN(U150)-LN(AVERAGE(U$4:U150)))</f>
        <v>-0.201877804693419</v>
      </c>
      <c r="AC150" s="23" t="n">
        <f aca="false">-(LN(V150)-LN(AVERAGE(V$4:V150)))</f>
        <v>-0.0562020996206476</v>
      </c>
      <c r="AD150" s="23" t="n">
        <f aca="false">-(LN(W150)-LN(AVERAGE(W$4:W150)))</f>
        <v>-0.0125653120634244</v>
      </c>
      <c r="AE150" s="23" t="n">
        <f aca="false">LN(B149/B150)</f>
        <v>-0.0428828851794271</v>
      </c>
      <c r="AF150" s="23" t="n">
        <f aca="false">LN(C149/C150)</f>
        <v>-0.0255776739439491</v>
      </c>
      <c r="AG150" s="23" t="n">
        <f aca="false">LN(D149/D150)</f>
        <v>-0.000173635085338096</v>
      </c>
      <c r="AH150" s="23" t="n">
        <f aca="false">LN(E149/E150)</f>
        <v>-0.0361028271613773</v>
      </c>
      <c r="AI150" s="23" t="n">
        <f aca="false">LN(F149/F150)</f>
        <v>0.050466947005356</v>
      </c>
      <c r="AJ150" s="23" t="n">
        <f aca="false">LN(G149/G150)</f>
        <v>0.0124686355125024</v>
      </c>
      <c r="AK150" s="23" t="n">
        <f aca="false">LN(H149/H150)</f>
        <v>0.0212683260662278</v>
      </c>
    </row>
    <row r="151" customFormat="false" ht="15" hidden="false" customHeight="false" outlineLevel="0" collapsed="false">
      <c r="A151" s="19" t="n">
        <v>42490</v>
      </c>
      <c r="B151" s="20" t="n">
        <v>4.48</v>
      </c>
      <c r="C151" s="20" t="n">
        <v>12.9177</v>
      </c>
      <c r="D151" s="20" t="n">
        <v>610.2047</v>
      </c>
      <c r="E151" s="20" t="n">
        <v>4388.1968</v>
      </c>
      <c r="F151" s="20" t="n">
        <v>7.0295</v>
      </c>
      <c r="G151" s="20" t="n">
        <v>4.591</v>
      </c>
      <c r="H151" s="20" t="n">
        <v>3.9275</v>
      </c>
      <c r="I151" s="21" t="n">
        <v>195.075</v>
      </c>
      <c r="J151" s="21" t="n">
        <v>169.075</v>
      </c>
      <c r="K151" s="21" t="n">
        <v>148.085</v>
      </c>
      <c r="L151" s="21" t="n">
        <v>182.933</v>
      </c>
      <c r="M151" s="21" t="n">
        <v>191.169</v>
      </c>
      <c r="N151" s="21" t="n">
        <v>492.129</v>
      </c>
      <c r="O151" s="21" t="n">
        <v>145.025</v>
      </c>
      <c r="P151" s="21" t="n">
        <v>134.769</v>
      </c>
      <c r="Q151" s="22" t="n">
        <f aca="false">(I151/$P151)/(I$4/$P$4)/(B151/B$4)*100</f>
        <v>99.2683547744857</v>
      </c>
      <c r="R151" s="22" t="n">
        <f aca="false">(J151/$P151)/(J$4/$P$4)/(C151/C$4)*100</f>
        <v>105.667974473918</v>
      </c>
      <c r="S151" s="22" t="n">
        <f aca="false">(K151/$P151)/(K$4/$P$4)/(D151/D$4)*100</f>
        <v>117.413706018269</v>
      </c>
      <c r="T151" s="22" t="n">
        <f aca="false">(L151/$P151)/(L$4/$P$4)/(E151/E$4)*100</f>
        <v>70.1675596764657</v>
      </c>
      <c r="U151" s="22" t="n">
        <f aca="false">(M151/$P151)/(M$4/$P$4)/(F151/F$4)*100</f>
        <v>124.740314527555</v>
      </c>
      <c r="V151" s="22" t="n">
        <f aca="false">(N151/$P151)/(N$4/$P$4)/(G151/G$4)*100</f>
        <v>109.528024775455</v>
      </c>
      <c r="W151" s="22" t="n">
        <f aca="false">(O151/$P151)/(O$4/$P$4)/(H151/H$4)*100</f>
        <v>111.370434968211</v>
      </c>
      <c r="X151" s="23" t="n">
        <f aca="false">-(LN(Q151)-LN(AVERAGE(Q$4:Q151)))</f>
        <v>0.0755920394737606</v>
      </c>
      <c r="Y151" s="23" t="n">
        <f aca="false">-(LN(R151)-LN(AVERAGE(R$4:R151)))</f>
        <v>-0.0444268189573558</v>
      </c>
      <c r="Z151" s="23" t="n">
        <f aca="false">-(LN(S151)-LN(AVERAGE(S$4:S151)))</f>
        <v>-0.00596051429204358</v>
      </c>
      <c r="AA151" s="23" t="n">
        <f aca="false">-(LN(T151)-LN(AVERAGE(T$4:T151)))</f>
        <v>0.340043807001083</v>
      </c>
      <c r="AB151" s="23" t="n">
        <f aca="false">-(LN(U151)-LN(AVERAGE(U$4:U151)))</f>
        <v>-0.205880730270297</v>
      </c>
      <c r="AC151" s="23" t="n">
        <f aca="false">-(LN(V151)-LN(AVERAGE(V$4:V151)))</f>
        <v>-0.0558531170852934</v>
      </c>
      <c r="AD151" s="23" t="n">
        <f aca="false">-(LN(W151)-LN(AVERAGE(W$4:W151)))</f>
        <v>-0.0180296719476569</v>
      </c>
      <c r="AE151" s="23" t="n">
        <f aca="false">LN(B150/B151)</f>
        <v>-0.00615731024521429</v>
      </c>
      <c r="AF151" s="23" t="n">
        <f aca="false">LN(C150/C151)</f>
        <v>0.0121417862061864</v>
      </c>
      <c r="AG151" s="23" t="n">
        <f aca="false">LN(D150/D151)</f>
        <v>0.000530828447240036</v>
      </c>
      <c r="AH151" s="23" t="n">
        <f aca="false">LN(E150/E151)</f>
        <v>-0.0182574857989075</v>
      </c>
      <c r="AI151" s="23" t="n">
        <f aca="false">LN(F150/F151)</f>
        <v>0.00147838598578608</v>
      </c>
      <c r="AJ151" s="23" t="n">
        <f aca="false">LN(G150/G151)</f>
        <v>-0.00875087623258007</v>
      </c>
      <c r="AK151" s="23" t="n">
        <f aca="false">LN(H150/H151)</f>
        <v>0.00442051428645986</v>
      </c>
    </row>
    <row r="152" customFormat="false" ht="15" hidden="false" customHeight="false" outlineLevel="0" collapsed="false">
      <c r="A152" s="19" t="n">
        <v>42521</v>
      </c>
      <c r="B152" s="20" t="n">
        <v>4.4639</v>
      </c>
      <c r="C152" s="20" t="n">
        <v>13.0382</v>
      </c>
      <c r="D152" s="20" t="n">
        <v>648.3738</v>
      </c>
      <c r="E152" s="20" t="n">
        <v>4397.3414</v>
      </c>
      <c r="F152" s="20" t="n">
        <v>7.3866</v>
      </c>
      <c r="G152" s="20" t="n">
        <v>4.6571</v>
      </c>
      <c r="H152" s="20" t="n">
        <v>3.7775</v>
      </c>
      <c r="I152" s="21" t="n">
        <v>196.349</v>
      </c>
      <c r="J152" s="21" t="n">
        <v>169.399</v>
      </c>
      <c r="K152" s="21" t="n">
        <v>148.647</v>
      </c>
      <c r="L152" s="21" t="n">
        <v>183.519</v>
      </c>
      <c r="M152" s="21" t="n">
        <v>191.829</v>
      </c>
      <c r="N152" s="21" t="n">
        <v>497.434</v>
      </c>
      <c r="O152" s="21" t="n">
        <v>145.251</v>
      </c>
      <c r="P152" s="21" t="n">
        <v>134.779</v>
      </c>
      <c r="Q152" s="22" t="n">
        <f aca="false">(I152/$P152)/(I$4/$P$4)/(B152/B$4)*100</f>
        <v>100.269589144073</v>
      </c>
      <c r="R152" s="22" t="n">
        <f aca="false">(J152/$P152)/(J$4/$P$4)/(C152/C$4)*100</f>
        <v>104.88422186543</v>
      </c>
      <c r="S152" s="22" t="n">
        <f aca="false">(K152/$P152)/(K$4/$P$4)/(D152/D$4)*100</f>
        <v>110.912818717304</v>
      </c>
      <c r="T152" s="22" t="n">
        <f aca="false">(L152/$P152)/(L$4/$P$4)/(E152/E$4)*100</f>
        <v>70.2407334842041</v>
      </c>
      <c r="U152" s="22" t="n">
        <f aca="false">(M152/$P152)/(M$4/$P$4)/(F152/F$4)*100</f>
        <v>119.110832179525</v>
      </c>
      <c r="V152" s="22" t="n">
        <f aca="false">(N152/$P152)/(N$4/$P$4)/(G152/G$4)*100</f>
        <v>109.129274921012</v>
      </c>
      <c r="W152" s="22" t="n">
        <f aca="false">(O152/$P152)/(O$4/$P$4)/(H152/H$4)*100</f>
        <v>115.964662809498</v>
      </c>
      <c r="X152" s="23" t="n">
        <f aca="false">-(LN(Q152)-LN(AVERAGE(Q$4:Q152)))</f>
        <v>0.0651304715251904</v>
      </c>
      <c r="Y152" s="23" t="n">
        <f aca="false">-(LN(R152)-LN(AVERAGE(R$4:R152)))</f>
        <v>-0.0367292336684315</v>
      </c>
      <c r="Z152" s="23" t="n">
        <f aca="false">-(LN(S152)-LN(AVERAGE(S$4:S152)))</f>
        <v>0.0506649095415339</v>
      </c>
      <c r="AA152" s="23" t="n">
        <f aca="false">-(LN(T152)-LN(AVERAGE(T$4:T152)))</f>
        <v>0.337069987160098</v>
      </c>
      <c r="AB152" s="23" t="n">
        <f aca="false">-(LN(U152)-LN(AVERAGE(U$4:U152)))</f>
        <v>-0.158539586579121</v>
      </c>
      <c r="AC152" s="23" t="n">
        <f aca="false">-(LN(V152)-LN(AVERAGE(V$4:V152)))</f>
        <v>-0.0518462372224198</v>
      </c>
      <c r="AD152" s="23" t="n">
        <f aca="false">-(LN(W152)-LN(AVERAGE(W$4:W152)))</f>
        <v>-0.0580493738800474</v>
      </c>
      <c r="AE152" s="23" t="n">
        <f aca="false">LN(B151/B152)</f>
        <v>0.00360022303249177</v>
      </c>
      <c r="AF152" s="23" t="n">
        <f aca="false">LN(C151/C152)</f>
        <v>-0.00928504622931673</v>
      </c>
      <c r="AG152" s="23" t="n">
        <f aca="false">LN(D151/D152)</f>
        <v>-0.0606729072434892</v>
      </c>
      <c r="AH152" s="23" t="n">
        <f aca="false">LN(E151/E152)</f>
        <v>-0.00208174003556252</v>
      </c>
      <c r="AI152" s="23" t="n">
        <f aca="false">LN(F151/F152)</f>
        <v>-0.0495519683616622</v>
      </c>
      <c r="AJ152" s="23" t="n">
        <f aca="false">LN(G151/G152)</f>
        <v>-0.014295071553933</v>
      </c>
      <c r="AK152" s="23" t="n">
        <f aca="false">LN(H151/H152)</f>
        <v>0.0389406759828817</v>
      </c>
    </row>
    <row r="153" customFormat="false" ht="15" hidden="false" customHeight="false" outlineLevel="0" collapsed="false">
      <c r="A153" s="19" t="n">
        <v>42551</v>
      </c>
      <c r="B153" s="20" t="n">
        <v>4.4984</v>
      </c>
      <c r="C153" s="20" t="n">
        <v>12.4544</v>
      </c>
      <c r="D153" s="20" t="n">
        <v>653.9584</v>
      </c>
      <c r="E153" s="20" t="n">
        <v>4316.9137</v>
      </c>
      <c r="F153" s="20" t="n">
        <v>7.5302</v>
      </c>
      <c r="G153" s="20" t="n">
        <v>4.6583</v>
      </c>
      <c r="H153" s="20" t="n">
        <v>3.9316</v>
      </c>
      <c r="I153" s="21" t="n">
        <v>197.533</v>
      </c>
      <c r="J153" s="21" t="n">
        <v>170.053</v>
      </c>
      <c r="K153" s="21" t="n">
        <v>149.088</v>
      </c>
      <c r="L153" s="21" t="n">
        <v>184.457</v>
      </c>
      <c r="M153" s="21" t="n">
        <v>192.669</v>
      </c>
      <c r="N153" s="21" t="n">
        <v>502.968</v>
      </c>
      <c r="O153" s="21" t="n">
        <v>145.615</v>
      </c>
      <c r="P153" s="21" t="n">
        <v>135.039</v>
      </c>
      <c r="Q153" s="22" t="n">
        <f aca="false">(I153/$P153)/(I$4/$P$4)/(B153/B$4)*100</f>
        <v>99.9078479614198</v>
      </c>
      <c r="R153" s="22" t="n">
        <f aca="false">(J153/$P153)/(J$4/$P$4)/(C153/C$4)*100</f>
        <v>110.012354977618</v>
      </c>
      <c r="S153" s="22" t="n">
        <f aca="false">(K153/$P153)/(K$4/$P$4)/(D153/D$4)*100</f>
        <v>110.079547021294</v>
      </c>
      <c r="T153" s="22" t="n">
        <f aca="false">(L153/$P153)/(L$4/$P$4)/(E153/E$4)*100</f>
        <v>71.7766160469897</v>
      </c>
      <c r="U153" s="22" t="n">
        <f aca="false">(M153/$P153)/(M$4/$P$4)/(F153/F$4)*100</f>
        <v>117.125087003914</v>
      </c>
      <c r="V153" s="22" t="n">
        <f aca="false">(N153/$P153)/(N$4/$P$4)/(G153/G$4)*100</f>
        <v>110.102526383117</v>
      </c>
      <c r="W153" s="22" t="n">
        <f aca="false">(O153/$P153)/(O$4/$P$4)/(H153/H$4)*100</f>
        <v>111.483556827751</v>
      </c>
      <c r="X153" s="23" t="n">
        <f aca="false">-(LN(Q153)-LN(AVERAGE(Q$4:Q153)))</f>
        <v>0.0683016827508212</v>
      </c>
      <c r="Y153" s="23" t="n">
        <f aca="false">-(LN(R153)-LN(AVERAGE(R$4:R153)))</f>
        <v>-0.0838774270472182</v>
      </c>
      <c r="Z153" s="23" t="n">
        <f aca="false">-(LN(S153)-LN(AVERAGE(S$4:S153)))</f>
        <v>0.0578290914187027</v>
      </c>
      <c r="AA153" s="23" t="n">
        <f aca="false">-(LN(T153)-LN(AVERAGE(T$4:T153)))</f>
        <v>0.313634463430021</v>
      </c>
      <c r="AB153" s="23" t="n">
        <f aca="false">-(LN(U153)-LN(AVERAGE(U$4:U153)))</f>
        <v>-0.140713077074936</v>
      </c>
      <c r="AC153" s="23" t="n">
        <f aca="false">-(LN(V153)-LN(AVERAGE(V$4:V153)))</f>
        <v>-0.0603077481074932</v>
      </c>
      <c r="AD153" s="23" t="n">
        <f aca="false">-(LN(W153)-LN(AVERAGE(W$4:W153)))</f>
        <v>-0.0185155369958085</v>
      </c>
      <c r="AE153" s="23" t="n">
        <f aca="false">LN(B152/B153)</f>
        <v>-0.00769895460145284</v>
      </c>
      <c r="AF153" s="23" t="n">
        <f aca="false">LN(C152/C153)</f>
        <v>0.0458095360312942</v>
      </c>
      <c r="AG153" s="23" t="n">
        <f aca="false">LN(D152/D153)</f>
        <v>-0.00857635898234381</v>
      </c>
      <c r="AH153" s="23" t="n">
        <f aca="false">LN(E152/E153)</f>
        <v>0.018459405393407</v>
      </c>
      <c r="AI153" s="23" t="n">
        <f aca="false">LN(F152/F153)</f>
        <v>-0.0192540539845599</v>
      </c>
      <c r="AJ153" s="23" t="n">
        <f aca="false">LN(G152/G153)</f>
        <v>-0.00025763789137073</v>
      </c>
      <c r="AK153" s="23" t="n">
        <f aca="false">LN(H152/H153)</f>
        <v>-0.0399840525455796</v>
      </c>
    </row>
    <row r="154" customFormat="false" ht="15" hidden="false" customHeight="false" outlineLevel="0" collapsed="false">
      <c r="A154" s="19" t="n">
        <v>42582</v>
      </c>
      <c r="B154" s="20" t="n">
        <v>4.4501</v>
      </c>
      <c r="C154" s="20" t="n">
        <v>12.3417</v>
      </c>
      <c r="D154" s="20" t="n">
        <v>665.0372</v>
      </c>
      <c r="E154" s="20" t="n">
        <v>4439.8801</v>
      </c>
      <c r="F154" s="20" t="n">
        <v>7.4836</v>
      </c>
      <c r="G154" s="20" t="n">
        <v>4.7022</v>
      </c>
      <c r="H154" s="20" t="n">
        <v>3.7848</v>
      </c>
      <c r="I154" s="21" t="n">
        <v>198.157</v>
      </c>
      <c r="J154" s="21" t="n">
        <v>170.71</v>
      </c>
      <c r="K154" s="21" t="n">
        <v>149.117</v>
      </c>
      <c r="L154" s="21" t="n">
        <v>185.14</v>
      </c>
      <c r="M154" s="21" t="n">
        <v>193.393</v>
      </c>
      <c r="N154" s="21" t="n">
        <v>508.42</v>
      </c>
      <c r="O154" s="21" t="n">
        <v>146.021</v>
      </c>
      <c r="P154" s="21" t="n">
        <v>135.339</v>
      </c>
      <c r="Q154" s="22" t="n">
        <f aca="false">(I154/$P154)/(I$4/$P$4)/(B154/B$4)*100</f>
        <v>101.086675422753</v>
      </c>
      <c r="R154" s="22" t="n">
        <f aca="false">(J154/$P154)/(J$4/$P$4)/(C154/C$4)*100</f>
        <v>111.198825541873</v>
      </c>
      <c r="S154" s="22" t="n">
        <f aca="false">(K154/$P154)/(K$4/$P$4)/(D154/D$4)*100</f>
        <v>108.026806192785</v>
      </c>
      <c r="T154" s="22" t="n">
        <f aca="false">(L154/$P154)/(L$4/$P$4)/(E154/E$4)*100</f>
        <v>69.8918397434245</v>
      </c>
      <c r="U154" s="22" t="n">
        <f aca="false">(M154/$P154)/(M$4/$P$4)/(F154/F$4)*100</f>
        <v>118.035060895142</v>
      </c>
      <c r="V154" s="22" t="n">
        <f aca="false">(N154/$P154)/(N$4/$P$4)/(G154/G$4)*100</f>
        <v>110.012532554873</v>
      </c>
      <c r="W154" s="22" t="n">
        <f aca="false">(O154/$P154)/(O$4/$P$4)/(H154/H$4)*100</f>
        <v>115.873109432954</v>
      </c>
      <c r="X154" s="23" t="n">
        <f aca="false">-(LN(Q154)-LN(AVERAGE(Q$4:Q154)))</f>
        <v>0.0562072895764256</v>
      </c>
      <c r="Y154" s="23" t="n">
        <f aca="false">-(LN(R154)-LN(AVERAGE(R$4:R154)))</f>
        <v>-0.0939476722125248</v>
      </c>
      <c r="Z154" s="23" t="n">
        <f aca="false">-(LN(S154)-LN(AVERAGE(S$4:S154)))</f>
        <v>0.0761641620669247</v>
      </c>
      <c r="AA154" s="23" t="n">
        <f aca="false">-(LN(T154)-LN(AVERAGE(T$4:T154)))</f>
        <v>0.3383325205429</v>
      </c>
      <c r="AB154" s="23" t="n">
        <f aca="false">-(LN(U154)-LN(AVERAGE(U$4:U154)))</f>
        <v>-0.147393010746699</v>
      </c>
      <c r="AC154" s="23" t="n">
        <f aca="false">-(LN(V154)-LN(AVERAGE(V$4:V154)))</f>
        <v>-0.0590842038857078</v>
      </c>
      <c r="AD154" s="23" t="n">
        <f aca="false">-(LN(W154)-LN(AVERAGE(W$4:W154)))</f>
        <v>-0.0567448237674837</v>
      </c>
      <c r="AE154" s="23" t="n">
        <f aca="false">LN(B153/B154)</f>
        <v>0.0107952101600833</v>
      </c>
      <c r="AF154" s="23" t="n">
        <f aca="false">LN(C153/C154)</f>
        <v>0.00909020176954884</v>
      </c>
      <c r="AG154" s="23" t="n">
        <f aca="false">LN(D153/D154)</f>
        <v>-0.016799238069506</v>
      </c>
      <c r="AH154" s="23" t="n">
        <f aca="false">LN(E153/E154)</f>
        <v>-0.0280866459357839</v>
      </c>
      <c r="AI154" s="23" t="n">
        <f aca="false">LN(F153/F154)</f>
        <v>0.00620764225492065</v>
      </c>
      <c r="AJ154" s="23" t="n">
        <f aca="false">LN(G153/G154)</f>
        <v>-0.0093799095923481</v>
      </c>
      <c r="AK154" s="23" t="n">
        <f aca="false">LN(H153/H154)</f>
        <v>0.0380534223755359</v>
      </c>
    </row>
    <row r="155" customFormat="false" ht="15" hidden="false" customHeight="false" outlineLevel="0" collapsed="false">
      <c r="A155" s="19" t="n">
        <v>42613</v>
      </c>
      <c r="B155" s="20" t="n">
        <v>4.4853</v>
      </c>
      <c r="C155" s="20" t="n">
        <v>12.847</v>
      </c>
      <c r="D155" s="20" t="n">
        <v>697.7163</v>
      </c>
      <c r="E155" s="20" t="n">
        <v>4195.3527</v>
      </c>
      <c r="F155" s="20" t="n">
        <v>7.0408</v>
      </c>
      <c r="G155" s="20" t="n">
        <v>4.6765</v>
      </c>
      <c r="H155" s="20" t="n">
        <v>3.8247</v>
      </c>
      <c r="I155" s="21" t="n">
        <v>198.815</v>
      </c>
      <c r="J155" s="21" t="n">
        <v>171.242</v>
      </c>
      <c r="K155" s="21" t="n">
        <v>149.758</v>
      </c>
      <c r="L155" s="21" t="n">
        <v>185.667</v>
      </c>
      <c r="M155" s="21" t="n">
        <v>194.075</v>
      </c>
      <c r="N155" s="21" t="n">
        <v>513.703</v>
      </c>
      <c r="O155" s="21" t="n">
        <v>146.532</v>
      </c>
      <c r="P155" s="21" t="n">
        <v>135.757</v>
      </c>
      <c r="Q155" s="22" t="n">
        <f aca="false">(I155/$P155)/(I$4/$P$4)/(B155/B$4)*100</f>
        <v>100.316563777115</v>
      </c>
      <c r="R155" s="22" t="n">
        <f aca="false">(J155/$P155)/(J$4/$P$4)/(C155/C$4)*100</f>
        <v>106.82810430625</v>
      </c>
      <c r="S155" s="22" t="n">
        <f aca="false">(K155/$P155)/(K$4/$P$4)/(D155/D$4)*100</f>
        <v>103.091346245106</v>
      </c>
      <c r="T155" s="22" t="n">
        <f aca="false">(L155/$P155)/(L$4/$P$4)/(E155/E$4)*100</f>
        <v>73.9476588078307</v>
      </c>
      <c r="U155" s="22" t="n">
        <f aca="false">(M155/$P155)/(M$4/$P$4)/(F155/F$4)*100</f>
        <v>125.513130622561</v>
      </c>
      <c r="V155" s="22" t="n">
        <f aca="false">(N155/$P155)/(N$4/$P$4)/(G155/G$4)*100</f>
        <v>111.422404842955</v>
      </c>
      <c r="W155" s="22" t="n">
        <f aca="false">(O155/$P155)/(O$4/$P$4)/(H155/H$4)*100</f>
        <v>114.711275945332</v>
      </c>
      <c r="X155" s="23" t="n">
        <f aca="false">-(LN(Q155)-LN(AVERAGE(Q$4:Q155)))</f>
        <v>0.0634477387305346</v>
      </c>
      <c r="Y155" s="23" t="n">
        <f aca="false">-(LN(R155)-LN(AVERAGE(R$4:R155)))</f>
        <v>-0.0534849781213032</v>
      </c>
      <c r="Z155" s="23" t="n">
        <f aca="false">-(LN(S155)-LN(AVERAGE(S$4:S155)))</f>
        <v>0.122166817170519</v>
      </c>
      <c r="AA155" s="23" t="n">
        <f aca="false">-(LN(T155)-LN(AVERAGE(T$4:T155)))</f>
        <v>0.280306341230784</v>
      </c>
      <c r="AB155" s="23" t="n">
        <f aca="false">-(LN(U155)-LN(AVERAGE(U$4:U155)))</f>
        <v>-0.207295051935147</v>
      </c>
      <c r="AC155" s="23" t="n">
        <f aca="false">-(LN(V155)-LN(AVERAGE(V$4:V155)))</f>
        <v>-0.0713285908138914</v>
      </c>
      <c r="AD155" s="23" t="n">
        <f aca="false">-(LN(W155)-LN(AVERAGE(W$4:W155)))</f>
        <v>-0.0463531930408418</v>
      </c>
      <c r="AE155" s="23" t="n">
        <f aca="false">LN(B154/B155)</f>
        <v>-0.00787881507008311</v>
      </c>
      <c r="AF155" s="23" t="n">
        <f aca="false">LN(C154/C155)</f>
        <v>-0.0401265486895819</v>
      </c>
      <c r="AG155" s="23" t="n">
        <f aca="false">LN(D154/D155)</f>
        <v>-0.0479695942080987</v>
      </c>
      <c r="AH155" s="23" t="n">
        <f aca="false">LN(E154/E155)</f>
        <v>0.0566499589087564</v>
      </c>
      <c r="AI155" s="23" t="n">
        <f aca="false">LN(F154/F155)</f>
        <v>0.0609921595516615</v>
      </c>
      <c r="AJ155" s="23" t="n">
        <f aca="false">LN(G154/G155)</f>
        <v>0.0054805174122684</v>
      </c>
      <c r="AK155" s="23" t="n">
        <f aca="false">LN(H154/H155)</f>
        <v>-0.0104869874952479</v>
      </c>
    </row>
    <row r="156" customFormat="false" ht="15" hidden="false" customHeight="false" outlineLevel="0" collapsed="false">
      <c r="A156" s="19" t="n">
        <v>42643</v>
      </c>
      <c r="B156" s="20" t="n">
        <v>4.3621</v>
      </c>
      <c r="C156" s="20" t="n">
        <v>12.7933</v>
      </c>
      <c r="D156" s="20" t="n">
        <v>717.4136</v>
      </c>
      <c r="E156" s="20" t="n">
        <v>4308.1558</v>
      </c>
      <c r="F156" s="20" t="n">
        <v>7.1307</v>
      </c>
      <c r="G156" s="20" t="n">
        <v>4.5633</v>
      </c>
      <c r="H156" s="20" t="n">
        <v>3.8108</v>
      </c>
      <c r="I156" s="21" t="n">
        <v>199.435</v>
      </c>
      <c r="J156" s="21" t="n">
        <v>172.054</v>
      </c>
      <c r="K156" s="21" t="n">
        <v>150.082</v>
      </c>
      <c r="L156" s="21" t="n">
        <v>186.455</v>
      </c>
      <c r="M156" s="21" t="n">
        <v>195.182</v>
      </c>
      <c r="N156" s="21" t="n">
        <v>518.316</v>
      </c>
      <c r="O156" s="21" t="n">
        <v>146.566</v>
      </c>
      <c r="P156" s="21" t="n">
        <v>136.107</v>
      </c>
      <c r="Q156" s="22" t="n">
        <f aca="false">(I156/$P156)/(I$4/$P$4)/(B156/B$4)*100</f>
        <v>103.205425069893</v>
      </c>
      <c r="R156" s="22" t="n">
        <f aca="false">(J156/$P156)/(J$4/$P$4)/(C156/C$4)*100</f>
        <v>107.508032700549</v>
      </c>
      <c r="S156" s="22" t="n">
        <f aca="false">(K156/$P156)/(K$4/$P$4)/(D156/D$4)*100</f>
        <v>100.219405548767</v>
      </c>
      <c r="T156" s="22" t="n">
        <f aca="false">(L156/$P156)/(L$4/$P$4)/(E156/E$4)*100</f>
        <v>72.1311057644584</v>
      </c>
      <c r="U156" s="22" t="n">
        <f aca="false">(M156/$P156)/(M$4/$P$4)/(F156/F$4)*100</f>
        <v>124.317121128268</v>
      </c>
      <c r="V156" s="22" t="n">
        <f aca="false">(N156/$P156)/(N$4/$P$4)/(G156/G$4)*100</f>
        <v>114.915531297424</v>
      </c>
      <c r="W156" s="22" t="n">
        <f aca="false">(O156/$P156)/(O$4/$P$4)/(H156/H$4)*100</f>
        <v>114.860276821238</v>
      </c>
      <c r="X156" s="23" t="n">
        <f aca="false">-(LN(Q156)-LN(AVERAGE(Q$4:Q156)))</f>
        <v>0.0348319550591638</v>
      </c>
      <c r="Y156" s="23" t="n">
        <f aca="false">-(LN(R156)-LN(AVERAGE(R$4:R156)))</f>
        <v>-0.0594266087423279</v>
      </c>
      <c r="Z156" s="23" t="n">
        <f aca="false">-(LN(S156)-LN(AVERAGE(S$4:S156)))</f>
        <v>0.149507244206042</v>
      </c>
      <c r="AA156" s="23" t="n">
        <f aca="false">-(LN(T156)-LN(AVERAGE(T$4:T156)))</f>
        <v>0.303458007263167</v>
      </c>
      <c r="AB156" s="23" t="n">
        <f aca="false">-(LN(U156)-LN(AVERAGE(U$4:U156)))</f>
        <v>-0.19629252218224</v>
      </c>
      <c r="AC156" s="23" t="n">
        <f aca="false">-(LN(V156)-LN(AVERAGE(V$4:V156)))</f>
        <v>-0.101494475636221</v>
      </c>
      <c r="AD156" s="23" t="n">
        <f aca="false">-(LN(W156)-LN(AVERAGE(W$4:W156)))</f>
        <v>-0.047332336054688</v>
      </c>
      <c r="AE156" s="23" t="n">
        <f aca="false">LN(B155/B156)</f>
        <v>0.0278517901255567</v>
      </c>
      <c r="AF156" s="23" t="n">
        <f aca="false">LN(C155/C156)</f>
        <v>0.00418872466513313</v>
      </c>
      <c r="AG156" s="23" t="n">
        <f aca="false">LN(D155/D156)</f>
        <v>-0.0278399491154638</v>
      </c>
      <c r="AH156" s="23" t="n">
        <f aca="false">LN(E155/E156)</f>
        <v>-0.0265325112478591</v>
      </c>
      <c r="AI156" s="23" t="n">
        <f aca="false">LN(F155/F156)</f>
        <v>-0.0126876062478137</v>
      </c>
      <c r="AJ156" s="23" t="n">
        <f aca="false">LN(G155/G156)</f>
        <v>0.0245039208887988</v>
      </c>
      <c r="AK156" s="23" t="n">
        <f aca="false">LN(H155/H156)</f>
        <v>0.00364089197956199</v>
      </c>
    </row>
    <row r="157" customFormat="false" ht="15" hidden="false" customHeight="false" outlineLevel="0" collapsed="false">
      <c r="A157" s="19" t="n">
        <v>42674</v>
      </c>
      <c r="B157" s="20" t="n">
        <v>4.1776</v>
      </c>
      <c r="C157" s="20" t="n">
        <v>12.7822</v>
      </c>
      <c r="D157" s="20" t="n">
        <v>755.6861</v>
      </c>
      <c r="E157" s="20" t="n">
        <v>4469.0885</v>
      </c>
      <c r="F157" s="20" t="n">
        <v>6.9739</v>
      </c>
      <c r="G157" s="20" t="n">
        <v>4.597</v>
      </c>
      <c r="H157" s="20" t="n">
        <v>3.9521</v>
      </c>
      <c r="I157" s="21" t="n">
        <v>200.471</v>
      </c>
      <c r="J157" s="21" t="n">
        <v>172.012</v>
      </c>
      <c r="K157" s="21" t="n">
        <v>150.381</v>
      </c>
      <c r="L157" s="21" t="n">
        <v>186.658</v>
      </c>
      <c r="M157" s="21" t="n">
        <v>196.034</v>
      </c>
      <c r="N157" s="21" t="n">
        <v>524.298</v>
      </c>
      <c r="O157" s="21" t="n">
        <v>146.566</v>
      </c>
      <c r="P157" s="21" t="n">
        <v>136.291</v>
      </c>
      <c r="Q157" s="22" t="n">
        <f aca="false">(I157/$P157)/(I$4/$P$4)/(B157/B$4)*100</f>
        <v>108.176955005266</v>
      </c>
      <c r="R157" s="22" t="n">
        <f aca="false">(J157/$P157)/(J$4/$P$4)/(C157/C$4)*100</f>
        <v>107.429893575416</v>
      </c>
      <c r="S157" s="22" t="n">
        <f aca="false">(K157/$P157)/(K$4/$P$4)/(D157/D$4)*100</f>
        <v>95.204535241136</v>
      </c>
      <c r="T157" s="22" t="n">
        <f aca="false">(L157/$P157)/(L$4/$P$4)/(E157/E$4)*100</f>
        <v>69.515378768119</v>
      </c>
      <c r="U157" s="22" t="n">
        <f aca="false">(M157/$P157)/(M$4/$P$4)/(F157/F$4)*100</f>
        <v>127.49475403267</v>
      </c>
      <c r="V157" s="22" t="n">
        <f aca="false">(N157/$P157)/(N$4/$P$4)/(G157/G$4)*100</f>
        <v>115.233861613429</v>
      </c>
      <c r="W157" s="22" t="n">
        <f aca="false">(O157/$P157)/(O$4/$P$4)/(H157/H$4)*100</f>
        <v>110.604137563483</v>
      </c>
      <c r="X157" s="23" t="n">
        <f aca="false">-(LN(Q157)-LN(AVERAGE(Q$4:Q157)))</f>
        <v>-0.0121351820299127</v>
      </c>
      <c r="Y157" s="23" t="n">
        <f aca="false">-(LN(R157)-LN(AVERAGE(R$4:R157)))</f>
        <v>-0.0583070252427635</v>
      </c>
      <c r="Z157" s="23" t="n">
        <f aca="false">-(LN(S157)-LN(AVERAGE(S$4:S157)))</f>
        <v>0.199659258989974</v>
      </c>
      <c r="AA157" s="23" t="n">
        <f aca="false">-(LN(T157)-LN(AVERAGE(T$4:T157)))</f>
        <v>0.338520173077076</v>
      </c>
      <c r="AB157" s="23" t="n">
        <f aca="false">-(LN(U157)-LN(AVERAGE(U$4:U157)))</f>
        <v>-0.219923000363202</v>
      </c>
      <c r="AC157" s="23" t="n">
        <f aca="false">-(LN(V157)-LN(AVERAGE(V$4:V157)))</f>
        <v>-0.103547454360325</v>
      </c>
      <c r="AD157" s="23" t="n">
        <f aca="false">-(LN(W157)-LN(AVERAGE(W$4:W157)))</f>
        <v>-0.00951096740104163</v>
      </c>
      <c r="AE157" s="23" t="n">
        <f aca="false">LN(B156/B157)</f>
        <v>0.0432166738175707</v>
      </c>
      <c r="AF157" s="23" t="n">
        <f aca="false">LN(C156/C157)</f>
        <v>0.000868018275063777</v>
      </c>
      <c r="AG157" s="23" t="n">
        <f aca="false">LN(D156/D157)</f>
        <v>-0.0519735560506344</v>
      </c>
      <c r="AH157" s="23" t="n">
        <f aca="false">LN(E156/E157)</f>
        <v>-0.0366745489290715</v>
      </c>
      <c r="AI157" s="23" t="n">
        <f aca="false">LN(F156/F157)</f>
        <v>0.0222347971479526</v>
      </c>
      <c r="AJ157" s="23" t="n">
        <f aca="false">LN(G156/G157)</f>
        <v>-0.00735787082042114</v>
      </c>
      <c r="AK157" s="23" t="n">
        <f aca="false">LN(H156/H157)</f>
        <v>-0.0364079423587271</v>
      </c>
    </row>
    <row r="158" customFormat="false" ht="15" hidden="false" customHeight="false" outlineLevel="0" collapsed="false">
      <c r="A158" s="19" t="n">
        <v>42704</v>
      </c>
      <c r="B158" s="20" t="n">
        <v>4.5053</v>
      </c>
      <c r="C158" s="20" t="n">
        <v>12.9612</v>
      </c>
      <c r="D158" s="20" t="n">
        <v>765.3325</v>
      </c>
      <c r="E158" s="20" t="n">
        <v>4721.6702</v>
      </c>
      <c r="F158" s="20" t="n">
        <v>6.9298</v>
      </c>
      <c r="G158" s="20" t="n">
        <v>4.8719</v>
      </c>
      <c r="H158" s="20" t="n">
        <v>3.9916</v>
      </c>
      <c r="I158" s="21" t="n">
        <v>201.561</v>
      </c>
      <c r="J158" s="21" t="n">
        <v>172.687</v>
      </c>
      <c r="K158" s="21" t="n">
        <v>150.735</v>
      </c>
      <c r="L158" s="21" t="n">
        <v>187.496</v>
      </c>
      <c r="M158" s="21" t="n">
        <v>197.088</v>
      </c>
      <c r="N158" s="21" t="n">
        <v>529.794</v>
      </c>
      <c r="O158" s="21" t="n">
        <v>146.854</v>
      </c>
      <c r="P158" s="21" t="n">
        <v>136.465</v>
      </c>
      <c r="Q158" s="22" t="n">
        <f aca="false">(I158/$P158)/(I$4/$P$4)/(B158/B$4)*100</f>
        <v>100.725339078176</v>
      </c>
      <c r="R158" s="22" t="n">
        <f aca="false">(J158/$P158)/(J$4/$P$4)/(C158/C$4)*100</f>
        <v>106.226369736356</v>
      </c>
      <c r="S158" s="22" t="n">
        <f aca="false">(K158/$P158)/(K$4/$P$4)/(D158/D$4)*100</f>
        <v>94.1057045329959</v>
      </c>
      <c r="T158" s="22" t="n">
        <f aca="false">(L158/$P158)/(L$4/$P$4)/(E158/E$4)*100</f>
        <v>66.0078362403777</v>
      </c>
      <c r="U158" s="22" t="n">
        <f aca="false">(M158/$P158)/(M$4/$P$4)/(F158/F$4)*100</f>
        <v>128.831484088426</v>
      </c>
      <c r="V158" s="22" t="n">
        <f aca="false">(N158/$P158)/(N$4/$P$4)/(G158/G$4)*100</f>
        <v>109.731416926911</v>
      </c>
      <c r="W158" s="22" t="n">
        <f aca="false">(O158/$P158)/(O$4/$P$4)/(H158/H$4)*100</f>
        <v>109.584903139208</v>
      </c>
      <c r="X158" s="23" t="n">
        <f aca="false">-(LN(Q158)-LN(AVERAGE(Q$4:Q158)))</f>
        <v>0.0588646426422912</v>
      </c>
      <c r="Y158" s="23" t="n">
        <f aca="false">-(LN(R158)-LN(AVERAGE(R$4:R158)))</f>
        <v>-0.0467302307539139</v>
      </c>
      <c r="Z158" s="23" t="n">
        <f aca="false">-(LN(S158)-LN(AVERAGE(S$4:S158)))</f>
        <v>0.21003875160832</v>
      </c>
      <c r="AA158" s="23" t="n">
        <f aca="false">-(LN(T158)-LN(AVERAGE(T$4:T158)))</f>
        <v>0.388207745131014</v>
      </c>
      <c r="AB158" s="23" t="n">
        <f aca="false">-(LN(U158)-LN(AVERAGE(U$4:U158)))</f>
        <v>-0.228683147840495</v>
      </c>
      <c r="AC158" s="23" t="n">
        <f aca="false">-(LN(V158)-LN(AVERAGE(V$4:V158)))</f>
        <v>-0.0542574078118792</v>
      </c>
      <c r="AD158" s="23" t="n">
        <f aca="false">-(LN(W158)-LN(AVERAGE(W$4:W158)))</f>
        <v>-0.000251455764169073</v>
      </c>
      <c r="AE158" s="23" t="n">
        <f aca="false">LN(B157/B158)</f>
        <v>-0.0755175625551859</v>
      </c>
      <c r="AF158" s="23" t="n">
        <f aca="false">LN(C157/C158)</f>
        <v>-0.0139067011210159</v>
      </c>
      <c r="AG158" s="23" t="n">
        <f aca="false">LN(D157/D158)</f>
        <v>-0.0126843016054804</v>
      </c>
      <c r="AH158" s="23" t="n">
        <f aca="false">LN(E157/E158)</f>
        <v>-0.0549781200942473</v>
      </c>
      <c r="AI158" s="23" t="n">
        <f aca="false">LN(F157/F158)</f>
        <v>0.00634365642083273</v>
      </c>
      <c r="AJ158" s="23" t="n">
        <f aca="false">LN(G157/G158)</f>
        <v>-0.058080087921295</v>
      </c>
      <c r="AK158" s="23" t="n">
        <f aca="false">LN(H157/H158)</f>
        <v>-0.0099450698188061</v>
      </c>
    </row>
    <row r="159" customFormat="false" ht="15" hidden="false" customHeight="false" outlineLevel="0" collapsed="false">
      <c r="A159" s="19" t="n">
        <v>42735</v>
      </c>
      <c r="B159" s="20" t="n">
        <v>4.259</v>
      </c>
      <c r="C159" s="20" t="n">
        <v>12.4226</v>
      </c>
      <c r="D159" s="20" t="n">
        <v>764.3388</v>
      </c>
      <c r="E159" s="20" t="n">
        <v>4581.0953</v>
      </c>
      <c r="F159" s="20" t="n">
        <v>6.9632</v>
      </c>
      <c r="G159" s="20" t="n">
        <v>4.6974</v>
      </c>
      <c r="H159" s="20" t="n">
        <v>3.94</v>
      </c>
      <c r="I159" s="21" t="n">
        <v>202.277</v>
      </c>
      <c r="J159" s="21" t="n">
        <v>173.439</v>
      </c>
      <c r="K159" s="21" t="n">
        <v>151.016</v>
      </c>
      <c r="L159" s="21" t="n">
        <v>188.388</v>
      </c>
      <c r="M159" s="21" t="n">
        <v>198.107</v>
      </c>
      <c r="N159" s="21" t="n">
        <v>535.538</v>
      </c>
      <c r="O159" s="21" t="n">
        <v>147.593</v>
      </c>
      <c r="P159" s="21" t="n">
        <v>137.013</v>
      </c>
      <c r="Q159" s="22" t="n">
        <f aca="false">(I159/$P159)/(I$4/$P$4)/(B159/B$4)*100</f>
        <v>106.501154743128</v>
      </c>
      <c r="R159" s="22" t="n">
        <f aca="false">(J159/$P159)/(J$4/$P$4)/(C159/C$4)*100</f>
        <v>110.869393164855</v>
      </c>
      <c r="S159" s="22" t="n">
        <f aca="false">(K159/$P159)/(K$4/$P$4)/(D159/D$4)*100</f>
        <v>94.0261300868004</v>
      </c>
      <c r="T159" s="22" t="n">
        <f aca="false">(L159/$P159)/(L$4/$P$4)/(E159/E$4)*100</f>
        <v>68.0836063073101</v>
      </c>
      <c r="U159" s="22" t="n">
        <f aca="false">(M159/$P159)/(M$4/$P$4)/(F159/F$4)*100</f>
        <v>128.360968109184</v>
      </c>
      <c r="V159" s="22" t="n">
        <f aca="false">(N159/$P159)/(N$4/$P$4)/(G159/G$4)*100</f>
        <v>114.581517549811</v>
      </c>
      <c r="W159" s="22" t="n">
        <f aca="false">(O159/$P159)/(O$4/$P$4)/(H159/H$4)*100</f>
        <v>111.132479530674</v>
      </c>
      <c r="X159" s="23" t="n">
        <f aca="false">-(LN(Q159)-LN(AVERAGE(Q$4:Q159)))</f>
        <v>0.00308633141806514</v>
      </c>
      <c r="Y159" s="23" t="n">
        <f aca="false">-(LN(R159)-LN(AVERAGE(R$4:R159)))</f>
        <v>-0.0889106502501829</v>
      </c>
      <c r="Z159" s="23" t="n">
        <f aca="false">-(LN(S159)-LN(AVERAGE(S$4:S159)))</f>
        <v>0.209665153324263</v>
      </c>
      <c r="AA159" s="23" t="n">
        <f aca="false">-(LN(T159)-LN(AVERAGE(T$4:T159)))</f>
        <v>0.355317267089541</v>
      </c>
      <c r="AB159" s="23" t="n">
        <f aca="false">-(LN(U159)-LN(AVERAGE(U$4:U159)))</f>
        <v>-0.223407939468633</v>
      </c>
      <c r="AC159" s="23" t="n">
        <f aca="false">-(LN(V159)-LN(AVERAGE(V$4:V159)))</f>
        <v>-0.0968518792364908</v>
      </c>
      <c r="AD159" s="23" t="n">
        <f aca="false">-(LN(W159)-LN(AVERAGE(W$4:W159)))</f>
        <v>-0.0141826774148379</v>
      </c>
      <c r="AE159" s="23" t="n">
        <f aca="false">LN(B158/B159)</f>
        <v>0.0562200905768367</v>
      </c>
      <c r="AF159" s="23" t="n">
        <f aca="false">LN(C158/C159)</f>
        <v>0.042442884858915</v>
      </c>
      <c r="AG159" s="23" t="n">
        <f aca="false">LN(D158/D159)</f>
        <v>0.00129923355400738</v>
      </c>
      <c r="AH159" s="23" t="n">
        <f aca="false">LN(E158/E159)</f>
        <v>0.0302244749311504</v>
      </c>
      <c r="AI159" s="23" t="n">
        <f aca="false">LN(F158/F159)</f>
        <v>-0.00480818604288384</v>
      </c>
      <c r="AJ159" s="23" t="n">
        <f aca="false">LN(G158/G159)</f>
        <v>0.0364748405855996</v>
      </c>
      <c r="AK159" s="23" t="n">
        <f aca="false">LN(H158/H159)</f>
        <v>0.013011429718178</v>
      </c>
    </row>
    <row r="160" customFormat="false" ht="15" hidden="false" customHeight="false" outlineLevel="0" collapsed="false">
      <c r="A160" s="19" t="n">
        <v>42766</v>
      </c>
      <c r="B160" s="20" t="n">
        <v>4.1135</v>
      </c>
      <c r="C160" s="20" t="n">
        <v>11.4559</v>
      </c>
      <c r="D160" s="20" t="n">
        <v>778.3844</v>
      </c>
      <c r="E160" s="20" t="n">
        <v>4485.6992</v>
      </c>
      <c r="F160" s="20" t="n">
        <v>7.2284</v>
      </c>
      <c r="G160" s="20" t="n">
        <v>4.8882</v>
      </c>
      <c r="H160" s="20" t="n">
        <v>4.0285</v>
      </c>
      <c r="I160" s="21" t="n">
        <v>202.751</v>
      </c>
      <c r="J160" s="21" t="n">
        <v>174.342</v>
      </c>
      <c r="K160" s="21" t="n">
        <v>151.409</v>
      </c>
      <c r="L160" s="21" t="n">
        <v>188.871</v>
      </c>
      <c r="M160" s="21" t="n">
        <v>198.991</v>
      </c>
      <c r="N160" s="21" t="n">
        <v>539.513</v>
      </c>
      <c r="O160" s="21" t="n">
        <v>147.964</v>
      </c>
      <c r="P160" s="21" t="n">
        <v>137.39</v>
      </c>
      <c r="Q160" s="22" t="n">
        <f aca="false">(I160/$P160)/(I$4/$P$4)/(B160/B$4)*100</f>
        <v>110.223350463504</v>
      </c>
      <c r="R160" s="22" t="n">
        <f aca="false">(J160/$P160)/(J$4/$P$4)/(C160/C$4)*100</f>
        <v>120.519375594576</v>
      </c>
      <c r="S160" s="22" t="n">
        <f aca="false">(K160/$P160)/(K$4/$P$4)/(D160/D$4)*100</f>
        <v>92.315733546707</v>
      </c>
      <c r="T160" s="22" t="n">
        <f aca="false">(L160/$P160)/(L$4/$P$4)/(E160/E$4)*100</f>
        <v>69.5185054836518</v>
      </c>
      <c r="U160" s="22" t="n">
        <f aca="false">(M160/$P160)/(M$4/$P$4)/(F160/F$4)*100</f>
        <v>123.862528479667</v>
      </c>
      <c r="V160" s="22" t="n">
        <f aca="false">(N160/$P160)/(N$4/$P$4)/(G160/G$4)*100</f>
        <v>110.621978123032</v>
      </c>
      <c r="W160" s="22" t="n">
        <f aca="false">(O160/$P160)/(O$4/$P$4)/(H160/H$4)*100</f>
        <v>108.665282433207</v>
      </c>
      <c r="X160" s="23" t="n">
        <f aca="false">-(LN(Q160)-LN(AVERAGE(Q$4:Q160)))</f>
        <v>-0.0310643308049761</v>
      </c>
      <c r="Y160" s="23" t="n">
        <f aca="false">-(LN(R160)-LN(AVERAGE(R$4:R160)))</f>
        <v>-0.171170843498109</v>
      </c>
      <c r="Z160" s="23" t="n">
        <f aca="false">-(LN(S160)-LN(AVERAGE(S$4:S160)))</f>
        <v>0.226723754955057</v>
      </c>
      <c r="AA160" s="23" t="n">
        <f aca="false">-(LN(T160)-LN(AVERAGE(T$4:T160)))</f>
        <v>0.332648421717161</v>
      </c>
      <c r="AB160" s="23" t="n">
        <f aca="false">-(LN(U160)-LN(AVERAGE(U$4:U160)))</f>
        <v>-0.186419389108061</v>
      </c>
      <c r="AC160" s="23" t="n">
        <f aca="false">-(LN(V160)-LN(AVERAGE(V$4:V160)))</f>
        <v>-0.0612789711751258</v>
      </c>
      <c r="AD160" s="23" t="n">
        <f aca="false">-(LN(W160)-LN(AVERAGE(W$4:W160)))</f>
        <v>0.0082155207630219</v>
      </c>
      <c r="AE160" s="23" t="n">
        <f aca="false">LN(B159/B160)</f>
        <v>0.0347601433142285</v>
      </c>
      <c r="AF160" s="23" t="n">
        <f aca="false">LN(C159/C160)</f>
        <v>0.0810125132414646</v>
      </c>
      <c r="AG160" s="23" t="n">
        <f aca="false">LN(D159/D160)</f>
        <v>-0.0182093431944276</v>
      </c>
      <c r="AH160" s="23" t="n">
        <f aca="false">LN(E159/E160)</f>
        <v>0.0210437372103574</v>
      </c>
      <c r="AI160" s="23" t="n">
        <f aca="false">LN(F159/F160)</f>
        <v>-0.0373785727424948</v>
      </c>
      <c r="AJ160" s="23" t="n">
        <f aca="false">LN(G159/G160)</f>
        <v>-0.0398149734027276</v>
      </c>
      <c r="AK160" s="23" t="n">
        <f aca="false">LN(H159/H160)</f>
        <v>-0.0222133749252712</v>
      </c>
    </row>
    <row r="161" customFormat="false" ht="15" hidden="false" customHeight="false" outlineLevel="0" collapsed="false">
      <c r="A161" s="19" t="n">
        <v>42794</v>
      </c>
      <c r="B161" s="20" t="n">
        <v>4.0765</v>
      </c>
      <c r="C161" s="20" t="n">
        <v>11.003</v>
      </c>
      <c r="D161" s="20" t="n">
        <v>766.865</v>
      </c>
      <c r="E161" s="20" t="n">
        <v>4358.6976</v>
      </c>
      <c r="F161" s="20" t="n">
        <v>7.6748</v>
      </c>
      <c r="G161" s="20" t="n">
        <v>4.8815</v>
      </c>
      <c r="H161" s="20" t="n">
        <v>4.0676</v>
      </c>
      <c r="I161" s="21" t="n">
        <v>203.259</v>
      </c>
      <c r="J161" s="21" t="n">
        <v>175.15</v>
      </c>
      <c r="K161" s="21" t="n">
        <v>151.78</v>
      </c>
      <c r="L161" s="21" t="n">
        <v>189.896</v>
      </c>
      <c r="M161" s="21" t="n">
        <v>199.646</v>
      </c>
      <c r="N161" s="21" t="n">
        <v>545.514</v>
      </c>
      <c r="O161" s="21" t="n">
        <v>147.837</v>
      </c>
      <c r="P161" s="21" t="n">
        <v>137.917</v>
      </c>
      <c r="Q161" s="22" t="n">
        <f aca="false">(I161/$P161)/(I$4/$P$4)/(B161/B$4)*100</f>
        <v>111.076392040836</v>
      </c>
      <c r="R161" s="22" t="n">
        <f aca="false">(J161/$P161)/(J$4/$P$4)/(C161/C$4)*100</f>
        <v>125.579981183524</v>
      </c>
      <c r="S161" s="22" t="n">
        <f aca="false">(K161/$P161)/(K$4/$P$4)/(D161/D$4)*100</f>
        <v>93.5731200808778</v>
      </c>
      <c r="T161" s="22" t="n">
        <f aca="false">(L161/$P161)/(L$4/$P$4)/(E161/E$4)*100</f>
        <v>71.657506876881</v>
      </c>
      <c r="U161" s="22" t="n">
        <f aca="false">(M161/$P161)/(M$4/$P$4)/(F161/F$4)*100</f>
        <v>116.594899457576</v>
      </c>
      <c r="V161" s="22" t="n">
        <f aca="false">(N161/$P161)/(N$4/$P$4)/(G161/G$4)*100</f>
        <v>111.577956173279</v>
      </c>
      <c r="W161" s="22" t="n">
        <f aca="false">(O161/$P161)/(O$4/$P$4)/(H161/H$4)*100</f>
        <v>107.117478717796</v>
      </c>
      <c r="X161" s="23" t="n">
        <f aca="false">-(LN(Q161)-LN(AVERAGE(Q$4:Q161)))</f>
        <v>-0.0385235541809887</v>
      </c>
      <c r="Y161" s="23" t="n">
        <f aca="false">-(LN(R161)-LN(AVERAGE(R$4:R161)))</f>
        <v>-0.210807306269421</v>
      </c>
      <c r="Z161" s="23" t="n">
        <f aca="false">-(LN(S161)-LN(AVERAGE(S$4:S161)))</f>
        <v>0.211979240436584</v>
      </c>
      <c r="AA161" s="23" t="n">
        <f aca="false">-(LN(T161)-LN(AVERAGE(T$4:T161)))</f>
        <v>0.300690753425585</v>
      </c>
      <c r="AB161" s="23" t="n">
        <f aca="false">-(LN(U161)-LN(AVERAGE(U$4:U161)))</f>
        <v>-0.125103422554342</v>
      </c>
      <c r="AC161" s="23" t="n">
        <f aca="false">-(LN(V161)-LN(AVERAGE(V$4:V161)))</f>
        <v>-0.0694256715676014</v>
      </c>
      <c r="AD161" s="23" t="n">
        <f aca="false">-(LN(W161)-LN(AVERAGE(W$4:W161)))</f>
        <v>0.0224205041208005</v>
      </c>
      <c r="AE161" s="23" t="n">
        <f aca="false">LN(B160/B161)</f>
        <v>0.00903547050601957</v>
      </c>
      <c r="AF161" s="23" t="n">
        <f aca="false">LN(C160/C161)</f>
        <v>0.0403369182421365</v>
      </c>
      <c r="AG161" s="23" t="n">
        <f aca="false">LN(D160/D161)</f>
        <v>0.0149097141156456</v>
      </c>
      <c r="AH161" s="23" t="n">
        <f aca="false">LN(E160/E161)</f>
        <v>0.0287210836556923</v>
      </c>
      <c r="AI161" s="23" t="n">
        <f aca="false">LN(F160/F161)</f>
        <v>-0.0599245229599351</v>
      </c>
      <c r="AJ161" s="23" t="n">
        <f aca="false">LN(G160/G161)</f>
        <v>0.00137158787892498</v>
      </c>
      <c r="AK161" s="23" t="n">
        <f aca="false">LN(H160/H161)</f>
        <v>-0.00965904669973156</v>
      </c>
    </row>
    <row r="162" customFormat="false" ht="15" hidden="false" customHeight="false" outlineLevel="0" collapsed="false">
      <c r="A162" s="19" t="n">
        <v>42825</v>
      </c>
      <c r="B162" s="20" t="n">
        <v>4.0065</v>
      </c>
      <c r="C162" s="20" t="n">
        <v>11.6363</v>
      </c>
      <c r="D162" s="20" t="n">
        <v>719.2592</v>
      </c>
      <c r="E162" s="20" t="n">
        <v>4445.4269</v>
      </c>
      <c r="F162" s="20" t="n">
        <v>8.0112</v>
      </c>
      <c r="G162" s="20" t="n">
        <v>4.8398</v>
      </c>
      <c r="H162" s="20" t="n">
        <v>4.1693</v>
      </c>
      <c r="I162" s="21" t="n">
        <v>203.738</v>
      </c>
      <c r="J162" s="21" t="n">
        <v>175.941</v>
      </c>
      <c r="K162" s="21" t="n">
        <v>152.215</v>
      </c>
      <c r="L162" s="21" t="n">
        <v>190.879</v>
      </c>
      <c r="M162" s="21" t="n">
        <v>200.822</v>
      </c>
      <c r="N162" s="21" t="n">
        <v>552.856</v>
      </c>
      <c r="O162" s="21" t="n">
        <v>148.081</v>
      </c>
      <c r="P162" s="21" t="n">
        <v>138.486</v>
      </c>
      <c r="Q162" s="22" t="n">
        <f aca="false">(I162/$P162)/(I$4/$P$4)/(B162/B$4)*100</f>
        <v>112.817961586732</v>
      </c>
      <c r="R162" s="22" t="n">
        <f aca="false">(J162/$P162)/(J$4/$P$4)/(C162/C$4)*100</f>
        <v>118.791526158761</v>
      </c>
      <c r="S162" s="22" t="n">
        <f aca="false">(K162/$P162)/(K$4/$P$4)/(D162/D$4)*100</f>
        <v>99.6413116495258</v>
      </c>
      <c r="T162" s="22" t="n">
        <f aca="false">(L162/$P162)/(L$4/$P$4)/(E162/E$4)*100</f>
        <v>70.3330133715866</v>
      </c>
      <c r="U162" s="22" t="n">
        <f aca="false">(M162/$P162)/(M$4/$P$4)/(F162/F$4)*100</f>
        <v>111.895249766042</v>
      </c>
      <c r="V162" s="22" t="n">
        <f aca="false">(N162/$P162)/(N$4/$P$4)/(G162/G$4)*100</f>
        <v>113.585354349331</v>
      </c>
      <c r="W162" s="22" t="n">
        <f aca="false">(O162/$P162)/(O$4/$P$4)/(H162/H$4)*100</f>
        <v>104.246999278173</v>
      </c>
      <c r="X162" s="23" t="n">
        <f aca="false">-(LN(Q162)-LN(AVERAGE(Q$4:Q162)))</f>
        <v>-0.053731497328636</v>
      </c>
      <c r="Y162" s="23" t="n">
        <f aca="false">-(LN(R162)-LN(AVERAGE(R$4:R162)))</f>
        <v>-0.154178908443449</v>
      </c>
      <c r="Z162" s="23" t="n">
        <f aca="false">-(LN(S162)-LN(AVERAGE(S$4:S162)))</f>
        <v>0.148273746823617</v>
      </c>
      <c r="AA162" s="23" t="n">
        <f aca="false">-(LN(T162)-LN(AVERAGE(T$4:T162)))</f>
        <v>0.317626546716959</v>
      </c>
      <c r="AB162" s="23" t="n">
        <f aca="false">-(LN(U162)-LN(AVERAGE(U$4:U162)))</f>
        <v>-0.0834103501664192</v>
      </c>
      <c r="AC162" s="23" t="n">
        <f aca="false">-(LN(V162)-LN(AVERAGE(V$4:V162)))</f>
        <v>-0.086683466851496</v>
      </c>
      <c r="AD162" s="23" t="n">
        <f aca="false">-(LN(W162)-LN(AVERAGE(W$4:W162)))</f>
        <v>0.0492793041175403</v>
      </c>
      <c r="AE162" s="23" t="n">
        <f aca="false">LN(B161/B162)</f>
        <v>0.0173207348848402</v>
      </c>
      <c r="AF162" s="23" t="n">
        <f aca="false">LN(C161/C162)</f>
        <v>-0.0559615594685173</v>
      </c>
      <c r="AG162" s="23" t="n">
        <f aca="false">LN(D161/D162)</f>
        <v>0.0640889819936608</v>
      </c>
      <c r="AH162" s="23" t="n">
        <f aca="false">LN(E161/E162)</f>
        <v>-0.019702607708991</v>
      </c>
      <c r="AI162" s="23" t="n">
        <f aca="false">LN(F161/F162)</f>
        <v>-0.0428983280917363</v>
      </c>
      <c r="AJ162" s="23" t="n">
        <f aca="false">LN(G161/G162)</f>
        <v>0.00857915212288855</v>
      </c>
      <c r="AK162" s="23" t="n">
        <f aca="false">LN(H161/H162)</f>
        <v>-0.024695011077406</v>
      </c>
    </row>
    <row r="163" customFormat="false" ht="15" hidden="false" customHeight="false" outlineLevel="0" collapsed="false">
      <c r="A163" s="19" t="n">
        <v>42855</v>
      </c>
      <c r="B163" s="20" t="n">
        <v>4.4177</v>
      </c>
      <c r="C163" s="20" t="n">
        <v>11.4783</v>
      </c>
      <c r="D163" s="20" t="n">
        <v>715.6323</v>
      </c>
      <c r="E163" s="20" t="n">
        <v>4488.4737</v>
      </c>
      <c r="F163" s="20" t="n">
        <v>8.1691</v>
      </c>
      <c r="G163" s="20" t="n">
        <v>4.9085</v>
      </c>
      <c r="H163" s="20" t="n">
        <v>4.1303</v>
      </c>
      <c r="I163" s="21" t="n">
        <v>204.751</v>
      </c>
      <c r="J163" s="21" t="n">
        <v>176.445</v>
      </c>
      <c r="K163" s="21" t="n">
        <v>152.493</v>
      </c>
      <c r="L163" s="21" t="n">
        <v>191.695</v>
      </c>
      <c r="M163" s="21" t="n">
        <v>201.773</v>
      </c>
      <c r="N163" s="21" t="n">
        <v>559.026</v>
      </c>
      <c r="O163" s="21" t="n">
        <v>148.303</v>
      </c>
      <c r="P163" s="21" t="n">
        <v>138.65</v>
      </c>
      <c r="Q163" s="22" t="n">
        <f aca="false">(I163/$P163)/(I$4/$P$4)/(B163/B$4)*100</f>
        <v>102.703954480025</v>
      </c>
      <c r="R163" s="22" t="n">
        <f aca="false">(J163/$P163)/(J$4/$P$4)/(C163/C$4)*100</f>
        <v>120.628824969582</v>
      </c>
      <c r="S163" s="22" t="n">
        <f aca="false">(K163/$P163)/(K$4/$P$4)/(D163/D$4)*100</f>
        <v>100.21053509113</v>
      </c>
      <c r="T163" s="22" t="n">
        <f aca="false">(L163/$P163)/(L$4/$P$4)/(E163/E$4)*100</f>
        <v>69.8735236578877</v>
      </c>
      <c r="U163" s="22" t="n">
        <f aca="false">(M163/$P163)/(M$4/$P$4)/(F163/F$4)*100</f>
        <v>110.121665834232</v>
      </c>
      <c r="V163" s="22" t="n">
        <f aca="false">(N163/$P163)/(N$4/$P$4)/(G163/G$4)*100</f>
        <v>113.111545003098</v>
      </c>
      <c r="W163" s="22" t="n">
        <f aca="false">(O163/$P163)/(O$4/$P$4)/(H163/H$4)*100</f>
        <v>105.264445346622</v>
      </c>
      <c r="X163" s="23" t="n">
        <f aca="false">-(LN(Q163)-LN(AVERAGE(Q$4:Q163)))</f>
        <v>0.0399471838136192</v>
      </c>
      <c r="Y163" s="23" t="n">
        <f aca="false">-(LN(R163)-LN(AVERAGE(R$4:R163)))</f>
        <v>-0.168373114693597</v>
      </c>
      <c r="Z163" s="23" t="n">
        <f aca="false">-(LN(S163)-LN(AVERAGE(S$4:S163)))</f>
        <v>0.141746435602681</v>
      </c>
      <c r="AA163" s="23" t="n">
        <f aca="false">-(LN(T163)-LN(AVERAGE(T$4:T163)))</f>
        <v>0.322449036056089</v>
      </c>
      <c r="AB163" s="23" t="n">
        <f aca="false">-(LN(U163)-LN(AVERAGE(U$4:U163)))</f>
        <v>-0.0669970979702388</v>
      </c>
      <c r="AC163" s="23" t="n">
        <f aca="false">-(LN(V163)-LN(AVERAGE(V$4:V163)))</f>
        <v>-0.0819659775823656</v>
      </c>
      <c r="AD163" s="23" t="n">
        <f aca="false">-(LN(W163)-LN(AVERAGE(W$4:W163)))</f>
        <v>0.0393241766673427</v>
      </c>
      <c r="AE163" s="23" t="n">
        <f aca="false">LN(B162/B163)</f>
        <v>-0.0977011564273819</v>
      </c>
      <c r="AF163" s="23" t="n">
        <f aca="false">LN(C162/C163)</f>
        <v>0.0136712260540284</v>
      </c>
      <c r="AG163" s="23" t="n">
        <f aca="false">LN(D162/D163)</f>
        <v>0.00505530588775564</v>
      </c>
      <c r="AH163" s="23" t="n">
        <f aca="false">LN(E162/E163)</f>
        <v>-0.00963680592971256</v>
      </c>
      <c r="AI163" s="23" t="n">
        <f aca="false">LN(F162/F163)</f>
        <v>-0.0195181810916799</v>
      </c>
      <c r="AJ163" s="23" t="n">
        <f aca="false">LN(G162/G163)</f>
        <v>-0.0140949985897386</v>
      </c>
      <c r="AK163" s="23" t="n">
        <f aca="false">LN(H162/H163)</f>
        <v>0.00939811245222893</v>
      </c>
    </row>
    <row r="164" customFormat="false" ht="15" hidden="false" customHeight="false" outlineLevel="0" collapsed="false">
      <c r="A164" s="19" t="n">
        <v>42886</v>
      </c>
      <c r="B164" s="20" t="n">
        <v>4.0798</v>
      </c>
      <c r="C164" s="20" t="n">
        <v>11.3317</v>
      </c>
      <c r="D164" s="20" t="n">
        <v>689.7582</v>
      </c>
      <c r="E164" s="20" t="n">
        <v>4401.8618</v>
      </c>
      <c r="F164" s="20" t="n">
        <v>8.4493</v>
      </c>
      <c r="G164" s="20" t="n">
        <v>5.0906</v>
      </c>
      <c r="H164" s="20" t="n">
        <v>4.3244</v>
      </c>
      <c r="I164" s="21" t="n">
        <v>205.526</v>
      </c>
      <c r="J164" s="21" t="n">
        <v>177.151</v>
      </c>
      <c r="K164" s="21" t="n">
        <v>152.705</v>
      </c>
      <c r="L164" s="21" t="n">
        <v>192.129</v>
      </c>
      <c r="M164" s="21" t="n">
        <v>202.604</v>
      </c>
      <c r="N164" s="21" t="n">
        <v>565.134</v>
      </c>
      <c r="O164" s="21" t="n">
        <v>148.779</v>
      </c>
      <c r="P164" s="21" t="n">
        <v>138.981</v>
      </c>
      <c r="Q164" s="22" t="n">
        <f aca="false">(I164/$P164)/(I$4/$P$4)/(B164/B$4)*100</f>
        <v>111.365249036613</v>
      </c>
      <c r="R164" s="22" t="n">
        <f aca="false">(J164/$P164)/(J$4/$P$4)/(C164/C$4)*100</f>
        <v>122.386156012246</v>
      </c>
      <c r="S164" s="22" t="n">
        <f aca="false">(K164/$P164)/(K$4/$P$4)/(D164/D$4)*100</f>
        <v>103.866197792316</v>
      </c>
      <c r="T164" s="22" t="n">
        <f aca="false">(L164/$P164)/(L$4/$P$4)/(E164/E$4)*100</f>
        <v>71.2396053699105</v>
      </c>
      <c r="U164" s="22" t="n">
        <f aca="false">(M164/$P164)/(M$4/$P$4)/(F164/F$4)*100</f>
        <v>106.653634631981</v>
      </c>
      <c r="V164" s="22" t="n">
        <f aca="false">(N164/$P164)/(N$4/$P$4)/(G164/G$4)*100</f>
        <v>109.99441331729</v>
      </c>
      <c r="W164" s="22" t="n">
        <f aca="false">(O164/$P164)/(O$4/$P$4)/(H164/H$4)*100</f>
        <v>100.622148388581</v>
      </c>
      <c r="X164" s="23" t="n">
        <f aca="false">-(LN(Q164)-LN(AVERAGE(Q$4:Q164)))</f>
        <v>-0.0407574954833496</v>
      </c>
      <c r="Y164" s="23" t="n">
        <f aca="false">-(LN(R164)-LN(AVERAGE(R$4:R164)))</f>
        <v>-0.181590808699969</v>
      </c>
      <c r="Z164" s="23" t="n">
        <f aca="false">-(LN(S164)-LN(AVERAGE(S$4:S164)))</f>
        <v>0.105291829595222</v>
      </c>
      <c r="AA164" s="23" t="n">
        <f aca="false">-(LN(T164)-LN(AVERAGE(T$4:T164)))</f>
        <v>0.301461593056512</v>
      </c>
      <c r="AB164" s="23" t="n">
        <f aca="false">-(LN(U164)-LN(AVERAGE(U$4:U164)))</f>
        <v>-0.0347766127981899</v>
      </c>
      <c r="AC164" s="23" t="n">
        <f aca="false">-(LN(V164)-LN(AVERAGE(V$4:V164)))</f>
        <v>-0.0536763945544401</v>
      </c>
      <c r="AD164" s="23" t="n">
        <f aca="false">-(LN(W164)-LN(AVERAGE(W$4:W164)))</f>
        <v>0.0839244971819966</v>
      </c>
      <c r="AE164" s="23" t="n">
        <f aca="false">LN(B163/B164)</f>
        <v>0.0795712310566432</v>
      </c>
      <c r="AF164" s="23" t="n">
        <f aca="false">LN(C163/C164)</f>
        <v>0.0128541883872179</v>
      </c>
      <c r="AG164" s="23" t="n">
        <f aca="false">LN(D163/D164)</f>
        <v>0.0368253861718591</v>
      </c>
      <c r="AH164" s="23" t="n">
        <f aca="false">LN(E163/E164)</f>
        <v>0.0194851229880195</v>
      </c>
      <c r="AI164" s="23" t="n">
        <f aca="false">LN(F163/F164)</f>
        <v>-0.0337248540157309</v>
      </c>
      <c r="AJ164" s="23" t="n">
        <f aca="false">LN(G163/G164)</f>
        <v>-0.0364273056574386</v>
      </c>
      <c r="AK164" s="23" t="n">
        <f aca="false">LN(H163/H164)</f>
        <v>-0.045923358876457</v>
      </c>
    </row>
    <row r="165" customFormat="false" ht="15" hidden="false" customHeight="false" outlineLevel="0" collapsed="false">
      <c r="A165" s="19" t="n">
        <v>42916</v>
      </c>
      <c r="B165" s="20" t="n">
        <v>3.9772</v>
      </c>
      <c r="C165" s="20" t="n">
        <v>11.6027</v>
      </c>
      <c r="D165" s="20" t="n">
        <v>730.043</v>
      </c>
      <c r="E165" s="20" t="n">
        <v>4159.1677</v>
      </c>
      <c r="F165" s="20" t="n">
        <v>8.5268</v>
      </c>
      <c r="G165" s="20" t="n">
        <v>5.1599</v>
      </c>
      <c r="H165" s="20" t="n">
        <v>4.3247</v>
      </c>
      <c r="I165" s="21" t="n">
        <v>206.478</v>
      </c>
      <c r="J165" s="21" t="n">
        <v>177.745</v>
      </c>
      <c r="K165" s="21" t="n">
        <v>152.926</v>
      </c>
      <c r="L165" s="21" t="n">
        <v>192.709</v>
      </c>
      <c r="M165" s="21" t="n">
        <v>203.278</v>
      </c>
      <c r="N165" s="21" t="n">
        <v>571.862</v>
      </c>
      <c r="O165" s="21" t="n">
        <v>148.993</v>
      </c>
      <c r="P165" s="21" t="n">
        <v>139.322</v>
      </c>
      <c r="Q165" s="22" t="n">
        <f aca="false">(I165/$P165)/(I$4/$P$4)/(B165/B$4)*100</f>
        <v>114.486395528395</v>
      </c>
      <c r="R165" s="22" t="n">
        <f aca="false">(J165/$P165)/(J$4/$P$4)/(C165/C$4)*100</f>
        <v>119.634879359504</v>
      </c>
      <c r="S165" s="22" t="n">
        <f aca="false">(K165/$P165)/(K$4/$P$4)/(D165/D$4)*100</f>
        <v>98.0361998739178</v>
      </c>
      <c r="T165" s="22" t="n">
        <f aca="false">(L165/$P165)/(L$4/$P$4)/(E165/E$4)*100</f>
        <v>75.4390627559866</v>
      </c>
      <c r="U165" s="22" t="n">
        <f aca="false">(M165/$P165)/(M$4/$P$4)/(F165/F$4)*100</f>
        <v>105.776309346069</v>
      </c>
      <c r="V165" s="22" t="n">
        <f aca="false">(N165/$P165)/(N$4/$P$4)/(G165/G$4)*100</f>
        <v>109.540280875947</v>
      </c>
      <c r="W165" s="22" t="n">
        <f aca="false">(O165/$P165)/(O$4/$P$4)/(H165/H$4)*100</f>
        <v>100.513274045868</v>
      </c>
      <c r="X165" s="23" t="n">
        <f aca="false">-(LN(Q165)-LN(AVERAGE(Q$4:Q165)))</f>
        <v>-0.0679612742766063</v>
      </c>
      <c r="Y165" s="23" t="n">
        <f aca="false">-(LN(R165)-LN(AVERAGE(R$4:R165)))</f>
        <v>-0.157791788380838</v>
      </c>
      <c r="Z165" s="23" t="n">
        <f aca="false">-(LN(S165)-LN(AVERAGE(S$4:S165)))</f>
        <v>0.162129355752914</v>
      </c>
      <c r="AA165" s="23" t="n">
        <f aca="false">-(LN(T165)-LN(AVERAGE(T$4:T165)))</f>
        <v>0.242847010199307</v>
      </c>
      <c r="AB165" s="23" t="n">
        <f aca="false">-(LN(U165)-LN(AVERAGE(U$4:U165)))</f>
        <v>-0.0263508047600798</v>
      </c>
      <c r="AC165" s="23" t="n">
        <f aca="false">-(LN(V165)-LN(AVERAGE(V$4:V165)))</f>
        <v>-0.04922571229294</v>
      </c>
      <c r="AD165" s="23" t="n">
        <f aca="false">-(LN(W165)-LN(AVERAGE(W$4:W165)))</f>
        <v>0.0845039172998332</v>
      </c>
      <c r="AE165" s="23" t="n">
        <f aca="false">LN(B164/B165)</f>
        <v>0.0254699134829455</v>
      </c>
      <c r="AF165" s="23" t="n">
        <f aca="false">LN(C164/C165)</f>
        <v>-0.0236337217338767</v>
      </c>
      <c r="AG165" s="23" t="n">
        <f aca="false">LN(D164/D165)</f>
        <v>-0.0567623351251678</v>
      </c>
      <c r="AH165" s="23" t="n">
        <f aca="false">LN(E164/E165)</f>
        <v>0.0567126056502145</v>
      </c>
      <c r="AI165" s="23" t="n">
        <f aca="false">LN(F164/F165)</f>
        <v>-0.00913054687594828</v>
      </c>
      <c r="AJ165" s="23" t="n">
        <f aca="false">LN(G164/G165)</f>
        <v>-0.013521497652841</v>
      </c>
      <c r="AK165" s="23" t="n">
        <f aca="false">LN(H164/H165)</f>
        <v>-6.93713797089826E-005</v>
      </c>
    </row>
    <row r="166" customFormat="false" ht="15" hidden="false" customHeight="false" outlineLevel="0" collapsed="false">
      <c r="A166" s="19" t="n">
        <v>42947</v>
      </c>
      <c r="B166" s="20" t="n">
        <v>4.042</v>
      </c>
      <c r="C166" s="20" t="n">
        <v>11.7929</v>
      </c>
      <c r="D166" s="20" t="n">
        <v>713.13</v>
      </c>
      <c r="E166" s="20" t="n">
        <v>4159.3402</v>
      </c>
      <c r="F166" s="20" t="n">
        <v>8.2543</v>
      </c>
      <c r="G166" s="20" t="n">
        <v>5.1142</v>
      </c>
      <c r="H166" s="20" t="n">
        <v>4.4333</v>
      </c>
      <c r="I166" s="21" t="n">
        <v>207.56</v>
      </c>
      <c r="J166" s="21" t="n">
        <v>178.416</v>
      </c>
      <c r="K166" s="21" t="n">
        <v>153.116</v>
      </c>
      <c r="L166" s="21" t="n">
        <v>193.375</v>
      </c>
      <c r="M166" s="21" t="n">
        <v>203.753</v>
      </c>
      <c r="N166" s="21" t="n">
        <v>577.629</v>
      </c>
      <c r="O166" s="21" t="n">
        <v>149.313</v>
      </c>
      <c r="P166" s="21" t="n">
        <v>139.679</v>
      </c>
      <c r="Q166" s="22" t="n">
        <f aca="false">(I166/$P166)/(I$4/$P$4)/(B166/B$4)*100</f>
        <v>112.95188008112</v>
      </c>
      <c r="R166" s="22" t="n">
        <f aca="false">(J166/$P166)/(J$4/$P$4)/(C166/C$4)*100</f>
        <v>117.847738310885</v>
      </c>
      <c r="S166" s="22" t="n">
        <f aca="false">(K166/$P166)/(K$4/$P$4)/(D166/D$4)*100</f>
        <v>100.229146466988</v>
      </c>
      <c r="T166" s="22" t="n">
        <f aca="false">(L166/$P166)/(L$4/$P$4)/(E166/E$4)*100</f>
        <v>75.5031697332024</v>
      </c>
      <c r="U166" s="22" t="n">
        <f aca="false">(M166/$P166)/(M$4/$P$4)/(F166/F$4)*100</f>
        <v>109.24371313357</v>
      </c>
      <c r="V166" s="22" t="n">
        <f aca="false">(N166/$P166)/(N$4/$P$4)/(G166/G$4)*100</f>
        <v>111.348343497359</v>
      </c>
      <c r="W166" s="22" t="n">
        <f aca="false">(O166/$P166)/(O$4/$P$4)/(H166/H$4)*100</f>
        <v>98.0105044992606</v>
      </c>
      <c r="X166" s="23" t="n">
        <f aca="false">-(LN(Q166)-LN(AVERAGE(Q$4:Q166)))</f>
        <v>-0.0541237995816157</v>
      </c>
      <c r="Y166" s="23" t="n">
        <f aca="false">-(LN(R166)-LN(AVERAGE(R$4:R166)))</f>
        <v>-0.141799943455093</v>
      </c>
      <c r="Z166" s="23" t="n">
        <f aca="false">-(LN(S166)-LN(AVERAGE(S$4:S166)))</f>
        <v>0.139205280828186</v>
      </c>
      <c r="AA166" s="23" t="n">
        <f aca="false">-(LN(T166)-LN(AVERAGE(T$4:T166)))</f>
        <v>0.240678053819751</v>
      </c>
      <c r="AB166" s="23" t="n">
        <f aca="false">-(LN(U166)-LN(AVERAGE(U$4:U166)))</f>
        <v>-0.0582352972916498</v>
      </c>
      <c r="AC166" s="23" t="n">
        <f aca="false">-(LN(V166)-LN(AVERAGE(V$4:V166)))</f>
        <v>-0.0651810448021344</v>
      </c>
      <c r="AD166" s="23" t="n">
        <f aca="false">-(LN(W166)-LN(AVERAGE(W$4:W166)))</f>
        <v>0.109081341030467</v>
      </c>
      <c r="AE166" s="23" t="n">
        <f aca="false">LN(B165/B166)</f>
        <v>-0.0161615648576478</v>
      </c>
      <c r="AF166" s="23" t="n">
        <f aca="false">LN(C165/C166)</f>
        <v>-0.0162598258164111</v>
      </c>
      <c r="AG166" s="23" t="n">
        <f aca="false">LN(D165/D166)</f>
        <v>0.023439704531972</v>
      </c>
      <c r="AH166" s="23" t="n">
        <f aca="false">LN(E165/E166)</f>
        <v>-4.14737840242999E-005</v>
      </c>
      <c r="AI166" s="23" t="n">
        <f aca="false">LN(F165/F166)</f>
        <v>0.0324798678929587</v>
      </c>
      <c r="AJ166" s="23" t="n">
        <f aca="false">LN(G165/G166)</f>
        <v>0.00889621502636017</v>
      </c>
      <c r="AK166" s="23" t="n">
        <f aca="false">LN(H165/H166)</f>
        <v>-0.0248014539181514</v>
      </c>
    </row>
    <row r="167" customFormat="false" ht="15" hidden="false" customHeight="false" outlineLevel="0" collapsed="false">
      <c r="A167" s="19" t="n">
        <v>42978</v>
      </c>
      <c r="B167" s="20" t="n">
        <v>3.8248</v>
      </c>
      <c r="C167" s="20" t="n">
        <v>12.0537</v>
      </c>
      <c r="D167" s="20" t="n">
        <v>681.7096</v>
      </c>
      <c r="E167" s="20" t="n">
        <v>4083.5276</v>
      </c>
      <c r="F167" s="20" t="n">
        <v>8.1069</v>
      </c>
      <c r="G167" s="20" t="n">
        <v>5.2708</v>
      </c>
      <c r="H167" s="20" t="n">
        <v>4.3073</v>
      </c>
      <c r="I167" s="21" t="n">
        <v>208.186</v>
      </c>
      <c r="J167" s="21" t="n">
        <v>179.158</v>
      </c>
      <c r="K167" s="21" t="n">
        <v>153.513</v>
      </c>
      <c r="L167" s="21" t="n">
        <v>194.258</v>
      </c>
      <c r="M167" s="21" t="n">
        <v>205.301</v>
      </c>
      <c r="N167" s="21" t="n">
        <v>584.938</v>
      </c>
      <c r="O167" s="21" t="n">
        <v>149.941</v>
      </c>
      <c r="P167" s="21" t="n">
        <v>140.034</v>
      </c>
      <c r="Q167" s="22" t="n">
        <f aca="false">(I167/$P167)/(I$4/$P$4)/(B167/B$4)*100</f>
        <v>119.42260058055</v>
      </c>
      <c r="R167" s="22" t="n">
        <f aca="false">(J167/$P167)/(J$4/$P$4)/(C167/C$4)*100</f>
        <v>115.483920646507</v>
      </c>
      <c r="S167" s="22" t="n">
        <f aca="false">(K167/$P167)/(K$4/$P$4)/(D167/D$4)*100</f>
        <v>104.854128622838</v>
      </c>
      <c r="T167" s="22" t="n">
        <f aca="false">(L167/$P167)/(L$4/$P$4)/(E167/E$4)*100</f>
        <v>77.0602372485015</v>
      </c>
      <c r="U167" s="22" t="n">
        <f aca="false">(M167/$P167)/(M$4/$P$4)/(F167/F$4)*100</f>
        <v>111.790928162149</v>
      </c>
      <c r="V167" s="22" t="n">
        <f aca="false">(N167/$P167)/(N$4/$P$4)/(G167/G$4)*100</f>
        <v>109.129810428932</v>
      </c>
      <c r="W167" s="22" t="n">
        <f aca="false">(O167/$P167)/(O$4/$P$4)/(H167/H$4)*100</f>
        <v>101.045046658875</v>
      </c>
      <c r="X167" s="23" t="n">
        <f aca="false">-(LN(Q167)-LN(AVERAGE(Q$4:Q167)))</f>
        <v>-0.10912277142288</v>
      </c>
      <c r="Y167" s="23" t="n">
        <f aca="false">-(LN(R167)-LN(AVERAGE(R$4:R167)))</f>
        <v>-0.12075012052932</v>
      </c>
      <c r="Z167" s="23" t="n">
        <f aca="false">-(LN(S167)-LN(AVERAGE(S$4:S167)))</f>
        <v>0.0935464480330372</v>
      </c>
      <c r="AA167" s="23" t="n">
        <f aca="false">-(LN(T167)-LN(AVERAGE(T$4:T167)))</f>
        <v>0.219059095735044</v>
      </c>
      <c r="AB167" s="23" t="n">
        <f aca="false">-(LN(U167)-LN(AVERAGE(U$4:U167)))</f>
        <v>-0.0807682203191371</v>
      </c>
      <c r="AC167" s="23" t="n">
        <f aca="false">-(LN(V167)-LN(AVERAGE(V$4:V167)))</f>
        <v>-0.0447746497700345</v>
      </c>
      <c r="AD167" s="23" t="n">
        <f aca="false">-(LN(W167)-LN(AVERAGE(W$4:W167)))</f>
        <v>0.0781286143187332</v>
      </c>
      <c r="AE167" s="23" t="n">
        <f aca="false">LN(B166/B167)</f>
        <v>0.0552334406516726</v>
      </c>
      <c r="AF167" s="23" t="n">
        <f aca="false">LN(C166/C167)</f>
        <v>-0.0218740112818242</v>
      </c>
      <c r="AG167" s="23" t="n">
        <f aca="false">LN(D166/D167)</f>
        <v>0.0450599712747354</v>
      </c>
      <c r="AH167" s="23" t="n">
        <f aca="false">LN(E166/E167)</f>
        <v>0.0183952332235644</v>
      </c>
      <c r="AI167" s="23" t="n">
        <f aca="false">LN(F166/F167)</f>
        <v>0.0180187257735699</v>
      </c>
      <c r="AJ167" s="23" t="n">
        <f aca="false">LN(G166/G167)</f>
        <v>-0.0301611692546018</v>
      </c>
      <c r="AK167" s="23" t="n">
        <f aca="false">LN(H166/H167)</f>
        <v>0.028832970036553</v>
      </c>
    </row>
    <row r="168" customFormat="false" ht="15" hidden="false" customHeight="false" outlineLevel="0" collapsed="false">
      <c r="A168" s="19" t="n">
        <v>43008</v>
      </c>
      <c r="B168" s="20" t="n">
        <v>3.7729</v>
      </c>
      <c r="C168" s="20" t="n">
        <v>12.9654</v>
      </c>
      <c r="D168" s="20" t="n">
        <v>720.0072</v>
      </c>
      <c r="E168" s="20" t="n">
        <v>4079.3304</v>
      </c>
      <c r="F168" s="20" t="n">
        <v>8.3645</v>
      </c>
      <c r="G168" s="20" t="n">
        <v>5.5196</v>
      </c>
      <c r="H168" s="20" t="n">
        <v>4.5109</v>
      </c>
      <c r="I168" s="21" t="n">
        <v>209.209</v>
      </c>
      <c r="J168" s="21" t="n">
        <v>179.724</v>
      </c>
      <c r="K168" s="21" t="n">
        <v>153.872</v>
      </c>
      <c r="L168" s="21" t="n">
        <v>195.374</v>
      </c>
      <c r="M168" s="21" t="n">
        <v>206.203</v>
      </c>
      <c r="N168" s="21" t="n">
        <v>591.897</v>
      </c>
      <c r="O168" s="21" t="n">
        <v>150.526</v>
      </c>
      <c r="P168" s="21" t="n">
        <v>140.342</v>
      </c>
      <c r="Q168" s="22" t="n">
        <f aca="false">(I168/$P168)/(I$4/$P$4)/(B168/B$4)*100</f>
        <v>121.393277257588</v>
      </c>
      <c r="R168" s="22" t="n">
        <f aca="false">(J168/$P168)/(J$4/$P$4)/(C168/C$4)*100</f>
        <v>107.466147736085</v>
      </c>
      <c r="S168" s="22" t="n">
        <f aca="false">(K168/$P168)/(K$4/$P$4)/(D168/D$4)*100</f>
        <v>99.2906557294592</v>
      </c>
      <c r="T168" s="22" t="n">
        <f aca="false">(L168/$P168)/(L$4/$P$4)/(E168/E$4)*100</f>
        <v>77.4124198352136</v>
      </c>
      <c r="U168" s="22" t="n">
        <f aca="false">(M168/$P168)/(M$4/$P$4)/(F168/F$4)*100</f>
        <v>108.585326151872</v>
      </c>
      <c r="V168" s="22" t="n">
        <f aca="false">(N168/$P168)/(N$4/$P$4)/(G168/G$4)*100</f>
        <v>105.219072226016</v>
      </c>
      <c r="W168" s="22" t="n">
        <f aca="false">(O168/$P168)/(O$4/$P$4)/(H168/H$4)*100</f>
        <v>96.6482292554429</v>
      </c>
      <c r="X168" s="23" t="n">
        <f aca="false">-(LN(Q168)-LN(AVERAGE(Q$4:Q168)))</f>
        <v>-0.12467980731178</v>
      </c>
      <c r="Y168" s="23" t="n">
        <f aca="false">-(LN(R168)-LN(AVERAGE(R$4:R168)))</f>
        <v>-0.0484916953255059</v>
      </c>
      <c r="Z168" s="23" t="n">
        <f aca="false">-(LN(S168)-LN(AVERAGE(S$4:S168)))</f>
        <v>0.147230676661102</v>
      </c>
      <c r="AA168" s="23" t="n">
        <f aca="false">-(LN(T168)-LN(AVERAGE(T$4:T168)))</f>
        <v>0.213328570014115</v>
      </c>
      <c r="AB168" s="23" t="n">
        <f aca="false">-(LN(U168)-LN(AVERAGE(U$4:U168)))</f>
        <v>-0.0513527290220726</v>
      </c>
      <c r="AC168" s="23" t="n">
        <f aca="false">-(LN(V168)-LN(AVERAGE(V$4:V168)))</f>
        <v>-0.00823073775188288</v>
      </c>
      <c r="AD168" s="23" t="n">
        <f aca="false">-(LN(W168)-LN(AVERAGE(W$4:W168)))</f>
        <v>0.121917529074252</v>
      </c>
      <c r="AE168" s="23" t="n">
        <f aca="false">LN(B167/B168)</f>
        <v>0.0136622418069601</v>
      </c>
      <c r="AF168" s="23" t="n">
        <f aca="false">LN(C167/C168)</f>
        <v>-0.0729126040621863</v>
      </c>
      <c r="AG168" s="23" t="n">
        <f aca="false">LN(D167/D168)</f>
        <v>-0.0546574512495619</v>
      </c>
      <c r="AH168" s="23" t="n">
        <f aca="false">LN(E167/E168)</f>
        <v>0.00102836540091495</v>
      </c>
      <c r="AI168" s="23" t="n">
        <f aca="false">LN(F167/F168)</f>
        <v>-0.0312810088788245</v>
      </c>
      <c r="AJ168" s="23" t="n">
        <f aca="false">LN(G167/G168)</f>
        <v>-0.0461232402063021</v>
      </c>
      <c r="AK168" s="23" t="n">
        <f aca="false">LN(H167/H168)</f>
        <v>-0.0461854324490624</v>
      </c>
    </row>
    <row r="169" customFormat="false" ht="15" hidden="false" customHeight="false" outlineLevel="0" collapsed="false">
      <c r="A169" s="19" t="n">
        <v>43039</v>
      </c>
      <c r="B169" s="20" t="n">
        <v>3.9978</v>
      </c>
      <c r="C169" s="20" t="n">
        <v>13.8021</v>
      </c>
      <c r="D169" s="20" t="n">
        <v>676</v>
      </c>
      <c r="E169" s="20" t="n">
        <v>4029.8644</v>
      </c>
      <c r="F169" s="20" t="n">
        <v>8.8532</v>
      </c>
      <c r="G169" s="20" t="n">
        <v>5.2746</v>
      </c>
      <c r="H169" s="20" t="n">
        <v>4.4952</v>
      </c>
      <c r="I169" s="21" t="n">
        <v>210.556</v>
      </c>
      <c r="J169" s="21" t="n">
        <v>180.249</v>
      </c>
      <c r="K169" s="21" t="n">
        <v>154.116</v>
      </c>
      <c r="L169" s="21" t="n">
        <v>196.071</v>
      </c>
      <c r="M169" s="21" t="n">
        <v>207.093</v>
      </c>
      <c r="N169" s="21" t="n">
        <v>598.872</v>
      </c>
      <c r="O169" s="21" t="n">
        <v>150.969</v>
      </c>
      <c r="P169" s="21" t="n">
        <v>140.647</v>
      </c>
      <c r="Q169" s="22" t="n">
        <f aca="false">(I169/$P169)/(I$4/$P$4)/(B169/B$4)*100</f>
        <v>115.051772345832</v>
      </c>
      <c r="R169" s="22" t="n">
        <f aca="false">(J169/$P169)/(J$4/$P$4)/(C169/C$4)*100</f>
        <v>101.026756001641</v>
      </c>
      <c r="S169" s="22" t="n">
        <f aca="false">(K169/$P169)/(K$4/$P$4)/(D169/D$4)*100</f>
        <v>105.692419632491</v>
      </c>
      <c r="T169" s="22" t="n">
        <f aca="false">(L169/$P169)/(L$4/$P$4)/(E169/E$4)*100</f>
        <v>78.4716665595133</v>
      </c>
      <c r="U169" s="22" t="n">
        <f aca="false">(M169/$P169)/(M$4/$P$4)/(F169/F$4)*100</f>
        <v>102.810738450661</v>
      </c>
      <c r="V169" s="22" t="n">
        <f aca="false">(N169/$P169)/(N$4/$P$4)/(G169/G$4)*100</f>
        <v>111.162319812439</v>
      </c>
      <c r="W169" s="22" t="n">
        <f aca="false">(O169/$P169)/(O$4/$P$4)/(H169/H$4)*100</f>
        <v>97.0602772305973</v>
      </c>
      <c r="X169" s="23" t="n">
        <f aca="false">-(LN(Q169)-LN(AVERAGE(Q$4:Q169)))</f>
        <v>-0.0705831946977176</v>
      </c>
      <c r="Y169" s="23" t="n">
        <f aca="false">-(LN(R169)-LN(AVERAGE(R$4:R169)))</f>
        <v>0.0132192191034086</v>
      </c>
      <c r="Z169" s="23" t="n">
        <f aca="false">-(LN(S169)-LN(AVERAGE(S$4:S169)))</f>
        <v>0.0842593469269097</v>
      </c>
      <c r="AA169" s="23" t="n">
        <f aca="false">-(LN(T169)-LN(AVERAGE(T$4:T169)))</f>
        <v>0.198646889495408</v>
      </c>
      <c r="AB169" s="23" t="n">
        <f aca="false">-(LN(U169)-LN(AVERAGE(U$4:U169)))</f>
        <v>0.00327393445380686</v>
      </c>
      <c r="AC169" s="23" t="n">
        <f aca="false">-(LN(V169)-LN(AVERAGE(V$4:V169)))</f>
        <v>-0.0627848421856303</v>
      </c>
      <c r="AD169" s="23" t="n">
        <f aca="false">-(LN(W169)-LN(AVERAGE(W$4:W169)))</f>
        <v>0.116994287035721</v>
      </c>
      <c r="AE169" s="23" t="n">
        <f aca="false">LN(B168/B169)</f>
        <v>-0.0579002732916128</v>
      </c>
      <c r="AF169" s="23" t="n">
        <f aca="false">LN(C168/C169)</f>
        <v>-0.0625364836895821</v>
      </c>
      <c r="AG169" s="23" t="n">
        <f aca="false">LN(D168/D169)</f>
        <v>0.0630681359171373</v>
      </c>
      <c r="AH169" s="23" t="n">
        <f aca="false">LN(E168/E169)</f>
        <v>0.0122001295504196</v>
      </c>
      <c r="AI169" s="23" t="n">
        <f aca="false">LN(F168/F169)</f>
        <v>-0.0567824157965546</v>
      </c>
      <c r="AJ169" s="23" t="n">
        <f aca="false">LN(G168/G169)</f>
        <v>0.0454025467922114</v>
      </c>
      <c r="AK169" s="23" t="n">
        <f aca="false">LN(H168/H169)</f>
        <v>0.00348652933099779</v>
      </c>
    </row>
    <row r="170" customFormat="false" ht="15" hidden="false" customHeight="false" outlineLevel="0" collapsed="false">
      <c r="A170" s="19" t="n">
        <v>43069</v>
      </c>
      <c r="B170" s="20" t="n">
        <v>3.7535</v>
      </c>
      <c r="C170" s="20" t="n">
        <v>13.6106</v>
      </c>
      <c r="D170" s="20" t="n">
        <v>710.8522</v>
      </c>
      <c r="E170" s="20" t="n">
        <v>4456.6776</v>
      </c>
      <c r="F170" s="20" t="n">
        <v>9.4405</v>
      </c>
      <c r="G170" s="20" t="n">
        <v>5.3096</v>
      </c>
      <c r="H170" s="20" t="n">
        <v>4.3396</v>
      </c>
      <c r="I170" s="21" t="n">
        <v>211.263</v>
      </c>
      <c r="J170" s="21" t="n">
        <v>180.884</v>
      </c>
      <c r="K170" s="21" t="n">
        <v>154.613</v>
      </c>
      <c r="L170" s="21" t="n">
        <v>196.799</v>
      </c>
      <c r="M170" s="21" t="n">
        <v>208.15</v>
      </c>
      <c r="N170" s="21" t="n">
        <v>606.44</v>
      </c>
      <c r="O170" s="21" t="n">
        <v>151.173</v>
      </c>
      <c r="P170" s="21" t="n">
        <v>140.717</v>
      </c>
      <c r="Q170" s="22" t="n">
        <f aca="false">(I170/$P170)/(I$4/$P$4)/(B170/B$4)*100</f>
        <v>122.890322286855</v>
      </c>
      <c r="R170" s="22" t="n">
        <f aca="false">(J170/$P170)/(J$4/$P$4)/(C170/C$4)*100</f>
        <v>102.75796654674</v>
      </c>
      <c r="S170" s="22" t="n">
        <f aca="false">(K170/$P170)/(K$4/$P$4)/(D170/D$4)*100</f>
        <v>100.784421731366</v>
      </c>
      <c r="T170" s="22" t="n">
        <f aca="false">(L170/$P170)/(L$4/$P$4)/(E170/E$4)*100</f>
        <v>71.1845132914959</v>
      </c>
      <c r="U170" s="22" t="n">
        <f aca="false">(M170/$P170)/(M$4/$P$4)/(F170/F$4)*100</f>
        <v>96.8587050640623</v>
      </c>
      <c r="V170" s="22" t="n">
        <f aca="false">(N170/$P170)/(N$4/$P$4)/(G170/G$4)*100</f>
        <v>111.769437010722</v>
      </c>
      <c r="W170" s="22" t="n">
        <f aca="false">(O170/$P170)/(O$4/$P$4)/(H170/H$4)*100</f>
        <v>100.626230641881</v>
      </c>
      <c r="X170" s="23" t="n">
        <f aca="false">-(LN(Q170)-LN(AVERAGE(Q$4:Q170)))</f>
        <v>-0.135617894088585</v>
      </c>
      <c r="Y170" s="23" t="n">
        <f aca="false">-(LN(R170)-LN(AVERAGE(R$4:R170)))</f>
        <v>-0.00374914405140636</v>
      </c>
      <c r="Z170" s="23" t="n">
        <f aca="false">-(LN(S170)-LN(AVERAGE(S$4:S170)))</f>
        <v>0.131068981183999</v>
      </c>
      <c r="AA170" s="23" t="n">
        <f aca="false">-(LN(T170)-LN(AVERAGE(T$4:T170)))</f>
        <v>0.294573356450404</v>
      </c>
      <c r="AB170" s="23" t="n">
        <f aca="false">-(LN(U170)-LN(AVERAGE(U$4:U170)))</f>
        <v>0.0625453026876279</v>
      </c>
      <c r="AC170" s="23" t="n">
        <f aca="false">-(LN(V170)-LN(AVERAGE(V$4:V170)))</f>
        <v>-0.0678087758984463</v>
      </c>
      <c r="AD170" s="23" t="n">
        <f aca="false">-(LN(W170)-LN(AVERAGE(W$4:W170)))</f>
        <v>0.0804479848235902</v>
      </c>
      <c r="AE170" s="23" t="n">
        <f aca="false">LN(B169/B170)</f>
        <v>0.0630554717834894</v>
      </c>
      <c r="AF170" s="23" t="n">
        <f aca="false">LN(C169/C170)</f>
        <v>0.01397185357583</v>
      </c>
      <c r="AG170" s="23" t="n">
        <f aca="false">LN(D169/D170)</f>
        <v>-0.0502714559203574</v>
      </c>
      <c r="AH170" s="23" t="n">
        <f aca="false">LN(E169/E170)</f>
        <v>-0.100670827946469</v>
      </c>
      <c r="AI170" s="23" t="n">
        <f aca="false">LN(F169/F170)</f>
        <v>-0.064229969270697</v>
      </c>
      <c r="AJ170" s="23" t="n">
        <f aca="false">LN(G169/G170)</f>
        <v>-0.00661365574652714</v>
      </c>
      <c r="AK170" s="23" t="n">
        <f aca="false">LN(H169/H170)</f>
        <v>0.0352279828496929</v>
      </c>
    </row>
    <row r="171" customFormat="false" ht="15" hidden="false" customHeight="false" outlineLevel="0" collapsed="false">
      <c r="A171" s="19" t="n">
        <v>43100</v>
      </c>
      <c r="B171" s="20" t="n">
        <v>3.5563</v>
      </c>
      <c r="C171" s="20" t="n">
        <v>13.7088</v>
      </c>
      <c r="D171" s="20" t="n">
        <v>680.6994</v>
      </c>
      <c r="E171" s="20" t="n">
        <v>4480.1787</v>
      </c>
      <c r="F171" s="20" t="n">
        <v>9.5758</v>
      </c>
      <c r="G171" s="20" t="n">
        <v>5.3112</v>
      </c>
      <c r="H171" s="20" t="n">
        <v>4.2027</v>
      </c>
      <c r="I171" s="21" t="n">
        <v>212.228</v>
      </c>
      <c r="J171" s="21" t="n">
        <v>181.532</v>
      </c>
      <c r="K171" s="21" t="n">
        <v>155.206</v>
      </c>
      <c r="L171" s="21" t="n">
        <v>197.39</v>
      </c>
      <c r="M171" s="21" t="n">
        <v>208.584</v>
      </c>
      <c r="N171" s="21" t="n">
        <v>613.105</v>
      </c>
      <c r="O171" s="21" t="n">
        <v>151.317</v>
      </c>
      <c r="P171" s="21" t="n">
        <v>140.976</v>
      </c>
      <c r="Q171" s="22" t="n">
        <f aca="false">(I171/$P171)/(I$4/$P$4)/(B171/B$4)*100</f>
        <v>130.057779856366</v>
      </c>
      <c r="R171" s="22" t="n">
        <f aca="false">(J171/$P171)/(J$4/$P$4)/(C171/C$4)*100</f>
        <v>102.199260836216</v>
      </c>
      <c r="S171" s="22" t="n">
        <f aca="false">(K171/$P171)/(K$4/$P$4)/(D171/D$4)*100</f>
        <v>105.458413955331</v>
      </c>
      <c r="T171" s="22" t="n">
        <f aca="false">(L171/$P171)/(L$4/$P$4)/(E171/E$4)*100</f>
        <v>70.8932758040738</v>
      </c>
      <c r="U171" s="22" t="n">
        <f aca="false">(M171/$P171)/(M$4/$P$4)/(F171/F$4)*100</f>
        <v>95.5134535477057</v>
      </c>
      <c r="V171" s="22" t="n">
        <f aca="false">(N171/$P171)/(N$4/$P$4)/(G171/G$4)*100</f>
        <v>112.75624768891</v>
      </c>
      <c r="W171" s="22" t="n">
        <f aca="false">(O171/$P171)/(O$4/$P$4)/(H171/H$4)*100</f>
        <v>103.811959777596</v>
      </c>
      <c r="X171" s="23" t="n">
        <f aca="false">-(LN(Q171)-LN(AVERAGE(Q$4:Q171)))</f>
        <v>-0.191043093617519</v>
      </c>
      <c r="Y171" s="23" t="n">
        <f aca="false">-(LN(R171)-LN(AVERAGE(R$4:R171)))</f>
        <v>0.0016926672922537</v>
      </c>
      <c r="Z171" s="23" t="n">
        <f aca="false">-(LN(S171)-LN(AVERAGE(S$4:S171)))</f>
        <v>0.0852468953778551</v>
      </c>
      <c r="AA171" s="23" t="n">
        <f aca="false">-(LN(T171)-LN(AVERAGE(T$4:T171)))</f>
        <v>0.297134977095993</v>
      </c>
      <c r="AB171" s="23" t="n">
        <f aca="false">-(LN(U171)-LN(AVERAGE(U$4:U171)))</f>
        <v>0.0760928128549585</v>
      </c>
      <c r="AC171" s="23" t="n">
        <f aca="false">-(LN(V171)-LN(AVERAGE(V$4:V171)))</f>
        <v>-0.0761252619326154</v>
      </c>
      <c r="AD171" s="23" t="n">
        <f aca="false">-(LN(W171)-LN(AVERAGE(W$4:W171)))</f>
        <v>0.0489935044093031</v>
      </c>
      <c r="AE171" s="23" t="n">
        <f aca="false">LN(B170/B171)</f>
        <v>0.0539680594832992</v>
      </c>
      <c r="AF171" s="23" t="n">
        <f aca="false">LN(C170/C171)</f>
        <v>-0.00718906146808632</v>
      </c>
      <c r="AG171" s="23" t="n">
        <f aca="false">LN(D170/D171)</f>
        <v>0.0433437329553751</v>
      </c>
      <c r="AH171" s="23" t="n">
        <f aca="false">LN(E170/E171)</f>
        <v>-0.00525937832794465</v>
      </c>
      <c r="AI171" s="23" t="n">
        <f aca="false">LN(F170/F171)</f>
        <v>-0.0142301376339148</v>
      </c>
      <c r="AJ171" s="23" t="n">
        <f aca="false">LN(G170/G171)</f>
        <v>-0.000301295573234548</v>
      </c>
      <c r="AK171" s="23" t="n">
        <f aca="false">LN(H170/H171)</f>
        <v>0.0320550020781176</v>
      </c>
    </row>
    <row r="172" customFormat="false" ht="15" hidden="false" customHeight="false" outlineLevel="0" collapsed="false">
      <c r="A172" s="19" t="n">
        <v>43131</v>
      </c>
      <c r="B172" s="20" t="n">
        <v>3.6155</v>
      </c>
      <c r="C172" s="20" t="n">
        <v>13.0064</v>
      </c>
      <c r="D172" s="20" t="n">
        <v>690.8076</v>
      </c>
      <c r="E172" s="20" t="n">
        <v>4604.7761</v>
      </c>
      <c r="F172" s="20" t="n">
        <v>10.0014</v>
      </c>
      <c r="G172" s="20" t="n">
        <v>5.4293</v>
      </c>
      <c r="H172" s="20" t="n">
        <v>4.271</v>
      </c>
      <c r="I172" s="21" t="n">
        <v>213.566</v>
      </c>
      <c r="J172" s="21" t="n">
        <v>181.927</v>
      </c>
      <c r="K172" s="21" t="n">
        <v>155.647</v>
      </c>
      <c r="L172" s="21" t="n">
        <v>198.329</v>
      </c>
      <c r="M172" s="21" t="n">
        <v>209.083</v>
      </c>
      <c r="N172" s="21" t="n">
        <v>620.694</v>
      </c>
      <c r="O172" s="21" t="n">
        <v>151.543</v>
      </c>
      <c r="P172" s="21" t="n">
        <v>141.152</v>
      </c>
      <c r="Q172" s="22" t="n">
        <f aca="false">(I172/$P172)/(I$4/$P$4)/(B172/B$4)*100</f>
        <v>128.574232348209</v>
      </c>
      <c r="R172" s="22" t="n">
        <f aca="false">(J172/$P172)/(J$4/$P$4)/(C172/C$4)*100</f>
        <v>107.818231096962</v>
      </c>
      <c r="S172" s="22" t="n">
        <f aca="false">(K172/$P172)/(K$4/$P$4)/(D172/D$4)*100</f>
        <v>104.080625172843</v>
      </c>
      <c r="T172" s="22" t="n">
        <f aca="false">(L172/$P172)/(L$4/$P$4)/(E172/E$4)*100</f>
        <v>69.2167312858536</v>
      </c>
      <c r="U172" s="22" t="n">
        <f aca="false">(M172/$P172)/(M$4/$P$4)/(F172/F$4)*100</f>
        <v>91.5534464005142</v>
      </c>
      <c r="V172" s="22" t="n">
        <f aca="false">(N172/$P172)/(N$4/$P$4)/(G172/G$4)*100</f>
        <v>111.529631729035</v>
      </c>
      <c r="W172" s="22" t="n">
        <f aca="false">(O172/$P172)/(O$4/$P$4)/(H172/H$4)*100</f>
        <v>102.176851053775</v>
      </c>
      <c r="X172" s="23" t="n">
        <f aca="false">-(LN(Q172)-LN(AVERAGE(Q$4:Q172)))</f>
        <v>-0.178407453390706</v>
      </c>
      <c r="Y172" s="23" t="n">
        <f aca="false">-(LN(R172)-LN(AVERAGE(R$4:R172)))</f>
        <v>-0.0515149297261326</v>
      </c>
      <c r="Z172" s="23" t="n">
        <f aca="false">-(LN(S172)-LN(AVERAGE(S$4:S172)))</f>
        <v>0.0978430886615627</v>
      </c>
      <c r="AA172" s="23" t="n">
        <f aca="false">-(LN(T172)-LN(AVERAGE(T$4:T172)))</f>
        <v>0.319441622676593</v>
      </c>
      <c r="AB172" s="23" t="n">
        <f aca="false">-(LN(U172)-LN(AVERAGE(U$4:U172)))</f>
        <v>0.117775890575422</v>
      </c>
      <c r="AC172" s="23" t="n">
        <f aca="false">-(LN(V172)-LN(AVERAGE(V$4:V172)))</f>
        <v>-0.0647886908581503</v>
      </c>
      <c r="AD172" s="23" t="n">
        <f aca="false">-(LN(W172)-LN(AVERAGE(W$4:W172)))</f>
        <v>0.0644978146025013</v>
      </c>
      <c r="AE172" s="23" t="n">
        <f aca="false">LN(B171/B172)</f>
        <v>-0.0165094800852486</v>
      </c>
      <c r="AF172" s="23" t="n">
        <f aca="false">LN(C171/C172)</f>
        <v>0.0525964183810124</v>
      </c>
      <c r="AG172" s="23" t="n">
        <f aca="false">LN(D171/D172)</f>
        <v>-0.0147405489411748</v>
      </c>
      <c r="AH172" s="23" t="n">
        <f aca="false">LN(E171/E172)</f>
        <v>-0.0274311134369369</v>
      </c>
      <c r="AI172" s="23" t="n">
        <f aca="false">LN(F171/F172)</f>
        <v>-0.0434860007045958</v>
      </c>
      <c r="AJ172" s="23" t="n">
        <f aca="false">LN(G171/G172)</f>
        <v>-0.0219924137691486</v>
      </c>
      <c r="AK172" s="23" t="n">
        <f aca="false">LN(H171/H172)</f>
        <v>-0.0161208159712886</v>
      </c>
    </row>
    <row r="173" customFormat="false" ht="15" hidden="false" customHeight="false" outlineLevel="0" collapsed="false">
      <c r="A173" s="19" t="n">
        <v>43159</v>
      </c>
      <c r="B173" s="20" t="n">
        <v>3.6162</v>
      </c>
      <c r="C173" s="20" t="n">
        <v>12.6398</v>
      </c>
      <c r="D173" s="20" t="n">
        <v>685.1727</v>
      </c>
      <c r="E173" s="20" t="n">
        <v>4427.5251</v>
      </c>
      <c r="F173" s="20" t="n">
        <v>10.0889</v>
      </c>
      <c r="G173" s="20" t="n">
        <v>5.3744</v>
      </c>
      <c r="H173" s="20" t="n">
        <v>4.0332</v>
      </c>
      <c r="I173" s="21" t="n">
        <v>214.61</v>
      </c>
      <c r="J173" s="21" t="n">
        <v>182.233</v>
      </c>
      <c r="K173" s="21" t="n">
        <v>156.273</v>
      </c>
      <c r="L173" s="21" t="n">
        <v>199.583</v>
      </c>
      <c r="M173" s="21" t="n">
        <v>210.204</v>
      </c>
      <c r="N173" s="21" t="n">
        <v>628.672</v>
      </c>
      <c r="O173" s="21" t="n">
        <v>152.22</v>
      </c>
      <c r="P173" s="21" t="n">
        <v>141.452</v>
      </c>
      <c r="Q173" s="22" t="n">
        <f aca="false">(I173/$P173)/(I$4/$P$4)/(B173/B$4)*100</f>
        <v>128.903778782995</v>
      </c>
      <c r="R173" s="22" t="n">
        <f aca="false">(J173/$P173)/(J$4/$P$4)/(C173/C$4)*100</f>
        <v>110.896264398886</v>
      </c>
      <c r="S173" s="22" t="n">
        <f aca="false">(K173/$P173)/(K$4/$P$4)/(D173/D$4)*100</f>
        <v>105.13518598339</v>
      </c>
      <c r="T173" s="22" t="n">
        <f aca="false">(L173/$P173)/(L$4/$P$4)/(E173/E$4)*100</f>
        <v>72.2892702127523</v>
      </c>
      <c r="U173" s="22" t="n">
        <f aca="false">(M173/$P173)/(M$4/$P$4)/(F173/F$4)*100</f>
        <v>91.0524998388129</v>
      </c>
      <c r="V173" s="22" t="n">
        <f aca="false">(N173/$P173)/(N$4/$P$4)/(G173/G$4)*100</f>
        <v>113.875064445858</v>
      </c>
      <c r="W173" s="22" t="n">
        <f aca="false">(O173/$P173)/(O$4/$P$4)/(H173/H$4)*100</f>
        <v>108.45413328409</v>
      </c>
      <c r="X173" s="23" t="n">
        <f aca="false">-(LN(Q173)-LN(AVERAGE(Q$4:Q173)))</f>
        <v>-0.179801020359852</v>
      </c>
      <c r="Y173" s="23" t="n">
        <f aca="false">-(LN(R173)-LN(AVERAGE(R$4:R173)))</f>
        <v>-0.0791757149940242</v>
      </c>
      <c r="Z173" s="23" t="n">
        <f aca="false">-(LN(S173)-LN(AVERAGE(S$4:S173)))</f>
        <v>0.0872675580962747</v>
      </c>
      <c r="AA173" s="23" t="n">
        <f aca="false">-(LN(T173)-LN(AVERAGE(T$4:T173)))</f>
        <v>0.274588733022763</v>
      </c>
      <c r="AB173" s="23" t="n">
        <f aca="false">-(LN(U173)-LN(AVERAGE(U$4:U173)))</f>
        <v>0.122580144301859</v>
      </c>
      <c r="AC173" s="23" t="n">
        <f aca="false">-(LN(V173)-LN(AVERAGE(V$4:V173)))</f>
        <v>-0.0850747287866591</v>
      </c>
      <c r="AD173" s="23" t="n">
        <f aca="false">-(LN(W173)-LN(AVERAGE(W$4:W173)))</f>
        <v>0.00484700082439638</v>
      </c>
      <c r="AE173" s="23" t="n">
        <f aca="false">LN(B172/B173)</f>
        <v>-0.000193592102046952</v>
      </c>
      <c r="AF173" s="23" t="n">
        <f aca="false">LN(C172/C173)</f>
        <v>0.0285909782014512</v>
      </c>
      <c r="AG173" s="23" t="n">
        <f aca="false">LN(D172/D173)</f>
        <v>0.00819042467467146</v>
      </c>
      <c r="AH173" s="23" t="n">
        <f aca="false">LN(E172/E173)</f>
        <v>0.0392532876888898</v>
      </c>
      <c r="AI173" s="23" t="n">
        <f aca="false">LN(F172/F173)</f>
        <v>-0.0087107263970474</v>
      </c>
      <c r="AJ173" s="23" t="n">
        <f aca="false">LN(G172/G173)</f>
        <v>0.0101632723160702</v>
      </c>
      <c r="AK173" s="23" t="n">
        <f aca="false">LN(H172/H173)</f>
        <v>0.0572878863224063</v>
      </c>
    </row>
    <row r="174" customFormat="false" ht="15" hidden="false" customHeight="false" outlineLevel="0" collapsed="false">
      <c r="A174" s="19" t="n">
        <v>43190</v>
      </c>
      <c r="B174" s="20" t="n">
        <v>3.4636</v>
      </c>
      <c r="C174" s="20" t="n">
        <v>12.9239</v>
      </c>
      <c r="D174" s="20" t="n">
        <v>637.1446</v>
      </c>
      <c r="E174" s="20" t="n">
        <v>4237.0759</v>
      </c>
      <c r="F174" s="20" t="n">
        <v>10.1996</v>
      </c>
      <c r="G174" s="20" t="n">
        <v>5.5098</v>
      </c>
      <c r="H174" s="20" t="n">
        <v>3.9375</v>
      </c>
      <c r="I174" s="21" t="n">
        <v>215.907</v>
      </c>
      <c r="J174" s="21" t="n">
        <v>182.907</v>
      </c>
      <c r="K174" s="21" t="n">
        <v>156.661</v>
      </c>
      <c r="L174" s="21" t="n">
        <v>200.222</v>
      </c>
      <c r="M174" s="21" t="n">
        <v>210.808</v>
      </c>
      <c r="N174" s="21" t="n">
        <v>635.351</v>
      </c>
      <c r="O174" s="21" t="n">
        <v>152.696</v>
      </c>
      <c r="P174" s="21" t="n">
        <v>141.669</v>
      </c>
      <c r="Q174" s="22" t="n">
        <f aca="false">(I174/$P174)/(I$4/$P$4)/(B174/B$4)*100</f>
        <v>135.189011371226</v>
      </c>
      <c r="R174" s="22" t="n">
        <f aca="false">(J174/$P174)/(J$4/$P$4)/(C174/C$4)*100</f>
        <v>108.692879921323</v>
      </c>
      <c r="S174" s="22" t="n">
        <f aca="false">(K174/$P174)/(K$4/$P$4)/(D174/D$4)*100</f>
        <v>113.167400529246</v>
      </c>
      <c r="T174" s="22" t="n">
        <f aca="false">(L174/$P174)/(L$4/$P$4)/(E174/E$4)*100</f>
        <v>75.6643213995645</v>
      </c>
      <c r="U174" s="22" t="n">
        <f aca="false">(M174/$P174)/(M$4/$P$4)/(F174/F$4)*100</f>
        <v>90.1847128664315</v>
      </c>
      <c r="V174" s="22" t="n">
        <f aca="false">(N174/$P174)/(N$4/$P$4)/(G174/G$4)*100</f>
        <v>112.084781966053</v>
      </c>
      <c r="W174" s="22" t="n">
        <f aca="false">(O174/$P174)/(O$4/$P$4)/(H174/H$4)*100</f>
        <v>111.266776578003</v>
      </c>
      <c r="X174" s="23" t="n">
        <f aca="false">-(LN(Q174)-LN(AVERAGE(Q$4:Q174)))</f>
        <v>-0.225916559737586</v>
      </c>
      <c r="Y174" s="23" t="n">
        <f aca="false">-(LN(R174)-LN(AVERAGE(R$4:R174)))</f>
        <v>-0.058750785581295</v>
      </c>
      <c r="Z174" s="23" t="n">
        <f aca="false">-(LN(S174)-LN(AVERAGE(S$4:S174)))</f>
        <v>0.0135671578732177</v>
      </c>
      <c r="AA174" s="23" t="n">
        <f aca="false">-(LN(T174)-LN(AVERAGE(T$4:T174)))</f>
        <v>0.227760281996751</v>
      </c>
      <c r="AB174" s="23" t="n">
        <f aca="false">-(LN(U174)-LN(AVERAGE(U$4:U174)))</f>
        <v>0.131432257391108</v>
      </c>
      <c r="AC174" s="23" t="n">
        <f aca="false">-(LN(V174)-LN(AVERAGE(V$4:V174)))</f>
        <v>-0.0688092751767222</v>
      </c>
      <c r="AD174" s="23" t="n">
        <f aca="false">-(LN(W174)-LN(AVERAGE(W$4:W174)))</f>
        <v>-0.0206337174667395</v>
      </c>
      <c r="AE174" s="23" t="n">
        <f aca="false">LN(B173/B174)</f>
        <v>0.0431152401434074</v>
      </c>
      <c r="AF174" s="23" t="n">
        <f aca="false">LN(C173/C174)</f>
        <v>-0.0222277445810408</v>
      </c>
      <c r="AG174" s="23" t="n">
        <f aca="false">LN(D173/D174)</f>
        <v>0.0726742918933857</v>
      </c>
      <c r="AH174" s="23" t="n">
        <f aca="false">LN(E173/E174)</f>
        <v>0.0439673746701761</v>
      </c>
      <c r="AI174" s="23" t="n">
        <f aca="false">LN(F173/F174)</f>
        <v>-0.0109126942429881</v>
      </c>
      <c r="AJ174" s="23" t="n">
        <f aca="false">LN(G173/G174)</f>
        <v>-0.0248813849895033</v>
      </c>
      <c r="AK174" s="23" t="n">
        <f aca="false">LN(H173/H174)</f>
        <v>0.0240141013851717</v>
      </c>
    </row>
    <row r="175" customFormat="false" ht="15" hidden="false" customHeight="false" outlineLevel="0" collapsed="false">
      <c r="A175" s="19" t="n">
        <v>43220</v>
      </c>
      <c r="B175" s="20" t="n">
        <v>3.3806</v>
      </c>
      <c r="C175" s="20" t="n">
        <v>13.3719</v>
      </c>
      <c r="D175" s="20" t="n">
        <v>610.7858</v>
      </c>
      <c r="E175" s="20" t="n">
        <v>4180.0799</v>
      </c>
      <c r="F175" s="20" t="n">
        <v>10.4783</v>
      </c>
      <c r="G175" s="20" t="n">
        <v>5.6639</v>
      </c>
      <c r="H175" s="20" t="n">
        <v>4.025</v>
      </c>
      <c r="I175" s="21" t="n">
        <v>216.516</v>
      </c>
      <c r="J175" s="21" t="n">
        <v>183.592</v>
      </c>
      <c r="K175" s="21" t="n">
        <v>157.006</v>
      </c>
      <c r="L175" s="21" t="n">
        <v>200.705</v>
      </c>
      <c r="M175" s="21" t="n">
        <v>211.745</v>
      </c>
      <c r="N175" s="21" t="n">
        <v>642.553</v>
      </c>
      <c r="O175" s="21" t="n">
        <v>153.397</v>
      </c>
      <c r="P175" s="21" t="n">
        <v>142.04</v>
      </c>
      <c r="Q175" s="22" t="n">
        <f aca="false">(I175/$P175)/(I$4/$P$4)/(B175/B$4)*100</f>
        <v>138.536041118685</v>
      </c>
      <c r="R175" s="22" t="n">
        <f aca="false">(J175/$P175)/(J$4/$P$4)/(C175/C$4)*100</f>
        <v>105.169341791495</v>
      </c>
      <c r="S175" s="22" t="n">
        <f aca="false">(K175/$P175)/(K$4/$P$4)/(D175/D$4)*100</f>
        <v>118.002153966632</v>
      </c>
      <c r="T175" s="22" t="n">
        <f aca="false">(L175/$P175)/(L$4/$P$4)/(E175/E$4)*100</f>
        <v>76.6802223208942</v>
      </c>
      <c r="U175" s="22" t="n">
        <f aca="false">(M175/$P175)/(M$4/$P$4)/(F175/F$4)*100</f>
        <v>87.9458760746603</v>
      </c>
      <c r="V175" s="22" t="n">
        <f aca="false">(N175/$P175)/(N$4/$P$4)/(G175/G$4)*100</f>
        <v>109.9831898924</v>
      </c>
      <c r="W175" s="22" t="n">
        <f aca="false">(O175/$P175)/(O$4/$P$4)/(H175/H$4)*100</f>
        <v>109.062025491533</v>
      </c>
      <c r="X175" s="23" t="n">
        <f aca="false">-(LN(Q175)-LN(AVERAGE(Q$4:Q175)))</f>
        <v>-0.248720462177911</v>
      </c>
      <c r="Y175" s="23" t="n">
        <f aca="false">-(LN(R175)-LN(AVERAGE(R$4:R175)))</f>
        <v>-0.025644407407782</v>
      </c>
      <c r="Z175" s="23" t="n">
        <f aca="false">-(LN(S175)-LN(AVERAGE(S$4:S175)))</f>
        <v>-0.0281008999086207</v>
      </c>
      <c r="AA175" s="23" t="n">
        <f aca="false">-(LN(T175)-LN(AVERAGE(T$4:T175)))</f>
        <v>0.213300514577849</v>
      </c>
      <c r="AB175" s="23" t="n">
        <f aca="false">-(LN(U175)-LN(AVERAGE(U$4:U175)))</f>
        <v>0.155727644178008</v>
      </c>
      <c r="AC175" s="23" t="n">
        <f aca="false">-(LN(V175)-LN(AVERAGE(V$4:V175)))</f>
        <v>-0.0495839255985358</v>
      </c>
      <c r="AD175" s="23" t="n">
        <f aca="false">-(LN(W175)-LN(AVERAGE(W$4:W175)))</f>
        <v>-0.000616164265204944</v>
      </c>
      <c r="AE175" s="23" t="n">
        <f aca="false">LN(B174/B175)</f>
        <v>0.0242553020575689</v>
      </c>
      <c r="AF175" s="23" t="n">
        <f aca="false">LN(C174/C175)</f>
        <v>-0.0340771798272364</v>
      </c>
      <c r="AG175" s="23" t="n">
        <f aca="false">LN(D174/D175)</f>
        <v>0.0422503065059135</v>
      </c>
      <c r="AH175" s="23" t="n">
        <f aca="false">LN(E174/E175)</f>
        <v>0.0135430239155866</v>
      </c>
      <c r="AI175" s="23" t="n">
        <f aca="false">LN(F174/F175)</f>
        <v>-0.0269579481593707</v>
      </c>
      <c r="AJ175" s="23" t="n">
        <f aca="false">LN(G174/G175)</f>
        <v>-0.0275843760029346</v>
      </c>
      <c r="AK175" s="23" t="n">
        <f aca="false">LN(H174/H175)</f>
        <v>-0.0219789067187753</v>
      </c>
    </row>
    <row r="176" customFormat="false" ht="15" hidden="false" customHeight="false" outlineLevel="0" collapsed="false">
      <c r="A176" s="19" t="n">
        <v>43251</v>
      </c>
      <c r="B176" s="20" t="n">
        <v>3.6097</v>
      </c>
      <c r="C176" s="20" t="n">
        <v>13.0543</v>
      </c>
      <c r="D176" s="20" t="n">
        <v>600.4152</v>
      </c>
      <c r="E176" s="20" t="n">
        <v>4064.9943</v>
      </c>
      <c r="F176" s="20" t="n">
        <v>11.3946</v>
      </c>
      <c r="G176" s="20" t="n">
        <v>5.875</v>
      </c>
      <c r="H176" s="20" t="n">
        <v>3.8402</v>
      </c>
      <c r="I176" s="21" t="n">
        <v>217.783</v>
      </c>
      <c r="J176" s="21" t="n">
        <v>183.972</v>
      </c>
      <c r="K176" s="21" t="n">
        <v>157.241</v>
      </c>
      <c r="L176" s="21" t="n">
        <v>201.604</v>
      </c>
      <c r="M176" s="21" t="n">
        <v>212.806</v>
      </c>
      <c r="N176" s="21" t="n">
        <v>650.335</v>
      </c>
      <c r="O176" s="21" t="n">
        <v>153.948</v>
      </c>
      <c r="P176" s="21" t="n">
        <v>142.44</v>
      </c>
      <c r="Q176" s="22" t="n">
        <f aca="false">(I176/$P176)/(I$4/$P$4)/(B176/B$4)*100</f>
        <v>130.136202657511</v>
      </c>
      <c r="R176" s="22" t="n">
        <f aca="false">(J176/$P176)/(J$4/$P$4)/(C176/C$4)*100</f>
        <v>107.647850522036</v>
      </c>
      <c r="S176" s="22" t="n">
        <f aca="false">(K176/$P176)/(K$4/$P$4)/(D176/D$4)*100</f>
        <v>119.88240164133</v>
      </c>
      <c r="T176" s="22" t="n">
        <f aca="false">(L176/$P176)/(L$4/$P$4)/(E176/E$4)*100</f>
        <v>78.9819145527729</v>
      </c>
      <c r="U176" s="22" t="n">
        <f aca="false">(M176/$P176)/(M$4/$P$4)/(F176/F$4)*100</f>
        <v>81.050673303193</v>
      </c>
      <c r="V176" s="22" t="n">
        <f aca="false">(N176/$P176)/(N$4/$P$4)/(G176/G$4)*100</f>
        <v>107.01407164951</v>
      </c>
      <c r="W176" s="22" t="n">
        <f aca="false">(O176/$P176)/(O$4/$P$4)/(H176/H$4)*100</f>
        <v>114.398804026842</v>
      </c>
      <c r="X176" s="23" t="n">
        <f aca="false">-(LN(Q176)-LN(AVERAGE(Q$4:Q176)))</f>
        <v>-0.184989433379248</v>
      </c>
      <c r="Y176" s="23" t="n">
        <f aca="false">-(LN(R176)-LN(AVERAGE(R$4:R176)))</f>
        <v>-0.0486479620927263</v>
      </c>
      <c r="Z176" s="23" t="n">
        <f aca="false">-(LN(S176)-LN(AVERAGE(S$4:S176)))</f>
        <v>-0.0436498655079012</v>
      </c>
      <c r="AA176" s="23" t="n">
        <f aca="false">-(LN(T176)-LN(AVERAGE(T$4:T176)))</f>
        <v>0.182754815824876</v>
      </c>
      <c r="AB176" s="23" t="n">
        <f aca="false">-(LN(U176)-LN(AVERAGE(U$4:U176)))</f>
        <v>0.236152510945678</v>
      </c>
      <c r="AC176" s="23" t="n">
        <f aca="false">-(LN(V176)-LN(AVERAGE(V$4:V176)))</f>
        <v>-0.0220868780810211</v>
      </c>
      <c r="AD176" s="23" t="n">
        <f aca="false">-(LN(W176)-LN(AVERAGE(W$4:W176)))</f>
        <v>-0.0481034790607815</v>
      </c>
      <c r="AE176" s="23" t="n">
        <f aca="false">LN(B175/B176)</f>
        <v>-0.065571457864571</v>
      </c>
      <c r="AF176" s="23" t="n">
        <f aca="false">LN(C175/C176)</f>
        <v>0.0240379088064199</v>
      </c>
      <c r="AG176" s="23" t="n">
        <f aca="false">LN(D175/D176)</f>
        <v>0.0171249089806035</v>
      </c>
      <c r="AH176" s="23" t="n">
        <f aca="false">LN(E175/E176)</f>
        <v>0.027918020401746</v>
      </c>
      <c r="AI176" s="23" t="n">
        <f aca="false">LN(F175/F176)</f>
        <v>-0.0838331069717509</v>
      </c>
      <c r="AJ176" s="23" t="n">
        <f aca="false">LN(G175/G176)</f>
        <v>-0.0365933591618935</v>
      </c>
      <c r="AK176" s="23" t="n">
        <f aca="false">LN(H175/H176)</f>
        <v>0.0470004622938477</v>
      </c>
    </row>
    <row r="177" customFormat="false" ht="15" hidden="false" customHeight="false" outlineLevel="0" collapsed="false">
      <c r="A177" s="19" t="n">
        <v>43281</v>
      </c>
      <c r="B177" s="20" t="n">
        <v>3.7591</v>
      </c>
      <c r="C177" s="20" t="n">
        <v>13.1371</v>
      </c>
      <c r="D177" s="20" t="n">
        <v>620.4337</v>
      </c>
      <c r="E177" s="20" t="n">
        <v>4146.33</v>
      </c>
      <c r="F177" s="20" t="n">
        <v>11.1404</v>
      </c>
      <c r="G177" s="20" t="n">
        <v>5.8631</v>
      </c>
      <c r="H177" s="20" t="n">
        <v>3.8627</v>
      </c>
      <c r="I177" s="21" t="n">
        <v>218.802</v>
      </c>
      <c r="J177" s="21" t="n">
        <v>184.533</v>
      </c>
      <c r="K177" s="21" t="n">
        <v>157.73</v>
      </c>
      <c r="L177" s="21" t="n">
        <v>202.395</v>
      </c>
      <c r="M177" s="21" t="n">
        <v>213.079</v>
      </c>
      <c r="N177" s="21" t="n">
        <v>656.722</v>
      </c>
      <c r="O177" s="21" t="n">
        <v>154.271</v>
      </c>
      <c r="P177" s="21" t="n">
        <v>142.769</v>
      </c>
      <c r="Q177" s="22" t="n">
        <f aca="false">(I177/$P177)/(I$4/$P$4)/(B177/B$4)*100</f>
        <v>125.259513112528</v>
      </c>
      <c r="R177" s="22" t="n">
        <f aca="false">(J177/$P177)/(J$4/$P$4)/(C177/C$4)*100</f>
        <v>107.0483075766</v>
      </c>
      <c r="S177" s="22" t="n">
        <f aca="false">(K177/$P177)/(K$4/$P$4)/(D177/D$4)*100</f>
        <v>116.106968844122</v>
      </c>
      <c r="T177" s="22" t="n">
        <f aca="false">(L177/$P177)/(L$4/$P$4)/(E177/E$4)*100</f>
        <v>77.5572526025578</v>
      </c>
      <c r="U177" s="22" t="n">
        <f aca="false">(M177/$P177)/(M$4/$P$4)/(F177/F$4)*100</f>
        <v>82.8151428378389</v>
      </c>
      <c r="V177" s="22" t="n">
        <f aca="false">(N177/$P177)/(N$4/$P$4)/(G177/G$4)*100</f>
        <v>108.034867287556</v>
      </c>
      <c r="W177" s="22" t="n">
        <f aca="false">(O177/$P177)/(O$4/$P$4)/(H177/H$4)*100</f>
        <v>113.708423614696</v>
      </c>
      <c r="X177" s="23" t="n">
        <f aca="false">-(LN(Q177)-LN(AVERAGE(Q$4:Q177)))</f>
        <v>-0.145887202305903</v>
      </c>
      <c r="Y177" s="23" t="n">
        <f aca="false">-(LN(R177)-LN(AVERAGE(R$4:R177)))</f>
        <v>-0.0428100489012131</v>
      </c>
      <c r="Z177" s="23" t="n">
        <f aca="false">-(LN(S177)-LN(AVERAGE(S$4:S177)))</f>
        <v>-0.011583154754204</v>
      </c>
      <c r="AA177" s="23" t="n">
        <f aca="false">-(LN(T177)-LN(AVERAGE(T$4:T177)))</f>
        <v>0.199910478175203</v>
      </c>
      <c r="AB177" s="23" t="n">
        <f aca="false">-(LN(U177)-LN(AVERAGE(U$4:U177)))</f>
        <v>0.213505469457783</v>
      </c>
      <c r="AC177" s="23" t="n">
        <f aca="false">-(LN(V177)-LN(AVERAGE(V$4:V177)))</f>
        <v>-0.0313961850109168</v>
      </c>
      <c r="AD177" s="23" t="n">
        <f aca="false">-(LN(W177)-LN(AVERAGE(W$4:W177)))</f>
        <v>-0.0418035475557774</v>
      </c>
      <c r="AE177" s="23" t="n">
        <f aca="false">LN(B176/B177)</f>
        <v>-0.0405549006495798</v>
      </c>
      <c r="AF177" s="23" t="n">
        <f aca="false">LN(C176/C177)</f>
        <v>-0.00632270713581814</v>
      </c>
      <c r="AG177" s="23" t="n">
        <f aca="false">LN(D176/D177)</f>
        <v>-0.0327973337262517</v>
      </c>
      <c r="AH177" s="23" t="n">
        <f aca="false">LN(E176/E177)</f>
        <v>-0.0198112648514812</v>
      </c>
      <c r="AI177" s="23" t="n">
        <f aca="false">LN(F176/F177)</f>
        <v>0.0225614184688785</v>
      </c>
      <c r="AJ177" s="23" t="n">
        <f aca="false">LN(G176/G177)</f>
        <v>0.00202758607898147</v>
      </c>
      <c r="AK177" s="23" t="n">
        <f aca="false">LN(H176/H177)</f>
        <v>-0.00584197224192524</v>
      </c>
    </row>
    <row r="178" customFormat="false" ht="15" hidden="false" customHeight="false" outlineLevel="0" collapsed="false">
      <c r="A178" s="19" t="n">
        <v>43312</v>
      </c>
      <c r="B178" s="20" t="n">
        <v>3.9291</v>
      </c>
      <c r="C178" s="20" t="n">
        <v>14.112</v>
      </c>
      <c r="D178" s="20" t="n">
        <v>643.8868</v>
      </c>
      <c r="E178" s="20" t="n">
        <v>4171.4827</v>
      </c>
      <c r="F178" s="20" t="n">
        <v>10.6134</v>
      </c>
      <c r="G178" s="20" t="n">
        <v>6.5636</v>
      </c>
      <c r="H178" s="20" t="n">
        <v>3.8886</v>
      </c>
      <c r="I178" s="21" t="n">
        <v>219.738</v>
      </c>
      <c r="J178" s="21" t="n">
        <v>185.137</v>
      </c>
      <c r="K178" s="21" t="n">
        <v>158.31</v>
      </c>
      <c r="L178" s="21" t="n">
        <v>203.06</v>
      </c>
      <c r="M178" s="21" t="n">
        <v>213.565</v>
      </c>
      <c r="N178" s="21" t="n">
        <v>662.507</v>
      </c>
      <c r="O178" s="21" t="n">
        <v>154.904</v>
      </c>
      <c r="P178" s="21" t="n">
        <v>143.1</v>
      </c>
      <c r="Q178" s="22" t="n">
        <f aca="false">(I178/$P178)/(I$4/$P$4)/(B178/B$4)*100</f>
        <v>120.074193913321</v>
      </c>
      <c r="R178" s="22" t="n">
        <f aca="false">(J178/$P178)/(J$4/$P$4)/(C178/C$4)*100</f>
        <v>99.7480024254582</v>
      </c>
      <c r="S178" s="22" t="n">
        <f aca="false">(K178/$P178)/(K$4/$P$4)/(D178/D$4)*100</f>
        <v>112.029519697199</v>
      </c>
      <c r="T178" s="22" t="n">
        <f aca="false">(L178/$P178)/(L$4/$P$4)/(E178/E$4)*100</f>
        <v>77.1639977309079</v>
      </c>
      <c r="U178" s="22" t="n">
        <f aca="false">(M178/$P178)/(M$4/$P$4)/(F178/F$4)*100</f>
        <v>86.9240036758454</v>
      </c>
      <c r="V178" s="22" t="n">
        <f aca="false">(N178/$P178)/(N$4/$P$4)/(G178/G$4)*100</f>
        <v>97.129762731589</v>
      </c>
      <c r="W178" s="22" t="n">
        <f aca="false">(O178/$P178)/(O$4/$P$4)/(H178/H$4)*100</f>
        <v>113.152191102038</v>
      </c>
      <c r="X178" s="23" t="n">
        <f aca="false">-(LN(Q178)-LN(AVERAGE(Q$4:Q178)))</f>
        <v>-0.102985729225268</v>
      </c>
      <c r="Y178" s="23" t="n">
        <f aca="false">-(LN(R178)-LN(AVERAGE(R$4:R178)))</f>
        <v>0.0276663164262176</v>
      </c>
      <c r="Z178" s="23" t="n">
        <f aca="false">-(LN(S178)-LN(AVERAGE(S$4:S178)))</f>
        <v>0.0240299038553049</v>
      </c>
      <c r="AA178" s="23" t="n">
        <f aca="false">-(LN(T178)-LN(AVERAGE(T$4:T178)))</f>
        <v>0.203934196425951</v>
      </c>
      <c r="AB178" s="23" t="n">
        <f aca="false">-(LN(U178)-LN(AVERAGE(U$4:U178)))</f>
        <v>0.164212227394319</v>
      </c>
      <c r="AC178" s="23" t="n">
        <f aca="false">-(LN(V178)-LN(AVERAGE(V$4:V178)))</f>
        <v>0.0745969580320027</v>
      </c>
      <c r="AD178" s="23" t="n">
        <f aca="false">-(LN(W178)-LN(AVERAGE(W$4:W178)))</f>
        <v>-0.0366850281929159</v>
      </c>
      <c r="AE178" s="23" t="n">
        <f aca="false">LN(B177/B178)</f>
        <v>-0.0442308249732387</v>
      </c>
      <c r="AF178" s="23" t="n">
        <f aca="false">LN(C177/C178)</f>
        <v>-0.0715852107180405</v>
      </c>
      <c r="AG178" s="23" t="n">
        <f aca="false">LN(D177/D178)</f>
        <v>-0.0371041846355578</v>
      </c>
      <c r="AH178" s="23" t="n">
        <f aca="false">LN(E177/E178)</f>
        <v>-0.00604793052588221</v>
      </c>
      <c r="AI178" s="23" t="n">
        <f aca="false">LN(F177/F178)</f>
        <v>0.048460786801859</v>
      </c>
      <c r="AJ178" s="23" t="n">
        <f aca="false">LN(G177/G178)</f>
        <v>-0.112860758967617</v>
      </c>
      <c r="AK178" s="23" t="n">
        <f aca="false">LN(H177/H178)</f>
        <v>-0.00668277486098387</v>
      </c>
    </row>
    <row r="179" customFormat="false" ht="15" hidden="false" customHeight="false" outlineLevel="0" collapsed="false">
      <c r="A179" s="19" t="n">
        <v>43343</v>
      </c>
      <c r="B179" s="20" t="n">
        <v>4.1414</v>
      </c>
      <c r="C179" s="20" t="n">
        <v>14.5661</v>
      </c>
      <c r="D179" s="20" t="n">
        <v>659.0282</v>
      </c>
      <c r="E179" s="20" t="n">
        <v>3990.3067</v>
      </c>
      <c r="F179" s="20" t="n">
        <v>10.6838</v>
      </c>
      <c r="G179" s="20" t="n">
        <v>6.2942</v>
      </c>
      <c r="H179" s="20" t="n">
        <v>4.028</v>
      </c>
      <c r="I179" s="21" t="n">
        <v>221.157</v>
      </c>
      <c r="J179" s="21" t="n">
        <v>186.082</v>
      </c>
      <c r="K179" s="21" t="n">
        <v>158.739</v>
      </c>
      <c r="L179" s="21" t="n">
        <v>204.639</v>
      </c>
      <c r="M179" s="21" t="n">
        <v>214.785</v>
      </c>
      <c r="N179" s="21" t="n">
        <v>669.745</v>
      </c>
      <c r="O179" s="21" t="n">
        <v>155.316</v>
      </c>
      <c r="P179" s="21" t="n">
        <v>143.399</v>
      </c>
      <c r="Q179" s="22" t="n">
        <f aca="false">(I179/$P179)/(I$4/$P$4)/(B179/B$4)*100</f>
        <v>114.415435131959</v>
      </c>
      <c r="R179" s="22" t="n">
        <f aca="false">(J179/$P179)/(J$4/$P$4)/(C179/C$4)*100</f>
        <v>96.9290914396595</v>
      </c>
      <c r="S179" s="22" t="n">
        <f aca="false">(K179/$P179)/(K$4/$P$4)/(D179/D$4)*100</f>
        <v>109.523370282514</v>
      </c>
      <c r="T179" s="22" t="n">
        <f aca="false">(L179/$P179)/(L$4/$P$4)/(E179/E$4)*100</f>
        <v>81.1253200289478</v>
      </c>
      <c r="U179" s="22" t="n">
        <f aca="false">(M179/$P179)/(M$4/$P$4)/(F179/F$4)*100</f>
        <v>86.6634319401235</v>
      </c>
      <c r="V179" s="22" t="n">
        <f aca="false">(N179/$P179)/(N$4/$P$4)/(G179/G$4)*100</f>
        <v>102.180121615448</v>
      </c>
      <c r="W179" s="22" t="n">
        <f aca="false">(O179/$P179)/(O$4/$P$4)/(H179/H$4)*100</f>
        <v>109.298412437803</v>
      </c>
      <c r="X179" s="23" t="n">
        <f aca="false">-(LN(Q179)-LN(AVERAGE(Q$4:Q179)))</f>
        <v>-0.0543924140738543</v>
      </c>
      <c r="Y179" s="23" t="n">
        <f aca="false">-(LN(R179)-LN(AVERAGE(R$4:R179)))</f>
        <v>0.0560223737192738</v>
      </c>
      <c r="Z179" s="23" t="n">
        <f aca="false">-(LN(S179)-LN(AVERAGE(S$4:S179)))</f>
        <v>0.0463953288680559</v>
      </c>
      <c r="AA179" s="23" t="n">
        <f aca="false">-(LN(T179)-LN(AVERAGE(T$4:T179)))</f>
        <v>0.153061414369496</v>
      </c>
      <c r="AB179" s="23" t="n">
        <f aca="false">-(LN(U179)-LN(AVERAGE(U$4:U179)))</f>
        <v>0.166339145829778</v>
      </c>
      <c r="AC179" s="23" t="n">
        <f aca="false">-(LN(V179)-LN(AVERAGE(V$4:V179)))</f>
        <v>0.0237734115506667</v>
      </c>
      <c r="AD179" s="23" t="n">
        <f aca="false">-(LN(W179)-LN(AVERAGE(W$4:W179)))</f>
        <v>-0.00202159824385006</v>
      </c>
      <c r="AE179" s="23" t="n">
        <f aca="false">LN(B178/B179)</f>
        <v>-0.0526235029024574</v>
      </c>
      <c r="AF179" s="23" t="n">
        <f aca="false">LN(C178/C179)</f>
        <v>-0.0316714118104817</v>
      </c>
      <c r="AG179" s="23" t="n">
        <f aca="false">LN(D178/D179)</f>
        <v>-0.0232433914398509</v>
      </c>
      <c r="AH179" s="23" t="n">
        <f aca="false">LN(E178/E179)</f>
        <v>0.0444034410465695</v>
      </c>
      <c r="AI179" s="23" t="n">
        <f aca="false">LN(F178/F179)</f>
        <v>-0.00661122179643963</v>
      </c>
      <c r="AJ179" s="23" t="n">
        <f aca="false">LN(G178/G179)</f>
        <v>0.0419106584866149</v>
      </c>
      <c r="AK179" s="23" t="n">
        <f aca="false">LN(H178/H179)</f>
        <v>-0.0352207791767276</v>
      </c>
    </row>
    <row r="180" customFormat="false" ht="15" hidden="false" customHeight="false" outlineLevel="0" collapsed="false">
      <c r="A180" s="19" t="n">
        <v>43373</v>
      </c>
      <c r="B180" s="20" t="n">
        <v>4.313</v>
      </c>
      <c r="C180" s="20" t="n">
        <v>15.0782</v>
      </c>
      <c r="D180" s="20" t="n">
        <v>663.1995</v>
      </c>
      <c r="E180" s="20" t="n">
        <v>3882.011</v>
      </c>
      <c r="F180" s="20" t="n">
        <v>11.2797</v>
      </c>
      <c r="G180" s="20" t="n">
        <v>6.3246</v>
      </c>
      <c r="H180" s="20" t="n">
        <v>3.8157</v>
      </c>
      <c r="I180" s="21" t="n">
        <v>222.12</v>
      </c>
      <c r="J180" s="21" t="n">
        <v>187.113</v>
      </c>
      <c r="K180" s="21" t="n">
        <v>159.09</v>
      </c>
      <c r="L180" s="21" t="n">
        <v>205.728</v>
      </c>
      <c r="M180" s="21" t="n">
        <v>215.215</v>
      </c>
      <c r="N180" s="21" t="n">
        <v>676.77</v>
      </c>
      <c r="O180" s="21" t="n">
        <v>155.872</v>
      </c>
      <c r="P180" s="21" t="n">
        <v>143.622</v>
      </c>
      <c r="Q180" s="22" t="n">
        <f aca="false">(I180/$P180)/(I$4/$P$4)/(B180/B$4)*100</f>
        <v>110.170282970527</v>
      </c>
      <c r="R180" s="22" t="n">
        <f aca="false">(J180/$P180)/(J$4/$P$4)/(C180/C$4)*100</f>
        <v>94.0097026079517</v>
      </c>
      <c r="S180" s="22" t="n">
        <f aca="false">(K180/$P180)/(K$4/$P$4)/(D180/D$4)*100</f>
        <v>108.905798184252</v>
      </c>
      <c r="T180" s="22" t="n">
        <f aca="false">(L180/$P180)/(L$4/$P$4)/(E180/E$4)*100</f>
        <v>83.7020492001907</v>
      </c>
      <c r="U180" s="22" t="n">
        <f aca="false">(M180/$P180)/(M$4/$P$4)/(F180/F$4)*100</f>
        <v>82.1216800558575</v>
      </c>
      <c r="V180" s="22" t="n">
        <f aca="false">(N180/$P180)/(N$4/$P$4)/(G180/G$4)*100</f>
        <v>102.596054988921</v>
      </c>
      <c r="W180" s="22" t="n">
        <f aca="false">(O180/$P180)/(O$4/$P$4)/(H180/H$4)*100</f>
        <v>115.612863242249</v>
      </c>
      <c r="X180" s="23" t="n">
        <f aca="false">-(LN(Q180)-LN(AVERAGE(Q$4:Q180)))</f>
        <v>-0.0164891480986293</v>
      </c>
      <c r="Y180" s="23" t="n">
        <f aca="false">-(LN(R180)-LN(AVERAGE(R$4:R180)))</f>
        <v>0.0861352627916192</v>
      </c>
      <c r="Z180" s="23" t="n">
        <f aca="false">-(LN(S180)-LN(AVERAGE(S$4:S180)))</f>
        <v>0.051763423996233</v>
      </c>
      <c r="AA180" s="23" t="n">
        <f aca="false">-(LN(T180)-LN(AVERAGE(T$4:T180)))</f>
        <v>0.121145020091304</v>
      </c>
      <c r="AB180" s="23" t="n">
        <f aca="false">-(LN(U180)-LN(AVERAGE(U$4:U180)))</f>
        <v>0.219052009795741</v>
      </c>
      <c r="AC180" s="23" t="n">
        <f aca="false">-(LN(V180)-LN(AVERAGE(V$4:V180)))</f>
        <v>0.0196008062839139</v>
      </c>
      <c r="AD180" s="23" t="n">
        <f aca="false">-(LN(W180)-LN(AVERAGE(W$4:W180)))</f>
        <v>-0.0578485167675842</v>
      </c>
      <c r="AE180" s="23" t="n">
        <f aca="false">LN(B179/B180)</f>
        <v>-0.0405998227419187</v>
      </c>
      <c r="AF180" s="23" t="n">
        <f aca="false">LN(C179/C180)</f>
        <v>-0.0345530809852904</v>
      </c>
      <c r="AG180" s="23" t="n">
        <f aca="false">LN(D179/D180)</f>
        <v>-0.00630952420420752</v>
      </c>
      <c r="AH180" s="23" t="n">
        <f aca="false">LN(E179/E180)</f>
        <v>0.0275147767818262</v>
      </c>
      <c r="AI180" s="23" t="n">
        <f aca="false">LN(F179/F180)</f>
        <v>-0.0542760744797394</v>
      </c>
      <c r="AJ180" s="23" t="n">
        <f aca="false">LN(G179/G180)</f>
        <v>-0.00481821707481815</v>
      </c>
      <c r="AK180" s="23" t="n">
        <f aca="false">LN(H179/H180)</f>
        <v>0.0541458407129042</v>
      </c>
    </row>
    <row r="181" customFormat="false" ht="15" hidden="false" customHeight="false" outlineLevel="0" collapsed="false">
      <c r="A181" s="19" t="n">
        <v>43404</v>
      </c>
      <c r="B181" s="20" t="n">
        <v>4.3641</v>
      </c>
      <c r="C181" s="20" t="n">
        <v>15.4094</v>
      </c>
      <c r="D181" s="20" t="n">
        <v>663.2337</v>
      </c>
      <c r="E181" s="20" t="n">
        <v>3861.1344</v>
      </c>
      <c r="F181" s="20" t="n">
        <v>11.6833</v>
      </c>
      <c r="G181" s="20" t="n">
        <v>6.2883</v>
      </c>
      <c r="H181" s="20" t="n">
        <v>3.6033</v>
      </c>
      <c r="I181" s="21" t="n">
        <v>223.441</v>
      </c>
      <c r="J181" s="21" t="n">
        <v>188.203</v>
      </c>
      <c r="K181" s="21" t="n">
        <v>159.712</v>
      </c>
      <c r="L181" s="21" t="n">
        <v>206.475</v>
      </c>
      <c r="M181" s="21" t="n">
        <v>215.846</v>
      </c>
      <c r="N181" s="21" t="n">
        <v>682.654</v>
      </c>
      <c r="O181" s="21" t="n">
        <v>156.343</v>
      </c>
      <c r="P181" s="21" t="n">
        <v>143.886</v>
      </c>
      <c r="Q181" s="22" t="n">
        <f aca="false">(I181/$P181)/(I$4/$P$4)/(B181/B$4)*100</f>
        <v>109.3268567166</v>
      </c>
      <c r="R181" s="22" t="n">
        <f aca="false">(J181/$P181)/(J$4/$P$4)/(C181/C$4)*100</f>
        <v>92.3552227901127</v>
      </c>
      <c r="S181" s="22" t="n">
        <f aca="false">(K181/$P181)/(K$4/$P$4)/(D181/D$4)*100</f>
        <v>109.125363715602</v>
      </c>
      <c r="T181" s="22" t="n">
        <f aca="false">(L181/$P181)/(L$4/$P$4)/(E181/E$4)*100</f>
        <v>84.3052139032155</v>
      </c>
      <c r="U181" s="22" t="n">
        <f aca="false">(M181/$P181)/(M$4/$P$4)/(F181/F$4)*100</f>
        <v>79.3713458443392</v>
      </c>
      <c r="V181" s="22" t="n">
        <f aca="false">(N181/$P181)/(N$4/$P$4)/(G181/G$4)*100</f>
        <v>103.894472822472</v>
      </c>
      <c r="W181" s="22" t="n">
        <f aca="false">(O181/$P181)/(O$4/$P$4)/(H181/H$4)*100</f>
        <v>122.572408903065</v>
      </c>
      <c r="X181" s="23" t="n">
        <f aca="false">-(LN(Q181)-LN(AVERAGE(Q$4:Q181)))</f>
        <v>-0.00875435488061438</v>
      </c>
      <c r="Y181" s="23" t="n">
        <f aca="false">-(LN(R181)-LN(AVERAGE(R$4:R181)))</f>
        <v>0.103336483747796</v>
      </c>
      <c r="Z181" s="23" t="n">
        <f aca="false">-(LN(S181)-LN(AVERAGE(S$4:S181)))</f>
        <v>0.049476659015399</v>
      </c>
      <c r="AA181" s="23" t="n">
        <f aca="false">-(LN(T181)-LN(AVERAGE(T$4:T181)))</f>
        <v>0.113359468558111</v>
      </c>
      <c r="AB181" s="23" t="n">
        <f aca="false">-(LN(U181)-LN(AVERAGE(U$4:U181)))</f>
        <v>0.251859543727252</v>
      </c>
      <c r="AC181" s="23" t="n">
        <f aca="false">-(LN(V181)-LN(AVERAGE(V$4:V181)))</f>
        <v>0.00698526181235604</v>
      </c>
      <c r="AD181" s="23" t="n">
        <f aca="false">-(LN(W181)-LN(AVERAGE(W$4:W181)))</f>
        <v>-0.115610579911991</v>
      </c>
      <c r="AE181" s="23" t="n">
        <f aca="false">LN(B180/B181)</f>
        <v>-0.0117782647996828</v>
      </c>
      <c r="AF181" s="23" t="n">
        <f aca="false">LN(C180/C181)</f>
        <v>-0.0217277207577979</v>
      </c>
      <c r="AG181" s="23" t="n">
        <f aca="false">LN(D180/D181)</f>
        <v>-5.15668636877363E-005</v>
      </c>
      <c r="AH181" s="23" t="n">
        <f aca="false">LN(E180/E181)</f>
        <v>0.00539229202266875</v>
      </c>
      <c r="AI181" s="23" t="n">
        <f aca="false">LN(F180/F181)</f>
        <v>-0.0351558217698134</v>
      </c>
      <c r="AJ181" s="23" t="n">
        <f aca="false">LN(G180/G181)</f>
        <v>0.0057560275945742</v>
      </c>
      <c r="AK181" s="23" t="n">
        <f aca="false">LN(H180/H181)</f>
        <v>0.0572740418969942</v>
      </c>
    </row>
    <row r="182" customFormat="false" ht="15" hidden="false" customHeight="false" outlineLevel="0" collapsed="false">
      <c r="A182" s="19" t="n">
        <v>43434</v>
      </c>
      <c r="B182" s="20" t="n">
        <v>4.604</v>
      </c>
      <c r="C182" s="20" t="n">
        <v>15.1381</v>
      </c>
      <c r="D182" s="20" t="n">
        <v>596.3062</v>
      </c>
      <c r="E182" s="20" t="n">
        <v>3578.1253</v>
      </c>
      <c r="F182" s="20" t="n">
        <v>11.6873</v>
      </c>
      <c r="G182" s="20" t="n">
        <v>6.806</v>
      </c>
      <c r="H182" s="20" t="n">
        <v>3.5726</v>
      </c>
      <c r="I182" s="21" t="n">
        <v>224.437</v>
      </c>
      <c r="J182" s="21" t="n">
        <v>188.965</v>
      </c>
      <c r="K182" s="21" t="n">
        <v>159.902</v>
      </c>
      <c r="L182" s="21" t="n">
        <v>207.221</v>
      </c>
      <c r="M182" s="21" t="n">
        <v>216.626</v>
      </c>
      <c r="N182" s="21" t="n">
        <v>688.821</v>
      </c>
      <c r="O182" s="21" t="n">
        <v>156.996</v>
      </c>
      <c r="P182" s="21" t="n">
        <v>144.102</v>
      </c>
      <c r="Q182" s="22" t="n">
        <f aca="false">(I182/$P182)/(I$4/$P$4)/(B182/B$4)*100</f>
        <v>103.93608641521</v>
      </c>
      <c r="R182" s="22" t="n">
        <f aca="false">(J182/$P182)/(J$4/$P$4)/(C182/C$4)*100</f>
        <v>94.2495271972377</v>
      </c>
      <c r="S182" s="22" t="n">
        <f aca="false">(K182/$P182)/(K$4/$P$4)/(D182/D$4)*100</f>
        <v>121.335488590388</v>
      </c>
      <c r="T182" s="22" t="n">
        <f aca="false">(L182/$P182)/(L$4/$P$4)/(E182/E$4)*100</f>
        <v>91.1651036896509</v>
      </c>
      <c r="U182" s="22" t="n">
        <f aca="false">(M182/$P182)/(M$4/$P$4)/(F182/F$4)*100</f>
        <v>79.5115441212012</v>
      </c>
      <c r="V182" s="22" t="n">
        <f aca="false">(N182/$P182)/(N$4/$P$4)/(G182/G$4)*100</f>
        <v>96.7137052964873</v>
      </c>
      <c r="W182" s="22" t="n">
        <f aca="false">(O182/$P182)/(O$4/$P$4)/(H182/H$4)*100</f>
        <v>123.955963768966</v>
      </c>
      <c r="X182" s="23" t="n">
        <f aca="false">-(LN(Q182)-LN(AVERAGE(Q$4:Q182)))</f>
        <v>0.0415827747569875</v>
      </c>
      <c r="Y182" s="23" t="n">
        <f aca="false">-(LN(R182)-LN(AVERAGE(R$4:R182)))</f>
        <v>0.0825876991710981</v>
      </c>
      <c r="Z182" s="23" t="n">
        <f aca="false">-(LN(S182)-LN(AVERAGE(S$4:S182)))</f>
        <v>-0.0562601544477799</v>
      </c>
      <c r="AA182" s="23" t="n">
        <f aca="false">-(LN(T182)-LN(AVERAGE(T$4:T182)))</f>
        <v>0.0349381184690598</v>
      </c>
      <c r="AB182" s="23" t="n">
        <f aca="false">-(LN(U182)-LN(AVERAGE(U$4:U182)))</f>
        <v>0.248857816397022</v>
      </c>
      <c r="AC182" s="23" t="n">
        <f aca="false">-(LN(V182)-LN(AVERAGE(V$4:V182)))</f>
        <v>0.0781834269258468</v>
      </c>
      <c r="AD182" s="23" t="n">
        <f aca="false">-(LN(W182)-LN(AVERAGE(W$4:W182)))</f>
        <v>-0.126079815184577</v>
      </c>
      <c r="AE182" s="23" t="n">
        <f aca="false">LN(B181/B182)</f>
        <v>-0.0535135083942473</v>
      </c>
      <c r="AF182" s="23" t="n">
        <f aca="false">LN(C181/C182)</f>
        <v>0.0177629680603925</v>
      </c>
      <c r="AG182" s="23" t="n">
        <f aca="false">LN(D181/D182)</f>
        <v>0.106373123238148</v>
      </c>
      <c r="AH182" s="23" t="n">
        <f aca="false">LN(E181/E182)</f>
        <v>0.0761220222737085</v>
      </c>
      <c r="AI182" s="23" t="n">
        <f aca="false">LN(F181/F182)</f>
        <v>-0.000342310427550849</v>
      </c>
      <c r="AJ182" s="23" t="n">
        <f aca="false">LN(G181/G182)</f>
        <v>-0.0791138121662267</v>
      </c>
      <c r="AK182" s="23" t="n">
        <f aca="false">LN(H181/H182)</f>
        <v>0.00855647021377015</v>
      </c>
    </row>
    <row r="183" customFormat="false" ht="15" hidden="false" customHeight="false" outlineLevel="0" collapsed="false">
      <c r="A183" s="19" t="n">
        <v>43465</v>
      </c>
      <c r="B183" s="20" t="n">
        <v>4.6481</v>
      </c>
      <c r="C183" s="20" t="n">
        <v>14.7369</v>
      </c>
      <c r="D183" s="20" t="n">
        <v>593.3935</v>
      </c>
      <c r="E183" s="20" t="n">
        <v>3537.035</v>
      </c>
      <c r="F183" s="20" t="n">
        <v>11.8339</v>
      </c>
      <c r="G183" s="20" t="n">
        <v>6.8514</v>
      </c>
      <c r="H183" s="20" t="n">
        <v>3.5081</v>
      </c>
      <c r="I183" s="21" t="n">
        <v>225.59</v>
      </c>
      <c r="J183" s="21" t="n">
        <v>189.83</v>
      </c>
      <c r="K183" s="21" t="n">
        <v>160.287</v>
      </c>
      <c r="L183" s="21" t="n">
        <v>208.03</v>
      </c>
      <c r="M183" s="21" t="n">
        <v>217.419</v>
      </c>
      <c r="N183" s="21" t="n">
        <v>696.978</v>
      </c>
      <c r="O183" s="21" t="n">
        <v>157.458</v>
      </c>
      <c r="P183" s="21" t="n">
        <v>144.446</v>
      </c>
      <c r="Q183" s="22" t="n">
        <f aca="false">(I183/$P183)/(I$4/$P$4)/(B183/B$4)*100</f>
        <v>103.232415614563</v>
      </c>
      <c r="R183" s="22" t="n">
        <f aca="false">(J183/$P183)/(J$4/$P$4)/(C183/C$4)*100</f>
        <v>97.0269496134599</v>
      </c>
      <c r="S183" s="22" t="n">
        <f aca="false">(K183/$P183)/(K$4/$P$4)/(D183/D$4)*100</f>
        <v>121.933566453555</v>
      </c>
      <c r="T183" s="22" t="n">
        <f aca="false">(L183/$P183)/(L$4/$P$4)/(E183/E$4)*100</f>
        <v>92.3637400279378</v>
      </c>
      <c r="U183" s="22" t="n">
        <f aca="false">(M183/$P183)/(M$4/$P$4)/(F183/F$4)*100</f>
        <v>78.6263085900589</v>
      </c>
      <c r="V183" s="22" t="n">
        <f aca="false">(N183/$P183)/(N$4/$P$4)/(G183/G$4)*100</f>
        <v>96.9790271750677</v>
      </c>
      <c r="W183" s="22" t="n">
        <f aca="false">(O183/$P183)/(O$4/$P$4)/(H183/H$4)*100</f>
        <v>126.304983837065</v>
      </c>
      <c r="X183" s="23" t="n">
        <f aca="false">-(LN(Q183)-LN(AVERAGE(Q$4:Q183)))</f>
        <v>0.0481136297553535</v>
      </c>
      <c r="Y183" s="23" t="n">
        <f aca="false">-(LN(R183)-LN(AVERAGE(R$4:R183)))</f>
        <v>0.0532550490433152</v>
      </c>
      <c r="Z183" s="23" t="n">
        <f aca="false">-(LN(S183)-LN(AVERAGE(S$4:S183)))</f>
        <v>-0.0608267483852352</v>
      </c>
      <c r="AA183" s="23" t="n">
        <f aca="false">-(LN(T183)-LN(AVERAGE(T$4:T183)))</f>
        <v>0.0217556097121756</v>
      </c>
      <c r="AB183" s="23" t="n">
        <f aca="false">-(LN(U183)-LN(AVERAGE(U$4:U183)))</f>
        <v>0.258780702815205</v>
      </c>
      <c r="AC183" s="23" t="n">
        <f aca="false">-(LN(V183)-LN(AVERAGE(V$4:V183)))</f>
        <v>0.0750400154321183</v>
      </c>
      <c r="AD183" s="23" t="n">
        <f aca="false">-(LN(W183)-LN(AVERAGE(W$4:W183)))</f>
        <v>-0.143987365109568</v>
      </c>
      <c r="AE183" s="23" t="n">
        <f aca="false">LN(B182/B183)</f>
        <v>-0.009533043088486</v>
      </c>
      <c r="AF183" s="23" t="n">
        <f aca="false">LN(C182/C183)</f>
        <v>0.026860192191092</v>
      </c>
      <c r="AG183" s="23" t="n">
        <f aca="false">LN(D182/D183)</f>
        <v>0.00489653955463949</v>
      </c>
      <c r="AH183" s="23" t="n">
        <f aca="false">LN(E182/E183)</f>
        <v>0.0115501984713999</v>
      </c>
      <c r="AI183" s="23" t="n">
        <f aca="false">LN(F182/F183)</f>
        <v>-0.0124655118217197</v>
      </c>
      <c r="AJ183" s="23" t="n">
        <f aca="false">LN(G182/G183)</f>
        <v>-0.00664843487480631</v>
      </c>
      <c r="AK183" s="23" t="n">
        <f aca="false">LN(H182/H183)</f>
        <v>0.0182190416576267</v>
      </c>
    </row>
    <row r="184" customFormat="false" ht="15" hidden="false" customHeight="false" outlineLevel="0" collapsed="false">
      <c r="A184" s="19" t="n">
        <v>43496</v>
      </c>
      <c r="B184" s="20" t="n">
        <v>4.5774</v>
      </c>
      <c r="C184" s="20" t="n">
        <v>14.08</v>
      </c>
      <c r="D184" s="20" t="n">
        <v>616.7684</v>
      </c>
      <c r="E184" s="20" t="n">
        <v>3475.5081</v>
      </c>
      <c r="F184" s="20" t="n">
        <v>11.845</v>
      </c>
      <c r="G184" s="20" t="n">
        <v>6.7958</v>
      </c>
      <c r="H184" s="20" t="n">
        <v>3.5819</v>
      </c>
      <c r="I184" s="21" t="n">
        <v>226.479</v>
      </c>
      <c r="J184" s="21" t="n">
        <v>190.89</v>
      </c>
      <c r="K184" s="21" t="n">
        <v>160.761</v>
      </c>
      <c r="L184" s="21" t="n">
        <v>208.861</v>
      </c>
      <c r="M184" s="21" t="n">
        <v>218.115</v>
      </c>
      <c r="N184" s="21" t="n">
        <v>704.537</v>
      </c>
      <c r="O184" s="21" t="n">
        <v>157.58</v>
      </c>
      <c r="P184" s="21" t="n">
        <v>144.737</v>
      </c>
      <c r="Q184" s="22" t="n">
        <f aca="false">(I184/$P184)/(I$4/$P$4)/(B184/B$4)*100</f>
        <v>105.028396557739</v>
      </c>
      <c r="R184" s="22" t="n">
        <f aca="false">(J184/$P184)/(J$4/$P$4)/(C184/C$4)*100</f>
        <v>101.915477399197</v>
      </c>
      <c r="S184" s="22" t="n">
        <f aca="false">(K184/$P184)/(K$4/$P$4)/(D184/D$4)*100</f>
        <v>117.42276389151</v>
      </c>
      <c r="T184" s="22" t="n">
        <f aca="false">(L184/$P184)/(L$4/$P$4)/(E184/E$4)*100</f>
        <v>94.184600431787</v>
      </c>
      <c r="U184" s="22" t="n">
        <f aca="false">(M184/$P184)/(M$4/$P$4)/(F184/F$4)*100</f>
        <v>78.6456505658365</v>
      </c>
      <c r="V184" s="22" t="n">
        <f aca="false">(N184/$P184)/(N$4/$P$4)/(G184/G$4)*100</f>
        <v>98.6341364381576</v>
      </c>
      <c r="W184" s="22" t="n">
        <f aca="false">(O184/$P184)/(O$4/$P$4)/(H184/H$4)*100</f>
        <v>123.549591495858</v>
      </c>
      <c r="X184" s="23" t="n">
        <f aca="false">-(LN(Q184)-LN(AVERAGE(Q$4:Q184)))</f>
        <v>0.0306978428827271</v>
      </c>
      <c r="Y184" s="23" t="n">
        <f aca="false">-(LN(R184)-LN(AVERAGE(R$4:R184)))</f>
        <v>0.00407739737898982</v>
      </c>
      <c r="Z184" s="23" t="n">
        <f aca="false">-(LN(S184)-LN(AVERAGE(S$4:S184)))</f>
        <v>-0.023001900385955</v>
      </c>
      <c r="AA184" s="23" t="n">
        <f aca="false">-(LN(T184)-LN(AVERAGE(T$4:T184)))</f>
        <v>0.00222107103794045</v>
      </c>
      <c r="AB184" s="23" t="n">
        <f aca="false">-(LN(U184)-LN(AVERAGE(U$4:U184)))</f>
        <v>0.25727527968392</v>
      </c>
      <c r="AC184" s="23" t="n">
        <f aca="false">-(LN(V184)-LN(AVERAGE(V$4:V184)))</f>
        <v>0.0578053561809035</v>
      </c>
      <c r="AD184" s="23" t="n">
        <f aca="false">-(LN(W184)-LN(AVERAGE(W$4:W184)))</f>
        <v>-0.121214319065607</v>
      </c>
      <c r="AE184" s="23" t="n">
        <f aca="false">LN(B183/B184)</f>
        <v>0.0153273826060205</v>
      </c>
      <c r="AF184" s="23" t="n">
        <f aca="false">LN(C183/C184)</f>
        <v>0.0455992018366245</v>
      </c>
      <c r="AG184" s="23" t="n">
        <f aca="false">LN(D183/D184)</f>
        <v>-0.0386358347993744</v>
      </c>
      <c r="AH184" s="23" t="n">
        <f aca="false">LN(E183/E184)</f>
        <v>0.0175481214103578</v>
      </c>
      <c r="AI184" s="23" t="n">
        <f aca="false">LN(F183/F184)</f>
        <v>-0.000937543620106038</v>
      </c>
      <c r="AJ184" s="23" t="n">
        <f aca="false">LN(G183/G184)</f>
        <v>0.00814823665280543</v>
      </c>
      <c r="AK184" s="23" t="n">
        <f aca="false">LN(H183/H184)</f>
        <v>-0.0208188055092021</v>
      </c>
    </row>
    <row r="185" customFormat="false" ht="15" hidden="false" customHeight="false" outlineLevel="0" collapsed="false">
      <c r="A185" s="19" t="n">
        <v>43524</v>
      </c>
      <c r="B185" s="20" t="n">
        <v>4.5447</v>
      </c>
      <c r="C185" s="20" t="n">
        <v>14.2628</v>
      </c>
      <c r="D185" s="20" t="n">
        <v>638.9719</v>
      </c>
      <c r="E185" s="20" t="n">
        <v>3409.7145</v>
      </c>
      <c r="F185" s="20" t="n">
        <v>11.6481</v>
      </c>
      <c r="G185" s="20" t="n">
        <v>7.1751</v>
      </c>
      <c r="H185" s="20" t="n">
        <v>3.4116</v>
      </c>
      <c r="I185" s="21" t="n">
        <v>227.397</v>
      </c>
      <c r="J185" s="21" t="n">
        <v>191.271</v>
      </c>
      <c r="K185" s="21" t="n">
        <v>161.166</v>
      </c>
      <c r="L185" s="21" t="n">
        <v>209.39</v>
      </c>
      <c r="M185" s="21" t="n">
        <v>219.04</v>
      </c>
      <c r="N185" s="21" t="n">
        <v>712.957</v>
      </c>
      <c r="O185" s="21" t="n">
        <v>157.902</v>
      </c>
      <c r="P185" s="21" t="n">
        <v>145.111</v>
      </c>
      <c r="Q185" s="22" t="n">
        <f aca="false">(I185/$P185)/(I$4/$P$4)/(B185/B$4)*100</f>
        <v>105.939130469311</v>
      </c>
      <c r="R185" s="22" t="n">
        <f aca="false">(J185/$P185)/(J$4/$P$4)/(C185/C$4)*100</f>
        <v>100.550257656013</v>
      </c>
      <c r="S185" s="22" t="n">
        <f aca="false">(K185/$P185)/(K$4/$P$4)/(D185/D$4)*100</f>
        <v>113.335147309294</v>
      </c>
      <c r="T185" s="22" t="n">
        <f aca="false">(L185/$P185)/(L$4/$P$4)/(E185/E$4)*100</f>
        <v>95.9970757457365</v>
      </c>
      <c r="U185" s="22" t="n">
        <f aca="false">(M185/$P185)/(M$4/$P$4)/(F185/F$4)*100</f>
        <v>80.1072481204853</v>
      </c>
      <c r="V185" s="22" t="n">
        <f aca="false">(N185/$P185)/(N$4/$P$4)/(G185/G$4)*100</f>
        <v>94.2928235739378</v>
      </c>
      <c r="W185" s="22" t="n">
        <f aca="false">(O185/$P185)/(O$4/$P$4)/(H185/H$4)*100</f>
        <v>129.64698796555</v>
      </c>
      <c r="X185" s="23" t="n">
        <f aca="false">-(LN(Q185)-LN(AVERAGE(Q$4:Q185)))</f>
        <v>0.021944001719751</v>
      </c>
      <c r="Y185" s="23" t="n">
        <f aca="false">-(LN(R185)-LN(AVERAGE(R$4:R185)))</f>
        <v>0.0174678705181544</v>
      </c>
      <c r="Z185" s="23" t="n">
        <f aca="false">-(LN(S185)-LN(AVERAGE(S$4:S185)))</f>
        <v>0.0123616801203568</v>
      </c>
      <c r="AA185" s="23" t="n">
        <f aca="false">-(LN(T185)-LN(AVERAGE(T$4:T185)))</f>
        <v>-0.0167466617208385</v>
      </c>
      <c r="AB185" s="23" t="n">
        <f aca="false">-(LN(U185)-LN(AVERAGE(U$4:U185)))</f>
        <v>0.237693136310843</v>
      </c>
      <c r="AC185" s="23" t="n">
        <f aca="false">-(LN(V185)-LN(AVERAGE(V$4:V185)))</f>
        <v>0.102280680278162</v>
      </c>
      <c r="AD185" s="23" t="n">
        <f aca="false">-(LN(W185)-LN(AVERAGE(W$4:W185)))</f>
        <v>-0.168373319308773</v>
      </c>
      <c r="AE185" s="23" t="n">
        <f aca="false">LN(B184/B185)</f>
        <v>0.00716943249185104</v>
      </c>
      <c r="AF185" s="23" t="n">
        <f aca="false">LN(C184/C185)</f>
        <v>-0.0128993984176258</v>
      </c>
      <c r="AG185" s="23" t="n">
        <f aca="false">LN(D184/D185)</f>
        <v>-0.0353668896790421</v>
      </c>
      <c r="AH185" s="23" t="n">
        <f aca="false">LN(E184/E185)</f>
        <v>0.01911212070543</v>
      </c>
      <c r="AI185" s="23" t="n">
        <f aca="false">LN(F184/F185)</f>
        <v>0.016762761028436</v>
      </c>
      <c r="AJ185" s="23" t="n">
        <f aca="false">LN(G184/G185)</f>
        <v>-0.0543119245300769</v>
      </c>
      <c r="AK185" s="23" t="n">
        <f aca="false">LN(H184/H185)</f>
        <v>0.0487119964214051</v>
      </c>
    </row>
    <row r="186" customFormat="false" ht="15" hidden="false" customHeight="false" outlineLevel="0" collapsed="false">
      <c r="A186" s="19" t="n">
        <v>43555</v>
      </c>
      <c r="B186" s="20" t="n">
        <v>4.4874</v>
      </c>
      <c r="C186" s="20" t="n">
        <v>15.713</v>
      </c>
      <c r="D186" s="20" t="n">
        <v>613.8002</v>
      </c>
      <c r="E186" s="20" t="n">
        <v>3446.6676</v>
      </c>
      <c r="F186" s="20" t="n">
        <v>12.0746</v>
      </c>
      <c r="G186" s="20" t="n">
        <v>7.313</v>
      </c>
      <c r="H186" s="20" t="n">
        <v>3.5285</v>
      </c>
      <c r="I186" s="21" t="n">
        <v>228.392</v>
      </c>
      <c r="J186" s="21" t="n">
        <v>191.852</v>
      </c>
      <c r="K186" s="21" t="n">
        <v>161.196</v>
      </c>
      <c r="L186" s="21" t="n">
        <v>210.582</v>
      </c>
      <c r="M186" s="21" t="n">
        <v>220.46</v>
      </c>
      <c r="N186" s="21" t="n">
        <v>720.78</v>
      </c>
      <c r="O186" s="21" t="n">
        <v>158.467</v>
      </c>
      <c r="P186" s="21" t="n">
        <v>145.208</v>
      </c>
      <c r="Q186" s="22" t="n">
        <f aca="false">(I186/$P186)/(I$4/$P$4)/(B186/B$4)*100</f>
        <v>107.68935818845</v>
      </c>
      <c r="R186" s="22" t="n">
        <f aca="false">(J186/$P186)/(J$4/$P$4)/(C186/C$4)*100</f>
        <v>91.4862577961895</v>
      </c>
      <c r="S186" s="22" t="n">
        <f aca="false">(K186/$P186)/(K$4/$P$4)/(D186/D$4)*100</f>
        <v>117.926109845427</v>
      </c>
      <c r="T186" s="22" t="n">
        <f aca="false">(L186/$P186)/(L$4/$P$4)/(E186/E$4)*100</f>
        <v>95.4446784065285</v>
      </c>
      <c r="U186" s="22" t="n">
        <f aca="false">(M186/$P186)/(M$4/$P$4)/(F186/F$4)*100</f>
        <v>77.7267151628221</v>
      </c>
      <c r="V186" s="22" t="n">
        <f aca="false">(N186/$P186)/(N$4/$P$4)/(G186/G$4)*100</f>
        <v>93.467409649846</v>
      </c>
      <c r="W186" s="22" t="n">
        <f aca="false">(O186/$P186)/(O$4/$P$4)/(H186/H$4)*100</f>
        <v>125.71624826682</v>
      </c>
      <c r="X186" s="23" t="n">
        <f aca="false">-(LN(Q186)-LN(AVERAGE(Q$4:Q186)))</f>
        <v>0.00552763315522675</v>
      </c>
      <c r="Y186" s="23" t="n">
        <f aca="false">-(LN(R186)-LN(AVERAGE(R$4:R186)))</f>
        <v>0.111357924475771</v>
      </c>
      <c r="Z186" s="23" t="n">
        <f aca="false">-(LN(S186)-LN(AVERAGE(S$4:S186)))</f>
        <v>-0.027195736937184</v>
      </c>
      <c r="AA186" s="23" t="n">
        <f aca="false">-(LN(T186)-LN(AVERAGE(T$4:T186)))</f>
        <v>-0.0109154224480799</v>
      </c>
      <c r="AB186" s="23" t="n">
        <f aca="false">-(LN(U186)-LN(AVERAGE(U$4:U186)))</f>
        <v>0.266575553182358</v>
      </c>
      <c r="AC186" s="23" t="n">
        <f aca="false">-(LN(V186)-LN(AVERAGE(V$4:V186)))</f>
        <v>0.110498322303631</v>
      </c>
      <c r="AD186" s="23" t="n">
        <f aca="false">-(LN(W186)-LN(AVERAGE(W$4:W186)))</f>
        <v>-0.136779724459594</v>
      </c>
      <c r="AE186" s="23" t="n">
        <f aca="false">LN(B185/B186)</f>
        <v>0.0126882494067106</v>
      </c>
      <c r="AF186" s="23" t="n">
        <f aca="false">LN(C185/C186)</f>
        <v>-0.0968336460604725</v>
      </c>
      <c r="AG186" s="23" t="n">
        <f aca="false">LN(D185/D186)</f>
        <v>0.0401910104251132</v>
      </c>
      <c r="AH186" s="23" t="n">
        <f aca="false">LN(E185/E186)</f>
        <v>-0.0107792877550023</v>
      </c>
      <c r="AI186" s="23" t="n">
        <f aca="false">LN(F185/F186)</f>
        <v>-0.0359609961136398</v>
      </c>
      <c r="AJ186" s="23" t="n">
        <f aca="false">LN(G185/G186)</f>
        <v>-0.0190368874580224</v>
      </c>
      <c r="AK186" s="23" t="n">
        <f aca="false">LN(H185/H186)</f>
        <v>-0.0336914619959305</v>
      </c>
    </row>
    <row r="187" customFormat="false" ht="15" hidden="false" customHeight="false" outlineLevel="0" collapsed="false">
      <c r="A187" s="19" t="n">
        <v>43585</v>
      </c>
      <c r="B187" s="20" t="n">
        <v>4.6009</v>
      </c>
      <c r="C187" s="20" t="n">
        <v>15.291</v>
      </c>
      <c r="D187" s="20" t="n">
        <v>611.5866</v>
      </c>
      <c r="E187" s="20" t="n">
        <v>3582.3398</v>
      </c>
      <c r="F187" s="20" t="n">
        <v>12.5754</v>
      </c>
      <c r="G187" s="20" t="n">
        <v>7.3775</v>
      </c>
      <c r="H187" s="20" t="n">
        <v>3.6461</v>
      </c>
      <c r="I187" s="21" t="n">
        <v>229.412</v>
      </c>
      <c r="J187" s="21" t="n">
        <v>192.611</v>
      </c>
      <c r="K187" s="21" t="n">
        <v>161.704</v>
      </c>
      <c r="L187" s="21" t="n">
        <v>211.267</v>
      </c>
      <c r="M187" s="21" t="n">
        <v>221.595</v>
      </c>
      <c r="N187" s="21" t="n">
        <v>728.3</v>
      </c>
      <c r="O187" s="21" t="n">
        <v>158.615</v>
      </c>
      <c r="P187" s="21" t="n">
        <v>145.627</v>
      </c>
      <c r="Q187" s="22" t="n">
        <f aca="false">(I187/$P187)/(I$4/$P$4)/(B187/B$4)*100</f>
        <v>105.198285684104</v>
      </c>
      <c r="R187" s="22" t="n">
        <f aca="false">(J187/$P187)/(J$4/$P$4)/(C187/C$4)*100</f>
        <v>94.1114536272726</v>
      </c>
      <c r="S187" s="22" t="n">
        <f aca="false">(K187/$P187)/(K$4/$P$4)/(D187/D$4)*100</f>
        <v>118.384318818644</v>
      </c>
      <c r="T187" s="22" t="n">
        <f aca="false">(L187/$P187)/(L$4/$P$4)/(E187/E$4)*100</f>
        <v>91.8635877055496</v>
      </c>
      <c r="U187" s="22" t="n">
        <f aca="false">(M187/$P187)/(M$4/$P$4)/(F187/F$4)*100</f>
        <v>74.7997340061597</v>
      </c>
      <c r="V187" s="22" t="n">
        <f aca="false">(N187/$P187)/(N$4/$P$4)/(G187/G$4)*100</f>
        <v>93.3475202394686</v>
      </c>
      <c r="W187" s="22" t="n">
        <f aca="false">(O187/$P187)/(O$4/$P$4)/(H187/H$4)*100</f>
        <v>121.424694159035</v>
      </c>
      <c r="X187" s="23" t="n">
        <f aca="false">-(LN(Q187)-LN(AVERAGE(Q$4:Q187)))</f>
        <v>0.0287764031574849</v>
      </c>
      <c r="Y187" s="23" t="n">
        <f aca="false">-(LN(R187)-LN(AVERAGE(R$4:R187)))</f>
        <v>0.0826336377800585</v>
      </c>
      <c r="Z187" s="23" t="n">
        <f aca="false">-(LN(S187)-LN(AVERAGE(S$4:S187)))</f>
        <v>-0.0309022519196605</v>
      </c>
      <c r="AA187" s="23" t="n">
        <f aca="false">-(LN(T187)-LN(AVERAGE(T$4:T187)))</f>
        <v>0.0271801248849402</v>
      </c>
      <c r="AB187" s="23" t="n">
        <f aca="false">-(LN(U187)-LN(AVERAGE(U$4:U187)))</f>
        <v>0.30353070768442</v>
      </c>
      <c r="AC187" s="23" t="n">
        <f aca="false">-(LN(V187)-LN(AVERAGE(V$4:V187)))</f>
        <v>0.111206880925191</v>
      </c>
      <c r="AD187" s="23" t="n">
        <f aca="false">-(LN(W187)-LN(AVERAGE(W$4:W187)))</f>
        <v>-0.101462908375792</v>
      </c>
      <c r="AE187" s="23" t="n">
        <f aca="false">LN(B186/B187)</f>
        <v>-0.0249784670880321</v>
      </c>
      <c r="AF187" s="23" t="n">
        <f aca="false">LN(C186/C187)</f>
        <v>0.0272239751819803</v>
      </c>
      <c r="AG187" s="23" t="n">
        <f aca="false">LN(D186/D187)</f>
        <v>0.00361290395466428</v>
      </c>
      <c r="AH187" s="23" t="n">
        <f aca="false">LN(E186/E187)</f>
        <v>-0.0386083111390307</v>
      </c>
      <c r="AI187" s="23" t="n">
        <f aca="false">LN(F186/F187)</f>
        <v>-0.0406384519290793</v>
      </c>
      <c r="AJ187" s="23" t="n">
        <f aca="false">LN(G186/G187)</f>
        <v>-0.00878124154614334</v>
      </c>
      <c r="AK187" s="23" t="n">
        <f aca="false">LN(H186/H187)</f>
        <v>-0.0327852517392098</v>
      </c>
    </row>
    <row r="188" customFormat="false" ht="15" hidden="false" customHeight="false" outlineLevel="0" collapsed="false">
      <c r="A188" s="19" t="n">
        <v>43616</v>
      </c>
      <c r="B188" s="20" t="n">
        <v>4.569</v>
      </c>
      <c r="C188" s="20" t="n">
        <v>15.2439</v>
      </c>
      <c r="D188" s="20" t="n">
        <v>636.8072</v>
      </c>
      <c r="E188" s="20" t="n">
        <v>3429.2473</v>
      </c>
      <c r="F188" s="20" t="n">
        <v>12.8542</v>
      </c>
      <c r="G188" s="20" t="n">
        <v>7.625</v>
      </c>
      <c r="H188" s="20" t="n">
        <v>3.7343</v>
      </c>
      <c r="I188" s="21" t="n">
        <v>231.068</v>
      </c>
      <c r="J188" s="21" t="n">
        <v>193.204</v>
      </c>
      <c r="K188" s="21" t="n">
        <v>162.229</v>
      </c>
      <c r="L188" s="21" t="n">
        <v>212.225</v>
      </c>
      <c r="M188" s="21" t="n">
        <v>222.635</v>
      </c>
      <c r="N188" s="21" t="n">
        <v>735.791</v>
      </c>
      <c r="O188" s="21" t="n">
        <v>159.008</v>
      </c>
      <c r="P188" s="21" t="n">
        <v>145.808</v>
      </c>
      <c r="Q188" s="22" t="n">
        <f aca="false">(I188/$P188)/(I$4/$P$4)/(B188/B$4)*100</f>
        <v>106.564983685131</v>
      </c>
      <c r="R188" s="22" t="n">
        <f aca="false">(J188/$P188)/(J$4/$P$4)/(C188/C$4)*100</f>
        <v>94.5753280079702</v>
      </c>
      <c r="S188" s="22" t="n">
        <f aca="false">(K188/$P188)/(K$4/$P$4)/(D188/D$4)*100</f>
        <v>113.923273073876</v>
      </c>
      <c r="T188" s="22" t="n">
        <f aca="false">(L188/$P188)/(L$4/$P$4)/(E188/E$4)*100</f>
        <v>96.2801597666347</v>
      </c>
      <c r="U188" s="22" t="n">
        <f aca="false">(M188/$P188)/(M$4/$P$4)/(F188/F$4)*100</f>
        <v>73.4295457636525</v>
      </c>
      <c r="V188" s="22" t="n">
        <f aca="false">(N188/$P188)/(N$4/$P$4)/(G188/G$4)*100</f>
        <v>91.1332518055072</v>
      </c>
      <c r="W188" s="22" t="n">
        <f aca="false">(O188/$P188)/(O$4/$P$4)/(H188/H$4)*100</f>
        <v>118.702990075662</v>
      </c>
      <c r="X188" s="23" t="n">
        <f aca="false">-(LN(Q188)-LN(AVERAGE(Q$4:Q188)))</f>
        <v>0.015783331074033</v>
      </c>
      <c r="Y188" s="23" t="n">
        <f aca="false">-(LN(R188)-LN(AVERAGE(R$4:R188)))</f>
        <v>0.0773124928012097</v>
      </c>
      <c r="Z188" s="23" t="n">
        <f aca="false">-(LN(S188)-LN(AVERAGE(S$4:S188)))</f>
        <v>0.00746840362018908</v>
      </c>
      <c r="AA188" s="23" t="n">
        <f aca="false">-(LN(T188)-LN(AVERAGE(T$4:T188)))</f>
        <v>-0.0196694497940388</v>
      </c>
      <c r="AB188" s="23" t="n">
        <f aca="false">-(LN(U188)-LN(AVERAGE(U$4:U188)))</f>
        <v>0.320529351717262</v>
      </c>
      <c r="AC188" s="23" t="n">
        <f aca="false">-(LN(V188)-LN(AVERAGE(V$4:V188)))</f>
        <v>0.13452958699742</v>
      </c>
      <c r="AD188" s="23" t="n">
        <f aca="false">-(LN(W188)-LN(AVERAGE(W$4:W188)))</f>
        <v>-0.0783500908813597</v>
      </c>
      <c r="AE188" s="23" t="n">
        <f aca="false">LN(B187/B188)</f>
        <v>0.00695757395043744</v>
      </c>
      <c r="AF188" s="23" t="n">
        <f aca="false">LN(C187/C188)</f>
        <v>0.00308499699393339</v>
      </c>
      <c r="AG188" s="23" t="n">
        <f aca="false">LN(D187/D188)</f>
        <v>-0.0404103769289642</v>
      </c>
      <c r="AH188" s="23" t="n">
        <f aca="false">LN(E187/E188)</f>
        <v>0.0436753713123063</v>
      </c>
      <c r="AI188" s="23" t="n">
        <f aca="false">LN(F187/F188)</f>
        <v>-0.0219280815619714</v>
      </c>
      <c r="AJ188" s="23" t="n">
        <f aca="false">LN(G187/G188)</f>
        <v>-0.0329974946585179</v>
      </c>
      <c r="AK188" s="23" t="n">
        <f aca="false">LN(H187/H188)</f>
        <v>-0.0239022814901929</v>
      </c>
    </row>
    <row r="189" customFormat="false" ht="15" hidden="false" customHeight="false" outlineLevel="0" collapsed="false">
      <c r="A189" s="19" t="n">
        <v>43646</v>
      </c>
      <c r="B189" s="20" t="n">
        <v>4.6657</v>
      </c>
      <c r="C189" s="20" t="n">
        <v>15.607</v>
      </c>
      <c r="D189" s="20" t="n">
        <v>632.017</v>
      </c>
      <c r="E189" s="20" t="n">
        <v>3311.3649</v>
      </c>
      <c r="F189" s="20" t="n">
        <v>12.557</v>
      </c>
      <c r="G189" s="20" t="n">
        <v>8.0416</v>
      </c>
      <c r="H189" s="20" t="n">
        <v>3.7142</v>
      </c>
      <c r="I189" s="21" t="n">
        <v>232.193</v>
      </c>
      <c r="J189" s="21" t="n">
        <v>193.814</v>
      </c>
      <c r="K189" s="21" t="n">
        <v>162.585</v>
      </c>
      <c r="L189" s="21" t="n">
        <v>212.515</v>
      </c>
      <c r="M189" s="21" t="n">
        <v>223.817</v>
      </c>
      <c r="N189" s="21" t="n">
        <v>744.1</v>
      </c>
      <c r="O189" s="21" t="n">
        <v>159.51</v>
      </c>
      <c r="P189" s="21" t="n">
        <v>145.992</v>
      </c>
      <c r="Q189" s="22" t="n">
        <f aca="false">(I189/$P189)/(I$4/$P$4)/(B189/B$4)*100</f>
        <v>104.732261735012</v>
      </c>
      <c r="R189" s="22" t="n">
        <f aca="false">(J189/$P189)/(J$4/$P$4)/(C189/C$4)*100</f>
        <v>92.5498763565689</v>
      </c>
      <c r="S189" s="22" t="n">
        <f aca="false">(K189/$P189)/(K$4/$P$4)/(D189/D$4)*100</f>
        <v>114.893626547424</v>
      </c>
      <c r="T189" s="22" t="n">
        <f aca="false">(L189/$P189)/(L$4/$P$4)/(E189/E$4)*100</f>
        <v>99.7180801441038</v>
      </c>
      <c r="U189" s="22" t="n">
        <f aca="false">(M189/$P189)/(M$4/$P$4)/(F189/F$4)*100</f>
        <v>75.4713164273954</v>
      </c>
      <c r="V189" s="22" t="n">
        <f aca="false">(N189/$P189)/(N$4/$P$4)/(G189/G$4)*100</f>
        <v>87.2777167050072</v>
      </c>
      <c r="W189" s="22" t="n">
        <f aca="false">(O189/$P189)/(O$4/$P$4)/(H189/H$4)*100</f>
        <v>119.571261864837</v>
      </c>
      <c r="X189" s="23" t="n">
        <f aca="false">-(LN(Q189)-LN(AVERAGE(Q$4:Q189)))</f>
        <v>0.0329558790335343</v>
      </c>
      <c r="Y189" s="23" t="n">
        <f aca="false">-(LN(R189)-LN(AVERAGE(R$4:R189)))</f>
        <v>0.0984547283362396</v>
      </c>
      <c r="Z189" s="23" t="n">
        <f aca="false">-(LN(S189)-LN(AVERAGE(S$4:S189)))</f>
        <v>-0.00100768185813127</v>
      </c>
      <c r="AA189" s="23" t="n">
        <f aca="false">-(LN(T189)-LN(AVERAGE(T$4:T189)))</f>
        <v>-0.0544516436055922</v>
      </c>
      <c r="AB189" s="23" t="n">
        <f aca="false">-(LN(U189)-LN(AVERAGE(U$4:U189)))</f>
        <v>0.291736248578564</v>
      </c>
      <c r="AC189" s="23" t="n">
        <f aca="false">-(LN(V189)-LN(AVERAGE(V$4:V189)))</f>
        <v>0.17688120314163</v>
      </c>
      <c r="AD189" s="23" t="n">
        <f aca="false">-(LN(W189)-LN(AVERAGE(W$4:W189)))</f>
        <v>-0.0851575323016958</v>
      </c>
      <c r="AE189" s="23" t="n">
        <f aca="false">LN(B188/B189)</f>
        <v>-0.0209435140518269</v>
      </c>
      <c r="AF189" s="23" t="n">
        <f aca="false">LN(C188/C189)</f>
        <v>-0.0235401085283356</v>
      </c>
      <c r="AG189" s="23" t="n">
        <f aca="false">LN(D188/D189)</f>
        <v>0.00755064847964789</v>
      </c>
      <c r="AH189" s="23" t="n">
        <f aca="false">LN(E188/E189)</f>
        <v>0.0349803301430329</v>
      </c>
      <c r="AI189" s="23" t="n">
        <f aca="false">LN(F188/F189)</f>
        <v>0.0233923271801766</v>
      </c>
      <c r="AJ189" s="23" t="n">
        <f aca="false">LN(G188/G189)</f>
        <v>-0.0531957458736607</v>
      </c>
      <c r="AK189" s="23" t="n">
        <f aca="false">LN(H188/H189)</f>
        <v>0.00539707291133509</v>
      </c>
    </row>
    <row r="190" customFormat="false" ht="15" hidden="false" customHeight="false" outlineLevel="0" collapsed="false">
      <c r="A190" s="19" t="n">
        <v>43677</v>
      </c>
      <c r="B190" s="20" t="n">
        <v>4.4322</v>
      </c>
      <c r="C190" s="20" t="n">
        <v>15.3687</v>
      </c>
      <c r="D190" s="20" t="n">
        <v>607.7736</v>
      </c>
      <c r="E190" s="20" t="n">
        <v>3307.8835</v>
      </c>
      <c r="F190" s="20" t="n">
        <v>11.8557</v>
      </c>
      <c r="G190" s="20" t="n">
        <v>8.1486</v>
      </c>
      <c r="H190" s="20" t="n">
        <v>3.6019</v>
      </c>
      <c r="I190" s="21" t="n">
        <v>232.659</v>
      </c>
      <c r="J190" s="21" t="n">
        <v>194.082</v>
      </c>
      <c r="K190" s="21" t="n">
        <v>162.755</v>
      </c>
      <c r="L190" s="21" t="n">
        <v>213.05</v>
      </c>
      <c r="M190" s="21" t="n">
        <v>224.539</v>
      </c>
      <c r="N190" s="21" t="n">
        <v>753.19</v>
      </c>
      <c r="O190" s="21" t="n">
        <v>159.895</v>
      </c>
      <c r="P190" s="21" t="n">
        <v>146.255</v>
      </c>
      <c r="Q190" s="22" t="n">
        <f aca="false">(I190/$P190)/(I$4/$P$4)/(B190/B$4)*100</f>
        <v>110.272447525183</v>
      </c>
      <c r="R190" s="22" t="n">
        <f aca="false">(J190/$P190)/(J$4/$P$4)/(C190/C$4)*100</f>
        <v>93.9456315355989</v>
      </c>
      <c r="S190" s="22" t="n">
        <f aca="false">(K190/$P190)/(K$4/$P$4)/(D190/D$4)*100</f>
        <v>119.386457690383</v>
      </c>
      <c r="T190" s="22" t="n">
        <f aca="false">(L190/$P190)/(L$4/$P$4)/(E190/E$4)*100</f>
        <v>99.894373821757</v>
      </c>
      <c r="U190" s="22" t="n">
        <f aca="false">(M190/$P190)/(M$4/$P$4)/(F190/F$4)*100</f>
        <v>80.0493239084164</v>
      </c>
      <c r="V190" s="22" t="n">
        <f aca="false">(N190/$P190)/(N$4/$P$4)/(G190/G$4)*100</f>
        <v>87.0270816325678</v>
      </c>
      <c r="W190" s="22" t="n">
        <f aca="false">(O190/$P190)/(O$4/$P$4)/(H190/H$4)*100</f>
        <v>123.374598166957</v>
      </c>
      <c r="X190" s="23" t="n">
        <f aca="false">-(LN(Q190)-LN(AVERAGE(Q$4:Q190)))</f>
        <v>-0.0184906727777063</v>
      </c>
      <c r="Y190" s="23" t="n">
        <f aca="false">-(LN(R190)-LN(AVERAGE(R$4:R190)))</f>
        <v>0.0830577905682661</v>
      </c>
      <c r="Z190" s="23" t="n">
        <f aca="false">-(LN(S190)-LN(AVERAGE(S$4:S190)))</f>
        <v>-0.0391520500517579</v>
      </c>
      <c r="AA190" s="23" t="n">
        <f aca="false">-(LN(T190)-LN(AVERAGE(T$4:T190)))</f>
        <v>-0.0559088092950688</v>
      </c>
      <c r="AB190" s="23" t="n">
        <f aca="false">-(LN(U190)-LN(AVERAGE(U$4:U190)))</f>
        <v>0.231734481330379</v>
      </c>
      <c r="AC190" s="23" t="n">
        <f aca="false">-(LN(V190)-LN(AVERAGE(V$4:V190)))</f>
        <v>0.178876820569437</v>
      </c>
      <c r="AD190" s="23" t="n">
        <f aca="false">-(LN(W190)-LN(AVERAGE(W$4:W190)))</f>
        <v>-0.115809907303984</v>
      </c>
      <c r="AE190" s="23" t="n">
        <f aca="false">LN(B189/B190)</f>
        <v>0.0513418018523512</v>
      </c>
      <c r="AF190" s="23" t="n">
        <f aca="false">LN(C189/C190)</f>
        <v>0.0153865579383654</v>
      </c>
      <c r="AG190" s="23" t="n">
        <f aca="false">LN(D189/D190)</f>
        <v>0.0391138483204918</v>
      </c>
      <c r="AH190" s="23" t="n">
        <f aca="false">LN(E189/E190)</f>
        <v>0.00105190200174802</v>
      </c>
      <c r="AI190" s="23" t="n">
        <f aca="false">LN(F189/F190)</f>
        <v>0.0574695144169631</v>
      </c>
      <c r="AJ190" s="23" t="n">
        <f aca="false">LN(G189/G190)</f>
        <v>-0.0132180649888045</v>
      </c>
      <c r="AK190" s="23" t="n">
        <f aca="false">LN(H189/H190)</f>
        <v>0.03070182776268</v>
      </c>
    </row>
    <row r="191" customFormat="false" ht="15" hidden="false" customHeight="false" outlineLevel="0" collapsed="false">
      <c r="A191" s="19" t="n">
        <v>43708</v>
      </c>
      <c r="B191" s="20" t="n">
        <v>4.7241</v>
      </c>
      <c r="C191" s="20" t="n">
        <v>14.9722</v>
      </c>
      <c r="D191" s="20" t="n">
        <v>597.8419</v>
      </c>
      <c r="E191" s="20" t="n">
        <v>3495.6212</v>
      </c>
      <c r="F191" s="20" t="n">
        <v>10.6694</v>
      </c>
      <c r="G191" s="20" t="n">
        <v>8.7484</v>
      </c>
      <c r="H191" s="20" t="n">
        <v>3.5712</v>
      </c>
      <c r="I191" s="21" t="n">
        <v>233.374</v>
      </c>
      <c r="J191" s="21" t="n">
        <v>194.422</v>
      </c>
      <c r="K191" s="21" t="n">
        <v>163.135</v>
      </c>
      <c r="L191" s="21" t="n">
        <v>214.018</v>
      </c>
      <c r="M191" s="21" t="n">
        <v>225.608</v>
      </c>
      <c r="N191" s="21" t="n">
        <v>762.531</v>
      </c>
      <c r="O191" s="21" t="n">
        <v>160.283</v>
      </c>
      <c r="P191" s="21" t="n">
        <v>146.466</v>
      </c>
      <c r="Q191" s="22" t="n">
        <f aca="false">(I191/$P191)/(I$4/$P$4)/(B191/B$4)*100</f>
        <v>103.627207503183</v>
      </c>
      <c r="R191" s="22" t="n">
        <f aca="false">(J191/$P191)/(J$4/$P$4)/(C191/C$4)*100</f>
        <v>96.4633082398815</v>
      </c>
      <c r="S191" s="22" t="n">
        <f aca="false">(K191/$P191)/(K$4/$P$4)/(D191/D$4)*100</f>
        <v>121.477894938936</v>
      </c>
      <c r="T191" s="22" t="n">
        <f aca="false">(L191/$P191)/(L$4/$P$4)/(E191/E$4)*100</f>
        <v>94.8220922738415</v>
      </c>
      <c r="U191" s="22" t="n">
        <f aca="false">(M191/$P191)/(M$4/$P$4)/(F191/F$4)*100</f>
        <v>89.2445049247354</v>
      </c>
      <c r="V191" s="22" t="n">
        <f aca="false">(N191/$P191)/(N$4/$P$4)/(G191/G$4)*100</f>
        <v>81.947488463081</v>
      </c>
      <c r="W191" s="22" t="n">
        <f aca="false">(O191/$P191)/(O$4/$P$4)/(H191/H$4)*100</f>
        <v>124.557450338655</v>
      </c>
      <c r="X191" s="23" t="n">
        <f aca="false">-(LN(Q191)-LN(AVERAGE(Q$4:Q191)))</f>
        <v>0.0434362294043522</v>
      </c>
      <c r="Y191" s="23" t="n">
        <f aca="false">-(LN(R191)-LN(AVERAGE(R$4:R191)))</f>
        <v>0.0563185051242723</v>
      </c>
      <c r="Z191" s="23" t="n">
        <f aca="false">-(LN(S191)-LN(AVERAGE(S$4:S191)))</f>
        <v>-0.0562093458589095</v>
      </c>
      <c r="AA191" s="23" t="n">
        <f aca="false">-(LN(T191)-LN(AVERAGE(T$4:T191)))</f>
        <v>-0.00377762668007176</v>
      </c>
      <c r="AB191" s="23" t="n">
        <f aca="false">-(LN(U191)-LN(AVERAGE(U$4:U191)))</f>
        <v>0.122381828365613</v>
      </c>
      <c r="AC191" s="23" t="n">
        <f aca="false">-(LN(V191)-LN(AVERAGE(V$4:V191)))</f>
        <v>0.237886031229742</v>
      </c>
      <c r="AD191" s="23" t="n">
        <f aca="false">-(LN(W191)-LN(AVERAGE(W$4:W191)))</f>
        <v>-0.124641619913754</v>
      </c>
      <c r="AE191" s="23" t="n">
        <f aca="false">LN(B190/B191)</f>
        <v>-0.0637809918317264</v>
      </c>
      <c r="AF191" s="23" t="n">
        <f aca="false">LN(C190/C191)</f>
        <v>0.0261378254003211</v>
      </c>
      <c r="AG191" s="23" t="n">
        <f aca="false">LN(D190/D191)</f>
        <v>0.016476106473939</v>
      </c>
      <c r="AH191" s="23" t="n">
        <f aca="false">LN(E190/E191)</f>
        <v>-0.0552025406328804</v>
      </c>
      <c r="AI191" s="23" t="n">
        <f aca="false">LN(F190/F191)</f>
        <v>0.10542893328467</v>
      </c>
      <c r="AJ191" s="23" t="n">
        <f aca="false">LN(G190/G191)</f>
        <v>-0.0710246931503197</v>
      </c>
      <c r="AK191" s="23" t="n">
        <f aca="false">LN(H190/H191)</f>
        <v>0.00855981024933523</v>
      </c>
    </row>
    <row r="192" customFormat="false" ht="15" hidden="false" customHeight="false" outlineLevel="0" collapsed="false">
      <c r="A192" s="19" t="n">
        <v>43738</v>
      </c>
      <c r="B192" s="20" t="n">
        <v>4.7643</v>
      </c>
      <c r="C192" s="20" t="n">
        <v>15.0591</v>
      </c>
      <c r="D192" s="20" t="n">
        <v>623.927</v>
      </c>
      <c r="E192" s="20" t="n">
        <v>3360.0679</v>
      </c>
      <c r="F192" s="20" t="n">
        <v>10.9466</v>
      </c>
      <c r="G192" s="20" t="n">
        <v>8.8011</v>
      </c>
      <c r="H192" s="20" t="n">
        <v>3.6664</v>
      </c>
      <c r="I192" s="21" t="n">
        <v>235.108</v>
      </c>
      <c r="J192" s="21" t="n">
        <v>194.954</v>
      </c>
      <c r="K192" s="21" t="n">
        <v>163.526</v>
      </c>
      <c r="L192" s="21" t="n">
        <v>214.5</v>
      </c>
      <c r="M192" s="21" t="n">
        <v>226.196</v>
      </c>
      <c r="N192" s="21" t="n">
        <v>770.766</v>
      </c>
      <c r="O192" s="21" t="n">
        <v>160.769</v>
      </c>
      <c r="P192" s="21" t="n">
        <v>146.801</v>
      </c>
      <c r="Q192" s="22" t="n">
        <f aca="false">(I192/$P192)/(I$4/$P$4)/(B192/B$4)*100</f>
        <v>103.280069394486</v>
      </c>
      <c r="R192" s="22" t="n">
        <f aca="false">(J192/$P192)/(J$4/$P$4)/(C192/C$4)*100</f>
        <v>95.9496303151654</v>
      </c>
      <c r="S192" s="22" t="n">
        <f aca="false">(K192/$P192)/(K$4/$P$4)/(D192/D$4)*100</f>
        <v>116.411879381705</v>
      </c>
      <c r="T192" s="22" t="n">
        <f aca="false">(L192/$P192)/(L$4/$P$4)/(E192/E$4)*100</f>
        <v>98.6439937907745</v>
      </c>
      <c r="U192" s="22" t="n">
        <f aca="false">(M192/$P192)/(M$4/$P$4)/(F192/F$4)*100</f>
        <v>87.0122633155609</v>
      </c>
      <c r="V192" s="22" t="n">
        <f aca="false">(N192/$P192)/(N$4/$P$4)/(G192/G$4)*100</f>
        <v>82.1486017784685</v>
      </c>
      <c r="W192" s="22" t="n">
        <f aca="false">(O192/$P192)/(O$4/$P$4)/(H192/H$4)*100</f>
        <v>121.41342025115</v>
      </c>
      <c r="X192" s="23" t="n">
        <f aca="false">-(LN(Q192)-LN(AVERAGE(Q$4:Q192)))</f>
        <v>0.0465498254040613</v>
      </c>
      <c r="Y192" s="23" t="n">
        <f aca="false">-(LN(R192)-LN(AVERAGE(R$4:R192)))</f>
        <v>0.0613414178904748</v>
      </c>
      <c r="Z192" s="23" t="n">
        <f aca="false">-(LN(S192)-LN(AVERAGE(S$4:S192)))</f>
        <v>-0.0135391120134418</v>
      </c>
      <c r="AA192" s="23" t="n">
        <f aca="false">-(LN(T192)-LN(AVERAGE(T$4:T192)))</f>
        <v>-0.0430584859228089</v>
      </c>
      <c r="AB192" s="23" t="n">
        <f aca="false">-(LN(U192)-LN(AVERAGE(U$4:U192)))</f>
        <v>0.146985781092035</v>
      </c>
      <c r="AC192" s="23" t="n">
        <f aca="false">-(LN(V192)-LN(AVERAGE(V$4:V192)))</f>
        <v>0.234324339017542</v>
      </c>
      <c r="AD192" s="23" t="n">
        <f aca="false">-(LN(W192)-LN(AVERAGE(W$4:W192)))</f>
        <v>-0.0985250727536622</v>
      </c>
      <c r="AE192" s="23" t="n">
        <f aca="false">LN(B191/B192)</f>
        <v>-0.00847355519023719</v>
      </c>
      <c r="AF192" s="23" t="n">
        <f aca="false">LN(C191/C192)</f>
        <v>-0.00578731140808509</v>
      </c>
      <c r="AG192" s="23" t="n">
        <f aca="false">LN(D191/D192)</f>
        <v>-0.0427070366215673</v>
      </c>
      <c r="AH192" s="23" t="n">
        <f aca="false">LN(E191/E192)</f>
        <v>0.0395499174157369</v>
      </c>
      <c r="AI192" s="23" t="n">
        <f aca="false">LN(F191/F192)</f>
        <v>-0.0256490744583966</v>
      </c>
      <c r="AJ192" s="23" t="n">
        <f aca="false">LN(G191/G192)</f>
        <v>-0.00600588716605146</v>
      </c>
      <c r="AK192" s="23" t="n">
        <f aca="false">LN(H191/H192)</f>
        <v>-0.0263085804479772</v>
      </c>
    </row>
    <row r="193" customFormat="false" ht="15" hidden="false" customHeight="false" outlineLevel="0" collapsed="false">
      <c r="A193" s="19" t="n">
        <v>43769</v>
      </c>
      <c r="B193" s="20" t="n">
        <v>4.7174</v>
      </c>
      <c r="C193" s="20" t="n">
        <v>15.2623</v>
      </c>
      <c r="D193" s="20" t="n">
        <v>635.7815</v>
      </c>
      <c r="E193" s="20" t="n">
        <v>3510.4391</v>
      </c>
      <c r="F193" s="20" t="n">
        <v>10.0691</v>
      </c>
      <c r="G193" s="20" t="n">
        <v>9.0859</v>
      </c>
      <c r="H193" s="20" t="n">
        <v>3.6433</v>
      </c>
      <c r="I193" s="21" t="n">
        <v>236.507</v>
      </c>
      <c r="J193" s="21" t="n">
        <v>195.391</v>
      </c>
      <c r="K193" s="21" t="n">
        <v>164.114</v>
      </c>
      <c r="L193" s="21" t="n">
        <v>215.218</v>
      </c>
      <c r="M193" s="21" t="n">
        <v>227.619</v>
      </c>
      <c r="N193" s="21" t="n">
        <v>778.485</v>
      </c>
      <c r="O193" s="21" t="n">
        <v>161.534</v>
      </c>
      <c r="P193" s="21" t="n">
        <v>147.01</v>
      </c>
      <c r="Q193" s="22" t="n">
        <f aca="false">(I193/$P193)/(I$4/$P$4)/(B193/B$4)*100</f>
        <v>104.778372269193</v>
      </c>
      <c r="R193" s="22" t="n">
        <f aca="false">(J193/$P193)/(J$4/$P$4)/(C193/C$4)*100</f>
        <v>94.7494895109804</v>
      </c>
      <c r="S193" s="22" t="n">
        <f aca="false">(K193/$P193)/(K$4/$P$4)/(D193/D$4)*100</f>
        <v>114.489101583378</v>
      </c>
      <c r="T193" s="22" t="n">
        <f aca="false">(L193/$P193)/(L$4/$P$4)/(E193/E$4)*100</f>
        <v>94.5999024940476</v>
      </c>
      <c r="U193" s="22" t="n">
        <f aca="false">(M193/$P193)/(M$4/$P$4)/(F193/F$4)*100</f>
        <v>95.0549607709886</v>
      </c>
      <c r="V193" s="22" t="n">
        <f aca="false">(N193/$P193)/(N$4/$P$4)/(G193/G$4)*100</f>
        <v>80.2562780830239</v>
      </c>
      <c r="W193" s="22" t="n">
        <f aca="false">(O193/$P193)/(O$4/$P$4)/(H193/H$4)*100</f>
        <v>122.590093806124</v>
      </c>
      <c r="X193" s="23" t="n">
        <f aca="false">-(LN(Q193)-LN(AVERAGE(Q$4:Q193)))</f>
        <v>0.0319803474681155</v>
      </c>
      <c r="Y193" s="23" t="n">
        <f aca="false">-(LN(R193)-LN(AVERAGE(R$4:R193)))</f>
        <v>0.073553199065489</v>
      </c>
      <c r="Z193" s="23" t="n">
        <f aca="false">-(LN(S193)-LN(AVERAGE(S$4:S193)))</f>
        <v>0.00309946507035619</v>
      </c>
      <c r="AA193" s="23" t="n">
        <f aca="false">-(LN(T193)-LN(AVERAGE(T$4:T193)))</f>
        <v>-0.00119127784021433</v>
      </c>
      <c r="AB193" s="23" t="n">
        <f aca="false">-(LN(U193)-LN(AVERAGE(U$4:U193)))</f>
        <v>0.058280086908538</v>
      </c>
      <c r="AC193" s="23" t="n">
        <f aca="false">-(LN(V193)-LN(AVERAGE(V$4:V193)))</f>
        <v>0.256433098455465</v>
      </c>
      <c r="AD193" s="23" t="n">
        <f aca="false">-(LN(W193)-LN(AVERAGE(W$4:W193)))</f>
        <v>-0.107568807081559</v>
      </c>
      <c r="AE193" s="23" t="n">
        <f aca="false">LN(B192/B193)</f>
        <v>0.00989282143493577</v>
      </c>
      <c r="AF193" s="23" t="n">
        <f aca="false">LN(C192/C193)</f>
        <v>-0.0134032757080455</v>
      </c>
      <c r="AG193" s="23" t="n">
        <f aca="false">LN(D192/D193)</f>
        <v>-0.0188215765065865</v>
      </c>
      <c r="AH193" s="23" t="n">
        <f aca="false">LN(E192/E193)</f>
        <v>-0.0437799472642968</v>
      </c>
      <c r="AI193" s="23" t="n">
        <f aca="false">LN(F192/F193)</f>
        <v>0.0835575774065914</v>
      </c>
      <c r="AJ193" s="23" t="n">
        <f aca="false">LN(G192/G193)</f>
        <v>-0.0318470476611247</v>
      </c>
      <c r="AK193" s="23" t="n">
        <f aca="false">LN(H192/H193)</f>
        <v>0.00632038986512584</v>
      </c>
    </row>
    <row r="194" customFormat="false" ht="15" hidden="false" customHeight="false" outlineLevel="0" collapsed="false">
      <c r="A194" s="19" t="n">
        <v>43799</v>
      </c>
      <c r="B194" s="20" t="n">
        <v>4.7556</v>
      </c>
      <c r="C194" s="20" t="n">
        <v>15.9175</v>
      </c>
      <c r="D194" s="20" t="n">
        <v>673.5764</v>
      </c>
      <c r="E194" s="20" t="n">
        <v>3538.2339</v>
      </c>
      <c r="F194" s="20" t="n">
        <v>10.0955</v>
      </c>
      <c r="G194" s="20" t="n">
        <v>9.6268</v>
      </c>
      <c r="H194" s="20" t="n">
        <v>3.5816</v>
      </c>
      <c r="I194" s="21" t="n">
        <v>236.872</v>
      </c>
      <c r="J194" s="21" t="n">
        <v>196.021</v>
      </c>
      <c r="K194" s="21" t="n">
        <v>164.505</v>
      </c>
      <c r="L194" s="21" t="n">
        <v>215.745</v>
      </c>
      <c r="M194" s="21" t="n">
        <v>228.805</v>
      </c>
      <c r="N194" s="21" t="n">
        <v>787.883</v>
      </c>
      <c r="O194" s="21" t="n">
        <v>161.814</v>
      </c>
      <c r="P194" s="21" t="n">
        <v>147.147</v>
      </c>
      <c r="Q194" s="22" t="n">
        <f aca="false">(I194/$P194)/(I$4/$P$4)/(B194/B$4)*100</f>
        <v>104.000212050655</v>
      </c>
      <c r="R194" s="22" t="n">
        <f aca="false">(J194/$P194)/(J$4/$P$4)/(C194/C$4)*100</f>
        <v>91.0574567709761</v>
      </c>
      <c r="S194" s="22" t="n">
        <f aca="false">(K194/$P194)/(K$4/$P$4)/(D194/D$4)*100</f>
        <v>108.221639425726</v>
      </c>
      <c r="T194" s="22" t="n">
        <f aca="false">(L194/$P194)/(L$4/$P$4)/(E194/E$4)*100</f>
        <v>93.9989941549705</v>
      </c>
      <c r="U194" s="22" t="n">
        <f aca="false">(M194/$P194)/(M$4/$P$4)/(F194/F$4)*100</f>
        <v>95.2116459301877</v>
      </c>
      <c r="V194" s="22" t="n">
        <f aca="false">(N194/$P194)/(N$4/$P$4)/(G194/G$4)*100</f>
        <v>76.5899815590633</v>
      </c>
      <c r="W194" s="22" t="n">
        <f aca="false">(O194/$P194)/(O$4/$P$4)/(H194/H$4)*100</f>
        <v>124.801797754043</v>
      </c>
      <c r="X194" s="23" t="n">
        <f aca="false">-(LN(Q194)-LN(AVERAGE(Q$4:Q194)))</f>
        <v>0.0392323210962706</v>
      </c>
      <c r="Y194" s="23" t="n">
        <f aca="false">-(LN(R194)-LN(AVERAGE(R$4:R194)))</f>
        <v>0.112737979203289</v>
      </c>
      <c r="Z194" s="23" t="n">
        <f aca="false">-(LN(S194)-LN(AVERAGE(S$4:S194)))</f>
        <v>0.0590957867917989</v>
      </c>
      <c r="AA194" s="23" t="n">
        <f aca="false">-(LN(T194)-LN(AVERAGE(T$4:T194)))</f>
        <v>0.00515402944568777</v>
      </c>
      <c r="AB194" s="23" t="n">
        <f aca="false">-(LN(U194)-LN(AVERAGE(U$4:U194)))</f>
        <v>0.0563447701172715</v>
      </c>
      <c r="AC194" s="23" t="n">
        <f aca="false">-(LN(V194)-LN(AVERAGE(V$4:V194)))</f>
        <v>0.301821538652169</v>
      </c>
      <c r="AD194" s="23" t="n">
        <f aca="false">-(LN(W194)-LN(AVERAGE(W$4:W194)))</f>
        <v>-0.124749914046603</v>
      </c>
      <c r="AE194" s="23" t="n">
        <f aca="false">LN(B193/B194)</f>
        <v>-0.00806507063461472</v>
      </c>
      <c r="AF194" s="23" t="n">
        <f aca="false">LN(C193/C194)</f>
        <v>-0.0420333975711827</v>
      </c>
      <c r="AG194" s="23" t="n">
        <f aca="false">LN(D193/D194)</f>
        <v>-0.0577464758319081</v>
      </c>
      <c r="AH194" s="23" t="n">
        <f aca="false">LN(E193/E194)</f>
        <v>-0.00788657498087425</v>
      </c>
      <c r="AI194" s="23" t="n">
        <f aca="false">LN(F193/F194)</f>
        <v>-0.00261845165129318</v>
      </c>
      <c r="AJ194" s="23" t="n">
        <f aca="false">LN(G193/G194)</f>
        <v>-0.0578271143426756</v>
      </c>
      <c r="AK194" s="23" t="n">
        <f aca="false">LN(H193/H194)</f>
        <v>0.0170802364030326</v>
      </c>
    </row>
    <row r="195" customFormat="false" ht="15" hidden="false" customHeight="false" outlineLevel="0" collapsed="false">
      <c r="A195" s="19" t="n">
        <v>43830</v>
      </c>
      <c r="B195" s="20" t="n">
        <v>5.1776</v>
      </c>
      <c r="C195" s="20" t="n">
        <v>16.5927</v>
      </c>
      <c r="D195" s="20" t="n">
        <v>688.3374</v>
      </c>
      <c r="E195" s="20" t="n">
        <v>3286.4075</v>
      </c>
      <c r="F195" s="20" t="n">
        <v>9.6399</v>
      </c>
      <c r="G195" s="20" t="n">
        <v>9.7359</v>
      </c>
      <c r="H195" s="20" t="n">
        <v>3.5239</v>
      </c>
      <c r="I195" s="21" t="n">
        <v>238.227</v>
      </c>
      <c r="J195" s="21" t="n">
        <v>197.284</v>
      </c>
      <c r="K195" s="21" t="n">
        <v>165.246</v>
      </c>
      <c r="L195" s="21" t="n">
        <v>216.771</v>
      </c>
      <c r="M195" s="21" t="n">
        <v>229.813</v>
      </c>
      <c r="N195" s="21" t="n">
        <v>797.224</v>
      </c>
      <c r="O195" s="21" t="n">
        <v>162.179</v>
      </c>
      <c r="P195" s="21" t="n">
        <v>147.317</v>
      </c>
      <c r="Q195" s="22" t="n">
        <f aca="false">(I195/$P195)/(I$4/$P$4)/(B195/B$4)*100</f>
        <v>95.9592507498817</v>
      </c>
      <c r="R195" s="22" t="n">
        <f aca="false">(J195/$P195)/(J$4/$P$4)/(C195/C$4)*100</f>
        <v>87.8134670251382</v>
      </c>
      <c r="S195" s="22" t="n">
        <f aca="false">(K195/$P195)/(K$4/$P$4)/(D195/D$4)*100</f>
        <v>106.255153534187</v>
      </c>
      <c r="T195" s="22" t="n">
        <f aca="false">(L195/$P195)/(L$4/$P$4)/(E195/E$4)*100</f>
        <v>101.565759427537</v>
      </c>
      <c r="U195" s="22" t="n">
        <f aca="false">(M195/$P195)/(M$4/$P$4)/(F195/F$4)*100</f>
        <v>100.035236838585</v>
      </c>
      <c r="V195" s="22" t="n">
        <f aca="false">(N195/$P195)/(N$4/$P$4)/(G195/G$4)*100</f>
        <v>76.5411512854601</v>
      </c>
      <c r="W195" s="22" t="n">
        <f aca="false">(O195/$P195)/(O$4/$P$4)/(H195/H$4)*100</f>
        <v>126.984705955268</v>
      </c>
      <c r="X195" s="23" t="n">
        <f aca="false">-(LN(Q195)-LN(AVERAGE(Q$4:Q195)))</f>
        <v>0.119113878928091</v>
      </c>
      <c r="Y195" s="23" t="n">
        <f aca="false">-(LN(R195)-LN(AVERAGE(R$4:R195)))</f>
        <v>0.148292491470989</v>
      </c>
      <c r="Z195" s="23" t="n">
        <f aca="false">-(LN(S195)-LN(AVERAGE(S$4:S195)))</f>
        <v>0.0770456601892082</v>
      </c>
      <c r="AA195" s="23" t="n">
        <f aca="false">-(LN(T195)-LN(AVERAGE(T$4:T195)))</f>
        <v>-0.0718780976766675</v>
      </c>
      <c r="AB195" s="23" t="n">
        <f aca="false">-(LN(U195)-LN(AVERAGE(U$4:U195)))</f>
        <v>0.00688860192995477</v>
      </c>
      <c r="AC195" s="23" t="n">
        <f aca="false">-(LN(V195)-LN(AVERAGE(V$4:V195)))</f>
        <v>0.301098989037418</v>
      </c>
      <c r="AD195" s="23" t="n">
        <f aca="false">-(LN(W195)-LN(AVERAGE(W$4:W195)))</f>
        <v>-0.141294814224365</v>
      </c>
      <c r="AE195" s="23" t="n">
        <f aca="false">LN(B194/B195)</f>
        <v>-0.0850187574397282</v>
      </c>
      <c r="AF195" s="23" t="n">
        <f aca="false">LN(C194/C195)</f>
        <v>-0.0415437066949473</v>
      </c>
      <c r="AG195" s="23" t="n">
        <f aca="false">LN(D194/D195)</f>
        <v>-0.0216776980149848</v>
      </c>
      <c r="AH195" s="23" t="n">
        <f aca="false">LN(E194/E195)</f>
        <v>0.0738326814675093</v>
      </c>
      <c r="AI195" s="23" t="n">
        <f aca="false">LN(F194/F195)</f>
        <v>0.0461790448836253</v>
      </c>
      <c r="AJ195" s="23" t="n">
        <f aca="false">LN(G194/G195)</f>
        <v>-0.0112692087977787</v>
      </c>
      <c r="AK195" s="23" t="n">
        <f aca="false">LN(H194/H195)</f>
        <v>0.0162412971178109</v>
      </c>
    </row>
    <row r="196" customFormat="false" ht="15" hidden="false" customHeight="false" outlineLevel="0" collapsed="false">
      <c r="A196" s="19" t="n">
        <v>43861</v>
      </c>
      <c r="B196" s="20" t="n">
        <v>5.1281</v>
      </c>
      <c r="C196" s="20" t="n">
        <v>16.7813</v>
      </c>
      <c r="D196" s="20" t="n">
        <v>717.5687</v>
      </c>
      <c r="E196" s="20" t="n">
        <v>3341.825</v>
      </c>
      <c r="F196" s="20" t="n">
        <v>9.7855</v>
      </c>
      <c r="G196" s="20" t="n">
        <v>9.4595</v>
      </c>
      <c r="H196" s="20" t="n">
        <v>3.34</v>
      </c>
      <c r="I196" s="21" t="n">
        <v>238.928</v>
      </c>
      <c r="J196" s="21" t="n">
        <v>197.818</v>
      </c>
      <c r="K196" s="21" t="n">
        <v>165.887</v>
      </c>
      <c r="L196" s="21" t="n">
        <v>217.512</v>
      </c>
      <c r="M196" s="21" t="n">
        <v>230.789</v>
      </c>
      <c r="N196" s="21" t="n">
        <v>805.511</v>
      </c>
      <c r="O196" s="21" t="n">
        <v>162.266</v>
      </c>
      <c r="P196" s="21" t="n">
        <v>147.805</v>
      </c>
      <c r="Q196" s="22" t="n">
        <f aca="false">(I196/$P196)/(I$4/$P$4)/(B196/B$4)*100</f>
        <v>96.8497858809212</v>
      </c>
      <c r="R196" s="22" t="n">
        <f aca="false">(J196/$P196)/(J$4/$P$4)/(C196/C$4)*100</f>
        <v>86.774129623532</v>
      </c>
      <c r="S196" s="22" t="n">
        <f aca="false">(K196/$P196)/(K$4/$P$4)/(D196/D$4)*100</f>
        <v>101.984230059621</v>
      </c>
      <c r="T196" s="22" t="n">
        <f aca="false">(L196/$P196)/(L$4/$P$4)/(E196/E$4)*100</f>
        <v>99.8920234880423</v>
      </c>
      <c r="U196" s="22" t="n">
        <f aca="false">(M196/$P196)/(M$4/$P$4)/(F196/F$4)*100</f>
        <v>98.6385696265339</v>
      </c>
      <c r="V196" s="22" t="n">
        <f aca="false">(N196/$P196)/(N$4/$P$4)/(G196/G$4)*100</f>
        <v>79.3337100808544</v>
      </c>
      <c r="W196" s="22" t="n">
        <f aca="false">(O196/$P196)/(O$4/$P$4)/(H196/H$4)*100</f>
        <v>133.605759212957</v>
      </c>
      <c r="X196" s="23" t="n">
        <f aca="false">-(LN(Q196)-LN(AVERAGE(Q$4:Q196)))</f>
        <v>0.10933703907711</v>
      </c>
      <c r="Y196" s="23" t="n">
        <f aca="false">-(LN(R196)-LN(AVERAGE(R$4:R196)))</f>
        <v>0.159431565457232</v>
      </c>
      <c r="Z196" s="23" t="n">
        <f aca="false">-(LN(S196)-LN(AVERAGE(S$4:S196)))</f>
        <v>0.117493579769863</v>
      </c>
      <c r="AA196" s="23" t="n">
        <f aca="false">-(LN(T196)-LN(AVERAGE(T$4:T196)))</f>
        <v>-0.054967125560518</v>
      </c>
      <c r="AB196" s="23" t="n">
        <f aca="false">-(LN(U196)-LN(AVERAGE(U$4:U196)))</f>
        <v>0.0208413170066297</v>
      </c>
      <c r="AC196" s="23" t="n">
        <f aca="false">-(LN(V196)-LN(AVERAGE(V$4:V196)))</f>
        <v>0.264056409743076</v>
      </c>
      <c r="AD196" s="23" t="n">
        <f aca="false">-(LN(W196)-LN(AVERAGE(W$4:W196)))</f>
        <v>-0.191024628992527</v>
      </c>
      <c r="AE196" s="23" t="n">
        <f aca="false">LN(B195/B196)</f>
        <v>0.00960640823371853</v>
      </c>
      <c r="AF196" s="23" t="n">
        <f aca="false">LN(C195/C196)</f>
        <v>-0.0113023316165375</v>
      </c>
      <c r="AG196" s="23" t="n">
        <f aca="false">LN(D195/D196)</f>
        <v>-0.0415895674791547</v>
      </c>
      <c r="AH196" s="23" t="n">
        <f aca="false">LN(E195/E196)</f>
        <v>-0.0167220420662654</v>
      </c>
      <c r="AI196" s="23" t="n">
        <f aca="false">LN(F195/F196)</f>
        <v>-0.0149909630382205</v>
      </c>
      <c r="AJ196" s="23" t="n">
        <f aca="false">LN(G195/G196)</f>
        <v>0.0288005569295536</v>
      </c>
      <c r="AK196" s="23" t="n">
        <f aca="false">LN(H195/H196)</f>
        <v>0.0535975238381989</v>
      </c>
    </row>
    <row r="197" customFormat="false" ht="15" hidden="false" customHeight="false" outlineLevel="0" collapsed="false">
      <c r="A197" s="19" t="n">
        <v>43890</v>
      </c>
      <c r="B197" s="20" t="n">
        <v>4.922</v>
      </c>
      <c r="C197" s="20" t="n">
        <v>17.0595</v>
      </c>
      <c r="D197" s="20" t="n">
        <v>764.392</v>
      </c>
      <c r="E197" s="20" t="n">
        <v>3105.6925</v>
      </c>
      <c r="F197" s="20" t="n">
        <v>9.5029</v>
      </c>
      <c r="G197" s="20" t="n">
        <v>9.5636</v>
      </c>
      <c r="H197" s="20" t="n">
        <v>3.4344</v>
      </c>
      <c r="I197" s="21" t="n">
        <v>239.562</v>
      </c>
      <c r="J197" s="21" t="n">
        <v>198.255</v>
      </c>
      <c r="K197" s="21" t="n">
        <v>166.389</v>
      </c>
      <c r="L197" s="21" t="n">
        <v>218.978</v>
      </c>
      <c r="M197" s="21" t="n">
        <v>231.785</v>
      </c>
      <c r="N197" s="21" t="n">
        <v>814.034</v>
      </c>
      <c r="O197" s="21" t="n">
        <v>162.554</v>
      </c>
      <c r="P197" s="21" t="n">
        <v>148.107</v>
      </c>
      <c r="Q197" s="22" t="n">
        <f aca="false">(I197/$P197)/(I$4/$P$4)/(B197/B$4)*100</f>
        <v>100.966653995527</v>
      </c>
      <c r="R197" s="22" t="n">
        <f aca="false">(J197/$P197)/(J$4/$P$4)/(C197/C$4)*100</f>
        <v>85.3731788162113</v>
      </c>
      <c r="S197" s="22" t="n">
        <f aca="false">(K197/$P197)/(K$4/$P$4)/(D197/D$4)*100</f>
        <v>95.8310340110416</v>
      </c>
      <c r="T197" s="22" t="n">
        <f aca="false">(L197/$P197)/(L$4/$P$4)/(E197/E$4)*100</f>
        <v>107.990826446741</v>
      </c>
      <c r="U197" s="22" t="n">
        <f aca="false">(M197/$P197)/(M$4/$P$4)/(F197/F$4)*100</f>
        <v>101.802253190791</v>
      </c>
      <c r="V197" s="22" t="n">
        <f aca="false">(N197/$P197)/(N$4/$P$4)/(G197/G$4)*100</f>
        <v>79.1387438791575</v>
      </c>
      <c r="W197" s="22" t="n">
        <f aca="false">(O197/$P197)/(O$4/$P$4)/(H197/H$4)*100</f>
        <v>129.898591326394</v>
      </c>
      <c r="X197" s="23" t="n">
        <f aca="false">-(LN(Q197)-LN(AVERAGE(Q$4:Q197)))</f>
        <v>0.067370400564239</v>
      </c>
      <c r="Y197" s="23" t="n">
        <f aca="false">-(LN(R197)-LN(AVERAGE(R$4:R197)))</f>
        <v>0.174877161552423</v>
      </c>
      <c r="Z197" s="23" t="n">
        <f aca="false">-(LN(S197)-LN(AVERAGE(S$4:S197)))</f>
        <v>0.17887689650188</v>
      </c>
      <c r="AA197" s="23" t="n">
        <f aca="false">-(LN(T197)-LN(AVERAGE(T$4:T197)))</f>
        <v>-0.132191042204346</v>
      </c>
      <c r="AB197" s="23" t="n">
        <f aca="false">-(LN(U197)-LN(AVERAGE(U$4:U197)))</f>
        <v>-0.0106729645244465</v>
      </c>
      <c r="AC197" s="23" t="n">
        <f aca="false">-(LN(V197)-LN(AVERAGE(V$4:V197)))</f>
        <v>0.265310288261588</v>
      </c>
      <c r="AD197" s="23" t="n">
        <f aca="false">-(LN(W197)-LN(AVERAGE(W$4:W197)))</f>
        <v>-0.161973891126333</v>
      </c>
      <c r="AE197" s="23" t="n">
        <f aca="false">LN(B196/B197)</f>
        <v>0.0410202682393983</v>
      </c>
      <c r="AF197" s="23" t="n">
        <f aca="false">LN(C196/C197)</f>
        <v>-0.0164420620899437</v>
      </c>
      <c r="AG197" s="23" t="n">
        <f aca="false">LN(D196/D197)</f>
        <v>-0.0632120544075598</v>
      </c>
      <c r="AH197" s="23" t="n">
        <f aca="false">LN(E196/E197)</f>
        <v>0.0732803470544521</v>
      </c>
      <c r="AI197" s="23" t="n">
        <f aca="false">LN(F196/F197)</f>
        <v>0.0293046829818148</v>
      </c>
      <c r="AJ197" s="23" t="n">
        <f aca="false">LN(G196/G197)</f>
        <v>-0.0109446976723043</v>
      </c>
      <c r="AK197" s="23" t="n">
        <f aca="false">LN(H196/H197)</f>
        <v>-0.0278714309396048</v>
      </c>
    </row>
    <row r="198" customFormat="false" ht="15" hidden="false" customHeight="false" outlineLevel="0" collapsed="false">
      <c r="A198" s="19" t="n">
        <v>43921</v>
      </c>
      <c r="B198" s="20" t="n">
        <v>4.7496</v>
      </c>
      <c r="C198" s="20" t="n">
        <v>18.5716</v>
      </c>
      <c r="D198" s="20" t="n">
        <v>769.0339</v>
      </c>
      <c r="E198" s="20" t="n">
        <v>3189.2818</v>
      </c>
      <c r="F198" s="20" t="n">
        <v>9.9663</v>
      </c>
      <c r="G198" s="20" t="n">
        <v>9.2659</v>
      </c>
      <c r="H198" s="20" t="n">
        <v>3.4407</v>
      </c>
      <c r="I198" s="21" t="n">
        <v>241.057</v>
      </c>
      <c r="J198" s="21" t="n">
        <v>198.886</v>
      </c>
      <c r="K198" s="21" t="n">
        <v>166.899</v>
      </c>
      <c r="L198" s="21" t="n">
        <v>219.954</v>
      </c>
      <c r="M198" s="21" t="n">
        <v>232.994</v>
      </c>
      <c r="N198" s="21" t="n">
        <v>823.114</v>
      </c>
      <c r="O198" s="21" t="n">
        <v>162.945</v>
      </c>
      <c r="P198" s="21" t="n">
        <v>148.23</v>
      </c>
      <c r="Q198" s="22" t="n">
        <f aca="false">(I198/$P198)/(I$4/$P$4)/(B198/B$4)*100</f>
        <v>105.197115413232</v>
      </c>
      <c r="R198" s="22" t="n">
        <f aca="false">(J198/$P198)/(J$4/$P$4)/(C198/C$4)*100</f>
        <v>78.6064114432359</v>
      </c>
      <c r="S198" s="22" t="n">
        <f aca="false">(K198/$P198)/(K$4/$P$4)/(D198/D$4)*100</f>
        <v>95.4652737570631</v>
      </c>
      <c r="T198" s="22" t="n">
        <f aca="false">(L198/$P198)/(L$4/$P$4)/(E198/E$4)*100</f>
        <v>105.541504184273</v>
      </c>
      <c r="U198" s="22" t="n">
        <f aca="false">(M198/$P198)/(M$4/$P$4)/(F198/F$4)*100</f>
        <v>97.4941327336763</v>
      </c>
      <c r="V198" s="22" t="n">
        <f aca="false">(N198/$P198)/(N$4/$P$4)/(G198/G$4)*100</f>
        <v>82.5239234603846</v>
      </c>
      <c r="W198" s="22" t="n">
        <f aca="false">(O198/$P198)/(O$4/$P$4)/(H198/H$4)*100</f>
        <v>129.864773923482</v>
      </c>
      <c r="X198" s="23" t="n">
        <f aca="false">-(LN(Q198)-LN(AVERAGE(Q$4:Q198)))</f>
        <v>0.0261915779762019</v>
      </c>
      <c r="Y198" s="23" t="n">
        <f aca="false">-(LN(R198)-LN(AVERAGE(R$4:R198)))</f>
        <v>0.256291181105171</v>
      </c>
      <c r="Z198" s="23" t="n">
        <f aca="false">-(LN(S198)-LN(AVERAGE(S$4:S198)))</f>
        <v>0.181844230470215</v>
      </c>
      <c r="AA198" s="23" t="n">
        <f aca="false">-(LN(T198)-LN(AVERAGE(T$4:T198)))</f>
        <v>-0.108657213768665</v>
      </c>
      <c r="AB198" s="23" t="n">
        <f aca="false">-(LN(U198)-LN(AVERAGE(U$4:U198)))</f>
        <v>0.0324027398529019</v>
      </c>
      <c r="AC198" s="23" t="n">
        <f aca="false">-(LN(V198)-LN(AVERAGE(V$4:V198)))</f>
        <v>0.222397297837595</v>
      </c>
      <c r="AD198" s="23" t="n">
        <f aca="false">-(LN(W198)-LN(AVERAGE(W$4:W198)))</f>
        <v>-0.16081380499818</v>
      </c>
      <c r="AE198" s="23" t="n">
        <f aca="false">LN(B197/B198)</f>
        <v>0.0356545479945355</v>
      </c>
      <c r="AF198" s="23" t="n">
        <f aca="false">LN(C197/C198)</f>
        <v>-0.0849262988164247</v>
      </c>
      <c r="AG198" s="23" t="n">
        <f aca="false">LN(D197/D198)</f>
        <v>-0.00605430517237415</v>
      </c>
      <c r="AH198" s="23" t="n">
        <f aca="false">LN(E197/E198)</f>
        <v>-0.0265590324891325</v>
      </c>
      <c r="AI198" s="23" t="n">
        <f aca="false">LN(F197/F198)</f>
        <v>-0.0476123865730574</v>
      </c>
      <c r="AJ198" s="23" t="n">
        <f aca="false">LN(G197/G198)</f>
        <v>0.03162323042374</v>
      </c>
      <c r="AK198" s="23" t="n">
        <f aca="false">LN(H197/H198)</f>
        <v>-0.00183270112823562</v>
      </c>
    </row>
    <row r="199" customFormat="false" ht="15" hidden="false" customHeight="false" outlineLevel="0" collapsed="false">
      <c r="A199" s="19" t="n">
        <v>43951</v>
      </c>
      <c r="B199" s="20" t="n">
        <v>4.8831</v>
      </c>
      <c r="C199" s="20" t="n">
        <v>18.2608</v>
      </c>
      <c r="D199" s="20" t="n">
        <v>786.0405</v>
      </c>
      <c r="E199" s="20" t="n">
        <v>3069.1087</v>
      </c>
      <c r="F199" s="20" t="n">
        <v>10.5947</v>
      </c>
      <c r="G199" s="20" t="n">
        <v>9.2575</v>
      </c>
      <c r="H199" s="20" t="n">
        <v>3.6454</v>
      </c>
      <c r="I199" s="21" t="n">
        <v>241.821</v>
      </c>
      <c r="J199" s="21" t="n">
        <v>199.221</v>
      </c>
      <c r="K199" s="21" t="n">
        <v>166.944</v>
      </c>
      <c r="L199" s="21" t="n">
        <v>220.53</v>
      </c>
      <c r="M199" s="21" t="n">
        <v>233.779</v>
      </c>
      <c r="N199" s="21" t="n">
        <v>832.876</v>
      </c>
      <c r="O199" s="21" t="n">
        <v>163.002</v>
      </c>
      <c r="P199" s="21" t="n">
        <v>148.528</v>
      </c>
      <c r="Q199" s="22" t="n">
        <f aca="false">(I199/$P199)/(I$4/$P$4)/(B199/B$4)*100</f>
        <v>102.439462224767</v>
      </c>
      <c r="R199" s="22" t="n">
        <f aca="false">(J199/$P199)/(J$4/$P$4)/(C199/C$4)*100</f>
        <v>79.9182875323897</v>
      </c>
      <c r="S199" s="22" t="n">
        <f aca="false">(K199/$P199)/(K$4/$P$4)/(D199/D$4)*100</f>
        <v>93.2375470949112</v>
      </c>
      <c r="T199" s="22" t="n">
        <f aca="false">(L199/$P199)/(L$4/$P$4)/(E199/E$4)*100</f>
        <v>109.740640940885</v>
      </c>
      <c r="U199" s="22" t="n">
        <f aca="false">(M199/$P199)/(M$4/$P$4)/(F199/F$4)*100</f>
        <v>91.835862109838</v>
      </c>
      <c r="V199" s="22" t="n">
        <f aca="false">(N199/$P199)/(N$4/$P$4)/(G199/G$4)*100</f>
        <v>83.4107239255041</v>
      </c>
      <c r="W199" s="22" t="n">
        <f aca="false">(O199/$P199)/(O$4/$P$4)/(H199/H$4)*100</f>
        <v>122.369349692987</v>
      </c>
      <c r="X199" s="23" t="n">
        <f aca="false">-(LN(Q199)-LN(AVERAGE(Q$4:Q199)))</f>
        <v>0.0524932280217918</v>
      </c>
      <c r="Y199" s="23" t="n">
        <f aca="false">-(LN(R199)-LN(AVERAGE(R$4:R199)))</f>
        <v>0.238651560346022</v>
      </c>
      <c r="Z199" s="23" t="n">
        <f aca="false">-(LN(S199)-LN(AVERAGE(S$4:S199)))</f>
        <v>0.204508257639765</v>
      </c>
      <c r="AA199" s="23" t="n">
        <f aca="false">-(LN(T199)-LN(AVERAGE(T$4:T199)))</f>
        <v>-0.146861129805699</v>
      </c>
      <c r="AB199" s="23" t="n">
        <f aca="false">-(LN(U199)-LN(AVERAGE(U$4:U199)))</f>
        <v>0.0917426250296076</v>
      </c>
      <c r="AC199" s="23" t="n">
        <f aca="false">-(LN(V199)-LN(AVERAGE(V$4:V199)))</f>
        <v>0.210734703810109</v>
      </c>
      <c r="AD199" s="23" t="n">
        <f aca="false">-(LN(W199)-LN(AVERAGE(W$4:W199)))</f>
        <v>-0.100819889509949</v>
      </c>
      <c r="AE199" s="23" t="n">
        <f aca="false">LN(B198/B199)</f>
        <v>-0.0277198601090965</v>
      </c>
      <c r="AF199" s="23" t="n">
        <f aca="false">LN(C198/C199)</f>
        <v>0.0168768463096981</v>
      </c>
      <c r="AG199" s="23" t="n">
        <f aca="false">LN(D198/D199)</f>
        <v>-0.0218732660603334</v>
      </c>
      <c r="AH199" s="23" t="n">
        <f aca="false">LN(E198/E199)</f>
        <v>0.0384085566693358</v>
      </c>
      <c r="AI199" s="23" t="n">
        <f aca="false">LN(F198/F199)</f>
        <v>-0.0611444743222097</v>
      </c>
      <c r="AJ199" s="23" t="n">
        <f aca="false">LN(G198/G199)</f>
        <v>0.000906960987270749</v>
      </c>
      <c r="AK199" s="23" t="n">
        <f aca="false">LN(H198/H199)</f>
        <v>-0.0577911597522466</v>
      </c>
    </row>
    <row r="200" customFormat="false" ht="15" hidden="false" customHeight="false" outlineLevel="0" collapsed="false">
      <c r="A200" s="19" t="n">
        <v>43982</v>
      </c>
      <c r="B200" s="20" t="n">
        <v>4.7495</v>
      </c>
      <c r="C200" s="20" t="n">
        <v>18.1912</v>
      </c>
      <c r="D200" s="20" t="n">
        <v>831.4943</v>
      </c>
      <c r="E200" s="20" t="n">
        <v>3169.3788</v>
      </c>
      <c r="F200" s="20" t="n">
        <v>10.1402</v>
      </c>
      <c r="G200" s="20" t="n">
        <v>9.3605</v>
      </c>
      <c r="H200" s="20" t="n">
        <v>3.6464</v>
      </c>
      <c r="I200" s="21" t="n">
        <v>242.592</v>
      </c>
      <c r="J200" s="21" t="n">
        <v>199.628</v>
      </c>
      <c r="K200" s="21" t="n">
        <v>167.642</v>
      </c>
      <c r="L200" s="21" t="n">
        <v>221.779</v>
      </c>
      <c r="M200" s="21" t="n">
        <v>234.851</v>
      </c>
      <c r="N200" s="21" t="n">
        <v>844.078</v>
      </c>
      <c r="O200" s="21" t="n">
        <v>163.703</v>
      </c>
      <c r="P200" s="21" t="n">
        <v>148.594</v>
      </c>
      <c r="Q200" s="22" t="n">
        <f aca="false">(I200/$P200)/(I$4/$P$4)/(B200/B$4)*100</f>
        <v>105.609877228727</v>
      </c>
      <c r="R200" s="22" t="n">
        <f aca="false">(J200/$P200)/(J$4/$P$4)/(C200/C$4)*100</f>
        <v>80.3522459073807</v>
      </c>
      <c r="S200" s="22" t="n">
        <f aca="false">(K200/$P200)/(K$4/$P$4)/(D200/D$4)*100</f>
        <v>88.4699056641474</v>
      </c>
      <c r="T200" s="22" t="n">
        <f aca="false">(L200/$P200)/(L$4/$P$4)/(E200/E$4)*100</f>
        <v>106.823159028434</v>
      </c>
      <c r="U200" s="22" t="n">
        <f aca="false">(M200/$P200)/(M$4/$P$4)/(F200/F$4)*100</f>
        <v>96.3492696128864</v>
      </c>
      <c r="V200" s="22" t="n">
        <f aca="false">(N200/$P200)/(N$4/$P$4)/(G200/G$4)*100</f>
        <v>83.5652768530077</v>
      </c>
      <c r="W200" s="22" t="n">
        <f aca="false">(O200/$P200)/(O$4/$P$4)/(H200/H$4)*100</f>
        <v>122.807332494754</v>
      </c>
      <c r="X200" s="23" t="n">
        <f aca="false">-(LN(Q200)-LN(AVERAGE(Q$4:Q200)))</f>
        <v>0.021902810416095</v>
      </c>
      <c r="Y200" s="23" t="n">
        <f aca="false">-(LN(R200)-LN(AVERAGE(R$4:R200)))</f>
        <v>0.232179658102055</v>
      </c>
      <c r="Z200" s="23" t="n">
        <f aca="false">-(LN(S200)-LN(AVERAGE(S$4:S200)))</f>
        <v>0.255845255910359</v>
      </c>
      <c r="AA200" s="23" t="n">
        <f aca="false">-(LN(T200)-LN(AVERAGE(T$4:T200)))</f>
        <v>-0.119269602530063</v>
      </c>
      <c r="AB200" s="23" t="n">
        <f aca="false">-(LN(U200)-LN(AVERAGE(U$4:U200)))</f>
        <v>0.0435482937740872</v>
      </c>
      <c r="AC200" s="23" t="n">
        <f aca="false">-(LN(V200)-LN(AVERAGE(V$4:V200)))</f>
        <v>0.207926141116464</v>
      </c>
      <c r="AD200" s="23" t="n">
        <f aca="false">-(LN(W200)-LN(AVERAGE(W$4:W200)))</f>
        <v>-0.103834282806599</v>
      </c>
      <c r="AE200" s="23" t="n">
        <f aca="false">LN(B199/B200)</f>
        <v>0.027740914735325</v>
      </c>
      <c r="AF200" s="23" t="n">
        <f aca="false">LN(C199/C200)</f>
        <v>0.0038187251497541</v>
      </c>
      <c r="AG200" s="23" t="n">
        <f aca="false">LN(D199/D200)</f>
        <v>-0.0562161257089996</v>
      </c>
      <c r="AH200" s="23" t="n">
        <f aca="false">LN(E199/E200)</f>
        <v>-0.0321484128274565</v>
      </c>
      <c r="AI200" s="23" t="n">
        <f aca="false">LN(F199/F200)</f>
        <v>0.0438461542419372</v>
      </c>
      <c r="AJ200" s="23" t="n">
        <f aca="false">LN(G199/G200)</f>
        <v>-0.0110646740605552</v>
      </c>
      <c r="AK200" s="23" t="n">
        <f aca="false">LN(H199/H200)</f>
        <v>-0.000274280700586663</v>
      </c>
    </row>
    <row r="201" customFormat="false" ht="15" hidden="false" customHeight="false" outlineLevel="0" collapsed="false">
      <c r="A201" s="19" t="n">
        <v>44012</v>
      </c>
      <c r="B201" s="20" t="n">
        <v>4.6046</v>
      </c>
      <c r="C201" s="20" t="n">
        <v>18.1244</v>
      </c>
      <c r="D201" s="20" t="n">
        <v>821.0245</v>
      </c>
      <c r="E201" s="20" t="n">
        <v>3264.9752</v>
      </c>
      <c r="F201" s="20" t="n">
        <v>10.0387</v>
      </c>
      <c r="G201" s="20" t="n">
        <v>9.7099</v>
      </c>
      <c r="H201" s="20" t="n">
        <v>3.4715</v>
      </c>
      <c r="I201" s="21" t="n">
        <v>243.335</v>
      </c>
      <c r="J201" s="21" t="n">
        <v>200.411</v>
      </c>
      <c r="K201" s="21" t="n">
        <v>167.904</v>
      </c>
      <c r="L201" s="21" t="n">
        <v>222.559</v>
      </c>
      <c r="M201" s="21" t="n">
        <v>235.89</v>
      </c>
      <c r="N201" s="21" t="n">
        <v>854.63</v>
      </c>
      <c r="O201" s="21" t="n">
        <v>164.045</v>
      </c>
      <c r="P201" s="21" t="n">
        <v>149.157</v>
      </c>
      <c r="Q201" s="22" t="n">
        <f aca="false">(I201/$P201)/(I$4/$P$4)/(B201/B$4)*100</f>
        <v>108.854467963246</v>
      </c>
      <c r="R201" s="22" t="n">
        <f aca="false">(J201/$P201)/(J$4/$P$4)/(C201/C$4)*100</f>
        <v>80.6591170431085</v>
      </c>
      <c r="S201" s="22" t="n">
        <f aca="false">(K201/$P201)/(K$4/$P$4)/(D201/D$4)*100</f>
        <v>89.3993922795093</v>
      </c>
      <c r="T201" s="22" t="n">
        <f aca="false">(L201/$P201)/(L$4/$P$4)/(E201/E$4)*100</f>
        <v>103.667363359749</v>
      </c>
      <c r="U201" s="22" t="n">
        <f aca="false">(M201/$P201)/(M$4/$P$4)/(F201/F$4)*100</f>
        <v>97.3850344669935</v>
      </c>
      <c r="V201" s="22" t="n">
        <f aca="false">(N201/$P201)/(N$4/$P$4)/(G201/G$4)*100</f>
        <v>81.2574769460593</v>
      </c>
      <c r="W201" s="22" t="n">
        <f aca="false">(O201/$P201)/(O$4/$P$4)/(H201/H$4)*100</f>
        <v>128.776147879814</v>
      </c>
      <c r="X201" s="23" t="n">
        <f aca="false">-(LN(Q201)-LN(AVERAGE(Q$4:Q201)))</f>
        <v>-0.00831473848708519</v>
      </c>
      <c r="Y201" s="23" t="n">
        <f aca="false">-(LN(R201)-LN(AVERAGE(R$4:R201)))</f>
        <v>0.227336172429218</v>
      </c>
      <c r="Z201" s="23" t="n">
        <f aca="false">-(LN(S201)-LN(AVERAGE(S$4:S201)))</f>
        <v>0.244294204062334</v>
      </c>
      <c r="AA201" s="23" t="n">
        <f aca="false">-(LN(T201)-LN(AVERAGE(T$4:T201)))</f>
        <v>-0.0888106474208632</v>
      </c>
      <c r="AB201" s="23" t="n">
        <f aca="false">-(LN(U201)-LN(AVERAGE(U$4:U201)))</f>
        <v>0.0326923053114649</v>
      </c>
      <c r="AC201" s="23" t="n">
        <f aca="false">-(LN(V201)-LN(AVERAGE(V$4:V201)))</f>
        <v>0.23486938155478</v>
      </c>
      <c r="AD201" s="23" t="n">
        <f aca="false">-(LN(W201)-LN(AVERAGE(W$4:W201)))</f>
        <v>-0.150468569653529</v>
      </c>
      <c r="AE201" s="23" t="n">
        <f aca="false">LN(B200/B201)</f>
        <v>0.0309835455199674</v>
      </c>
      <c r="AF201" s="23" t="n">
        <f aca="false">LN(C200/C201)</f>
        <v>0.00367886392291296</v>
      </c>
      <c r="AG201" s="23" t="n">
        <f aca="false">LN(D200/D201)</f>
        <v>0.0126714928646163</v>
      </c>
      <c r="AH201" s="23" t="n">
        <f aca="false">LN(E200/E201)</f>
        <v>-0.0297165604464599</v>
      </c>
      <c r="AI201" s="23" t="n">
        <f aca="false">LN(F200/F201)</f>
        <v>0.0100600980260591</v>
      </c>
      <c r="AJ201" s="23" t="n">
        <f aca="false">LN(G200/G201)</f>
        <v>-0.0366472757228418</v>
      </c>
      <c r="AK201" s="23" t="n">
        <f aca="false">LN(H200/H201)</f>
        <v>0.0491536022980918</v>
      </c>
    </row>
    <row r="202" customFormat="false" ht="15" hidden="false" customHeight="false" outlineLevel="0" collapsed="false">
      <c r="A202" s="19" t="n">
        <v>44043</v>
      </c>
      <c r="B202" s="20" t="n">
        <v>4.4982</v>
      </c>
      <c r="C202" s="20" t="n">
        <v>17.7938</v>
      </c>
      <c r="D202" s="20" t="n">
        <v>794.4511</v>
      </c>
      <c r="E202" s="20" t="n">
        <v>3448.8927</v>
      </c>
      <c r="F202" s="20" t="n">
        <v>9.6914</v>
      </c>
      <c r="G202" s="20" t="n">
        <v>9.2797</v>
      </c>
      <c r="H202" s="20" t="n">
        <v>3.4345</v>
      </c>
      <c r="I202" s="21" t="n">
        <v>244.458</v>
      </c>
      <c r="J202" s="21" t="n">
        <v>201.215</v>
      </c>
      <c r="K202" s="21" t="n">
        <v>168.191</v>
      </c>
      <c r="L202" s="21" t="n">
        <v>223.253</v>
      </c>
      <c r="M202" s="21" t="n">
        <v>236.888</v>
      </c>
      <c r="N202" s="21" t="n">
        <v>862.858</v>
      </c>
      <c r="O202" s="21" t="n">
        <v>164.296</v>
      </c>
      <c r="P202" s="21" t="n">
        <v>149.228</v>
      </c>
      <c r="Q202" s="22" t="n">
        <f aca="false">(I202/$P202)/(I$4/$P$4)/(B202/B$4)*100</f>
        <v>111.890290922662</v>
      </c>
      <c r="R202" s="22" t="n">
        <f aca="false">(J202/$P202)/(J$4/$P$4)/(C202/C$4)*100</f>
        <v>82.4480742723852</v>
      </c>
      <c r="S202" s="22" t="n">
        <f aca="false">(K202/$P202)/(K$4/$P$4)/(D202/D$4)*100</f>
        <v>92.5035807649576</v>
      </c>
      <c r="T202" s="22" t="n">
        <f aca="false">(L202/$P202)/(L$4/$P$4)/(E202/E$4)*100</f>
        <v>98.3983283165234</v>
      </c>
      <c r="U202" s="22" t="n">
        <f aca="false">(M202/$P202)/(M$4/$P$4)/(F202/F$4)*100</f>
        <v>101.253497012489</v>
      </c>
      <c r="V202" s="22" t="n">
        <f aca="false">(N202/$P202)/(N$4/$P$4)/(G202/G$4)*100</f>
        <v>85.8022490707813</v>
      </c>
      <c r="W202" s="22" t="n">
        <f aca="false">(O202/$P202)/(O$4/$P$4)/(H202/H$4)*100</f>
        <v>130.300592999757</v>
      </c>
      <c r="X202" s="23" t="n">
        <f aca="false">-(LN(Q202)-LN(AVERAGE(Q$4:Q202)))</f>
        <v>-0.0356384956026581</v>
      </c>
      <c r="Y202" s="23" t="n">
        <f aca="false">-(LN(R202)-LN(AVERAGE(R$4:R202)))</f>
        <v>0.204465832268232</v>
      </c>
      <c r="Z202" s="23" t="n">
        <f aca="false">-(LN(S202)-LN(AVERAGE(S$4:S202)))</f>
        <v>0.209207787177384</v>
      </c>
      <c r="AA202" s="23" t="n">
        <f aca="false">-(LN(T202)-LN(AVERAGE(T$4:T202)))</f>
        <v>-0.0364595638937821</v>
      </c>
      <c r="AB202" s="23" t="n">
        <f aca="false">-(LN(U202)-LN(AVERAGE(U$4:U202)))</f>
        <v>-0.00623082232675376</v>
      </c>
      <c r="AC202" s="23" t="n">
        <f aca="false">-(LN(V202)-LN(AVERAGE(V$4:V202)))</f>
        <v>0.179616995336988</v>
      </c>
      <c r="AD202" s="23" t="n">
        <f aca="false">-(LN(W202)-LN(AVERAGE(W$4:W202)))</f>
        <v>-0.161352266702051</v>
      </c>
      <c r="AE202" s="23" t="n">
        <f aca="false">LN(B201/B202)</f>
        <v>0.0233784870731986</v>
      </c>
      <c r="AF202" s="23" t="n">
        <f aca="false">LN(C201/C202)</f>
        <v>0.018409014728856</v>
      </c>
      <c r="AG202" s="23" t="n">
        <f aca="false">LN(D201/D202)</f>
        <v>0.0329015147245719</v>
      </c>
      <c r="AH202" s="23" t="n">
        <f aca="false">LN(E201/E202)</f>
        <v>-0.0548010560165124</v>
      </c>
      <c r="AI202" s="23" t="n">
        <f aca="false">LN(F201/F202)</f>
        <v>0.0352087294975619</v>
      </c>
      <c r="AJ202" s="23" t="n">
        <f aca="false">LN(G201/G202)</f>
        <v>0.0453167648996732</v>
      </c>
      <c r="AK202" s="23" t="n">
        <f aca="false">LN(H201/H202)</f>
        <v>0.0107154225393916</v>
      </c>
    </row>
    <row r="203" customFormat="false" ht="15" hidden="false" customHeight="false" outlineLevel="0" collapsed="false">
      <c r="A203" s="19" t="n">
        <v>44074</v>
      </c>
      <c r="B203" s="20" t="n">
        <v>4.5782</v>
      </c>
      <c r="C203" s="20" t="n">
        <v>18.1966</v>
      </c>
      <c r="D203" s="20" t="n">
        <v>812.8558</v>
      </c>
      <c r="E203" s="20" t="n">
        <v>3380.3384</v>
      </c>
      <c r="F203" s="20" t="n">
        <v>10.4041</v>
      </c>
      <c r="G203" s="20" t="n">
        <v>9.0491</v>
      </c>
      <c r="H203" s="20" t="n">
        <v>3.6322</v>
      </c>
      <c r="I203" s="21" t="n">
        <v>245.295</v>
      </c>
      <c r="J203" s="21" t="n">
        <v>202.13</v>
      </c>
      <c r="K203" s="21" t="n">
        <v>168.384</v>
      </c>
      <c r="L203" s="21" t="n">
        <v>223.931</v>
      </c>
      <c r="M203" s="21" t="n">
        <v>237.976</v>
      </c>
      <c r="N203" s="21" t="n">
        <v>872.639</v>
      </c>
      <c r="O203" s="21" t="n">
        <v>164.956</v>
      </c>
      <c r="P203" s="21" t="n">
        <v>149.598</v>
      </c>
      <c r="Q203" s="22" t="n">
        <f aca="false">(I203/$P203)/(I$4/$P$4)/(B203/B$4)*100</f>
        <v>110.038680948126</v>
      </c>
      <c r="R203" s="22" t="n">
        <f aca="false">(J203/$P203)/(J$4/$P$4)/(C203/C$4)*100</f>
        <v>80.7893151774506</v>
      </c>
      <c r="S203" s="22" t="n">
        <f aca="false">(K203/$P203)/(K$4/$P$4)/(D203/D$4)*100</f>
        <v>90.2889924246424</v>
      </c>
      <c r="T203" s="22" t="n">
        <f aca="false">(L203/$P203)/(L$4/$P$4)/(E203/E$4)*100</f>
        <v>100.449706345341</v>
      </c>
      <c r="U203" s="22" t="n">
        <f aca="false">(M203/$P203)/(M$4/$P$4)/(F203/F$4)*100</f>
        <v>94.5162892609445</v>
      </c>
      <c r="V203" s="22" t="n">
        <f aca="false">(N203/$P203)/(N$4/$P$4)/(G203/G$4)*100</f>
        <v>88.7660797518394</v>
      </c>
      <c r="W203" s="22" t="n">
        <f aca="false">(O203/$P203)/(O$4/$P$4)/(H203/H$4)*100</f>
        <v>123.397345317286</v>
      </c>
      <c r="X203" s="23" t="n">
        <f aca="false">-(LN(Q203)-LN(AVERAGE(Q$4:Q203)))</f>
        <v>-0.0188559416467173</v>
      </c>
      <c r="Y203" s="23" t="n">
        <f aca="false">-(LN(R203)-LN(AVERAGE(R$4:R203)))</f>
        <v>0.223782719270703</v>
      </c>
      <c r="Z203" s="23" t="n">
        <f aca="false">-(LN(S203)-LN(AVERAGE(S$4:S203)))</f>
        <v>0.232398073937609</v>
      </c>
      <c r="AA203" s="23" t="n">
        <f aca="false">-(LN(T203)-LN(AVERAGE(T$4:T203)))</f>
        <v>-0.056799188732886</v>
      </c>
      <c r="AB203" s="23" t="n">
        <f aca="false">-(LN(U203)-LN(AVERAGE(U$4:U203)))</f>
        <v>0.0623206644506844</v>
      </c>
      <c r="AC203" s="23" t="n">
        <f aca="false">-(LN(V203)-LN(AVERAGE(V$4:V203)))</f>
        <v>0.144979660533996</v>
      </c>
      <c r="AD203" s="23" t="n">
        <f aca="false">-(LN(W203)-LN(AVERAGE(W$4:W203)))</f>
        <v>-0.106353775028376</v>
      </c>
      <c r="AE203" s="23" t="n">
        <f aca="false">LN(B202/B203)</f>
        <v>-0.0176285910208332</v>
      </c>
      <c r="AF203" s="23" t="n">
        <f aca="false">LN(C202/C203)</f>
        <v>-0.0223846814285041</v>
      </c>
      <c r="AG203" s="23" t="n">
        <f aca="false">LN(D202/D203)</f>
        <v>-0.0229022901034896</v>
      </c>
      <c r="AH203" s="23" t="n">
        <f aca="false">LN(E202/E203)</f>
        <v>0.0200774001773453</v>
      </c>
      <c r="AI203" s="23" t="n">
        <f aca="false">LN(F202/F203)</f>
        <v>-0.0709610649172444</v>
      </c>
      <c r="AJ203" s="23" t="n">
        <f aca="false">LN(G202/G203)</f>
        <v>0.025163913436564</v>
      </c>
      <c r="AK203" s="23" t="n">
        <f aca="false">LN(H202/H203)</f>
        <v>-0.0559671706304619</v>
      </c>
    </row>
    <row r="204" customFormat="false" ht="15" hidden="false" customHeight="false" outlineLevel="0" collapsed="false">
      <c r="A204" s="19" t="n">
        <v>44104</v>
      </c>
      <c r="B204" s="20" t="n">
        <v>4.5436</v>
      </c>
      <c r="C204" s="20" t="n">
        <v>18.4192</v>
      </c>
      <c r="D204" s="20" t="n">
        <v>780.1524</v>
      </c>
      <c r="E204" s="20" t="n">
        <v>3556.2436</v>
      </c>
      <c r="F204" s="20" t="n">
        <v>11.5687</v>
      </c>
      <c r="G204" s="20" t="n">
        <v>8.8139</v>
      </c>
      <c r="H204" s="20" t="n">
        <v>3.5572</v>
      </c>
      <c r="I204" s="21" t="n">
        <v>245.842</v>
      </c>
      <c r="J204" s="21" t="n">
        <v>202.92</v>
      </c>
      <c r="K204" s="21" t="n">
        <v>169.218</v>
      </c>
      <c r="L204" s="21" t="n">
        <v>224.664</v>
      </c>
      <c r="M204" s="21" t="n">
        <v>238.398</v>
      </c>
      <c r="N204" s="21" t="n">
        <v>880.979</v>
      </c>
      <c r="O204" s="21" t="n">
        <v>165.314</v>
      </c>
      <c r="P204" s="21" t="n">
        <v>149.978</v>
      </c>
      <c r="Q204" s="22" t="n">
        <f aca="false">(I204/$P204)/(I$4/$P$4)/(B204/B$4)*100</f>
        <v>110.842333480557</v>
      </c>
      <c r="R204" s="22" t="n">
        <f aca="false">(J204/$P204)/(J$4/$P$4)/(C204/C$4)*100</f>
        <v>79.9218850862201</v>
      </c>
      <c r="S204" s="22" t="n">
        <f aca="false">(K204/$P204)/(K$4/$P$4)/(D204/D$4)*100</f>
        <v>94.300247348402</v>
      </c>
      <c r="T204" s="22" t="n">
        <f aca="false">(L204/$P204)/(L$4/$P$4)/(E204/E$4)*100</f>
        <v>95.5509139025614</v>
      </c>
      <c r="U204" s="22" t="n">
        <f aca="false">(M204/$P204)/(M$4/$P$4)/(F204/F$4)*100</f>
        <v>84.9364877369611</v>
      </c>
      <c r="V204" s="22" t="n">
        <f aca="false">(N204/$P204)/(N$4/$P$4)/(G204/G$4)*100</f>
        <v>91.7726930382317</v>
      </c>
      <c r="W204" s="22" t="n">
        <f aca="false">(O204/$P204)/(O$4/$P$4)/(H204/H$4)*100</f>
        <v>125.952570191118</v>
      </c>
      <c r="X204" s="23" t="n">
        <f aca="false">-(LN(Q204)-LN(AVERAGE(Q$4:Q204)))</f>
        <v>-0.0260010463641613</v>
      </c>
      <c r="Y204" s="23" t="n">
        <f aca="false">-(LN(R204)-LN(AVERAGE(R$4:R204)))</f>
        <v>0.233536900660392</v>
      </c>
      <c r="Z204" s="23" t="n">
        <f aca="false">-(LN(S204)-LN(AVERAGE(S$4:S204)))</f>
        <v>0.188072952749375</v>
      </c>
      <c r="AA204" s="23" t="n">
        <f aca="false">-(LN(T204)-LN(AVERAGE(T$4:T204)))</f>
        <v>-0.00676730431309558</v>
      </c>
      <c r="AB204" s="23" t="n">
        <f aca="false">-(LN(U204)-LN(AVERAGE(U$4:U204)))</f>
        <v>0.168414401228639</v>
      </c>
      <c r="AC204" s="23" t="n">
        <f aca="false">-(LN(V204)-LN(AVERAGE(V$4:V204)))</f>
        <v>0.111143650125123</v>
      </c>
      <c r="AD204" s="23" t="n">
        <f aca="false">-(LN(W204)-LN(AVERAGE(W$4:W204)))</f>
        <v>-0.126176945014711</v>
      </c>
      <c r="AE204" s="23" t="n">
        <f aca="false">LN(B203/B204)</f>
        <v>0.0075862584006381</v>
      </c>
      <c r="AF204" s="23" t="n">
        <f aca="false">LN(C203/C204)</f>
        <v>-0.0121588353866227</v>
      </c>
      <c r="AG204" s="23" t="n">
        <f aca="false">LN(D203/D204)</f>
        <v>0.0410644408286752</v>
      </c>
      <c r="AH204" s="23" t="n">
        <f aca="false">LN(E203/E204)</f>
        <v>-0.0507289964157625</v>
      </c>
      <c r="AI204" s="23" t="n">
        <f aca="false">LN(F203/F204)</f>
        <v>-0.106103216114191</v>
      </c>
      <c r="AJ204" s="23" t="n">
        <f aca="false">LN(G203/G204)</f>
        <v>0.0263352844839239</v>
      </c>
      <c r="AK204" s="23" t="n">
        <f aca="false">LN(H203/H204)</f>
        <v>0.0208648067589133</v>
      </c>
    </row>
    <row r="205" customFormat="false" ht="15" hidden="false" customHeight="false" outlineLevel="0" collapsed="false">
      <c r="A205" s="19" t="n">
        <v>44135</v>
      </c>
      <c r="B205" s="20" t="n">
        <v>4.6095</v>
      </c>
      <c r="C205" s="20" t="n">
        <v>17.9237</v>
      </c>
      <c r="D205" s="20" t="n">
        <v>808.0548</v>
      </c>
      <c r="E205" s="20" t="n">
        <v>3363.244</v>
      </c>
      <c r="F205" s="20" t="n">
        <v>10.9227</v>
      </c>
      <c r="G205" s="20" t="n">
        <v>8.8031</v>
      </c>
      <c r="H205" s="20" t="n">
        <v>3.6271</v>
      </c>
      <c r="I205" s="21" t="n">
        <v>246.831</v>
      </c>
      <c r="J205" s="21" t="n">
        <v>203.555</v>
      </c>
      <c r="K205" s="21" t="n">
        <v>169.716</v>
      </c>
      <c r="L205" s="21" t="n">
        <v>225.616</v>
      </c>
      <c r="M205" s="21" t="n">
        <v>239.725</v>
      </c>
      <c r="N205" s="21" t="n">
        <v>889.633</v>
      </c>
      <c r="O205" s="21" t="n">
        <v>165.917</v>
      </c>
      <c r="P205" s="21" t="n">
        <v>150.061</v>
      </c>
      <c r="Q205" s="22" t="n">
        <f aca="false">(I205/$P205)/(I$4/$P$4)/(B205/B$4)*100</f>
        <v>109.63652846755</v>
      </c>
      <c r="R205" s="22" t="n">
        <f aca="false">(J205/$P205)/(J$4/$P$4)/(C205/C$4)*100</f>
        <v>82.3427673936315</v>
      </c>
      <c r="S205" s="22" t="n">
        <f aca="false">(K205/$P205)/(K$4/$P$4)/(D205/D$4)*100</f>
        <v>91.2614611073129</v>
      </c>
      <c r="T205" s="22" t="n">
        <f aca="false">(L205/$P205)/(L$4/$P$4)/(E205/E$4)*100</f>
        <v>101.406104861166</v>
      </c>
      <c r="U205" s="22" t="n">
        <f aca="false">(M205/$P205)/(M$4/$P$4)/(F205/F$4)*100</f>
        <v>90.4105878398877</v>
      </c>
      <c r="V205" s="22" t="n">
        <f aca="false">(N205/$P205)/(N$4/$P$4)/(G205/G$4)*100</f>
        <v>92.7365658227699</v>
      </c>
      <c r="W205" s="22" t="n">
        <f aca="false">(O205/$P205)/(O$4/$P$4)/(H205/H$4)*100</f>
        <v>123.907262509569</v>
      </c>
      <c r="X205" s="23" t="n">
        <f aca="false">-(LN(Q205)-LN(AVERAGE(Q$4:Q205)))</f>
        <v>-0.0149877514804713</v>
      </c>
      <c r="Y205" s="23" t="n">
        <f aca="false">-(LN(R205)-LN(AVERAGE(R$4:R205)))</f>
        <v>0.202783255153785</v>
      </c>
      <c r="Z205" s="23" t="n">
        <f aca="false">-(LN(S205)-LN(AVERAGE(S$4:S205)))</f>
        <v>0.219846779615994</v>
      </c>
      <c r="AA205" s="23" t="n">
        <f aca="false">-(LN(T205)-LN(AVERAGE(T$4:T205)))</f>
        <v>-0.065902388981101</v>
      </c>
      <c r="AB205" s="23" t="n">
        <f aca="false">-(LN(U205)-LN(AVERAGE(U$4:U205)))</f>
        <v>0.105458963377259</v>
      </c>
      <c r="AC205" s="23" t="n">
        <f aca="false">-(LN(V205)-LN(AVERAGE(V$4:V205)))</f>
        <v>0.100221264805906</v>
      </c>
      <c r="AD205" s="23" t="n">
        <f aca="false">-(LN(W205)-LN(AVERAGE(W$4:W205)))</f>
        <v>-0.10923054760828</v>
      </c>
      <c r="AE205" s="23" t="n">
        <f aca="false">LN(B204/B205)</f>
        <v>-0.0143997418813825</v>
      </c>
      <c r="AF205" s="23" t="n">
        <f aca="false">LN(C204/C205)</f>
        <v>0.0272697393823926</v>
      </c>
      <c r="AG205" s="23" t="n">
        <f aca="false">LN(D204/D205)</f>
        <v>-0.0351405927895466</v>
      </c>
      <c r="AH205" s="23" t="n">
        <f aca="false">LN(E204/E205)</f>
        <v>0.0557988348491558</v>
      </c>
      <c r="AI205" s="23" t="n">
        <f aca="false">LN(F204/F205)</f>
        <v>0.0574599828401274</v>
      </c>
      <c r="AJ205" s="23" t="n">
        <f aca="false">LN(G204/G205)</f>
        <v>0.00122608859090248</v>
      </c>
      <c r="AK205" s="23" t="n">
        <f aca="false">LN(H204/H205)</f>
        <v>-0.0194597123726574</v>
      </c>
    </row>
    <row r="206" customFormat="false" ht="15" hidden="false" customHeight="false" outlineLevel="0" collapsed="false">
      <c r="A206" s="19" t="n">
        <v>44165</v>
      </c>
      <c r="B206" s="20" t="n">
        <v>4.5088</v>
      </c>
      <c r="C206" s="20" t="n">
        <v>18.7026</v>
      </c>
      <c r="D206" s="20" t="n">
        <v>781.6319</v>
      </c>
      <c r="E206" s="20" t="n">
        <v>3452.4144</v>
      </c>
      <c r="F206" s="20" t="n">
        <v>11.082</v>
      </c>
      <c r="G206" s="20" t="n">
        <v>8.9836</v>
      </c>
      <c r="H206" s="20" t="n">
        <v>3.5973</v>
      </c>
      <c r="I206" s="21" t="n">
        <v>247.571</v>
      </c>
      <c r="J206" s="21" t="n">
        <v>204.415</v>
      </c>
      <c r="K206" s="21" t="n">
        <v>170.587</v>
      </c>
      <c r="L206" s="21" t="n">
        <v>226.566</v>
      </c>
      <c r="M206" s="21" t="n">
        <v>240.731</v>
      </c>
      <c r="N206" s="21" t="n">
        <v>900.934</v>
      </c>
      <c r="O206" s="21" t="n">
        <v>166.277</v>
      </c>
      <c r="P206" s="21" t="n">
        <v>150.406</v>
      </c>
      <c r="Q206" s="22" t="n">
        <f aca="false">(I206/$P206)/(I$4/$P$4)/(B206/B$4)*100</f>
        <v>112.163322740344</v>
      </c>
      <c r="R206" s="22" t="n">
        <f aca="false">(J206/$P206)/(J$4/$P$4)/(C206/C$4)*100</f>
        <v>79.0650956882125</v>
      </c>
      <c r="S206" s="22" t="n">
        <f aca="false">(K206/$P206)/(K$4/$P$4)/(D206/D$4)*100</f>
        <v>94.6132095920927</v>
      </c>
      <c r="T206" s="22" t="n">
        <f aca="false">(L206/$P206)/(L$4/$P$4)/(E206/E$4)*100</f>
        <v>98.9753565067289</v>
      </c>
      <c r="U206" s="22" t="n">
        <f aca="false">(M206/$P206)/(M$4/$P$4)/(F206/F$4)*100</f>
        <v>89.279658444699</v>
      </c>
      <c r="V206" s="22" t="n">
        <f aca="false">(N206/$P206)/(N$4/$P$4)/(G206/G$4)*100</f>
        <v>91.8165574788931</v>
      </c>
      <c r="W206" s="22" t="n">
        <f aca="false">(O206/$P206)/(O$4/$P$4)/(H206/H$4)*100</f>
        <v>124.917591572186</v>
      </c>
      <c r="X206" s="23" t="n">
        <f aca="false">-(LN(Q206)-LN(AVERAGE(Q$4:Q206)))</f>
        <v>-0.0375835755614808</v>
      </c>
      <c r="Y206" s="23" t="n">
        <f aca="false">-(LN(R206)-LN(AVERAGE(R$4:R206)))</f>
        <v>0.242337548220283</v>
      </c>
      <c r="Z206" s="23" t="n">
        <f aca="false">-(LN(S206)-LN(AVERAGE(S$4:S206)))</f>
        <v>0.182950927011294</v>
      </c>
      <c r="AA206" s="23" t="n">
        <f aca="false">-(LN(T206)-LN(AVERAGE(T$4:T206)))</f>
        <v>-0.0414305571519176</v>
      </c>
      <c r="AB206" s="23" t="n">
        <f aca="false">-(LN(U206)-LN(AVERAGE(U$4:U206)))</f>
        <v>0.117498022968801</v>
      </c>
      <c r="AC206" s="23" t="n">
        <f aca="false">-(LN(V206)-LN(AVERAGE(V$4:V206)))</f>
        <v>0.109677357537207</v>
      </c>
      <c r="AD206" s="23" t="n">
        <f aca="false">-(LN(W206)-LN(AVERAGE(W$4:W206)))</f>
        <v>-0.116738213319469</v>
      </c>
      <c r="AE206" s="23" t="n">
        <f aca="false">LN(B205/B206)</f>
        <v>0.022088348534288</v>
      </c>
      <c r="AF206" s="23" t="n">
        <f aca="false">LN(C205/C206)</f>
        <v>-0.0425386921804783</v>
      </c>
      <c r="AG206" s="23" t="n">
        <f aca="false">LN(D205/D206)</f>
        <v>0.0332459643923091</v>
      </c>
      <c r="AH206" s="23" t="n">
        <f aca="false">LN(E205/E206)</f>
        <v>-0.0261678279729146</v>
      </c>
      <c r="AI206" s="23" t="n">
        <f aca="false">LN(F205/F206)</f>
        <v>-0.0144789779430691</v>
      </c>
      <c r="AJ206" s="23" t="n">
        <f aca="false">LN(G205/G206)</f>
        <v>-0.0202967606694661</v>
      </c>
      <c r="AK206" s="23" t="n">
        <f aca="false">LN(H205/H206)</f>
        <v>0.00824986684464509</v>
      </c>
    </row>
    <row r="207" customFormat="false" ht="15" hidden="false" customHeight="false" outlineLevel="0" collapsed="false">
      <c r="A207" s="19" t="n">
        <v>44196</v>
      </c>
      <c r="B207" s="20" t="n">
        <v>4.2579</v>
      </c>
      <c r="C207" s="20" t="n">
        <v>19.3312</v>
      </c>
      <c r="D207" s="20" t="n">
        <v>849.1978</v>
      </c>
      <c r="E207" s="20" t="n">
        <v>3416.4146</v>
      </c>
      <c r="F207" s="20" t="n">
        <v>11.0278</v>
      </c>
      <c r="G207" s="20" t="n">
        <v>9.0563</v>
      </c>
      <c r="H207" s="20" t="n">
        <v>3.5722</v>
      </c>
      <c r="I207" s="21" t="n">
        <v>248.592</v>
      </c>
      <c r="J207" s="21" t="n">
        <v>204.91</v>
      </c>
      <c r="K207" s="21" t="n">
        <v>171.058</v>
      </c>
      <c r="L207" s="21" t="n">
        <v>227.51</v>
      </c>
      <c r="M207" s="21" t="n">
        <v>242.059</v>
      </c>
      <c r="N207" s="21" t="n">
        <v>908.41</v>
      </c>
      <c r="O207" s="21" t="n">
        <v>166.701</v>
      </c>
      <c r="P207" s="21" t="n">
        <v>150.857</v>
      </c>
      <c r="Q207" s="22" t="n">
        <f aca="false">(I207/$P207)/(I$4/$P$4)/(B207/B$4)*100</f>
        <v>118.905913136073</v>
      </c>
      <c r="R207" s="22" t="n">
        <f aca="false">(J207/$P207)/(J$4/$P$4)/(C207/C$4)*100</f>
        <v>76.4501002109529</v>
      </c>
      <c r="S207" s="22" t="n">
        <f aca="false">(K207/$P207)/(K$4/$P$4)/(D207/D$4)*100</f>
        <v>87.064747231605</v>
      </c>
      <c r="T207" s="22" t="n">
        <f aca="false">(L207/$P207)/(L$4/$P$4)/(E207/E$4)*100</f>
        <v>100.134762635951</v>
      </c>
      <c r="U207" s="22" t="n">
        <f aca="false">(M207/$P207)/(M$4/$P$4)/(F207/F$4)*100</f>
        <v>89.943688640089</v>
      </c>
      <c r="V207" s="22" t="n">
        <f aca="false">(N207/$P207)/(N$4/$P$4)/(G207/G$4)*100</f>
        <v>91.5607276622044</v>
      </c>
      <c r="W207" s="22" t="n">
        <f aca="false">(O207/$P207)/(O$4/$P$4)/(H207/H$4)*100</f>
        <v>125.739061148992</v>
      </c>
      <c r="X207" s="23" t="n">
        <f aca="false">-(LN(Q207)-LN(AVERAGE(Q$4:Q207)))</f>
        <v>-0.0954664825271898</v>
      </c>
      <c r="Y207" s="23" t="n">
        <f aca="false">-(LN(R207)-LN(AVERAGE(R$4:R207)))</f>
        <v>0.274787933944887</v>
      </c>
      <c r="Z207" s="23" t="n">
        <f aca="false">-(LN(S207)-LN(AVERAGE(S$4:S207)))</f>
        <v>0.264950043596921</v>
      </c>
      <c r="AA207" s="23" t="n">
        <f aca="false">-(LN(T207)-LN(AVERAGE(T$4:T207)))</f>
        <v>-0.0528093952263973</v>
      </c>
      <c r="AB207" s="23" t="n">
        <f aca="false">-(LN(U207)-LN(AVERAGE(U$4:U207)))</f>
        <v>0.109576769610769</v>
      </c>
      <c r="AC207" s="23" t="n">
        <f aca="false">-(LN(V207)-LN(AVERAGE(V$4:V207)))</f>
        <v>0.111945985627965</v>
      </c>
      <c r="AD207" s="23" t="n">
        <f aca="false">-(LN(W207)-LN(AVERAGE(W$4:W207)))</f>
        <v>-0.122649770384879</v>
      </c>
      <c r="AE207" s="23" t="n">
        <f aca="false">LN(B206/B207)</f>
        <v>0.0572549617310393</v>
      </c>
      <c r="AF207" s="23" t="n">
        <f aca="false">LN(C206/C207)</f>
        <v>-0.0330578193333971</v>
      </c>
      <c r="AG207" s="23" t="n">
        <f aca="false">LN(D206/D207)</f>
        <v>-0.0829082255409987</v>
      </c>
      <c r="AH207" s="23" t="n">
        <f aca="false">LN(E206/E207)</f>
        <v>0.0104821737811399</v>
      </c>
      <c r="AI207" s="23" t="n">
        <f aca="false">LN(F206/F207)</f>
        <v>0.00490281310275787</v>
      </c>
      <c r="AJ207" s="23" t="n">
        <f aca="false">LN(G206/G207)</f>
        <v>-0.00805995527318336</v>
      </c>
      <c r="AK207" s="23" t="n">
        <f aca="false">LN(H206/H207)</f>
        <v>0.00700191158311409</v>
      </c>
    </row>
    <row r="208" customFormat="false" ht="15" hidden="false" customHeight="false" outlineLevel="0" collapsed="false">
      <c r="A208" s="19" t="n">
        <v>44227</v>
      </c>
      <c r="B208" s="20" t="n">
        <v>4.4617</v>
      </c>
      <c r="C208" s="20" t="n">
        <v>20.004</v>
      </c>
      <c r="D208" s="20" t="n">
        <v>826.3304</v>
      </c>
      <c r="E208" s="20" t="n">
        <v>3663.3516</v>
      </c>
      <c r="F208" s="20" t="n">
        <v>11.2987</v>
      </c>
      <c r="G208" s="20" t="n">
        <v>9.5596</v>
      </c>
      <c r="H208" s="20" t="n">
        <v>3.6323</v>
      </c>
      <c r="I208" s="21" t="n">
        <v>250.124</v>
      </c>
      <c r="J208" s="21" t="n">
        <v>205.832</v>
      </c>
      <c r="K208" s="21" t="n">
        <v>171.198</v>
      </c>
      <c r="L208" s="21" t="n">
        <v>228.507</v>
      </c>
      <c r="M208" s="21" t="n">
        <v>242.835</v>
      </c>
      <c r="N208" s="21" t="n">
        <v>917.16</v>
      </c>
      <c r="O208" s="21" t="n">
        <v>166.987</v>
      </c>
      <c r="P208" s="21" t="n">
        <v>151.229</v>
      </c>
      <c r="Q208" s="22" t="n">
        <f aca="false">(I208/$P208)/(I$4/$P$4)/(B208/B$4)*100</f>
        <v>113.893030236333</v>
      </c>
      <c r="R208" s="22" t="n">
        <f aca="false">(J208/$P208)/(J$4/$P$4)/(C208/C$4)*100</f>
        <v>74.0287053602264</v>
      </c>
      <c r="S208" s="22" t="n">
        <f aca="false">(K208/$P208)/(K$4/$P$4)/(D208/D$4)*100</f>
        <v>89.3270839473939</v>
      </c>
      <c r="T208" s="22" t="n">
        <f aca="false">(L208/$P208)/(L$4/$P$4)/(E208/E$4)*100</f>
        <v>93.5634534392094</v>
      </c>
      <c r="U208" s="22" t="n">
        <f aca="false">(M208/$P208)/(M$4/$P$4)/(F208/F$4)*100</f>
        <v>87.8519754876972</v>
      </c>
      <c r="V208" s="22" t="n">
        <f aca="false">(N208/$P208)/(N$4/$P$4)/(G208/G$4)*100</f>
        <v>87.3602566487029</v>
      </c>
      <c r="W208" s="22" t="n">
        <f aca="false">(O208/$P208)/(O$4/$P$4)/(H208/H$4)*100</f>
        <v>123.566035410048</v>
      </c>
      <c r="X208" s="23" t="n">
        <f aca="false">-(LN(Q208)-LN(AVERAGE(Q$4:Q208)))</f>
        <v>-0.0521312666190692</v>
      </c>
      <c r="Y208" s="23" t="n">
        <f aca="false">-(LN(R208)-LN(AVERAGE(R$4:R208)))</f>
        <v>0.305683003589535</v>
      </c>
      <c r="Z208" s="23" t="n">
        <f aca="false">-(LN(S208)-LN(AVERAGE(S$4:S208)))</f>
        <v>0.238258691055282</v>
      </c>
      <c r="AA208" s="23" t="n">
        <f aca="false">-(LN(T208)-LN(AVERAGE(T$4:T208)))</f>
        <v>0.0149947049036854</v>
      </c>
      <c r="AB208" s="23" t="n">
        <f aca="false">-(LN(U208)-LN(AVERAGE(U$4:U208)))</f>
        <v>0.132499130640365</v>
      </c>
      <c r="AC208" s="23" t="n">
        <f aca="false">-(LN(V208)-LN(AVERAGE(V$4:V208)))</f>
        <v>0.15819101326736</v>
      </c>
      <c r="AD208" s="23" t="n">
        <f aca="false">-(LN(W208)-LN(AVERAGE(W$4:W208)))</f>
        <v>-0.104675587508952</v>
      </c>
      <c r="AE208" s="23" t="n">
        <f aca="false">LN(B207/B208)</f>
        <v>-0.0467537783347958</v>
      </c>
      <c r="AF208" s="23" t="n">
        <f aca="false">LN(C207/C208)</f>
        <v>-0.0342118825943723</v>
      </c>
      <c r="AG208" s="23" t="n">
        <f aca="false">LN(D207/D208)</f>
        <v>0.027297445609865</v>
      </c>
      <c r="AH208" s="23" t="n">
        <f aca="false">LN(E207/E208)</f>
        <v>-0.0697868275012196</v>
      </c>
      <c r="AI208" s="23" t="n">
        <f aca="false">LN(F207/F208)</f>
        <v>-0.0242683175100101</v>
      </c>
      <c r="AJ208" s="23" t="n">
        <f aca="false">LN(G207/G208)</f>
        <v>-0.0540852370631527</v>
      </c>
      <c r="AK208" s="23" t="n">
        <f aca="false">LN(H207/H208)</f>
        <v>-0.016684403958624</v>
      </c>
    </row>
    <row r="209" customFormat="false" ht="15" hidden="false" customHeight="false" outlineLevel="0" collapsed="false">
      <c r="A209" s="19" t="n">
        <v>44255</v>
      </c>
      <c r="B209" s="20" t="n">
        <v>4.2264</v>
      </c>
      <c r="C209" s="20" t="n">
        <v>19.943</v>
      </c>
      <c r="D209" s="20" t="n">
        <v>813.2076</v>
      </c>
      <c r="E209" s="20" t="n">
        <v>3710.396</v>
      </c>
      <c r="F209" s="20" t="n">
        <v>11.526</v>
      </c>
      <c r="G209" s="20" t="n">
        <v>9.2676</v>
      </c>
      <c r="H209" s="20" t="n">
        <v>3.5272</v>
      </c>
      <c r="I209" s="21" t="n">
        <v>251.193</v>
      </c>
      <c r="J209" s="21" t="n">
        <v>205.995</v>
      </c>
      <c r="K209" s="21" t="n">
        <v>171.682</v>
      </c>
      <c r="L209" s="21" t="n">
        <v>229.657</v>
      </c>
      <c r="M209" s="21" t="n">
        <v>243.917</v>
      </c>
      <c r="N209" s="21" t="n">
        <v>926.48</v>
      </c>
      <c r="O209" s="21" t="n">
        <v>167.323</v>
      </c>
      <c r="P209" s="21" t="n">
        <v>151.571</v>
      </c>
      <c r="Q209" s="22" t="n">
        <f aca="false">(I209/$P209)/(I$4/$P$4)/(B209/B$4)*100</f>
        <v>120.475308643977</v>
      </c>
      <c r="R209" s="22" t="n">
        <f aca="false">(J209/$P209)/(J$4/$P$4)/(C209/C$4)*100</f>
        <v>74.1462618586239</v>
      </c>
      <c r="S209" s="22" t="n">
        <f aca="false">(K209/$P209)/(K$4/$P$4)/(D209/D$4)*100</f>
        <v>90.8197914059527</v>
      </c>
      <c r="T209" s="22" t="n">
        <f aca="false">(L209/$P209)/(L$4/$P$4)/(E209/E$4)*100</f>
        <v>92.6325728504865</v>
      </c>
      <c r="U209" s="22" t="n">
        <f aca="false">(M209/$P209)/(M$4/$P$4)/(F209/F$4)*100</f>
        <v>86.3080185550252</v>
      </c>
      <c r="V209" s="22" t="n">
        <f aca="false">(N209/$P209)/(N$4/$P$4)/(G209/G$4)*100</f>
        <v>90.8230847582048</v>
      </c>
      <c r="W209" s="22" t="n">
        <f aca="false">(O209/$P209)/(O$4/$P$4)/(H209/H$4)*100</f>
        <v>127.216277125839</v>
      </c>
      <c r="X209" s="23" t="n">
        <f aca="false">-(LN(Q209)-LN(AVERAGE(Q$4:Q209)))</f>
        <v>-0.107761227282055</v>
      </c>
      <c r="Y209" s="23" t="n">
        <f aca="false">-(LN(R209)-LN(AVERAGE(R$4:R209)))</f>
        <v>0.302822602088945</v>
      </c>
      <c r="Z209" s="23" t="n">
        <f aca="false">-(LN(S209)-LN(AVERAGE(S$4:S209)))</f>
        <v>0.220720519614179</v>
      </c>
      <c r="AA209" s="23" t="n">
        <f aca="false">-(LN(T209)-LN(AVERAGE(T$4:T209)))</f>
        <v>0.0248738867485798</v>
      </c>
      <c r="AB209" s="23" t="n">
        <f aca="false">-(LN(U209)-LN(AVERAGE(U$4:U209)))</f>
        <v>0.149552558625746</v>
      </c>
      <c r="AC209" s="23" t="n">
        <f aca="false">-(LN(V209)-LN(AVERAGE(V$4:V209)))</f>
        <v>0.118771830771582</v>
      </c>
      <c r="AD209" s="23" t="n">
        <f aca="false">-(LN(W209)-LN(AVERAGE(W$4:W209)))</f>
        <v>-0.133093815793076</v>
      </c>
      <c r="AE209" s="23" t="n">
        <f aca="false">LN(B208/B209)</f>
        <v>0.0541792924580116</v>
      </c>
      <c r="AF209" s="23" t="n">
        <f aca="false">LN(C208/C209)</f>
        <v>0.00305404898557272</v>
      </c>
      <c r="AG209" s="23" t="n">
        <f aca="false">LN(D208/D209)</f>
        <v>0.0160082660373927</v>
      </c>
      <c r="AH209" s="23" t="n">
        <f aca="false">LN(E208/E209)</f>
        <v>-0.0127601433814482</v>
      </c>
      <c r="AI209" s="23" t="n">
        <f aca="false">LN(F208/F209)</f>
        <v>-0.0199176781620643</v>
      </c>
      <c r="AJ209" s="23" t="n">
        <f aca="false">LN(G208/G209)</f>
        <v>0.0310214388026851</v>
      </c>
      <c r="AK209" s="23" t="n">
        <f aca="false">LN(H208/H209)</f>
        <v>0.0293617013852793</v>
      </c>
    </row>
    <row r="210" customFormat="false" ht="15" hidden="false" customHeight="false" outlineLevel="0" collapsed="false">
      <c r="A210" s="19" t="n">
        <v>44286</v>
      </c>
      <c r="B210" s="20" t="n">
        <v>4.3829</v>
      </c>
      <c r="C210" s="20" t="n">
        <v>19.3543</v>
      </c>
      <c r="D210" s="20" t="n">
        <v>790.6228</v>
      </c>
      <c r="E210" s="20" t="n">
        <v>3909.2086</v>
      </c>
      <c r="F210" s="20" t="n">
        <v>11.3677</v>
      </c>
      <c r="G210" s="20" t="n">
        <v>9.8563</v>
      </c>
      <c r="H210" s="20" t="n">
        <v>3.6936</v>
      </c>
      <c r="I210" s="21" t="n">
        <v>252.329</v>
      </c>
      <c r="J210" s="21" t="n">
        <v>207.225</v>
      </c>
      <c r="K210" s="21" t="n">
        <v>172.006</v>
      </c>
      <c r="L210" s="21" t="n">
        <v>230.87</v>
      </c>
      <c r="M210" s="21" t="n">
        <v>244.845</v>
      </c>
      <c r="N210" s="21" t="n">
        <v>937.913</v>
      </c>
      <c r="O210" s="21" t="n">
        <v>168.11</v>
      </c>
      <c r="P210" s="21" t="n">
        <v>152.018</v>
      </c>
      <c r="Q210" s="22" t="n">
        <f aca="false">(I210/$P210)/(I$4/$P$4)/(B210/B$4)*100</f>
        <v>116.355741610933</v>
      </c>
      <c r="R210" s="22" t="n">
        <f aca="false">(J210/$P210)/(J$4/$P$4)/(C210/C$4)*100</f>
        <v>76.6317691488489</v>
      </c>
      <c r="S210" s="22" t="n">
        <f aca="false">(K210/$P210)/(K$4/$P$4)/(D210/D$4)*100</f>
        <v>93.3152294735212</v>
      </c>
      <c r="T210" s="22" t="n">
        <f aca="false">(L210/$P210)/(L$4/$P$4)/(E210/E$4)*100</f>
        <v>88.1260006277249</v>
      </c>
      <c r="U210" s="22" t="n">
        <f aca="false">(M210/$P210)/(M$4/$P$4)/(F210/F$4)*100</f>
        <v>87.5845350671072</v>
      </c>
      <c r="V210" s="22" t="n">
        <f aca="false">(N210/$P210)/(N$4/$P$4)/(G210/G$4)*100</f>
        <v>86.1980068404943</v>
      </c>
      <c r="W210" s="22" t="n">
        <f aca="false">(O210/$P210)/(O$4/$P$4)/(H210/H$4)*100</f>
        <v>121.697571922344</v>
      </c>
      <c r="X210" s="23" t="n">
        <f aca="false">-(LN(Q210)-LN(AVERAGE(Q$4:Q210)))</f>
        <v>-0.0726030209637596</v>
      </c>
      <c r="Y210" s="23" t="n">
        <f aca="false">-(LN(R210)-LN(AVERAGE(R$4:R210)))</f>
        <v>0.268707328405401</v>
      </c>
      <c r="Z210" s="23" t="n">
        <f aca="false">-(LN(S210)-LN(AVERAGE(S$4:S210)))</f>
        <v>0.192763701309725</v>
      </c>
      <c r="AA210" s="23" t="n">
        <f aca="false">-(LN(T210)-LN(AVERAGE(T$4:T210)))</f>
        <v>0.0743991172195093</v>
      </c>
      <c r="AB210" s="23" t="n">
        <f aca="false">-(LN(U210)-LN(AVERAGE(U$4:U210)))</f>
        <v>0.134260917474743</v>
      </c>
      <c r="AC210" s="23" t="n">
        <f aca="false">-(LN(V210)-LN(AVERAGE(V$4:V210)))</f>
        <v>0.170278506170499</v>
      </c>
      <c r="AD210" s="23" t="n">
        <f aca="false">-(LN(W210)-LN(AVERAGE(W$4:W210)))</f>
        <v>-0.0882960424635852</v>
      </c>
      <c r="AE210" s="23" t="n">
        <f aca="false">LN(B209/B210)</f>
        <v>-0.0363600388852013</v>
      </c>
      <c r="AF210" s="23" t="n">
        <f aca="false">LN(C209/C210)</f>
        <v>0.0299635875607722</v>
      </c>
      <c r="AG210" s="23" t="n">
        <f aca="false">LN(D209/D210)</f>
        <v>0.0281654382015944</v>
      </c>
      <c r="AH210" s="23" t="n">
        <f aca="false">LN(E209/E210)</f>
        <v>-0.052196339951065</v>
      </c>
      <c r="AI210" s="23" t="n">
        <f aca="false">LN(F209/F210)</f>
        <v>0.0138293524341852</v>
      </c>
      <c r="AJ210" s="23" t="n">
        <f aca="false">LN(G209/G210)</f>
        <v>-0.0615863982585348</v>
      </c>
      <c r="AK210" s="23" t="n">
        <f aca="false">LN(H209/H210)</f>
        <v>-0.0460972371490512</v>
      </c>
    </row>
    <row r="211" customFormat="false" ht="15" hidden="false" customHeight="false" outlineLevel="0" collapsed="false">
      <c r="A211" s="19" t="n">
        <v>44316</v>
      </c>
      <c r="B211" s="20" t="n">
        <v>4.5107</v>
      </c>
      <c r="C211" s="20" t="n">
        <v>18.0697</v>
      </c>
      <c r="D211" s="20" t="n">
        <v>778.1369</v>
      </c>
      <c r="E211" s="20" t="n">
        <v>3980.9029</v>
      </c>
      <c r="F211" s="20" t="n">
        <v>11.0191</v>
      </c>
      <c r="G211" s="20" t="n">
        <v>9.8241</v>
      </c>
      <c r="H211" s="20" t="n">
        <v>3.55</v>
      </c>
      <c r="I211" s="21" t="n">
        <v>253.37</v>
      </c>
      <c r="J211" s="21" t="n">
        <v>207.807</v>
      </c>
      <c r="K211" s="21" t="n">
        <v>172.326</v>
      </c>
      <c r="L211" s="21" t="n">
        <v>231.32</v>
      </c>
      <c r="M211" s="21" t="n">
        <v>245.587</v>
      </c>
      <c r="N211" s="21" t="n">
        <v>948.616</v>
      </c>
      <c r="O211" s="21" t="n">
        <v>168.646</v>
      </c>
      <c r="P211" s="21" t="n">
        <v>152.347</v>
      </c>
      <c r="Q211" s="22" t="n">
        <f aca="false">(I211/$P211)/(I$4/$P$4)/(B211/B$4)*100</f>
        <v>113.280346698168</v>
      </c>
      <c r="R211" s="22" t="n">
        <f aca="false">(J211/$P211)/(J$4/$P$4)/(C211/C$4)*100</f>
        <v>82.1323994230319</v>
      </c>
      <c r="S211" s="22" t="n">
        <f aca="false">(K211/$P211)/(K$4/$P$4)/(D211/D$4)*100</f>
        <v>94.7838120128315</v>
      </c>
      <c r="T211" s="22" t="n">
        <f aca="false">(L211/$P211)/(L$4/$P$4)/(E211/E$4)*100</f>
        <v>86.5203187466708</v>
      </c>
      <c r="U211" s="22" t="n">
        <f aca="false">(M211/$P211)/(M$4/$P$4)/(F211/F$4)*100</f>
        <v>90.4334606693762</v>
      </c>
      <c r="V211" s="22" t="n">
        <f aca="false">(N211/$P211)/(N$4/$P$4)/(G211/G$4)*100</f>
        <v>87.2785175401587</v>
      </c>
      <c r="W211" s="22" t="n">
        <f aca="false">(O211/$P211)/(O$4/$P$4)/(H211/H$4)*100</f>
        <v>126.749725242089</v>
      </c>
      <c r="X211" s="23" t="n">
        <f aca="false">-(LN(Q211)-LN(AVERAGE(Q$4:Q211)))</f>
        <v>-0.0455911050592697</v>
      </c>
      <c r="Y211" s="23" t="n">
        <f aca="false">-(LN(R211)-LN(AVERAGE(R$4:R211)))</f>
        <v>0.198517038777819</v>
      </c>
      <c r="Z211" s="23" t="n">
        <f aca="false">-(LN(S211)-LN(AVERAGE(S$4:S211)))</f>
        <v>0.176367584469232</v>
      </c>
      <c r="AA211" s="23" t="n">
        <f aca="false">-(LN(T211)-LN(AVERAGE(T$4:T211)))</f>
        <v>0.0923613339049334</v>
      </c>
      <c r="AB211" s="23" t="n">
        <f aca="false">-(LN(U211)-LN(AVERAGE(U$4:U211)))</f>
        <v>0.10178361748127</v>
      </c>
      <c r="AC211" s="23" t="n">
        <f aca="false">-(LN(V211)-LN(AVERAGE(V$4:V211)))</f>
        <v>0.157119047090084</v>
      </c>
      <c r="AD211" s="23" t="n">
        <f aca="false">-(LN(W211)-LN(AVERAGE(W$4:W211)))</f>
        <v>-0.128309871966048</v>
      </c>
      <c r="AE211" s="23" t="n">
        <f aca="false">LN(B210/B211)</f>
        <v>-0.0287417463605065</v>
      </c>
      <c r="AF211" s="23" t="n">
        <f aca="false">LN(C210/C211)</f>
        <v>0.0686781146469247</v>
      </c>
      <c r="AG211" s="23" t="n">
        <f aca="false">LN(D210/D211)</f>
        <v>0.0159185165944941</v>
      </c>
      <c r="AH211" s="23" t="n">
        <f aca="false">LN(E210/E211)</f>
        <v>-0.0181737034454195</v>
      </c>
      <c r="AI211" s="23" t="n">
        <f aca="false">LN(F210/F211)</f>
        <v>0.031145869882142</v>
      </c>
      <c r="AJ211" s="23" t="n">
        <f aca="false">LN(G210/G211)</f>
        <v>0.00327229413354238</v>
      </c>
      <c r="AK211" s="23" t="n">
        <f aca="false">LN(H210/H211)</f>
        <v>0.0396539887233177</v>
      </c>
    </row>
    <row r="212" customFormat="false" ht="15" hidden="false" customHeight="false" outlineLevel="0" collapsed="false">
      <c r="A212" s="19" t="n">
        <v>44347</v>
      </c>
      <c r="B212" s="20" t="n">
        <v>4.2905</v>
      </c>
      <c r="C212" s="20" t="n">
        <v>17.9737</v>
      </c>
      <c r="D212" s="20" t="n">
        <v>761.7325</v>
      </c>
      <c r="E212" s="20" t="n">
        <v>3804.5363</v>
      </c>
      <c r="F212" s="20" t="n">
        <v>11.0183</v>
      </c>
      <c r="G212" s="20" t="n">
        <v>10.1732</v>
      </c>
      <c r="H212" s="20" t="n">
        <v>3.5722</v>
      </c>
      <c r="I212" s="21" t="n">
        <v>254.629</v>
      </c>
      <c r="J212" s="21" t="n">
        <v>208.659</v>
      </c>
      <c r="K212" s="21" t="n">
        <v>172.805</v>
      </c>
      <c r="L212" s="21" t="n">
        <v>232.104</v>
      </c>
      <c r="M212" s="21" t="n">
        <v>246.431</v>
      </c>
      <c r="N212" s="21" t="n">
        <v>960.675</v>
      </c>
      <c r="O212" s="21" t="n">
        <v>169.118</v>
      </c>
      <c r="P212" s="21" t="n">
        <v>152.703</v>
      </c>
      <c r="Q212" s="22" t="n">
        <f aca="false">(I212/$P212)/(I$4/$P$4)/(B212/B$4)*100</f>
        <v>119.406953286258</v>
      </c>
      <c r="R212" s="22" t="n">
        <f aca="false">(J212/$P212)/(J$4/$P$4)/(C212/C$4)*100</f>
        <v>82.716328727721</v>
      </c>
      <c r="S212" s="22" t="n">
        <f aca="false">(K212/$P212)/(K$4/$P$4)/(D212/D$4)*100</f>
        <v>96.867820947497</v>
      </c>
      <c r="T212" s="22" t="n">
        <f aca="false">(L212/$P212)/(L$4/$P$4)/(E212/E$4)*100</f>
        <v>90.626194088337</v>
      </c>
      <c r="U212" s="22" t="n">
        <f aca="false">(M212/$P212)/(M$4/$P$4)/(F212/F$4)*100</f>
        <v>90.5392692001586</v>
      </c>
      <c r="V212" s="22" t="n">
        <f aca="false">(N212/$P212)/(N$4/$P$4)/(G212/G$4)*100</f>
        <v>85.1559373448278</v>
      </c>
      <c r="W212" s="22" t="n">
        <f aca="false">(O212/$P212)/(O$4/$P$4)/(H212/H$4)*100</f>
        <v>126.02007677666</v>
      </c>
      <c r="X212" s="23" t="n">
        <f aca="false">-(LN(Q212)-LN(AVERAGE(Q$4:Q212)))</f>
        <v>-0.0977689388322958</v>
      </c>
      <c r="Y212" s="23" t="n">
        <f aca="false">-(LN(R212)-LN(AVERAGE(R$4:R212)))</f>
        <v>0.190598624507725</v>
      </c>
      <c r="Z212" s="23" t="n">
        <f aca="false">-(LN(S212)-LN(AVERAGE(S$4:S212)))</f>
        <v>0.153933159630246</v>
      </c>
      <c r="AA212" s="23" t="n">
        <f aca="false">-(LN(T212)-LN(AVERAGE(T$4:T212)))</f>
        <v>0.0457822086645274</v>
      </c>
      <c r="AB212" s="23" t="n">
        <f aca="false">-(LN(U212)-LN(AVERAGE(U$4:U212)))</f>
        <v>0.100156199218899</v>
      </c>
      <c r="AC212" s="23" t="n">
        <f aca="false">-(LN(V212)-LN(AVERAGE(V$4:V212)))</f>
        <v>0.180943828568402</v>
      </c>
      <c r="AD212" s="23" t="n">
        <f aca="false">-(LN(W212)-LN(AVERAGE(W$4:W212)))</f>
        <v>-0.121913090837682</v>
      </c>
      <c r="AE212" s="23" t="n">
        <f aca="false">LN(B211/B212)</f>
        <v>0.0500490758486384</v>
      </c>
      <c r="AF212" s="23" t="n">
        <f aca="false">LN(C211/C212)</f>
        <v>0.00532692404206312</v>
      </c>
      <c r="AG212" s="23" t="n">
        <f aca="false">LN(D211/D212)</f>
        <v>0.0213070285233737</v>
      </c>
      <c r="AH212" s="23" t="n">
        <f aca="false">LN(E211/E212)</f>
        <v>0.045314534942595</v>
      </c>
      <c r="AI212" s="23" t="n">
        <f aca="false">LN(F211/F212)</f>
        <v>7.26038462205962E-005</v>
      </c>
      <c r="AJ212" s="23" t="n">
        <f aca="false">LN(G211/G212)</f>
        <v>-0.0349182609962911</v>
      </c>
      <c r="AK212" s="23" t="n">
        <f aca="false">LN(H211/H212)</f>
        <v>-0.00623404900092176</v>
      </c>
    </row>
    <row r="213" customFormat="false" ht="15" hidden="false" customHeight="false" outlineLevel="0" collapsed="false">
      <c r="A213" s="19" t="n">
        <v>44377</v>
      </c>
      <c r="B213" s="20" t="n">
        <v>4.2961</v>
      </c>
      <c r="C213" s="20" t="n">
        <v>17.3766</v>
      </c>
      <c r="D213" s="20" t="n">
        <v>771.1566</v>
      </c>
      <c r="E213" s="20" t="n">
        <v>3769.0138</v>
      </c>
      <c r="F213" s="20" t="n">
        <v>11.4228</v>
      </c>
      <c r="G213" s="20" t="n">
        <v>10.2445</v>
      </c>
      <c r="H213" s="20" t="n">
        <v>3.7705</v>
      </c>
      <c r="I213" s="21" t="n">
        <v>255.881</v>
      </c>
      <c r="J213" s="21" t="n">
        <v>209.395</v>
      </c>
      <c r="K213" s="21" t="n">
        <v>172.958</v>
      </c>
      <c r="L213" s="21" t="n">
        <v>232.989</v>
      </c>
      <c r="M213" s="21" t="n">
        <v>247.858</v>
      </c>
      <c r="N213" s="21" t="n">
        <v>968.967</v>
      </c>
      <c r="O213" s="21" t="n">
        <v>169.548</v>
      </c>
      <c r="P213" s="21" t="n">
        <v>152.989</v>
      </c>
      <c r="Q213" s="22" t="n">
        <f aca="false">(I213/$P213)/(I$4/$P$4)/(B213/B$4)*100</f>
        <v>119.613632630228</v>
      </c>
      <c r="R213" s="22" t="n">
        <f aca="false">(J213/$P213)/(J$4/$P$4)/(C213/C$4)*100</f>
        <v>85.69993331762</v>
      </c>
      <c r="S213" s="22" t="n">
        <f aca="false">(K213/$P213)/(K$4/$P$4)/(D213/D$4)*100</f>
        <v>95.5897112463673</v>
      </c>
      <c r="T213" s="22" t="n">
        <f aca="false">(L213/$P213)/(L$4/$P$4)/(E213/E$4)*100</f>
        <v>91.6574777743195</v>
      </c>
      <c r="U213" s="22" t="n">
        <f aca="false">(M213/$P213)/(M$4/$P$4)/(F213/F$4)*100</f>
        <v>87.6746356481701</v>
      </c>
      <c r="V213" s="22" t="n">
        <f aca="false">(N213/$P213)/(N$4/$P$4)/(G213/G$4)*100</f>
        <v>85.133719952162</v>
      </c>
      <c r="W213" s="22" t="n">
        <f aca="false">(O213/$P213)/(O$4/$P$4)/(H213/H$4)*100</f>
        <v>119.472172606824</v>
      </c>
      <c r="X213" s="23" t="n">
        <f aca="false">-(LN(Q213)-LN(AVERAGE(Q$4:Q213)))</f>
        <v>-0.099000274230991</v>
      </c>
      <c r="Y213" s="23" t="n">
        <f aca="false">-(LN(R213)-LN(AVERAGE(R$4:R213)))</f>
        <v>0.154478966136918</v>
      </c>
      <c r="Z213" s="23" t="n">
        <f aca="false">-(LN(S213)-LN(AVERAGE(S$4:S213)))</f>
        <v>0.166481827475336</v>
      </c>
      <c r="AA213" s="23" t="n">
        <f aca="false">-(LN(T213)-LN(AVERAGE(T$4:T213)))</f>
        <v>0.0343055913847499</v>
      </c>
      <c r="AB213" s="23" t="n">
        <f aca="false">-(LN(U213)-LN(AVERAGE(U$4:U213)))</f>
        <v>0.131716920827937</v>
      </c>
      <c r="AC213" s="23" t="n">
        <f aca="false">-(LN(V213)-LN(AVERAGE(V$4:V213)))</f>
        <v>0.180415236858912</v>
      </c>
      <c r="AD213" s="23" t="n">
        <f aca="false">-(LN(W213)-LN(AVERAGE(W$4:W213)))</f>
        <v>-0.068217488978835</v>
      </c>
      <c r="AE213" s="23" t="n">
        <f aca="false">LN(B212/B213)</f>
        <v>-0.00130435813802055</v>
      </c>
      <c r="AF213" s="23" t="n">
        <f aca="false">LN(C212/C213)</f>
        <v>0.0337851047792193</v>
      </c>
      <c r="AG213" s="23" t="n">
        <f aca="false">LN(D212/D213)</f>
        <v>-0.012296021593726</v>
      </c>
      <c r="AH213" s="23" t="n">
        <f aca="false">LN(E212/E213)</f>
        <v>0.00938074219459912</v>
      </c>
      <c r="AI213" s="23" t="n">
        <f aca="false">LN(F212/F213)</f>
        <v>-0.036053831211196</v>
      </c>
      <c r="AJ213" s="23" t="n">
        <f aca="false">LN(G212/G213)</f>
        <v>-0.00698416470275191</v>
      </c>
      <c r="AK213" s="23" t="n">
        <f aca="false">LN(H212/H213)</f>
        <v>-0.0540259661723186</v>
      </c>
    </row>
    <row r="214" customFormat="false" ht="15" hidden="false" customHeight="false" outlineLevel="0" collapsed="false">
      <c r="A214" s="19" t="n">
        <v>44408</v>
      </c>
      <c r="B214" s="20" t="n">
        <v>4.3319</v>
      </c>
      <c r="C214" s="20" t="n">
        <v>18.0297</v>
      </c>
      <c r="D214" s="20" t="n">
        <v>728.6741</v>
      </c>
      <c r="E214" s="20" t="n">
        <v>3644.5242</v>
      </c>
      <c r="F214" s="20" t="n">
        <v>11.5039</v>
      </c>
      <c r="G214" s="20" t="n">
        <v>10.6956</v>
      </c>
      <c r="H214" s="20" t="n">
        <v>3.741</v>
      </c>
      <c r="I214" s="21" t="n">
        <v>257.29</v>
      </c>
      <c r="J214" s="21" t="n">
        <v>210.316</v>
      </c>
      <c r="K214" s="21" t="n">
        <v>173.636</v>
      </c>
      <c r="L214" s="21" t="n">
        <v>234.234</v>
      </c>
      <c r="M214" s="21" t="n">
        <v>248.614</v>
      </c>
      <c r="N214" s="21" t="n">
        <v>978.646</v>
      </c>
      <c r="O214" s="21" t="n">
        <v>169.943</v>
      </c>
      <c r="P214" s="21" t="n">
        <v>153.391</v>
      </c>
      <c r="Q214" s="22" t="n">
        <f aca="false">(I214/$P214)/(I$4/$P$4)/(B214/B$4)*100</f>
        <v>118.965719101483</v>
      </c>
      <c r="R214" s="22" t="n">
        <f aca="false">(J214/$P214)/(J$4/$P$4)/(C214/C$4)*100</f>
        <v>82.7414487397198</v>
      </c>
      <c r="S214" s="22" t="n">
        <f aca="false">(K214/$P214)/(K$4/$P$4)/(D214/D$4)*100</f>
        <v>101.293095060454</v>
      </c>
      <c r="T214" s="22" t="n">
        <f aca="false">(L214/$P214)/(L$4/$P$4)/(E214/E$4)*100</f>
        <v>95.0450790275104</v>
      </c>
      <c r="U214" s="22" t="n">
        <f aca="false">(M214/$P214)/(M$4/$P$4)/(F214/F$4)*100</f>
        <v>87.0932329272703</v>
      </c>
      <c r="V214" s="22" t="n">
        <f aca="false">(N214/$P214)/(N$4/$P$4)/(G214/G$4)*100</f>
        <v>82.141795303951</v>
      </c>
      <c r="W214" s="22" t="n">
        <f aca="false">(O214/$P214)/(O$4/$P$4)/(H214/H$4)*100</f>
        <v>120.378502080778</v>
      </c>
      <c r="X214" s="23" t="n">
        <f aca="false">-(LN(Q214)-LN(AVERAGE(Q$4:Q214)))</f>
        <v>-0.0931040754295616</v>
      </c>
      <c r="Y214" s="23" t="n">
        <f aca="false">-(LN(R214)-LN(AVERAGE(R$4:R214)))</f>
        <v>0.18879143657625</v>
      </c>
      <c r="Z214" s="23" t="n">
        <f aca="false">-(LN(S214)-LN(AVERAGE(S$4:S214)))</f>
        <v>0.10804122814714</v>
      </c>
      <c r="AA214" s="23" t="n">
        <f aca="false">-(LN(T214)-LN(AVERAGE(T$4:T214)))</f>
        <v>-0.00197771518114287</v>
      </c>
      <c r="AB214" s="23" t="n">
        <f aca="false">-(LN(U214)-LN(AVERAGE(U$4:U214)))</f>
        <v>0.137757750371559</v>
      </c>
      <c r="AC214" s="23" t="n">
        <f aca="false">-(LN(V214)-LN(AVERAGE(V$4:V214)))</f>
        <v>0.215269626569394</v>
      </c>
      <c r="AD214" s="23" t="n">
        <f aca="false">-(LN(W214)-LN(AVERAGE(W$4:W214)))</f>
        <v>-0.0754019626552633</v>
      </c>
      <c r="AE214" s="23" t="n">
        <f aca="false">LN(B213/B214)</f>
        <v>-0.00829861044339075</v>
      </c>
      <c r="AF214" s="23" t="n">
        <f aca="false">LN(C213/C214)</f>
        <v>-0.0368959245995839</v>
      </c>
      <c r="AG214" s="23" t="n">
        <f aca="false">LN(D213/D214)</f>
        <v>0.0566648844819565</v>
      </c>
      <c r="AH214" s="23" t="n">
        <f aca="false">LN(E213/E214)</f>
        <v>0.0335875537661899</v>
      </c>
      <c r="AI214" s="23" t="n">
        <f aca="false">LN(F213/F214)</f>
        <v>-0.00707475024913601</v>
      </c>
      <c r="AJ214" s="23" t="n">
        <f aca="false">LN(G213/G214)</f>
        <v>-0.0430914657374181</v>
      </c>
      <c r="AK214" s="23" t="n">
        <f aca="false">LN(H213/H214)</f>
        <v>0.00785466329455551</v>
      </c>
    </row>
    <row r="215" customFormat="false" ht="15" hidden="false" customHeight="false" outlineLevel="0" collapsed="false">
      <c r="A215" s="19" t="n">
        <v>44439</v>
      </c>
      <c r="B215" s="20" t="n">
        <v>4.2269</v>
      </c>
      <c r="C215" s="20" t="n">
        <v>17.5874</v>
      </c>
      <c r="D215" s="20" t="n">
        <v>708.0574</v>
      </c>
      <c r="E215" s="20" t="n">
        <v>3529.005</v>
      </c>
      <c r="F215" s="20" t="n">
        <v>11.4534</v>
      </c>
      <c r="G215" s="20" t="n">
        <v>10.8181</v>
      </c>
      <c r="H215" s="20" t="n">
        <v>3.6954</v>
      </c>
      <c r="I215" s="21" t="n">
        <v>258.334</v>
      </c>
      <c r="J215" s="21" t="n">
        <v>210.713</v>
      </c>
      <c r="K215" s="21" t="n">
        <v>173.946</v>
      </c>
      <c r="L215" s="21" t="n">
        <v>235.374</v>
      </c>
      <c r="M215" s="21" t="n">
        <v>249.374</v>
      </c>
      <c r="N215" s="21" t="n">
        <v>990.309</v>
      </c>
      <c r="O215" s="21" t="n">
        <v>170.225</v>
      </c>
      <c r="P215" s="21" t="n">
        <v>153.554</v>
      </c>
      <c r="Q215" s="22" t="n">
        <f aca="false">(I215/$P215)/(I$4/$P$4)/(B215/B$4)*100</f>
        <v>122.285704384872</v>
      </c>
      <c r="R215" s="22" t="n">
        <f aca="false">(J215/$P215)/(J$4/$P$4)/(C215/C$4)*100</f>
        <v>84.8921908715607</v>
      </c>
      <c r="S215" s="22" t="n">
        <f aca="false">(K215/$P215)/(K$4/$P$4)/(D215/D$4)*100</f>
        <v>104.317729762671</v>
      </c>
      <c r="T215" s="22" t="n">
        <f aca="false">(L215/$P215)/(L$4/$P$4)/(E215/E$4)*100</f>
        <v>98.5293229383751</v>
      </c>
      <c r="U215" s="22" t="n">
        <f aca="false">(M215/$P215)/(M$4/$P$4)/(F215/F$4)*100</f>
        <v>87.6515129062468</v>
      </c>
      <c r="V215" s="22" t="n">
        <f aca="false">(N215/$P215)/(N$4/$P$4)/(G215/G$4)*100</f>
        <v>82.0922571436406</v>
      </c>
      <c r="W215" s="22" t="n">
        <f aca="false">(O215/$P215)/(O$4/$P$4)/(H215/H$4)*100</f>
        <v>121.936575944543</v>
      </c>
      <c r="X215" s="23" t="n">
        <f aca="false">-(LN(Q215)-LN(AVERAGE(Q$4:Q215)))</f>
        <v>-0.120024281772477</v>
      </c>
      <c r="Y215" s="23" t="n">
        <f aca="false">-(LN(R215)-LN(AVERAGE(R$4:R215)))</f>
        <v>0.162419749597428</v>
      </c>
      <c r="Z215" s="23" t="n">
        <f aca="false">-(LN(S215)-LN(AVERAGE(S$4:S215)))</f>
        <v>0.0782614369861596</v>
      </c>
      <c r="AA215" s="23" t="n">
        <f aca="false">-(LN(T215)-LN(AVERAGE(T$4:T215)))</f>
        <v>-0.0377980358658423</v>
      </c>
      <c r="AB215" s="23" t="n">
        <f aca="false">-(LN(U215)-LN(AVERAGE(U$4:U215)))</f>
        <v>0.130787213268812</v>
      </c>
      <c r="AC215" s="23" t="n">
        <f aca="false">-(LN(V215)-LN(AVERAGE(V$4:V215)))</f>
        <v>0.214956610107775</v>
      </c>
      <c r="AD215" s="23" t="n">
        <f aca="false">-(LN(W215)-LN(AVERAGE(W$4:W215)))</f>
        <v>-0.087826878661442</v>
      </c>
      <c r="AE215" s="23" t="n">
        <f aca="false">LN(B214/B215)</f>
        <v>0.0245373809819036</v>
      </c>
      <c r="AF215" s="23" t="n">
        <f aca="false">LN(C214/C215)</f>
        <v>0.0248376615737783</v>
      </c>
      <c r="AG215" s="23" t="n">
        <f aca="false">LN(D214/D215)</f>
        <v>0.0287014174434465</v>
      </c>
      <c r="AH215" s="23" t="n">
        <f aca="false">LN(E214/E215)</f>
        <v>0.0322098604366726</v>
      </c>
      <c r="AI215" s="23" t="n">
        <f aca="false">LN(F214/F215)</f>
        <v>0.00439947915948462</v>
      </c>
      <c r="AJ215" s="23" t="n">
        <f aca="false">LN(G214/G215)</f>
        <v>-0.011388215316814</v>
      </c>
      <c r="AK215" s="23" t="n">
        <f aca="false">LN(H214/H215)</f>
        <v>0.0122641524270937</v>
      </c>
    </row>
    <row r="216" customFormat="false" ht="15" hidden="false" customHeight="false" outlineLevel="0" collapsed="false">
      <c r="A216" s="19" t="n">
        <v>44469</v>
      </c>
      <c r="B216" s="20" t="n">
        <v>4.2477</v>
      </c>
      <c r="C216" s="20" t="n">
        <v>17.7722</v>
      </c>
      <c r="D216" s="20" t="n">
        <v>719.6556</v>
      </c>
      <c r="E216" s="20" t="n">
        <v>3748.8539</v>
      </c>
      <c r="F216" s="20" t="n">
        <v>11.1864</v>
      </c>
      <c r="G216" s="20" t="n">
        <v>11.1233</v>
      </c>
      <c r="H216" s="20" t="n">
        <v>3.6742</v>
      </c>
      <c r="I216" s="21" t="n">
        <v>260.245</v>
      </c>
      <c r="J216" s="21" t="n">
        <v>211.516</v>
      </c>
      <c r="K216" s="21" t="n">
        <v>174.744</v>
      </c>
      <c r="L216" s="21" t="n">
        <v>235.838</v>
      </c>
      <c r="M216" s="21" t="n">
        <v>250.702</v>
      </c>
      <c r="N216" s="21" t="n">
        <v>1000.489</v>
      </c>
      <c r="O216" s="21" t="n">
        <v>170.345</v>
      </c>
      <c r="P216" s="21" t="n">
        <v>153.982</v>
      </c>
      <c r="Q216" s="22" t="n">
        <f aca="false">(I216/$P216)/(I$4/$P$4)/(B216/B$4)*100</f>
        <v>122.246330057583</v>
      </c>
      <c r="R216" s="22" t="n">
        <f aca="false">(J216/$P216)/(J$4/$P$4)/(C216/C$4)*100</f>
        <v>84.0952107812692</v>
      </c>
      <c r="S216" s="22" t="n">
        <f aca="false">(K216/$P216)/(K$4/$P$4)/(D216/D$4)*100</f>
        <v>102.82077860266</v>
      </c>
      <c r="T216" s="22" t="n">
        <f aca="false">(L216/$P216)/(L$4/$P$4)/(E216/E$4)*100</f>
        <v>92.6756690237858</v>
      </c>
      <c r="U216" s="22" t="n">
        <f aca="false">(M216/$P216)/(M$4/$P$4)/(F216/F$4)*100</f>
        <v>89.9707426493969</v>
      </c>
      <c r="V216" s="22" t="n">
        <f aca="false">(N216/$P216)/(N$4/$P$4)/(G216/G$4)*100</f>
        <v>80.4363412667276</v>
      </c>
      <c r="W216" s="22" t="n">
        <f aca="false">(O216/$P216)/(O$4/$P$4)/(H216/H$4)*100</f>
        <v>122.385476439008</v>
      </c>
      <c r="X216" s="23" t="n">
        <f aca="false">-(LN(Q216)-LN(AVERAGE(Q$4:Q216)))</f>
        <v>-0.119105420855457</v>
      </c>
      <c r="Y216" s="23" t="n">
        <f aca="false">-(LN(R216)-LN(AVERAGE(R$4:R216)))</f>
        <v>0.171110667150063</v>
      </c>
      <c r="Z216" s="23" t="n">
        <f aca="false">-(LN(S216)-LN(AVERAGE(S$4:S216)))</f>
        <v>0.0922995132800066</v>
      </c>
      <c r="AA216" s="23" t="n">
        <f aca="false">-(LN(T216)-LN(AVERAGE(T$4:T216)))</f>
        <v>0.0233413748820928</v>
      </c>
      <c r="AB216" s="23" t="n">
        <f aca="false">-(LN(U216)-LN(AVERAGE(U$4:U216)))</f>
        <v>0.10420486912941</v>
      </c>
      <c r="AC216" s="23" t="n">
        <f aca="false">-(LN(V216)-LN(AVERAGE(V$4:V216)))</f>
        <v>0.234349271495979</v>
      </c>
      <c r="AD216" s="23" t="n">
        <f aca="false">-(LN(W216)-LN(AVERAGE(W$4:W216)))</f>
        <v>-0.0910517940910101</v>
      </c>
      <c r="AE216" s="23" t="n">
        <f aca="false">LN(B215/B216)</f>
        <v>-0.00490879611235166</v>
      </c>
      <c r="AF216" s="23" t="n">
        <f aca="false">LN(C215/C216)</f>
        <v>-0.0104527020998681</v>
      </c>
      <c r="AG216" s="23" t="n">
        <f aca="false">LN(D215/D216)</f>
        <v>-0.0162476003851111</v>
      </c>
      <c r="AH216" s="23" t="n">
        <f aca="false">LN(E215/E216)</f>
        <v>-0.0604342050782119</v>
      </c>
      <c r="AI216" s="23" t="n">
        <f aca="false">LN(F215/F216)</f>
        <v>0.0235878744082703</v>
      </c>
      <c r="AJ216" s="23" t="n">
        <f aca="false">LN(G215/G216)</f>
        <v>-0.027821350127708</v>
      </c>
      <c r="AK216" s="23" t="n">
        <f aca="false">LN(H215/H216)</f>
        <v>0.00575338104621573</v>
      </c>
    </row>
    <row r="217" customFormat="false" ht="15" hidden="false" customHeight="false" outlineLevel="0" collapsed="false">
      <c r="A217" s="19" t="n">
        <v>44500</v>
      </c>
      <c r="B217" s="20" t="n">
        <v>4.214</v>
      </c>
      <c r="C217" s="20" t="n">
        <v>17.7553</v>
      </c>
      <c r="D217" s="20" t="n">
        <v>702.4475</v>
      </c>
      <c r="E217" s="20" t="n">
        <v>3737.5033</v>
      </c>
      <c r="F217" s="20" t="n">
        <v>10.7554</v>
      </c>
      <c r="G217" s="20" t="n">
        <v>10.3378</v>
      </c>
      <c r="H217" s="20" t="n">
        <v>3.689</v>
      </c>
      <c r="I217" s="21" t="n">
        <v>261.358</v>
      </c>
      <c r="J217" s="21" t="n">
        <v>212.387</v>
      </c>
      <c r="K217" s="21" t="n">
        <v>175.018</v>
      </c>
      <c r="L217" s="21" t="n">
        <v>236.51</v>
      </c>
      <c r="M217" s="21" t="n">
        <v>251.451</v>
      </c>
      <c r="N217" s="21" t="n">
        <v>1011.593</v>
      </c>
      <c r="O217" s="21" t="n">
        <v>170.657</v>
      </c>
      <c r="P217" s="21" t="n">
        <v>154.212</v>
      </c>
      <c r="Q217" s="22" t="n">
        <f aca="false">(I217/$P217)/(I$4/$P$4)/(B217/B$4)*100</f>
        <v>123.566380530181</v>
      </c>
      <c r="R217" s="22" t="n">
        <f aca="false">(J217/$P217)/(J$4/$P$4)/(C217/C$4)*100</f>
        <v>84.395819150192</v>
      </c>
      <c r="S217" s="22" t="n">
        <f aca="false">(K217/$P217)/(K$4/$P$4)/(D217/D$4)*100</f>
        <v>105.347432769731</v>
      </c>
      <c r="T217" s="22" t="n">
        <f aca="false">(L217/$P217)/(L$4/$P$4)/(E217/E$4)*100</f>
        <v>93.0829571613903</v>
      </c>
      <c r="U217" s="22" t="n">
        <f aca="false">(M217/$P217)/(M$4/$P$4)/(F217/F$4)*100</f>
        <v>93.7157183103659</v>
      </c>
      <c r="V217" s="22" t="n">
        <f aca="false">(N217/$P217)/(N$4/$P$4)/(G217/G$4)*100</f>
        <v>87.378204549715</v>
      </c>
      <c r="W217" s="22" t="n">
        <f aca="false">(O217/$P217)/(O$4/$P$4)/(H217/H$4)*100</f>
        <v>121.935601026333</v>
      </c>
      <c r="X217" s="23" t="n">
        <f aca="false">-(LN(Q217)-LN(AVERAGE(Q$4:Q217)))</f>
        <v>-0.129198118243211</v>
      </c>
      <c r="Y217" s="23" t="n">
        <f aca="false">-(LN(R217)-LN(AVERAGE(R$4:R217)))</f>
        <v>0.16682132395554</v>
      </c>
      <c r="Z217" s="23" t="n">
        <f aca="false">-(LN(S217)-LN(AVERAGE(S$4:S217)))</f>
        <v>0.0677158584304261</v>
      </c>
      <c r="AA217" s="23" t="n">
        <f aca="false">-(LN(T217)-LN(AVERAGE(T$4:T217)))</f>
        <v>0.0188684848000769</v>
      </c>
      <c r="AB217" s="23" t="n">
        <f aca="false">-(LN(U217)-LN(AVERAGE(U$4:U217)))</f>
        <v>0.0631362685497701</v>
      </c>
      <c r="AC217" s="23" t="n">
        <f aca="false">-(LN(V217)-LN(AVERAGE(V$4:V217)))</f>
        <v>0.150912054821262</v>
      </c>
      <c r="AD217" s="23" t="n">
        <f aca="false">-(LN(W217)-LN(AVERAGE(W$4:W217)))</f>
        <v>-0.0869425906101835</v>
      </c>
      <c r="AE217" s="23" t="n">
        <f aca="false">LN(B216/B217)</f>
        <v>0.00796534459490034</v>
      </c>
      <c r="AF217" s="23" t="n">
        <f aca="false">LN(C216/C217)</f>
        <v>0.00095137576664322</v>
      </c>
      <c r="AG217" s="23" t="n">
        <f aca="false">LN(D216/D217)</f>
        <v>0.024202098919726</v>
      </c>
      <c r="AH217" s="23" t="n">
        <f aca="false">LN(E216/E217)</f>
        <v>0.00303234494274616</v>
      </c>
      <c r="AI217" s="23" t="n">
        <f aca="false">LN(F216/F217)</f>
        <v>0.0392908007126967</v>
      </c>
      <c r="AJ217" s="23" t="n">
        <f aca="false">LN(G216/G217)</f>
        <v>0.073234926902108</v>
      </c>
      <c r="AK217" s="23" t="n">
        <f aca="false">LN(H216/H217)</f>
        <v>-0.00401999672183896</v>
      </c>
    </row>
    <row r="218" customFormat="false" ht="15" hidden="false" customHeight="false" outlineLevel="0" collapsed="false">
      <c r="A218" s="19" t="n">
        <v>44530</v>
      </c>
      <c r="B218" s="20" t="n">
        <v>3.9534</v>
      </c>
      <c r="C218" s="20" t="n">
        <v>17.262</v>
      </c>
      <c r="D218" s="20" t="n">
        <v>704.3227</v>
      </c>
      <c r="E218" s="20" t="n">
        <v>3699.1703</v>
      </c>
      <c r="F218" s="20" t="n">
        <v>10.8411</v>
      </c>
      <c r="G218" s="20" t="n">
        <v>10.6022</v>
      </c>
      <c r="H218" s="20" t="n">
        <v>3.8768</v>
      </c>
      <c r="I218" s="21" t="n">
        <v>262.537</v>
      </c>
      <c r="J218" s="21" t="n">
        <v>213.265</v>
      </c>
      <c r="K218" s="21" t="n">
        <v>175.5</v>
      </c>
      <c r="L218" s="21" t="n">
        <v>237.504</v>
      </c>
      <c r="M218" s="21" t="n">
        <v>253.098</v>
      </c>
      <c r="N218" s="21" t="n">
        <v>1022.761</v>
      </c>
      <c r="O218" s="21" t="n">
        <v>171.013</v>
      </c>
      <c r="P218" s="21" t="n">
        <v>154.353</v>
      </c>
      <c r="Q218" s="22" t="n">
        <f aca="false">(I218/$P218)/(I$4/$P$4)/(B218/B$4)*100</f>
        <v>132.184920428589</v>
      </c>
      <c r="R218" s="22" t="n">
        <f aca="false">(J218/$P218)/(J$4/$P$4)/(C218/C$4)*100</f>
        <v>87.0868509086251</v>
      </c>
      <c r="S218" s="22" t="n">
        <f aca="false">(K218/$P218)/(K$4/$P$4)/(D218/D$4)*100</f>
        <v>105.260066743759</v>
      </c>
      <c r="T218" s="22" t="n">
        <f aca="false">(L218/$P218)/(L$4/$P$4)/(E218/E$4)*100</f>
        <v>94.3565267670375</v>
      </c>
      <c r="U218" s="22" t="n">
        <f aca="false">(M218/$P218)/(M$4/$P$4)/(F218/F$4)*100</f>
        <v>93.4983820384192</v>
      </c>
      <c r="V218" s="22" t="n">
        <f aca="false">(N218/$P218)/(N$4/$P$4)/(G218/G$4)*100</f>
        <v>86.0610594961382</v>
      </c>
      <c r="W218" s="22" t="n">
        <f aca="false">(O218/$P218)/(O$4/$P$4)/(H218/H$4)*100</f>
        <v>116.164625148172</v>
      </c>
      <c r="X218" s="23" t="n">
        <f aca="false">-(LN(Q218)-LN(AVERAGE(Q$4:Q218)))</f>
        <v>-0.195611357893131</v>
      </c>
      <c r="Y218" s="23" t="n">
        <f aca="false">-(LN(R218)-LN(AVERAGE(R$4:R218)))</f>
        <v>0.134843979349758</v>
      </c>
      <c r="Z218" s="23" t="n">
        <f aca="false">-(LN(S218)-LN(AVERAGE(S$4:S218)))</f>
        <v>0.0682373332309902</v>
      </c>
      <c r="AA218" s="23" t="n">
        <f aca="false">-(LN(T218)-LN(AVERAGE(T$4:T218)))</f>
        <v>0.00525465751679199</v>
      </c>
      <c r="AB218" s="23" t="n">
        <f aca="false">-(LN(U218)-LN(AVERAGE(U$4:U218)))</f>
        <v>0.0651633145293982</v>
      </c>
      <c r="AC218" s="23" t="n">
        <f aca="false">-(LN(V218)-LN(AVERAGE(V$4:V218)))</f>
        <v>0.165388828263085</v>
      </c>
      <c r="AD218" s="23" t="n">
        <f aca="false">-(LN(W218)-LN(AVERAGE(W$4:W218)))</f>
        <v>-0.0382755715455065</v>
      </c>
      <c r="AE218" s="23" t="n">
        <f aca="false">LN(B217/B218)</f>
        <v>0.0638363472163053</v>
      </c>
      <c r="AF218" s="23" t="n">
        <f aca="false">LN(C217/C218)</f>
        <v>0.0281765091036698</v>
      </c>
      <c r="AG218" s="23" t="n">
        <f aca="false">LN(D217/D218)</f>
        <v>-0.0026659664963703</v>
      </c>
      <c r="AH218" s="23" t="n">
        <f aca="false">LN(E217/E218)</f>
        <v>0.0103092703988986</v>
      </c>
      <c r="AI218" s="23" t="n">
        <f aca="false">LN(F217/F218)</f>
        <v>-0.00793651284611071</v>
      </c>
      <c r="AJ218" s="23" t="n">
        <f aca="false">LN(G217/G218)</f>
        <v>-0.0252544462679498</v>
      </c>
      <c r="AK218" s="23" t="n">
        <f aca="false">LN(H217/H218)</f>
        <v>-0.0496546524655855</v>
      </c>
    </row>
    <row r="219" customFormat="false" ht="15" hidden="false" customHeight="false" outlineLevel="0" collapsed="false">
      <c r="A219" s="19" t="n">
        <v>44561</v>
      </c>
      <c r="B219" s="20" t="n">
        <v>4.1458</v>
      </c>
      <c r="C219" s="20" t="n">
        <v>17.2768</v>
      </c>
      <c r="D219" s="20" t="n">
        <v>710.3205</v>
      </c>
      <c r="E219" s="20" t="n">
        <v>3902.4366</v>
      </c>
      <c r="F219" s="20" t="n">
        <v>10.9295</v>
      </c>
      <c r="G219" s="20" t="n">
        <v>11.138</v>
      </c>
      <c r="H219" s="20" t="n">
        <v>3.8778</v>
      </c>
      <c r="I219" s="21" t="n">
        <v>263.931</v>
      </c>
      <c r="J219" s="21" t="n">
        <v>213.664</v>
      </c>
      <c r="K219" s="21" t="n">
        <v>175.756</v>
      </c>
      <c r="L219" s="21" t="n">
        <v>238.156</v>
      </c>
      <c r="M219" s="21" t="n">
        <v>254.576</v>
      </c>
      <c r="N219" s="21" t="n">
        <v>1034.668</v>
      </c>
      <c r="O219" s="21" t="n">
        <v>171.329</v>
      </c>
      <c r="P219" s="21" t="n">
        <v>154.718</v>
      </c>
      <c r="Q219" s="22" t="n">
        <f aca="false">(I219/$P219)/(I$4/$P$4)/(B219/B$4)*100</f>
        <v>126.420773064436</v>
      </c>
      <c r="R219" s="22" t="n">
        <f aca="false">(J219/$P219)/(J$4/$P$4)/(C219/C$4)*100</f>
        <v>86.9693837344939</v>
      </c>
      <c r="S219" s="22" t="n">
        <f aca="false">(K219/$P219)/(K$4/$P$4)/(D219/D$4)*100</f>
        <v>104.276933044541</v>
      </c>
      <c r="T219" s="22" t="n">
        <f aca="false">(L219/$P219)/(L$4/$P$4)/(E219/E$4)*100</f>
        <v>89.475729280594</v>
      </c>
      <c r="U219" s="22" t="n">
        <f aca="false">(M219/$P219)/(M$4/$P$4)/(F219/F$4)*100</f>
        <v>93.0636600694737</v>
      </c>
      <c r="V219" s="22" t="n">
        <f aca="false">(N219/$P219)/(N$4/$P$4)/(G219/G$4)*100</f>
        <v>82.6792555961625</v>
      </c>
      <c r="W219" s="22" t="n">
        <f aca="false">(O219/$P219)/(O$4/$P$4)/(H219/H$4)*100</f>
        <v>116.074780813991</v>
      </c>
      <c r="X219" s="23" t="n">
        <f aca="false">-(LN(Q219)-LN(AVERAGE(Q$4:Q219)))</f>
        <v>-0.15027084962223</v>
      </c>
      <c r="Y219" s="23" t="n">
        <f aca="false">-(LN(R219)-LN(AVERAGE(R$4:R219)))</f>
        <v>0.135604092589373</v>
      </c>
      <c r="Z219" s="23" t="n">
        <f aca="false">-(LN(S219)-LN(AVERAGE(S$4:S219)))</f>
        <v>0.0772754448008532</v>
      </c>
      <c r="AA219" s="23" t="n">
        <f aca="false">-(LN(T219)-LN(AVERAGE(T$4:T219)))</f>
        <v>0.058105175373905</v>
      </c>
      <c r="AB219" s="23" t="n">
        <f aca="false">-(LN(U219)-LN(AVERAGE(U$4:U219)))</f>
        <v>0.0695113913074232</v>
      </c>
      <c r="AC219" s="23" t="n">
        <f aca="false">-(LN(V219)-LN(AVERAGE(V$4:V219)))</f>
        <v>0.20461685208338</v>
      </c>
      <c r="AD219" s="23" t="n">
        <f aca="false">-(LN(W219)-LN(AVERAGE(W$4:W219)))</f>
        <v>-0.0373249491680756</v>
      </c>
      <c r="AE219" s="23" t="n">
        <f aca="false">LN(B218/B219)</f>
        <v>-0.0475198054175819</v>
      </c>
      <c r="AF219" s="23" t="n">
        <f aca="false">LN(C218/C219)</f>
        <v>-0.000857007244364935</v>
      </c>
      <c r="AG219" s="23" t="n">
        <f aca="false">LN(D218/D219)</f>
        <v>-0.00847964481639262</v>
      </c>
      <c r="AH219" s="23" t="n">
        <f aca="false">LN(E218/E219)</f>
        <v>-0.053492576018666</v>
      </c>
      <c r="AI219" s="23" t="n">
        <f aca="false">LN(F218/F219)</f>
        <v>-0.00812108861000225</v>
      </c>
      <c r="AJ219" s="23" t="n">
        <f aca="false">LN(G218/G219)</f>
        <v>-0.0493011584145784</v>
      </c>
      <c r="AK219" s="23" t="n">
        <f aca="false">LN(H218/H219)</f>
        <v>-0.000257911434643597</v>
      </c>
    </row>
    <row r="220" customFormat="false" ht="15" hidden="false" customHeight="false" outlineLevel="0" collapsed="false">
      <c r="A220" s="19" t="n">
        <v>44592</v>
      </c>
      <c r="B220" s="20" t="n">
        <v>4.3006</v>
      </c>
      <c r="C220" s="20" t="n">
        <v>16.8877</v>
      </c>
      <c r="D220" s="20" t="n">
        <v>680.958</v>
      </c>
      <c r="E220" s="20" t="n">
        <v>4065.8575</v>
      </c>
      <c r="F220" s="20" t="n">
        <v>10.3045</v>
      </c>
      <c r="G220" s="20" t="n">
        <v>10.7852</v>
      </c>
      <c r="H220" s="20" t="n">
        <v>3.7544</v>
      </c>
      <c r="I220" s="21" t="n">
        <v>264.961</v>
      </c>
      <c r="J220" s="21" t="n">
        <v>214.768</v>
      </c>
      <c r="K220" s="21" t="n">
        <v>176.335</v>
      </c>
      <c r="L220" s="21" t="n">
        <v>238.852</v>
      </c>
      <c r="M220" s="21" t="n">
        <v>255.236</v>
      </c>
      <c r="N220" s="21" t="n">
        <v>1045.326</v>
      </c>
      <c r="O220" s="21" t="n">
        <v>171.625</v>
      </c>
      <c r="P220" s="21" t="n">
        <v>155.289</v>
      </c>
      <c r="Q220" s="22" t="n">
        <f aca="false">(I220/$P220)/(I$4/$P$4)/(B220/B$4)*100</f>
        <v>121.895995573422</v>
      </c>
      <c r="R220" s="22" t="n">
        <f aca="false">(J220/$P220)/(J$4/$P$4)/(C220/C$4)*100</f>
        <v>89.1040739242052</v>
      </c>
      <c r="S220" s="22" t="n">
        <f aca="false">(K220/$P220)/(K$4/$P$4)/(D220/D$4)*100</f>
        <v>108.730349319854</v>
      </c>
      <c r="T220" s="22" t="n">
        <f aca="false">(L220/$P220)/(L$4/$P$4)/(E220/E$4)*100</f>
        <v>85.8136656283801</v>
      </c>
      <c r="U220" s="22" t="n">
        <f aca="false">(M220/$P220)/(M$4/$P$4)/(F220/F$4)*100</f>
        <v>98.6002737080761</v>
      </c>
      <c r="V220" s="22" t="n">
        <f aca="false">(N220/$P220)/(N$4/$P$4)/(G220/G$4)*100</f>
        <v>85.9461551094224</v>
      </c>
      <c r="W220" s="22" t="n">
        <f aca="false">(O220/$P220)/(O$4/$P$4)/(H220/H$4)*100</f>
        <v>119.655470014673</v>
      </c>
      <c r="X220" s="23" t="n">
        <f aca="false">-(LN(Q220)-LN(AVERAGE(Q$4:Q220)))</f>
        <v>-0.1132678291832</v>
      </c>
      <c r="Y220" s="23" t="n">
        <f aca="false">-(LN(R220)-LN(AVERAGE(R$4:R220)))</f>
        <v>0.110869445983493</v>
      </c>
      <c r="Z220" s="23" t="n">
        <f aca="false">-(LN(S220)-LN(AVERAGE(S$4:S220)))</f>
        <v>0.0352941289514588</v>
      </c>
      <c r="AA220" s="23" t="n">
        <f aca="false">-(LN(T220)-LN(AVERAGE(T$4:T220)))</f>
        <v>0.0994561232511186</v>
      </c>
      <c r="AB220" s="23" t="n">
        <f aca="false">-(LN(U220)-LN(AVERAGE(U$4:U220)))</f>
        <v>0.0116674290710224</v>
      </c>
      <c r="AC220" s="23" t="n">
        <f aca="false">-(LN(V220)-LN(AVERAGE(V$4:V220)))</f>
        <v>0.165160011028163</v>
      </c>
      <c r="AD220" s="23" t="n">
        <f aca="false">-(LN(W220)-LN(AVERAGE(W$4:W220)))</f>
        <v>-0.0673840675316457</v>
      </c>
      <c r="AE220" s="23" t="n">
        <f aca="false">LN(B219/B220)</f>
        <v>-0.0366587742658774</v>
      </c>
      <c r="AF220" s="23" t="n">
        <f aca="false">LN(C219/C220)</f>
        <v>0.0227790147464418</v>
      </c>
      <c r="AG220" s="23" t="n">
        <f aca="false">LN(D219/D220)</f>
        <v>0.0422156463931395</v>
      </c>
      <c r="AH220" s="23" t="n">
        <f aca="false">LN(E219/E220)</f>
        <v>-0.0410235405837059</v>
      </c>
      <c r="AI220" s="23" t="n">
        <f aca="false">LN(F219/F220)</f>
        <v>0.058884862458494</v>
      </c>
      <c r="AJ220" s="23" t="n">
        <f aca="false">LN(G219/G220)</f>
        <v>0.0321878612238449</v>
      </c>
      <c r="AK220" s="23" t="n">
        <f aca="false">LN(H219/H220)</f>
        <v>0.0323394970166968</v>
      </c>
    </row>
    <row r="221" customFormat="false" ht="15" hidden="false" customHeight="false" outlineLevel="0" collapsed="false">
      <c r="A221" s="19" t="n">
        <v>44620</v>
      </c>
      <c r="B221" s="20" t="n">
        <v>4.2744</v>
      </c>
      <c r="C221" s="20" t="n">
        <v>15.7354</v>
      </c>
      <c r="D221" s="20" t="n">
        <v>686.3386</v>
      </c>
      <c r="E221" s="20" t="n">
        <v>4105.8797</v>
      </c>
      <c r="F221" s="20" t="n">
        <v>9.874</v>
      </c>
      <c r="G221" s="20" t="n">
        <v>10.454</v>
      </c>
      <c r="H221" s="20" t="n">
        <v>3.6459</v>
      </c>
      <c r="I221" s="21" t="n">
        <v>266.113</v>
      </c>
      <c r="J221" s="21" t="n">
        <v>215.508</v>
      </c>
      <c r="K221" s="21" t="n">
        <v>176.459</v>
      </c>
      <c r="L221" s="21" t="n">
        <v>240.004</v>
      </c>
      <c r="M221" s="21" t="n">
        <v>256.567</v>
      </c>
      <c r="N221" s="21" t="n">
        <v>1056.46</v>
      </c>
      <c r="O221" s="21" t="n">
        <v>172.21</v>
      </c>
      <c r="P221" s="21" t="n">
        <v>155.749</v>
      </c>
      <c r="Q221" s="22" t="n">
        <f aca="false">(I221/$P221)/(I$4/$P$4)/(B221/B$4)*100</f>
        <v>122.812590283385</v>
      </c>
      <c r="R221" s="22" t="n">
        <f aca="false">(J221/$P221)/(J$4/$P$4)/(C221/C$4)*100</f>
        <v>95.6752330851346</v>
      </c>
      <c r="S221" s="22" t="n">
        <f aca="false">(K221/$P221)/(K$4/$P$4)/(D221/D$4)*100</f>
        <v>107.634972239905</v>
      </c>
      <c r="T221" s="22" t="n">
        <f aca="false">(L221/$P221)/(L$4/$P$4)/(E221/E$4)*100</f>
        <v>85.1348569551752</v>
      </c>
      <c r="U221" s="22" t="n">
        <f aca="false">(M221/$P221)/(M$4/$P$4)/(F221/F$4)*100</f>
        <v>103.130284023944</v>
      </c>
      <c r="V221" s="22" t="n">
        <f aca="false">(N221/$P221)/(N$4/$P$4)/(G221/G$4)*100</f>
        <v>89.3488345921981</v>
      </c>
      <c r="W221" s="22" t="n">
        <f aca="false">(O221/$P221)/(O$4/$P$4)/(H221/H$4)*100</f>
        <v>123.271190005106</v>
      </c>
      <c r="X221" s="23" t="n">
        <f aca="false">-(LN(Q221)-LN(AVERAGE(Q$4:Q221)))</f>
        <v>-0.120170577867763</v>
      </c>
      <c r="Y221" s="23" t="n">
        <f aca="false">-(LN(R221)-LN(AVERAGE(R$4:R221)))</f>
        <v>0.0395364101358959</v>
      </c>
      <c r="Z221" s="23" t="n">
        <f aca="false">-(LN(S221)-LN(AVERAGE(S$4:S221)))</f>
        <v>0.0452157646620464</v>
      </c>
      <c r="AA221" s="23" t="n">
        <f aca="false">-(LN(T221)-LN(AVERAGE(T$4:T221)))</f>
        <v>0.106930611327476</v>
      </c>
      <c r="AB221" s="23" t="n">
        <f aca="false">-(LN(U221)-LN(AVERAGE(U$4:U221)))</f>
        <v>-0.0330965331374769</v>
      </c>
      <c r="AC221" s="23" t="n">
        <f aca="false">-(LN(V221)-LN(AVERAGE(V$4:V221)))</f>
        <v>0.125788264382445</v>
      </c>
      <c r="AD221" s="23" t="n">
        <f aca="false">-(LN(W221)-LN(AVERAGE(W$4:W221)))</f>
        <v>-0.0966863428955449</v>
      </c>
      <c r="AE221" s="23" t="n">
        <f aca="false">LN(B220/B221)</f>
        <v>0.00611080618772683</v>
      </c>
      <c r="AF221" s="23" t="n">
        <f aca="false">LN(C220/C221)</f>
        <v>0.0706725950662207</v>
      </c>
      <c r="AG221" s="23" t="n">
        <f aca="false">LN(D220/D221)</f>
        <v>-0.00787046171943051</v>
      </c>
      <c r="AH221" s="23" t="n">
        <f aca="false">LN(E220/E221)</f>
        <v>-0.00979535171706488</v>
      </c>
      <c r="AI221" s="23" t="n">
        <f aca="false">LN(F220/F221)</f>
        <v>0.042675653192755</v>
      </c>
      <c r="AJ221" s="23" t="n">
        <f aca="false">LN(G220/G221)</f>
        <v>0.0311901436529019</v>
      </c>
      <c r="AK221" s="23" t="n">
        <f aca="false">LN(H220/H221)</f>
        <v>0.0293252369353437</v>
      </c>
    </row>
    <row r="222" customFormat="false" ht="15" hidden="false" customHeight="false" outlineLevel="0" collapsed="false">
      <c r="A222" s="19" t="n">
        <v>44651</v>
      </c>
      <c r="B222" s="20" t="n">
        <v>4.4187</v>
      </c>
      <c r="C222" s="20" t="n">
        <v>15.8138</v>
      </c>
      <c r="D222" s="20" t="n">
        <v>703.3026</v>
      </c>
      <c r="E222" s="20" t="n">
        <v>3923.3003</v>
      </c>
      <c r="F222" s="20" t="n">
        <v>9.6123</v>
      </c>
      <c r="G222" s="20" t="n">
        <v>10.4102</v>
      </c>
      <c r="H222" s="20" t="n">
        <v>3.7451</v>
      </c>
      <c r="I222" s="21" t="n">
        <v>267.135</v>
      </c>
      <c r="J222" s="21" t="n">
        <v>216.633</v>
      </c>
      <c r="K222" s="21" t="n">
        <v>176.915</v>
      </c>
      <c r="L222" s="21" t="n">
        <v>240.682</v>
      </c>
      <c r="M222" s="21" t="n">
        <v>258.2</v>
      </c>
      <c r="N222" s="21" t="n">
        <v>1067.141</v>
      </c>
      <c r="O222" s="21" t="n">
        <v>172.939</v>
      </c>
      <c r="P222" s="21" t="n">
        <v>155.98</v>
      </c>
      <c r="Q222" s="22" t="n">
        <f aca="false">(I222/$P222)/(I$4/$P$4)/(B222/B$4)*100</f>
        <v>119.0815800494</v>
      </c>
      <c r="R222" s="22" t="n">
        <f aca="false">(J222/$P222)/(J$4/$P$4)/(C222/C$4)*100</f>
        <v>95.5561498369221</v>
      </c>
      <c r="S222" s="22" t="n">
        <f aca="false">(K222/$P222)/(K$4/$P$4)/(D222/D$4)*100</f>
        <v>105.154242367466</v>
      </c>
      <c r="T222" s="22" t="n">
        <f aca="false">(L222/$P222)/(L$4/$P$4)/(E222/E$4)*100</f>
        <v>89.2161673800527</v>
      </c>
      <c r="U222" s="22" t="n">
        <f aca="false">(M222/$P222)/(M$4/$P$4)/(F222/F$4)*100</f>
        <v>106.454448108159</v>
      </c>
      <c r="V222" s="22" t="n">
        <f aca="false">(N222/$P222)/(N$4/$P$4)/(G222/G$4)*100</f>
        <v>90.4976732465914</v>
      </c>
      <c r="W222" s="22" t="n">
        <f aca="false">(O222/$P222)/(O$4/$P$4)/(H222/H$4)*100</f>
        <v>120.335523086009</v>
      </c>
      <c r="X222" s="23" t="n">
        <f aca="false">-(LN(Q222)-LN(AVERAGE(Q$4:Q222)))</f>
        <v>-0.0888933140076365</v>
      </c>
      <c r="Y222" s="23" t="n">
        <f aca="false">-(LN(R222)-LN(AVERAGE(R$4:R222)))</f>
        <v>0.0405993574895689</v>
      </c>
      <c r="Z222" s="23" t="n">
        <f aca="false">-(LN(S222)-LN(AVERAGE(S$4:S222)))</f>
        <v>0.0682306332110141</v>
      </c>
      <c r="AA222" s="23" t="n">
        <f aca="false">-(LN(T222)-LN(AVERAGE(T$4:T222)))</f>
        <v>0.0598384892763653</v>
      </c>
      <c r="AB222" s="23" t="n">
        <f aca="false">-(LN(U222)-LN(AVERAGE(U$4:U222)))</f>
        <v>-0.064514885647875</v>
      </c>
      <c r="AC222" s="23" t="n">
        <f aca="false">-(LN(V222)-LN(AVERAGE(V$4:V222)))</f>
        <v>0.112524256465616</v>
      </c>
      <c r="AD222" s="23" t="n">
        <f aca="false">-(LN(W222)-LN(AVERAGE(W$4:W222)))</f>
        <v>-0.072239787655735</v>
      </c>
      <c r="AE222" s="23" t="n">
        <f aca="false">LN(B221/B222)</f>
        <v>-0.0332017935200455</v>
      </c>
      <c r="AF222" s="23" t="n">
        <f aca="false">LN(C221/C222)</f>
        <v>-0.0049700253179663</v>
      </c>
      <c r="AG222" s="23" t="n">
        <f aca="false">LN(D221/D222)</f>
        <v>-0.0244161482065977</v>
      </c>
      <c r="AH222" s="23" t="n">
        <f aca="false">LN(E221/E222)</f>
        <v>0.0454868067225972</v>
      </c>
      <c r="AI222" s="23" t="n">
        <f aca="false">LN(F221/F222)</f>
        <v>0.0268615114632343</v>
      </c>
      <c r="AJ222" s="23" t="n">
        <f aca="false">LN(G221/G222)</f>
        <v>0.00419858555253719</v>
      </c>
      <c r="AK222" s="23" t="n">
        <f aca="false">LN(H221/H222)</f>
        <v>-0.0268450703196492</v>
      </c>
    </row>
    <row r="223" customFormat="false" ht="15" hidden="false" customHeight="false" outlineLevel="0" collapsed="false">
      <c r="A223" s="19" t="n">
        <v>44681</v>
      </c>
      <c r="B223" s="20" t="n">
        <v>4.5407</v>
      </c>
      <c r="C223" s="20" t="n">
        <v>15.0546</v>
      </c>
      <c r="D223" s="20" t="n">
        <v>683.375</v>
      </c>
      <c r="E223" s="20" t="n">
        <v>4021.8242</v>
      </c>
      <c r="F223" s="20" t="n">
        <v>9.4762</v>
      </c>
      <c r="G223" s="20" t="n">
        <v>10.7504</v>
      </c>
      <c r="H223" s="20" t="n">
        <v>3.937</v>
      </c>
      <c r="I223" s="21" t="n">
        <v>268.711</v>
      </c>
      <c r="J223" s="21" t="n">
        <v>217.476</v>
      </c>
      <c r="K223" s="21" t="n">
        <v>177.296</v>
      </c>
      <c r="L223" s="21" t="n">
        <v>242.097</v>
      </c>
      <c r="M223" s="21" t="n">
        <v>259.333</v>
      </c>
      <c r="N223" s="21" t="n">
        <v>1076.96</v>
      </c>
      <c r="O223" s="21" t="n">
        <v>173.488</v>
      </c>
      <c r="P223" s="21" t="n">
        <v>156.401</v>
      </c>
      <c r="Q223" s="22" t="n">
        <f aca="false">(I223/$P223)/(I$4/$P$4)/(B223/B$4)*100</f>
        <v>116.251974682915</v>
      </c>
      <c r="R223" s="22" t="n">
        <f aca="false">(J223/$P223)/(J$4/$P$4)/(C223/C$4)*100</f>
        <v>100.494380383913</v>
      </c>
      <c r="S223" s="22" t="n">
        <f aca="false">(K223/$P223)/(K$4/$P$4)/(D223/D$4)*100</f>
        <v>108.161725247584</v>
      </c>
      <c r="T223" s="22" t="n">
        <f aca="false">(L223/$P223)/(L$4/$P$4)/(E223/E$4)*100</f>
        <v>87.3066285188286</v>
      </c>
      <c r="U223" s="22" t="n">
        <f aca="false">(M223/$P223)/(M$4/$P$4)/(F223/F$4)*100</f>
        <v>108.165272291511</v>
      </c>
      <c r="V223" s="22" t="n">
        <f aca="false">(N223/$P223)/(N$4/$P$4)/(G223/G$4)*100</f>
        <v>88.2021193278039</v>
      </c>
      <c r="W223" s="22" t="n">
        <f aca="false">(O223/$P223)/(O$4/$P$4)/(H223/H$4)*100</f>
        <v>114.524325169614</v>
      </c>
      <c r="X223" s="23" t="n">
        <f aca="false">-(LN(Q223)-LN(AVERAGE(Q$4:Q223)))</f>
        <v>-0.064540072082373</v>
      </c>
      <c r="Y223" s="23" t="n">
        <f aca="false">-(LN(R223)-LN(AVERAGE(R$4:R223)))</f>
        <v>-0.00974371046103606</v>
      </c>
      <c r="Z223" s="23" t="n">
        <f aca="false">-(LN(S223)-LN(AVERAGE(S$4:S223)))</f>
        <v>0.0398529348583647</v>
      </c>
      <c r="AA223" s="23" t="n">
        <f aca="false">-(LN(T223)-LN(AVERAGE(T$4:T223)))</f>
        <v>0.0811186567812126</v>
      </c>
      <c r="AB223" s="23" t="n">
        <f aca="false">-(LN(U223)-LN(AVERAGE(U$4:U223)))</f>
        <v>-0.080077304566692</v>
      </c>
      <c r="AC223" s="23" t="n">
        <f aca="false">-(LN(V223)-LN(AVERAGE(V$4:V223)))</f>
        <v>0.137630457484811</v>
      </c>
      <c r="AD223" s="23" t="n">
        <f aca="false">-(LN(W223)-LN(AVERAGE(W$4:W223)))</f>
        <v>-0.0226386109872063</v>
      </c>
      <c r="AE223" s="23" t="n">
        <f aca="false">LN(B222/B223)</f>
        <v>-0.0272356500085242</v>
      </c>
      <c r="AF223" s="23" t="n">
        <f aca="false">LN(C222/C223)</f>
        <v>0.0491993842125038</v>
      </c>
      <c r="AG223" s="23" t="n">
        <f aca="false">LN(D222/D223)</f>
        <v>0.0287434829496468</v>
      </c>
      <c r="AH223" s="23" t="n">
        <f aca="false">LN(E222/E223)</f>
        <v>-0.024802367940453</v>
      </c>
      <c r="AI223" s="23" t="n">
        <f aca="false">LN(F222/F223)</f>
        <v>0.0142601363477468</v>
      </c>
      <c r="AJ223" s="23" t="n">
        <f aca="false">LN(G222/G223)</f>
        <v>-0.0321568684455555</v>
      </c>
      <c r="AK223" s="23" t="n">
        <f aca="false">LN(H222/H223)</f>
        <v>-0.049970693079224</v>
      </c>
    </row>
    <row r="224" customFormat="false" ht="15" hidden="false" customHeight="false" outlineLevel="0" collapsed="false">
      <c r="A224" s="19" t="n">
        <v>44712</v>
      </c>
      <c r="B224" s="20" t="n">
        <v>4.6794</v>
      </c>
      <c r="C224" s="20" t="n">
        <v>14.7192</v>
      </c>
      <c r="D224" s="20" t="n">
        <v>660.0879</v>
      </c>
      <c r="E224" s="20" t="n">
        <v>3911.9436</v>
      </c>
      <c r="F224" s="20" t="n">
        <v>9.3015</v>
      </c>
      <c r="G224" s="20" t="n">
        <v>10.7323</v>
      </c>
      <c r="H224" s="20" t="n">
        <v>3.9409</v>
      </c>
      <c r="I224" s="21" t="n">
        <v>269.735</v>
      </c>
      <c r="J224" s="21" t="n">
        <v>218.035</v>
      </c>
      <c r="K224" s="21" t="n">
        <v>177.786</v>
      </c>
      <c r="L224" s="21" t="n">
        <v>243.133</v>
      </c>
      <c r="M224" s="21" t="n">
        <v>260.336</v>
      </c>
      <c r="N224" s="21" t="n">
        <v>1088.439</v>
      </c>
      <c r="O224" s="21" t="n">
        <v>174.086</v>
      </c>
      <c r="P224" s="21" t="n">
        <v>156.643</v>
      </c>
      <c r="Q224" s="22" t="n">
        <f aca="false">(I224/$P224)/(I$4/$P$4)/(B224/B$4)*100</f>
        <v>113.061142169236</v>
      </c>
      <c r="R224" s="22" t="n">
        <f aca="false">(J224/$P224)/(J$4/$P$4)/(C224/C$4)*100</f>
        <v>102.889297594274</v>
      </c>
      <c r="S224" s="22" t="n">
        <f aca="false">(K224/$P224)/(K$4/$P$4)/(D224/D$4)*100</f>
        <v>112.113542610446</v>
      </c>
      <c r="T224" s="22" t="n">
        <f aca="false">(L224/$P224)/(L$4/$P$4)/(E224/E$4)*100</f>
        <v>90.0037801847549</v>
      </c>
      <c r="U224" s="22" t="n">
        <f aca="false">(M224/$P224)/(M$4/$P$4)/(F224/F$4)*100</f>
        <v>110.452119167192</v>
      </c>
      <c r="V224" s="22" t="n">
        <f aca="false">(N224/$P224)/(N$4/$P$4)/(G224/G$4)*100</f>
        <v>89.1546285991397</v>
      </c>
      <c r="W224" s="22" t="n">
        <f aca="false">(O224/$P224)/(O$4/$P$4)/(H224/H$4)*100</f>
        <v>114.627991006995</v>
      </c>
      <c r="X224" s="23" t="n">
        <f aca="false">-(LN(Q224)-LN(AVERAGE(Q$4:Q224)))</f>
        <v>-0.0365396195581118</v>
      </c>
      <c r="Y224" s="23" t="n">
        <f aca="false">-(LN(R224)-LN(AVERAGE(R$4:R224)))</f>
        <v>-0.0331423477297879</v>
      </c>
      <c r="Z224" s="23" t="n">
        <f aca="false">-(LN(S224)-LN(AVERAGE(S$4:S224)))</f>
        <v>0.00395044583817761</v>
      </c>
      <c r="AA224" s="23" t="n">
        <f aca="false">-(LN(T224)-LN(AVERAGE(T$4:T224)))</f>
        <v>0.0504696835535352</v>
      </c>
      <c r="AB224" s="23" t="n">
        <f aca="false">-(LN(U224)-LN(AVERAGE(U$4:U224)))</f>
        <v>-0.100518294998079</v>
      </c>
      <c r="AC224" s="23" t="n">
        <f aca="false">-(LN(V224)-LN(AVERAGE(V$4:V224)))</f>
        <v>0.126349816245837</v>
      </c>
      <c r="AD224" s="23" t="n">
        <f aca="false">-(LN(W224)-LN(AVERAGE(W$4:W224)))</f>
        <v>-0.0234355984328536</v>
      </c>
      <c r="AE224" s="23" t="n">
        <f aca="false">LN(B223/B224)</f>
        <v>-0.0300887113923761</v>
      </c>
      <c r="AF224" s="23" t="n">
        <f aca="false">LN(C223/C224)</f>
        <v>0.0225308283368841</v>
      </c>
      <c r="AG224" s="23" t="n">
        <f aca="false">LN(D223/D224)</f>
        <v>0.0346707492444213</v>
      </c>
      <c r="AH224" s="23" t="n">
        <f aca="false">LN(E223/E224)</f>
        <v>0.0277012459072244</v>
      </c>
      <c r="AI224" s="23" t="n">
        <f aca="false">LN(F223/F224)</f>
        <v>0.0186077145497847</v>
      </c>
      <c r="AJ224" s="23" t="n">
        <f aca="false">LN(G223/G224)</f>
        <v>0.00168507722799192</v>
      </c>
      <c r="AK224" s="23" t="n">
        <f aca="false">LN(H223/H224)</f>
        <v>-0.000990111658844218</v>
      </c>
    </row>
    <row r="225" customFormat="false" ht="15" hidden="false" customHeight="false" outlineLevel="0" collapsed="false">
      <c r="A225" s="19" t="n">
        <v>44742</v>
      </c>
      <c r="B225" s="20" t="n">
        <v>4.3737</v>
      </c>
      <c r="C225" s="20" t="n">
        <v>14.4601</v>
      </c>
      <c r="D225" s="20" t="n">
        <v>678.342</v>
      </c>
      <c r="E225" s="20" t="n">
        <v>4262.3419</v>
      </c>
      <c r="F225" s="20" t="n">
        <v>9.1515</v>
      </c>
      <c r="G225" s="20" t="n">
        <v>10.882</v>
      </c>
      <c r="H225" s="20" t="n">
        <v>4.1618</v>
      </c>
      <c r="I225" s="21" t="n">
        <v>270.77</v>
      </c>
      <c r="J225" s="21" t="n">
        <v>218.579</v>
      </c>
      <c r="K225" s="21" t="n">
        <v>177.653</v>
      </c>
      <c r="L225" s="21" t="n">
        <v>243.808</v>
      </c>
      <c r="M225" s="21" t="n">
        <v>260.81</v>
      </c>
      <c r="N225" s="21" t="n">
        <v>1098.937</v>
      </c>
      <c r="O225" s="21" t="n">
        <v>174.284</v>
      </c>
      <c r="P225" s="21" t="n">
        <v>156.937</v>
      </c>
      <c r="Q225" s="22" t="n">
        <f aca="false">(I225/$P225)/(I$4/$P$4)/(B225/B$4)*100</f>
        <v>121.200227859339</v>
      </c>
      <c r="R225" s="22" t="n">
        <f aca="false">(J225/$P225)/(J$4/$P$4)/(C225/C$4)*100</f>
        <v>104.797513558571</v>
      </c>
      <c r="S225" s="22" t="n">
        <f aca="false">(K225/$P225)/(K$4/$P$4)/(D225/D$4)*100</f>
        <v>108.810742201351</v>
      </c>
      <c r="T225" s="22" t="n">
        <f aca="false">(L225/$P225)/(L$4/$P$4)/(E225/E$4)*100</f>
        <v>82.6789096237079</v>
      </c>
      <c r="U225" s="22" t="n">
        <f aca="false">(M225/$P225)/(M$4/$P$4)/(F225/F$4)*100</f>
        <v>112.25622053593</v>
      </c>
      <c r="V225" s="22" t="n">
        <f aca="false">(N225/$P225)/(N$4/$P$4)/(G225/G$4)*100</f>
        <v>88.6099159201119</v>
      </c>
      <c r="W225" s="22" t="n">
        <f aca="false">(O225/$P225)/(O$4/$P$4)/(H225/H$4)*100</f>
        <v>108.463648192502</v>
      </c>
      <c r="X225" s="23" t="n">
        <f aca="false">-(LN(Q225)-LN(AVERAGE(Q$4:Q225)))</f>
        <v>-0.105550969946003</v>
      </c>
      <c r="Y225" s="23" t="n">
        <f aca="false">-(LN(R225)-LN(AVERAGE(R$4:R225)))</f>
        <v>-0.0512806441125981</v>
      </c>
      <c r="Z225" s="23" t="n">
        <f aca="false">-(LN(S225)-LN(AVERAGE(S$4:S225)))</f>
        <v>0.0337025660446892</v>
      </c>
      <c r="AA225" s="23" t="n">
        <f aca="false">-(LN(T225)-LN(AVERAGE(T$4:T225)))</f>
        <v>0.134786394312502</v>
      </c>
      <c r="AB225" s="23" t="n">
        <f aca="false">-(LN(U225)-LN(AVERAGE(U$4:U225)))</f>
        <v>-0.116162596453624</v>
      </c>
      <c r="AC225" s="23" t="n">
        <f aca="false">-(LN(V225)-LN(AVERAGE(V$4:V225)))</f>
        <v>0.131919242793015</v>
      </c>
      <c r="AD225" s="23" t="n">
        <f aca="false">-(LN(W225)-LN(AVERAGE(W$4:W225)))</f>
        <v>0.0317001684930061</v>
      </c>
      <c r="AE225" s="23" t="n">
        <f aca="false">LN(B224/B225)</f>
        <v>0.0675605637856214</v>
      </c>
      <c r="AF225" s="23" t="n">
        <f aca="false">LN(C224/C225)</f>
        <v>0.0177596316617185</v>
      </c>
      <c r="AG225" s="23" t="n">
        <f aca="false">LN(D224/D225)</f>
        <v>-0.0272785775690024</v>
      </c>
      <c r="AH225" s="23" t="n">
        <f aca="false">LN(E224/E225)</f>
        <v>-0.0857844161219313</v>
      </c>
      <c r="AI225" s="23" t="n">
        <f aca="false">LN(F224/F225)</f>
        <v>0.0162578771980256</v>
      </c>
      <c r="AJ225" s="23" t="n">
        <f aca="false">LN(G224/G225)</f>
        <v>-0.0138521621079769</v>
      </c>
      <c r="AK225" s="23" t="n">
        <f aca="false">LN(H224/H225)</f>
        <v>-0.0545385493760975</v>
      </c>
    </row>
    <row r="226" customFormat="false" ht="15" hidden="false" customHeight="false" outlineLevel="0" collapsed="false">
      <c r="A226" s="19" t="n">
        <v>44773</v>
      </c>
      <c r="B226" s="20" t="n">
        <v>4.1838</v>
      </c>
      <c r="C226" s="20" t="n">
        <v>14.5897</v>
      </c>
      <c r="D226" s="20" t="n">
        <v>707.9945</v>
      </c>
      <c r="E226" s="20" t="n">
        <v>4242.0571</v>
      </c>
      <c r="F226" s="20" t="n">
        <v>8.6328</v>
      </c>
      <c r="G226" s="20" t="n">
        <v>11.3949</v>
      </c>
      <c r="H226" s="20" t="n">
        <v>4.2844</v>
      </c>
      <c r="I226" s="21" t="n">
        <v>272.416</v>
      </c>
      <c r="J226" s="21" t="n">
        <v>219.308</v>
      </c>
      <c r="K226" s="21" t="n">
        <v>177.797</v>
      </c>
      <c r="L226" s="21" t="n">
        <v>244.609</v>
      </c>
      <c r="M226" s="21" t="n">
        <v>261.759</v>
      </c>
      <c r="N226" s="21" t="n">
        <v>1110.192</v>
      </c>
      <c r="O226" s="21" t="n">
        <v>174.729</v>
      </c>
      <c r="P226" s="21" t="n">
        <v>157.265</v>
      </c>
      <c r="Q226" s="22" t="n">
        <f aca="false">(I226/$P226)/(I$4/$P$4)/(B226/B$4)*100</f>
        <v>127.205779989603</v>
      </c>
      <c r="R226" s="22" t="n">
        <f aca="false">(J226/$P226)/(J$4/$P$4)/(C226/C$4)*100</f>
        <v>103.995661057081</v>
      </c>
      <c r="S226" s="22" t="n">
        <f aca="false">(K226/$P226)/(K$4/$P$4)/(D226/D$4)*100</f>
        <v>104.120380466092</v>
      </c>
      <c r="T226" s="22" t="n">
        <f aca="false">(L226/$P226)/(L$4/$P$4)/(E226/E$4)*100</f>
        <v>83.1733628565954</v>
      </c>
      <c r="U226" s="22" t="n">
        <f aca="false">(M226/$P226)/(M$4/$P$4)/(F226/F$4)*100</f>
        <v>119.185019420304</v>
      </c>
      <c r="V226" s="22" t="n">
        <f aca="false">(N226/$P226)/(N$4/$P$4)/(G226/G$4)*100</f>
        <v>85.3098331542711</v>
      </c>
      <c r="W226" s="22" t="n">
        <f aca="false">(O226/$P226)/(O$4/$P$4)/(H226/H$4)*100</f>
        <v>105.408623672338</v>
      </c>
      <c r="X226" s="23" t="n">
        <f aca="false">-(LN(Q226)-LN(AVERAGE(Q$4:Q226)))</f>
        <v>-0.153167243161183</v>
      </c>
      <c r="Y226" s="23" t="n">
        <f aca="false">-(LN(R226)-LN(AVERAGE(R$4:R226)))</f>
        <v>-0.0433999562120153</v>
      </c>
      <c r="Z226" s="23" t="n">
        <f aca="false">-(LN(S226)-LN(AVERAGE(S$4:S226)))</f>
        <v>0.0774293314316745</v>
      </c>
      <c r="AA226" s="23" t="n">
        <f aca="false">-(LN(T226)-LN(AVERAGE(T$4:T226)))</f>
        <v>0.128281632506311</v>
      </c>
      <c r="AB226" s="23" t="n">
        <f aca="false">-(LN(U226)-LN(AVERAGE(U$4:U226)))</f>
        <v>-0.175192848758447</v>
      </c>
      <c r="AC226" s="23" t="n">
        <f aca="false">-(LN(V226)-LN(AVERAGE(V$4:V226)))</f>
        <v>0.169172466081887</v>
      </c>
      <c r="AD226" s="23" t="n">
        <f aca="false">-(LN(W226)-LN(AVERAGE(W$4:W226)))</f>
        <v>0.0600084709053395</v>
      </c>
      <c r="AE226" s="23" t="n">
        <f aca="false">LN(B225/B226)</f>
        <v>0.0443894083238661</v>
      </c>
      <c r="AF226" s="23" t="n">
        <f aca="false">LN(C225/C226)</f>
        <v>-0.008922667958478</v>
      </c>
      <c r="AG226" s="23" t="n">
        <f aca="false">LN(D225/D226)</f>
        <v>-0.0427847397622196</v>
      </c>
      <c r="AH226" s="23" t="n">
        <f aca="false">LN(E225/E226)</f>
        <v>0.00477043432898495</v>
      </c>
      <c r="AI226" s="23" t="n">
        <f aca="false">LN(F225/F226)</f>
        <v>0.0583488982104931</v>
      </c>
      <c r="AJ226" s="23" t="n">
        <f aca="false">LN(G225/G226)</f>
        <v>-0.0460558388165563</v>
      </c>
      <c r="AK226" s="23" t="n">
        <f aca="false">LN(H225/H226)</f>
        <v>-0.0290328459117952</v>
      </c>
    </row>
    <row r="227" customFormat="false" ht="15" hidden="false" customHeight="false" outlineLevel="0" collapsed="false">
      <c r="A227" s="19" t="n">
        <v>44804</v>
      </c>
      <c r="B227" s="20" t="n">
        <v>4.241</v>
      </c>
      <c r="C227" s="20" t="n">
        <v>14.8853</v>
      </c>
      <c r="D227" s="20" t="n">
        <v>715.3123</v>
      </c>
      <c r="E227" s="20" t="n">
        <v>3970.8574</v>
      </c>
      <c r="F227" s="20" t="n">
        <v>8.5411</v>
      </c>
      <c r="G227" s="20" t="n">
        <v>11.295</v>
      </c>
      <c r="H227" s="20" t="n">
        <v>4.2816</v>
      </c>
      <c r="I227" s="21" t="n">
        <v>273.178</v>
      </c>
      <c r="J227" s="21" t="n">
        <v>219.516</v>
      </c>
      <c r="K227" s="21" t="n">
        <v>178.331</v>
      </c>
      <c r="L227" s="21" t="n">
        <v>245.613</v>
      </c>
      <c r="M227" s="21" t="n">
        <v>262.982</v>
      </c>
      <c r="N227" s="21" t="n">
        <v>1122.805</v>
      </c>
      <c r="O227" s="21" t="n">
        <v>175.175</v>
      </c>
      <c r="P227" s="21" t="n">
        <v>157.215</v>
      </c>
      <c r="Q227" s="22" t="n">
        <f aca="false">(I227/$P227)/(I$4/$P$4)/(B227/B$4)*100</f>
        <v>125.881148627763</v>
      </c>
      <c r="R227" s="22" t="n">
        <f aca="false">(J227/$P227)/(J$4/$P$4)/(C227/C$4)*100</f>
        <v>102.059584322796</v>
      </c>
      <c r="S227" s="22" t="n">
        <f aca="false">(K227/$P227)/(K$4/$P$4)/(D227/D$4)*100</f>
        <v>103.397598680949</v>
      </c>
      <c r="T227" s="22" t="n">
        <f aca="false">(L227/$P227)/(L$4/$P$4)/(E227/E$4)*100</f>
        <v>89.2469733905911</v>
      </c>
      <c r="U227" s="22" t="n">
        <f aca="false">(M227/$P227)/(M$4/$P$4)/(F227/F$4)*100</f>
        <v>121.065958491282</v>
      </c>
      <c r="V227" s="22" t="n">
        <f aca="false">(N227/$P227)/(N$4/$P$4)/(G227/G$4)*100</f>
        <v>87.0698345530416</v>
      </c>
      <c r="W227" s="22" t="n">
        <f aca="false">(O227/$P227)/(O$4/$P$4)/(H227/H$4)*100</f>
        <v>105.780422097746</v>
      </c>
      <c r="X227" s="23" t="n">
        <f aca="false">-(LN(Q227)-LN(AVERAGE(Q$4:Q227)))</f>
        <v>-0.142014838918349</v>
      </c>
      <c r="Y227" s="23" t="n">
        <f aca="false">-(LN(R227)-LN(AVERAGE(R$4:R227)))</f>
        <v>-0.0244963694215317</v>
      </c>
      <c r="Z227" s="23" t="n">
        <f aca="false">-(LN(S227)-LN(AVERAGE(S$4:S227)))</f>
        <v>0.0840339579263505</v>
      </c>
      <c r="AA227" s="23" t="n">
        <f aca="false">-(LN(T227)-LN(AVERAGE(T$4:T227)))</f>
        <v>0.057550505740898</v>
      </c>
      <c r="AB227" s="23" t="n">
        <f aca="false">-(LN(U227)-LN(AVERAGE(U$4:U227)))</f>
        <v>-0.189912979390623</v>
      </c>
      <c r="AC227" s="23" t="n">
        <f aca="false">-(LN(V227)-LN(AVERAGE(V$4:V227)))</f>
        <v>0.148134468251873</v>
      </c>
      <c r="AD227" s="23" t="n">
        <f aca="false">-(LN(W227)-LN(AVERAGE(W$4:W227)))</f>
        <v>0.0562422501322768</v>
      </c>
      <c r="AE227" s="23" t="n">
        <f aca="false">LN(B226/B227)</f>
        <v>-0.0135791660195707</v>
      </c>
      <c r="AF227" s="23" t="n">
        <f aca="false">LN(C226/C227)</f>
        <v>-0.0200583484881052</v>
      </c>
      <c r="AG227" s="23" t="n">
        <f aca="false">LN(D226/D227)</f>
        <v>-0.010282905246805</v>
      </c>
      <c r="AH227" s="23" t="n">
        <f aca="false">LN(E226/E227)</f>
        <v>0.0660662755293901</v>
      </c>
      <c r="AI227" s="23" t="n">
        <f aca="false">LN(F226/F227)</f>
        <v>0.010679096941031</v>
      </c>
      <c r="AJ227" s="23" t="n">
        <f aca="false">LN(G226/G227)</f>
        <v>0.00880573696032318</v>
      </c>
      <c r="AK227" s="23" t="n">
        <f aca="false">LN(H226/H227)</f>
        <v>0.000653747396619946</v>
      </c>
    </row>
    <row r="228" customFormat="false" ht="15" hidden="false" customHeight="false" outlineLevel="0" collapsed="false">
      <c r="A228" s="19" t="n">
        <v>44834</v>
      </c>
      <c r="B228" s="20" t="n">
        <v>4.2075</v>
      </c>
      <c r="C228" s="20" t="n">
        <v>15.3767</v>
      </c>
      <c r="D228" s="20" t="n">
        <v>682.5737</v>
      </c>
      <c r="E228" s="20" t="n">
        <v>3940.2336</v>
      </c>
      <c r="F228" s="20" t="n">
        <v>8.5636</v>
      </c>
      <c r="G228" s="20" t="n">
        <v>11.634</v>
      </c>
      <c r="H228" s="20" t="n">
        <v>4.3161</v>
      </c>
      <c r="I228" s="21" t="n">
        <v>274.627</v>
      </c>
      <c r="J228" s="21" t="n">
        <v>220.369</v>
      </c>
      <c r="K228" s="21" t="n">
        <v>178.792</v>
      </c>
      <c r="L228" s="21" t="n">
        <v>246.268</v>
      </c>
      <c r="M228" s="21" t="n">
        <v>264.147</v>
      </c>
      <c r="N228" s="21" t="n">
        <v>1135.552</v>
      </c>
      <c r="O228" s="21" t="n">
        <v>175.472</v>
      </c>
      <c r="P228" s="21" t="n">
        <v>157.559</v>
      </c>
      <c r="Q228" s="22" t="n">
        <f aca="false">(I228/$P228)/(I$4/$P$4)/(B228/B$4)*100</f>
        <v>127.277935062072</v>
      </c>
      <c r="R228" s="22" t="n">
        <f aca="false">(J228/$P228)/(J$4/$P$4)/(C228/C$4)*100</f>
        <v>98.9653877266535</v>
      </c>
      <c r="S228" s="22" t="n">
        <f aca="false">(K228/$P228)/(K$4/$P$4)/(D228/D$4)*100</f>
        <v>108.399828962004</v>
      </c>
      <c r="T228" s="22" t="n">
        <f aca="false">(L228/$P228)/(L$4/$P$4)/(E228/E$4)*100</f>
        <v>89.9835692803684</v>
      </c>
      <c r="U228" s="22" t="n">
        <f aca="false">(M228/$P228)/(M$4/$P$4)/(F228/F$4)*100</f>
        <v>121.017980387299</v>
      </c>
      <c r="V228" s="22" t="n">
        <f aca="false">(N228/$P228)/(N$4/$P$4)/(G228/G$4)*100</f>
        <v>85.305758309339</v>
      </c>
      <c r="W228" s="22" t="n">
        <f aca="false">(O228/$P228)/(O$4/$P$4)/(H228/H$4)*100</f>
        <v>104.883302413868</v>
      </c>
      <c r="X228" s="23" t="n">
        <f aca="false">-(LN(Q228)-LN(AVERAGE(Q$4:Q228)))</f>
        <v>-0.152315036671481</v>
      </c>
      <c r="Y228" s="23" t="n">
        <f aca="false">-(LN(R228)-LN(AVERAGE(R$4:R228)))</f>
        <v>0.0062623938837385</v>
      </c>
      <c r="Z228" s="23" t="n">
        <f aca="false">-(LN(S228)-LN(AVERAGE(S$4:S228)))</f>
        <v>0.0366286357106844</v>
      </c>
      <c r="AA228" s="23" t="n">
        <f aca="false">-(LN(T228)-LN(AVERAGE(T$4:T228)))</f>
        <v>0.0491169727137057</v>
      </c>
      <c r="AB228" s="23" t="n">
        <f aca="false">-(LN(U228)-LN(AVERAGE(U$4:U228)))</f>
        <v>-0.188589632531241</v>
      </c>
      <c r="AC228" s="23" t="n">
        <f aca="false">-(LN(V228)-LN(AVERAGE(V$4:V228)))</f>
        <v>0.167913183119615</v>
      </c>
      <c r="AD228" s="23" t="n">
        <f aca="false">-(LN(W228)-LN(AVERAGE(W$4:W228)))</f>
        <v>0.0644806428288458</v>
      </c>
      <c r="AE228" s="23" t="n">
        <f aca="false">LN(B227/B228)</f>
        <v>0.00793044340962965</v>
      </c>
      <c r="AF228" s="23" t="n">
        <f aca="false">LN(C227/C228)</f>
        <v>-0.0324792279033483</v>
      </c>
      <c r="AG228" s="23" t="n">
        <f aca="false">LN(D227/D228)</f>
        <v>0.0468487239716668</v>
      </c>
      <c r="AH228" s="23" t="n">
        <f aca="false">LN(E227/E228)</f>
        <v>0.00774203026188401</v>
      </c>
      <c r="AI228" s="23" t="n">
        <f aca="false">LN(F227/F228)</f>
        <v>-0.00263085736407446</v>
      </c>
      <c r="AJ228" s="23" t="n">
        <f aca="false">LN(G227/G228)</f>
        <v>-0.0295716955686032</v>
      </c>
      <c r="AK228" s="23" t="n">
        <f aca="false">LN(H227/H228)</f>
        <v>-0.00802544521724233</v>
      </c>
    </row>
    <row r="229" customFormat="false" ht="15" hidden="false" customHeight="false" outlineLevel="0" collapsed="false">
      <c r="A229" s="19" t="n">
        <v>44865</v>
      </c>
      <c r="B229" s="20" t="n">
        <v>4.1031</v>
      </c>
      <c r="C229" s="20" t="n">
        <v>15.4565</v>
      </c>
      <c r="D229" s="20" t="n">
        <v>715.8938</v>
      </c>
      <c r="E229" s="20" t="n">
        <v>4105.662</v>
      </c>
      <c r="F229" s="20" t="n">
        <v>8.5903</v>
      </c>
      <c r="G229" s="20" t="n">
        <v>11.0069</v>
      </c>
      <c r="H229" s="20" t="n">
        <v>4.5261</v>
      </c>
      <c r="I229" s="21" t="n">
        <v>275.887</v>
      </c>
      <c r="J229" s="21" t="n">
        <v>221.032</v>
      </c>
      <c r="K229" s="21" t="n">
        <v>179.763</v>
      </c>
      <c r="L229" s="21" t="n">
        <v>247.053</v>
      </c>
      <c r="M229" s="21" t="n">
        <v>264.749</v>
      </c>
      <c r="N229" s="21" t="n">
        <v>1148.187</v>
      </c>
      <c r="O229" s="21" t="n">
        <v>175.826</v>
      </c>
      <c r="P229" s="21" t="n">
        <v>157.712</v>
      </c>
      <c r="Q229" s="22" t="n">
        <f aca="false">(I229/$P229)/(I$4/$P$4)/(B229/B$4)*100</f>
        <v>130.988034121933</v>
      </c>
      <c r="R229" s="22" t="n">
        <f aca="false">(J229/$P229)/(J$4/$P$4)/(C229/C$4)*100</f>
        <v>98.6548504648125</v>
      </c>
      <c r="S229" s="22" t="n">
        <f aca="false">(K229/$P229)/(K$4/$P$4)/(D229/D$4)*100</f>
        <v>103.815033310001</v>
      </c>
      <c r="T229" s="22" t="n">
        <f aca="false">(L229/$P229)/(L$4/$P$4)/(E229/E$4)*100</f>
        <v>86.549112329091</v>
      </c>
      <c r="U229" s="22" t="n">
        <f aca="false">(M229/$P229)/(M$4/$P$4)/(F229/F$4)*100</f>
        <v>120.799480247848</v>
      </c>
      <c r="V229" s="22" t="n">
        <f aca="false">(N229/$P229)/(N$4/$P$4)/(G229/G$4)*100</f>
        <v>91.0807214354357</v>
      </c>
      <c r="W229" s="22" t="n">
        <f aca="false">(O229/$P229)/(O$4/$P$4)/(H229/H$4)*100</f>
        <v>100.121524353009</v>
      </c>
      <c r="X229" s="23" t="n">
        <f aca="false">-(LN(Q229)-LN(AVERAGE(Q$4:Q229)))</f>
        <v>-0.18017004116926</v>
      </c>
      <c r="Y229" s="23" t="n">
        <f aca="false">-(LN(R229)-LN(AVERAGE(R$4:R229)))</f>
        <v>0.00936374274343876</v>
      </c>
      <c r="Z229" s="23" t="n">
        <f aca="false">-(LN(S229)-LN(AVERAGE(S$4:S229)))</f>
        <v>0.0795047420187585</v>
      </c>
      <c r="AA229" s="23" t="n">
        <f aca="false">-(LN(T229)-LN(AVERAGE(T$4:T229)))</f>
        <v>0.0876590985877792</v>
      </c>
      <c r="AB229" s="23" t="n">
        <f aca="false">-(LN(U229)-LN(AVERAGE(U$4:U229)))</f>
        <v>-0.185874200258491</v>
      </c>
      <c r="AC229" s="23" t="n">
        <f aca="false">-(LN(V229)-LN(AVERAGE(V$4:V229)))</f>
        <v>0.101978180443425</v>
      </c>
      <c r="AD229" s="23" t="n">
        <f aca="false">-(LN(W229)-LN(AVERAGE(W$4:W229)))</f>
        <v>0.110479517512437</v>
      </c>
      <c r="AE229" s="23" t="n">
        <f aca="false">LN(B228/B229)</f>
        <v>0.0251258615093458</v>
      </c>
      <c r="AF229" s="23" t="n">
        <f aca="false">LN(C228/C229)</f>
        <v>-0.00517625015743633</v>
      </c>
      <c r="AG229" s="23" t="n">
        <f aca="false">LN(D228/D229)</f>
        <v>-0.0476613253601015</v>
      </c>
      <c r="AH229" s="23" t="n">
        <f aca="false">LN(E228/E229)</f>
        <v>-0.0411269857577755</v>
      </c>
      <c r="AI229" s="23" t="n">
        <f aca="false">LN(F228/F229)</f>
        <v>-0.00311299722651051</v>
      </c>
      <c r="AJ229" s="23" t="n">
        <f aca="false">LN(G228/G229)</f>
        <v>0.0554094966162311</v>
      </c>
      <c r="AK229" s="23" t="n">
        <f aca="false">LN(H228/H229)</f>
        <v>-0.0475084248030414</v>
      </c>
    </row>
    <row r="230" customFormat="false" ht="15" hidden="false" customHeight="false" outlineLevel="0" collapsed="false">
      <c r="A230" s="19" t="n">
        <v>44895</v>
      </c>
      <c r="B230" s="20" t="n">
        <v>3.9764</v>
      </c>
      <c r="C230" s="20" t="n">
        <v>15.2862</v>
      </c>
      <c r="D230" s="20" t="n">
        <v>709.835</v>
      </c>
      <c r="E230" s="20" t="n">
        <v>4211.5913</v>
      </c>
      <c r="F230" s="20" t="n">
        <v>8.8349</v>
      </c>
      <c r="G230" s="20" t="n">
        <v>10.3373</v>
      </c>
      <c r="H230" s="20" t="n">
        <v>4.4475</v>
      </c>
      <c r="I230" s="21" t="n">
        <v>277.589</v>
      </c>
      <c r="J230" s="21" t="n">
        <v>221.985</v>
      </c>
      <c r="K230" s="21" t="n">
        <v>180.175</v>
      </c>
      <c r="L230" s="21" t="n">
        <v>247.97</v>
      </c>
      <c r="M230" s="21" t="n">
        <v>266.272</v>
      </c>
      <c r="N230" s="21" t="n">
        <v>1161.414</v>
      </c>
      <c r="O230" s="21" t="n">
        <v>176.48</v>
      </c>
      <c r="P230" s="21" t="n">
        <v>157.918</v>
      </c>
      <c r="Q230" s="22" t="n">
        <f aca="false">(I230/$P230)/(I$4/$P$4)/(B230/B$4)*100</f>
        <v>135.818140614422</v>
      </c>
      <c r="R230" s="22" t="n">
        <f aca="false">(J230/$P230)/(J$4/$P$4)/(C230/C$4)*100</f>
        <v>100.053352077043</v>
      </c>
      <c r="S230" s="22" t="n">
        <f aca="false">(K230/$P230)/(K$4/$P$4)/(D230/D$4)*100</f>
        <v>104.804219261933</v>
      </c>
      <c r="T230" s="22" t="n">
        <f aca="false">(L230/$P230)/(L$4/$P$4)/(E230/E$4)*100</f>
        <v>84.5749413616651</v>
      </c>
      <c r="U230" s="22" t="n">
        <f aca="false">(M230/$P230)/(M$4/$P$4)/(F230/F$4)*100</f>
        <v>117.976643081563</v>
      </c>
      <c r="V230" s="22" t="n">
        <f aca="false">(N230/$P230)/(N$4/$P$4)/(G230/G$4)*100</f>
        <v>97.9697270651681</v>
      </c>
      <c r="W230" s="22" t="n">
        <f aca="false">(O230/$P230)/(O$4/$P$4)/(H230/H$4)*100</f>
        <v>102.136540706956</v>
      </c>
      <c r="X230" s="23" t="n">
        <f aca="false">-(LN(Q230)-LN(AVERAGE(Q$4:Q230)))</f>
        <v>-0.21531721240729</v>
      </c>
      <c r="Y230" s="23" t="n">
        <f aca="false">-(LN(R230)-LN(AVERAGE(R$4:R230)))</f>
        <v>-0.00469161371885374</v>
      </c>
      <c r="Z230" s="23" t="n">
        <f aca="false">-(LN(S230)-LN(AVERAGE(S$4:S230)))</f>
        <v>0.0697235433515573</v>
      </c>
      <c r="AA230" s="23" t="n">
        <f aca="false">-(LN(T230)-LN(AVERAGE(T$4:T230)))</f>
        <v>0.110271223485832</v>
      </c>
      <c r="AB230" s="23" t="n">
        <f aca="false">-(LN(U230)-LN(AVERAGE(U$4:U230)))</f>
        <v>-0.161453282627033</v>
      </c>
      <c r="AC230" s="23" t="n">
        <f aca="false">-(LN(V230)-LN(AVERAGE(V$4:V230)))</f>
        <v>0.028939610778222</v>
      </c>
      <c r="AD230" s="23" t="n">
        <f aca="false">-(LN(W230)-LN(AVERAGE(W$4:W230)))</f>
        <v>0.0901721977293439</v>
      </c>
      <c r="AE230" s="23" t="n">
        <f aca="false">LN(B229/B230)</f>
        <v>0.0313658982176253</v>
      </c>
      <c r="AF230" s="23" t="n">
        <f aca="false">LN(C229/C230)</f>
        <v>0.0110791662407055</v>
      </c>
      <c r="AG230" s="23" t="n">
        <f aca="false">LN(D229/D230)</f>
        <v>0.00849928327579478</v>
      </c>
      <c r="AH230" s="23" t="n">
        <f aca="false">LN(E229/E230)</f>
        <v>-0.0254735606249171</v>
      </c>
      <c r="AI230" s="23" t="n">
        <f aca="false">LN(F229/F230)</f>
        <v>-0.0280761273715344</v>
      </c>
      <c r="AJ230" s="23" t="n">
        <f aca="false">LN(G229/G230)</f>
        <v>0.06276363574717</v>
      </c>
      <c r="AK230" s="23" t="n">
        <f aca="false">LN(H229/H230)</f>
        <v>0.0175185009741481</v>
      </c>
    </row>
    <row r="231" customFormat="false" ht="15" hidden="false" customHeight="false" outlineLevel="0" collapsed="false">
      <c r="A231" s="19" t="n">
        <v>44926</v>
      </c>
      <c r="B231" s="20" t="n">
        <v>4.1783</v>
      </c>
      <c r="C231" s="20" t="n">
        <v>14.8886</v>
      </c>
      <c r="D231" s="20" t="n">
        <v>717.8862</v>
      </c>
      <c r="E231" s="20" t="n">
        <v>4173.2018</v>
      </c>
      <c r="F231" s="20" t="n">
        <v>9.2184</v>
      </c>
      <c r="G231" s="20" t="n">
        <v>9.9626</v>
      </c>
      <c r="H231" s="20" t="n">
        <v>4.5349</v>
      </c>
      <c r="I231" s="21" t="n">
        <v>279.314</v>
      </c>
      <c r="J231" s="21" t="n">
        <v>222.543</v>
      </c>
      <c r="K231" s="21" t="n">
        <v>180.353</v>
      </c>
      <c r="L231" s="21" t="n">
        <v>249.032</v>
      </c>
      <c r="M231" s="21" t="n">
        <v>267.069</v>
      </c>
      <c r="N231" s="21" t="n">
        <v>1173.453</v>
      </c>
      <c r="O231" s="21" t="n">
        <v>177.147</v>
      </c>
      <c r="P231" s="21" t="n">
        <v>158.001</v>
      </c>
      <c r="Q231" s="22" t="n">
        <f aca="false">(I231/$P231)/(I$4/$P$4)/(B231/B$4)*100</f>
        <v>129.99015996225</v>
      </c>
      <c r="R231" s="22" t="n">
        <f aca="false">(J231/$P231)/(J$4/$P$4)/(C231/C$4)*100</f>
        <v>102.929396656255</v>
      </c>
      <c r="S231" s="22" t="n">
        <f aca="false">(K231/$P231)/(K$4/$P$4)/(D231/D$4)*100</f>
        <v>103.676710925357</v>
      </c>
      <c r="T231" s="22" t="n">
        <f aca="false">(L231/$P231)/(L$4/$P$4)/(E231/E$4)*100</f>
        <v>85.6734691657436</v>
      </c>
      <c r="U231" s="22" t="n">
        <f aca="false">(M231/$P231)/(M$4/$P$4)/(F231/F$4)*100</f>
        <v>113.347488918308</v>
      </c>
      <c r="V231" s="22" t="n">
        <f aca="false">(N231/$P231)/(N$4/$P$4)/(G231/G$4)*100</f>
        <v>102.654210412106</v>
      </c>
      <c r="W231" s="22" t="n">
        <f aca="false">(O231/$P231)/(O$4/$P$4)/(H231/H$4)*100</f>
        <v>100.493851864493</v>
      </c>
      <c r="X231" s="23" t="n">
        <f aca="false">-(LN(Q231)-LN(AVERAGE(Q$4:Q231)))</f>
        <v>-0.170639182219118</v>
      </c>
      <c r="Y231" s="23" t="n">
        <f aca="false">-(LN(R231)-LN(AVERAGE(R$4:R231)))</f>
        <v>-0.0328840503833687</v>
      </c>
      <c r="Z231" s="23" t="n">
        <f aca="false">-(LN(S231)-LN(AVERAGE(S$4:S231)))</f>
        <v>0.0802006131694215</v>
      </c>
      <c r="AA231" s="23" t="n">
        <f aca="false">-(LN(T231)-LN(AVERAGE(T$4:T231)))</f>
        <v>0.0969590494401249</v>
      </c>
      <c r="AB231" s="23" t="n">
        <f aca="false">-(LN(U231)-LN(AVERAGE(U$4:U231)))</f>
        <v>-0.120858753552293</v>
      </c>
      <c r="AC231" s="23" t="n">
        <f aca="false">-(LN(V231)-LN(AVERAGE(V$4:V231)))</f>
        <v>-0.0176894022660941</v>
      </c>
      <c r="AD231" s="23" t="n">
        <f aca="false">-(LN(W231)-LN(AVERAGE(W$4:W231)))</f>
        <v>0.105943458907912</v>
      </c>
      <c r="AE231" s="23" t="n">
        <f aca="false">LN(B230/B231)</f>
        <v>-0.0495275778919275</v>
      </c>
      <c r="AF231" s="23" t="n">
        <f aca="false">LN(C230/C231)</f>
        <v>0.0263546411613135</v>
      </c>
      <c r="AG231" s="23" t="n">
        <f aca="false">LN(D230/D231)</f>
        <v>-0.0112785120032982</v>
      </c>
      <c r="AH231" s="23" t="n">
        <f aca="false">LN(E230/E231)</f>
        <v>0.00915699833982436</v>
      </c>
      <c r="AI231" s="23" t="n">
        <f aca="false">LN(F230/F231)</f>
        <v>-0.0424916996291927</v>
      </c>
      <c r="AJ231" s="23" t="n">
        <f aca="false">LN(G230/G231)</f>
        <v>0.0369206314180575</v>
      </c>
      <c r="AK231" s="23" t="n">
        <f aca="false">LN(H230/H231)</f>
        <v>-0.019460892049478</v>
      </c>
    </row>
    <row r="232" customFormat="false" ht="15" hidden="false" customHeight="false" outlineLevel="0" collapsed="false">
      <c r="A232" s="19" t="n">
        <v>44957</v>
      </c>
      <c r="B232" s="20" t="n">
        <v>4.1906</v>
      </c>
      <c r="C232" s="20" t="n">
        <v>14.9482</v>
      </c>
      <c r="D232" s="20" t="n">
        <v>704.7989</v>
      </c>
      <c r="E232" s="20" t="n">
        <v>4038.2761</v>
      </c>
      <c r="F232" s="20" t="n">
        <v>8.6118</v>
      </c>
      <c r="G232" s="20" t="n">
        <v>9.6601</v>
      </c>
      <c r="H232" s="20" t="n">
        <v>4.7571</v>
      </c>
      <c r="I232" s="21" t="n">
        <v>280.381</v>
      </c>
      <c r="J232" s="21" t="n">
        <v>223.228</v>
      </c>
      <c r="K232" s="21" t="n">
        <v>180.905</v>
      </c>
      <c r="L232" s="21" t="n">
        <v>249.619</v>
      </c>
      <c r="M232" s="21" t="n">
        <v>268.61</v>
      </c>
      <c r="N232" s="21" t="n">
        <v>1184.692</v>
      </c>
      <c r="O232" s="21" t="n">
        <v>177.755</v>
      </c>
      <c r="P232" s="21" t="n">
        <v>158.077</v>
      </c>
      <c r="Q232" s="22" t="n">
        <f aca="false">(I232/$P232)/(I$4/$P$4)/(B232/B$4)*100</f>
        <v>130.041183964987</v>
      </c>
      <c r="R232" s="22" t="n">
        <f aca="false">(J232/$P232)/(J$4/$P$4)/(C232/C$4)*100</f>
        <v>102.785125334648</v>
      </c>
      <c r="S232" s="22" t="n">
        <f aca="false">(K232/$P232)/(K$4/$P$4)/(D232/D$4)*100</f>
        <v>105.874152862679</v>
      </c>
      <c r="T232" s="22" t="n">
        <f aca="false">(L232/$P232)/(L$4/$P$4)/(E232/E$4)*100</f>
        <v>88.7019900489811</v>
      </c>
      <c r="U232" s="22" t="n">
        <f aca="false">(M232/$P232)/(M$4/$P$4)/(F232/F$4)*100</f>
        <v>121.972904010281</v>
      </c>
      <c r="V232" s="22" t="n">
        <f aca="false">(N232/$P232)/(N$4/$P$4)/(G232/G$4)*100</f>
        <v>106.831356989909</v>
      </c>
      <c r="W232" s="22" t="n">
        <f aca="false">(O232/$P232)/(O$4/$P$4)/(H232/H$4)*100</f>
        <v>96.0824571289094</v>
      </c>
      <c r="X232" s="23" t="n">
        <f aca="false">-(LN(Q232)-LN(AVERAGE(Q$4:Q232)))</f>
        <v>-0.170217424842841</v>
      </c>
      <c r="Y232" s="23" t="n">
        <f aca="false">-(LN(R232)-LN(AVERAGE(R$4:R232)))</f>
        <v>-0.0313417634272746</v>
      </c>
      <c r="Z232" s="23" t="n">
        <f aca="false">-(LN(S232)-LN(AVERAGE(S$4:S232)))</f>
        <v>0.0589758157361624</v>
      </c>
      <c r="AA232" s="23" t="n">
        <f aca="false">-(LN(T232)-LN(AVERAGE(T$4:T232)))</f>
        <v>0.0619564669466</v>
      </c>
      <c r="AB232" s="23" t="n">
        <f aca="false">-(LN(U232)-LN(AVERAGE(U$4:U232)))</f>
        <v>-0.193263913918808</v>
      </c>
      <c r="AC232" s="23" t="n">
        <f aca="false">-(LN(V232)-LN(AVERAGE(V$4:V232)))</f>
        <v>-0.0573159675397728</v>
      </c>
      <c r="AD232" s="23" t="n">
        <f aca="false">-(LN(W232)-LN(AVERAGE(W$4:W232)))</f>
        <v>0.150221678206775</v>
      </c>
      <c r="AE232" s="23" t="n">
        <f aca="false">LN(B231/B232)</f>
        <v>-0.00293945652509008</v>
      </c>
      <c r="AF232" s="23" t="n">
        <f aca="false">LN(C231/C232)</f>
        <v>-0.00399507180870288</v>
      </c>
      <c r="AG232" s="23" t="n">
        <f aca="false">LN(D231/D232)</f>
        <v>0.0183985467704025</v>
      </c>
      <c r="AH232" s="23" t="n">
        <f aca="false">LN(E231/E232)</f>
        <v>0.0328656659487334</v>
      </c>
      <c r="AI232" s="23" t="n">
        <f aca="false">LN(F231/F232)</f>
        <v>0.0680681308944152</v>
      </c>
      <c r="AJ232" s="23" t="n">
        <f aca="false">LN(G231/G232)</f>
        <v>0.0308340815693919</v>
      </c>
      <c r="AK232" s="23" t="n">
        <f aca="false">LN(H231/H232)</f>
        <v>-0.0478352062741635</v>
      </c>
    </row>
    <row r="233" customFormat="false" ht="15" hidden="false" customHeight="false" outlineLevel="0" collapsed="false">
      <c r="A233" s="19" t="n">
        <v>44985</v>
      </c>
      <c r="B233" s="20" t="n">
        <v>4.2862</v>
      </c>
      <c r="C233" s="20" t="n">
        <v>15.4575</v>
      </c>
      <c r="D233" s="20" t="n">
        <v>669.8148</v>
      </c>
      <c r="E233" s="20" t="n">
        <v>4027.8861</v>
      </c>
      <c r="F233" s="20" t="n">
        <v>8.2058</v>
      </c>
      <c r="G233" s="20" t="n">
        <v>9.692</v>
      </c>
      <c r="H233" s="20" t="n">
        <v>4.9328</v>
      </c>
      <c r="I233" s="21" t="n">
        <v>282.275</v>
      </c>
      <c r="J233" s="21" t="n">
        <v>223.604</v>
      </c>
      <c r="K233" s="21" t="n">
        <v>181.617</v>
      </c>
      <c r="L233" s="21" t="n">
        <v>250.689</v>
      </c>
      <c r="M233" s="21" t="n">
        <v>269.757</v>
      </c>
      <c r="N233" s="21" t="n">
        <v>1197.248</v>
      </c>
      <c r="O233" s="21" t="n">
        <v>178.253</v>
      </c>
      <c r="P233" s="21" t="n">
        <v>158.244</v>
      </c>
      <c r="Q233" s="22" t="n">
        <f aca="false">(I233/$P233)/(I$4/$P$4)/(B233/B$4)*100</f>
        <v>127.864492817111</v>
      </c>
      <c r="R233" s="22" t="n">
        <f aca="false">(J233/$P233)/(J$4/$P$4)/(C233/C$4)*100</f>
        <v>99.4608685770506</v>
      </c>
      <c r="S233" s="22" t="n">
        <f aca="false">(K233/$P233)/(K$4/$P$4)/(D233/D$4)*100</f>
        <v>111.724337187649</v>
      </c>
      <c r="T233" s="22" t="n">
        <f aca="false">(L233/$P233)/(L$4/$P$4)/(E233/E$4)*100</f>
        <v>89.217749259302</v>
      </c>
      <c r="U233" s="22" t="n">
        <f aca="false">(M233/$P233)/(M$4/$P$4)/(F233/F$4)*100</f>
        <v>128.418724113122</v>
      </c>
      <c r="V233" s="22" t="n">
        <f aca="false">(N233/$P233)/(N$4/$P$4)/(G233/G$4)*100</f>
        <v>107.494701761821</v>
      </c>
      <c r="W233" s="22" t="n">
        <f aca="false">(O233/$P233)/(O$4/$P$4)/(H233/H$4)*100</f>
        <v>92.821659671918</v>
      </c>
      <c r="X233" s="23" t="n">
        <f aca="false">-(LN(Q233)-LN(AVERAGE(Q$4:Q233)))</f>
        <v>-0.152617024151904</v>
      </c>
      <c r="Y233" s="23" t="n">
        <f aca="false">-(LN(R233)-LN(AVERAGE(R$4:R233)))</f>
        <v>0.00152793068993073</v>
      </c>
      <c r="Z233" s="23" t="n">
        <f aca="false">-(LN(S233)-LN(AVERAGE(S$4:S233)))</f>
        <v>0.00516988769315496</v>
      </c>
      <c r="AA233" s="23" t="n">
        <f aca="false">-(LN(T233)-LN(AVERAGE(T$4:T233)))</f>
        <v>0.055921321922507</v>
      </c>
      <c r="AB233" s="23" t="n">
        <f aca="false">-(LN(U233)-LN(AVERAGE(U$4:U233)))</f>
        <v>-0.243556202642401</v>
      </c>
      <c r="AC233" s="23" t="n">
        <f aca="false">-(LN(V233)-LN(AVERAGE(V$4:V233)))</f>
        <v>-0.0632210111497278</v>
      </c>
      <c r="AD233" s="23" t="n">
        <f aca="false">-(LN(W233)-LN(AVERAGE(W$4:W233)))</f>
        <v>0.184014726168011</v>
      </c>
      <c r="AE233" s="23" t="n">
        <f aca="false">LN(B232/B233)</f>
        <v>-0.0225566377455678</v>
      </c>
      <c r="AF233" s="23" t="n">
        <f aca="false">LN(C232/C233)</f>
        <v>-0.0335034312005068</v>
      </c>
      <c r="AG233" s="23" t="n">
        <f aca="false">LN(D232/D233)</f>
        <v>0.0509112576302128</v>
      </c>
      <c r="AH233" s="23" t="n">
        <f aca="false">LN(E232/E233)</f>
        <v>0.00257619559059888</v>
      </c>
      <c r="AI233" s="23" t="n">
        <f aca="false">LN(F232/F233)</f>
        <v>0.0482921345107017</v>
      </c>
      <c r="AJ233" s="23" t="n">
        <f aca="false">LN(G232/G233)</f>
        <v>-0.0032968028165602</v>
      </c>
      <c r="AK233" s="23" t="n">
        <f aca="false">LN(H232/H233)</f>
        <v>-0.0362685392682543</v>
      </c>
    </row>
    <row r="234" customFormat="false" ht="15" hidden="false" customHeight="false" outlineLevel="0" collapsed="false">
      <c r="A234" s="19" t="n">
        <v>45016</v>
      </c>
      <c r="B234" s="20" t="n">
        <v>4.161</v>
      </c>
      <c r="C234" s="20" t="n">
        <v>15.5238</v>
      </c>
      <c r="D234" s="20" t="n">
        <v>652.7348</v>
      </c>
      <c r="E234" s="20" t="n">
        <v>3818.3459</v>
      </c>
      <c r="F234" s="20" t="n">
        <v>8.1946</v>
      </c>
      <c r="G234" s="20" t="n">
        <v>10.4874</v>
      </c>
      <c r="H234" s="20" t="n">
        <v>5.071</v>
      </c>
      <c r="I234" s="21" t="n">
        <v>282.939</v>
      </c>
      <c r="J234" s="21" t="n">
        <v>224.148</v>
      </c>
      <c r="K234" s="21" t="n">
        <v>182.366</v>
      </c>
      <c r="L234" s="21" t="n">
        <v>251.624</v>
      </c>
      <c r="M234" s="21" t="n">
        <v>271.166</v>
      </c>
      <c r="N234" s="21" t="n">
        <v>1208.456</v>
      </c>
      <c r="O234" s="21" t="n">
        <v>178.498</v>
      </c>
      <c r="P234" s="21" t="n">
        <v>158.691</v>
      </c>
      <c r="Q234" s="22" t="n">
        <f aca="false">(I234/$P234)/(I$4/$P$4)/(B234/B$4)*100</f>
        <v>131.649747359565</v>
      </c>
      <c r="R234" s="22" t="n">
        <f aca="false">(J234/$P234)/(J$4/$P$4)/(C234/C$4)*100</f>
        <v>98.9973841147478</v>
      </c>
      <c r="S234" s="22" t="n">
        <f aca="false">(K234/$P234)/(K$4/$P$4)/(D234/D$4)*100</f>
        <v>114.796352464246</v>
      </c>
      <c r="T234" s="22" t="n">
        <f aca="false">(L234/$P234)/(L$4/$P$4)/(E234/E$4)*100</f>
        <v>94.1987012879148</v>
      </c>
      <c r="U234" s="22" t="n">
        <f aca="false">(M234/$P234)/(M$4/$P$4)/(F234/F$4)*100</f>
        <v>128.901801241586</v>
      </c>
      <c r="V234" s="22" t="n">
        <f aca="false">(N234/$P234)/(N$4/$P$4)/(G234/G$4)*100</f>
        <v>99.9894798777284</v>
      </c>
      <c r="W234" s="22" t="n">
        <f aca="false">(O234/$P234)/(O$4/$P$4)/(H234/H$4)*100</f>
        <v>90.1614086251155</v>
      </c>
      <c r="X234" s="23" t="n">
        <f aca="false">-(LN(Q234)-LN(AVERAGE(Q$4:Q234)))</f>
        <v>-0.180928264848396</v>
      </c>
      <c r="Y234" s="23" t="n">
        <f aca="false">-(LN(R234)-LN(AVERAGE(R$4:R234)))</f>
        <v>0.00617203821669143</v>
      </c>
      <c r="Z234" s="23" t="n">
        <f aca="false">-(LN(S234)-LN(AVERAGE(S$4:S234)))</f>
        <v>-0.0218591696189652</v>
      </c>
      <c r="AA234" s="23" t="n">
        <f aca="false">-(LN(T234)-LN(AVERAGE(T$4:T234)))</f>
        <v>0.00158803072858582</v>
      </c>
      <c r="AB234" s="23" t="n">
        <f aca="false">-(LN(U234)-LN(AVERAGE(U$4:U234)))</f>
        <v>-0.246096996716159</v>
      </c>
      <c r="AC234" s="23" t="n">
        <f aca="false">-(LN(V234)-LN(AVERAGE(V$4:V234)))</f>
        <v>0.00911611564064963</v>
      </c>
      <c r="AD234" s="23" t="n">
        <f aca="false">-(LN(W234)-LN(AVERAGE(W$4:W234)))</f>
        <v>0.212262082694018</v>
      </c>
      <c r="AE234" s="23" t="n">
        <f aca="false">LN(B233/B234)</f>
        <v>0.0296451295176342</v>
      </c>
      <c r="AF234" s="23" t="n">
        <f aca="false">LN(C233/C234)</f>
        <v>-0.00428000769557722</v>
      </c>
      <c r="AG234" s="23" t="n">
        <f aca="false">LN(D233/D234)</f>
        <v>0.0258303350532597</v>
      </c>
      <c r="AH234" s="23" t="n">
        <f aca="false">LN(E233/E234)</f>
        <v>0.0534243790247624</v>
      </c>
      <c r="AI234" s="23" t="n">
        <f aca="false">LN(F233/F234)</f>
        <v>0.00136582055816952</v>
      </c>
      <c r="AJ234" s="23" t="n">
        <f aca="false">LN(G233/G234)</f>
        <v>-0.0788737336326794</v>
      </c>
      <c r="AK234" s="23" t="n">
        <f aca="false">LN(H233/H234)</f>
        <v>-0.027631258663133</v>
      </c>
    </row>
    <row r="235" customFormat="false" ht="15" hidden="false" customHeight="false" outlineLevel="0" collapsed="false">
      <c r="A235" s="19" t="n">
        <v>45046</v>
      </c>
      <c r="B235" s="20" t="n">
        <v>4.177</v>
      </c>
      <c r="C235" s="20" t="n">
        <v>14.4083</v>
      </c>
      <c r="D235" s="20" t="n">
        <v>660.8407</v>
      </c>
      <c r="E235" s="20" t="n">
        <v>3784.6993</v>
      </c>
      <c r="F235" s="20" t="n">
        <v>8.0839</v>
      </c>
      <c r="G235" s="20" t="n">
        <v>10.1644</v>
      </c>
      <c r="H235" s="20" t="n">
        <v>5.1463</v>
      </c>
      <c r="I235" s="21" t="n">
        <v>284.165</v>
      </c>
      <c r="J235" s="21" t="n">
        <v>224.902</v>
      </c>
      <c r="K235" s="21" t="n">
        <v>182.747</v>
      </c>
      <c r="L235" s="21" t="n">
        <v>252.381</v>
      </c>
      <c r="M235" s="21" t="n">
        <v>272.299</v>
      </c>
      <c r="N235" s="21" t="n">
        <v>1222.46</v>
      </c>
      <c r="O235" s="21" t="n">
        <v>179.245</v>
      </c>
      <c r="P235" s="21" t="n">
        <v>159.273</v>
      </c>
      <c r="Q235" s="22" t="n">
        <f aca="false">(I235/$P235)/(I$4/$P$4)/(B235/B$4)*100</f>
        <v>131.232432406596</v>
      </c>
      <c r="R235" s="22" t="n">
        <f aca="false">(J235/$P235)/(J$4/$P$4)/(C235/C$4)*100</f>
        <v>106.629556134505</v>
      </c>
      <c r="S235" s="22" t="n">
        <f aca="false">(K235/$P235)/(K$4/$P$4)/(D235/D$4)*100</f>
        <v>113.209948853598</v>
      </c>
      <c r="T235" s="22" t="n">
        <f aca="false">(L235/$P235)/(L$4/$P$4)/(E235/E$4)*100</f>
        <v>94.9737387700945</v>
      </c>
      <c r="U235" s="22" t="n">
        <f aca="false">(M235/$P235)/(M$4/$P$4)/(F235/F$4)*100</f>
        <v>130.733461714013</v>
      </c>
      <c r="V235" s="22" t="n">
        <f aca="false">(N235/$P235)/(N$4/$P$4)/(G235/G$4)*100</f>
        <v>103.98108534746</v>
      </c>
      <c r="W235" s="22" t="n">
        <f aca="false">(O235/$P235)/(O$4/$P$4)/(H235/H$4)*100</f>
        <v>88.8879788824304</v>
      </c>
      <c r="X235" s="23" t="n">
        <f aca="false">-(LN(Q235)-LN(AVERAGE(Q$4:Q235)))</f>
        <v>-0.176915199304021</v>
      </c>
      <c r="Y235" s="23" t="n">
        <f aca="false">-(LN(R235)-LN(AVERAGE(R$4:R235)))</f>
        <v>-0.0677915782436003</v>
      </c>
      <c r="Z235" s="23" t="n">
        <f aca="false">-(LN(S235)-LN(AVERAGE(S$4:S235)))</f>
        <v>-0.00790913348360167</v>
      </c>
      <c r="AA235" s="23" t="n">
        <f aca="false">-(LN(T235)-LN(AVERAGE(T$4:T235)))</f>
        <v>-0.00657742596223265</v>
      </c>
      <c r="AB235" s="23" t="n">
        <f aca="false">-(LN(U235)-LN(AVERAGE(U$4:U235)))</f>
        <v>-0.258926513043447</v>
      </c>
      <c r="AC235" s="23" t="n">
        <f aca="false">-(LN(V235)-LN(AVERAGE(V$4:V235)))</f>
        <v>-0.0298965311640123</v>
      </c>
      <c r="AD235" s="23" t="n">
        <f aca="false">-(LN(W235)-LN(AVERAGE(W$4:W235)))</f>
        <v>0.225612703730964</v>
      </c>
      <c r="AE235" s="23" t="n">
        <f aca="false">LN(B234/B235)</f>
        <v>-0.00383785551423401</v>
      </c>
      <c r="AF235" s="23" t="n">
        <f aca="false">LN(C234/C235)</f>
        <v>0.0745699007235932</v>
      </c>
      <c r="AG235" s="23" t="n">
        <f aca="false">LN(D234/D235)</f>
        <v>-0.0123418911089115</v>
      </c>
      <c r="AH235" s="23" t="n">
        <f aca="false">LN(E234/E235)</f>
        <v>0.00885087981603256</v>
      </c>
      <c r="AI235" s="23" t="n">
        <f aca="false">LN(F234/F235)</f>
        <v>0.0136009714033224</v>
      </c>
      <c r="AJ235" s="23" t="n">
        <f aca="false">LN(G234/G235)</f>
        <v>0.0312831173186033</v>
      </c>
      <c r="AK235" s="23" t="n">
        <f aca="false">LN(H234/H235)</f>
        <v>-0.0147399730543821</v>
      </c>
    </row>
    <row r="236" customFormat="false" ht="15" hidden="false" customHeight="false" outlineLevel="0" collapsed="false">
      <c r="A236" s="19" t="n">
        <v>45077</v>
      </c>
      <c r="B236" s="20" t="n">
        <v>4.236</v>
      </c>
      <c r="C236" s="20" t="n">
        <v>14.5833</v>
      </c>
      <c r="D236" s="20" t="n">
        <v>663.7588</v>
      </c>
      <c r="E236" s="20" t="n">
        <v>3751.1576</v>
      </c>
      <c r="F236" s="20" t="n">
        <v>8.5852</v>
      </c>
      <c r="G236" s="20" t="n">
        <v>9.8193</v>
      </c>
      <c r="H236" s="20" t="n">
        <v>5.2462</v>
      </c>
      <c r="I236" s="21" t="n">
        <v>285.269</v>
      </c>
      <c r="J236" s="21" t="n">
        <v>225.577</v>
      </c>
      <c r="K236" s="21" t="n">
        <v>182.952</v>
      </c>
      <c r="L236" s="21" t="n">
        <v>253.511</v>
      </c>
      <c r="M236" s="21" t="n">
        <v>273.22</v>
      </c>
      <c r="N236" s="21" t="n">
        <v>1236.192</v>
      </c>
      <c r="O236" s="21" t="n">
        <v>179.826</v>
      </c>
      <c r="P236" s="21" t="n">
        <v>159.588</v>
      </c>
      <c r="Q236" s="22" t="n">
        <f aca="false">(I236/$P236)/(I$4/$P$4)/(B236/B$4)*100</f>
        <v>129.65092650459</v>
      </c>
      <c r="R236" s="22" t="n">
        <f aca="false">(J236/$P236)/(J$4/$P$4)/(C236/C$4)*100</f>
        <v>105.457618883968</v>
      </c>
      <c r="S236" s="22" t="n">
        <f aca="false">(K236/$P236)/(K$4/$P$4)/(D236/D$4)*100</f>
        <v>112.615953507889</v>
      </c>
      <c r="T236" s="22" t="n">
        <f aca="false">(L236/$P236)/(L$4/$P$4)/(E236/E$4)*100</f>
        <v>96.0620131438262</v>
      </c>
      <c r="U236" s="22" t="n">
        <f aca="false">(M236/$P236)/(M$4/$P$4)/(F236/F$4)*100</f>
        <v>123.272341581848</v>
      </c>
      <c r="V236" s="22" t="n">
        <f aca="false">(N236/$P236)/(N$4/$P$4)/(G236/G$4)*100</f>
        <v>108.629746091021</v>
      </c>
      <c r="W236" s="22" t="n">
        <f aca="false">(O236/$P236)/(O$4/$P$4)/(H236/H$4)*100</f>
        <v>87.3053082758113</v>
      </c>
      <c r="X236" s="23" t="n">
        <f aca="false">-(LN(Q236)-LN(AVERAGE(Q$4:Q236)))</f>
        <v>-0.164022239903804</v>
      </c>
      <c r="Y236" s="23" t="n">
        <f aca="false">-(LN(R236)-LN(AVERAGE(R$4:R236)))</f>
        <v>-0.0564894692548865</v>
      </c>
      <c r="Z236" s="23" t="n">
        <f aca="false">-(LN(S236)-LN(AVERAGE(S$4:S236)))</f>
        <v>-0.00263709102793275</v>
      </c>
      <c r="AA236" s="23" t="n">
        <f aca="false">-(LN(T236)-LN(AVERAGE(T$4:T236)))</f>
        <v>-0.017893136980792</v>
      </c>
      <c r="AB236" s="23" t="n">
        <f aca="false">-(LN(U236)-LN(AVERAGE(U$4:U236)))</f>
        <v>-0.199211349295546</v>
      </c>
      <c r="AC236" s="23" t="n">
        <f aca="false">-(LN(V236)-LN(AVERAGE(V$4:V236)))</f>
        <v>-0.0733049028322208</v>
      </c>
      <c r="AD236" s="23" t="n">
        <f aca="false">-(LN(W236)-LN(AVERAGE(W$4:W236)))</f>
        <v>0.242650100277443</v>
      </c>
      <c r="AE236" s="23" t="n">
        <f aca="false">LN(B235/B236)</f>
        <v>-0.0140261422241218</v>
      </c>
      <c r="AF236" s="23" t="n">
        <f aca="false">LN(C235/C236)</f>
        <v>-0.012072608996045</v>
      </c>
      <c r="AG236" s="23" t="n">
        <f aca="false">LN(D235/D236)</f>
        <v>-0.00440601815228485</v>
      </c>
      <c r="AH236" s="23" t="n">
        <f aca="false">LN(E235/E236)</f>
        <v>0.00890195287547241</v>
      </c>
      <c r="AI236" s="23" t="n">
        <f aca="false">LN(F235/F236)</f>
        <v>-0.0601653611743136</v>
      </c>
      <c r="AJ236" s="23" t="n">
        <f aca="false">LN(G235/G236)</f>
        <v>0.0345415825384646</v>
      </c>
      <c r="AK236" s="23" t="n">
        <f aca="false">LN(H235/H236)</f>
        <v>-0.0192259951358755</v>
      </c>
    </row>
    <row r="237" customFormat="false" ht="15" hidden="false" customHeight="false" outlineLevel="0" collapsed="false">
      <c r="A237" s="19" t="n">
        <v>45107</v>
      </c>
      <c r="B237" s="20" t="n">
        <v>4.4937</v>
      </c>
      <c r="C237" s="20" t="n">
        <v>13.686</v>
      </c>
      <c r="D237" s="20" t="n">
        <v>668.7222</v>
      </c>
      <c r="E237" s="20" t="n">
        <v>3851.774</v>
      </c>
      <c r="F237" s="20" t="n">
        <v>9.1332</v>
      </c>
      <c r="G237" s="20" t="n">
        <v>10.9892</v>
      </c>
      <c r="H237" s="20" t="n">
        <v>5.1893</v>
      </c>
      <c r="I237" s="21" t="n">
        <v>286.847</v>
      </c>
      <c r="J237" s="21" t="n">
        <v>226.107</v>
      </c>
      <c r="K237" s="21" t="n">
        <v>183.359</v>
      </c>
      <c r="L237" s="21" t="n">
        <v>254.389</v>
      </c>
      <c r="M237" s="21" t="n">
        <v>274.916</v>
      </c>
      <c r="N237" s="21" t="n">
        <v>1250.159</v>
      </c>
      <c r="O237" s="21" t="n">
        <v>180.342</v>
      </c>
      <c r="P237" s="21" t="n">
        <v>160.081</v>
      </c>
      <c r="Q237" s="22" t="n">
        <f aca="false">(I237/$P237)/(I$4/$P$4)/(B237/B$4)*100</f>
        <v>122.513423665661</v>
      </c>
      <c r="R237" s="22" t="n">
        <f aca="false">(J237/$P237)/(J$4/$P$4)/(C237/C$4)*100</f>
        <v>112.28891105527</v>
      </c>
      <c r="S237" s="22" t="n">
        <f aca="false">(K237/$P237)/(K$4/$P$4)/(D237/D$4)*100</f>
        <v>111.683748756799</v>
      </c>
      <c r="T237" s="22" t="n">
        <f aca="false">(L237/$P237)/(L$4/$P$4)/(E237/E$4)*100</f>
        <v>93.5875677503341</v>
      </c>
      <c r="U237" s="22" t="n">
        <f aca="false">(M237/$P237)/(M$4/$P$4)/(F237/F$4)*100</f>
        <v>116.23611000142</v>
      </c>
      <c r="V237" s="22" t="n">
        <f aca="false">(N237/$P237)/(N$4/$P$4)/(G237/G$4)*100</f>
        <v>97.8594977010008</v>
      </c>
      <c r="W237" s="22" t="n">
        <f aca="false">(O237/$P237)/(O$4/$P$4)/(H237/H$4)*100</f>
        <v>88.2432624064578</v>
      </c>
      <c r="X237" s="23" t="n">
        <f aca="false">-(LN(Q237)-LN(AVERAGE(Q$4:Q237)))</f>
        <v>-0.106912789545635</v>
      </c>
      <c r="Y237" s="23" t="n">
        <f aca="false">-(LN(R237)-LN(AVERAGE(R$4:R237)))</f>
        <v>-0.118714301098278</v>
      </c>
      <c r="Z237" s="23" t="n">
        <f aca="false">-(LN(S237)-LN(AVERAGE(S$4:S237)))</f>
        <v>0.00565090812521252</v>
      </c>
      <c r="AA237" s="23" t="n">
        <f aca="false">-(LN(T237)-LN(AVERAGE(T$4:T237)))</f>
        <v>0.00816835080569334</v>
      </c>
      <c r="AB237" s="23" t="n">
        <f aca="false">-(LN(U237)-LN(AVERAGE(U$4:U237)))</f>
        <v>-0.139794689955457</v>
      </c>
      <c r="AC237" s="23" t="n">
        <f aca="false">-(LN(V237)-LN(AVERAGE(V$4:V237)))</f>
        <v>0.0309767185364187</v>
      </c>
      <c r="AD237" s="23" t="n">
        <f aca="false">-(LN(W237)-LN(AVERAGE(W$4:W237)))</f>
        <v>0.231078904736856</v>
      </c>
      <c r="AE237" s="23" t="n">
        <f aca="false">LN(B236/B237)</f>
        <v>-0.0590569881214858</v>
      </c>
      <c r="AF237" s="23" t="n">
        <f aca="false">LN(C236/C237)</f>
        <v>0.0635036258883097</v>
      </c>
      <c r="AG237" s="23" t="n">
        <f aca="false">LN(D236/D237)</f>
        <v>-0.00744989678066969</v>
      </c>
      <c r="AH237" s="23" t="n">
        <f aca="false">LN(E236/E237)</f>
        <v>-0.0264693357146574</v>
      </c>
      <c r="AI237" s="23" t="n">
        <f aca="false">LN(F236/F237)</f>
        <v>-0.0618763355538365</v>
      </c>
      <c r="AJ237" s="23" t="n">
        <f aca="false">LN(G236/G237)</f>
        <v>-0.112563135587478</v>
      </c>
      <c r="AK237" s="23" t="n">
        <f aca="false">LN(H236/H237)</f>
        <v>0.0109051916809127</v>
      </c>
    </row>
    <row r="238" customFormat="false" ht="15" hidden="false" customHeight="false" outlineLevel="0" collapsed="false">
      <c r="A238" s="19" t="n">
        <v>45138</v>
      </c>
      <c r="B238" s="20" t="n">
        <v>4.6737</v>
      </c>
      <c r="C238" s="20" t="n">
        <v>13.8387</v>
      </c>
      <c r="D238" s="20" t="n">
        <v>655.7825</v>
      </c>
      <c r="E238" s="20" t="n">
        <v>3879.7619</v>
      </c>
      <c r="F238" s="20" t="n">
        <v>9.3177</v>
      </c>
      <c r="G238" s="20" t="n">
        <v>11.3063</v>
      </c>
      <c r="H238" s="20" t="n">
        <v>5.1158</v>
      </c>
      <c r="I238" s="21" t="n">
        <v>288.011</v>
      </c>
      <c r="J238" s="21" t="n">
        <v>226.685</v>
      </c>
      <c r="K238" s="21" t="n">
        <v>183.837</v>
      </c>
      <c r="L238" s="21" t="n">
        <v>255.584</v>
      </c>
      <c r="M238" s="21" t="n">
        <v>276.031</v>
      </c>
      <c r="N238" s="21" t="n">
        <v>1263.153</v>
      </c>
      <c r="O238" s="21" t="n">
        <v>180.928</v>
      </c>
      <c r="P238" s="21" t="n">
        <v>160.359</v>
      </c>
      <c r="Q238" s="22" t="n">
        <f aca="false">(I238/$P238)/(I$4/$P$4)/(B238/B$4)*100</f>
        <v>118.067979756341</v>
      </c>
      <c r="R238" s="22" t="n">
        <f aca="false">(J238/$P238)/(J$4/$P$4)/(C238/C$4)*100</f>
        <v>111.14075329136</v>
      </c>
      <c r="S238" s="22" t="n">
        <f aca="false">(K238/$P238)/(K$4/$P$4)/(D238/D$4)*100</f>
        <v>113.986401316181</v>
      </c>
      <c r="T238" s="22" t="n">
        <f aca="false">(L238/$P238)/(L$4/$P$4)/(E238/E$4)*100</f>
        <v>93.18707237495</v>
      </c>
      <c r="U238" s="22" t="n">
        <f aca="false">(M238/$P238)/(M$4/$P$4)/(F238/F$4)*100</f>
        <v>114.19829070578</v>
      </c>
      <c r="V238" s="22" t="n">
        <f aca="false">(N238/$P238)/(N$4/$P$4)/(G238/G$4)*100</f>
        <v>95.9369064712848</v>
      </c>
      <c r="W238" s="22" t="n">
        <f aca="false">(O238/$P238)/(O$4/$P$4)/(H238/H$4)*100</f>
        <v>89.6462499144457</v>
      </c>
      <c r="X238" s="23" t="n">
        <f aca="false">-(LN(Q238)-LN(AVERAGE(Q$4:Q238)))</f>
        <v>-0.0696444605761437</v>
      </c>
      <c r="Y238" s="23" t="n">
        <f aca="false">-(LN(R238)-LN(AVERAGE(R$4:R238)))</f>
        <v>-0.107949372665779</v>
      </c>
      <c r="Z238" s="23" t="n">
        <f aca="false">-(LN(S238)-LN(AVERAGE(S$4:S238)))</f>
        <v>-0.0146937815077184</v>
      </c>
      <c r="AA238" s="23" t="n">
        <f aca="false">-(LN(T238)-LN(AVERAGE(T$4:T238)))</f>
        <v>0.012404217964467</v>
      </c>
      <c r="AB238" s="23" t="n">
        <f aca="false">-(LN(U238)-LN(AVERAGE(U$4:U238)))</f>
        <v>-0.121554956925703</v>
      </c>
      <c r="AC238" s="23" t="n">
        <f aca="false">-(LN(V238)-LN(AVERAGE(V$4:V238)))</f>
        <v>0.0506078511648216</v>
      </c>
      <c r="AD238" s="23" t="n">
        <f aca="false">-(LN(W238)-LN(AVERAGE(W$4:W238)))</f>
        <v>0.214480268042582</v>
      </c>
      <c r="AE238" s="23" t="n">
        <f aca="false">LN(B237/B238)</f>
        <v>-0.0392746333437098</v>
      </c>
      <c r="AF238" s="23" t="n">
        <f aca="false">LN(C237/C238)</f>
        <v>-0.0110956026116209</v>
      </c>
      <c r="AG238" s="23" t="n">
        <f aca="false">LN(D237/D238)</f>
        <v>0.0195395481631286</v>
      </c>
      <c r="AH238" s="23" t="n">
        <f aca="false">LN(E237/E238)</f>
        <v>-0.00723996437850578</v>
      </c>
      <c r="AI238" s="23" t="n">
        <f aca="false">LN(F237/F238)</f>
        <v>-0.0199996910469406</v>
      </c>
      <c r="AJ238" s="23" t="n">
        <f aca="false">LN(G237/G238)</f>
        <v>-0.0284471201671016</v>
      </c>
      <c r="AK238" s="23" t="n">
        <f aca="false">LN(H237/H238)</f>
        <v>0.0142650234112221</v>
      </c>
    </row>
    <row r="239" customFormat="false" ht="15" hidden="false" customHeight="false" outlineLevel="0" collapsed="false">
      <c r="A239" s="19" t="n">
        <v>45169</v>
      </c>
      <c r="B239" s="20" t="n">
        <v>4.8048</v>
      </c>
      <c r="C239" s="20" t="n">
        <v>14.0066</v>
      </c>
      <c r="D239" s="20" t="n">
        <v>705.3545</v>
      </c>
      <c r="E239" s="20" t="n">
        <v>4073.1909</v>
      </c>
      <c r="F239" s="20" t="n">
        <v>9.2902</v>
      </c>
      <c r="G239" s="20" t="n">
        <v>11.5932</v>
      </c>
      <c r="H239" s="20" t="n">
        <v>5.3192</v>
      </c>
      <c r="I239" s="21" t="n">
        <v>289.055</v>
      </c>
      <c r="J239" s="21" t="n">
        <v>227.464</v>
      </c>
      <c r="K239" s="21" t="n">
        <v>184.327</v>
      </c>
      <c r="L239" s="21" t="n">
        <v>256.879</v>
      </c>
      <c r="M239" s="21" t="n">
        <v>277.215</v>
      </c>
      <c r="N239" s="21" t="n">
        <v>1275.882</v>
      </c>
      <c r="O239" s="21" t="n">
        <v>181.393</v>
      </c>
      <c r="P239" s="21" t="n">
        <v>160.373</v>
      </c>
      <c r="Q239" s="22" t="n">
        <f aca="false">(I239/$P239)/(I$4/$P$4)/(B239/B$4)*100</f>
        <v>115.252710085737</v>
      </c>
      <c r="R239" s="22" t="n">
        <f aca="false">(J239/$P239)/(J$4/$P$4)/(C239/C$4)*100</f>
        <v>110.176222754269</v>
      </c>
      <c r="S239" s="22" t="n">
        <f aca="false">(K239/$P239)/(K$4/$P$4)/(D239/D$4)*100</f>
        <v>106.248679431148</v>
      </c>
      <c r="T239" s="22" t="n">
        <f aca="false">(L239/$P239)/(L$4/$P$4)/(E239/E$4)*100</f>
        <v>89.2037274342889</v>
      </c>
      <c r="U239" s="22" t="n">
        <f aca="false">(M239/$P239)/(M$4/$P$4)/(F239/F$4)*100</f>
        <v>115.01757760491</v>
      </c>
      <c r="V239" s="22" t="n">
        <f aca="false">(N239/$P239)/(N$4/$P$4)/(G239/G$4)*100</f>
        <v>94.4973273398474</v>
      </c>
      <c r="W239" s="22" t="n">
        <f aca="false">(O239/$P239)/(O$4/$P$4)/(H239/H$4)*100</f>
        <v>86.4323241976097</v>
      </c>
      <c r="X239" s="23" t="n">
        <f aca="false">-(LN(Q239)-LN(AVERAGE(Q$4:Q239)))</f>
        <v>-0.0453138190291798</v>
      </c>
      <c r="Y239" s="23" t="n">
        <f aca="false">-(LN(R239)-LN(AVERAGE(R$4:R239)))</f>
        <v>-0.0987910843868001</v>
      </c>
      <c r="Z239" s="23" t="n">
        <f aca="false">-(LN(S239)-LN(AVERAGE(S$4:S239)))</f>
        <v>0.055373792517412</v>
      </c>
      <c r="AA239" s="23" t="n">
        <f aca="false">-(LN(T239)-LN(AVERAGE(T$4:T239)))</f>
        <v>0.0558592402761047</v>
      </c>
      <c r="AB239" s="23" t="n">
        <f aca="false">-(LN(U239)-LN(AVERAGE(U$4:U239)))</f>
        <v>-0.128121758041157</v>
      </c>
      <c r="AC239" s="23" t="n">
        <f aca="false">-(LN(V239)-LN(AVERAGE(V$4:V239)))</f>
        <v>0.0654574649063751</v>
      </c>
      <c r="AD239" s="23" t="n">
        <f aca="false">-(LN(W239)-LN(AVERAGE(W$4:W239)))</f>
        <v>0.250048915930235</v>
      </c>
      <c r="AE239" s="23" t="n">
        <f aca="false">LN(B238/B239)</f>
        <v>-0.0276643690425731</v>
      </c>
      <c r="AF239" s="23" t="n">
        <f aca="false">LN(C238/C239)</f>
        <v>-0.0120596319572233</v>
      </c>
      <c r="AG239" s="23" t="n">
        <f aca="false">LN(D238/D239)</f>
        <v>-0.072871334222032</v>
      </c>
      <c r="AH239" s="23" t="n">
        <f aca="false">LN(E238/E239)</f>
        <v>-0.0486529114243628</v>
      </c>
      <c r="AI239" s="23" t="n">
        <f aca="false">LN(F238/F239)</f>
        <v>0.00295573600684203</v>
      </c>
      <c r="AJ239" s="23" t="n">
        <f aca="false">LN(G238/G239)</f>
        <v>-0.0250586268448568</v>
      </c>
      <c r="AK239" s="23" t="n">
        <f aca="false">LN(H238/H239)</f>
        <v>-0.0389891261951034</v>
      </c>
    </row>
    <row r="240" customFormat="false" ht="15" hidden="false" customHeight="false" outlineLevel="0" collapsed="false">
      <c r="A240" s="19" t="n">
        <v>45199</v>
      </c>
      <c r="B240" s="20" t="n">
        <v>4.7056</v>
      </c>
      <c r="C240" s="20" t="n">
        <v>13.5286</v>
      </c>
      <c r="D240" s="20" t="n">
        <v>671.0768</v>
      </c>
      <c r="E240" s="20" t="n">
        <v>4145.8869</v>
      </c>
      <c r="F240" s="20" t="n">
        <v>9.1591</v>
      </c>
      <c r="G240" s="20" t="n">
        <v>12.1004</v>
      </c>
      <c r="H240" s="20" t="n">
        <v>5.2247</v>
      </c>
      <c r="I240" s="21" t="n">
        <v>290.489</v>
      </c>
      <c r="J240" s="21" t="n">
        <v>227.869</v>
      </c>
      <c r="K240" s="21" t="n">
        <v>184.406</v>
      </c>
      <c r="L240" s="21" t="n">
        <v>258.497</v>
      </c>
      <c r="M240" s="21" t="n">
        <v>278.187</v>
      </c>
      <c r="N240" s="21" t="n">
        <v>1291.814</v>
      </c>
      <c r="O240" s="21" t="n">
        <v>181.725</v>
      </c>
      <c r="P240" s="21" t="n">
        <v>160.718</v>
      </c>
      <c r="Q240" s="22" t="n">
        <f aca="false">(I240/$P240)/(I$4/$P$4)/(B240/B$4)*100</f>
        <v>118.01233228972</v>
      </c>
      <c r="R240" s="22" t="n">
        <f aca="false">(J240/$P240)/(J$4/$P$4)/(C240/C$4)*100</f>
        <v>114.026831754238</v>
      </c>
      <c r="S240" s="22" t="n">
        <f aca="false">(K240/$P240)/(K$4/$P$4)/(D240/D$4)*100</f>
        <v>111.483753938191</v>
      </c>
      <c r="T240" s="22" t="n">
        <f aca="false">(L240/$P240)/(L$4/$P$4)/(E240/E$4)*100</f>
        <v>88.0022864188335</v>
      </c>
      <c r="U240" s="22" t="n">
        <f aca="false">(M240/$P240)/(M$4/$P$4)/(F240/F$4)*100</f>
        <v>116.821645307232</v>
      </c>
      <c r="V240" s="22" t="n">
        <f aca="false">(N240/$P240)/(N$4/$P$4)/(G240/G$4)*100</f>
        <v>91.4701386124179</v>
      </c>
      <c r="W240" s="22" t="n">
        <f aca="false">(O240/$P240)/(O$4/$P$4)/(H240/H$4)*100</f>
        <v>87.9674577262192</v>
      </c>
      <c r="X240" s="23" t="n">
        <f aca="false">-(LN(Q240)-LN(AVERAGE(Q$4:Q240)))</f>
        <v>-0.0686744889175905</v>
      </c>
      <c r="Y240" s="23" t="n">
        <f aca="false">-(LN(R240)-LN(AVERAGE(R$4:R240)))</f>
        <v>-0.13254303897133</v>
      </c>
      <c r="Z240" s="23" t="n">
        <f aca="false">-(LN(S240)-LN(AVERAGE(S$4:S240)))</f>
        <v>0.00724670076784673</v>
      </c>
      <c r="AA240" s="23" t="n">
        <f aca="false">-(LN(T240)-LN(AVERAGE(T$4:T240)))</f>
        <v>0.0691362573501664</v>
      </c>
      <c r="AB240" s="23" t="n">
        <f aca="false">-(LN(U240)-LN(AVERAGE(U$4:U240)))</f>
        <v>-0.143033392186331</v>
      </c>
      <c r="AC240" s="23" t="n">
        <f aca="false">-(LN(V240)-LN(AVERAGE(V$4:V240)))</f>
        <v>0.0976224247974633</v>
      </c>
      <c r="AD240" s="23" t="n">
        <f aca="false">-(LN(W240)-LN(AVERAGE(W$4:W240)))</f>
        <v>0.231568184536727</v>
      </c>
      <c r="AE240" s="23" t="n">
        <f aca="false">LN(B239/B240)</f>
        <v>0.0208621294293354</v>
      </c>
      <c r="AF240" s="23" t="n">
        <f aca="false">LN(C239/C240)</f>
        <v>0.0347226840322428</v>
      </c>
      <c r="AG240" s="23" t="n">
        <f aca="false">LN(D239/D240)</f>
        <v>0.0498169268537446</v>
      </c>
      <c r="AH240" s="23" t="n">
        <f aca="false">LN(E239/E240)</f>
        <v>-0.0176900371389517</v>
      </c>
      <c r="AI240" s="23" t="n">
        <f aca="false">LN(F239/F240)</f>
        <v>0.0142121605355473</v>
      </c>
      <c r="AJ240" s="23" t="n">
        <f aca="false">LN(G239/G240)</f>
        <v>-0.0428197905782093</v>
      </c>
      <c r="AK240" s="23" t="n">
        <f aca="false">LN(H239/H240)</f>
        <v>0.0179255361715529</v>
      </c>
    </row>
    <row r="241" customFormat="false" ht="15" hidden="false" customHeight="false" outlineLevel="0" collapsed="false">
      <c r="A241" s="19" t="n">
        <v>45230</v>
      </c>
      <c r="B241" s="20" t="n">
        <v>4.837</v>
      </c>
      <c r="C241" s="20" t="n">
        <v>13.6477</v>
      </c>
      <c r="D241" s="20" t="n">
        <v>691.1957</v>
      </c>
      <c r="E241" s="20" t="n">
        <v>3946.9064</v>
      </c>
      <c r="F241" s="20" t="n">
        <v>9.7469</v>
      </c>
      <c r="G241" s="20" t="n">
        <v>11.982</v>
      </c>
      <c r="H241" s="20" t="n">
        <v>5.1289</v>
      </c>
      <c r="I241" s="21" t="n">
        <v>291.467</v>
      </c>
      <c r="J241" s="21" t="n">
        <v>229.104</v>
      </c>
      <c r="K241" s="21" t="n">
        <v>184.895</v>
      </c>
      <c r="L241" s="21" t="n">
        <v>259.403</v>
      </c>
      <c r="M241" s="21" t="n">
        <v>279.97</v>
      </c>
      <c r="N241" s="21" t="n">
        <v>1305.005</v>
      </c>
      <c r="O241" s="21" t="n">
        <v>181.964</v>
      </c>
      <c r="P241" s="21" t="n">
        <v>161.111</v>
      </c>
      <c r="Q241" s="22" t="n">
        <f aca="false">(I241/$P241)/(I$4/$P$4)/(B241/B$4)*100</f>
        <v>114.911988150338</v>
      </c>
      <c r="R241" s="22" t="n">
        <f aca="false">(J241/$P241)/(J$4/$P$4)/(C241/C$4)*100</f>
        <v>113.367141892895</v>
      </c>
      <c r="S241" s="22" t="n">
        <f aca="false">(K241/$P241)/(K$4/$P$4)/(D241/D$4)*100</f>
        <v>108.261047984698</v>
      </c>
      <c r="T241" s="22" t="n">
        <f aca="false">(L241/$P241)/(L$4/$P$4)/(E241/E$4)*100</f>
        <v>92.5365688052285</v>
      </c>
      <c r="U241" s="22" t="n">
        <f aca="false">(M241/$P241)/(M$4/$P$4)/(F241/F$4)*100</f>
        <v>110.21065949105</v>
      </c>
      <c r="V241" s="22" t="n">
        <f aca="false">(N241/$P241)/(N$4/$P$4)/(G241/G$4)*100</f>
        <v>93.0896213303792</v>
      </c>
      <c r="W241" s="22" t="n">
        <f aca="false">(O241/$P241)/(O$4/$P$4)/(H241/H$4)*100</f>
        <v>89.5095330526024</v>
      </c>
      <c r="X241" s="23" t="n">
        <f aca="false">-(LN(Q241)-LN(AVERAGE(Q$4:Q241)))</f>
        <v>-0.0418714339724797</v>
      </c>
      <c r="Y241" s="23" t="n">
        <f aca="false">-(LN(R241)-LN(AVERAGE(R$4:R241)))</f>
        <v>-0.126173265489791</v>
      </c>
      <c r="Z241" s="23" t="n">
        <f aca="false">-(LN(S241)-LN(AVERAGE(S$4:S241)))</f>
        <v>0.0364292225471576</v>
      </c>
      <c r="AA241" s="23" t="n">
        <f aca="false">-(LN(T241)-LN(AVERAGE(T$4:T241)))</f>
        <v>0.0188164995756441</v>
      </c>
      <c r="AB241" s="23" t="n">
        <f aca="false">-(LN(U241)-LN(AVERAGE(U$4:U241)))</f>
        <v>-0.0844069609675975</v>
      </c>
      <c r="AC241" s="23" t="n">
        <f aca="false">-(LN(V241)-LN(AVERAGE(V$4:V241)))</f>
        <v>0.0797489172912904</v>
      </c>
      <c r="AD241" s="23" t="n">
        <f aca="false">-(LN(W241)-LN(AVERAGE(W$4:W241)))</f>
        <v>0.213379564561158</v>
      </c>
      <c r="AE241" s="23" t="n">
        <f aca="false">LN(B240/B241)</f>
        <v>-0.0275414050232526</v>
      </c>
      <c r="AF241" s="23" t="n">
        <f aca="false">LN(C240/C241)</f>
        <v>-0.00876504619815195</v>
      </c>
      <c r="AG241" s="23" t="n">
        <f aca="false">LN(D240/D241)</f>
        <v>-0.0295394099478231</v>
      </c>
      <c r="AH241" s="23" t="n">
        <f aca="false">LN(E240/E241)</f>
        <v>0.0491846521499494</v>
      </c>
      <c r="AI241" s="23" t="n">
        <f aca="false">LN(F240/F241)</f>
        <v>-0.0622013651516364</v>
      </c>
      <c r="AJ241" s="23" t="n">
        <f aca="false">LN(G240/G241)</f>
        <v>0.00983298624580322</v>
      </c>
      <c r="AK241" s="23" t="n">
        <f aca="false">LN(H240/H241)</f>
        <v>0.0185061686954608</v>
      </c>
    </row>
    <row r="242" customFormat="false" ht="15" hidden="false" customHeight="false" outlineLevel="0" collapsed="false">
      <c r="A242" s="19" t="n">
        <v>45260</v>
      </c>
      <c r="B242" s="20" t="n">
        <v>4.9484</v>
      </c>
      <c r="C242" s="20" t="n">
        <v>13.9855</v>
      </c>
      <c r="D242" s="20" t="n">
        <v>725.6884</v>
      </c>
      <c r="E242" s="20" t="n">
        <v>4068.6391</v>
      </c>
      <c r="F242" s="20" t="n">
        <v>10.042</v>
      </c>
      <c r="G242" s="20" t="n">
        <v>12.2716</v>
      </c>
      <c r="H242" s="20" t="n">
        <v>4.9802</v>
      </c>
      <c r="I242" s="21" t="n">
        <v>293.117</v>
      </c>
      <c r="J242" s="21" t="n">
        <v>229.853</v>
      </c>
      <c r="K242" s="21" t="n">
        <v>185.26</v>
      </c>
      <c r="L242" s="21" t="n">
        <v>261.213</v>
      </c>
      <c r="M242" s="21" t="n">
        <v>281</v>
      </c>
      <c r="N242" s="21" t="n">
        <v>1320.879</v>
      </c>
      <c r="O242" s="21" t="n">
        <v>182.272</v>
      </c>
      <c r="P242" s="21" t="n">
        <v>161.364</v>
      </c>
      <c r="Q242" s="22" t="n">
        <f aca="false">(I242/$P242)/(I$4/$P$4)/(B242/B$4)*100</f>
        <v>112.783816433201</v>
      </c>
      <c r="R242" s="22" t="n">
        <f aca="false">(J242/$P242)/(J$4/$P$4)/(C242/C$4)*100</f>
        <v>110.816572779819</v>
      </c>
      <c r="S242" s="22" t="n">
        <f aca="false">(K242/$P242)/(K$4/$P$4)/(D242/D$4)*100</f>
        <v>103.156858683295</v>
      </c>
      <c r="T242" s="22" t="n">
        <f aca="false">(L242/$P242)/(L$4/$P$4)/(E242/E$4)*100</f>
        <v>90.2525301949537</v>
      </c>
      <c r="U242" s="22" t="n">
        <f aca="false">(M242/$P242)/(M$4/$P$4)/(F242/F$4)*100</f>
        <v>107.197155022231</v>
      </c>
      <c r="V242" s="22" t="n">
        <f aca="false">(N242/$P242)/(N$4/$P$4)/(G242/G$4)*100</f>
        <v>91.854151663289</v>
      </c>
      <c r="W242" s="22" t="n">
        <f aca="false">(O242/$P242)/(O$4/$P$4)/(H242/H$4)*100</f>
        <v>92.1933859342391</v>
      </c>
      <c r="X242" s="23" t="n">
        <f aca="false">-(LN(Q242)-LN(AVERAGE(Q$4:Q242)))</f>
        <v>-0.0230796705482748</v>
      </c>
      <c r="Y242" s="23" t="n">
        <f aca="false">-(LN(R242)-LN(AVERAGE(R$4:R242)))</f>
        <v>-0.102962232958849</v>
      </c>
      <c r="Z242" s="23" t="n">
        <f aca="false">-(LN(S242)-LN(AVERAGE(S$4:S242)))</f>
        <v>0.0843839651180272</v>
      </c>
      <c r="AA242" s="23" t="n">
        <f aca="false">-(LN(T242)-LN(AVERAGE(T$4:T242)))</f>
        <v>0.0436294128814199</v>
      </c>
      <c r="AB242" s="23" t="n">
        <f aca="false">-(LN(U242)-LN(AVERAGE(U$4:U242)))</f>
        <v>-0.0564390613285068</v>
      </c>
      <c r="AC242" s="23" t="n">
        <f aca="false">-(LN(V242)-LN(AVERAGE(V$4:V242)))</f>
        <v>0.0927375431506103</v>
      </c>
      <c r="AD242" s="23" t="n">
        <f aca="false">-(LN(W242)-LN(AVERAGE(W$4:W242)))</f>
        <v>0.183133432220433</v>
      </c>
      <c r="AE242" s="23" t="n">
        <f aca="false">LN(B241/B242)</f>
        <v>-0.0227695981656935</v>
      </c>
      <c r="AF242" s="23" t="n">
        <f aca="false">LN(C241/C242)</f>
        <v>-0.024450069341818</v>
      </c>
      <c r="AG242" s="23" t="n">
        <f aca="false">LN(D241/D242)</f>
        <v>-0.0486977251840312</v>
      </c>
      <c r="AH242" s="23" t="n">
        <f aca="false">LN(E241/E242)</f>
        <v>-0.0303764878886615</v>
      </c>
      <c r="AI242" s="23" t="n">
        <f aca="false">LN(F241/F242)</f>
        <v>-0.0298270118771167</v>
      </c>
      <c r="AJ242" s="23" t="n">
        <f aca="false">LN(G241/G242)</f>
        <v>-0.0238821259078343</v>
      </c>
      <c r="AK242" s="23" t="n">
        <f aca="false">LN(H241/H242)</f>
        <v>0.0294211603663796</v>
      </c>
    </row>
    <row r="243" customFormat="false" ht="15" hidden="false" customHeight="false" outlineLevel="0" collapsed="false">
      <c r="A243" s="19" t="n">
        <v>45291</v>
      </c>
      <c r="B243" s="20" t="n">
        <v>4.9475</v>
      </c>
      <c r="C243" s="20" t="n">
        <v>14.4599</v>
      </c>
      <c r="D243" s="20" t="n">
        <v>723.7017</v>
      </c>
      <c r="E243" s="20" t="n">
        <v>3996.9053</v>
      </c>
      <c r="F243" s="20" t="n">
        <v>10.3612</v>
      </c>
      <c r="G243" s="20" t="n">
        <v>12.1953</v>
      </c>
      <c r="H243" s="20" t="n">
        <v>5.0144</v>
      </c>
      <c r="I243" s="21" t="n">
        <v>294.518</v>
      </c>
      <c r="J243" s="21" t="n">
        <v>229.93</v>
      </c>
      <c r="K243" s="21" t="n">
        <v>185.454</v>
      </c>
      <c r="L243" s="21" t="n">
        <v>262.437</v>
      </c>
      <c r="M243" s="21" t="n">
        <v>282.008</v>
      </c>
      <c r="N243" s="21" t="n">
        <v>1335.711</v>
      </c>
      <c r="O243" s="21" t="n">
        <v>182.9</v>
      </c>
      <c r="P243" s="21" t="n">
        <v>161.735</v>
      </c>
      <c r="Q243" s="22" t="n">
        <f aca="false">(I243/$P243)/(I$4/$P$4)/(B243/B$4)*100</f>
        <v>113.083503546641</v>
      </c>
      <c r="R243" s="22" t="n">
        <f aca="false">(J243/$P243)/(J$4/$P$4)/(C243/C$4)*100</f>
        <v>106.970868924399</v>
      </c>
      <c r="S243" s="22" t="n">
        <f aca="false">(K243/$P243)/(K$4/$P$4)/(D243/D$4)*100</f>
        <v>103.310836993762</v>
      </c>
      <c r="T243" s="22" t="n">
        <f aca="false">(L243/$P243)/(L$4/$P$4)/(E243/E$4)*100</f>
        <v>92.0910896068837</v>
      </c>
      <c r="U243" s="22" t="n">
        <f aca="false">(M243/$P243)/(M$4/$P$4)/(F243/F$4)*100</f>
        <v>104.028219734409</v>
      </c>
      <c r="V243" s="22" t="n">
        <f aca="false">(N243/$P243)/(N$4/$P$4)/(G243/G$4)*100</f>
        <v>93.2523098382457</v>
      </c>
      <c r="W243" s="22" t="n">
        <f aca="false">(O243/$P243)/(O$4/$P$4)/(H243/H$4)*100</f>
        <v>91.66930930374</v>
      </c>
      <c r="X243" s="23" t="n">
        <f aca="false">-(LN(Q243)-LN(AVERAGE(Q$4:Q243)))</f>
        <v>-0.0256247205564533</v>
      </c>
      <c r="Y243" s="23" t="n">
        <f aca="false">-(LN(R243)-LN(AVERAGE(R$4:R243)))</f>
        <v>-0.0673508884562759</v>
      </c>
      <c r="Z243" s="23" t="n">
        <f aca="false">-(LN(S243)-LN(AVERAGE(S$4:S243)))</f>
        <v>0.0825609035721042</v>
      </c>
      <c r="AA243" s="23" t="n">
        <f aca="false">-(LN(T243)-LN(AVERAGE(T$4:T243)))</f>
        <v>0.0233662248722286</v>
      </c>
      <c r="AB243" s="23" t="n">
        <f aca="false">-(LN(U243)-LN(AVERAGE(U$4:U243)))</f>
        <v>-0.0263199643033722</v>
      </c>
      <c r="AC243" s="23" t="n">
        <f aca="false">-(LN(V243)-LN(AVERAGE(V$4:V243)))</f>
        <v>0.0773194524507641</v>
      </c>
      <c r="AD243" s="23" t="n">
        <f aca="false">-(LN(W243)-LN(AVERAGE(W$4:W243)))</f>
        <v>0.188116945364924</v>
      </c>
      <c r="AE243" s="23" t="n">
        <f aca="false">LN(B242/B243)</f>
        <v>0.000181893511955877</v>
      </c>
      <c r="AF243" s="23" t="n">
        <f aca="false">LN(C242/C243)</f>
        <v>-0.033358222470506</v>
      </c>
      <c r="AG243" s="23" t="n">
        <f aca="false">LN(D242/D243)</f>
        <v>0.00274143068073107</v>
      </c>
      <c r="AH243" s="23" t="n">
        <f aca="false">LN(E242/E243)</f>
        <v>0.0177881833959274</v>
      </c>
      <c r="AI243" s="23" t="n">
        <f aca="false">LN(F242/F243)</f>
        <v>-0.0312917626268635</v>
      </c>
      <c r="AJ243" s="23" t="n">
        <f aca="false">LN(G242/G243)</f>
        <v>0.00623701795826228</v>
      </c>
      <c r="AK243" s="23" t="n">
        <f aca="false">LN(H242/H243)</f>
        <v>-0.00684372230684989</v>
      </c>
    </row>
    <row r="244" customFormat="false" ht="15" hidden="false" customHeight="false" outlineLevel="0" collapsed="false">
      <c r="A244" s="19" t="n">
        <v>45322</v>
      </c>
      <c r="B244" s="20" t="n">
        <v>5.0219</v>
      </c>
      <c r="C244" s="20" t="n">
        <v>14.5943</v>
      </c>
      <c r="D244" s="20" t="n">
        <v>717.0049</v>
      </c>
      <c r="E244" s="20" t="n">
        <v>4073.2385</v>
      </c>
      <c r="F244" s="20" t="n">
        <v>10.3897</v>
      </c>
      <c r="G244" s="20" t="n">
        <v>12.8133</v>
      </c>
      <c r="H244" s="20" t="n">
        <v>4.8094</v>
      </c>
      <c r="I244" s="21" t="n">
        <v>295.752</v>
      </c>
      <c r="J244" s="21" t="n">
        <v>231.055</v>
      </c>
      <c r="K244" s="21" t="n">
        <v>186.035</v>
      </c>
      <c r="L244" s="21" t="n">
        <v>263.444</v>
      </c>
      <c r="M244" s="21" t="n">
        <v>283.466</v>
      </c>
      <c r="N244" s="21" t="n">
        <v>1349.7</v>
      </c>
      <c r="O244" s="21" t="n">
        <v>183.238</v>
      </c>
      <c r="P244" s="21" t="n">
        <v>162.152</v>
      </c>
      <c r="Q244" s="22" t="n">
        <f aca="false">(I244/$P244)/(I$4/$P$4)/(B244/B$4)*100</f>
        <v>111.587243244632</v>
      </c>
      <c r="R244" s="22" t="n">
        <f aca="false">(J244/$P244)/(J$4/$P$4)/(C244/C$4)*100</f>
        <v>106.230439601819</v>
      </c>
      <c r="S244" s="22" t="n">
        <f aca="false">(K244/$P244)/(K$4/$P$4)/(D244/D$4)*100</f>
        <v>104.333435023373</v>
      </c>
      <c r="T244" s="22" t="n">
        <f aca="false">(L244/$P244)/(L$4/$P$4)/(E244/E$4)*100</f>
        <v>90.4787475939875</v>
      </c>
      <c r="U244" s="22" t="n">
        <f aca="false">(M244/$P244)/(M$4/$P$4)/(F244/F$4)*100</f>
        <v>104.011046415133</v>
      </c>
      <c r="V244" s="22" t="n">
        <f aca="false">(N244/$P244)/(N$4/$P$4)/(G244/G$4)*100</f>
        <v>89.453541745279</v>
      </c>
      <c r="W244" s="22" t="n">
        <f aca="false">(O244/$P244)/(O$4/$P$4)/(H244/H$4)*100</f>
        <v>95.507081796537</v>
      </c>
      <c r="X244" s="23" t="n">
        <f aca="false">-(LN(Q244)-LN(AVERAGE(Q$4:Q244)))</f>
        <v>-0.0122535689273375</v>
      </c>
      <c r="Y244" s="23" t="n">
        <f aca="false">-(LN(R244)-LN(AVERAGE(R$4:R244)))</f>
        <v>-0.0601467023477502</v>
      </c>
      <c r="Z244" s="23" t="n">
        <f aca="false">-(LN(S244)-LN(AVERAGE(S$4:S244)))</f>
        <v>0.0724202642777003</v>
      </c>
      <c r="AA244" s="23" t="n">
        <f aca="false">-(LN(T244)-LN(AVERAGE(T$4:T244)))</f>
        <v>0.0408626113848012</v>
      </c>
      <c r="AB244" s="23" t="n">
        <f aca="false">-(LN(U244)-LN(AVERAGE(U$4:U244)))</f>
        <v>-0.0260449153223554</v>
      </c>
      <c r="AC244" s="23" t="n">
        <f aca="false">-(LN(V244)-LN(AVERAGE(V$4:V244)))</f>
        <v>0.118443576852438</v>
      </c>
      <c r="AD244" s="23" t="n">
        <f aca="false">-(LN(W244)-LN(AVERAGE(W$4:W244)))</f>
        <v>0.14653640379986</v>
      </c>
      <c r="AE244" s="23" t="n">
        <f aca="false">LN(B243/B244)</f>
        <v>-0.0149259496570516</v>
      </c>
      <c r="AF244" s="23" t="n">
        <f aca="false">LN(C243/C244)</f>
        <v>-0.00925174044780365</v>
      </c>
      <c r="AG244" s="23" t="n">
        <f aca="false">LN(D243/D244)</f>
        <v>0.00929661630202829</v>
      </c>
      <c r="AH244" s="23" t="n">
        <f aca="false">LN(E243/E244)</f>
        <v>-0.0189179966196617</v>
      </c>
      <c r="AI244" s="23" t="n">
        <f aca="false">LN(F243/F244)</f>
        <v>-0.00274687053767103</v>
      </c>
      <c r="AJ244" s="23" t="n">
        <f aca="false">LN(G243/G244)</f>
        <v>-0.0494330623624775</v>
      </c>
      <c r="AK244" s="23" t="n">
        <f aca="false">LN(H243/H244)</f>
        <v>0.0417414369673314</v>
      </c>
    </row>
    <row r="245" customFormat="false" ht="15" hidden="false" customHeight="false" outlineLevel="0" collapsed="false">
      <c r="A245" s="19" t="n">
        <v>45351</v>
      </c>
      <c r="B245" s="20" t="n">
        <v>4.9969</v>
      </c>
      <c r="C245" s="20" t="n">
        <v>14.8831</v>
      </c>
      <c r="D245" s="20" t="n">
        <v>751.1953</v>
      </c>
      <c r="E245" s="20" t="n">
        <v>3981.7424</v>
      </c>
      <c r="F245" s="20" t="n">
        <v>10.835</v>
      </c>
      <c r="G245" s="20" t="n">
        <v>13.4002</v>
      </c>
      <c r="H245" s="20" t="n">
        <v>4.9139</v>
      </c>
      <c r="I245" s="21" t="n">
        <v>296.429</v>
      </c>
      <c r="J245" s="21" t="n">
        <v>231.347</v>
      </c>
      <c r="K245" s="21" t="n">
        <v>186.532</v>
      </c>
      <c r="L245" s="21" t="n">
        <v>264.694</v>
      </c>
      <c r="M245" s="21" t="n">
        <v>284.771</v>
      </c>
      <c r="N245" s="21" t="n">
        <v>1361.433</v>
      </c>
      <c r="O245" s="21" t="n">
        <v>183.911</v>
      </c>
      <c r="P245" s="21" t="n">
        <v>162.336</v>
      </c>
      <c r="Q245" s="22" t="n">
        <f aca="false">(I245/$P245)/(I$4/$P$4)/(B245/B$4)*100</f>
        <v>112.274833185522</v>
      </c>
      <c r="R245" s="22" t="n">
        <f aca="false">(J245/$P245)/(J$4/$P$4)/(C245/C$4)*100</f>
        <v>104.182510475978</v>
      </c>
      <c r="S245" s="22" t="n">
        <f aca="false">(K245/$P245)/(K$4/$P$4)/(D245/D$4)*100</f>
        <v>99.7376026222331</v>
      </c>
      <c r="T245" s="22" t="n">
        <f aca="false">(L245/$P245)/(L$4/$P$4)/(E245/E$4)*100</f>
        <v>92.8916152832346</v>
      </c>
      <c r="U245" s="22" t="n">
        <f aca="false">(M245/$P245)/(M$4/$P$4)/(F245/F$4)*100</f>
        <v>100.081962207789</v>
      </c>
      <c r="V245" s="22" t="n">
        <f aca="false">(N245/$P245)/(N$4/$P$4)/(G245/G$4)*100</f>
        <v>86.1814405056248</v>
      </c>
      <c r="W245" s="22" t="n">
        <f aca="false">(O245/$P245)/(O$4/$P$4)/(H245/H$4)*100</f>
        <v>93.7129894958318</v>
      </c>
      <c r="X245" s="23" t="n">
        <f aca="false">-(LN(Q245)-LN(AVERAGE(Q$4:Q245)))</f>
        <v>-0.0183198470855084</v>
      </c>
      <c r="Y245" s="23" t="n">
        <f aca="false">-(LN(R245)-LN(AVERAGE(R$4:R245)))</f>
        <v>-0.0405087272341769</v>
      </c>
      <c r="Z245" s="23" t="n">
        <f aca="false">-(LN(S245)-LN(AVERAGE(S$4:S245)))</f>
        <v>0.117011287805004</v>
      </c>
      <c r="AA245" s="23" t="n">
        <f aca="false">-(LN(T245)-LN(AVERAGE(T$4:T245)))</f>
        <v>0.0144845479459299</v>
      </c>
      <c r="AB245" s="23" t="n">
        <f aca="false">-(LN(U245)-LN(AVERAGE(U$4:U245)))</f>
        <v>0.0124115407701062</v>
      </c>
      <c r="AC245" s="23" t="n">
        <f aca="false">-(LN(V245)-LN(AVERAGE(V$4:V245)))</f>
        <v>0.155112125166346</v>
      </c>
      <c r="AD245" s="23" t="n">
        <f aca="false">-(LN(W245)-LN(AVERAGE(W$4:W245)))</f>
        <v>0.164869506759937</v>
      </c>
      <c r="AE245" s="23" t="n">
        <f aca="false">LN(B244/B245)</f>
        <v>0.00499062799701438</v>
      </c>
      <c r="AF245" s="23" t="n">
        <f aca="false">LN(C244/C245)</f>
        <v>-0.019595299514717</v>
      </c>
      <c r="AG245" s="23" t="n">
        <f aca="false">LN(D244/D245)</f>
        <v>-0.0465829966115112</v>
      </c>
      <c r="AH245" s="23" t="n">
        <f aca="false">LN(E244/E245)</f>
        <v>0.0227188708591432</v>
      </c>
      <c r="AI245" s="23" t="n">
        <f aca="false">LN(F244/F245)</f>
        <v>-0.0419667042112741</v>
      </c>
      <c r="AJ245" s="23" t="n">
        <f aca="false">LN(G244/G245)</f>
        <v>-0.0447859382448353</v>
      </c>
      <c r="AK245" s="23" t="n">
        <f aca="false">LN(H244/H245)</f>
        <v>-0.0214955876593395</v>
      </c>
    </row>
    <row r="246" customFormat="false" ht="15" hidden="false" customHeight="false" outlineLevel="0" collapsed="false">
      <c r="A246" s="19" t="n">
        <v>45382</v>
      </c>
      <c r="B246" s="20" t="n">
        <v>4.7448</v>
      </c>
      <c r="C246" s="20" t="n">
        <v>14.8277</v>
      </c>
      <c r="D246" s="20" t="n">
        <v>724.2313</v>
      </c>
      <c r="E246" s="20" t="n">
        <v>4132.481</v>
      </c>
      <c r="F246" s="20" t="n">
        <v>11.1555</v>
      </c>
      <c r="G246" s="20" t="n">
        <v>13.0724</v>
      </c>
      <c r="H246" s="20" t="n">
        <v>5.4238</v>
      </c>
      <c r="I246" s="21" t="n">
        <v>297.482</v>
      </c>
      <c r="J246" s="21" t="n">
        <v>232.174</v>
      </c>
      <c r="K246" s="21" t="n">
        <v>186.985</v>
      </c>
      <c r="L246" s="21" t="n">
        <v>266.151</v>
      </c>
      <c r="M246" s="21" t="n">
        <v>286.399</v>
      </c>
      <c r="N246" s="21" t="n">
        <v>1375.863</v>
      </c>
      <c r="O246" s="21" t="n">
        <v>184.663</v>
      </c>
      <c r="P246" s="21" t="n">
        <v>162.421</v>
      </c>
      <c r="Q246" s="22" t="n">
        <f aca="false">(I246/$P246)/(I$4/$P$4)/(B246/B$4)*100</f>
        <v>118.598126904285</v>
      </c>
      <c r="R246" s="22" t="n">
        <f aca="false">(J246/$P246)/(J$4/$P$4)/(C246/C$4)*100</f>
        <v>104.890655544918</v>
      </c>
      <c r="S246" s="22" t="n">
        <f aca="false">(K246/$P246)/(K$4/$P$4)/(D246/D$4)*100</f>
        <v>103.647917139114</v>
      </c>
      <c r="T246" s="22" t="n">
        <f aca="false">(L246/$P246)/(L$4/$P$4)/(E246/E$4)*100</f>
        <v>89.9488209657978</v>
      </c>
      <c r="U246" s="22" t="n">
        <f aca="false">(M246/$P246)/(M$4/$P$4)/(F246/F$4)*100</f>
        <v>97.7111408865476</v>
      </c>
      <c r="V246" s="22" t="n">
        <f aca="false">(N246/$P246)/(N$4/$P$4)/(G246/G$4)*100</f>
        <v>89.2321341226259</v>
      </c>
      <c r="W246" s="22" t="n">
        <f aca="false">(O246/$P246)/(O$4/$P$4)/(H246/H$4)*100</f>
        <v>85.2054317112987</v>
      </c>
      <c r="X246" s="23" t="n">
        <f aca="false">-(LN(Q246)-LN(AVERAGE(Q$4:Q246)))</f>
        <v>-0.072798716781028</v>
      </c>
      <c r="Y246" s="23" t="n">
        <f aca="false">-(LN(R246)-LN(AVERAGE(R$4:R246)))</f>
        <v>-0.0470836560496348</v>
      </c>
      <c r="Z246" s="23" t="n">
        <f aca="false">-(LN(S246)-LN(AVERAGE(S$4:S246)))</f>
        <v>0.0782433617581226</v>
      </c>
      <c r="AA246" s="23" t="n">
        <f aca="false">-(LN(T246)-LN(AVERAGE(T$4:T246)))</f>
        <v>0.0464893914610229</v>
      </c>
      <c r="AB246" s="23" t="n">
        <f aca="false">-(LN(U246)-LN(AVERAGE(U$4:U246)))</f>
        <v>0.0362383752344941</v>
      </c>
      <c r="AC246" s="23" t="n">
        <f aca="false">-(LN(V246)-LN(AVERAGE(V$4:V246)))</f>
        <v>0.119859103959111</v>
      </c>
      <c r="AD246" s="23" t="n">
        <f aca="false">-(LN(W246)-LN(AVERAGE(W$4:W246)))</f>
        <v>0.259098381370913</v>
      </c>
      <c r="AE246" s="23" t="n">
        <f aca="false">LN(B245/B246)</f>
        <v>0.0517684386122411</v>
      </c>
      <c r="AF246" s="23" t="n">
        <f aca="false">LN(C245/C246)</f>
        <v>0.00372928794961339</v>
      </c>
      <c r="AG246" s="23" t="n">
        <f aca="false">LN(D245/D246)</f>
        <v>0.0365548547159408</v>
      </c>
      <c r="AH246" s="23" t="n">
        <f aca="false">LN(E245/E246)</f>
        <v>-0.0371584405618738</v>
      </c>
      <c r="AI246" s="23" t="n">
        <f aca="false">LN(F245/F246)</f>
        <v>-0.0291510148410051</v>
      </c>
      <c r="AJ246" s="23" t="n">
        <f aca="false">LN(G245/G246)</f>
        <v>0.0247664948139317</v>
      </c>
      <c r="AK246" s="23" t="n">
        <f aca="false">LN(H245/H246)</f>
        <v>-0.0987287529303478</v>
      </c>
    </row>
    <row r="247" customFormat="false" ht="15" hidden="false" customHeight="false" outlineLevel="0" collapsed="false">
      <c r="A247" s="19" t="n">
        <v>45412</v>
      </c>
      <c r="B247" s="20" t="n">
        <v>4.8764</v>
      </c>
      <c r="C247" s="20" t="n">
        <v>14.3968</v>
      </c>
      <c r="D247" s="20" t="n">
        <v>714.6849</v>
      </c>
      <c r="E247" s="20" t="n">
        <v>4100.2032</v>
      </c>
      <c r="F247" s="20" t="n">
        <v>11.6784</v>
      </c>
      <c r="G247" s="20" t="n">
        <v>13.3357</v>
      </c>
      <c r="H247" s="20" t="n">
        <v>5.1551</v>
      </c>
      <c r="I247" s="21" t="n">
        <v>299.299</v>
      </c>
      <c r="J247" s="21" t="n">
        <v>233.235</v>
      </c>
      <c r="K247" s="21" t="n">
        <v>187.624</v>
      </c>
      <c r="L247" s="21" t="n">
        <v>266.908</v>
      </c>
      <c r="M247" s="21" t="n">
        <v>287.65</v>
      </c>
      <c r="N247" s="21" t="n">
        <v>1389.4</v>
      </c>
      <c r="O247" s="21" t="n">
        <v>184.896</v>
      </c>
      <c r="P247" s="21" t="n">
        <v>162.71</v>
      </c>
      <c r="Q247" s="22" t="n">
        <f aca="false">(I247/$P247)/(I$4/$P$4)/(B247/B$4)*100</f>
        <v>115.896127946644</v>
      </c>
      <c r="R247" s="22" t="n">
        <f aca="false">(J247/$P247)/(J$4/$P$4)/(C247/C$4)*100</f>
        <v>108.330985183153</v>
      </c>
      <c r="S247" s="22" t="n">
        <f aca="false">(K247/$P247)/(K$4/$P$4)/(D247/D$4)*100</f>
        <v>105.20413743668</v>
      </c>
      <c r="T247" s="22" t="n">
        <f aca="false">(L247/$P247)/(L$4/$P$4)/(E247/E$4)*100</f>
        <v>90.7532912401335</v>
      </c>
      <c r="U247" s="22" t="n">
        <f aca="false">(M247/$P247)/(M$4/$P$4)/(F247/F$4)*100</f>
        <v>93.5773181503665</v>
      </c>
      <c r="V247" s="22" t="n">
        <f aca="false">(N247/$P247)/(N$4/$P$4)/(G247/G$4)*100</f>
        <v>88.1740580799009</v>
      </c>
      <c r="W247" s="22" t="n">
        <f aca="false">(O247/$P247)/(O$4/$P$4)/(H247/H$4)*100</f>
        <v>89.6002905105574</v>
      </c>
      <c r="X247" s="23" t="n">
        <f aca="false">-(LN(Q247)-LN(AVERAGE(Q$4:Q247)))</f>
        <v>-0.0495433261526443</v>
      </c>
      <c r="Y247" s="23" t="n">
        <f aca="false">-(LN(R247)-LN(AVERAGE(R$4:R247)))</f>
        <v>-0.0790180155730429</v>
      </c>
      <c r="Z247" s="23" t="n">
        <f aca="false">-(LN(S247)-LN(AVERAGE(S$4:S247)))</f>
        <v>0.0630889032436954</v>
      </c>
      <c r="AA247" s="23" t="n">
        <f aca="false">-(LN(T247)-LN(AVERAGE(T$4:T247)))</f>
        <v>0.0374343130179993</v>
      </c>
      <c r="AB247" s="23" t="n">
        <f aca="false">-(LN(U247)-LN(AVERAGE(U$4:U247)))</f>
        <v>0.0791528078075805</v>
      </c>
      <c r="AC247" s="23" t="n">
        <f aca="false">-(LN(V247)-LN(AVERAGE(V$4:V247)))</f>
        <v>0.131281368901255</v>
      </c>
      <c r="AD247" s="23" t="n">
        <f aca="false">-(LN(W247)-LN(AVERAGE(W$4:W247)))</f>
        <v>0.20803238313639</v>
      </c>
      <c r="AE247" s="23" t="n">
        <f aca="false">LN(B246/B247)</f>
        <v>-0.0273579611664744</v>
      </c>
      <c r="AF247" s="23" t="n">
        <f aca="false">LN(C246/C247)</f>
        <v>0.0294910934255743</v>
      </c>
      <c r="AG247" s="23" t="n">
        <f aca="false">LN(D246/D247)</f>
        <v>0.0132690702456907</v>
      </c>
      <c r="AH247" s="23" t="n">
        <f aca="false">LN(E246/E247)</f>
        <v>0.00784141954355593</v>
      </c>
      <c r="AI247" s="23" t="n">
        <f aca="false">LN(F246/F247)</f>
        <v>-0.0458083318859033</v>
      </c>
      <c r="AJ247" s="23" t="n">
        <f aca="false">LN(G246/G247)</f>
        <v>-0.0199415122898793</v>
      </c>
      <c r="AK247" s="23" t="n">
        <f aca="false">LN(H246/H247)</f>
        <v>0.0508101608790537</v>
      </c>
    </row>
    <row r="248" customFormat="false" ht="15" hidden="false" customHeight="false" outlineLevel="0" collapsed="false">
      <c r="A248" s="19" t="n">
        <v>45443</v>
      </c>
      <c r="B248" s="20" t="n">
        <v>4.8642</v>
      </c>
      <c r="C248" s="20" t="n">
        <v>14.6183</v>
      </c>
      <c r="D248" s="20" t="n">
        <v>722.5557</v>
      </c>
      <c r="E248" s="20" t="n">
        <v>3975.1797</v>
      </c>
      <c r="F248" s="20" t="n">
        <v>11.3744</v>
      </c>
      <c r="G248" s="20" t="n">
        <v>13.1021</v>
      </c>
      <c r="H248" s="20" t="n">
        <v>4.9318</v>
      </c>
      <c r="I248" s="21" t="n">
        <v>300.661</v>
      </c>
      <c r="J248" s="21" t="n">
        <v>234.159</v>
      </c>
      <c r="K248" s="21" t="n">
        <v>188.341</v>
      </c>
      <c r="L248" s="21" t="n">
        <v>267.918</v>
      </c>
      <c r="M248" s="21" t="n">
        <v>288.394</v>
      </c>
      <c r="N248" s="21" t="n">
        <v>1408.16</v>
      </c>
      <c r="O248" s="21" t="n">
        <v>185.44</v>
      </c>
      <c r="P248" s="21" t="n">
        <v>163.001</v>
      </c>
      <c r="Q248" s="22" t="n">
        <f aca="false">(I248/$P248)/(I$4/$P$4)/(B248/B$4)*100</f>
        <v>116.507164802642</v>
      </c>
      <c r="R248" s="22" t="n">
        <f aca="false">(J248/$P248)/(J$4/$P$4)/(C248/C$4)*100</f>
        <v>106.9209730089</v>
      </c>
      <c r="S248" s="22" t="n">
        <f aca="false">(K248/$P248)/(K$4/$P$4)/(D248/D$4)*100</f>
        <v>104.269322731012</v>
      </c>
      <c r="T248" s="22" t="n">
        <f aca="false">(L248/$P248)/(L$4/$P$4)/(E248/E$4)*100</f>
        <v>93.7940472294062</v>
      </c>
      <c r="U248" s="22" t="n">
        <f aca="false">(M248/$P248)/(M$4/$P$4)/(F248/F$4)*100</f>
        <v>96.1548650238836</v>
      </c>
      <c r="V248" s="22" t="n">
        <f aca="false">(N248/$P248)/(N$4/$P$4)/(G248/G$4)*100</f>
        <v>90.7955202941904</v>
      </c>
      <c r="W248" s="22" t="n">
        <f aca="false">(O248/$P248)/(O$4/$P$4)/(H248/H$4)*100</f>
        <v>93.7650381918154</v>
      </c>
      <c r="X248" s="23" t="n">
        <f aca="false">-(LN(Q248)-LN(AVERAGE(Q$4:Q248)))</f>
        <v>-0.0545718597342075</v>
      </c>
      <c r="Y248" s="23" t="n">
        <f aca="false">-(LN(R248)-LN(AVERAGE(R$4:R248)))</f>
        <v>-0.0656387140171617</v>
      </c>
      <c r="Z248" s="23" t="n">
        <f aca="false">-(LN(S248)-LN(AVERAGE(S$4:S248)))</f>
        <v>0.0717306965330513</v>
      </c>
      <c r="AA248" s="23" t="n">
        <f aca="false">-(LN(T248)-LN(AVERAGE(T$4:T248)))</f>
        <v>0.00445942551161327</v>
      </c>
      <c r="AB248" s="23" t="n">
        <f aca="false">-(LN(U248)-LN(AVERAGE(U$4:U248)))</f>
        <v>0.0517739976490237</v>
      </c>
      <c r="AC248" s="23" t="n">
        <f aca="false">-(LN(V248)-LN(AVERAGE(V$4:V248)))</f>
        <v>0.101588396259742</v>
      </c>
      <c r="AD248" s="23" t="n">
        <f aca="false">-(LN(W248)-LN(AVERAGE(W$4:W248)))</f>
        <v>0.161986176095778</v>
      </c>
      <c r="AE248" s="23" t="n">
        <f aca="false">LN(B247/B248)</f>
        <v>0.0025049804692746</v>
      </c>
      <c r="AF248" s="23" t="n">
        <f aca="false">LN(C247/C248)</f>
        <v>-0.0152682088262137</v>
      </c>
      <c r="AG248" s="23" t="n">
        <f aca="false">LN(D247/D248)</f>
        <v>-0.0109527641838156</v>
      </c>
      <c r="AH248" s="23" t="n">
        <f aca="false">LN(E247/E248)</f>
        <v>0.0309665788261325</v>
      </c>
      <c r="AI248" s="23" t="n">
        <f aca="false">LN(F247/F248)</f>
        <v>0.0263757655221491</v>
      </c>
      <c r="AJ248" s="23" t="n">
        <f aca="false">LN(G247/G248)</f>
        <v>0.0176721269914767</v>
      </c>
      <c r="AK248" s="23" t="n">
        <f aca="false">LN(H247/H248)</f>
        <v>0.0442824829434091</v>
      </c>
    </row>
    <row r="249" customFormat="false" ht="15" hidden="false" customHeight="false" outlineLevel="0" collapsed="false">
      <c r="A249" s="19" t="n">
        <v>45473</v>
      </c>
      <c r="B249" s="20" t="n">
        <v>4.9826</v>
      </c>
      <c r="C249" s="20" t="n">
        <v>15.669</v>
      </c>
      <c r="D249" s="20" t="n">
        <v>713.0299</v>
      </c>
      <c r="E249" s="20" t="n">
        <v>3885.3231</v>
      </c>
      <c r="F249" s="20" t="n">
        <v>11.3508</v>
      </c>
      <c r="G249" s="20" t="n">
        <v>12.9451</v>
      </c>
      <c r="H249" s="20" t="n">
        <v>4.8298</v>
      </c>
      <c r="I249" s="21" t="n">
        <v>301.451</v>
      </c>
      <c r="J249" s="21" t="n">
        <v>235.287</v>
      </c>
      <c r="K249" s="21" t="n">
        <v>188.616</v>
      </c>
      <c r="L249" s="21" t="n">
        <v>268.809</v>
      </c>
      <c r="M249" s="21" t="n">
        <v>289.668</v>
      </c>
      <c r="N249" s="21" t="n">
        <v>1425.207</v>
      </c>
      <c r="O249" s="21" t="n">
        <v>185.402</v>
      </c>
      <c r="P249" s="21" t="n">
        <v>163.269</v>
      </c>
      <c r="Q249" s="22" t="n">
        <f aca="false">(I249/$P249)/(I$4/$P$4)/(B249/B$4)*100</f>
        <v>113.850305645347</v>
      </c>
      <c r="R249" s="22" t="n">
        <f aca="false">(J249/$P249)/(J$4/$P$4)/(C249/C$4)*100</f>
        <v>100.067282445974</v>
      </c>
      <c r="S249" s="22" t="n">
        <f aca="false">(K249/$P249)/(K$4/$P$4)/(D249/D$4)*100</f>
        <v>105.642905405508</v>
      </c>
      <c r="T249" s="22" t="n">
        <f aca="false">(L249/$P249)/(L$4/$P$4)/(E249/E$4)*100</f>
        <v>96.124335509056</v>
      </c>
      <c r="U249" s="22" t="n">
        <f aca="false">(M249/$P249)/(M$4/$P$4)/(F249/F$4)*100</f>
        <v>96.6215775617537</v>
      </c>
      <c r="V249" s="22" t="n">
        <f aca="false">(N249/$P249)/(N$4/$P$4)/(G249/G$4)*100</f>
        <v>92.8565194419301</v>
      </c>
      <c r="W249" s="22" t="n">
        <f aca="false">(O249/$P249)/(O$4/$P$4)/(H249/H$4)*100</f>
        <v>95.5685014319279</v>
      </c>
      <c r="X249" s="23" t="n">
        <f aca="false">-(LN(Q249)-LN(AVERAGE(Q$4:Q249)))</f>
        <v>-0.0313734719186654</v>
      </c>
      <c r="Y249" s="23" t="n">
        <f aca="false">-(LN(R249)-LN(AVERAGE(R$4:R249)))</f>
        <v>0.000606020553479247</v>
      </c>
      <c r="Z249" s="23" t="n">
        <f aca="false">-(LN(S249)-LN(AVERAGE(S$4:S249)))</f>
        <v>0.0584117410802811</v>
      </c>
      <c r="AA249" s="23" t="n">
        <f aca="false">-(LN(T249)-LN(AVERAGE(T$4:T249)))</f>
        <v>-0.0199992431884048</v>
      </c>
      <c r="AB249" s="23" t="n">
        <f aca="false">-(LN(U249)-LN(AVERAGE(U$4:U249)))</f>
        <v>0.0467455900490599</v>
      </c>
      <c r="AC249" s="23" t="n">
        <f aca="false">-(LN(V249)-LN(AVERAGE(V$4:V249)))</f>
        <v>0.0788334794069003</v>
      </c>
      <c r="AD249" s="23" t="n">
        <f aca="false">-(LN(W249)-LN(AVERAGE(W$4:W249)))</f>
        <v>0.142393385072547</v>
      </c>
      <c r="AE249" s="23" t="n">
        <f aca="false">LN(B248/B249)</f>
        <v>-0.024049580909689</v>
      </c>
      <c r="AF249" s="23" t="n">
        <f aca="false">LN(C248/C249)</f>
        <v>-0.0694100696313416</v>
      </c>
      <c r="AG249" s="23" t="n">
        <f aca="false">LN(D248/D249)</f>
        <v>0.0132711554217483</v>
      </c>
      <c r="AH249" s="23" t="n">
        <f aca="false">LN(E248/E249)</f>
        <v>0.02286380824696</v>
      </c>
      <c r="AI249" s="23" t="n">
        <f aca="false">LN(F248/F249)</f>
        <v>0.00207699016809356</v>
      </c>
      <c r="AJ249" s="23" t="n">
        <f aca="false">LN(G248/G249)</f>
        <v>0.0120551845390816</v>
      </c>
      <c r="AK249" s="23" t="n">
        <f aca="false">LN(H248/H249)</f>
        <v>0.0208989740398009</v>
      </c>
    </row>
    <row r="250" customFormat="false" ht="15" hidden="false" customHeight="false" outlineLevel="0" collapsed="false">
      <c r="A250" s="19" t="n">
        <v>45504</v>
      </c>
      <c r="B250" s="20" t="n">
        <v>4.975</v>
      </c>
      <c r="C250" s="20" t="n">
        <v>15.6175</v>
      </c>
      <c r="D250" s="20" t="n">
        <v>701.0851</v>
      </c>
      <c r="E250" s="20" t="n">
        <v>3846.9732</v>
      </c>
      <c r="F250" s="20" t="n">
        <v>11.6807</v>
      </c>
      <c r="G250" s="20" t="n">
        <v>13.6143</v>
      </c>
      <c r="H250" s="20" t="n">
        <v>4.8944</v>
      </c>
      <c r="I250" s="21" t="n">
        <v>303.239</v>
      </c>
      <c r="J250" s="21" t="n">
        <v>236.412</v>
      </c>
      <c r="K250" s="21" t="n">
        <v>189.312</v>
      </c>
      <c r="L250" s="21" t="n">
        <v>269.355</v>
      </c>
      <c r="M250" s="21" t="n">
        <v>290.82</v>
      </c>
      <c r="N250" s="21" t="n">
        <v>1441.172</v>
      </c>
      <c r="O250" s="21" t="n">
        <v>185.826</v>
      </c>
      <c r="P250" s="21" t="n">
        <v>163.757</v>
      </c>
      <c r="Q250" s="22" t="n">
        <f aca="false">(I250/$P250)/(I$4/$P$4)/(B250/B$4)*100</f>
        <v>114.358730503532</v>
      </c>
      <c r="R250" s="22" t="n">
        <f aca="false">(J250/$P250)/(J$4/$P$4)/(C250/C$4)*100</f>
        <v>100.576684623489</v>
      </c>
      <c r="S250" s="22" t="n">
        <f aca="false">(K250/$P250)/(K$4/$P$4)/(D250/D$4)*100</f>
        <v>107.517909996651</v>
      </c>
      <c r="T250" s="22" t="n">
        <f aca="false">(L250/$P250)/(L$4/$P$4)/(E250/E$4)*100</f>
        <v>96.9898808241654</v>
      </c>
      <c r="U250" s="22" t="n">
        <f aca="false">(M250/$P250)/(M$4/$P$4)/(F250/F$4)*100</f>
        <v>93.9851706236904</v>
      </c>
      <c r="V250" s="22" t="n">
        <f aca="false">(N250/$P250)/(N$4/$P$4)/(G250/G$4)*100</f>
        <v>89.0152103619742</v>
      </c>
      <c r="W250" s="22" t="n">
        <f aca="false">(O250/$P250)/(O$4/$P$4)/(H250/H$4)*100</f>
        <v>94.2411086934094</v>
      </c>
      <c r="X250" s="23" t="n">
        <f aca="false">-(LN(Q250)-LN(AVERAGE(Q$4:Q250)))</f>
        <v>-0.0356815844894944</v>
      </c>
      <c r="Y250" s="23" t="n">
        <f aca="false">-(LN(R250)-LN(AVERAGE(R$4:R250)))</f>
        <v>-0.00445351859070886</v>
      </c>
      <c r="Z250" s="23" t="n">
        <f aca="false">-(LN(S250)-LN(AVERAGE(S$4:S250)))</f>
        <v>0.0406569483357808</v>
      </c>
      <c r="AA250" s="23" t="n">
        <f aca="false">-(LN(T250)-LN(AVERAGE(T$4:T250)))</f>
        <v>-0.0288444116109554</v>
      </c>
      <c r="AB250" s="23" t="n">
        <f aca="false">-(LN(U250)-LN(AVERAGE(U$4:U250)))</f>
        <v>0.0741203016002983</v>
      </c>
      <c r="AC250" s="23" t="n">
        <f aca="false">-(LN(V250)-LN(AVERAGE(V$4:V250)))</f>
        <v>0.12061992071845</v>
      </c>
      <c r="AD250" s="23" t="n">
        <f aca="false">-(LN(W250)-LN(AVERAGE(W$4:W250)))</f>
        <v>0.155793914443115</v>
      </c>
      <c r="AE250" s="23" t="n">
        <f aca="false">LN(B249/B250)</f>
        <v>0.00152647253871249</v>
      </c>
      <c r="AF250" s="23" t="n">
        <f aca="false">LN(C249/C250)</f>
        <v>0.00329215773668359</v>
      </c>
      <c r="AG250" s="23" t="n">
        <f aca="false">LN(D249/D250)</f>
        <v>0.0168940773495971</v>
      </c>
      <c r="AH250" s="23" t="n">
        <f aca="false">LN(E249/E250)</f>
        <v>0.00991948910615982</v>
      </c>
      <c r="AI250" s="23" t="n">
        <f aca="false">LN(F249/F250)</f>
        <v>-0.0286496810861212</v>
      </c>
      <c r="AJ250" s="23" t="n">
        <f aca="false">LN(G249/G250)</f>
        <v>-0.0504033727582287</v>
      </c>
      <c r="AK250" s="23" t="n">
        <f aca="false">LN(H249/H250)</f>
        <v>-0.013286635474845</v>
      </c>
    </row>
    <row r="251" customFormat="false" ht="15" hidden="false" customHeight="false" outlineLevel="0" collapsed="false">
      <c r="A251" s="19" t="n">
        <v>45535</v>
      </c>
      <c r="B251" s="20" t="n">
        <v>5.1575</v>
      </c>
      <c r="C251" s="20" t="n">
        <v>15.0619</v>
      </c>
      <c r="D251" s="20" t="n">
        <v>681.1109</v>
      </c>
      <c r="E251" s="20" t="n">
        <v>3806.1469</v>
      </c>
      <c r="F251" s="20" t="n">
        <v>11.2696</v>
      </c>
      <c r="G251" s="20" t="n">
        <v>13.5982</v>
      </c>
      <c r="H251" s="20" t="n">
        <v>4.9395</v>
      </c>
      <c r="I251" s="21" t="n">
        <v>305.1</v>
      </c>
      <c r="J251" s="21" t="n">
        <v>237.153</v>
      </c>
      <c r="K251" s="21" t="n">
        <v>189.668</v>
      </c>
      <c r="L251" s="21" t="n">
        <v>269.935</v>
      </c>
      <c r="M251" s="21" t="n">
        <v>292.139</v>
      </c>
      <c r="N251" s="21" t="n">
        <v>1459.588</v>
      </c>
      <c r="O251" s="21" t="n">
        <v>186.208</v>
      </c>
      <c r="P251" s="21" t="n">
        <v>164.367</v>
      </c>
      <c r="Q251" s="22" t="n">
        <f aca="false">(I251/$P251)/(I$4/$P$4)/(B251/B$4)*100</f>
        <v>110.577195467629</v>
      </c>
      <c r="R251" s="22" t="n">
        <f aca="false">(J251/$P251)/(J$4/$P$4)/(C251/C$4)*100</f>
        <v>104.22536413691</v>
      </c>
      <c r="S251" s="22" t="n">
        <f aca="false">(K251/$P251)/(K$4/$P$4)/(D251/D$4)*100</f>
        <v>110.467591809223</v>
      </c>
      <c r="T251" s="22" t="n">
        <f aca="false">(L251/$P251)/(L$4/$P$4)/(E251/E$4)*100</f>
        <v>97.8767280774191</v>
      </c>
      <c r="U251" s="22" t="n">
        <f aca="false">(M251/$P251)/(M$4/$P$4)/(F251/F$4)*100</f>
        <v>97.4922774388691</v>
      </c>
      <c r="V251" s="22" t="n">
        <f aca="false">(N251/$P251)/(N$4/$P$4)/(G251/G$4)*100</f>
        <v>89.9244577706763</v>
      </c>
      <c r="W251" s="22" t="n">
        <f aca="false">(O251/$P251)/(O$4/$P$4)/(H251/H$4)*100</f>
        <v>93.2253362512617</v>
      </c>
      <c r="X251" s="23" t="n">
        <f aca="false">-(LN(Q251)-LN(AVERAGE(Q$4:Q251)))</f>
        <v>-0.00204690097183402</v>
      </c>
      <c r="Y251" s="23" t="n">
        <f aca="false">-(LN(R251)-LN(AVERAGE(R$4:R251)))</f>
        <v>-0.0399236507949405</v>
      </c>
      <c r="Z251" s="23" t="n">
        <f aca="false">-(LN(S251)-LN(AVERAGE(S$4:S251)))</f>
        <v>0.0135377575718891</v>
      </c>
      <c r="AA251" s="23" t="n">
        <f aca="false">-(LN(T251)-LN(AVERAGE(T$4:T251)))</f>
        <v>-0.0377906316828778</v>
      </c>
      <c r="AB251" s="23" t="n">
        <f aca="false">-(LN(U251)-LN(AVERAGE(U$4:U251)))</f>
        <v>0.0373357839669657</v>
      </c>
      <c r="AC251" s="23" t="n">
        <f aca="false">-(LN(V251)-LN(AVERAGE(V$4:V251)))</f>
        <v>0.11003545524084</v>
      </c>
      <c r="AD251" s="23" t="n">
        <f aca="false">-(LN(W251)-LN(AVERAGE(W$4:W251)))</f>
        <v>0.166011771209739</v>
      </c>
      <c r="AE251" s="23" t="n">
        <f aca="false">LN(B250/B251)</f>
        <v>-0.0360265953527138</v>
      </c>
      <c r="AF251" s="23" t="n">
        <f aca="false">LN(C250/C251)</f>
        <v>0.0362237039530062</v>
      </c>
      <c r="AG251" s="23" t="n">
        <f aca="false">LN(D250/D251)</f>
        <v>0.0289041360263725</v>
      </c>
      <c r="AH251" s="23" t="n">
        <f aca="false">LN(E250/E251)</f>
        <v>0.0106692921972196</v>
      </c>
      <c r="AI251" s="23" t="n">
        <f aca="false">LN(F250/F251)</f>
        <v>0.0358290721471493</v>
      </c>
      <c r="AJ251" s="23" t="n">
        <f aca="false">LN(G250/G251)</f>
        <v>0.00118327988082949</v>
      </c>
      <c r="AK251" s="23" t="n">
        <f aca="false">LN(H250/H251)</f>
        <v>-0.00917241708788963</v>
      </c>
    </row>
    <row r="252" customFormat="false" ht="15" hidden="false" customHeight="false" outlineLevel="0" collapsed="false">
      <c r="A252" s="19" t="n">
        <v>45565</v>
      </c>
      <c r="B252" s="20" t="n">
        <v>5.3824</v>
      </c>
      <c r="C252" s="20" t="n">
        <v>15.1926</v>
      </c>
      <c r="D252" s="20" t="n">
        <v>673.264</v>
      </c>
      <c r="E252" s="20" t="n">
        <v>3798.2024</v>
      </c>
      <c r="F252" s="20" t="n">
        <v>11.4602</v>
      </c>
      <c r="G252" s="20" t="n">
        <v>13.6756</v>
      </c>
      <c r="H252" s="20" t="n">
        <v>4.9587</v>
      </c>
      <c r="I252" s="21" t="n">
        <v>306.204</v>
      </c>
      <c r="J252" s="21" t="n">
        <v>237.729</v>
      </c>
      <c r="K252" s="21" t="n">
        <v>190.484</v>
      </c>
      <c r="L252" s="21" t="n">
        <v>270.184</v>
      </c>
      <c r="M252" s="21" t="n">
        <v>293.302</v>
      </c>
      <c r="N252" s="21" t="n">
        <v>1473.976</v>
      </c>
      <c r="O252" s="21" t="n">
        <v>186.049</v>
      </c>
      <c r="P252" s="21" t="n">
        <v>164.627</v>
      </c>
      <c r="Q252" s="22" t="n">
        <f aca="false">(I252/$P252)/(I$4/$P$4)/(B252/B$4)*100</f>
        <v>106.172258117011</v>
      </c>
      <c r="R252" s="22" t="n">
        <f aca="false">(J252/$P252)/(J$4/$P$4)/(C252/C$4)*100</f>
        <v>103.416106361934</v>
      </c>
      <c r="S252" s="22" t="n">
        <f aca="false">(K252/$P252)/(K$4/$P$4)/(D252/D$4)*100</f>
        <v>112.058634499506</v>
      </c>
      <c r="T252" s="22" t="n">
        <f aca="false">(L252/$P252)/(L$4/$P$4)/(E252/E$4)*100</f>
        <v>98.0168806981665</v>
      </c>
      <c r="U252" s="22" t="n">
        <f aca="false">(M252/$P252)/(M$4/$P$4)/(F252/F$4)*100</f>
        <v>96.1004831158935</v>
      </c>
      <c r="V252" s="22" t="n">
        <f aca="false">(N252/$P252)/(N$4/$P$4)/(G252/G$4)*100</f>
        <v>90.1543227200764</v>
      </c>
      <c r="W252" s="22" t="n">
        <f aca="false">(O252/$P252)/(O$4/$P$4)/(H252/H$4)*100</f>
        <v>92.6385359423074</v>
      </c>
      <c r="X252" s="23" t="n">
        <f aca="false">-(LN(Q252)-LN(AVERAGE(Q$4:Q252)))</f>
        <v>0.0384520320870916</v>
      </c>
      <c r="Y252" s="23" t="n">
        <f aca="false">-(LN(R252)-LN(AVERAGE(R$4:R252)))</f>
        <v>-0.0319977326150784</v>
      </c>
      <c r="Z252" s="23" t="n">
        <f aca="false">-(LN(S252)-LN(AVERAGE(S$4:S252)))</f>
        <v>-0.000759245263739494</v>
      </c>
      <c r="AA252" s="23" t="n">
        <f aca="false">-(LN(T252)-LN(AVERAGE(T$4:T252)))</f>
        <v>-0.0390609043125361</v>
      </c>
      <c r="AB252" s="23" t="n">
        <f aca="false">-(LN(U252)-LN(AVERAGE(U$4:U252)))</f>
        <v>0.0515121791038391</v>
      </c>
      <c r="AC252" s="23" t="n">
        <f aca="false">-(LN(V252)-LN(AVERAGE(V$4:V252)))</f>
        <v>0.107073164255335</v>
      </c>
      <c r="AD252" s="23" t="n">
        <f aca="false">-(LN(W252)-LN(AVERAGE(W$4:W252)))</f>
        <v>0.171690167736725</v>
      </c>
      <c r="AE252" s="23" t="n">
        <f aca="false">LN(B251/B252)</f>
        <v>-0.0426824053931673</v>
      </c>
      <c r="AF252" s="23" t="n">
        <f aca="false">LN(C251/C252)</f>
        <v>-0.00864009076829114</v>
      </c>
      <c r="AG252" s="23" t="n">
        <f aca="false">LN(D251/D252)</f>
        <v>0.0115876155146232</v>
      </c>
      <c r="AH252" s="23" t="n">
        <f aca="false">LN(E251/E252)</f>
        <v>0.00208946290522922</v>
      </c>
      <c r="AI252" s="23" t="n">
        <f aca="false">LN(F251/F252)</f>
        <v>-0.0167713281773298</v>
      </c>
      <c r="AJ252" s="23" t="n">
        <f aca="false">LN(G251/G252)</f>
        <v>-0.00567579198968623</v>
      </c>
      <c r="AK252" s="23" t="n">
        <f aca="false">LN(H251/H252)</f>
        <v>-0.00387949810688886</v>
      </c>
    </row>
    <row r="253" customFormat="false" ht="15" hidden="false" customHeight="false" outlineLevel="0" collapsed="false">
      <c r="A253" s="19" t="n">
        <v>45596</v>
      </c>
      <c r="B253" s="20" t="n">
        <v>5.2977</v>
      </c>
      <c r="C253" s="20" t="n">
        <v>16.3806</v>
      </c>
      <c r="D253" s="20" t="n">
        <v>670.1839</v>
      </c>
      <c r="E253" s="20" t="n">
        <v>3831.842</v>
      </c>
      <c r="F253" s="20" t="n">
        <v>11.3066</v>
      </c>
      <c r="G253" s="20" t="n">
        <v>13.784</v>
      </c>
      <c r="H253" s="20" t="n">
        <v>4.9697</v>
      </c>
      <c r="I253" s="21" t="n">
        <v>307.582</v>
      </c>
      <c r="J253" s="21" t="n">
        <v>238.519</v>
      </c>
      <c r="K253" s="21" t="n">
        <v>191.261</v>
      </c>
      <c r="L253" s="21" t="n">
        <v>271.501</v>
      </c>
      <c r="M253" s="21" t="n">
        <v>294.996</v>
      </c>
      <c r="N253" s="21" t="n">
        <v>1489.406</v>
      </c>
      <c r="O253" s="21" t="n">
        <v>186.365</v>
      </c>
      <c r="P253" s="21" t="n">
        <v>165.072</v>
      </c>
      <c r="Q253" s="22" t="n">
        <f aca="false">(I253/$P253)/(I$4/$P$4)/(B253/B$4)*100</f>
        <v>108.063087192749</v>
      </c>
      <c r="R253" s="22" t="n">
        <f aca="false">(J253/$P253)/(J$4/$P$4)/(C253/C$4)*100</f>
        <v>95.9751828059005</v>
      </c>
      <c r="S253" s="22" t="n">
        <f aca="false">(K253/$P253)/(K$4/$P$4)/(D253/D$4)*100</f>
        <v>112.728129111043</v>
      </c>
      <c r="T253" s="22" t="n">
        <f aca="false">(L253/$P253)/(L$4/$P$4)/(E253/E$4)*100</f>
        <v>97.3667884208455</v>
      </c>
      <c r="U253" s="22" t="n">
        <f aca="false">(M253/$P253)/(M$4/$P$4)/(F253/F$4)*100</f>
        <v>97.7044835293591</v>
      </c>
      <c r="V253" s="22" t="n">
        <f aca="false">(N253/$P253)/(N$4/$P$4)/(G253/G$4)*100</f>
        <v>90.1380208310978</v>
      </c>
      <c r="W253" s="22" t="n">
        <f aca="false">(O253/$P253)/(O$4/$P$4)/(H253/H$4)*100</f>
        <v>92.3408799435658</v>
      </c>
      <c r="X253" s="23" t="n">
        <f aca="false">-(LN(Q253)-LN(AVERAGE(Q$4:Q253)))</f>
        <v>0.0207173436623815</v>
      </c>
      <c r="Y253" s="23" t="n">
        <f aca="false">-(LN(R253)-LN(AVERAGE(R$4:R253)))</f>
        <v>0.0425062226928583</v>
      </c>
      <c r="Z253" s="23" t="n">
        <f aca="false">-(LN(S253)-LN(AVERAGE(S$4:S253)))</f>
        <v>-0.00668901743324568</v>
      </c>
      <c r="AA253" s="23" t="n">
        <f aca="false">-(LN(T253)-LN(AVERAGE(T$4:T253)))</f>
        <v>-0.0322746196712167</v>
      </c>
      <c r="AB253" s="23" t="n">
        <f aca="false">-(LN(U253)-LN(AVERAGE(U$4:U253)))</f>
        <v>0.0348216438112265</v>
      </c>
      <c r="AC253" s="23" t="n">
        <f aca="false">-(LN(V253)-LN(AVERAGE(V$4:V253)))</f>
        <v>0.106847109776981</v>
      </c>
      <c r="AD253" s="23" t="n">
        <f aca="false">-(LN(W253)-LN(AVERAGE(W$4:W253)))</f>
        <v>0.174266360770839</v>
      </c>
      <c r="AE253" s="23" t="n">
        <f aca="false">LN(B252/B253)</f>
        <v>0.015861607251386</v>
      </c>
      <c r="AF253" s="23" t="n">
        <f aca="false">LN(C252/C253)</f>
        <v>-0.0752892405898173</v>
      </c>
      <c r="AG253" s="23" t="n">
        <f aca="false">LN(D252/D253)</f>
        <v>0.00458537379344232</v>
      </c>
      <c r="AH253" s="23" t="n">
        <f aca="false">LN(E252/E253)</f>
        <v>-0.00881772534972015</v>
      </c>
      <c r="AI253" s="23" t="n">
        <f aca="false">LN(F252/F253)</f>
        <v>0.0134935371294951</v>
      </c>
      <c r="AJ253" s="23" t="n">
        <f aca="false">LN(G252/G253)</f>
        <v>-0.00789527619453588</v>
      </c>
      <c r="AK253" s="23" t="n">
        <f aca="false">LN(H252/H253)</f>
        <v>-0.00221586650434941</v>
      </c>
    </row>
    <row r="254" customFormat="false" ht="15" hidden="false" customHeight="false" outlineLevel="0" collapsed="false">
      <c r="A254" s="19" t="n">
        <v>45626</v>
      </c>
      <c r="B254" s="20" t="n">
        <v>5.1775</v>
      </c>
      <c r="C254" s="20" t="n">
        <v>16.2845</v>
      </c>
      <c r="D254" s="20" t="n">
        <v>641.5636</v>
      </c>
      <c r="E254" s="20" t="n">
        <v>3792.0081</v>
      </c>
      <c r="F254" s="20" t="n">
        <v>11.0141</v>
      </c>
      <c r="G254" s="20" t="n">
        <v>13.1911</v>
      </c>
      <c r="H254" s="20" t="n">
        <v>4.9614</v>
      </c>
      <c r="I254" s="21" t="n">
        <v>308.692</v>
      </c>
      <c r="J254" s="21" t="n">
        <v>239.038</v>
      </c>
      <c r="K254" s="21" t="n">
        <v>191.762</v>
      </c>
      <c r="L254" s="21" t="n">
        <v>272.98</v>
      </c>
      <c r="M254" s="21" t="n">
        <v>296.506</v>
      </c>
      <c r="N254" s="21" t="n">
        <v>1506.962</v>
      </c>
      <c r="O254" s="21" t="n">
        <v>186.724</v>
      </c>
      <c r="P254" s="21" t="n">
        <v>165.557</v>
      </c>
      <c r="Q254" s="22" t="n">
        <f aca="false">(I254/$P254)/(I$4/$P$4)/(B254/B$4)*100</f>
        <v>110.645803591509</v>
      </c>
      <c r="R254" s="22" t="n">
        <f aca="false">(J254/$P254)/(J$4/$P$4)/(C254/C$4)*100</f>
        <v>96.4681958740502</v>
      </c>
      <c r="S254" s="22" t="n">
        <f aca="false">(K254/$P254)/(K$4/$P$4)/(D254/D$4)*100</f>
        <v>117.719543042692</v>
      </c>
      <c r="T254" s="22" t="n">
        <f aca="false">(L254/$P254)/(L$4/$P$4)/(E254/E$4)*100</f>
        <v>98.635770918326</v>
      </c>
      <c r="U254" s="22" t="n">
        <f aca="false">(M254/$P254)/(M$4/$P$4)/(F254/F$4)*100</f>
        <v>100.517280500011</v>
      </c>
      <c r="V254" s="22" t="n">
        <f aca="false">(N254/$P254)/(N$4/$P$4)/(G254/G$4)*100</f>
        <v>95.0205056014017</v>
      </c>
      <c r="W254" s="22" t="n">
        <f aca="false">(O254/$P254)/(O$4/$P$4)/(H254/H$4)*100</f>
        <v>92.4020471679331</v>
      </c>
      <c r="X254" s="23" t="n">
        <f aca="false">-(LN(Q254)-LN(AVERAGE(Q$4:Q254)))</f>
        <v>-0.00289002291675278</v>
      </c>
      <c r="Y254" s="23" t="n">
        <f aca="false">-(LN(R254)-LN(AVERAGE(R$4:R254)))</f>
        <v>0.0372362952019785</v>
      </c>
      <c r="Z254" s="23" t="n">
        <f aca="false">-(LN(S254)-LN(AVERAGE(S$4:S254)))</f>
        <v>-0.0498107667471031</v>
      </c>
      <c r="AA254" s="23" t="n">
        <f aca="false">-(LN(T254)-LN(AVERAGE(T$4:T254)))</f>
        <v>-0.0450391403196697</v>
      </c>
      <c r="AB254" s="23" t="n">
        <f aca="false">-(LN(U254)-LN(AVERAGE(U$4:U254)))</f>
        <v>0.00641386157691404</v>
      </c>
      <c r="AC254" s="23" t="n">
        <f aca="false">-(LN(V254)-LN(AVERAGE(V$4:V254)))</f>
        <v>0.0538866335353658</v>
      </c>
      <c r="AD254" s="23" t="n">
        <f aca="false">-(LN(W254)-LN(AVERAGE(W$4:W254)))</f>
        <v>0.172969029700164</v>
      </c>
      <c r="AE254" s="23" t="n">
        <f aca="false">LN(B253/B254)</f>
        <v>0.022950449817449</v>
      </c>
      <c r="AF254" s="23" t="n">
        <f aca="false">LN(C253/C254)</f>
        <v>0.00588397263485618</v>
      </c>
      <c r="AG254" s="23" t="n">
        <f aca="false">LN(D253/D254)</f>
        <v>0.0436438305590285</v>
      </c>
      <c r="AH254" s="23" t="n">
        <f aca="false">LN(E253/E254)</f>
        <v>0.010449907059343</v>
      </c>
      <c r="AI254" s="23" t="n">
        <f aca="false">LN(F253/F254)</f>
        <v>0.026210355859172</v>
      </c>
      <c r="AJ254" s="23" t="n">
        <f aca="false">LN(G253/G254)</f>
        <v>0.0439661394611916</v>
      </c>
      <c r="AK254" s="23" t="n">
        <f aca="false">LN(H253/H254)</f>
        <v>0.00167151713959076</v>
      </c>
    </row>
    <row r="255" customFormat="false" ht="15" hidden="false" customHeight="false" outlineLevel="0" collapsed="false">
      <c r="A255" s="19" t="n">
        <v>45657</v>
      </c>
      <c r="B255" s="20" t="n">
        <v>5.372</v>
      </c>
      <c r="C255" s="20" t="n">
        <v>15.9042</v>
      </c>
      <c r="D255" s="20" t="n">
        <v>628.7509</v>
      </c>
      <c r="E255" s="20" t="n">
        <v>3969.1953</v>
      </c>
      <c r="F255" s="20" t="n">
        <v>10.4231</v>
      </c>
      <c r="G255" s="20" t="n">
        <v>13.1363</v>
      </c>
      <c r="H255" s="20" t="n">
        <v>4.9445</v>
      </c>
      <c r="I255" s="21" t="n">
        <v>309.39</v>
      </c>
      <c r="J255" s="21" t="n">
        <v>239.898</v>
      </c>
      <c r="K255" s="21" t="n">
        <v>192.205</v>
      </c>
      <c r="L255" s="21" t="n">
        <v>274.59</v>
      </c>
      <c r="M255" s="21" t="n">
        <v>297.204</v>
      </c>
      <c r="N255" s="21" t="n">
        <v>1523.846</v>
      </c>
      <c r="O255" s="21" t="n">
        <v>187.255</v>
      </c>
      <c r="P255" s="21" t="n">
        <v>166.006</v>
      </c>
      <c r="Q255" s="22" t="n">
        <f aca="false">(I255/$P255)/(I$4/$P$4)/(B255/B$4)*100</f>
        <v>106.591779290333</v>
      </c>
      <c r="R255" s="22" t="n">
        <f aca="false">(J255/$P255)/(J$4/$P$4)/(C255/C$4)*100</f>
        <v>98.8621839985033</v>
      </c>
      <c r="S255" s="22" t="n">
        <f aca="false">(K255/$P255)/(K$4/$P$4)/(D255/D$4)*100</f>
        <v>120.070289326095</v>
      </c>
      <c r="T255" s="22" t="n">
        <f aca="false">(L255/$P255)/(L$4/$P$4)/(E255/E$4)*100</f>
        <v>94.5320077323931</v>
      </c>
      <c r="U255" s="22" t="n">
        <f aca="false">(M255/$P255)/(M$4/$P$4)/(F255/F$4)*100</f>
        <v>106.178789088717</v>
      </c>
      <c r="V255" s="22" t="n">
        <f aca="false">(N255/$P255)/(N$4/$P$4)/(G255/G$4)*100</f>
        <v>96.224980719084</v>
      </c>
      <c r="W255" s="22" t="n">
        <f aca="false">(O255/$P255)/(O$4/$P$4)/(H255/H$4)*100</f>
        <v>92.7300508160635</v>
      </c>
      <c r="X255" s="23" t="n">
        <f aca="false">-(LN(Q255)-LN(AVERAGE(Q$4:Q255)))</f>
        <v>0.0343033860300235</v>
      </c>
      <c r="Y255" s="23" t="n">
        <f aca="false">-(LN(R255)-LN(AVERAGE(R$4:R255)))</f>
        <v>0.0126727042881098</v>
      </c>
      <c r="Z255" s="23" t="n">
        <f aca="false">-(LN(S255)-LN(AVERAGE(S$4:S255)))</f>
        <v>-0.0692971250066368</v>
      </c>
      <c r="AA255" s="23" t="n">
        <f aca="false">-(LN(T255)-LN(AVERAGE(T$4:T255)))</f>
        <v>-0.0025335329938434</v>
      </c>
      <c r="AB255" s="23" t="n">
        <f aca="false">-(LN(U255)-LN(AVERAGE(U$4:U255)))</f>
        <v>-0.048184154997128</v>
      </c>
      <c r="AC255" s="23" t="n">
        <f aca="false">-(LN(V255)-LN(AVERAGE(V$4:V255)))</f>
        <v>0.0411298246415361</v>
      </c>
      <c r="AD255" s="23" t="n">
        <f aca="false">-(LN(W255)-LN(AVERAGE(W$4:W255)))</f>
        <v>0.168806925424116</v>
      </c>
      <c r="AE255" s="23" t="n">
        <f aca="false">LN(B254/B255)</f>
        <v>-0.0368779643733889</v>
      </c>
      <c r="AF255" s="23" t="n">
        <f aca="false">LN(C254/C255)</f>
        <v>0.0236305098679697</v>
      </c>
      <c r="AG255" s="23" t="n">
        <f aca="false">LN(D254/D255)</f>
        <v>0.0201731689513801</v>
      </c>
      <c r="AH255" s="23" t="n">
        <f aca="false">LN(E254/E255)</f>
        <v>-0.0456676584730986</v>
      </c>
      <c r="AI255" s="23" t="n">
        <f aca="false">LN(F254/F255)</f>
        <v>0.0551517732747145</v>
      </c>
      <c r="AJ255" s="23" t="n">
        <f aca="false">LN(G254/G255)</f>
        <v>0.0041629693127116</v>
      </c>
      <c r="AK255" s="23" t="n">
        <f aca="false">LN(H254/H255)</f>
        <v>0.00341211124613068</v>
      </c>
    </row>
    <row r="256" customFormat="false" ht="15" hidden="false" customHeight="false" outlineLevel="0" collapsed="false">
      <c r="A256" s="19" t="n">
        <v>45688</v>
      </c>
      <c r="B256" s="20" t="n">
        <v>5.605</v>
      </c>
      <c r="C256" s="20" t="n">
        <v>15.663</v>
      </c>
      <c r="D256" s="20" t="n">
        <v>607.7085</v>
      </c>
      <c r="E256" s="20" t="n">
        <v>3760.9877</v>
      </c>
      <c r="F256" s="20" t="n">
        <v>10.9749</v>
      </c>
      <c r="G256" s="20" t="n">
        <v>12.8438</v>
      </c>
      <c r="H256" s="20" t="n">
        <v>4.6295</v>
      </c>
      <c r="I256" s="21" t="n">
        <v>310.383</v>
      </c>
      <c r="J256" s="21" t="n">
        <v>240.511</v>
      </c>
      <c r="K256" s="21" t="n">
        <v>192.697</v>
      </c>
      <c r="L256" s="21" t="n">
        <v>275.288</v>
      </c>
      <c r="M256" s="21" t="n">
        <v>297.639</v>
      </c>
      <c r="N256" s="21" t="n">
        <v>1539.694</v>
      </c>
      <c r="O256" s="21" t="n">
        <v>187.543</v>
      </c>
      <c r="P256" s="21" t="n">
        <v>166.512</v>
      </c>
      <c r="Q256" s="22" t="n">
        <f aca="false">(I256/$P256)/(I$4/$P$4)/(B256/B$4)*100</f>
        <v>102.17720079669</v>
      </c>
      <c r="R256" s="22" t="n">
        <f aca="false">(J256/$P256)/(J$4/$P$4)/(C256/C$4)*100</f>
        <v>100.335275053471</v>
      </c>
      <c r="S256" s="22" t="n">
        <f aca="false">(K256/$P256)/(K$4/$P$4)/(D256/D$4)*100</f>
        <v>124.167342486335</v>
      </c>
      <c r="T256" s="22" t="n">
        <f aca="false">(L256/$P256)/(L$4/$P$4)/(E256/E$4)*100</f>
        <v>99.7149437488508</v>
      </c>
      <c r="U256" s="22" t="n">
        <f aca="false">(M256/$P256)/(M$4/$P$4)/(F256/F$4)*100</f>
        <v>100.681003433854</v>
      </c>
      <c r="V256" s="22" t="n">
        <f aca="false">(N256/$P256)/(N$4/$P$4)/(G256/G$4)*100</f>
        <v>99.1377236232559</v>
      </c>
      <c r="W256" s="22" t="n">
        <f aca="false">(O256/$P256)/(O$4/$P$4)/(H256/H$4)*100</f>
        <v>98.8904776278722</v>
      </c>
      <c r="X256" s="23" t="n">
        <f aca="false">-(LN(Q256)-LN(AVERAGE(Q$4:Q256)))</f>
        <v>0.0763097004958517</v>
      </c>
      <c r="Y256" s="23" t="n">
        <f aca="false">-(LN(R256)-LN(AVERAGE(R$4:R256)))</f>
        <v>-0.00210944514680822</v>
      </c>
      <c r="Z256" s="23" t="n">
        <f aca="false">-(LN(S256)-LN(AVERAGE(S$4:S256)))</f>
        <v>-0.102421930291511</v>
      </c>
      <c r="AA256" s="23" t="n">
        <f aca="false">-(LN(T256)-LN(AVERAGE(T$4:T256)))</f>
        <v>-0.0556833432463471</v>
      </c>
      <c r="AB256" s="23" t="n">
        <f aca="false">-(LN(U256)-LN(AVERAGE(U$4:U256)))</f>
        <v>0.00496342385047033</v>
      </c>
      <c r="AC256" s="23" t="n">
        <f aca="false">-(LN(V256)-LN(AVERAGE(V$4:V256)))</f>
        <v>0.0112643443661291</v>
      </c>
      <c r="AD256" s="23" t="n">
        <f aca="false">-(LN(W256)-LN(AVERAGE(W$4:W256)))</f>
        <v>0.10409434351592</v>
      </c>
      <c r="AE256" s="23" t="n">
        <f aca="false">LN(B255/B256)</f>
        <v>-0.0424587778631322</v>
      </c>
      <c r="AF256" s="23" t="n">
        <f aca="false">LN(C255/C256)</f>
        <v>0.0152819821913391</v>
      </c>
      <c r="AG256" s="23" t="n">
        <f aca="false">LN(D255/D256)</f>
        <v>0.0340398266162459</v>
      </c>
      <c r="AH256" s="23" t="n">
        <f aca="false">LN(E255/E256)</f>
        <v>0.053881769863497</v>
      </c>
      <c r="AI256" s="23" t="n">
        <f aca="false">LN(F255/F256)</f>
        <v>-0.0515863504245038</v>
      </c>
      <c r="AJ256" s="23" t="n">
        <f aca="false">LN(G255/G256)</f>
        <v>0.0225181858187557</v>
      </c>
      <c r="AK256" s="23" t="n">
        <f aca="false">LN(H255/H256)</f>
        <v>0.0658269768219436</v>
      </c>
    </row>
    <row r="257" customFormat="false" ht="15" hidden="false" customHeight="false" outlineLevel="0" collapsed="false">
      <c r="A257" s="19" t="n">
        <v>45716</v>
      </c>
      <c r="B257" s="20" t="n">
        <v>5.9052</v>
      </c>
      <c r="C257" s="20" t="n">
        <v>16.7325</v>
      </c>
      <c r="D257" s="20" t="n">
        <v>623.0867</v>
      </c>
      <c r="E257" s="20" t="n">
        <v>3893.683</v>
      </c>
      <c r="F257" s="20" t="n">
        <v>10.6633</v>
      </c>
      <c r="G257" s="20" t="n">
        <v>13.3652</v>
      </c>
      <c r="H257" s="20" t="n">
        <v>4.3645</v>
      </c>
      <c r="I257" s="21" t="n">
        <v>311.894</v>
      </c>
      <c r="J257" s="21" t="n">
        <v>241.572</v>
      </c>
      <c r="K257" s="21" t="n">
        <v>193.205</v>
      </c>
      <c r="L257" s="21" t="n">
        <v>276.198</v>
      </c>
      <c r="M257" s="21" t="n">
        <v>298.07</v>
      </c>
      <c r="N257" s="21" t="n">
        <v>1553.135</v>
      </c>
      <c r="O257" s="21" t="n">
        <v>187.96</v>
      </c>
      <c r="P257" s="21" t="n">
        <v>166.78</v>
      </c>
      <c r="Q257" s="22" t="n">
        <f aca="false">(I257/$P257)/(I$4/$P$4)/(B257/B$4)*100</f>
        <v>97.298393134744</v>
      </c>
      <c r="R257" s="22" t="n">
        <f aca="false">(J257/$P257)/(J$4/$P$4)/(C257/C$4)*100</f>
        <v>94.1848343712406</v>
      </c>
      <c r="S257" s="22" t="n">
        <f aca="false">(K257/$P257)/(K$4/$P$4)/(D257/D$4)*100</f>
        <v>121.226953593176</v>
      </c>
      <c r="T257" s="22" t="n">
        <f aca="false">(L257/$P257)/(L$4/$P$4)/(E257/E$4)*100</f>
        <v>96.4797983868873</v>
      </c>
      <c r="U257" s="22" t="n">
        <f aca="false">(M257/$P257)/(M$4/$P$4)/(F257/F$4)*100</f>
        <v>103.606374774077</v>
      </c>
      <c r="V257" s="22" t="n">
        <f aca="false">(N257/$P257)/(N$4/$P$4)/(G257/G$4)*100</f>
        <v>95.9474355885179</v>
      </c>
      <c r="W257" s="22" t="n">
        <f aca="false">(O257/$P257)/(O$4/$P$4)/(H257/H$4)*100</f>
        <v>104.959127124573</v>
      </c>
      <c r="X257" s="23" t="n">
        <f aca="false">-(LN(Q257)-LN(AVERAGE(Q$4:Q257)))</f>
        <v>0.12477225750271</v>
      </c>
      <c r="Y257" s="23" t="n">
        <f aca="false">-(LN(R257)-LN(AVERAGE(R$4:R257)))</f>
        <v>0.0609151513296924</v>
      </c>
      <c r="Z257" s="23" t="n">
        <f aca="false">-(LN(S257)-LN(AVERAGE(S$4:S257)))</f>
        <v>-0.0781349055642178</v>
      </c>
      <c r="AA257" s="23" t="n">
        <f aca="false">-(LN(T257)-LN(AVERAGE(T$4:T257)))</f>
        <v>-0.0226110398127179</v>
      </c>
      <c r="AB257" s="23" t="n">
        <f aca="false">-(LN(U257)-LN(AVERAGE(U$4:U257)))</f>
        <v>-0.0235839702350855</v>
      </c>
      <c r="AC257" s="23" t="n">
        <f aca="false">-(LN(V257)-LN(AVERAGE(V$4:V257)))</f>
        <v>0.0438044913598832</v>
      </c>
      <c r="AD257" s="23" t="n">
        <f aca="false">-(LN(W257)-LN(AVERAGE(W$4:W257)))</f>
        <v>0.0443647785340513</v>
      </c>
      <c r="AE257" s="23" t="n">
        <f aca="false">LN(B256/B257)</f>
        <v>-0.0521742621536724</v>
      </c>
      <c r="AF257" s="23" t="n">
        <f aca="false">LN(C256/C257)</f>
        <v>-0.0660516928961353</v>
      </c>
      <c r="AG257" s="23" t="n">
        <f aca="false">LN(D256/D257)</f>
        <v>-0.0249903482257005</v>
      </c>
      <c r="AH257" s="23" t="n">
        <f aca="false">LN(E256/E257)</f>
        <v>-0.0346738872669378</v>
      </c>
      <c r="AI257" s="23" t="n">
        <f aca="false">LN(F256/F257)</f>
        <v>0.0288029079908486</v>
      </c>
      <c r="AJ257" s="23" t="n">
        <f aca="false">LN(G256/G257)</f>
        <v>-0.0397931093053553</v>
      </c>
      <c r="AK257" s="23" t="n">
        <f aca="false">LN(H256/H257)</f>
        <v>0.0589452357126975</v>
      </c>
    </row>
    <row r="258" customFormat="false" ht="15" hidden="false" customHeight="false" outlineLevel="0" collapsed="false">
      <c r="A258" s="19" t="n">
        <v>45747</v>
      </c>
      <c r="B258" s="20" t="n">
        <v>6.0259</v>
      </c>
      <c r="C258" s="20" t="n">
        <v>16.384</v>
      </c>
      <c r="D258" s="20" t="n">
        <v>627.4196</v>
      </c>
      <c r="E258" s="20" t="n">
        <v>3918.0955</v>
      </c>
      <c r="F258" s="20" t="n">
        <v>10.7241</v>
      </c>
      <c r="G258" s="20" t="n">
        <v>12.9305</v>
      </c>
      <c r="H258" s="20" t="n">
        <v>4.4914</v>
      </c>
      <c r="I258" s="21" t="n">
        <v>312.554</v>
      </c>
      <c r="J258" s="21" t="n">
        <v>242.381</v>
      </c>
      <c r="K258" s="21" t="n">
        <v>193.809</v>
      </c>
      <c r="L258" s="21" t="n">
        <v>277.364</v>
      </c>
      <c r="M258" s="21" t="n">
        <v>299.601</v>
      </c>
      <c r="N258" s="21" t="n">
        <v>1571.142</v>
      </c>
      <c r="O258" s="21" t="n">
        <v>188.112</v>
      </c>
      <c r="P258" s="21" t="n">
        <v>167.237</v>
      </c>
      <c r="Q258" s="22" t="n">
        <f aca="false">(I258/$P258)/(I$4/$P$4)/(B258/B$4)*100</f>
        <v>95.2901479275237</v>
      </c>
      <c r="R258" s="22" t="n">
        <f aca="false">(J258/$P258)/(J$4/$P$4)/(C258/C$4)*100</f>
        <v>96.2466122768499</v>
      </c>
      <c r="S258" s="22" t="n">
        <f aca="false">(K258/$P258)/(K$4/$P$4)/(D258/D$4)*100</f>
        <v>120.436124432784</v>
      </c>
      <c r="T258" s="22" t="n">
        <f aca="false">(L258/$P258)/(L$4/$P$4)/(E258/E$4)*100</f>
        <v>96.0203145994603</v>
      </c>
      <c r="U258" s="22" t="n">
        <f aca="false">(M258/$P258)/(M$4/$P$4)/(F258/F$4)*100</f>
        <v>103.265164879092</v>
      </c>
      <c r="V258" s="22" t="n">
        <f aca="false">(N258/$P258)/(N$4/$P$4)/(G258/G$4)*100</f>
        <v>100.048676532871</v>
      </c>
      <c r="W258" s="22" t="n">
        <f aca="false">(O258/$P258)/(O$4/$P$4)/(H258/H$4)*100</f>
        <v>101.79715466082</v>
      </c>
      <c r="X258" s="23" t="n">
        <f aca="false">-(LN(Q258)-LN(AVERAGE(Q$4:Q258)))</f>
        <v>0.145096709949268</v>
      </c>
      <c r="Y258" s="23" t="n">
        <f aca="false">-(LN(R258)-LN(AVERAGE(R$4:R258)))</f>
        <v>0.0391095594156212</v>
      </c>
      <c r="Z258" s="23" t="n">
        <f aca="false">-(LN(S258)-LN(AVERAGE(S$4:S258)))</f>
        <v>-0.071298995806294</v>
      </c>
      <c r="AA258" s="23" t="n">
        <f aca="false">-(LN(T258)-LN(AVERAGE(T$4:T258)))</f>
        <v>-0.0177666012188231</v>
      </c>
      <c r="AB258" s="23" t="n">
        <f aca="false">-(LN(U258)-LN(AVERAGE(U$4:U258)))</f>
        <v>-0.0202048472078786</v>
      </c>
      <c r="AC258" s="23" t="n">
        <f aca="false">-(LN(V258)-LN(AVERAGE(V$4:V258)))</f>
        <v>0.00194052161985248</v>
      </c>
      <c r="AD258" s="23" t="n">
        <f aca="false">-(LN(W258)-LN(AVERAGE(W$4:W258)))</f>
        <v>0.0746704036988053</v>
      </c>
      <c r="AE258" s="23" t="n">
        <f aca="false">LN(B257/B258)</f>
        <v>-0.0202335271365622</v>
      </c>
      <c r="AF258" s="23" t="n">
        <f aca="false">LN(C257/C258)</f>
        <v>0.0210476871355629</v>
      </c>
      <c r="AG258" s="23" t="n">
        <f aca="false">LN(D257/D258)</f>
        <v>-0.006929860872961</v>
      </c>
      <c r="AH258" s="23" t="n">
        <f aca="false">LN(E257/E258)</f>
        <v>-0.00625019756326828</v>
      </c>
      <c r="AI258" s="23" t="n">
        <f aca="false">LN(F257/F258)</f>
        <v>-0.00568560589744973</v>
      </c>
      <c r="AJ258" s="23" t="n">
        <f aca="false">LN(G257/G258)</f>
        <v>0.0330654521419671</v>
      </c>
      <c r="AK258" s="23" t="n">
        <f aca="false">LN(H257/H258)</f>
        <v>-0.0286608219690366</v>
      </c>
    </row>
    <row r="259" customFormat="false" ht="15" hidden="false" customHeight="false" outlineLevel="0" collapsed="false">
      <c r="A259" s="19" t="n">
        <v>45777</v>
      </c>
      <c r="B259" s="20" t="n">
        <v>5.505</v>
      </c>
      <c r="C259" s="20" t="n">
        <v>16.6183</v>
      </c>
      <c r="D259" s="20" t="n">
        <v>617.921</v>
      </c>
      <c r="E259" s="20" t="n">
        <v>4294.4833</v>
      </c>
      <c r="F259" s="20" t="n">
        <v>11.2796</v>
      </c>
      <c r="G259" s="20" t="n">
        <v>12.7426</v>
      </c>
      <c r="H259" s="20" t="n">
        <v>4.3424</v>
      </c>
      <c r="I259" s="21" t="n">
        <v>313.647</v>
      </c>
      <c r="J259" s="21" t="n">
        <v>243.144</v>
      </c>
      <c r="K259" s="21" t="n">
        <v>194.055</v>
      </c>
      <c r="L259" s="21" t="n">
        <v>278.672</v>
      </c>
      <c r="M259" s="21" t="n">
        <v>300.625</v>
      </c>
      <c r="N259" s="21" t="n">
        <v>1588.482</v>
      </c>
      <c r="O259" s="21" t="n">
        <v>188.248</v>
      </c>
      <c r="P259" s="21" t="n">
        <v>167.91</v>
      </c>
      <c r="Q259" s="22" t="n">
        <f aca="false">(I259/$P259)/(I$4/$P$4)/(B259/B$4)*100</f>
        <v>104.252020658102</v>
      </c>
      <c r="R259" s="22" t="n">
        <f aca="false">(J259/$P259)/(J$4/$P$4)/(C259/C$4)*100</f>
        <v>94.8068216577026</v>
      </c>
      <c r="S259" s="22" t="n">
        <f aca="false">(K259/$P259)/(K$4/$P$4)/(D259/D$4)*100</f>
        <v>121.951908563945</v>
      </c>
      <c r="T259" s="22" t="n">
        <f aca="false">(L259/$P259)/(L$4/$P$4)/(E259/E$4)*100</f>
        <v>87.6650072275611</v>
      </c>
      <c r="U259" s="22" t="n">
        <f aca="false">(M259/$P259)/(M$4/$P$4)/(F259/F$4)*100</f>
        <v>98.1202488003953</v>
      </c>
      <c r="V259" s="22" t="n">
        <f aca="false">(N259/$P259)/(N$4/$P$4)/(G259/G$4)*100</f>
        <v>102.233041711149</v>
      </c>
      <c r="W259" s="22" t="n">
        <f aca="false">(O259/$P259)/(O$4/$P$4)/(H259/H$4)*100</f>
        <v>104.943905989495</v>
      </c>
      <c r="X259" s="23" t="n">
        <f aca="false">-(LN(Q259)-LN(AVERAGE(Q$4:Q259)))</f>
        <v>0.0550020446640138</v>
      </c>
      <c r="Y259" s="23" t="n">
        <f aca="false">-(LN(R259)-LN(AVERAGE(R$4:R259)))</f>
        <v>0.053975931803623</v>
      </c>
      <c r="Z259" s="23" t="n">
        <f aca="false">-(LN(S259)-LN(AVERAGE(S$4:S259)))</f>
        <v>-0.0834648270541685</v>
      </c>
      <c r="AA259" s="23" t="n">
        <f aca="false">-(LN(T259)-LN(AVERAGE(T$4:T259)))</f>
        <v>0.0729943474325543</v>
      </c>
      <c r="AB259" s="23" t="n">
        <f aca="false">-(LN(U259)-LN(AVERAGE(U$4:U259)))</f>
        <v>0.0307826240827662</v>
      </c>
      <c r="AC259" s="23" t="n">
        <f aca="false">-(LN(V259)-LN(AVERAGE(V$4:V259)))</f>
        <v>-0.0195800313332732</v>
      </c>
      <c r="AD259" s="23" t="n">
        <f aca="false">-(LN(W259)-LN(AVERAGE(W$4:W259)))</f>
        <v>0.0440575686408371</v>
      </c>
      <c r="AE259" s="23" t="n">
        <f aca="false">LN(B258/B259)</f>
        <v>0.0904100756397147</v>
      </c>
      <c r="AF259" s="23" t="n">
        <f aca="false">LN(C258/C259)</f>
        <v>-0.0141992489366687</v>
      </c>
      <c r="AG259" s="23" t="n">
        <f aca="false">LN(D258/D259)</f>
        <v>0.0152549177355605</v>
      </c>
      <c r="AH259" s="23" t="n">
        <f aca="false">LN(E258/E259)</f>
        <v>-0.0917255516154882</v>
      </c>
      <c r="AI259" s="23" t="n">
        <f aca="false">LN(F258/F259)</f>
        <v>-0.0505022392392362</v>
      </c>
      <c r="AJ259" s="23" t="n">
        <f aca="false">LN(G258/G259)</f>
        <v>0.014638150841511</v>
      </c>
      <c r="AK259" s="23" t="n">
        <f aca="false">LN(H258/H259)</f>
        <v>0.033737266503891</v>
      </c>
    </row>
    <row r="260" customFormat="false" ht="15" hidden="false" customHeight="false" outlineLevel="0" collapsed="false">
      <c r="A260" s="19" t="n">
        <v>45808</v>
      </c>
      <c r="B260" s="20" t="n">
        <v>5.7679</v>
      </c>
      <c r="C260" s="20" t="n">
        <v>16.6977</v>
      </c>
      <c r="D260" s="20" t="n">
        <v>634.9496</v>
      </c>
      <c r="E260" s="20" t="n">
        <v>4338.7858</v>
      </c>
      <c r="F260" s="20" t="n">
        <v>11.4151</v>
      </c>
      <c r="G260" s="20" t="n">
        <v>12.1246</v>
      </c>
      <c r="H260" s="20" t="n">
        <v>4.2095</v>
      </c>
      <c r="I260" s="21" t="n">
        <v>315.525</v>
      </c>
      <c r="J260" s="21" t="n">
        <v>243.842</v>
      </c>
      <c r="K260" s="21" t="n">
        <v>194.658</v>
      </c>
      <c r="L260" s="21" t="n">
        <v>279.442</v>
      </c>
      <c r="M260" s="21" t="n">
        <v>302.158</v>
      </c>
      <c r="N260" s="21" t="n">
        <v>1604.061</v>
      </c>
      <c r="O260" s="21" t="n">
        <v>188.797</v>
      </c>
      <c r="P260" s="21" t="n">
        <v>168.381</v>
      </c>
      <c r="Q260" s="22" t="n">
        <f aca="false">(I260/$P260)/(I$4/$P$4)/(B260/B$4)*100</f>
        <v>99.8160080600573</v>
      </c>
      <c r="R260" s="22" t="n">
        <f aca="false">(J260/$P260)/(J$4/$P$4)/(C260/C$4)*100</f>
        <v>94.3621787815907</v>
      </c>
      <c r="S260" s="22" t="n">
        <f aca="false">(K260/$P260)/(K$4/$P$4)/(D260/D$4)*100</f>
        <v>118.717078185218</v>
      </c>
      <c r="T260" s="22" t="n">
        <f aca="false">(L260/$P260)/(L$4/$P$4)/(E260/E$4)*100</f>
        <v>86.7662453772843</v>
      </c>
      <c r="U260" s="22" t="n">
        <f aca="false">(M260/$P260)/(M$4/$P$4)/(F260/F$4)*100</f>
        <v>97.1773607660247</v>
      </c>
      <c r="V260" s="22" t="n">
        <f aca="false">(N260/$P260)/(N$4/$P$4)/(G260/G$4)*100</f>
        <v>108.194198043737</v>
      </c>
      <c r="W260" s="22" t="n">
        <f aca="false">(O260/$P260)/(O$4/$P$4)/(H260/H$4)*100</f>
        <v>108.269151199879</v>
      </c>
      <c r="X260" s="23" t="n">
        <f aca="false">-(LN(Q260)-LN(AVERAGE(Q$4:Q260)))</f>
        <v>0.0981197060879095</v>
      </c>
      <c r="Y260" s="23" t="n">
        <f aca="false">-(LN(R260)-LN(AVERAGE(R$4:R260)))</f>
        <v>0.0584551822397321</v>
      </c>
      <c r="Z260" s="23" t="n">
        <f aca="false">-(LN(S260)-LN(AVERAGE(S$4:S260)))</f>
        <v>-0.0563547379114597</v>
      </c>
      <c r="AA260" s="23" t="n">
        <f aca="false">-(LN(T260)-LN(AVERAGE(T$4:T260)))</f>
        <v>0.0829884554587386</v>
      </c>
      <c r="AB260" s="23" t="n">
        <f aca="false">-(LN(U260)-LN(AVERAGE(U$4:U260)))</f>
        <v>0.0402843871987519</v>
      </c>
      <c r="AC260" s="23" t="n">
        <f aca="false">-(LN(V260)-LN(AVERAGE(V$4:V260)))</f>
        <v>-0.0759445823583915</v>
      </c>
      <c r="AD260" s="23" t="n">
        <f aca="false">-(LN(W260)-LN(AVERAGE(W$4:W260)))</f>
        <v>0.0128135473747335</v>
      </c>
      <c r="AE260" s="23" t="n">
        <f aca="false">LN(B259/B260)</f>
        <v>-0.0466512926258165</v>
      </c>
      <c r="AF260" s="23" t="n">
        <f aca="false">LN(C259/C260)</f>
        <v>-0.00476648759314834</v>
      </c>
      <c r="AG260" s="23" t="n">
        <f aca="false">LN(D259/D260)</f>
        <v>-0.0271850080926697</v>
      </c>
      <c r="AH260" s="23" t="n">
        <f aca="false">LN(E259/E260)</f>
        <v>-0.0102632938625096</v>
      </c>
      <c r="AI260" s="23" t="n">
        <f aca="false">LN(F259/F260)</f>
        <v>-0.0119412558981161</v>
      </c>
      <c r="AJ260" s="23" t="n">
        <f aca="false">LN(G259/G260)</f>
        <v>0.0497142643661934</v>
      </c>
      <c r="AK260" s="23" t="n">
        <f aca="false">LN(H259/H260)</f>
        <v>0.0310833148628311</v>
      </c>
    </row>
    <row r="261" customFormat="false" ht="15" hidden="false" customHeight="false" outlineLevel="0" collapsed="false">
      <c r="A261" s="19" t="n">
        <v>45838</v>
      </c>
      <c r="B261" s="20" t="n">
        <v>5.5377</v>
      </c>
      <c r="C261" s="20" t="n">
        <v>17.9658</v>
      </c>
      <c r="D261" s="20" t="n">
        <v>627.2741</v>
      </c>
      <c r="E261" s="20" t="n">
        <v>4209.0889</v>
      </c>
      <c r="F261" s="20" t="n">
        <v>12.0844</v>
      </c>
      <c r="G261" s="20" t="n">
        <v>11.7608</v>
      </c>
      <c r="H261" s="20" t="n">
        <v>4.2976</v>
      </c>
      <c r="I261" s="21" t="n">
        <v>316.509</v>
      </c>
      <c r="J261" s="21" t="n">
        <v>244.92</v>
      </c>
      <c r="K261" s="21" t="n">
        <v>195.198</v>
      </c>
      <c r="L261" s="21" t="n">
        <v>280.442</v>
      </c>
      <c r="M261" s="21" t="n">
        <v>303.548</v>
      </c>
      <c r="N261" s="21" t="n">
        <v>1620.056</v>
      </c>
      <c r="O261" s="21" t="n">
        <v>189.122</v>
      </c>
      <c r="P261" s="21" t="n">
        <v>168.614</v>
      </c>
      <c r="Q261" s="22" t="n">
        <f aca="false">(I261/$P261)/(I$4/$P$4)/(B261/B$4)*100</f>
        <v>104.145434565116</v>
      </c>
      <c r="R261" s="22" t="n">
        <f aca="false">(J261/$P261)/(J$4/$P$4)/(C261/C$4)*100</f>
        <v>87.9677017149927</v>
      </c>
      <c r="S261" s="22" t="n">
        <f aca="false">(K261/$P261)/(K$4/$P$4)/(D261/D$4)*100</f>
        <v>120.336577960953</v>
      </c>
      <c r="T261" s="22" t="n">
        <f aca="false">(L261/$P261)/(L$4/$P$4)/(E261/E$4)*100</f>
        <v>89.6358506278249</v>
      </c>
      <c r="U261" s="22" t="n">
        <f aca="false">(M261/$P261)/(M$4/$P$4)/(F261/F$4)*100</f>
        <v>92.0899972234879</v>
      </c>
      <c r="V261" s="22" t="n">
        <f aca="false">(N261/$P261)/(N$4/$P$4)/(G261/G$4)*100</f>
        <v>112.497566413077</v>
      </c>
      <c r="W261" s="22" t="n">
        <f aca="false">(O261/$P261)/(O$4/$P$4)/(H261/H$4)*100</f>
        <v>106.085412900971</v>
      </c>
      <c r="X261" s="23" t="n">
        <f aca="false">-(LN(Q261)-LN(AVERAGE(Q$4:Q261)))</f>
        <v>0.0554500822153026</v>
      </c>
      <c r="Y261" s="23" t="n">
        <f aca="false">-(LN(R261)-LN(AVERAGE(R$4:R261)))</f>
        <v>0.128157877923371</v>
      </c>
      <c r="Z261" s="23" t="n">
        <f aca="false">-(LN(S261)-LN(AVERAGE(S$4:S261)))</f>
        <v>-0.0696236008556301</v>
      </c>
      <c r="AA261" s="23" t="n">
        <f aca="false">-(LN(T261)-LN(AVERAGE(T$4:T261)))</f>
        <v>0.0502600517923399</v>
      </c>
      <c r="AB261" s="23" t="n">
        <f aca="false">-(LN(U261)-LN(AVERAGE(U$4:U261)))</f>
        <v>0.0937078292787579</v>
      </c>
      <c r="AC261" s="23" t="n">
        <f aca="false">-(LN(V261)-LN(AVERAGE(V$4:V261)))</f>
        <v>-0.11447638743208</v>
      </c>
      <c r="AD261" s="23" t="n">
        <f aca="false">-(LN(W261)-LN(AVERAGE(W$4:W261)))</f>
        <v>0.0330627260365874</v>
      </c>
      <c r="AE261" s="23" t="n">
        <f aca="false">LN(B260/B261)</f>
        <v>0.0407288106999328</v>
      </c>
      <c r="AF261" s="23" t="n">
        <f aca="false">LN(C260/C261)</f>
        <v>-0.073198965219654</v>
      </c>
      <c r="AG261" s="23" t="n">
        <f aca="false">LN(D260/D261)</f>
        <v>0.0121620194735975</v>
      </c>
      <c r="AH261" s="23" t="n">
        <f aca="false">LN(E260/E261)</f>
        <v>0.030348328412359</v>
      </c>
      <c r="AI261" s="23" t="n">
        <f aca="false">LN(F260/F261)</f>
        <v>-0.0569783242521932</v>
      </c>
      <c r="AJ261" s="23" t="n">
        <f aca="false">LN(G260/G261)</f>
        <v>0.0304644792210339</v>
      </c>
      <c r="AK261" s="23" t="n">
        <f aca="false">LN(H260/H261)</f>
        <v>-0.0207128515511997</v>
      </c>
    </row>
    <row r="262" customFormat="false" ht="15" hidden="false" customHeight="false" outlineLevel="0" collapsed="false">
      <c r="A262" s="19" t="n">
        <v>45869</v>
      </c>
      <c r="B262" s="20" t="n">
        <v>5.8321</v>
      </c>
      <c r="C262" s="20" t="n">
        <v>18.8983</v>
      </c>
      <c r="D262" s="20" t="n">
        <v>574.9028</v>
      </c>
      <c r="E262" s="20" t="n">
        <v>4059.5293</v>
      </c>
      <c r="F262" s="20" t="n">
        <v>11.7961</v>
      </c>
      <c r="G262" s="20" t="n">
        <v>12.0821</v>
      </c>
      <c r="H262" s="20" t="n">
        <v>4.2286</v>
      </c>
      <c r="I262" s="21" t="n">
        <v>317.553</v>
      </c>
      <c r="J262" s="21" t="n">
        <v>245.674</v>
      </c>
      <c r="K262" s="21" t="n">
        <v>195.983</v>
      </c>
      <c r="L262" s="21" t="n">
        <v>281.744</v>
      </c>
      <c r="M262" s="21" t="n">
        <v>304.879</v>
      </c>
      <c r="N262" s="21" t="n">
        <v>1635.482</v>
      </c>
      <c r="O262" s="21" t="n">
        <v>189.63</v>
      </c>
      <c r="P262" s="21" t="n">
        <v>169.053</v>
      </c>
      <c r="Q262" s="22" t="n">
        <f aca="false">(I262/$P262)/(I$4/$P$4)/(B262/B$4)*100</f>
        <v>98.9567911991384</v>
      </c>
      <c r="R262" s="22" t="n">
        <f aca="false">(J262/$P262)/(J$4/$P$4)/(C262/C$4)*100</f>
        <v>83.6667236633566</v>
      </c>
      <c r="S262" s="22" t="n">
        <f aca="false">(K262/$P262)/(K$4/$P$4)/(D262/D$4)*100</f>
        <v>131.484444592039</v>
      </c>
      <c r="T262" s="22" t="n">
        <f aca="false">(L262/$P262)/(L$4/$P$4)/(E262/E$4)*100</f>
        <v>93.1271971084341</v>
      </c>
      <c r="U262" s="22" t="n">
        <f aca="false">(M262/$P262)/(M$4/$P$4)/(F262/F$4)*100</f>
        <v>94.5083086833712</v>
      </c>
      <c r="V262" s="22" t="n">
        <f aca="false">(N262/$P262)/(N$4/$P$4)/(G262/G$4)*100</f>
        <v>110.261540841636</v>
      </c>
      <c r="W262" s="22" t="n">
        <f aca="false">(O262/$P262)/(O$4/$P$4)/(H262/H$4)*100</f>
        <v>107.825330688536</v>
      </c>
      <c r="X262" s="23" t="n">
        <f aca="false">-(LN(Q262)-LN(AVERAGE(Q$4:Q262)))</f>
        <v>0.106164786265819</v>
      </c>
      <c r="Y262" s="23" t="n">
        <f aca="false">-(LN(R262)-LN(AVERAGE(R$4:R262)))</f>
        <v>0.177655577668041</v>
      </c>
      <c r="Z262" s="23" t="n">
        <f aca="false">-(LN(S262)-LN(AVERAGE(S$4:S262)))</f>
        <v>-0.157557873279663</v>
      </c>
      <c r="AA262" s="23" t="n">
        <f aca="false">-(LN(T262)-LN(AVERAGE(T$4:T262)))</f>
        <v>0.0120028971320689</v>
      </c>
      <c r="AB262" s="23" t="n">
        <f aca="false">-(LN(U262)-LN(AVERAGE(U$4:U262)))</f>
        <v>0.0675333236203182</v>
      </c>
      <c r="AC262" s="23" t="n">
        <f aca="false">-(LN(V262)-LN(AVERAGE(V$4:V262)))</f>
        <v>-0.09401782216817</v>
      </c>
      <c r="AD262" s="23" t="n">
        <f aca="false">-(LN(W262)-LN(AVERAGE(W$4:W262)))</f>
        <v>0.0167303634722806</v>
      </c>
      <c r="AE262" s="23" t="n">
        <f aca="false">LN(B261/B262)</f>
        <v>-0.0517978892352318</v>
      </c>
      <c r="AF262" s="23" t="n">
        <f aca="false">LN(C261/C262)</f>
        <v>-0.0506020203235991</v>
      </c>
      <c r="AG262" s="23" t="n">
        <f aca="false">LN(D261/D262)</f>
        <v>0.0871826231607523</v>
      </c>
      <c r="AH262" s="23" t="n">
        <f aca="false">LN(E261/E262)</f>
        <v>0.0361791800399324</v>
      </c>
      <c r="AI262" s="23" t="n">
        <f aca="false">LN(F261/F262)</f>
        <v>0.0241463962314791</v>
      </c>
      <c r="AJ262" s="23" t="n">
        <f aca="false">LN(G261/G262)</f>
        <v>-0.0269530510900461</v>
      </c>
      <c r="AK262" s="23" t="n">
        <f aca="false">LN(H261/H262)</f>
        <v>0.01618575833815</v>
      </c>
    </row>
    <row r="263" customFormat="false" ht="15" hidden="false" customHeight="false" outlineLevel="0" collapsed="false">
      <c r="A263" s="19" t="n">
        <v>45900</v>
      </c>
      <c r="B263" s="20" t="n">
        <v>5.6002</v>
      </c>
      <c r="C263" s="20" t="n">
        <v>19.0439</v>
      </c>
      <c r="D263" s="20" t="n">
        <v>580.0585</v>
      </c>
      <c r="E263" s="20" t="n">
        <v>4126.9152</v>
      </c>
      <c r="F263" s="20" t="n">
        <v>11.753</v>
      </c>
      <c r="G263" s="20" t="n">
        <v>12.1778</v>
      </c>
      <c r="H263" s="20" t="n">
        <v>4.1227</v>
      </c>
      <c r="I263" s="21" t="n">
        <v>318.864</v>
      </c>
      <c r="J263" s="21" t="n">
        <v>246.606</v>
      </c>
      <c r="K263" s="21" t="n">
        <v>196.679</v>
      </c>
      <c r="L263" s="21" t="n">
        <v>283.269</v>
      </c>
      <c r="M263" s="21" t="n">
        <v>306.624</v>
      </c>
      <c r="N263" s="21" t="n">
        <v>1652.872</v>
      </c>
      <c r="O263" s="21" t="n">
        <v>190.104</v>
      </c>
      <c r="P263" s="21" t="n">
        <v>169.605</v>
      </c>
      <c r="Q263" s="22" t="n">
        <f aca="false">(I263/$P263)/(I$4/$P$4)/(B263/B$4)*100</f>
        <v>103.143183039961</v>
      </c>
      <c r="R263" s="22" t="n">
        <f aca="false">(J263/$P263)/(J$4/$P$4)/(C263/C$4)*100</f>
        <v>83.0707787965086</v>
      </c>
      <c r="S263" s="22" t="n">
        <f aca="false">(K263/$P263)/(K$4/$P$4)/(D263/D$4)*100</f>
        <v>130.35293853882</v>
      </c>
      <c r="T263" s="22" t="n">
        <f aca="false">(L263/$P263)/(L$4/$P$4)/(E263/E$4)*100</f>
        <v>91.8026613255465</v>
      </c>
      <c r="U263" s="22" t="n">
        <f aca="false">(M263/$P263)/(M$4/$P$4)/(F263/F$4)*100</f>
        <v>95.0873107715479</v>
      </c>
      <c r="V263" s="22" t="n">
        <f aca="false">(N263/$P263)/(N$4/$P$4)/(G263/G$4)*100</f>
        <v>110.19841063503</v>
      </c>
      <c r="W263" s="22" t="n">
        <f aca="false">(O263/$P263)/(O$4/$P$4)/(H263/H$4)*100</f>
        <v>110.510644513821</v>
      </c>
      <c r="X263" s="23" t="n">
        <f aca="false">-(LN(Q263)-LN(AVERAGE(Q$4:Q263)))</f>
        <v>0.0644888352720932</v>
      </c>
      <c r="Y263" s="23" t="n">
        <f aca="false">-(LN(R263)-LN(AVERAGE(R$4:R263)))</f>
        <v>0.184154725673452</v>
      </c>
      <c r="Z263" s="23" t="n">
        <f aca="false">-(LN(S263)-LN(AVERAGE(S$4:S263)))</f>
        <v>-0.148297601323378</v>
      </c>
      <c r="AA263" s="23" t="n">
        <f aca="false">-(LN(T263)-LN(AVERAGE(T$4:T263)))</f>
        <v>0.0262279342891967</v>
      </c>
      <c r="AB263" s="23" t="n">
        <f aca="false">-(LN(U263)-LN(AVERAGE(U$4:U263)))</f>
        <v>0.06119637783911</v>
      </c>
      <c r="AC263" s="23" t="n">
        <f aca="false">-(LN(V263)-LN(AVERAGE(V$4:V263)))</f>
        <v>-0.0930684474425219</v>
      </c>
      <c r="AD263" s="23" t="n">
        <f aca="false">-(LN(W263)-LN(AVERAGE(W$4:W263)))</f>
        <v>-0.00783849003211845</v>
      </c>
      <c r="AE263" s="23" t="n">
        <f aca="false">LN(B262/B263)</f>
        <v>0.0405748299466807</v>
      </c>
      <c r="AF263" s="23" t="n">
        <f aca="false">LN(C262/C263)</f>
        <v>-0.00767486939062878</v>
      </c>
      <c r="AG263" s="23" t="n">
        <f aca="false">LN(D262/D263)</f>
        <v>-0.00892797749356371</v>
      </c>
      <c r="AH263" s="23" t="n">
        <f aca="false">LN(E262/E263)</f>
        <v>-0.0164631720141041</v>
      </c>
      <c r="AI263" s="23" t="n">
        <f aca="false">LN(F262/F263)</f>
        <v>0.00366044121636225</v>
      </c>
      <c r="AJ263" s="23" t="n">
        <f aca="false">LN(G262/G263)</f>
        <v>-0.00788960353588345</v>
      </c>
      <c r="AK263" s="23" t="n">
        <f aca="false">LN(H262/H263)</f>
        <v>0.0253626804827315</v>
      </c>
    </row>
    <row r="264" customFormat="false" ht="15" hidden="false" customHeight="false" outlineLevel="0" collapsed="false">
      <c r="A264" s="19" t="n">
        <v>45930</v>
      </c>
      <c r="B264" s="20" t="n">
        <v>5.7687</v>
      </c>
      <c r="C264" s="20" t="n">
        <v>20.1251</v>
      </c>
      <c r="D264" s="20" t="n">
        <v>557.0618</v>
      </c>
      <c r="E264" s="20" t="n">
        <v>4025.697</v>
      </c>
      <c r="F264" s="20" t="n">
        <v>11.679</v>
      </c>
      <c r="G264" s="20" t="n">
        <v>12.1354</v>
      </c>
      <c r="H264" s="20" t="n">
        <v>4.2055</v>
      </c>
      <c r="I264" s="21" t="n">
        <v>320.288</v>
      </c>
      <c r="J264" s="21" t="n">
        <v>247.821</v>
      </c>
      <c r="K264" s="21" t="n">
        <v>197.293</v>
      </c>
      <c r="L264" s="21" t="n">
        <v>284.228</v>
      </c>
      <c r="M264" s="21" t="n">
        <v>307.907</v>
      </c>
      <c r="N264" s="21" t="n">
        <v>1669.858</v>
      </c>
      <c r="O264" s="21" t="n">
        <v>190.7</v>
      </c>
      <c r="P264" s="21" t="n">
        <v>170.007</v>
      </c>
      <c r="Q264" s="22" t="n">
        <f aca="false">(I264/$P264)/(I$4/$P$4)/(B264/B$4)*100</f>
        <v>100.339778531603</v>
      </c>
      <c r="R264" s="22" t="n">
        <f aca="false">(J264/$P264)/(J$4/$P$4)/(C264/C$4)*100</f>
        <v>78.8083874160751</v>
      </c>
      <c r="S264" s="22" t="n">
        <f aca="false">(K264/$P264)/(K$4/$P$4)/(D264/D$4)*100</f>
        <v>135.835966009007</v>
      </c>
      <c r="T264" s="22" t="n">
        <f aca="false">(L264/$P264)/(L$4/$P$4)/(E264/E$4)*100</f>
        <v>94.2061791209478</v>
      </c>
      <c r="U264" s="22" t="n">
        <f aca="false">(M264/$P264)/(M$4/$P$4)/(F264/F$4)*100</f>
        <v>95.8629761010344</v>
      </c>
      <c r="V264" s="22" t="n">
        <f aca="false">(N264/$P264)/(N$4/$P$4)/(G264/G$4)*100</f>
        <v>111.455688382414</v>
      </c>
      <c r="W264" s="22" t="n">
        <f aca="false">(O264/$P264)/(O$4/$P$4)/(H264/H$4)*100</f>
        <v>108.417526121479</v>
      </c>
      <c r="X264" s="23" t="n">
        <f aca="false">-(LN(Q264)-LN(AVERAGE(Q$4:Q264)))</f>
        <v>0.0917077977864853</v>
      </c>
      <c r="Y264" s="23" t="n">
        <f aca="false">-(LN(R264)-LN(AVERAGE(R$4:R264)))</f>
        <v>0.236020026211634</v>
      </c>
      <c r="Z264" s="23" t="n">
        <f aca="false">-(LN(S264)-LN(AVERAGE(S$4:S264)))</f>
        <v>-0.188700856246113</v>
      </c>
      <c r="AA264" s="23" t="n">
        <f aca="false">-(LN(T264)-LN(AVERAGE(T$4:T264)))</f>
        <v>0.000381977910823395</v>
      </c>
      <c r="AB264" s="23" t="n">
        <f aca="false">-(LN(U264)-LN(AVERAGE(U$4:U264)))</f>
        <v>0.0528740093330899</v>
      </c>
      <c r="AC264" s="23" t="n">
        <f aca="false">-(LN(V264)-LN(AVERAGE(V$4:V264)))</f>
        <v>-0.103991478973229</v>
      </c>
      <c r="AD264" s="23" t="n">
        <f aca="false">-(LN(W264)-LN(AVERAGE(W$4:W264)))</f>
        <v>0.0112406105857517</v>
      </c>
      <c r="AE264" s="23" t="n">
        <f aca="false">LN(B263/B264)</f>
        <v>-0.0296444404534361</v>
      </c>
      <c r="AF264" s="23" t="n">
        <f aca="false">LN(C263/C264)</f>
        <v>-0.055220951915585</v>
      </c>
      <c r="AG264" s="23" t="n">
        <f aca="false">LN(D263/D264)</f>
        <v>0.0404527752245431</v>
      </c>
      <c r="AH264" s="23" t="n">
        <f aca="false">LN(E263/E264)</f>
        <v>0.0248321393654671</v>
      </c>
      <c r="AI264" s="23" t="n">
        <f aca="false">LN(F263/F264)</f>
        <v>0.0063161698542887</v>
      </c>
      <c r="AJ264" s="23" t="n">
        <f aca="false">LN(G263/G264)</f>
        <v>0.00348782085308531</v>
      </c>
      <c r="AK264" s="23" t="n">
        <f aca="false">LN(H263/H264)</f>
        <v>-0.0198849038944549</v>
      </c>
    </row>
    <row r="265" customFormat="false" ht="15" hidden="false" customHeight="false" outlineLevel="0" collapsed="false">
      <c r="A265" s="19" t="n">
        <v>45961</v>
      </c>
      <c r="B265" s="20" t="n">
        <v>5.5299</v>
      </c>
      <c r="C265" s="20" t="n">
        <v>19.6225</v>
      </c>
      <c r="D265" s="20" t="n">
        <v>596.9397</v>
      </c>
      <c r="E265" s="20" t="n">
        <v>4283.9377</v>
      </c>
      <c r="F265" s="20" t="n">
        <v>11.8589</v>
      </c>
      <c r="G265" s="20" t="n">
        <v>12.9249</v>
      </c>
      <c r="H265" s="20" t="n">
        <v>4.3951</v>
      </c>
      <c r="I265" s="21" t="n">
        <v>321.195</v>
      </c>
      <c r="J265" s="21" t="n">
        <v>248.913</v>
      </c>
      <c r="K265" s="21" t="n">
        <v>197.846</v>
      </c>
      <c r="L265" s="21" t="n">
        <v>285.175</v>
      </c>
      <c r="M265" s="21" t="n">
        <v>309.445</v>
      </c>
      <c r="N265" s="21" t="n">
        <v>1689.327</v>
      </c>
      <c r="O265" s="21" t="n">
        <v>191.367</v>
      </c>
      <c r="P265" s="21" t="n">
        <v>170.251</v>
      </c>
      <c r="Q265" s="22" t="n">
        <f aca="false">(I265/$P265)/(I$4/$P$4)/(B265/B$4)*100</f>
        <v>104.818769042008</v>
      </c>
      <c r="R265" s="22" t="n">
        <f aca="false">(J265/$P265)/(J$4/$P$4)/(C265/C$4)*100</f>
        <v>81.0667489236682</v>
      </c>
      <c r="S265" s="22" t="n">
        <f aca="false">(K265/$P265)/(K$4/$P$4)/(D265/D$4)*100</f>
        <v>126.934717431212</v>
      </c>
      <c r="T265" s="22" t="n">
        <f aca="false">(L265/$P265)/(L$4/$P$4)/(E265/E$4)*100</f>
        <v>88.6949821475137</v>
      </c>
      <c r="U265" s="22" t="n">
        <f aca="false">(M265/$P265)/(M$4/$P$4)/(F265/F$4)*100</f>
        <v>94.7443234468479</v>
      </c>
      <c r="V265" s="22" t="n">
        <f aca="false">(N265/$P265)/(N$4/$P$4)/(G265/G$4)*100</f>
        <v>105.715935368922</v>
      </c>
      <c r="W265" s="22" t="n">
        <f aca="false">(O265/$P265)/(O$4/$P$4)/(H265/H$4)*100</f>
        <v>103.954156194699</v>
      </c>
      <c r="X265" s="23" t="n">
        <f aca="false">-(LN(Q265)-LN(AVERAGE(Q$4:Q265)))</f>
        <v>0.0478581300145526</v>
      </c>
      <c r="Y265" s="23" t="n">
        <f aca="false">-(LN(R265)-LN(AVERAGE(R$4:R265)))</f>
        <v>0.207050280768662</v>
      </c>
      <c r="Z265" s="23" t="n">
        <f aca="false">-(LN(S265)-LN(AVERAGE(S$4:S265)))</f>
        <v>-0.120435254454891</v>
      </c>
      <c r="AA265" s="23" t="n">
        <f aca="false">-(LN(T265)-LN(AVERAGE(T$4:T265)))</f>
        <v>0.0604397508941918</v>
      </c>
      <c r="AB265" s="23" t="n">
        <f aca="false">-(LN(U265)-LN(AVERAGE(U$4:U265)))</f>
        <v>0.0643730768350679</v>
      </c>
      <c r="AC265" s="23" t="n">
        <f aca="false">-(LN(V265)-LN(AVERAGE(V$4:V265)))</f>
        <v>-0.0509198547716601</v>
      </c>
      <c r="AD265" s="23" t="n">
        <f aca="false">-(LN(W265)-LN(AVERAGE(W$4:W265)))</f>
        <v>0.0530823132723963</v>
      </c>
      <c r="AE265" s="23" t="n">
        <f aca="false">LN(B264/B265)</f>
        <v>0.0422770196544137</v>
      </c>
      <c r="AF265" s="23" t="n">
        <f aca="false">LN(C264/C265)</f>
        <v>0.0252909252175497</v>
      </c>
      <c r="AG265" s="23" t="n">
        <f aca="false">LN(D264/D265)</f>
        <v>-0.0691399179674745</v>
      </c>
      <c r="AH265" s="23" t="n">
        <f aca="false">LN(E264/E265)</f>
        <v>-0.062174546415505</v>
      </c>
      <c r="AI265" s="23" t="n">
        <f aca="false">LN(F264/F265)</f>
        <v>-0.0152862832364766</v>
      </c>
      <c r="AJ265" s="23" t="n">
        <f aca="false">LN(G264/G265)</f>
        <v>-0.0630288822801916</v>
      </c>
      <c r="AK265" s="23" t="n">
        <f aca="false">LN(H264/H265)</f>
        <v>-0.0440970915864922</v>
      </c>
    </row>
    <row r="266" customFormat="false" ht="15" hidden="false" customHeight="false" outlineLevel="0" collapsed="false">
      <c r="A266" s="19" t="n">
        <v>45991</v>
      </c>
      <c r="B266" s="20" t="n">
        <v>5.5991</v>
      </c>
      <c r="C266" s="20" t="n">
        <v>18.6669</v>
      </c>
      <c r="D266" s="20" t="n">
        <v>599.6941</v>
      </c>
      <c r="E266" s="20" t="n">
        <v>4199.3476</v>
      </c>
      <c r="F266" s="20" t="n">
        <v>11.9933</v>
      </c>
      <c r="G266" s="20" t="n">
        <v>12.4912</v>
      </c>
      <c r="H266" s="20" t="n">
        <v>4.376</v>
      </c>
      <c r="I266" s="21" t="n">
        <v>322.107</v>
      </c>
      <c r="J266" s="21" t="n">
        <v>249.542</v>
      </c>
      <c r="K266" s="21" t="n">
        <v>198.885</v>
      </c>
      <c r="L266" s="21" t="n">
        <v>286.232</v>
      </c>
      <c r="M266" s="21" t="n">
        <v>310.992</v>
      </c>
      <c r="N266" s="21" t="n">
        <v>1709.363</v>
      </c>
      <c r="O266" s="21" t="n">
        <v>191.595</v>
      </c>
      <c r="P266" s="21" t="n">
        <v>170.854</v>
      </c>
      <c r="Q266" s="22" t="n">
        <f aca="false">(I266/$P266)/(I$4/$P$4)/(B266/B$4)*100</f>
        <v>103.450838824325</v>
      </c>
      <c r="R266" s="22" t="n">
        <f aca="false">(J266/$P266)/(J$4/$P$4)/(C266/C$4)*100</f>
        <v>85.1305592385221</v>
      </c>
      <c r="S266" s="22" t="n">
        <f aca="false">(K266/$P266)/(K$4/$P$4)/(D266/D$4)*100</f>
        <v>126.566970070025</v>
      </c>
      <c r="T266" s="22" t="n">
        <f aca="false">(L266/$P266)/(L$4/$P$4)/(E266/E$4)*100</f>
        <v>90.4964676758852</v>
      </c>
      <c r="U266" s="22" t="n">
        <f aca="false">(M266/$P266)/(M$4/$P$4)/(F266/F$4)*100</f>
        <v>93.8186494268092</v>
      </c>
      <c r="V266" s="22" t="n">
        <f aca="false">(N266/$P266)/(N$4/$P$4)/(G266/G$4)*100</f>
        <v>110.293160779654</v>
      </c>
      <c r="W266" s="22" t="n">
        <f aca="false">(O266/$P266)/(O$4/$P$4)/(H266/H$4)*100</f>
        <v>104.163352282819</v>
      </c>
      <c r="X266" s="23" t="n">
        <f aca="false">-(LN(Q266)-LN(AVERAGE(Q$4:Q266)))</f>
        <v>0.0607694549061755</v>
      </c>
      <c r="Y266" s="23" t="n">
        <f aca="false">-(LN(R266)-LN(AVERAGE(R$4:R266)))</f>
        <v>0.15758078377643</v>
      </c>
      <c r="Z266" s="23" t="n">
        <f aca="false">-(LN(S266)-LN(AVERAGE(S$4:S266)))</f>
        <v>-0.11705980462805</v>
      </c>
      <c r="AA266" s="23" t="n">
        <f aca="false">-(LN(T266)-LN(AVERAGE(T$4:T266)))</f>
        <v>0.0401819343684506</v>
      </c>
      <c r="AB266" s="23" t="n">
        <f aca="false">-(LN(U266)-LN(AVERAGE(U$4:U266)))</f>
        <v>0.0739194278548627</v>
      </c>
      <c r="AC266" s="23" t="n">
        <f aca="false">-(LN(V266)-LN(AVERAGE(V$4:V266)))</f>
        <v>-0.0929343461633723</v>
      </c>
      <c r="AD266" s="23" t="n">
        <f aca="false">-(LN(W266)-LN(AVERAGE(W$4:W266)))</f>
        <v>0.0508826151327462</v>
      </c>
      <c r="AE266" s="23" t="n">
        <f aca="false">LN(B265/B266)</f>
        <v>-0.0124361383513641</v>
      </c>
      <c r="AF266" s="23" t="n">
        <f aca="false">LN(C265/C266)</f>
        <v>0.0499249650299167</v>
      </c>
      <c r="AG266" s="23" t="n">
        <f aca="false">LN(D265/D266)</f>
        <v>-0.00460358860748327</v>
      </c>
      <c r="AH266" s="23" t="n">
        <f aca="false">LN(E265/E266)</f>
        <v>0.0199434301055817</v>
      </c>
      <c r="AI266" s="23" t="n">
        <f aca="false">LN(F265/F266)</f>
        <v>-0.0112695199956645</v>
      </c>
      <c r="AJ266" s="23" t="n">
        <f aca="false">LN(G265/G266)</f>
        <v>0.0341312870367659</v>
      </c>
      <c r="AK266" s="23" t="n">
        <f aca="false">LN(H265/H266)</f>
        <v>0.00435521888716678</v>
      </c>
    </row>
    <row r="267" customFormat="false" ht="15" hidden="false" customHeight="false" outlineLevel="0" collapsed="false">
      <c r="A267" s="19" t="n">
        <v>46022</v>
      </c>
      <c r="B267" s="20" t="n">
        <v>5.2165</v>
      </c>
      <c r="C267" s="20" t="n">
        <v>20.8298</v>
      </c>
      <c r="D267" s="20" t="n">
        <v>644.8574</v>
      </c>
      <c r="E267" s="20" t="n">
        <v>3968.7597</v>
      </c>
      <c r="F267" s="20" t="n">
        <v>12.0012</v>
      </c>
      <c r="G267" s="20" t="n">
        <v>12.6983</v>
      </c>
      <c r="H267" s="20" t="n">
        <v>4.5371</v>
      </c>
      <c r="I267" s="21" t="n">
        <v>324.259</v>
      </c>
      <c r="J267" s="21" t="n">
        <v>250.511</v>
      </c>
      <c r="K267" s="21" t="n">
        <v>199.79</v>
      </c>
      <c r="L267" s="21" t="n">
        <v>287.466</v>
      </c>
      <c r="M267" s="21" t="n">
        <v>312.724</v>
      </c>
      <c r="N267" s="21" t="n">
        <v>1728.953</v>
      </c>
      <c r="O267" s="21" t="n">
        <v>192.001</v>
      </c>
      <c r="P267" s="21" t="n">
        <v>170.982</v>
      </c>
      <c r="Q267" s="22" t="n">
        <f aca="false">(I267/$P267)/(I$4/$P$4)/(B267/B$4)*100</f>
        <v>111.696525259178</v>
      </c>
      <c r="R267" s="22" t="n">
        <f aca="false">(J267/$P267)/(J$4/$P$4)/(C267/C$4)*100</f>
        <v>76.5297852151993</v>
      </c>
      <c r="S267" s="22" t="n">
        <f aca="false">(K267/$P267)/(K$4/$P$4)/(D267/D$4)*100</f>
        <v>118.149788088507</v>
      </c>
      <c r="T267" s="22" t="n">
        <f aca="false">(L267/$P267)/(L$4/$P$4)/(E267/E$4)*100</f>
        <v>96.0952027418805</v>
      </c>
      <c r="U267" s="22" t="n">
        <f aca="false">(M267/$P267)/(M$4/$P$4)/(F267/F$4)*100</f>
        <v>94.2084706983008</v>
      </c>
      <c r="V267" s="22" t="n">
        <f aca="false">(N267/$P267)/(N$4/$P$4)/(G267/G$4)*100</f>
        <v>109.655598139845</v>
      </c>
      <c r="W267" s="22" t="n">
        <f aca="false">(O267/$P267)/(O$4/$P$4)/(H267/H$4)*100</f>
        <v>100.602318047259</v>
      </c>
      <c r="X267" s="23" t="n">
        <f aca="false">-(LN(Q267)-LN(AVERAGE(Q$4:Q267)))</f>
        <v>-0.0158588479009154</v>
      </c>
      <c r="Y267" s="23" t="n">
        <f aca="false">-(LN(R267)-LN(AVERAGE(R$4:R267)))</f>
        <v>0.263207311226523</v>
      </c>
      <c r="Z267" s="23" t="n">
        <f aca="false">-(LN(S267)-LN(AVERAGE(S$4:S267)))</f>
        <v>-0.0480542443441285</v>
      </c>
      <c r="AA267" s="23" t="n">
        <f aca="false">-(LN(T267)-LN(AVERAGE(T$4:T267)))</f>
        <v>-0.0197707174293313</v>
      </c>
      <c r="AB267" s="23" t="n">
        <f aca="false">-(LN(U267)-LN(AVERAGE(U$4:U267)))</f>
        <v>0.069517670514208</v>
      </c>
      <c r="AC267" s="23" t="n">
        <f aca="false">-(LN(V267)-LN(AVERAGE(V$4:V267)))</f>
        <v>-0.0867921435229508</v>
      </c>
      <c r="AD267" s="23" t="n">
        <f aca="false">-(LN(W267)-LN(AVERAGE(W$4:W267)))</f>
        <v>0.085356641257583</v>
      </c>
      <c r="AE267" s="23" t="n">
        <f aca="false">LN(B266/B267)</f>
        <v>0.0707791916135776</v>
      </c>
      <c r="AF267" s="23" t="n">
        <f aca="false">LN(C266/C267)</f>
        <v>-0.109632751701625</v>
      </c>
      <c r="AG267" s="23" t="n">
        <f aca="false">LN(D266/D267)</f>
        <v>-0.0726095152078947</v>
      </c>
      <c r="AH267" s="23" t="n">
        <f aca="false">LN(E266/E267)</f>
        <v>0.0564755521401516</v>
      </c>
      <c r="AI267" s="23" t="n">
        <f aca="false">LN(F266/F267)</f>
        <v>-0.000658484259764203</v>
      </c>
      <c r="AJ267" s="23" t="n">
        <f aca="false">LN(G266/G267)</f>
        <v>-0.0164437298531221</v>
      </c>
      <c r="AK267" s="23" t="n">
        <f aca="false">LN(H266/H267)</f>
        <v>-0.0361529763155004</v>
      </c>
    </row>
    <row r="268" customFormat="false" ht="15" hidden="false" customHeight="false" outlineLevel="0" collapsed="false">
      <c r="A268" s="19" t="n">
        <v>46053</v>
      </c>
      <c r="B268" s="20" t="n">
        <v>5.0624</v>
      </c>
      <c r="C268" s="20" t="n">
        <v>19.8171</v>
      </c>
      <c r="D268" s="20" t="n">
        <v>650.8468</v>
      </c>
      <c r="E268" s="20" t="n">
        <v>3964.9124</v>
      </c>
      <c r="F268" s="20" t="n">
        <v>12.3563</v>
      </c>
      <c r="G268" s="20" t="n">
        <v>13.636</v>
      </c>
      <c r="H268" s="20" t="n">
        <v>4.832</v>
      </c>
      <c r="I268" s="21" t="n">
        <v>325.667</v>
      </c>
      <c r="J268" s="21" t="n">
        <v>251.734</v>
      </c>
      <c r="K268" s="21" t="n">
        <v>200.552</v>
      </c>
      <c r="L268" s="21" t="n">
        <v>288.754</v>
      </c>
      <c r="M268" s="21" t="n">
        <v>314.068</v>
      </c>
      <c r="N268" s="21" t="n">
        <v>1747.234</v>
      </c>
      <c r="O268" s="21" t="n">
        <v>192.795</v>
      </c>
      <c r="P268" s="21" t="n">
        <v>171.41</v>
      </c>
      <c r="Q268" s="22" t="n">
        <f aca="false">(I268/$P268)/(I$4/$P$4)/(B268/B$4)*100</f>
        <v>115.307715940879</v>
      </c>
      <c r="R268" s="22" t="n">
        <f aca="false">(J268/$P268)/(J$4/$P$4)/(C268/C$4)*100</f>
        <v>80.6315127084899</v>
      </c>
      <c r="S268" s="22" t="n">
        <f aca="false">(K268/$P268)/(K$4/$P$4)/(D268/D$4)*100</f>
        <v>117.21558228963</v>
      </c>
      <c r="T268" s="22" t="n">
        <f aca="false">(L268/$P268)/(L$4/$P$4)/(E268/E$4)*100</f>
        <v>96.3781700279076</v>
      </c>
      <c r="U268" s="22" t="n">
        <f aca="false">(M268/$P268)/(M$4/$P$4)/(F268/F$4)*100</f>
        <v>91.6648638038377</v>
      </c>
      <c r="V268" s="22" t="n">
        <f aca="false">(N268/$P268)/(N$4/$P$4)/(G268/G$4)*100</f>
        <v>102.937003388875</v>
      </c>
      <c r="W268" s="22" t="n">
        <f aca="false">(O268/$P268)/(O$4/$P$4)/(H268/H$4)*100</f>
        <v>94.6162927084077</v>
      </c>
      <c r="X268" s="23" t="n">
        <f aca="false">-(LN(Q268)-LN(AVERAGE(Q$4:Q268)))</f>
        <v>-0.0474933392740882</v>
      </c>
      <c r="Y268" s="23" t="n">
        <f aca="false">-(LN(R268)-LN(AVERAGE(R$4:R268)))</f>
        <v>0.210279691192683</v>
      </c>
      <c r="Z268" s="23" t="n">
        <f aca="false">-(LN(S268)-LN(AVERAGE(S$4:S268)))</f>
        <v>-0.0399614112277424</v>
      </c>
      <c r="AA268" s="23" t="n">
        <f aca="false">-(LN(T268)-LN(AVERAGE(T$4:T268)))</f>
        <v>-0.0226243672128978</v>
      </c>
      <c r="AB268" s="23" t="n">
        <f aca="false">-(LN(U268)-LN(AVERAGE(U$4:U268)))</f>
        <v>0.0965401047797432</v>
      </c>
      <c r="AC268" s="23" t="n">
        <f aca="false">-(LN(V268)-LN(AVERAGE(V$4:V268)))</f>
        <v>-0.0234748231315693</v>
      </c>
      <c r="AD268" s="23" t="n">
        <f aca="false">-(LN(W268)-LN(AVERAGE(W$4:W268)))</f>
        <v>0.146187218017352</v>
      </c>
      <c r="AE268" s="23" t="n">
        <f aca="false">LN(B267/B268)</f>
        <v>0.0299859997747439</v>
      </c>
      <c r="AF268" s="23" t="n">
        <f aca="false">LN(C267/C268)</f>
        <v>0.0498394523457177</v>
      </c>
      <c r="AG268" s="23" t="n">
        <f aca="false">LN(D267/D268)</f>
        <v>-0.00924507717141834</v>
      </c>
      <c r="AH268" s="23" t="n">
        <f aca="false">LN(E267/E268)</f>
        <v>0.000969866224135259</v>
      </c>
      <c r="AI268" s="23" t="n">
        <f aca="false">LN(F267/F268)</f>
        <v>-0.0291594096754233</v>
      </c>
      <c r="AJ268" s="23" t="n">
        <f aca="false">LN(G267/G268)</f>
        <v>-0.0712452280386451</v>
      </c>
      <c r="AK268" s="23" t="n">
        <f aca="false">LN(H267/H268)</f>
        <v>-0.0629724191973332</v>
      </c>
    </row>
    <row r="269" customFormat="false" ht="15" hidden="false" customHeight="false" outlineLevel="0" collapsed="false">
      <c r="A269" s="19" t="n">
        <v>46081</v>
      </c>
      <c r="B269" s="20" t="n">
        <v>4.9587</v>
      </c>
      <c r="C269" s="20" t="n">
        <v>20.122</v>
      </c>
      <c r="D269" s="20" t="n">
        <v>659.565</v>
      </c>
      <c r="E269" s="20" t="n">
        <v>4114.537</v>
      </c>
      <c r="F269" s="20" t="n">
        <v>12.2236</v>
      </c>
      <c r="G269" s="20" t="n">
        <v>13.2447</v>
      </c>
      <c r="H269" s="20" t="n">
        <v>4.6579</v>
      </c>
      <c r="I269" s="21" t="n">
        <v>326.311</v>
      </c>
      <c r="J269" s="21" t="n">
        <v>252.585</v>
      </c>
      <c r="K269" s="21" t="n">
        <v>201.136</v>
      </c>
      <c r="L269" s="21" t="n">
        <v>289.865</v>
      </c>
      <c r="M269" s="21" t="n">
        <v>315.546</v>
      </c>
      <c r="N269" s="21" t="n">
        <v>1767.372</v>
      </c>
      <c r="O269" s="21" t="n">
        <v>193.029</v>
      </c>
      <c r="P269" s="21" t="n">
        <v>171.75</v>
      </c>
      <c r="Q269" s="22" t="n">
        <f aca="false">(I269/$P269)/(I$4/$P$4)/(B269/B$4)*100</f>
        <v>117.718403211521</v>
      </c>
      <c r="R269" s="22" t="n">
        <f aca="false">(J269/$P269)/(J$4/$P$4)/(C269/C$4)*100</f>
        <v>79.5204542546918</v>
      </c>
      <c r="S269" s="22" t="n">
        <f aca="false">(K269/$P269)/(K$4/$P$4)/(D269/D$4)*100</f>
        <v>115.773387950021</v>
      </c>
      <c r="T269" s="22" t="n">
        <f aca="false">(L269/$P269)/(L$4/$P$4)/(E269/E$4)*100</f>
        <v>93.0461653975346</v>
      </c>
      <c r="U269" s="22" t="n">
        <f aca="false">(M269/$P269)/(M$4/$P$4)/(F269/F$4)*100</f>
        <v>92.9117438218879</v>
      </c>
      <c r="V269" s="22" t="n">
        <f aca="false">(N269/$P269)/(N$4/$P$4)/(G269/G$4)*100</f>
        <v>106.98741526752</v>
      </c>
      <c r="W269" s="22" t="n">
        <f aca="false">(O269/$P269)/(O$4/$P$4)/(H269/H$4)*100</f>
        <v>98.0773890583613</v>
      </c>
      <c r="X269" s="23" t="n">
        <f aca="false">-(LN(Q269)-LN(AVERAGE(Q$4:Q269)))</f>
        <v>-0.0679191147098219</v>
      </c>
      <c r="Y269" s="23" t="n">
        <f aca="false">-(LN(R269)-LN(AVERAGE(R$4:R269)))</f>
        <v>0.223399760929719</v>
      </c>
      <c r="Z269" s="23" t="n">
        <f aca="false">-(LN(S269)-LN(AVERAGE(S$4:S269)))</f>
        <v>-0.0274761896991267</v>
      </c>
      <c r="AA269" s="23" t="n">
        <f aca="false">-(LN(T269)-LN(AVERAGE(T$4:T269)))</f>
        <v>0.0125126623440579</v>
      </c>
      <c r="AB269" s="23" t="n">
        <f aca="false">-(LN(U269)-LN(AVERAGE(U$4:U269)))</f>
        <v>0.0827296169196714</v>
      </c>
      <c r="AC269" s="23" t="n">
        <f aca="false">-(LN(V269)-LN(AVERAGE(V$4:V269)))</f>
        <v>-0.0618281464410595</v>
      </c>
      <c r="AD269" s="23" t="n">
        <f aca="false">-(LN(W269)-LN(AVERAGE(W$4:W269)))</f>
        <v>0.109867501570367</v>
      </c>
      <c r="AE269" s="23" t="n">
        <f aca="false">LN(B268/B269)</f>
        <v>0.0206970695418628</v>
      </c>
      <c r="AF269" s="23" t="n">
        <f aca="false">LN(C268/C269)</f>
        <v>-0.0152685425250368</v>
      </c>
      <c r="AG269" s="23" t="n">
        <f aca="false">LN(D268/D269)</f>
        <v>-0.0133062425625617</v>
      </c>
      <c r="AH269" s="23" t="n">
        <f aca="false">LN(E268/E269)</f>
        <v>-0.0370425510841584</v>
      </c>
      <c r="AI269" s="23" t="n">
        <f aca="false">LN(F268/F269)</f>
        <v>0.0107975450880746</v>
      </c>
      <c r="AJ269" s="23" t="n">
        <f aca="false">LN(G268/G269)</f>
        <v>0.0291158818647651</v>
      </c>
      <c r="AK269" s="23" t="n">
        <f aca="false">LN(H268/H269)</f>
        <v>0.036695757842206</v>
      </c>
    </row>
    <row r="270" customFormat="false" ht="15" hidden="false" customHeight="false" outlineLevel="0" collapsed="false">
      <c r="A270" s="19" t="n">
        <v>46112</v>
      </c>
      <c r="B270" s="20" t="n">
        <v>4.9357</v>
      </c>
      <c r="C270" s="20" t="n">
        <v>19.8265</v>
      </c>
      <c r="D270" s="20" t="n">
        <v>636.3126</v>
      </c>
      <c r="E270" s="20" t="n">
        <v>4225.9707</v>
      </c>
      <c r="F270" s="20" t="n">
        <v>11.782</v>
      </c>
      <c r="G270" s="20" t="n">
        <v>13.8426</v>
      </c>
      <c r="H270" s="20" t="n">
        <v>4.6852</v>
      </c>
      <c r="I270" s="21" t="n">
        <v>327.256</v>
      </c>
      <c r="J270" s="21" t="n">
        <v>252.918</v>
      </c>
      <c r="K270" s="21" t="n">
        <v>201.7</v>
      </c>
      <c r="L270" s="21" t="n">
        <v>290.199</v>
      </c>
      <c r="M270" s="21" t="n">
        <v>317.023</v>
      </c>
      <c r="N270" s="21" t="n">
        <v>1788.581</v>
      </c>
      <c r="O270" s="21" t="n">
        <v>193.898</v>
      </c>
      <c r="P270" s="21" t="n">
        <v>171.889</v>
      </c>
      <c r="Q270" s="22" t="n">
        <f aca="false">(I270/$P270)/(I$4/$P$4)/(B270/B$4)*100</f>
        <v>118.513549775378</v>
      </c>
      <c r="R270" s="22" t="n">
        <f aca="false">(J270/$P270)/(J$4/$P$4)/(C270/C$4)*100</f>
        <v>80.746700711174</v>
      </c>
      <c r="S270" s="22" t="n">
        <f aca="false">(K270/$P270)/(K$4/$P$4)/(D270/D$4)*100</f>
        <v>120.24321259943</v>
      </c>
      <c r="T270" s="22" t="n">
        <f aca="false">(L270/$P270)/(L$4/$P$4)/(E270/E$4)*100</f>
        <v>90.6236944921422</v>
      </c>
      <c r="U270" s="22" t="n">
        <f aca="false">(M270/$P270)/(M$4/$P$4)/(F270/F$4)*100</f>
        <v>96.767044208419</v>
      </c>
      <c r="V270" s="22" t="n">
        <f aca="false">(N270/$P270)/(N$4/$P$4)/(G270/G$4)*100</f>
        <v>103.510988257949</v>
      </c>
      <c r="W270" s="22" t="n">
        <f aca="false">(O270/$P270)/(O$4/$P$4)/(H270/H$4)*100</f>
        <v>97.8656649258823</v>
      </c>
      <c r="X270" s="23" t="n">
        <f aca="false">-(LN(Q270)-LN(AVERAGE(Q$4:Q270)))</f>
        <v>-0.0743608035067718</v>
      </c>
      <c r="Y270" s="23" t="n">
        <f aca="false">-(LN(R270)-LN(AVERAGE(R$4:R270)))</f>
        <v>0.207393045564024</v>
      </c>
      <c r="Z270" s="23" t="n">
        <f aca="false">-(LN(S270)-LN(AVERAGE(S$4:S270)))</f>
        <v>-0.0651049939683563</v>
      </c>
      <c r="AA270" s="23" t="n">
        <f aca="false">-(LN(T270)-LN(AVERAGE(T$4:T270)))</f>
        <v>0.0387498474344836</v>
      </c>
      <c r="AB270" s="23" t="n">
        <f aca="false">-(LN(U270)-LN(AVERAGE(U$4:U270)))</f>
        <v>0.0419188639221524</v>
      </c>
      <c r="AC270" s="23" t="n">
        <f aca="false">-(LN(V270)-LN(AVERAGE(V$4:V270)))</f>
        <v>-0.0286852999740699</v>
      </c>
      <c r="AD270" s="23" t="n">
        <f aca="false">-(LN(W270)-LN(AVERAGE(W$4:W270)))</f>
        <v>0.111631568138243</v>
      </c>
      <c r="AE270" s="23" t="n">
        <f aca="false">LN(B269/B270)</f>
        <v>0.00464910281110922</v>
      </c>
      <c r="AF270" s="23" t="n">
        <f aca="false">LN(C269/C270)</f>
        <v>0.0147943171683</v>
      </c>
      <c r="AG270" s="23" t="n">
        <f aca="false">LN(D269/D270)</f>
        <v>0.0358905747925956</v>
      </c>
      <c r="AH270" s="23" t="n">
        <f aca="false">LN(E269/E270)</f>
        <v>-0.0267226732892086</v>
      </c>
      <c r="AI270" s="23" t="n">
        <f aca="false">LN(F269/F270)</f>
        <v>0.0367955662761869</v>
      </c>
      <c r="AJ270" s="23" t="n">
        <f aca="false">LN(G269/G270)</f>
        <v>-0.0441533214065893</v>
      </c>
      <c r="AK270" s="23" t="n">
        <f aca="false">LN(H269/H270)</f>
        <v>-0.00584390142327479</v>
      </c>
    </row>
    <row r="271" customFormat="false" ht="15" hidden="false" customHeight="false" outlineLevel="0" collapsed="false">
      <c r="A271" s="19" t="n">
        <v>46142</v>
      </c>
      <c r="B271" s="20" t="n">
        <v>5.1885</v>
      </c>
      <c r="C271" s="20" t="n">
        <v>20.1853</v>
      </c>
      <c r="D271" s="20" t="n">
        <v>614.5483</v>
      </c>
      <c r="E271" s="20" t="n">
        <v>4517.5892</v>
      </c>
      <c r="F271" s="20" t="n">
        <v>11.4547</v>
      </c>
      <c r="G271" s="20" t="n">
        <v>14.0579</v>
      </c>
      <c r="H271" s="20" t="n">
        <v>4.6037</v>
      </c>
      <c r="I271" s="21" t="n">
        <v>328.452</v>
      </c>
      <c r="J271" s="21" t="n">
        <v>253.608</v>
      </c>
      <c r="K271" s="21" t="n">
        <v>202.226</v>
      </c>
      <c r="L271" s="21" t="n">
        <v>291.617</v>
      </c>
      <c r="M271" s="21" t="n">
        <v>319.106</v>
      </c>
      <c r="N271" s="21" t="n">
        <v>1809.774</v>
      </c>
      <c r="O271" s="21" t="n">
        <v>194.151</v>
      </c>
      <c r="P271" s="21" t="n">
        <v>172.442</v>
      </c>
      <c r="Q271" s="22" t="n">
        <f aca="false">(I271/$P271)/(I$4/$P$4)/(B271/B$4)*100</f>
        <v>112.788356110835</v>
      </c>
      <c r="R271" s="22" t="n">
        <f aca="false">(J271/$P271)/(J$4/$P$4)/(C271/C$4)*100</f>
        <v>79.2727412218502</v>
      </c>
      <c r="S271" s="22" t="n">
        <f aca="false">(K271/$P271)/(K$4/$P$4)/(D271/D$4)*100</f>
        <v>124.426017141832</v>
      </c>
      <c r="T271" s="22" t="n">
        <f aca="false">(L271/$P271)/(L$4/$P$4)/(E271/E$4)*100</f>
        <v>84.9148151416694</v>
      </c>
      <c r="U271" s="22" t="n">
        <f aca="false">(M271/$P271)/(M$4/$P$4)/(F271/F$4)*100</f>
        <v>99.8647012163892</v>
      </c>
      <c r="V271" s="22" t="n">
        <f aca="false">(N271/$P271)/(N$4/$P$4)/(G271/G$4)*100</f>
        <v>102.802680897836</v>
      </c>
      <c r="W271" s="22" t="n">
        <f aca="false">(O271/$P271)/(O$4/$P$4)/(H271/H$4)*100</f>
        <v>99.4083365916379</v>
      </c>
      <c r="X271" s="23" t="n">
        <f aca="false">-(LN(Q271)-LN(AVERAGE(Q$4:Q271)))</f>
        <v>-0.0247527449240472</v>
      </c>
      <c r="Y271" s="23" t="n">
        <f aca="false">-(LN(R271)-LN(AVERAGE(R$4:R271)))</f>
        <v>0.225061302179099</v>
      </c>
      <c r="Z271" s="23" t="n">
        <f aca="false">-(LN(S271)-LN(AVERAGE(S$4:S271)))</f>
        <v>-0.0989103634884261</v>
      </c>
      <c r="AA271" s="23" t="n">
        <f aca="false">-(LN(T271)-LN(AVERAGE(T$4:T271)))</f>
        <v>0.103448961222894</v>
      </c>
      <c r="AB271" s="23" t="n">
        <f aca="false">-(LN(U271)-LN(AVERAGE(U$4:U271)))</f>
        <v>0.0103704267069071</v>
      </c>
      <c r="AC271" s="23" t="n">
        <f aca="false">-(LN(V271)-LN(AVERAGE(V$4:V271)))</f>
        <v>-0.0217366523007527</v>
      </c>
      <c r="AD271" s="23" t="n">
        <f aca="false">-(LN(W271)-LN(AVERAGE(W$4:W271)))</f>
        <v>0.0956497798833604</v>
      </c>
      <c r="AE271" s="23" t="n">
        <f aca="false">LN(B270/B271)</f>
        <v>-0.049950131265025</v>
      </c>
      <c r="AF271" s="23" t="n">
        <f aca="false">LN(C270/C271)</f>
        <v>-0.0179351900145738</v>
      </c>
      <c r="AG271" s="23" t="n">
        <f aca="false">LN(D270/D271)</f>
        <v>0.0348024256174529</v>
      </c>
      <c r="AH271" s="23" t="n">
        <f aca="false">LN(E270/E271)</f>
        <v>-0.066729502824132</v>
      </c>
      <c r="AI271" s="23" t="n">
        <f aca="false">LN(F270/F271)</f>
        <v>0.028172816973913</v>
      </c>
      <c r="AJ271" s="23" t="n">
        <f aca="false">LN(G270/G271)</f>
        <v>-0.0154337215235375</v>
      </c>
      <c r="AK271" s="23" t="n">
        <f aca="false">LN(H270/H271)</f>
        <v>0.0175482762067991</v>
      </c>
    </row>
    <row r="272" customFormat="false" ht="15" hidden="false" customHeight="false" outlineLevel="0" collapsed="false">
      <c r="A272" s="19" t="n">
        <v>46173</v>
      </c>
      <c r="B272" s="20" t="n">
        <v>5.2766</v>
      </c>
      <c r="C272" s="20" t="n">
        <v>18.9997</v>
      </c>
      <c r="D272" s="20" t="n">
        <v>625.7337</v>
      </c>
      <c r="E272" s="20" t="n">
        <v>4598.0095</v>
      </c>
      <c r="F272" s="20" t="n">
        <v>11.14</v>
      </c>
      <c r="G272" s="20" t="n">
        <v>14.9163</v>
      </c>
      <c r="H272" s="20" t="n">
        <v>4.9424</v>
      </c>
      <c r="I272" s="21" t="n">
        <v>330.156</v>
      </c>
      <c r="J272" s="21" t="n">
        <v>254.296</v>
      </c>
      <c r="K272" s="21" t="n">
        <v>202.72</v>
      </c>
      <c r="L272" s="21" t="n">
        <v>292.738</v>
      </c>
      <c r="M272" s="21" t="n">
        <v>320.041</v>
      </c>
      <c r="N272" s="21" t="n">
        <v>1828.487</v>
      </c>
      <c r="O272" s="21" t="n">
        <v>194.261</v>
      </c>
      <c r="P272" s="21" t="n">
        <v>172.847</v>
      </c>
      <c r="Q272" s="22" t="n">
        <f aca="false">(I272/$P272)/(I$4/$P$4)/(B272/B$4)*100</f>
        <v>111.219362999562</v>
      </c>
      <c r="R272" s="22" t="n">
        <f aca="false">(J272/$P272)/(J$4/$P$4)/(C272/C$4)*100</f>
        <v>84.2500419527029</v>
      </c>
      <c r="S272" s="22" t="n">
        <f aca="false">(K272/$P272)/(K$4/$P$4)/(D272/D$4)*100</f>
        <v>122.213304455069</v>
      </c>
      <c r="T272" s="22" t="n">
        <f aca="false">(L272/$P272)/(L$4/$P$4)/(E272/E$4)*100</f>
        <v>83.5541084114565</v>
      </c>
      <c r="U272" s="22" t="n">
        <f aca="false">(M272/$P272)/(M$4/$P$4)/(F272/F$4)*100</f>
        <v>102.745400479099</v>
      </c>
      <c r="V272" s="22" t="n">
        <f aca="false">(N272/$P272)/(N$4/$P$4)/(G272/G$4)*100</f>
        <v>97.6590551111533</v>
      </c>
      <c r="W272" s="22" t="n">
        <f aca="false">(O272/$P272)/(O$4/$P$4)/(H272/H$4)*100</f>
        <v>92.431313405023</v>
      </c>
      <c r="X272" s="23" t="n">
        <f aca="false">-(LN(Q272)-LN(AVERAGE(Q$4:Q272)))</f>
        <v>-0.0107039759686316</v>
      </c>
      <c r="Y272" s="23" t="n">
        <f aca="false">-(LN(R272)-LN(AVERAGE(R$4:R272)))</f>
        <v>0.163603580816812</v>
      </c>
      <c r="Z272" s="23" t="n">
        <f aca="false">-(LN(S272)-LN(AVERAGE(S$4:S272)))</f>
        <v>-0.0806535150652561</v>
      </c>
      <c r="AA272" s="23" t="n">
        <f aca="false">-(LN(T272)-LN(AVERAGE(T$4:T272)))</f>
        <v>0.119183964357104</v>
      </c>
      <c r="AB272" s="23" t="n">
        <f aca="false">-(LN(U272)-LN(AVERAGE(U$4:U272)))</f>
        <v>-0.0179996063353611</v>
      </c>
      <c r="AC272" s="23" t="n">
        <f aca="false">-(LN(V272)-LN(AVERAGE(V$4:V272)))</f>
        <v>0.0294839928502748</v>
      </c>
      <c r="AD272" s="23" t="n">
        <f aca="false">-(LN(W272)-LN(AVERAGE(W$4:W272)))</f>
        <v>0.167843569932398</v>
      </c>
      <c r="AE272" s="23" t="n">
        <f aca="false">LN(B271/B272)</f>
        <v>-0.0168373128430153</v>
      </c>
      <c r="AF272" s="23" t="n">
        <f aca="false">LN(C271/C272)</f>
        <v>0.0605314271480314</v>
      </c>
      <c r="AG272" s="23" t="n">
        <f aca="false">LN(D271/D272)</f>
        <v>-0.0180373548256642</v>
      </c>
      <c r="AH272" s="23" t="n">
        <f aca="false">LN(E271/E272)</f>
        <v>-0.0176450037308282</v>
      </c>
      <c r="AI272" s="23" t="n">
        <f aca="false">LN(F271/F272)</f>
        <v>0.0278578916264444</v>
      </c>
      <c r="AJ272" s="23" t="n">
        <f aca="false">LN(G271/G272)</f>
        <v>-0.0592700594040319</v>
      </c>
      <c r="AK272" s="23" t="n">
        <f aca="false">LN(H271/H272)</f>
        <v>-0.0709907151753968</v>
      </c>
    </row>
    <row r="273" customFormat="false" ht="15" hidden="false" customHeight="false" outlineLevel="0" collapsed="false">
      <c r="A273" s="19" t="n">
        <v>46203</v>
      </c>
      <c r="B273" s="20" t="n">
        <v>5.1763</v>
      </c>
      <c r="C273" s="20" t="n">
        <v>17.9629</v>
      </c>
      <c r="D273" s="20" t="n">
        <v>639.8899</v>
      </c>
      <c r="E273" s="20" t="n">
        <v>4856.2109</v>
      </c>
      <c r="F273" s="20" t="n">
        <v>11.7854</v>
      </c>
      <c r="G273" s="20" t="n">
        <v>14.9115</v>
      </c>
      <c r="H273" s="20" t="n">
        <v>4.7376</v>
      </c>
      <c r="I273" s="21" t="n">
        <v>331.746</v>
      </c>
      <c r="J273" s="21" t="n">
        <v>255.189</v>
      </c>
      <c r="K273" s="21" t="n">
        <v>203.24</v>
      </c>
      <c r="L273" s="21" t="n">
        <v>293.699</v>
      </c>
      <c r="M273" s="21" t="n">
        <v>321.645</v>
      </c>
      <c r="N273" s="21" t="n">
        <v>1849.214</v>
      </c>
      <c r="O273" s="21" t="n">
        <v>194.819</v>
      </c>
      <c r="P273" s="21" t="n">
        <v>172.991</v>
      </c>
      <c r="Q273" s="22" t="n">
        <f aca="false">(I273/$P273)/(I$4/$P$4)/(B273/B$4)*100</f>
        <v>113.825607217383</v>
      </c>
      <c r="R273" s="22" t="n">
        <f aca="false">(J273/$P273)/(J$4/$P$4)/(C273/C$4)*100</f>
        <v>89.3513616797834</v>
      </c>
      <c r="S273" s="22" t="n">
        <f aca="false">(K273/$P273)/(K$4/$P$4)/(D273/D$4)*100</f>
        <v>119.716414851312</v>
      </c>
      <c r="T273" s="22" t="n">
        <f aca="false">(L273/$P273)/(L$4/$P$4)/(E273/E$4)*100</f>
        <v>79.3052315578446</v>
      </c>
      <c r="U273" s="22" t="n">
        <f aca="false">(M273/$P273)/(M$4/$P$4)/(F273/F$4)*100</f>
        <v>97.5242851864672</v>
      </c>
      <c r="V273" s="22" t="n">
        <f aca="false">(N273/$P273)/(N$4/$P$4)/(G273/G$4)*100</f>
        <v>98.7156313088587</v>
      </c>
      <c r="W273" s="22" t="n">
        <f aca="false">(O273/$P273)/(O$4/$P$4)/(H273/H$4)*100</f>
        <v>96.6234748445578</v>
      </c>
      <c r="X273" s="23" t="n">
        <f aca="false">-(LN(Q273)-LN(AVERAGE(Q$4:Q273)))</f>
        <v>-0.0337394240870443</v>
      </c>
      <c r="Y273" s="23" t="n">
        <f aca="false">-(LN(R273)-LN(AVERAGE(R$4:R273)))</f>
        <v>0.104447543360855</v>
      </c>
      <c r="Z273" s="23" t="n">
        <f aca="false">-(LN(S273)-LN(AVERAGE(S$4:S273)))</f>
        <v>-0.059782293652348</v>
      </c>
      <c r="AA273" s="23" t="n">
        <f aca="false">-(LN(T273)-LN(AVERAGE(T$4:T273)))</f>
        <v>0.170790812414146</v>
      </c>
      <c r="AB273" s="23" t="n">
        <f aca="false">-(LN(U273)-LN(AVERAGE(U$4:U273)))</f>
        <v>0.0340286911634342</v>
      </c>
      <c r="AC273" s="23" t="n">
        <f aca="false">-(LN(V273)-LN(AVERAGE(V$4:V273)))</f>
        <v>0.0186543683986633</v>
      </c>
      <c r="AD273" s="23" t="n">
        <f aca="false">-(LN(W273)-LN(AVERAGE(W$4:W273)))</f>
        <v>0.123057315923329</v>
      </c>
      <c r="AE273" s="23" t="n">
        <f aca="false">LN(B272/B273)</f>
        <v>0.0191914355726885</v>
      </c>
      <c r="AF273" s="23" t="n">
        <f aca="false">LN(C272/C273)</f>
        <v>0.0561146697957293</v>
      </c>
      <c r="AG273" s="23" t="n">
        <f aca="false">LN(D272/D273)</f>
        <v>-0.0223712490735457</v>
      </c>
      <c r="AH273" s="23" t="n">
        <f aca="false">LN(E272/E273)</f>
        <v>-0.0546349911667978</v>
      </c>
      <c r="AI273" s="23" t="n">
        <f aca="false">LN(F272/F273)</f>
        <v>-0.0563192427639554</v>
      </c>
      <c r="AJ273" s="23" t="n">
        <f aca="false">LN(G272/G273)</f>
        <v>0.000321847406877766</v>
      </c>
      <c r="AK273" s="23" t="n">
        <f aca="false">LN(H272/H273)</f>
        <v>0.0423203648169905</v>
      </c>
    </row>
    <row r="274" customFormat="false" ht="15" hidden="false" customHeight="false" outlineLevel="0" collapsed="false">
      <c r="A274" s="19" t="n">
        <v>46234</v>
      </c>
      <c r="B274" s="20" t="n">
        <v>5.3755</v>
      </c>
      <c r="C274" s="20" t="n">
        <v>19.0739</v>
      </c>
      <c r="D274" s="20" t="n">
        <v>610.7769</v>
      </c>
      <c r="E274" s="20" t="n">
        <v>4724.2057</v>
      </c>
      <c r="F274" s="20" t="n">
        <v>11.9724</v>
      </c>
      <c r="G274" s="20" t="n">
        <v>14.7608</v>
      </c>
      <c r="H274" s="20" t="n">
        <v>4.949</v>
      </c>
      <c r="I274" s="21" t="n">
        <v>333.508</v>
      </c>
      <c r="J274" s="21" t="n">
        <v>256.76</v>
      </c>
      <c r="K274" s="21" t="n">
        <v>203.506</v>
      </c>
      <c r="L274" s="21" t="n">
        <v>294.906</v>
      </c>
      <c r="M274" s="21" t="n">
        <v>323.11</v>
      </c>
      <c r="N274" s="21" t="n">
        <v>1869.48</v>
      </c>
      <c r="O274" s="21" t="n">
        <v>195.469</v>
      </c>
      <c r="P274" s="21" t="n">
        <v>173.441</v>
      </c>
      <c r="Q274" s="22" t="n">
        <f aca="false">(I274/$P274)/(I$4/$P$4)/(B274/B$4)*100</f>
        <v>109.903835594192</v>
      </c>
      <c r="R274" s="22" t="n">
        <f aca="false">(J274/$P274)/(J$4/$P$4)/(C274/C$4)*100</f>
        <v>84.4452612128171</v>
      </c>
      <c r="S274" s="22" t="n">
        <f aca="false">(K274/$P274)/(K$4/$P$4)/(D274/D$4)*100</f>
        <v>125.26107274527</v>
      </c>
      <c r="T274" s="22" t="n">
        <f aca="false">(L274/$P274)/(L$4/$P$4)/(E274/E$4)*100</f>
        <v>81.6438467316486</v>
      </c>
      <c r="U274" s="22" t="n">
        <f aca="false">(M274/$P274)/(M$4/$P$4)/(F274/F$4)*100</f>
        <v>96.1880719807948</v>
      </c>
      <c r="V274" s="22" t="n">
        <f aca="false">(N274/$P274)/(N$4/$P$4)/(G274/G$4)*100</f>
        <v>100.554788122884</v>
      </c>
      <c r="W274" s="22" t="n">
        <f aca="false">(O274/$P274)/(O$4/$P$4)/(H274/H$4)*100</f>
        <v>92.5639565447366</v>
      </c>
      <c r="X274" s="23" t="n">
        <f aca="false">-(LN(Q274)-LN(AVERAGE(Q$4:Q274)))</f>
        <v>0.00131745397590954</v>
      </c>
      <c r="Y274" s="23" t="n">
        <f aca="false">-(LN(R274)-LN(AVERAGE(R$4:R274)))</f>
        <v>0.160371858071165</v>
      </c>
      <c r="Z274" s="23" t="n">
        <f aca="false">-(LN(S274)-LN(AVERAGE(S$4:S274)))</f>
        <v>-0.104648023331755</v>
      </c>
      <c r="AA274" s="23" t="n">
        <f aca="false">-(LN(T274)-LN(AVERAGE(T$4:T274)))</f>
        <v>0.141240723663028</v>
      </c>
      <c r="AB274" s="23" t="n">
        <f aca="false">-(LN(U274)-LN(AVERAGE(U$4:U274)))</f>
        <v>0.0476524223775865</v>
      </c>
      <c r="AC274" s="23" t="n">
        <f aca="false">-(LN(V274)-LN(AVERAGE(V$4:V274)))</f>
        <v>0.000194220549460056</v>
      </c>
      <c r="AD274" s="23" t="n">
        <f aca="false">-(LN(W274)-LN(AVERAGE(W$4:W274)))</f>
        <v>0.165414711371781</v>
      </c>
      <c r="AE274" s="23" t="n">
        <f aca="false">LN(B273/B274)</f>
        <v>-0.0377610776096227</v>
      </c>
      <c r="AF274" s="23" t="n">
        <f aca="false">LN(C273/C274)</f>
        <v>-0.0600123886317987</v>
      </c>
      <c r="AG274" s="23" t="n">
        <f aca="false">LN(D273/D274)</f>
        <v>0.0465643769287715</v>
      </c>
      <c r="AH274" s="23" t="n">
        <f aca="false">LN(E273/E274)</f>
        <v>0.0275590426271224</v>
      </c>
      <c r="AI274" s="23" t="n">
        <f aca="false">LN(F273/F274)</f>
        <v>-0.0157425234622313</v>
      </c>
      <c r="AJ274" s="23" t="n">
        <f aca="false">LN(G273/G274)</f>
        <v>0.0101577090926368</v>
      </c>
      <c r="AK274" s="23" t="n">
        <f aca="false">LN(H273/H274)</f>
        <v>-0.0436548576045593</v>
      </c>
    </row>
    <row r="275" customFormat="false" ht="15" hidden="false" customHeight="false" outlineLevel="0" collapsed="false">
      <c r="A275" s="19" t="n">
        <v>46265</v>
      </c>
      <c r="B275" s="20" t="n">
        <v>5.4273</v>
      </c>
      <c r="C275" s="20" t="n">
        <v>19.7108</v>
      </c>
      <c r="D275" s="20" t="n">
        <v>650.3987</v>
      </c>
      <c r="E275" s="20" t="n">
        <v>4829.1197</v>
      </c>
      <c r="F275" s="20" t="n">
        <v>12.0983</v>
      </c>
      <c r="G275" s="20" t="n">
        <v>15.033</v>
      </c>
      <c r="H275" s="20" t="n">
        <v>4.9953</v>
      </c>
      <c r="I275" s="21" t="n">
        <v>335.481</v>
      </c>
      <c r="J275" s="21" t="n">
        <v>257.849</v>
      </c>
      <c r="K275" s="21" t="n">
        <v>204.054</v>
      </c>
      <c r="L275" s="21" t="n">
        <v>296.63</v>
      </c>
      <c r="M275" s="21" t="n">
        <v>324.978</v>
      </c>
      <c r="N275" s="21" t="n">
        <v>1891.05</v>
      </c>
      <c r="O275" s="21" t="n">
        <v>195.804</v>
      </c>
      <c r="P275" s="21" t="n">
        <v>173.713</v>
      </c>
      <c r="Q275" s="22" t="n">
        <f aca="false">(I275/$P275)/(I$4/$P$4)/(B275/B$4)*100</f>
        <v>109.327397100304</v>
      </c>
      <c r="R275" s="22" t="n">
        <f aca="false">(J275/$P275)/(J$4/$P$4)/(C275/C$4)*100</f>
        <v>81.9347374231236</v>
      </c>
      <c r="S275" s="22" t="n">
        <f aca="false">(K275/$P275)/(K$4/$P$4)/(D275/D$4)*100</f>
        <v>117.762334986491</v>
      </c>
      <c r="T275" s="22" t="n">
        <f aca="false">(L275/$P275)/(L$4/$P$4)/(E275/E$4)*100</f>
        <v>80.2112342451646</v>
      </c>
      <c r="U275" s="22" t="n">
        <f aca="false">(M275/$P275)/(M$4/$P$4)/(F275/F$4)*100</f>
        <v>95.5874991004937</v>
      </c>
      <c r="V275" s="22" t="n">
        <f aca="false">(N275/$P275)/(N$4/$P$4)/(G275/G$4)*100</f>
        <v>99.716868260278</v>
      </c>
      <c r="W275" s="22" t="n">
        <f aca="false">(O275/$P275)/(O$4/$P$4)/(H275/H$4)*100</f>
        <v>91.7193365855718</v>
      </c>
      <c r="X275" s="23" t="n">
        <f aca="false">-(LN(Q275)-LN(AVERAGE(Q$4:Q275)))</f>
        <v>0.00655209397048306</v>
      </c>
      <c r="Y275" s="23" t="n">
        <f aca="false">-(LN(R275)-LN(AVERAGE(R$4:R275)))</f>
        <v>0.189914278943556</v>
      </c>
      <c r="Z275" s="23" t="n">
        <f aca="false">-(LN(S275)-LN(AVERAGE(S$4:S275)))</f>
        <v>-0.0427551628493559</v>
      </c>
      <c r="AA275" s="23" t="n">
        <f aca="false">-(LN(T275)-LN(AVERAGE(T$4:T275)))</f>
        <v>0.158403172108663</v>
      </c>
      <c r="AB275" s="23" t="n">
        <f aca="false">-(LN(U275)-LN(AVERAGE(U$4:U275)))</f>
        <v>0.0537227421192217</v>
      </c>
      <c r="AC275" s="23" t="n">
        <f aca="false">-(LN(V275)-LN(AVERAGE(V$4:V275)))</f>
        <v>0.0085307576954925</v>
      </c>
      <c r="AD275" s="23" t="n">
        <f aca="false">-(LN(W275)-LN(AVERAGE(W$4:W275)))</f>
        <v>0.173992201550846</v>
      </c>
      <c r="AE275" s="23" t="n">
        <f aca="false">LN(B274/B275)</f>
        <v>-0.00959017977004238</v>
      </c>
      <c r="AF275" s="23" t="n">
        <f aca="false">LN(C274/C275)</f>
        <v>-0.0328458004705051</v>
      </c>
      <c r="AG275" s="23" t="n">
        <f aca="false">LN(D274/D275)</f>
        <v>-0.0628538060857424</v>
      </c>
      <c r="AH275" s="23" t="n">
        <f aca="false">LN(E274/E275)</f>
        <v>-0.0219647533306937</v>
      </c>
      <c r="AI275" s="23" t="n">
        <f aca="false">LN(F274/F275)</f>
        <v>-0.0104609461391331</v>
      </c>
      <c r="AJ275" s="23" t="n">
        <f aca="false">LN(G274/G275)</f>
        <v>-0.0182727664001617</v>
      </c>
      <c r="AK275" s="23" t="n">
        <f aca="false">LN(H274/H275)</f>
        <v>-0.00931193438729478</v>
      </c>
    </row>
    <row r="276" customFormat="false" ht="15" hidden="false" customHeight="false" outlineLevel="0" collapsed="false">
      <c r="A276" s="19" t="n">
        <v>46295</v>
      </c>
      <c r="B276" s="20" t="n">
        <v>5.6154</v>
      </c>
      <c r="C276" s="20" t="n">
        <v>18.5313</v>
      </c>
      <c r="D276" s="20" t="n">
        <v>616.6608</v>
      </c>
      <c r="E276" s="20" t="n">
        <v>4850.8656</v>
      </c>
      <c r="F276" s="20" t="n">
        <v>11.6312</v>
      </c>
      <c r="G276" s="20" t="n">
        <v>14.7348</v>
      </c>
      <c r="H276" s="20" t="n">
        <v>5.0772</v>
      </c>
      <c r="I276" s="21" t="n">
        <v>335.878</v>
      </c>
      <c r="J276" s="21" t="n">
        <v>258.586</v>
      </c>
      <c r="K276" s="21" t="n">
        <v>204.864</v>
      </c>
      <c r="L276" s="21" t="n">
        <v>297.689</v>
      </c>
      <c r="M276" s="21" t="n">
        <v>325.903</v>
      </c>
      <c r="N276" s="21" t="n">
        <v>1908.363</v>
      </c>
      <c r="O276" s="21" t="n">
        <v>196.186</v>
      </c>
      <c r="P276" s="21" t="n">
        <v>173.73</v>
      </c>
      <c r="Q276" s="22" t="n">
        <f aca="false">(I276/$P276)/(I$4/$P$4)/(B276/B$4)*100</f>
        <v>105.779928618668</v>
      </c>
      <c r="R276" s="22" t="n">
        <f aca="false">(J276/$P276)/(J$4/$P$4)/(C276/C$4)*100</f>
        <v>87.3903519513151</v>
      </c>
      <c r="S276" s="22" t="n">
        <f aca="false">(K276/$P276)/(K$4/$P$4)/(D276/D$4)*100</f>
        <v>124.686021406654</v>
      </c>
      <c r="T276" s="22" t="n">
        <f aca="false">(L276/$P276)/(L$4/$P$4)/(E276/E$4)*100</f>
        <v>80.1288931649914</v>
      </c>
      <c r="U276" s="22" t="n">
        <f aca="false">(M276/$P276)/(M$4/$P$4)/(F276/F$4)*100</f>
        <v>99.6994637940517</v>
      </c>
      <c r="V276" s="22" t="n">
        <f aca="false">(N276/$P276)/(N$4/$P$4)/(G276/G$4)*100</f>
        <v>102.656279230948</v>
      </c>
      <c r="W276" s="22" t="n">
        <f aca="false">(O276/$P276)/(O$4/$P$4)/(H276/H$4)*100</f>
        <v>90.4070217764142</v>
      </c>
      <c r="X276" s="23" t="n">
        <f aca="false">-(LN(Q276)-LN(AVERAGE(Q$4:Q276)))</f>
        <v>0.0393963132356605</v>
      </c>
      <c r="Y276" s="23" t="n">
        <f aca="false">-(LN(R276)-LN(AVERAGE(R$4:R276)))</f>
        <v>0.125020467469426</v>
      </c>
      <c r="Z276" s="23" t="n">
        <f aca="false">-(LN(S276)-LN(AVERAGE(S$4:S276)))</f>
        <v>-0.0995007246739386</v>
      </c>
      <c r="AA276" s="23" t="n">
        <f aca="false">-(LN(T276)-LN(AVERAGE(T$4:T276)))</f>
        <v>0.158890287661026</v>
      </c>
      <c r="AB276" s="23" t="n">
        <f aca="false">-(LN(U276)-LN(AVERAGE(U$4:U276)))</f>
        <v>0.0115622298156186</v>
      </c>
      <c r="AC276" s="23" t="n">
        <f aca="false">-(LN(V276)-LN(AVERAGE(V$4:V276)))</f>
        <v>-0.0204447612684158</v>
      </c>
      <c r="AD276" s="23" t="n">
        <f aca="false">-(LN(W276)-LN(AVERAGE(W$4:W276)))</f>
        <v>0.187774280284334</v>
      </c>
      <c r="AE276" s="23" t="n">
        <f aca="false">LN(B275/B276)</f>
        <v>-0.0340710506959408</v>
      </c>
      <c r="AF276" s="23" t="n">
        <f aca="false">LN(C275/C276)</f>
        <v>0.0617055145352915</v>
      </c>
      <c r="AG276" s="23" t="n">
        <f aca="false">LN(D275/D276)</f>
        <v>0.0532664436161219</v>
      </c>
      <c r="AH276" s="23" t="n">
        <f aca="false">LN(E275/E276)</f>
        <v>-0.00449296892663891</v>
      </c>
      <c r="AI276" s="23" t="n">
        <f aca="false">LN(F275/F276)</f>
        <v>0.0393738042293791</v>
      </c>
      <c r="AJ276" s="23" t="n">
        <f aca="false">LN(G275/G276)</f>
        <v>0.0200357416733669</v>
      </c>
      <c r="AK276" s="23" t="n">
        <f aca="false">LN(H275/H276)</f>
        <v>-0.0162624581748414</v>
      </c>
    </row>
    <row r="278" customFormat="false" ht="15" hidden="false" customHeight="false" outlineLevel="0" collapsed="false">
      <c r="A278" s="2" t="s">
        <v>167</v>
      </c>
    </row>
    <row r="279" customFormat="false" ht="15" hidden="false" customHeight="false" outlineLevel="0" collapsed="false">
      <c r="A279" s="2" t="s">
        <v>168</v>
      </c>
    </row>
  </sheetData>
  <mergeCells count="5">
    <mergeCell ref="B2:H2"/>
    <mergeCell ref="I2:P2"/>
    <mergeCell ref="Q2:W2"/>
    <mergeCell ref="X2:AD2"/>
    <mergeCell ref="AE2:A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3" min="2" style="0" width="10"/>
  </cols>
  <sheetData>
    <row r="1" customFormat="false" ht="17.35" hidden="false" customHeight="false" outlineLevel="0" collapsed="false">
      <c r="A1" s="1" t="s">
        <v>169</v>
      </c>
    </row>
    <row r="2" customFormat="false" ht="15" hidden="false" customHeight="false" outlineLevel="0" collapsed="false">
      <c r="A2" s="2" t="s">
        <v>170</v>
      </c>
      <c r="B2" s="17" t="s">
        <v>171</v>
      </c>
      <c r="C2" s="17"/>
      <c r="D2" s="17"/>
      <c r="E2" s="17"/>
      <c r="F2" s="17"/>
      <c r="G2" s="17"/>
      <c r="H2" s="17"/>
      <c r="I2" s="17" t="s">
        <v>172</v>
      </c>
      <c r="J2" s="17"/>
      <c r="K2" s="17"/>
      <c r="L2" s="17"/>
      <c r="M2" s="17"/>
      <c r="N2" s="17"/>
      <c r="O2" s="17"/>
      <c r="P2" s="17" t="s">
        <v>173</v>
      </c>
      <c r="Q2" s="17"/>
      <c r="R2" s="17"/>
      <c r="S2" s="17"/>
      <c r="T2" s="17"/>
      <c r="U2" s="17"/>
      <c r="V2" s="17"/>
      <c r="W2" s="17" t="s">
        <v>174</v>
      </c>
      <c r="X2" s="17"/>
      <c r="Y2" s="17"/>
      <c r="Z2" s="17"/>
      <c r="AA2" s="17"/>
      <c r="AB2" s="17"/>
      <c r="AC2" s="17"/>
      <c r="AD2" s="17" t="s">
        <v>156</v>
      </c>
      <c r="AE2" s="17"/>
      <c r="AF2" s="17"/>
      <c r="AG2" s="17"/>
      <c r="AH2" s="17"/>
      <c r="AI2" s="17"/>
      <c r="AJ2" s="17"/>
      <c r="AK2" s="17" t="s">
        <v>157</v>
      </c>
      <c r="AL2" s="17"/>
      <c r="AM2" s="17"/>
      <c r="AN2" s="17"/>
      <c r="AO2" s="17"/>
      <c r="AP2" s="17"/>
      <c r="AQ2" s="17"/>
    </row>
    <row r="3" customFormat="false" ht="15" hidden="false" customHeight="false" outlineLevel="0" collapsed="false">
      <c r="A3" s="5" t="s">
        <v>158</v>
      </c>
      <c r="B3" s="18" t="s">
        <v>166</v>
      </c>
      <c r="C3" s="18" t="s">
        <v>175</v>
      </c>
      <c r="D3" s="18" t="s">
        <v>176</v>
      </c>
      <c r="E3" s="18" t="s">
        <v>177</v>
      </c>
      <c r="F3" s="18" t="s">
        <v>178</v>
      </c>
      <c r="G3" s="18" t="s">
        <v>179</v>
      </c>
      <c r="H3" s="18" t="s">
        <v>180</v>
      </c>
      <c r="I3" s="18" t="s">
        <v>166</v>
      </c>
      <c r="J3" s="18" t="s">
        <v>175</v>
      </c>
      <c r="K3" s="18" t="s">
        <v>176</v>
      </c>
      <c r="L3" s="18" t="s">
        <v>177</v>
      </c>
      <c r="M3" s="18" t="s">
        <v>178</v>
      </c>
      <c r="N3" s="18" t="s">
        <v>179</v>
      </c>
      <c r="O3" s="18" t="s">
        <v>180</v>
      </c>
      <c r="P3" s="18" t="s">
        <v>166</v>
      </c>
      <c r="Q3" s="18" t="s">
        <v>175</v>
      </c>
      <c r="R3" s="18" t="s">
        <v>176</v>
      </c>
      <c r="S3" s="18" t="s">
        <v>177</v>
      </c>
      <c r="T3" s="18" t="s">
        <v>178</v>
      </c>
      <c r="U3" s="18" t="s">
        <v>179</v>
      </c>
      <c r="V3" s="18" t="s">
        <v>180</v>
      </c>
      <c r="W3" s="18" t="s">
        <v>166</v>
      </c>
      <c r="X3" s="18" t="s">
        <v>175</v>
      </c>
      <c r="Y3" s="18" t="s">
        <v>176</v>
      </c>
      <c r="Z3" s="18" t="s">
        <v>177</v>
      </c>
      <c r="AA3" s="18" t="s">
        <v>178</v>
      </c>
      <c r="AB3" s="18" t="s">
        <v>179</v>
      </c>
      <c r="AC3" s="18" t="s">
        <v>180</v>
      </c>
      <c r="AD3" s="18" t="s">
        <v>166</v>
      </c>
      <c r="AE3" s="18" t="s">
        <v>175</v>
      </c>
      <c r="AF3" s="18" t="s">
        <v>176</v>
      </c>
      <c r="AG3" s="18" t="s">
        <v>177</v>
      </c>
      <c r="AH3" s="18" t="s">
        <v>178</v>
      </c>
      <c r="AI3" s="18" t="s">
        <v>179</v>
      </c>
      <c r="AJ3" s="18" t="s">
        <v>180</v>
      </c>
      <c r="AK3" s="18" t="s">
        <v>166</v>
      </c>
      <c r="AL3" s="18" t="s">
        <v>175</v>
      </c>
      <c r="AM3" s="18" t="s">
        <v>176</v>
      </c>
      <c r="AN3" s="18" t="s">
        <v>177</v>
      </c>
      <c r="AO3" s="18" t="s">
        <v>178</v>
      </c>
      <c r="AP3" s="18" t="s">
        <v>179</v>
      </c>
      <c r="AQ3" s="18" t="s">
        <v>180</v>
      </c>
    </row>
    <row r="4" customFormat="false" ht="15" hidden="false" customHeight="false" outlineLevel="0" collapsed="false">
      <c r="A4" s="19" t="n">
        <v>38017</v>
      </c>
      <c r="B4" s="24" t="n">
        <v>2.48</v>
      </c>
      <c r="C4" s="24" t="n">
        <v>1.673</v>
      </c>
      <c r="D4" s="24" t="n">
        <v>2.773</v>
      </c>
      <c r="E4" s="24" t="n">
        <v>2.018</v>
      </c>
      <c r="F4" s="24" t="n">
        <v>3.365</v>
      </c>
      <c r="G4" s="24" t="n">
        <v>0.297</v>
      </c>
      <c r="H4" s="24" t="n">
        <v>4.049</v>
      </c>
      <c r="I4" s="24" t="n">
        <v>2.035</v>
      </c>
      <c r="J4" s="24" t="n">
        <v>1.699</v>
      </c>
      <c r="K4" s="24" t="n">
        <v>2.134</v>
      </c>
      <c r="L4" s="24" t="n">
        <v>1.834</v>
      </c>
      <c r="M4" s="24" t="n">
        <v>2.5</v>
      </c>
      <c r="N4" s="24" t="n">
        <v>0.297</v>
      </c>
      <c r="O4" s="24" t="n">
        <v>2.173</v>
      </c>
      <c r="P4" s="24" t="n">
        <v>2.69</v>
      </c>
      <c r="Q4" s="24" t="n">
        <v>1.962</v>
      </c>
      <c r="R4" s="24" t="n">
        <v>2.965</v>
      </c>
      <c r="S4" s="24" t="n">
        <v>2.332</v>
      </c>
      <c r="T4" s="24" t="n">
        <v>3.465</v>
      </c>
      <c r="U4" s="24" t="n">
        <v>0.586</v>
      </c>
      <c r="V4" s="24" t="n">
        <v>4.346</v>
      </c>
      <c r="W4" s="25" t="n">
        <f aca="false">B4-I4</f>
        <v>0.445</v>
      </c>
      <c r="X4" s="25" t="n">
        <f aca="false">C4-J4</f>
        <v>-0.026</v>
      </c>
      <c r="Y4" s="25" t="n">
        <f aca="false">D4-K4</f>
        <v>0.639</v>
      </c>
      <c r="Z4" s="25" t="n">
        <f aca="false">E4-L4</f>
        <v>0.184</v>
      </c>
      <c r="AA4" s="25" t="n">
        <f aca="false">F4-M4</f>
        <v>0.865</v>
      </c>
      <c r="AB4" s="25" t="n">
        <f aca="false">G4-N4</f>
        <v>0</v>
      </c>
      <c r="AC4" s="25" t="n">
        <f aca="false">H4-O4</f>
        <v>1.876</v>
      </c>
      <c r="AD4" s="25" t="n">
        <f aca="false">w4-AVERAGE(W$4:W4)</f>
        <v>1.555</v>
      </c>
      <c r="AE4" s="25" t="n">
        <f aca="false">X4-AVERAGE(X$4:X4)</f>
        <v>0</v>
      </c>
      <c r="AF4" s="25" t="n">
        <f aca="false">Y4-AVERAGE(Y$4:Y4)</f>
        <v>0</v>
      </c>
      <c r="AG4" s="25" t="n">
        <f aca="false">z4-AVERAGE(Z$4:Z4)</f>
        <v>3.816</v>
      </c>
      <c r="AH4" s="25" t="n">
        <f aca="false">AA4-AVERAGE(AA$4:AA4)</f>
        <v>0</v>
      </c>
      <c r="AI4" s="25" t="n">
        <f aca="false">AB4-AVERAGE(AB$4:AB4)</f>
        <v>0</v>
      </c>
      <c r="AJ4" s="25" t="n">
        <f aca="false">AC4-AVERAGE(AC$4:AC4)</f>
        <v>0</v>
      </c>
      <c r="AK4" s="23"/>
      <c r="AL4" s="23"/>
      <c r="AM4" s="23"/>
      <c r="AN4" s="23"/>
      <c r="AO4" s="23"/>
      <c r="AP4" s="23"/>
      <c r="AQ4" s="23"/>
    </row>
    <row r="5" customFormat="false" ht="15" hidden="false" customHeight="false" outlineLevel="0" collapsed="false">
      <c r="A5" s="19" t="n">
        <v>38046</v>
      </c>
      <c r="B5" s="24" t="n">
        <v>2.681</v>
      </c>
      <c r="C5" s="24" t="n">
        <v>1.838</v>
      </c>
      <c r="D5" s="24" t="n">
        <v>2.56</v>
      </c>
      <c r="E5" s="24" t="n">
        <v>2.007</v>
      </c>
      <c r="F5" s="24" t="n">
        <v>3.545</v>
      </c>
      <c r="G5" s="24" t="n">
        <v>-0.05</v>
      </c>
      <c r="H5" s="24" t="n">
        <v>4.035</v>
      </c>
      <c r="I5" s="24" t="n">
        <v>2.143</v>
      </c>
      <c r="J5" s="24" t="n">
        <v>1.835</v>
      </c>
      <c r="K5" s="24" t="n">
        <v>2.18</v>
      </c>
      <c r="L5" s="24" t="n">
        <v>1.929</v>
      </c>
      <c r="M5" s="24" t="n">
        <v>2.434</v>
      </c>
      <c r="N5" s="24" t="n">
        <v>0.293</v>
      </c>
      <c r="O5" s="24" t="n">
        <v>2.082</v>
      </c>
      <c r="P5" s="24" t="n">
        <v>2.834</v>
      </c>
      <c r="Q5" s="24" t="n">
        <v>2.255</v>
      </c>
      <c r="R5" s="24" t="n">
        <v>2.807</v>
      </c>
      <c r="S5" s="24" t="n">
        <v>2.399</v>
      </c>
      <c r="T5" s="24" t="n">
        <v>3.846</v>
      </c>
      <c r="U5" s="24" t="n">
        <v>0.163</v>
      </c>
      <c r="V5" s="24" t="n">
        <v>4.348</v>
      </c>
      <c r="W5" s="25" t="n">
        <f aca="false">B5-I5</f>
        <v>0.538</v>
      </c>
      <c r="X5" s="25" t="n">
        <f aca="false">C5-J5</f>
        <v>0.00300000000000011</v>
      </c>
      <c r="Y5" s="25" t="n">
        <f aca="false">D5-K5</f>
        <v>0.38</v>
      </c>
      <c r="Z5" s="25" t="n">
        <f aca="false">E5-L5</f>
        <v>0.0780000000000001</v>
      </c>
      <c r="AA5" s="25" t="n">
        <f aca="false">F5-M5</f>
        <v>1.111</v>
      </c>
      <c r="AB5" s="25" t="n">
        <f aca="false">G5-N5</f>
        <v>-0.343</v>
      </c>
      <c r="AC5" s="25" t="n">
        <f aca="false">H5-O5</f>
        <v>1.953</v>
      </c>
      <c r="AD5" s="25" t="n">
        <f aca="false">W5-AVERAGE(W$4:W5)</f>
        <v>0.0465000000000002</v>
      </c>
      <c r="AE5" s="25" t="n">
        <f aca="false">X5-AVERAGE(X$4:X5)</f>
        <v>0.0145000000000001</v>
      </c>
      <c r="AF5" s="25" t="n">
        <f aca="false">Y5-AVERAGE(Y$4:Y5)</f>
        <v>-0.1295</v>
      </c>
      <c r="AG5" s="25" t="n">
        <f aca="false">Z5-AVERAGE(Z$4:Z5)</f>
        <v>-0.0529999999999998</v>
      </c>
      <c r="AH5" s="25" t="n">
        <f aca="false">AA5-AVERAGE(AA$4:AA5)</f>
        <v>0.123</v>
      </c>
      <c r="AI5" s="25" t="n">
        <f aca="false">AB5-AVERAGE(AB$4:AB5)</f>
        <v>-0.1715</v>
      </c>
      <c r="AJ5" s="25" t="n">
        <f aca="false">AC5-AVERAGE(AC$4:AC5)</f>
        <v>0.0385</v>
      </c>
      <c r="AK5" s="23" t="n">
        <f aca="false">-RateDur*(P5-P4)/100</f>
        <v>-0.002736</v>
      </c>
      <c r="AL5" s="23" t="n">
        <f aca="false">-RateDur*(Q5-Q4)/100</f>
        <v>-0.005567</v>
      </c>
      <c r="AM5" s="23" t="n">
        <f aca="false">-RateDur*(R5-R4)/100</f>
        <v>0.003002</v>
      </c>
      <c r="AN5" s="23" t="n">
        <f aca="false">-RateDur*(S5-S4)/100</f>
        <v>-0.001273</v>
      </c>
      <c r="AO5" s="23" t="n">
        <f aca="false">-RateDur*(T5-T4)/100</f>
        <v>-0.007239</v>
      </c>
      <c r="AP5" s="23" t="n">
        <f aca="false">-RateDur*(U5-U4)/100</f>
        <v>0.008037</v>
      </c>
      <c r="AQ5" s="23" t="n">
        <f aca="false">-RateDur*(V5-V4)/100</f>
        <v>-3.79999999999958E-005</v>
      </c>
    </row>
    <row r="6" customFormat="false" ht="15" hidden="false" customHeight="false" outlineLevel="0" collapsed="false">
      <c r="A6" s="19" t="n">
        <v>38077</v>
      </c>
      <c r="B6" s="24" t="n">
        <v>2.99</v>
      </c>
      <c r="C6" s="24" t="n">
        <v>1.886</v>
      </c>
      <c r="D6" s="24" t="n">
        <v>2.694</v>
      </c>
      <c r="E6" s="24" t="n">
        <v>2.08</v>
      </c>
      <c r="F6" s="24" t="n">
        <v>3.451</v>
      </c>
      <c r="G6" s="24" t="n">
        <v>-0.161</v>
      </c>
      <c r="H6" s="24" t="n">
        <v>4.202</v>
      </c>
      <c r="I6" s="24" t="n">
        <v>2.216</v>
      </c>
      <c r="J6" s="24" t="n">
        <v>1.801</v>
      </c>
      <c r="K6" s="24" t="n">
        <v>2.262</v>
      </c>
      <c r="L6" s="24" t="n">
        <v>2.015</v>
      </c>
      <c r="M6" s="24" t="n">
        <v>2.379</v>
      </c>
      <c r="N6" s="24" t="n">
        <v>0.311</v>
      </c>
      <c r="O6" s="24" t="n">
        <v>2.105</v>
      </c>
      <c r="P6" s="24" t="n">
        <v>3.093</v>
      </c>
      <c r="Q6" s="24" t="n">
        <v>2.016</v>
      </c>
      <c r="R6" s="24" t="n">
        <v>3.029</v>
      </c>
      <c r="S6" s="24" t="n">
        <v>2.441</v>
      </c>
      <c r="T6" s="24" t="n">
        <v>4.023</v>
      </c>
      <c r="U6" s="24" t="n">
        <v>-0.034</v>
      </c>
      <c r="V6" s="24" t="n">
        <v>4.508</v>
      </c>
      <c r="W6" s="25" t="n">
        <f aca="false">B6-I6</f>
        <v>0.774</v>
      </c>
      <c r="X6" s="25" t="n">
        <f aca="false">C6-J6</f>
        <v>0.085</v>
      </c>
      <c r="Y6" s="25" t="n">
        <f aca="false">D6-K6</f>
        <v>0.432</v>
      </c>
      <c r="Z6" s="25" t="n">
        <f aca="false">E6-L6</f>
        <v>0.065</v>
      </c>
      <c r="AA6" s="25" t="n">
        <f aca="false">F6-M6</f>
        <v>1.072</v>
      </c>
      <c r="AB6" s="25" t="n">
        <f aca="false">G6-N6</f>
        <v>-0.472</v>
      </c>
      <c r="AC6" s="25" t="n">
        <f aca="false">H6-O6</f>
        <v>2.097</v>
      </c>
      <c r="AD6" s="25" t="n">
        <f aca="false">W6-AVERAGE(W$4:W6)</f>
        <v>0.188333333333333</v>
      </c>
      <c r="AE6" s="25" t="n">
        <f aca="false">X6-AVERAGE(X$4:X6)</f>
        <v>0.0643333333333333</v>
      </c>
      <c r="AF6" s="25" t="n">
        <f aca="false">Y6-AVERAGE(Y$4:Y6)</f>
        <v>-0.0516666666666668</v>
      </c>
      <c r="AG6" s="25" t="n">
        <f aca="false">Z6-AVERAGE(Z$4:Z6)</f>
        <v>-0.044</v>
      </c>
      <c r="AH6" s="25" t="n">
        <f aca="false">AA6-AVERAGE(AA$4:AA6)</f>
        <v>0.0560000000000001</v>
      </c>
      <c r="AI6" s="25" t="n">
        <f aca="false">AB6-AVERAGE(AB$4:AB6)</f>
        <v>-0.200333333333333</v>
      </c>
      <c r="AJ6" s="25" t="n">
        <f aca="false">AC6-AVERAGE(AC$4:AC6)</f>
        <v>0.121666666666667</v>
      </c>
      <c r="AK6" s="23" t="n">
        <f aca="false">-RateDur*(P6-P5)/100</f>
        <v>-0.004921</v>
      </c>
      <c r="AL6" s="23" t="n">
        <f aca="false">-RateDur*(Q6-Q5)/100</f>
        <v>0.004541</v>
      </c>
      <c r="AM6" s="23" t="n">
        <f aca="false">-RateDur*(R6-R5)/100</f>
        <v>-0.004218</v>
      </c>
      <c r="AN6" s="23" t="n">
        <f aca="false">-RateDur*(S6-S5)/100</f>
        <v>-0.000797999999999997</v>
      </c>
      <c r="AO6" s="23" t="n">
        <f aca="false">-RateDur*(T6-T5)/100</f>
        <v>-0.00336299999999999</v>
      </c>
      <c r="AP6" s="23" t="n">
        <f aca="false">-RateDur*(U6-U5)/100</f>
        <v>0.003743</v>
      </c>
      <c r="AQ6" s="23" t="n">
        <f aca="false">-RateDur*(V6-V5)/100</f>
        <v>-0.00304</v>
      </c>
    </row>
    <row r="7" customFormat="false" ht="15" hidden="false" customHeight="false" outlineLevel="0" collapsed="false">
      <c r="A7" s="19" t="n">
        <v>38107</v>
      </c>
      <c r="B7" s="24" t="n">
        <v>3.23</v>
      </c>
      <c r="C7" s="24" t="n">
        <v>2.025</v>
      </c>
      <c r="D7" s="24" t="n">
        <v>2.865</v>
      </c>
      <c r="E7" s="24" t="n">
        <v>2.349</v>
      </c>
      <c r="F7" s="24" t="n">
        <v>3.336</v>
      </c>
      <c r="G7" s="24" t="n">
        <v>-0.181</v>
      </c>
      <c r="H7" s="24" t="n">
        <v>4.36</v>
      </c>
      <c r="I7" s="24" t="n">
        <v>2.107</v>
      </c>
      <c r="J7" s="24" t="n">
        <v>1.833</v>
      </c>
      <c r="K7" s="24" t="n">
        <v>2.339</v>
      </c>
      <c r="L7" s="24" t="n">
        <v>1.979</v>
      </c>
      <c r="M7" s="24" t="n">
        <v>2.277</v>
      </c>
      <c r="N7" s="24" t="n">
        <v>0.134</v>
      </c>
      <c r="O7" s="24" t="n">
        <v>2.152</v>
      </c>
      <c r="P7" s="24" t="n">
        <v>3.547</v>
      </c>
      <c r="Q7" s="24" t="n">
        <v>2.249</v>
      </c>
      <c r="R7" s="24" t="n">
        <v>3.109</v>
      </c>
      <c r="S7" s="24" t="n">
        <v>2.669</v>
      </c>
      <c r="T7" s="24" t="n">
        <v>3.53</v>
      </c>
      <c r="U7" s="24" t="n">
        <v>0.049</v>
      </c>
      <c r="V7" s="24" t="n">
        <v>4.599</v>
      </c>
      <c r="W7" s="25" t="n">
        <f aca="false">B7-I7</f>
        <v>1.123</v>
      </c>
      <c r="X7" s="25" t="n">
        <f aca="false">C7-J7</f>
        <v>0.192</v>
      </c>
      <c r="Y7" s="25" t="n">
        <f aca="false">D7-K7</f>
        <v>0.526</v>
      </c>
      <c r="Z7" s="25" t="n">
        <f aca="false">E7-L7</f>
        <v>0.37</v>
      </c>
      <c r="AA7" s="25" t="n">
        <f aca="false">F7-M7</f>
        <v>1.059</v>
      </c>
      <c r="AB7" s="25" t="n">
        <f aca="false">G7-N7</f>
        <v>-0.315</v>
      </c>
      <c r="AC7" s="25" t="n">
        <f aca="false">H7-O7</f>
        <v>2.208</v>
      </c>
      <c r="AD7" s="25" t="n">
        <f aca="false">W7-AVERAGE(W$4:W7)</f>
        <v>0.403</v>
      </c>
      <c r="AE7" s="25" t="n">
        <f aca="false">X7-AVERAGE(X$4:X7)</f>
        <v>0.1285</v>
      </c>
      <c r="AF7" s="25" t="n">
        <f aca="false">Y7-AVERAGE(Y$4:Y7)</f>
        <v>0.0317500000000002</v>
      </c>
      <c r="AG7" s="25" t="n">
        <f aca="false">Z7-AVERAGE(Z$4:Z7)</f>
        <v>0.19575</v>
      </c>
      <c r="AH7" s="25" t="n">
        <f aca="false">AA7-AVERAGE(AA$4:AA7)</f>
        <v>0.0322499999999999</v>
      </c>
      <c r="AI7" s="25" t="n">
        <f aca="false">AB7-AVERAGE(AB$4:AB7)</f>
        <v>-0.0325</v>
      </c>
      <c r="AJ7" s="25" t="n">
        <f aca="false">AC7-AVERAGE(AC$4:AC7)</f>
        <v>0.1745</v>
      </c>
      <c r="AK7" s="23" t="n">
        <f aca="false">-RateDur*(P7-P6)/100</f>
        <v>-0.008626</v>
      </c>
      <c r="AL7" s="23" t="n">
        <f aca="false">-RateDur*(Q7-Q6)/100</f>
        <v>-0.004427</v>
      </c>
      <c r="AM7" s="23" t="n">
        <f aca="false">-RateDur*(R7-R6)/100</f>
        <v>-0.00152</v>
      </c>
      <c r="AN7" s="23" t="n">
        <f aca="false">-RateDur*(S7-S6)/100</f>
        <v>-0.004332</v>
      </c>
      <c r="AO7" s="23" t="n">
        <f aca="false">-RateDur*(T7-T6)/100</f>
        <v>0.009367</v>
      </c>
      <c r="AP7" s="23" t="n">
        <f aca="false">-RateDur*(U7-U6)/100</f>
        <v>-0.001577</v>
      </c>
      <c r="AQ7" s="23" t="n">
        <f aca="false">-RateDur*(V7-V6)/100</f>
        <v>-0.001729</v>
      </c>
    </row>
    <row r="8" customFormat="false" ht="15" hidden="false" customHeight="false" outlineLevel="0" collapsed="false">
      <c r="A8" s="19" t="n">
        <v>38138</v>
      </c>
      <c r="B8" s="24" t="n">
        <v>2.954</v>
      </c>
      <c r="C8" s="24" t="n">
        <v>1.983</v>
      </c>
      <c r="D8" s="24" t="n">
        <v>2.703</v>
      </c>
      <c r="E8" s="24" t="n">
        <v>2.658</v>
      </c>
      <c r="F8" s="24" t="n">
        <v>3.164</v>
      </c>
      <c r="G8" s="24" t="n">
        <v>-0.274</v>
      </c>
      <c r="H8" s="24" t="n">
        <v>4.04</v>
      </c>
      <c r="I8" s="24" t="n">
        <v>1.983</v>
      </c>
      <c r="J8" s="24" t="n">
        <v>1.818</v>
      </c>
      <c r="K8" s="24" t="n">
        <v>2.262</v>
      </c>
      <c r="L8" s="24" t="n">
        <v>2.026</v>
      </c>
      <c r="M8" s="24" t="n">
        <v>2.364</v>
      </c>
      <c r="N8" s="24" t="n">
        <v>0.265</v>
      </c>
      <c r="O8" s="24" t="n">
        <v>2.096</v>
      </c>
      <c r="P8" s="24" t="n">
        <v>3.289</v>
      </c>
      <c r="Q8" s="24" t="n">
        <v>1.974</v>
      </c>
      <c r="R8" s="24" t="n">
        <v>3.033</v>
      </c>
      <c r="S8" s="24" t="n">
        <v>2.873</v>
      </c>
      <c r="T8" s="24" t="n">
        <v>3.454</v>
      </c>
      <c r="U8" s="24" t="n">
        <v>-0.004</v>
      </c>
      <c r="V8" s="24" t="n">
        <v>4.215</v>
      </c>
      <c r="W8" s="25" t="n">
        <f aca="false">B8-I8</f>
        <v>0.971</v>
      </c>
      <c r="X8" s="25" t="n">
        <f aca="false">C8-J8</f>
        <v>0.165</v>
      </c>
      <c r="Y8" s="25" t="n">
        <f aca="false">D8-K8</f>
        <v>0.441</v>
      </c>
      <c r="Z8" s="25" t="n">
        <f aca="false">E8-L8</f>
        <v>0.632</v>
      </c>
      <c r="AA8" s="25" t="n">
        <f aca="false">F8-M8</f>
        <v>0.8</v>
      </c>
      <c r="AB8" s="25" t="n">
        <f aca="false">G8-N8</f>
        <v>-0.539</v>
      </c>
      <c r="AC8" s="25" t="n">
        <f aca="false">H8-O8</f>
        <v>1.944</v>
      </c>
      <c r="AD8" s="25" t="n">
        <f aca="false">W8-AVERAGE(W$4:W8)</f>
        <v>0.2008</v>
      </c>
      <c r="AE8" s="25" t="n">
        <f aca="false">X8-AVERAGE(X$4:X8)</f>
        <v>0.0812</v>
      </c>
      <c r="AF8" s="25" t="n">
        <f aca="false">Y8-AVERAGE(Y$4:Y8)</f>
        <v>-0.0426000000000002</v>
      </c>
      <c r="AG8" s="25" t="n">
        <f aca="false">Z8-AVERAGE(Z$4:Z8)</f>
        <v>0.3662</v>
      </c>
      <c r="AH8" s="25" t="n">
        <f aca="false">AA8-AVERAGE(AA$4:AA8)</f>
        <v>-0.1814</v>
      </c>
      <c r="AI8" s="25" t="n">
        <f aca="false">AB8-AVERAGE(AB$4:AB8)</f>
        <v>-0.2052</v>
      </c>
      <c r="AJ8" s="25" t="n">
        <f aca="false">AC8-AVERAGE(AC$4:AC8)</f>
        <v>-0.0716000000000001</v>
      </c>
      <c r="AK8" s="23" t="n">
        <f aca="false">-RateDur*(P8-P7)/100</f>
        <v>0.004902</v>
      </c>
      <c r="AL8" s="23" t="n">
        <f aca="false">-RateDur*(Q8-Q7)/100</f>
        <v>0.005225</v>
      </c>
      <c r="AM8" s="23" t="n">
        <f aca="false">-RateDur*(R8-R7)/100</f>
        <v>0.001444</v>
      </c>
      <c r="AN8" s="23" t="n">
        <f aca="false">-RateDur*(S8-S7)/100</f>
        <v>-0.003876</v>
      </c>
      <c r="AO8" s="23" t="n">
        <f aca="false">-RateDur*(T8-T7)/100</f>
        <v>0.00144399999999999</v>
      </c>
      <c r="AP8" s="23" t="n">
        <f aca="false">-RateDur*(U8-U7)/100</f>
        <v>0.001007</v>
      </c>
      <c r="AQ8" s="23" t="n">
        <f aca="false">-RateDur*(V8-V7)/100</f>
        <v>0.00729600000000001</v>
      </c>
    </row>
    <row r="9" customFormat="false" ht="15" hidden="false" customHeight="false" outlineLevel="0" collapsed="false">
      <c r="A9" s="19" t="n">
        <v>38168</v>
      </c>
      <c r="B9" s="24" t="n">
        <v>2.965</v>
      </c>
      <c r="C9" s="24" t="n">
        <v>1.962</v>
      </c>
      <c r="D9" s="24" t="n">
        <v>2.59</v>
      </c>
      <c r="E9" s="24" t="n">
        <v>2.669</v>
      </c>
      <c r="F9" s="24" t="n">
        <v>2.972</v>
      </c>
      <c r="G9" s="24" t="n">
        <v>-0.142</v>
      </c>
      <c r="H9" s="24" t="n">
        <v>4.152</v>
      </c>
      <c r="I9" s="24" t="n">
        <v>1.985</v>
      </c>
      <c r="J9" s="24" t="n">
        <v>1.836</v>
      </c>
      <c r="K9" s="24" t="n">
        <v>2.19</v>
      </c>
      <c r="L9" s="24" t="n">
        <v>2.186</v>
      </c>
      <c r="M9" s="24" t="n">
        <v>2.493</v>
      </c>
      <c r="N9" s="24" t="n">
        <v>0.064</v>
      </c>
      <c r="O9" s="24" t="n">
        <v>2.197</v>
      </c>
      <c r="P9" s="24" t="n">
        <v>3.234</v>
      </c>
      <c r="Q9" s="24" t="n">
        <v>2.202</v>
      </c>
      <c r="R9" s="24" t="n">
        <v>2.756</v>
      </c>
      <c r="S9" s="24" t="n">
        <v>2.888</v>
      </c>
      <c r="T9" s="24" t="n">
        <v>3.195</v>
      </c>
      <c r="U9" s="24" t="n">
        <v>0.065</v>
      </c>
      <c r="V9" s="24" t="n">
        <v>4.405</v>
      </c>
      <c r="W9" s="25" t="n">
        <f aca="false">B9-I9</f>
        <v>0.98</v>
      </c>
      <c r="X9" s="25" t="n">
        <f aca="false">C9-J9</f>
        <v>0.126</v>
      </c>
      <c r="Y9" s="25" t="n">
        <f aca="false">D9-K9</f>
        <v>0.4</v>
      </c>
      <c r="Z9" s="25" t="n">
        <f aca="false">E9-L9</f>
        <v>0.483</v>
      </c>
      <c r="AA9" s="25" t="n">
        <f aca="false">F9-M9</f>
        <v>0.479</v>
      </c>
      <c r="AB9" s="25" t="n">
        <f aca="false">G9-N9</f>
        <v>-0.206</v>
      </c>
      <c r="AC9" s="25" t="n">
        <f aca="false">H9-O9</f>
        <v>1.955</v>
      </c>
      <c r="AD9" s="25" t="n">
        <f aca="false">W9-AVERAGE(W$4:W9)</f>
        <v>0.174833333333333</v>
      </c>
      <c r="AE9" s="25" t="n">
        <f aca="false">X9-AVERAGE(X$4:X9)</f>
        <v>0.0351666666666666</v>
      </c>
      <c r="AF9" s="25" t="n">
        <f aca="false">Y9-AVERAGE(Y$4:Y9)</f>
        <v>-0.0696666666666668</v>
      </c>
      <c r="AG9" s="25" t="n">
        <f aca="false">Z9-AVERAGE(Z$4:Z9)</f>
        <v>0.181</v>
      </c>
      <c r="AH9" s="25" t="n">
        <f aca="false">AA9-AVERAGE(AA$4:AA9)</f>
        <v>-0.418666666666667</v>
      </c>
      <c r="AI9" s="25" t="n">
        <f aca="false">AB9-AVERAGE(AB$4:AB9)</f>
        <v>0.1065</v>
      </c>
      <c r="AJ9" s="25" t="n">
        <f aca="false">AC9-AVERAGE(AC$4:AC9)</f>
        <v>-0.0505</v>
      </c>
      <c r="AK9" s="23" t="n">
        <f aca="false">-RateDur*(P9-P8)/100</f>
        <v>0.001045</v>
      </c>
      <c r="AL9" s="23" t="n">
        <f aca="false">-RateDur*(Q9-Q8)/100</f>
        <v>-0.004332</v>
      </c>
      <c r="AM9" s="23" t="n">
        <f aca="false">-RateDur*(R9-R8)/100</f>
        <v>0.005263</v>
      </c>
      <c r="AN9" s="23" t="n">
        <f aca="false">-RateDur*(S9-S8)/100</f>
        <v>-0.000284999999999994</v>
      </c>
      <c r="AO9" s="23" t="n">
        <f aca="false">-RateDur*(T9-T8)/100</f>
        <v>0.00492100000000001</v>
      </c>
      <c r="AP9" s="23" t="n">
        <f aca="false">-RateDur*(U9-U8)/100</f>
        <v>-0.001311</v>
      </c>
      <c r="AQ9" s="23" t="n">
        <f aca="false">-RateDur*(V9-V8)/100</f>
        <v>-0.00361000000000001</v>
      </c>
    </row>
    <row r="10" customFormat="false" ht="15" hidden="false" customHeight="false" outlineLevel="0" collapsed="false">
      <c r="A10" s="19" t="n">
        <v>38199</v>
      </c>
      <c r="B10" s="24" t="n">
        <v>2.887</v>
      </c>
      <c r="C10" s="24" t="n">
        <v>1.77</v>
      </c>
      <c r="D10" s="24" t="n">
        <v>2.54</v>
      </c>
      <c r="E10" s="24" t="n">
        <v>2.53</v>
      </c>
      <c r="F10" s="24" t="n">
        <v>2.774</v>
      </c>
      <c r="G10" s="24" t="n">
        <v>-0.32</v>
      </c>
      <c r="H10" s="24" t="n">
        <v>4.295</v>
      </c>
      <c r="I10" s="24" t="n">
        <v>1.974</v>
      </c>
      <c r="J10" s="24" t="n">
        <v>1.833</v>
      </c>
      <c r="K10" s="24" t="n">
        <v>2.208</v>
      </c>
      <c r="L10" s="24" t="n">
        <v>2.239</v>
      </c>
      <c r="M10" s="24" t="n">
        <v>2.567</v>
      </c>
      <c r="N10" s="24" t="n">
        <v>0.169</v>
      </c>
      <c r="O10" s="24" t="n">
        <v>2.031</v>
      </c>
      <c r="P10" s="24" t="n">
        <v>3.031</v>
      </c>
      <c r="Q10" s="24" t="n">
        <v>2.071</v>
      </c>
      <c r="R10" s="24" t="n">
        <v>2.765</v>
      </c>
      <c r="S10" s="24" t="n">
        <v>2.752</v>
      </c>
      <c r="T10" s="24" t="n">
        <v>3.086</v>
      </c>
      <c r="U10" s="24" t="n">
        <v>0.026</v>
      </c>
      <c r="V10" s="24" t="n">
        <v>4.575</v>
      </c>
      <c r="W10" s="25" t="n">
        <f aca="false">B10-I10</f>
        <v>0.913</v>
      </c>
      <c r="X10" s="25" t="n">
        <f aca="false">C10-J10</f>
        <v>-0.0629999999999999</v>
      </c>
      <c r="Y10" s="25" t="n">
        <f aca="false">D10-K10</f>
        <v>0.332</v>
      </c>
      <c r="Z10" s="25" t="n">
        <f aca="false">E10-L10</f>
        <v>0.291</v>
      </c>
      <c r="AA10" s="25" t="n">
        <f aca="false">F10-M10</f>
        <v>0.207</v>
      </c>
      <c r="AB10" s="25" t="n">
        <f aca="false">G10-N10</f>
        <v>-0.489</v>
      </c>
      <c r="AC10" s="25" t="n">
        <f aca="false">H10-O10</f>
        <v>2.264</v>
      </c>
      <c r="AD10" s="25" t="n">
        <f aca="false">W10-AVERAGE(W$4:W10)</f>
        <v>0.0924285714285715</v>
      </c>
      <c r="AE10" s="25" t="n">
        <f aca="false">X10-AVERAGE(X$4:X10)</f>
        <v>-0.131857142857143</v>
      </c>
      <c r="AF10" s="25" t="n">
        <f aca="false">Y10-AVERAGE(Y$4:Y10)</f>
        <v>-0.118</v>
      </c>
      <c r="AG10" s="25" t="n">
        <f aca="false">Z10-AVERAGE(Z$4:Z10)</f>
        <v>-0.00942857142857145</v>
      </c>
      <c r="AH10" s="25" t="n">
        <f aca="false">AA10-AVERAGE(AA$4:AA10)</f>
        <v>-0.592</v>
      </c>
      <c r="AI10" s="25" t="n">
        <f aca="false">AB10-AVERAGE(AB$4:AB10)</f>
        <v>-0.151285714285714</v>
      </c>
      <c r="AJ10" s="25" t="n">
        <f aca="false">AC10-AVERAGE(AC$4:AC10)</f>
        <v>0.221571428571428</v>
      </c>
      <c r="AK10" s="23" t="n">
        <f aca="false">-RateDur*(P10-P9)/100</f>
        <v>0.003857</v>
      </c>
      <c r="AL10" s="23" t="n">
        <f aca="false">-RateDur*(Q10-Q9)/100</f>
        <v>0.002489</v>
      </c>
      <c r="AM10" s="23" t="n">
        <f aca="false">-RateDur*(R10-R9)/100</f>
        <v>-0.000171000000000006</v>
      </c>
      <c r="AN10" s="23" t="n">
        <f aca="false">-RateDur*(S10-S9)/100</f>
        <v>0.002584</v>
      </c>
      <c r="AO10" s="23" t="n">
        <f aca="false">-RateDur*(T10-T9)/100</f>
        <v>0.002071</v>
      </c>
      <c r="AP10" s="23" t="n">
        <f aca="false">-RateDur*(U10-U9)/100</f>
        <v>0.000741</v>
      </c>
      <c r="AQ10" s="23" t="n">
        <f aca="false">-RateDur*(V10-V9)/100</f>
        <v>-0.00323</v>
      </c>
    </row>
    <row r="11" customFormat="false" ht="15" hidden="false" customHeight="false" outlineLevel="0" collapsed="false">
      <c r="A11" s="19" t="n">
        <v>38230</v>
      </c>
      <c r="B11" s="24" t="n">
        <v>2.93</v>
      </c>
      <c r="C11" s="24" t="n">
        <v>2.087</v>
      </c>
      <c r="D11" s="24" t="n">
        <v>2.351</v>
      </c>
      <c r="E11" s="24" t="n">
        <v>2.242</v>
      </c>
      <c r="F11" s="24" t="n">
        <v>2.642</v>
      </c>
      <c r="G11" s="24" t="n">
        <v>-0.267</v>
      </c>
      <c r="H11" s="24" t="n">
        <v>4.058</v>
      </c>
      <c r="I11" s="24" t="n">
        <v>1.983</v>
      </c>
      <c r="J11" s="24" t="n">
        <v>1.902</v>
      </c>
      <c r="K11" s="24" t="n">
        <v>2.247</v>
      </c>
      <c r="L11" s="24" t="n">
        <v>2.113</v>
      </c>
      <c r="M11" s="24" t="n">
        <v>2.48</v>
      </c>
      <c r="N11" s="24" t="n">
        <v>0.188</v>
      </c>
      <c r="O11" s="24" t="n">
        <v>2.108</v>
      </c>
      <c r="P11" s="24" t="n">
        <v>3.156</v>
      </c>
      <c r="Q11" s="24" t="n">
        <v>2.399</v>
      </c>
      <c r="R11" s="24" t="n">
        <v>2.372</v>
      </c>
      <c r="S11" s="24" t="n">
        <v>2.503</v>
      </c>
      <c r="T11" s="24" t="n">
        <v>2.872</v>
      </c>
      <c r="U11" s="24" t="n">
        <v>-0.007</v>
      </c>
      <c r="V11" s="24" t="n">
        <v>4.437</v>
      </c>
      <c r="W11" s="25" t="n">
        <f aca="false">B11-I11</f>
        <v>0.947</v>
      </c>
      <c r="X11" s="25" t="n">
        <f aca="false">C11-J11</f>
        <v>0.185</v>
      </c>
      <c r="Y11" s="25" t="n">
        <f aca="false">D11-K11</f>
        <v>0.104</v>
      </c>
      <c r="Z11" s="25" t="n">
        <f aca="false">E11-L11</f>
        <v>0.129</v>
      </c>
      <c r="AA11" s="25" t="n">
        <f aca="false">F11-M11</f>
        <v>0.162</v>
      </c>
      <c r="AB11" s="25" t="n">
        <f aca="false">G11-N11</f>
        <v>-0.455</v>
      </c>
      <c r="AC11" s="25" t="n">
        <f aca="false">H11-O11</f>
        <v>1.95</v>
      </c>
      <c r="AD11" s="25" t="n">
        <f aca="false">W11-AVERAGE(W$4:W11)</f>
        <v>0.110625</v>
      </c>
      <c r="AE11" s="25" t="n">
        <f aca="false">X11-AVERAGE(X$4:X11)</f>
        <v>0.101625</v>
      </c>
      <c r="AF11" s="25" t="n">
        <f aca="false">Y11-AVERAGE(Y$4:Y11)</f>
        <v>-0.30275</v>
      </c>
      <c r="AG11" s="25" t="n">
        <f aca="false">Z11-AVERAGE(Z$4:Z11)</f>
        <v>-0.15</v>
      </c>
      <c r="AH11" s="25" t="n">
        <f aca="false">AA11-AVERAGE(AA$4:AA11)</f>
        <v>-0.557375</v>
      </c>
      <c r="AI11" s="25" t="n">
        <f aca="false">AB11-AVERAGE(AB$4:AB11)</f>
        <v>-0.102625</v>
      </c>
      <c r="AJ11" s="25" t="n">
        <f aca="false">AC11-AVERAGE(AC$4:AC11)</f>
        <v>-0.0808750000000003</v>
      </c>
      <c r="AK11" s="23" t="n">
        <f aca="false">-RateDur*(P11-P10)/100</f>
        <v>-0.002375</v>
      </c>
      <c r="AL11" s="23" t="n">
        <f aca="false">-RateDur*(Q11-Q10)/100</f>
        <v>-0.006232</v>
      </c>
      <c r="AM11" s="23" t="n">
        <f aca="false">-RateDur*(R11-R10)/100</f>
        <v>0.007467</v>
      </c>
      <c r="AN11" s="23" t="n">
        <f aca="false">-RateDur*(S11-S10)/100</f>
        <v>0.00473099999999999</v>
      </c>
      <c r="AO11" s="23" t="n">
        <f aca="false">-RateDur*(T11-T10)/100</f>
        <v>0.004066</v>
      </c>
      <c r="AP11" s="23" t="n">
        <f aca="false">-RateDur*(U11-U10)/100</f>
        <v>0.000627</v>
      </c>
      <c r="AQ11" s="23" t="n">
        <f aca="false">-RateDur*(V11-V10)/100</f>
        <v>0.002622</v>
      </c>
    </row>
    <row r="12" customFormat="false" ht="15" hidden="false" customHeight="false" outlineLevel="0" collapsed="false">
      <c r="A12" s="19" t="n">
        <v>38260</v>
      </c>
      <c r="B12" s="24" t="n">
        <v>2.777</v>
      </c>
      <c r="C12" s="24" t="n">
        <v>2.059</v>
      </c>
      <c r="D12" s="24" t="n">
        <v>2.298</v>
      </c>
      <c r="E12" s="24" t="n">
        <v>2.139</v>
      </c>
      <c r="F12" s="24" t="n">
        <v>2.579</v>
      </c>
      <c r="G12" s="24" t="n">
        <v>-0.248</v>
      </c>
      <c r="H12" s="24" t="n">
        <v>4.234</v>
      </c>
      <c r="I12" s="24" t="n">
        <v>1.971</v>
      </c>
      <c r="J12" s="24" t="n">
        <v>1.796</v>
      </c>
      <c r="K12" s="24" t="n">
        <v>2.319</v>
      </c>
      <c r="L12" s="24" t="n">
        <v>2.211</v>
      </c>
      <c r="M12" s="24" t="n">
        <v>2.517</v>
      </c>
      <c r="N12" s="24" t="n">
        <v>0.239</v>
      </c>
      <c r="O12" s="24" t="n">
        <v>2.172</v>
      </c>
      <c r="P12" s="24" t="n">
        <v>2.876</v>
      </c>
      <c r="Q12" s="24" t="n">
        <v>2.264</v>
      </c>
      <c r="R12" s="24" t="n">
        <v>2.575</v>
      </c>
      <c r="S12" s="24" t="n">
        <v>2.337</v>
      </c>
      <c r="T12" s="24" t="n">
        <v>2.853</v>
      </c>
      <c r="U12" s="24" t="n">
        <v>0.059</v>
      </c>
      <c r="V12" s="24" t="n">
        <v>4.601</v>
      </c>
      <c r="W12" s="25" t="n">
        <f aca="false">B12-I12</f>
        <v>0.806</v>
      </c>
      <c r="X12" s="25" t="n">
        <f aca="false">C12-J12</f>
        <v>0.263</v>
      </c>
      <c r="Y12" s="25" t="n">
        <f aca="false">D12-K12</f>
        <v>-0.0209999999999999</v>
      </c>
      <c r="Z12" s="25" t="n">
        <f aca="false">E12-L12</f>
        <v>-0.0720000000000001</v>
      </c>
      <c r="AA12" s="25" t="n">
        <f aca="false">F12-M12</f>
        <v>0.0620000000000003</v>
      </c>
      <c r="AB12" s="25" t="n">
        <f aca="false">G12-N12</f>
        <v>-0.487</v>
      </c>
      <c r="AC12" s="25" t="n">
        <f aca="false">H12-O12</f>
        <v>2.062</v>
      </c>
      <c r="AD12" s="25" t="n">
        <f aca="false">W12-AVERAGE(W$4:W12)</f>
        <v>-0.0269999999999999</v>
      </c>
      <c r="AE12" s="25" t="n">
        <f aca="false">X12-AVERAGE(X$4:X12)</f>
        <v>0.159666666666667</v>
      </c>
      <c r="AF12" s="25" t="n">
        <f aca="false">Y12-AVERAGE(Y$4:Y12)</f>
        <v>-0.380222222222222</v>
      </c>
      <c r="AG12" s="25" t="n">
        <f aca="false">Z12-AVERAGE(Z$4:Z12)</f>
        <v>-0.312</v>
      </c>
      <c r="AH12" s="25" t="n">
        <f aca="false">AA12-AVERAGE(AA$4:AA12)</f>
        <v>-0.584333333333333</v>
      </c>
      <c r="AI12" s="25" t="n">
        <f aca="false">AB12-AVERAGE(AB$4:AB12)</f>
        <v>-0.119666666666667</v>
      </c>
      <c r="AJ12" s="25" t="n">
        <f aca="false">AC12-AVERAGE(AC$4:AC12)</f>
        <v>0.0276666666666663</v>
      </c>
      <c r="AK12" s="23" t="n">
        <f aca="false">-RateDur*(P12-P11)/100</f>
        <v>0.00532</v>
      </c>
      <c r="AL12" s="23" t="n">
        <f aca="false">-RateDur*(Q12-Q11)/100</f>
        <v>0.002565</v>
      </c>
      <c r="AM12" s="23" t="n">
        <f aca="false">-RateDur*(R12-R11)/100</f>
        <v>-0.00385700000000001</v>
      </c>
      <c r="AN12" s="23" t="n">
        <f aca="false">-RateDur*(S12-S11)/100</f>
        <v>0.003154</v>
      </c>
      <c r="AO12" s="23" t="n">
        <f aca="false">-RateDur*(T12-T11)/100</f>
        <v>0.000360999999999994</v>
      </c>
      <c r="AP12" s="23" t="n">
        <f aca="false">-RateDur*(U12-U11)/100</f>
        <v>-0.001254</v>
      </c>
      <c r="AQ12" s="23" t="n">
        <f aca="false">-RateDur*(V12-V11)/100</f>
        <v>-0.00311599999999999</v>
      </c>
    </row>
    <row r="13" customFormat="false" ht="15" hidden="false" customHeight="false" outlineLevel="0" collapsed="false">
      <c r="A13" s="19" t="n">
        <v>38291</v>
      </c>
      <c r="B13" s="24" t="n">
        <v>2.678</v>
      </c>
      <c r="C13" s="24" t="n">
        <v>1.807</v>
      </c>
      <c r="D13" s="24" t="n">
        <v>2.512</v>
      </c>
      <c r="E13" s="24" t="n">
        <v>1.913</v>
      </c>
      <c r="F13" s="24" t="n">
        <v>2.432</v>
      </c>
      <c r="G13" s="24" t="n">
        <v>-0.248</v>
      </c>
      <c r="H13" s="24" t="n">
        <v>4.511</v>
      </c>
      <c r="I13" s="24" t="n">
        <v>1.91</v>
      </c>
      <c r="J13" s="24" t="n">
        <v>1.785</v>
      </c>
      <c r="K13" s="24" t="n">
        <v>2.318</v>
      </c>
      <c r="L13" s="24" t="n">
        <v>2.144</v>
      </c>
      <c r="M13" s="24" t="n">
        <v>2.435</v>
      </c>
      <c r="N13" s="24" t="n">
        <v>0.192</v>
      </c>
      <c r="O13" s="24" t="n">
        <v>2.14</v>
      </c>
      <c r="P13" s="24" t="n">
        <v>3.056</v>
      </c>
      <c r="Q13" s="24" t="n">
        <v>2.167</v>
      </c>
      <c r="R13" s="24" t="n">
        <v>2.82</v>
      </c>
      <c r="S13" s="24" t="n">
        <v>2.047</v>
      </c>
      <c r="T13" s="24" t="n">
        <v>2.652</v>
      </c>
      <c r="U13" s="24" t="n">
        <v>0.162</v>
      </c>
      <c r="V13" s="24" t="n">
        <v>4.923</v>
      </c>
      <c r="W13" s="25" t="n">
        <f aca="false">B13-I13</f>
        <v>0.768</v>
      </c>
      <c r="X13" s="25" t="n">
        <f aca="false">C13-J13</f>
        <v>0.022</v>
      </c>
      <c r="Y13" s="25" t="n">
        <f aca="false">D13-K13</f>
        <v>0.194</v>
      </c>
      <c r="Z13" s="25" t="n">
        <f aca="false">E13-L13</f>
        <v>-0.231</v>
      </c>
      <c r="AA13" s="25" t="n">
        <f aca="false">F13-M13</f>
        <v>-0.00300000000000011</v>
      </c>
      <c r="AB13" s="25" t="n">
        <f aca="false">G13-N13</f>
        <v>-0.44</v>
      </c>
      <c r="AC13" s="25" t="n">
        <f aca="false">H13-O13</f>
        <v>2.371</v>
      </c>
      <c r="AD13" s="25" t="n">
        <f aca="false">W13-AVERAGE(W$4:W13)</f>
        <v>-0.0585</v>
      </c>
      <c r="AE13" s="25" t="n">
        <f aca="false">X13-AVERAGE(X$4:X13)</f>
        <v>-0.0732</v>
      </c>
      <c r="AF13" s="25" t="n">
        <f aca="false">Y13-AVERAGE(Y$4:Y13)</f>
        <v>-0.1487</v>
      </c>
      <c r="AG13" s="25" t="n">
        <f aca="false">Z13-AVERAGE(Z$4:Z13)</f>
        <v>-0.4239</v>
      </c>
      <c r="AH13" s="25" t="n">
        <f aca="false">AA13-AVERAGE(AA$4:AA13)</f>
        <v>-0.5844</v>
      </c>
      <c r="AI13" s="25" t="n">
        <f aca="false">AB13-AVERAGE(AB$4:AB13)</f>
        <v>-0.0654</v>
      </c>
      <c r="AJ13" s="25" t="n">
        <f aca="false">AC13-AVERAGE(AC$4:AC13)</f>
        <v>0.303</v>
      </c>
      <c r="AK13" s="23" t="n">
        <f aca="false">-RateDur*(P13-P12)/100</f>
        <v>-0.00342</v>
      </c>
      <c r="AL13" s="23" t="n">
        <f aca="false">-RateDur*(Q13-Q12)/100</f>
        <v>0.001843</v>
      </c>
      <c r="AM13" s="23" t="n">
        <f aca="false">-RateDur*(R13-R12)/100</f>
        <v>-0.00465499999999999</v>
      </c>
      <c r="AN13" s="23" t="n">
        <f aca="false">-RateDur*(S13-S12)/100</f>
        <v>0.00551</v>
      </c>
      <c r="AO13" s="23" t="n">
        <f aca="false">-RateDur*(T13-T12)/100</f>
        <v>0.003819</v>
      </c>
      <c r="AP13" s="23" t="n">
        <f aca="false">-RateDur*(U13-U12)/100</f>
        <v>-0.001957</v>
      </c>
      <c r="AQ13" s="23" t="n">
        <f aca="false">-RateDur*(V13-V12)/100</f>
        <v>-0.006118</v>
      </c>
    </row>
    <row r="14" customFormat="false" ht="15" hidden="false" customHeight="false" outlineLevel="0" collapsed="false">
      <c r="A14" s="19" t="n">
        <v>38321</v>
      </c>
      <c r="B14" s="24" t="n">
        <v>2.48</v>
      </c>
      <c r="C14" s="24" t="n">
        <v>1.991</v>
      </c>
      <c r="D14" s="24" t="n">
        <v>2.508</v>
      </c>
      <c r="E14" s="24" t="n">
        <v>2.145</v>
      </c>
      <c r="F14" s="24" t="n">
        <v>2.724</v>
      </c>
      <c r="G14" s="24" t="n">
        <v>-0.294</v>
      </c>
      <c r="H14" s="24" t="n">
        <v>4.408</v>
      </c>
      <c r="I14" s="24" t="n">
        <v>1.89</v>
      </c>
      <c r="J14" s="24" t="n">
        <v>1.846</v>
      </c>
      <c r="K14" s="24" t="n">
        <v>2.279</v>
      </c>
      <c r="L14" s="24" t="n">
        <v>2.08</v>
      </c>
      <c r="M14" s="24" t="n">
        <v>2.39</v>
      </c>
      <c r="N14" s="24" t="n">
        <v>0.147</v>
      </c>
      <c r="O14" s="24" t="n">
        <v>2.052</v>
      </c>
      <c r="P14" s="24" t="n">
        <v>2.732</v>
      </c>
      <c r="Q14" s="24" t="n">
        <v>2.245</v>
      </c>
      <c r="R14" s="24" t="n">
        <v>2.794</v>
      </c>
      <c r="S14" s="24" t="n">
        <v>2.557</v>
      </c>
      <c r="T14" s="24" t="n">
        <v>3.029</v>
      </c>
      <c r="U14" s="24" t="n">
        <v>0.186</v>
      </c>
      <c r="V14" s="24" t="n">
        <v>4.724</v>
      </c>
      <c r="W14" s="25" t="n">
        <f aca="false">B14-I14</f>
        <v>0.59</v>
      </c>
      <c r="X14" s="25" t="n">
        <f aca="false">C14-J14</f>
        <v>0.145</v>
      </c>
      <c r="Y14" s="25" t="n">
        <f aca="false">D14-K14</f>
        <v>0.229</v>
      </c>
      <c r="Z14" s="25" t="n">
        <f aca="false">E14-L14</f>
        <v>0.065</v>
      </c>
      <c r="AA14" s="25" t="n">
        <f aca="false">F14-M14</f>
        <v>0.334</v>
      </c>
      <c r="AB14" s="25" t="n">
        <f aca="false">G14-N14</f>
        <v>-0.441</v>
      </c>
      <c r="AC14" s="25" t="n">
        <f aca="false">H14-O14</f>
        <v>2.356</v>
      </c>
      <c r="AD14" s="25" t="n">
        <f aca="false">W14-AVERAGE(W$4:W14)</f>
        <v>-0.215</v>
      </c>
      <c r="AE14" s="25" t="n">
        <f aca="false">X14-AVERAGE(X$4:X14)</f>
        <v>0.0452727272727273</v>
      </c>
      <c r="AF14" s="25" t="n">
        <f aca="false">Y14-AVERAGE(Y$4:Y14)</f>
        <v>-0.103363636363636</v>
      </c>
      <c r="AG14" s="25" t="n">
        <f aca="false">Z14-AVERAGE(Z$4:Z14)</f>
        <v>-0.116272727272727</v>
      </c>
      <c r="AH14" s="25" t="n">
        <f aca="false">AA14-AVERAGE(AA$4:AA14)</f>
        <v>-0.224909090909091</v>
      </c>
      <c r="AI14" s="25" t="n">
        <f aca="false">AB14-AVERAGE(AB$4:AB14)</f>
        <v>-0.0603636363636363</v>
      </c>
      <c r="AJ14" s="25" t="n">
        <f aca="false">AC14-AVERAGE(AC$4:AC14)</f>
        <v>0.261818181818182</v>
      </c>
      <c r="AK14" s="23" t="n">
        <f aca="false">-RateDur*(P14-P13)/100</f>
        <v>0.006156</v>
      </c>
      <c r="AL14" s="23" t="n">
        <f aca="false">-RateDur*(Q14-Q13)/100</f>
        <v>-0.00148200000000001</v>
      </c>
      <c r="AM14" s="23" t="n">
        <f aca="false">-RateDur*(R14-R13)/100</f>
        <v>0.000493999999999996</v>
      </c>
      <c r="AN14" s="23" t="n">
        <f aca="false">-RateDur*(S14-S13)/100</f>
        <v>-0.00969</v>
      </c>
      <c r="AO14" s="23" t="n">
        <f aca="false">-RateDur*(T14-T13)/100</f>
        <v>-0.007163</v>
      </c>
      <c r="AP14" s="23" t="n">
        <f aca="false">-RateDur*(U14-U13)/100</f>
        <v>-0.000456</v>
      </c>
      <c r="AQ14" s="23" t="n">
        <f aca="false">-RateDur*(V14-V13)/100</f>
        <v>0.003781</v>
      </c>
    </row>
    <row r="15" customFormat="false" ht="15" hidden="false" customHeight="false" outlineLevel="0" collapsed="false">
      <c r="A15" s="19" t="n">
        <v>38352</v>
      </c>
      <c r="B15" s="24" t="n">
        <v>2.592</v>
      </c>
      <c r="C15" s="24" t="n">
        <v>2.15</v>
      </c>
      <c r="D15" s="24" t="n">
        <v>2.664</v>
      </c>
      <c r="E15" s="24" t="n">
        <v>2.255</v>
      </c>
      <c r="F15" s="24" t="n">
        <v>2.658</v>
      </c>
      <c r="G15" s="24" t="n">
        <v>-0.245</v>
      </c>
      <c r="H15" s="24" t="n">
        <v>4.5</v>
      </c>
      <c r="I15" s="24" t="n">
        <v>1.935</v>
      </c>
      <c r="J15" s="24" t="n">
        <v>1.819</v>
      </c>
      <c r="K15" s="24" t="n">
        <v>2.131</v>
      </c>
      <c r="L15" s="24" t="n">
        <v>2.22</v>
      </c>
      <c r="M15" s="24" t="n">
        <v>2.424</v>
      </c>
      <c r="N15" s="24" t="n">
        <v>0.146</v>
      </c>
      <c r="O15" s="24" t="n">
        <v>2.088</v>
      </c>
      <c r="P15" s="24" t="n">
        <v>2.843</v>
      </c>
      <c r="Q15" s="24" t="n">
        <v>2.204</v>
      </c>
      <c r="R15" s="24" t="n">
        <v>2.828</v>
      </c>
      <c r="S15" s="24" t="n">
        <v>2.504</v>
      </c>
      <c r="T15" s="24" t="n">
        <v>2.845</v>
      </c>
      <c r="U15" s="24" t="n">
        <v>-0.13</v>
      </c>
      <c r="V15" s="24" t="n">
        <v>4.693</v>
      </c>
      <c r="W15" s="25" t="n">
        <f aca="false">B15-I15</f>
        <v>0.657</v>
      </c>
      <c r="X15" s="25" t="n">
        <f aca="false">C15-J15</f>
        <v>0.331</v>
      </c>
      <c r="Y15" s="25" t="n">
        <f aca="false">D15-K15</f>
        <v>0.533</v>
      </c>
      <c r="Z15" s="25" t="n">
        <f aca="false">E15-L15</f>
        <v>0.0349999999999997</v>
      </c>
      <c r="AA15" s="25" t="n">
        <f aca="false">F15-M15</f>
        <v>0.234</v>
      </c>
      <c r="AB15" s="25" t="n">
        <f aca="false">G15-N15</f>
        <v>-0.391</v>
      </c>
      <c r="AC15" s="25" t="n">
        <f aca="false">H15-O15</f>
        <v>2.412</v>
      </c>
      <c r="AD15" s="25" t="n">
        <f aca="false">W15-AVERAGE(W$4:W15)</f>
        <v>-0.135666666666667</v>
      </c>
      <c r="AE15" s="25" t="n">
        <f aca="false">X15-AVERAGE(X$4:X15)</f>
        <v>0.212</v>
      </c>
      <c r="AF15" s="25" t="n">
        <f aca="false">Y15-AVERAGE(Y$4:Y15)</f>
        <v>0.183916666666667</v>
      </c>
      <c r="AG15" s="25" t="n">
        <f aca="false">Z15-AVERAGE(Z$4:Z15)</f>
        <v>-0.134083333333334</v>
      </c>
      <c r="AH15" s="25" t="n">
        <f aca="false">AA15-AVERAGE(AA$4:AA15)</f>
        <v>-0.297833333333333</v>
      </c>
      <c r="AI15" s="25" t="n">
        <f aca="false">AB15-AVERAGE(AB$4:AB15)</f>
        <v>-0.00950000000000001</v>
      </c>
      <c r="AJ15" s="25" t="n">
        <f aca="false">AC15-AVERAGE(AC$4:AC15)</f>
        <v>0.291333333333333</v>
      </c>
      <c r="AK15" s="23" t="n">
        <f aca="false">-RateDur*(P15-P14)/100</f>
        <v>-0.002109</v>
      </c>
      <c r="AL15" s="23" t="n">
        <f aca="false">-RateDur*(Q15-Q14)/100</f>
        <v>0.000778999999999999</v>
      </c>
      <c r="AM15" s="23" t="n">
        <f aca="false">-RateDur*(R15-R14)/100</f>
        <v>-0.000645999999999996</v>
      </c>
      <c r="AN15" s="23" t="n">
        <f aca="false">-RateDur*(S15-S14)/100</f>
        <v>0.001007</v>
      </c>
      <c r="AO15" s="23" t="n">
        <f aca="false">-RateDur*(T15-T14)/100</f>
        <v>0.00349599999999999</v>
      </c>
      <c r="AP15" s="23" t="n">
        <f aca="false">-RateDur*(U15-U14)/100</f>
        <v>0.006004</v>
      </c>
      <c r="AQ15" s="23" t="n">
        <f aca="false">-RateDur*(V15-V14)/100</f>
        <v>0.000589000000000011</v>
      </c>
    </row>
    <row r="16" customFormat="false" ht="15" hidden="false" customHeight="false" outlineLevel="0" collapsed="false">
      <c r="A16" s="19" t="n">
        <v>38383</v>
      </c>
      <c r="B16" s="24" t="n">
        <v>2.925</v>
      </c>
      <c r="C16" s="24" t="n">
        <v>2.15</v>
      </c>
      <c r="D16" s="24" t="n">
        <v>2.272</v>
      </c>
      <c r="E16" s="24" t="n">
        <v>2.405</v>
      </c>
      <c r="F16" s="24" t="n">
        <v>2.781</v>
      </c>
      <c r="G16" s="24" t="n">
        <v>-0.392</v>
      </c>
      <c r="H16" s="24" t="n">
        <v>4.56</v>
      </c>
      <c r="I16" s="24" t="n">
        <v>1.944</v>
      </c>
      <c r="J16" s="24" t="n">
        <v>1.817</v>
      </c>
      <c r="K16" s="24" t="n">
        <v>2.065</v>
      </c>
      <c r="L16" s="24" t="n">
        <v>2.06</v>
      </c>
      <c r="M16" s="24" t="n">
        <v>2.362</v>
      </c>
      <c r="N16" s="24" t="n">
        <v>0.251</v>
      </c>
      <c r="O16" s="24" t="n">
        <v>2.084</v>
      </c>
      <c r="P16" s="24" t="n">
        <v>3.207</v>
      </c>
      <c r="Q16" s="24" t="n">
        <v>2.226</v>
      </c>
      <c r="R16" s="24" t="n">
        <v>2.386</v>
      </c>
      <c r="S16" s="24" t="n">
        <v>2.617</v>
      </c>
      <c r="T16" s="24" t="n">
        <v>2.95</v>
      </c>
      <c r="U16" s="24" t="n">
        <v>-0.173</v>
      </c>
      <c r="V16" s="24" t="n">
        <v>5.063</v>
      </c>
      <c r="W16" s="25" t="n">
        <f aca="false">B16-I16</f>
        <v>0.981</v>
      </c>
      <c r="X16" s="25" t="n">
        <f aca="false">C16-J16</f>
        <v>0.333</v>
      </c>
      <c r="Y16" s="25" t="n">
        <f aca="false">D16-K16</f>
        <v>0.207</v>
      </c>
      <c r="Z16" s="25" t="n">
        <f aca="false">E16-L16</f>
        <v>0.345</v>
      </c>
      <c r="AA16" s="25" t="n">
        <f aca="false">F16-M16</f>
        <v>0.419</v>
      </c>
      <c r="AB16" s="25" t="n">
        <f aca="false">G16-N16</f>
        <v>-0.643</v>
      </c>
      <c r="AC16" s="25" t="n">
        <f aca="false">H16-O16</f>
        <v>2.476</v>
      </c>
      <c r="AD16" s="25" t="n">
        <f aca="false">W16-AVERAGE(W$4:W16)</f>
        <v>0.173846153846154</v>
      </c>
      <c r="AE16" s="25" t="n">
        <f aca="false">X16-AVERAGE(X$4:X16)</f>
        <v>0.197538461538461</v>
      </c>
      <c r="AF16" s="25" t="n">
        <f aca="false">Y16-AVERAGE(Y$4:Y16)</f>
        <v>-0.131153846153846</v>
      </c>
      <c r="AG16" s="25" t="n">
        <f aca="false">Z16-AVERAGE(Z$4:Z16)</f>
        <v>0.162384615384615</v>
      </c>
      <c r="AH16" s="25" t="n">
        <f aca="false">AA16-AVERAGE(AA$4:AA16)</f>
        <v>-0.104153846153846</v>
      </c>
      <c r="AI16" s="25" t="n">
        <f aca="false">AB16-AVERAGE(AB$4:AB16)</f>
        <v>-0.241384615384615</v>
      </c>
      <c r="AJ16" s="25" t="n">
        <f aca="false">AC16-AVERAGE(AC$4:AC16)</f>
        <v>0.327999999999999</v>
      </c>
      <c r="AK16" s="23" t="n">
        <f aca="false">-RateDur*(P16-P15)/100</f>
        <v>-0.006916</v>
      </c>
      <c r="AL16" s="23" t="n">
        <f aca="false">-RateDur*(Q16-Q15)/100</f>
        <v>-0.000417999999999996</v>
      </c>
      <c r="AM16" s="23" t="n">
        <f aca="false">-RateDur*(R16-R15)/100</f>
        <v>0.00839799999999999</v>
      </c>
      <c r="AN16" s="23" t="n">
        <f aca="false">-RateDur*(S16-S15)/100</f>
        <v>-0.002147</v>
      </c>
      <c r="AO16" s="23" t="n">
        <f aca="false">-RateDur*(T16-T15)/100</f>
        <v>-0.001995</v>
      </c>
      <c r="AP16" s="23" t="n">
        <f aca="false">-RateDur*(U16-U15)/100</f>
        <v>0.000817</v>
      </c>
      <c r="AQ16" s="23" t="n">
        <f aca="false">-RateDur*(V16-V15)/100</f>
        <v>-0.00703</v>
      </c>
    </row>
    <row r="17" customFormat="false" ht="15" hidden="false" customHeight="false" outlineLevel="0" collapsed="false">
      <c r="A17" s="19" t="n">
        <v>38411</v>
      </c>
      <c r="B17" s="24" t="n">
        <v>3.328</v>
      </c>
      <c r="C17" s="24" t="n">
        <v>2.035</v>
      </c>
      <c r="D17" s="24" t="n">
        <v>2.191</v>
      </c>
      <c r="E17" s="24" t="n">
        <v>2.269</v>
      </c>
      <c r="F17" s="24" t="n">
        <v>3.153</v>
      </c>
      <c r="G17" s="24" t="n">
        <v>-0.155</v>
      </c>
      <c r="H17" s="24" t="n">
        <v>4.573</v>
      </c>
      <c r="I17" s="24" t="n">
        <v>1.892</v>
      </c>
      <c r="J17" s="24" t="n">
        <v>1.638</v>
      </c>
      <c r="K17" s="24" t="n">
        <v>2.048</v>
      </c>
      <c r="L17" s="24" t="n">
        <v>2.139</v>
      </c>
      <c r="M17" s="24" t="n">
        <v>2.431</v>
      </c>
      <c r="N17" s="24" t="n">
        <v>0.181</v>
      </c>
      <c r="O17" s="24" t="n">
        <v>2.125</v>
      </c>
      <c r="P17" s="24" t="n">
        <v>3.673</v>
      </c>
      <c r="Q17" s="24" t="n">
        <v>2.239</v>
      </c>
      <c r="R17" s="24" t="n">
        <v>2.533</v>
      </c>
      <c r="S17" s="24" t="n">
        <v>2.516</v>
      </c>
      <c r="T17" s="24" t="n">
        <v>3.271</v>
      </c>
      <c r="U17" s="24" t="n">
        <v>0.18</v>
      </c>
      <c r="V17" s="24" t="n">
        <v>4.779</v>
      </c>
      <c r="W17" s="25" t="n">
        <f aca="false">B17-I17</f>
        <v>1.436</v>
      </c>
      <c r="X17" s="25" t="n">
        <f aca="false">C17-J17</f>
        <v>0.397</v>
      </c>
      <c r="Y17" s="25" t="n">
        <f aca="false">D17-K17</f>
        <v>0.143</v>
      </c>
      <c r="Z17" s="25" t="n">
        <f aca="false">E17-L17</f>
        <v>0.13</v>
      </c>
      <c r="AA17" s="25" t="n">
        <f aca="false">F17-M17</f>
        <v>0.722</v>
      </c>
      <c r="AB17" s="25" t="n">
        <f aca="false">G17-N17</f>
        <v>-0.336</v>
      </c>
      <c r="AC17" s="25" t="n">
        <f aca="false">H17-O17</f>
        <v>2.448</v>
      </c>
      <c r="AD17" s="25" t="n">
        <f aca="false">W17-AVERAGE(W$4:W17)</f>
        <v>0.583928571428571</v>
      </c>
      <c r="AE17" s="25" t="n">
        <f aca="false">X17-AVERAGE(X$4:X17)</f>
        <v>0.242857142857143</v>
      </c>
      <c r="AF17" s="25" t="n">
        <f aca="false">Y17-AVERAGE(Y$4:Y17)</f>
        <v>-0.181214285714286</v>
      </c>
      <c r="AG17" s="25" t="n">
        <f aca="false">Z17-AVERAGE(Z$4:Z17)</f>
        <v>-0.0488571428571425</v>
      </c>
      <c r="AH17" s="25" t="n">
        <f aca="false">AA17-AVERAGE(AA$4:AA17)</f>
        <v>0.184642857142857</v>
      </c>
      <c r="AI17" s="25" t="n">
        <f aca="false">AB17-AVERAGE(AB$4:AB17)</f>
        <v>0.0609285714285714</v>
      </c>
      <c r="AJ17" s="25" t="n">
        <f aca="false">AC17-AVERAGE(AC$4:AC17)</f>
        <v>0.278571428571429</v>
      </c>
      <c r="AK17" s="23" t="n">
        <f aca="false">-RateDur*(P17-P16)/100</f>
        <v>-0.008854</v>
      </c>
      <c r="AL17" s="23" t="n">
        <f aca="false">-RateDur*(Q17-Q16)/100</f>
        <v>-0.000246999999999998</v>
      </c>
      <c r="AM17" s="23" t="n">
        <f aca="false">-RateDur*(R17-R16)/100</f>
        <v>-0.002793</v>
      </c>
      <c r="AN17" s="23" t="n">
        <f aca="false">-RateDur*(S17-S16)/100</f>
        <v>0.001919</v>
      </c>
      <c r="AO17" s="23" t="n">
        <f aca="false">-RateDur*(T17-T16)/100</f>
        <v>-0.00609899999999999</v>
      </c>
      <c r="AP17" s="23" t="n">
        <f aca="false">-RateDur*(U17-U16)/100</f>
        <v>-0.006707</v>
      </c>
      <c r="AQ17" s="23" t="n">
        <f aca="false">-RateDur*(V17-V16)/100</f>
        <v>0.005396</v>
      </c>
    </row>
    <row r="18" customFormat="false" ht="15" hidden="false" customHeight="false" outlineLevel="0" collapsed="false">
      <c r="A18" s="19" t="n">
        <v>38442</v>
      </c>
      <c r="B18" s="24" t="n">
        <v>3.313</v>
      </c>
      <c r="C18" s="24" t="n">
        <v>2.228</v>
      </c>
      <c r="D18" s="24" t="n">
        <v>2.412</v>
      </c>
      <c r="E18" s="24" t="n">
        <v>2.389</v>
      </c>
      <c r="F18" s="24" t="n">
        <v>3.365</v>
      </c>
      <c r="G18" s="24" t="n">
        <v>-0.102</v>
      </c>
      <c r="H18" s="24" t="n">
        <v>4.627</v>
      </c>
      <c r="I18" s="24" t="n">
        <v>1.813</v>
      </c>
      <c r="J18" s="24" t="n">
        <v>1.597</v>
      </c>
      <c r="K18" s="24" t="n">
        <v>1.996</v>
      </c>
      <c r="L18" s="24" t="n">
        <v>2.081</v>
      </c>
      <c r="M18" s="24" t="n">
        <v>2.419</v>
      </c>
      <c r="N18" s="24" t="n">
        <v>0.162</v>
      </c>
      <c r="O18" s="24" t="n">
        <v>2.252</v>
      </c>
      <c r="P18" s="24" t="n">
        <v>3.501</v>
      </c>
      <c r="Q18" s="24" t="n">
        <v>2.614</v>
      </c>
      <c r="R18" s="24" t="n">
        <v>2.605</v>
      </c>
      <c r="S18" s="24" t="n">
        <v>2.518</v>
      </c>
      <c r="T18" s="24" t="n">
        <v>3.746</v>
      </c>
      <c r="U18" s="24" t="n">
        <v>-0.024</v>
      </c>
      <c r="V18" s="24" t="n">
        <v>4.814</v>
      </c>
      <c r="W18" s="25" t="n">
        <f aca="false">B18-I18</f>
        <v>1.5</v>
      </c>
      <c r="X18" s="25" t="n">
        <f aca="false">C18-J18</f>
        <v>0.631</v>
      </c>
      <c r="Y18" s="25" t="n">
        <f aca="false">D18-K18</f>
        <v>0.416</v>
      </c>
      <c r="Z18" s="25" t="n">
        <f aca="false">E18-L18</f>
        <v>0.308</v>
      </c>
      <c r="AA18" s="25" t="n">
        <f aca="false">F18-M18</f>
        <v>0.946</v>
      </c>
      <c r="AB18" s="25" t="n">
        <f aca="false">G18-N18</f>
        <v>-0.264</v>
      </c>
      <c r="AC18" s="25" t="n">
        <f aca="false">H18-O18</f>
        <v>2.375</v>
      </c>
      <c r="AD18" s="25" t="n">
        <f aca="false">W18-AVERAGE(W$4:W18)</f>
        <v>0.604733333333334</v>
      </c>
      <c r="AE18" s="25" t="n">
        <f aca="false">X18-AVERAGE(X$4:X18)</f>
        <v>0.445066666666667</v>
      </c>
      <c r="AF18" s="25" t="n">
        <f aca="false">Y18-AVERAGE(Y$4:Y18)</f>
        <v>0.0856666666666666</v>
      </c>
      <c r="AG18" s="25" t="n">
        <f aca="false">Z18-AVERAGE(Z$4:Z18)</f>
        <v>0.120533333333333</v>
      </c>
      <c r="AH18" s="25" t="n">
        <f aca="false">AA18-AVERAGE(AA$4:AA18)</f>
        <v>0.3814</v>
      </c>
      <c r="AI18" s="25" t="n">
        <f aca="false">AB18-AVERAGE(AB$4:AB18)</f>
        <v>0.124066666666667</v>
      </c>
      <c r="AJ18" s="25" t="n">
        <f aca="false">AC18-AVERAGE(AC$4:AC18)</f>
        <v>0.191866666666667</v>
      </c>
      <c r="AK18" s="23" t="n">
        <f aca="false">-RateDur*(P18-P17)/100</f>
        <v>0.003268</v>
      </c>
      <c r="AL18" s="23" t="n">
        <f aca="false">-RateDur*(Q18-Q17)/100</f>
        <v>-0.007125</v>
      </c>
      <c r="AM18" s="23" t="n">
        <f aca="false">-RateDur*(R18-R17)/100</f>
        <v>-0.001368</v>
      </c>
      <c r="AN18" s="23" t="n">
        <f aca="false">-RateDur*(S18-S17)/100</f>
        <v>-3.79999999999958E-005</v>
      </c>
      <c r="AO18" s="23" t="n">
        <f aca="false">-RateDur*(T18-T17)/100</f>
        <v>-0.009025</v>
      </c>
      <c r="AP18" s="23" t="n">
        <f aca="false">-RateDur*(U18-U17)/100</f>
        <v>0.003876</v>
      </c>
      <c r="AQ18" s="23" t="n">
        <f aca="false">-RateDur*(V18-V17)/100</f>
        <v>-0.000665000000000003</v>
      </c>
    </row>
    <row r="19" customFormat="false" ht="15" hidden="false" customHeight="false" outlineLevel="0" collapsed="false">
      <c r="A19" s="19" t="n">
        <v>38472</v>
      </c>
      <c r="B19" s="24" t="n">
        <v>3.364</v>
      </c>
      <c r="C19" s="24" t="n">
        <v>2.237</v>
      </c>
      <c r="D19" s="24" t="n">
        <v>2.509</v>
      </c>
      <c r="E19" s="24" t="n">
        <v>2.369</v>
      </c>
      <c r="F19" s="24" t="n">
        <v>3.126</v>
      </c>
      <c r="G19" s="24" t="n">
        <v>0.151</v>
      </c>
      <c r="H19" s="24" t="n">
        <v>4.514</v>
      </c>
      <c r="I19" s="24" t="n">
        <v>1.729</v>
      </c>
      <c r="J19" s="24" t="n">
        <v>1.553</v>
      </c>
      <c r="K19" s="24" t="n">
        <v>1.957</v>
      </c>
      <c r="L19" s="24" t="n">
        <v>2.17</v>
      </c>
      <c r="M19" s="24" t="n">
        <v>2.413</v>
      </c>
      <c r="N19" s="24" t="n">
        <v>0.185</v>
      </c>
      <c r="O19" s="24" t="n">
        <v>2.121</v>
      </c>
      <c r="P19" s="24" t="n">
        <v>3.596</v>
      </c>
      <c r="Q19" s="24" t="n">
        <v>2.31</v>
      </c>
      <c r="R19" s="24" t="n">
        <v>2.711</v>
      </c>
      <c r="S19" s="24" t="n">
        <v>2.624</v>
      </c>
      <c r="T19" s="24" t="n">
        <v>3.326</v>
      </c>
      <c r="U19" s="24" t="n">
        <v>0.406</v>
      </c>
      <c r="V19" s="24" t="n">
        <v>4.764</v>
      </c>
      <c r="W19" s="25" t="n">
        <f aca="false">B19-I19</f>
        <v>1.635</v>
      </c>
      <c r="X19" s="25" t="n">
        <f aca="false">C19-J19</f>
        <v>0.684</v>
      </c>
      <c r="Y19" s="25" t="n">
        <f aca="false">D19-K19</f>
        <v>0.552</v>
      </c>
      <c r="Z19" s="25" t="n">
        <f aca="false">E19-L19</f>
        <v>0.199</v>
      </c>
      <c r="AA19" s="25" t="n">
        <f aca="false">F19-M19</f>
        <v>0.713</v>
      </c>
      <c r="AB19" s="25" t="n">
        <f aca="false">G19-N19</f>
        <v>-0.034</v>
      </c>
      <c r="AC19" s="25" t="n">
        <f aca="false">H19-O19</f>
        <v>2.393</v>
      </c>
      <c r="AD19" s="25" t="n">
        <f aca="false">W19-AVERAGE(W$4:W19)</f>
        <v>0.6935</v>
      </c>
      <c r="AE19" s="25" t="n">
        <f aca="false">X19-AVERAGE(X$4:X19)</f>
        <v>0.4669375</v>
      </c>
      <c r="AF19" s="25" t="n">
        <f aca="false">Y19-AVERAGE(Y$4:Y19)</f>
        <v>0.2078125</v>
      </c>
      <c r="AG19" s="25" t="n">
        <f aca="false">Z19-AVERAGE(Z$4:Z19)</f>
        <v>0.0108125000000003</v>
      </c>
      <c r="AH19" s="25" t="n">
        <f aca="false">AA19-AVERAGE(AA$4:AA19)</f>
        <v>0.139125</v>
      </c>
      <c r="AI19" s="25" t="n">
        <f aca="false">AB19-AVERAGE(AB$4:AB19)</f>
        <v>0.3319375</v>
      </c>
      <c r="AJ19" s="25" t="n">
        <f aca="false">AC19-AVERAGE(AC$4:AC19)</f>
        <v>0.19675</v>
      </c>
      <c r="AK19" s="23" t="n">
        <f aca="false">-RateDur*(P19-P18)/100</f>
        <v>-0.001805</v>
      </c>
      <c r="AL19" s="23" t="n">
        <f aca="false">-RateDur*(Q19-Q18)/100</f>
        <v>0.005776</v>
      </c>
      <c r="AM19" s="23" t="n">
        <f aca="false">-RateDur*(R19-R18)/100</f>
        <v>-0.002014</v>
      </c>
      <c r="AN19" s="23" t="n">
        <f aca="false">-RateDur*(S19-S18)/100</f>
        <v>-0.00201400000000001</v>
      </c>
      <c r="AO19" s="23" t="n">
        <f aca="false">-RateDur*(T19-T18)/100</f>
        <v>0.00798</v>
      </c>
      <c r="AP19" s="23" t="n">
        <f aca="false">-RateDur*(U19-U18)/100</f>
        <v>-0.00817</v>
      </c>
      <c r="AQ19" s="23" t="n">
        <f aca="false">-RateDur*(V19-V18)/100</f>
        <v>0.000949999999999997</v>
      </c>
    </row>
    <row r="20" customFormat="false" ht="15" hidden="false" customHeight="false" outlineLevel="0" collapsed="false">
      <c r="A20" s="19" t="n">
        <v>38503</v>
      </c>
      <c r="B20" s="24" t="n">
        <v>3.429</v>
      </c>
      <c r="C20" s="24" t="n">
        <v>2.335</v>
      </c>
      <c r="D20" s="24" t="n">
        <v>2.167</v>
      </c>
      <c r="E20" s="24" t="n">
        <v>2.636</v>
      </c>
      <c r="F20" s="24" t="n">
        <v>3.016</v>
      </c>
      <c r="G20" s="24" t="n">
        <v>0.31</v>
      </c>
      <c r="H20" s="24" t="n">
        <v>4.743</v>
      </c>
      <c r="I20" s="24" t="n">
        <v>1.735</v>
      </c>
      <c r="J20" s="24" t="n">
        <v>1.61</v>
      </c>
      <c r="K20" s="24" t="n">
        <v>2.019</v>
      </c>
      <c r="L20" s="24" t="n">
        <v>2.138</v>
      </c>
      <c r="M20" s="24" t="n">
        <v>2.331</v>
      </c>
      <c r="N20" s="24" t="n">
        <v>0.127</v>
      </c>
      <c r="O20" s="24" t="n">
        <v>2.048</v>
      </c>
      <c r="P20" s="24" t="n">
        <v>3.705</v>
      </c>
      <c r="Q20" s="24" t="n">
        <v>2.437</v>
      </c>
      <c r="R20" s="24" t="n">
        <v>2.436</v>
      </c>
      <c r="S20" s="24" t="n">
        <v>2.861</v>
      </c>
      <c r="T20" s="24" t="n">
        <v>3.456</v>
      </c>
      <c r="U20" s="24" t="n">
        <v>0.71</v>
      </c>
      <c r="V20" s="24" t="n">
        <v>4.96</v>
      </c>
      <c r="W20" s="25" t="n">
        <f aca="false">B20-I20</f>
        <v>1.694</v>
      </c>
      <c r="X20" s="25" t="n">
        <f aca="false">C20-J20</f>
        <v>0.725</v>
      </c>
      <c r="Y20" s="25" t="n">
        <f aca="false">D20-K20</f>
        <v>0.148</v>
      </c>
      <c r="Z20" s="25" t="n">
        <f aca="false">E20-L20</f>
        <v>0.498</v>
      </c>
      <c r="AA20" s="25" t="n">
        <f aca="false">F20-M20</f>
        <v>0.685</v>
      </c>
      <c r="AB20" s="25" t="n">
        <f aca="false">G20-N20</f>
        <v>0.183</v>
      </c>
      <c r="AC20" s="25" t="n">
        <f aca="false">H20-O20</f>
        <v>2.695</v>
      </c>
      <c r="AD20" s="25" t="n">
        <f aca="false">W20-AVERAGE(W$4:W20)</f>
        <v>0.708235294117647</v>
      </c>
      <c r="AE20" s="25" t="n">
        <f aca="false">X20-AVERAGE(X$4:X20)</f>
        <v>0.478058823529412</v>
      </c>
      <c r="AF20" s="25" t="n">
        <f aca="false">Y20-AVERAGE(Y$4:Y20)</f>
        <v>-0.18464705882353</v>
      </c>
      <c r="AG20" s="25" t="n">
        <f aca="false">Z20-AVERAGE(Z$4:Z20)</f>
        <v>0.291588235294118</v>
      </c>
      <c r="AH20" s="25" t="n">
        <f aca="false">AA20-AVERAGE(AA$4:AA20)</f>
        <v>0.104588235294118</v>
      </c>
      <c r="AI20" s="25" t="n">
        <f aca="false">AB20-AVERAGE(AB$4:AB20)</f>
        <v>0.51664705882353</v>
      </c>
      <c r="AJ20" s="25" t="n">
        <f aca="false">AC20-AVERAGE(AC$4:AC20)</f>
        <v>0.469411764705883</v>
      </c>
      <c r="AK20" s="23" t="n">
        <f aca="false">-RateDur*(P20-P19)/100</f>
        <v>-0.002071</v>
      </c>
      <c r="AL20" s="23" t="n">
        <f aca="false">-RateDur*(Q20-Q19)/100</f>
        <v>-0.002413</v>
      </c>
      <c r="AM20" s="23" t="n">
        <f aca="false">-RateDur*(R20-R19)/100</f>
        <v>0.005225</v>
      </c>
      <c r="AN20" s="23" t="n">
        <f aca="false">-RateDur*(S20-S19)/100</f>
        <v>-0.004503</v>
      </c>
      <c r="AO20" s="23" t="n">
        <f aca="false">-RateDur*(T20-T19)/100</f>
        <v>-0.00247</v>
      </c>
      <c r="AP20" s="23" t="n">
        <f aca="false">-RateDur*(U20-U19)/100</f>
        <v>-0.005776</v>
      </c>
      <c r="AQ20" s="23" t="n">
        <f aca="false">-RateDur*(V20-V19)/100</f>
        <v>-0.00372399999999999</v>
      </c>
    </row>
    <row r="21" customFormat="false" ht="15" hidden="false" customHeight="false" outlineLevel="0" collapsed="false">
      <c r="A21" s="19" t="n">
        <v>38533</v>
      </c>
      <c r="B21" s="24" t="n">
        <v>3.218</v>
      </c>
      <c r="C21" s="24" t="n">
        <v>2.224</v>
      </c>
      <c r="D21" s="24" t="n">
        <v>2.006</v>
      </c>
      <c r="E21" s="24" t="n">
        <v>2.55</v>
      </c>
      <c r="F21" s="24" t="n">
        <v>3.035</v>
      </c>
      <c r="G21" s="24" t="n">
        <v>0.445</v>
      </c>
      <c r="H21" s="24" t="n">
        <v>4.551</v>
      </c>
      <c r="I21" s="24" t="n">
        <v>1.714</v>
      </c>
      <c r="J21" s="24" t="n">
        <v>1.696</v>
      </c>
      <c r="K21" s="24" t="n">
        <v>1.931</v>
      </c>
      <c r="L21" s="24" t="n">
        <v>2.113</v>
      </c>
      <c r="M21" s="24" t="n">
        <v>2.314</v>
      </c>
      <c r="N21" s="24" t="n">
        <v>0.183</v>
      </c>
      <c r="O21" s="24" t="n">
        <v>2.041</v>
      </c>
      <c r="P21" s="24" t="n">
        <v>3.407</v>
      </c>
      <c r="Q21" s="24" t="n">
        <v>2.401</v>
      </c>
      <c r="R21" s="24" t="n">
        <v>2.141</v>
      </c>
      <c r="S21" s="24" t="n">
        <v>2.741</v>
      </c>
      <c r="T21" s="24" t="n">
        <v>3.111</v>
      </c>
      <c r="U21" s="24" t="n">
        <v>0.765</v>
      </c>
      <c r="V21" s="24" t="n">
        <v>4.729</v>
      </c>
      <c r="W21" s="25" t="n">
        <f aca="false">B21-I21</f>
        <v>1.504</v>
      </c>
      <c r="X21" s="25" t="n">
        <f aca="false">C21-J21</f>
        <v>0.528</v>
      </c>
      <c r="Y21" s="25" t="n">
        <f aca="false">D21-K21</f>
        <v>0.0749999999999997</v>
      </c>
      <c r="Z21" s="25" t="n">
        <f aca="false">E21-L21</f>
        <v>0.437</v>
      </c>
      <c r="AA21" s="25" t="n">
        <f aca="false">F21-M21</f>
        <v>0.721</v>
      </c>
      <c r="AB21" s="25" t="n">
        <f aca="false">G21-N21</f>
        <v>0.262</v>
      </c>
      <c r="AC21" s="25" t="n">
        <f aca="false">H21-O21</f>
        <v>2.51</v>
      </c>
      <c r="AD21" s="25" t="n">
        <f aca="false">W21-AVERAGE(W$4:W21)</f>
        <v>0.489444444444444</v>
      </c>
      <c r="AE21" s="25" t="n">
        <f aca="false">X21-AVERAGE(X$4:X21)</f>
        <v>0.265444444444445</v>
      </c>
      <c r="AF21" s="25" t="n">
        <f aca="false">Y21-AVERAGE(Y$4:Y21)</f>
        <v>-0.243333333333334</v>
      </c>
      <c r="AG21" s="25" t="n">
        <f aca="false">Z21-AVERAGE(Z$4:Z21)</f>
        <v>0.217777777777778</v>
      </c>
      <c r="AH21" s="25" t="n">
        <f aca="false">AA21-AVERAGE(AA$4:AA21)</f>
        <v>0.132777777777778</v>
      </c>
      <c r="AI21" s="25" t="n">
        <f aca="false">AB21-AVERAGE(AB$4:AB21)</f>
        <v>0.562555555555556</v>
      </c>
      <c r="AJ21" s="25" t="n">
        <f aca="false">AC21-AVERAGE(AC$4:AC21)</f>
        <v>0.268611111111111</v>
      </c>
      <c r="AK21" s="23" t="n">
        <f aca="false">-RateDur*(P21-P20)/100</f>
        <v>0.005662</v>
      </c>
      <c r="AL21" s="23" t="n">
        <f aca="false">-RateDur*(Q21-Q20)/100</f>
        <v>0.000684000000000001</v>
      </c>
      <c r="AM21" s="23" t="n">
        <f aca="false">-RateDur*(R21-R20)/100</f>
        <v>0.005605</v>
      </c>
      <c r="AN21" s="23" t="n">
        <f aca="false">-RateDur*(S21-S20)/100</f>
        <v>0.00228</v>
      </c>
      <c r="AO21" s="23" t="n">
        <f aca="false">-RateDur*(T21-T20)/100</f>
        <v>0.006555</v>
      </c>
      <c r="AP21" s="23" t="n">
        <f aca="false">-RateDur*(U21-U20)/100</f>
        <v>-0.001045</v>
      </c>
      <c r="AQ21" s="23" t="n">
        <f aca="false">-RateDur*(V21-V20)/100</f>
        <v>0.004389</v>
      </c>
    </row>
    <row r="22" customFormat="false" ht="15" hidden="false" customHeight="false" outlineLevel="0" collapsed="false">
      <c r="A22" s="19" t="n">
        <v>38564</v>
      </c>
      <c r="B22" s="24" t="n">
        <v>3.077</v>
      </c>
      <c r="C22" s="24" t="n">
        <v>2.262</v>
      </c>
      <c r="D22" s="24" t="n">
        <v>2.102</v>
      </c>
      <c r="E22" s="24" t="n">
        <v>2.491</v>
      </c>
      <c r="F22" s="24" t="n">
        <v>3.247</v>
      </c>
      <c r="G22" s="24" t="n">
        <v>0.323</v>
      </c>
      <c r="H22" s="24" t="n">
        <v>4.438</v>
      </c>
      <c r="I22" s="24" t="n">
        <v>1.781</v>
      </c>
      <c r="J22" s="24" t="n">
        <v>1.559</v>
      </c>
      <c r="K22" s="24" t="n">
        <v>1.907</v>
      </c>
      <c r="L22" s="24" t="n">
        <v>2.05</v>
      </c>
      <c r="M22" s="24" t="n">
        <v>2.401</v>
      </c>
      <c r="N22" s="24" t="n">
        <v>0.186</v>
      </c>
      <c r="O22" s="24" t="n">
        <v>1.976</v>
      </c>
      <c r="P22" s="24" t="n">
        <v>3.335</v>
      </c>
      <c r="Q22" s="24" t="n">
        <v>2.421</v>
      </c>
      <c r="R22" s="24" t="n">
        <v>2.22</v>
      </c>
      <c r="S22" s="24" t="n">
        <v>2.647</v>
      </c>
      <c r="T22" s="24" t="n">
        <v>3.474</v>
      </c>
      <c r="U22" s="24" t="n">
        <v>0.627</v>
      </c>
      <c r="V22" s="24" t="n">
        <v>4.714</v>
      </c>
      <c r="W22" s="25" t="n">
        <f aca="false">B22-I22</f>
        <v>1.296</v>
      </c>
      <c r="X22" s="25" t="n">
        <f aca="false">C22-J22</f>
        <v>0.703</v>
      </c>
      <c r="Y22" s="25" t="n">
        <f aca="false">D22-K22</f>
        <v>0.195</v>
      </c>
      <c r="Z22" s="25" t="n">
        <f aca="false">E22-L22</f>
        <v>0.441</v>
      </c>
      <c r="AA22" s="25" t="n">
        <f aca="false">F22-M22</f>
        <v>0.846</v>
      </c>
      <c r="AB22" s="25" t="n">
        <f aca="false">G22-N22</f>
        <v>0.137</v>
      </c>
      <c r="AC22" s="25" t="n">
        <f aca="false">H22-O22</f>
        <v>2.462</v>
      </c>
      <c r="AD22" s="25" t="n">
        <f aca="false">W22-AVERAGE(W$4:W22)</f>
        <v>0.266631578947369</v>
      </c>
      <c r="AE22" s="25" t="n">
        <f aca="false">X22-AVERAGE(X$4:X22)</f>
        <v>0.417263157894737</v>
      </c>
      <c r="AF22" s="25" t="n">
        <f aca="false">Y22-AVERAGE(Y$4:Y22)</f>
        <v>-0.116842105263158</v>
      </c>
      <c r="AG22" s="25" t="n">
        <f aca="false">Z22-AVERAGE(Z$4:Z22)</f>
        <v>0.210105263157895</v>
      </c>
      <c r="AH22" s="25" t="n">
        <f aca="false">AA22-AVERAGE(AA$4:AA22)</f>
        <v>0.24421052631579</v>
      </c>
      <c r="AI22" s="25" t="n">
        <f aca="false">AB22-AVERAGE(AB$4:AB22)</f>
        <v>0.414526315789474</v>
      </c>
      <c r="AJ22" s="25" t="n">
        <f aca="false">AC22-AVERAGE(AC$4:AC22)</f>
        <v>0.209</v>
      </c>
      <c r="AK22" s="23" t="n">
        <f aca="false">-RateDur*(P22-P21)/100</f>
        <v>0.001368</v>
      </c>
      <c r="AL22" s="23" t="n">
        <f aca="false">-RateDur*(Q22-Q21)/100</f>
        <v>-0.00038</v>
      </c>
      <c r="AM22" s="23" t="n">
        <f aca="false">-RateDur*(R22-R21)/100</f>
        <v>-0.001501</v>
      </c>
      <c r="AN22" s="23" t="n">
        <f aca="false">-RateDur*(S22-S21)/100</f>
        <v>0.00178600000000001</v>
      </c>
      <c r="AO22" s="23" t="n">
        <f aca="false">-RateDur*(T22-T21)/100</f>
        <v>-0.006897</v>
      </c>
      <c r="AP22" s="23" t="n">
        <f aca="false">-RateDur*(U22-U21)/100</f>
        <v>0.002622</v>
      </c>
      <c r="AQ22" s="23" t="n">
        <f aca="false">-RateDur*(V22-V21)/100</f>
        <v>0.000284999999999994</v>
      </c>
    </row>
    <row r="23" customFormat="false" ht="15" hidden="false" customHeight="false" outlineLevel="0" collapsed="false">
      <c r="A23" s="19" t="n">
        <v>38595</v>
      </c>
      <c r="B23" s="24" t="n">
        <v>3.34</v>
      </c>
      <c r="C23" s="24" t="n">
        <v>2.354</v>
      </c>
      <c r="D23" s="24" t="n">
        <v>2.057</v>
      </c>
      <c r="E23" s="24" t="n">
        <v>2.74</v>
      </c>
      <c r="F23" s="24" t="n">
        <v>3.013</v>
      </c>
      <c r="G23" s="24" t="n">
        <v>0.237</v>
      </c>
      <c r="H23" s="24" t="n">
        <v>4.559</v>
      </c>
      <c r="I23" s="24" t="n">
        <v>1.838</v>
      </c>
      <c r="J23" s="24" t="n">
        <v>1.485</v>
      </c>
      <c r="K23" s="24" t="n">
        <v>1.981</v>
      </c>
      <c r="L23" s="24" t="n">
        <v>2.11</v>
      </c>
      <c r="M23" s="24" t="n">
        <v>2.443</v>
      </c>
      <c r="N23" s="24" t="n">
        <v>0.295</v>
      </c>
      <c r="O23" s="24" t="n">
        <v>2.046</v>
      </c>
      <c r="P23" s="24" t="n">
        <v>3.617</v>
      </c>
      <c r="Q23" s="24" t="n">
        <v>2.46</v>
      </c>
      <c r="R23" s="24" t="n">
        <v>2.429</v>
      </c>
      <c r="S23" s="24" t="n">
        <v>2.97</v>
      </c>
      <c r="T23" s="24" t="n">
        <v>3.257</v>
      </c>
      <c r="U23" s="24" t="n">
        <v>0.58</v>
      </c>
      <c r="V23" s="24" t="n">
        <v>4.628</v>
      </c>
      <c r="W23" s="25" t="n">
        <f aca="false">B23-I23</f>
        <v>1.502</v>
      </c>
      <c r="X23" s="25" t="n">
        <f aca="false">C23-J23</f>
        <v>0.869</v>
      </c>
      <c r="Y23" s="25" t="n">
        <f aca="false">D23-K23</f>
        <v>0.0759999999999999</v>
      </c>
      <c r="Z23" s="25" t="n">
        <f aca="false">E23-L23</f>
        <v>0.63</v>
      </c>
      <c r="AA23" s="25" t="n">
        <f aca="false">F23-M23</f>
        <v>0.57</v>
      </c>
      <c r="AB23" s="25" t="n">
        <f aca="false">G23-N23</f>
        <v>-0.058</v>
      </c>
      <c r="AC23" s="25" t="n">
        <f aca="false">H23-O23</f>
        <v>2.513</v>
      </c>
      <c r="AD23" s="25" t="n">
        <f aca="false">W23-AVERAGE(W$4:W23)</f>
        <v>0.449</v>
      </c>
      <c r="AE23" s="25" t="n">
        <f aca="false">X23-AVERAGE(X$4:X23)</f>
        <v>0.5541</v>
      </c>
      <c r="AF23" s="25" t="n">
        <f aca="false">Y23-AVERAGE(Y$4:Y23)</f>
        <v>-0.22405</v>
      </c>
      <c r="AG23" s="25" t="n">
        <f aca="false">Z23-AVERAGE(Z$4:Z23)</f>
        <v>0.37915</v>
      </c>
      <c r="AH23" s="25" t="n">
        <f aca="false">AA23-AVERAGE(AA$4:AA23)</f>
        <v>-0.0302000000000002</v>
      </c>
      <c r="AI23" s="25" t="n">
        <f aca="false">AB23-AVERAGE(AB$4:AB23)</f>
        <v>0.20855</v>
      </c>
      <c r="AJ23" s="25" t="n">
        <f aca="false">AC23-AVERAGE(AC$4:AC23)</f>
        <v>0.247</v>
      </c>
      <c r="AK23" s="23" t="n">
        <f aca="false">-RateDur*(P23-P22)/100</f>
        <v>-0.005358</v>
      </c>
      <c r="AL23" s="23" t="n">
        <f aca="false">-RateDur*(Q23-Q22)/100</f>
        <v>-0.000741000000000003</v>
      </c>
      <c r="AM23" s="23" t="n">
        <f aca="false">-RateDur*(R23-R22)/100</f>
        <v>-0.00397099999999999</v>
      </c>
      <c r="AN23" s="23" t="n">
        <f aca="false">-RateDur*(S23-S22)/100</f>
        <v>-0.00613700000000001</v>
      </c>
      <c r="AO23" s="23" t="n">
        <f aca="false">-RateDur*(T23-T22)/100</f>
        <v>0.004123</v>
      </c>
      <c r="AP23" s="23" t="n">
        <f aca="false">-RateDur*(U23-U22)/100</f>
        <v>0.000893000000000001</v>
      </c>
      <c r="AQ23" s="23" t="n">
        <f aca="false">-RateDur*(V23-V22)/100</f>
        <v>0.00163400000000001</v>
      </c>
    </row>
    <row r="24" customFormat="false" ht="15" hidden="false" customHeight="false" outlineLevel="0" collapsed="false">
      <c r="A24" s="19" t="n">
        <v>38625</v>
      </c>
      <c r="B24" s="24" t="n">
        <v>3.628</v>
      </c>
      <c r="C24" s="24" t="n">
        <v>2.074</v>
      </c>
      <c r="D24" s="24" t="n">
        <v>2.308</v>
      </c>
      <c r="E24" s="24" t="n">
        <v>2.603</v>
      </c>
      <c r="F24" s="24" t="n">
        <v>2.783</v>
      </c>
      <c r="G24" s="24" t="n">
        <v>0.481</v>
      </c>
      <c r="H24" s="24" t="n">
        <v>4.73</v>
      </c>
      <c r="I24" s="24" t="n">
        <v>1.846</v>
      </c>
      <c r="J24" s="24" t="n">
        <v>1.473</v>
      </c>
      <c r="K24" s="24" t="n">
        <v>2</v>
      </c>
      <c r="L24" s="24" t="n">
        <v>1.994</v>
      </c>
      <c r="M24" s="24" t="n">
        <v>2.591</v>
      </c>
      <c r="N24" s="24" t="n">
        <v>0.198</v>
      </c>
      <c r="O24" s="24" t="n">
        <v>2.109</v>
      </c>
      <c r="P24" s="24" t="n">
        <v>3.798</v>
      </c>
      <c r="Q24" s="24" t="n">
        <v>2.166</v>
      </c>
      <c r="R24" s="24" t="n">
        <v>2.579</v>
      </c>
      <c r="S24" s="24" t="n">
        <v>2.923</v>
      </c>
      <c r="T24" s="24" t="n">
        <v>3.102</v>
      </c>
      <c r="U24" s="24" t="n">
        <v>0.896</v>
      </c>
      <c r="V24" s="24" t="n">
        <v>5.098</v>
      </c>
      <c r="W24" s="25" t="n">
        <f aca="false">B24-I24</f>
        <v>1.782</v>
      </c>
      <c r="X24" s="25" t="n">
        <f aca="false">C24-J24</f>
        <v>0.601</v>
      </c>
      <c r="Y24" s="25" t="n">
        <f aca="false">D24-K24</f>
        <v>0.308</v>
      </c>
      <c r="Z24" s="25" t="n">
        <f aca="false">E24-L24</f>
        <v>0.609</v>
      </c>
      <c r="AA24" s="25" t="n">
        <f aca="false">F24-M24</f>
        <v>0.192</v>
      </c>
      <c r="AB24" s="25" t="n">
        <f aca="false">G24-N24</f>
        <v>0.283</v>
      </c>
      <c r="AC24" s="25" t="n">
        <f aca="false">H24-O24</f>
        <v>2.621</v>
      </c>
      <c r="AD24" s="25" t="n">
        <f aca="false">W24-AVERAGE(W$4:W24)</f>
        <v>0.694285714285714</v>
      </c>
      <c r="AE24" s="25" t="n">
        <f aca="false">X24-AVERAGE(X$4:X24)</f>
        <v>0.27247619047619</v>
      </c>
      <c r="AF24" s="25" t="n">
        <f aca="false">Y24-AVERAGE(Y$4:Y24)</f>
        <v>0.00757142857142845</v>
      </c>
      <c r="AG24" s="25" t="n">
        <f aca="false">Z24-AVERAGE(Z$4:Z24)</f>
        <v>0.341095238095238</v>
      </c>
      <c r="AH24" s="25" t="n">
        <f aca="false">AA24-AVERAGE(AA$4:AA24)</f>
        <v>-0.388761904761905</v>
      </c>
      <c r="AI24" s="25" t="n">
        <f aca="false">AB24-AVERAGE(AB$4:AB24)</f>
        <v>0.523380952380952</v>
      </c>
      <c r="AJ24" s="25" t="n">
        <f aca="false">AC24-AVERAGE(AC$4:AC24)</f>
        <v>0.338095238095238</v>
      </c>
      <c r="AK24" s="23" t="n">
        <f aca="false">-RateDur*(P24-P23)/100</f>
        <v>-0.003439</v>
      </c>
      <c r="AL24" s="23" t="n">
        <f aca="false">-RateDur*(Q24-Q23)/100</f>
        <v>0.005586</v>
      </c>
      <c r="AM24" s="23" t="n">
        <f aca="false">-RateDur*(R24-R23)/100</f>
        <v>-0.00285000000000001</v>
      </c>
      <c r="AN24" s="23" t="n">
        <f aca="false">-RateDur*(S24-S23)/100</f>
        <v>0.000893000000000003</v>
      </c>
      <c r="AO24" s="23" t="n">
        <f aca="false">-RateDur*(T24-T23)/100</f>
        <v>0.00294500000000001</v>
      </c>
      <c r="AP24" s="23" t="n">
        <f aca="false">-RateDur*(U24-U23)/100</f>
        <v>-0.006004</v>
      </c>
      <c r="AQ24" s="23" t="n">
        <f aca="false">-RateDur*(V24-V23)/100</f>
        <v>-0.00893</v>
      </c>
    </row>
    <row r="25" customFormat="false" ht="15" hidden="false" customHeight="false" outlineLevel="0" collapsed="false">
      <c r="A25" s="19" t="n">
        <v>38656</v>
      </c>
      <c r="B25" s="24" t="n">
        <v>3.539</v>
      </c>
      <c r="C25" s="24" t="n">
        <v>2.036</v>
      </c>
      <c r="D25" s="24" t="n">
        <v>2.358</v>
      </c>
      <c r="E25" s="24" t="n">
        <v>2.464</v>
      </c>
      <c r="F25" s="24" t="n">
        <v>2.653</v>
      </c>
      <c r="G25" s="24" t="n">
        <v>0.386</v>
      </c>
      <c r="H25" s="24" t="n">
        <v>4.514</v>
      </c>
      <c r="I25" s="24" t="n">
        <v>1.786</v>
      </c>
      <c r="J25" s="24" t="n">
        <v>1.528</v>
      </c>
      <c r="K25" s="24" t="n">
        <v>2.057</v>
      </c>
      <c r="L25" s="24" t="n">
        <v>2.133</v>
      </c>
      <c r="M25" s="24" t="n">
        <v>2.525</v>
      </c>
      <c r="N25" s="24" t="n">
        <v>0.159</v>
      </c>
      <c r="O25" s="24" t="n">
        <v>2.076</v>
      </c>
      <c r="P25" s="24" t="n">
        <v>3.841</v>
      </c>
      <c r="Q25" s="24" t="n">
        <v>2.443</v>
      </c>
      <c r="R25" s="24" t="n">
        <v>2.665</v>
      </c>
      <c r="S25" s="24" t="n">
        <v>2.548</v>
      </c>
      <c r="T25" s="24" t="n">
        <v>2.978</v>
      </c>
      <c r="U25" s="24" t="n">
        <v>0.618</v>
      </c>
      <c r="V25" s="24" t="n">
        <v>4.836</v>
      </c>
      <c r="W25" s="25" t="n">
        <f aca="false">B25-I25</f>
        <v>1.753</v>
      </c>
      <c r="X25" s="25" t="n">
        <f aca="false">C25-J25</f>
        <v>0.508</v>
      </c>
      <c r="Y25" s="25" t="n">
        <f aca="false">D25-K25</f>
        <v>0.301</v>
      </c>
      <c r="Z25" s="25" t="n">
        <f aca="false">E25-L25</f>
        <v>0.331</v>
      </c>
      <c r="AA25" s="25" t="n">
        <f aca="false">F25-M25</f>
        <v>0.128</v>
      </c>
      <c r="AB25" s="25" t="n">
        <f aca="false">G25-N25</f>
        <v>0.227</v>
      </c>
      <c r="AC25" s="25" t="n">
        <f aca="false">H25-O25</f>
        <v>2.438</v>
      </c>
      <c r="AD25" s="25" t="n">
        <f aca="false">W25-AVERAGE(W$4:W25)</f>
        <v>0.635045454545455</v>
      </c>
      <c r="AE25" s="25" t="n">
        <f aca="false">X25-AVERAGE(X$4:X25)</f>
        <v>0.171318181818182</v>
      </c>
      <c r="AF25" s="25" t="n">
        <f aca="false">Y25-AVERAGE(Y$4:Y25)</f>
        <v>0.000545454545454738</v>
      </c>
      <c r="AG25" s="25" t="n">
        <f aca="false">Z25-AVERAGE(Z$4:Z25)</f>
        <v>0.0602272727272726</v>
      </c>
      <c r="AH25" s="25" t="n">
        <f aca="false">AA25-AVERAGE(AA$4:AA25)</f>
        <v>-0.432181818181818</v>
      </c>
      <c r="AI25" s="25" t="n">
        <f aca="false">AB25-AVERAGE(AB$4:AB25)</f>
        <v>0.446136363636364</v>
      </c>
      <c r="AJ25" s="25" t="n">
        <f aca="false">AC25-AVERAGE(AC$4:AC25)</f>
        <v>0.148045454545454</v>
      </c>
      <c r="AK25" s="23" t="n">
        <f aca="false">-RateDur*(P25-P24)/100</f>
        <v>-0.000817000000000003</v>
      </c>
      <c r="AL25" s="23" t="n">
        <f aca="false">-RateDur*(Q25-Q24)/100</f>
        <v>-0.005263</v>
      </c>
      <c r="AM25" s="23" t="n">
        <f aca="false">-RateDur*(R25-R24)/100</f>
        <v>-0.001634</v>
      </c>
      <c r="AN25" s="23" t="n">
        <f aca="false">-RateDur*(S25-S24)/100</f>
        <v>0.007125</v>
      </c>
      <c r="AO25" s="23" t="n">
        <f aca="false">-RateDur*(T25-T24)/100</f>
        <v>0.00235599999999999</v>
      </c>
      <c r="AP25" s="23" t="n">
        <f aca="false">-RateDur*(U25-U24)/100</f>
        <v>0.005282</v>
      </c>
      <c r="AQ25" s="23" t="n">
        <f aca="false">-RateDur*(V25-V24)/100</f>
        <v>0.00497799999999999</v>
      </c>
    </row>
    <row r="26" customFormat="false" ht="15" hidden="false" customHeight="false" outlineLevel="0" collapsed="false">
      <c r="A26" s="19" t="n">
        <v>38686</v>
      </c>
      <c r="B26" s="24" t="n">
        <v>3.663</v>
      </c>
      <c r="C26" s="24" t="n">
        <v>1.952</v>
      </c>
      <c r="D26" s="24" t="n">
        <v>2.188</v>
      </c>
      <c r="E26" s="24" t="n">
        <v>2.512</v>
      </c>
      <c r="F26" s="24" t="n">
        <v>2.911</v>
      </c>
      <c r="G26" s="24" t="n">
        <v>0.622</v>
      </c>
      <c r="H26" s="24" t="n">
        <v>4.761</v>
      </c>
      <c r="I26" s="24" t="n">
        <v>1.849</v>
      </c>
      <c r="J26" s="24" t="n">
        <v>1.654</v>
      </c>
      <c r="K26" s="24" t="n">
        <v>2.01</v>
      </c>
      <c r="L26" s="24" t="n">
        <v>2.213</v>
      </c>
      <c r="M26" s="24" t="n">
        <v>2.562</v>
      </c>
      <c r="N26" s="24" t="n">
        <v>0.207</v>
      </c>
      <c r="O26" s="24" t="n">
        <v>2.02</v>
      </c>
      <c r="P26" s="24" t="n">
        <v>3.872</v>
      </c>
      <c r="Q26" s="24" t="n">
        <v>2.261</v>
      </c>
      <c r="R26" s="24" t="n">
        <v>2.395</v>
      </c>
      <c r="S26" s="24" t="n">
        <v>2.719</v>
      </c>
      <c r="T26" s="24" t="n">
        <v>3.21</v>
      </c>
      <c r="U26" s="24" t="n">
        <v>0.924</v>
      </c>
      <c r="V26" s="24" t="n">
        <v>5.043</v>
      </c>
      <c r="W26" s="25" t="n">
        <f aca="false">B26-I26</f>
        <v>1.814</v>
      </c>
      <c r="X26" s="25" t="n">
        <f aca="false">C26-J26</f>
        <v>0.298</v>
      </c>
      <c r="Y26" s="25" t="n">
        <f aca="false">D26-K26</f>
        <v>0.178</v>
      </c>
      <c r="Z26" s="25" t="n">
        <f aca="false">E26-L26</f>
        <v>0.299</v>
      </c>
      <c r="AA26" s="25" t="n">
        <f aca="false">F26-M26</f>
        <v>0.349</v>
      </c>
      <c r="AB26" s="25" t="n">
        <f aca="false">G26-N26</f>
        <v>0.415</v>
      </c>
      <c r="AC26" s="25" t="n">
        <f aca="false">H26-O26</f>
        <v>2.741</v>
      </c>
      <c r="AD26" s="25" t="n">
        <f aca="false">W26-AVERAGE(W$4:W26)</f>
        <v>0.665782608695652</v>
      </c>
      <c r="AE26" s="25" t="n">
        <f aca="false">X26-AVERAGE(X$4:X26)</f>
        <v>-0.037</v>
      </c>
      <c r="AF26" s="25" t="n">
        <f aca="false">Y26-AVERAGE(Y$4:Y26)</f>
        <v>-0.117130434782608</v>
      </c>
      <c r="AG26" s="25" t="n">
        <f aca="false">Z26-AVERAGE(Z$4:Z26)</f>
        <v>0.0269999999999999</v>
      </c>
      <c r="AH26" s="25" t="n">
        <f aca="false">AA26-AVERAGE(AA$4:AA26)</f>
        <v>-0.202</v>
      </c>
      <c r="AI26" s="25" t="n">
        <f aca="false">AB26-AVERAGE(AB$4:AB26)</f>
        <v>0.606565217391304</v>
      </c>
      <c r="AJ26" s="25" t="n">
        <f aca="false">AC26-AVERAGE(AC$4:AC26)</f>
        <v>0.431434782608696</v>
      </c>
      <c r="AK26" s="23" t="n">
        <f aca="false">-RateDur*(P26-P25)/100</f>
        <v>-0.000588999999999994</v>
      </c>
      <c r="AL26" s="23" t="n">
        <f aca="false">-RateDur*(Q26-Q25)/100</f>
        <v>0.003458</v>
      </c>
      <c r="AM26" s="23" t="n">
        <f aca="false">-RateDur*(R26-R25)/100</f>
        <v>0.00513</v>
      </c>
      <c r="AN26" s="23" t="n">
        <f aca="false">-RateDur*(S26-S25)/100</f>
        <v>-0.003249</v>
      </c>
      <c r="AO26" s="23" t="n">
        <f aca="false">-RateDur*(T26-T25)/100</f>
        <v>-0.004408</v>
      </c>
      <c r="AP26" s="23" t="n">
        <f aca="false">-RateDur*(U26-U25)/100</f>
        <v>-0.005814</v>
      </c>
      <c r="AQ26" s="23" t="n">
        <f aca="false">-RateDur*(V26-V25)/100</f>
        <v>-0.003933</v>
      </c>
    </row>
    <row r="27" customFormat="false" ht="15" hidden="false" customHeight="false" outlineLevel="0" collapsed="false">
      <c r="A27" s="19" t="n">
        <v>38717</v>
      </c>
      <c r="B27" s="24" t="n">
        <v>3.521</v>
      </c>
      <c r="C27" s="24" t="n">
        <v>1.905</v>
      </c>
      <c r="D27" s="24" t="n">
        <v>2.322</v>
      </c>
      <c r="E27" s="24" t="n">
        <v>2.848</v>
      </c>
      <c r="F27" s="24" t="n">
        <v>2.879</v>
      </c>
      <c r="G27" s="24" t="n">
        <v>0.775</v>
      </c>
      <c r="H27" s="24" t="n">
        <v>4.766</v>
      </c>
      <c r="I27" s="24" t="n">
        <v>1.898</v>
      </c>
      <c r="J27" s="24" t="n">
        <v>1.695</v>
      </c>
      <c r="K27" s="24" t="n">
        <v>1.983</v>
      </c>
      <c r="L27" s="24" t="n">
        <v>2.273</v>
      </c>
      <c r="M27" s="24" t="n">
        <v>2.704</v>
      </c>
      <c r="N27" s="24" t="n">
        <v>0.296</v>
      </c>
      <c r="O27" s="24" t="n">
        <v>2.009</v>
      </c>
      <c r="P27" s="24" t="n">
        <v>3.888</v>
      </c>
      <c r="Q27" s="24" t="n">
        <v>2.312</v>
      </c>
      <c r="R27" s="24" t="n">
        <v>2.49</v>
      </c>
      <c r="S27" s="24" t="n">
        <v>3.21</v>
      </c>
      <c r="T27" s="24" t="n">
        <v>3.099</v>
      </c>
      <c r="U27" s="24" t="n">
        <v>1.151</v>
      </c>
      <c r="V27" s="24" t="n">
        <v>5.055</v>
      </c>
      <c r="W27" s="25" t="n">
        <f aca="false">B27-I27</f>
        <v>1.623</v>
      </c>
      <c r="X27" s="25" t="n">
        <f aca="false">C27-J27</f>
        <v>0.21</v>
      </c>
      <c r="Y27" s="25" t="n">
        <f aca="false">D27-K27</f>
        <v>0.339</v>
      </c>
      <c r="Z27" s="25" t="n">
        <f aca="false">E27-L27</f>
        <v>0.575</v>
      </c>
      <c r="AA27" s="25" t="n">
        <f aca="false">F27-M27</f>
        <v>0.175</v>
      </c>
      <c r="AB27" s="25" t="n">
        <f aca="false">G27-N27</f>
        <v>0.479</v>
      </c>
      <c r="AC27" s="25" t="n">
        <f aca="false">H27-O27</f>
        <v>2.757</v>
      </c>
      <c r="AD27" s="25" t="n">
        <f aca="false">W27-AVERAGE(W$4:W27)</f>
        <v>0.455</v>
      </c>
      <c r="AE27" s="25" t="n">
        <f aca="false">X27-AVERAGE(X$4:X27)</f>
        <v>-0.119791666666667</v>
      </c>
      <c r="AF27" s="25" t="n">
        <f aca="false">Y27-AVERAGE(Y$4:Y27)</f>
        <v>0.0420416666666667</v>
      </c>
      <c r="AG27" s="25" t="n">
        <f aca="false">Z27-AVERAGE(Z$4:Z27)</f>
        <v>0.290375</v>
      </c>
      <c r="AH27" s="25" t="n">
        <f aca="false">AA27-AVERAGE(AA$4:AA27)</f>
        <v>-0.360333333333334</v>
      </c>
      <c r="AI27" s="25" t="n">
        <f aca="false">AB27-AVERAGE(AB$4:AB27)</f>
        <v>0.642625</v>
      </c>
      <c r="AJ27" s="25" t="n">
        <f aca="false">AC27-AVERAGE(AC$4:AC27)</f>
        <v>0.428791666666667</v>
      </c>
      <c r="AK27" s="23" t="n">
        <f aca="false">-RateDur*(P27-P26)/100</f>
        <v>-0.000304</v>
      </c>
      <c r="AL27" s="23" t="n">
        <f aca="false">-RateDur*(Q27-Q26)/100</f>
        <v>-0.000968999999999995</v>
      </c>
      <c r="AM27" s="23" t="n">
        <f aca="false">-RateDur*(R27-R26)/100</f>
        <v>-0.001805</v>
      </c>
      <c r="AN27" s="23" t="n">
        <f aca="false">-RateDur*(S27-S26)/100</f>
        <v>-0.009329</v>
      </c>
      <c r="AO27" s="23" t="n">
        <f aca="false">-RateDur*(T27-T26)/100</f>
        <v>0.002109</v>
      </c>
      <c r="AP27" s="23" t="n">
        <f aca="false">-RateDur*(U27-U26)/100</f>
        <v>-0.004313</v>
      </c>
      <c r="AQ27" s="23" t="n">
        <f aca="false">-RateDur*(V27-V26)/100</f>
        <v>-0.000227999999999992</v>
      </c>
    </row>
    <row r="28" customFormat="false" ht="15" hidden="false" customHeight="false" outlineLevel="0" collapsed="false">
      <c r="A28" s="19" t="n">
        <v>38748</v>
      </c>
      <c r="B28" s="24" t="n">
        <v>3.348</v>
      </c>
      <c r="C28" s="24" t="n">
        <v>2.158</v>
      </c>
      <c r="D28" s="24" t="n">
        <v>2.499</v>
      </c>
      <c r="E28" s="24" t="n">
        <v>2.659</v>
      </c>
      <c r="F28" s="24" t="n">
        <v>2.957</v>
      </c>
      <c r="G28" s="24" t="n">
        <v>0.9</v>
      </c>
      <c r="H28" s="24" t="n">
        <v>4.61</v>
      </c>
      <c r="I28" s="24" t="n">
        <v>1.881</v>
      </c>
      <c r="J28" s="24" t="n">
        <v>1.751</v>
      </c>
      <c r="K28" s="24" t="n">
        <v>2.098</v>
      </c>
      <c r="L28" s="24" t="n">
        <v>2.332</v>
      </c>
      <c r="M28" s="24" t="n">
        <v>2.718</v>
      </c>
      <c r="N28" s="24" t="n">
        <v>0.325</v>
      </c>
      <c r="O28" s="24" t="n">
        <v>2.113</v>
      </c>
      <c r="P28" s="24" t="n">
        <v>3.706</v>
      </c>
      <c r="Q28" s="24" t="n">
        <v>2.401</v>
      </c>
      <c r="R28" s="24" t="n">
        <v>2.653</v>
      </c>
      <c r="S28" s="24" t="n">
        <v>3.023</v>
      </c>
      <c r="T28" s="24" t="n">
        <v>3.177</v>
      </c>
      <c r="U28" s="24" t="n">
        <v>1.213</v>
      </c>
      <c r="V28" s="24" t="n">
        <v>4.703</v>
      </c>
      <c r="W28" s="25" t="n">
        <f aca="false">B28-I28</f>
        <v>1.467</v>
      </c>
      <c r="X28" s="25" t="n">
        <f aca="false">C28-J28</f>
        <v>0.407</v>
      </c>
      <c r="Y28" s="25" t="n">
        <f aca="false">D28-K28</f>
        <v>0.401</v>
      </c>
      <c r="Z28" s="25" t="n">
        <f aca="false">E28-L28</f>
        <v>0.327</v>
      </c>
      <c r="AA28" s="25" t="n">
        <f aca="false">F28-M28</f>
        <v>0.239</v>
      </c>
      <c r="AB28" s="25" t="n">
        <f aca="false">G28-N28</f>
        <v>0.575</v>
      </c>
      <c r="AC28" s="25" t="n">
        <f aca="false">H28-O28</f>
        <v>2.497</v>
      </c>
      <c r="AD28" s="25" t="n">
        <f aca="false">W28-AVERAGE(W$4:W28)</f>
        <v>0.28704</v>
      </c>
      <c r="AE28" s="25" t="n">
        <f aca="false">X28-AVERAGE(X$4:X28)</f>
        <v>0.07412</v>
      </c>
      <c r="AF28" s="25" t="n">
        <f aca="false">Y28-AVERAGE(Y$4:Y28)</f>
        <v>0.0998800000000003</v>
      </c>
      <c r="AG28" s="25" t="n">
        <f aca="false">Z28-AVERAGE(Z$4:Z28)</f>
        <v>0.0406799999999999</v>
      </c>
      <c r="AH28" s="25" t="n">
        <f aca="false">AA28-AVERAGE(AA$4:AA28)</f>
        <v>-0.28448</v>
      </c>
      <c r="AI28" s="25" t="n">
        <f aca="false">AB28-AVERAGE(AB$4:AB28)</f>
        <v>0.70908</v>
      </c>
      <c r="AJ28" s="25" t="n">
        <f aca="false">AC28-AVERAGE(AC$4:AC28)</f>
        <v>0.16204</v>
      </c>
      <c r="AK28" s="23" t="n">
        <f aca="false">-RateDur*(P28-P27)/100</f>
        <v>0.003458</v>
      </c>
      <c r="AL28" s="23" t="n">
        <f aca="false">-RateDur*(Q28-Q27)/100</f>
        <v>-0.001691</v>
      </c>
      <c r="AM28" s="23" t="n">
        <f aca="false">-RateDur*(R28-R27)/100</f>
        <v>-0.003097</v>
      </c>
      <c r="AN28" s="23" t="n">
        <f aca="false">-RateDur*(S28-S27)/100</f>
        <v>0.003553</v>
      </c>
      <c r="AO28" s="23" t="n">
        <f aca="false">-RateDur*(T28-T27)/100</f>
        <v>-0.001482</v>
      </c>
      <c r="AP28" s="23" t="n">
        <f aca="false">-RateDur*(U28-U27)/100</f>
        <v>-0.001178</v>
      </c>
      <c r="AQ28" s="23" t="n">
        <f aca="false">-RateDur*(V28-V27)/100</f>
        <v>0.00668799999999999</v>
      </c>
    </row>
    <row r="29" customFormat="false" ht="15" hidden="false" customHeight="false" outlineLevel="0" collapsed="false">
      <c r="A29" s="19" t="n">
        <v>38776</v>
      </c>
      <c r="B29" s="24" t="n">
        <v>3.293</v>
      </c>
      <c r="C29" s="24" t="n">
        <v>2.277</v>
      </c>
      <c r="D29" s="24" t="n">
        <v>2.462</v>
      </c>
      <c r="E29" s="24" t="n">
        <v>2.658</v>
      </c>
      <c r="F29" s="24" t="n">
        <v>3.125</v>
      </c>
      <c r="G29" s="24" t="n">
        <v>0.624</v>
      </c>
      <c r="H29" s="24" t="n">
        <v>4.605</v>
      </c>
      <c r="I29" s="24" t="n">
        <v>1.918</v>
      </c>
      <c r="J29" s="24" t="n">
        <v>1.765</v>
      </c>
      <c r="K29" s="24" t="n">
        <v>2.184</v>
      </c>
      <c r="L29" s="24" t="n">
        <v>2.442</v>
      </c>
      <c r="M29" s="24" t="n">
        <v>2.814</v>
      </c>
      <c r="N29" s="24" t="n">
        <v>0.321</v>
      </c>
      <c r="O29" s="24" t="n">
        <v>2.086</v>
      </c>
      <c r="P29" s="24" t="n">
        <v>3.591</v>
      </c>
      <c r="Q29" s="24" t="n">
        <v>2.546</v>
      </c>
      <c r="R29" s="24" t="n">
        <v>2.668</v>
      </c>
      <c r="S29" s="24" t="n">
        <v>2.954</v>
      </c>
      <c r="T29" s="24" t="n">
        <v>3.149</v>
      </c>
      <c r="U29" s="24" t="n">
        <v>0.665</v>
      </c>
      <c r="V29" s="24" t="n">
        <v>4.853</v>
      </c>
      <c r="W29" s="25" t="n">
        <f aca="false">B29-I29</f>
        <v>1.375</v>
      </c>
      <c r="X29" s="25" t="n">
        <f aca="false">C29-J29</f>
        <v>0.512</v>
      </c>
      <c r="Y29" s="25" t="n">
        <f aca="false">D29-K29</f>
        <v>0.278</v>
      </c>
      <c r="Z29" s="25" t="n">
        <f aca="false">E29-L29</f>
        <v>0.216</v>
      </c>
      <c r="AA29" s="25" t="n">
        <f aca="false">F29-M29</f>
        <v>0.311</v>
      </c>
      <c r="AB29" s="25" t="n">
        <f aca="false">G29-N29</f>
        <v>0.303</v>
      </c>
      <c r="AC29" s="25" t="n">
        <f aca="false">H29-O29</f>
        <v>2.519</v>
      </c>
      <c r="AD29" s="25" t="n">
        <f aca="false">W29-AVERAGE(W$4:W29)</f>
        <v>0.187538461538462</v>
      </c>
      <c r="AE29" s="25" t="n">
        <f aca="false">X29-AVERAGE(X$4:X29)</f>
        <v>0.172230769230769</v>
      </c>
      <c r="AF29" s="25" t="n">
        <f aca="false">Y29-AVERAGE(Y$4:Y29)</f>
        <v>-0.0222307692307692</v>
      </c>
      <c r="AG29" s="25" t="n">
        <f aca="false">Z29-AVERAGE(Z$4:Z29)</f>
        <v>-0.0676153846153849</v>
      </c>
      <c r="AH29" s="25" t="n">
        <f aca="false">AA29-AVERAGE(AA$4:AA29)</f>
        <v>-0.204307692307692</v>
      </c>
      <c r="AI29" s="25" t="n">
        <f aca="false">AB29-AVERAGE(AB$4:AB29)</f>
        <v>0.420269230769231</v>
      </c>
      <c r="AJ29" s="25" t="n">
        <f aca="false">AC29-AVERAGE(AC$4:AC29)</f>
        <v>0.176961538461539</v>
      </c>
      <c r="AK29" s="23" t="n">
        <f aca="false">-RateDur*(P29-P28)/100</f>
        <v>0.002185</v>
      </c>
      <c r="AL29" s="23" t="n">
        <f aca="false">-RateDur*(Q29-Q28)/100</f>
        <v>-0.002755</v>
      </c>
      <c r="AM29" s="23" t="n">
        <f aca="false">-RateDur*(R29-R28)/100</f>
        <v>-0.000285000000000002</v>
      </c>
      <c r="AN29" s="23" t="n">
        <f aca="false">-RateDur*(S29-S28)/100</f>
        <v>0.001311</v>
      </c>
      <c r="AO29" s="23" t="n">
        <f aca="false">-RateDur*(T29-T28)/100</f>
        <v>0.000532000000000001</v>
      </c>
      <c r="AP29" s="23" t="n">
        <f aca="false">-RateDur*(U29-U28)/100</f>
        <v>0.010412</v>
      </c>
      <c r="AQ29" s="23" t="n">
        <f aca="false">-RateDur*(V29-V28)/100</f>
        <v>-0.00284999999999999</v>
      </c>
    </row>
    <row r="30" customFormat="false" ht="15" hidden="false" customHeight="false" outlineLevel="0" collapsed="false">
      <c r="A30" s="19" t="n">
        <v>38807</v>
      </c>
      <c r="B30" s="24" t="n">
        <v>3.076</v>
      </c>
      <c r="C30" s="24" t="n">
        <v>2.287</v>
      </c>
      <c r="D30" s="24" t="n">
        <v>2.611</v>
      </c>
      <c r="E30" s="24" t="n">
        <v>2.243</v>
      </c>
      <c r="F30" s="24" t="n">
        <v>3.11</v>
      </c>
      <c r="G30" s="24" t="n">
        <v>0.584</v>
      </c>
      <c r="H30" s="24" t="n">
        <v>4.394</v>
      </c>
      <c r="I30" s="24" t="n">
        <v>1.919</v>
      </c>
      <c r="J30" s="24" t="n">
        <v>1.891</v>
      </c>
      <c r="K30" s="24" t="n">
        <v>2.081</v>
      </c>
      <c r="L30" s="24" t="n">
        <v>2.442</v>
      </c>
      <c r="M30" s="24" t="n">
        <v>2.884</v>
      </c>
      <c r="N30" s="24" t="n">
        <v>0.334</v>
      </c>
      <c r="O30" s="24" t="n">
        <v>1.886</v>
      </c>
      <c r="P30" s="24" t="n">
        <v>3.431</v>
      </c>
      <c r="Q30" s="24" t="n">
        <v>2.418</v>
      </c>
      <c r="R30" s="24" t="n">
        <v>2.835</v>
      </c>
      <c r="S30" s="24" t="n">
        <v>2.683</v>
      </c>
      <c r="T30" s="24" t="n">
        <v>3.502</v>
      </c>
      <c r="U30" s="24" t="n">
        <v>0.768</v>
      </c>
      <c r="V30" s="24" t="n">
        <v>4.799</v>
      </c>
      <c r="W30" s="25" t="n">
        <f aca="false">B30-I30</f>
        <v>1.157</v>
      </c>
      <c r="X30" s="25" t="n">
        <f aca="false">C30-J30</f>
        <v>0.396</v>
      </c>
      <c r="Y30" s="25" t="n">
        <f aca="false">D30-K30</f>
        <v>0.53</v>
      </c>
      <c r="Z30" s="25" t="n">
        <f aca="false">E30-L30</f>
        <v>-0.199</v>
      </c>
      <c r="AA30" s="25" t="n">
        <f aca="false">F30-M30</f>
        <v>0.226</v>
      </c>
      <c r="AB30" s="25" t="n">
        <f aca="false">G30-N30</f>
        <v>0.25</v>
      </c>
      <c r="AC30" s="25" t="n">
        <f aca="false">H30-O30</f>
        <v>2.508</v>
      </c>
      <c r="AD30" s="25" t="n">
        <f aca="false">W30-AVERAGE(W$4:W30)</f>
        <v>-0.0293333333333332</v>
      </c>
      <c r="AE30" s="25" t="n">
        <f aca="false">X30-AVERAGE(X$4:X30)</f>
        <v>0.0541481481481481</v>
      </c>
      <c r="AF30" s="25" t="n">
        <f aca="false">Y30-AVERAGE(Y$4:Y30)</f>
        <v>0.22125925925926</v>
      </c>
      <c r="AG30" s="25" t="n">
        <f aca="false">Z30-AVERAGE(Z$4:Z30)</f>
        <v>-0.464740740740741</v>
      </c>
      <c r="AH30" s="25" t="n">
        <f aca="false">AA30-AVERAGE(AA$4:AA30)</f>
        <v>-0.278592592592593</v>
      </c>
      <c r="AI30" s="25" t="n">
        <f aca="false">AB30-AVERAGE(AB$4:AB30)</f>
        <v>0.353666666666667</v>
      </c>
      <c r="AJ30" s="25" t="n">
        <f aca="false">AC30-AVERAGE(AC$4:AC30)</f>
        <v>0.159814814814815</v>
      </c>
      <c r="AK30" s="23" t="n">
        <f aca="false">-RateDur*(P30-P29)/100</f>
        <v>0.00304</v>
      </c>
      <c r="AL30" s="23" t="n">
        <f aca="false">-RateDur*(Q30-Q29)/100</f>
        <v>0.00243199999999999</v>
      </c>
      <c r="AM30" s="23" t="n">
        <f aca="false">-RateDur*(R30-R29)/100</f>
        <v>-0.003173</v>
      </c>
      <c r="AN30" s="23" t="n">
        <f aca="false">-RateDur*(S30-S29)/100</f>
        <v>0.00514900000000001</v>
      </c>
      <c r="AO30" s="23" t="n">
        <f aca="false">-RateDur*(T30-T29)/100</f>
        <v>-0.006707</v>
      </c>
      <c r="AP30" s="23" t="n">
        <f aca="false">-RateDur*(U30-U29)/100</f>
        <v>-0.001957</v>
      </c>
      <c r="AQ30" s="23" t="n">
        <f aca="false">-RateDur*(V30-V29)/100</f>
        <v>0.00102599999999999</v>
      </c>
    </row>
    <row r="31" customFormat="false" ht="15" hidden="false" customHeight="false" outlineLevel="0" collapsed="false">
      <c r="A31" s="19" t="n">
        <v>38837</v>
      </c>
      <c r="B31" s="24" t="n">
        <v>2.98</v>
      </c>
      <c r="C31" s="24" t="n">
        <v>2.239</v>
      </c>
      <c r="D31" s="24" t="n">
        <v>2.703</v>
      </c>
      <c r="E31" s="24" t="n">
        <v>2.148</v>
      </c>
      <c r="F31" s="24" t="n">
        <v>3.053</v>
      </c>
      <c r="G31" s="24" t="n">
        <v>0.473</v>
      </c>
      <c r="H31" s="24" t="n">
        <v>4.477</v>
      </c>
      <c r="I31" s="24" t="n">
        <v>1.916</v>
      </c>
      <c r="J31" s="24" t="n">
        <v>1.804</v>
      </c>
      <c r="K31" s="24" t="n">
        <v>2.196</v>
      </c>
      <c r="L31" s="24" t="n">
        <v>2.472</v>
      </c>
      <c r="M31" s="24" t="n">
        <v>2.909</v>
      </c>
      <c r="N31" s="24" t="n">
        <v>0.412</v>
      </c>
      <c r="O31" s="24" t="n">
        <v>1.938</v>
      </c>
      <c r="P31" s="24" t="n">
        <v>3.26</v>
      </c>
      <c r="Q31" s="24" t="n">
        <v>2.579</v>
      </c>
      <c r="R31" s="24" t="n">
        <v>3.046</v>
      </c>
      <c r="S31" s="24" t="n">
        <v>2.346</v>
      </c>
      <c r="T31" s="24" t="n">
        <v>3.322</v>
      </c>
      <c r="U31" s="24" t="n">
        <v>0.697</v>
      </c>
      <c r="V31" s="24" t="n">
        <v>4.728</v>
      </c>
      <c r="W31" s="25" t="n">
        <f aca="false">B31-I31</f>
        <v>1.064</v>
      </c>
      <c r="X31" s="25" t="n">
        <f aca="false">C31-J31</f>
        <v>0.435</v>
      </c>
      <c r="Y31" s="25" t="n">
        <f aca="false">D31-K31</f>
        <v>0.507</v>
      </c>
      <c r="Z31" s="25" t="n">
        <f aca="false">E31-L31</f>
        <v>-0.324</v>
      </c>
      <c r="AA31" s="25" t="n">
        <f aca="false">F31-M31</f>
        <v>0.144</v>
      </c>
      <c r="AB31" s="25" t="n">
        <f aca="false">G31-N31</f>
        <v>0.061</v>
      </c>
      <c r="AC31" s="25" t="n">
        <f aca="false">H31-O31</f>
        <v>2.539</v>
      </c>
      <c r="AD31" s="25" t="n">
        <f aca="false">W31-AVERAGE(W$4:W31)</f>
        <v>-0.117964285714286</v>
      </c>
      <c r="AE31" s="25" t="n">
        <f aca="false">X31-AVERAGE(X$4:X31)</f>
        <v>0.0898214285714284</v>
      </c>
      <c r="AF31" s="25" t="n">
        <f aca="false">Y31-AVERAGE(Y$4:Y31)</f>
        <v>0.191178571428571</v>
      </c>
      <c r="AG31" s="25" t="n">
        <f aca="false">Z31-AVERAGE(Z$4:Z31)</f>
        <v>-0.568678571428571</v>
      </c>
      <c r="AH31" s="25" t="n">
        <f aca="false">AA31-AVERAGE(AA$4:AA31)</f>
        <v>-0.347714285714286</v>
      </c>
      <c r="AI31" s="25" t="n">
        <f aca="false">AB31-AVERAGE(AB$4:AB31)</f>
        <v>0.158785714285714</v>
      </c>
      <c r="AJ31" s="25" t="n">
        <f aca="false">AC31-AVERAGE(AC$4:AC31)</f>
        <v>0.184000000000001</v>
      </c>
      <c r="AK31" s="23" t="n">
        <f aca="false">-RateDur*(P31-P30)/100</f>
        <v>0.003249</v>
      </c>
      <c r="AL31" s="23" t="n">
        <f aca="false">-RateDur*(Q31-Q30)/100</f>
        <v>-0.003059</v>
      </c>
      <c r="AM31" s="23" t="n">
        <f aca="false">-RateDur*(R31-R30)/100</f>
        <v>-0.004009</v>
      </c>
      <c r="AN31" s="23" t="n">
        <f aca="false">-RateDur*(S31-S30)/100</f>
        <v>0.006403</v>
      </c>
      <c r="AO31" s="23" t="n">
        <f aca="false">-RateDur*(T31-T30)/100</f>
        <v>0.00341999999999999</v>
      </c>
      <c r="AP31" s="23" t="n">
        <f aca="false">-RateDur*(U31-U30)/100</f>
        <v>0.001349</v>
      </c>
      <c r="AQ31" s="23" t="n">
        <f aca="false">-RateDur*(V31-V30)/100</f>
        <v>0.00134900000000001</v>
      </c>
    </row>
    <row r="32" customFormat="false" ht="15" hidden="false" customHeight="false" outlineLevel="0" collapsed="false">
      <c r="A32" s="19" t="n">
        <v>38868</v>
      </c>
      <c r="B32" s="24" t="n">
        <v>2.983</v>
      </c>
      <c r="C32" s="24" t="n">
        <v>2.399</v>
      </c>
      <c r="D32" s="24" t="n">
        <v>2.392</v>
      </c>
      <c r="E32" s="24" t="n">
        <v>2.165</v>
      </c>
      <c r="F32" s="24" t="n">
        <v>3.106</v>
      </c>
      <c r="G32" s="24" t="n">
        <v>0.462</v>
      </c>
      <c r="H32" s="24" t="n">
        <v>4.484</v>
      </c>
      <c r="I32" s="24" t="n">
        <v>2.104</v>
      </c>
      <c r="J32" s="24" t="n">
        <v>1.895</v>
      </c>
      <c r="K32" s="24" t="n">
        <v>2.084</v>
      </c>
      <c r="L32" s="24" t="n">
        <v>2.253</v>
      </c>
      <c r="M32" s="24" t="n">
        <v>2.84</v>
      </c>
      <c r="N32" s="24" t="n">
        <v>0.544</v>
      </c>
      <c r="O32" s="24" t="n">
        <v>1.935</v>
      </c>
      <c r="P32" s="24" t="n">
        <v>3.153</v>
      </c>
      <c r="Q32" s="24" t="n">
        <v>2.616</v>
      </c>
      <c r="R32" s="24" t="n">
        <v>2.55</v>
      </c>
      <c r="S32" s="24" t="n">
        <v>2.244</v>
      </c>
      <c r="T32" s="24" t="n">
        <v>3.459</v>
      </c>
      <c r="U32" s="24" t="n">
        <v>0.753</v>
      </c>
      <c r="V32" s="24" t="n">
        <v>4.751</v>
      </c>
      <c r="W32" s="25" t="n">
        <f aca="false">B32-I32</f>
        <v>0.879</v>
      </c>
      <c r="X32" s="25" t="n">
        <f aca="false">C32-J32</f>
        <v>0.504</v>
      </c>
      <c r="Y32" s="25" t="n">
        <f aca="false">D32-K32</f>
        <v>0.308</v>
      </c>
      <c r="Z32" s="25" t="n">
        <f aca="false">E32-L32</f>
        <v>-0.0880000000000001</v>
      </c>
      <c r="AA32" s="25" t="n">
        <f aca="false">F32-M32</f>
        <v>0.266</v>
      </c>
      <c r="AB32" s="25" t="n">
        <f aca="false">G32-N32</f>
        <v>-0.082</v>
      </c>
      <c r="AC32" s="25" t="n">
        <f aca="false">H32-O32</f>
        <v>2.549</v>
      </c>
      <c r="AD32" s="25" t="n">
        <f aca="false">W32-AVERAGE(W$4:W32)</f>
        <v>-0.29251724137931</v>
      </c>
      <c r="AE32" s="25" t="n">
        <f aca="false">X32-AVERAGE(X$4:X32)</f>
        <v>0.153344827586207</v>
      </c>
      <c r="AF32" s="25" t="n">
        <f aca="false">Y32-AVERAGE(Y$4:Y32)</f>
        <v>-0.0075517241379312</v>
      </c>
      <c r="AG32" s="25" t="n">
        <f aca="false">Z32-AVERAGE(Z$4:Z32)</f>
        <v>-0.321206896551724</v>
      </c>
      <c r="AH32" s="25" t="n">
        <f aca="false">AA32-AVERAGE(AA$4:AA32)</f>
        <v>-0.217931034482759</v>
      </c>
      <c r="AI32" s="25" t="n">
        <f aca="false">AB32-AVERAGE(AB$4:AB32)</f>
        <v>0.0152413793103448</v>
      </c>
      <c r="AJ32" s="25" t="n">
        <f aca="false">AC32-AVERAGE(AC$4:AC32)</f>
        <v>0.187310344827586</v>
      </c>
      <c r="AK32" s="23" t="n">
        <f aca="false">-RateDur*(P32-P31)/100</f>
        <v>0.002033</v>
      </c>
      <c r="AL32" s="23" t="n">
        <f aca="false">-RateDur*(Q32-Q31)/100</f>
        <v>-0.000702999999999998</v>
      </c>
      <c r="AM32" s="23" t="n">
        <f aca="false">-RateDur*(R32-R31)/100</f>
        <v>0.009424</v>
      </c>
      <c r="AN32" s="23" t="n">
        <f aca="false">-RateDur*(S32-S31)/100</f>
        <v>0.001938</v>
      </c>
      <c r="AO32" s="23" t="n">
        <f aca="false">-RateDur*(T32-T31)/100</f>
        <v>-0.002603</v>
      </c>
      <c r="AP32" s="23" t="n">
        <f aca="false">-RateDur*(U32-U31)/100</f>
        <v>-0.001064</v>
      </c>
      <c r="AQ32" s="23" t="n">
        <f aca="false">-RateDur*(V32-V31)/100</f>
        <v>-0.000437000000000011</v>
      </c>
    </row>
    <row r="33" customFormat="false" ht="15" hidden="false" customHeight="false" outlineLevel="0" collapsed="false">
      <c r="A33" s="19" t="n">
        <v>38898</v>
      </c>
      <c r="B33" s="24" t="n">
        <v>2.945</v>
      </c>
      <c r="C33" s="24" t="n">
        <v>2.365</v>
      </c>
      <c r="D33" s="24" t="n">
        <v>2.53</v>
      </c>
      <c r="E33" s="24" t="n">
        <v>2.129</v>
      </c>
      <c r="F33" s="24" t="n">
        <v>3.338</v>
      </c>
      <c r="G33" s="24" t="n">
        <v>0.603</v>
      </c>
      <c r="H33" s="24" t="n">
        <v>4.675</v>
      </c>
      <c r="I33" s="24" t="n">
        <v>2.244</v>
      </c>
      <c r="J33" s="24" t="n">
        <v>1.94</v>
      </c>
      <c r="K33" s="24" t="n">
        <v>2.141</v>
      </c>
      <c r="L33" s="24" t="n">
        <v>2.199</v>
      </c>
      <c r="M33" s="24" t="n">
        <v>2.934</v>
      </c>
      <c r="N33" s="24" t="n">
        <v>0.566</v>
      </c>
      <c r="O33" s="24" t="n">
        <v>1.912</v>
      </c>
      <c r="P33" s="24" t="n">
        <v>3.199</v>
      </c>
      <c r="Q33" s="24" t="n">
        <v>2.636</v>
      </c>
      <c r="R33" s="24" t="n">
        <v>2.888</v>
      </c>
      <c r="S33" s="24" t="n">
        <v>2.201</v>
      </c>
      <c r="T33" s="24" t="n">
        <v>3.616</v>
      </c>
      <c r="U33" s="24" t="n">
        <v>0.918</v>
      </c>
      <c r="V33" s="24" t="n">
        <v>4.845</v>
      </c>
      <c r="W33" s="25" t="n">
        <f aca="false">B33-I33</f>
        <v>0.701</v>
      </c>
      <c r="X33" s="25" t="n">
        <f aca="false">C33-J33</f>
        <v>0.425</v>
      </c>
      <c r="Y33" s="25" t="n">
        <f aca="false">D33-K33</f>
        <v>0.389</v>
      </c>
      <c r="Z33" s="25" t="n">
        <f aca="false">E33-L33</f>
        <v>-0.0699999999999998</v>
      </c>
      <c r="AA33" s="25" t="n">
        <f aca="false">F33-M33</f>
        <v>0.404</v>
      </c>
      <c r="AB33" s="25" t="n">
        <f aca="false">G33-N33</f>
        <v>0.037</v>
      </c>
      <c r="AC33" s="25" t="n">
        <f aca="false">H33-O33</f>
        <v>2.763</v>
      </c>
      <c r="AD33" s="25" t="n">
        <f aca="false">W33-AVERAGE(W$4:W33)</f>
        <v>-0.454833333333334</v>
      </c>
      <c r="AE33" s="25" t="n">
        <f aca="false">X33-AVERAGE(X$4:X33)</f>
        <v>0.0718666666666669</v>
      </c>
      <c r="AF33" s="25" t="n">
        <f aca="false">Y33-AVERAGE(Y$4:Y33)</f>
        <v>0.0709999999999998</v>
      </c>
      <c r="AG33" s="25" t="n">
        <f aca="false">Z33-AVERAGE(Z$4:Z33)</f>
        <v>-0.2931</v>
      </c>
      <c r="AH33" s="25" t="n">
        <f aca="false">AA33-AVERAGE(AA$4:AA33)</f>
        <v>-0.0772666666666668</v>
      </c>
      <c r="AI33" s="25" t="n">
        <f aca="false">AB33-AVERAGE(AB$4:AB33)</f>
        <v>0.129766666666667</v>
      </c>
      <c r="AJ33" s="25" t="n">
        <f aca="false">AC33-AVERAGE(AC$4:AC33)</f>
        <v>0.387933333333333</v>
      </c>
      <c r="AK33" s="23" t="n">
        <f aca="false">-RateDur*(P33-P32)/100</f>
        <v>-0.000873999999999997</v>
      </c>
      <c r="AL33" s="23" t="n">
        <f aca="false">-RateDur*(Q33-Q32)/100</f>
        <v>-0.00038</v>
      </c>
      <c r="AM33" s="23" t="n">
        <f aca="false">-RateDur*(R33-R32)/100</f>
        <v>-0.006422</v>
      </c>
      <c r="AN33" s="23" t="n">
        <f aca="false">-RateDur*(S33-S32)/100</f>
        <v>0.000817000000000003</v>
      </c>
      <c r="AO33" s="23" t="n">
        <f aca="false">-RateDur*(T33-T32)/100</f>
        <v>-0.002983</v>
      </c>
      <c r="AP33" s="23" t="n">
        <f aca="false">-RateDur*(U33-U32)/100</f>
        <v>-0.003135</v>
      </c>
      <c r="AQ33" s="23" t="n">
        <f aca="false">-RateDur*(V33-V32)/100</f>
        <v>-0.00178599999999999</v>
      </c>
    </row>
    <row r="34" customFormat="false" ht="15" hidden="false" customHeight="false" outlineLevel="0" collapsed="false">
      <c r="A34" s="19" t="n">
        <v>38929</v>
      </c>
      <c r="B34" s="24" t="n">
        <v>2.95</v>
      </c>
      <c r="C34" s="24" t="n">
        <v>2.374</v>
      </c>
      <c r="D34" s="24" t="n">
        <v>2.634</v>
      </c>
      <c r="E34" s="24" t="n">
        <v>2.268</v>
      </c>
      <c r="F34" s="24" t="n">
        <v>3.368</v>
      </c>
      <c r="G34" s="24" t="n">
        <v>0.768</v>
      </c>
      <c r="H34" s="24" t="n">
        <v>4.932</v>
      </c>
      <c r="I34" s="24" t="n">
        <v>2.135</v>
      </c>
      <c r="J34" s="24" t="n">
        <v>1.941</v>
      </c>
      <c r="K34" s="24" t="n">
        <v>2.101</v>
      </c>
      <c r="L34" s="24" t="n">
        <v>2.214</v>
      </c>
      <c r="M34" s="24" t="n">
        <v>2.989</v>
      </c>
      <c r="N34" s="24" t="n">
        <v>0.541</v>
      </c>
      <c r="O34" s="24" t="n">
        <v>1.899</v>
      </c>
      <c r="P34" s="24" t="n">
        <v>3.298</v>
      </c>
      <c r="Q34" s="24" t="n">
        <v>2.654</v>
      </c>
      <c r="R34" s="24" t="n">
        <v>2.842</v>
      </c>
      <c r="S34" s="24" t="n">
        <v>2.44</v>
      </c>
      <c r="T34" s="24" t="n">
        <v>3.956</v>
      </c>
      <c r="U34" s="24" t="n">
        <v>1.1</v>
      </c>
      <c r="V34" s="24" t="n">
        <v>5.21</v>
      </c>
      <c r="W34" s="25" t="n">
        <f aca="false">B34-I34</f>
        <v>0.815</v>
      </c>
      <c r="X34" s="25" t="n">
        <f aca="false">C34-J34</f>
        <v>0.433</v>
      </c>
      <c r="Y34" s="25" t="n">
        <f aca="false">D34-K34</f>
        <v>0.533</v>
      </c>
      <c r="Z34" s="25" t="n">
        <f aca="false">E34-L34</f>
        <v>0.0539999999999998</v>
      </c>
      <c r="AA34" s="25" t="n">
        <f aca="false">F34-M34</f>
        <v>0.379</v>
      </c>
      <c r="AB34" s="25" t="n">
        <f aca="false">G34-N34</f>
        <v>0.227</v>
      </c>
      <c r="AC34" s="25" t="n">
        <f aca="false">H34-O34</f>
        <v>3.033</v>
      </c>
      <c r="AD34" s="25" t="n">
        <f aca="false">W34-AVERAGE(W$4:W34)</f>
        <v>-0.329838709677419</v>
      </c>
      <c r="AE34" s="25" t="n">
        <f aca="false">X34-AVERAGE(X$4:X34)</f>
        <v>0.0772903225806452</v>
      </c>
      <c r="AF34" s="25" t="n">
        <f aca="false">Y34-AVERAGE(Y$4:Y34)</f>
        <v>0.208064516129032</v>
      </c>
      <c r="AG34" s="25" t="n">
        <f aca="false">Z34-AVERAGE(Z$4:Z34)</f>
        <v>-0.163645161290323</v>
      </c>
      <c r="AH34" s="25" t="n">
        <f aca="false">AA34-AVERAGE(AA$4:AA34)</f>
        <v>-0.0989677419354839</v>
      </c>
      <c r="AI34" s="25" t="n">
        <f aca="false">AB34-AVERAGE(AB$4:AB34)</f>
        <v>0.309451612903226</v>
      </c>
      <c r="AJ34" s="25" t="n">
        <f aca="false">AC34-AVERAGE(AC$4:AC34)</f>
        <v>0.636709677419356</v>
      </c>
      <c r="AK34" s="23" t="n">
        <f aca="false">-RateDur*(P34-P33)/100</f>
        <v>-0.001881</v>
      </c>
      <c r="AL34" s="23" t="n">
        <f aca="false">-RateDur*(Q34-Q33)/100</f>
        <v>-0.000341999999999996</v>
      </c>
      <c r="AM34" s="23" t="n">
        <f aca="false">-RateDur*(R34-R33)/100</f>
        <v>0.000873999999999997</v>
      </c>
      <c r="AN34" s="23" t="n">
        <f aca="false">-RateDur*(S34-S33)/100</f>
        <v>-0.004541</v>
      </c>
      <c r="AO34" s="23" t="n">
        <f aca="false">-RateDur*(T34-T33)/100</f>
        <v>-0.00646</v>
      </c>
      <c r="AP34" s="23" t="n">
        <f aca="false">-RateDur*(U34-U33)/100</f>
        <v>-0.003458</v>
      </c>
      <c r="AQ34" s="23" t="n">
        <f aca="false">-RateDur*(V34-V33)/100</f>
        <v>-0.006935</v>
      </c>
    </row>
    <row r="35" customFormat="false" ht="15" hidden="false" customHeight="false" outlineLevel="0" collapsed="false">
      <c r="A35" s="19" t="n">
        <v>38960</v>
      </c>
      <c r="B35" s="24" t="n">
        <v>3.039</v>
      </c>
      <c r="C35" s="24" t="n">
        <v>2.313</v>
      </c>
      <c r="D35" s="24" t="n">
        <v>2.454</v>
      </c>
      <c r="E35" s="24" t="n">
        <v>1.916</v>
      </c>
      <c r="F35" s="24" t="n">
        <v>3.334</v>
      </c>
      <c r="G35" s="24" t="n">
        <v>0.645</v>
      </c>
      <c r="H35" s="24" t="n">
        <v>4.823</v>
      </c>
      <c r="I35" s="24" t="n">
        <v>2.19</v>
      </c>
      <c r="J35" s="24" t="n">
        <v>1.96</v>
      </c>
      <c r="K35" s="24" t="n">
        <v>2.164</v>
      </c>
      <c r="L35" s="24" t="n">
        <v>2.244</v>
      </c>
      <c r="M35" s="24" t="n">
        <v>2.955</v>
      </c>
      <c r="N35" s="24" t="n">
        <v>0.502</v>
      </c>
      <c r="O35" s="24" t="n">
        <v>1.963</v>
      </c>
      <c r="P35" s="24" t="n">
        <v>3.271</v>
      </c>
      <c r="Q35" s="24" t="n">
        <v>2.418</v>
      </c>
      <c r="R35" s="24" t="n">
        <v>2.572</v>
      </c>
      <c r="S35" s="24" t="n">
        <v>2.126</v>
      </c>
      <c r="T35" s="24" t="n">
        <v>3.765</v>
      </c>
      <c r="U35" s="24" t="n">
        <v>0.963</v>
      </c>
      <c r="V35" s="24" t="n">
        <v>5.143</v>
      </c>
      <c r="W35" s="25" t="n">
        <f aca="false">B35-I35</f>
        <v>0.849</v>
      </c>
      <c r="X35" s="25" t="n">
        <f aca="false">C35-J35</f>
        <v>0.353</v>
      </c>
      <c r="Y35" s="25" t="n">
        <f aca="false">D35-K35</f>
        <v>0.29</v>
      </c>
      <c r="Z35" s="25" t="n">
        <f aca="false">E35-L35</f>
        <v>-0.328</v>
      </c>
      <c r="AA35" s="25" t="n">
        <f aca="false">F35-M35</f>
        <v>0.379</v>
      </c>
      <c r="AB35" s="25" t="n">
        <f aca="false">G35-N35</f>
        <v>0.143</v>
      </c>
      <c r="AC35" s="25" t="n">
        <f aca="false">H35-O35</f>
        <v>2.86</v>
      </c>
      <c r="AD35" s="25" t="n">
        <f aca="false">W35-AVERAGE(W$4:W35)</f>
        <v>-0.28659375</v>
      </c>
      <c r="AE35" s="25" t="n">
        <f aca="false">X35-AVERAGE(X$4:X35)</f>
        <v>-0.00262499999999982</v>
      </c>
      <c r="AF35" s="25" t="n">
        <f aca="false">Y35-AVERAGE(Y$4:Y35)</f>
        <v>-0.03384375</v>
      </c>
      <c r="AG35" s="25" t="n">
        <f aca="false">Z35-AVERAGE(Z$4:Z35)</f>
        <v>-0.52859375</v>
      </c>
      <c r="AH35" s="25" t="n">
        <f aca="false">AA35-AVERAGE(AA$4:AA35)</f>
        <v>-0.095875</v>
      </c>
      <c r="AI35" s="25" t="n">
        <f aca="false">AB35-AVERAGE(AB$4:AB35)</f>
        <v>0.21840625</v>
      </c>
      <c r="AJ35" s="25" t="n">
        <f aca="false">AC35-AVERAGE(AC$4:AC35)</f>
        <v>0.44921875</v>
      </c>
      <c r="AK35" s="23" t="n">
        <f aca="false">-RateDur*(P35-P34)/100</f>
        <v>0.000513000000000003</v>
      </c>
      <c r="AL35" s="23" t="n">
        <f aca="false">-RateDur*(Q35-Q34)/100</f>
        <v>0.004484</v>
      </c>
      <c r="AM35" s="23" t="n">
        <f aca="false">-RateDur*(R35-R34)/100</f>
        <v>0.00513</v>
      </c>
      <c r="AN35" s="23" t="n">
        <f aca="false">-RateDur*(S35-S34)/100</f>
        <v>0.005966</v>
      </c>
      <c r="AO35" s="23" t="n">
        <f aca="false">-RateDur*(T35-T34)/100</f>
        <v>0.003629</v>
      </c>
      <c r="AP35" s="23" t="n">
        <f aca="false">-RateDur*(U35-U34)/100</f>
        <v>0.002603</v>
      </c>
      <c r="AQ35" s="23" t="n">
        <f aca="false">-RateDur*(V35-V34)/100</f>
        <v>0.001273</v>
      </c>
    </row>
    <row r="36" customFormat="false" ht="15" hidden="false" customHeight="false" outlineLevel="0" collapsed="false">
      <c r="A36" s="19" t="n">
        <v>38990</v>
      </c>
      <c r="B36" s="24" t="n">
        <v>3.035</v>
      </c>
      <c r="C36" s="24" t="n">
        <v>2.204</v>
      </c>
      <c r="D36" s="24" t="n">
        <v>2.455</v>
      </c>
      <c r="E36" s="24" t="n">
        <v>2.074</v>
      </c>
      <c r="F36" s="24" t="n">
        <v>3.148</v>
      </c>
      <c r="G36" s="24" t="n">
        <v>0.509</v>
      </c>
      <c r="H36" s="24" t="n">
        <v>4.772</v>
      </c>
      <c r="I36" s="24" t="n">
        <v>2.181</v>
      </c>
      <c r="J36" s="24" t="n">
        <v>1.852</v>
      </c>
      <c r="K36" s="24" t="n">
        <v>2.181</v>
      </c>
      <c r="L36" s="24" t="n">
        <v>2.311</v>
      </c>
      <c r="M36" s="24" t="n">
        <v>2.749</v>
      </c>
      <c r="N36" s="24" t="n">
        <v>0.312</v>
      </c>
      <c r="O36" s="24" t="n">
        <v>1.914</v>
      </c>
      <c r="P36" s="24" t="n">
        <v>3.37</v>
      </c>
      <c r="Q36" s="24" t="n">
        <v>2.448</v>
      </c>
      <c r="R36" s="24" t="n">
        <v>2.826</v>
      </c>
      <c r="S36" s="24" t="n">
        <v>2.298</v>
      </c>
      <c r="T36" s="24" t="n">
        <v>3.5</v>
      </c>
      <c r="U36" s="24" t="n">
        <v>0.741</v>
      </c>
      <c r="V36" s="24" t="n">
        <v>4.935</v>
      </c>
      <c r="W36" s="25" t="n">
        <f aca="false">B36-I36</f>
        <v>0.854</v>
      </c>
      <c r="X36" s="25" t="n">
        <f aca="false">C36-J36</f>
        <v>0.352</v>
      </c>
      <c r="Y36" s="25" t="n">
        <f aca="false">D36-K36</f>
        <v>0.274</v>
      </c>
      <c r="Z36" s="25" t="n">
        <f aca="false">E36-L36</f>
        <v>-0.237</v>
      </c>
      <c r="AA36" s="25" t="n">
        <f aca="false">F36-M36</f>
        <v>0.399</v>
      </c>
      <c r="AB36" s="25" t="n">
        <f aca="false">G36-N36</f>
        <v>0.197</v>
      </c>
      <c r="AC36" s="25" t="n">
        <f aca="false">H36-O36</f>
        <v>2.858</v>
      </c>
      <c r="AD36" s="25" t="n">
        <f aca="false">W36-AVERAGE(W$4:W36)</f>
        <v>-0.273060606060606</v>
      </c>
      <c r="AE36" s="25" t="n">
        <f aca="false">X36-AVERAGE(X$4:X36)</f>
        <v>-0.00351515151515147</v>
      </c>
      <c r="AF36" s="25" t="n">
        <f aca="false">Y36-AVERAGE(Y$4:Y36)</f>
        <v>-0.0483333333333333</v>
      </c>
      <c r="AG36" s="25" t="n">
        <f aca="false">Z36-AVERAGE(Z$4:Z36)</f>
        <v>-0.424333333333333</v>
      </c>
      <c r="AH36" s="25" t="n">
        <f aca="false">AA36-AVERAGE(AA$4:AA36)</f>
        <v>-0.0735757575757576</v>
      </c>
      <c r="AI36" s="25" t="n">
        <f aca="false">AB36-AVERAGE(AB$4:AB36)</f>
        <v>0.264151515151515</v>
      </c>
      <c r="AJ36" s="25" t="n">
        <f aca="false">AC36-AVERAGE(AC$4:AC36)</f>
        <v>0.433666666666667</v>
      </c>
      <c r="AK36" s="23" t="n">
        <f aca="false">-RateDur*(P36-P35)/100</f>
        <v>-0.001881</v>
      </c>
      <c r="AL36" s="23" t="n">
        <f aca="false">-RateDur*(Q36-Q35)/100</f>
        <v>-0.000569999999999996</v>
      </c>
      <c r="AM36" s="23" t="n">
        <f aca="false">-RateDur*(R36-R35)/100</f>
        <v>-0.004826</v>
      </c>
      <c r="AN36" s="23" t="n">
        <f aca="false">-RateDur*(S36-S35)/100</f>
        <v>-0.003268</v>
      </c>
      <c r="AO36" s="23" t="n">
        <f aca="false">-RateDur*(T36-T35)/100</f>
        <v>0.005035</v>
      </c>
      <c r="AP36" s="23" t="n">
        <f aca="false">-RateDur*(U36-U35)/100</f>
        <v>0.004218</v>
      </c>
      <c r="AQ36" s="23" t="n">
        <f aca="false">-RateDur*(V36-V35)/100</f>
        <v>0.003952</v>
      </c>
    </row>
    <row r="37" customFormat="false" ht="15" hidden="false" customHeight="false" outlineLevel="0" collapsed="false">
      <c r="A37" s="19" t="n">
        <v>39021</v>
      </c>
      <c r="B37" s="24" t="n">
        <v>2.967</v>
      </c>
      <c r="C37" s="24" t="n">
        <v>2.051</v>
      </c>
      <c r="D37" s="24" t="n">
        <v>2.311</v>
      </c>
      <c r="E37" s="24" t="n">
        <v>2.051</v>
      </c>
      <c r="F37" s="24" t="n">
        <v>3.413</v>
      </c>
      <c r="G37" s="24" t="n">
        <v>0.702</v>
      </c>
      <c r="H37" s="24" t="n">
        <v>4.718</v>
      </c>
      <c r="I37" s="24" t="n">
        <v>2.231</v>
      </c>
      <c r="J37" s="24" t="n">
        <v>1.883</v>
      </c>
      <c r="K37" s="24" t="n">
        <v>2.208</v>
      </c>
      <c r="L37" s="24" t="n">
        <v>2.346</v>
      </c>
      <c r="M37" s="24" t="n">
        <v>2.831</v>
      </c>
      <c r="N37" s="24" t="n">
        <v>0.245</v>
      </c>
      <c r="O37" s="24" t="n">
        <v>2.063</v>
      </c>
      <c r="P37" s="24" t="n">
        <v>3.085</v>
      </c>
      <c r="Q37" s="24" t="n">
        <v>2.431</v>
      </c>
      <c r="R37" s="24" t="n">
        <v>2.455</v>
      </c>
      <c r="S37" s="24" t="n">
        <v>2.283</v>
      </c>
      <c r="T37" s="24" t="n">
        <v>3.769</v>
      </c>
      <c r="U37" s="24" t="n">
        <v>1.015</v>
      </c>
      <c r="V37" s="24" t="n">
        <v>4.797</v>
      </c>
      <c r="W37" s="25" t="n">
        <f aca="false">B37-I37</f>
        <v>0.736</v>
      </c>
      <c r="X37" s="25" t="n">
        <f aca="false">C37-J37</f>
        <v>0.168</v>
      </c>
      <c r="Y37" s="25" t="n">
        <f aca="false">D37-K37</f>
        <v>0.103</v>
      </c>
      <c r="Z37" s="25" t="n">
        <f aca="false">E37-L37</f>
        <v>-0.295</v>
      </c>
      <c r="AA37" s="25" t="n">
        <f aca="false">F37-M37</f>
        <v>0.582</v>
      </c>
      <c r="AB37" s="25" t="n">
        <f aca="false">G37-N37</f>
        <v>0.457</v>
      </c>
      <c r="AC37" s="25" t="n">
        <f aca="false">H37-O37</f>
        <v>2.655</v>
      </c>
      <c r="AD37" s="25" t="n">
        <f aca="false">W37-AVERAGE(W$4:W37)</f>
        <v>-0.379558823529412</v>
      </c>
      <c r="AE37" s="25" t="n">
        <f aca="false">X37-AVERAGE(X$4:X37)</f>
        <v>-0.182</v>
      </c>
      <c r="AF37" s="25" t="n">
        <f aca="false">Y37-AVERAGE(Y$4:Y37)</f>
        <v>-0.212882352941177</v>
      </c>
      <c r="AG37" s="25" t="n">
        <f aca="false">Z37-AVERAGE(Z$4:Z37)</f>
        <v>-0.468147058823529</v>
      </c>
      <c r="AH37" s="25" t="n">
        <f aca="false">AA37-AVERAGE(AA$4:AA37)</f>
        <v>0.106205882352941</v>
      </c>
      <c r="AI37" s="25" t="n">
        <f aca="false">AB37-AVERAGE(AB$4:AB37)</f>
        <v>0.508735294117647</v>
      </c>
      <c r="AJ37" s="25" t="n">
        <f aca="false">AC37-AVERAGE(AC$4:AC37)</f>
        <v>0.223882352941176</v>
      </c>
      <c r="AK37" s="23" t="n">
        <f aca="false">-RateDur*(P37-P36)/100</f>
        <v>0.005415</v>
      </c>
      <c r="AL37" s="23" t="n">
        <f aca="false">-RateDur*(Q37-Q36)/100</f>
        <v>0.000322999999999998</v>
      </c>
      <c r="AM37" s="23" t="n">
        <f aca="false">-RateDur*(R37-R36)/100</f>
        <v>0.007049</v>
      </c>
      <c r="AN37" s="23" t="n">
        <f aca="false">-RateDur*(S37-S36)/100</f>
        <v>0.000285000000000002</v>
      </c>
      <c r="AO37" s="23" t="n">
        <f aca="false">-RateDur*(T37-T36)/100</f>
        <v>-0.005111</v>
      </c>
      <c r="AP37" s="23" t="n">
        <f aca="false">-RateDur*(U37-U36)/100</f>
        <v>-0.005206</v>
      </c>
      <c r="AQ37" s="23" t="n">
        <f aca="false">-RateDur*(V37-V36)/100</f>
        <v>0.002622</v>
      </c>
    </row>
    <row r="38" customFormat="false" ht="15" hidden="false" customHeight="false" outlineLevel="0" collapsed="false">
      <c r="A38" s="19" t="n">
        <v>39051</v>
      </c>
      <c r="B38" s="24" t="n">
        <v>2.852</v>
      </c>
      <c r="C38" s="24" t="n">
        <v>1.822</v>
      </c>
      <c r="D38" s="24" t="n">
        <v>2.49</v>
      </c>
      <c r="E38" s="24" t="n">
        <v>1.726</v>
      </c>
      <c r="F38" s="24" t="n">
        <v>3.607</v>
      </c>
      <c r="G38" s="24" t="n">
        <v>0.598</v>
      </c>
      <c r="H38" s="24" t="n">
        <v>4.638</v>
      </c>
      <c r="I38" s="24" t="n">
        <v>2.026</v>
      </c>
      <c r="J38" s="24" t="n">
        <v>1.819</v>
      </c>
      <c r="K38" s="24" t="n">
        <v>2.179</v>
      </c>
      <c r="L38" s="24" t="n">
        <v>2.368</v>
      </c>
      <c r="M38" s="24" t="n">
        <v>2.764</v>
      </c>
      <c r="N38" s="24" t="n">
        <v>0.146</v>
      </c>
      <c r="O38" s="24" t="n">
        <v>2.108</v>
      </c>
      <c r="P38" s="24" t="n">
        <v>3.088</v>
      </c>
      <c r="Q38" s="24" t="n">
        <v>2.109</v>
      </c>
      <c r="R38" s="24" t="n">
        <v>2.705</v>
      </c>
      <c r="S38" s="24" t="n">
        <v>2.014</v>
      </c>
      <c r="T38" s="24" t="n">
        <v>3.967</v>
      </c>
      <c r="U38" s="24" t="n">
        <v>0.82</v>
      </c>
      <c r="V38" s="24" t="n">
        <v>4.837</v>
      </c>
      <c r="W38" s="25" t="n">
        <f aca="false">B38-I38</f>
        <v>0.826</v>
      </c>
      <c r="X38" s="25" t="n">
        <f aca="false">C38-J38</f>
        <v>0.00300000000000011</v>
      </c>
      <c r="Y38" s="25" t="n">
        <f aca="false">D38-K38</f>
        <v>0.311</v>
      </c>
      <c r="Z38" s="25" t="n">
        <f aca="false">E38-L38</f>
        <v>-0.642</v>
      </c>
      <c r="AA38" s="25" t="n">
        <f aca="false">F38-M38</f>
        <v>0.843</v>
      </c>
      <c r="AB38" s="25" t="n">
        <f aca="false">G38-N38</f>
        <v>0.452</v>
      </c>
      <c r="AC38" s="25" t="n">
        <f aca="false">H38-O38</f>
        <v>2.53</v>
      </c>
      <c r="AD38" s="25" t="n">
        <f aca="false">W38-AVERAGE(W$4:W38)</f>
        <v>-0.281285714285714</v>
      </c>
      <c r="AE38" s="25" t="n">
        <f aca="false">X38-AVERAGE(X$4:X38)</f>
        <v>-0.337085714285714</v>
      </c>
      <c r="AF38" s="25" t="n">
        <f aca="false">Y38-AVERAGE(Y$4:Y38)</f>
        <v>-0.00474285714285672</v>
      </c>
      <c r="AG38" s="25" t="n">
        <f aca="false">Z38-AVERAGE(Z$4:Z38)</f>
        <v>-0.791857142857143</v>
      </c>
      <c r="AH38" s="25" t="n">
        <f aca="false">AA38-AVERAGE(AA$4:AA38)</f>
        <v>0.356714285714286</v>
      </c>
      <c r="AI38" s="25" t="n">
        <f aca="false">AB38-AVERAGE(AB$4:AB38)</f>
        <v>0.489342857142857</v>
      </c>
      <c r="AJ38" s="25" t="n">
        <f aca="false">AC38-AVERAGE(AC$4:AC38)</f>
        <v>0.0960571428571426</v>
      </c>
      <c r="AK38" s="23" t="n">
        <f aca="false">-RateDur*(P38-P37)/100</f>
        <v>-5.70000000000022E-005</v>
      </c>
      <c r="AL38" s="23" t="n">
        <f aca="false">-RateDur*(Q38-Q37)/100</f>
        <v>0.006118</v>
      </c>
      <c r="AM38" s="23" t="n">
        <f aca="false">-RateDur*(R38-R37)/100</f>
        <v>-0.00475</v>
      </c>
      <c r="AN38" s="23" t="n">
        <f aca="false">-RateDur*(S38-S37)/100</f>
        <v>0.005111</v>
      </c>
      <c r="AO38" s="23" t="n">
        <f aca="false">-RateDur*(T38-T37)/100</f>
        <v>-0.003762</v>
      </c>
      <c r="AP38" s="23" t="n">
        <f aca="false">-RateDur*(U38-U37)/100</f>
        <v>0.003705</v>
      </c>
      <c r="AQ38" s="23" t="n">
        <f aca="false">-RateDur*(V38-V37)/100</f>
        <v>-0.000760000000000001</v>
      </c>
    </row>
    <row r="39" customFormat="false" ht="15" hidden="false" customHeight="false" outlineLevel="0" collapsed="false">
      <c r="A39" s="19" t="n">
        <v>39082</v>
      </c>
      <c r="B39" s="24" t="n">
        <v>2.931</v>
      </c>
      <c r="C39" s="24" t="n">
        <v>2.074</v>
      </c>
      <c r="D39" s="24" t="n">
        <v>2.311</v>
      </c>
      <c r="E39" s="24" t="n">
        <v>1.666</v>
      </c>
      <c r="F39" s="24" t="n">
        <v>3.425</v>
      </c>
      <c r="G39" s="24" t="n">
        <v>0.177</v>
      </c>
      <c r="H39" s="24" t="n">
        <v>4.62</v>
      </c>
      <c r="I39" s="24" t="n">
        <v>2.013</v>
      </c>
      <c r="J39" s="24" t="n">
        <v>1.868</v>
      </c>
      <c r="K39" s="24" t="n">
        <v>2.134</v>
      </c>
      <c r="L39" s="24" t="n">
        <v>2.38</v>
      </c>
      <c r="M39" s="24" t="n">
        <v>2.64</v>
      </c>
      <c r="N39" s="24" t="n">
        <v>0.239</v>
      </c>
      <c r="O39" s="24" t="n">
        <v>2.11</v>
      </c>
      <c r="P39" s="24" t="n">
        <v>3.415</v>
      </c>
      <c r="Q39" s="24" t="n">
        <v>2.371</v>
      </c>
      <c r="R39" s="24" t="n">
        <v>2.491</v>
      </c>
      <c r="S39" s="24" t="n">
        <v>1.882</v>
      </c>
      <c r="T39" s="24" t="n">
        <v>3.656</v>
      </c>
      <c r="U39" s="24" t="n">
        <v>0.39</v>
      </c>
      <c r="V39" s="24" t="n">
        <v>4.954</v>
      </c>
      <c r="W39" s="25" t="n">
        <f aca="false">B39-I39</f>
        <v>0.918</v>
      </c>
      <c r="X39" s="25" t="n">
        <f aca="false">C39-J39</f>
        <v>0.206</v>
      </c>
      <c r="Y39" s="25" t="n">
        <f aca="false">D39-K39</f>
        <v>0.177</v>
      </c>
      <c r="Z39" s="25" t="n">
        <f aca="false">E39-L39</f>
        <v>-0.714</v>
      </c>
      <c r="AA39" s="25" t="n">
        <f aca="false">F39-M39</f>
        <v>0.785</v>
      </c>
      <c r="AB39" s="25" t="n">
        <f aca="false">G39-N39</f>
        <v>-0.062</v>
      </c>
      <c r="AC39" s="25" t="n">
        <f aca="false">H39-O39</f>
        <v>2.51</v>
      </c>
      <c r="AD39" s="25" t="n">
        <f aca="false">W39-AVERAGE(W$4:W39)</f>
        <v>-0.184027777777778</v>
      </c>
      <c r="AE39" s="25" t="n">
        <f aca="false">X39-AVERAGE(X$4:X39)</f>
        <v>-0.130361111111111</v>
      </c>
      <c r="AF39" s="25" t="n">
        <f aca="false">Y39-AVERAGE(Y$4:Y39)</f>
        <v>-0.134888888888889</v>
      </c>
      <c r="AG39" s="25" t="n">
        <f aca="false">Z39-AVERAGE(Z$4:Z39)</f>
        <v>-0.839861111111111</v>
      </c>
      <c r="AH39" s="25" t="n">
        <f aca="false">AA39-AVERAGE(AA$4:AA39)</f>
        <v>0.290416666666666</v>
      </c>
      <c r="AI39" s="25" t="n">
        <f aca="false">AB39-AVERAGE(AB$4:AB39)</f>
        <v>-0.0239722222222222</v>
      </c>
      <c r="AJ39" s="25" t="n">
        <f aca="false">AC39-AVERAGE(AC$4:AC39)</f>
        <v>0.0739444444444444</v>
      </c>
      <c r="AK39" s="23" t="n">
        <f aca="false">-RateDur*(P39-P38)/100</f>
        <v>-0.006213</v>
      </c>
      <c r="AL39" s="23" t="n">
        <f aca="false">-RateDur*(Q39-Q38)/100</f>
        <v>-0.004978</v>
      </c>
      <c r="AM39" s="23" t="n">
        <f aca="false">-RateDur*(R39-R38)/100</f>
        <v>0.004066</v>
      </c>
      <c r="AN39" s="23" t="n">
        <f aca="false">-RateDur*(S39-S38)/100</f>
        <v>0.002508</v>
      </c>
      <c r="AO39" s="23" t="n">
        <f aca="false">-RateDur*(T39-T38)/100</f>
        <v>0.005909</v>
      </c>
      <c r="AP39" s="23" t="n">
        <f aca="false">-RateDur*(U39-U38)/100</f>
        <v>0.00817</v>
      </c>
      <c r="AQ39" s="23" t="n">
        <f aca="false">-RateDur*(V39-V38)/100</f>
        <v>-0.002223</v>
      </c>
    </row>
    <row r="40" customFormat="false" ht="15" hidden="false" customHeight="false" outlineLevel="0" collapsed="false">
      <c r="A40" s="19" t="n">
        <v>39113</v>
      </c>
      <c r="B40" s="24" t="n">
        <v>2.706</v>
      </c>
      <c r="C40" s="24" t="n">
        <v>2.047</v>
      </c>
      <c r="D40" s="24" t="n">
        <v>2.206</v>
      </c>
      <c r="E40" s="24" t="n">
        <v>1.637</v>
      </c>
      <c r="F40" s="24" t="n">
        <v>3.207</v>
      </c>
      <c r="G40" s="24" t="n">
        <v>0.237</v>
      </c>
      <c r="H40" s="24" t="n">
        <v>4.844</v>
      </c>
      <c r="I40" s="24" t="n">
        <v>1.995</v>
      </c>
      <c r="J40" s="24" t="n">
        <v>1.829</v>
      </c>
      <c r="K40" s="24" t="n">
        <v>2.218</v>
      </c>
      <c r="L40" s="24" t="n">
        <v>2.411</v>
      </c>
      <c r="M40" s="24" t="n">
        <v>2.555</v>
      </c>
      <c r="N40" s="24" t="n">
        <v>0.244</v>
      </c>
      <c r="O40" s="24" t="n">
        <v>2.098</v>
      </c>
      <c r="P40" s="24" t="n">
        <v>2.865</v>
      </c>
      <c r="Q40" s="24" t="n">
        <v>2.339</v>
      </c>
      <c r="R40" s="24" t="n">
        <v>2.352</v>
      </c>
      <c r="S40" s="24" t="n">
        <v>1.75</v>
      </c>
      <c r="T40" s="24" t="n">
        <v>3.394</v>
      </c>
      <c r="U40" s="24" t="n">
        <v>0.341</v>
      </c>
      <c r="V40" s="24" t="n">
        <v>5.129</v>
      </c>
      <c r="W40" s="25" t="n">
        <f aca="false">B40-I40</f>
        <v>0.711</v>
      </c>
      <c r="X40" s="25" t="n">
        <f aca="false">C40-J40</f>
        <v>0.218</v>
      </c>
      <c r="Y40" s="25" t="n">
        <f aca="false">D40-K40</f>
        <v>-0.012</v>
      </c>
      <c r="Z40" s="25" t="n">
        <f aca="false">E40-L40</f>
        <v>-0.774</v>
      </c>
      <c r="AA40" s="25" t="n">
        <f aca="false">F40-M40</f>
        <v>0.652</v>
      </c>
      <c r="AB40" s="25" t="n">
        <f aca="false">G40-N40</f>
        <v>-0.00700000000000001</v>
      </c>
      <c r="AC40" s="25" t="n">
        <f aca="false">H40-O40</f>
        <v>2.746</v>
      </c>
      <c r="AD40" s="25" t="n">
        <f aca="false">W40-AVERAGE(W$4:W40)</f>
        <v>-0.38045945945946</v>
      </c>
      <c r="AE40" s="25" t="n">
        <f aca="false">X40-AVERAGE(X$4:X40)</f>
        <v>-0.115162162162162</v>
      </c>
      <c r="AF40" s="25" t="n">
        <f aca="false">Y40-AVERAGE(Y$4:Y40)</f>
        <v>-0.315135135135135</v>
      </c>
      <c r="AG40" s="25" t="n">
        <f aca="false">Z40-AVERAGE(Z$4:Z40)</f>
        <v>-0.875540540540541</v>
      </c>
      <c r="AH40" s="25" t="n">
        <f aca="false">AA40-AVERAGE(AA$4:AA40)</f>
        <v>0.153162162162162</v>
      </c>
      <c r="AI40" s="25" t="n">
        <f aca="false">AB40-AVERAGE(AB$4:AB40)</f>
        <v>0.0301891891891892</v>
      </c>
      <c r="AJ40" s="25" t="n">
        <f aca="false">AC40-AVERAGE(AC$4:AC40)</f>
        <v>0.301567567567568</v>
      </c>
      <c r="AK40" s="23" t="n">
        <f aca="false">-RateDur*(P40-P39)/100</f>
        <v>0.01045</v>
      </c>
      <c r="AL40" s="23" t="n">
        <f aca="false">-RateDur*(Q40-Q39)/100</f>
        <v>0.000608000000000001</v>
      </c>
      <c r="AM40" s="23" t="n">
        <f aca="false">-RateDur*(R40-R39)/100</f>
        <v>0.002641</v>
      </c>
      <c r="AN40" s="23" t="n">
        <f aca="false">-RateDur*(S40-S39)/100</f>
        <v>0.002508</v>
      </c>
      <c r="AO40" s="23" t="n">
        <f aca="false">-RateDur*(T40-T39)/100</f>
        <v>0.004978</v>
      </c>
      <c r="AP40" s="23" t="n">
        <f aca="false">-RateDur*(U40-U39)/100</f>
        <v>0.000931</v>
      </c>
      <c r="AQ40" s="23" t="n">
        <f aca="false">-RateDur*(V40-V39)/100</f>
        <v>-0.003325</v>
      </c>
    </row>
    <row r="41" customFormat="false" ht="15" hidden="false" customHeight="false" outlineLevel="0" collapsed="false">
      <c r="A41" s="19" t="n">
        <v>39141</v>
      </c>
      <c r="B41" s="24" t="n">
        <v>2.582</v>
      </c>
      <c r="C41" s="24" t="n">
        <v>2.118</v>
      </c>
      <c r="D41" s="24" t="n">
        <v>2.257</v>
      </c>
      <c r="E41" s="24" t="n">
        <v>1.399</v>
      </c>
      <c r="F41" s="24" t="n">
        <v>3.155</v>
      </c>
      <c r="G41" s="24" t="n">
        <v>0.16</v>
      </c>
      <c r="H41" s="24" t="n">
        <v>4.845</v>
      </c>
      <c r="I41" s="24" t="n">
        <v>1.969</v>
      </c>
      <c r="J41" s="24" t="n">
        <v>1.835</v>
      </c>
      <c r="K41" s="24" t="n">
        <v>2.274</v>
      </c>
      <c r="L41" s="24" t="n">
        <v>2.371</v>
      </c>
      <c r="M41" s="24" t="n">
        <v>2.564</v>
      </c>
      <c r="N41" s="24" t="n">
        <v>0.329</v>
      </c>
      <c r="O41" s="24" t="n">
        <v>2.119</v>
      </c>
      <c r="P41" s="24" t="n">
        <v>2.686</v>
      </c>
      <c r="Q41" s="24" t="n">
        <v>2.313</v>
      </c>
      <c r="R41" s="24" t="n">
        <v>2.388</v>
      </c>
      <c r="S41" s="24" t="n">
        <v>1.517</v>
      </c>
      <c r="T41" s="24" t="n">
        <v>3.304</v>
      </c>
      <c r="U41" s="24" t="n">
        <v>0.491</v>
      </c>
      <c r="V41" s="24" t="n">
        <v>5.101</v>
      </c>
      <c r="W41" s="25" t="n">
        <f aca="false">B41-I41</f>
        <v>0.613</v>
      </c>
      <c r="X41" s="25" t="n">
        <f aca="false">C41-J41</f>
        <v>0.283</v>
      </c>
      <c r="Y41" s="25" t="n">
        <f aca="false">D41-K41</f>
        <v>-0.0169999999999999</v>
      </c>
      <c r="Z41" s="25" t="n">
        <f aca="false">E41-L41</f>
        <v>-0.972</v>
      </c>
      <c r="AA41" s="25" t="n">
        <f aca="false">F41-M41</f>
        <v>0.591</v>
      </c>
      <c r="AB41" s="25" t="n">
        <f aca="false">G41-N41</f>
        <v>-0.169</v>
      </c>
      <c r="AC41" s="25" t="n">
        <f aca="false">H41-O41</f>
        <v>2.726</v>
      </c>
      <c r="AD41" s="25" t="n">
        <f aca="false">W41-AVERAGE(W$4:W41)</f>
        <v>-0.465868421052632</v>
      </c>
      <c r="AE41" s="25" t="n">
        <f aca="false">X41-AVERAGE(X$4:X41)</f>
        <v>-0.048842105263158</v>
      </c>
      <c r="AF41" s="25" t="n">
        <f aca="false">Y41-AVERAGE(Y$4:Y41)</f>
        <v>-0.311710526315789</v>
      </c>
      <c r="AG41" s="25" t="n">
        <f aca="false">Z41-AVERAGE(Z$4:Z41)</f>
        <v>-1.04528947368421</v>
      </c>
      <c r="AH41" s="25" t="n">
        <f aca="false">AA41-AVERAGE(AA$4:AA41)</f>
        <v>0.089736842105263</v>
      </c>
      <c r="AI41" s="25" t="n">
        <f aca="false">AB41-AVERAGE(AB$4:AB41)</f>
        <v>-0.128342105263158</v>
      </c>
      <c r="AJ41" s="25" t="n">
        <f aca="false">AC41-AVERAGE(AC$4:AC41)</f>
        <v>0.274157894736842</v>
      </c>
      <c r="AK41" s="23" t="n">
        <f aca="false">-RateDur*(P41-P40)/100</f>
        <v>0.00340100000000001</v>
      </c>
      <c r="AL41" s="23" t="n">
        <f aca="false">-RateDur*(Q41-Q40)/100</f>
        <v>0.000493999999999996</v>
      </c>
      <c r="AM41" s="23" t="n">
        <f aca="false">-RateDur*(R41-R40)/100</f>
        <v>-0.000684000000000001</v>
      </c>
      <c r="AN41" s="23" t="n">
        <f aca="false">-RateDur*(S41-S40)/100</f>
        <v>0.004427</v>
      </c>
      <c r="AO41" s="23" t="n">
        <f aca="false">-RateDur*(T41-T40)/100</f>
        <v>0.00171000000000001</v>
      </c>
      <c r="AP41" s="23" t="n">
        <f aca="false">-RateDur*(U41-U40)/100</f>
        <v>-0.00285</v>
      </c>
      <c r="AQ41" s="23" t="n">
        <f aca="false">-RateDur*(V41-V40)/100</f>
        <v>0.000531999999999992</v>
      </c>
    </row>
    <row r="42" customFormat="false" ht="15" hidden="false" customHeight="false" outlineLevel="0" collapsed="false">
      <c r="A42" s="19" t="n">
        <v>39172</v>
      </c>
      <c r="B42" s="24" t="n">
        <v>2.387</v>
      </c>
      <c r="C42" s="24" t="n">
        <v>1.822</v>
      </c>
      <c r="D42" s="24" t="n">
        <v>1.89</v>
      </c>
      <c r="E42" s="24" t="n">
        <v>1.608</v>
      </c>
      <c r="F42" s="24" t="n">
        <v>3.075</v>
      </c>
      <c r="G42" s="24" t="n">
        <v>0.093</v>
      </c>
      <c r="H42" s="24" t="n">
        <v>4.409</v>
      </c>
      <c r="I42" s="24" t="n">
        <v>2.119</v>
      </c>
      <c r="J42" s="24" t="n">
        <v>1.769</v>
      </c>
      <c r="K42" s="24" t="n">
        <v>2.3</v>
      </c>
      <c r="L42" s="24" t="n">
        <v>2.291</v>
      </c>
      <c r="M42" s="24" t="n">
        <v>2.551</v>
      </c>
      <c r="N42" s="24" t="n">
        <v>0.277</v>
      </c>
      <c r="O42" s="24" t="n">
        <v>2.134</v>
      </c>
      <c r="P42" s="24" t="n">
        <v>2.612</v>
      </c>
      <c r="Q42" s="24" t="n">
        <v>2.037</v>
      </c>
      <c r="R42" s="24" t="n">
        <v>1.968</v>
      </c>
      <c r="S42" s="24" t="n">
        <v>1.684</v>
      </c>
      <c r="T42" s="24" t="n">
        <v>3.343</v>
      </c>
      <c r="U42" s="24" t="n">
        <v>0.335</v>
      </c>
      <c r="V42" s="24" t="n">
        <v>4.558</v>
      </c>
      <c r="W42" s="25" t="n">
        <f aca="false">B42-I42</f>
        <v>0.268</v>
      </c>
      <c r="X42" s="25" t="n">
        <f aca="false">C42-J42</f>
        <v>0.0530000000000002</v>
      </c>
      <c r="Y42" s="25" t="n">
        <f aca="false">D42-K42</f>
        <v>-0.41</v>
      </c>
      <c r="Z42" s="25" t="n">
        <f aca="false">E42-L42</f>
        <v>-0.683</v>
      </c>
      <c r="AA42" s="25" t="n">
        <f aca="false">F42-M42</f>
        <v>0.524</v>
      </c>
      <c r="AB42" s="25" t="n">
        <f aca="false">G42-N42</f>
        <v>-0.184</v>
      </c>
      <c r="AC42" s="25" t="n">
        <f aca="false">H42-O42</f>
        <v>2.275</v>
      </c>
      <c r="AD42" s="25" t="n">
        <f aca="false">W42-AVERAGE(W$4:W42)</f>
        <v>-0.790076923076923</v>
      </c>
      <c r="AE42" s="25" t="n">
        <f aca="false">X42-AVERAGE(X$4:X42)</f>
        <v>-0.271692307692308</v>
      </c>
      <c r="AF42" s="25" t="n">
        <f aca="false">Y42-AVERAGE(Y$4:Y42)</f>
        <v>-0.686641025641026</v>
      </c>
      <c r="AG42" s="25" t="n">
        <f aca="false">Z42-AVERAGE(Z$4:Z42)</f>
        <v>-0.736897435897436</v>
      </c>
      <c r="AH42" s="25" t="n">
        <f aca="false">AA42-AVERAGE(AA$4:AA42)</f>
        <v>0.0221538461538462</v>
      </c>
      <c r="AI42" s="25" t="n">
        <f aca="false">AB42-AVERAGE(AB$4:AB42)</f>
        <v>-0.139666666666667</v>
      </c>
      <c r="AJ42" s="25" t="n">
        <f aca="false">AC42-AVERAGE(AC$4:AC42)</f>
        <v>-0.172307692307693</v>
      </c>
      <c r="AK42" s="23" t="n">
        <f aca="false">-RateDur*(P42-P41)/100</f>
        <v>0.001406</v>
      </c>
      <c r="AL42" s="23" t="n">
        <f aca="false">-RateDur*(Q42-Q41)/100</f>
        <v>0.005244</v>
      </c>
      <c r="AM42" s="23" t="n">
        <f aca="false">-RateDur*(R42-R41)/100</f>
        <v>0.00798</v>
      </c>
      <c r="AN42" s="23" t="n">
        <f aca="false">-RateDur*(S42-S41)/100</f>
        <v>-0.003173</v>
      </c>
      <c r="AO42" s="23" t="n">
        <f aca="false">-RateDur*(T42-T41)/100</f>
        <v>-0.000741000000000003</v>
      </c>
      <c r="AP42" s="23" t="n">
        <f aca="false">-RateDur*(U42-U41)/100</f>
        <v>0.002964</v>
      </c>
      <c r="AQ42" s="23" t="n">
        <f aca="false">-RateDur*(V42-V41)/100</f>
        <v>0.010317</v>
      </c>
    </row>
    <row r="43" customFormat="false" ht="15" hidden="false" customHeight="false" outlineLevel="0" collapsed="false">
      <c r="A43" s="19" t="n">
        <v>39202</v>
      </c>
      <c r="B43" s="24" t="n">
        <v>2.527</v>
      </c>
      <c r="C43" s="24" t="n">
        <v>1.626</v>
      </c>
      <c r="D43" s="24" t="n">
        <v>1.79</v>
      </c>
      <c r="E43" s="24" t="n">
        <v>1.581</v>
      </c>
      <c r="F43" s="24" t="n">
        <v>3.186</v>
      </c>
      <c r="G43" s="24" t="n">
        <v>-0.126</v>
      </c>
      <c r="H43" s="24" t="n">
        <v>4.294</v>
      </c>
      <c r="I43" s="24" t="n">
        <v>2.03</v>
      </c>
      <c r="J43" s="24" t="n">
        <v>1.79</v>
      </c>
      <c r="K43" s="24" t="n">
        <v>2.285</v>
      </c>
      <c r="L43" s="24" t="n">
        <v>2.11</v>
      </c>
      <c r="M43" s="24" t="n">
        <v>2.603</v>
      </c>
      <c r="N43" s="24" t="n">
        <v>0.295</v>
      </c>
      <c r="O43" s="24" t="n">
        <v>2.171</v>
      </c>
      <c r="P43" s="24" t="n">
        <v>2.766</v>
      </c>
      <c r="Q43" s="24" t="n">
        <v>1.734</v>
      </c>
      <c r="R43" s="24" t="n">
        <v>2.064</v>
      </c>
      <c r="S43" s="24" t="n">
        <v>1.971</v>
      </c>
      <c r="T43" s="24" t="n">
        <v>3.46</v>
      </c>
      <c r="U43" s="24" t="n">
        <v>-0.039</v>
      </c>
      <c r="V43" s="24" t="n">
        <v>4.605</v>
      </c>
      <c r="W43" s="25" t="n">
        <f aca="false">B43-I43</f>
        <v>0.497</v>
      </c>
      <c r="X43" s="25" t="n">
        <f aca="false">C43-J43</f>
        <v>-0.164</v>
      </c>
      <c r="Y43" s="25" t="n">
        <f aca="false">D43-K43</f>
        <v>-0.495</v>
      </c>
      <c r="Z43" s="25" t="n">
        <f aca="false">E43-L43</f>
        <v>-0.529</v>
      </c>
      <c r="AA43" s="25" t="n">
        <f aca="false">F43-M43</f>
        <v>0.583</v>
      </c>
      <c r="AB43" s="25" t="n">
        <f aca="false">G43-N43</f>
        <v>-0.421</v>
      </c>
      <c r="AC43" s="25" t="n">
        <f aca="false">H43-O43</f>
        <v>2.123</v>
      </c>
      <c r="AD43" s="25" t="n">
        <f aca="false">W43-AVERAGE(W$4:W43)</f>
        <v>-0.54705</v>
      </c>
      <c r="AE43" s="25" t="n">
        <f aca="false">X43-AVERAGE(X$4:X43)</f>
        <v>-0.476475</v>
      </c>
      <c r="AF43" s="25" t="n">
        <f aca="false">Y43-AVERAGE(Y$4:Y43)</f>
        <v>-0.75235</v>
      </c>
      <c r="AG43" s="25" t="n">
        <f aca="false">Z43-AVERAGE(Z$4:Z43)</f>
        <v>-0.568325</v>
      </c>
      <c r="AH43" s="25" t="n">
        <f aca="false">AA43-AVERAGE(AA$4:AA43)</f>
        <v>0.0791249999999997</v>
      </c>
      <c r="AI43" s="25" t="n">
        <f aca="false">AB43-AVERAGE(AB$4:AB43)</f>
        <v>-0.36725</v>
      </c>
      <c r="AJ43" s="25" t="n">
        <f aca="false">AC43-AVERAGE(AC$4:AC43)</f>
        <v>-0.3162</v>
      </c>
      <c r="AK43" s="23" t="n">
        <f aca="false">-RateDur*(P43-P42)/100</f>
        <v>-0.002926</v>
      </c>
      <c r="AL43" s="23" t="n">
        <f aca="false">-RateDur*(Q43-Q42)/100</f>
        <v>0.005757</v>
      </c>
      <c r="AM43" s="23" t="n">
        <f aca="false">-RateDur*(R43-R42)/100</f>
        <v>-0.001824</v>
      </c>
      <c r="AN43" s="23" t="n">
        <f aca="false">-RateDur*(S43-S42)/100</f>
        <v>-0.005453</v>
      </c>
      <c r="AO43" s="23" t="n">
        <f aca="false">-RateDur*(T43-T42)/100</f>
        <v>-0.002223</v>
      </c>
      <c r="AP43" s="23" t="n">
        <f aca="false">-RateDur*(U43-U42)/100</f>
        <v>0.007106</v>
      </c>
      <c r="AQ43" s="23" t="n">
        <f aca="false">-RateDur*(V43-V42)/100</f>
        <v>-0.000893000000000011</v>
      </c>
    </row>
    <row r="44" customFormat="false" ht="15" hidden="false" customHeight="false" outlineLevel="0" collapsed="false">
      <c r="A44" s="19" t="n">
        <v>39233</v>
      </c>
      <c r="B44" s="24" t="n">
        <v>2.593</v>
      </c>
      <c r="C44" s="24" t="n">
        <v>1.592</v>
      </c>
      <c r="D44" s="24" t="n">
        <v>1.786</v>
      </c>
      <c r="E44" s="24" t="n">
        <v>1.62</v>
      </c>
      <c r="F44" s="24" t="n">
        <v>3.284</v>
      </c>
      <c r="G44" s="24" t="n">
        <v>-0.236</v>
      </c>
      <c r="H44" s="24" t="n">
        <v>4.185</v>
      </c>
      <c r="I44" s="24" t="n">
        <v>2.022</v>
      </c>
      <c r="J44" s="24" t="n">
        <v>1.811</v>
      </c>
      <c r="K44" s="24" t="n">
        <v>2.227</v>
      </c>
      <c r="L44" s="24" t="n">
        <v>2.147</v>
      </c>
      <c r="M44" s="24" t="n">
        <v>2.646</v>
      </c>
      <c r="N44" s="24" t="n">
        <v>0.353</v>
      </c>
      <c r="O44" s="24" t="n">
        <v>2.143</v>
      </c>
      <c r="P44" s="24" t="n">
        <v>2.792</v>
      </c>
      <c r="Q44" s="24" t="n">
        <v>1.927</v>
      </c>
      <c r="R44" s="24" t="n">
        <v>2.134</v>
      </c>
      <c r="S44" s="24" t="n">
        <v>1.924</v>
      </c>
      <c r="T44" s="24" t="n">
        <v>3.534</v>
      </c>
      <c r="U44" s="24" t="n">
        <v>0.013</v>
      </c>
      <c r="V44" s="24" t="n">
        <v>4.411</v>
      </c>
      <c r="W44" s="25" t="n">
        <f aca="false">B44-I44</f>
        <v>0.571</v>
      </c>
      <c r="X44" s="25" t="n">
        <f aca="false">C44-J44</f>
        <v>-0.219</v>
      </c>
      <c r="Y44" s="25" t="n">
        <f aca="false">D44-K44</f>
        <v>-0.441</v>
      </c>
      <c r="Z44" s="25" t="n">
        <f aca="false">E44-L44</f>
        <v>-0.527</v>
      </c>
      <c r="AA44" s="25" t="n">
        <f aca="false">F44-M44</f>
        <v>0.638</v>
      </c>
      <c r="AB44" s="25" t="n">
        <f aca="false">G44-N44</f>
        <v>-0.589</v>
      </c>
      <c r="AC44" s="25" t="n">
        <f aca="false">H44-O44</f>
        <v>2.042</v>
      </c>
      <c r="AD44" s="25" t="n">
        <f aca="false">W44-AVERAGE(W$4:W44)</f>
        <v>-0.461512195121951</v>
      </c>
      <c r="AE44" s="25" t="n">
        <f aca="false">X44-AVERAGE(X$4:X44)</f>
        <v>-0.518512195121951</v>
      </c>
      <c r="AF44" s="25" t="n">
        <f aca="false">Y44-AVERAGE(Y$4:Y44)</f>
        <v>-0.681317073170732</v>
      </c>
      <c r="AG44" s="25" t="n">
        <f aca="false">Z44-AVERAGE(Z$4:Z44)</f>
        <v>-0.552512195121951</v>
      </c>
      <c r="AH44" s="25" t="n">
        <f aca="false">AA44-AVERAGE(AA$4:AA44)</f>
        <v>0.130853658536585</v>
      </c>
      <c r="AI44" s="25" t="n">
        <f aca="false">AB44-AVERAGE(AB$4:AB44)</f>
        <v>-0.52219512195122</v>
      </c>
      <c r="AJ44" s="25" t="n">
        <f aca="false">AC44-AVERAGE(AC$4:AC44)</f>
        <v>-0.387512195121952</v>
      </c>
      <c r="AK44" s="23" t="n">
        <f aca="false">-RateDur*(P44-P43)/100</f>
        <v>-0.000493999999999996</v>
      </c>
      <c r="AL44" s="23" t="n">
        <f aca="false">-RateDur*(Q44-Q43)/100</f>
        <v>-0.003667</v>
      </c>
      <c r="AM44" s="23" t="n">
        <f aca="false">-RateDur*(R44-R43)/100</f>
        <v>-0.00133</v>
      </c>
      <c r="AN44" s="23" t="n">
        <f aca="false">-RateDur*(S44-S43)/100</f>
        <v>0.000893000000000003</v>
      </c>
      <c r="AO44" s="23" t="n">
        <f aca="false">-RateDur*(T44-T43)/100</f>
        <v>-0.001406</v>
      </c>
      <c r="AP44" s="23" t="n">
        <f aca="false">-RateDur*(U44-U43)/100</f>
        <v>-0.000988</v>
      </c>
      <c r="AQ44" s="23" t="n">
        <f aca="false">-RateDur*(V44-V43)/100</f>
        <v>0.00368600000000002</v>
      </c>
    </row>
    <row r="45" customFormat="false" ht="15" hidden="false" customHeight="false" outlineLevel="0" collapsed="false">
      <c r="A45" s="19" t="n">
        <v>39263</v>
      </c>
      <c r="B45" s="24" t="n">
        <v>2.53</v>
      </c>
      <c r="C45" s="24" t="n">
        <v>1.655</v>
      </c>
      <c r="D45" s="24" t="n">
        <v>1.868</v>
      </c>
      <c r="E45" s="24" t="n">
        <v>1.695</v>
      </c>
      <c r="F45" s="24" t="n">
        <v>3.327</v>
      </c>
      <c r="G45" s="24" t="n">
        <v>-0.321</v>
      </c>
      <c r="H45" s="24" t="n">
        <v>3.983</v>
      </c>
      <c r="I45" s="24" t="n">
        <v>2.029</v>
      </c>
      <c r="J45" s="24" t="n">
        <v>1.892</v>
      </c>
      <c r="K45" s="24" t="n">
        <v>2.36</v>
      </c>
      <c r="L45" s="24" t="n">
        <v>2.059</v>
      </c>
      <c r="M45" s="24" t="n">
        <v>2.574</v>
      </c>
      <c r="N45" s="24" t="n">
        <v>0.359</v>
      </c>
      <c r="O45" s="24" t="n">
        <v>2.256</v>
      </c>
      <c r="P45" s="24" t="n">
        <v>2.864</v>
      </c>
      <c r="Q45" s="24" t="n">
        <v>1.848</v>
      </c>
      <c r="R45" s="24" t="n">
        <v>2.022</v>
      </c>
      <c r="S45" s="24" t="n">
        <v>2.027</v>
      </c>
      <c r="T45" s="24" t="n">
        <v>3.603</v>
      </c>
      <c r="U45" s="24" t="n">
        <v>-0.099</v>
      </c>
      <c r="V45" s="24" t="n">
        <v>4.408</v>
      </c>
      <c r="W45" s="25" t="n">
        <f aca="false">B45-I45</f>
        <v>0.501</v>
      </c>
      <c r="X45" s="25" t="n">
        <f aca="false">C45-J45</f>
        <v>-0.237</v>
      </c>
      <c r="Y45" s="25" t="n">
        <f aca="false">D45-K45</f>
        <v>-0.492</v>
      </c>
      <c r="Z45" s="25" t="n">
        <f aca="false">E45-L45</f>
        <v>-0.364</v>
      </c>
      <c r="AA45" s="25" t="n">
        <f aca="false">F45-M45</f>
        <v>0.753</v>
      </c>
      <c r="AB45" s="25" t="n">
        <f aca="false">G45-N45</f>
        <v>-0.68</v>
      </c>
      <c r="AC45" s="25" t="n">
        <f aca="false">H45-O45</f>
        <v>1.727</v>
      </c>
      <c r="AD45" s="25" t="n">
        <f aca="false">W45-AVERAGE(W$4:W45)</f>
        <v>-0.518857142857143</v>
      </c>
      <c r="AE45" s="25" t="n">
        <f aca="false">X45-AVERAGE(X$4:X45)</f>
        <v>-0.523738095238095</v>
      </c>
      <c r="AF45" s="25" t="n">
        <f aca="false">Y45-AVERAGE(Y$4:Y45)</f>
        <v>-0.714880952380952</v>
      </c>
      <c r="AG45" s="25" t="n">
        <f aca="false">Z45-AVERAGE(Z$4:Z45)</f>
        <v>-0.380238095238095</v>
      </c>
      <c r="AH45" s="25" t="n">
        <f aca="false">AA45-AVERAGE(AA$4:AA45)</f>
        <v>0.24</v>
      </c>
      <c r="AI45" s="25" t="n">
        <f aca="false">AB45-AVERAGE(AB$4:AB45)</f>
        <v>-0.598595238095238</v>
      </c>
      <c r="AJ45" s="25" t="n">
        <f aca="false">AC45-AVERAGE(AC$4:AC45)</f>
        <v>-0.685785714285714</v>
      </c>
      <c r="AK45" s="23" t="n">
        <f aca="false">-RateDur*(P45-P44)/100</f>
        <v>-0.001368</v>
      </c>
      <c r="AL45" s="23" t="n">
        <f aca="false">-RateDur*(Q45-Q44)/100</f>
        <v>0.001501</v>
      </c>
      <c r="AM45" s="23" t="n">
        <f aca="false">-RateDur*(R45-R44)/100</f>
        <v>0.002128</v>
      </c>
      <c r="AN45" s="23" t="n">
        <f aca="false">-RateDur*(S45-S44)/100</f>
        <v>-0.001957</v>
      </c>
      <c r="AO45" s="23" t="n">
        <f aca="false">-RateDur*(T45-T44)/100</f>
        <v>-0.00131100000000001</v>
      </c>
      <c r="AP45" s="23" t="n">
        <f aca="false">-RateDur*(U45-U44)/100</f>
        <v>0.002128</v>
      </c>
      <c r="AQ45" s="23" t="n">
        <f aca="false">-RateDur*(V45-V44)/100</f>
        <v>5.69999999999853E-005</v>
      </c>
    </row>
    <row r="46" customFormat="false" ht="15" hidden="false" customHeight="false" outlineLevel="0" collapsed="false">
      <c r="A46" s="19" t="n">
        <v>39294</v>
      </c>
      <c r="B46" s="24" t="n">
        <v>2.708</v>
      </c>
      <c r="C46" s="24" t="n">
        <v>1.538</v>
      </c>
      <c r="D46" s="24" t="n">
        <v>1.889</v>
      </c>
      <c r="E46" s="24" t="n">
        <v>1.673</v>
      </c>
      <c r="F46" s="24" t="n">
        <v>3.505</v>
      </c>
      <c r="G46" s="24" t="n">
        <v>-0.248</v>
      </c>
      <c r="H46" s="24" t="n">
        <v>3.941</v>
      </c>
      <c r="I46" s="24" t="n">
        <v>1.942</v>
      </c>
      <c r="J46" s="24" t="n">
        <v>1.959</v>
      </c>
      <c r="K46" s="24" t="n">
        <v>2.345</v>
      </c>
      <c r="L46" s="24" t="n">
        <v>1.996</v>
      </c>
      <c r="M46" s="24" t="n">
        <v>2.524</v>
      </c>
      <c r="N46" s="24" t="n">
        <v>0.43</v>
      </c>
      <c r="O46" s="24" t="n">
        <v>2.366</v>
      </c>
      <c r="P46" s="24" t="n">
        <v>2.755</v>
      </c>
      <c r="Q46" s="24" t="n">
        <v>1.702</v>
      </c>
      <c r="R46" s="24" t="n">
        <v>2.19</v>
      </c>
      <c r="S46" s="24" t="n">
        <v>1.717</v>
      </c>
      <c r="T46" s="24" t="n">
        <v>3.89</v>
      </c>
      <c r="U46" s="24" t="n">
        <v>-0.009</v>
      </c>
      <c r="V46" s="24" t="n">
        <v>4.271</v>
      </c>
      <c r="W46" s="25" t="n">
        <f aca="false">B46-I46</f>
        <v>0.766</v>
      </c>
      <c r="X46" s="25" t="n">
        <f aca="false">C46-J46</f>
        <v>-0.421</v>
      </c>
      <c r="Y46" s="25" t="n">
        <f aca="false">D46-K46</f>
        <v>-0.456</v>
      </c>
      <c r="Z46" s="25" t="n">
        <f aca="false">E46-L46</f>
        <v>-0.323</v>
      </c>
      <c r="AA46" s="25" t="n">
        <f aca="false">F46-M46</f>
        <v>0.981</v>
      </c>
      <c r="AB46" s="25" t="n">
        <f aca="false">G46-N46</f>
        <v>-0.678</v>
      </c>
      <c r="AC46" s="25" t="n">
        <f aca="false">H46-O46</f>
        <v>1.575</v>
      </c>
      <c r="AD46" s="25" t="n">
        <f aca="false">W46-AVERAGE(W$4:W46)</f>
        <v>-0.247953488372093</v>
      </c>
      <c r="AE46" s="25" t="n">
        <f aca="false">X46-AVERAGE(X$4:X46)</f>
        <v>-0.691279069767442</v>
      </c>
      <c r="AF46" s="25" t="n">
        <f aca="false">Y46-AVERAGE(Y$4:Y46)</f>
        <v>-0.663093023255814</v>
      </c>
      <c r="AG46" s="25" t="n">
        <f aca="false">Z46-AVERAGE(Z$4:Z46)</f>
        <v>-0.331348837209302</v>
      </c>
      <c r="AH46" s="25" t="n">
        <f aca="false">AA46-AVERAGE(AA$4:AA46)</f>
        <v>0.457116279069767</v>
      </c>
      <c r="AI46" s="25" t="n">
        <f aca="false">AB46-AVERAGE(AB$4:AB46)</f>
        <v>-0.582720930232558</v>
      </c>
      <c r="AJ46" s="25" t="n">
        <f aca="false">AC46-AVERAGE(AC$4:AC46)</f>
        <v>-0.818302325581396</v>
      </c>
      <c r="AK46" s="23" t="n">
        <f aca="false">-RateDur*(P46-P45)/100</f>
        <v>0.002071</v>
      </c>
      <c r="AL46" s="23" t="n">
        <f aca="false">-RateDur*(Q46-Q45)/100</f>
        <v>0.002774</v>
      </c>
      <c r="AM46" s="23" t="n">
        <f aca="false">-RateDur*(R46-R45)/100</f>
        <v>-0.003192</v>
      </c>
      <c r="AN46" s="23" t="n">
        <f aca="false">-RateDur*(S46-S45)/100</f>
        <v>0.00589</v>
      </c>
      <c r="AO46" s="23" t="n">
        <f aca="false">-RateDur*(T46-T45)/100</f>
        <v>-0.005453</v>
      </c>
      <c r="AP46" s="23" t="n">
        <f aca="false">-RateDur*(U46-U45)/100</f>
        <v>-0.00171</v>
      </c>
      <c r="AQ46" s="23" t="n">
        <f aca="false">-RateDur*(V46-V45)/100</f>
        <v>0.00260300000000001</v>
      </c>
    </row>
    <row r="47" customFormat="false" ht="15" hidden="false" customHeight="false" outlineLevel="0" collapsed="false">
      <c r="A47" s="19" t="n">
        <v>39325</v>
      </c>
      <c r="B47" s="24" t="n">
        <v>2.636</v>
      </c>
      <c r="C47" s="24" t="n">
        <v>1.537</v>
      </c>
      <c r="D47" s="24" t="n">
        <v>1.964</v>
      </c>
      <c r="E47" s="24" t="n">
        <v>1.931</v>
      </c>
      <c r="F47" s="24" t="n">
        <v>3.411</v>
      </c>
      <c r="G47" s="24" t="n">
        <v>-0.507</v>
      </c>
      <c r="H47" s="24" t="n">
        <v>3.753</v>
      </c>
      <c r="I47" s="24" t="n">
        <v>1.952</v>
      </c>
      <c r="J47" s="24" t="n">
        <v>1.823</v>
      </c>
      <c r="K47" s="24" t="n">
        <v>2.335</v>
      </c>
      <c r="L47" s="24" t="n">
        <v>1.974</v>
      </c>
      <c r="M47" s="24" t="n">
        <v>2.6</v>
      </c>
      <c r="N47" s="24" t="n">
        <v>0.451</v>
      </c>
      <c r="O47" s="24" t="n">
        <v>2.422</v>
      </c>
      <c r="P47" s="24" t="n">
        <v>2.957</v>
      </c>
      <c r="Q47" s="24" t="n">
        <v>1.903</v>
      </c>
      <c r="R47" s="24" t="n">
        <v>2.409</v>
      </c>
      <c r="S47" s="24" t="n">
        <v>2.141</v>
      </c>
      <c r="T47" s="24" t="n">
        <v>3.833</v>
      </c>
      <c r="U47" s="24" t="n">
        <v>-0.338</v>
      </c>
      <c r="V47" s="24" t="n">
        <v>4.072</v>
      </c>
      <c r="W47" s="25" t="n">
        <f aca="false">B47-I47</f>
        <v>0.684</v>
      </c>
      <c r="X47" s="25" t="n">
        <f aca="false">C47-J47</f>
        <v>-0.286</v>
      </c>
      <c r="Y47" s="25" t="n">
        <f aca="false">D47-K47</f>
        <v>-0.371</v>
      </c>
      <c r="Z47" s="25" t="n">
        <f aca="false">E47-L47</f>
        <v>-0.0429999999999999</v>
      </c>
      <c r="AA47" s="25" t="n">
        <f aca="false">F47-M47</f>
        <v>0.811</v>
      </c>
      <c r="AB47" s="25" t="n">
        <f aca="false">G47-N47</f>
        <v>-0.958</v>
      </c>
      <c r="AC47" s="25" t="n">
        <f aca="false">H47-O47</f>
        <v>1.331</v>
      </c>
      <c r="AD47" s="25" t="n">
        <f aca="false">W47-AVERAGE(W$4:W47)</f>
        <v>-0.322454545454545</v>
      </c>
      <c r="AE47" s="25" t="n">
        <f aca="false">X47-AVERAGE(X$4:X47)</f>
        <v>-0.543636363636364</v>
      </c>
      <c r="AF47" s="25" t="n">
        <f aca="false">Y47-AVERAGE(Y$4:Y47)</f>
        <v>-0.564954545454546</v>
      </c>
      <c r="AG47" s="25" t="n">
        <f aca="false">Z47-AVERAGE(Z$4:Z47)</f>
        <v>-0.0501818181818181</v>
      </c>
      <c r="AH47" s="25" t="n">
        <f aca="false">AA47-AVERAGE(AA$4:AA47)</f>
        <v>0.280590909090909</v>
      </c>
      <c r="AI47" s="25" t="n">
        <f aca="false">AB47-AVERAGE(AB$4:AB47)</f>
        <v>-0.843113636363636</v>
      </c>
      <c r="AJ47" s="25" t="n">
        <f aca="false">AC47-AVERAGE(AC$4:AC47)</f>
        <v>-1.03815909090909</v>
      </c>
      <c r="AK47" s="23" t="n">
        <f aca="false">-RateDur*(P47-P46)/100</f>
        <v>-0.003838</v>
      </c>
      <c r="AL47" s="23" t="n">
        <f aca="false">-RateDur*(Q47-Q46)/100</f>
        <v>-0.003819</v>
      </c>
      <c r="AM47" s="23" t="n">
        <f aca="false">-RateDur*(R47-R46)/100</f>
        <v>-0.004161</v>
      </c>
      <c r="AN47" s="23" t="n">
        <f aca="false">-RateDur*(S47-S46)/100</f>
        <v>-0.008056</v>
      </c>
      <c r="AO47" s="23" t="n">
        <f aca="false">-RateDur*(T47-T46)/100</f>
        <v>0.001083</v>
      </c>
      <c r="AP47" s="23" t="n">
        <f aca="false">-RateDur*(U47-U46)/100</f>
        <v>0.006251</v>
      </c>
      <c r="AQ47" s="23" t="n">
        <f aca="false">-RateDur*(V47-V46)/100</f>
        <v>0.003781</v>
      </c>
    </row>
    <row r="48" customFormat="false" ht="15" hidden="false" customHeight="false" outlineLevel="0" collapsed="false">
      <c r="A48" s="19" t="n">
        <v>39355</v>
      </c>
      <c r="B48" s="24" t="n">
        <v>2.782</v>
      </c>
      <c r="C48" s="24" t="n">
        <v>1.686</v>
      </c>
      <c r="D48" s="24" t="n">
        <v>1.965</v>
      </c>
      <c r="E48" s="24" t="n">
        <v>1.617</v>
      </c>
      <c r="F48" s="24" t="n">
        <v>3.453</v>
      </c>
      <c r="G48" s="24" t="n">
        <v>-0.268</v>
      </c>
      <c r="H48" s="24" t="n">
        <v>3.788</v>
      </c>
      <c r="I48" s="24" t="n">
        <v>1.915</v>
      </c>
      <c r="J48" s="24" t="n">
        <v>1.764</v>
      </c>
      <c r="K48" s="24" t="n">
        <v>2.356</v>
      </c>
      <c r="L48" s="24" t="n">
        <v>2.037</v>
      </c>
      <c r="M48" s="24" t="n">
        <v>2.568</v>
      </c>
      <c r="N48" s="24" t="n">
        <v>0.509</v>
      </c>
      <c r="O48" s="24" t="n">
        <v>2.309</v>
      </c>
      <c r="P48" s="24" t="n">
        <v>3.237</v>
      </c>
      <c r="Q48" s="24" t="n">
        <v>1.762</v>
      </c>
      <c r="R48" s="24" t="n">
        <v>2.231</v>
      </c>
      <c r="S48" s="24" t="n">
        <v>1.857</v>
      </c>
      <c r="T48" s="24" t="n">
        <v>3.75</v>
      </c>
      <c r="U48" s="24" t="n">
        <v>-0.02</v>
      </c>
      <c r="V48" s="24" t="n">
        <v>3.981</v>
      </c>
      <c r="W48" s="25" t="n">
        <f aca="false">B48-I48</f>
        <v>0.867</v>
      </c>
      <c r="X48" s="25" t="n">
        <f aca="false">C48-J48</f>
        <v>-0.0780000000000001</v>
      </c>
      <c r="Y48" s="25" t="n">
        <f aca="false">D48-K48</f>
        <v>-0.391</v>
      </c>
      <c r="Z48" s="25" t="n">
        <f aca="false">E48-L48</f>
        <v>-0.42</v>
      </c>
      <c r="AA48" s="25" t="n">
        <f aca="false">F48-M48</f>
        <v>0.885</v>
      </c>
      <c r="AB48" s="25" t="n">
        <f aca="false">G48-N48</f>
        <v>-0.777</v>
      </c>
      <c r="AC48" s="25" t="n">
        <f aca="false">H48-O48</f>
        <v>1.479</v>
      </c>
      <c r="AD48" s="25" t="n">
        <f aca="false">W48-AVERAGE(W$4:W48)</f>
        <v>-0.136355555555556</v>
      </c>
      <c r="AE48" s="25" t="n">
        <f aca="false">X48-AVERAGE(X$4:X48)</f>
        <v>-0.328177777777778</v>
      </c>
      <c r="AF48" s="25" t="n">
        <f aca="false">Y48-AVERAGE(Y$4:Y48)</f>
        <v>-0.571955555555555</v>
      </c>
      <c r="AG48" s="25" t="n">
        <f aca="false">Z48-AVERAGE(Z$4:Z48)</f>
        <v>-0.417688888888889</v>
      </c>
      <c r="AH48" s="25" t="n">
        <f aca="false">AA48-AVERAGE(AA$4:AA48)</f>
        <v>0.346711111111111</v>
      </c>
      <c r="AI48" s="25" t="n">
        <f aca="false">AB48-AVERAGE(AB$4:AB48)</f>
        <v>-0.6474</v>
      </c>
      <c r="AJ48" s="25" t="n">
        <f aca="false">AC48-AVERAGE(AC$4:AC48)</f>
        <v>-0.870377777777778</v>
      </c>
      <c r="AK48" s="23" t="n">
        <f aca="false">-RateDur*(P48-P47)/100</f>
        <v>-0.00532</v>
      </c>
      <c r="AL48" s="23" t="n">
        <f aca="false">-RateDur*(Q48-Q47)/100</f>
        <v>0.002679</v>
      </c>
      <c r="AM48" s="23" t="n">
        <f aca="false">-RateDur*(R48-R47)/100</f>
        <v>0.003382</v>
      </c>
      <c r="AN48" s="23" t="n">
        <f aca="false">-RateDur*(S48-S47)/100</f>
        <v>0.005396</v>
      </c>
      <c r="AO48" s="23" t="n">
        <f aca="false">-RateDur*(T48-T47)/100</f>
        <v>0.001577</v>
      </c>
      <c r="AP48" s="23" t="n">
        <f aca="false">-RateDur*(U48-U47)/100</f>
        <v>-0.006042</v>
      </c>
      <c r="AQ48" s="23" t="n">
        <f aca="false">-RateDur*(V48-V47)/100</f>
        <v>0.001729</v>
      </c>
    </row>
    <row r="49" customFormat="false" ht="15" hidden="false" customHeight="false" outlineLevel="0" collapsed="false">
      <c r="A49" s="19" t="n">
        <v>39386</v>
      </c>
      <c r="B49" s="24" t="n">
        <v>2.779</v>
      </c>
      <c r="C49" s="24" t="n">
        <v>1.743</v>
      </c>
      <c r="D49" s="24" t="n">
        <v>1.889</v>
      </c>
      <c r="E49" s="24" t="n">
        <v>1.833</v>
      </c>
      <c r="F49" s="24" t="n">
        <v>3.383</v>
      </c>
      <c r="G49" s="24" t="n">
        <v>-0.163</v>
      </c>
      <c r="H49" s="24" t="n">
        <v>3.404</v>
      </c>
      <c r="I49" s="24" t="n">
        <v>1.803</v>
      </c>
      <c r="J49" s="24" t="n">
        <v>1.781</v>
      </c>
      <c r="K49" s="24" t="n">
        <v>2.397</v>
      </c>
      <c r="L49" s="24" t="n">
        <v>2.028</v>
      </c>
      <c r="M49" s="24" t="n">
        <v>2.501</v>
      </c>
      <c r="N49" s="24" t="n">
        <v>0.394</v>
      </c>
      <c r="O49" s="24" t="n">
        <v>2.302</v>
      </c>
      <c r="P49" s="24" t="n">
        <v>3.125</v>
      </c>
      <c r="Q49" s="24" t="n">
        <v>2.113</v>
      </c>
      <c r="R49" s="24" t="n">
        <v>1.947</v>
      </c>
      <c r="S49" s="24" t="n">
        <v>1.998</v>
      </c>
      <c r="T49" s="24" t="n">
        <v>3.741</v>
      </c>
      <c r="U49" s="24" t="n">
        <v>-0.086</v>
      </c>
      <c r="V49" s="24" t="n">
        <v>3.627</v>
      </c>
      <c r="W49" s="25" t="n">
        <f aca="false">B49-I49</f>
        <v>0.976</v>
      </c>
      <c r="X49" s="25" t="n">
        <f aca="false">C49-J49</f>
        <v>-0.0379999999999998</v>
      </c>
      <c r="Y49" s="25" t="n">
        <f aca="false">D49-K49</f>
        <v>-0.508</v>
      </c>
      <c r="Z49" s="25" t="n">
        <f aca="false">E49-L49</f>
        <v>-0.195</v>
      </c>
      <c r="AA49" s="25" t="n">
        <f aca="false">F49-M49</f>
        <v>0.882</v>
      </c>
      <c r="AB49" s="25" t="n">
        <f aca="false">G49-N49</f>
        <v>-0.557</v>
      </c>
      <c r="AC49" s="25" t="n">
        <f aca="false">H49-O49</f>
        <v>1.102</v>
      </c>
      <c r="AD49" s="25" t="n">
        <f aca="false">W49-AVERAGE(W$4:W49)</f>
        <v>-0.0267608695652175</v>
      </c>
      <c r="AE49" s="25" t="n">
        <f aca="false">X49-AVERAGE(X$4:X49)</f>
        <v>-0.281913043478261</v>
      </c>
      <c r="AF49" s="25" t="n">
        <f aca="false">Y49-AVERAGE(Y$4:Y49)</f>
        <v>-0.673978260869565</v>
      </c>
      <c r="AG49" s="25" t="n">
        <f aca="false">Z49-AVERAGE(Z$4:Z49)</f>
        <v>-0.1885</v>
      </c>
      <c r="AH49" s="25" t="n">
        <f aca="false">AA49-AVERAGE(AA$4:AA49)</f>
        <v>0.336239130434783</v>
      </c>
      <c r="AI49" s="25" t="n">
        <f aca="false">AB49-AVERAGE(AB$4:AB49)</f>
        <v>-0.418108695652174</v>
      </c>
      <c r="AJ49" s="25" t="n">
        <f aca="false">AC49-AVERAGE(AC$4:AC49)</f>
        <v>-1.22026086956522</v>
      </c>
      <c r="AK49" s="23" t="n">
        <f aca="false">-RateDur*(P49-P48)/100</f>
        <v>0.002128</v>
      </c>
      <c r="AL49" s="23" t="n">
        <f aca="false">-RateDur*(Q49-Q48)/100</f>
        <v>-0.006669</v>
      </c>
      <c r="AM49" s="23" t="n">
        <f aca="false">-RateDur*(R49-R48)/100</f>
        <v>0.005396</v>
      </c>
      <c r="AN49" s="23" t="n">
        <f aca="false">-RateDur*(S49-S48)/100</f>
        <v>-0.002679</v>
      </c>
      <c r="AO49" s="23" t="n">
        <f aca="false">-RateDur*(T49-T48)/100</f>
        <v>0.000170999999999998</v>
      </c>
      <c r="AP49" s="23" t="n">
        <f aca="false">-RateDur*(U49-U48)/100</f>
        <v>0.001254</v>
      </c>
      <c r="AQ49" s="23" t="n">
        <f aca="false">-RateDur*(V49-V48)/100</f>
        <v>0.006726</v>
      </c>
    </row>
    <row r="50" customFormat="false" ht="15" hidden="false" customHeight="false" outlineLevel="0" collapsed="false">
      <c r="A50" s="19" t="n">
        <v>39416</v>
      </c>
      <c r="B50" s="24" t="n">
        <v>2.78</v>
      </c>
      <c r="C50" s="24" t="n">
        <v>2.07</v>
      </c>
      <c r="D50" s="24" t="n">
        <v>2.122</v>
      </c>
      <c r="E50" s="24" t="n">
        <v>1.955</v>
      </c>
      <c r="F50" s="24" t="n">
        <v>3.057</v>
      </c>
      <c r="G50" s="24" t="n">
        <v>-0.201</v>
      </c>
      <c r="H50" s="24" t="n">
        <v>3.251</v>
      </c>
      <c r="I50" s="24" t="n">
        <v>1.841</v>
      </c>
      <c r="J50" s="24" t="n">
        <v>1.795</v>
      </c>
      <c r="K50" s="24" t="n">
        <v>2.273</v>
      </c>
      <c r="L50" s="24" t="n">
        <v>1.909</v>
      </c>
      <c r="M50" s="24" t="n">
        <v>2.566</v>
      </c>
      <c r="N50" s="24" t="n">
        <v>0.412</v>
      </c>
      <c r="O50" s="24" t="n">
        <v>2.211</v>
      </c>
      <c r="P50" s="24" t="n">
        <v>2.873</v>
      </c>
      <c r="Q50" s="24" t="n">
        <v>2.3</v>
      </c>
      <c r="R50" s="24" t="n">
        <v>2.337</v>
      </c>
      <c r="S50" s="24" t="n">
        <v>2.049</v>
      </c>
      <c r="T50" s="24" t="n">
        <v>3.23</v>
      </c>
      <c r="U50" s="24" t="n">
        <v>0.182</v>
      </c>
      <c r="V50" s="24" t="n">
        <v>3.635</v>
      </c>
      <c r="W50" s="25" t="n">
        <f aca="false">B50-I50</f>
        <v>0.939</v>
      </c>
      <c r="X50" s="25" t="n">
        <f aca="false">C50-J50</f>
        <v>0.275</v>
      </c>
      <c r="Y50" s="25" t="n">
        <f aca="false">D50-K50</f>
        <v>-0.151</v>
      </c>
      <c r="Z50" s="25" t="n">
        <f aca="false">E50-L50</f>
        <v>0.046</v>
      </c>
      <c r="AA50" s="25" t="n">
        <f aca="false">F50-M50</f>
        <v>0.491</v>
      </c>
      <c r="AB50" s="25" t="n">
        <f aca="false">G50-N50</f>
        <v>-0.613</v>
      </c>
      <c r="AC50" s="25" t="n">
        <f aca="false">H50-O50</f>
        <v>1.04</v>
      </c>
      <c r="AD50" s="25" t="n">
        <f aca="false">W50-AVERAGE(W$4:W50)</f>
        <v>-0.0624042553191491</v>
      </c>
      <c r="AE50" s="25" t="n">
        <f aca="false">X50-AVERAGE(X$4:X50)</f>
        <v>0.0304255319148935</v>
      </c>
      <c r="AF50" s="25" t="n">
        <f aca="false">Y50-AVERAGE(Y$4:Y50)</f>
        <v>-0.310234042553192</v>
      </c>
      <c r="AG50" s="25" t="n">
        <f aca="false">Z50-AVERAGE(Z$4:Z50)</f>
        <v>0.0513829787234043</v>
      </c>
      <c r="AH50" s="25" t="n">
        <f aca="false">AA50-AVERAGE(AA$4:AA50)</f>
        <v>-0.0535957446808509</v>
      </c>
      <c r="AI50" s="25" t="n">
        <f aca="false">AB50-AVERAGE(AB$4:AB50)</f>
        <v>-0.464021276595745</v>
      </c>
      <c r="AJ50" s="25" t="n">
        <f aca="false">AC50-AVERAGE(AC$4:AC50)</f>
        <v>-1.25497872340426</v>
      </c>
      <c r="AK50" s="23" t="n">
        <f aca="false">-RateDur*(P50-P49)/100</f>
        <v>0.004788</v>
      </c>
      <c r="AL50" s="23" t="n">
        <f aca="false">-RateDur*(Q50-Q49)/100</f>
        <v>-0.003553</v>
      </c>
      <c r="AM50" s="23" t="n">
        <f aca="false">-RateDur*(R50-R49)/100</f>
        <v>-0.00741</v>
      </c>
      <c r="AN50" s="23" t="n">
        <f aca="false">-RateDur*(S50-S49)/100</f>
        <v>-0.000968999999999999</v>
      </c>
      <c r="AO50" s="23" t="n">
        <f aca="false">-RateDur*(T50-T49)/100</f>
        <v>0.009709</v>
      </c>
      <c r="AP50" s="23" t="n">
        <f aca="false">-RateDur*(U50-U49)/100</f>
        <v>-0.005092</v>
      </c>
      <c r="AQ50" s="23" t="n">
        <f aca="false">-RateDur*(V50-V49)/100</f>
        <v>-0.000152</v>
      </c>
    </row>
    <row r="51" customFormat="false" ht="15" hidden="false" customHeight="false" outlineLevel="0" collapsed="false">
      <c r="A51" s="19" t="n">
        <v>39447</v>
      </c>
      <c r="B51" s="24" t="n">
        <v>2.683</v>
      </c>
      <c r="C51" s="24" t="n">
        <v>2.012</v>
      </c>
      <c r="D51" s="24" t="n">
        <v>2.156</v>
      </c>
      <c r="E51" s="24" t="n">
        <v>1.957</v>
      </c>
      <c r="F51" s="24" t="n">
        <v>3.248</v>
      </c>
      <c r="G51" s="24" t="n">
        <v>-0.291</v>
      </c>
      <c r="H51" s="24" t="n">
        <v>3.042</v>
      </c>
      <c r="I51" s="24" t="n">
        <v>1.868</v>
      </c>
      <c r="J51" s="24" t="n">
        <v>1.77</v>
      </c>
      <c r="K51" s="24" t="n">
        <v>2.231</v>
      </c>
      <c r="L51" s="24" t="n">
        <v>1.963</v>
      </c>
      <c r="M51" s="24" t="n">
        <v>2.527</v>
      </c>
      <c r="N51" s="24" t="n">
        <v>0.341</v>
      </c>
      <c r="O51" s="24" t="n">
        <v>2.262</v>
      </c>
      <c r="P51" s="24" t="n">
        <v>2.918</v>
      </c>
      <c r="Q51" s="24" t="n">
        <v>2.126</v>
      </c>
      <c r="R51" s="24" t="n">
        <v>2.35</v>
      </c>
      <c r="S51" s="24" t="n">
        <v>2.322</v>
      </c>
      <c r="T51" s="24" t="n">
        <v>3.685</v>
      </c>
      <c r="U51" s="24" t="n">
        <v>-0.126</v>
      </c>
      <c r="V51" s="24" t="n">
        <v>3.304</v>
      </c>
      <c r="W51" s="25" t="n">
        <f aca="false">B51-I51</f>
        <v>0.815</v>
      </c>
      <c r="X51" s="25" t="n">
        <f aca="false">C51-J51</f>
        <v>0.242</v>
      </c>
      <c r="Y51" s="25" t="n">
        <f aca="false">D51-K51</f>
        <v>-0.0749999999999997</v>
      </c>
      <c r="Z51" s="25" t="n">
        <f aca="false">E51-L51</f>
        <v>-0.00600000000000001</v>
      </c>
      <c r="AA51" s="25" t="n">
        <f aca="false">F51-M51</f>
        <v>0.721</v>
      </c>
      <c r="AB51" s="25" t="n">
        <f aca="false">G51-N51</f>
        <v>-0.632</v>
      </c>
      <c r="AC51" s="25" t="n">
        <f aca="false">H51-O51</f>
        <v>0.78</v>
      </c>
      <c r="AD51" s="25" t="n">
        <f aca="false">W51-AVERAGE(W$4:W51)</f>
        <v>-0.182520833333334</v>
      </c>
      <c r="AE51" s="25" t="n">
        <f aca="false">X51-AVERAGE(X$4:X51)</f>
        <v>-0.00252083333333339</v>
      </c>
      <c r="AF51" s="25" t="n">
        <f aca="false">Y51-AVERAGE(Y$4:Y51)</f>
        <v>-0.229354166666666</v>
      </c>
      <c r="AG51" s="25" t="n">
        <f aca="false">Z51-AVERAGE(Z$4:Z51)</f>
        <v>-0.000604166666666674</v>
      </c>
      <c r="AH51" s="25" t="n">
        <f aca="false">AA51-AVERAGE(AA$4:AA51)</f>
        <v>0.172729166666667</v>
      </c>
      <c r="AI51" s="25" t="n">
        <f aca="false">AB51-AVERAGE(AB$4:AB51)</f>
        <v>-0.472958333333333</v>
      </c>
      <c r="AJ51" s="25" t="n">
        <f aca="false">AC51-AVERAGE(AC$4:AC51)</f>
        <v>-1.48341666666667</v>
      </c>
      <c r="AK51" s="23" t="n">
        <f aca="false">-RateDur*(P51-P50)/100</f>
        <v>-0.000854999999999999</v>
      </c>
      <c r="AL51" s="23" t="n">
        <f aca="false">-RateDur*(Q51-Q50)/100</f>
        <v>0.003306</v>
      </c>
      <c r="AM51" s="23" t="n">
        <f aca="false">-RateDur*(R51-R50)/100</f>
        <v>-0.000246999999999998</v>
      </c>
      <c r="AN51" s="23" t="n">
        <f aca="false">-RateDur*(S51-S50)/100</f>
        <v>-0.005187</v>
      </c>
      <c r="AO51" s="23" t="n">
        <f aca="false">-RateDur*(T51-T50)/100</f>
        <v>-0.008645</v>
      </c>
      <c r="AP51" s="23" t="n">
        <f aca="false">-RateDur*(U51-U50)/100</f>
        <v>0.005852</v>
      </c>
      <c r="AQ51" s="23" t="n">
        <f aca="false">-RateDur*(V51-V50)/100</f>
        <v>0.006289</v>
      </c>
    </row>
    <row r="52" customFormat="false" ht="15" hidden="false" customHeight="false" outlineLevel="0" collapsed="false">
      <c r="A52" s="19" t="n">
        <v>39478</v>
      </c>
      <c r="B52" s="24" t="n">
        <v>2.761</v>
      </c>
      <c r="C52" s="24" t="n">
        <v>1.845</v>
      </c>
      <c r="D52" s="24" t="n">
        <v>2.377</v>
      </c>
      <c r="E52" s="24" t="n">
        <v>1.955</v>
      </c>
      <c r="F52" s="24" t="n">
        <v>3.177</v>
      </c>
      <c r="G52" s="24" t="n">
        <v>-0.386</v>
      </c>
      <c r="H52" s="24" t="n">
        <v>3.314</v>
      </c>
      <c r="I52" s="24" t="n">
        <v>1.97</v>
      </c>
      <c r="J52" s="24" t="n">
        <v>1.761</v>
      </c>
      <c r="K52" s="24" t="n">
        <v>2.397</v>
      </c>
      <c r="L52" s="24" t="n">
        <v>1.951</v>
      </c>
      <c r="M52" s="24" t="n">
        <v>2.367</v>
      </c>
      <c r="N52" s="24" t="n">
        <v>0.35</v>
      </c>
      <c r="O52" s="24" t="n">
        <v>2.147</v>
      </c>
      <c r="P52" s="24" t="n">
        <v>3.163</v>
      </c>
      <c r="Q52" s="24" t="n">
        <v>1.931</v>
      </c>
      <c r="R52" s="24" t="n">
        <v>2.73</v>
      </c>
      <c r="S52" s="24" t="n">
        <v>2.228</v>
      </c>
      <c r="T52" s="24" t="n">
        <v>3.724</v>
      </c>
      <c r="U52" s="24" t="n">
        <v>-0.277</v>
      </c>
      <c r="V52" s="24" t="n">
        <v>3.577</v>
      </c>
      <c r="W52" s="25" t="n">
        <f aca="false">B52-I52</f>
        <v>0.791</v>
      </c>
      <c r="X52" s="25" t="n">
        <f aca="false">C52-J52</f>
        <v>0.0840000000000001</v>
      </c>
      <c r="Y52" s="25" t="n">
        <f aca="false">D52-K52</f>
        <v>-0.02</v>
      </c>
      <c r="Z52" s="25" t="n">
        <f aca="false">E52-L52</f>
        <v>0.004</v>
      </c>
      <c r="AA52" s="25" t="n">
        <f aca="false">F52-M52</f>
        <v>0.81</v>
      </c>
      <c r="AB52" s="25" t="n">
        <f aca="false">G52-N52</f>
        <v>-0.736</v>
      </c>
      <c r="AC52" s="25" t="n">
        <f aca="false">H52-O52</f>
        <v>1.167</v>
      </c>
      <c r="AD52" s="25" t="n">
        <f aca="false">W52-AVERAGE(W$4:W52)</f>
        <v>-0.202306122448979</v>
      </c>
      <c r="AE52" s="25" t="n">
        <f aca="false">X52-AVERAGE(X$4:X52)</f>
        <v>-0.157244897959184</v>
      </c>
      <c r="AF52" s="25" t="n">
        <f aca="false">Y52-AVERAGE(Y$4:Y52)</f>
        <v>-0.170795918367347</v>
      </c>
      <c r="AG52" s="25" t="n">
        <f aca="false">Z52-AVERAGE(Z$4:Z52)</f>
        <v>0.00920408163265306</v>
      </c>
      <c r="AH52" s="25" t="n">
        <f aca="false">AA52-AVERAGE(AA$4:AA52)</f>
        <v>0.256387755102041</v>
      </c>
      <c r="AI52" s="25" t="n">
        <f aca="false">AB52-AVERAGE(AB$4:AB52)</f>
        <v>-0.565183673469388</v>
      </c>
      <c r="AJ52" s="25" t="n">
        <f aca="false">AC52-AVERAGE(AC$4:AC52)</f>
        <v>-1.07404081632653</v>
      </c>
      <c r="AK52" s="23" t="n">
        <f aca="false">-RateDur*(P52-P51)/100</f>
        <v>-0.00465499999999999</v>
      </c>
      <c r="AL52" s="23" t="n">
        <f aca="false">-RateDur*(Q52-Q51)/100</f>
        <v>0.003705</v>
      </c>
      <c r="AM52" s="23" t="n">
        <f aca="false">-RateDur*(R52-R51)/100</f>
        <v>-0.00722</v>
      </c>
      <c r="AN52" s="23" t="n">
        <f aca="false">-RateDur*(S52-S51)/100</f>
        <v>0.001786</v>
      </c>
      <c r="AO52" s="23" t="n">
        <f aca="false">-RateDur*(T52-T51)/100</f>
        <v>-0.000741000000000003</v>
      </c>
      <c r="AP52" s="23" t="n">
        <f aca="false">-RateDur*(U52-U51)/100</f>
        <v>0.002869</v>
      </c>
      <c r="AQ52" s="23" t="n">
        <f aca="false">-RateDur*(V52-V51)/100</f>
        <v>-0.005187</v>
      </c>
    </row>
    <row r="53" customFormat="false" ht="15" hidden="false" customHeight="false" outlineLevel="0" collapsed="false">
      <c r="A53" s="19" t="n">
        <v>39507</v>
      </c>
      <c r="B53" s="24" t="n">
        <v>2.928</v>
      </c>
      <c r="C53" s="24" t="n">
        <v>1.62</v>
      </c>
      <c r="D53" s="24" t="n">
        <v>2.402</v>
      </c>
      <c r="E53" s="24" t="n">
        <v>1.934</v>
      </c>
      <c r="F53" s="24" t="n">
        <v>3.202</v>
      </c>
      <c r="G53" s="24" t="n">
        <v>-0.221</v>
      </c>
      <c r="H53" s="24" t="n">
        <v>3.566</v>
      </c>
      <c r="I53" s="24" t="n">
        <v>1.967</v>
      </c>
      <c r="J53" s="24" t="n">
        <v>1.845</v>
      </c>
      <c r="K53" s="24" t="n">
        <v>2.339</v>
      </c>
      <c r="L53" s="24" t="n">
        <v>1.914</v>
      </c>
      <c r="M53" s="24" t="n">
        <v>2.367</v>
      </c>
      <c r="N53" s="24" t="n">
        <v>0.256</v>
      </c>
      <c r="O53" s="24" t="n">
        <v>2.14</v>
      </c>
      <c r="P53" s="24" t="n">
        <v>3.349</v>
      </c>
      <c r="Q53" s="24" t="n">
        <v>1.804</v>
      </c>
      <c r="R53" s="24" t="n">
        <v>2.571</v>
      </c>
      <c r="S53" s="24" t="n">
        <v>2.236</v>
      </c>
      <c r="T53" s="24" t="n">
        <v>3.452</v>
      </c>
      <c r="U53" s="24" t="n">
        <v>0.252</v>
      </c>
      <c r="V53" s="24" t="n">
        <v>3.678</v>
      </c>
      <c r="W53" s="25" t="n">
        <f aca="false">B53-I53</f>
        <v>0.961</v>
      </c>
      <c r="X53" s="25" t="n">
        <f aca="false">C53-J53</f>
        <v>-0.225</v>
      </c>
      <c r="Y53" s="25" t="n">
        <f aca="false">D53-K53</f>
        <v>0.0630000000000002</v>
      </c>
      <c r="Z53" s="25" t="n">
        <f aca="false">E53-L53</f>
        <v>0.02</v>
      </c>
      <c r="AA53" s="25" t="n">
        <f aca="false">F53-M53</f>
        <v>0.835</v>
      </c>
      <c r="AB53" s="25" t="n">
        <f aca="false">G53-N53</f>
        <v>-0.477</v>
      </c>
      <c r="AC53" s="25" t="n">
        <f aca="false">H53-O53</f>
        <v>1.426</v>
      </c>
      <c r="AD53" s="25" t="n">
        <f aca="false">W53-AVERAGE(W$4:W53)</f>
        <v>-0.0316600000000002</v>
      </c>
      <c r="AE53" s="25" t="n">
        <f aca="false">X53-AVERAGE(X$4:X53)</f>
        <v>-0.45692</v>
      </c>
      <c r="AF53" s="25" t="n">
        <f aca="false">Y53-AVERAGE(Y$4:Y53)</f>
        <v>-0.0860399999999998</v>
      </c>
      <c r="AG53" s="25" t="n">
        <f aca="false">Z53-AVERAGE(Z$4:Z53)</f>
        <v>0.0247</v>
      </c>
      <c r="AH53" s="25" t="n">
        <f aca="false">AA53-AVERAGE(AA$4:AA53)</f>
        <v>0.27576</v>
      </c>
      <c r="AI53" s="25" t="n">
        <f aca="false">AB53-AVERAGE(AB$4:AB53)</f>
        <v>-0.30006</v>
      </c>
      <c r="AJ53" s="25" t="n">
        <f aca="false">AC53-AVERAGE(AC$4:AC53)</f>
        <v>-0.79874</v>
      </c>
      <c r="AK53" s="23" t="n">
        <f aca="false">-RateDur*(P53-P52)/100</f>
        <v>-0.00353400000000001</v>
      </c>
      <c r="AL53" s="23" t="n">
        <f aca="false">-RateDur*(Q53-Q52)/100</f>
        <v>0.002413</v>
      </c>
      <c r="AM53" s="23" t="n">
        <f aca="false">-RateDur*(R53-R52)/100</f>
        <v>0.003021</v>
      </c>
      <c r="AN53" s="23" t="n">
        <f aca="false">-RateDur*(S53-S52)/100</f>
        <v>-0.000152</v>
      </c>
      <c r="AO53" s="23" t="n">
        <f aca="false">-RateDur*(T53-T52)/100</f>
        <v>0.00516800000000001</v>
      </c>
      <c r="AP53" s="23" t="n">
        <f aca="false">-RateDur*(U53-U52)/100</f>
        <v>-0.010051</v>
      </c>
      <c r="AQ53" s="23" t="n">
        <f aca="false">-RateDur*(V53-V52)/100</f>
        <v>-0.001919</v>
      </c>
    </row>
    <row r="54" customFormat="false" ht="15" hidden="false" customHeight="false" outlineLevel="0" collapsed="false">
      <c r="A54" s="19" t="n">
        <v>39538</v>
      </c>
      <c r="B54" s="24" t="n">
        <v>2.915</v>
      </c>
      <c r="C54" s="24" t="n">
        <v>1.775</v>
      </c>
      <c r="D54" s="24" t="n">
        <v>2.605</v>
      </c>
      <c r="E54" s="24" t="n">
        <v>1.862</v>
      </c>
      <c r="F54" s="24" t="n">
        <v>3.165</v>
      </c>
      <c r="G54" s="24" t="n">
        <v>-0.218</v>
      </c>
      <c r="H54" s="24" t="n">
        <v>3.258</v>
      </c>
      <c r="I54" s="24" t="n">
        <v>2.035</v>
      </c>
      <c r="J54" s="24" t="n">
        <v>1.915</v>
      </c>
      <c r="K54" s="24" t="n">
        <v>2.392</v>
      </c>
      <c r="L54" s="24" t="n">
        <v>1.898</v>
      </c>
      <c r="M54" s="24" t="n">
        <v>2.397</v>
      </c>
      <c r="N54" s="24" t="n">
        <v>0.265</v>
      </c>
      <c r="O54" s="24" t="n">
        <v>2.096</v>
      </c>
      <c r="P54" s="24" t="n">
        <v>3.141</v>
      </c>
      <c r="Q54" s="24" t="n">
        <v>2.028</v>
      </c>
      <c r="R54" s="24" t="n">
        <v>2.986</v>
      </c>
      <c r="S54" s="24" t="n">
        <v>2.235</v>
      </c>
      <c r="T54" s="24" t="n">
        <v>3.339</v>
      </c>
      <c r="U54" s="24" t="n">
        <v>-0.132</v>
      </c>
      <c r="V54" s="24" t="n">
        <v>3.611</v>
      </c>
      <c r="W54" s="25" t="n">
        <f aca="false">B54-I54</f>
        <v>0.88</v>
      </c>
      <c r="X54" s="25" t="n">
        <f aca="false">C54-J54</f>
        <v>-0.14</v>
      </c>
      <c r="Y54" s="25" t="n">
        <f aca="false">D54-K54</f>
        <v>0.213</v>
      </c>
      <c r="Z54" s="25" t="n">
        <f aca="false">E54-L54</f>
        <v>-0.0359999999999998</v>
      </c>
      <c r="AA54" s="25" t="n">
        <f aca="false">F54-M54</f>
        <v>0.768</v>
      </c>
      <c r="AB54" s="25" t="n">
        <f aca="false">G54-N54</f>
        <v>-0.483</v>
      </c>
      <c r="AC54" s="25" t="n">
        <f aca="false">H54-O54</f>
        <v>1.162</v>
      </c>
      <c r="AD54" s="25" t="n">
        <f aca="false">W54-AVERAGE(W$4:W54)</f>
        <v>-0.110450980392157</v>
      </c>
      <c r="AE54" s="25" t="n">
        <f aca="false">X54-AVERAGE(X$4:X54)</f>
        <v>-0.364627450980392</v>
      </c>
      <c r="AF54" s="25" t="n">
        <f aca="false">Y54-AVERAGE(Y$4:Y54)</f>
        <v>0.0627058823529413</v>
      </c>
      <c r="AG54" s="25" t="n">
        <f aca="false">Z54-AVERAGE(Z$4:Z54)</f>
        <v>-0.0306862745098037</v>
      </c>
      <c r="AH54" s="25" t="n">
        <f aca="false">AA54-AVERAGE(AA$4:AA54)</f>
        <v>0.204666666666667</v>
      </c>
      <c r="AI54" s="25" t="n">
        <f aca="false">AB54-AVERAGE(AB$4:AB54)</f>
        <v>-0.300058823529412</v>
      </c>
      <c r="AJ54" s="25" t="n">
        <f aca="false">AC54-AVERAGE(AC$4:AC54)</f>
        <v>-1.04190196078431</v>
      </c>
      <c r="AK54" s="23" t="n">
        <f aca="false">-RateDur*(P54-P53)/100</f>
        <v>0.003952</v>
      </c>
      <c r="AL54" s="23" t="n">
        <f aca="false">-RateDur*(Q54-Q53)/100</f>
        <v>-0.004256</v>
      </c>
      <c r="AM54" s="23" t="n">
        <f aca="false">-RateDur*(R54-R53)/100</f>
        <v>-0.007885</v>
      </c>
      <c r="AN54" s="23" t="n">
        <f aca="false">-RateDur*(S54-S53)/100</f>
        <v>1.90000000000063E-005</v>
      </c>
      <c r="AO54" s="23" t="n">
        <f aca="false">-RateDur*(T54-T53)/100</f>
        <v>0.002147</v>
      </c>
      <c r="AP54" s="23" t="n">
        <f aca="false">-RateDur*(U54-U53)/100</f>
        <v>0.007296</v>
      </c>
      <c r="AQ54" s="23" t="n">
        <f aca="false">-RateDur*(V54-V53)/100</f>
        <v>0.00127299999999999</v>
      </c>
    </row>
    <row r="55" customFormat="false" ht="15" hidden="false" customHeight="false" outlineLevel="0" collapsed="false">
      <c r="A55" s="19" t="n">
        <v>39568</v>
      </c>
      <c r="B55" s="24" t="n">
        <v>2.622</v>
      </c>
      <c r="C55" s="24" t="n">
        <v>1.923</v>
      </c>
      <c r="D55" s="24" t="n">
        <v>2.757</v>
      </c>
      <c r="E55" s="24" t="n">
        <v>1.922</v>
      </c>
      <c r="F55" s="24" t="n">
        <v>3.561</v>
      </c>
      <c r="G55" s="24" t="n">
        <v>-0.145</v>
      </c>
      <c r="H55" s="24" t="n">
        <v>3.563</v>
      </c>
      <c r="I55" s="24" t="n">
        <v>1.881</v>
      </c>
      <c r="J55" s="24" t="n">
        <v>1.891</v>
      </c>
      <c r="K55" s="24" t="n">
        <v>2.473</v>
      </c>
      <c r="L55" s="24" t="n">
        <v>1.863</v>
      </c>
      <c r="M55" s="24" t="n">
        <v>2.354</v>
      </c>
      <c r="N55" s="24" t="n">
        <v>0.135</v>
      </c>
      <c r="O55" s="24" t="n">
        <v>2.107</v>
      </c>
      <c r="P55" s="24" t="n">
        <v>2.891</v>
      </c>
      <c r="Q55" s="24" t="n">
        <v>2.088</v>
      </c>
      <c r="R55" s="24" t="n">
        <v>2.943</v>
      </c>
      <c r="S55" s="24" t="n">
        <v>2.244</v>
      </c>
      <c r="T55" s="24" t="n">
        <v>3.878</v>
      </c>
      <c r="U55" s="24" t="n">
        <v>0.188</v>
      </c>
      <c r="V55" s="24" t="n">
        <v>3.903</v>
      </c>
      <c r="W55" s="25" t="n">
        <f aca="false">B55-I55</f>
        <v>0.741</v>
      </c>
      <c r="X55" s="25" t="n">
        <f aca="false">C55-J55</f>
        <v>0.032</v>
      </c>
      <c r="Y55" s="25" t="n">
        <f aca="false">D55-K55</f>
        <v>0.284</v>
      </c>
      <c r="Z55" s="25" t="n">
        <f aca="false">E55-L55</f>
        <v>0.0589999999999999</v>
      </c>
      <c r="AA55" s="25" t="n">
        <f aca="false">F55-M55</f>
        <v>1.207</v>
      </c>
      <c r="AB55" s="25" t="n">
        <f aca="false">G55-N55</f>
        <v>-0.28</v>
      </c>
      <c r="AC55" s="25" t="n">
        <f aca="false">H55-O55</f>
        <v>1.456</v>
      </c>
      <c r="AD55" s="25" t="n">
        <f aca="false">W55-AVERAGE(W$4:W55)</f>
        <v>-0.244653846153846</v>
      </c>
      <c r="AE55" s="25" t="n">
        <f aca="false">X55-AVERAGE(X$4:X55)</f>
        <v>-0.188923076923077</v>
      </c>
      <c r="AF55" s="25" t="n">
        <f aca="false">Y55-AVERAGE(Y$4:Y55)</f>
        <v>0.131134615384616</v>
      </c>
      <c r="AG55" s="25" t="n">
        <f aca="false">Z55-AVERAGE(Z$4:Z55)</f>
        <v>0.063076923076923</v>
      </c>
      <c r="AH55" s="25" t="n">
        <f aca="false">AA55-AVERAGE(AA$4:AA55)</f>
        <v>0.631288461538461</v>
      </c>
      <c r="AI55" s="25" t="n">
        <f aca="false">AB55-AVERAGE(AB$4:AB55)</f>
        <v>-0.0951923076923077</v>
      </c>
      <c r="AJ55" s="25" t="n">
        <f aca="false">AC55-AVERAGE(AC$4:AC55)</f>
        <v>-0.733519230769231</v>
      </c>
      <c r="AK55" s="23" t="n">
        <f aca="false">-RateDur*(P55-P54)/100</f>
        <v>0.00475</v>
      </c>
      <c r="AL55" s="23" t="n">
        <f aca="false">-RateDur*(Q55-Q54)/100</f>
        <v>-0.00114</v>
      </c>
      <c r="AM55" s="23" t="n">
        <f aca="false">-RateDur*(R55-R54)/100</f>
        <v>0.000817000000000003</v>
      </c>
      <c r="AN55" s="23" t="n">
        <f aca="false">-RateDur*(S55-S54)/100</f>
        <v>-0.000171000000000006</v>
      </c>
      <c r="AO55" s="23" t="n">
        <f aca="false">-RateDur*(T55-T54)/100</f>
        <v>-0.010241</v>
      </c>
      <c r="AP55" s="23" t="n">
        <f aca="false">-RateDur*(U55-U54)/100</f>
        <v>-0.00608</v>
      </c>
      <c r="AQ55" s="23" t="n">
        <f aca="false">-RateDur*(V55-V54)/100</f>
        <v>-0.005548</v>
      </c>
    </row>
    <row r="56" customFormat="false" ht="15" hidden="false" customHeight="false" outlineLevel="0" collapsed="false">
      <c r="A56" s="19" t="n">
        <v>39599</v>
      </c>
      <c r="B56" s="24" t="n">
        <v>2.475</v>
      </c>
      <c r="C56" s="24" t="n">
        <v>1.899</v>
      </c>
      <c r="D56" s="24" t="n">
        <v>2.587</v>
      </c>
      <c r="E56" s="24" t="n">
        <v>1.914</v>
      </c>
      <c r="F56" s="24" t="n">
        <v>3.781</v>
      </c>
      <c r="G56" s="24" t="n">
        <v>-0.234</v>
      </c>
      <c r="H56" s="24" t="n">
        <v>3.754</v>
      </c>
      <c r="I56" s="24" t="n">
        <v>1.894</v>
      </c>
      <c r="J56" s="24" t="n">
        <v>1.887</v>
      </c>
      <c r="K56" s="24" t="n">
        <v>2.382</v>
      </c>
      <c r="L56" s="24" t="n">
        <v>1.914</v>
      </c>
      <c r="M56" s="24" t="n">
        <v>2.348</v>
      </c>
      <c r="N56" s="24" t="n">
        <v>0.161</v>
      </c>
      <c r="O56" s="24" t="n">
        <v>2.156</v>
      </c>
      <c r="P56" s="24" t="n">
        <v>2.814</v>
      </c>
      <c r="Q56" s="24" t="n">
        <v>2.164</v>
      </c>
      <c r="R56" s="24" t="n">
        <v>2.831</v>
      </c>
      <c r="S56" s="24" t="n">
        <v>2.078</v>
      </c>
      <c r="T56" s="24" t="n">
        <v>4.12</v>
      </c>
      <c r="U56" s="24" t="n">
        <v>0.066</v>
      </c>
      <c r="V56" s="24" t="n">
        <v>3.923</v>
      </c>
      <c r="W56" s="25" t="n">
        <f aca="false">B56-I56</f>
        <v>0.581</v>
      </c>
      <c r="X56" s="25" t="n">
        <f aca="false">C56-J56</f>
        <v>0.012</v>
      </c>
      <c r="Y56" s="25" t="n">
        <f aca="false">D56-K56</f>
        <v>0.205</v>
      </c>
      <c r="Z56" s="25" t="n">
        <f aca="false">E56-L56</f>
        <v>0</v>
      </c>
      <c r="AA56" s="25" t="n">
        <f aca="false">F56-M56</f>
        <v>1.433</v>
      </c>
      <c r="AB56" s="25" t="n">
        <f aca="false">G56-N56</f>
        <v>-0.395</v>
      </c>
      <c r="AC56" s="25" t="n">
        <f aca="false">H56-O56</f>
        <v>1.598</v>
      </c>
      <c r="AD56" s="25" t="n">
        <f aca="false">W56-AVERAGE(W$4:W56)</f>
        <v>-0.397018867924528</v>
      </c>
      <c r="AE56" s="25" t="n">
        <f aca="false">X56-AVERAGE(X$4:X56)</f>
        <v>-0.204981132075472</v>
      </c>
      <c r="AF56" s="25" t="n">
        <f aca="false">Y56-AVERAGE(Y$4:Y56)</f>
        <v>0.0511509433962265</v>
      </c>
      <c r="AG56" s="25" t="n">
        <f aca="false">Z56-AVERAGE(Z$4:Z56)</f>
        <v>0.004</v>
      </c>
      <c r="AH56" s="25" t="n">
        <f aca="false">AA56-AVERAGE(AA$4:AA56)</f>
        <v>0.84111320754717</v>
      </c>
      <c r="AI56" s="25" t="n">
        <f aca="false">AB56-AVERAGE(AB$4:AB56)</f>
        <v>-0.20622641509434</v>
      </c>
      <c r="AJ56" s="25" t="n">
        <f aca="false">AC56-AVERAGE(AC$4:AC56)</f>
        <v>-0.580358490566038</v>
      </c>
      <c r="AK56" s="23" t="n">
        <f aca="false">-RateDur*(P56-P55)/100</f>
        <v>0.001463</v>
      </c>
      <c r="AL56" s="23" t="n">
        <f aca="false">-RateDur*(Q56-Q55)/100</f>
        <v>-0.001444</v>
      </c>
      <c r="AM56" s="23" t="n">
        <f aca="false">-RateDur*(R56-R55)/100</f>
        <v>0.002128</v>
      </c>
      <c r="AN56" s="23" t="n">
        <f aca="false">-RateDur*(S56-S55)/100</f>
        <v>0.00315400000000001</v>
      </c>
      <c r="AO56" s="23" t="n">
        <f aca="false">-RateDur*(T56-T55)/100</f>
        <v>-0.004598</v>
      </c>
      <c r="AP56" s="23" t="n">
        <f aca="false">-RateDur*(U56-U55)/100</f>
        <v>0.002318</v>
      </c>
      <c r="AQ56" s="23" t="n">
        <f aca="false">-RateDur*(V56-V55)/100</f>
        <v>-0.00038</v>
      </c>
    </row>
    <row r="57" customFormat="false" ht="15" hidden="false" customHeight="false" outlineLevel="0" collapsed="false">
      <c r="A57" s="19" t="n">
        <v>39629</v>
      </c>
      <c r="B57" s="24" t="n">
        <v>2.195</v>
      </c>
      <c r="C57" s="24" t="n">
        <v>1.908</v>
      </c>
      <c r="D57" s="24" t="n">
        <v>2.534</v>
      </c>
      <c r="E57" s="24" t="n">
        <v>1.798</v>
      </c>
      <c r="F57" s="24" t="n">
        <v>3.659</v>
      </c>
      <c r="G57" s="24" t="n">
        <v>-0.051</v>
      </c>
      <c r="H57" s="24" t="n">
        <v>3.884</v>
      </c>
      <c r="I57" s="24" t="n">
        <v>1.784</v>
      </c>
      <c r="J57" s="24" t="n">
        <v>1.849</v>
      </c>
      <c r="K57" s="24" t="n">
        <v>2.377</v>
      </c>
      <c r="L57" s="24" t="n">
        <v>1.813</v>
      </c>
      <c r="M57" s="24" t="n">
        <v>2.287</v>
      </c>
      <c r="N57" s="24" t="n">
        <v>0.262</v>
      </c>
      <c r="O57" s="24" t="n">
        <v>2.09</v>
      </c>
      <c r="P57" s="24" t="n">
        <v>2.471</v>
      </c>
      <c r="Q57" s="24" t="n">
        <v>2.267</v>
      </c>
      <c r="R57" s="24" t="n">
        <v>2.659</v>
      </c>
      <c r="S57" s="24" t="n">
        <v>2.163</v>
      </c>
      <c r="T57" s="24" t="n">
        <v>3.828</v>
      </c>
      <c r="U57" s="24" t="n">
        <v>0.309</v>
      </c>
      <c r="V57" s="24" t="n">
        <v>4.147</v>
      </c>
      <c r="W57" s="25" t="n">
        <f aca="false">B57-I57</f>
        <v>0.411</v>
      </c>
      <c r="X57" s="25" t="n">
        <f aca="false">C57-J57</f>
        <v>0.0589999999999999</v>
      </c>
      <c r="Y57" s="25" t="n">
        <f aca="false">D57-K57</f>
        <v>0.157</v>
      </c>
      <c r="Z57" s="25" t="n">
        <f aca="false">E57-L57</f>
        <v>-0.0149999999999999</v>
      </c>
      <c r="AA57" s="25" t="n">
        <f aca="false">F57-M57</f>
        <v>1.372</v>
      </c>
      <c r="AB57" s="25" t="n">
        <f aca="false">G57-N57</f>
        <v>-0.313</v>
      </c>
      <c r="AC57" s="25" t="n">
        <f aca="false">H57-O57</f>
        <v>1.794</v>
      </c>
      <c r="AD57" s="25" t="n">
        <f aca="false">W57-AVERAGE(W$4:W57)</f>
        <v>-0.556518518518519</v>
      </c>
      <c r="AE57" s="25" t="n">
        <f aca="false">X57-AVERAGE(X$4:X57)</f>
        <v>-0.155055555555556</v>
      </c>
      <c r="AF57" s="25" t="n">
        <f aca="false">Y57-AVERAGE(Y$4:Y57)</f>
        <v>0.00309259259259262</v>
      </c>
      <c r="AG57" s="25" t="n">
        <f aca="false">Z57-AVERAGE(Z$4:Z57)</f>
        <v>-0.0107962962962962</v>
      </c>
      <c r="AH57" s="25" t="n">
        <f aca="false">AA57-AVERAGE(AA$4:AA57)</f>
        <v>0.765666666666667</v>
      </c>
      <c r="AI57" s="25" t="n">
        <f aca="false">AB57-AVERAGE(AB$4:AB57)</f>
        <v>-0.121925925925926</v>
      </c>
      <c r="AJ57" s="25" t="n">
        <f aca="false">AC57-AVERAGE(AC$4:AC57)</f>
        <v>-0.377240740740741</v>
      </c>
      <c r="AK57" s="23" t="n">
        <f aca="false">-RateDur*(P57-P56)/100</f>
        <v>0.006517</v>
      </c>
      <c r="AL57" s="23" t="n">
        <f aca="false">-RateDur*(Q57-Q56)/100</f>
        <v>-0.001957</v>
      </c>
      <c r="AM57" s="23" t="n">
        <f aca="false">-RateDur*(R57-R56)/100</f>
        <v>0.003268</v>
      </c>
      <c r="AN57" s="23" t="n">
        <f aca="false">-RateDur*(S57-S56)/100</f>
        <v>-0.001615</v>
      </c>
      <c r="AO57" s="23" t="n">
        <f aca="false">-RateDur*(T57-T56)/100</f>
        <v>0.00554800000000001</v>
      </c>
      <c r="AP57" s="23" t="n">
        <f aca="false">-RateDur*(U57-U56)/100</f>
        <v>-0.004617</v>
      </c>
      <c r="AQ57" s="23" t="n">
        <f aca="false">-RateDur*(V57-V56)/100</f>
        <v>-0.004256</v>
      </c>
    </row>
    <row r="58" customFormat="false" ht="15" hidden="false" customHeight="false" outlineLevel="0" collapsed="false">
      <c r="A58" s="19" t="n">
        <v>39660</v>
      </c>
      <c r="B58" s="24" t="n">
        <v>2.258</v>
      </c>
      <c r="C58" s="24" t="n">
        <v>1.869</v>
      </c>
      <c r="D58" s="24" t="n">
        <v>2.547</v>
      </c>
      <c r="E58" s="24" t="n">
        <v>2.066</v>
      </c>
      <c r="F58" s="24" t="n">
        <v>3.827</v>
      </c>
      <c r="G58" s="24" t="n">
        <v>0.085</v>
      </c>
      <c r="H58" s="24" t="n">
        <v>4.015</v>
      </c>
      <c r="I58" s="24" t="n">
        <v>1.784</v>
      </c>
      <c r="J58" s="24" t="n">
        <v>1.813</v>
      </c>
      <c r="K58" s="24" t="n">
        <v>2.421</v>
      </c>
      <c r="L58" s="24" t="n">
        <v>1.903</v>
      </c>
      <c r="M58" s="24" t="n">
        <v>2.375</v>
      </c>
      <c r="N58" s="24" t="n">
        <v>0.222</v>
      </c>
      <c r="O58" s="24" t="n">
        <v>2.174</v>
      </c>
      <c r="P58" s="24" t="n">
        <v>2.456</v>
      </c>
      <c r="Q58" s="24" t="n">
        <v>2.215</v>
      </c>
      <c r="R58" s="24" t="n">
        <v>2.802</v>
      </c>
      <c r="S58" s="24" t="n">
        <v>2.353</v>
      </c>
      <c r="T58" s="24" t="n">
        <v>3.985</v>
      </c>
      <c r="U58" s="24" t="n">
        <v>0.222</v>
      </c>
      <c r="V58" s="24" t="n">
        <v>4.256</v>
      </c>
      <c r="W58" s="25" t="n">
        <f aca="false">B58-I58</f>
        <v>0.474</v>
      </c>
      <c r="X58" s="25" t="n">
        <f aca="false">C58-J58</f>
        <v>0.0560000000000001</v>
      </c>
      <c r="Y58" s="25" t="n">
        <f aca="false">D58-K58</f>
        <v>0.126</v>
      </c>
      <c r="Z58" s="25" t="n">
        <f aca="false">E58-L58</f>
        <v>0.163</v>
      </c>
      <c r="AA58" s="25" t="n">
        <f aca="false">F58-M58</f>
        <v>1.452</v>
      </c>
      <c r="AB58" s="25" t="n">
        <f aca="false">G58-N58</f>
        <v>-0.137</v>
      </c>
      <c r="AC58" s="25" t="n">
        <f aca="false">H58-O58</f>
        <v>1.841</v>
      </c>
      <c r="AD58" s="25" t="n">
        <f aca="false">W58-AVERAGE(W$4:W58)</f>
        <v>-0.484545454545455</v>
      </c>
      <c r="AE58" s="25" t="n">
        <f aca="false">X58-AVERAGE(X$4:X58)</f>
        <v>-0.155181818181818</v>
      </c>
      <c r="AF58" s="25" t="n">
        <f aca="false">Y58-AVERAGE(Y$4:Y58)</f>
        <v>-0.0273999999999997</v>
      </c>
      <c r="AG58" s="25" t="n">
        <f aca="false">Z58-AVERAGE(Z$4:Z58)</f>
        <v>0.164163636363636</v>
      </c>
      <c r="AH58" s="25" t="n">
        <f aca="false">AA58-AVERAGE(AA$4:AA58)</f>
        <v>0.830290909090909</v>
      </c>
      <c r="AI58" s="25" t="n">
        <f aca="false">AB58-AVERAGE(AB$4:AB58)</f>
        <v>0.0530909090909091</v>
      </c>
      <c r="AJ58" s="25" t="n">
        <f aca="false">AC58-AVERAGE(AC$4:AC58)</f>
        <v>-0.324236363636364</v>
      </c>
      <c r="AK58" s="23" t="n">
        <f aca="false">-RateDur*(P58-P57)/100</f>
        <v>0.000285000000000002</v>
      </c>
      <c r="AL58" s="23" t="n">
        <f aca="false">-RateDur*(Q58-Q57)/100</f>
        <v>0.000988000000000001</v>
      </c>
      <c r="AM58" s="23" t="n">
        <f aca="false">-RateDur*(R58-R57)/100</f>
        <v>-0.002717</v>
      </c>
      <c r="AN58" s="23" t="n">
        <f aca="false">-RateDur*(S58-S57)/100</f>
        <v>-0.00361000000000001</v>
      </c>
      <c r="AO58" s="23" t="n">
        <f aca="false">-RateDur*(T58-T57)/100</f>
        <v>-0.002983</v>
      </c>
      <c r="AP58" s="23" t="n">
        <f aca="false">-RateDur*(U58-U57)/100</f>
        <v>0.001653</v>
      </c>
      <c r="AQ58" s="23" t="n">
        <f aca="false">-RateDur*(V58-V57)/100</f>
        <v>-0.002071</v>
      </c>
    </row>
    <row r="59" customFormat="false" ht="15" hidden="false" customHeight="false" outlineLevel="0" collapsed="false">
      <c r="A59" s="19" t="n">
        <v>39691</v>
      </c>
      <c r="B59" s="24" t="n">
        <v>1.985</v>
      </c>
      <c r="C59" s="24" t="n">
        <v>1.697</v>
      </c>
      <c r="D59" s="24" t="n">
        <v>2.065</v>
      </c>
      <c r="E59" s="24" t="n">
        <v>2.105</v>
      </c>
      <c r="F59" s="24" t="n">
        <v>3.969</v>
      </c>
      <c r="G59" s="24" t="n">
        <v>0.21</v>
      </c>
      <c r="H59" s="24" t="n">
        <v>4.194</v>
      </c>
      <c r="I59" s="24" t="n">
        <v>1.798</v>
      </c>
      <c r="J59" s="24" t="n">
        <v>1.808</v>
      </c>
      <c r="K59" s="24" t="n">
        <v>2.404</v>
      </c>
      <c r="L59" s="24" t="n">
        <v>1.887</v>
      </c>
      <c r="M59" s="24" t="n">
        <v>2.319</v>
      </c>
      <c r="N59" s="24" t="n">
        <v>0.249</v>
      </c>
      <c r="O59" s="24" t="n">
        <v>2.283</v>
      </c>
      <c r="P59" s="24" t="n">
        <v>2.161</v>
      </c>
      <c r="Q59" s="24" t="n">
        <v>2.099</v>
      </c>
      <c r="R59" s="24" t="n">
        <v>2.276</v>
      </c>
      <c r="S59" s="24" t="n">
        <v>2.415</v>
      </c>
      <c r="T59" s="24" t="n">
        <v>4.238</v>
      </c>
      <c r="U59" s="24" t="n">
        <v>0.409</v>
      </c>
      <c r="V59" s="24" t="n">
        <v>4.543</v>
      </c>
      <c r="W59" s="25" t="n">
        <f aca="false">B59-I59</f>
        <v>0.187</v>
      </c>
      <c r="X59" s="25" t="n">
        <f aca="false">C59-J59</f>
        <v>-0.111</v>
      </c>
      <c r="Y59" s="25" t="n">
        <f aca="false">D59-K59</f>
        <v>-0.339</v>
      </c>
      <c r="Z59" s="25" t="n">
        <f aca="false">E59-L59</f>
        <v>0.218</v>
      </c>
      <c r="AA59" s="25" t="n">
        <f aca="false">F59-M59</f>
        <v>1.65</v>
      </c>
      <c r="AB59" s="25" t="n">
        <f aca="false">G59-N59</f>
        <v>-0.039</v>
      </c>
      <c r="AC59" s="25" t="n">
        <f aca="false">H59-O59</f>
        <v>1.911</v>
      </c>
      <c r="AD59" s="25" t="n">
        <f aca="false">W59-AVERAGE(W$4:W59)</f>
        <v>-0.757767857142857</v>
      </c>
      <c r="AE59" s="25" t="n">
        <f aca="false">X59-AVERAGE(X$4:X59)</f>
        <v>-0.316428571428571</v>
      </c>
      <c r="AF59" s="25" t="n">
        <f aca="false">Y59-AVERAGE(Y$4:Y59)</f>
        <v>-0.483607142857143</v>
      </c>
      <c r="AG59" s="25" t="n">
        <f aca="false">Z59-AVERAGE(Z$4:Z59)</f>
        <v>0.21525</v>
      </c>
      <c r="AH59" s="25" t="n">
        <f aca="false">AA59-AVERAGE(AA$4:AA59)</f>
        <v>1.00992857142857</v>
      </c>
      <c r="AI59" s="25" t="n">
        <f aca="false">AB59-AVERAGE(AB$4:AB59)</f>
        <v>0.148392857142857</v>
      </c>
      <c r="AJ59" s="25" t="n">
        <f aca="false">AC59-AVERAGE(AC$4:AC59)</f>
        <v>-0.249696428571429</v>
      </c>
      <c r="AK59" s="23" t="n">
        <f aca="false">-RateDur*(P59-P58)/100</f>
        <v>0.005605</v>
      </c>
      <c r="AL59" s="23" t="n">
        <f aca="false">-RateDur*(Q59-Q58)/100</f>
        <v>0.00220399999999999</v>
      </c>
      <c r="AM59" s="23" t="n">
        <f aca="false">-RateDur*(R59-R58)/100</f>
        <v>0.00999400000000001</v>
      </c>
      <c r="AN59" s="23" t="n">
        <f aca="false">-RateDur*(S59-S58)/100</f>
        <v>-0.001178</v>
      </c>
      <c r="AO59" s="23" t="n">
        <f aca="false">-RateDur*(T59-T58)/100</f>
        <v>-0.00480700000000001</v>
      </c>
      <c r="AP59" s="23" t="n">
        <f aca="false">-RateDur*(U59-U58)/100</f>
        <v>-0.003553</v>
      </c>
      <c r="AQ59" s="23" t="n">
        <f aca="false">-RateDur*(V59-V58)/100</f>
        <v>-0.005453</v>
      </c>
    </row>
    <row r="60" customFormat="false" ht="15" hidden="false" customHeight="false" outlineLevel="0" collapsed="false">
      <c r="A60" s="19" t="n">
        <v>39721</v>
      </c>
      <c r="B60" s="24" t="n">
        <v>2.075</v>
      </c>
      <c r="C60" s="24" t="n">
        <v>1.722</v>
      </c>
      <c r="D60" s="24" t="n">
        <v>2.244</v>
      </c>
      <c r="E60" s="24" t="n">
        <v>2.074</v>
      </c>
      <c r="F60" s="24" t="n">
        <v>4.045</v>
      </c>
      <c r="G60" s="24" t="n">
        <v>0.192</v>
      </c>
      <c r="H60" s="24" t="n">
        <v>4.161</v>
      </c>
      <c r="I60" s="24" t="n">
        <v>1.882</v>
      </c>
      <c r="J60" s="24" t="n">
        <v>1.904</v>
      </c>
      <c r="K60" s="24" t="n">
        <v>2.378</v>
      </c>
      <c r="L60" s="24" t="n">
        <v>1.817</v>
      </c>
      <c r="M60" s="24" t="n">
        <v>2.183</v>
      </c>
      <c r="N60" s="24" t="n">
        <v>0.317</v>
      </c>
      <c r="O60" s="24" t="n">
        <v>2.303</v>
      </c>
      <c r="P60" s="24" t="n">
        <v>2.27</v>
      </c>
      <c r="Q60" s="24" t="n">
        <v>1.949</v>
      </c>
      <c r="R60" s="24" t="n">
        <v>2.555</v>
      </c>
      <c r="S60" s="24" t="n">
        <v>2.426</v>
      </c>
      <c r="T60" s="24" t="n">
        <v>4.359</v>
      </c>
      <c r="U60" s="24" t="n">
        <v>0.53</v>
      </c>
      <c r="V60" s="24" t="n">
        <v>4.417</v>
      </c>
      <c r="W60" s="25" t="n">
        <f aca="false">B60-I60</f>
        <v>0.193</v>
      </c>
      <c r="X60" s="25" t="n">
        <f aca="false">C60-J60</f>
        <v>-0.182</v>
      </c>
      <c r="Y60" s="25" t="n">
        <f aca="false">D60-K60</f>
        <v>-0.134</v>
      </c>
      <c r="Z60" s="25" t="n">
        <f aca="false">E60-L60</f>
        <v>0.257</v>
      </c>
      <c r="AA60" s="25" t="n">
        <f aca="false">F60-M60</f>
        <v>1.862</v>
      </c>
      <c r="AB60" s="25" t="n">
        <f aca="false">G60-N60</f>
        <v>-0.125</v>
      </c>
      <c r="AC60" s="25" t="n">
        <f aca="false">H60-O60</f>
        <v>1.858</v>
      </c>
      <c r="AD60" s="25" t="n">
        <f aca="false">W60-AVERAGE(W$4:W60)</f>
        <v>-0.738578947368421</v>
      </c>
      <c r="AE60" s="25" t="n">
        <f aca="false">X60-AVERAGE(X$4:X60)</f>
        <v>-0.380631578947368</v>
      </c>
      <c r="AF60" s="25" t="n">
        <f aca="false">Y60-AVERAGE(Y$4:Y60)</f>
        <v>-0.273719298245614</v>
      </c>
      <c r="AG60" s="25" t="n">
        <f aca="false">Z60-AVERAGE(Z$4:Z60)</f>
        <v>0.24978947368421</v>
      </c>
      <c r="AH60" s="25" t="n">
        <f aca="false">AA60-AVERAGE(AA$4:AA60)</f>
        <v>1.20049122807018</v>
      </c>
      <c r="AI60" s="25" t="n">
        <f aca="false">AB60-AVERAGE(AB$4:AB60)</f>
        <v>0.0612982456140351</v>
      </c>
      <c r="AJ60" s="25" t="n">
        <f aca="false">AC60-AVERAGE(AC$4:AC60)</f>
        <v>-0.297385964912281</v>
      </c>
      <c r="AK60" s="23" t="n">
        <f aca="false">-RateDur*(P60-P59)/100</f>
        <v>-0.002071</v>
      </c>
      <c r="AL60" s="23" t="n">
        <f aca="false">-RateDur*(Q60-Q59)/100</f>
        <v>0.00285</v>
      </c>
      <c r="AM60" s="23" t="n">
        <f aca="false">-RateDur*(R60-R59)/100</f>
        <v>-0.00530100000000001</v>
      </c>
      <c r="AN60" s="23" t="n">
        <f aca="false">-RateDur*(S60-S59)/100</f>
        <v>-0.000209000000000002</v>
      </c>
      <c r="AO60" s="23" t="n">
        <f aca="false">-RateDur*(T60-T59)/100</f>
        <v>-0.00229899999999999</v>
      </c>
      <c r="AP60" s="23" t="n">
        <f aca="false">-RateDur*(U60-U59)/100</f>
        <v>-0.002299</v>
      </c>
      <c r="AQ60" s="23" t="n">
        <f aca="false">-RateDur*(V60-V59)/100</f>
        <v>0.00239400000000001</v>
      </c>
    </row>
    <row r="61" customFormat="false" ht="15" hidden="false" customHeight="false" outlineLevel="0" collapsed="false">
      <c r="A61" s="19" t="n">
        <v>39752</v>
      </c>
      <c r="B61" s="24" t="n">
        <v>2.156</v>
      </c>
      <c r="C61" s="24" t="n">
        <v>1.646</v>
      </c>
      <c r="D61" s="24" t="n">
        <v>2.184</v>
      </c>
      <c r="E61" s="24" t="n">
        <v>2.232</v>
      </c>
      <c r="F61" s="24" t="n">
        <v>3.942</v>
      </c>
      <c r="G61" s="24" t="n">
        <v>0.083</v>
      </c>
      <c r="H61" s="24" t="n">
        <v>4.148</v>
      </c>
      <c r="I61" s="24" t="n">
        <v>1.908</v>
      </c>
      <c r="J61" s="24" t="n">
        <v>1.882</v>
      </c>
      <c r="K61" s="24" t="n">
        <v>2.388</v>
      </c>
      <c r="L61" s="24" t="n">
        <v>1.859</v>
      </c>
      <c r="M61" s="24" t="n">
        <v>2.097</v>
      </c>
      <c r="N61" s="24" t="n">
        <v>0.225</v>
      </c>
      <c r="O61" s="24" t="n">
        <v>2.35</v>
      </c>
      <c r="P61" s="24" t="n">
        <v>2.476</v>
      </c>
      <c r="Q61" s="24" t="n">
        <v>1.844</v>
      </c>
      <c r="R61" s="24" t="n">
        <v>2.529</v>
      </c>
      <c r="S61" s="24" t="n">
        <v>2.476</v>
      </c>
      <c r="T61" s="24" t="n">
        <v>4.261</v>
      </c>
      <c r="U61" s="24" t="n">
        <v>0.144</v>
      </c>
      <c r="V61" s="24" t="n">
        <v>4.511</v>
      </c>
      <c r="W61" s="25" t="n">
        <f aca="false">B61-I61</f>
        <v>0.248</v>
      </c>
      <c r="X61" s="25" t="n">
        <f aca="false">C61-J61</f>
        <v>-0.236</v>
      </c>
      <c r="Y61" s="25" t="n">
        <f aca="false">D61-K61</f>
        <v>-0.204</v>
      </c>
      <c r="Z61" s="25" t="n">
        <f aca="false">E61-L61</f>
        <v>0.373</v>
      </c>
      <c r="AA61" s="25" t="n">
        <f aca="false">F61-M61</f>
        <v>1.845</v>
      </c>
      <c r="AB61" s="25" t="n">
        <f aca="false">G61-N61</f>
        <v>-0.142</v>
      </c>
      <c r="AC61" s="25" t="n">
        <f aca="false">H61-O61</f>
        <v>1.798</v>
      </c>
      <c r="AD61" s="25" t="n">
        <f aca="false">W61-AVERAGE(W$4:W61)</f>
        <v>-0.671793103448276</v>
      </c>
      <c r="AE61" s="25" t="n">
        <f aca="false">X61-AVERAGE(X$4:X61)</f>
        <v>-0.427137931034483</v>
      </c>
      <c r="AF61" s="25" t="n">
        <f aca="false">Y61-AVERAGE(Y$4:Y61)</f>
        <v>-0.337793103448276</v>
      </c>
      <c r="AG61" s="25" t="n">
        <f aca="false">Z61-AVERAGE(Z$4:Z61)</f>
        <v>0.35948275862069</v>
      </c>
      <c r="AH61" s="25" t="n">
        <f aca="false">AA61-AVERAGE(AA$4:AA61)</f>
        <v>1.16308620689655</v>
      </c>
      <c r="AI61" s="25" t="n">
        <f aca="false">AB61-AVERAGE(AB$4:AB61)</f>
        <v>0.0435344827586207</v>
      </c>
      <c r="AJ61" s="25" t="n">
        <f aca="false">AC61-AVERAGE(AC$4:AC61)</f>
        <v>-0.351224137931035</v>
      </c>
      <c r="AK61" s="23" t="n">
        <f aca="false">-RateDur*(P61-P60)/100</f>
        <v>-0.003914</v>
      </c>
      <c r="AL61" s="23" t="n">
        <f aca="false">-RateDur*(Q61-Q60)/100</f>
        <v>0.001995</v>
      </c>
      <c r="AM61" s="23" t="n">
        <f aca="false">-RateDur*(R61-R60)/100</f>
        <v>0.000494000000000005</v>
      </c>
      <c r="AN61" s="23" t="n">
        <f aca="false">-RateDur*(S61-S60)/100</f>
        <v>-0.000949999999999997</v>
      </c>
      <c r="AO61" s="23" t="n">
        <f aca="false">-RateDur*(T61-T60)/100</f>
        <v>0.001862</v>
      </c>
      <c r="AP61" s="23" t="n">
        <f aca="false">-RateDur*(U61-U60)/100</f>
        <v>0.007334</v>
      </c>
      <c r="AQ61" s="23" t="n">
        <f aca="false">-RateDur*(V61-V60)/100</f>
        <v>-0.00178600000000001</v>
      </c>
    </row>
    <row r="62" customFormat="false" ht="15" hidden="false" customHeight="false" outlineLevel="0" collapsed="false">
      <c r="A62" s="19" t="n">
        <v>39782</v>
      </c>
      <c r="B62" s="24" t="n">
        <v>2.419</v>
      </c>
      <c r="C62" s="24" t="n">
        <v>1.604</v>
      </c>
      <c r="D62" s="24" t="n">
        <v>2.149</v>
      </c>
      <c r="E62" s="24" t="n">
        <v>2.157</v>
      </c>
      <c r="F62" s="24" t="n">
        <v>3.948</v>
      </c>
      <c r="G62" s="24" t="n">
        <v>0.007</v>
      </c>
      <c r="H62" s="24" t="n">
        <v>4.13</v>
      </c>
      <c r="I62" s="24" t="n">
        <v>1.966</v>
      </c>
      <c r="J62" s="24" t="n">
        <v>1.843</v>
      </c>
      <c r="K62" s="24" t="n">
        <v>2.396</v>
      </c>
      <c r="L62" s="24" t="n">
        <v>1.869</v>
      </c>
      <c r="M62" s="24" t="n">
        <v>2.147</v>
      </c>
      <c r="N62" s="24" t="n">
        <v>0.208</v>
      </c>
      <c r="O62" s="24" t="n">
        <v>2.396</v>
      </c>
      <c r="P62" s="24" t="n">
        <v>2.74</v>
      </c>
      <c r="Q62" s="24" t="n">
        <v>1.938</v>
      </c>
      <c r="R62" s="24" t="n">
        <v>2.412</v>
      </c>
      <c r="S62" s="24" t="n">
        <v>2.429</v>
      </c>
      <c r="T62" s="24" t="n">
        <v>4.17</v>
      </c>
      <c r="U62" s="24" t="n">
        <v>0.126</v>
      </c>
      <c r="V62" s="24" t="n">
        <v>4.409</v>
      </c>
      <c r="W62" s="25" t="n">
        <f aca="false">B62-I62</f>
        <v>0.453</v>
      </c>
      <c r="X62" s="25" t="n">
        <f aca="false">C62-J62</f>
        <v>-0.239</v>
      </c>
      <c r="Y62" s="25" t="n">
        <f aca="false">D62-K62</f>
        <v>-0.247</v>
      </c>
      <c r="Z62" s="25" t="n">
        <f aca="false">E62-L62</f>
        <v>0.288</v>
      </c>
      <c r="AA62" s="25" t="n">
        <f aca="false">F62-M62</f>
        <v>1.801</v>
      </c>
      <c r="AB62" s="25" t="n">
        <f aca="false">G62-N62</f>
        <v>-0.201</v>
      </c>
      <c r="AC62" s="25" t="n">
        <f aca="false">H62-O62</f>
        <v>1.734</v>
      </c>
      <c r="AD62" s="25" t="n">
        <f aca="false">W62-AVERAGE(W$4:W62)</f>
        <v>-0.458881355932203</v>
      </c>
      <c r="AE62" s="25" t="n">
        <f aca="false">X62-AVERAGE(X$4:X62)</f>
        <v>-0.422847457627119</v>
      </c>
      <c r="AF62" s="25" t="n">
        <f aca="false">Y62-AVERAGE(Y$4:Y62)</f>
        <v>-0.374338983050847</v>
      </c>
      <c r="AG62" s="25" t="n">
        <f aca="false">Z62-AVERAGE(Z$4:Z62)</f>
        <v>0.269830508474576</v>
      </c>
      <c r="AH62" s="25" t="n">
        <f aca="false">AA62-AVERAGE(AA$4:AA62)</f>
        <v>1.1001186440678</v>
      </c>
      <c r="AI62" s="25" t="n">
        <f aca="false">AB62-AVERAGE(AB$4:AB62)</f>
        <v>-0.0152033898305085</v>
      </c>
      <c r="AJ62" s="25" t="n">
        <f aca="false">AC62-AVERAGE(AC$4:AC62)</f>
        <v>-0.408186440677966</v>
      </c>
      <c r="AK62" s="23" t="n">
        <f aca="false">-RateDur*(P62-P61)/100</f>
        <v>-0.005016</v>
      </c>
      <c r="AL62" s="23" t="n">
        <f aca="false">-RateDur*(Q62-Q61)/100</f>
        <v>-0.001786</v>
      </c>
      <c r="AM62" s="23" t="n">
        <f aca="false">-RateDur*(R62-R61)/100</f>
        <v>0.002223</v>
      </c>
      <c r="AN62" s="23" t="n">
        <f aca="false">-RateDur*(S62-S61)/100</f>
        <v>0.000893000000000003</v>
      </c>
      <c r="AO62" s="23" t="n">
        <f aca="false">-RateDur*(T62-T61)/100</f>
        <v>0.001729</v>
      </c>
      <c r="AP62" s="23" t="n">
        <f aca="false">-RateDur*(U62-U61)/100</f>
        <v>0.000342</v>
      </c>
      <c r="AQ62" s="23" t="n">
        <f aca="false">-RateDur*(V62-V61)/100</f>
        <v>0.00193800000000001</v>
      </c>
    </row>
    <row r="63" customFormat="false" ht="15" hidden="false" customHeight="false" outlineLevel="0" collapsed="false">
      <c r="A63" s="19" t="n">
        <v>39813</v>
      </c>
      <c r="B63" s="24" t="n">
        <v>2.537</v>
      </c>
      <c r="C63" s="24" t="n">
        <v>1.694</v>
      </c>
      <c r="D63" s="24" t="n">
        <v>2.268</v>
      </c>
      <c r="E63" s="24" t="n">
        <v>1.953</v>
      </c>
      <c r="F63" s="24" t="n">
        <v>3.787</v>
      </c>
      <c r="G63" s="24" t="n">
        <v>0.192</v>
      </c>
      <c r="H63" s="24" t="n">
        <v>4.138</v>
      </c>
      <c r="I63" s="24" t="n">
        <v>1.944</v>
      </c>
      <c r="J63" s="24" t="n">
        <v>1.822</v>
      </c>
      <c r="K63" s="24" t="n">
        <v>2.373</v>
      </c>
      <c r="L63" s="24" t="n">
        <v>1.839</v>
      </c>
      <c r="M63" s="24" t="n">
        <v>2.074</v>
      </c>
      <c r="N63" s="24" t="n">
        <v>0.344</v>
      </c>
      <c r="O63" s="24" t="n">
        <v>2.32</v>
      </c>
      <c r="P63" s="24" t="n">
        <v>2.786</v>
      </c>
      <c r="Q63" s="24" t="n">
        <v>1.872</v>
      </c>
      <c r="R63" s="24" t="n">
        <v>2.563</v>
      </c>
      <c r="S63" s="24" t="n">
        <v>2.097</v>
      </c>
      <c r="T63" s="24" t="n">
        <v>4.013</v>
      </c>
      <c r="U63" s="24" t="n">
        <v>0.366</v>
      </c>
      <c r="V63" s="24" t="n">
        <v>4.431</v>
      </c>
      <c r="W63" s="25" t="n">
        <f aca="false">B63-I63</f>
        <v>0.593</v>
      </c>
      <c r="X63" s="25" t="n">
        <f aca="false">C63-J63</f>
        <v>-0.128</v>
      </c>
      <c r="Y63" s="25" t="n">
        <f aca="false">D63-K63</f>
        <v>-0.105</v>
      </c>
      <c r="Z63" s="25" t="n">
        <f aca="false">E63-L63</f>
        <v>0.114</v>
      </c>
      <c r="AA63" s="25" t="n">
        <f aca="false">F63-M63</f>
        <v>1.713</v>
      </c>
      <c r="AB63" s="25" t="n">
        <f aca="false">G63-N63</f>
        <v>-0.152</v>
      </c>
      <c r="AC63" s="25" t="n">
        <f aca="false">H63-O63</f>
        <v>1.818</v>
      </c>
      <c r="AD63" s="25" t="n">
        <f aca="false">W63-AVERAGE(W$4:W63)</f>
        <v>-0.313566666666667</v>
      </c>
      <c r="AE63" s="25" t="n">
        <f aca="false">X63-AVERAGE(X$4:X63)</f>
        <v>-0.30665</v>
      </c>
      <c r="AF63" s="25" t="n">
        <f aca="false">Y63-AVERAGE(Y$4:Y63)</f>
        <v>-0.228466666666667</v>
      </c>
      <c r="AG63" s="25" t="n">
        <f aca="false">Z63-AVERAGE(Z$4:Z63)</f>
        <v>0.0942333333333334</v>
      </c>
      <c r="AH63" s="25" t="n">
        <f aca="false">AA63-AVERAGE(AA$4:AA63)</f>
        <v>0.99525</v>
      </c>
      <c r="AI63" s="25" t="n">
        <f aca="false">AB63-AVERAGE(AB$4:AB63)</f>
        <v>0.0332333333333334</v>
      </c>
      <c r="AJ63" s="25" t="n">
        <f aca="false">AC63-AVERAGE(AC$4:AC63)</f>
        <v>-0.318783333333333</v>
      </c>
      <c r="AK63" s="23" t="n">
        <f aca="false">-RateDur*(P63-P62)/100</f>
        <v>-0.000873999999999997</v>
      </c>
      <c r="AL63" s="23" t="n">
        <f aca="false">-RateDur*(Q63-Q62)/100</f>
        <v>0.001254</v>
      </c>
      <c r="AM63" s="23" t="n">
        <f aca="false">-RateDur*(R63-R62)/100</f>
        <v>-0.002869</v>
      </c>
      <c r="AN63" s="23" t="n">
        <f aca="false">-RateDur*(S63-S62)/100</f>
        <v>0.006308</v>
      </c>
      <c r="AO63" s="23" t="n">
        <f aca="false">-RateDur*(T63-T62)/100</f>
        <v>0.002983</v>
      </c>
      <c r="AP63" s="23" t="n">
        <f aca="false">-RateDur*(U63-U62)/100</f>
        <v>-0.00456</v>
      </c>
      <c r="AQ63" s="23" t="n">
        <f aca="false">-RateDur*(V63-V62)/100</f>
        <v>-0.000418000000000005</v>
      </c>
    </row>
    <row r="64" customFormat="false" ht="15" hidden="false" customHeight="false" outlineLevel="0" collapsed="false">
      <c r="A64" s="19" t="n">
        <v>39844</v>
      </c>
      <c r="B64" s="24" t="n">
        <v>2.569</v>
      </c>
      <c r="C64" s="24" t="n">
        <v>2.257</v>
      </c>
      <c r="D64" s="24" t="n">
        <v>1.959</v>
      </c>
      <c r="E64" s="24" t="n">
        <v>2.156</v>
      </c>
      <c r="F64" s="24" t="n">
        <v>3.573</v>
      </c>
      <c r="G64" s="24" t="n">
        <v>0.308</v>
      </c>
      <c r="H64" s="24" t="n">
        <v>4.1</v>
      </c>
      <c r="I64" s="24" t="n">
        <v>2.04</v>
      </c>
      <c r="J64" s="24" t="n">
        <v>1.804</v>
      </c>
      <c r="K64" s="24" t="n">
        <v>2.344</v>
      </c>
      <c r="L64" s="24" t="n">
        <v>1.748</v>
      </c>
      <c r="M64" s="24" t="n">
        <v>2.067</v>
      </c>
      <c r="N64" s="24" t="n">
        <v>0.333</v>
      </c>
      <c r="O64" s="24" t="n">
        <v>2.336</v>
      </c>
      <c r="P64" s="24" t="n">
        <v>2.948</v>
      </c>
      <c r="Q64" s="24" t="n">
        <v>2.652</v>
      </c>
      <c r="R64" s="24" t="n">
        <v>2.289</v>
      </c>
      <c r="S64" s="24" t="n">
        <v>2.285</v>
      </c>
      <c r="T64" s="24" t="n">
        <v>3.862</v>
      </c>
      <c r="U64" s="24" t="n">
        <v>0.614</v>
      </c>
      <c r="V64" s="24" t="n">
        <v>4.455</v>
      </c>
      <c r="W64" s="25" t="n">
        <f aca="false">B64-I64</f>
        <v>0.529</v>
      </c>
      <c r="X64" s="25" t="n">
        <f aca="false">C64-J64</f>
        <v>0.453</v>
      </c>
      <c r="Y64" s="25" t="n">
        <f aca="false">D64-K64</f>
        <v>-0.385</v>
      </c>
      <c r="Z64" s="25" t="n">
        <f aca="false">E64-L64</f>
        <v>0.408</v>
      </c>
      <c r="AA64" s="25" t="n">
        <f aca="false">F64-M64</f>
        <v>1.506</v>
      </c>
      <c r="AB64" s="25" t="n">
        <f aca="false">G64-N64</f>
        <v>-0.025</v>
      </c>
      <c r="AC64" s="25" t="n">
        <f aca="false">H64-O64</f>
        <v>1.764</v>
      </c>
      <c r="AD64" s="25" t="n">
        <f aca="false">W64-AVERAGE(W$4:W64)</f>
        <v>-0.371377049180328</v>
      </c>
      <c r="AE64" s="25" t="n">
        <f aca="false">X64-AVERAGE(X$4:X64)</f>
        <v>0.269852459016394</v>
      </c>
      <c r="AF64" s="25" t="n">
        <f aca="false">Y64-AVERAGE(Y$4:Y64)</f>
        <v>-0.500131147540983</v>
      </c>
      <c r="AG64" s="25" t="n">
        <f aca="false">Z64-AVERAGE(Z$4:Z64)</f>
        <v>0.381868852459017</v>
      </c>
      <c r="AH64" s="25" t="n">
        <f aca="false">AA64-AVERAGE(AA$4:AA64)</f>
        <v>0.775327868852459</v>
      </c>
      <c r="AI64" s="25" t="n">
        <f aca="false">AB64-AVERAGE(AB$4:AB64)</f>
        <v>0.157606557377049</v>
      </c>
      <c r="AJ64" s="25" t="n">
        <f aca="false">AC64-AVERAGE(AC$4:AC64)</f>
        <v>-0.366672131147541</v>
      </c>
      <c r="AK64" s="23" t="n">
        <f aca="false">-RateDur*(P64-P63)/100</f>
        <v>-0.003078</v>
      </c>
      <c r="AL64" s="23" t="n">
        <f aca="false">-RateDur*(Q64-Q63)/100</f>
        <v>-0.01482</v>
      </c>
      <c r="AM64" s="23" t="n">
        <f aca="false">-RateDur*(R64-R63)/100</f>
        <v>0.005206</v>
      </c>
      <c r="AN64" s="23" t="n">
        <f aca="false">-RateDur*(S64-S63)/100</f>
        <v>-0.003572</v>
      </c>
      <c r="AO64" s="23" t="n">
        <f aca="false">-RateDur*(T64-T63)/100</f>
        <v>0.002869</v>
      </c>
      <c r="AP64" s="23" t="n">
        <f aca="false">-RateDur*(U64-U63)/100</f>
        <v>-0.004712</v>
      </c>
      <c r="AQ64" s="23" t="n">
        <f aca="false">-RateDur*(V64-V63)/100</f>
        <v>-0.000456</v>
      </c>
    </row>
    <row r="65" customFormat="false" ht="15" hidden="false" customHeight="false" outlineLevel="0" collapsed="false">
      <c r="A65" s="19" t="n">
        <v>39872</v>
      </c>
      <c r="B65" s="24" t="n">
        <v>2.924</v>
      </c>
      <c r="C65" s="24" t="n">
        <v>2.026</v>
      </c>
      <c r="D65" s="24" t="n">
        <v>2.103</v>
      </c>
      <c r="E65" s="24" t="n">
        <v>2.001</v>
      </c>
      <c r="F65" s="24" t="n">
        <v>3.694</v>
      </c>
      <c r="G65" s="24" t="n">
        <v>0.32</v>
      </c>
      <c r="H65" s="24" t="n">
        <v>4.211</v>
      </c>
      <c r="I65" s="24" t="n">
        <v>1.968</v>
      </c>
      <c r="J65" s="24" t="n">
        <v>1.748</v>
      </c>
      <c r="K65" s="24" t="n">
        <v>2.265</v>
      </c>
      <c r="L65" s="24" t="n">
        <v>1.768</v>
      </c>
      <c r="M65" s="24" t="n">
        <v>2.122</v>
      </c>
      <c r="N65" s="24" t="n">
        <v>0.325</v>
      </c>
      <c r="O65" s="24" t="n">
        <v>2.381</v>
      </c>
      <c r="P65" s="24" t="n">
        <v>3.17</v>
      </c>
      <c r="Q65" s="24" t="n">
        <v>2.403</v>
      </c>
      <c r="R65" s="24" t="n">
        <v>2.269</v>
      </c>
      <c r="S65" s="24" t="n">
        <v>2.157</v>
      </c>
      <c r="T65" s="24" t="n">
        <v>3.971</v>
      </c>
      <c r="U65" s="24" t="n">
        <v>0.664</v>
      </c>
      <c r="V65" s="24" t="n">
        <v>4.416</v>
      </c>
      <c r="W65" s="25" t="n">
        <f aca="false">B65-I65</f>
        <v>0.956</v>
      </c>
      <c r="X65" s="25" t="n">
        <f aca="false">C65-J65</f>
        <v>0.278</v>
      </c>
      <c r="Y65" s="25" t="n">
        <f aca="false">D65-K65</f>
        <v>-0.162</v>
      </c>
      <c r="Z65" s="25" t="n">
        <f aca="false">E65-L65</f>
        <v>0.233</v>
      </c>
      <c r="AA65" s="25" t="n">
        <f aca="false">F65-M65</f>
        <v>1.572</v>
      </c>
      <c r="AB65" s="25" t="n">
        <f aca="false">G65-N65</f>
        <v>-0.005</v>
      </c>
      <c r="AC65" s="25" t="n">
        <f aca="false">H65-O65</f>
        <v>1.83</v>
      </c>
      <c r="AD65" s="25" t="n">
        <f aca="false">W65-AVERAGE(W$4:W65)</f>
        <v>0.0547258064516128</v>
      </c>
      <c r="AE65" s="25" t="n">
        <f aca="false">X65-AVERAGE(X$4:X65)</f>
        <v>0.0933225806451611</v>
      </c>
      <c r="AF65" s="25" t="n">
        <f aca="false">Y65-AVERAGE(Y$4:Y65)</f>
        <v>-0.272661290322581</v>
      </c>
      <c r="AG65" s="25" t="n">
        <f aca="false">Z65-AVERAGE(Z$4:Z65)</f>
        <v>0.203532258064516</v>
      </c>
      <c r="AH65" s="25" t="n">
        <f aca="false">AA65-AVERAGE(AA$4:AA65)</f>
        <v>0.827758064516129</v>
      </c>
      <c r="AI65" s="25" t="n">
        <f aca="false">AB65-AVERAGE(AB$4:AB65)</f>
        <v>0.174741935483871</v>
      </c>
      <c r="AJ65" s="25" t="n">
        <f aca="false">AC65-AVERAGE(AC$4:AC65)</f>
        <v>-0.295822580645161</v>
      </c>
      <c r="AK65" s="23" t="n">
        <f aca="false">-RateDur*(P65-P64)/100</f>
        <v>-0.004218</v>
      </c>
      <c r="AL65" s="23" t="n">
        <f aca="false">-RateDur*(Q65-Q64)/100</f>
        <v>0.004731</v>
      </c>
      <c r="AM65" s="23" t="n">
        <f aca="false">-RateDur*(R65-R64)/100</f>
        <v>0.00038</v>
      </c>
      <c r="AN65" s="23" t="n">
        <f aca="false">-RateDur*(S65-S64)/100</f>
        <v>0.002432</v>
      </c>
      <c r="AO65" s="23" t="n">
        <f aca="false">-RateDur*(T65-T64)/100</f>
        <v>-0.002071</v>
      </c>
      <c r="AP65" s="23" t="n">
        <f aca="false">-RateDur*(U65-U64)/100</f>
        <v>-0.000950000000000001</v>
      </c>
      <c r="AQ65" s="23" t="n">
        <f aca="false">-RateDur*(V65-V64)/100</f>
        <v>0.000740999999999994</v>
      </c>
    </row>
    <row r="66" customFormat="false" ht="15" hidden="false" customHeight="false" outlineLevel="0" collapsed="false">
      <c r="A66" s="19" t="n">
        <v>39903</v>
      </c>
      <c r="B66" s="24" t="n">
        <v>2.574</v>
      </c>
      <c r="C66" s="24" t="n">
        <v>1.827</v>
      </c>
      <c r="D66" s="24" t="n">
        <v>2.189</v>
      </c>
      <c r="E66" s="24" t="n">
        <v>2.308</v>
      </c>
      <c r="F66" s="24" t="n">
        <v>3.62</v>
      </c>
      <c r="G66" s="24" t="n">
        <v>0.421</v>
      </c>
      <c r="H66" s="24" t="n">
        <v>3.916</v>
      </c>
      <c r="I66" s="24" t="n">
        <v>1.939</v>
      </c>
      <c r="J66" s="24" t="n">
        <v>1.673</v>
      </c>
      <c r="K66" s="24" t="n">
        <v>2.284</v>
      </c>
      <c r="L66" s="24" t="n">
        <v>1.827</v>
      </c>
      <c r="M66" s="24" t="n">
        <v>2.21</v>
      </c>
      <c r="N66" s="24" t="n">
        <v>0.296</v>
      </c>
      <c r="O66" s="24" t="n">
        <v>2.346</v>
      </c>
      <c r="P66" s="24" t="n">
        <v>2.661</v>
      </c>
      <c r="Q66" s="24" t="n">
        <v>2.075</v>
      </c>
      <c r="R66" s="24" t="n">
        <v>2.482</v>
      </c>
      <c r="S66" s="24" t="n">
        <v>2.317</v>
      </c>
      <c r="T66" s="24" t="n">
        <v>3.987</v>
      </c>
      <c r="U66" s="24" t="n">
        <v>0.719</v>
      </c>
      <c r="V66" s="24" t="n">
        <v>4.168</v>
      </c>
      <c r="W66" s="25" t="n">
        <f aca="false">B66-I66</f>
        <v>0.635</v>
      </c>
      <c r="X66" s="25" t="n">
        <f aca="false">C66-J66</f>
        <v>0.154</v>
      </c>
      <c r="Y66" s="25" t="n">
        <f aca="false">D66-K66</f>
        <v>-0.0949999999999998</v>
      </c>
      <c r="Z66" s="25" t="n">
        <f aca="false">E66-L66</f>
        <v>0.481</v>
      </c>
      <c r="AA66" s="25" t="n">
        <f aca="false">F66-M66</f>
        <v>1.41</v>
      </c>
      <c r="AB66" s="25" t="n">
        <f aca="false">G66-N66</f>
        <v>0.125</v>
      </c>
      <c r="AC66" s="25" t="n">
        <f aca="false">H66-O66</f>
        <v>1.57</v>
      </c>
      <c r="AD66" s="25" t="n">
        <f aca="false">W66-AVERAGE(W$4:W66)</f>
        <v>-0.262047619047619</v>
      </c>
      <c r="AE66" s="25" t="n">
        <f aca="false">X66-AVERAGE(X$4:X66)</f>
        <v>-0.0301904761904763</v>
      </c>
      <c r="AF66" s="25" t="n">
        <f aca="false">Y66-AVERAGE(Y$4:Y66)</f>
        <v>-0.202396825396825</v>
      </c>
      <c r="AG66" s="25" t="n">
        <f aca="false">Z66-AVERAGE(Z$4:Z66)</f>
        <v>0.444365079365079</v>
      </c>
      <c r="AH66" s="25" t="n">
        <f aca="false">AA66-AVERAGE(AA$4:AA66)</f>
        <v>0.655190476190476</v>
      </c>
      <c r="AI66" s="25" t="n">
        <f aca="false">AB66-AVERAGE(AB$4:AB66)</f>
        <v>0.299904761904762</v>
      </c>
      <c r="AJ66" s="25" t="n">
        <f aca="false">AC66-AVERAGE(AC$4:AC66)</f>
        <v>-0.547</v>
      </c>
      <c r="AK66" s="23" t="n">
        <f aca="false">-RateDur*(P66-P65)/100</f>
        <v>0.009671</v>
      </c>
      <c r="AL66" s="23" t="n">
        <f aca="false">-RateDur*(Q66-Q65)/100</f>
        <v>0.006232</v>
      </c>
      <c r="AM66" s="23" t="n">
        <f aca="false">-RateDur*(R66-R65)/100</f>
        <v>-0.004047</v>
      </c>
      <c r="AN66" s="23" t="n">
        <f aca="false">-RateDur*(S66-S65)/100</f>
        <v>-0.00304</v>
      </c>
      <c r="AO66" s="23" t="n">
        <f aca="false">-RateDur*(T66-T65)/100</f>
        <v>-0.000304</v>
      </c>
      <c r="AP66" s="23" t="n">
        <f aca="false">-RateDur*(U66-U65)/100</f>
        <v>-0.001045</v>
      </c>
      <c r="AQ66" s="23" t="n">
        <f aca="false">-RateDur*(V66-V65)/100</f>
        <v>0.004712</v>
      </c>
    </row>
    <row r="67" customFormat="false" ht="15" hidden="false" customHeight="false" outlineLevel="0" collapsed="false">
      <c r="A67" s="19" t="n">
        <v>39933</v>
      </c>
      <c r="B67" s="24" t="n">
        <v>2.742</v>
      </c>
      <c r="C67" s="24" t="n">
        <v>1.707</v>
      </c>
      <c r="D67" s="24" t="n">
        <v>2.211</v>
      </c>
      <c r="E67" s="24" t="n">
        <v>2.329</v>
      </c>
      <c r="F67" s="24" t="n">
        <v>3.514</v>
      </c>
      <c r="G67" s="24" t="n">
        <v>0.295</v>
      </c>
      <c r="H67" s="24" t="n">
        <v>3.946</v>
      </c>
      <c r="I67" s="24" t="n">
        <v>2.001</v>
      </c>
      <c r="J67" s="24" t="n">
        <v>1.657</v>
      </c>
      <c r="K67" s="24" t="n">
        <v>2.284</v>
      </c>
      <c r="L67" s="24" t="n">
        <v>1.856</v>
      </c>
      <c r="M67" s="24" t="n">
        <v>2.196</v>
      </c>
      <c r="N67" s="24" t="n">
        <v>0.294</v>
      </c>
      <c r="O67" s="24" t="n">
        <v>2.434</v>
      </c>
      <c r="P67" s="24" t="n">
        <v>2.886</v>
      </c>
      <c r="Q67" s="24" t="n">
        <v>1.977</v>
      </c>
      <c r="R67" s="24" t="n">
        <v>2.561</v>
      </c>
      <c r="S67" s="24" t="n">
        <v>2.451</v>
      </c>
      <c r="T67" s="24" t="n">
        <v>3.663</v>
      </c>
      <c r="U67" s="24" t="n">
        <v>0.605</v>
      </c>
      <c r="V67" s="24" t="n">
        <v>4.23</v>
      </c>
      <c r="W67" s="25" t="n">
        <f aca="false">B67-I67</f>
        <v>0.741</v>
      </c>
      <c r="X67" s="25" t="n">
        <f aca="false">C67-J67</f>
        <v>0.05</v>
      </c>
      <c r="Y67" s="25" t="n">
        <f aca="false">D67-K67</f>
        <v>-0.073</v>
      </c>
      <c r="Z67" s="25" t="n">
        <f aca="false">E67-L67</f>
        <v>0.473</v>
      </c>
      <c r="AA67" s="25" t="n">
        <f aca="false">F67-M67</f>
        <v>1.318</v>
      </c>
      <c r="AB67" s="25" t="n">
        <f aca="false">G67-N67</f>
        <v>0.001</v>
      </c>
      <c r="AC67" s="25" t="n">
        <f aca="false">H67-O67</f>
        <v>1.512</v>
      </c>
      <c r="AD67" s="25" t="n">
        <f aca="false">W67-AVERAGE(W$4:W67)</f>
        <v>-0.153609375</v>
      </c>
      <c r="AE67" s="25" t="n">
        <f aca="false">X67-AVERAGE(X$4:X67)</f>
        <v>-0.13209375</v>
      </c>
      <c r="AF67" s="25" t="n">
        <f aca="false">Y67-AVERAGE(Y$4:Y67)</f>
        <v>-0.177578125</v>
      </c>
      <c r="AG67" s="25" t="n">
        <f aca="false">Z67-AVERAGE(Z$4:Z67)</f>
        <v>0.429546875</v>
      </c>
      <c r="AH67" s="25" t="n">
        <f aca="false">AA67-AVERAGE(AA$4:AA67)</f>
        <v>0.554390625</v>
      </c>
      <c r="AI67" s="25" t="n">
        <f aca="false">AB67-AVERAGE(AB$4:AB67)</f>
        <v>0.17315625</v>
      </c>
      <c r="AJ67" s="25" t="n">
        <f aca="false">AC67-AVERAGE(AC$4:AC67)</f>
        <v>-0.595546875</v>
      </c>
      <c r="AK67" s="23" t="n">
        <f aca="false">-RateDur*(P67-P66)/100</f>
        <v>-0.004275</v>
      </c>
      <c r="AL67" s="23" t="n">
        <f aca="false">-RateDur*(Q67-Q66)/100</f>
        <v>0.001862</v>
      </c>
      <c r="AM67" s="23" t="n">
        <f aca="false">-RateDur*(R67-R66)/100</f>
        <v>-0.00150099999999999</v>
      </c>
      <c r="AN67" s="23" t="n">
        <f aca="false">-RateDur*(S67-S66)/100</f>
        <v>-0.002546</v>
      </c>
      <c r="AO67" s="23" t="n">
        <f aca="false">-RateDur*(T67-T66)/100</f>
        <v>0.00615600000000001</v>
      </c>
      <c r="AP67" s="23" t="n">
        <f aca="false">-RateDur*(U67-U66)/100</f>
        <v>0.002166</v>
      </c>
      <c r="AQ67" s="23" t="n">
        <f aca="false">-RateDur*(V67-V66)/100</f>
        <v>-0.00117800000000001</v>
      </c>
    </row>
    <row r="68" customFormat="false" ht="15" hidden="false" customHeight="false" outlineLevel="0" collapsed="false">
      <c r="A68" s="19" t="n">
        <v>39964</v>
      </c>
      <c r="B68" s="24" t="n">
        <v>2.756</v>
      </c>
      <c r="C68" s="24" t="n">
        <v>1.87</v>
      </c>
      <c r="D68" s="24" t="n">
        <v>2.06</v>
      </c>
      <c r="E68" s="24" t="n">
        <v>2.294</v>
      </c>
      <c r="F68" s="24" t="n">
        <v>3.451</v>
      </c>
      <c r="G68" s="24" t="n">
        <v>0.359</v>
      </c>
      <c r="H68" s="24" t="n">
        <v>4.182</v>
      </c>
      <c r="I68" s="24" t="n">
        <v>2.059</v>
      </c>
      <c r="J68" s="24" t="n">
        <v>1.675</v>
      </c>
      <c r="K68" s="24" t="n">
        <v>2.179</v>
      </c>
      <c r="L68" s="24" t="n">
        <v>1.864</v>
      </c>
      <c r="M68" s="24" t="n">
        <v>2.182</v>
      </c>
      <c r="N68" s="24" t="n">
        <v>0.187</v>
      </c>
      <c r="O68" s="24" t="n">
        <v>2.395</v>
      </c>
      <c r="P68" s="24" t="n">
        <v>3.179</v>
      </c>
      <c r="Q68" s="24" t="n">
        <v>2.153</v>
      </c>
      <c r="R68" s="24" t="n">
        <v>2.408</v>
      </c>
      <c r="S68" s="24" t="n">
        <v>2.479</v>
      </c>
      <c r="T68" s="24" t="n">
        <v>3.897</v>
      </c>
      <c r="U68" s="24" t="n">
        <v>0.667</v>
      </c>
      <c r="V68" s="24" t="n">
        <v>4.329</v>
      </c>
      <c r="W68" s="25" t="n">
        <f aca="false">B68-I68</f>
        <v>0.697</v>
      </c>
      <c r="X68" s="25" t="n">
        <f aca="false">C68-J68</f>
        <v>0.195</v>
      </c>
      <c r="Y68" s="25" t="n">
        <f aca="false">D68-K68</f>
        <v>-0.119</v>
      </c>
      <c r="Z68" s="25" t="n">
        <f aca="false">E68-L68</f>
        <v>0.43</v>
      </c>
      <c r="AA68" s="25" t="n">
        <f aca="false">F68-M68</f>
        <v>1.269</v>
      </c>
      <c r="AB68" s="25" t="n">
        <f aca="false">G68-N68</f>
        <v>0.172</v>
      </c>
      <c r="AC68" s="25" t="n">
        <f aca="false">H68-O68</f>
        <v>1.787</v>
      </c>
      <c r="AD68" s="25" t="n">
        <f aca="false">W68-AVERAGE(W$4:W68)</f>
        <v>-0.194569230769231</v>
      </c>
      <c r="AE68" s="25" t="n">
        <f aca="false">X68-AVERAGE(X$4:X68)</f>
        <v>0.0127076923076923</v>
      </c>
      <c r="AF68" s="25" t="n">
        <f aca="false">Y68-AVERAGE(Y$4:Y68)</f>
        <v>-0.220138461538461</v>
      </c>
      <c r="AG68" s="25" t="n">
        <f aca="false">Z68-AVERAGE(Z$4:Z68)</f>
        <v>0.3806</v>
      </c>
      <c r="AH68" s="25" t="n">
        <f aca="false">AA68-AVERAGE(AA$4:AA68)</f>
        <v>0.497615384615385</v>
      </c>
      <c r="AI68" s="25" t="n">
        <f aca="false">AB68-AVERAGE(AB$4:AB68)</f>
        <v>0.338861538461538</v>
      </c>
      <c r="AJ68" s="25" t="n">
        <f aca="false">AC68-AVERAGE(AC$4:AC68)</f>
        <v>-0.315615384615385</v>
      </c>
      <c r="AK68" s="23" t="n">
        <f aca="false">-RateDur*(P68-P67)/100</f>
        <v>-0.00556699999999999</v>
      </c>
      <c r="AL68" s="23" t="n">
        <f aca="false">-RateDur*(Q68-Q67)/100</f>
        <v>-0.003344</v>
      </c>
      <c r="AM68" s="23" t="n">
        <f aca="false">-RateDur*(R68-R67)/100</f>
        <v>0.002907</v>
      </c>
      <c r="AN68" s="23" t="n">
        <f aca="false">-RateDur*(S68-S67)/100</f>
        <v>-0.000532000000000001</v>
      </c>
      <c r="AO68" s="23" t="n">
        <f aca="false">-RateDur*(T68-T67)/100</f>
        <v>-0.004446</v>
      </c>
      <c r="AP68" s="23" t="n">
        <f aca="false">-RateDur*(U68-U67)/100</f>
        <v>-0.001178</v>
      </c>
      <c r="AQ68" s="23" t="n">
        <f aca="false">-RateDur*(V68-V67)/100</f>
        <v>-0.00188099999999999</v>
      </c>
    </row>
    <row r="69" customFormat="false" ht="15" hidden="false" customHeight="false" outlineLevel="0" collapsed="false">
      <c r="A69" s="19" t="n">
        <v>39994</v>
      </c>
      <c r="B69" s="24" t="n">
        <v>2.852</v>
      </c>
      <c r="C69" s="24" t="n">
        <v>2.097</v>
      </c>
      <c r="D69" s="24" t="n">
        <v>1.95</v>
      </c>
      <c r="E69" s="24" t="n">
        <v>2.26</v>
      </c>
      <c r="F69" s="24" t="n">
        <v>3.678</v>
      </c>
      <c r="G69" s="24" t="n">
        <v>0.139</v>
      </c>
      <c r="H69" s="24" t="n">
        <v>4.304</v>
      </c>
      <c r="I69" s="24" t="n">
        <v>2.07</v>
      </c>
      <c r="J69" s="24" t="n">
        <v>1.779</v>
      </c>
      <c r="K69" s="24" t="n">
        <v>2.226</v>
      </c>
      <c r="L69" s="24" t="n">
        <v>1.889</v>
      </c>
      <c r="M69" s="24" t="n">
        <v>2.103</v>
      </c>
      <c r="N69" s="24" t="n">
        <v>0.21</v>
      </c>
      <c r="O69" s="24" t="n">
        <v>2.308</v>
      </c>
      <c r="P69" s="24" t="n">
        <v>3.094</v>
      </c>
      <c r="Q69" s="24" t="n">
        <v>2.316</v>
      </c>
      <c r="R69" s="24" t="n">
        <v>2.128</v>
      </c>
      <c r="S69" s="24" t="n">
        <v>2.457</v>
      </c>
      <c r="T69" s="24" t="n">
        <v>4.004</v>
      </c>
      <c r="U69" s="24" t="n">
        <v>0.459</v>
      </c>
      <c r="V69" s="24" t="n">
        <v>4.403</v>
      </c>
      <c r="W69" s="25" t="n">
        <f aca="false">B69-I69</f>
        <v>0.782</v>
      </c>
      <c r="X69" s="25" t="n">
        <f aca="false">C69-J69</f>
        <v>0.318</v>
      </c>
      <c r="Y69" s="25" t="n">
        <f aca="false">D69-K69</f>
        <v>-0.276</v>
      </c>
      <c r="Z69" s="25" t="n">
        <f aca="false">E69-L69</f>
        <v>0.371</v>
      </c>
      <c r="AA69" s="25" t="n">
        <f aca="false">F69-M69</f>
        <v>1.575</v>
      </c>
      <c r="AB69" s="25" t="n">
        <f aca="false">G69-N69</f>
        <v>-0.071</v>
      </c>
      <c r="AC69" s="25" t="n">
        <f aca="false">H69-O69</f>
        <v>1.996</v>
      </c>
      <c r="AD69" s="25" t="n">
        <f aca="false">W69-AVERAGE(W$4:W69)</f>
        <v>-0.107909090909091</v>
      </c>
      <c r="AE69" s="25" t="n">
        <f aca="false">X69-AVERAGE(X$4:X69)</f>
        <v>0.133651515151515</v>
      </c>
      <c r="AF69" s="25" t="n">
        <f aca="false">Y69-AVERAGE(Y$4:Y69)</f>
        <v>-0.371424242424243</v>
      </c>
      <c r="AG69" s="25" t="n">
        <f aca="false">Z69-AVERAGE(Z$4:Z69)</f>
        <v>0.316727272727273</v>
      </c>
      <c r="AH69" s="25" t="n">
        <f aca="false">AA69-AVERAGE(AA$4:AA69)</f>
        <v>0.791439393939394</v>
      </c>
      <c r="AI69" s="25" t="n">
        <f aca="false">AB69-AVERAGE(AB$4:AB69)</f>
        <v>0.0944090909090909</v>
      </c>
      <c r="AJ69" s="25" t="n">
        <f aca="false">AC69-AVERAGE(AC$4:AC69)</f>
        <v>-0.105</v>
      </c>
      <c r="AK69" s="23" t="n">
        <f aca="false">-RateDur*(P69-P68)/100</f>
        <v>0.001615</v>
      </c>
      <c r="AL69" s="23" t="n">
        <f aca="false">-RateDur*(Q69-Q68)/100</f>
        <v>-0.003097</v>
      </c>
      <c r="AM69" s="23" t="n">
        <f aca="false">-RateDur*(R69-R68)/100</f>
        <v>0.00532</v>
      </c>
      <c r="AN69" s="23" t="n">
        <f aca="false">-RateDur*(S69-S68)/100</f>
        <v>0.000418000000000005</v>
      </c>
      <c r="AO69" s="23" t="n">
        <f aca="false">-RateDur*(T69-T68)/100</f>
        <v>-0.002033</v>
      </c>
      <c r="AP69" s="23" t="n">
        <f aca="false">-RateDur*(U69-U68)/100</f>
        <v>0.003952</v>
      </c>
      <c r="AQ69" s="23" t="n">
        <f aca="false">-RateDur*(V69-V68)/100</f>
        <v>-0.001406</v>
      </c>
    </row>
    <row r="70" customFormat="false" ht="15" hidden="false" customHeight="false" outlineLevel="0" collapsed="false">
      <c r="A70" s="19" t="n">
        <v>40025</v>
      </c>
      <c r="B70" s="24" t="n">
        <v>2.907</v>
      </c>
      <c r="C70" s="24" t="n">
        <v>1.764</v>
      </c>
      <c r="D70" s="24" t="n">
        <v>1.791</v>
      </c>
      <c r="E70" s="24" t="n">
        <v>2.234</v>
      </c>
      <c r="F70" s="24" t="n">
        <v>3.611</v>
      </c>
      <c r="G70" s="24" t="n">
        <v>-0.114</v>
      </c>
      <c r="H70" s="24" t="n">
        <v>4.176</v>
      </c>
      <c r="I70" s="24" t="n">
        <v>2.093</v>
      </c>
      <c r="J70" s="24" t="n">
        <v>1.706</v>
      </c>
      <c r="K70" s="24" t="n">
        <v>2.33</v>
      </c>
      <c r="L70" s="24" t="n">
        <v>1.804</v>
      </c>
      <c r="M70" s="24" t="n">
        <v>2.002</v>
      </c>
      <c r="N70" s="24" t="n">
        <v>0.142</v>
      </c>
      <c r="O70" s="24" t="n">
        <v>2.328</v>
      </c>
      <c r="P70" s="24" t="n">
        <v>3.109</v>
      </c>
      <c r="Q70" s="24" t="n">
        <v>2.126</v>
      </c>
      <c r="R70" s="24" t="n">
        <v>2.03</v>
      </c>
      <c r="S70" s="24" t="n">
        <v>2.546</v>
      </c>
      <c r="T70" s="24" t="n">
        <v>3.885</v>
      </c>
      <c r="U70" s="24" t="n">
        <v>0.217</v>
      </c>
      <c r="V70" s="24" t="n">
        <v>4.539</v>
      </c>
      <c r="W70" s="25" t="n">
        <f aca="false">B70-I70</f>
        <v>0.814</v>
      </c>
      <c r="X70" s="25" t="n">
        <f aca="false">C70-J70</f>
        <v>0.0580000000000001</v>
      </c>
      <c r="Y70" s="25" t="n">
        <f aca="false">D70-K70</f>
        <v>-0.539</v>
      </c>
      <c r="Z70" s="25" t="n">
        <f aca="false">E70-L70</f>
        <v>0.43</v>
      </c>
      <c r="AA70" s="25" t="n">
        <f aca="false">F70-M70</f>
        <v>1.609</v>
      </c>
      <c r="AB70" s="25" t="n">
        <f aca="false">G70-N70</f>
        <v>-0.256</v>
      </c>
      <c r="AC70" s="25" t="n">
        <f aca="false">H70-O70</f>
        <v>1.848</v>
      </c>
      <c r="AD70" s="25" t="n">
        <f aca="false">W70-AVERAGE(W$4:W70)</f>
        <v>-0.074776119402985</v>
      </c>
      <c r="AE70" s="25" t="n">
        <f aca="false">X70-AVERAGE(X$4:X70)</f>
        <v>-0.124462686567164</v>
      </c>
      <c r="AF70" s="25" t="n">
        <f aca="false">Y70-AVERAGE(Y$4:Y70)</f>
        <v>-0.624955223880597</v>
      </c>
      <c r="AG70" s="25" t="n">
        <f aca="false">Z70-AVERAGE(Z$4:Z70)</f>
        <v>0.370119402985075</v>
      </c>
      <c r="AH70" s="25" t="n">
        <f aca="false">AA70-AVERAGE(AA$4:AA70)</f>
        <v>0.813119402985075</v>
      </c>
      <c r="AI70" s="25" t="n">
        <f aca="false">AB70-AVERAGE(AB$4:AB70)</f>
        <v>-0.0892388059701493</v>
      </c>
      <c r="AJ70" s="25" t="n">
        <f aca="false">AC70-AVERAGE(AC$4:AC70)</f>
        <v>-0.249223880597015</v>
      </c>
      <c r="AK70" s="23" t="n">
        <f aca="false">-RateDur*(P70-P69)/100</f>
        <v>-0.000285000000000002</v>
      </c>
      <c r="AL70" s="23" t="n">
        <f aca="false">-RateDur*(Q70-Q69)/100</f>
        <v>0.00361</v>
      </c>
      <c r="AM70" s="23" t="n">
        <f aca="false">-RateDur*(R70-R69)/100</f>
        <v>0.00186200000000001</v>
      </c>
      <c r="AN70" s="23" t="n">
        <f aca="false">-RateDur*(S70-S69)/100</f>
        <v>-0.001691</v>
      </c>
      <c r="AO70" s="23" t="n">
        <f aca="false">-RateDur*(T70-T69)/100</f>
        <v>0.002261</v>
      </c>
      <c r="AP70" s="23" t="n">
        <f aca="false">-RateDur*(U70-U69)/100</f>
        <v>0.004598</v>
      </c>
      <c r="AQ70" s="23" t="n">
        <f aca="false">-RateDur*(V70-V69)/100</f>
        <v>-0.002584</v>
      </c>
    </row>
    <row r="71" customFormat="false" ht="15" hidden="false" customHeight="false" outlineLevel="0" collapsed="false">
      <c r="A71" s="19" t="n">
        <v>40056</v>
      </c>
      <c r="B71" s="24" t="n">
        <v>2.644</v>
      </c>
      <c r="C71" s="24" t="n">
        <v>1.692</v>
      </c>
      <c r="D71" s="24" t="n">
        <v>1.592</v>
      </c>
      <c r="E71" s="24" t="n">
        <v>2.112</v>
      </c>
      <c r="F71" s="24" t="n">
        <v>3.473</v>
      </c>
      <c r="G71" s="24" t="n">
        <v>-0.042</v>
      </c>
      <c r="H71" s="24" t="n">
        <v>4.154</v>
      </c>
      <c r="I71" s="24" t="n">
        <v>2.167</v>
      </c>
      <c r="J71" s="24" t="n">
        <v>1.659</v>
      </c>
      <c r="K71" s="24" t="n">
        <v>2.304</v>
      </c>
      <c r="L71" s="24" t="n">
        <v>1.895</v>
      </c>
      <c r="M71" s="24" t="n">
        <v>2.053</v>
      </c>
      <c r="N71" s="24" t="n">
        <v>0.009</v>
      </c>
      <c r="O71" s="24" t="n">
        <v>2.385</v>
      </c>
      <c r="P71" s="24" t="n">
        <v>2.823</v>
      </c>
      <c r="Q71" s="24" t="n">
        <v>1.901</v>
      </c>
      <c r="R71" s="24" t="n">
        <v>1.821</v>
      </c>
      <c r="S71" s="24" t="n">
        <v>2.568</v>
      </c>
      <c r="T71" s="24" t="n">
        <v>3.774</v>
      </c>
      <c r="U71" s="24" t="n">
        <v>0.303</v>
      </c>
      <c r="V71" s="24" t="n">
        <v>4.406</v>
      </c>
      <c r="W71" s="25" t="n">
        <f aca="false">B71-I71</f>
        <v>0.477</v>
      </c>
      <c r="X71" s="25" t="n">
        <f aca="false">C71-J71</f>
        <v>0.0329999999999999</v>
      </c>
      <c r="Y71" s="25" t="n">
        <f aca="false">D71-K71</f>
        <v>-0.712</v>
      </c>
      <c r="Z71" s="25" t="n">
        <f aca="false">E71-L71</f>
        <v>0.217</v>
      </c>
      <c r="AA71" s="25" t="n">
        <f aca="false">F71-M71</f>
        <v>1.42</v>
      </c>
      <c r="AB71" s="25" t="n">
        <f aca="false">G71-N71</f>
        <v>-0.051</v>
      </c>
      <c r="AC71" s="25" t="n">
        <f aca="false">H71-O71</f>
        <v>1.769</v>
      </c>
      <c r="AD71" s="25" t="n">
        <f aca="false">W71-AVERAGE(W$4:W71)</f>
        <v>-0.405720588235294</v>
      </c>
      <c r="AE71" s="25" t="n">
        <f aca="false">X71-AVERAGE(X$4:X71)</f>
        <v>-0.147264705882353</v>
      </c>
      <c r="AF71" s="25" t="n">
        <f aca="false">Y71-AVERAGE(Y$4:Y71)</f>
        <v>-0.786220588235294</v>
      </c>
      <c r="AG71" s="25" t="n">
        <f aca="false">Z71-AVERAGE(Z$4:Z71)</f>
        <v>0.154808823529412</v>
      </c>
      <c r="AH71" s="25" t="n">
        <f aca="false">AA71-AVERAGE(AA$4:AA71)</f>
        <v>0.614941176470588</v>
      </c>
      <c r="AI71" s="25" t="n">
        <f aca="false">AB71-AVERAGE(AB$4:AB71)</f>
        <v>0.114058823529412</v>
      </c>
      <c r="AJ71" s="25" t="n">
        <f aca="false">AC71-AVERAGE(AC$4:AC71)</f>
        <v>-0.32339705882353</v>
      </c>
      <c r="AK71" s="23" t="n">
        <f aca="false">-RateDur*(P71-P70)/100</f>
        <v>0.005434</v>
      </c>
      <c r="AL71" s="23" t="n">
        <f aca="false">-RateDur*(Q71-Q70)/100</f>
        <v>0.004275</v>
      </c>
      <c r="AM71" s="23" t="n">
        <f aca="false">-RateDur*(R71-R70)/100</f>
        <v>0.003971</v>
      </c>
      <c r="AN71" s="23" t="n">
        <f aca="false">-RateDur*(S71-S70)/100</f>
        <v>-0.000418000000000005</v>
      </c>
      <c r="AO71" s="23" t="n">
        <f aca="false">-RateDur*(T71-T70)/100</f>
        <v>0.002109</v>
      </c>
      <c r="AP71" s="23" t="n">
        <f aca="false">-RateDur*(U71-U70)/100</f>
        <v>-0.001634</v>
      </c>
      <c r="AQ71" s="23" t="n">
        <f aca="false">-RateDur*(V71-V70)/100</f>
        <v>0.002527</v>
      </c>
    </row>
    <row r="72" customFormat="false" ht="15" hidden="false" customHeight="false" outlineLevel="0" collapsed="false">
      <c r="A72" s="19" t="n">
        <v>40086</v>
      </c>
      <c r="B72" s="24" t="n">
        <v>2.564</v>
      </c>
      <c r="C72" s="24" t="n">
        <v>1.98</v>
      </c>
      <c r="D72" s="24" t="n">
        <v>1.614</v>
      </c>
      <c r="E72" s="24" t="n">
        <v>2.396</v>
      </c>
      <c r="F72" s="24" t="n">
        <v>3.352</v>
      </c>
      <c r="G72" s="24" t="n">
        <v>-0.133</v>
      </c>
      <c r="H72" s="24" t="n">
        <v>3.859</v>
      </c>
      <c r="I72" s="24" t="n">
        <v>2.219</v>
      </c>
      <c r="J72" s="24" t="n">
        <v>1.668</v>
      </c>
      <c r="K72" s="24" t="n">
        <v>2.306</v>
      </c>
      <c r="L72" s="24" t="n">
        <v>1.861</v>
      </c>
      <c r="M72" s="24" t="n">
        <v>2.184</v>
      </c>
      <c r="N72" s="24" t="n">
        <v>-0.054</v>
      </c>
      <c r="O72" s="24" t="n">
        <v>2.301</v>
      </c>
      <c r="P72" s="24" t="n">
        <v>2.808</v>
      </c>
      <c r="Q72" s="24" t="n">
        <v>2.196</v>
      </c>
      <c r="R72" s="24" t="n">
        <v>1.743</v>
      </c>
      <c r="S72" s="24" t="n">
        <v>2.687</v>
      </c>
      <c r="T72" s="24" t="n">
        <v>3.614</v>
      </c>
      <c r="U72" s="24" t="n">
        <v>0.143</v>
      </c>
      <c r="V72" s="24" t="n">
        <v>3.948</v>
      </c>
      <c r="W72" s="25" t="n">
        <f aca="false">B72-I72</f>
        <v>0.345</v>
      </c>
      <c r="X72" s="25" t="n">
        <f aca="false">C72-J72</f>
        <v>0.312</v>
      </c>
      <c r="Y72" s="25" t="n">
        <f aca="false">D72-K72</f>
        <v>-0.692</v>
      </c>
      <c r="Z72" s="25" t="n">
        <f aca="false">E72-L72</f>
        <v>0.535</v>
      </c>
      <c r="AA72" s="25" t="n">
        <f aca="false">F72-M72</f>
        <v>1.168</v>
      </c>
      <c r="AB72" s="25" t="n">
        <f aca="false">G72-N72</f>
        <v>-0.079</v>
      </c>
      <c r="AC72" s="25" t="n">
        <f aca="false">H72-O72</f>
        <v>1.558</v>
      </c>
      <c r="AD72" s="25" t="n">
        <f aca="false">W72-AVERAGE(W$4:W72)</f>
        <v>-0.529927536231884</v>
      </c>
      <c r="AE72" s="25" t="n">
        <f aca="false">X72-AVERAGE(X$4:X72)</f>
        <v>0.129826086956522</v>
      </c>
      <c r="AF72" s="25" t="n">
        <f aca="false">Y72-AVERAGE(Y$4:Y72)</f>
        <v>-0.755115942028986</v>
      </c>
      <c r="AG72" s="25" t="n">
        <f aca="false">Z72-AVERAGE(Z$4:Z72)</f>
        <v>0.46595652173913</v>
      </c>
      <c r="AH72" s="25" t="n">
        <f aca="false">AA72-AVERAGE(AA$4:AA72)</f>
        <v>0.35768115942029</v>
      </c>
      <c r="AI72" s="25" t="n">
        <f aca="false">AB72-AVERAGE(AB$4:AB72)</f>
        <v>0.0848115942028986</v>
      </c>
      <c r="AJ72" s="25" t="n">
        <f aca="false">AC72-AVERAGE(AC$4:AC72)</f>
        <v>-0.526652173913044</v>
      </c>
      <c r="AK72" s="23" t="n">
        <f aca="false">-RateDur*(P72-P71)/100</f>
        <v>0.000285000000000002</v>
      </c>
      <c r="AL72" s="23" t="n">
        <f aca="false">-RateDur*(Q72-Q71)/100</f>
        <v>-0.005605</v>
      </c>
      <c r="AM72" s="23" t="n">
        <f aca="false">-RateDur*(R72-R71)/100</f>
        <v>0.001482</v>
      </c>
      <c r="AN72" s="23" t="n">
        <f aca="false">-RateDur*(S72-S71)/100</f>
        <v>-0.002261</v>
      </c>
      <c r="AO72" s="23" t="n">
        <f aca="false">-RateDur*(T72-T71)/100</f>
        <v>0.00304</v>
      </c>
      <c r="AP72" s="23" t="n">
        <f aca="false">-RateDur*(U72-U71)/100</f>
        <v>0.00304</v>
      </c>
      <c r="AQ72" s="23" t="n">
        <f aca="false">-RateDur*(V72-V71)/100</f>
        <v>0.00870199999999999</v>
      </c>
    </row>
    <row r="73" customFormat="false" ht="15" hidden="false" customHeight="false" outlineLevel="0" collapsed="false">
      <c r="A73" s="19" t="n">
        <v>40117</v>
      </c>
      <c r="B73" s="24" t="n">
        <v>2.727</v>
      </c>
      <c r="C73" s="24" t="n">
        <v>1.853</v>
      </c>
      <c r="D73" s="24" t="n">
        <v>1.62</v>
      </c>
      <c r="E73" s="24" t="n">
        <v>2.325</v>
      </c>
      <c r="F73" s="24" t="n">
        <v>3.217</v>
      </c>
      <c r="G73" s="24" t="n">
        <v>-0.219</v>
      </c>
      <c r="H73" s="24" t="n">
        <v>3.826</v>
      </c>
      <c r="I73" s="24" t="n">
        <v>2.134</v>
      </c>
      <c r="J73" s="24" t="n">
        <v>1.596</v>
      </c>
      <c r="K73" s="24" t="n">
        <v>2.328</v>
      </c>
      <c r="L73" s="24" t="n">
        <v>1.895</v>
      </c>
      <c r="M73" s="24" t="n">
        <v>2.086</v>
      </c>
      <c r="N73" s="24" t="n">
        <v>-0.029</v>
      </c>
      <c r="O73" s="24" t="n">
        <v>2.153</v>
      </c>
      <c r="P73" s="24" t="n">
        <v>3.053</v>
      </c>
      <c r="Q73" s="24" t="n">
        <v>2.391</v>
      </c>
      <c r="R73" s="24" t="n">
        <v>1.927</v>
      </c>
      <c r="S73" s="24" t="n">
        <v>2.49</v>
      </c>
      <c r="T73" s="24" t="n">
        <v>3.69</v>
      </c>
      <c r="U73" s="24" t="n">
        <v>0.058</v>
      </c>
      <c r="V73" s="24" t="n">
        <v>3.938</v>
      </c>
      <c r="W73" s="25" t="n">
        <f aca="false">B73-I73</f>
        <v>0.593</v>
      </c>
      <c r="X73" s="25" t="n">
        <f aca="false">C73-J73</f>
        <v>0.257</v>
      </c>
      <c r="Y73" s="25" t="n">
        <f aca="false">D73-K73</f>
        <v>-0.708</v>
      </c>
      <c r="Z73" s="25" t="n">
        <f aca="false">E73-L73</f>
        <v>0.43</v>
      </c>
      <c r="AA73" s="25" t="n">
        <f aca="false">F73-M73</f>
        <v>1.131</v>
      </c>
      <c r="AB73" s="25" t="n">
        <f aca="false">G73-N73</f>
        <v>-0.19</v>
      </c>
      <c r="AC73" s="25" t="n">
        <f aca="false">H73-O73</f>
        <v>1.673</v>
      </c>
      <c r="AD73" s="25" t="n">
        <f aca="false">W73-AVERAGE(W$4:W73)</f>
        <v>-0.2779</v>
      </c>
      <c r="AE73" s="25" t="n">
        <f aca="false">X73-AVERAGE(X$4:X73)</f>
        <v>0.0737571428571427</v>
      </c>
      <c r="AF73" s="25" t="n">
        <f aca="false">Y73-AVERAGE(Y$4:Y73)</f>
        <v>-0.7601</v>
      </c>
      <c r="AG73" s="25" t="n">
        <f aca="false">Z73-AVERAGE(Z$4:Z73)</f>
        <v>0.3558</v>
      </c>
      <c r="AH73" s="25" t="n">
        <f aca="false">AA73-AVERAGE(AA$4:AA73)</f>
        <v>0.3161</v>
      </c>
      <c r="AI73" s="25" t="n">
        <f aca="false">AB73-AVERAGE(AB$4:AB73)</f>
        <v>-0.0258142857142857</v>
      </c>
      <c r="AJ73" s="25" t="n">
        <f aca="false">AC73-AVERAGE(AC$4:AC73)</f>
        <v>-0.405771428571429</v>
      </c>
      <c r="AK73" s="23" t="n">
        <f aca="false">-RateDur*(P73-P72)/100</f>
        <v>-0.004655</v>
      </c>
      <c r="AL73" s="23" t="n">
        <f aca="false">-RateDur*(Q73-Q72)/100</f>
        <v>-0.003705</v>
      </c>
      <c r="AM73" s="23" t="n">
        <f aca="false">-RateDur*(R73-R72)/100</f>
        <v>-0.003496</v>
      </c>
      <c r="AN73" s="23" t="n">
        <f aca="false">-RateDur*(S73-S72)/100</f>
        <v>0.00374299999999999</v>
      </c>
      <c r="AO73" s="23" t="n">
        <f aca="false">-RateDur*(T73-T72)/100</f>
        <v>-0.001444</v>
      </c>
      <c r="AP73" s="23" t="n">
        <f aca="false">-RateDur*(U73-U72)/100</f>
        <v>0.001615</v>
      </c>
      <c r="AQ73" s="23" t="n">
        <f aca="false">-RateDur*(V73-V72)/100</f>
        <v>0.000189999999999996</v>
      </c>
    </row>
    <row r="74" customFormat="false" ht="15" hidden="false" customHeight="false" outlineLevel="0" collapsed="false">
      <c r="A74" s="19" t="n">
        <v>40147</v>
      </c>
      <c r="B74" s="24" t="n">
        <v>2.46</v>
      </c>
      <c r="C74" s="24" t="n">
        <v>1.85</v>
      </c>
      <c r="D74" s="24" t="n">
        <v>1.689</v>
      </c>
      <c r="E74" s="24" t="n">
        <v>2.131</v>
      </c>
      <c r="F74" s="24" t="n">
        <v>3.09</v>
      </c>
      <c r="G74" s="24" t="n">
        <v>0.214</v>
      </c>
      <c r="H74" s="24" t="n">
        <v>3.689</v>
      </c>
      <c r="I74" s="24" t="n">
        <v>2.028</v>
      </c>
      <c r="J74" s="24" t="n">
        <v>1.616</v>
      </c>
      <c r="K74" s="24" t="n">
        <v>2.261</v>
      </c>
      <c r="L74" s="24" t="n">
        <v>1.891</v>
      </c>
      <c r="M74" s="24" t="n">
        <v>2.113</v>
      </c>
      <c r="N74" s="24" t="n">
        <v>0.055</v>
      </c>
      <c r="O74" s="24" t="n">
        <v>2.219</v>
      </c>
      <c r="P74" s="24" t="n">
        <v>2.607</v>
      </c>
      <c r="Q74" s="24" t="n">
        <v>2.072</v>
      </c>
      <c r="R74" s="24" t="n">
        <v>1.736</v>
      </c>
      <c r="S74" s="24" t="n">
        <v>2.299</v>
      </c>
      <c r="T74" s="24" t="n">
        <v>3.367</v>
      </c>
      <c r="U74" s="24" t="n">
        <v>0.49</v>
      </c>
      <c r="V74" s="24" t="n">
        <v>3.995</v>
      </c>
      <c r="W74" s="25" t="n">
        <f aca="false">B74-I74</f>
        <v>0.432</v>
      </c>
      <c r="X74" s="25" t="n">
        <f aca="false">C74-J74</f>
        <v>0.234</v>
      </c>
      <c r="Y74" s="25" t="n">
        <f aca="false">D74-K74</f>
        <v>-0.572</v>
      </c>
      <c r="Z74" s="25" t="n">
        <f aca="false">E74-L74</f>
        <v>0.24</v>
      </c>
      <c r="AA74" s="25" t="n">
        <f aca="false">F74-M74</f>
        <v>0.977</v>
      </c>
      <c r="AB74" s="25" t="n">
        <f aca="false">G74-N74</f>
        <v>0.159</v>
      </c>
      <c r="AC74" s="25" t="n">
        <f aca="false">H74-O74</f>
        <v>1.47</v>
      </c>
      <c r="AD74" s="25" t="n">
        <f aca="false">W74-AVERAGE(W$4:W74)</f>
        <v>-0.432718309859155</v>
      </c>
      <c r="AE74" s="25" t="n">
        <f aca="false">X74-AVERAGE(X$4:X74)</f>
        <v>0.0500422535211267</v>
      </c>
      <c r="AF74" s="25" t="n">
        <f aca="false">Y74-AVERAGE(Y$4:Y74)</f>
        <v>-0.61530985915493</v>
      </c>
      <c r="AG74" s="25" t="n">
        <f aca="false">Z74-AVERAGE(Z$4:Z74)</f>
        <v>0.163464788732394</v>
      </c>
      <c r="AH74" s="25" t="n">
        <f aca="false">AA74-AVERAGE(AA$4:AA74)</f>
        <v>0.159816901408451</v>
      </c>
      <c r="AI74" s="25" t="n">
        <f aca="false">AB74-AVERAGE(AB$4:AB74)</f>
        <v>0.318633802816901</v>
      </c>
      <c r="AJ74" s="25" t="n">
        <f aca="false">AC74-AVERAGE(AC$4:AC74)</f>
        <v>-0.600197183098592</v>
      </c>
      <c r="AK74" s="23" t="n">
        <f aca="false">-RateDur*(P74-P73)/100</f>
        <v>0.008474</v>
      </c>
      <c r="AL74" s="23" t="n">
        <f aca="false">-RateDur*(Q74-Q73)/100</f>
        <v>0.006061</v>
      </c>
      <c r="AM74" s="23" t="n">
        <f aca="false">-RateDur*(R74-R73)/100</f>
        <v>0.003629</v>
      </c>
      <c r="AN74" s="23" t="n">
        <f aca="false">-RateDur*(S74-S73)/100</f>
        <v>0.00362900000000001</v>
      </c>
      <c r="AO74" s="23" t="n">
        <f aca="false">-RateDur*(T74-T73)/100</f>
        <v>0.006137</v>
      </c>
      <c r="AP74" s="23" t="n">
        <f aca="false">-RateDur*(U74-U73)/100</f>
        <v>-0.008208</v>
      </c>
      <c r="AQ74" s="23" t="n">
        <f aca="false">-RateDur*(V74-V73)/100</f>
        <v>-0.001083</v>
      </c>
    </row>
    <row r="75" customFormat="false" ht="15" hidden="false" customHeight="false" outlineLevel="0" collapsed="false">
      <c r="A75" s="19" t="n">
        <v>40178</v>
      </c>
      <c r="B75" s="24" t="n">
        <v>2.46</v>
      </c>
      <c r="C75" s="24" t="n">
        <v>2.036</v>
      </c>
      <c r="D75" s="24" t="n">
        <v>1.987</v>
      </c>
      <c r="E75" s="24" t="n">
        <v>2.335</v>
      </c>
      <c r="F75" s="24" t="n">
        <v>3.264</v>
      </c>
      <c r="G75" s="24" t="n">
        <v>0.223</v>
      </c>
      <c r="H75" s="24" t="n">
        <v>3.638</v>
      </c>
      <c r="I75" s="24" t="n">
        <v>1.985</v>
      </c>
      <c r="J75" s="24" t="n">
        <v>1.553</v>
      </c>
      <c r="K75" s="24" t="n">
        <v>2.175</v>
      </c>
      <c r="L75" s="24" t="n">
        <v>1.941</v>
      </c>
      <c r="M75" s="24" t="n">
        <v>2.039</v>
      </c>
      <c r="N75" s="24" t="n">
        <v>0.094</v>
      </c>
      <c r="O75" s="24" t="n">
        <v>2.233</v>
      </c>
      <c r="P75" s="24" t="n">
        <v>2.573</v>
      </c>
      <c r="Q75" s="24" t="n">
        <v>2.097</v>
      </c>
      <c r="R75" s="24" t="n">
        <v>2.186</v>
      </c>
      <c r="S75" s="24" t="n">
        <v>2.617</v>
      </c>
      <c r="T75" s="24" t="n">
        <v>3.265</v>
      </c>
      <c r="U75" s="24" t="n">
        <v>0.522</v>
      </c>
      <c r="V75" s="24" t="n">
        <v>3.866</v>
      </c>
      <c r="W75" s="25" t="n">
        <f aca="false">B75-I75</f>
        <v>0.475</v>
      </c>
      <c r="X75" s="25" t="n">
        <f aca="false">C75-J75</f>
        <v>0.483</v>
      </c>
      <c r="Y75" s="25" t="n">
        <f aca="false">D75-K75</f>
        <v>-0.188</v>
      </c>
      <c r="Z75" s="25" t="n">
        <f aca="false">E75-L75</f>
        <v>0.394</v>
      </c>
      <c r="AA75" s="25" t="n">
        <f aca="false">F75-M75</f>
        <v>1.225</v>
      </c>
      <c r="AB75" s="25" t="n">
        <f aca="false">G75-N75</f>
        <v>0.129</v>
      </c>
      <c r="AC75" s="25" t="n">
        <f aca="false">H75-O75</f>
        <v>1.405</v>
      </c>
      <c r="AD75" s="25" t="n">
        <f aca="false">W75-AVERAGE(W$4:W75)</f>
        <v>-0.384305555555556</v>
      </c>
      <c r="AE75" s="25" t="n">
        <f aca="false">X75-AVERAGE(X$4:X75)</f>
        <v>0.294888888888889</v>
      </c>
      <c r="AF75" s="25" t="n">
        <f aca="false">Y75-AVERAGE(Y$4:Y75)</f>
        <v>-0.228097222222222</v>
      </c>
      <c r="AG75" s="25" t="n">
        <f aca="false">Z75-AVERAGE(Z$4:Z75)</f>
        <v>0.313055555555556</v>
      </c>
      <c r="AH75" s="25" t="n">
        <f aca="false">AA75-AVERAGE(AA$4:AA75)</f>
        <v>0.402152777777777</v>
      </c>
      <c r="AI75" s="25" t="n">
        <f aca="false">AB75-AVERAGE(AB$4:AB75)</f>
        <v>0.284625</v>
      </c>
      <c r="AJ75" s="25" t="n">
        <f aca="false">AC75-AVERAGE(AC$4:AC75)</f>
        <v>-0.655958333333334</v>
      </c>
      <c r="AK75" s="23" t="n">
        <f aca="false">-RateDur*(P75-P74)/100</f>
        <v>0.000646000000000005</v>
      </c>
      <c r="AL75" s="23" t="n">
        <f aca="false">-RateDur*(Q75-Q74)/100</f>
        <v>-0.000474999999999998</v>
      </c>
      <c r="AM75" s="23" t="n">
        <f aca="false">-RateDur*(R75-R74)/100</f>
        <v>-0.00855</v>
      </c>
      <c r="AN75" s="23" t="n">
        <f aca="false">-RateDur*(S75-S74)/100</f>
        <v>-0.006042</v>
      </c>
      <c r="AO75" s="23" t="n">
        <f aca="false">-RateDur*(T75-T74)/100</f>
        <v>0.001938</v>
      </c>
      <c r="AP75" s="23" t="n">
        <f aca="false">-RateDur*(U75-U74)/100</f>
        <v>-0.000608000000000001</v>
      </c>
      <c r="AQ75" s="23" t="n">
        <f aca="false">-RateDur*(V75-V74)/100</f>
        <v>0.002451</v>
      </c>
    </row>
    <row r="76" customFormat="false" ht="15" hidden="false" customHeight="false" outlineLevel="0" collapsed="false">
      <c r="A76" s="19" t="n">
        <v>40209</v>
      </c>
      <c r="B76" s="24" t="n">
        <v>2.643</v>
      </c>
      <c r="C76" s="24" t="n">
        <v>1.926</v>
      </c>
      <c r="D76" s="24" t="n">
        <v>2.014</v>
      </c>
      <c r="E76" s="24" t="n">
        <v>2.288</v>
      </c>
      <c r="F76" s="24" t="n">
        <v>3.289</v>
      </c>
      <c r="G76" s="24" t="n">
        <v>0.11</v>
      </c>
      <c r="H76" s="24" t="n">
        <v>4.113</v>
      </c>
      <c r="I76" s="24" t="n">
        <v>1.926</v>
      </c>
      <c r="J76" s="24" t="n">
        <v>1.589</v>
      </c>
      <c r="K76" s="24" t="n">
        <v>2.204</v>
      </c>
      <c r="L76" s="24" t="n">
        <v>1.925</v>
      </c>
      <c r="M76" s="24" t="n">
        <v>1.959</v>
      </c>
      <c r="N76" s="24" t="n">
        <v>0.142</v>
      </c>
      <c r="O76" s="24" t="n">
        <v>2.118</v>
      </c>
      <c r="P76" s="24" t="n">
        <v>2.882</v>
      </c>
      <c r="Q76" s="24" t="n">
        <v>2.408</v>
      </c>
      <c r="R76" s="24" t="n">
        <v>2.256</v>
      </c>
      <c r="S76" s="24" t="n">
        <v>2.634</v>
      </c>
      <c r="T76" s="24" t="n">
        <v>3.507</v>
      </c>
      <c r="U76" s="24" t="n">
        <v>0.293</v>
      </c>
      <c r="V76" s="24" t="n">
        <v>4.164</v>
      </c>
      <c r="W76" s="25" t="n">
        <f aca="false">B76-I76</f>
        <v>0.717</v>
      </c>
      <c r="X76" s="25" t="n">
        <f aca="false">C76-J76</f>
        <v>0.337</v>
      </c>
      <c r="Y76" s="25" t="n">
        <f aca="false">D76-K76</f>
        <v>-0.19</v>
      </c>
      <c r="Z76" s="25" t="n">
        <f aca="false">E76-L76</f>
        <v>0.363</v>
      </c>
      <c r="AA76" s="25" t="n">
        <f aca="false">F76-M76</f>
        <v>1.33</v>
      </c>
      <c r="AB76" s="25" t="n">
        <f aca="false">G76-N76</f>
        <v>-0.032</v>
      </c>
      <c r="AC76" s="25" t="n">
        <f aca="false">H76-O76</f>
        <v>1.995</v>
      </c>
      <c r="AD76" s="25" t="n">
        <f aca="false">W76-AVERAGE(W$4:W76)</f>
        <v>-0.140356164383562</v>
      </c>
      <c r="AE76" s="25" t="n">
        <f aca="false">X76-AVERAGE(X$4:X76)</f>
        <v>0.146849315068493</v>
      </c>
      <c r="AF76" s="25" t="n">
        <f aca="false">Y76-AVERAGE(Y$4:Y76)</f>
        <v>-0.226945205479452</v>
      </c>
      <c r="AG76" s="25" t="n">
        <f aca="false">Z76-AVERAGE(Z$4:Z76)</f>
        <v>0.278191780821918</v>
      </c>
      <c r="AH76" s="25" t="n">
        <f aca="false">AA76-AVERAGE(AA$4:AA76)</f>
        <v>0.500205479452055</v>
      </c>
      <c r="AI76" s="25" t="n">
        <f aca="false">AB76-AVERAGE(AB$4:AB76)</f>
        <v>0.121931506849315</v>
      </c>
      <c r="AJ76" s="25" t="n">
        <f aca="false">AC76-AVERAGE(AC$4:AC76)</f>
        <v>-0.0650547945205475</v>
      </c>
      <c r="AK76" s="23" t="n">
        <f aca="false">-RateDur*(P76-P75)/100</f>
        <v>-0.005871</v>
      </c>
      <c r="AL76" s="23" t="n">
        <f aca="false">-RateDur*(Q76-Q75)/100</f>
        <v>-0.005909</v>
      </c>
      <c r="AM76" s="23" t="n">
        <f aca="false">-RateDur*(R76-R75)/100</f>
        <v>-0.00133</v>
      </c>
      <c r="AN76" s="23" t="n">
        <f aca="false">-RateDur*(S76-S75)/100</f>
        <v>-0.000322999999999998</v>
      </c>
      <c r="AO76" s="23" t="n">
        <f aca="false">-RateDur*(T76-T75)/100</f>
        <v>-0.004598</v>
      </c>
      <c r="AP76" s="23" t="n">
        <f aca="false">-RateDur*(U76-U75)/100</f>
        <v>0.004351</v>
      </c>
      <c r="AQ76" s="23" t="n">
        <f aca="false">-RateDur*(V76-V75)/100</f>
        <v>-0.00566199999999999</v>
      </c>
    </row>
    <row r="77" customFormat="false" ht="15" hidden="false" customHeight="false" outlineLevel="0" collapsed="false">
      <c r="A77" s="19" t="n">
        <v>40237</v>
      </c>
      <c r="B77" s="24" t="n">
        <v>2.651</v>
      </c>
      <c r="C77" s="24" t="n">
        <v>1.911</v>
      </c>
      <c r="D77" s="24" t="n">
        <v>1.897</v>
      </c>
      <c r="E77" s="24" t="n">
        <v>2.283</v>
      </c>
      <c r="F77" s="24" t="n">
        <v>3.648</v>
      </c>
      <c r="G77" s="24" t="n">
        <v>0.015</v>
      </c>
      <c r="H77" s="24" t="n">
        <v>3.767</v>
      </c>
      <c r="I77" s="24" t="n">
        <v>1.903</v>
      </c>
      <c r="J77" s="24" t="n">
        <v>1.538</v>
      </c>
      <c r="K77" s="24" t="n">
        <v>2.198</v>
      </c>
      <c r="L77" s="24" t="n">
        <v>1.924</v>
      </c>
      <c r="M77" s="24" t="n">
        <v>1.947</v>
      </c>
      <c r="N77" s="24" t="n">
        <v>0.146</v>
      </c>
      <c r="O77" s="24" t="n">
        <v>2.025</v>
      </c>
      <c r="P77" s="24" t="n">
        <v>2.937</v>
      </c>
      <c r="Q77" s="24" t="n">
        <v>2.142</v>
      </c>
      <c r="R77" s="24" t="n">
        <v>2.35</v>
      </c>
      <c r="S77" s="24" t="n">
        <v>2.72</v>
      </c>
      <c r="T77" s="24" t="n">
        <v>3.963</v>
      </c>
      <c r="U77" s="24" t="n">
        <v>0.366</v>
      </c>
      <c r="V77" s="24" t="n">
        <v>3.983</v>
      </c>
      <c r="W77" s="25" t="n">
        <f aca="false">B77-I77</f>
        <v>0.748</v>
      </c>
      <c r="X77" s="25" t="n">
        <f aca="false">C77-J77</f>
        <v>0.373</v>
      </c>
      <c r="Y77" s="25" t="n">
        <f aca="false">D77-K77</f>
        <v>-0.301</v>
      </c>
      <c r="Z77" s="25" t="n">
        <f aca="false">E77-L77</f>
        <v>0.359</v>
      </c>
      <c r="AA77" s="25" t="n">
        <f aca="false">F77-M77</f>
        <v>1.701</v>
      </c>
      <c r="AB77" s="25" t="n">
        <f aca="false">G77-N77</f>
        <v>-0.131</v>
      </c>
      <c r="AC77" s="25" t="n">
        <f aca="false">H77-O77</f>
        <v>1.742</v>
      </c>
      <c r="AD77" s="25" t="n">
        <f aca="false">W77-AVERAGE(W$4:W77)</f>
        <v>-0.107878378378379</v>
      </c>
      <c r="AE77" s="25" t="n">
        <f aca="false">X77-AVERAGE(X$4:X77)</f>
        <v>0.180378378378378</v>
      </c>
      <c r="AF77" s="25" t="n">
        <f aca="false">Y77-AVERAGE(Y$4:Y77)</f>
        <v>-0.333378378378378</v>
      </c>
      <c r="AG77" s="25" t="n">
        <f aca="false">Z77-AVERAGE(Z$4:Z77)</f>
        <v>0.270486486486487</v>
      </c>
      <c r="AH77" s="25" t="n">
        <f aca="false">AA77-AVERAGE(AA$4:AA77)</f>
        <v>0.859432432432433</v>
      </c>
      <c r="AI77" s="25" t="n">
        <f aca="false">AB77-AVERAGE(AB$4:AB77)</f>
        <v>0.0226216216216216</v>
      </c>
      <c r="AJ77" s="25" t="n">
        <f aca="false">AC77-AVERAGE(AC$4:AC77)</f>
        <v>-0.313756756756757</v>
      </c>
      <c r="AK77" s="23" t="n">
        <f aca="false">-RateDur*(P77-P76)/100</f>
        <v>-0.00104499999999999</v>
      </c>
      <c r="AL77" s="23" t="n">
        <f aca="false">-RateDur*(Q77-Q76)/100</f>
        <v>0.005054</v>
      </c>
      <c r="AM77" s="23" t="n">
        <f aca="false">-RateDur*(R77-R76)/100</f>
        <v>-0.00178600000000001</v>
      </c>
      <c r="AN77" s="23" t="n">
        <f aca="false">-RateDur*(S77-S76)/100</f>
        <v>-0.00163400000000001</v>
      </c>
      <c r="AO77" s="23" t="n">
        <f aca="false">-RateDur*(T77-T76)/100</f>
        <v>-0.008664</v>
      </c>
      <c r="AP77" s="23" t="n">
        <f aca="false">-RateDur*(U77-U76)/100</f>
        <v>-0.001387</v>
      </c>
      <c r="AQ77" s="23" t="n">
        <f aca="false">-RateDur*(V77-V76)/100</f>
        <v>0.00343899999999999</v>
      </c>
    </row>
    <row r="78" customFormat="false" ht="15" hidden="false" customHeight="false" outlineLevel="0" collapsed="false">
      <c r="A78" s="19" t="n">
        <v>40268</v>
      </c>
      <c r="B78" s="24" t="n">
        <v>2.72</v>
      </c>
      <c r="C78" s="24" t="n">
        <v>1.776</v>
      </c>
      <c r="D78" s="24" t="n">
        <v>2.356</v>
      </c>
      <c r="E78" s="24" t="n">
        <v>2.291</v>
      </c>
      <c r="F78" s="24" t="n">
        <v>3.43</v>
      </c>
      <c r="G78" s="24" t="n">
        <v>0.162</v>
      </c>
      <c r="H78" s="24" t="n">
        <v>3.926</v>
      </c>
      <c r="I78" s="24" t="n">
        <v>1.908</v>
      </c>
      <c r="J78" s="24" t="n">
        <v>1.496</v>
      </c>
      <c r="K78" s="24" t="n">
        <v>2.179</v>
      </c>
      <c r="L78" s="24" t="n">
        <v>1.903</v>
      </c>
      <c r="M78" s="24" t="n">
        <v>2.189</v>
      </c>
      <c r="N78" s="24" t="n">
        <v>-0.049</v>
      </c>
      <c r="O78" s="24" t="n">
        <v>2.018</v>
      </c>
      <c r="P78" s="24" t="n">
        <v>3.074</v>
      </c>
      <c r="Q78" s="24" t="n">
        <v>2.04</v>
      </c>
      <c r="R78" s="24" t="n">
        <v>2.666</v>
      </c>
      <c r="S78" s="24" t="n">
        <v>2.517</v>
      </c>
      <c r="T78" s="24" t="n">
        <v>3.638</v>
      </c>
      <c r="U78" s="24" t="n">
        <v>0.531</v>
      </c>
      <c r="V78" s="24" t="n">
        <v>4.149</v>
      </c>
      <c r="W78" s="25" t="n">
        <f aca="false">B78-I78</f>
        <v>0.812</v>
      </c>
      <c r="X78" s="25" t="n">
        <f aca="false">C78-J78</f>
        <v>0.28</v>
      </c>
      <c r="Y78" s="25" t="n">
        <f aca="false">D78-K78</f>
        <v>0.177</v>
      </c>
      <c r="Z78" s="25" t="n">
        <f aca="false">E78-L78</f>
        <v>0.388</v>
      </c>
      <c r="AA78" s="25" t="n">
        <f aca="false">F78-M78</f>
        <v>1.241</v>
      </c>
      <c r="AB78" s="25" t="n">
        <f aca="false">G78-N78</f>
        <v>0.211</v>
      </c>
      <c r="AC78" s="25" t="n">
        <f aca="false">H78-O78</f>
        <v>1.908</v>
      </c>
      <c r="AD78" s="25" t="n">
        <f aca="false">W78-AVERAGE(W$4:W78)</f>
        <v>-0.0432933333333332</v>
      </c>
      <c r="AE78" s="25" t="n">
        <f aca="false">X78-AVERAGE(X$4:X78)</f>
        <v>0.0862133333333333</v>
      </c>
      <c r="AF78" s="25" t="n">
        <f aca="false">Y78-AVERAGE(Y$4:Y78)</f>
        <v>0.142693333333333</v>
      </c>
      <c r="AG78" s="25" t="n">
        <f aca="false">Z78-AVERAGE(Z$4:Z78)</f>
        <v>0.295493333333333</v>
      </c>
      <c r="AH78" s="25" t="n">
        <f aca="false">AA78-AVERAGE(AA$4:AA78)</f>
        <v>0.394106666666667</v>
      </c>
      <c r="AI78" s="25" t="n">
        <f aca="false">AB78-AVERAGE(AB$4:AB78)</f>
        <v>0.35976</v>
      </c>
      <c r="AJ78" s="25" t="n">
        <f aca="false">AC78-AVERAGE(AC$4:AC78)</f>
        <v>-0.145786666666666</v>
      </c>
      <c r="AK78" s="23" t="n">
        <f aca="false">-RateDur*(P78-P77)/100</f>
        <v>-0.002603</v>
      </c>
      <c r="AL78" s="23" t="n">
        <f aca="false">-RateDur*(Q78-Q77)/100</f>
        <v>0.001938</v>
      </c>
      <c r="AM78" s="23" t="n">
        <f aca="false">-RateDur*(R78-R77)/100</f>
        <v>-0.006004</v>
      </c>
      <c r="AN78" s="23" t="n">
        <f aca="false">-RateDur*(S78-S77)/100</f>
        <v>0.00385700000000001</v>
      </c>
      <c r="AO78" s="23" t="n">
        <f aca="false">-RateDur*(T78-T77)/100</f>
        <v>0.006175</v>
      </c>
      <c r="AP78" s="23" t="n">
        <f aca="false">-RateDur*(U78-U77)/100</f>
        <v>-0.003135</v>
      </c>
      <c r="AQ78" s="23" t="n">
        <f aca="false">-RateDur*(V78-V77)/100</f>
        <v>-0.003154</v>
      </c>
    </row>
    <row r="79" customFormat="false" ht="15" hidden="false" customHeight="false" outlineLevel="0" collapsed="false">
      <c r="A79" s="19" t="n">
        <v>40298</v>
      </c>
      <c r="B79" s="24" t="n">
        <v>2.579</v>
      </c>
      <c r="C79" s="24" t="n">
        <v>1.836</v>
      </c>
      <c r="D79" s="24" t="n">
        <v>2.053</v>
      </c>
      <c r="E79" s="24" t="n">
        <v>2.491</v>
      </c>
      <c r="F79" s="24" t="n">
        <v>3.49</v>
      </c>
      <c r="G79" s="24" t="n">
        <v>0.168</v>
      </c>
      <c r="H79" s="24" t="n">
        <v>3.889</v>
      </c>
      <c r="I79" s="24" t="n">
        <v>1.846</v>
      </c>
      <c r="J79" s="24" t="n">
        <v>1.465</v>
      </c>
      <c r="K79" s="24" t="n">
        <v>2.192</v>
      </c>
      <c r="L79" s="24" t="n">
        <v>1.867</v>
      </c>
      <c r="M79" s="24" t="n">
        <v>2.196</v>
      </c>
      <c r="N79" s="24" t="n">
        <v>-0.022</v>
      </c>
      <c r="O79" s="24" t="n">
        <v>2.042</v>
      </c>
      <c r="P79" s="24" t="n">
        <v>2.849</v>
      </c>
      <c r="Q79" s="24" t="n">
        <v>2.201</v>
      </c>
      <c r="R79" s="24" t="n">
        <v>2.37</v>
      </c>
      <c r="S79" s="24" t="n">
        <v>2.692</v>
      </c>
      <c r="T79" s="24" t="n">
        <v>3.675</v>
      </c>
      <c r="U79" s="24" t="n">
        <v>0.562</v>
      </c>
      <c r="V79" s="24" t="n">
        <v>4.047</v>
      </c>
      <c r="W79" s="25" t="n">
        <f aca="false">B79-I79</f>
        <v>0.733</v>
      </c>
      <c r="X79" s="25" t="n">
        <f aca="false">C79-J79</f>
        <v>0.371</v>
      </c>
      <c r="Y79" s="25" t="n">
        <f aca="false">D79-K79</f>
        <v>-0.139</v>
      </c>
      <c r="Z79" s="25" t="n">
        <f aca="false">E79-L79</f>
        <v>0.624</v>
      </c>
      <c r="AA79" s="25" t="n">
        <f aca="false">F79-M79</f>
        <v>1.294</v>
      </c>
      <c r="AB79" s="25" t="n">
        <f aca="false">G79-N79</f>
        <v>0.19</v>
      </c>
      <c r="AC79" s="25" t="n">
        <f aca="false">H79-O79</f>
        <v>1.847</v>
      </c>
      <c r="AD79" s="25" t="n">
        <f aca="false">W79-AVERAGE(W$4:W79)</f>
        <v>-0.120684210526316</v>
      </c>
      <c r="AE79" s="25" t="n">
        <f aca="false">X79-AVERAGE(X$4:X79)</f>
        <v>0.174881578947368</v>
      </c>
      <c r="AF79" s="25" t="n">
        <f aca="false">Y79-AVERAGE(Y$4:Y79)</f>
        <v>-0.171026315789474</v>
      </c>
      <c r="AG79" s="25" t="n">
        <f aca="false">Z79-AVERAGE(Z$4:Z79)</f>
        <v>0.5245</v>
      </c>
      <c r="AH79" s="25" t="n">
        <f aca="false">AA79-AVERAGE(AA$4:AA79)</f>
        <v>0.441223684210527</v>
      </c>
      <c r="AI79" s="25" t="n">
        <f aca="false">AB79-AVERAGE(AB$4:AB79)</f>
        <v>0.334302631578947</v>
      </c>
      <c r="AJ79" s="25" t="n">
        <f aca="false">AC79-AVERAGE(AC$4:AC79)</f>
        <v>-0.204065789473684</v>
      </c>
      <c r="AK79" s="23" t="n">
        <f aca="false">-RateDur*(P79-P78)/100</f>
        <v>0.00427499999999999</v>
      </c>
      <c r="AL79" s="23" t="n">
        <f aca="false">-RateDur*(Q79-Q78)/100</f>
        <v>-0.003059</v>
      </c>
      <c r="AM79" s="23" t="n">
        <f aca="false">-RateDur*(R79-R78)/100</f>
        <v>0.005624</v>
      </c>
      <c r="AN79" s="23" t="n">
        <f aca="false">-RateDur*(S79-S78)/100</f>
        <v>-0.00332500000000001</v>
      </c>
      <c r="AO79" s="23" t="n">
        <f aca="false">-RateDur*(T79-T78)/100</f>
        <v>-0.000702999999999998</v>
      </c>
      <c r="AP79" s="23" t="n">
        <f aca="false">-RateDur*(U79-U78)/100</f>
        <v>-0.000589000000000001</v>
      </c>
      <c r="AQ79" s="23" t="n">
        <f aca="false">-RateDur*(V79-V78)/100</f>
        <v>0.00193800000000001</v>
      </c>
    </row>
    <row r="80" customFormat="false" ht="15" hidden="false" customHeight="false" outlineLevel="0" collapsed="false">
      <c r="A80" s="19" t="n">
        <v>40329</v>
      </c>
      <c r="B80" s="24" t="n">
        <v>2.385</v>
      </c>
      <c r="C80" s="24" t="n">
        <v>1.828</v>
      </c>
      <c r="D80" s="24" t="n">
        <v>2.022</v>
      </c>
      <c r="E80" s="24" t="n">
        <v>2.645</v>
      </c>
      <c r="F80" s="24" t="n">
        <v>3.661</v>
      </c>
      <c r="G80" s="24" t="n">
        <v>0.042</v>
      </c>
      <c r="H80" s="24" t="n">
        <v>3.983</v>
      </c>
      <c r="I80" s="24" t="n">
        <v>1.888</v>
      </c>
      <c r="J80" s="24" t="n">
        <v>1.49</v>
      </c>
      <c r="K80" s="24" t="n">
        <v>2.318</v>
      </c>
      <c r="L80" s="24" t="n">
        <v>1.95</v>
      </c>
      <c r="M80" s="24" t="n">
        <v>2.195</v>
      </c>
      <c r="N80" s="24" t="n">
        <v>-0.074</v>
      </c>
      <c r="O80" s="24" t="n">
        <v>2.046</v>
      </c>
      <c r="P80" s="24" t="n">
        <v>2.625</v>
      </c>
      <c r="Q80" s="24" t="n">
        <v>2.031</v>
      </c>
      <c r="R80" s="24" t="n">
        <v>2.356</v>
      </c>
      <c r="S80" s="24" t="n">
        <v>3.036</v>
      </c>
      <c r="T80" s="24" t="n">
        <v>3.813</v>
      </c>
      <c r="U80" s="24" t="n">
        <v>0.097</v>
      </c>
      <c r="V80" s="24" t="n">
        <v>4.254</v>
      </c>
      <c r="W80" s="25" t="n">
        <f aca="false">B80-I80</f>
        <v>0.497</v>
      </c>
      <c r="X80" s="25" t="n">
        <f aca="false">C80-J80</f>
        <v>0.338</v>
      </c>
      <c r="Y80" s="25" t="n">
        <f aca="false">D80-K80</f>
        <v>-0.296</v>
      </c>
      <c r="Z80" s="25" t="n">
        <f aca="false">E80-L80</f>
        <v>0.695</v>
      </c>
      <c r="AA80" s="25" t="n">
        <f aca="false">F80-M80</f>
        <v>1.466</v>
      </c>
      <c r="AB80" s="25" t="n">
        <f aca="false">G80-N80</f>
        <v>0.116</v>
      </c>
      <c r="AC80" s="25" t="n">
        <f aca="false">H80-O80</f>
        <v>1.937</v>
      </c>
      <c r="AD80" s="25" t="n">
        <f aca="false">W80-AVERAGE(W$4:W80)</f>
        <v>-0.352051948051948</v>
      </c>
      <c r="AE80" s="25" t="n">
        <f aca="false">X80-AVERAGE(X$4:X80)</f>
        <v>0.140038961038961</v>
      </c>
      <c r="AF80" s="25" t="n">
        <f aca="false">Y80-AVERAGE(Y$4:Y80)</f>
        <v>-0.323766233766234</v>
      </c>
      <c r="AG80" s="25" t="n">
        <f aca="false">Z80-AVERAGE(Z$4:Z80)</f>
        <v>0.587766233766234</v>
      </c>
      <c r="AH80" s="25" t="n">
        <f aca="false">AA80-AVERAGE(AA$4:AA80)</f>
        <v>0.60525974025974</v>
      </c>
      <c r="AI80" s="25" t="n">
        <f aca="false">AB80-AVERAGE(AB$4:AB80)</f>
        <v>0.256922077922078</v>
      </c>
      <c r="AJ80" s="25" t="n">
        <f aca="false">AC80-AVERAGE(AC$4:AC80)</f>
        <v>-0.112584415584415</v>
      </c>
      <c r="AK80" s="23" t="n">
        <f aca="false">-RateDur*(P80-P79)/100</f>
        <v>0.004256</v>
      </c>
      <c r="AL80" s="23" t="n">
        <f aca="false">-RateDur*(Q80-Q79)/100</f>
        <v>0.00323</v>
      </c>
      <c r="AM80" s="23" t="n">
        <f aca="false">-RateDur*(R80-R79)/100</f>
        <v>0.000266000000000004</v>
      </c>
      <c r="AN80" s="23" t="n">
        <f aca="false">-RateDur*(S80-S79)/100</f>
        <v>-0.006536</v>
      </c>
      <c r="AO80" s="23" t="n">
        <f aca="false">-RateDur*(T80-T79)/100</f>
        <v>-0.00262200000000001</v>
      </c>
      <c r="AP80" s="23" t="n">
        <f aca="false">-RateDur*(U80-U79)/100</f>
        <v>0.008835</v>
      </c>
      <c r="AQ80" s="23" t="n">
        <f aca="false">-RateDur*(V80-V79)/100</f>
        <v>-0.003933</v>
      </c>
    </row>
    <row r="81" customFormat="false" ht="15" hidden="false" customHeight="false" outlineLevel="0" collapsed="false">
      <c r="A81" s="19" t="n">
        <v>40359</v>
      </c>
      <c r="B81" s="24" t="n">
        <v>2.292</v>
      </c>
      <c r="C81" s="24" t="n">
        <v>1.897</v>
      </c>
      <c r="D81" s="24" t="n">
        <v>2.15</v>
      </c>
      <c r="E81" s="24" t="n">
        <v>2.454</v>
      </c>
      <c r="F81" s="24" t="n">
        <v>3.539</v>
      </c>
      <c r="G81" s="24" t="n">
        <v>-0.15</v>
      </c>
      <c r="H81" s="24" t="n">
        <v>4.056</v>
      </c>
      <c r="I81" s="24" t="n">
        <v>1.941</v>
      </c>
      <c r="J81" s="24" t="n">
        <v>1.535</v>
      </c>
      <c r="K81" s="24" t="n">
        <v>2.124</v>
      </c>
      <c r="L81" s="24" t="n">
        <v>1.977</v>
      </c>
      <c r="M81" s="24" t="n">
        <v>2.188</v>
      </c>
      <c r="N81" s="24" t="n">
        <v>0.005</v>
      </c>
      <c r="O81" s="24" t="n">
        <v>2.092</v>
      </c>
      <c r="P81" s="24" t="n">
        <v>2.595</v>
      </c>
      <c r="Q81" s="24" t="n">
        <v>2.219</v>
      </c>
      <c r="R81" s="24" t="n">
        <v>2.335</v>
      </c>
      <c r="S81" s="24" t="n">
        <v>2.646</v>
      </c>
      <c r="T81" s="24" t="n">
        <v>3.794</v>
      </c>
      <c r="U81" s="24" t="n">
        <v>0.02</v>
      </c>
      <c r="V81" s="24" t="n">
        <v>4.38</v>
      </c>
      <c r="W81" s="25" t="n">
        <f aca="false">B81-I81</f>
        <v>0.351</v>
      </c>
      <c r="X81" s="25" t="n">
        <f aca="false">C81-J81</f>
        <v>0.362</v>
      </c>
      <c r="Y81" s="25" t="n">
        <f aca="false">D81-K81</f>
        <v>0.0259999999999998</v>
      </c>
      <c r="Z81" s="25" t="n">
        <f aca="false">E81-L81</f>
        <v>0.477</v>
      </c>
      <c r="AA81" s="25" t="n">
        <f aca="false">F81-M81</f>
        <v>1.351</v>
      </c>
      <c r="AB81" s="25" t="n">
        <f aca="false">G81-N81</f>
        <v>-0.155</v>
      </c>
      <c r="AC81" s="25" t="n">
        <f aca="false">H81-O81</f>
        <v>1.964</v>
      </c>
      <c r="AD81" s="25" t="n">
        <f aca="false">W81-AVERAGE(W$4:W81)</f>
        <v>-0.491666666666667</v>
      </c>
      <c r="AE81" s="25" t="n">
        <f aca="false">X81-AVERAGE(X$4:X81)</f>
        <v>0.161935897435898</v>
      </c>
      <c r="AF81" s="25" t="n">
        <f aca="false">Y81-AVERAGE(Y$4:Y81)</f>
        <v>-0.00174358974358996</v>
      </c>
      <c r="AG81" s="25" t="n">
        <f aca="false">Z81-AVERAGE(Z$4:Z81)</f>
        <v>0.365025641025641</v>
      </c>
      <c r="AH81" s="25" t="n">
        <f aca="false">AA81-AVERAGE(AA$4:AA81)</f>
        <v>0.483974358974359</v>
      </c>
      <c r="AI81" s="25" t="n">
        <f aca="false">AB81-AVERAGE(AB$4:AB81)</f>
        <v>-0.0138974358974359</v>
      </c>
      <c r="AJ81" s="25" t="n">
        <f aca="false">AC81-AVERAGE(AC$4:AC81)</f>
        <v>-0.0844871794871795</v>
      </c>
      <c r="AK81" s="23" t="n">
        <f aca="false">-RateDur*(P81-P80)/100</f>
        <v>0.000569999999999996</v>
      </c>
      <c r="AL81" s="23" t="n">
        <f aca="false">-RateDur*(Q81-Q80)/100</f>
        <v>-0.00357199999999999</v>
      </c>
      <c r="AM81" s="23" t="n">
        <f aca="false">-RateDur*(R81-R80)/100</f>
        <v>0.000398999999999998</v>
      </c>
      <c r="AN81" s="23" t="n">
        <f aca="false">-RateDur*(S81-S80)/100</f>
        <v>0.00741</v>
      </c>
      <c r="AO81" s="23" t="n">
        <f aca="false">-RateDur*(T81-T80)/100</f>
        <v>0.000361000000000002</v>
      </c>
      <c r="AP81" s="23" t="n">
        <f aca="false">-RateDur*(U81-U80)/100</f>
        <v>0.001463</v>
      </c>
      <c r="AQ81" s="23" t="n">
        <f aca="false">-RateDur*(V81-V80)/100</f>
        <v>-0.00239400000000001</v>
      </c>
    </row>
    <row r="82" customFormat="false" ht="15" hidden="false" customHeight="false" outlineLevel="0" collapsed="false">
      <c r="A82" s="19" t="n">
        <v>40390</v>
      </c>
      <c r="B82" s="24" t="n">
        <v>1.784</v>
      </c>
      <c r="C82" s="24" t="n">
        <v>1.758</v>
      </c>
      <c r="D82" s="24" t="n">
        <v>2.285</v>
      </c>
      <c r="E82" s="24" t="n">
        <v>2.495</v>
      </c>
      <c r="F82" s="24" t="n">
        <v>3.542</v>
      </c>
      <c r="G82" s="24" t="n">
        <v>-0.304</v>
      </c>
      <c r="H82" s="24" t="n">
        <v>3.885</v>
      </c>
      <c r="I82" s="24" t="n">
        <v>1.928</v>
      </c>
      <c r="J82" s="24" t="n">
        <v>1.593</v>
      </c>
      <c r="K82" s="24" t="n">
        <v>2.091</v>
      </c>
      <c r="L82" s="24" t="n">
        <v>1.861</v>
      </c>
      <c r="M82" s="24" t="n">
        <v>2.144</v>
      </c>
      <c r="N82" s="24" t="n">
        <v>0.049</v>
      </c>
      <c r="O82" s="24" t="n">
        <v>2.129</v>
      </c>
      <c r="P82" s="24" t="n">
        <v>2.048</v>
      </c>
      <c r="Q82" s="24" t="n">
        <v>1.956</v>
      </c>
      <c r="R82" s="24" t="n">
        <v>2.354</v>
      </c>
      <c r="S82" s="24" t="n">
        <v>2.725</v>
      </c>
      <c r="T82" s="24" t="n">
        <v>3.734</v>
      </c>
      <c r="U82" s="24" t="n">
        <v>-0.154</v>
      </c>
      <c r="V82" s="24" t="n">
        <v>3.979</v>
      </c>
      <c r="W82" s="25" t="n">
        <f aca="false">B82-I82</f>
        <v>-0.144</v>
      </c>
      <c r="X82" s="25" t="n">
        <f aca="false">C82-J82</f>
        <v>0.165</v>
      </c>
      <c r="Y82" s="25" t="n">
        <f aca="false">D82-K82</f>
        <v>0.194</v>
      </c>
      <c r="Z82" s="25" t="n">
        <f aca="false">E82-L82</f>
        <v>0.634</v>
      </c>
      <c r="AA82" s="25" t="n">
        <f aca="false">F82-M82</f>
        <v>1.398</v>
      </c>
      <c r="AB82" s="25" t="n">
        <f aca="false">G82-N82</f>
        <v>-0.353</v>
      </c>
      <c r="AC82" s="25" t="n">
        <f aca="false">H82-O82</f>
        <v>1.756</v>
      </c>
      <c r="AD82" s="25" t="n">
        <f aca="false">W82-AVERAGE(W$4:W82)</f>
        <v>-0.974177215189873</v>
      </c>
      <c r="AE82" s="25" t="n">
        <f aca="false">X82-AVERAGE(X$4:X82)</f>
        <v>-0.034620253164557</v>
      </c>
      <c r="AF82" s="25" t="n">
        <f aca="false">Y82-AVERAGE(Y$4:Y82)</f>
        <v>0.164151898734177</v>
      </c>
      <c r="AG82" s="25" t="n">
        <f aca="false">Z82-AVERAGE(Z$4:Z82)</f>
        <v>0.515417721518988</v>
      </c>
      <c r="AH82" s="25" t="n">
        <f aca="false">AA82-AVERAGE(AA$4:AA82)</f>
        <v>0.524253164556962</v>
      </c>
      <c r="AI82" s="25" t="n">
        <f aca="false">AB82-AVERAGE(AB$4:AB82)</f>
        <v>-0.209215189873418</v>
      </c>
      <c r="AJ82" s="25" t="n">
        <f aca="false">AC82-AVERAGE(AC$4:AC82)</f>
        <v>-0.288784810126582</v>
      </c>
      <c r="AK82" s="23" t="n">
        <f aca="false">-RateDur*(P82-P81)/100</f>
        <v>0.010393</v>
      </c>
      <c r="AL82" s="23" t="n">
        <f aca="false">-RateDur*(Q82-Q81)/100</f>
        <v>0.004997</v>
      </c>
      <c r="AM82" s="23" t="n">
        <f aca="false">-RateDur*(R82-R81)/100</f>
        <v>-0.000361000000000002</v>
      </c>
      <c r="AN82" s="23" t="n">
        <f aca="false">-RateDur*(S82-S81)/100</f>
        <v>-0.001501</v>
      </c>
      <c r="AO82" s="23" t="n">
        <f aca="false">-RateDur*(T82-T81)/100</f>
        <v>0.00114</v>
      </c>
      <c r="AP82" s="23" t="n">
        <f aca="false">-RateDur*(U82-U81)/100</f>
        <v>0.003306</v>
      </c>
      <c r="AQ82" s="23" t="n">
        <f aca="false">-RateDur*(V82-V81)/100</f>
        <v>0.007619</v>
      </c>
    </row>
    <row r="83" customFormat="false" ht="15" hidden="false" customHeight="false" outlineLevel="0" collapsed="false">
      <c r="A83" s="19" t="n">
        <v>40421</v>
      </c>
      <c r="B83" s="24" t="n">
        <v>1.9</v>
      </c>
      <c r="C83" s="24" t="n">
        <v>1.787</v>
      </c>
      <c r="D83" s="24" t="n">
        <v>2.189</v>
      </c>
      <c r="E83" s="24" t="n">
        <v>2.647</v>
      </c>
      <c r="F83" s="24" t="n">
        <v>3.878</v>
      </c>
      <c r="G83" s="24" t="n">
        <v>-0.4</v>
      </c>
      <c r="H83" s="24" t="n">
        <v>3.521</v>
      </c>
      <c r="I83" s="24" t="n">
        <v>1.901</v>
      </c>
      <c r="J83" s="24" t="n">
        <v>1.655</v>
      </c>
      <c r="K83" s="24" t="n">
        <v>2.202</v>
      </c>
      <c r="L83" s="24" t="n">
        <v>1.877</v>
      </c>
      <c r="M83" s="24" t="n">
        <v>2.142</v>
      </c>
      <c r="N83" s="24" t="n">
        <v>0.008</v>
      </c>
      <c r="O83" s="24" t="n">
        <v>2.104</v>
      </c>
      <c r="P83" s="24" t="n">
        <v>2.036</v>
      </c>
      <c r="Q83" s="24" t="n">
        <v>2.194</v>
      </c>
      <c r="R83" s="24" t="n">
        <v>2.503</v>
      </c>
      <c r="S83" s="24" t="n">
        <v>2.654</v>
      </c>
      <c r="T83" s="24" t="n">
        <v>4.258</v>
      </c>
      <c r="U83" s="24" t="n">
        <v>-0.112</v>
      </c>
      <c r="V83" s="24" t="n">
        <v>3.807</v>
      </c>
      <c r="W83" s="25" t="n">
        <f aca="false">B83-I83</f>
        <v>-0.00100000000000011</v>
      </c>
      <c r="X83" s="25" t="n">
        <f aca="false">C83-J83</f>
        <v>0.132</v>
      </c>
      <c r="Y83" s="25" t="n">
        <f aca="false">D83-K83</f>
        <v>-0.0129999999999999</v>
      </c>
      <c r="Z83" s="25" t="n">
        <f aca="false">E83-L83</f>
        <v>0.77</v>
      </c>
      <c r="AA83" s="25" t="n">
        <f aca="false">F83-M83</f>
        <v>1.736</v>
      </c>
      <c r="AB83" s="25" t="n">
        <f aca="false">G83-N83</f>
        <v>-0.408</v>
      </c>
      <c r="AC83" s="25" t="n">
        <f aca="false">H83-O83</f>
        <v>1.417</v>
      </c>
      <c r="AD83" s="25" t="n">
        <f aca="false">W83-AVERAGE(W$4:W83)</f>
        <v>-0.8207875</v>
      </c>
      <c r="AE83" s="25" t="n">
        <f aca="false">X83-AVERAGE(X$4:X83)</f>
        <v>-0.0667750000000001</v>
      </c>
      <c r="AF83" s="25" t="n">
        <f aca="false">Y83-AVERAGE(Y$4:Y83)</f>
        <v>-0.0423124999999999</v>
      </c>
      <c r="AG83" s="25" t="n">
        <f aca="false">Z83-AVERAGE(Z$4:Z83)</f>
        <v>0.643275</v>
      </c>
      <c r="AH83" s="25" t="n">
        <f aca="false">AA83-AVERAGE(AA$4:AA83)</f>
        <v>0.851475</v>
      </c>
      <c r="AI83" s="25" t="n">
        <f aca="false">AB83-AVERAGE(AB$4:AB83)</f>
        <v>-0.2609125</v>
      </c>
      <c r="AJ83" s="25" t="n">
        <f aca="false">AC83-AVERAGE(AC$4:AC83)</f>
        <v>-0.6199375</v>
      </c>
      <c r="AK83" s="23" t="n">
        <f aca="false">-RateDur*(P83-P82)/100</f>
        <v>0.000228</v>
      </c>
      <c r="AL83" s="23" t="n">
        <f aca="false">-RateDur*(Q83-Q82)/100</f>
        <v>-0.004522</v>
      </c>
      <c r="AM83" s="23" t="n">
        <f aca="false">-RateDur*(R83-R82)/100</f>
        <v>-0.002831</v>
      </c>
      <c r="AN83" s="23" t="n">
        <f aca="false">-RateDur*(S83-S82)/100</f>
        <v>0.001349</v>
      </c>
      <c r="AO83" s="23" t="n">
        <f aca="false">-RateDur*(T83-T82)/100</f>
        <v>-0.009956</v>
      </c>
      <c r="AP83" s="23" t="n">
        <f aca="false">-RateDur*(U83-U82)/100</f>
        <v>-0.000798</v>
      </c>
      <c r="AQ83" s="23" t="n">
        <f aca="false">-RateDur*(V83-V82)/100</f>
        <v>0.003268</v>
      </c>
    </row>
    <row r="84" customFormat="false" ht="15" hidden="false" customHeight="false" outlineLevel="0" collapsed="false">
      <c r="A84" s="19" t="n">
        <v>40451</v>
      </c>
      <c r="B84" s="24" t="n">
        <v>1.945</v>
      </c>
      <c r="C84" s="24" t="n">
        <v>1.72</v>
      </c>
      <c r="D84" s="24" t="n">
        <v>2.347</v>
      </c>
      <c r="E84" s="24" t="n">
        <v>2.773</v>
      </c>
      <c r="F84" s="24" t="n">
        <v>3.75</v>
      </c>
      <c r="G84" s="24" t="n">
        <v>-0.478</v>
      </c>
      <c r="H84" s="24" t="n">
        <v>3.616</v>
      </c>
      <c r="I84" s="24" t="n">
        <v>1.96</v>
      </c>
      <c r="J84" s="24" t="n">
        <v>1.584</v>
      </c>
      <c r="K84" s="24" t="n">
        <v>2.213</v>
      </c>
      <c r="L84" s="24" t="n">
        <v>1.904</v>
      </c>
      <c r="M84" s="24" t="n">
        <v>2.184</v>
      </c>
      <c r="N84" s="24" t="n">
        <v>-0.01</v>
      </c>
      <c r="O84" s="24" t="n">
        <v>2.132</v>
      </c>
      <c r="P84" s="24" t="n">
        <v>1.991</v>
      </c>
      <c r="Q84" s="24" t="n">
        <v>1.989</v>
      </c>
      <c r="R84" s="24" t="n">
        <v>2.756</v>
      </c>
      <c r="S84" s="24" t="n">
        <v>2.995</v>
      </c>
      <c r="T84" s="24" t="n">
        <v>3.928</v>
      </c>
      <c r="U84" s="24" t="n">
        <v>-0.248</v>
      </c>
      <c r="V84" s="24" t="n">
        <v>3.945</v>
      </c>
      <c r="W84" s="25" t="n">
        <f aca="false">B84-I84</f>
        <v>-0.0149999999999999</v>
      </c>
      <c r="X84" s="25" t="n">
        <f aca="false">C84-J84</f>
        <v>0.136</v>
      </c>
      <c r="Y84" s="25" t="n">
        <f aca="false">D84-K84</f>
        <v>0.134</v>
      </c>
      <c r="Z84" s="25" t="n">
        <f aca="false">E84-L84</f>
        <v>0.869</v>
      </c>
      <c r="AA84" s="25" t="n">
        <f aca="false">F84-M84</f>
        <v>1.566</v>
      </c>
      <c r="AB84" s="25" t="n">
        <f aca="false">G84-N84</f>
        <v>-0.468</v>
      </c>
      <c r="AC84" s="25" t="n">
        <f aca="false">H84-O84</f>
        <v>1.484</v>
      </c>
      <c r="AD84" s="25" t="n">
        <f aca="false">W84-AVERAGE(W$4:W84)</f>
        <v>-0.824481481481481</v>
      </c>
      <c r="AE84" s="25" t="n">
        <f aca="false">X84-AVERAGE(X$4:X84)</f>
        <v>-0.0620000000000001</v>
      </c>
      <c r="AF84" s="25" t="n">
        <f aca="false">Y84-AVERAGE(Y$4:Y84)</f>
        <v>0.103395061728395</v>
      </c>
      <c r="AG84" s="25" t="n">
        <f aca="false">Z84-AVERAGE(Z$4:Z84)</f>
        <v>0.733111111111111</v>
      </c>
      <c r="AH84" s="25" t="n">
        <f aca="false">AA84-AVERAGE(AA$4:AA84)</f>
        <v>0.673061728395062</v>
      </c>
      <c r="AI84" s="25" t="n">
        <f aca="false">AB84-AVERAGE(AB$4:AB84)</f>
        <v>-0.316950617283951</v>
      </c>
      <c r="AJ84" s="25" t="n">
        <f aca="false">AC84-AVERAGE(AC$4:AC84)</f>
        <v>-0.546111111111111</v>
      </c>
      <c r="AK84" s="23" t="n">
        <f aca="false">-RateDur*(P84-P83)/100</f>
        <v>0.000854999999999999</v>
      </c>
      <c r="AL84" s="23" t="n">
        <f aca="false">-RateDur*(Q84-Q83)/100</f>
        <v>0.003895</v>
      </c>
      <c r="AM84" s="23" t="n">
        <f aca="false">-RateDur*(R84-R83)/100</f>
        <v>-0.00480699999999999</v>
      </c>
      <c r="AN84" s="23" t="n">
        <f aca="false">-RateDur*(S84-S83)/100</f>
        <v>-0.006479</v>
      </c>
      <c r="AO84" s="23" t="n">
        <f aca="false">-RateDur*(T84-T83)/100</f>
        <v>0.00627</v>
      </c>
      <c r="AP84" s="23" t="n">
        <f aca="false">-RateDur*(U84-U83)/100</f>
        <v>0.002584</v>
      </c>
      <c r="AQ84" s="23" t="n">
        <f aca="false">-RateDur*(V84-V83)/100</f>
        <v>-0.002622</v>
      </c>
    </row>
    <row r="85" customFormat="false" ht="15" hidden="false" customHeight="false" outlineLevel="0" collapsed="false">
      <c r="A85" s="19" t="n">
        <v>40482</v>
      </c>
      <c r="B85" s="24" t="n">
        <v>1.712</v>
      </c>
      <c r="C85" s="24" t="n">
        <v>1.944</v>
      </c>
      <c r="D85" s="24" t="n">
        <v>1.868</v>
      </c>
      <c r="E85" s="24" t="n">
        <v>2.717</v>
      </c>
      <c r="F85" s="24" t="n">
        <v>3.366</v>
      </c>
      <c r="G85" s="24" t="n">
        <v>-0.743</v>
      </c>
      <c r="H85" s="24" t="n">
        <v>3.328</v>
      </c>
      <c r="I85" s="24" t="n">
        <v>1.928</v>
      </c>
      <c r="J85" s="24" t="n">
        <v>1.571</v>
      </c>
      <c r="K85" s="24" t="n">
        <v>2.126</v>
      </c>
      <c r="L85" s="24" t="n">
        <v>1.881</v>
      </c>
      <c r="M85" s="24" t="n">
        <v>2.157</v>
      </c>
      <c r="N85" s="24" t="n">
        <v>-0.01</v>
      </c>
      <c r="O85" s="24" t="n">
        <v>2.095</v>
      </c>
      <c r="P85" s="24" t="n">
        <v>1.704</v>
      </c>
      <c r="Q85" s="24" t="n">
        <v>2.444</v>
      </c>
      <c r="R85" s="24" t="n">
        <v>2.307</v>
      </c>
      <c r="S85" s="24" t="n">
        <v>3.083</v>
      </c>
      <c r="T85" s="24" t="n">
        <v>3.695</v>
      </c>
      <c r="U85" s="24" t="n">
        <v>-0.673</v>
      </c>
      <c r="V85" s="24" t="n">
        <v>3.551</v>
      </c>
      <c r="W85" s="25" t="n">
        <f aca="false">B85-I85</f>
        <v>-0.216</v>
      </c>
      <c r="X85" s="25" t="n">
        <f aca="false">C85-J85</f>
        <v>0.373</v>
      </c>
      <c r="Y85" s="25" t="n">
        <f aca="false">D85-K85</f>
        <v>-0.258</v>
      </c>
      <c r="Z85" s="25" t="n">
        <f aca="false">E85-L85</f>
        <v>0.836</v>
      </c>
      <c r="AA85" s="25" t="n">
        <f aca="false">F85-M85</f>
        <v>1.209</v>
      </c>
      <c r="AB85" s="25" t="n">
        <f aca="false">G85-N85</f>
        <v>-0.733</v>
      </c>
      <c r="AC85" s="25" t="n">
        <f aca="false">H85-O85</f>
        <v>1.233</v>
      </c>
      <c r="AD85" s="25" t="n">
        <f aca="false">W85-AVERAGE(W$4:W85)</f>
        <v>-1.0129756097561</v>
      </c>
      <c r="AE85" s="25" t="n">
        <f aca="false">X85-AVERAGE(X$4:X85)</f>
        <v>0.172865853658537</v>
      </c>
      <c r="AF85" s="25" t="n">
        <f aca="false">Y85-AVERAGE(Y$4:Y85)</f>
        <v>-0.285085365853658</v>
      </c>
      <c r="AG85" s="25" t="n">
        <f aca="false">Z85-AVERAGE(Z$4:Z85)</f>
        <v>0.691573170731707</v>
      </c>
      <c r="AH85" s="25" t="n">
        <f aca="false">AA85-AVERAGE(AA$4:AA85)</f>
        <v>0.312207317073171</v>
      </c>
      <c r="AI85" s="25" t="n">
        <f aca="false">AB85-AVERAGE(AB$4:AB85)</f>
        <v>-0.574853658536585</v>
      </c>
      <c r="AJ85" s="25" t="n">
        <f aca="false">AC85-AVERAGE(AC$4:AC85)</f>
        <v>-0.787390243902439</v>
      </c>
      <c r="AK85" s="23" t="n">
        <f aca="false">-RateDur*(P85-P84)/100</f>
        <v>0.005453</v>
      </c>
      <c r="AL85" s="23" t="n">
        <f aca="false">-RateDur*(Q85-Q84)/100</f>
        <v>-0.008645</v>
      </c>
      <c r="AM85" s="23" t="n">
        <f aca="false">-RateDur*(R85-R84)/100</f>
        <v>0.008531</v>
      </c>
      <c r="AN85" s="23" t="n">
        <f aca="false">-RateDur*(S85-S84)/100</f>
        <v>-0.001672</v>
      </c>
      <c r="AO85" s="23" t="n">
        <f aca="false">-RateDur*(T85-T84)/100</f>
        <v>0.004427</v>
      </c>
      <c r="AP85" s="23" t="n">
        <f aca="false">-RateDur*(U85-U84)/100</f>
        <v>0.008075</v>
      </c>
      <c r="AQ85" s="23" t="n">
        <f aca="false">-RateDur*(V85-V84)/100</f>
        <v>0.00748599999999999</v>
      </c>
    </row>
    <row r="86" customFormat="false" ht="15" hidden="false" customHeight="false" outlineLevel="0" collapsed="false">
      <c r="A86" s="19" t="n">
        <v>40512</v>
      </c>
      <c r="B86" s="24" t="n">
        <v>1.65</v>
      </c>
      <c r="C86" s="24" t="n">
        <v>1.62</v>
      </c>
      <c r="D86" s="24" t="n">
        <v>2.084</v>
      </c>
      <c r="E86" s="24" t="n">
        <v>2.662</v>
      </c>
      <c r="F86" s="24" t="n">
        <v>3.571</v>
      </c>
      <c r="G86" s="24" t="n">
        <v>-0.8</v>
      </c>
      <c r="H86" s="24" t="n">
        <v>3.222</v>
      </c>
      <c r="I86" s="24" t="n">
        <v>1.996</v>
      </c>
      <c r="J86" s="24" t="n">
        <v>1.689</v>
      </c>
      <c r="K86" s="24" t="n">
        <v>2.145</v>
      </c>
      <c r="L86" s="24" t="n">
        <v>1.769</v>
      </c>
      <c r="M86" s="24" t="n">
        <v>2.247</v>
      </c>
      <c r="N86" s="24" t="n">
        <v>-0.027</v>
      </c>
      <c r="O86" s="24" t="n">
        <v>2.12</v>
      </c>
      <c r="P86" s="24" t="n">
        <v>1.794</v>
      </c>
      <c r="Q86" s="24" t="n">
        <v>1.992</v>
      </c>
      <c r="R86" s="24" t="n">
        <v>2.297</v>
      </c>
      <c r="S86" s="24" t="n">
        <v>2.825</v>
      </c>
      <c r="T86" s="24" t="n">
        <v>3.754</v>
      </c>
      <c r="U86" s="24" t="n">
        <v>-0.542</v>
      </c>
      <c r="V86" s="24" t="n">
        <v>3.524</v>
      </c>
      <c r="W86" s="25" t="n">
        <f aca="false">B86-I86</f>
        <v>-0.346</v>
      </c>
      <c r="X86" s="25" t="n">
        <f aca="false">C86-J86</f>
        <v>-0.069</v>
      </c>
      <c r="Y86" s="25" t="n">
        <f aca="false">D86-K86</f>
        <v>-0.0609999999999999</v>
      </c>
      <c r="Z86" s="25" t="n">
        <f aca="false">E86-L86</f>
        <v>0.893</v>
      </c>
      <c r="AA86" s="25" t="n">
        <f aca="false">F86-M86</f>
        <v>1.324</v>
      </c>
      <c r="AB86" s="25" t="n">
        <f aca="false">G86-N86</f>
        <v>-0.773</v>
      </c>
      <c r="AC86" s="25" t="n">
        <f aca="false">H86-O86</f>
        <v>1.102</v>
      </c>
      <c r="AD86" s="25" t="n">
        <f aca="false">W86-AVERAGE(W$4:W86)</f>
        <v>-1.12920481927711</v>
      </c>
      <c r="AE86" s="25" t="n">
        <f aca="false">X86-AVERAGE(X$4:X86)</f>
        <v>-0.26589156626506</v>
      </c>
      <c r="AF86" s="25" t="n">
        <f aca="false">Y86-AVERAGE(Y$4:Y86)</f>
        <v>-0.0870240963855421</v>
      </c>
      <c r="AG86" s="25" t="n">
        <f aca="false">Z86-AVERAGE(Z$4:Z86)</f>
        <v>0.73955421686747</v>
      </c>
      <c r="AH86" s="25" t="n">
        <f aca="false">AA86-AVERAGE(AA$4:AA86)</f>
        <v>0.422060240963856</v>
      </c>
      <c r="AI86" s="25" t="n">
        <f aca="false">AB86-AVERAGE(AB$4:AB86)</f>
        <v>-0.60744578313253</v>
      </c>
      <c r="AJ86" s="25" t="n">
        <f aca="false">AC86-AVERAGE(AC$4:AC86)</f>
        <v>-0.90732530120482</v>
      </c>
      <c r="AK86" s="23" t="n">
        <f aca="false">-RateDur*(P86-P85)/100</f>
        <v>-0.00171</v>
      </c>
      <c r="AL86" s="23" t="n">
        <f aca="false">-RateDur*(Q86-Q85)/100</f>
        <v>0.008588</v>
      </c>
      <c r="AM86" s="23" t="n">
        <f aca="false">-RateDur*(R86-R85)/100</f>
        <v>0.000189999999999996</v>
      </c>
      <c r="AN86" s="23" t="n">
        <f aca="false">-RateDur*(S86-S85)/100</f>
        <v>0.004902</v>
      </c>
      <c r="AO86" s="23" t="n">
        <f aca="false">-RateDur*(T86-T85)/100</f>
        <v>-0.001121</v>
      </c>
      <c r="AP86" s="23" t="n">
        <f aca="false">-RateDur*(U86-U85)/100</f>
        <v>-0.002489</v>
      </c>
      <c r="AQ86" s="23" t="n">
        <f aca="false">-RateDur*(V86-V85)/100</f>
        <v>0.000513000000000003</v>
      </c>
    </row>
    <row r="87" customFormat="false" ht="15" hidden="false" customHeight="false" outlineLevel="0" collapsed="false">
      <c r="A87" s="19" t="n">
        <v>40543</v>
      </c>
      <c r="B87" s="24" t="n">
        <v>1.717</v>
      </c>
      <c r="C87" s="24" t="n">
        <v>1.834</v>
      </c>
      <c r="D87" s="24" t="n">
        <v>1.796</v>
      </c>
      <c r="E87" s="24" t="n">
        <v>2.895</v>
      </c>
      <c r="F87" s="24" t="n">
        <v>3.483</v>
      </c>
      <c r="G87" s="24" t="n">
        <v>-0.777</v>
      </c>
      <c r="H87" s="24" t="n">
        <v>3.311</v>
      </c>
      <c r="I87" s="24" t="n">
        <v>1.94</v>
      </c>
      <c r="J87" s="24" t="n">
        <v>1.635</v>
      </c>
      <c r="K87" s="24" t="n">
        <v>2.117</v>
      </c>
      <c r="L87" s="24" t="n">
        <v>1.856</v>
      </c>
      <c r="M87" s="24" t="n">
        <v>2.173</v>
      </c>
      <c r="N87" s="24" t="n">
        <v>0.063</v>
      </c>
      <c r="O87" s="24" t="n">
        <v>2.129</v>
      </c>
      <c r="P87" s="24" t="n">
        <v>2.009</v>
      </c>
      <c r="Q87" s="24" t="n">
        <v>2.226</v>
      </c>
      <c r="R87" s="24" t="n">
        <v>2.028</v>
      </c>
      <c r="S87" s="24" t="n">
        <v>3.225</v>
      </c>
      <c r="T87" s="24" t="n">
        <v>3.75</v>
      </c>
      <c r="U87" s="24" t="n">
        <v>-0.519</v>
      </c>
      <c r="V87" s="24" t="n">
        <v>3.783</v>
      </c>
      <c r="W87" s="25" t="n">
        <f aca="false">B87-I87</f>
        <v>-0.223</v>
      </c>
      <c r="X87" s="25" t="n">
        <f aca="false">C87-J87</f>
        <v>0.199</v>
      </c>
      <c r="Y87" s="25" t="n">
        <f aca="false">D87-K87</f>
        <v>-0.321</v>
      </c>
      <c r="Z87" s="25" t="n">
        <f aca="false">E87-L87</f>
        <v>1.039</v>
      </c>
      <c r="AA87" s="25" t="n">
        <f aca="false">F87-M87</f>
        <v>1.31</v>
      </c>
      <c r="AB87" s="25" t="n">
        <f aca="false">G87-N87</f>
        <v>-0.84</v>
      </c>
      <c r="AC87" s="25" t="n">
        <f aca="false">H87-O87</f>
        <v>1.182</v>
      </c>
      <c r="AD87" s="25" t="n">
        <f aca="false">W87-AVERAGE(W$4:W87)</f>
        <v>-0.99422619047619</v>
      </c>
      <c r="AE87" s="25" t="n">
        <f aca="false">X87-AVERAGE(X$4:X87)</f>
        <v>0.00208333333333335</v>
      </c>
      <c r="AF87" s="25" t="n">
        <f aca="false">Y87-AVERAGE(Y$4:Y87)</f>
        <v>-0.342892857142857</v>
      </c>
      <c r="AG87" s="25" t="n">
        <f aca="false">Z87-AVERAGE(Z$4:Z87)</f>
        <v>0.875011904761905</v>
      </c>
      <c r="AH87" s="25" t="n">
        <f aca="false">AA87-AVERAGE(AA$4:AA87)</f>
        <v>0.403202380952381</v>
      </c>
      <c r="AI87" s="25" t="n">
        <f aca="false">AB87-AVERAGE(AB$4:AB87)</f>
        <v>-0.666416666666667</v>
      </c>
      <c r="AJ87" s="25" t="n">
        <f aca="false">AC87-AVERAGE(AC$4:AC87)</f>
        <v>-0.817476190476191</v>
      </c>
      <c r="AK87" s="23" t="n">
        <f aca="false">-RateDur*(P87-P86)/100</f>
        <v>-0.004085</v>
      </c>
      <c r="AL87" s="23" t="n">
        <f aca="false">-RateDur*(Q87-Q86)/100</f>
        <v>-0.004446</v>
      </c>
      <c r="AM87" s="23" t="n">
        <f aca="false">-RateDur*(R87-R86)/100</f>
        <v>0.005111</v>
      </c>
      <c r="AN87" s="23" t="n">
        <f aca="false">-RateDur*(S87-S86)/100</f>
        <v>-0.0076</v>
      </c>
      <c r="AO87" s="23" t="n">
        <f aca="false">-RateDur*(T87-T86)/100</f>
        <v>7.60000000000001E-005</v>
      </c>
      <c r="AP87" s="23" t="n">
        <f aca="false">-RateDur*(U87-U86)/100</f>
        <v>-0.000437</v>
      </c>
      <c r="AQ87" s="23" t="n">
        <f aca="false">-RateDur*(V87-V86)/100</f>
        <v>-0.004921</v>
      </c>
    </row>
    <row r="88" customFormat="false" ht="15" hidden="false" customHeight="false" outlineLevel="0" collapsed="false">
      <c r="A88" s="19" t="n">
        <v>40574</v>
      </c>
      <c r="B88" s="24" t="n">
        <v>1.866</v>
      </c>
      <c r="C88" s="24" t="n">
        <v>2.041</v>
      </c>
      <c r="D88" s="24" t="n">
        <v>1.681</v>
      </c>
      <c r="E88" s="24" t="n">
        <v>2.696</v>
      </c>
      <c r="F88" s="24" t="n">
        <v>3.598</v>
      </c>
      <c r="G88" s="24" t="n">
        <v>-0.617</v>
      </c>
      <c r="H88" s="24" t="n">
        <v>3.355</v>
      </c>
      <c r="I88" s="24" t="n">
        <v>2.04</v>
      </c>
      <c r="J88" s="24" t="n">
        <v>1.731</v>
      </c>
      <c r="K88" s="24" t="n">
        <v>2.216</v>
      </c>
      <c r="L88" s="24" t="n">
        <v>1.897</v>
      </c>
      <c r="M88" s="24" t="n">
        <v>2.201</v>
      </c>
      <c r="N88" s="24" t="n">
        <v>0.042</v>
      </c>
      <c r="O88" s="24" t="n">
        <v>2.132</v>
      </c>
      <c r="P88" s="24" t="n">
        <v>2.123</v>
      </c>
      <c r="Q88" s="24" t="n">
        <v>2.274</v>
      </c>
      <c r="R88" s="24" t="n">
        <v>2.032</v>
      </c>
      <c r="S88" s="24" t="n">
        <v>3.05</v>
      </c>
      <c r="T88" s="24" t="n">
        <v>3.761</v>
      </c>
      <c r="U88" s="24" t="n">
        <v>-0.435</v>
      </c>
      <c r="V88" s="24" t="n">
        <v>3.719</v>
      </c>
      <c r="W88" s="25" t="n">
        <f aca="false">B88-I88</f>
        <v>-0.174</v>
      </c>
      <c r="X88" s="25" t="n">
        <f aca="false">C88-J88</f>
        <v>0.31</v>
      </c>
      <c r="Y88" s="25" t="n">
        <f aca="false">D88-K88</f>
        <v>-0.535</v>
      </c>
      <c r="Z88" s="25" t="n">
        <f aca="false">E88-L88</f>
        <v>0.799</v>
      </c>
      <c r="AA88" s="25" t="n">
        <f aca="false">F88-M88</f>
        <v>1.397</v>
      </c>
      <c r="AB88" s="25" t="n">
        <f aca="false">G88-N88</f>
        <v>-0.659</v>
      </c>
      <c r="AC88" s="25" t="n">
        <f aca="false">H88-O88</f>
        <v>1.223</v>
      </c>
      <c r="AD88" s="25" t="n">
        <f aca="false">W88-AVERAGE(W$4:W88)</f>
        <v>-0.934105882352941</v>
      </c>
      <c r="AE88" s="25" t="n">
        <f aca="false">X88-AVERAGE(X$4:X88)</f>
        <v>0.11175294117647</v>
      </c>
      <c r="AF88" s="25" t="n">
        <f aca="false">Y88-AVERAGE(Y$4:Y88)</f>
        <v>-0.550341176470588</v>
      </c>
      <c r="AG88" s="25" t="n">
        <f aca="false">Z88-AVERAGE(Z$4:Z88)</f>
        <v>0.627541176470588</v>
      </c>
      <c r="AH88" s="25" t="n">
        <f aca="false">AA88-AVERAGE(AA$4:AA88)</f>
        <v>0.484435294117647</v>
      </c>
      <c r="AI88" s="25" t="n">
        <f aca="false">AB88-AVERAGE(AB$4:AB88)</f>
        <v>-0.479705882352941</v>
      </c>
      <c r="AJ88" s="25" t="n">
        <f aca="false">AC88-AVERAGE(AC$4:AC88)</f>
        <v>-0.767341176470588</v>
      </c>
      <c r="AK88" s="23" t="n">
        <f aca="false">-RateDur*(P88-P87)/100</f>
        <v>-0.00216600000000001</v>
      </c>
      <c r="AL88" s="23" t="n">
        <f aca="false">-RateDur*(Q88-Q87)/100</f>
        <v>-0.000912000000000001</v>
      </c>
      <c r="AM88" s="23" t="n">
        <f aca="false">-RateDur*(R88-R87)/100</f>
        <v>-7.60000000000001E-005</v>
      </c>
      <c r="AN88" s="23" t="n">
        <f aca="false">-RateDur*(S88-S87)/100</f>
        <v>0.00332500000000001</v>
      </c>
      <c r="AO88" s="23" t="n">
        <f aca="false">-RateDur*(T88-T87)/100</f>
        <v>-0.000209000000000002</v>
      </c>
      <c r="AP88" s="23" t="n">
        <f aca="false">-RateDur*(U88-U87)/100</f>
        <v>-0.001596</v>
      </c>
      <c r="AQ88" s="23" t="n">
        <f aca="false">-RateDur*(V88-V87)/100</f>
        <v>0.001216</v>
      </c>
    </row>
    <row r="89" customFormat="false" ht="15" hidden="false" customHeight="false" outlineLevel="0" collapsed="false">
      <c r="A89" s="19" t="n">
        <v>40602</v>
      </c>
      <c r="B89" s="24" t="n">
        <v>2.071</v>
      </c>
      <c r="C89" s="24" t="n">
        <v>1.99</v>
      </c>
      <c r="D89" s="24" t="n">
        <v>1.685</v>
      </c>
      <c r="E89" s="24" t="n">
        <v>2.666</v>
      </c>
      <c r="F89" s="24" t="n">
        <v>3.632</v>
      </c>
      <c r="G89" s="24" t="n">
        <v>-0.286</v>
      </c>
      <c r="H89" s="24" t="n">
        <v>3.686</v>
      </c>
      <c r="I89" s="24" t="n">
        <v>2.072</v>
      </c>
      <c r="J89" s="24" t="n">
        <v>1.824</v>
      </c>
      <c r="K89" s="24" t="n">
        <v>2.276</v>
      </c>
      <c r="L89" s="24" t="n">
        <v>1.949</v>
      </c>
      <c r="M89" s="24" t="n">
        <v>2.218</v>
      </c>
      <c r="N89" s="24" t="n">
        <v>-0.058</v>
      </c>
      <c r="O89" s="24" t="n">
        <v>2.07</v>
      </c>
      <c r="P89" s="24" t="n">
        <v>2.273</v>
      </c>
      <c r="Q89" s="24" t="n">
        <v>2.28</v>
      </c>
      <c r="R89" s="24" t="n">
        <v>1.928</v>
      </c>
      <c r="S89" s="24" t="n">
        <v>3.031</v>
      </c>
      <c r="T89" s="24" t="n">
        <v>3.919</v>
      </c>
      <c r="U89" s="24" t="n">
        <v>0.075</v>
      </c>
      <c r="V89" s="24" t="n">
        <v>3.835</v>
      </c>
      <c r="W89" s="25" t="n">
        <f aca="false">B89-I89</f>
        <v>-0.00099999999999989</v>
      </c>
      <c r="X89" s="25" t="n">
        <f aca="false">C89-J89</f>
        <v>0.166</v>
      </c>
      <c r="Y89" s="25" t="n">
        <f aca="false">D89-K89</f>
        <v>-0.591</v>
      </c>
      <c r="Z89" s="25" t="n">
        <f aca="false">E89-L89</f>
        <v>0.717</v>
      </c>
      <c r="AA89" s="25" t="n">
        <f aca="false">F89-M89</f>
        <v>1.414</v>
      </c>
      <c r="AB89" s="25" t="n">
        <f aca="false">G89-N89</f>
        <v>-0.228</v>
      </c>
      <c r="AC89" s="25" t="n">
        <f aca="false">H89-O89</f>
        <v>1.616</v>
      </c>
      <c r="AD89" s="25" t="n">
        <f aca="false">W89-AVERAGE(W$4:W89)</f>
        <v>-0.752255813953488</v>
      </c>
      <c r="AE89" s="25" t="n">
        <f aca="false">X89-AVERAGE(X$4:X89)</f>
        <v>-0.0318720930232559</v>
      </c>
      <c r="AF89" s="25" t="n">
        <f aca="false">Y89-AVERAGE(Y$4:Y89)</f>
        <v>-0.599290697674418</v>
      </c>
      <c r="AG89" s="25" t="n">
        <f aca="false">Z89-AVERAGE(Z$4:Z89)</f>
        <v>0.539197674418604</v>
      </c>
      <c r="AH89" s="25" t="n">
        <f aca="false">AA89-AVERAGE(AA$4:AA89)</f>
        <v>0.495604651162791</v>
      </c>
      <c r="AI89" s="25" t="n">
        <f aca="false">AB89-AVERAGE(AB$4:AB89)</f>
        <v>-0.0481395348837209</v>
      </c>
      <c r="AJ89" s="25" t="n">
        <f aca="false">AC89-AVERAGE(AC$4:AC89)</f>
        <v>-0.369988372093023</v>
      </c>
      <c r="AK89" s="23" t="n">
        <f aca="false">-RateDur*(P89-P88)/100</f>
        <v>-0.00285</v>
      </c>
      <c r="AL89" s="23" t="n">
        <f aca="false">-RateDur*(Q89-Q88)/100</f>
        <v>-0.000113999999999996</v>
      </c>
      <c r="AM89" s="23" t="n">
        <f aca="false">-RateDur*(R89-R88)/100</f>
        <v>0.001976</v>
      </c>
      <c r="AN89" s="23" t="n">
        <f aca="false">-RateDur*(S89-S88)/100</f>
        <v>0.000360999999999994</v>
      </c>
      <c r="AO89" s="23" t="n">
        <f aca="false">-RateDur*(T89-T88)/100</f>
        <v>-0.003002</v>
      </c>
      <c r="AP89" s="23" t="n">
        <f aca="false">-RateDur*(U89-U88)/100</f>
        <v>-0.00969</v>
      </c>
      <c r="AQ89" s="23" t="n">
        <f aca="false">-RateDur*(V89-V88)/100</f>
        <v>-0.002204</v>
      </c>
    </row>
    <row r="90" customFormat="false" ht="15" hidden="false" customHeight="false" outlineLevel="0" collapsed="false">
      <c r="A90" s="19" t="n">
        <v>40633</v>
      </c>
      <c r="B90" s="24" t="n">
        <v>2.331</v>
      </c>
      <c r="C90" s="24" t="n">
        <v>1.922</v>
      </c>
      <c r="D90" s="24" t="n">
        <v>1.784</v>
      </c>
      <c r="E90" s="24" t="n">
        <v>2.799</v>
      </c>
      <c r="F90" s="24" t="n">
        <v>3.562</v>
      </c>
      <c r="G90" s="24" t="n">
        <v>-0.388</v>
      </c>
      <c r="H90" s="24" t="n">
        <v>3.913</v>
      </c>
      <c r="I90" s="24" t="n">
        <v>2.032</v>
      </c>
      <c r="J90" s="24" t="n">
        <v>1.762</v>
      </c>
      <c r="K90" s="24" t="n">
        <v>2.236</v>
      </c>
      <c r="L90" s="24" t="n">
        <v>1.978</v>
      </c>
      <c r="M90" s="24" t="n">
        <v>2.241</v>
      </c>
      <c r="N90" s="24" t="n">
        <v>0.006</v>
      </c>
      <c r="O90" s="24" t="n">
        <v>2.152</v>
      </c>
      <c r="P90" s="24" t="n">
        <v>2.597</v>
      </c>
      <c r="Q90" s="24" t="n">
        <v>2.205</v>
      </c>
      <c r="R90" s="24" t="n">
        <v>2.28</v>
      </c>
      <c r="S90" s="24" t="n">
        <v>3.097</v>
      </c>
      <c r="T90" s="24" t="n">
        <v>3.728</v>
      </c>
      <c r="U90" s="24" t="n">
        <v>-0.269</v>
      </c>
      <c r="V90" s="24" t="n">
        <v>4.242</v>
      </c>
      <c r="W90" s="25" t="n">
        <f aca="false">B90-I90</f>
        <v>0.299</v>
      </c>
      <c r="X90" s="25" t="n">
        <f aca="false">C90-J90</f>
        <v>0.16</v>
      </c>
      <c r="Y90" s="25" t="n">
        <f aca="false">D90-K90</f>
        <v>-0.452</v>
      </c>
      <c r="Z90" s="25" t="n">
        <f aca="false">E90-L90</f>
        <v>0.821</v>
      </c>
      <c r="AA90" s="25" t="n">
        <f aca="false">F90-M90</f>
        <v>1.321</v>
      </c>
      <c r="AB90" s="25" t="n">
        <f aca="false">G90-N90</f>
        <v>-0.394</v>
      </c>
      <c r="AC90" s="25" t="n">
        <f aca="false">H90-O90</f>
        <v>1.761</v>
      </c>
      <c r="AD90" s="25" t="n">
        <f aca="false">W90-AVERAGE(W$4:W90)</f>
        <v>-0.447057471264368</v>
      </c>
      <c r="AE90" s="25" t="n">
        <f aca="false">X90-AVERAGE(X$4:X90)</f>
        <v>-0.0374367816091955</v>
      </c>
      <c r="AF90" s="25" t="n">
        <f aca="false">Y90-AVERAGE(Y$4:Y90)</f>
        <v>-0.455</v>
      </c>
      <c r="AG90" s="25" t="n">
        <f aca="false">Z90-AVERAGE(Z$4:Z90)</f>
        <v>0.635804597701149</v>
      </c>
      <c r="AH90" s="25" t="n">
        <f aca="false">AA90-AVERAGE(AA$4:AA90)</f>
        <v>0.397977011494253</v>
      </c>
      <c r="AI90" s="25" t="n">
        <f aca="false">AB90-AVERAGE(AB$4:AB90)</f>
        <v>-0.21167816091954</v>
      </c>
      <c r="AJ90" s="25" t="n">
        <f aca="false">AC90-AVERAGE(AC$4:AC90)</f>
        <v>-0.222402298850575</v>
      </c>
      <c r="AK90" s="23" t="n">
        <f aca="false">-RateDur*(P90-P89)/100</f>
        <v>-0.006156</v>
      </c>
      <c r="AL90" s="23" t="n">
        <f aca="false">-RateDur*(Q90-Q89)/100</f>
        <v>0.00142499999999999</v>
      </c>
      <c r="AM90" s="23" t="n">
        <f aca="false">-RateDur*(R90-R89)/100</f>
        <v>-0.006688</v>
      </c>
      <c r="AN90" s="23" t="n">
        <f aca="false">-RateDur*(S90-S89)/100</f>
        <v>-0.001254</v>
      </c>
      <c r="AO90" s="23" t="n">
        <f aca="false">-RateDur*(T90-T89)/100</f>
        <v>0.003629</v>
      </c>
      <c r="AP90" s="23" t="n">
        <f aca="false">-RateDur*(U90-U89)/100</f>
        <v>0.006536</v>
      </c>
      <c r="AQ90" s="23" t="n">
        <f aca="false">-RateDur*(V90-V89)/100</f>
        <v>-0.007733</v>
      </c>
    </row>
    <row r="91" customFormat="false" ht="15" hidden="false" customHeight="false" outlineLevel="0" collapsed="false">
      <c r="A91" s="19" t="n">
        <v>40663</v>
      </c>
      <c r="B91" s="24" t="n">
        <v>2.735</v>
      </c>
      <c r="C91" s="24" t="n">
        <v>1.69</v>
      </c>
      <c r="D91" s="24" t="n">
        <v>1.573</v>
      </c>
      <c r="E91" s="24" t="n">
        <v>2.534</v>
      </c>
      <c r="F91" s="24" t="n">
        <v>3.386</v>
      </c>
      <c r="G91" s="24" t="n">
        <v>-0.274</v>
      </c>
      <c r="H91" s="24" t="n">
        <v>3.855</v>
      </c>
      <c r="I91" s="24" t="n">
        <v>2.096</v>
      </c>
      <c r="J91" s="24" t="n">
        <v>1.803</v>
      </c>
      <c r="K91" s="24" t="n">
        <v>2.222</v>
      </c>
      <c r="L91" s="24" t="n">
        <v>1.954</v>
      </c>
      <c r="M91" s="24" t="n">
        <v>2.069</v>
      </c>
      <c r="N91" s="24" t="n">
        <v>0.043</v>
      </c>
      <c r="O91" s="24" t="n">
        <v>2.198</v>
      </c>
      <c r="P91" s="24" t="n">
        <v>2.903</v>
      </c>
      <c r="Q91" s="24" t="n">
        <v>1.962</v>
      </c>
      <c r="R91" s="24" t="n">
        <v>1.924</v>
      </c>
      <c r="S91" s="24" t="n">
        <v>2.869</v>
      </c>
      <c r="T91" s="24" t="n">
        <v>3.647</v>
      </c>
      <c r="U91" s="24" t="n">
        <v>-0.235</v>
      </c>
      <c r="V91" s="24" t="n">
        <v>3.964</v>
      </c>
      <c r="W91" s="25" t="n">
        <f aca="false">B91-I91</f>
        <v>0.639</v>
      </c>
      <c r="X91" s="25" t="n">
        <f aca="false">C91-J91</f>
        <v>-0.113</v>
      </c>
      <c r="Y91" s="25" t="n">
        <f aca="false">D91-K91</f>
        <v>-0.649</v>
      </c>
      <c r="Z91" s="25" t="n">
        <f aca="false">E91-L91</f>
        <v>0.58</v>
      </c>
      <c r="AA91" s="25" t="n">
        <f aca="false">F91-M91</f>
        <v>1.317</v>
      </c>
      <c r="AB91" s="25" t="n">
        <f aca="false">G91-N91</f>
        <v>-0.317</v>
      </c>
      <c r="AC91" s="25" t="n">
        <f aca="false">H91-O91</f>
        <v>1.657</v>
      </c>
      <c r="AD91" s="25" t="n">
        <f aca="false">W91-AVERAGE(W$4:W91)</f>
        <v>-0.105840909090909</v>
      </c>
      <c r="AE91" s="25" t="n">
        <f aca="false">X91-AVERAGE(X$4:X91)</f>
        <v>-0.306909090909091</v>
      </c>
      <c r="AF91" s="25" t="n">
        <f aca="false">Y91-AVERAGE(Y$4:Y91)</f>
        <v>-0.644590909090909</v>
      </c>
      <c r="AG91" s="25" t="n">
        <f aca="false">Z91-AVERAGE(Z$4:Z91)</f>
        <v>0.390318181818182</v>
      </c>
      <c r="AH91" s="25" t="n">
        <f aca="false">AA91-AVERAGE(AA$4:AA91)</f>
        <v>0.3895</v>
      </c>
      <c r="AI91" s="25" t="n">
        <f aca="false">AB91-AVERAGE(AB$4:AB91)</f>
        <v>-0.133147727272727</v>
      </c>
      <c r="AJ91" s="25" t="n">
        <f aca="false">AC91-AVERAGE(AC$4:AC91)</f>
        <v>-0.322693181818182</v>
      </c>
      <c r="AK91" s="23" t="n">
        <f aca="false">-RateDur*(P91-P90)/100</f>
        <v>-0.005814</v>
      </c>
      <c r="AL91" s="23" t="n">
        <f aca="false">-RateDur*(Q91-Q90)/100</f>
        <v>0.004617</v>
      </c>
      <c r="AM91" s="23" t="n">
        <f aca="false">-RateDur*(R91-R90)/100</f>
        <v>0.006764</v>
      </c>
      <c r="AN91" s="23" t="n">
        <f aca="false">-RateDur*(S91-S90)/100</f>
        <v>0.004332</v>
      </c>
      <c r="AO91" s="23" t="n">
        <f aca="false">-RateDur*(T91-T90)/100</f>
        <v>0.00153900000000001</v>
      </c>
      <c r="AP91" s="23" t="n">
        <f aca="false">-RateDur*(U91-U90)/100</f>
        <v>-0.000646000000000001</v>
      </c>
      <c r="AQ91" s="23" t="n">
        <f aca="false">-RateDur*(V91-V90)/100</f>
        <v>0.005282</v>
      </c>
    </row>
    <row r="92" customFormat="false" ht="15" hidden="false" customHeight="false" outlineLevel="0" collapsed="false">
      <c r="A92" s="19" t="n">
        <v>40694</v>
      </c>
      <c r="B92" s="24" t="n">
        <v>2.742</v>
      </c>
      <c r="C92" s="24" t="n">
        <v>1.443</v>
      </c>
      <c r="D92" s="24" t="n">
        <v>1.81</v>
      </c>
      <c r="E92" s="24" t="n">
        <v>2.793</v>
      </c>
      <c r="F92" s="24" t="n">
        <v>3.397</v>
      </c>
      <c r="G92" s="24" t="n">
        <v>-0.358</v>
      </c>
      <c r="H92" s="24" t="n">
        <v>3.655</v>
      </c>
      <c r="I92" s="24" t="n">
        <v>2.058</v>
      </c>
      <c r="J92" s="24" t="n">
        <v>1.833</v>
      </c>
      <c r="K92" s="24" t="n">
        <v>2.105</v>
      </c>
      <c r="L92" s="24" t="n">
        <v>1.964</v>
      </c>
      <c r="M92" s="24" t="n">
        <v>2.019</v>
      </c>
      <c r="N92" s="24" t="n">
        <v>0.099</v>
      </c>
      <c r="O92" s="24" t="n">
        <v>2.302</v>
      </c>
      <c r="P92" s="24" t="n">
        <v>2.977</v>
      </c>
      <c r="Q92" s="24" t="n">
        <v>1.82</v>
      </c>
      <c r="R92" s="24" t="n">
        <v>1.962</v>
      </c>
      <c r="S92" s="24" t="n">
        <v>3.153</v>
      </c>
      <c r="T92" s="24" t="n">
        <v>3.794</v>
      </c>
      <c r="U92" s="24" t="n">
        <v>-0.013</v>
      </c>
      <c r="V92" s="24" t="n">
        <v>3.779</v>
      </c>
      <c r="W92" s="25" t="n">
        <f aca="false">B92-I92</f>
        <v>0.684</v>
      </c>
      <c r="X92" s="25" t="n">
        <f aca="false">C92-J92</f>
        <v>-0.39</v>
      </c>
      <c r="Y92" s="25" t="n">
        <f aca="false">D92-K92</f>
        <v>-0.295</v>
      </c>
      <c r="Z92" s="25" t="n">
        <f aca="false">E92-L92</f>
        <v>0.829</v>
      </c>
      <c r="AA92" s="25" t="n">
        <f aca="false">F92-M92</f>
        <v>1.378</v>
      </c>
      <c r="AB92" s="25" t="n">
        <f aca="false">G92-N92</f>
        <v>-0.457</v>
      </c>
      <c r="AC92" s="25" t="n">
        <f aca="false">H92-O92</f>
        <v>1.353</v>
      </c>
      <c r="AD92" s="25" t="n">
        <f aca="false">W92-AVERAGE(W$4:W92)</f>
        <v>-0.0601573033707864</v>
      </c>
      <c r="AE92" s="25" t="n">
        <f aca="false">X92-AVERAGE(X$4:X92)</f>
        <v>-0.577348314606742</v>
      </c>
      <c r="AF92" s="25" t="n">
        <f aca="false">Y92-AVERAGE(Y$4:Y92)</f>
        <v>-0.287325842696629</v>
      </c>
      <c r="AG92" s="25" t="n">
        <f aca="false">Z92-AVERAGE(Z$4:Z92)</f>
        <v>0.632134831460674</v>
      </c>
      <c r="AH92" s="25" t="n">
        <f aca="false">AA92-AVERAGE(AA$4:AA92)</f>
        <v>0.445438202247191</v>
      </c>
      <c r="AI92" s="25" t="n">
        <f aca="false">AB92-AVERAGE(AB$4:AB92)</f>
        <v>-0.270078651685393</v>
      </c>
      <c r="AJ92" s="25" t="n">
        <f aca="false">AC92-AVERAGE(AC$4:AC92)</f>
        <v>-0.619651685393259</v>
      </c>
      <c r="AK92" s="23" t="n">
        <f aca="false">-RateDur*(P92-P91)/100</f>
        <v>-0.001406</v>
      </c>
      <c r="AL92" s="23" t="n">
        <f aca="false">-RateDur*(Q92-Q91)/100</f>
        <v>0.002698</v>
      </c>
      <c r="AM92" s="23" t="n">
        <f aca="false">-RateDur*(R92-R91)/100</f>
        <v>-0.000722000000000001</v>
      </c>
      <c r="AN92" s="23" t="n">
        <f aca="false">-RateDur*(S92-S91)/100</f>
        <v>-0.005396</v>
      </c>
      <c r="AO92" s="23" t="n">
        <f aca="false">-RateDur*(T92-T91)/100</f>
        <v>-0.002793</v>
      </c>
      <c r="AP92" s="23" t="n">
        <f aca="false">-RateDur*(U92-U91)/100</f>
        <v>-0.004218</v>
      </c>
      <c r="AQ92" s="23" t="n">
        <f aca="false">-RateDur*(V92-V91)/100</f>
        <v>0.003515</v>
      </c>
    </row>
    <row r="93" customFormat="false" ht="15" hidden="false" customHeight="false" outlineLevel="0" collapsed="false">
      <c r="A93" s="19" t="n">
        <v>40724</v>
      </c>
      <c r="B93" s="24" t="n">
        <v>2.443</v>
      </c>
      <c r="C93" s="24" t="n">
        <v>1.524</v>
      </c>
      <c r="D93" s="24" t="n">
        <v>1.836</v>
      </c>
      <c r="E93" s="24" t="n">
        <v>2.742</v>
      </c>
      <c r="F93" s="24" t="n">
        <v>3.591</v>
      </c>
      <c r="G93" s="24" t="n">
        <v>-0.279</v>
      </c>
      <c r="H93" s="24" t="n">
        <v>3.635</v>
      </c>
      <c r="I93" s="24" t="n">
        <v>2.076</v>
      </c>
      <c r="J93" s="24" t="n">
        <v>1.735</v>
      </c>
      <c r="K93" s="24" t="n">
        <v>2.053</v>
      </c>
      <c r="L93" s="24" t="n">
        <v>1.893</v>
      </c>
      <c r="M93" s="24" t="n">
        <v>2.163</v>
      </c>
      <c r="N93" s="24" t="n">
        <v>0.07</v>
      </c>
      <c r="O93" s="24" t="n">
        <v>2.337</v>
      </c>
      <c r="P93" s="24" t="n">
        <v>2.538</v>
      </c>
      <c r="Q93" s="24" t="n">
        <v>1.719</v>
      </c>
      <c r="R93" s="24" t="n">
        <v>2.016</v>
      </c>
      <c r="S93" s="24" t="n">
        <v>3.037</v>
      </c>
      <c r="T93" s="24" t="n">
        <v>3.821</v>
      </c>
      <c r="U93" s="24" t="n">
        <v>-0.039</v>
      </c>
      <c r="V93" s="24" t="n">
        <v>3.912</v>
      </c>
      <c r="W93" s="25" t="n">
        <f aca="false">B93-I93</f>
        <v>0.367</v>
      </c>
      <c r="X93" s="25" t="n">
        <f aca="false">C93-J93</f>
        <v>-0.211</v>
      </c>
      <c r="Y93" s="25" t="n">
        <f aca="false">D93-K93</f>
        <v>-0.217</v>
      </c>
      <c r="Z93" s="25" t="n">
        <f aca="false">E93-L93</f>
        <v>0.849</v>
      </c>
      <c r="AA93" s="25" t="n">
        <f aca="false">F93-M93</f>
        <v>1.428</v>
      </c>
      <c r="AB93" s="25" t="n">
        <f aca="false">G93-N93</f>
        <v>-0.349</v>
      </c>
      <c r="AC93" s="25" t="n">
        <f aca="false">H93-O93</f>
        <v>1.298</v>
      </c>
      <c r="AD93" s="25" t="n">
        <f aca="false">W93-AVERAGE(W$4:W93)</f>
        <v>-0.372966666666667</v>
      </c>
      <c r="AE93" s="25" t="n">
        <f aca="false">X93-AVERAGE(X$4:X93)</f>
        <v>-0.393922222222222</v>
      </c>
      <c r="AF93" s="25" t="n">
        <f aca="false">Y93-AVERAGE(Y$4:Y93)</f>
        <v>-0.207</v>
      </c>
      <c r="AG93" s="25" t="n">
        <f aca="false">Z93-AVERAGE(Z$4:Z93)</f>
        <v>0.644888888888889</v>
      </c>
      <c r="AH93" s="25" t="n">
        <f aca="false">AA93-AVERAGE(AA$4:AA93)</f>
        <v>0.489933333333334</v>
      </c>
      <c r="AI93" s="25" t="n">
        <f aca="false">AB93-AVERAGE(AB$4:AB93)</f>
        <v>-0.160277777777778</v>
      </c>
      <c r="AJ93" s="25" t="n">
        <f aca="false">AC93-AVERAGE(AC$4:AC93)</f>
        <v>-0.667155555555556</v>
      </c>
      <c r="AK93" s="23" t="n">
        <f aca="false">-RateDur*(P93-P92)/100</f>
        <v>0.008341</v>
      </c>
      <c r="AL93" s="23" t="n">
        <f aca="false">-RateDur*(Q93-Q92)/100</f>
        <v>0.001919</v>
      </c>
      <c r="AM93" s="23" t="n">
        <f aca="false">-RateDur*(R93-R92)/100</f>
        <v>-0.001026</v>
      </c>
      <c r="AN93" s="23" t="n">
        <f aca="false">-RateDur*(S93-S92)/100</f>
        <v>0.002204</v>
      </c>
      <c r="AO93" s="23" t="n">
        <f aca="false">-RateDur*(T93-T92)/100</f>
        <v>-0.000513000000000003</v>
      </c>
      <c r="AP93" s="23" t="n">
        <f aca="false">-RateDur*(U93-U92)/100</f>
        <v>0.000494</v>
      </c>
      <c r="AQ93" s="23" t="n">
        <f aca="false">-RateDur*(V93-V92)/100</f>
        <v>-0.002527</v>
      </c>
    </row>
    <row r="94" customFormat="false" ht="15" hidden="false" customHeight="false" outlineLevel="0" collapsed="false">
      <c r="A94" s="19" t="n">
        <v>40755</v>
      </c>
      <c r="B94" s="24" t="n">
        <v>2.486</v>
      </c>
      <c r="C94" s="24" t="n">
        <v>1.699</v>
      </c>
      <c r="D94" s="24" t="n">
        <v>1.834</v>
      </c>
      <c r="E94" s="24" t="n">
        <v>2.771</v>
      </c>
      <c r="F94" s="24" t="n">
        <v>3.518</v>
      </c>
      <c r="G94" s="24" t="n">
        <v>-0.473</v>
      </c>
      <c r="H94" s="24" t="n">
        <v>3.461</v>
      </c>
      <c r="I94" s="24" t="n">
        <v>2.103</v>
      </c>
      <c r="J94" s="24" t="n">
        <v>1.645</v>
      </c>
      <c r="K94" s="24" t="n">
        <v>2.049</v>
      </c>
      <c r="L94" s="24" t="n">
        <v>1.832</v>
      </c>
      <c r="M94" s="24" t="n">
        <v>2.201</v>
      </c>
      <c r="N94" s="24" t="n">
        <v>0.012</v>
      </c>
      <c r="O94" s="24" t="n">
        <v>2.286</v>
      </c>
      <c r="P94" s="24" t="n">
        <v>2.82</v>
      </c>
      <c r="Q94" s="24" t="n">
        <v>1.917</v>
      </c>
      <c r="R94" s="24" t="n">
        <v>2.192</v>
      </c>
      <c r="S94" s="24" t="n">
        <v>2.936</v>
      </c>
      <c r="T94" s="24" t="n">
        <v>3.854</v>
      </c>
      <c r="U94" s="24" t="n">
        <v>-0.205</v>
      </c>
      <c r="V94" s="24" t="n">
        <v>3.764</v>
      </c>
      <c r="W94" s="25" t="n">
        <f aca="false">B94-I94</f>
        <v>0.383</v>
      </c>
      <c r="X94" s="25" t="n">
        <f aca="false">C94-J94</f>
        <v>0.0540000000000001</v>
      </c>
      <c r="Y94" s="25" t="n">
        <f aca="false">D94-K94</f>
        <v>-0.215</v>
      </c>
      <c r="Z94" s="25" t="n">
        <f aca="false">E94-L94</f>
        <v>0.939</v>
      </c>
      <c r="AA94" s="25" t="n">
        <f aca="false">F94-M94</f>
        <v>1.317</v>
      </c>
      <c r="AB94" s="25" t="n">
        <f aca="false">G94-N94</f>
        <v>-0.485</v>
      </c>
      <c r="AC94" s="25" t="n">
        <f aca="false">H94-O94</f>
        <v>1.175</v>
      </c>
      <c r="AD94" s="25" t="n">
        <f aca="false">W94-AVERAGE(W$4:W94)</f>
        <v>-0.353043956043956</v>
      </c>
      <c r="AE94" s="25" t="n">
        <f aca="false">X94-AVERAGE(X$4:X94)</f>
        <v>-0.127505494505495</v>
      </c>
      <c r="AF94" s="25" t="n">
        <f aca="false">Y94-AVERAGE(Y$4:Y94)</f>
        <v>-0.202747252747253</v>
      </c>
      <c r="AG94" s="25" t="n">
        <f aca="false">Z94-AVERAGE(Z$4:Z94)</f>
        <v>0.726813186813187</v>
      </c>
      <c r="AH94" s="25" t="n">
        <f aca="false">AA94-AVERAGE(AA$4:AA94)</f>
        <v>0.374769230769231</v>
      </c>
      <c r="AI94" s="25" t="n">
        <f aca="false">AB94-AVERAGE(AB$4:AB94)</f>
        <v>-0.293021978021978</v>
      </c>
      <c r="AJ94" s="25" t="n">
        <f aca="false">AC94-AVERAGE(AC$4:AC94)</f>
        <v>-0.781472527472528</v>
      </c>
      <c r="AK94" s="23" t="n">
        <f aca="false">-RateDur*(P94-P93)/100</f>
        <v>-0.005358</v>
      </c>
      <c r="AL94" s="23" t="n">
        <f aca="false">-RateDur*(Q94-Q93)/100</f>
        <v>-0.003762</v>
      </c>
      <c r="AM94" s="23" t="n">
        <f aca="false">-RateDur*(R94-R93)/100</f>
        <v>-0.003344</v>
      </c>
      <c r="AN94" s="23" t="n">
        <f aca="false">-RateDur*(S94-S93)/100</f>
        <v>0.001919</v>
      </c>
      <c r="AO94" s="23" t="n">
        <f aca="false">-RateDur*(T94-T93)/100</f>
        <v>-0.000626999999999998</v>
      </c>
      <c r="AP94" s="23" t="n">
        <f aca="false">-RateDur*(U94-U93)/100</f>
        <v>0.003154</v>
      </c>
      <c r="AQ94" s="23" t="n">
        <f aca="false">-RateDur*(V94-V93)/100</f>
        <v>0.002812</v>
      </c>
    </row>
    <row r="95" customFormat="false" ht="15" hidden="false" customHeight="false" outlineLevel="0" collapsed="false">
      <c r="A95" s="19" t="n">
        <v>40786</v>
      </c>
      <c r="B95" s="24" t="n">
        <v>2.841</v>
      </c>
      <c r="C95" s="24" t="n">
        <v>1.913</v>
      </c>
      <c r="D95" s="24" t="n">
        <v>1.585</v>
      </c>
      <c r="E95" s="24" t="n">
        <v>2.728</v>
      </c>
      <c r="F95" s="24" t="n">
        <v>3.756</v>
      </c>
      <c r="G95" s="24" t="n">
        <v>-0.435</v>
      </c>
      <c r="H95" s="24" t="n">
        <v>3.409</v>
      </c>
      <c r="I95" s="24" t="n">
        <v>1.987</v>
      </c>
      <c r="J95" s="24" t="n">
        <v>1.633</v>
      </c>
      <c r="K95" s="24" t="n">
        <v>2.13</v>
      </c>
      <c r="L95" s="24" t="n">
        <v>1.801</v>
      </c>
      <c r="M95" s="24" t="n">
        <v>2.146</v>
      </c>
      <c r="N95" s="24" t="n">
        <v>0.075</v>
      </c>
      <c r="O95" s="24" t="n">
        <v>2.391</v>
      </c>
      <c r="P95" s="24" t="n">
        <v>2.971</v>
      </c>
      <c r="Q95" s="24" t="n">
        <v>2.11</v>
      </c>
      <c r="R95" s="24" t="n">
        <v>1.809</v>
      </c>
      <c r="S95" s="24" t="n">
        <v>3.031</v>
      </c>
      <c r="T95" s="24" t="n">
        <v>3.982</v>
      </c>
      <c r="U95" s="24" t="n">
        <v>-0.171</v>
      </c>
      <c r="V95" s="24" t="n">
        <v>3.642</v>
      </c>
      <c r="W95" s="25" t="n">
        <f aca="false">B95-I95</f>
        <v>0.854</v>
      </c>
      <c r="X95" s="25" t="n">
        <f aca="false">C95-J95</f>
        <v>0.28</v>
      </c>
      <c r="Y95" s="25" t="n">
        <f aca="false">D95-K95</f>
        <v>-0.545</v>
      </c>
      <c r="Z95" s="25" t="n">
        <f aca="false">E95-L95</f>
        <v>0.927</v>
      </c>
      <c r="AA95" s="25" t="n">
        <f aca="false">F95-M95</f>
        <v>1.61</v>
      </c>
      <c r="AB95" s="25" t="n">
        <f aca="false">G95-N95</f>
        <v>-0.51</v>
      </c>
      <c r="AC95" s="25" t="n">
        <f aca="false">H95-O95</f>
        <v>1.018</v>
      </c>
      <c r="AD95" s="25" t="n">
        <f aca="false">W95-AVERAGE(W$4:W95)</f>
        <v>0.116673913043478</v>
      </c>
      <c r="AE95" s="25" t="n">
        <f aca="false">X95-AVERAGE(X$4:X95)</f>
        <v>0.0974239130434783</v>
      </c>
      <c r="AF95" s="25" t="n">
        <f aca="false">Y95-AVERAGE(Y$4:Y95)</f>
        <v>-0.52695652173913</v>
      </c>
      <c r="AG95" s="25" t="n">
        <f aca="false">Z95-AVERAGE(Z$4:Z95)</f>
        <v>0.70704347826087</v>
      </c>
      <c r="AH95" s="25" t="n">
        <f aca="false">AA95-AVERAGE(AA$4:AA95)</f>
        <v>0.660510869565217</v>
      </c>
      <c r="AI95" s="25" t="n">
        <f aca="false">AB95-AVERAGE(AB$4:AB95)</f>
        <v>-0.314565217391304</v>
      </c>
      <c r="AJ95" s="25" t="n">
        <f aca="false">AC95-AVERAGE(AC$4:AC95)</f>
        <v>-0.928271739130435</v>
      </c>
      <c r="AK95" s="23" t="n">
        <f aca="false">-RateDur*(P95-P94)/100</f>
        <v>-0.002869</v>
      </c>
      <c r="AL95" s="23" t="n">
        <f aca="false">-RateDur*(Q95-Q94)/100</f>
        <v>-0.003667</v>
      </c>
      <c r="AM95" s="23" t="n">
        <f aca="false">-RateDur*(R95-R94)/100</f>
        <v>0.007277</v>
      </c>
      <c r="AN95" s="23" t="n">
        <f aca="false">-RateDur*(S95-S94)/100</f>
        <v>-0.001805</v>
      </c>
      <c r="AO95" s="23" t="n">
        <f aca="false">-RateDur*(T95-T94)/100</f>
        <v>-0.002432</v>
      </c>
      <c r="AP95" s="23" t="n">
        <f aca="false">-RateDur*(U95-U94)/100</f>
        <v>-0.000645999999999999</v>
      </c>
      <c r="AQ95" s="23" t="n">
        <f aca="false">-RateDur*(V95-V94)/100</f>
        <v>0.002318</v>
      </c>
    </row>
    <row r="96" customFormat="false" ht="15" hidden="false" customHeight="false" outlineLevel="0" collapsed="false">
      <c r="A96" s="19" t="n">
        <v>40816</v>
      </c>
      <c r="B96" s="24" t="n">
        <v>2.62</v>
      </c>
      <c r="C96" s="24" t="n">
        <v>2.051</v>
      </c>
      <c r="D96" s="24" t="n">
        <v>1.745</v>
      </c>
      <c r="E96" s="24" t="n">
        <v>2.449</v>
      </c>
      <c r="F96" s="24" t="n">
        <v>3.365</v>
      </c>
      <c r="G96" s="24" t="n">
        <v>-0.302</v>
      </c>
      <c r="H96" s="24" t="n">
        <v>3.736</v>
      </c>
      <c r="I96" s="24" t="n">
        <v>1.954</v>
      </c>
      <c r="J96" s="24" t="n">
        <v>1.754</v>
      </c>
      <c r="K96" s="24" t="n">
        <v>2.108</v>
      </c>
      <c r="L96" s="24" t="n">
        <v>1.866</v>
      </c>
      <c r="M96" s="24" t="n">
        <v>2.143</v>
      </c>
      <c r="N96" s="24" t="n">
        <v>0.079</v>
      </c>
      <c r="O96" s="24" t="n">
        <v>2.376</v>
      </c>
      <c r="P96" s="24" t="n">
        <v>2.957</v>
      </c>
      <c r="Q96" s="24" t="n">
        <v>2.346</v>
      </c>
      <c r="R96" s="24" t="n">
        <v>2.229</v>
      </c>
      <c r="S96" s="24" t="n">
        <v>2.639</v>
      </c>
      <c r="T96" s="24" t="n">
        <v>3.701</v>
      </c>
      <c r="U96" s="24" t="n">
        <v>0.005</v>
      </c>
      <c r="V96" s="24" t="n">
        <v>4.102</v>
      </c>
      <c r="W96" s="25" t="n">
        <f aca="false">B96-I96</f>
        <v>0.666</v>
      </c>
      <c r="X96" s="25" t="n">
        <f aca="false">C96-J96</f>
        <v>0.297</v>
      </c>
      <c r="Y96" s="25" t="n">
        <f aca="false">D96-K96</f>
        <v>-0.363</v>
      </c>
      <c r="Z96" s="25" t="n">
        <f aca="false">E96-L96</f>
        <v>0.583</v>
      </c>
      <c r="AA96" s="25" t="n">
        <f aca="false">F96-M96</f>
        <v>1.222</v>
      </c>
      <c r="AB96" s="25" t="n">
        <f aca="false">G96-N96</f>
        <v>-0.381</v>
      </c>
      <c r="AC96" s="25" t="n">
        <f aca="false">H96-O96</f>
        <v>1.36</v>
      </c>
      <c r="AD96" s="25" t="n">
        <f aca="false">W96-AVERAGE(W$4:W96)</f>
        <v>-0.0705591397849461</v>
      </c>
      <c r="AE96" s="25" t="n">
        <f aca="false">X96-AVERAGE(X$4:X96)</f>
        <v>0.113193548387097</v>
      </c>
      <c r="AF96" s="25" t="n">
        <f aca="false">Y96-AVERAGE(Y$4:Y96)</f>
        <v>-0.341247311827957</v>
      </c>
      <c r="AG96" s="25" t="n">
        <f aca="false">Z96-AVERAGE(Z$4:Z96)</f>
        <v>0.359139784946236</v>
      </c>
      <c r="AH96" s="25" t="n">
        <f aca="false">AA96-AVERAGE(AA$4:AA96)</f>
        <v>0.269580645161291</v>
      </c>
      <c r="AI96" s="25" t="n">
        <f aca="false">AB96-AVERAGE(AB$4:AB96)</f>
        <v>-0.183569892473118</v>
      </c>
      <c r="AJ96" s="25" t="n">
        <f aca="false">AC96-AVERAGE(AC$4:AC96)</f>
        <v>-0.579967741935484</v>
      </c>
      <c r="AK96" s="23" t="n">
        <f aca="false">-RateDur*(P96-P95)/100</f>
        <v>0.000266000000000004</v>
      </c>
      <c r="AL96" s="23" t="n">
        <f aca="false">-RateDur*(Q96-Q95)/100</f>
        <v>-0.004484</v>
      </c>
      <c r="AM96" s="23" t="n">
        <f aca="false">-RateDur*(R96-R95)/100</f>
        <v>-0.00798</v>
      </c>
      <c r="AN96" s="23" t="n">
        <f aca="false">-RateDur*(S96-S95)/100</f>
        <v>0.00744800000000001</v>
      </c>
      <c r="AO96" s="23" t="n">
        <f aca="false">-RateDur*(T96-T95)/100</f>
        <v>0.005339</v>
      </c>
      <c r="AP96" s="23" t="n">
        <f aca="false">-RateDur*(U96-U95)/100</f>
        <v>-0.003344</v>
      </c>
      <c r="AQ96" s="23" t="n">
        <f aca="false">-RateDur*(V96-V95)/100</f>
        <v>-0.00874000000000001</v>
      </c>
    </row>
    <row r="97" customFormat="false" ht="15" hidden="false" customHeight="false" outlineLevel="0" collapsed="false">
      <c r="A97" s="19" t="n">
        <v>40847</v>
      </c>
      <c r="B97" s="24" t="n">
        <v>2.529</v>
      </c>
      <c r="C97" s="24" t="n">
        <v>1.813</v>
      </c>
      <c r="D97" s="24" t="n">
        <v>1.487</v>
      </c>
      <c r="E97" s="24" t="n">
        <v>2.484</v>
      </c>
      <c r="F97" s="24" t="n">
        <v>3.476</v>
      </c>
      <c r="G97" s="24" t="n">
        <v>0.134</v>
      </c>
      <c r="H97" s="24" t="n">
        <v>3.806</v>
      </c>
      <c r="I97" s="24" t="n">
        <v>1.922</v>
      </c>
      <c r="J97" s="24" t="n">
        <v>1.641</v>
      </c>
      <c r="K97" s="24" t="n">
        <v>2.196</v>
      </c>
      <c r="L97" s="24" t="n">
        <v>1.759</v>
      </c>
      <c r="M97" s="24" t="n">
        <v>2.328</v>
      </c>
      <c r="N97" s="24" t="n">
        <v>0.022</v>
      </c>
      <c r="O97" s="24" t="n">
        <v>2.367</v>
      </c>
      <c r="P97" s="24" t="n">
        <v>2.666</v>
      </c>
      <c r="Q97" s="24" t="n">
        <v>2.043</v>
      </c>
      <c r="R97" s="24" t="n">
        <v>1.69</v>
      </c>
      <c r="S97" s="24" t="n">
        <v>2.83</v>
      </c>
      <c r="T97" s="24" t="n">
        <v>3.789</v>
      </c>
      <c r="U97" s="24" t="n">
        <v>0.395</v>
      </c>
      <c r="V97" s="24" t="n">
        <v>3.92</v>
      </c>
      <c r="W97" s="25" t="n">
        <f aca="false">B97-I97</f>
        <v>0.607</v>
      </c>
      <c r="X97" s="25" t="n">
        <f aca="false">C97-J97</f>
        <v>0.172</v>
      </c>
      <c r="Y97" s="25" t="n">
        <f aca="false">D97-K97</f>
        <v>-0.709</v>
      </c>
      <c r="Z97" s="25" t="n">
        <f aca="false">E97-L97</f>
        <v>0.725</v>
      </c>
      <c r="AA97" s="25" t="n">
        <f aca="false">F97-M97</f>
        <v>1.148</v>
      </c>
      <c r="AB97" s="25" t="n">
        <f aca="false">G97-N97</f>
        <v>0.112</v>
      </c>
      <c r="AC97" s="25" t="n">
        <f aca="false">H97-O97</f>
        <v>1.439</v>
      </c>
      <c r="AD97" s="25" t="n">
        <f aca="false">W97-AVERAGE(W$4:W97)</f>
        <v>-0.12818085106383</v>
      </c>
      <c r="AE97" s="25" t="n">
        <f aca="false">X97-AVERAGE(X$4:X97)</f>
        <v>-0.0116808510638299</v>
      </c>
      <c r="AF97" s="25" t="n">
        <f aca="false">Y97-AVERAGE(Y$4:Y97)</f>
        <v>-0.679936170212766</v>
      </c>
      <c r="AG97" s="25" t="n">
        <f aca="false">Z97-AVERAGE(Z$4:Z97)</f>
        <v>0.495808510638298</v>
      </c>
      <c r="AH97" s="25" t="n">
        <f aca="false">AA97-AVERAGE(AA$4:AA97)</f>
        <v>0.1935</v>
      </c>
      <c r="AI97" s="25" t="n">
        <f aca="false">AB97-AVERAGE(AB$4:AB97)</f>
        <v>0.30613829787234</v>
      </c>
      <c r="AJ97" s="25" t="n">
        <f aca="false">AC97-AVERAGE(AC$4:AC97)</f>
        <v>-0.49563829787234</v>
      </c>
      <c r="AK97" s="23" t="n">
        <f aca="false">-RateDur*(P97-P96)/100</f>
        <v>0.005529</v>
      </c>
      <c r="AL97" s="23" t="n">
        <f aca="false">-RateDur*(Q97-Q96)/100</f>
        <v>0.005757</v>
      </c>
      <c r="AM97" s="23" t="n">
        <f aca="false">-RateDur*(R97-R96)/100</f>
        <v>0.010241</v>
      </c>
      <c r="AN97" s="23" t="n">
        <f aca="false">-RateDur*(S97-S96)/100</f>
        <v>-0.00362900000000001</v>
      </c>
      <c r="AO97" s="23" t="n">
        <f aca="false">-RateDur*(T97-T96)/100</f>
        <v>-0.001672</v>
      </c>
      <c r="AP97" s="23" t="n">
        <f aca="false">-RateDur*(U97-U96)/100</f>
        <v>-0.00741</v>
      </c>
      <c r="AQ97" s="23" t="n">
        <f aca="false">-RateDur*(V97-V96)/100</f>
        <v>0.00345800000000001</v>
      </c>
    </row>
    <row r="98" customFormat="false" ht="15" hidden="false" customHeight="false" outlineLevel="0" collapsed="false">
      <c r="A98" s="19" t="n">
        <v>40877</v>
      </c>
      <c r="B98" s="24" t="n">
        <v>2.395</v>
      </c>
      <c r="C98" s="24" t="n">
        <v>1.511</v>
      </c>
      <c r="D98" s="24" t="n">
        <v>1.517</v>
      </c>
      <c r="E98" s="24" t="n">
        <v>2.491</v>
      </c>
      <c r="F98" s="24" t="n">
        <v>3.386</v>
      </c>
      <c r="G98" s="24" t="n">
        <v>0.049</v>
      </c>
      <c r="H98" s="24" t="n">
        <v>3.894</v>
      </c>
      <c r="I98" s="24" t="n">
        <v>1.902</v>
      </c>
      <c r="J98" s="24" t="n">
        <v>1.642</v>
      </c>
      <c r="K98" s="24" t="n">
        <v>2.294</v>
      </c>
      <c r="L98" s="24" t="n">
        <v>1.918</v>
      </c>
      <c r="M98" s="24" t="n">
        <v>2.281</v>
      </c>
      <c r="N98" s="24" t="n">
        <v>0.071</v>
      </c>
      <c r="O98" s="24" t="n">
        <v>2.359</v>
      </c>
      <c r="P98" s="24" t="n">
        <v>2.635</v>
      </c>
      <c r="Q98" s="24" t="n">
        <v>1.858</v>
      </c>
      <c r="R98" s="24" t="n">
        <v>1.745</v>
      </c>
      <c r="S98" s="24" t="n">
        <v>2.576</v>
      </c>
      <c r="T98" s="24" t="n">
        <v>3.657</v>
      </c>
      <c r="U98" s="24" t="n">
        <v>0.342</v>
      </c>
      <c r="V98" s="24" t="n">
        <v>4.175</v>
      </c>
      <c r="W98" s="25" t="n">
        <f aca="false">B98-I98</f>
        <v>0.493</v>
      </c>
      <c r="X98" s="25" t="n">
        <f aca="false">C98-J98</f>
        <v>-0.131</v>
      </c>
      <c r="Y98" s="25" t="n">
        <f aca="false">D98-K98</f>
        <v>-0.777</v>
      </c>
      <c r="Z98" s="25" t="n">
        <f aca="false">E98-L98</f>
        <v>0.573</v>
      </c>
      <c r="AA98" s="25" t="n">
        <f aca="false">F98-M98</f>
        <v>1.105</v>
      </c>
      <c r="AB98" s="25" t="n">
        <f aca="false">G98-N98</f>
        <v>-0.022</v>
      </c>
      <c r="AC98" s="25" t="n">
        <f aca="false">H98-O98</f>
        <v>1.535</v>
      </c>
      <c r="AD98" s="25" t="n">
        <f aca="false">W98-AVERAGE(W$4:W98)</f>
        <v>-0.239631578947368</v>
      </c>
      <c r="AE98" s="25" t="n">
        <f aca="false">X98-AVERAGE(X$4:X98)</f>
        <v>-0.311368421052632</v>
      </c>
      <c r="AF98" s="25" t="n">
        <f aca="false">Y98-AVERAGE(Y$4:Y98)</f>
        <v>-0.740063157894737</v>
      </c>
      <c r="AG98" s="25" t="n">
        <f aca="false">Z98-AVERAGE(Z$4:Z98)</f>
        <v>0.340189473684211</v>
      </c>
      <c r="AH98" s="25" t="n">
        <f aca="false">AA98-AVERAGE(AA$4:AA98)</f>
        <v>0.148915789473684</v>
      </c>
      <c r="AI98" s="25" t="n">
        <f aca="false">AB98-AVERAGE(AB$4:AB98)</f>
        <v>0.170326315789474</v>
      </c>
      <c r="AJ98" s="25" t="n">
        <f aca="false">AC98-AVERAGE(AC$4:AC98)</f>
        <v>-0.395431578947368</v>
      </c>
      <c r="AK98" s="23" t="n">
        <f aca="false">-RateDur*(P98-P97)/100</f>
        <v>0.000589000000000003</v>
      </c>
      <c r="AL98" s="23" t="n">
        <f aca="false">-RateDur*(Q98-Q97)/100</f>
        <v>0.003515</v>
      </c>
      <c r="AM98" s="23" t="n">
        <f aca="false">-RateDur*(R98-R97)/100</f>
        <v>-0.001045</v>
      </c>
      <c r="AN98" s="23" t="n">
        <f aca="false">-RateDur*(S98-S97)/100</f>
        <v>0.004826</v>
      </c>
      <c r="AO98" s="23" t="n">
        <f aca="false">-RateDur*(T98-T97)/100</f>
        <v>0.002508</v>
      </c>
      <c r="AP98" s="23" t="n">
        <f aca="false">-RateDur*(U98-U97)/100</f>
        <v>0.001007</v>
      </c>
      <c r="AQ98" s="23" t="n">
        <f aca="false">-RateDur*(V98-V97)/100</f>
        <v>-0.004845</v>
      </c>
    </row>
    <row r="99" customFormat="false" ht="15" hidden="false" customHeight="false" outlineLevel="0" collapsed="false">
      <c r="A99" s="19" t="n">
        <v>40908</v>
      </c>
      <c r="B99" s="24" t="n">
        <v>2.136</v>
      </c>
      <c r="C99" s="24" t="n">
        <v>1.088</v>
      </c>
      <c r="D99" s="24" t="n">
        <v>1.739</v>
      </c>
      <c r="E99" s="24" t="n">
        <v>2.15</v>
      </c>
      <c r="F99" s="24" t="n">
        <v>3.663</v>
      </c>
      <c r="G99" s="24" t="n">
        <v>-0.086</v>
      </c>
      <c r="H99" s="24" t="n">
        <v>3.789</v>
      </c>
      <c r="I99" s="24" t="n">
        <v>1.908</v>
      </c>
      <c r="J99" s="24" t="n">
        <v>1.636</v>
      </c>
      <c r="K99" s="24" t="n">
        <v>2.39</v>
      </c>
      <c r="L99" s="24" t="n">
        <v>1.968</v>
      </c>
      <c r="M99" s="24" t="n">
        <v>2.2</v>
      </c>
      <c r="N99" s="24" t="n">
        <v>0.094</v>
      </c>
      <c r="O99" s="24" t="n">
        <v>2.281</v>
      </c>
      <c r="P99" s="24" t="n">
        <v>2.442</v>
      </c>
      <c r="Q99" s="24" t="n">
        <v>1.376</v>
      </c>
      <c r="R99" s="24" t="n">
        <v>1.927</v>
      </c>
      <c r="S99" s="24" t="n">
        <v>2.492</v>
      </c>
      <c r="T99" s="24" t="n">
        <v>3.81</v>
      </c>
      <c r="U99" s="24" t="n">
        <v>0.182</v>
      </c>
      <c r="V99" s="24" t="n">
        <v>3.939</v>
      </c>
      <c r="W99" s="25" t="n">
        <f aca="false">B99-I99</f>
        <v>0.228</v>
      </c>
      <c r="X99" s="25" t="n">
        <f aca="false">C99-J99</f>
        <v>-0.548</v>
      </c>
      <c r="Y99" s="25" t="n">
        <f aca="false">D99-K99</f>
        <v>-0.651</v>
      </c>
      <c r="Z99" s="25" t="n">
        <f aca="false">E99-L99</f>
        <v>0.182</v>
      </c>
      <c r="AA99" s="25" t="n">
        <f aca="false">F99-M99</f>
        <v>1.463</v>
      </c>
      <c r="AB99" s="25" t="n">
        <f aca="false">G99-N99</f>
        <v>-0.18</v>
      </c>
      <c r="AC99" s="25" t="n">
        <f aca="false">H99-O99</f>
        <v>1.508</v>
      </c>
      <c r="AD99" s="25" t="n">
        <f aca="false">W99-AVERAGE(W$4:W99)</f>
        <v>-0.499375</v>
      </c>
      <c r="AE99" s="25" t="n">
        <f aca="false">X99-AVERAGE(X$4:X99)</f>
        <v>-0.72078125</v>
      </c>
      <c r="AF99" s="25" t="n">
        <f aca="false">Y99-AVERAGE(Y$4:Y99)</f>
        <v>-0.607666666666667</v>
      </c>
      <c r="AG99" s="25" t="n">
        <f aca="false">Z99-AVERAGE(Z$4:Z99)</f>
        <v>-0.0502812500000001</v>
      </c>
      <c r="AH99" s="25" t="n">
        <f aca="false">AA99-AVERAGE(AA$4:AA99)</f>
        <v>0.501635416666666</v>
      </c>
      <c r="AI99" s="25" t="n">
        <f aca="false">AB99-AVERAGE(AB$4:AB99)</f>
        <v>0.0121979166666667</v>
      </c>
      <c r="AJ99" s="25" t="n">
        <f aca="false">AC99-AVERAGE(AC$4:AC99)</f>
        <v>-0.41803125</v>
      </c>
      <c r="AK99" s="23" t="n">
        <f aca="false">-RateDur*(P99-P98)/100</f>
        <v>0.00366699999999999</v>
      </c>
      <c r="AL99" s="23" t="n">
        <f aca="false">-RateDur*(Q99-Q98)/100</f>
        <v>0.00915800000000001</v>
      </c>
      <c r="AM99" s="23" t="n">
        <f aca="false">-RateDur*(R99-R98)/100</f>
        <v>-0.003458</v>
      </c>
      <c r="AN99" s="23" t="n">
        <f aca="false">-RateDur*(S99-S98)/100</f>
        <v>0.001596</v>
      </c>
      <c r="AO99" s="23" t="n">
        <f aca="false">-RateDur*(T99-T98)/100</f>
        <v>-0.002907</v>
      </c>
      <c r="AP99" s="23" t="n">
        <f aca="false">-RateDur*(U99-U98)/100</f>
        <v>0.00304</v>
      </c>
      <c r="AQ99" s="23" t="n">
        <f aca="false">-RateDur*(V99-V98)/100</f>
        <v>0.004484</v>
      </c>
    </row>
    <row r="100" customFormat="false" ht="15" hidden="false" customHeight="false" outlineLevel="0" collapsed="false">
      <c r="A100" s="19" t="n">
        <v>40939</v>
      </c>
      <c r="B100" s="24" t="n">
        <v>2.2</v>
      </c>
      <c r="C100" s="24" t="n">
        <v>1.061</v>
      </c>
      <c r="D100" s="24" t="n">
        <v>2.134</v>
      </c>
      <c r="E100" s="24" t="n">
        <v>1.845</v>
      </c>
      <c r="F100" s="24" t="n">
        <v>3.647</v>
      </c>
      <c r="G100" s="24" t="n">
        <v>-0.093</v>
      </c>
      <c r="H100" s="24" t="n">
        <v>3.763</v>
      </c>
      <c r="I100" s="24" t="n">
        <v>1.832</v>
      </c>
      <c r="J100" s="24" t="n">
        <v>1.671</v>
      </c>
      <c r="K100" s="24" t="n">
        <v>2.466</v>
      </c>
      <c r="L100" s="24" t="n">
        <v>2.003</v>
      </c>
      <c r="M100" s="24" t="n">
        <v>2.19</v>
      </c>
      <c r="N100" s="24" t="n">
        <v>0.127</v>
      </c>
      <c r="O100" s="24" t="n">
        <v>2.335</v>
      </c>
      <c r="P100" s="24" t="n">
        <v>2.531</v>
      </c>
      <c r="Q100" s="24" t="n">
        <v>1.366</v>
      </c>
      <c r="R100" s="24" t="n">
        <v>2.361</v>
      </c>
      <c r="S100" s="24" t="n">
        <v>2.19</v>
      </c>
      <c r="T100" s="24" t="n">
        <v>3.982</v>
      </c>
      <c r="U100" s="24" t="n">
        <v>0.292</v>
      </c>
      <c r="V100" s="24" t="n">
        <v>3.973</v>
      </c>
      <c r="W100" s="25" t="n">
        <f aca="false">B100-I100</f>
        <v>0.368</v>
      </c>
      <c r="X100" s="25" t="n">
        <f aca="false">C100-J100</f>
        <v>-0.61</v>
      </c>
      <c r="Y100" s="25" t="n">
        <f aca="false">D100-K100</f>
        <v>-0.332</v>
      </c>
      <c r="Z100" s="25" t="n">
        <f aca="false">E100-L100</f>
        <v>-0.158</v>
      </c>
      <c r="AA100" s="25" t="n">
        <f aca="false">F100-M100</f>
        <v>1.457</v>
      </c>
      <c r="AB100" s="25" t="n">
        <f aca="false">G100-N100</f>
        <v>-0.22</v>
      </c>
      <c r="AC100" s="25" t="n">
        <f aca="false">H100-O100</f>
        <v>1.428</v>
      </c>
      <c r="AD100" s="25" t="n">
        <f aca="false">W100-AVERAGE(W$4:W100)</f>
        <v>-0.355670103092783</v>
      </c>
      <c r="AE100" s="25" t="n">
        <f aca="false">X100-AVERAGE(X$4:X100)</f>
        <v>-0.774711340206186</v>
      </c>
      <c r="AF100" s="25" t="n">
        <f aca="false">Y100-AVERAGE(Y$4:Y100)</f>
        <v>-0.285690721649485</v>
      </c>
      <c r="AG100" s="25" t="n">
        <f aca="false">Z100-AVERAGE(Z$4:Z100)</f>
        <v>-0.386257731958763</v>
      </c>
      <c r="AH100" s="25" t="n">
        <f aca="false">AA100-AVERAGE(AA$4:AA100)</f>
        <v>0.490525773195876</v>
      </c>
      <c r="AI100" s="25" t="n">
        <f aca="false">AB100-AVERAGE(AB$4:AB100)</f>
        <v>-0.0275154639175258</v>
      </c>
      <c r="AJ100" s="25" t="n">
        <f aca="false">AC100-AVERAGE(AC$4:AC100)</f>
        <v>-0.492896907216495</v>
      </c>
      <c r="AK100" s="23" t="n">
        <f aca="false">-RateDur*(P100-P99)/100</f>
        <v>-0.001691</v>
      </c>
      <c r="AL100" s="23" t="n">
        <f aca="false">-RateDur*(Q100-Q99)/100</f>
        <v>0.000189999999999996</v>
      </c>
      <c r="AM100" s="23" t="n">
        <f aca="false">-RateDur*(R100-R99)/100</f>
        <v>-0.008246</v>
      </c>
      <c r="AN100" s="23" t="n">
        <f aca="false">-RateDur*(S100-S99)/100</f>
        <v>0.005738</v>
      </c>
      <c r="AO100" s="23" t="n">
        <f aca="false">-RateDur*(T100-T99)/100</f>
        <v>-0.003268</v>
      </c>
      <c r="AP100" s="23" t="n">
        <f aca="false">-RateDur*(U100-U99)/100</f>
        <v>-0.00209</v>
      </c>
      <c r="AQ100" s="23" t="n">
        <f aca="false">-RateDur*(V100-V99)/100</f>
        <v>-0.000645999999999996</v>
      </c>
    </row>
    <row r="101" customFormat="false" ht="15" hidden="false" customHeight="false" outlineLevel="0" collapsed="false">
      <c r="A101" s="19" t="n">
        <v>40968</v>
      </c>
      <c r="B101" s="24" t="n">
        <v>2.336</v>
      </c>
      <c r="C101" s="24" t="n">
        <v>1.309</v>
      </c>
      <c r="D101" s="24" t="n">
        <v>2.192</v>
      </c>
      <c r="E101" s="24" t="n">
        <v>2.109</v>
      </c>
      <c r="F101" s="24" t="n">
        <v>3.537</v>
      </c>
      <c r="G101" s="24" t="n">
        <v>0.023</v>
      </c>
      <c r="H101" s="24" t="n">
        <v>3.57</v>
      </c>
      <c r="I101" s="24" t="n">
        <v>1.869</v>
      </c>
      <c r="J101" s="24" t="n">
        <v>1.867</v>
      </c>
      <c r="K101" s="24" t="n">
        <v>2.399</v>
      </c>
      <c r="L101" s="24" t="n">
        <v>2.007</v>
      </c>
      <c r="M101" s="24" t="n">
        <v>2.208</v>
      </c>
      <c r="N101" s="24" t="n">
        <v>0.119</v>
      </c>
      <c r="O101" s="24" t="n">
        <v>2.265</v>
      </c>
      <c r="P101" s="24" t="n">
        <v>2.463</v>
      </c>
      <c r="Q101" s="24" t="n">
        <v>1.596</v>
      </c>
      <c r="R101" s="24" t="n">
        <v>2.47</v>
      </c>
      <c r="S101" s="24" t="n">
        <v>2.205</v>
      </c>
      <c r="T101" s="24" t="n">
        <v>3.78</v>
      </c>
      <c r="U101" s="24" t="n">
        <v>0.296</v>
      </c>
      <c r="V101" s="24" t="n">
        <v>3.701</v>
      </c>
      <c r="W101" s="25" t="n">
        <f aca="false">B101-I101</f>
        <v>0.467</v>
      </c>
      <c r="X101" s="25" t="n">
        <f aca="false">C101-J101</f>
        <v>-0.558</v>
      </c>
      <c r="Y101" s="25" t="n">
        <f aca="false">D101-K101</f>
        <v>-0.207</v>
      </c>
      <c r="Z101" s="25" t="n">
        <f aca="false">E101-L101</f>
        <v>0.102</v>
      </c>
      <c r="AA101" s="25" t="n">
        <f aca="false">F101-M101</f>
        <v>1.329</v>
      </c>
      <c r="AB101" s="25" t="n">
        <f aca="false">G101-N101</f>
        <v>-0.096</v>
      </c>
      <c r="AC101" s="25" t="n">
        <f aca="false">H101-O101</f>
        <v>1.305</v>
      </c>
      <c r="AD101" s="25" t="n">
        <f aca="false">W101-AVERAGE(W$4:W101)</f>
        <v>-0.254051020408163</v>
      </c>
      <c r="AE101" s="25" t="n">
        <f aca="false">X101-AVERAGE(X$4:X101)</f>
        <v>-0.715336734693878</v>
      </c>
      <c r="AF101" s="25" t="n">
        <f aca="false">Y101-AVERAGE(Y$4:Y101)</f>
        <v>-0.159051020408163</v>
      </c>
      <c r="AG101" s="25" t="n">
        <f aca="false">Z101-AVERAGE(Z$4:Z101)</f>
        <v>-0.124969387755102</v>
      </c>
      <c r="AH101" s="25" t="n">
        <f aca="false">AA101-AVERAGE(AA$4:AA101)</f>
        <v>0.358826530612245</v>
      </c>
      <c r="AI101" s="25" t="n">
        <f aca="false">AB101-AVERAGE(AB$4:AB101)</f>
        <v>0.0955</v>
      </c>
      <c r="AJ101" s="25" t="n">
        <f aca="false">AC101-AVERAGE(AC$4:AC101)</f>
        <v>-0.60961224489796</v>
      </c>
      <c r="AK101" s="23" t="n">
        <f aca="false">-RateDur*(P101-P100)/100</f>
        <v>0.001292</v>
      </c>
      <c r="AL101" s="23" t="n">
        <f aca="false">-RateDur*(Q101-Q100)/100</f>
        <v>-0.00437</v>
      </c>
      <c r="AM101" s="23" t="n">
        <f aca="false">-RateDur*(R101-R100)/100</f>
        <v>-0.002071</v>
      </c>
      <c r="AN101" s="23" t="n">
        <f aca="false">-RateDur*(S101-S100)/100</f>
        <v>-0.000285000000000002</v>
      </c>
      <c r="AO101" s="23" t="n">
        <f aca="false">-RateDur*(T101-T100)/100</f>
        <v>0.00383800000000001</v>
      </c>
      <c r="AP101" s="23" t="n">
        <f aca="false">-RateDur*(U101-U100)/100</f>
        <v>-7.60000000000001E-005</v>
      </c>
      <c r="AQ101" s="23" t="n">
        <f aca="false">-RateDur*(V101-V100)/100</f>
        <v>0.005168</v>
      </c>
    </row>
    <row r="102" customFormat="false" ht="15" hidden="false" customHeight="false" outlineLevel="0" collapsed="false">
      <c r="A102" s="19" t="n">
        <v>40999</v>
      </c>
      <c r="B102" s="24" t="n">
        <v>2.075</v>
      </c>
      <c r="C102" s="24" t="n">
        <v>1.202</v>
      </c>
      <c r="D102" s="24" t="n">
        <v>2.356</v>
      </c>
      <c r="E102" s="24" t="n">
        <v>1.78</v>
      </c>
      <c r="F102" s="24" t="n">
        <v>3.554</v>
      </c>
      <c r="G102" s="24" t="n">
        <v>0.362</v>
      </c>
      <c r="H102" s="24" t="n">
        <v>3.305</v>
      </c>
      <c r="I102" s="24" t="n">
        <v>1.885</v>
      </c>
      <c r="J102" s="24" t="n">
        <v>1.788</v>
      </c>
      <c r="K102" s="24" t="n">
        <v>2.457</v>
      </c>
      <c r="L102" s="24" t="n">
        <v>2.15</v>
      </c>
      <c r="M102" s="24" t="n">
        <v>2.319</v>
      </c>
      <c r="N102" s="24" t="n">
        <v>0.087</v>
      </c>
      <c r="O102" s="24" t="n">
        <v>2.229</v>
      </c>
      <c r="P102" s="24" t="n">
        <v>2.222</v>
      </c>
      <c r="Q102" s="24" t="n">
        <v>1.333</v>
      </c>
      <c r="R102" s="24" t="n">
        <v>2.628</v>
      </c>
      <c r="S102" s="24" t="n">
        <v>2.073</v>
      </c>
      <c r="T102" s="24" t="n">
        <v>3.666</v>
      </c>
      <c r="U102" s="24" t="n">
        <v>0.722</v>
      </c>
      <c r="V102" s="24" t="n">
        <v>3.483</v>
      </c>
      <c r="W102" s="25" t="n">
        <f aca="false">B102-I102</f>
        <v>0.19</v>
      </c>
      <c r="X102" s="25" t="n">
        <f aca="false">C102-J102</f>
        <v>-0.586</v>
      </c>
      <c r="Y102" s="25" t="n">
        <f aca="false">D102-K102</f>
        <v>-0.101</v>
      </c>
      <c r="Z102" s="25" t="n">
        <f aca="false">E102-L102</f>
        <v>-0.37</v>
      </c>
      <c r="AA102" s="25" t="n">
        <f aca="false">F102-M102</f>
        <v>1.235</v>
      </c>
      <c r="AB102" s="25" t="n">
        <f aca="false">G102-N102</f>
        <v>0.275</v>
      </c>
      <c r="AC102" s="25" t="n">
        <f aca="false">H102-O102</f>
        <v>1.076</v>
      </c>
      <c r="AD102" s="25" t="n">
        <f aca="false">W102-AVERAGE(W$4:W102)</f>
        <v>-0.525686868686868</v>
      </c>
      <c r="AE102" s="25" t="n">
        <f aca="false">X102-AVERAGE(X$4:X102)</f>
        <v>-0.735828282828283</v>
      </c>
      <c r="AF102" s="25" t="n">
        <f aca="false">Y102-AVERAGE(Y$4:Y102)</f>
        <v>-0.0525151515151515</v>
      </c>
      <c r="AG102" s="25" t="n">
        <f aca="false">Z102-AVERAGE(Z$4:Z102)</f>
        <v>-0.590939393939394</v>
      </c>
      <c r="AH102" s="25" t="n">
        <f aca="false">AA102-AVERAGE(AA$4:AA102)</f>
        <v>0.262151515151515</v>
      </c>
      <c r="AI102" s="25" t="n">
        <f aca="false">AB102-AVERAGE(AB$4:AB102)</f>
        <v>0.461787878787879</v>
      </c>
      <c r="AJ102" s="25" t="n">
        <f aca="false">AC102-AVERAGE(AC$4:AC102)</f>
        <v>-0.830141414141414</v>
      </c>
      <c r="AK102" s="23" t="n">
        <f aca="false">-RateDur*(P102-P101)/100</f>
        <v>0.004579</v>
      </c>
      <c r="AL102" s="23" t="n">
        <f aca="false">-RateDur*(Q102-Q101)/100</f>
        <v>0.004997</v>
      </c>
      <c r="AM102" s="23" t="n">
        <f aca="false">-RateDur*(R102-R101)/100</f>
        <v>-0.003002</v>
      </c>
      <c r="AN102" s="23" t="n">
        <f aca="false">-RateDur*(S102-S101)/100</f>
        <v>0.002508</v>
      </c>
      <c r="AO102" s="23" t="n">
        <f aca="false">-RateDur*(T102-T101)/100</f>
        <v>0.002166</v>
      </c>
      <c r="AP102" s="23" t="n">
        <f aca="false">-RateDur*(U102-U101)/100</f>
        <v>-0.008094</v>
      </c>
      <c r="AQ102" s="23" t="n">
        <f aca="false">-RateDur*(V102-V101)/100</f>
        <v>0.004142</v>
      </c>
    </row>
    <row r="103" customFormat="false" ht="15" hidden="false" customHeight="false" outlineLevel="0" collapsed="false">
      <c r="A103" s="19" t="n">
        <v>41029</v>
      </c>
      <c r="B103" s="24" t="n">
        <v>1.857</v>
      </c>
      <c r="C103" s="24" t="n">
        <v>1.381</v>
      </c>
      <c r="D103" s="24" t="n">
        <v>2.27</v>
      </c>
      <c r="E103" s="24" t="n">
        <v>1.977</v>
      </c>
      <c r="F103" s="24" t="n">
        <v>3.232</v>
      </c>
      <c r="G103" s="24" t="n">
        <v>0.23</v>
      </c>
      <c r="H103" s="24" t="n">
        <v>3.271</v>
      </c>
      <c r="I103" s="24" t="n">
        <v>1.96</v>
      </c>
      <c r="J103" s="24" t="n">
        <v>1.811</v>
      </c>
      <c r="K103" s="24" t="n">
        <v>2.396</v>
      </c>
      <c r="L103" s="24" t="n">
        <v>2.114</v>
      </c>
      <c r="M103" s="24" t="n">
        <v>2.22</v>
      </c>
      <c r="N103" s="24" t="n">
        <v>-0.01</v>
      </c>
      <c r="O103" s="24" t="n">
        <v>2.351</v>
      </c>
      <c r="P103" s="24" t="n">
        <v>2.198</v>
      </c>
      <c r="Q103" s="24" t="n">
        <v>1.683</v>
      </c>
      <c r="R103" s="24" t="n">
        <v>2.423</v>
      </c>
      <c r="S103" s="24" t="n">
        <v>2.206</v>
      </c>
      <c r="T103" s="24" t="n">
        <v>3.447</v>
      </c>
      <c r="U103" s="24" t="n">
        <v>0.412</v>
      </c>
      <c r="V103" s="24" t="n">
        <v>3.605</v>
      </c>
      <c r="W103" s="25" t="n">
        <f aca="false">B103-I103</f>
        <v>-0.103</v>
      </c>
      <c r="X103" s="25" t="n">
        <f aca="false">C103-J103</f>
        <v>-0.43</v>
      </c>
      <c r="Y103" s="25" t="n">
        <f aca="false">D103-K103</f>
        <v>-0.126</v>
      </c>
      <c r="Z103" s="25" t="n">
        <f aca="false">E103-L103</f>
        <v>-0.137</v>
      </c>
      <c r="AA103" s="25" t="n">
        <f aca="false">F103-M103</f>
        <v>1.012</v>
      </c>
      <c r="AB103" s="25" t="n">
        <f aca="false">G103-N103</f>
        <v>0.24</v>
      </c>
      <c r="AC103" s="25" t="n">
        <f aca="false">H103-O103</f>
        <v>0.92</v>
      </c>
      <c r="AD103" s="25" t="n">
        <f aca="false">W103-AVERAGE(W$4:W103)</f>
        <v>-0.8105</v>
      </c>
      <c r="AE103" s="25" t="n">
        <f aca="false">X103-AVERAGE(X$4:X103)</f>
        <v>-0.57403</v>
      </c>
      <c r="AF103" s="25" t="n">
        <f aca="false">Y103-AVERAGE(Y$4:Y103)</f>
        <v>-0.0767399999999999</v>
      </c>
      <c r="AG103" s="25" t="n">
        <f aca="false">Z103-AVERAGE(Z$4:Z103)</f>
        <v>-0.35436</v>
      </c>
      <c r="AH103" s="25" t="n">
        <f aca="false">AA103-AVERAGE(AA$4:AA103)</f>
        <v>0.03876</v>
      </c>
      <c r="AI103" s="25" t="n">
        <f aca="false">AB103-AVERAGE(AB$4:AB103)</f>
        <v>0.42252</v>
      </c>
      <c r="AJ103" s="25" t="n">
        <f aca="false">AC103-AVERAGE(AC$4:AC103)</f>
        <v>-0.97628</v>
      </c>
      <c r="AK103" s="23" t="n">
        <f aca="false">-RateDur*(P103-P102)/100</f>
        <v>0.000456</v>
      </c>
      <c r="AL103" s="23" t="n">
        <f aca="false">-RateDur*(Q103-Q102)/100</f>
        <v>-0.00665</v>
      </c>
      <c r="AM103" s="23" t="n">
        <f aca="false">-RateDur*(R103-R102)/100</f>
        <v>0.003895</v>
      </c>
      <c r="AN103" s="23" t="n">
        <f aca="false">-RateDur*(S103-S102)/100</f>
        <v>-0.002527</v>
      </c>
      <c r="AO103" s="23" t="n">
        <f aca="false">-RateDur*(T103-T102)/100</f>
        <v>0.004161</v>
      </c>
      <c r="AP103" s="23" t="n">
        <f aca="false">-RateDur*(U103-U102)/100</f>
        <v>0.00589</v>
      </c>
      <c r="AQ103" s="23" t="n">
        <f aca="false">-RateDur*(V103-V102)/100</f>
        <v>-0.002318</v>
      </c>
    </row>
    <row r="104" customFormat="false" ht="15" hidden="false" customHeight="false" outlineLevel="0" collapsed="false">
      <c r="A104" s="19" t="n">
        <v>41060</v>
      </c>
      <c r="B104" s="24" t="n">
        <v>1.993</v>
      </c>
      <c r="C104" s="24" t="n">
        <v>1.457</v>
      </c>
      <c r="D104" s="24" t="n">
        <v>2.231</v>
      </c>
      <c r="E104" s="24" t="n">
        <v>1.955</v>
      </c>
      <c r="F104" s="24" t="n">
        <v>3.256</v>
      </c>
      <c r="G104" s="24" t="n">
        <v>0.276</v>
      </c>
      <c r="H104" s="24" t="n">
        <v>3.541</v>
      </c>
      <c r="I104" s="24" t="n">
        <v>2.06</v>
      </c>
      <c r="J104" s="24" t="n">
        <v>1.92</v>
      </c>
      <c r="K104" s="24" t="n">
        <v>2.426</v>
      </c>
      <c r="L104" s="24" t="n">
        <v>2.036</v>
      </c>
      <c r="M104" s="24" t="n">
        <v>2.271</v>
      </c>
      <c r="N104" s="24" t="n">
        <v>-0.008</v>
      </c>
      <c r="O104" s="24" t="n">
        <v>2.339</v>
      </c>
      <c r="P104" s="24" t="n">
        <v>2.333</v>
      </c>
      <c r="Q104" s="24" t="n">
        <v>1.822</v>
      </c>
      <c r="R104" s="24" t="n">
        <v>2.422</v>
      </c>
      <c r="S104" s="24" t="n">
        <v>2.178</v>
      </c>
      <c r="T104" s="24" t="n">
        <v>3.532</v>
      </c>
      <c r="U104" s="24" t="n">
        <v>0.457</v>
      </c>
      <c r="V104" s="24" t="n">
        <v>3.811</v>
      </c>
      <c r="W104" s="25" t="n">
        <f aca="false">B104-I104</f>
        <v>-0.067</v>
      </c>
      <c r="X104" s="25" t="n">
        <f aca="false">C104-J104</f>
        <v>-0.463</v>
      </c>
      <c r="Y104" s="25" t="n">
        <f aca="false">D104-K104</f>
        <v>-0.195</v>
      </c>
      <c r="Z104" s="25" t="n">
        <f aca="false">E104-L104</f>
        <v>-0.081</v>
      </c>
      <c r="AA104" s="25" t="n">
        <f aca="false">F104-M104</f>
        <v>0.985</v>
      </c>
      <c r="AB104" s="25" t="n">
        <f aca="false">G104-N104</f>
        <v>0.284</v>
      </c>
      <c r="AC104" s="25" t="n">
        <f aca="false">H104-O104</f>
        <v>1.202</v>
      </c>
      <c r="AD104" s="25" t="n">
        <f aca="false">W104-AVERAGE(W$4:W104)</f>
        <v>-0.766831683168317</v>
      </c>
      <c r="AE104" s="25" t="n">
        <f aca="false">X104-AVERAGE(X$4:X104)</f>
        <v>-0.601019801980198</v>
      </c>
      <c r="AF104" s="25" t="n">
        <f aca="false">Y104-AVERAGE(Y$4:Y104)</f>
        <v>-0.144297029702971</v>
      </c>
      <c r="AG104" s="25" t="n">
        <f aca="false">Z104-AVERAGE(Z$4:Z104)</f>
        <v>-0.295405940594059</v>
      </c>
      <c r="AH104" s="25" t="n">
        <f aca="false">AA104-AVERAGE(AA$4:AA104)</f>
        <v>0.0116435643564355</v>
      </c>
      <c r="AI104" s="25" t="n">
        <f aca="false">AB104-AVERAGE(AB$4:AB104)</f>
        <v>0.46190099009901</v>
      </c>
      <c r="AJ104" s="25" t="n">
        <f aca="false">AC104-AVERAGE(AC$4:AC104)</f>
        <v>-0.68740594059406</v>
      </c>
      <c r="AK104" s="23" t="n">
        <f aca="false">-RateDur*(P104-P103)/100</f>
        <v>-0.002565</v>
      </c>
      <c r="AL104" s="23" t="n">
        <f aca="false">-RateDur*(Q104-Q103)/100</f>
        <v>-0.002641</v>
      </c>
      <c r="AM104" s="23" t="n">
        <f aca="false">-RateDur*(R104-R103)/100</f>
        <v>1.89999999999979E-005</v>
      </c>
      <c r="AN104" s="23" t="n">
        <f aca="false">-RateDur*(S104-S103)/100</f>
        <v>0.000532000000000001</v>
      </c>
      <c r="AO104" s="23" t="n">
        <f aca="false">-RateDur*(T104-T103)/100</f>
        <v>-0.001615</v>
      </c>
      <c r="AP104" s="23" t="n">
        <f aca="false">-RateDur*(U104-U103)/100</f>
        <v>-0.000855000000000001</v>
      </c>
      <c r="AQ104" s="23" t="n">
        <f aca="false">-RateDur*(V104-V103)/100</f>
        <v>-0.003914</v>
      </c>
    </row>
    <row r="105" customFormat="false" ht="15" hidden="false" customHeight="false" outlineLevel="0" collapsed="false">
      <c r="A105" s="19" t="n">
        <v>41090</v>
      </c>
      <c r="B105" s="24" t="n">
        <v>1.813</v>
      </c>
      <c r="C105" s="24" t="n">
        <v>1.666</v>
      </c>
      <c r="D105" s="24" t="n">
        <v>2.127</v>
      </c>
      <c r="E105" s="24" t="n">
        <v>1.78</v>
      </c>
      <c r="F105" s="24" t="n">
        <v>3.28</v>
      </c>
      <c r="G105" s="24" t="n">
        <v>0.131</v>
      </c>
      <c r="H105" s="24" t="n">
        <v>3.418</v>
      </c>
      <c r="I105" s="24" t="n">
        <v>2.143</v>
      </c>
      <c r="J105" s="24" t="n">
        <v>1.862</v>
      </c>
      <c r="K105" s="24" t="n">
        <v>2.337</v>
      </c>
      <c r="L105" s="24" t="n">
        <v>2</v>
      </c>
      <c r="M105" s="24" t="n">
        <v>2.153</v>
      </c>
      <c r="N105" s="24" t="n">
        <v>-0.056</v>
      </c>
      <c r="O105" s="24" t="n">
        <v>2.205</v>
      </c>
      <c r="P105" s="24" t="n">
        <v>2.075</v>
      </c>
      <c r="Q105" s="24" t="n">
        <v>1.888</v>
      </c>
      <c r="R105" s="24" t="n">
        <v>2.434</v>
      </c>
      <c r="S105" s="24" t="n">
        <v>2.144</v>
      </c>
      <c r="T105" s="24" t="n">
        <v>3.458</v>
      </c>
      <c r="U105" s="24" t="n">
        <v>0.276</v>
      </c>
      <c r="V105" s="24" t="n">
        <v>3.507</v>
      </c>
      <c r="W105" s="25" t="n">
        <f aca="false">B105-I105</f>
        <v>-0.33</v>
      </c>
      <c r="X105" s="25" t="n">
        <f aca="false">C105-J105</f>
        <v>-0.196</v>
      </c>
      <c r="Y105" s="25" t="n">
        <f aca="false">D105-K105</f>
        <v>-0.21</v>
      </c>
      <c r="Z105" s="25" t="n">
        <f aca="false">E105-L105</f>
        <v>-0.22</v>
      </c>
      <c r="AA105" s="25" t="n">
        <f aca="false">F105-M105</f>
        <v>1.127</v>
      </c>
      <c r="AB105" s="25" t="n">
        <f aca="false">G105-N105</f>
        <v>0.187</v>
      </c>
      <c r="AC105" s="25" t="n">
        <f aca="false">H105-O105</f>
        <v>1.213</v>
      </c>
      <c r="AD105" s="25" t="n">
        <f aca="false">W105-AVERAGE(W$4:W105)</f>
        <v>-1.01973529411765</v>
      </c>
      <c r="AE105" s="25" t="n">
        <f aca="false">X105-AVERAGE(X$4:X105)</f>
        <v>-0.330745098039216</v>
      </c>
      <c r="AF105" s="25" t="n">
        <f aca="false">Y105-AVERAGE(Y$4:Y105)</f>
        <v>-0.157735294117647</v>
      </c>
      <c r="AG105" s="25" t="n">
        <f aca="false">Z105-AVERAGE(Z$4:Z105)</f>
        <v>-0.430147058823529</v>
      </c>
      <c r="AH105" s="25" t="n">
        <f aca="false">AA105-AVERAGE(AA$4:AA105)</f>
        <v>0.152137254901961</v>
      </c>
      <c r="AI105" s="25" t="n">
        <f aca="false">AB105-AVERAGE(AB$4:AB105)</f>
        <v>0.361323529411765</v>
      </c>
      <c r="AJ105" s="25" t="n">
        <f aca="false">AC105-AVERAGE(AC$4:AC105)</f>
        <v>-0.669774509803922</v>
      </c>
      <c r="AK105" s="23" t="n">
        <f aca="false">-RateDur*(P105-P104)/100</f>
        <v>0.004902</v>
      </c>
      <c r="AL105" s="23" t="n">
        <f aca="false">-RateDur*(Q105-Q104)/100</f>
        <v>-0.001254</v>
      </c>
      <c r="AM105" s="23" t="n">
        <f aca="false">-RateDur*(R105-R104)/100</f>
        <v>-0.000228</v>
      </c>
      <c r="AN105" s="23" t="n">
        <f aca="false">-RateDur*(S105-S104)/100</f>
        <v>0.000645999999999996</v>
      </c>
      <c r="AO105" s="23" t="n">
        <f aca="false">-RateDur*(T105-T104)/100</f>
        <v>0.001406</v>
      </c>
      <c r="AP105" s="23" t="n">
        <f aca="false">-RateDur*(U105-U104)/100</f>
        <v>0.003439</v>
      </c>
      <c r="AQ105" s="23" t="n">
        <f aca="false">-RateDur*(V105-V104)/100</f>
        <v>0.005776</v>
      </c>
    </row>
    <row r="106" customFormat="false" ht="15" hidden="false" customHeight="false" outlineLevel="0" collapsed="false">
      <c r="A106" s="19" t="n">
        <v>41121</v>
      </c>
      <c r="B106" s="24" t="n">
        <v>1.919</v>
      </c>
      <c r="C106" s="24" t="n">
        <v>1.461</v>
      </c>
      <c r="D106" s="24" t="n">
        <v>2.103</v>
      </c>
      <c r="E106" s="24" t="n">
        <v>1.813</v>
      </c>
      <c r="F106" s="24" t="n">
        <v>3.355</v>
      </c>
      <c r="G106" s="24" t="n">
        <v>0.026</v>
      </c>
      <c r="H106" s="24" t="n">
        <v>3.376</v>
      </c>
      <c r="I106" s="24" t="n">
        <v>2.249</v>
      </c>
      <c r="J106" s="24" t="n">
        <v>1.81</v>
      </c>
      <c r="K106" s="24" t="n">
        <v>2.215</v>
      </c>
      <c r="L106" s="24" t="n">
        <v>1.948</v>
      </c>
      <c r="M106" s="24" t="n">
        <v>2.082</v>
      </c>
      <c r="N106" s="24" t="n">
        <v>-0.206</v>
      </c>
      <c r="O106" s="24" t="n">
        <v>2.233</v>
      </c>
      <c r="P106" s="24" t="n">
        <v>2.213</v>
      </c>
      <c r="Q106" s="24" t="n">
        <v>1.725</v>
      </c>
      <c r="R106" s="24" t="n">
        <v>2.464</v>
      </c>
      <c r="S106" s="24" t="n">
        <v>2.239</v>
      </c>
      <c r="T106" s="24" t="n">
        <v>3.55</v>
      </c>
      <c r="U106" s="24" t="n">
        <v>0.318</v>
      </c>
      <c r="V106" s="24" t="n">
        <v>3.838</v>
      </c>
      <c r="W106" s="25" t="n">
        <f aca="false">B106-I106</f>
        <v>-0.33</v>
      </c>
      <c r="X106" s="25" t="n">
        <f aca="false">C106-J106</f>
        <v>-0.349</v>
      </c>
      <c r="Y106" s="25" t="n">
        <f aca="false">D106-K106</f>
        <v>-0.112</v>
      </c>
      <c r="Z106" s="25" t="n">
        <f aca="false">E106-L106</f>
        <v>-0.135</v>
      </c>
      <c r="AA106" s="25" t="n">
        <f aca="false">F106-M106</f>
        <v>1.273</v>
      </c>
      <c r="AB106" s="25" t="n">
        <f aca="false">G106-N106</f>
        <v>0.232</v>
      </c>
      <c r="AC106" s="25" t="n">
        <f aca="false">H106-O106</f>
        <v>1.143</v>
      </c>
      <c r="AD106" s="25" t="n">
        <f aca="false">W106-AVERAGE(W$4:W106)</f>
        <v>-1.00983495145631</v>
      </c>
      <c r="AE106" s="25" t="n">
        <f aca="false">X106-AVERAGE(X$4:X106)</f>
        <v>-0.47904854368932</v>
      </c>
      <c r="AF106" s="25" t="n">
        <f aca="false">Y106-AVERAGE(Y$4:Y106)</f>
        <v>-0.0591553398058249</v>
      </c>
      <c r="AG106" s="25" t="n">
        <f aca="false">Z106-AVERAGE(Z$4:Z106)</f>
        <v>-0.341796116504854</v>
      </c>
      <c r="AH106" s="25" t="n">
        <f aca="false">AA106-AVERAGE(AA$4:AA106)</f>
        <v>0.295242718446602</v>
      </c>
      <c r="AI106" s="25" t="n">
        <f aca="false">AB106-AVERAGE(AB$4:AB106)</f>
        <v>0.402378640776699</v>
      </c>
      <c r="AJ106" s="25" t="n">
        <f aca="false">AC106-AVERAGE(AC$4:AC106)</f>
        <v>-0.732592233009709</v>
      </c>
      <c r="AK106" s="23" t="n">
        <f aca="false">-RateDur*(P106-P105)/100</f>
        <v>-0.002622</v>
      </c>
      <c r="AL106" s="23" t="n">
        <f aca="false">-RateDur*(Q106-Q105)/100</f>
        <v>0.003097</v>
      </c>
      <c r="AM106" s="23" t="n">
        <f aca="false">-RateDur*(R106-R105)/100</f>
        <v>-0.000569999999999996</v>
      </c>
      <c r="AN106" s="23" t="n">
        <f aca="false">-RateDur*(S106-S105)/100</f>
        <v>-0.001805</v>
      </c>
      <c r="AO106" s="23" t="n">
        <f aca="false">-RateDur*(T106-T105)/100</f>
        <v>-0.00174799999999999</v>
      </c>
      <c r="AP106" s="23" t="n">
        <f aca="false">-RateDur*(U106-U105)/100</f>
        <v>-0.000798</v>
      </c>
      <c r="AQ106" s="23" t="n">
        <f aca="false">-RateDur*(V106-V105)/100</f>
        <v>-0.006289</v>
      </c>
    </row>
    <row r="107" customFormat="false" ht="15" hidden="false" customHeight="false" outlineLevel="0" collapsed="false">
      <c r="A107" s="19" t="n">
        <v>41152</v>
      </c>
      <c r="B107" s="24" t="n">
        <v>2.208</v>
      </c>
      <c r="C107" s="24" t="n">
        <v>1.287</v>
      </c>
      <c r="D107" s="24" t="n">
        <v>2.306</v>
      </c>
      <c r="E107" s="24" t="n">
        <v>2.063</v>
      </c>
      <c r="F107" s="24" t="n">
        <v>3.273</v>
      </c>
      <c r="G107" s="24" t="n">
        <v>0.079</v>
      </c>
      <c r="H107" s="24" t="n">
        <v>3.386</v>
      </c>
      <c r="I107" s="24" t="n">
        <v>2.244</v>
      </c>
      <c r="J107" s="24" t="n">
        <v>1.762</v>
      </c>
      <c r="K107" s="24" t="n">
        <v>2.215</v>
      </c>
      <c r="L107" s="24" t="n">
        <v>1.95</v>
      </c>
      <c r="M107" s="24" t="n">
        <v>2.138</v>
      </c>
      <c r="N107" s="24" t="n">
        <v>-0.17</v>
      </c>
      <c r="O107" s="24" t="n">
        <v>2.122</v>
      </c>
      <c r="P107" s="24" t="n">
        <v>2.42</v>
      </c>
      <c r="Q107" s="24" t="n">
        <v>1.745</v>
      </c>
      <c r="R107" s="24" t="n">
        <v>2.52</v>
      </c>
      <c r="S107" s="24" t="n">
        <v>2.14</v>
      </c>
      <c r="T107" s="24" t="n">
        <v>3.428</v>
      </c>
      <c r="U107" s="24" t="n">
        <v>0.417</v>
      </c>
      <c r="V107" s="24" t="n">
        <v>3.593</v>
      </c>
      <c r="W107" s="25" t="n">
        <f aca="false">B107-I107</f>
        <v>-0.036</v>
      </c>
      <c r="X107" s="25" t="n">
        <f aca="false">C107-J107</f>
        <v>-0.475</v>
      </c>
      <c r="Y107" s="25" t="n">
        <f aca="false">D107-K107</f>
        <v>0.0910000000000002</v>
      </c>
      <c r="Z107" s="25" t="n">
        <f aca="false">E107-L107</f>
        <v>0.113</v>
      </c>
      <c r="AA107" s="25" t="n">
        <f aca="false">F107-M107</f>
        <v>1.135</v>
      </c>
      <c r="AB107" s="25" t="n">
        <f aca="false">G107-N107</f>
        <v>0.249</v>
      </c>
      <c r="AC107" s="25" t="n">
        <f aca="false">H107-O107</f>
        <v>1.264</v>
      </c>
      <c r="AD107" s="25" t="n">
        <f aca="false">W107-AVERAGE(W$4:W107)</f>
        <v>-0.708951923076923</v>
      </c>
      <c r="AE107" s="25" t="n">
        <f aca="false">X107-AVERAGE(X$4:X107)</f>
        <v>-0.599230769230769</v>
      </c>
      <c r="AF107" s="25" t="n">
        <f aca="false">Y107-AVERAGE(Y$4:Y107)</f>
        <v>0.142461538461539</v>
      </c>
      <c r="AG107" s="25" t="n">
        <f aca="false">Z107-AVERAGE(Z$4:Z107)</f>
        <v>-0.0928942307692306</v>
      </c>
      <c r="AH107" s="25" t="n">
        <f aca="false">AA107-AVERAGE(AA$4:AA107)</f>
        <v>0.15573076923077</v>
      </c>
      <c r="AI107" s="25" t="n">
        <f aca="false">AB107-AVERAGE(AB$4:AB107)</f>
        <v>0.415346153846154</v>
      </c>
      <c r="AJ107" s="25" t="n">
        <f aca="false">AC107-AVERAGE(AC$4:AC107)</f>
        <v>-0.605711538461538</v>
      </c>
      <c r="AK107" s="23" t="n">
        <f aca="false">-RateDur*(P107-P106)/100</f>
        <v>-0.003933</v>
      </c>
      <c r="AL107" s="23" t="n">
        <f aca="false">-RateDur*(Q107-Q106)/100</f>
        <v>-0.00038</v>
      </c>
      <c r="AM107" s="23" t="n">
        <f aca="false">-RateDur*(R107-R106)/100</f>
        <v>-0.001064</v>
      </c>
      <c r="AN107" s="23" t="n">
        <f aca="false">-RateDur*(S107-S106)/100</f>
        <v>0.001881</v>
      </c>
      <c r="AO107" s="23" t="n">
        <f aca="false">-RateDur*(T107-T106)/100</f>
        <v>0.002318</v>
      </c>
      <c r="AP107" s="23" t="n">
        <f aca="false">-RateDur*(U107-U106)/100</f>
        <v>-0.001881</v>
      </c>
      <c r="AQ107" s="23" t="n">
        <f aca="false">-RateDur*(V107-V106)/100</f>
        <v>0.004655</v>
      </c>
    </row>
    <row r="108" customFormat="false" ht="15" hidden="false" customHeight="false" outlineLevel="0" collapsed="false">
      <c r="A108" s="19" t="n">
        <v>41182</v>
      </c>
      <c r="B108" s="24" t="n">
        <v>2.087</v>
      </c>
      <c r="C108" s="24" t="n">
        <v>1.304</v>
      </c>
      <c r="D108" s="24" t="n">
        <v>2.306</v>
      </c>
      <c r="E108" s="24" t="n">
        <v>2.291</v>
      </c>
      <c r="F108" s="24" t="n">
        <v>2.983</v>
      </c>
      <c r="G108" s="24" t="n">
        <v>-0.02</v>
      </c>
      <c r="H108" s="24" t="n">
        <v>3.492</v>
      </c>
      <c r="I108" s="24" t="n">
        <v>2.226</v>
      </c>
      <c r="J108" s="24" t="n">
        <v>1.655</v>
      </c>
      <c r="K108" s="24" t="n">
        <v>2.148</v>
      </c>
      <c r="L108" s="24" t="n">
        <v>2.041</v>
      </c>
      <c r="M108" s="24" t="n">
        <v>2.129</v>
      </c>
      <c r="N108" s="24" t="n">
        <v>-0.143</v>
      </c>
      <c r="O108" s="24" t="n">
        <v>2.042</v>
      </c>
      <c r="P108" s="24" t="n">
        <v>2.169</v>
      </c>
      <c r="Q108" s="24" t="n">
        <v>1.433</v>
      </c>
      <c r="R108" s="24" t="n">
        <v>2.656</v>
      </c>
      <c r="S108" s="24" t="n">
        <v>2.484</v>
      </c>
      <c r="T108" s="24" t="n">
        <v>3.198</v>
      </c>
      <c r="U108" s="24" t="n">
        <v>-0.027</v>
      </c>
      <c r="V108" s="24" t="n">
        <v>3.689</v>
      </c>
      <c r="W108" s="25" t="n">
        <f aca="false">B108-I108</f>
        <v>-0.139</v>
      </c>
      <c r="X108" s="25" t="n">
        <f aca="false">C108-J108</f>
        <v>-0.351</v>
      </c>
      <c r="Y108" s="25" t="n">
        <f aca="false">D108-K108</f>
        <v>0.158</v>
      </c>
      <c r="Z108" s="25" t="n">
        <f aca="false">E108-L108</f>
        <v>0.25</v>
      </c>
      <c r="AA108" s="25" t="n">
        <f aca="false">F108-M108</f>
        <v>0.854</v>
      </c>
      <c r="AB108" s="25" t="n">
        <f aca="false">G108-N108</f>
        <v>0.123</v>
      </c>
      <c r="AC108" s="25" t="n">
        <f aca="false">H108-O108</f>
        <v>1.45</v>
      </c>
      <c r="AD108" s="25" t="n">
        <f aca="false">W108-AVERAGE(W$4:W108)</f>
        <v>-0.804219047619047</v>
      </c>
      <c r="AE108" s="25" t="n">
        <f aca="false">X108-AVERAGE(X$4:X108)</f>
        <v>-0.470704761904762</v>
      </c>
      <c r="AF108" s="25" t="n">
        <f aca="false">Y108-AVERAGE(Y$4:Y108)</f>
        <v>0.207466666666667</v>
      </c>
      <c r="AG108" s="25" t="n">
        <f aca="false">Z108-AVERAGE(Z$4:Z108)</f>
        <v>0.0436857142857143</v>
      </c>
      <c r="AH108" s="25" t="n">
        <f aca="false">AA108-AVERAGE(AA$4:AA108)</f>
        <v>-0.12407619047619</v>
      </c>
      <c r="AI108" s="25" t="n">
        <f aca="false">AB108-AVERAGE(AB$4:AB108)</f>
        <v>0.286590476190476</v>
      </c>
      <c r="AJ108" s="25" t="n">
        <f aca="false">AC108-AVERAGE(AC$4:AC108)</f>
        <v>-0.415714285714286</v>
      </c>
      <c r="AK108" s="23" t="n">
        <f aca="false">-RateDur*(P108-P107)/100</f>
        <v>0.004769</v>
      </c>
      <c r="AL108" s="23" t="n">
        <f aca="false">-RateDur*(Q108-Q107)/100</f>
        <v>0.005928</v>
      </c>
      <c r="AM108" s="23" t="n">
        <f aca="false">-RateDur*(R108-R107)/100</f>
        <v>-0.002584</v>
      </c>
      <c r="AN108" s="23" t="n">
        <f aca="false">-RateDur*(S108-S107)/100</f>
        <v>-0.006536</v>
      </c>
      <c r="AO108" s="23" t="n">
        <f aca="false">-RateDur*(T108-T107)/100</f>
        <v>0.00437</v>
      </c>
      <c r="AP108" s="23" t="n">
        <f aca="false">-RateDur*(U108-U107)/100</f>
        <v>0.008436</v>
      </c>
      <c r="AQ108" s="23" t="n">
        <f aca="false">-RateDur*(V108-V107)/100</f>
        <v>-0.001824</v>
      </c>
    </row>
    <row r="109" customFormat="false" ht="15" hidden="false" customHeight="false" outlineLevel="0" collapsed="false">
      <c r="A109" s="19" t="n">
        <v>41213</v>
      </c>
      <c r="B109" s="24" t="n">
        <v>2.085</v>
      </c>
      <c r="C109" s="24" t="n">
        <v>1.337</v>
      </c>
      <c r="D109" s="24" t="n">
        <v>2.548</v>
      </c>
      <c r="E109" s="24" t="n">
        <v>2.524</v>
      </c>
      <c r="F109" s="24" t="n">
        <v>3.151</v>
      </c>
      <c r="G109" s="24" t="n">
        <v>0.019</v>
      </c>
      <c r="H109" s="24" t="n">
        <v>3.59</v>
      </c>
      <c r="I109" s="24" t="n">
        <v>2.21</v>
      </c>
      <c r="J109" s="24" t="n">
        <v>1.721</v>
      </c>
      <c r="K109" s="24" t="n">
        <v>2.223</v>
      </c>
      <c r="L109" s="24" t="n">
        <v>1.975</v>
      </c>
      <c r="M109" s="24" t="n">
        <v>2.104</v>
      </c>
      <c r="N109" s="24" t="n">
        <v>-0.144</v>
      </c>
      <c r="O109" s="24" t="n">
        <v>2.056</v>
      </c>
      <c r="P109" s="24" t="n">
        <v>2.282</v>
      </c>
      <c r="Q109" s="24" t="n">
        <v>1.583</v>
      </c>
      <c r="R109" s="24" t="n">
        <v>2.821</v>
      </c>
      <c r="S109" s="24" t="n">
        <v>2.749</v>
      </c>
      <c r="T109" s="24" t="n">
        <v>3.371</v>
      </c>
      <c r="U109" s="24" t="n">
        <v>0.327</v>
      </c>
      <c r="V109" s="24" t="n">
        <v>3.876</v>
      </c>
      <c r="W109" s="25" t="n">
        <f aca="false">B109-I109</f>
        <v>-0.125</v>
      </c>
      <c r="X109" s="25" t="n">
        <f aca="false">C109-J109</f>
        <v>-0.384</v>
      </c>
      <c r="Y109" s="25" t="n">
        <f aca="false">D109-K109</f>
        <v>0.325</v>
      </c>
      <c r="Z109" s="25" t="n">
        <f aca="false">E109-L109</f>
        <v>0.549</v>
      </c>
      <c r="AA109" s="25" t="n">
        <f aca="false">F109-M109</f>
        <v>1.047</v>
      </c>
      <c r="AB109" s="25" t="n">
        <f aca="false">G109-N109</f>
        <v>0.163</v>
      </c>
      <c r="AC109" s="25" t="n">
        <f aca="false">H109-O109</f>
        <v>1.534</v>
      </c>
      <c r="AD109" s="25" t="n">
        <f aca="false">W109-AVERAGE(W$4:W109)</f>
        <v>-0.782764150943396</v>
      </c>
      <c r="AE109" s="25" t="n">
        <f aca="false">X109-AVERAGE(X$4:X109)</f>
        <v>-0.498952830188679</v>
      </c>
      <c r="AF109" s="25" t="n">
        <f aca="false">Y109-AVERAGE(Y$4:Y109)</f>
        <v>0.370933962264151</v>
      </c>
      <c r="AG109" s="25" t="n">
        <f aca="false">Z109-AVERAGE(Z$4:Z109)</f>
        <v>0.339452830188679</v>
      </c>
      <c r="AH109" s="25" t="n">
        <f aca="false">AA109-AVERAGE(AA$4:AA109)</f>
        <v>0.0682735849056601</v>
      </c>
      <c r="AI109" s="25" t="n">
        <f aca="false">AB109-AVERAGE(AB$4:AB109)</f>
        <v>0.323509433962264</v>
      </c>
      <c r="AJ109" s="25" t="n">
        <f aca="false">AC109-AVERAGE(AC$4:AC109)</f>
        <v>-0.328584905660378</v>
      </c>
      <c r="AK109" s="23" t="n">
        <f aca="false">-RateDur*(P109-P108)/100</f>
        <v>-0.002147</v>
      </c>
      <c r="AL109" s="23" t="n">
        <f aca="false">-RateDur*(Q109-Q108)/100</f>
        <v>-0.00285</v>
      </c>
      <c r="AM109" s="23" t="n">
        <f aca="false">-RateDur*(R109-R108)/100</f>
        <v>-0.003135</v>
      </c>
      <c r="AN109" s="23" t="n">
        <f aca="false">-RateDur*(S109-S108)/100</f>
        <v>-0.005035</v>
      </c>
      <c r="AO109" s="23" t="n">
        <f aca="false">-RateDur*(T109-T108)/100</f>
        <v>-0.003287</v>
      </c>
      <c r="AP109" s="23" t="n">
        <f aca="false">-RateDur*(U109-U108)/100</f>
        <v>-0.006726</v>
      </c>
      <c r="AQ109" s="23" t="n">
        <f aca="false">-RateDur*(V109-V108)/100</f>
        <v>-0.003553</v>
      </c>
    </row>
    <row r="110" customFormat="false" ht="15" hidden="false" customHeight="false" outlineLevel="0" collapsed="false">
      <c r="A110" s="19" t="n">
        <v>41243</v>
      </c>
      <c r="B110" s="24" t="n">
        <v>1.715</v>
      </c>
      <c r="C110" s="24" t="n">
        <v>1.531</v>
      </c>
      <c r="D110" s="24" t="n">
        <v>2.574</v>
      </c>
      <c r="E110" s="24" t="n">
        <v>2.415</v>
      </c>
      <c r="F110" s="24" t="n">
        <v>3.071</v>
      </c>
      <c r="G110" s="24" t="n">
        <v>0.164</v>
      </c>
      <c r="H110" s="24" t="n">
        <v>3.607</v>
      </c>
      <c r="I110" s="24" t="n">
        <v>2.053</v>
      </c>
      <c r="J110" s="24" t="n">
        <v>1.745</v>
      </c>
      <c r="K110" s="24" t="n">
        <v>2.258</v>
      </c>
      <c r="L110" s="24" t="n">
        <v>1.985</v>
      </c>
      <c r="M110" s="24" t="n">
        <v>2.089</v>
      </c>
      <c r="N110" s="24" t="n">
        <v>-0.131</v>
      </c>
      <c r="O110" s="24" t="n">
        <v>2.059</v>
      </c>
      <c r="P110" s="24" t="n">
        <v>2.035</v>
      </c>
      <c r="Q110" s="24" t="n">
        <v>1.674</v>
      </c>
      <c r="R110" s="24" t="n">
        <v>2.995</v>
      </c>
      <c r="S110" s="24" t="n">
        <v>2.654</v>
      </c>
      <c r="T110" s="24" t="n">
        <v>3.526</v>
      </c>
      <c r="U110" s="24" t="n">
        <v>0.289</v>
      </c>
      <c r="V110" s="24" t="n">
        <v>3.986</v>
      </c>
      <c r="W110" s="25" t="n">
        <f aca="false">B110-I110</f>
        <v>-0.338</v>
      </c>
      <c r="X110" s="25" t="n">
        <f aca="false">C110-J110</f>
        <v>-0.214</v>
      </c>
      <c r="Y110" s="25" t="n">
        <f aca="false">D110-K110</f>
        <v>0.316</v>
      </c>
      <c r="Z110" s="25" t="n">
        <f aca="false">E110-L110</f>
        <v>0.43</v>
      </c>
      <c r="AA110" s="25" t="n">
        <f aca="false">F110-M110</f>
        <v>0.982</v>
      </c>
      <c r="AB110" s="25" t="n">
        <f aca="false">G110-N110</f>
        <v>0.295</v>
      </c>
      <c r="AC110" s="25" t="n">
        <f aca="false">H110-O110</f>
        <v>1.548</v>
      </c>
      <c r="AD110" s="25" t="n">
        <f aca="false">W110-AVERAGE(W$4:W110)</f>
        <v>-0.986457943925234</v>
      </c>
      <c r="AE110" s="25" t="n">
        <f aca="false">X110-AVERAGE(X$4:X110)</f>
        <v>-0.325878504672897</v>
      </c>
      <c r="AF110" s="25" t="n">
        <f aca="false">Y110-AVERAGE(Y$4:Y110)</f>
        <v>0.358551401869159</v>
      </c>
      <c r="AG110" s="25" t="n">
        <f aca="false">Z110-AVERAGE(Z$4:Z110)</f>
        <v>0.218392523364486</v>
      </c>
      <c r="AH110" s="25" t="n">
        <f aca="false">AA110-AVERAGE(AA$4:AA110)</f>
        <v>0.00324299065420575</v>
      </c>
      <c r="AI110" s="25" t="n">
        <f aca="false">AB110-AVERAGE(AB$4:AB110)</f>
        <v>0.451252336448598</v>
      </c>
      <c r="AJ110" s="25" t="n">
        <f aca="false">AC110-AVERAGE(AC$4:AC110)</f>
        <v>-0.311644859813084</v>
      </c>
      <c r="AK110" s="23" t="n">
        <f aca="false">-RateDur*(P110-P109)/100</f>
        <v>0.004693</v>
      </c>
      <c r="AL110" s="23" t="n">
        <f aca="false">-RateDur*(Q110-Q109)/100</f>
        <v>-0.001729</v>
      </c>
      <c r="AM110" s="23" t="n">
        <f aca="false">-RateDur*(R110-R109)/100</f>
        <v>-0.003306</v>
      </c>
      <c r="AN110" s="23" t="n">
        <f aca="false">-RateDur*(S110-S109)/100</f>
        <v>0.001805</v>
      </c>
      <c r="AO110" s="23" t="n">
        <f aca="false">-RateDur*(T110-T109)/100</f>
        <v>-0.002945</v>
      </c>
      <c r="AP110" s="23" t="n">
        <f aca="false">-RateDur*(U110-U109)/100</f>
        <v>0.000722000000000001</v>
      </c>
      <c r="AQ110" s="23" t="n">
        <f aca="false">-RateDur*(V110-V109)/100</f>
        <v>-0.00209000000000001</v>
      </c>
    </row>
    <row r="111" customFormat="false" ht="15" hidden="false" customHeight="false" outlineLevel="0" collapsed="false">
      <c r="A111" s="19" t="n">
        <v>41274</v>
      </c>
      <c r="B111" s="24" t="n">
        <v>1.591</v>
      </c>
      <c r="C111" s="24" t="n">
        <v>1.738</v>
      </c>
      <c r="D111" s="24" t="n">
        <v>2.423</v>
      </c>
      <c r="E111" s="24" t="n">
        <v>2.639</v>
      </c>
      <c r="F111" s="24" t="n">
        <v>2.647</v>
      </c>
      <c r="G111" s="24" t="n">
        <v>0.213</v>
      </c>
      <c r="H111" s="24" t="n">
        <v>3.765</v>
      </c>
      <c r="I111" s="24" t="n">
        <v>2.152</v>
      </c>
      <c r="J111" s="24" t="n">
        <v>1.714</v>
      </c>
      <c r="K111" s="24" t="n">
        <v>2.253</v>
      </c>
      <c r="L111" s="24" t="n">
        <v>1.957</v>
      </c>
      <c r="M111" s="24" t="n">
        <v>2.152</v>
      </c>
      <c r="N111" s="24" t="n">
        <v>-0.048</v>
      </c>
      <c r="O111" s="24" t="n">
        <v>2.082</v>
      </c>
      <c r="P111" s="24" t="n">
        <v>1.769</v>
      </c>
      <c r="Q111" s="24" t="n">
        <v>2.183</v>
      </c>
      <c r="R111" s="24" t="n">
        <v>2.603</v>
      </c>
      <c r="S111" s="24" t="n">
        <v>2.936</v>
      </c>
      <c r="T111" s="24" t="n">
        <v>2.81</v>
      </c>
      <c r="U111" s="24" t="n">
        <v>0.551</v>
      </c>
      <c r="V111" s="24" t="n">
        <v>4.062</v>
      </c>
      <c r="W111" s="25" t="n">
        <f aca="false">B111-I111</f>
        <v>-0.561</v>
      </c>
      <c r="X111" s="25" t="n">
        <f aca="false">C111-J111</f>
        <v>0.024</v>
      </c>
      <c r="Y111" s="25" t="n">
        <f aca="false">D111-K111</f>
        <v>0.17</v>
      </c>
      <c r="Z111" s="25" t="n">
        <f aca="false">E111-L111</f>
        <v>0.682</v>
      </c>
      <c r="AA111" s="25" t="n">
        <f aca="false">F111-M111</f>
        <v>0.495</v>
      </c>
      <c r="AB111" s="25" t="n">
        <f aca="false">G111-N111</f>
        <v>0.261</v>
      </c>
      <c r="AC111" s="25" t="n">
        <f aca="false">H111-O111</f>
        <v>1.683</v>
      </c>
      <c r="AD111" s="25" t="n">
        <f aca="false">W111-AVERAGE(W$4:W111)</f>
        <v>-1.19825925925926</v>
      </c>
      <c r="AE111" s="25" t="n">
        <f aca="false">X111-AVERAGE(X$4:X111)</f>
        <v>-0.0870648148148148</v>
      </c>
      <c r="AF111" s="25" t="n">
        <f aca="false">Y111-AVERAGE(Y$4:Y111)</f>
        <v>0.210583333333333</v>
      </c>
      <c r="AG111" s="25" t="n">
        <f aca="false">Z111-AVERAGE(Z$4:Z111)</f>
        <v>0.466037037037037</v>
      </c>
      <c r="AH111" s="25" t="n">
        <f aca="false">AA111-AVERAGE(AA$4:AA111)</f>
        <v>-0.479277777777778</v>
      </c>
      <c r="AI111" s="25" t="n">
        <f aca="false">AB111-AVERAGE(AB$4:AB111)</f>
        <v>0.413388888888889</v>
      </c>
      <c r="AJ111" s="25" t="n">
        <f aca="false">AC111-AVERAGE(AC$4:AC111)</f>
        <v>-0.175009259259259</v>
      </c>
      <c r="AK111" s="23" t="n">
        <f aca="false">-RateDur*(P111-P110)/100</f>
        <v>0.005054</v>
      </c>
      <c r="AL111" s="23" t="n">
        <f aca="false">-RateDur*(Q111-Q110)/100</f>
        <v>-0.009671</v>
      </c>
      <c r="AM111" s="23" t="n">
        <f aca="false">-RateDur*(R111-R110)/100</f>
        <v>0.007448</v>
      </c>
      <c r="AN111" s="23" t="n">
        <f aca="false">-RateDur*(S111-S110)/100</f>
        <v>-0.005358</v>
      </c>
      <c r="AO111" s="23" t="n">
        <f aca="false">-RateDur*(T111-T110)/100</f>
        <v>0.013604</v>
      </c>
      <c r="AP111" s="23" t="n">
        <f aca="false">-RateDur*(U111-U110)/100</f>
        <v>-0.004978</v>
      </c>
      <c r="AQ111" s="23" t="n">
        <f aca="false">-RateDur*(V111-V110)/100</f>
        <v>-0.001444</v>
      </c>
    </row>
    <row r="112" customFormat="false" ht="15" hidden="false" customHeight="false" outlineLevel="0" collapsed="false">
      <c r="A112" s="19" t="n">
        <v>41305</v>
      </c>
      <c r="B112" s="24" t="n">
        <v>1.701</v>
      </c>
      <c r="C112" s="24" t="n">
        <v>1.65</v>
      </c>
      <c r="D112" s="24" t="n">
        <v>2.213</v>
      </c>
      <c r="E112" s="24" t="n">
        <v>2.608</v>
      </c>
      <c r="F112" s="24" t="n">
        <v>2.71</v>
      </c>
      <c r="G112" s="24" t="n">
        <v>0.113</v>
      </c>
      <c r="H112" s="24" t="n">
        <v>3.752</v>
      </c>
      <c r="I112" s="24" t="n">
        <v>2.047</v>
      </c>
      <c r="J112" s="24" t="n">
        <v>1.706</v>
      </c>
      <c r="K112" s="24" t="n">
        <v>2.272</v>
      </c>
      <c r="L112" s="24" t="n">
        <v>1.973</v>
      </c>
      <c r="M112" s="24" t="n">
        <v>2.059</v>
      </c>
      <c r="N112" s="24" t="n">
        <v>-0.092</v>
      </c>
      <c r="O112" s="24" t="n">
        <v>2.083</v>
      </c>
      <c r="P112" s="24" t="n">
        <v>1.887</v>
      </c>
      <c r="Q112" s="24" t="n">
        <v>1.85</v>
      </c>
      <c r="R112" s="24" t="n">
        <v>2.575</v>
      </c>
      <c r="S112" s="24" t="n">
        <v>2.777</v>
      </c>
      <c r="T112" s="24" t="n">
        <v>2.974</v>
      </c>
      <c r="U112" s="24" t="n">
        <v>0.334</v>
      </c>
      <c r="V112" s="24" t="n">
        <v>4.039</v>
      </c>
      <c r="W112" s="25" t="n">
        <f aca="false">B112-I112</f>
        <v>-0.346</v>
      </c>
      <c r="X112" s="25" t="n">
        <f aca="false">C112-J112</f>
        <v>-0.0560000000000001</v>
      </c>
      <c r="Y112" s="25" t="n">
        <f aca="false">D112-K112</f>
        <v>-0.0589999999999997</v>
      </c>
      <c r="Z112" s="25" t="n">
        <f aca="false">E112-L112</f>
        <v>0.635</v>
      </c>
      <c r="AA112" s="25" t="n">
        <f aca="false">F112-M112</f>
        <v>0.651</v>
      </c>
      <c r="AB112" s="25" t="n">
        <f aca="false">G112-N112</f>
        <v>0.205</v>
      </c>
      <c r="AC112" s="25" t="n">
        <f aca="false">H112-O112</f>
        <v>1.669</v>
      </c>
      <c r="AD112" s="25" t="n">
        <f aca="false">W112-AVERAGE(W$4:W112)</f>
        <v>-0.974238532110092</v>
      </c>
      <c r="AE112" s="25" t="n">
        <f aca="false">X112-AVERAGE(X$4:X112)</f>
        <v>-0.165532110091743</v>
      </c>
      <c r="AF112" s="25" t="n">
        <f aca="false">Y112-AVERAGE(Y$4:Y112)</f>
        <v>-0.0182477064220181</v>
      </c>
      <c r="AG112" s="25" t="n">
        <f aca="false">Z112-AVERAGE(Z$4:Z112)</f>
        <v>0.415192660550459</v>
      </c>
      <c r="AH112" s="25" t="n">
        <f aca="false">AA112-AVERAGE(AA$4:AA112)</f>
        <v>-0.320311926605505</v>
      </c>
      <c r="AI112" s="25" t="n">
        <f aca="false">AB112-AVERAGE(AB$4:AB112)</f>
        <v>0.354110091743119</v>
      </c>
      <c r="AJ112" s="25" t="n">
        <f aca="false">AC112-AVERAGE(AC$4:AC112)</f>
        <v>-0.187275229357799</v>
      </c>
      <c r="AK112" s="23" t="n">
        <f aca="false">-RateDur*(P112-P111)/100</f>
        <v>-0.002242</v>
      </c>
      <c r="AL112" s="23" t="n">
        <f aca="false">-RateDur*(Q112-Q111)/100</f>
        <v>0.006327</v>
      </c>
      <c r="AM112" s="23" t="n">
        <f aca="false">-RateDur*(R112-R111)/100</f>
        <v>0.000532000000000001</v>
      </c>
      <c r="AN112" s="23" t="n">
        <f aca="false">-RateDur*(S112-S111)/100</f>
        <v>0.003021</v>
      </c>
      <c r="AO112" s="23" t="n">
        <f aca="false">-RateDur*(T112-T111)/100</f>
        <v>-0.003116</v>
      </c>
      <c r="AP112" s="23" t="n">
        <f aca="false">-RateDur*(U112-U111)/100</f>
        <v>0.004123</v>
      </c>
      <c r="AQ112" s="23" t="n">
        <f aca="false">-RateDur*(V112-V111)/100</f>
        <v>0.000437000000000011</v>
      </c>
    </row>
    <row r="113" customFormat="false" ht="15" hidden="false" customHeight="false" outlineLevel="0" collapsed="false">
      <c r="A113" s="19" t="n">
        <v>41333</v>
      </c>
      <c r="B113" s="24" t="n">
        <v>1.703</v>
      </c>
      <c r="C113" s="24" t="n">
        <v>1.625</v>
      </c>
      <c r="D113" s="24" t="n">
        <v>2.046</v>
      </c>
      <c r="E113" s="24" t="n">
        <v>2.565</v>
      </c>
      <c r="F113" s="24" t="n">
        <v>2.614</v>
      </c>
      <c r="G113" s="24" t="n">
        <v>-0.065</v>
      </c>
      <c r="H113" s="24" t="n">
        <v>3.786</v>
      </c>
      <c r="I113" s="24" t="n">
        <v>2.091</v>
      </c>
      <c r="J113" s="24" t="n">
        <v>1.742</v>
      </c>
      <c r="K113" s="24" t="n">
        <v>2.336</v>
      </c>
      <c r="L113" s="24" t="n">
        <v>2.068</v>
      </c>
      <c r="M113" s="24" t="n">
        <v>2.121</v>
      </c>
      <c r="N113" s="24" t="n">
        <v>-0.218</v>
      </c>
      <c r="O113" s="24" t="n">
        <v>2.262</v>
      </c>
      <c r="P113" s="24" t="n">
        <v>2.121</v>
      </c>
      <c r="Q113" s="24" t="n">
        <v>1.861</v>
      </c>
      <c r="R113" s="24" t="n">
        <v>2.362</v>
      </c>
      <c r="S113" s="24" t="n">
        <v>2.9</v>
      </c>
      <c r="T113" s="24" t="n">
        <v>2.997</v>
      </c>
      <c r="U113" s="24" t="n">
        <v>0.218</v>
      </c>
      <c r="V113" s="24" t="n">
        <v>4.058</v>
      </c>
      <c r="W113" s="25" t="n">
        <f aca="false">B113-I113</f>
        <v>-0.388</v>
      </c>
      <c r="X113" s="25" t="n">
        <f aca="false">C113-J113</f>
        <v>-0.117</v>
      </c>
      <c r="Y113" s="25" t="n">
        <f aca="false">D113-K113</f>
        <v>-0.29</v>
      </c>
      <c r="Z113" s="25" t="n">
        <f aca="false">E113-L113</f>
        <v>0.497</v>
      </c>
      <c r="AA113" s="25" t="n">
        <f aca="false">F113-M113</f>
        <v>0.493</v>
      </c>
      <c r="AB113" s="25" t="n">
        <f aca="false">G113-N113</f>
        <v>0.153</v>
      </c>
      <c r="AC113" s="25" t="n">
        <f aca="false">H113-O113</f>
        <v>1.524</v>
      </c>
      <c r="AD113" s="25" t="n">
        <f aca="false">W113-AVERAGE(W$4:W113)</f>
        <v>-1.007</v>
      </c>
      <c r="AE113" s="25" t="n">
        <f aca="false">X113-AVERAGE(X$4:X113)</f>
        <v>-0.224472727272727</v>
      </c>
      <c r="AF113" s="25" t="n">
        <f aca="false">Y113-AVERAGE(Y$4:Y113)</f>
        <v>-0.246981818181818</v>
      </c>
      <c r="AG113" s="25" t="n">
        <f aca="false">Z113-AVERAGE(Z$4:Z113)</f>
        <v>0.274672727272727</v>
      </c>
      <c r="AH113" s="25" t="n">
        <f aca="false">AA113-AVERAGE(AA$4:AA113)</f>
        <v>-0.473963636363637</v>
      </c>
      <c r="AI113" s="25" t="n">
        <f aca="false">AB113-AVERAGE(AB$4:AB113)</f>
        <v>0.299363636363636</v>
      </c>
      <c r="AJ113" s="25" t="n">
        <f aca="false">AC113-AVERAGE(AC$4:AC113)</f>
        <v>-0.329254545454545</v>
      </c>
      <c r="AK113" s="23" t="n">
        <f aca="false">-RateDur*(P113-P112)/100</f>
        <v>-0.004446</v>
      </c>
      <c r="AL113" s="23" t="n">
        <f aca="false">-RateDur*(Q113-Q112)/100</f>
        <v>-0.000208999999999998</v>
      </c>
      <c r="AM113" s="23" t="n">
        <f aca="false">-RateDur*(R113-R112)/100</f>
        <v>0.004047</v>
      </c>
      <c r="AN113" s="23" t="n">
        <f aca="false">-RateDur*(S113-S112)/100</f>
        <v>-0.002337</v>
      </c>
      <c r="AO113" s="23" t="n">
        <f aca="false">-RateDur*(T113-T112)/100</f>
        <v>-0.000436999999999994</v>
      </c>
      <c r="AP113" s="23" t="n">
        <f aca="false">-RateDur*(U113-U112)/100</f>
        <v>0.002204</v>
      </c>
      <c r="AQ113" s="23" t="n">
        <f aca="false">-RateDur*(V113-V112)/100</f>
        <v>-0.000361000000000002</v>
      </c>
    </row>
    <row r="114" customFormat="false" ht="15" hidden="false" customHeight="false" outlineLevel="0" collapsed="false">
      <c r="A114" s="19" t="n">
        <v>41364</v>
      </c>
      <c r="B114" s="24" t="n">
        <v>1.906</v>
      </c>
      <c r="C114" s="24" t="n">
        <v>1.851</v>
      </c>
      <c r="D114" s="24" t="n">
        <v>2.152</v>
      </c>
      <c r="E114" s="24" t="n">
        <v>2.331</v>
      </c>
      <c r="F114" s="24" t="n">
        <v>2.45</v>
      </c>
      <c r="G114" s="24" t="n">
        <v>0.017</v>
      </c>
      <c r="H114" s="24" t="n">
        <v>3.854</v>
      </c>
      <c r="I114" s="24" t="n">
        <v>1.99</v>
      </c>
      <c r="J114" s="24" t="n">
        <v>1.773</v>
      </c>
      <c r="K114" s="24" t="n">
        <v>2.423</v>
      </c>
      <c r="L114" s="24" t="n">
        <v>2.031</v>
      </c>
      <c r="M114" s="24" t="n">
        <v>2.025</v>
      </c>
      <c r="N114" s="24" t="n">
        <v>-0.144</v>
      </c>
      <c r="O114" s="24" t="n">
        <v>2.404</v>
      </c>
      <c r="P114" s="24" t="n">
        <v>2.157</v>
      </c>
      <c r="Q114" s="24" t="n">
        <v>2.265</v>
      </c>
      <c r="R114" s="24" t="n">
        <v>2.335</v>
      </c>
      <c r="S114" s="24" t="n">
        <v>2.482</v>
      </c>
      <c r="T114" s="24" t="n">
        <v>2.81</v>
      </c>
      <c r="U114" s="24" t="n">
        <v>0.18</v>
      </c>
      <c r="V114" s="24" t="n">
        <v>4.013</v>
      </c>
      <c r="W114" s="25" t="n">
        <f aca="false">B114-I114</f>
        <v>-0.0840000000000001</v>
      </c>
      <c r="X114" s="25" t="n">
        <f aca="false">C114-J114</f>
        <v>0.0780000000000001</v>
      </c>
      <c r="Y114" s="25" t="n">
        <f aca="false">D114-K114</f>
        <v>-0.271</v>
      </c>
      <c r="Z114" s="25" t="n">
        <f aca="false">E114-L114</f>
        <v>0.3</v>
      </c>
      <c r="AA114" s="25" t="n">
        <f aca="false">F114-M114</f>
        <v>0.425</v>
      </c>
      <c r="AB114" s="25" t="n">
        <f aca="false">G114-N114</f>
        <v>0.161</v>
      </c>
      <c r="AC114" s="25" t="n">
        <f aca="false">H114-O114</f>
        <v>1.45</v>
      </c>
      <c r="AD114" s="25" t="n">
        <f aca="false">W114-AVERAGE(W$4:W114)</f>
        <v>-0.696666666666667</v>
      </c>
      <c r="AE114" s="25" t="n">
        <f aca="false">X114-AVERAGE(X$4:X114)</f>
        <v>-0.0292072072072072</v>
      </c>
      <c r="AF114" s="25" t="n">
        <f aca="false">Y114-AVERAGE(Y$4:Y114)</f>
        <v>-0.225927927927928</v>
      </c>
      <c r="AG114" s="25" t="n">
        <f aca="false">Z114-AVERAGE(Z$4:Z114)</f>
        <v>0.0769729729729728</v>
      </c>
      <c r="AH114" s="25" t="n">
        <f aca="false">AA114-AVERAGE(AA$4:AA114)</f>
        <v>-0.537081081081081</v>
      </c>
      <c r="AI114" s="25" t="n">
        <f aca="false">AB114-AVERAGE(AB$4:AB114)</f>
        <v>0.304594594594595</v>
      </c>
      <c r="AJ114" s="25" t="n">
        <f aca="false">AC114-AVERAGE(AC$4:AC114)</f>
        <v>-0.399621621621621</v>
      </c>
      <c r="AK114" s="23" t="n">
        <f aca="false">-RateDur*(P114-P113)/100</f>
        <v>-0.000684000000000001</v>
      </c>
      <c r="AL114" s="23" t="n">
        <f aca="false">-RateDur*(Q114-Q113)/100</f>
        <v>-0.007676</v>
      </c>
      <c r="AM114" s="23" t="n">
        <f aca="false">-RateDur*(R114-R113)/100</f>
        <v>0.000513000000000003</v>
      </c>
      <c r="AN114" s="23" t="n">
        <f aca="false">-RateDur*(S114-S113)/100</f>
        <v>0.00794199999999999</v>
      </c>
      <c r="AO114" s="23" t="n">
        <f aca="false">-RateDur*(T114-T113)/100</f>
        <v>0.003553</v>
      </c>
      <c r="AP114" s="23" t="n">
        <f aca="false">-RateDur*(U114-U113)/100</f>
        <v>0.000722</v>
      </c>
      <c r="AQ114" s="23" t="n">
        <f aca="false">-RateDur*(V114-V113)/100</f>
        <v>0.000854999999999999</v>
      </c>
    </row>
    <row r="115" customFormat="false" ht="15" hidden="false" customHeight="false" outlineLevel="0" collapsed="false">
      <c r="A115" s="19" t="n">
        <v>41394</v>
      </c>
      <c r="B115" s="24" t="n">
        <v>1.901</v>
      </c>
      <c r="C115" s="24" t="n">
        <v>1.867</v>
      </c>
      <c r="D115" s="24" t="n">
        <v>2.445</v>
      </c>
      <c r="E115" s="24" t="n">
        <v>2.193</v>
      </c>
      <c r="F115" s="24" t="n">
        <v>2.853</v>
      </c>
      <c r="G115" s="24" t="n">
        <v>0.012</v>
      </c>
      <c r="H115" s="24" t="n">
        <v>3.868</v>
      </c>
      <c r="I115" s="24" t="n">
        <v>1.952</v>
      </c>
      <c r="J115" s="24" t="n">
        <v>1.863</v>
      </c>
      <c r="K115" s="24" t="n">
        <v>2.384</v>
      </c>
      <c r="L115" s="24" t="n">
        <v>1.979</v>
      </c>
      <c r="M115" s="24" t="n">
        <v>2.049</v>
      </c>
      <c r="N115" s="24" t="n">
        <v>-0.203</v>
      </c>
      <c r="O115" s="24" t="n">
        <v>2.478</v>
      </c>
      <c r="P115" s="24" t="n">
        <v>2.21</v>
      </c>
      <c r="Q115" s="24" t="n">
        <v>2.244</v>
      </c>
      <c r="R115" s="24" t="n">
        <v>2.748</v>
      </c>
      <c r="S115" s="24" t="n">
        <v>2.322</v>
      </c>
      <c r="T115" s="24" t="n">
        <v>2.886</v>
      </c>
      <c r="U115" s="24" t="n">
        <v>0.113</v>
      </c>
      <c r="V115" s="24" t="n">
        <v>4.139</v>
      </c>
      <c r="W115" s="25" t="n">
        <f aca="false">B115-I115</f>
        <v>-0.0509999999999999</v>
      </c>
      <c r="X115" s="25" t="n">
        <f aca="false">C115-J115</f>
        <v>0.004</v>
      </c>
      <c r="Y115" s="25" t="n">
        <f aca="false">D115-K115</f>
        <v>0.0609999999999999</v>
      </c>
      <c r="Z115" s="25" t="n">
        <f aca="false">E115-L115</f>
        <v>0.214</v>
      </c>
      <c r="AA115" s="25" t="n">
        <f aca="false">F115-M115</f>
        <v>0.804</v>
      </c>
      <c r="AB115" s="25" t="n">
        <f aca="false">G115-N115</f>
        <v>0.215</v>
      </c>
      <c r="AC115" s="25" t="n">
        <f aca="false">H115-O115</f>
        <v>1.39</v>
      </c>
      <c r="AD115" s="25" t="n">
        <f aca="false">W115-AVERAGE(W$4:W115)</f>
        <v>-0.657741071428571</v>
      </c>
      <c r="AE115" s="25" t="n">
        <f aca="false">X115-AVERAGE(X$4:X115)</f>
        <v>-0.102285714285714</v>
      </c>
      <c r="AF115" s="25" t="n">
        <f aca="false">Y115-AVERAGE(Y$4:Y115)</f>
        <v>0.105125</v>
      </c>
      <c r="AG115" s="25" t="n">
        <f aca="false">Z115-AVERAGE(Z$4:Z115)</f>
        <v>-0.00894642857142861</v>
      </c>
      <c r="AH115" s="25" t="n">
        <f aca="false">AA115-AVERAGE(AA$4:AA115)</f>
        <v>-0.156669642857143</v>
      </c>
      <c r="AI115" s="25" t="n">
        <f aca="false">AB115-AVERAGE(AB$4:AB115)</f>
        <v>0.355392857142857</v>
      </c>
      <c r="AJ115" s="25" t="n">
        <f aca="false">AC115-AVERAGE(AC$4:AC115)</f>
        <v>-0.455517857142858</v>
      </c>
      <c r="AK115" s="23" t="n">
        <f aca="false">-RateDur*(P115-P114)/100</f>
        <v>-0.001007</v>
      </c>
      <c r="AL115" s="23" t="n">
        <f aca="false">-RateDur*(Q115-Q114)/100</f>
        <v>0.000398999999999998</v>
      </c>
      <c r="AM115" s="23" t="n">
        <f aca="false">-RateDur*(R115-R114)/100</f>
        <v>-0.007847</v>
      </c>
      <c r="AN115" s="23" t="n">
        <f aca="false">-RateDur*(S115-S114)/100</f>
        <v>0.00304</v>
      </c>
      <c r="AO115" s="23" t="n">
        <f aca="false">-RateDur*(T115-T114)/100</f>
        <v>-0.001444</v>
      </c>
      <c r="AP115" s="23" t="n">
        <f aca="false">-RateDur*(U115-U114)/100</f>
        <v>0.001273</v>
      </c>
      <c r="AQ115" s="23" t="n">
        <f aca="false">-RateDur*(V115-V114)/100</f>
        <v>-0.00239400000000001</v>
      </c>
    </row>
    <row r="116" customFormat="false" ht="15" hidden="false" customHeight="false" outlineLevel="0" collapsed="false">
      <c r="A116" s="19" t="n">
        <v>41425</v>
      </c>
      <c r="B116" s="24" t="n">
        <v>2.193</v>
      </c>
      <c r="C116" s="24" t="n">
        <v>1.847</v>
      </c>
      <c r="D116" s="24" t="n">
        <v>2.176</v>
      </c>
      <c r="E116" s="24" t="n">
        <v>2.269</v>
      </c>
      <c r="F116" s="24" t="n">
        <v>2.616</v>
      </c>
      <c r="G116" s="24" t="n">
        <v>0.091</v>
      </c>
      <c r="H116" s="24" t="n">
        <v>3.857</v>
      </c>
      <c r="I116" s="24" t="n">
        <v>1.929</v>
      </c>
      <c r="J116" s="24" t="n">
        <v>2.037</v>
      </c>
      <c r="K116" s="24" t="n">
        <v>2.44</v>
      </c>
      <c r="L116" s="24" t="n">
        <v>2.04</v>
      </c>
      <c r="M116" s="24" t="n">
        <v>2.14</v>
      </c>
      <c r="N116" s="24" t="n">
        <v>-0.301</v>
      </c>
      <c r="O116" s="24" t="n">
        <v>2.405</v>
      </c>
      <c r="P116" s="24" t="n">
        <v>2.555</v>
      </c>
      <c r="Q116" s="24" t="n">
        <v>2.255</v>
      </c>
      <c r="R116" s="24" t="n">
        <v>2.428</v>
      </c>
      <c r="S116" s="24" t="n">
        <v>2.537</v>
      </c>
      <c r="T116" s="24" t="n">
        <v>3.039</v>
      </c>
      <c r="U116" s="24" t="n">
        <v>0.304</v>
      </c>
      <c r="V116" s="24" t="n">
        <v>4.109</v>
      </c>
      <c r="W116" s="25" t="n">
        <f aca="false">B116-I116</f>
        <v>0.264</v>
      </c>
      <c r="X116" s="25" t="n">
        <f aca="false">C116-J116</f>
        <v>-0.19</v>
      </c>
      <c r="Y116" s="25" t="n">
        <f aca="false">D116-K116</f>
        <v>-0.264</v>
      </c>
      <c r="Z116" s="25" t="n">
        <f aca="false">E116-L116</f>
        <v>0.229</v>
      </c>
      <c r="AA116" s="25" t="n">
        <f aca="false">F116-M116</f>
        <v>0.476</v>
      </c>
      <c r="AB116" s="25" t="n">
        <f aca="false">G116-N116</f>
        <v>0.392</v>
      </c>
      <c r="AC116" s="25" t="n">
        <f aca="false">H116-O116</f>
        <v>1.452</v>
      </c>
      <c r="AD116" s="25" t="n">
        <f aca="false">W116-AVERAGE(W$4:W116)</f>
        <v>-0.33970796460177</v>
      </c>
      <c r="AE116" s="25" t="n">
        <f aca="false">X116-AVERAGE(X$4:X116)</f>
        <v>-0.293663716814159</v>
      </c>
      <c r="AF116" s="25" t="n">
        <f aca="false">Y116-AVERAGE(Y$4:Y116)</f>
        <v>-0.217929203539823</v>
      </c>
      <c r="AG116" s="25" t="n">
        <f aca="false">Z116-AVERAGE(Z$4:Z116)</f>
        <v>0.00600000000000012</v>
      </c>
      <c r="AH116" s="25" t="n">
        <f aca="false">AA116-AVERAGE(AA$4:AA116)</f>
        <v>-0.480380530973451</v>
      </c>
      <c r="AI116" s="25" t="n">
        <f aca="false">AB116-AVERAGE(AB$4:AB116)</f>
        <v>0.527681415929204</v>
      </c>
      <c r="AJ116" s="25" t="n">
        <f aca="false">AC116-AVERAGE(AC$4:AC116)</f>
        <v>-0.390035398230088</v>
      </c>
      <c r="AK116" s="23" t="n">
        <f aca="false">-RateDur*(P116-P115)/100</f>
        <v>-0.006555</v>
      </c>
      <c r="AL116" s="23" t="n">
        <f aca="false">-RateDur*(Q116-Q115)/100</f>
        <v>-0.000208999999999994</v>
      </c>
      <c r="AM116" s="23" t="n">
        <f aca="false">-RateDur*(R116-R115)/100</f>
        <v>0.00608000000000001</v>
      </c>
      <c r="AN116" s="23" t="n">
        <f aca="false">-RateDur*(S116-S115)/100</f>
        <v>-0.004085</v>
      </c>
      <c r="AO116" s="23" t="n">
        <f aca="false">-RateDur*(T116-T115)/100</f>
        <v>-0.002907</v>
      </c>
      <c r="AP116" s="23" t="n">
        <f aca="false">-RateDur*(U116-U115)/100</f>
        <v>-0.003629</v>
      </c>
      <c r="AQ116" s="23" t="n">
        <f aca="false">-RateDur*(V116-V115)/100</f>
        <v>0.000570000000000005</v>
      </c>
    </row>
    <row r="117" customFormat="false" ht="15" hidden="false" customHeight="false" outlineLevel="0" collapsed="false">
      <c r="A117" s="19" t="n">
        <v>41455</v>
      </c>
      <c r="B117" s="24" t="n">
        <v>2.431</v>
      </c>
      <c r="C117" s="24" t="n">
        <v>1.947</v>
      </c>
      <c r="D117" s="24" t="n">
        <v>2.096</v>
      </c>
      <c r="E117" s="24" t="n">
        <v>2.178</v>
      </c>
      <c r="F117" s="24" t="n">
        <v>2.646</v>
      </c>
      <c r="G117" s="24" t="n">
        <v>0.479</v>
      </c>
      <c r="H117" s="24" t="n">
        <v>3.736</v>
      </c>
      <c r="I117" s="24" t="n">
        <v>1.865</v>
      </c>
      <c r="J117" s="24" t="n">
        <v>2.007</v>
      </c>
      <c r="K117" s="24" t="n">
        <v>2.353</v>
      </c>
      <c r="L117" s="24" t="n">
        <v>2.044</v>
      </c>
      <c r="M117" s="24" t="n">
        <v>2.061</v>
      </c>
      <c r="N117" s="24" t="n">
        <v>-0.183</v>
      </c>
      <c r="O117" s="24" t="n">
        <v>2.465</v>
      </c>
      <c r="P117" s="24" t="n">
        <v>2.858</v>
      </c>
      <c r="Q117" s="24" t="n">
        <v>2.194</v>
      </c>
      <c r="R117" s="24" t="n">
        <v>2.365</v>
      </c>
      <c r="S117" s="24" t="n">
        <v>2.353</v>
      </c>
      <c r="T117" s="24" t="n">
        <v>3.008</v>
      </c>
      <c r="U117" s="24" t="n">
        <v>0.792</v>
      </c>
      <c r="V117" s="24" t="n">
        <v>4.043</v>
      </c>
      <c r="W117" s="25" t="n">
        <f aca="false">B117-I117</f>
        <v>0.566</v>
      </c>
      <c r="X117" s="25" t="n">
        <f aca="false">C117-J117</f>
        <v>-0.0600000000000001</v>
      </c>
      <c r="Y117" s="25" t="n">
        <f aca="false">D117-K117</f>
        <v>-0.257</v>
      </c>
      <c r="Z117" s="25" t="n">
        <f aca="false">E117-L117</f>
        <v>0.134</v>
      </c>
      <c r="AA117" s="25" t="n">
        <f aca="false">F117-M117</f>
        <v>0.585</v>
      </c>
      <c r="AB117" s="25" t="n">
        <f aca="false">G117-N117</f>
        <v>0.662</v>
      </c>
      <c r="AC117" s="25" t="n">
        <f aca="false">H117-O117</f>
        <v>1.271</v>
      </c>
      <c r="AD117" s="25" t="n">
        <f aca="false">W117-AVERAGE(W$4:W117)</f>
        <v>-0.037377192982456</v>
      </c>
      <c r="AE117" s="25" t="n">
        <f aca="false">X117-AVERAGE(X$4:X117)</f>
        <v>-0.162228070175439</v>
      </c>
      <c r="AF117" s="25" t="n">
        <f aca="false">Y117-AVERAGE(Y$4:Y117)</f>
        <v>-0.209078947368421</v>
      </c>
      <c r="AG117" s="25" t="n">
        <f aca="false">Z117-AVERAGE(Z$4:Z117)</f>
        <v>-0.0882192982456141</v>
      </c>
      <c r="AH117" s="25" t="n">
        <f aca="false">AA117-AVERAGE(AA$4:AA117)</f>
        <v>-0.368122807017544</v>
      </c>
      <c r="AI117" s="25" t="n">
        <f aca="false">AB117-AVERAGE(AB$4:AB117)</f>
        <v>0.790684210526316</v>
      </c>
      <c r="AJ117" s="25" t="n">
        <f aca="false">AC117-AVERAGE(AC$4:AC117)</f>
        <v>-0.566026315789473</v>
      </c>
      <c r="AK117" s="23" t="n">
        <f aca="false">-RateDur*(P117-P116)/100</f>
        <v>-0.005757</v>
      </c>
      <c r="AL117" s="23" t="n">
        <f aca="false">-RateDur*(Q117-Q116)/100</f>
        <v>0.001159</v>
      </c>
      <c r="AM117" s="23" t="n">
        <f aca="false">-RateDur*(R117-R116)/100</f>
        <v>0.00119699999999999</v>
      </c>
      <c r="AN117" s="23" t="n">
        <f aca="false">-RateDur*(S117-S116)/100</f>
        <v>0.00349599999999999</v>
      </c>
      <c r="AO117" s="23" t="n">
        <f aca="false">-RateDur*(T117-T116)/100</f>
        <v>0.000589000000000003</v>
      </c>
      <c r="AP117" s="23" t="n">
        <f aca="false">-RateDur*(U117-U116)/100</f>
        <v>-0.009272</v>
      </c>
      <c r="AQ117" s="23" t="n">
        <f aca="false">-RateDur*(V117-V116)/100</f>
        <v>0.001254</v>
      </c>
    </row>
    <row r="118" customFormat="false" ht="15" hidden="false" customHeight="false" outlineLevel="0" collapsed="false">
      <c r="A118" s="19" t="n">
        <v>41486</v>
      </c>
      <c r="B118" s="24" t="n">
        <v>2.699</v>
      </c>
      <c r="C118" s="24" t="n">
        <v>1.916</v>
      </c>
      <c r="D118" s="24" t="n">
        <v>2.344</v>
      </c>
      <c r="E118" s="24" t="n">
        <v>2.354</v>
      </c>
      <c r="F118" s="24" t="n">
        <v>2.461</v>
      </c>
      <c r="G118" s="24" t="n">
        <v>0.544</v>
      </c>
      <c r="H118" s="24" t="n">
        <v>3.696</v>
      </c>
      <c r="I118" s="24" t="n">
        <v>1.9</v>
      </c>
      <c r="J118" s="24" t="n">
        <v>2.013</v>
      </c>
      <c r="K118" s="24" t="n">
        <v>2.38</v>
      </c>
      <c r="L118" s="24" t="n">
        <v>2.202</v>
      </c>
      <c r="M118" s="24" t="n">
        <v>2.035</v>
      </c>
      <c r="N118" s="24" t="n">
        <v>-0.17</v>
      </c>
      <c r="O118" s="24" t="n">
        <v>2.528</v>
      </c>
      <c r="P118" s="24" t="n">
        <v>3.12</v>
      </c>
      <c r="Q118" s="24" t="n">
        <v>2.058</v>
      </c>
      <c r="R118" s="24" t="n">
        <v>2.559</v>
      </c>
      <c r="S118" s="24" t="n">
        <v>2.337</v>
      </c>
      <c r="T118" s="24" t="n">
        <v>2.64</v>
      </c>
      <c r="U118" s="24" t="n">
        <v>0.733</v>
      </c>
      <c r="V118" s="24" t="n">
        <v>3.848</v>
      </c>
      <c r="W118" s="25" t="n">
        <f aca="false">B118-I118</f>
        <v>0.799</v>
      </c>
      <c r="X118" s="25" t="n">
        <f aca="false">C118-J118</f>
        <v>-0.097</v>
      </c>
      <c r="Y118" s="25" t="n">
        <f aca="false">D118-K118</f>
        <v>-0.036</v>
      </c>
      <c r="Z118" s="25" t="n">
        <f aca="false">E118-L118</f>
        <v>0.152</v>
      </c>
      <c r="AA118" s="25" t="n">
        <f aca="false">F118-M118</f>
        <v>0.426</v>
      </c>
      <c r="AB118" s="25" t="n">
        <f aca="false">G118-N118</f>
        <v>0.714</v>
      </c>
      <c r="AC118" s="25" t="n">
        <f aca="false">H118-O118</f>
        <v>1.168</v>
      </c>
      <c r="AD118" s="25" t="n">
        <f aca="false">W118-AVERAGE(W$4:W118)</f>
        <v>0.193921739130435</v>
      </c>
      <c r="AE118" s="25" t="n">
        <f aca="false">X118-AVERAGE(X$4:X118)</f>
        <v>-0.197495652173913</v>
      </c>
      <c r="AF118" s="25" t="n">
        <f aca="false">Y118-AVERAGE(Y$4:Y118)</f>
        <v>0.0118173913043478</v>
      </c>
      <c r="AG118" s="25" t="n">
        <f aca="false">Z118-AVERAGE(Z$4:Z118)</f>
        <v>-0.0696086956521738</v>
      </c>
      <c r="AH118" s="25" t="n">
        <f aca="false">AA118-AVERAGE(AA$4:AA118)</f>
        <v>-0.522539130434783</v>
      </c>
      <c r="AI118" s="25" t="n">
        <f aca="false">AB118-AVERAGE(AB$4:AB118)</f>
        <v>0.835356521739131</v>
      </c>
      <c r="AJ118" s="25" t="n">
        <f aca="false">AC118-AVERAGE(AC$4:AC118)</f>
        <v>-0.663208695652174</v>
      </c>
      <c r="AK118" s="23" t="n">
        <f aca="false">-RateDur*(P118-P117)/100</f>
        <v>-0.004978</v>
      </c>
      <c r="AL118" s="23" t="n">
        <f aca="false">-RateDur*(Q118-Q117)/100</f>
        <v>0.002584</v>
      </c>
      <c r="AM118" s="23" t="n">
        <f aca="false">-RateDur*(R118-R117)/100</f>
        <v>-0.003686</v>
      </c>
      <c r="AN118" s="23" t="n">
        <f aca="false">-RateDur*(S118-S117)/100</f>
        <v>0.000304</v>
      </c>
      <c r="AO118" s="23" t="n">
        <f aca="false">-RateDur*(T118-T117)/100</f>
        <v>0.006992</v>
      </c>
      <c r="AP118" s="23" t="n">
        <f aca="false">-RateDur*(U118-U117)/100</f>
        <v>0.001121</v>
      </c>
      <c r="AQ118" s="23" t="n">
        <f aca="false">-RateDur*(V118-V117)/100</f>
        <v>0.00370500000000001</v>
      </c>
    </row>
    <row r="119" customFormat="false" ht="15" hidden="false" customHeight="false" outlineLevel="0" collapsed="false">
      <c r="A119" s="19" t="n">
        <v>41517</v>
      </c>
      <c r="B119" s="24" t="n">
        <v>2.702</v>
      </c>
      <c r="C119" s="24" t="n">
        <v>1.927</v>
      </c>
      <c r="D119" s="24" t="n">
        <v>2.216</v>
      </c>
      <c r="E119" s="24" t="n">
        <v>2.403</v>
      </c>
      <c r="F119" s="24" t="n">
        <v>2.414</v>
      </c>
      <c r="G119" s="24" t="n">
        <v>0.84</v>
      </c>
      <c r="H119" s="24" t="n">
        <v>3.563</v>
      </c>
      <c r="I119" s="24" t="n">
        <v>1.992</v>
      </c>
      <c r="J119" s="24" t="n">
        <v>1.956</v>
      </c>
      <c r="K119" s="24" t="n">
        <v>2.294</v>
      </c>
      <c r="L119" s="24" t="n">
        <v>2.189</v>
      </c>
      <c r="M119" s="24" t="n">
        <v>2.097</v>
      </c>
      <c r="N119" s="24" t="n">
        <v>-0.158</v>
      </c>
      <c r="O119" s="24" t="n">
        <v>2.56</v>
      </c>
      <c r="P119" s="24" t="n">
        <v>3.017</v>
      </c>
      <c r="Q119" s="24" t="n">
        <v>2.352</v>
      </c>
      <c r="R119" s="24" t="n">
        <v>2.431</v>
      </c>
      <c r="S119" s="24" t="n">
        <v>2.675</v>
      </c>
      <c r="T119" s="24" t="n">
        <v>2.559</v>
      </c>
      <c r="U119" s="24" t="n">
        <v>1.029</v>
      </c>
      <c r="V119" s="24" t="n">
        <v>3.842</v>
      </c>
      <c r="W119" s="25" t="n">
        <f aca="false">B119-I119</f>
        <v>0.71</v>
      </c>
      <c r="X119" s="25" t="n">
        <f aca="false">C119-J119</f>
        <v>-0.0289999999999999</v>
      </c>
      <c r="Y119" s="25" t="n">
        <f aca="false">D119-K119</f>
        <v>-0.0779999999999999</v>
      </c>
      <c r="Z119" s="25" t="n">
        <f aca="false">E119-L119</f>
        <v>0.214</v>
      </c>
      <c r="AA119" s="25" t="n">
        <f aca="false">F119-M119</f>
        <v>0.317</v>
      </c>
      <c r="AB119" s="25" t="n">
        <f aca="false">G119-N119</f>
        <v>0.998</v>
      </c>
      <c r="AC119" s="25" t="n">
        <f aca="false">H119-O119</f>
        <v>1.003</v>
      </c>
      <c r="AD119" s="25" t="n">
        <f aca="false">W119-AVERAGE(W$4:W119)</f>
        <v>0.10401724137931</v>
      </c>
      <c r="AE119" s="25" t="n">
        <f aca="false">X119-AVERAGE(X$4:X119)</f>
        <v>-0.128379310344828</v>
      </c>
      <c r="AF119" s="25" t="n">
        <f aca="false">Y119-AVERAGE(Y$4:Y119)</f>
        <v>-0.0299224137931033</v>
      </c>
      <c r="AG119" s="25" t="n">
        <f aca="false">Z119-AVERAGE(Z$4:Z119)</f>
        <v>-0.00754310344827588</v>
      </c>
      <c r="AH119" s="25" t="n">
        <f aca="false">AA119-AVERAGE(AA$4:AA119)</f>
        <v>-0.626094827586207</v>
      </c>
      <c r="AI119" s="25" t="n">
        <f aca="false">AB119-AVERAGE(AB$4:AB119)</f>
        <v>1.10970689655172</v>
      </c>
      <c r="AJ119" s="25" t="n">
        <f aca="false">AC119-AVERAGE(AC$4:AC119)</f>
        <v>-0.821068965517241</v>
      </c>
      <c r="AK119" s="23" t="n">
        <f aca="false">-RateDur*(P119-P118)/100</f>
        <v>0.001957</v>
      </c>
      <c r="AL119" s="23" t="n">
        <f aca="false">-RateDur*(Q119-Q118)/100</f>
        <v>-0.005586</v>
      </c>
      <c r="AM119" s="23" t="n">
        <f aca="false">-RateDur*(R119-R118)/100</f>
        <v>0.002432</v>
      </c>
      <c r="AN119" s="23" t="n">
        <f aca="false">-RateDur*(S119-S118)/100</f>
        <v>-0.00642199999999999</v>
      </c>
      <c r="AO119" s="23" t="n">
        <f aca="false">-RateDur*(T119-T118)/100</f>
        <v>0.001539</v>
      </c>
      <c r="AP119" s="23" t="n">
        <f aca="false">-RateDur*(U119-U118)/100</f>
        <v>-0.005624</v>
      </c>
      <c r="AQ119" s="23" t="n">
        <f aca="false">-RateDur*(V119-V118)/100</f>
        <v>0.000113999999999996</v>
      </c>
    </row>
    <row r="120" customFormat="false" ht="15" hidden="false" customHeight="false" outlineLevel="0" collapsed="false">
      <c r="A120" s="19" t="n">
        <v>41547</v>
      </c>
      <c r="B120" s="24" t="n">
        <v>2.516</v>
      </c>
      <c r="C120" s="24" t="n">
        <v>2.06</v>
      </c>
      <c r="D120" s="24" t="n">
        <v>1.955</v>
      </c>
      <c r="E120" s="24" t="n">
        <v>2.335</v>
      </c>
      <c r="F120" s="24" t="n">
        <v>2.509</v>
      </c>
      <c r="G120" s="24" t="n">
        <v>0.888</v>
      </c>
      <c r="H120" s="24" t="n">
        <v>3.395</v>
      </c>
      <c r="I120" s="24" t="n">
        <v>2.017</v>
      </c>
      <c r="J120" s="24" t="n">
        <v>2.063</v>
      </c>
      <c r="K120" s="24" t="n">
        <v>2.261</v>
      </c>
      <c r="L120" s="24" t="n">
        <v>2.067</v>
      </c>
      <c r="M120" s="24" t="n">
        <v>2.195</v>
      </c>
      <c r="N120" s="24" t="n">
        <v>-0.136</v>
      </c>
      <c r="O120" s="24" t="n">
        <v>2.489</v>
      </c>
      <c r="P120" s="24" t="n">
        <v>2.749</v>
      </c>
      <c r="Q120" s="24" t="n">
        <v>2.557</v>
      </c>
      <c r="R120" s="24" t="n">
        <v>2.312</v>
      </c>
      <c r="S120" s="24" t="n">
        <v>2.58</v>
      </c>
      <c r="T120" s="24" t="n">
        <v>2.864</v>
      </c>
      <c r="U120" s="24" t="n">
        <v>1.263</v>
      </c>
      <c r="V120" s="24" t="n">
        <v>3.624</v>
      </c>
      <c r="W120" s="25" t="n">
        <f aca="false">B120-I120</f>
        <v>0.499</v>
      </c>
      <c r="X120" s="25" t="n">
        <f aca="false">C120-J120</f>
        <v>-0.00300000000000011</v>
      </c>
      <c r="Y120" s="25" t="n">
        <f aca="false">D120-K120</f>
        <v>-0.306</v>
      </c>
      <c r="Z120" s="25" t="n">
        <f aca="false">E120-L120</f>
        <v>0.268</v>
      </c>
      <c r="AA120" s="25" t="n">
        <f aca="false">F120-M120</f>
        <v>0.314</v>
      </c>
      <c r="AB120" s="25" t="n">
        <f aca="false">G120-N120</f>
        <v>1.024</v>
      </c>
      <c r="AC120" s="25" t="n">
        <f aca="false">H120-O120</f>
        <v>0.906</v>
      </c>
      <c r="AD120" s="25" t="n">
        <f aca="false">W120-AVERAGE(W$4:W120)</f>
        <v>-0.106068376068376</v>
      </c>
      <c r="AE120" s="25" t="n">
        <f aca="false">X120-AVERAGE(X$4:X120)</f>
        <v>-0.101504273504274</v>
      </c>
      <c r="AF120" s="25" t="n">
        <f aca="false">Y120-AVERAGE(Y$4:Y120)</f>
        <v>-0.255717948717949</v>
      </c>
      <c r="AG120" s="25" t="n">
        <f aca="false">Z120-AVERAGE(Z$4:Z120)</f>
        <v>0.0460598290598289</v>
      </c>
      <c r="AH120" s="25" t="n">
        <f aca="false">AA120-AVERAGE(AA$4:AA120)</f>
        <v>-0.623717948717949</v>
      </c>
      <c r="AI120" s="25" t="n">
        <f aca="false">AB120-AVERAGE(AB$4:AB120)</f>
        <v>1.126</v>
      </c>
      <c r="AJ120" s="25" t="n">
        <f aca="false">AC120-AVERAGE(AC$4:AC120)</f>
        <v>-0.910222222222222</v>
      </c>
      <c r="AK120" s="23" t="n">
        <f aca="false">-RateDur*(P120-P119)/100</f>
        <v>0.005092</v>
      </c>
      <c r="AL120" s="23" t="n">
        <f aca="false">-RateDur*(Q120-Q119)/100</f>
        <v>-0.003895</v>
      </c>
      <c r="AM120" s="23" t="n">
        <f aca="false">-RateDur*(R120-R119)/100</f>
        <v>0.002261</v>
      </c>
      <c r="AN120" s="23" t="n">
        <f aca="false">-RateDur*(S120-S119)/100</f>
        <v>0.001805</v>
      </c>
      <c r="AO120" s="23" t="n">
        <f aca="false">-RateDur*(T120-T119)/100</f>
        <v>-0.005795</v>
      </c>
      <c r="AP120" s="23" t="n">
        <f aca="false">-RateDur*(U120-U119)/100</f>
        <v>-0.004446</v>
      </c>
      <c r="AQ120" s="23" t="n">
        <f aca="false">-RateDur*(V120-V119)/100</f>
        <v>0.004142</v>
      </c>
    </row>
    <row r="121" customFormat="false" ht="15" hidden="false" customHeight="false" outlineLevel="0" collapsed="false">
      <c r="A121" s="19" t="n">
        <v>41578</v>
      </c>
      <c r="B121" s="24" t="n">
        <v>2.406</v>
      </c>
      <c r="C121" s="24" t="n">
        <v>2.133</v>
      </c>
      <c r="D121" s="24" t="n">
        <v>1.977</v>
      </c>
      <c r="E121" s="24" t="n">
        <v>2.252</v>
      </c>
      <c r="F121" s="24" t="n">
        <v>2.803</v>
      </c>
      <c r="G121" s="24" t="n">
        <v>0.715</v>
      </c>
      <c r="H121" s="24" t="n">
        <v>3.323</v>
      </c>
      <c r="I121" s="24" t="n">
        <v>1.941</v>
      </c>
      <c r="J121" s="24" t="n">
        <v>2.189</v>
      </c>
      <c r="K121" s="24" t="n">
        <v>2.245</v>
      </c>
      <c r="L121" s="24" t="n">
        <v>2.048</v>
      </c>
      <c r="M121" s="24" t="n">
        <v>2.182</v>
      </c>
      <c r="N121" s="24" t="n">
        <v>-0.168</v>
      </c>
      <c r="O121" s="24" t="n">
        <v>2.486</v>
      </c>
      <c r="P121" s="24" t="n">
        <v>2.578</v>
      </c>
      <c r="Q121" s="24" t="n">
        <v>2.428</v>
      </c>
      <c r="R121" s="24" t="n">
        <v>2.165</v>
      </c>
      <c r="S121" s="24" t="n">
        <v>2.499</v>
      </c>
      <c r="T121" s="24" t="n">
        <v>2.873</v>
      </c>
      <c r="U121" s="24" t="n">
        <v>0.923</v>
      </c>
      <c r="V121" s="24" t="n">
        <v>3.563</v>
      </c>
      <c r="W121" s="25" t="n">
        <f aca="false">B121-I121</f>
        <v>0.465</v>
      </c>
      <c r="X121" s="25" t="n">
        <f aca="false">C121-J121</f>
        <v>-0.0560000000000001</v>
      </c>
      <c r="Y121" s="25" t="n">
        <f aca="false">D121-K121</f>
        <v>-0.268</v>
      </c>
      <c r="Z121" s="25" t="n">
        <f aca="false">E121-L121</f>
        <v>0.204</v>
      </c>
      <c r="AA121" s="25" t="n">
        <f aca="false">F121-M121</f>
        <v>0.621</v>
      </c>
      <c r="AB121" s="25" t="n">
        <f aca="false">G121-N121</f>
        <v>0.883</v>
      </c>
      <c r="AC121" s="25" t="n">
        <f aca="false">H121-O121</f>
        <v>0.837</v>
      </c>
      <c r="AD121" s="25" t="n">
        <f aca="false">W121-AVERAGE(W$4:W121)</f>
        <v>-0.138881355932203</v>
      </c>
      <c r="AE121" s="25" t="n">
        <f aca="false">X121-AVERAGE(X$4:X121)</f>
        <v>-0.153194915254237</v>
      </c>
      <c r="AF121" s="25" t="n">
        <f aca="false">Y121-AVERAGE(Y$4:Y121)</f>
        <v>-0.215872881355932</v>
      </c>
      <c r="AG121" s="25" t="n">
        <f aca="false">Z121-AVERAGE(Z$4:Z121)</f>
        <v>-0.0177881355932206</v>
      </c>
      <c r="AH121" s="25" t="n">
        <f aca="false">AA121-AVERAGE(AA$4:AA121)</f>
        <v>-0.314033898305085</v>
      </c>
      <c r="AI121" s="25" t="n">
        <f aca="false">AB121-AVERAGE(AB$4:AB121)</f>
        <v>0.976652542372881</v>
      </c>
      <c r="AJ121" s="25" t="n">
        <f aca="false">AC121-AVERAGE(AC$4:AC121)</f>
        <v>-0.97092372881356</v>
      </c>
      <c r="AK121" s="23" t="n">
        <f aca="false">-RateDur*(P121-P120)/100</f>
        <v>0.003249</v>
      </c>
      <c r="AL121" s="23" t="n">
        <f aca="false">-RateDur*(Q121-Q120)/100</f>
        <v>0.002451</v>
      </c>
      <c r="AM121" s="23" t="n">
        <f aca="false">-RateDur*(R121-R120)/100</f>
        <v>0.002793</v>
      </c>
      <c r="AN121" s="23" t="n">
        <f aca="false">-RateDur*(S121-S120)/100</f>
        <v>0.001539</v>
      </c>
      <c r="AO121" s="23" t="n">
        <f aca="false">-RateDur*(T121-T120)/100</f>
        <v>-0.000171000000000006</v>
      </c>
      <c r="AP121" s="23" t="n">
        <f aca="false">-RateDur*(U121-U120)/100</f>
        <v>0.00646</v>
      </c>
      <c r="AQ121" s="23" t="n">
        <f aca="false">-RateDur*(V121-V120)/100</f>
        <v>0.001159</v>
      </c>
    </row>
    <row r="122" customFormat="false" ht="15" hidden="false" customHeight="false" outlineLevel="0" collapsed="false">
      <c r="A122" s="19" t="n">
        <v>41608</v>
      </c>
      <c r="B122" s="24" t="n">
        <v>2.18</v>
      </c>
      <c r="C122" s="24" t="n">
        <v>2.227</v>
      </c>
      <c r="D122" s="24" t="n">
        <v>2.128</v>
      </c>
      <c r="E122" s="24" t="n">
        <v>2.158</v>
      </c>
      <c r="F122" s="24" t="n">
        <v>2.874</v>
      </c>
      <c r="G122" s="24" t="n">
        <v>0.93</v>
      </c>
      <c r="H122" s="24" t="n">
        <v>3.443</v>
      </c>
      <c r="I122" s="24" t="n">
        <v>2.031</v>
      </c>
      <c r="J122" s="24" t="n">
        <v>2.098</v>
      </c>
      <c r="K122" s="24" t="n">
        <v>2.285</v>
      </c>
      <c r="L122" s="24" t="n">
        <v>2.202</v>
      </c>
      <c r="M122" s="24" t="n">
        <v>2.213</v>
      </c>
      <c r="N122" s="24" t="n">
        <v>-0.077</v>
      </c>
      <c r="O122" s="24" t="n">
        <v>2.465</v>
      </c>
      <c r="P122" s="24" t="n">
        <v>2.234</v>
      </c>
      <c r="Q122" s="24" t="n">
        <v>2.493</v>
      </c>
      <c r="R122" s="24" t="n">
        <v>2.518</v>
      </c>
      <c r="S122" s="24" t="n">
        <v>2.284</v>
      </c>
      <c r="T122" s="24" t="n">
        <v>3.147</v>
      </c>
      <c r="U122" s="24" t="n">
        <v>1.204</v>
      </c>
      <c r="V122" s="24" t="n">
        <v>3.729</v>
      </c>
      <c r="W122" s="25" t="n">
        <f aca="false">B122-I122</f>
        <v>0.149</v>
      </c>
      <c r="X122" s="25" t="n">
        <f aca="false">C122-J122</f>
        <v>0.129</v>
      </c>
      <c r="Y122" s="25" t="n">
        <f aca="false">D122-K122</f>
        <v>-0.157</v>
      </c>
      <c r="Z122" s="25" t="n">
        <f aca="false">E122-L122</f>
        <v>-0.044</v>
      </c>
      <c r="AA122" s="25" t="n">
        <f aca="false">F122-M122</f>
        <v>0.661</v>
      </c>
      <c r="AB122" s="25" t="n">
        <f aca="false">G122-N122</f>
        <v>1.007</v>
      </c>
      <c r="AC122" s="25" t="n">
        <f aca="false">H122-O122</f>
        <v>0.978</v>
      </c>
      <c r="AD122" s="25" t="n">
        <f aca="false">W122-AVERAGE(W$4:W122)</f>
        <v>-0.451058823529412</v>
      </c>
      <c r="AE122" s="25" t="n">
        <f aca="false">X122-AVERAGE(X$4:X122)</f>
        <v>0.0315378151260504</v>
      </c>
      <c r="AF122" s="25" t="n">
        <f aca="false">Y122-AVERAGE(Y$4:Y122)</f>
        <v>-0.103991596638656</v>
      </c>
      <c r="AG122" s="25" t="n">
        <f aca="false">Z122-AVERAGE(Z$4:Z122)</f>
        <v>-0.26355462184874</v>
      </c>
      <c r="AH122" s="25" t="n">
        <f aca="false">AA122-AVERAGE(AA$4:AA122)</f>
        <v>-0.271731092436975</v>
      </c>
      <c r="AI122" s="25" t="n">
        <f aca="false">AB122-AVERAGE(AB$4:AB122)</f>
        <v>1.09140336134454</v>
      </c>
      <c r="AJ122" s="25" t="n">
        <f aca="false">AC122-AVERAGE(AC$4:AC122)</f>
        <v>-0.822949579831933</v>
      </c>
      <c r="AK122" s="23" t="n">
        <f aca="false">-RateDur*(P122-P121)/100</f>
        <v>0.006536</v>
      </c>
      <c r="AL122" s="23" t="n">
        <f aca="false">-RateDur*(Q122-Q121)/100</f>
        <v>-0.001235</v>
      </c>
      <c r="AM122" s="23" t="n">
        <f aca="false">-RateDur*(R122-R121)/100</f>
        <v>-0.006707</v>
      </c>
      <c r="AN122" s="23" t="n">
        <f aca="false">-RateDur*(S122-S121)/100</f>
        <v>0.00408500000000001</v>
      </c>
      <c r="AO122" s="23" t="n">
        <f aca="false">-RateDur*(T122-T121)/100</f>
        <v>-0.00520599999999999</v>
      </c>
      <c r="AP122" s="23" t="n">
        <f aca="false">-RateDur*(U122-U121)/100</f>
        <v>-0.005339</v>
      </c>
      <c r="AQ122" s="23" t="n">
        <f aca="false">-RateDur*(V122-V121)/100</f>
        <v>-0.003154</v>
      </c>
    </row>
    <row r="123" customFormat="false" ht="15" hidden="false" customHeight="false" outlineLevel="0" collapsed="false">
      <c r="A123" s="19" t="n">
        <v>41639</v>
      </c>
      <c r="B123" s="24" t="n">
        <v>2.195</v>
      </c>
      <c r="C123" s="24" t="n">
        <v>2.451</v>
      </c>
      <c r="D123" s="24" t="n">
        <v>2.027</v>
      </c>
      <c r="E123" s="24" t="n">
        <v>2.09</v>
      </c>
      <c r="F123" s="24" t="n">
        <v>2.839</v>
      </c>
      <c r="G123" s="24" t="n">
        <v>0.877</v>
      </c>
      <c r="H123" s="24" t="n">
        <v>3.402</v>
      </c>
      <c r="I123" s="24" t="n">
        <v>1.992</v>
      </c>
      <c r="J123" s="24" t="n">
        <v>2.114</v>
      </c>
      <c r="K123" s="24" t="n">
        <v>2.2</v>
      </c>
      <c r="L123" s="24" t="n">
        <v>2.095</v>
      </c>
      <c r="M123" s="24" t="n">
        <v>2.259</v>
      </c>
      <c r="N123" s="24" t="n">
        <v>-0.032</v>
      </c>
      <c r="O123" s="24" t="n">
        <v>2.476</v>
      </c>
      <c r="P123" s="24" t="n">
        <v>2.32</v>
      </c>
      <c r="Q123" s="24" t="n">
        <v>2.671</v>
      </c>
      <c r="R123" s="24" t="n">
        <v>2.214</v>
      </c>
      <c r="S123" s="24" t="n">
        <v>2.326</v>
      </c>
      <c r="T123" s="24" t="n">
        <v>2.978</v>
      </c>
      <c r="U123" s="24" t="n">
        <v>1.03</v>
      </c>
      <c r="V123" s="24" t="n">
        <v>3.686</v>
      </c>
      <c r="W123" s="25" t="n">
        <f aca="false">B123-I123</f>
        <v>0.203</v>
      </c>
      <c r="X123" s="25" t="n">
        <f aca="false">C123-J123</f>
        <v>0.337</v>
      </c>
      <c r="Y123" s="25" t="n">
        <f aca="false">D123-K123</f>
        <v>-0.173</v>
      </c>
      <c r="Z123" s="25" t="n">
        <f aca="false">E123-L123</f>
        <v>-0.00500000000000034</v>
      </c>
      <c r="AA123" s="25" t="n">
        <f aca="false">F123-M123</f>
        <v>0.58</v>
      </c>
      <c r="AB123" s="25" t="n">
        <f aca="false">G123-N123</f>
        <v>0.909</v>
      </c>
      <c r="AC123" s="25" t="n">
        <f aca="false">H123-O123</f>
        <v>0.926</v>
      </c>
      <c r="AD123" s="25" t="n">
        <f aca="false">W123-AVERAGE(W$4:W123)</f>
        <v>-0.39375</v>
      </c>
      <c r="AE123" s="25" t="n">
        <f aca="false">X123-AVERAGE(X$4:X123)</f>
        <v>0.237541666666667</v>
      </c>
      <c r="AF123" s="25" t="n">
        <f aca="false">Y123-AVERAGE(Y$4:Y123)</f>
        <v>-0.118991666666667</v>
      </c>
      <c r="AG123" s="25" t="n">
        <f aca="false">Z123-AVERAGE(Z$4:Z123)</f>
        <v>-0.222683333333334</v>
      </c>
      <c r="AH123" s="25" t="n">
        <f aca="false">AA123-AVERAGE(AA$4:AA123)</f>
        <v>-0.349791666666667</v>
      </c>
      <c r="AI123" s="25" t="n">
        <f aca="false">AB123-AVERAGE(AB$4:AB123)</f>
        <v>0.985125</v>
      </c>
      <c r="AJ123" s="25" t="n">
        <f aca="false">AC123-AVERAGE(AC$4:AC123)</f>
        <v>-0.867658333333333</v>
      </c>
      <c r="AK123" s="23" t="n">
        <f aca="false">-RateDur*(P123-P122)/100</f>
        <v>-0.001634</v>
      </c>
      <c r="AL123" s="23" t="n">
        <f aca="false">-RateDur*(Q123-Q122)/100</f>
        <v>-0.003382</v>
      </c>
      <c r="AM123" s="23" t="n">
        <f aca="false">-RateDur*(R123-R122)/100</f>
        <v>0.005776</v>
      </c>
      <c r="AN123" s="23" t="n">
        <f aca="false">-RateDur*(S123-S122)/100</f>
        <v>-0.000798000000000005</v>
      </c>
      <c r="AO123" s="23" t="n">
        <f aca="false">-RateDur*(T123-T122)/100</f>
        <v>0.00321099999999999</v>
      </c>
      <c r="AP123" s="23" t="n">
        <f aca="false">-RateDur*(U123-U122)/100</f>
        <v>0.003306</v>
      </c>
      <c r="AQ123" s="23" t="n">
        <f aca="false">-RateDur*(V123-V122)/100</f>
        <v>0.000817000000000003</v>
      </c>
    </row>
    <row r="124" customFormat="false" ht="15" hidden="false" customHeight="false" outlineLevel="0" collapsed="false">
      <c r="A124" s="19" t="n">
        <v>41670</v>
      </c>
      <c r="B124" s="24" t="n">
        <v>2.319</v>
      </c>
      <c r="C124" s="24" t="n">
        <v>2.413</v>
      </c>
      <c r="D124" s="24" t="n">
        <v>1.843</v>
      </c>
      <c r="E124" s="24" t="n">
        <v>2.359</v>
      </c>
      <c r="F124" s="24" t="n">
        <v>3.016</v>
      </c>
      <c r="G124" s="24" t="n">
        <v>0.898</v>
      </c>
      <c r="H124" s="24" t="n">
        <v>3.551</v>
      </c>
      <c r="I124" s="24" t="n">
        <v>1.943</v>
      </c>
      <c r="J124" s="24" t="n">
        <v>2.043</v>
      </c>
      <c r="K124" s="24" t="n">
        <v>2.195</v>
      </c>
      <c r="L124" s="24" t="n">
        <v>2.082</v>
      </c>
      <c r="M124" s="24" t="n">
        <v>2.396</v>
      </c>
      <c r="N124" s="24" t="n">
        <v>-0.046</v>
      </c>
      <c r="O124" s="24" t="n">
        <v>2.483</v>
      </c>
      <c r="P124" s="24" t="n">
        <v>2.69</v>
      </c>
      <c r="Q124" s="24" t="n">
        <v>2.603</v>
      </c>
      <c r="R124" s="24" t="n">
        <v>2.047</v>
      </c>
      <c r="S124" s="24" t="n">
        <v>2.527</v>
      </c>
      <c r="T124" s="24" t="n">
        <v>3.274</v>
      </c>
      <c r="U124" s="24" t="n">
        <v>1.171</v>
      </c>
      <c r="V124" s="24" t="n">
        <v>3.763</v>
      </c>
      <c r="W124" s="25" t="n">
        <f aca="false">B124-I124</f>
        <v>0.376</v>
      </c>
      <c r="X124" s="25" t="n">
        <f aca="false">C124-J124</f>
        <v>0.37</v>
      </c>
      <c r="Y124" s="25" t="n">
        <f aca="false">D124-K124</f>
        <v>-0.352</v>
      </c>
      <c r="Z124" s="25" t="n">
        <f aca="false">E124-L124</f>
        <v>0.277</v>
      </c>
      <c r="AA124" s="25" t="n">
        <f aca="false">F124-M124</f>
        <v>0.62</v>
      </c>
      <c r="AB124" s="25" t="n">
        <f aca="false">G124-N124</f>
        <v>0.944</v>
      </c>
      <c r="AC124" s="25" t="n">
        <f aca="false">H124-O124</f>
        <v>1.068</v>
      </c>
      <c r="AD124" s="25" t="n">
        <f aca="false">W124-AVERAGE(W$4:W124)</f>
        <v>-0.218925619834711</v>
      </c>
      <c r="AE124" s="25" t="n">
        <f aca="false">X124-AVERAGE(X$4:X124)</f>
        <v>0.268305785123967</v>
      </c>
      <c r="AF124" s="25" t="n">
        <f aca="false">Y124-AVERAGE(Y$4:Y124)</f>
        <v>-0.295528925619835</v>
      </c>
      <c r="AG124" s="25" t="n">
        <f aca="false">Z124-AVERAGE(Z$4:Z124)</f>
        <v>0.0588264462809919</v>
      </c>
      <c r="AH124" s="25" t="n">
        <f aca="false">AA124-AVERAGE(AA$4:AA124)</f>
        <v>-0.307231404958678</v>
      </c>
      <c r="AI124" s="25" t="n">
        <f aca="false">AB124-AVERAGE(AB$4:AB124)</f>
        <v>1.01169421487603</v>
      </c>
      <c r="AJ124" s="25" t="n">
        <f aca="false">AC124-AVERAGE(AC$4:AC124)</f>
        <v>-0.719661157024794</v>
      </c>
      <c r="AK124" s="23" t="n">
        <f aca="false">-RateDur*(P124-P123)/100</f>
        <v>-0.00703</v>
      </c>
      <c r="AL124" s="23" t="n">
        <f aca="false">-RateDur*(Q124-Q123)/100</f>
        <v>0.00129199999999999</v>
      </c>
      <c r="AM124" s="23" t="n">
        <f aca="false">-RateDur*(R124-R123)/100</f>
        <v>0.003173</v>
      </c>
      <c r="AN124" s="23" t="n">
        <f aca="false">-RateDur*(S124-S123)/100</f>
        <v>-0.003819</v>
      </c>
      <c r="AO124" s="23" t="n">
        <f aca="false">-RateDur*(T124-T123)/100</f>
        <v>-0.005624</v>
      </c>
      <c r="AP124" s="23" t="n">
        <f aca="false">-RateDur*(U124-U123)/100</f>
        <v>-0.002679</v>
      </c>
      <c r="AQ124" s="23" t="n">
        <f aca="false">-RateDur*(V124-V123)/100</f>
        <v>-0.001463</v>
      </c>
    </row>
    <row r="125" customFormat="false" ht="15" hidden="false" customHeight="false" outlineLevel="0" collapsed="false">
      <c r="A125" s="19" t="n">
        <v>41698</v>
      </c>
      <c r="B125" s="24" t="n">
        <v>2.279</v>
      </c>
      <c r="C125" s="24" t="n">
        <v>2.131</v>
      </c>
      <c r="D125" s="24" t="n">
        <v>1.736</v>
      </c>
      <c r="E125" s="24" t="n">
        <v>2.114</v>
      </c>
      <c r="F125" s="24" t="n">
        <v>3.047</v>
      </c>
      <c r="G125" s="24" t="n">
        <v>0.837</v>
      </c>
      <c r="H125" s="24" t="n">
        <v>3.561</v>
      </c>
      <c r="I125" s="24" t="n">
        <v>1.975</v>
      </c>
      <c r="J125" s="24" t="n">
        <v>2.106</v>
      </c>
      <c r="K125" s="24" t="n">
        <v>2.189</v>
      </c>
      <c r="L125" s="24" t="n">
        <v>2.11</v>
      </c>
      <c r="M125" s="24" t="n">
        <v>2.444</v>
      </c>
      <c r="N125" s="24" t="n">
        <v>-0.005</v>
      </c>
      <c r="O125" s="24" t="n">
        <v>2.555</v>
      </c>
      <c r="P125" s="24" t="n">
        <v>2.516</v>
      </c>
      <c r="Q125" s="24" t="n">
        <v>2.499</v>
      </c>
      <c r="R125" s="24" t="n">
        <v>2.083</v>
      </c>
      <c r="S125" s="24" t="n">
        <v>2.294</v>
      </c>
      <c r="T125" s="24" t="n">
        <v>3.348</v>
      </c>
      <c r="U125" s="24" t="n">
        <v>1.042</v>
      </c>
      <c r="V125" s="24" t="n">
        <v>3.786</v>
      </c>
      <c r="W125" s="25" t="n">
        <f aca="false">B125-I125</f>
        <v>0.304</v>
      </c>
      <c r="X125" s="25" t="n">
        <f aca="false">C125-J125</f>
        <v>0.0249999999999999</v>
      </c>
      <c r="Y125" s="25" t="n">
        <f aca="false">D125-K125</f>
        <v>-0.453</v>
      </c>
      <c r="Z125" s="25" t="n">
        <f aca="false">E125-L125</f>
        <v>0.004</v>
      </c>
      <c r="AA125" s="25" t="n">
        <f aca="false">F125-M125</f>
        <v>0.603</v>
      </c>
      <c r="AB125" s="25" t="n">
        <f aca="false">G125-N125</f>
        <v>0.842</v>
      </c>
      <c r="AC125" s="25" t="n">
        <f aca="false">H125-O125</f>
        <v>1.006</v>
      </c>
      <c r="AD125" s="25" t="n">
        <f aca="false">W125-AVERAGE(W$4:W125)</f>
        <v>-0.288540983606558</v>
      </c>
      <c r="AE125" s="25" t="n">
        <f aca="false">X125-AVERAGE(X$4:X125)</f>
        <v>-0.0760655737704919</v>
      </c>
      <c r="AF125" s="25" t="n">
        <f aca="false">Y125-AVERAGE(Y$4:Y125)</f>
        <v>-0.39327868852459</v>
      </c>
      <c r="AG125" s="25" t="n">
        <f aca="false">Z125-AVERAGE(Z$4:Z125)</f>
        <v>-0.212418032786885</v>
      </c>
      <c r="AH125" s="25" t="n">
        <f aca="false">AA125-AVERAGE(AA$4:AA125)</f>
        <v>-0.321573770491803</v>
      </c>
      <c r="AI125" s="25" t="n">
        <f aca="false">AB125-AVERAGE(AB$4:AB125)</f>
        <v>0.902237704918033</v>
      </c>
      <c r="AJ125" s="25" t="n">
        <f aca="false">AC125-AVERAGE(AC$4:AC125)</f>
        <v>-0.775254098360656</v>
      </c>
      <c r="AK125" s="23" t="n">
        <f aca="false">-RateDur*(P125-P124)/100</f>
        <v>0.003306</v>
      </c>
      <c r="AL125" s="23" t="n">
        <f aca="false">-RateDur*(Q125-Q124)/100</f>
        <v>0.001976</v>
      </c>
      <c r="AM125" s="23" t="n">
        <f aca="false">-RateDur*(R125-R124)/100</f>
        <v>-0.000684000000000001</v>
      </c>
      <c r="AN125" s="23" t="n">
        <f aca="false">-RateDur*(S125-S124)/100</f>
        <v>0.004427</v>
      </c>
      <c r="AO125" s="23" t="n">
        <f aca="false">-RateDur*(T125-T124)/100</f>
        <v>-0.001406</v>
      </c>
      <c r="AP125" s="23" t="n">
        <f aca="false">-RateDur*(U125-U124)/100</f>
        <v>0.002451</v>
      </c>
      <c r="AQ125" s="23" t="n">
        <f aca="false">-RateDur*(V125-V124)/100</f>
        <v>-0.000437000000000002</v>
      </c>
    </row>
    <row r="126" customFormat="false" ht="15" hidden="false" customHeight="false" outlineLevel="0" collapsed="false">
      <c r="A126" s="19" t="n">
        <v>41729</v>
      </c>
      <c r="B126" s="24" t="n">
        <v>2.383</v>
      </c>
      <c r="C126" s="24" t="n">
        <v>2.1</v>
      </c>
      <c r="D126" s="24" t="n">
        <v>1.905</v>
      </c>
      <c r="E126" s="24" t="n">
        <v>2.223</v>
      </c>
      <c r="F126" s="24" t="n">
        <v>3.166</v>
      </c>
      <c r="G126" s="24" t="n">
        <v>0.937</v>
      </c>
      <c r="H126" s="24" t="n">
        <v>3.592</v>
      </c>
      <c r="I126" s="24" t="n">
        <v>2.049</v>
      </c>
      <c r="J126" s="24" t="n">
        <v>1.993</v>
      </c>
      <c r="K126" s="24" t="n">
        <v>2.144</v>
      </c>
      <c r="L126" s="24" t="n">
        <v>2.05</v>
      </c>
      <c r="M126" s="24" t="n">
        <v>2.459</v>
      </c>
      <c r="N126" s="24" t="n">
        <v>0.038</v>
      </c>
      <c r="O126" s="24" t="n">
        <v>2.641</v>
      </c>
      <c r="P126" s="24" t="n">
        <v>2.588</v>
      </c>
      <c r="Q126" s="24" t="n">
        <v>2.333</v>
      </c>
      <c r="R126" s="24" t="n">
        <v>2.155</v>
      </c>
      <c r="S126" s="24" t="n">
        <v>2.421</v>
      </c>
      <c r="T126" s="24" t="n">
        <v>3.383</v>
      </c>
      <c r="U126" s="24" t="n">
        <v>1.112</v>
      </c>
      <c r="V126" s="24" t="n">
        <v>3.904</v>
      </c>
      <c r="W126" s="25" t="n">
        <f aca="false">B126-I126</f>
        <v>0.334</v>
      </c>
      <c r="X126" s="25" t="n">
        <f aca="false">C126-J126</f>
        <v>0.107</v>
      </c>
      <c r="Y126" s="25" t="n">
        <f aca="false">D126-K126</f>
        <v>-0.239</v>
      </c>
      <c r="Z126" s="25" t="n">
        <f aca="false">E126-L126</f>
        <v>0.173</v>
      </c>
      <c r="AA126" s="25" t="n">
        <f aca="false">F126-M126</f>
        <v>0.707</v>
      </c>
      <c r="AB126" s="25" t="n">
        <f aca="false">G126-N126</f>
        <v>0.899</v>
      </c>
      <c r="AC126" s="25" t="n">
        <f aca="false">H126-O126</f>
        <v>0.951</v>
      </c>
      <c r="AD126" s="25" t="n">
        <f aca="false">W126-AVERAGE(W$4:W126)</f>
        <v>-0.256439024390244</v>
      </c>
      <c r="AE126" s="25" t="n">
        <f aca="false">X126-AVERAGE(X$4:X126)</f>
        <v>0.00588617886178859</v>
      </c>
      <c r="AF126" s="25" t="n">
        <f aca="false">Y126-AVERAGE(Y$4:Y126)</f>
        <v>-0.177821138211382</v>
      </c>
      <c r="AG126" s="25" t="n">
        <f aca="false">Z126-AVERAGE(Z$4:Z126)</f>
        <v>-0.0430650406504065</v>
      </c>
      <c r="AH126" s="25" t="n">
        <f aca="false">AA126-AVERAGE(AA$4:AA126)</f>
        <v>-0.215804878048781</v>
      </c>
      <c r="AI126" s="25" t="n">
        <f aca="false">AB126-AVERAGE(AB$4:AB126)</f>
        <v>0.951439024390244</v>
      </c>
      <c r="AJ126" s="25" t="n">
        <f aca="false">AC126-AVERAGE(AC$4:AC126)</f>
        <v>-0.82350406504065</v>
      </c>
      <c r="AK126" s="23" t="n">
        <f aca="false">-RateDur*(P126-P125)/100</f>
        <v>-0.001368</v>
      </c>
      <c r="AL126" s="23" t="n">
        <f aca="false">-RateDur*(Q126-Q125)/100</f>
        <v>0.003154</v>
      </c>
      <c r="AM126" s="23" t="n">
        <f aca="false">-RateDur*(R126-R125)/100</f>
        <v>-0.00136799999999999</v>
      </c>
      <c r="AN126" s="23" t="n">
        <f aca="false">-RateDur*(S126-S125)/100</f>
        <v>-0.002413</v>
      </c>
      <c r="AO126" s="23" t="n">
        <f aca="false">-RateDur*(T126-T125)/100</f>
        <v>-0.000665000000000003</v>
      </c>
      <c r="AP126" s="23" t="n">
        <f aca="false">-RateDur*(U126-U125)/100</f>
        <v>-0.00133</v>
      </c>
      <c r="AQ126" s="23" t="n">
        <f aca="false">-RateDur*(V126-V125)/100</f>
        <v>-0.002242</v>
      </c>
    </row>
    <row r="127" customFormat="false" ht="15" hidden="false" customHeight="false" outlineLevel="0" collapsed="false">
      <c r="A127" s="19" t="n">
        <v>41759</v>
      </c>
      <c r="B127" s="24" t="n">
        <v>2.367</v>
      </c>
      <c r="C127" s="24" t="n">
        <v>2.433</v>
      </c>
      <c r="D127" s="24" t="n">
        <v>1.992</v>
      </c>
      <c r="E127" s="24" t="n">
        <v>2.206</v>
      </c>
      <c r="F127" s="24" t="n">
        <v>3.45</v>
      </c>
      <c r="G127" s="24" t="n">
        <v>0.944</v>
      </c>
      <c r="H127" s="24" t="n">
        <v>3.722</v>
      </c>
      <c r="I127" s="24" t="n">
        <v>2.175</v>
      </c>
      <c r="J127" s="24" t="n">
        <v>1.887</v>
      </c>
      <c r="K127" s="24" t="n">
        <v>2.191</v>
      </c>
      <c r="L127" s="24" t="n">
        <v>1.927</v>
      </c>
      <c r="M127" s="24" t="n">
        <v>2.373</v>
      </c>
      <c r="N127" s="24" t="n">
        <v>0.031</v>
      </c>
      <c r="O127" s="24" t="n">
        <v>2.556</v>
      </c>
      <c r="P127" s="24" t="n">
        <v>2.56</v>
      </c>
      <c r="Q127" s="24" t="n">
        <v>2.64</v>
      </c>
      <c r="R127" s="24" t="n">
        <v>2.204</v>
      </c>
      <c r="S127" s="24" t="n">
        <v>2.578</v>
      </c>
      <c r="T127" s="24" t="n">
        <v>3.81</v>
      </c>
      <c r="U127" s="24" t="n">
        <v>1.232</v>
      </c>
      <c r="V127" s="24" t="n">
        <v>3.886</v>
      </c>
      <c r="W127" s="25" t="n">
        <f aca="false">B127-I127</f>
        <v>0.192</v>
      </c>
      <c r="X127" s="25" t="n">
        <f aca="false">C127-J127</f>
        <v>0.546</v>
      </c>
      <c r="Y127" s="25" t="n">
        <f aca="false">D127-K127</f>
        <v>-0.199</v>
      </c>
      <c r="Z127" s="25" t="n">
        <f aca="false">E127-L127</f>
        <v>0.279</v>
      </c>
      <c r="AA127" s="25" t="n">
        <f aca="false">F127-M127</f>
        <v>1.077</v>
      </c>
      <c r="AB127" s="25" t="n">
        <f aca="false">G127-N127</f>
        <v>0.913</v>
      </c>
      <c r="AC127" s="25" t="n">
        <f aca="false">H127-O127</f>
        <v>1.166</v>
      </c>
      <c r="AD127" s="25" t="n">
        <f aca="false">W127-AVERAGE(W$4:W127)</f>
        <v>-0.395225806451613</v>
      </c>
      <c r="AE127" s="25" t="n">
        <f aca="false">X127-AVERAGE(X$4:X127)</f>
        <v>0.441298387096774</v>
      </c>
      <c r="AF127" s="25" t="n">
        <f aca="false">Y127-AVERAGE(Y$4:Y127)</f>
        <v>-0.136709677419355</v>
      </c>
      <c r="AG127" s="25" t="n">
        <f aca="false">Z127-AVERAGE(Z$4:Z127)</f>
        <v>0.0624274193548386</v>
      </c>
      <c r="AH127" s="25" t="n">
        <f aca="false">AA127-AVERAGE(AA$4:AA127)</f>
        <v>0.152951612903226</v>
      </c>
      <c r="AI127" s="25" t="n">
        <f aca="false">AB127-AVERAGE(AB$4:AB127)</f>
        <v>0.957653225806452</v>
      </c>
      <c r="AJ127" s="25" t="n">
        <f aca="false">AC127-AVERAGE(AC$4:AC127)</f>
        <v>-0.603596774193549</v>
      </c>
      <c r="AK127" s="23" t="n">
        <f aca="false">-RateDur*(P127-P126)/100</f>
        <v>0.000532000000000001</v>
      </c>
      <c r="AL127" s="23" t="n">
        <f aca="false">-RateDur*(Q127-Q126)/100</f>
        <v>-0.005833</v>
      </c>
      <c r="AM127" s="23" t="n">
        <f aca="false">-RateDur*(R127-R126)/100</f>
        <v>-0.000931000000000007</v>
      </c>
      <c r="AN127" s="23" t="n">
        <f aca="false">-RateDur*(S127-S126)/100</f>
        <v>-0.002983</v>
      </c>
      <c r="AO127" s="23" t="n">
        <f aca="false">-RateDur*(T127-T126)/100</f>
        <v>-0.008113</v>
      </c>
      <c r="AP127" s="23" t="n">
        <f aca="false">-RateDur*(U127-U126)/100</f>
        <v>-0.00228</v>
      </c>
      <c r="AQ127" s="23" t="n">
        <f aca="false">-RateDur*(V127-V126)/100</f>
        <v>0.000341999999999996</v>
      </c>
    </row>
    <row r="128" customFormat="false" ht="15" hidden="false" customHeight="false" outlineLevel="0" collapsed="false">
      <c r="A128" s="19" t="n">
        <v>41790</v>
      </c>
      <c r="B128" s="24" t="n">
        <v>2.662</v>
      </c>
      <c r="C128" s="24" t="n">
        <v>2.315</v>
      </c>
      <c r="D128" s="24" t="n">
        <v>1.8</v>
      </c>
      <c r="E128" s="24" t="n">
        <v>2.005</v>
      </c>
      <c r="F128" s="24" t="n">
        <v>3.29</v>
      </c>
      <c r="G128" s="24" t="n">
        <v>1.019</v>
      </c>
      <c r="H128" s="24" t="n">
        <v>3.776</v>
      </c>
      <c r="I128" s="24" t="n">
        <v>2.143</v>
      </c>
      <c r="J128" s="24" t="n">
        <v>1.938</v>
      </c>
      <c r="K128" s="24" t="n">
        <v>2.213</v>
      </c>
      <c r="L128" s="24" t="n">
        <v>1.937</v>
      </c>
      <c r="M128" s="24" t="n">
        <v>2.411</v>
      </c>
      <c r="N128" s="24" t="n">
        <v>0.014</v>
      </c>
      <c r="O128" s="24" t="n">
        <v>2.679</v>
      </c>
      <c r="P128" s="24" t="n">
        <v>2.856</v>
      </c>
      <c r="Q128" s="24" t="n">
        <v>2.445</v>
      </c>
      <c r="R128" s="24" t="n">
        <v>1.949</v>
      </c>
      <c r="S128" s="24" t="n">
        <v>2.301</v>
      </c>
      <c r="T128" s="24" t="n">
        <v>3.438</v>
      </c>
      <c r="U128" s="24" t="n">
        <v>1.266</v>
      </c>
      <c r="V128" s="24" t="n">
        <v>3.852</v>
      </c>
      <c r="W128" s="25" t="n">
        <f aca="false">B128-I128</f>
        <v>0.519</v>
      </c>
      <c r="X128" s="25" t="n">
        <f aca="false">C128-J128</f>
        <v>0.377</v>
      </c>
      <c r="Y128" s="25" t="n">
        <f aca="false">D128-K128</f>
        <v>-0.413</v>
      </c>
      <c r="Z128" s="25" t="n">
        <f aca="false">E128-L128</f>
        <v>0.0679999999999998</v>
      </c>
      <c r="AA128" s="25" t="n">
        <f aca="false">F128-M128</f>
        <v>0.879</v>
      </c>
      <c r="AB128" s="25" t="n">
        <f aca="false">G128-N128</f>
        <v>1.005</v>
      </c>
      <c r="AC128" s="25" t="n">
        <f aca="false">H128-O128</f>
        <v>1.097</v>
      </c>
      <c r="AD128" s="25" t="n">
        <f aca="false">W128-AVERAGE(W$4:W128)</f>
        <v>-0.06768</v>
      </c>
      <c r="AE128" s="25" t="n">
        <f aca="false">X128-AVERAGE(X$4:X128)</f>
        <v>0.27012</v>
      </c>
      <c r="AF128" s="25" t="n">
        <f aca="false">Y128-AVERAGE(Y$4:Y128)</f>
        <v>-0.347904</v>
      </c>
      <c r="AG128" s="25" t="n">
        <f aca="false">Z128-AVERAGE(Z$4:Z128)</f>
        <v>-0.147384</v>
      </c>
      <c r="AH128" s="25" t="n">
        <f aca="false">AA128-AVERAGE(AA$4:AA128)</f>
        <v>-0.044688</v>
      </c>
      <c r="AI128" s="25" t="n">
        <f aca="false">AB128-AVERAGE(AB$4:AB128)</f>
        <v>1.041256</v>
      </c>
      <c r="AJ128" s="25" t="n">
        <f aca="false">AC128-AVERAGE(AC$4:AC128)</f>
        <v>-0.667216</v>
      </c>
      <c r="AK128" s="23" t="n">
        <f aca="false">-RateDur*(P128-P127)/100</f>
        <v>-0.005624</v>
      </c>
      <c r="AL128" s="23" t="n">
        <f aca="false">-RateDur*(Q128-Q127)/100</f>
        <v>0.00370500000000001</v>
      </c>
      <c r="AM128" s="23" t="n">
        <f aca="false">-RateDur*(R128-R127)/100</f>
        <v>0.004845</v>
      </c>
      <c r="AN128" s="23" t="n">
        <f aca="false">-RateDur*(S128-S127)/100</f>
        <v>0.00526299999999999</v>
      </c>
      <c r="AO128" s="23" t="n">
        <f aca="false">-RateDur*(T128-T127)/100</f>
        <v>0.007068</v>
      </c>
      <c r="AP128" s="23" t="n">
        <f aca="false">-RateDur*(U128-U127)/100</f>
        <v>-0.000646000000000001</v>
      </c>
      <c r="AQ128" s="23" t="n">
        <f aca="false">-RateDur*(V128-V127)/100</f>
        <v>0.000646000000000005</v>
      </c>
    </row>
    <row r="129" customFormat="false" ht="15" hidden="false" customHeight="false" outlineLevel="0" collapsed="false">
      <c r="A129" s="19" t="n">
        <v>41820</v>
      </c>
      <c r="B129" s="24" t="n">
        <v>2.338</v>
      </c>
      <c r="C129" s="24" t="n">
        <v>2.332</v>
      </c>
      <c r="D129" s="24" t="n">
        <v>1.779</v>
      </c>
      <c r="E129" s="24" t="n">
        <v>2.417</v>
      </c>
      <c r="F129" s="24" t="n">
        <v>3.023</v>
      </c>
      <c r="G129" s="24" t="n">
        <v>0.957</v>
      </c>
      <c r="H129" s="24" t="n">
        <v>3.501</v>
      </c>
      <c r="I129" s="24" t="n">
        <v>2.081</v>
      </c>
      <c r="J129" s="24" t="n">
        <v>1.871</v>
      </c>
      <c r="K129" s="24" t="n">
        <v>2.191</v>
      </c>
      <c r="L129" s="24" t="n">
        <v>1.969</v>
      </c>
      <c r="M129" s="24" t="n">
        <v>2.339</v>
      </c>
      <c r="N129" s="24" t="n">
        <v>0.034</v>
      </c>
      <c r="O129" s="24" t="n">
        <v>2.688</v>
      </c>
      <c r="P129" s="24" t="n">
        <v>2.414</v>
      </c>
      <c r="Q129" s="24" t="n">
        <v>2.554</v>
      </c>
      <c r="R129" s="24" t="n">
        <v>2.117</v>
      </c>
      <c r="S129" s="24" t="n">
        <v>2.753</v>
      </c>
      <c r="T129" s="24" t="n">
        <v>3.169</v>
      </c>
      <c r="U129" s="24" t="n">
        <v>1.408</v>
      </c>
      <c r="V129" s="24" t="n">
        <v>3.776</v>
      </c>
      <c r="W129" s="25" t="n">
        <f aca="false">B129-I129</f>
        <v>0.257</v>
      </c>
      <c r="X129" s="25" t="n">
        <f aca="false">C129-J129</f>
        <v>0.461</v>
      </c>
      <c r="Y129" s="25" t="n">
        <f aca="false">D129-K129</f>
        <v>-0.412</v>
      </c>
      <c r="Z129" s="25" t="n">
        <f aca="false">E129-L129</f>
        <v>0.448</v>
      </c>
      <c r="AA129" s="25" t="n">
        <f aca="false">F129-M129</f>
        <v>0.684</v>
      </c>
      <c r="AB129" s="25" t="n">
        <f aca="false">G129-N129</f>
        <v>0.923</v>
      </c>
      <c r="AC129" s="25" t="n">
        <f aca="false">H129-O129</f>
        <v>0.813</v>
      </c>
      <c r="AD129" s="25" t="n">
        <f aca="false">W129-AVERAGE(W$4:W129)</f>
        <v>-0.327063492063492</v>
      </c>
      <c r="AE129" s="25" t="n">
        <f aca="false">X129-AVERAGE(X$4:X129)</f>
        <v>0.351309523809524</v>
      </c>
      <c r="AF129" s="25" t="n">
        <f aca="false">Y129-AVERAGE(Y$4:Y129)</f>
        <v>-0.344150793650794</v>
      </c>
      <c r="AG129" s="25" t="n">
        <f aca="false">Z129-AVERAGE(Z$4:Z129)</f>
        <v>0.230769841269841</v>
      </c>
      <c r="AH129" s="25" t="n">
        <f aca="false">AA129-AVERAGE(AA$4:AA129)</f>
        <v>-0.237785714285714</v>
      </c>
      <c r="AI129" s="25" t="n">
        <f aca="false">AB129-AVERAGE(AB$4:AB129)</f>
        <v>0.951642857142857</v>
      </c>
      <c r="AJ129" s="25" t="n">
        <f aca="false">AC129-AVERAGE(AC$4:AC129)</f>
        <v>-0.943666666666667</v>
      </c>
      <c r="AK129" s="23" t="n">
        <f aca="false">-RateDur*(P129-P128)/100</f>
        <v>0.00839799999999999</v>
      </c>
      <c r="AL129" s="23" t="n">
        <f aca="false">-RateDur*(Q129-Q128)/100</f>
        <v>-0.002071</v>
      </c>
      <c r="AM129" s="23" t="n">
        <f aca="false">-RateDur*(R129-R128)/100</f>
        <v>-0.003192</v>
      </c>
      <c r="AN129" s="23" t="n">
        <f aca="false">-RateDur*(S129-S128)/100</f>
        <v>-0.008588</v>
      </c>
      <c r="AO129" s="23" t="n">
        <f aca="false">-RateDur*(T129-T128)/100</f>
        <v>0.005111</v>
      </c>
      <c r="AP129" s="23" t="n">
        <f aca="false">-RateDur*(U129-U128)/100</f>
        <v>-0.002698</v>
      </c>
      <c r="AQ129" s="23" t="n">
        <f aca="false">-RateDur*(V129-V128)/100</f>
        <v>0.001444</v>
      </c>
    </row>
    <row r="130" customFormat="false" ht="15" hidden="false" customHeight="false" outlineLevel="0" collapsed="false">
      <c r="A130" s="19" t="n">
        <v>41851</v>
      </c>
      <c r="B130" s="24" t="n">
        <v>2.23</v>
      </c>
      <c r="C130" s="24" t="n">
        <v>2.095</v>
      </c>
      <c r="D130" s="24" t="n">
        <v>1.742</v>
      </c>
      <c r="E130" s="24" t="n">
        <v>2.307</v>
      </c>
      <c r="F130" s="24" t="n">
        <v>3.275</v>
      </c>
      <c r="G130" s="24" t="n">
        <v>0.948</v>
      </c>
      <c r="H130" s="24" t="n">
        <v>3.363</v>
      </c>
      <c r="I130" s="24" t="n">
        <v>2.131</v>
      </c>
      <c r="J130" s="24" t="n">
        <v>1.903</v>
      </c>
      <c r="K130" s="24" t="n">
        <v>2.2</v>
      </c>
      <c r="L130" s="24" t="n">
        <v>1.956</v>
      </c>
      <c r="M130" s="24" t="n">
        <v>2.302</v>
      </c>
      <c r="N130" s="24" t="n">
        <v>-0.028</v>
      </c>
      <c r="O130" s="24" t="n">
        <v>2.72</v>
      </c>
      <c r="P130" s="24" t="n">
        <v>2.474</v>
      </c>
      <c r="Q130" s="24" t="n">
        <v>2.304</v>
      </c>
      <c r="R130" s="24" t="n">
        <v>1.967</v>
      </c>
      <c r="S130" s="24" t="n">
        <v>2.558</v>
      </c>
      <c r="T130" s="24" t="n">
        <v>3.449</v>
      </c>
      <c r="U130" s="24" t="n">
        <v>1.21</v>
      </c>
      <c r="V130" s="24" t="n">
        <v>3.631</v>
      </c>
      <c r="W130" s="25" t="n">
        <f aca="false">B130-I130</f>
        <v>0.0990000000000002</v>
      </c>
      <c r="X130" s="25" t="n">
        <f aca="false">C130-J130</f>
        <v>0.192</v>
      </c>
      <c r="Y130" s="25" t="n">
        <f aca="false">D130-K130</f>
        <v>-0.458</v>
      </c>
      <c r="Z130" s="25" t="n">
        <f aca="false">E130-L130</f>
        <v>0.351</v>
      </c>
      <c r="AA130" s="25" t="n">
        <f aca="false">F130-M130</f>
        <v>0.973</v>
      </c>
      <c r="AB130" s="25" t="n">
        <f aca="false">G130-N130</f>
        <v>0.976</v>
      </c>
      <c r="AC130" s="25" t="n">
        <f aca="false">H130-O130</f>
        <v>0.643</v>
      </c>
      <c r="AD130" s="25" t="n">
        <f aca="false">W130-AVERAGE(W$4:W130)</f>
        <v>-0.481244094488189</v>
      </c>
      <c r="AE130" s="25" t="n">
        <f aca="false">X130-AVERAGE(X$4:X130)</f>
        <v>0.0816614173228348</v>
      </c>
      <c r="AF130" s="25" t="n">
        <f aca="false">Y130-AVERAGE(Y$4:Y130)</f>
        <v>-0.387078740157481</v>
      </c>
      <c r="AG130" s="25" t="n">
        <f aca="false">Z130-AVERAGE(Z$4:Z130)</f>
        <v>0.132716535433071</v>
      </c>
      <c r="AH130" s="25" t="n">
        <f aca="false">AA130-AVERAGE(AA$4:AA130)</f>
        <v>0.0508110236220472</v>
      </c>
      <c r="AI130" s="25" t="n">
        <f aca="false">AB130-AVERAGE(AB$4:AB130)</f>
        <v>0.996732283464567</v>
      </c>
      <c r="AJ130" s="25" t="n">
        <f aca="false">AC130-AVERAGE(AC$4:AC130)</f>
        <v>-1.10489763779528</v>
      </c>
      <c r="AK130" s="23" t="n">
        <f aca="false">-RateDur*(P130-P129)/100</f>
        <v>-0.00114</v>
      </c>
      <c r="AL130" s="23" t="n">
        <f aca="false">-RateDur*(Q130-Q129)/100</f>
        <v>0.00475</v>
      </c>
      <c r="AM130" s="23" t="n">
        <f aca="false">-RateDur*(R130-R129)/100</f>
        <v>0.00285</v>
      </c>
      <c r="AN130" s="23" t="n">
        <f aca="false">-RateDur*(S130-S129)/100</f>
        <v>0.00370500000000001</v>
      </c>
      <c r="AO130" s="23" t="n">
        <f aca="false">-RateDur*(T130-T129)/100</f>
        <v>-0.00532</v>
      </c>
      <c r="AP130" s="23" t="n">
        <f aca="false">-RateDur*(U130-U129)/100</f>
        <v>0.003762</v>
      </c>
      <c r="AQ130" s="23" t="n">
        <f aca="false">-RateDur*(V130-V129)/100</f>
        <v>0.002755</v>
      </c>
    </row>
    <row r="131" customFormat="false" ht="15" hidden="false" customHeight="false" outlineLevel="0" collapsed="false">
      <c r="A131" s="19" t="n">
        <v>41882</v>
      </c>
      <c r="B131" s="24" t="n">
        <v>2.125</v>
      </c>
      <c r="C131" s="24" t="n">
        <v>1.984</v>
      </c>
      <c r="D131" s="24" t="n">
        <v>1.695</v>
      </c>
      <c r="E131" s="24" t="n">
        <v>2.475</v>
      </c>
      <c r="F131" s="24" t="n">
        <v>3.107</v>
      </c>
      <c r="G131" s="24" t="n">
        <v>0.791</v>
      </c>
      <c r="H131" s="24" t="n">
        <v>3.319</v>
      </c>
      <c r="I131" s="24" t="n">
        <v>2.057</v>
      </c>
      <c r="J131" s="24" t="n">
        <v>1.974</v>
      </c>
      <c r="K131" s="24" t="n">
        <v>2.259</v>
      </c>
      <c r="L131" s="24" t="n">
        <v>1.884</v>
      </c>
      <c r="M131" s="24" t="n">
        <v>2.308</v>
      </c>
      <c r="N131" s="24" t="n">
        <v>0.16</v>
      </c>
      <c r="O131" s="24" t="n">
        <v>2.682</v>
      </c>
      <c r="P131" s="24" t="n">
        <v>2.306</v>
      </c>
      <c r="Q131" s="24" t="n">
        <v>2.277</v>
      </c>
      <c r="R131" s="24" t="n">
        <v>1.895</v>
      </c>
      <c r="S131" s="24" t="n">
        <v>2.767</v>
      </c>
      <c r="T131" s="24" t="n">
        <v>3.349</v>
      </c>
      <c r="U131" s="24" t="n">
        <v>0.98</v>
      </c>
      <c r="V131" s="24" t="n">
        <v>3.516</v>
      </c>
      <c r="W131" s="25" t="n">
        <f aca="false">B131-I131</f>
        <v>0.0680000000000001</v>
      </c>
      <c r="X131" s="25" t="n">
        <f aca="false">C131-J131</f>
        <v>0.01</v>
      </c>
      <c r="Y131" s="25" t="n">
        <f aca="false">D131-K131</f>
        <v>-0.564</v>
      </c>
      <c r="Z131" s="25" t="n">
        <f aca="false">E131-L131</f>
        <v>0.591</v>
      </c>
      <c r="AA131" s="25" t="n">
        <f aca="false">F131-M131</f>
        <v>0.799</v>
      </c>
      <c r="AB131" s="25" t="n">
        <f aca="false">G131-N131</f>
        <v>0.631</v>
      </c>
      <c r="AC131" s="25" t="n">
        <f aca="false">H131-O131</f>
        <v>0.637</v>
      </c>
      <c r="AD131" s="25" t="n">
        <f aca="false">W131-AVERAGE(W$4:W131)</f>
        <v>-0.5082421875</v>
      </c>
      <c r="AE131" s="25" t="n">
        <f aca="false">X131-AVERAGE(X$4:X131)</f>
        <v>-0.0995546875</v>
      </c>
      <c r="AF131" s="25" t="n">
        <f aca="false">Y131-AVERAGE(Y$4:Y131)</f>
        <v>-0.4892265625</v>
      </c>
      <c r="AG131" s="25" t="n">
        <f aca="false">Z131-AVERAGE(Z$4:Z131)</f>
        <v>0.3698046875</v>
      </c>
      <c r="AH131" s="25" t="n">
        <f aca="false">AA131-AVERAGE(AA$4:AA131)</f>
        <v>-0.1222265625</v>
      </c>
      <c r="AI131" s="25" t="n">
        <f aca="false">AB131-AVERAGE(AB$4:AB131)</f>
        <v>0.646640625</v>
      </c>
      <c r="AJ131" s="25" t="n">
        <f aca="false">AC131-AVERAGE(AC$4:AC131)</f>
        <v>-1.10221875</v>
      </c>
      <c r="AK131" s="23" t="n">
        <f aca="false">-RateDur*(P131-P130)/100</f>
        <v>0.003192</v>
      </c>
      <c r="AL131" s="23" t="n">
        <f aca="false">-RateDur*(Q131-Q130)/100</f>
        <v>0.000512999999999994</v>
      </c>
      <c r="AM131" s="23" t="n">
        <f aca="false">-RateDur*(R131-R130)/100</f>
        <v>0.001368</v>
      </c>
      <c r="AN131" s="23" t="n">
        <f aca="false">-RateDur*(S131-S130)/100</f>
        <v>-0.003971</v>
      </c>
      <c r="AO131" s="23" t="n">
        <f aca="false">-RateDur*(T131-T130)/100</f>
        <v>0.00189999999999999</v>
      </c>
      <c r="AP131" s="23" t="n">
        <f aca="false">-RateDur*(U131-U130)/100</f>
        <v>0.00437</v>
      </c>
      <c r="AQ131" s="23" t="n">
        <f aca="false">-RateDur*(V131-V130)/100</f>
        <v>0.002185</v>
      </c>
    </row>
    <row r="132" customFormat="false" ht="15" hidden="false" customHeight="false" outlineLevel="0" collapsed="false">
      <c r="A132" s="19" t="n">
        <v>41912</v>
      </c>
      <c r="B132" s="24" t="n">
        <v>1.883</v>
      </c>
      <c r="C132" s="24" t="n">
        <v>2.387</v>
      </c>
      <c r="D132" s="24" t="n">
        <v>1.826</v>
      </c>
      <c r="E132" s="24" t="n">
        <v>2.935</v>
      </c>
      <c r="F132" s="24" t="n">
        <v>3.217</v>
      </c>
      <c r="G132" s="24" t="n">
        <v>0.553</v>
      </c>
      <c r="H132" s="24" t="n">
        <v>3.406</v>
      </c>
      <c r="I132" s="24" t="n">
        <v>1.971</v>
      </c>
      <c r="J132" s="24" t="n">
        <v>1.993</v>
      </c>
      <c r="K132" s="24" t="n">
        <v>2.273</v>
      </c>
      <c r="L132" s="24" t="n">
        <v>1.818</v>
      </c>
      <c r="M132" s="24" t="n">
        <v>2.266</v>
      </c>
      <c r="N132" s="24" t="n">
        <v>0.219</v>
      </c>
      <c r="O132" s="24" t="n">
        <v>2.605</v>
      </c>
      <c r="P132" s="24" t="n">
        <v>2.328</v>
      </c>
      <c r="Q132" s="24" t="n">
        <v>2.654</v>
      </c>
      <c r="R132" s="24" t="n">
        <v>1.887</v>
      </c>
      <c r="S132" s="24" t="n">
        <v>3.002</v>
      </c>
      <c r="T132" s="24" t="n">
        <v>3.339</v>
      </c>
      <c r="U132" s="24" t="n">
        <v>0.753</v>
      </c>
      <c r="V132" s="24" t="n">
        <v>3.545</v>
      </c>
      <c r="W132" s="25" t="n">
        <f aca="false">B132-I132</f>
        <v>-0.0880000000000001</v>
      </c>
      <c r="X132" s="25" t="n">
        <f aca="false">C132-J132</f>
        <v>0.394</v>
      </c>
      <c r="Y132" s="25" t="n">
        <f aca="false">D132-K132</f>
        <v>-0.447</v>
      </c>
      <c r="Z132" s="25" t="n">
        <f aca="false">E132-L132</f>
        <v>1.117</v>
      </c>
      <c r="AA132" s="25" t="n">
        <f aca="false">F132-M132</f>
        <v>0.951</v>
      </c>
      <c r="AB132" s="25" t="n">
        <f aca="false">G132-N132</f>
        <v>0.334</v>
      </c>
      <c r="AC132" s="25" t="n">
        <f aca="false">H132-O132</f>
        <v>0.801</v>
      </c>
      <c r="AD132" s="25" t="n">
        <f aca="false">W132-AVERAGE(W$4:W132)</f>
        <v>-0.659093023255814</v>
      </c>
      <c r="AE132" s="25" t="n">
        <f aca="false">X132-AVERAGE(X$4:X132)</f>
        <v>0.282240310077519</v>
      </c>
      <c r="AF132" s="25" t="n">
        <f aca="false">Y132-AVERAGE(Y$4:Y132)</f>
        <v>-0.369341085271318</v>
      </c>
      <c r="AG132" s="25" t="n">
        <f aca="false">Z132-AVERAGE(Z$4:Z132)</f>
        <v>0.888860465116279</v>
      </c>
      <c r="AH132" s="25" t="n">
        <f aca="false">AA132-AVERAGE(AA$4:AA132)</f>
        <v>0.0295426356589148</v>
      </c>
      <c r="AI132" s="25" t="n">
        <f aca="false">AB132-AVERAGE(AB$4:AB132)</f>
        <v>0.34693023255814</v>
      </c>
      <c r="AJ132" s="25" t="n">
        <f aca="false">AC132-AVERAGE(AC$4:AC132)</f>
        <v>-0.930945736434108</v>
      </c>
      <c r="AK132" s="23" t="n">
        <f aca="false">-RateDur*(P132-P131)/100</f>
        <v>-0.000417999999999996</v>
      </c>
      <c r="AL132" s="23" t="n">
        <f aca="false">-RateDur*(Q132-Q131)/100</f>
        <v>-0.007163</v>
      </c>
      <c r="AM132" s="23" t="n">
        <f aca="false">-RateDur*(R132-R131)/100</f>
        <v>0.000152</v>
      </c>
      <c r="AN132" s="23" t="n">
        <f aca="false">-RateDur*(S132-S131)/100</f>
        <v>-0.004465</v>
      </c>
      <c r="AO132" s="23" t="n">
        <f aca="false">-RateDur*(T132-T131)/100</f>
        <v>0.000190000000000004</v>
      </c>
      <c r="AP132" s="23" t="n">
        <f aca="false">-RateDur*(U132-U131)/100</f>
        <v>0.004313</v>
      </c>
      <c r="AQ132" s="23" t="n">
        <f aca="false">-RateDur*(V132-V131)/100</f>
        <v>-0.000550999999999998</v>
      </c>
    </row>
    <row r="133" customFormat="false" ht="15" hidden="false" customHeight="false" outlineLevel="0" collapsed="false">
      <c r="A133" s="19" t="n">
        <v>41943</v>
      </c>
      <c r="B133" s="24" t="n">
        <v>1.95</v>
      </c>
      <c r="C133" s="24" t="n">
        <v>2.375</v>
      </c>
      <c r="D133" s="24" t="n">
        <v>1.585</v>
      </c>
      <c r="E133" s="24" t="n">
        <v>2.782</v>
      </c>
      <c r="F133" s="24" t="n">
        <v>3.21</v>
      </c>
      <c r="G133" s="24" t="n">
        <v>0.455</v>
      </c>
      <c r="H133" s="24" t="n">
        <v>3.317</v>
      </c>
      <c r="I133" s="24" t="n">
        <v>1.914</v>
      </c>
      <c r="J133" s="24" t="n">
        <v>2.175</v>
      </c>
      <c r="K133" s="24" t="n">
        <v>2.045</v>
      </c>
      <c r="L133" s="24" t="n">
        <v>1.815</v>
      </c>
      <c r="M133" s="24" t="n">
        <v>2.337</v>
      </c>
      <c r="N133" s="24" t="n">
        <v>0.209</v>
      </c>
      <c r="O133" s="24" t="n">
        <v>2.605</v>
      </c>
      <c r="P133" s="24" t="n">
        <v>2.267</v>
      </c>
      <c r="Q133" s="24" t="n">
        <v>2.759</v>
      </c>
      <c r="R133" s="24" t="n">
        <v>1.861</v>
      </c>
      <c r="S133" s="24" t="n">
        <v>3.201</v>
      </c>
      <c r="T133" s="24" t="n">
        <v>3.53</v>
      </c>
      <c r="U133" s="24" t="n">
        <v>0.64</v>
      </c>
      <c r="V133" s="24" t="n">
        <v>3.674</v>
      </c>
      <c r="W133" s="25" t="n">
        <f aca="false">B133-I133</f>
        <v>0.036</v>
      </c>
      <c r="X133" s="25" t="n">
        <f aca="false">C133-J133</f>
        <v>0.2</v>
      </c>
      <c r="Y133" s="25" t="n">
        <f aca="false">D133-K133</f>
        <v>-0.46</v>
      </c>
      <c r="Z133" s="25" t="n">
        <f aca="false">E133-L133</f>
        <v>0.967</v>
      </c>
      <c r="AA133" s="25" t="n">
        <f aca="false">F133-M133</f>
        <v>0.873</v>
      </c>
      <c r="AB133" s="25" t="n">
        <f aca="false">G133-N133</f>
        <v>0.246</v>
      </c>
      <c r="AC133" s="25" t="n">
        <f aca="false">H133-O133</f>
        <v>0.712</v>
      </c>
      <c r="AD133" s="25" t="n">
        <f aca="false">W133-AVERAGE(W$4:W133)</f>
        <v>-0.530976923076923</v>
      </c>
      <c r="AE133" s="25" t="n">
        <f aca="false">X133-AVERAGE(X$4:X133)</f>
        <v>0.0875615384615386</v>
      </c>
      <c r="AF133" s="25" t="n">
        <f aca="false">Y133-AVERAGE(Y$4:Y133)</f>
        <v>-0.3794</v>
      </c>
      <c r="AG133" s="25" t="n">
        <f aca="false">Z133-AVERAGE(Z$4:Z133)</f>
        <v>0.733176923076923</v>
      </c>
      <c r="AH133" s="25" t="n">
        <f aca="false">AA133-AVERAGE(AA$4:AA133)</f>
        <v>-0.0480846153846156</v>
      </c>
      <c r="AI133" s="25" t="n">
        <f aca="false">AB133-AVERAGE(AB$4:AB133)</f>
        <v>0.256938461538462</v>
      </c>
      <c r="AJ133" s="25" t="n">
        <f aca="false">AC133-AVERAGE(AC$4:AC133)</f>
        <v>-1.0121</v>
      </c>
      <c r="AK133" s="23" t="n">
        <f aca="false">-RateDur*(P133-P132)/100</f>
        <v>0.001159</v>
      </c>
      <c r="AL133" s="23" t="n">
        <f aca="false">-RateDur*(Q133-Q132)/100</f>
        <v>-0.001995</v>
      </c>
      <c r="AM133" s="23" t="n">
        <f aca="false">-RateDur*(R133-R132)/100</f>
        <v>0.000494</v>
      </c>
      <c r="AN133" s="23" t="n">
        <f aca="false">-RateDur*(S133-S132)/100</f>
        <v>-0.00378100000000001</v>
      </c>
      <c r="AO133" s="23" t="n">
        <f aca="false">-RateDur*(T133-T132)/100</f>
        <v>-0.003629</v>
      </c>
      <c r="AP133" s="23" t="n">
        <f aca="false">-RateDur*(U133-U132)/100</f>
        <v>0.002147</v>
      </c>
      <c r="AQ133" s="23" t="n">
        <f aca="false">-RateDur*(V133-V132)/100</f>
        <v>-0.002451</v>
      </c>
    </row>
    <row r="134" customFormat="false" ht="15" hidden="false" customHeight="false" outlineLevel="0" collapsed="false">
      <c r="A134" s="19" t="n">
        <v>41973</v>
      </c>
      <c r="B134" s="24" t="n">
        <v>2.225</v>
      </c>
      <c r="C134" s="24" t="n">
        <v>2.295</v>
      </c>
      <c r="D134" s="24" t="n">
        <v>1.688</v>
      </c>
      <c r="E134" s="24" t="n">
        <v>2.814</v>
      </c>
      <c r="F134" s="24" t="n">
        <v>3.044</v>
      </c>
      <c r="G134" s="24" t="n">
        <v>0.36</v>
      </c>
      <c r="H134" s="24" t="n">
        <v>3.249</v>
      </c>
      <c r="I134" s="24" t="n">
        <v>1.881</v>
      </c>
      <c r="J134" s="24" t="n">
        <v>2.175</v>
      </c>
      <c r="K134" s="24" t="n">
        <v>2.015</v>
      </c>
      <c r="L134" s="24" t="n">
        <v>1.902</v>
      </c>
      <c r="M134" s="24" t="n">
        <v>2.307</v>
      </c>
      <c r="N134" s="24" t="n">
        <v>0.065</v>
      </c>
      <c r="O134" s="24" t="n">
        <v>2.511</v>
      </c>
      <c r="P134" s="24" t="n">
        <v>2.464</v>
      </c>
      <c r="Q134" s="24" t="n">
        <v>2.502</v>
      </c>
      <c r="R134" s="24" t="n">
        <v>1.882</v>
      </c>
      <c r="S134" s="24" t="n">
        <v>2.994</v>
      </c>
      <c r="T134" s="24" t="n">
        <v>3.321</v>
      </c>
      <c r="U134" s="24" t="n">
        <v>0.601</v>
      </c>
      <c r="V134" s="24" t="n">
        <v>3.526</v>
      </c>
      <c r="W134" s="25" t="n">
        <f aca="false">B134-I134</f>
        <v>0.344</v>
      </c>
      <c r="X134" s="25" t="n">
        <f aca="false">C134-J134</f>
        <v>0.12</v>
      </c>
      <c r="Y134" s="25" t="n">
        <f aca="false">D134-K134</f>
        <v>-0.327</v>
      </c>
      <c r="Z134" s="25" t="n">
        <f aca="false">E134-L134</f>
        <v>0.912</v>
      </c>
      <c r="AA134" s="25" t="n">
        <f aca="false">F134-M134</f>
        <v>0.737</v>
      </c>
      <c r="AB134" s="25" t="n">
        <f aca="false">G134-N134</f>
        <v>0.295</v>
      </c>
      <c r="AC134" s="25" t="n">
        <f aca="false">H134-O134</f>
        <v>0.738</v>
      </c>
      <c r="AD134" s="25" t="n">
        <f aca="false">W134-AVERAGE(W$4:W134)</f>
        <v>-0.221274809160305</v>
      </c>
      <c r="AE134" s="25" t="n">
        <f aca="false">X134-AVERAGE(X$4:X134)</f>
        <v>0.00750381679389323</v>
      </c>
      <c r="AF134" s="25" t="n">
        <f aca="false">Y134-AVERAGE(Y$4:Y134)</f>
        <v>-0.244519083969466</v>
      </c>
      <c r="AG134" s="25" t="n">
        <f aca="false">Z134-AVERAGE(Z$4:Z134)</f>
        <v>0.673</v>
      </c>
      <c r="AH134" s="25" t="n">
        <f aca="false">AA134-AVERAGE(AA$4:AA134)</f>
        <v>-0.182679389312977</v>
      </c>
      <c r="AI134" s="25" t="n">
        <f aca="false">AB134-AVERAGE(AB$4:AB134)</f>
        <v>0.303603053435115</v>
      </c>
      <c r="AJ134" s="25" t="n">
        <f aca="false">AC134-AVERAGE(AC$4:AC134)</f>
        <v>-0.97857251908397</v>
      </c>
      <c r="AK134" s="23" t="n">
        <f aca="false">-RateDur*(P134-P133)/100</f>
        <v>-0.003743</v>
      </c>
      <c r="AL134" s="23" t="n">
        <f aca="false">-RateDur*(Q134-Q133)/100</f>
        <v>0.004883</v>
      </c>
      <c r="AM134" s="23" t="n">
        <f aca="false">-RateDur*(R134-R133)/100</f>
        <v>-0.000398999999999998</v>
      </c>
      <c r="AN134" s="23" t="n">
        <f aca="false">-RateDur*(S134-S133)/100</f>
        <v>0.003933</v>
      </c>
      <c r="AO134" s="23" t="n">
        <f aca="false">-RateDur*(T134-T133)/100</f>
        <v>0.00397099999999999</v>
      </c>
      <c r="AP134" s="23" t="n">
        <f aca="false">-RateDur*(U134-U133)/100</f>
        <v>0.000741000000000001</v>
      </c>
      <c r="AQ134" s="23" t="n">
        <f aca="false">-RateDur*(V134-V133)/100</f>
        <v>0.002812</v>
      </c>
    </row>
    <row r="135" customFormat="false" ht="15" hidden="false" customHeight="false" outlineLevel="0" collapsed="false">
      <c r="A135" s="19" t="n">
        <v>42004</v>
      </c>
      <c r="B135" s="24" t="n">
        <v>2.009</v>
      </c>
      <c r="C135" s="24" t="n">
        <v>2.384</v>
      </c>
      <c r="D135" s="24" t="n">
        <v>1.684</v>
      </c>
      <c r="E135" s="24" t="n">
        <v>2.754</v>
      </c>
      <c r="F135" s="24" t="n">
        <v>2.962</v>
      </c>
      <c r="G135" s="24" t="n">
        <v>0.449</v>
      </c>
      <c r="H135" s="24" t="n">
        <v>3.474</v>
      </c>
      <c r="I135" s="24" t="n">
        <v>1.782</v>
      </c>
      <c r="J135" s="24" t="n">
        <v>2.117</v>
      </c>
      <c r="K135" s="24" t="n">
        <v>1.98</v>
      </c>
      <c r="L135" s="24" t="n">
        <v>1.924</v>
      </c>
      <c r="M135" s="24" t="n">
        <v>2.215</v>
      </c>
      <c r="N135" s="24" t="n">
        <v>0.208</v>
      </c>
      <c r="O135" s="24" t="n">
        <v>2.465</v>
      </c>
      <c r="P135" s="24" t="n">
        <v>2.397</v>
      </c>
      <c r="Q135" s="24" t="n">
        <v>2.586</v>
      </c>
      <c r="R135" s="24" t="n">
        <v>1.926</v>
      </c>
      <c r="S135" s="24" t="n">
        <v>2.921</v>
      </c>
      <c r="T135" s="24" t="n">
        <v>3.225</v>
      </c>
      <c r="U135" s="24" t="n">
        <v>0.708</v>
      </c>
      <c r="V135" s="24" t="n">
        <v>3.868</v>
      </c>
      <c r="W135" s="25" t="n">
        <f aca="false">B135-I135</f>
        <v>0.227</v>
      </c>
      <c r="X135" s="25" t="n">
        <f aca="false">C135-J135</f>
        <v>0.267</v>
      </c>
      <c r="Y135" s="25" t="n">
        <f aca="false">D135-K135</f>
        <v>-0.296</v>
      </c>
      <c r="Z135" s="25" t="n">
        <f aca="false">E135-L135</f>
        <v>0.83</v>
      </c>
      <c r="AA135" s="25" t="n">
        <f aca="false">F135-M135</f>
        <v>0.747</v>
      </c>
      <c r="AB135" s="25" t="n">
        <f aca="false">G135-N135</f>
        <v>0.241</v>
      </c>
      <c r="AC135" s="25" t="n">
        <f aca="false">H135-O135</f>
        <v>1.009</v>
      </c>
      <c r="AD135" s="25" t="n">
        <f aca="false">W135-AVERAGE(W$4:W135)</f>
        <v>-0.335712121212121</v>
      </c>
      <c r="AE135" s="25" t="n">
        <f aca="false">X135-AVERAGE(X$4:X135)</f>
        <v>0.153333333333333</v>
      </c>
      <c r="AF135" s="25" t="n">
        <f aca="false">Y135-AVERAGE(Y$4:Y135)</f>
        <v>-0.211901515151515</v>
      </c>
      <c r="AG135" s="25" t="n">
        <f aca="false">Z135-AVERAGE(Z$4:Z135)</f>
        <v>0.586522727272727</v>
      </c>
      <c r="AH135" s="25" t="n">
        <f aca="false">AA135-AVERAGE(AA$4:AA135)</f>
        <v>-0.171371212121212</v>
      </c>
      <c r="AI135" s="25" t="n">
        <f aca="false">AB135-AVERAGE(AB$4:AB135)</f>
        <v>0.247712121212121</v>
      </c>
      <c r="AJ135" s="25" t="n">
        <f aca="false">AC135-AVERAGE(AC$4:AC135)</f>
        <v>-0.702212121212121</v>
      </c>
      <c r="AK135" s="23" t="n">
        <f aca="false">-RateDur*(P135-P134)/100</f>
        <v>0.001273</v>
      </c>
      <c r="AL135" s="23" t="n">
        <f aca="false">-RateDur*(Q135-Q134)/100</f>
        <v>-0.001596</v>
      </c>
      <c r="AM135" s="23" t="n">
        <f aca="false">-RateDur*(R135-R134)/100</f>
        <v>-0.000836000000000001</v>
      </c>
      <c r="AN135" s="23" t="n">
        <f aca="false">-RateDur*(S135-S134)/100</f>
        <v>0.00138700000000001</v>
      </c>
      <c r="AO135" s="23" t="n">
        <f aca="false">-RateDur*(T135-T134)/100</f>
        <v>0.001824</v>
      </c>
      <c r="AP135" s="23" t="n">
        <f aca="false">-RateDur*(U135-U134)/100</f>
        <v>-0.002033</v>
      </c>
      <c r="AQ135" s="23" t="n">
        <f aca="false">-RateDur*(V135-V134)/100</f>
        <v>-0.006498</v>
      </c>
    </row>
    <row r="136" customFormat="false" ht="15" hidden="false" customHeight="false" outlineLevel="0" collapsed="false">
      <c r="A136" s="19" t="n">
        <v>42035</v>
      </c>
      <c r="B136" s="24" t="n">
        <v>2.607</v>
      </c>
      <c r="C136" s="24" t="n">
        <v>2.428</v>
      </c>
      <c r="D136" s="24" t="n">
        <v>1.729</v>
      </c>
      <c r="E136" s="24" t="n">
        <v>2.754</v>
      </c>
      <c r="F136" s="24" t="n">
        <v>2.925</v>
      </c>
      <c r="G136" s="24" t="n">
        <v>0.563</v>
      </c>
      <c r="H136" s="24" t="n">
        <v>3.37</v>
      </c>
      <c r="I136" s="24" t="n">
        <v>1.749</v>
      </c>
      <c r="J136" s="24" t="n">
        <v>2.194</v>
      </c>
      <c r="K136" s="24" t="n">
        <v>1.928</v>
      </c>
      <c r="L136" s="24" t="n">
        <v>1.904</v>
      </c>
      <c r="M136" s="24" t="n">
        <v>2.249</v>
      </c>
      <c r="N136" s="24" t="n">
        <v>0.166</v>
      </c>
      <c r="O136" s="24" t="n">
        <v>2.545</v>
      </c>
      <c r="P136" s="24" t="n">
        <v>2.694</v>
      </c>
      <c r="Q136" s="24" t="n">
        <v>2.772</v>
      </c>
      <c r="R136" s="24" t="n">
        <v>2.117</v>
      </c>
      <c r="S136" s="24" t="n">
        <v>3.029</v>
      </c>
      <c r="T136" s="24" t="n">
        <v>3.254</v>
      </c>
      <c r="U136" s="24" t="n">
        <v>0.959</v>
      </c>
      <c r="V136" s="24" t="n">
        <v>3.686</v>
      </c>
      <c r="W136" s="25" t="n">
        <f aca="false">B136-I136</f>
        <v>0.858</v>
      </c>
      <c r="X136" s="25" t="n">
        <f aca="false">C136-J136</f>
        <v>0.234</v>
      </c>
      <c r="Y136" s="25" t="n">
        <f aca="false">D136-K136</f>
        <v>-0.199</v>
      </c>
      <c r="Z136" s="25" t="n">
        <f aca="false">E136-L136</f>
        <v>0.85</v>
      </c>
      <c r="AA136" s="25" t="n">
        <f aca="false">F136-M136</f>
        <v>0.676</v>
      </c>
      <c r="AB136" s="25" t="n">
        <f aca="false">G136-N136</f>
        <v>0.397</v>
      </c>
      <c r="AC136" s="25" t="n">
        <f aca="false">H136-O136</f>
        <v>0.825</v>
      </c>
      <c r="AD136" s="25" t="n">
        <f aca="false">W136-AVERAGE(W$4:W136)</f>
        <v>0.293067669172933</v>
      </c>
      <c r="AE136" s="25" t="n">
        <f aca="false">X136-AVERAGE(X$4:X136)</f>
        <v>0.119428571428571</v>
      </c>
      <c r="AF136" s="25" t="n">
        <f aca="false">Y136-AVERAGE(Y$4:Y136)</f>
        <v>-0.114037593984962</v>
      </c>
      <c r="AG136" s="25" t="n">
        <f aca="false">Z136-AVERAGE(Z$4:Z136)</f>
        <v>0.601962406015038</v>
      </c>
      <c r="AH136" s="25" t="n">
        <f aca="false">AA136-AVERAGE(AA$4:AA136)</f>
        <v>-0.240548872180451</v>
      </c>
      <c r="AI136" s="25" t="n">
        <f aca="false">AB136-AVERAGE(AB$4:AB136)</f>
        <v>0.400676691729323</v>
      </c>
      <c r="AJ136" s="25" t="n">
        <f aca="false">AC136-AVERAGE(AC$4:AC136)</f>
        <v>-0.879548872180451</v>
      </c>
      <c r="AK136" s="23" t="n">
        <f aca="false">-RateDur*(P136-P135)/100</f>
        <v>-0.005643</v>
      </c>
      <c r="AL136" s="23" t="n">
        <f aca="false">-RateDur*(Q136-Q135)/100</f>
        <v>-0.003534</v>
      </c>
      <c r="AM136" s="23" t="n">
        <f aca="false">-RateDur*(R136-R135)/100</f>
        <v>-0.003629</v>
      </c>
      <c r="AN136" s="23" t="n">
        <f aca="false">-RateDur*(S136-S135)/100</f>
        <v>-0.002052</v>
      </c>
      <c r="AO136" s="23" t="n">
        <f aca="false">-RateDur*(T136-T135)/100</f>
        <v>-0.000550999999999998</v>
      </c>
      <c r="AP136" s="23" t="n">
        <f aca="false">-RateDur*(U136-U135)/100</f>
        <v>-0.004769</v>
      </c>
      <c r="AQ136" s="23" t="n">
        <f aca="false">-RateDur*(V136-V135)/100</f>
        <v>0.003458</v>
      </c>
    </row>
    <row r="137" customFormat="false" ht="15" hidden="false" customHeight="false" outlineLevel="0" collapsed="false">
      <c r="A137" s="19" t="n">
        <v>42063</v>
      </c>
      <c r="B137" s="24" t="n">
        <v>2.816</v>
      </c>
      <c r="C137" s="24" t="n">
        <v>2.52</v>
      </c>
      <c r="D137" s="24" t="n">
        <v>1.947</v>
      </c>
      <c r="E137" s="24" t="n">
        <v>2.467</v>
      </c>
      <c r="F137" s="24" t="n">
        <v>2.867</v>
      </c>
      <c r="G137" s="24" t="n">
        <v>0.905</v>
      </c>
      <c r="H137" s="24" t="n">
        <v>3.125</v>
      </c>
      <c r="I137" s="24" t="n">
        <v>1.844</v>
      </c>
      <c r="J137" s="24" t="n">
        <v>2.173</v>
      </c>
      <c r="K137" s="24" t="n">
        <v>1.913</v>
      </c>
      <c r="L137" s="24" t="n">
        <v>1.762</v>
      </c>
      <c r="M137" s="24" t="n">
        <v>2.179</v>
      </c>
      <c r="N137" s="24" t="n">
        <v>0.199</v>
      </c>
      <c r="O137" s="24" t="n">
        <v>2.56</v>
      </c>
      <c r="P137" s="24" t="n">
        <v>3.113</v>
      </c>
      <c r="Q137" s="24" t="n">
        <v>2.535</v>
      </c>
      <c r="R137" s="24" t="n">
        <v>2.411</v>
      </c>
      <c r="S137" s="24" t="n">
        <v>2.857</v>
      </c>
      <c r="T137" s="24" t="n">
        <v>3.034</v>
      </c>
      <c r="U137" s="24" t="n">
        <v>1.124</v>
      </c>
      <c r="V137" s="24" t="n">
        <v>3.352</v>
      </c>
      <c r="W137" s="25" t="n">
        <f aca="false">B137-I137</f>
        <v>0.972</v>
      </c>
      <c r="X137" s="25" t="n">
        <f aca="false">C137-J137</f>
        <v>0.347</v>
      </c>
      <c r="Y137" s="25" t="n">
        <f aca="false">D137-K137</f>
        <v>0.034</v>
      </c>
      <c r="Z137" s="25" t="n">
        <f aca="false">E137-L137</f>
        <v>0.705</v>
      </c>
      <c r="AA137" s="25" t="n">
        <f aca="false">F137-M137</f>
        <v>0.688</v>
      </c>
      <c r="AB137" s="25" t="n">
        <f aca="false">G137-N137</f>
        <v>0.706</v>
      </c>
      <c r="AC137" s="25" t="n">
        <f aca="false">H137-O137</f>
        <v>0.565</v>
      </c>
      <c r="AD137" s="25" t="n">
        <f aca="false">W137-AVERAGE(W$4:W137)</f>
        <v>0.404029850746268</v>
      </c>
      <c r="AE137" s="25" t="n">
        <f aca="false">X137-AVERAGE(X$4:X137)</f>
        <v>0.230694029850746</v>
      </c>
      <c r="AF137" s="25" t="n">
        <f aca="false">Y137-AVERAGE(Y$4:Y137)</f>
        <v>0.118074626865672</v>
      </c>
      <c r="AG137" s="25" t="n">
        <f aca="false">Z137-AVERAGE(Z$4:Z137)</f>
        <v>0.45355223880597</v>
      </c>
      <c r="AH137" s="25" t="n">
        <f aca="false">AA137-AVERAGE(AA$4:AA137)</f>
        <v>-0.226843283582089</v>
      </c>
      <c r="AI137" s="25" t="n">
        <f aca="false">AB137-AVERAGE(AB$4:AB137)</f>
        <v>0.704380597014925</v>
      </c>
      <c r="AJ137" s="25" t="n">
        <f aca="false">AC137-AVERAGE(AC$4:AC137)</f>
        <v>-1.1310447761194</v>
      </c>
      <c r="AK137" s="23" t="n">
        <f aca="false">-RateDur*(P137-P136)/100</f>
        <v>-0.007961</v>
      </c>
      <c r="AL137" s="23" t="n">
        <f aca="false">-RateDur*(Q137-Q136)/100</f>
        <v>0.00450299999999999</v>
      </c>
      <c r="AM137" s="23" t="n">
        <f aca="false">-RateDur*(R137-R136)/100</f>
        <v>-0.005586</v>
      </c>
      <c r="AN137" s="23" t="n">
        <f aca="false">-RateDur*(S137-S136)/100</f>
        <v>0.00326799999999999</v>
      </c>
      <c r="AO137" s="23" t="n">
        <f aca="false">-RateDur*(T137-T136)/100</f>
        <v>0.00418</v>
      </c>
      <c r="AP137" s="23" t="n">
        <f aca="false">-RateDur*(U137-U136)/100</f>
        <v>-0.003135</v>
      </c>
      <c r="AQ137" s="23" t="n">
        <f aca="false">-RateDur*(V137-V136)/100</f>
        <v>0.006346</v>
      </c>
    </row>
    <row r="138" customFormat="false" ht="15" hidden="false" customHeight="false" outlineLevel="0" collapsed="false">
      <c r="A138" s="19" t="n">
        <v>42094</v>
      </c>
      <c r="B138" s="24" t="n">
        <v>3.017</v>
      </c>
      <c r="C138" s="24" t="n">
        <v>2.448</v>
      </c>
      <c r="D138" s="24" t="n">
        <v>2.394</v>
      </c>
      <c r="E138" s="24" t="n">
        <v>2.45</v>
      </c>
      <c r="F138" s="24" t="n">
        <v>3.033</v>
      </c>
      <c r="G138" s="24" t="n">
        <v>0.854</v>
      </c>
      <c r="H138" s="24" t="n">
        <v>3.148</v>
      </c>
      <c r="I138" s="24" t="n">
        <v>1.836</v>
      </c>
      <c r="J138" s="24" t="n">
        <v>2.136</v>
      </c>
      <c r="K138" s="24" t="n">
        <v>2.015</v>
      </c>
      <c r="L138" s="24" t="n">
        <v>1.766</v>
      </c>
      <c r="M138" s="24" t="n">
        <v>2.201</v>
      </c>
      <c r="N138" s="24" t="n">
        <v>0.313</v>
      </c>
      <c r="O138" s="24" t="n">
        <v>2.488</v>
      </c>
      <c r="P138" s="24" t="n">
        <v>3.294</v>
      </c>
      <c r="Q138" s="24" t="n">
        <v>2.76</v>
      </c>
      <c r="R138" s="24" t="n">
        <v>2.76</v>
      </c>
      <c r="S138" s="24" t="n">
        <v>2.962</v>
      </c>
      <c r="T138" s="24" t="n">
        <v>3.356</v>
      </c>
      <c r="U138" s="24" t="n">
        <v>0.985</v>
      </c>
      <c r="V138" s="24" t="n">
        <v>3.399</v>
      </c>
      <c r="W138" s="25" t="n">
        <f aca="false">B138-I138</f>
        <v>1.181</v>
      </c>
      <c r="X138" s="25" t="n">
        <f aca="false">C138-J138</f>
        <v>0.312</v>
      </c>
      <c r="Y138" s="25" t="n">
        <f aca="false">D138-K138</f>
        <v>0.379</v>
      </c>
      <c r="Z138" s="25" t="n">
        <f aca="false">E138-L138</f>
        <v>0.684</v>
      </c>
      <c r="AA138" s="25" t="n">
        <f aca="false">F138-M138</f>
        <v>0.832</v>
      </c>
      <c r="AB138" s="25" t="n">
        <f aca="false">G138-N138</f>
        <v>0.541</v>
      </c>
      <c r="AC138" s="25" t="n">
        <f aca="false">H138-O138</f>
        <v>0.66</v>
      </c>
      <c r="AD138" s="25" t="n">
        <f aca="false">W138-AVERAGE(W$4:W138)</f>
        <v>0.608488888888889</v>
      </c>
      <c r="AE138" s="25" t="n">
        <f aca="false">X138-AVERAGE(X$4:X138)</f>
        <v>0.194244444444444</v>
      </c>
      <c r="AF138" s="25" t="n">
        <f aca="false">Y138-AVERAGE(Y$4:Y138)</f>
        <v>0.459644444444444</v>
      </c>
      <c r="AG138" s="25" t="n">
        <f aca="false">Z138-AVERAGE(Z$4:Z138)</f>
        <v>0.429348148148148</v>
      </c>
      <c r="AH138" s="25" t="n">
        <f aca="false">AA138-AVERAGE(AA$4:AA138)</f>
        <v>-0.0822296296296298</v>
      </c>
      <c r="AI138" s="25" t="n">
        <f aca="false">AB138-AVERAGE(AB$4:AB138)</f>
        <v>0.535385185185185</v>
      </c>
      <c r="AJ138" s="25" t="n">
        <f aca="false">AC138-AVERAGE(AC$4:AC138)</f>
        <v>-1.02837037037037</v>
      </c>
      <c r="AK138" s="23" t="n">
        <f aca="false">-RateDur*(P138-P137)/100</f>
        <v>-0.003439</v>
      </c>
      <c r="AL138" s="23" t="n">
        <f aca="false">-RateDur*(Q138-Q137)/100</f>
        <v>-0.00427499999999999</v>
      </c>
      <c r="AM138" s="23" t="n">
        <f aca="false">-RateDur*(R138-R137)/100</f>
        <v>-0.00663099999999999</v>
      </c>
      <c r="AN138" s="23" t="n">
        <f aca="false">-RateDur*(S138-S137)/100</f>
        <v>-0.001995</v>
      </c>
      <c r="AO138" s="23" t="n">
        <f aca="false">-RateDur*(T138-T137)/100</f>
        <v>-0.006118</v>
      </c>
      <c r="AP138" s="23" t="n">
        <f aca="false">-RateDur*(U138-U137)/100</f>
        <v>0.002641</v>
      </c>
      <c r="AQ138" s="23" t="n">
        <f aca="false">-RateDur*(V138-V137)/100</f>
        <v>-0.000893000000000003</v>
      </c>
    </row>
    <row r="139" customFormat="false" ht="15" hidden="false" customHeight="false" outlineLevel="0" collapsed="false">
      <c r="A139" s="19" t="n">
        <v>42124</v>
      </c>
      <c r="B139" s="24" t="n">
        <v>3.086</v>
      </c>
      <c r="C139" s="24" t="n">
        <v>2.71</v>
      </c>
      <c r="D139" s="24" t="n">
        <v>2.29</v>
      </c>
      <c r="E139" s="24" t="n">
        <v>2.601</v>
      </c>
      <c r="F139" s="24" t="n">
        <v>2.993</v>
      </c>
      <c r="G139" s="24" t="n">
        <v>1.013</v>
      </c>
      <c r="H139" s="24" t="n">
        <v>3.092</v>
      </c>
      <c r="I139" s="24" t="n">
        <v>1.83</v>
      </c>
      <c r="J139" s="24" t="n">
        <v>2.169</v>
      </c>
      <c r="K139" s="24" t="n">
        <v>2.002</v>
      </c>
      <c r="L139" s="24" t="n">
        <v>1.808</v>
      </c>
      <c r="M139" s="24" t="n">
        <v>2.267</v>
      </c>
      <c r="N139" s="24" t="n">
        <v>0.247</v>
      </c>
      <c r="O139" s="24" t="n">
        <v>2.479</v>
      </c>
      <c r="P139" s="24" t="n">
        <v>3.383</v>
      </c>
      <c r="Q139" s="24" t="n">
        <v>2.793</v>
      </c>
      <c r="R139" s="24" t="n">
        <v>2.379</v>
      </c>
      <c r="S139" s="24" t="n">
        <v>2.79</v>
      </c>
      <c r="T139" s="24" t="n">
        <v>3.188</v>
      </c>
      <c r="U139" s="24" t="n">
        <v>1.186</v>
      </c>
      <c r="V139" s="24" t="n">
        <v>3.443</v>
      </c>
      <c r="W139" s="25" t="n">
        <f aca="false">B139-I139</f>
        <v>1.256</v>
      </c>
      <c r="X139" s="25" t="n">
        <f aca="false">C139-J139</f>
        <v>0.541</v>
      </c>
      <c r="Y139" s="25" t="n">
        <f aca="false">D139-K139</f>
        <v>0.288</v>
      </c>
      <c r="Z139" s="25" t="n">
        <f aca="false">E139-L139</f>
        <v>0.793</v>
      </c>
      <c r="AA139" s="25" t="n">
        <f aca="false">F139-M139</f>
        <v>0.726</v>
      </c>
      <c r="AB139" s="25" t="n">
        <f aca="false">G139-N139</f>
        <v>0.766</v>
      </c>
      <c r="AC139" s="25" t="n">
        <f aca="false">H139-O139</f>
        <v>0.613</v>
      </c>
      <c r="AD139" s="25" t="n">
        <f aca="false">W139-AVERAGE(W$4:W139)</f>
        <v>0.678463235294118</v>
      </c>
      <c r="AE139" s="25" t="n">
        <f aca="false">X139-AVERAGE(X$4:X139)</f>
        <v>0.420132352941176</v>
      </c>
      <c r="AF139" s="25" t="n">
        <f aca="false">Y139-AVERAGE(Y$4:Y139)</f>
        <v>0.365933823529412</v>
      </c>
      <c r="AG139" s="25" t="n">
        <f aca="false">Z139-AVERAGE(Z$4:Z139)</f>
        <v>0.534389705882353</v>
      </c>
      <c r="AH139" s="25" t="n">
        <f aca="false">AA139-AVERAGE(AA$4:AA139)</f>
        <v>-0.186845588235294</v>
      </c>
      <c r="AI139" s="25" t="n">
        <f aca="false">AB139-AVERAGE(AB$4:AB139)</f>
        <v>0.754794117647059</v>
      </c>
      <c r="AJ139" s="25" t="n">
        <f aca="false">AC139-AVERAGE(AC$4:AC139)</f>
        <v>-1.06746323529412</v>
      </c>
      <c r="AK139" s="23" t="n">
        <f aca="false">-RateDur*(P139-P138)/100</f>
        <v>-0.001691</v>
      </c>
      <c r="AL139" s="23" t="n">
        <f aca="false">-RateDur*(Q139-Q138)/100</f>
        <v>-0.000627000000000007</v>
      </c>
      <c r="AM139" s="23" t="n">
        <f aca="false">-RateDur*(R139-R138)/100</f>
        <v>0.007239</v>
      </c>
      <c r="AN139" s="23" t="n">
        <f aca="false">-RateDur*(S139-S138)/100</f>
        <v>0.003268</v>
      </c>
      <c r="AO139" s="23" t="n">
        <f aca="false">-RateDur*(T139-T138)/100</f>
        <v>0.00319199999999999</v>
      </c>
      <c r="AP139" s="23" t="n">
        <f aca="false">-RateDur*(U139-U138)/100</f>
        <v>-0.003819</v>
      </c>
      <c r="AQ139" s="23" t="n">
        <f aca="false">-RateDur*(V139-V138)/100</f>
        <v>-0.000836000000000001</v>
      </c>
    </row>
    <row r="140" customFormat="false" ht="15" hidden="false" customHeight="false" outlineLevel="0" collapsed="false">
      <c r="A140" s="19" t="n">
        <v>42155</v>
      </c>
      <c r="B140" s="24" t="n">
        <v>2.974</v>
      </c>
      <c r="C140" s="24" t="n">
        <v>2.655</v>
      </c>
      <c r="D140" s="24" t="n">
        <v>2.222</v>
      </c>
      <c r="E140" s="24" t="n">
        <v>2.632</v>
      </c>
      <c r="F140" s="24" t="n">
        <v>2.905</v>
      </c>
      <c r="G140" s="24" t="n">
        <v>0.991</v>
      </c>
      <c r="H140" s="24" t="n">
        <v>3.372</v>
      </c>
      <c r="I140" s="24" t="n">
        <v>1.878</v>
      </c>
      <c r="J140" s="24" t="n">
        <v>2.13</v>
      </c>
      <c r="K140" s="24" t="n">
        <v>2.08</v>
      </c>
      <c r="L140" s="24" t="n">
        <v>1.834</v>
      </c>
      <c r="M140" s="24" t="n">
        <v>2.277</v>
      </c>
      <c r="N140" s="24" t="n">
        <v>0.297</v>
      </c>
      <c r="O140" s="24" t="n">
        <v>2.537</v>
      </c>
      <c r="P140" s="24" t="n">
        <v>3.24</v>
      </c>
      <c r="Q140" s="24" t="n">
        <v>2.985</v>
      </c>
      <c r="R140" s="24" t="n">
        <v>2.429</v>
      </c>
      <c r="S140" s="24" t="n">
        <v>2.862</v>
      </c>
      <c r="T140" s="24" t="n">
        <v>3.137</v>
      </c>
      <c r="U140" s="24" t="n">
        <v>1.34</v>
      </c>
      <c r="V140" s="24" t="n">
        <v>3.706</v>
      </c>
      <c r="W140" s="25" t="n">
        <f aca="false">B140-I140</f>
        <v>1.096</v>
      </c>
      <c r="X140" s="25" t="n">
        <f aca="false">C140-J140</f>
        <v>0.525</v>
      </c>
      <c r="Y140" s="25" t="n">
        <f aca="false">D140-K140</f>
        <v>0.142</v>
      </c>
      <c r="Z140" s="25" t="n">
        <f aca="false">E140-L140</f>
        <v>0.798</v>
      </c>
      <c r="AA140" s="25" t="n">
        <f aca="false">F140-M140</f>
        <v>0.628</v>
      </c>
      <c r="AB140" s="25" t="n">
        <f aca="false">G140-N140</f>
        <v>0.694</v>
      </c>
      <c r="AC140" s="25" t="n">
        <f aca="false">H140-O140</f>
        <v>0.835</v>
      </c>
      <c r="AD140" s="25" t="n">
        <f aca="false">W140-AVERAGE(W$4:W140)</f>
        <v>0.514678832116789</v>
      </c>
      <c r="AE140" s="25" t="n">
        <f aca="false">X140-AVERAGE(X$4:X140)</f>
        <v>0.401182481751825</v>
      </c>
      <c r="AF140" s="25" t="n">
        <f aca="false">Y140-AVERAGE(Y$4:Y140)</f>
        <v>0.218328467153285</v>
      </c>
      <c r="AG140" s="25" t="n">
        <f aca="false">Z140-AVERAGE(Z$4:Z140)</f>
        <v>0.535452554744526</v>
      </c>
      <c r="AH140" s="25" t="n">
        <f aca="false">AA140-AVERAGE(AA$4:AA140)</f>
        <v>-0.282766423357665</v>
      </c>
      <c r="AI140" s="25" t="n">
        <f aca="false">AB140-AVERAGE(AB$4:AB140)</f>
        <v>0.677810218978102</v>
      </c>
      <c r="AJ140" s="25" t="n">
        <f aca="false">AC140-AVERAGE(AC$4:AC140)</f>
        <v>-0.83929197080292</v>
      </c>
      <c r="AK140" s="23" t="n">
        <f aca="false">-RateDur*(P140-P139)/100</f>
        <v>0.002717</v>
      </c>
      <c r="AL140" s="23" t="n">
        <f aca="false">-RateDur*(Q140-Q139)/100</f>
        <v>-0.00364799999999999</v>
      </c>
      <c r="AM140" s="23" t="n">
        <f aca="false">-RateDur*(R140-R139)/100</f>
        <v>-0.000949999999999997</v>
      </c>
      <c r="AN140" s="23" t="n">
        <f aca="false">-RateDur*(S140-S139)/100</f>
        <v>-0.001368</v>
      </c>
      <c r="AO140" s="23" t="n">
        <f aca="false">-RateDur*(T140-T139)/100</f>
        <v>0.000969000000000003</v>
      </c>
      <c r="AP140" s="23" t="n">
        <f aca="false">-RateDur*(U140-U139)/100</f>
        <v>-0.002926</v>
      </c>
      <c r="AQ140" s="23" t="n">
        <f aca="false">-RateDur*(V140-V139)/100</f>
        <v>-0.004997</v>
      </c>
    </row>
    <row r="141" customFormat="false" ht="15" hidden="false" customHeight="false" outlineLevel="0" collapsed="false">
      <c r="A141" s="19" t="n">
        <v>42185</v>
      </c>
      <c r="B141" s="24" t="n">
        <v>2.575</v>
      </c>
      <c r="C141" s="24" t="n">
        <v>2.589</v>
      </c>
      <c r="D141" s="24" t="n">
        <v>1.947</v>
      </c>
      <c r="E141" s="24" t="n">
        <v>2.842</v>
      </c>
      <c r="F141" s="24" t="n">
        <v>2.894</v>
      </c>
      <c r="G141" s="24" t="n">
        <v>1.165</v>
      </c>
      <c r="H141" s="24" t="n">
        <v>3.476</v>
      </c>
      <c r="I141" s="24" t="n">
        <v>1.897</v>
      </c>
      <c r="J141" s="24" t="n">
        <v>1.974</v>
      </c>
      <c r="K141" s="24" t="n">
        <v>2.197</v>
      </c>
      <c r="L141" s="24" t="n">
        <v>1.894</v>
      </c>
      <c r="M141" s="24" t="n">
        <v>2.29</v>
      </c>
      <c r="N141" s="24" t="n">
        <v>0.222</v>
      </c>
      <c r="O141" s="24" t="n">
        <v>2.502</v>
      </c>
      <c r="P141" s="24" t="n">
        <v>2.682</v>
      </c>
      <c r="Q141" s="24" t="n">
        <v>2.755</v>
      </c>
      <c r="R141" s="24" t="n">
        <v>2.39</v>
      </c>
      <c r="S141" s="24" t="n">
        <v>3.155</v>
      </c>
      <c r="T141" s="24" t="n">
        <v>3.235</v>
      </c>
      <c r="U141" s="24" t="n">
        <v>1.426</v>
      </c>
      <c r="V141" s="24" t="n">
        <v>3.618</v>
      </c>
      <c r="W141" s="25" t="n">
        <f aca="false">B141-I141</f>
        <v>0.678</v>
      </c>
      <c r="X141" s="25" t="n">
        <f aca="false">C141-J141</f>
        <v>0.615</v>
      </c>
      <c r="Y141" s="25" t="n">
        <f aca="false">D141-K141</f>
        <v>-0.25</v>
      </c>
      <c r="Z141" s="25" t="n">
        <f aca="false">E141-L141</f>
        <v>0.948</v>
      </c>
      <c r="AA141" s="25" t="n">
        <f aca="false">F141-M141</f>
        <v>0.604</v>
      </c>
      <c r="AB141" s="25" t="n">
        <f aca="false">G141-N141</f>
        <v>0.943</v>
      </c>
      <c r="AC141" s="25" t="n">
        <f aca="false">H141-O141</f>
        <v>0.974</v>
      </c>
      <c r="AD141" s="25" t="n">
        <f aca="false">W141-AVERAGE(W$4:W141)</f>
        <v>0.0959782608695654</v>
      </c>
      <c r="AE141" s="25" t="n">
        <f aca="false">X141-AVERAGE(X$4:X141)</f>
        <v>0.487623188405797</v>
      </c>
      <c r="AF141" s="25" t="n">
        <f aca="false">Y141-AVERAGE(Y$4:Y141)</f>
        <v>-0.172413043478261</v>
      </c>
      <c r="AG141" s="25" t="n">
        <f aca="false">Z141-AVERAGE(Z$4:Z141)</f>
        <v>0.680485507246377</v>
      </c>
      <c r="AH141" s="25" t="n">
        <f aca="false">AA141-AVERAGE(AA$4:AA141)</f>
        <v>-0.304543478260869</v>
      </c>
      <c r="AI141" s="25" t="n">
        <f aca="false">AB141-AVERAGE(AB$4:AB141)</f>
        <v>0.920094202898551</v>
      </c>
      <c r="AJ141" s="25" t="n">
        <f aca="false">AC141-AVERAGE(AC$4:AC141)</f>
        <v>-0.695217391304348</v>
      </c>
      <c r="AK141" s="23" t="n">
        <f aca="false">-RateDur*(P141-P140)/100</f>
        <v>0.010602</v>
      </c>
      <c r="AL141" s="23" t="n">
        <f aca="false">-RateDur*(Q141-Q140)/100</f>
        <v>0.00437</v>
      </c>
      <c r="AM141" s="23" t="n">
        <f aca="false">-RateDur*(R141-R140)/100</f>
        <v>0.000740999999999994</v>
      </c>
      <c r="AN141" s="23" t="n">
        <f aca="false">-RateDur*(S141-S140)/100</f>
        <v>-0.00556699999999999</v>
      </c>
      <c r="AO141" s="23" t="n">
        <f aca="false">-RateDur*(T141-T140)/100</f>
        <v>-0.001862</v>
      </c>
      <c r="AP141" s="23" t="n">
        <f aca="false">-RateDur*(U141-U140)/100</f>
        <v>-0.001634</v>
      </c>
      <c r="AQ141" s="23" t="n">
        <f aca="false">-RateDur*(V141-V140)/100</f>
        <v>0.001672</v>
      </c>
    </row>
    <row r="142" customFormat="false" ht="15" hidden="false" customHeight="false" outlineLevel="0" collapsed="false">
      <c r="A142" s="19" t="n">
        <v>42216</v>
      </c>
      <c r="B142" s="24" t="n">
        <v>2.4</v>
      </c>
      <c r="C142" s="24" t="n">
        <v>2.483</v>
      </c>
      <c r="D142" s="24" t="n">
        <v>2.235</v>
      </c>
      <c r="E142" s="24" t="n">
        <v>2.653</v>
      </c>
      <c r="F142" s="24" t="n">
        <v>2.809</v>
      </c>
      <c r="G142" s="24" t="n">
        <v>1.215</v>
      </c>
      <c r="H142" s="24" t="n">
        <v>3.667</v>
      </c>
      <c r="I142" s="24" t="n">
        <v>1.793</v>
      </c>
      <c r="J142" s="24" t="n">
        <v>1.818</v>
      </c>
      <c r="K142" s="24" t="n">
        <v>2.088</v>
      </c>
      <c r="L142" s="24" t="n">
        <v>1.851</v>
      </c>
      <c r="M142" s="24" t="n">
        <v>2.174</v>
      </c>
      <c r="N142" s="24" t="n">
        <v>0.249</v>
      </c>
      <c r="O142" s="24" t="n">
        <v>2.454</v>
      </c>
      <c r="P142" s="24" t="n">
        <v>2.732</v>
      </c>
      <c r="Q142" s="24" t="n">
        <v>2.728</v>
      </c>
      <c r="R142" s="24" t="n">
        <v>2.565</v>
      </c>
      <c r="S142" s="24" t="n">
        <v>3.021</v>
      </c>
      <c r="T142" s="24" t="n">
        <v>3.096</v>
      </c>
      <c r="U142" s="24" t="n">
        <v>1.58</v>
      </c>
      <c r="V142" s="24" t="n">
        <v>3.934</v>
      </c>
      <c r="W142" s="25" t="n">
        <f aca="false">B142-I142</f>
        <v>0.607</v>
      </c>
      <c r="X142" s="25" t="n">
        <f aca="false">C142-J142</f>
        <v>0.665</v>
      </c>
      <c r="Y142" s="25" t="n">
        <f aca="false">D142-K142</f>
        <v>0.147</v>
      </c>
      <c r="Z142" s="25" t="n">
        <f aca="false">E142-L142</f>
        <v>0.802</v>
      </c>
      <c r="AA142" s="25" t="n">
        <f aca="false">F142-M142</f>
        <v>0.635</v>
      </c>
      <c r="AB142" s="25" t="n">
        <f aca="false">G142-N142</f>
        <v>0.966</v>
      </c>
      <c r="AC142" s="25" t="n">
        <f aca="false">H142-O142</f>
        <v>1.213</v>
      </c>
      <c r="AD142" s="25" t="n">
        <f aca="false">W142-AVERAGE(W$4:W142)</f>
        <v>0.0247985611510791</v>
      </c>
      <c r="AE142" s="25" t="n">
        <f aca="false">X142-AVERAGE(X$4:X142)</f>
        <v>0.533755395683453</v>
      </c>
      <c r="AF142" s="25" t="n">
        <f aca="false">Y142-AVERAGE(Y$4:Y142)</f>
        <v>0.222971223021583</v>
      </c>
      <c r="AG142" s="25" t="n">
        <f aca="false">Z142-AVERAGE(Z$4:Z142)</f>
        <v>0.530640287769784</v>
      </c>
      <c r="AH142" s="25" t="n">
        <f aca="false">AA142-AVERAGE(AA$4:AA142)</f>
        <v>-0.271575539568345</v>
      </c>
      <c r="AI142" s="25" t="n">
        <f aca="false">AB142-AVERAGE(AB$4:AB142)</f>
        <v>0.936309352517986</v>
      </c>
      <c r="AJ142" s="25" t="n">
        <f aca="false">AC142-AVERAGE(AC$4:AC142)</f>
        <v>-0.452935251798561</v>
      </c>
      <c r="AK142" s="23" t="n">
        <f aca="false">-RateDur*(P142-P141)/100</f>
        <v>-0.000950000000000005</v>
      </c>
      <c r="AL142" s="23" t="n">
        <f aca="false">-RateDur*(Q142-Q141)/100</f>
        <v>0.000512999999999994</v>
      </c>
      <c r="AM142" s="23" t="n">
        <f aca="false">-RateDur*(R142-R141)/100</f>
        <v>-0.003325</v>
      </c>
      <c r="AN142" s="23" t="n">
        <f aca="false">-RateDur*(S142-S141)/100</f>
        <v>0.002546</v>
      </c>
      <c r="AO142" s="23" t="n">
        <f aca="false">-RateDur*(T142-T141)/100</f>
        <v>0.002641</v>
      </c>
      <c r="AP142" s="23" t="n">
        <f aca="false">-RateDur*(U142-U141)/100</f>
        <v>-0.002926</v>
      </c>
      <c r="AQ142" s="23" t="n">
        <f aca="false">-RateDur*(V142-V141)/100</f>
        <v>-0.00600400000000001</v>
      </c>
    </row>
    <row r="143" customFormat="false" ht="15" hidden="false" customHeight="false" outlineLevel="0" collapsed="false">
      <c r="A143" s="19" t="n">
        <v>42247</v>
      </c>
      <c r="B143" s="24" t="n">
        <v>2.328</v>
      </c>
      <c r="C143" s="24" t="n">
        <v>2.391</v>
      </c>
      <c r="D143" s="24" t="n">
        <v>2.103</v>
      </c>
      <c r="E143" s="24" t="n">
        <v>2.66</v>
      </c>
      <c r="F143" s="24" t="n">
        <v>3.172</v>
      </c>
      <c r="G143" s="24" t="n">
        <v>1.14</v>
      </c>
      <c r="H143" s="24" t="n">
        <v>3.452</v>
      </c>
      <c r="I143" s="24" t="n">
        <v>1.784</v>
      </c>
      <c r="J143" s="24" t="n">
        <v>1.891</v>
      </c>
      <c r="K143" s="24" t="n">
        <v>2.083</v>
      </c>
      <c r="L143" s="24" t="n">
        <v>1.819</v>
      </c>
      <c r="M143" s="24" t="n">
        <v>2.265</v>
      </c>
      <c r="N143" s="24" t="n">
        <v>0.234</v>
      </c>
      <c r="O143" s="24" t="n">
        <v>2.468</v>
      </c>
      <c r="P143" s="24" t="n">
        <v>2.702</v>
      </c>
      <c r="Q143" s="24" t="n">
        <v>2.636</v>
      </c>
      <c r="R143" s="24" t="n">
        <v>2.421</v>
      </c>
      <c r="S143" s="24" t="n">
        <v>2.948</v>
      </c>
      <c r="T143" s="24" t="n">
        <v>3.296</v>
      </c>
      <c r="U143" s="24" t="n">
        <v>1.174</v>
      </c>
      <c r="V143" s="24" t="n">
        <v>3.834</v>
      </c>
      <c r="W143" s="25" t="n">
        <f aca="false">B143-I143</f>
        <v>0.544</v>
      </c>
      <c r="X143" s="25" t="n">
        <f aca="false">C143-J143</f>
        <v>0.5</v>
      </c>
      <c r="Y143" s="25" t="n">
        <f aca="false">D143-K143</f>
        <v>0.02</v>
      </c>
      <c r="Z143" s="25" t="n">
        <f aca="false">E143-L143</f>
        <v>0.841</v>
      </c>
      <c r="AA143" s="25" t="n">
        <f aca="false">F143-M143</f>
        <v>0.907</v>
      </c>
      <c r="AB143" s="25" t="n">
        <f aca="false">G143-N143</f>
        <v>0.906</v>
      </c>
      <c r="AC143" s="25" t="n">
        <f aca="false">H143-O143</f>
        <v>0.984</v>
      </c>
      <c r="AD143" s="25" t="n">
        <f aca="false">W143-AVERAGE(W$4:W143)</f>
        <v>-0.0379285714285716</v>
      </c>
      <c r="AE143" s="25" t="n">
        <f aca="false">X143-AVERAGE(X$4:X143)</f>
        <v>0.366121428571429</v>
      </c>
      <c r="AF143" s="25" t="n">
        <f aca="false">Y143-AVERAGE(Y$4:Y143)</f>
        <v>0.0952857142857143</v>
      </c>
      <c r="AG143" s="25" t="n">
        <f aca="false">Z143-AVERAGE(Z$4:Z143)</f>
        <v>0.565571428571429</v>
      </c>
      <c r="AH143" s="25" t="n">
        <f aca="false">AA143-AVERAGE(AA$4:AA143)</f>
        <v>0.000421428571428684</v>
      </c>
      <c r="AI143" s="25" t="n">
        <f aca="false">AB143-AVERAGE(AB$4:AB143)</f>
        <v>0.87005</v>
      </c>
      <c r="AJ143" s="25" t="n">
        <f aca="false">AC143-AVERAGE(AC$4:AC143)</f>
        <v>-0.677064285714286</v>
      </c>
      <c r="AK143" s="23" t="n">
        <f aca="false">-RateDur*(P143-P142)/100</f>
        <v>0.000570000000000005</v>
      </c>
      <c r="AL143" s="23" t="n">
        <f aca="false">-RateDur*(Q143-Q142)/100</f>
        <v>0.001748</v>
      </c>
      <c r="AM143" s="23" t="n">
        <f aca="false">-RateDur*(R143-R142)/100</f>
        <v>0.002736</v>
      </c>
      <c r="AN143" s="23" t="n">
        <f aca="false">-RateDur*(S143-S142)/100</f>
        <v>0.001387</v>
      </c>
      <c r="AO143" s="23" t="n">
        <f aca="false">-RateDur*(T143-T142)/100</f>
        <v>-0.00379999999999999</v>
      </c>
      <c r="AP143" s="23" t="n">
        <f aca="false">-RateDur*(U143-U142)/100</f>
        <v>0.007714</v>
      </c>
      <c r="AQ143" s="23" t="n">
        <f aca="false">-RateDur*(V143-V142)/100</f>
        <v>0.0019</v>
      </c>
    </row>
    <row r="144" customFormat="false" ht="15" hidden="false" customHeight="false" outlineLevel="0" collapsed="false">
      <c r="A144" s="19" t="n">
        <v>42277</v>
      </c>
      <c r="B144" s="24" t="n">
        <v>2.438</v>
      </c>
      <c r="C144" s="24" t="n">
        <v>2.248</v>
      </c>
      <c r="D144" s="24" t="n">
        <v>2.383</v>
      </c>
      <c r="E144" s="24" t="n">
        <v>2.632</v>
      </c>
      <c r="F144" s="24" t="n">
        <v>3.259</v>
      </c>
      <c r="G144" s="24" t="n">
        <v>0.75</v>
      </c>
      <c r="H144" s="24" t="n">
        <v>3.463</v>
      </c>
      <c r="I144" s="24" t="n">
        <v>1.788</v>
      </c>
      <c r="J144" s="24" t="n">
        <v>1.875</v>
      </c>
      <c r="K144" s="24" t="n">
        <v>2.045</v>
      </c>
      <c r="L144" s="24" t="n">
        <v>1.799</v>
      </c>
      <c r="M144" s="24" t="n">
        <v>2.354</v>
      </c>
      <c r="N144" s="24" t="n">
        <v>0.295</v>
      </c>
      <c r="O144" s="24" t="n">
        <v>2.512</v>
      </c>
      <c r="P144" s="24" t="n">
        <v>2.48</v>
      </c>
      <c r="Q144" s="24" t="n">
        <v>2.506</v>
      </c>
      <c r="R144" s="24" t="n">
        <v>2.596</v>
      </c>
      <c r="S144" s="24" t="n">
        <v>2.871</v>
      </c>
      <c r="T144" s="24" t="n">
        <v>3.595</v>
      </c>
      <c r="U144" s="24" t="n">
        <v>0.892</v>
      </c>
      <c r="V144" s="24" t="n">
        <v>3.698</v>
      </c>
      <c r="W144" s="25" t="n">
        <f aca="false">B144-I144</f>
        <v>0.65</v>
      </c>
      <c r="X144" s="25" t="n">
        <f aca="false">C144-J144</f>
        <v>0.373</v>
      </c>
      <c r="Y144" s="25" t="n">
        <f aca="false">D144-K144</f>
        <v>0.338</v>
      </c>
      <c r="Z144" s="25" t="n">
        <f aca="false">E144-L144</f>
        <v>0.833</v>
      </c>
      <c r="AA144" s="25" t="n">
        <f aca="false">F144-M144</f>
        <v>0.905</v>
      </c>
      <c r="AB144" s="25" t="n">
        <f aca="false">G144-N144</f>
        <v>0.455</v>
      </c>
      <c r="AC144" s="25" t="n">
        <f aca="false">H144-O144</f>
        <v>0.951</v>
      </c>
      <c r="AD144" s="25" t="n">
        <f aca="false">W144-AVERAGE(W$4:W144)</f>
        <v>0.0675886524822696</v>
      </c>
      <c r="AE144" s="25" t="n">
        <f aca="false">X144-AVERAGE(X$4:X144)</f>
        <v>0.237425531914894</v>
      </c>
      <c r="AF144" s="25" t="n">
        <f aca="false">Y144-AVERAGE(Y$4:Y144)</f>
        <v>0.410354609929078</v>
      </c>
      <c r="AG144" s="25" t="n">
        <f aca="false">Z144-AVERAGE(Z$4:Z144)</f>
        <v>0.553617021276596</v>
      </c>
      <c r="AH144" s="25" t="n">
        <f aca="false">AA144-AVERAGE(AA$4:AA144)</f>
        <v>-0.001567375886525</v>
      </c>
      <c r="AI144" s="25" t="n">
        <f aca="false">AB144-AVERAGE(AB$4:AB144)</f>
        <v>0.416078014184397</v>
      </c>
      <c r="AJ144" s="25" t="n">
        <f aca="false">AC144-AVERAGE(AC$4:AC144)</f>
        <v>-0.705028368794326</v>
      </c>
      <c r="AK144" s="23" t="n">
        <f aca="false">-RateDur*(P144-P143)/100</f>
        <v>0.004218</v>
      </c>
      <c r="AL144" s="23" t="n">
        <f aca="false">-RateDur*(Q144-Q143)/100</f>
        <v>0.00247000000000001</v>
      </c>
      <c r="AM144" s="23" t="n">
        <f aca="false">-RateDur*(R144-R143)/100</f>
        <v>-0.00332500000000001</v>
      </c>
      <c r="AN144" s="23" t="n">
        <f aca="false">-RateDur*(S144-S143)/100</f>
        <v>0.001463</v>
      </c>
      <c r="AO144" s="23" t="n">
        <f aca="false">-RateDur*(T144-T143)/100</f>
        <v>-0.00568100000000001</v>
      </c>
      <c r="AP144" s="23" t="n">
        <f aca="false">-RateDur*(U144-U143)/100</f>
        <v>0.005358</v>
      </c>
      <c r="AQ144" s="23" t="n">
        <f aca="false">-RateDur*(V144-V143)/100</f>
        <v>0.002584</v>
      </c>
    </row>
    <row r="145" customFormat="false" ht="15" hidden="false" customHeight="false" outlineLevel="0" collapsed="false">
      <c r="A145" s="19" t="n">
        <v>42308</v>
      </c>
      <c r="B145" s="24" t="n">
        <v>2.531</v>
      </c>
      <c r="C145" s="24" t="n">
        <v>2.389</v>
      </c>
      <c r="D145" s="24" t="n">
        <v>2.165</v>
      </c>
      <c r="E145" s="24" t="n">
        <v>2.731</v>
      </c>
      <c r="F145" s="24" t="n">
        <v>3.575</v>
      </c>
      <c r="G145" s="24" t="n">
        <v>0.756</v>
      </c>
      <c r="H145" s="24" t="n">
        <v>3.516</v>
      </c>
      <c r="I145" s="24" t="n">
        <v>1.788</v>
      </c>
      <c r="J145" s="24" t="n">
        <v>1.802</v>
      </c>
      <c r="K145" s="24" t="n">
        <v>2.053</v>
      </c>
      <c r="L145" s="24" t="n">
        <v>1.834</v>
      </c>
      <c r="M145" s="24" t="n">
        <v>2.42</v>
      </c>
      <c r="N145" s="24" t="n">
        <v>0.343</v>
      </c>
      <c r="O145" s="24" t="n">
        <v>2.461</v>
      </c>
      <c r="P145" s="24" t="n">
        <v>2.744</v>
      </c>
      <c r="Q145" s="24" t="n">
        <v>2.417</v>
      </c>
      <c r="R145" s="24" t="n">
        <v>2.315</v>
      </c>
      <c r="S145" s="24" t="n">
        <v>2.902</v>
      </c>
      <c r="T145" s="24" t="n">
        <v>3.538</v>
      </c>
      <c r="U145" s="24" t="n">
        <v>0.999</v>
      </c>
      <c r="V145" s="24" t="n">
        <v>3.508</v>
      </c>
      <c r="W145" s="25" t="n">
        <f aca="false">B145-I145</f>
        <v>0.743</v>
      </c>
      <c r="X145" s="25" t="n">
        <f aca="false">C145-J145</f>
        <v>0.587</v>
      </c>
      <c r="Y145" s="25" t="n">
        <f aca="false">D145-K145</f>
        <v>0.112</v>
      </c>
      <c r="Z145" s="25" t="n">
        <f aca="false">E145-L145</f>
        <v>0.897</v>
      </c>
      <c r="AA145" s="25" t="n">
        <f aca="false">F145-M145</f>
        <v>1.155</v>
      </c>
      <c r="AB145" s="25" t="n">
        <f aca="false">G145-N145</f>
        <v>0.413</v>
      </c>
      <c r="AC145" s="25" t="n">
        <f aca="false">H145-O145</f>
        <v>1.055</v>
      </c>
      <c r="AD145" s="25" t="n">
        <f aca="false">W145-AVERAGE(W$4:W145)</f>
        <v>0.159457746478873</v>
      </c>
      <c r="AE145" s="25" t="n">
        <f aca="false">X145-AVERAGE(X$4:X145)</f>
        <v>0.448246478873239</v>
      </c>
      <c r="AF145" s="25" t="n">
        <f aca="false">Y145-AVERAGE(Y$4:Y145)</f>
        <v>0.183056338028169</v>
      </c>
      <c r="AG145" s="25" t="n">
        <f aca="false">Z145-AVERAGE(Z$4:Z145)</f>
        <v>0.613267605633803</v>
      </c>
      <c r="AH145" s="25" t="n">
        <f aca="false">AA145-AVERAGE(AA$4:AA145)</f>
        <v>0.24668309859155</v>
      </c>
      <c r="AI145" s="25" t="n">
        <f aca="false">AB145-AVERAGE(AB$4:AB145)</f>
        <v>0.371443661971831</v>
      </c>
      <c r="AJ145" s="25" t="n">
        <f aca="false">AC145-AVERAGE(AC$4:AC145)</f>
        <v>-0.596795774647887</v>
      </c>
      <c r="AK145" s="23" t="n">
        <f aca="false">-RateDur*(P145-P144)/100</f>
        <v>-0.005016</v>
      </c>
      <c r="AL145" s="23" t="n">
        <f aca="false">-RateDur*(Q145-Q144)/100</f>
        <v>0.001691</v>
      </c>
      <c r="AM145" s="23" t="n">
        <f aca="false">-RateDur*(R145-R144)/100</f>
        <v>0.005339</v>
      </c>
      <c r="AN145" s="23" t="n">
        <f aca="false">-RateDur*(S145-S144)/100</f>
        <v>-0.000589000000000003</v>
      </c>
      <c r="AO145" s="23" t="n">
        <f aca="false">-RateDur*(T145-T144)/100</f>
        <v>0.00108300000000001</v>
      </c>
      <c r="AP145" s="23" t="n">
        <f aca="false">-RateDur*(U145-U144)/100</f>
        <v>-0.002033</v>
      </c>
      <c r="AQ145" s="23" t="n">
        <f aca="false">-RateDur*(V145-V144)/100</f>
        <v>0.00361</v>
      </c>
    </row>
    <row r="146" customFormat="false" ht="15" hidden="false" customHeight="false" outlineLevel="0" collapsed="false">
      <c r="A146" s="19" t="n">
        <v>42338</v>
      </c>
      <c r="B146" s="24" t="n">
        <v>2.629</v>
      </c>
      <c r="C146" s="24" t="n">
        <v>2.825</v>
      </c>
      <c r="D146" s="24" t="n">
        <v>2.096</v>
      </c>
      <c r="E146" s="24" t="n">
        <v>2.567</v>
      </c>
      <c r="F146" s="24" t="n">
        <v>3.652</v>
      </c>
      <c r="G146" s="24" t="n">
        <v>0.879</v>
      </c>
      <c r="H146" s="24" t="n">
        <v>3.597</v>
      </c>
      <c r="I146" s="24" t="n">
        <v>1.762</v>
      </c>
      <c r="J146" s="24" t="n">
        <v>1.853</v>
      </c>
      <c r="K146" s="24" t="n">
        <v>2.113</v>
      </c>
      <c r="L146" s="24" t="n">
        <v>1.863</v>
      </c>
      <c r="M146" s="24" t="n">
        <v>2.366</v>
      </c>
      <c r="N146" s="24" t="n">
        <v>0.299</v>
      </c>
      <c r="O146" s="24" t="n">
        <v>2.477</v>
      </c>
      <c r="P146" s="24" t="n">
        <v>2.87</v>
      </c>
      <c r="Q146" s="24" t="n">
        <v>3.084</v>
      </c>
      <c r="R146" s="24" t="n">
        <v>2.342</v>
      </c>
      <c r="S146" s="24" t="n">
        <v>2.72</v>
      </c>
      <c r="T146" s="24" t="n">
        <v>3.803</v>
      </c>
      <c r="U146" s="24" t="n">
        <v>1.191</v>
      </c>
      <c r="V146" s="24" t="n">
        <v>3.902</v>
      </c>
      <c r="W146" s="25" t="n">
        <f aca="false">B146-I146</f>
        <v>0.867</v>
      </c>
      <c r="X146" s="25" t="n">
        <f aca="false">C146-J146</f>
        <v>0.972</v>
      </c>
      <c r="Y146" s="25" t="n">
        <f aca="false">D146-K146</f>
        <v>-0.0169999999999999</v>
      </c>
      <c r="Z146" s="25" t="n">
        <f aca="false">E146-L146</f>
        <v>0.704</v>
      </c>
      <c r="AA146" s="25" t="n">
        <f aca="false">F146-M146</f>
        <v>1.286</v>
      </c>
      <c r="AB146" s="25" t="n">
        <f aca="false">G146-N146</f>
        <v>0.58</v>
      </c>
      <c r="AC146" s="25" t="n">
        <f aca="false">H146-O146</f>
        <v>1.12</v>
      </c>
      <c r="AD146" s="25" t="n">
        <f aca="false">W146-AVERAGE(W$4:W146)</f>
        <v>0.281475524475525</v>
      </c>
      <c r="AE146" s="25" t="n">
        <f aca="false">X146-AVERAGE(X$4:X146)</f>
        <v>0.827419580419581</v>
      </c>
      <c r="AF146" s="25" t="n">
        <f aca="false">Y146-AVERAGE(Y$4:Y146)</f>
        <v>0.0536783216783218</v>
      </c>
      <c r="AG146" s="25" t="n">
        <f aca="false">Z146-AVERAGE(Z$4:Z146)</f>
        <v>0.417328671328672</v>
      </c>
      <c r="AH146" s="25" t="n">
        <f aca="false">AA146-AVERAGE(AA$4:AA146)</f>
        <v>0.375041958041958</v>
      </c>
      <c r="AI146" s="25" t="n">
        <f aca="false">AB146-AVERAGE(AB$4:AB146)</f>
        <v>0.534678321678322</v>
      </c>
      <c r="AJ146" s="25" t="n">
        <f aca="false">AC146-AVERAGE(AC$4:AC146)</f>
        <v>-0.528076923076923</v>
      </c>
      <c r="AK146" s="23" t="n">
        <f aca="false">-RateDur*(P146-P145)/100</f>
        <v>-0.002394</v>
      </c>
      <c r="AL146" s="23" t="n">
        <f aca="false">-RateDur*(Q146-Q145)/100</f>
        <v>-0.012673</v>
      </c>
      <c r="AM146" s="23" t="n">
        <f aca="false">-RateDur*(R146-R145)/100</f>
        <v>-0.000513000000000003</v>
      </c>
      <c r="AN146" s="23" t="n">
        <f aca="false">-RateDur*(S146-S145)/100</f>
        <v>0.003458</v>
      </c>
      <c r="AO146" s="23" t="n">
        <f aca="false">-RateDur*(T146-T145)/100</f>
        <v>-0.005035</v>
      </c>
      <c r="AP146" s="23" t="n">
        <f aca="false">-RateDur*(U146-U145)/100</f>
        <v>-0.003648</v>
      </c>
      <c r="AQ146" s="23" t="n">
        <f aca="false">-RateDur*(V146-V145)/100</f>
        <v>-0.007486</v>
      </c>
    </row>
    <row r="147" customFormat="false" ht="15" hidden="false" customHeight="false" outlineLevel="0" collapsed="false">
      <c r="A147" s="19" t="n">
        <v>42369</v>
      </c>
      <c r="B147" s="24" t="n">
        <v>2.745</v>
      </c>
      <c r="C147" s="24" t="n">
        <v>3.168</v>
      </c>
      <c r="D147" s="24" t="n">
        <v>2.136</v>
      </c>
      <c r="E147" s="24" t="n">
        <v>2.564</v>
      </c>
      <c r="F147" s="24" t="n">
        <v>3.328</v>
      </c>
      <c r="G147" s="24" t="n">
        <v>0.803</v>
      </c>
      <c r="H147" s="24" t="n">
        <v>3.891</v>
      </c>
      <c r="I147" s="24" t="n">
        <v>1.822</v>
      </c>
      <c r="J147" s="24" t="n">
        <v>1.767</v>
      </c>
      <c r="K147" s="24" t="n">
        <v>2.137</v>
      </c>
      <c r="L147" s="24" t="n">
        <v>1.862</v>
      </c>
      <c r="M147" s="24" t="n">
        <v>2.28</v>
      </c>
      <c r="N147" s="24" t="n">
        <v>0.2</v>
      </c>
      <c r="O147" s="24" t="n">
        <v>2.522</v>
      </c>
      <c r="P147" s="24" t="n">
        <v>2.933</v>
      </c>
      <c r="Q147" s="24" t="n">
        <v>3.343</v>
      </c>
      <c r="R147" s="24" t="n">
        <v>2.464</v>
      </c>
      <c r="S147" s="24" t="n">
        <v>2.691</v>
      </c>
      <c r="T147" s="24" t="n">
        <v>3.535</v>
      </c>
      <c r="U147" s="24" t="n">
        <v>0.86</v>
      </c>
      <c r="V147" s="24" t="n">
        <v>4.185</v>
      </c>
      <c r="W147" s="25" t="n">
        <f aca="false">B147-I147</f>
        <v>0.923</v>
      </c>
      <c r="X147" s="25" t="n">
        <f aca="false">C147-J147</f>
        <v>1.401</v>
      </c>
      <c r="Y147" s="25" t="n">
        <f aca="false">D147-K147</f>
        <v>-0.00099999999999989</v>
      </c>
      <c r="Z147" s="25" t="n">
        <f aca="false">E147-L147</f>
        <v>0.702</v>
      </c>
      <c r="AA147" s="25" t="n">
        <f aca="false">F147-M147</f>
        <v>1.048</v>
      </c>
      <c r="AB147" s="25" t="n">
        <f aca="false">G147-N147</f>
        <v>0.603</v>
      </c>
      <c r="AC147" s="25" t="n">
        <f aca="false">H147-O147</f>
        <v>1.369</v>
      </c>
      <c r="AD147" s="25" t="n">
        <f aca="false">W147-AVERAGE(W$4:W147)</f>
        <v>0.335131944444445</v>
      </c>
      <c r="AE147" s="25" t="n">
        <f aca="false">X147-AVERAGE(X$4:X147)</f>
        <v>1.24769444444444</v>
      </c>
      <c r="AF147" s="25" t="n">
        <f aca="false">Y147-AVERAGE(Y$4:Y147)</f>
        <v>0.0691944444444445</v>
      </c>
      <c r="AG147" s="25" t="n">
        <f aca="false">Z147-AVERAGE(Z$4:Z147)</f>
        <v>0.412444444444444</v>
      </c>
      <c r="AH147" s="25" t="n">
        <f aca="false">AA147-AVERAGE(AA$4:AA147)</f>
        <v>0.136090277777778</v>
      </c>
      <c r="AI147" s="25" t="n">
        <f aca="false">AB147-AVERAGE(AB$4:AB147)</f>
        <v>0.553805555555556</v>
      </c>
      <c r="AJ147" s="25" t="n">
        <f aca="false">AC147-AVERAGE(AC$4:AC147)</f>
        <v>-0.277138888888889</v>
      </c>
      <c r="AK147" s="23" t="n">
        <f aca="false">-RateDur*(P147-P146)/100</f>
        <v>-0.00119699999999999</v>
      </c>
      <c r="AL147" s="23" t="n">
        <f aca="false">-RateDur*(Q147-Q146)/100</f>
        <v>-0.004921</v>
      </c>
      <c r="AM147" s="23" t="n">
        <f aca="false">-RateDur*(R147-R146)/100</f>
        <v>-0.002318</v>
      </c>
      <c r="AN147" s="23" t="n">
        <f aca="false">-RateDur*(S147-S146)/100</f>
        <v>0.000551000000000007</v>
      </c>
      <c r="AO147" s="23" t="n">
        <f aca="false">-RateDur*(T147-T146)/100</f>
        <v>0.005092</v>
      </c>
      <c r="AP147" s="23" t="n">
        <f aca="false">-RateDur*(U147-U146)/100</f>
        <v>0.006289</v>
      </c>
      <c r="AQ147" s="23" t="n">
        <f aca="false">-RateDur*(V147-V146)/100</f>
        <v>-0.00537699999999999</v>
      </c>
    </row>
    <row r="148" customFormat="false" ht="15" hidden="false" customHeight="false" outlineLevel="0" collapsed="false">
      <c r="A148" s="19" t="n">
        <v>42400</v>
      </c>
      <c r="B148" s="24" t="n">
        <v>2.948</v>
      </c>
      <c r="C148" s="24" t="n">
        <v>2.992</v>
      </c>
      <c r="D148" s="24" t="n">
        <v>2.389</v>
      </c>
      <c r="E148" s="24" t="n">
        <v>2.13</v>
      </c>
      <c r="F148" s="24" t="n">
        <v>3.514</v>
      </c>
      <c r="G148" s="24" t="n">
        <v>0.721</v>
      </c>
      <c r="H148" s="24" t="n">
        <v>3.775</v>
      </c>
      <c r="I148" s="24" t="n">
        <v>1.919</v>
      </c>
      <c r="J148" s="24" t="n">
        <v>1.801</v>
      </c>
      <c r="K148" s="24" t="n">
        <v>2.057</v>
      </c>
      <c r="L148" s="24" t="n">
        <v>1.81</v>
      </c>
      <c r="M148" s="24" t="n">
        <v>2.371</v>
      </c>
      <c r="N148" s="24" t="n">
        <v>0.32</v>
      </c>
      <c r="O148" s="24" t="n">
        <v>2.699</v>
      </c>
      <c r="P148" s="24" t="n">
        <v>3.386</v>
      </c>
      <c r="Q148" s="24" t="n">
        <v>3.2</v>
      </c>
      <c r="R148" s="24" t="n">
        <v>2.476</v>
      </c>
      <c r="S148" s="24" t="n">
        <v>2.385</v>
      </c>
      <c r="T148" s="24" t="n">
        <v>3.826</v>
      </c>
      <c r="U148" s="24" t="n">
        <v>1.089</v>
      </c>
      <c r="V148" s="24" t="n">
        <v>3.894</v>
      </c>
      <c r="W148" s="25" t="n">
        <f aca="false">B148-I148</f>
        <v>1.029</v>
      </c>
      <c r="X148" s="25" t="n">
        <f aca="false">C148-J148</f>
        <v>1.191</v>
      </c>
      <c r="Y148" s="25" t="n">
        <f aca="false">D148-K148</f>
        <v>0.332</v>
      </c>
      <c r="Z148" s="25" t="n">
        <f aca="false">E148-L148</f>
        <v>0.32</v>
      </c>
      <c r="AA148" s="25" t="n">
        <f aca="false">F148-M148</f>
        <v>1.143</v>
      </c>
      <c r="AB148" s="25" t="n">
        <f aca="false">G148-N148</f>
        <v>0.401</v>
      </c>
      <c r="AC148" s="25" t="n">
        <f aca="false">H148-O148</f>
        <v>1.076</v>
      </c>
      <c r="AD148" s="25" t="n">
        <f aca="false">W148-AVERAGE(W$4:W148)</f>
        <v>0.438089655172414</v>
      </c>
      <c r="AE148" s="25" t="n">
        <f aca="false">X148-AVERAGE(X$4:X148)</f>
        <v>1.03053793103448</v>
      </c>
      <c r="AF148" s="25" t="n">
        <f aca="false">Y148-AVERAGE(Y$4:Y148)</f>
        <v>0.399420689655172</v>
      </c>
      <c r="AG148" s="25" t="n">
        <f aca="false">Z148-AVERAGE(Z$4:Z148)</f>
        <v>0.0302344827586206</v>
      </c>
      <c r="AH148" s="25" t="n">
        <f aca="false">AA148-AVERAGE(AA$4:AA148)</f>
        <v>0.229496551724138</v>
      </c>
      <c r="AI148" s="25" t="n">
        <f aca="false">AB148-AVERAGE(AB$4:AB148)</f>
        <v>0.349379310344828</v>
      </c>
      <c r="AJ148" s="25" t="n">
        <f aca="false">AC148-AVERAGE(AC$4:AC148)</f>
        <v>-0.566206896551724</v>
      </c>
      <c r="AK148" s="23" t="n">
        <f aca="false">-RateDur*(P148-P147)/100</f>
        <v>-0.00860700000000001</v>
      </c>
      <c r="AL148" s="23" t="n">
        <f aca="false">-RateDur*(Q148-Q147)/100</f>
        <v>0.002717</v>
      </c>
      <c r="AM148" s="23" t="n">
        <f aca="false">-RateDur*(R148-R147)/100</f>
        <v>-0.000228</v>
      </c>
      <c r="AN148" s="23" t="n">
        <f aca="false">-RateDur*(S148-S147)/100</f>
        <v>0.005814</v>
      </c>
      <c r="AO148" s="23" t="n">
        <f aca="false">-RateDur*(T148-T147)/100</f>
        <v>-0.005529</v>
      </c>
      <c r="AP148" s="23" t="n">
        <f aca="false">-RateDur*(U148-U147)/100</f>
        <v>-0.004351</v>
      </c>
      <c r="AQ148" s="23" t="n">
        <f aca="false">-RateDur*(V148-V147)/100</f>
        <v>0.00552899999999999</v>
      </c>
    </row>
    <row r="149" customFormat="false" ht="15" hidden="false" customHeight="false" outlineLevel="0" collapsed="false">
      <c r="A149" s="19" t="n">
        <v>42429</v>
      </c>
      <c r="B149" s="24" t="n">
        <v>2.878</v>
      </c>
      <c r="C149" s="24" t="n">
        <v>3.039</v>
      </c>
      <c r="D149" s="24" t="n">
        <v>2.474</v>
      </c>
      <c r="E149" s="24" t="n">
        <v>2.137</v>
      </c>
      <c r="F149" s="24" t="n">
        <v>3.709</v>
      </c>
      <c r="G149" s="24" t="n">
        <v>0.756</v>
      </c>
      <c r="H149" s="24" t="n">
        <v>3.713</v>
      </c>
      <c r="I149" s="24" t="n">
        <v>1.945</v>
      </c>
      <c r="J149" s="24" t="n">
        <v>1.774</v>
      </c>
      <c r="K149" s="24" t="n">
        <v>2.113</v>
      </c>
      <c r="L149" s="24" t="n">
        <v>1.907</v>
      </c>
      <c r="M149" s="24" t="n">
        <v>2.347</v>
      </c>
      <c r="N149" s="24" t="n">
        <v>0.376</v>
      </c>
      <c r="O149" s="24" t="n">
        <v>2.636</v>
      </c>
      <c r="P149" s="24" t="n">
        <v>3.233</v>
      </c>
      <c r="Q149" s="24" t="n">
        <v>3.426</v>
      </c>
      <c r="R149" s="24" t="n">
        <v>2.861</v>
      </c>
      <c r="S149" s="24" t="n">
        <v>2.393</v>
      </c>
      <c r="T149" s="24" t="n">
        <v>3.869</v>
      </c>
      <c r="U149" s="24" t="n">
        <v>1.099</v>
      </c>
      <c r="V149" s="24" t="n">
        <v>4.067</v>
      </c>
      <c r="W149" s="25" t="n">
        <f aca="false">B149-I149</f>
        <v>0.933</v>
      </c>
      <c r="X149" s="25" t="n">
        <f aca="false">C149-J149</f>
        <v>1.265</v>
      </c>
      <c r="Y149" s="25" t="n">
        <f aca="false">D149-K149</f>
        <v>0.361</v>
      </c>
      <c r="Z149" s="25" t="n">
        <f aca="false">E149-L149</f>
        <v>0.23</v>
      </c>
      <c r="AA149" s="25" t="n">
        <f aca="false">F149-M149</f>
        <v>1.362</v>
      </c>
      <c r="AB149" s="25" t="n">
        <f aca="false">G149-N149</f>
        <v>0.38</v>
      </c>
      <c r="AC149" s="25" t="n">
        <f aca="false">H149-O149</f>
        <v>1.077</v>
      </c>
      <c r="AD149" s="25" t="n">
        <f aca="false">W149-AVERAGE(W$4:W149)</f>
        <v>0.339746575342466</v>
      </c>
      <c r="AE149" s="25" t="n">
        <f aca="false">X149-AVERAGE(X$4:X149)</f>
        <v>1.09697260273973</v>
      </c>
      <c r="AF149" s="25" t="n">
        <f aca="false">Y149-AVERAGE(Y$4:Y149)</f>
        <v>0.425486301369863</v>
      </c>
      <c r="AG149" s="25" t="n">
        <f aca="false">Z149-AVERAGE(Z$4:Z149)</f>
        <v>-0.0593561643835617</v>
      </c>
      <c r="AH149" s="25" t="n">
        <f aca="false">AA149-AVERAGE(AA$4:AA149)</f>
        <v>0.445424657534247</v>
      </c>
      <c r="AI149" s="25" t="n">
        <f aca="false">AB149-AVERAGE(AB$4:AB149)</f>
        <v>0.326130136986301</v>
      </c>
      <c r="AJ149" s="25" t="n">
        <f aca="false">AC149-AVERAGE(AC$4:AC149)</f>
        <v>-0.561335616438356</v>
      </c>
      <c r="AK149" s="23" t="n">
        <f aca="false">-RateDur*(P149-P148)/100</f>
        <v>0.002907</v>
      </c>
      <c r="AL149" s="23" t="n">
        <f aca="false">-RateDur*(Q149-Q148)/100</f>
        <v>-0.004294</v>
      </c>
      <c r="AM149" s="23" t="n">
        <f aca="false">-RateDur*(R149-R148)/100</f>
        <v>-0.007315</v>
      </c>
      <c r="AN149" s="23" t="n">
        <f aca="false">-RateDur*(S149-S148)/100</f>
        <v>-0.000152</v>
      </c>
      <c r="AO149" s="23" t="n">
        <f aca="false">-RateDur*(T149-T148)/100</f>
        <v>-0.000817000000000003</v>
      </c>
      <c r="AP149" s="23" t="n">
        <f aca="false">-RateDur*(U149-U148)/100</f>
        <v>-0.00019</v>
      </c>
      <c r="AQ149" s="23" t="n">
        <f aca="false">-RateDur*(V149-V148)/100</f>
        <v>-0.003287</v>
      </c>
    </row>
    <row r="150" customFormat="false" ht="15" hidden="false" customHeight="false" outlineLevel="0" collapsed="false">
      <c r="A150" s="19" t="n">
        <v>42460</v>
      </c>
      <c r="B150" s="24" t="n">
        <v>2.898</v>
      </c>
      <c r="C150" s="24" t="n">
        <v>3.029</v>
      </c>
      <c r="D150" s="24" t="n">
        <v>2.598</v>
      </c>
      <c r="E150" s="24" t="n">
        <v>2.131</v>
      </c>
      <c r="F150" s="24" t="n">
        <v>4.005</v>
      </c>
      <c r="G150" s="24" t="n">
        <v>0.669</v>
      </c>
      <c r="H150" s="24" t="n">
        <v>3.775</v>
      </c>
      <c r="I150" s="24" t="n">
        <v>1.964</v>
      </c>
      <c r="J150" s="24" t="n">
        <v>1.655</v>
      </c>
      <c r="K150" s="24" t="n">
        <v>2.238</v>
      </c>
      <c r="L150" s="24" t="n">
        <v>1.936</v>
      </c>
      <c r="M150" s="24" t="n">
        <v>2.385</v>
      </c>
      <c r="N150" s="24" t="n">
        <v>0.464</v>
      </c>
      <c r="O150" s="24" t="n">
        <v>2.646</v>
      </c>
      <c r="P150" s="24" t="n">
        <v>3.138</v>
      </c>
      <c r="Q150" s="24" t="n">
        <v>3.28</v>
      </c>
      <c r="R150" s="24" t="n">
        <v>2.897</v>
      </c>
      <c r="S150" s="24" t="n">
        <v>2.342</v>
      </c>
      <c r="T150" s="24" t="n">
        <v>4.214</v>
      </c>
      <c r="U150" s="24" t="n">
        <v>0.948</v>
      </c>
      <c r="V150" s="24" t="n">
        <v>3.856</v>
      </c>
      <c r="W150" s="25" t="n">
        <f aca="false">B150-I150</f>
        <v>0.934</v>
      </c>
      <c r="X150" s="25" t="n">
        <f aca="false">C150-J150</f>
        <v>1.374</v>
      </c>
      <c r="Y150" s="25" t="n">
        <f aca="false">D150-K150</f>
        <v>0.36</v>
      </c>
      <c r="Z150" s="25" t="n">
        <f aca="false">E150-L150</f>
        <v>0.195</v>
      </c>
      <c r="AA150" s="25" t="n">
        <f aca="false">F150-M150</f>
        <v>1.62</v>
      </c>
      <c r="AB150" s="25" t="n">
        <f aca="false">G150-N150</f>
        <v>0.205</v>
      </c>
      <c r="AC150" s="25" t="n">
        <f aca="false">H150-O150</f>
        <v>1.129</v>
      </c>
      <c r="AD150" s="25" t="n">
        <f aca="false">W150-AVERAGE(W$4:W150)</f>
        <v>0.338428571428572</v>
      </c>
      <c r="AE150" s="25" t="n">
        <f aca="false">X150-AVERAGE(X$4:X150)</f>
        <v>1.19776870748299</v>
      </c>
      <c r="AF150" s="25" t="n">
        <f aca="false">Y150-AVERAGE(Y$4:Y150)</f>
        <v>0.421598639455782</v>
      </c>
      <c r="AG150" s="25" t="n">
        <f aca="false">Z150-AVERAGE(Z$4:Z150)</f>
        <v>-0.0937142857142859</v>
      </c>
      <c r="AH150" s="25" t="n">
        <f aca="false">AA150-AVERAGE(AA$4:AA150)</f>
        <v>0.698639455782313</v>
      </c>
      <c r="AI150" s="25" t="n">
        <f aca="false">AB150-AVERAGE(AB$4:AB150)</f>
        <v>0.150102040816327</v>
      </c>
      <c r="AJ150" s="25" t="n">
        <f aca="false">AC150-AVERAGE(AC$4:AC150)</f>
        <v>-0.50587074829932</v>
      </c>
      <c r="AK150" s="23" t="n">
        <f aca="false">-RateDur*(P150-P149)/100</f>
        <v>0.001805</v>
      </c>
      <c r="AL150" s="23" t="n">
        <f aca="false">-RateDur*(Q150-Q149)/100</f>
        <v>0.00277400000000001</v>
      </c>
      <c r="AM150" s="23" t="n">
        <f aca="false">-RateDur*(R150-R149)/100</f>
        <v>-0.000683999999999992</v>
      </c>
      <c r="AN150" s="23" t="n">
        <f aca="false">-RateDur*(S150-S149)/100</f>
        <v>0.000968999999999995</v>
      </c>
      <c r="AO150" s="23" t="n">
        <f aca="false">-RateDur*(T150-T149)/100</f>
        <v>-0.006555</v>
      </c>
      <c r="AP150" s="23" t="n">
        <f aca="false">-RateDur*(U150-U149)/100</f>
        <v>0.002869</v>
      </c>
      <c r="AQ150" s="23" t="n">
        <f aca="false">-RateDur*(V150-V149)/100</f>
        <v>0.00400900000000001</v>
      </c>
    </row>
    <row r="151" customFormat="false" ht="15" hidden="false" customHeight="false" outlineLevel="0" collapsed="false">
      <c r="A151" s="19" t="n">
        <v>42490</v>
      </c>
      <c r="B151" s="24" t="n">
        <v>2.791</v>
      </c>
      <c r="C151" s="24" t="n">
        <v>2.742</v>
      </c>
      <c r="D151" s="24" t="n">
        <v>2.47</v>
      </c>
      <c r="E151" s="24" t="n">
        <v>2.429</v>
      </c>
      <c r="F151" s="24" t="n">
        <v>4.078</v>
      </c>
      <c r="G151" s="24" t="n">
        <v>0.544</v>
      </c>
      <c r="H151" s="24" t="n">
        <v>3.691</v>
      </c>
      <c r="I151" s="24" t="n">
        <v>1.926</v>
      </c>
      <c r="J151" s="24" t="n">
        <v>1.651</v>
      </c>
      <c r="K151" s="24" t="n">
        <v>2.305</v>
      </c>
      <c r="L151" s="24" t="n">
        <v>1.897</v>
      </c>
      <c r="M151" s="24" t="n">
        <v>2.336</v>
      </c>
      <c r="N151" s="24" t="n">
        <v>0.723</v>
      </c>
      <c r="O151" s="24" t="n">
        <v>2.689</v>
      </c>
      <c r="P151" s="24" t="n">
        <v>2.977</v>
      </c>
      <c r="Q151" s="24" t="n">
        <v>2.996</v>
      </c>
      <c r="R151" s="24" t="n">
        <v>2.629</v>
      </c>
      <c r="S151" s="24" t="n">
        <v>2.598</v>
      </c>
      <c r="T151" s="24" t="n">
        <v>4.483</v>
      </c>
      <c r="U151" s="24" t="n">
        <v>0.864</v>
      </c>
      <c r="V151" s="24" t="n">
        <v>3.892</v>
      </c>
      <c r="W151" s="25" t="n">
        <f aca="false">B151-I151</f>
        <v>0.865</v>
      </c>
      <c r="X151" s="25" t="n">
        <f aca="false">C151-J151</f>
        <v>1.091</v>
      </c>
      <c r="Y151" s="25" t="n">
        <f aca="false">D151-K151</f>
        <v>0.165</v>
      </c>
      <c r="Z151" s="25" t="n">
        <f aca="false">E151-L151</f>
        <v>0.532</v>
      </c>
      <c r="AA151" s="25" t="n">
        <f aca="false">F151-M151</f>
        <v>1.742</v>
      </c>
      <c r="AB151" s="25" t="n">
        <f aca="false">G151-N151</f>
        <v>-0.179</v>
      </c>
      <c r="AC151" s="25" t="n">
        <f aca="false">H151-O151</f>
        <v>1.002</v>
      </c>
      <c r="AD151" s="25" t="n">
        <f aca="false">W151-AVERAGE(W$4:W151)</f>
        <v>0.267608108108108</v>
      </c>
      <c r="AE151" s="25" t="n">
        <f aca="false">X151-AVERAGE(X$4:X151)</f>
        <v>0.908587837837838</v>
      </c>
      <c r="AF151" s="25" t="n">
        <f aca="false">Y151-AVERAGE(Y$4:Y151)</f>
        <v>0.225067567567568</v>
      </c>
      <c r="AG151" s="25" t="n">
        <f aca="false">Z151-AVERAGE(Z$4:Z151)</f>
        <v>0.241641891891892</v>
      </c>
      <c r="AH151" s="25" t="n">
        <f aca="false">AA151-AVERAGE(AA$4:AA151)</f>
        <v>0.815094594594595</v>
      </c>
      <c r="AI151" s="25" t="n">
        <f aca="false">AB151-AVERAGE(AB$4:AB151)</f>
        <v>-0.232317567567568</v>
      </c>
      <c r="AJ151" s="25" t="n">
        <f aca="false">AC151-AVERAGE(AC$4:AC151)</f>
        <v>-0.628594594594595</v>
      </c>
      <c r="AK151" s="23" t="n">
        <f aca="false">-RateDur*(P151-P150)/100</f>
        <v>0.003059</v>
      </c>
      <c r="AL151" s="23" t="n">
        <f aca="false">-RateDur*(Q151-Q150)/100</f>
        <v>0.005396</v>
      </c>
      <c r="AM151" s="23" t="n">
        <f aca="false">-RateDur*(R151-R150)/100</f>
        <v>0.005092</v>
      </c>
      <c r="AN151" s="23" t="n">
        <f aca="false">-RateDur*(S151-S150)/100</f>
        <v>-0.004864</v>
      </c>
      <c r="AO151" s="23" t="n">
        <f aca="false">-RateDur*(T151-T150)/100</f>
        <v>-0.00511099999999999</v>
      </c>
      <c r="AP151" s="23" t="n">
        <f aca="false">-RateDur*(U151-U150)/100</f>
        <v>0.001596</v>
      </c>
      <c r="AQ151" s="23" t="n">
        <f aca="false">-RateDur*(V151-V150)/100</f>
        <v>-0.000684000000000001</v>
      </c>
    </row>
    <row r="152" customFormat="false" ht="15" hidden="false" customHeight="false" outlineLevel="0" collapsed="false">
      <c r="A152" s="19" t="n">
        <v>42521</v>
      </c>
      <c r="B152" s="24" t="n">
        <v>2.813</v>
      </c>
      <c r="C152" s="24" t="n">
        <v>3.06</v>
      </c>
      <c r="D152" s="24" t="n">
        <v>2.344</v>
      </c>
      <c r="E152" s="24" t="n">
        <v>2.324</v>
      </c>
      <c r="F152" s="24" t="n">
        <v>3.789</v>
      </c>
      <c r="G152" s="24" t="n">
        <v>0.495</v>
      </c>
      <c r="H152" s="24" t="n">
        <v>3.496</v>
      </c>
      <c r="I152" s="24" t="n">
        <v>1.915</v>
      </c>
      <c r="J152" s="24" t="n">
        <v>1.64</v>
      </c>
      <c r="K152" s="24" t="n">
        <v>2.326</v>
      </c>
      <c r="L152" s="24" t="n">
        <v>1.985</v>
      </c>
      <c r="M152" s="24" t="n">
        <v>2.304</v>
      </c>
      <c r="N152" s="24" t="n">
        <v>0.753</v>
      </c>
      <c r="O152" s="24" t="n">
        <v>2.674</v>
      </c>
      <c r="P152" s="24" t="n">
        <v>2.922</v>
      </c>
      <c r="Q152" s="24" t="n">
        <v>3.151</v>
      </c>
      <c r="R152" s="24" t="n">
        <v>2.566</v>
      </c>
      <c r="S152" s="24" t="n">
        <v>2.522</v>
      </c>
      <c r="T152" s="24" t="n">
        <v>4.016</v>
      </c>
      <c r="U152" s="24" t="n">
        <v>0.629</v>
      </c>
      <c r="V152" s="24" t="n">
        <v>3.689</v>
      </c>
      <c r="W152" s="25" t="n">
        <f aca="false">B152-I152</f>
        <v>0.898</v>
      </c>
      <c r="X152" s="25" t="n">
        <f aca="false">C152-J152</f>
        <v>1.42</v>
      </c>
      <c r="Y152" s="25" t="n">
        <f aca="false">D152-K152</f>
        <v>0.0179999999999998</v>
      </c>
      <c r="Z152" s="25" t="n">
        <f aca="false">E152-L152</f>
        <v>0.339</v>
      </c>
      <c r="AA152" s="25" t="n">
        <f aca="false">F152-M152</f>
        <v>1.485</v>
      </c>
      <c r="AB152" s="25" t="n">
        <f aca="false">G152-N152</f>
        <v>-0.258</v>
      </c>
      <c r="AC152" s="25" t="n">
        <f aca="false">H152-O152</f>
        <v>0.822</v>
      </c>
      <c r="AD152" s="25" t="n">
        <f aca="false">W152-AVERAGE(W$4:W152)</f>
        <v>0.298590604026846</v>
      </c>
      <c r="AE152" s="25" t="n">
        <f aca="false">X152-AVERAGE(X$4:X152)</f>
        <v>1.22928187919463</v>
      </c>
      <c r="AF152" s="25" t="n">
        <f aca="false">Y152-AVERAGE(Y$4:Y152)</f>
        <v>0.0775436241610736</v>
      </c>
      <c r="AG152" s="25" t="n">
        <f aca="false">Z152-AVERAGE(Z$4:Z152)</f>
        <v>0.0483154362416105</v>
      </c>
      <c r="AH152" s="25" t="n">
        <f aca="false">AA152-AVERAGE(AA$4:AA152)</f>
        <v>0.554348993288591</v>
      </c>
      <c r="AI152" s="25" t="n">
        <f aca="false">AB152-AVERAGE(AB$4:AB152)</f>
        <v>-0.309228187919463</v>
      </c>
      <c r="AJ152" s="25" t="n">
        <f aca="false">AC152-AVERAGE(AC$4:AC152)</f>
        <v>-0.803167785234899</v>
      </c>
      <c r="AK152" s="23" t="n">
        <f aca="false">-RateDur*(P152-P151)/100</f>
        <v>0.00104499999999999</v>
      </c>
      <c r="AL152" s="23" t="n">
        <f aca="false">-RateDur*(Q152-Q151)/100</f>
        <v>-0.002945</v>
      </c>
      <c r="AM152" s="23" t="n">
        <f aca="false">-RateDur*(R152-R151)/100</f>
        <v>0.001197</v>
      </c>
      <c r="AN152" s="23" t="n">
        <f aca="false">-RateDur*(S152-S151)/100</f>
        <v>0.001444</v>
      </c>
      <c r="AO152" s="23" t="n">
        <f aca="false">-RateDur*(T152-T151)/100</f>
        <v>0.00887299999999999</v>
      </c>
      <c r="AP152" s="23" t="n">
        <f aca="false">-RateDur*(U152-U151)/100</f>
        <v>0.004465</v>
      </c>
      <c r="AQ152" s="23" t="n">
        <f aca="false">-RateDur*(V152-V151)/100</f>
        <v>0.003857</v>
      </c>
    </row>
    <row r="153" customFormat="false" ht="15" hidden="false" customHeight="false" outlineLevel="0" collapsed="false">
      <c r="A153" s="19" t="n">
        <v>42551</v>
      </c>
      <c r="B153" s="24" t="n">
        <v>2.773</v>
      </c>
      <c r="C153" s="24" t="n">
        <v>2.985</v>
      </c>
      <c r="D153" s="24" t="n">
        <v>2.504</v>
      </c>
      <c r="E153" s="24" t="n">
        <v>2.184</v>
      </c>
      <c r="F153" s="24" t="n">
        <v>3.716</v>
      </c>
      <c r="G153" s="24" t="n">
        <v>0.265</v>
      </c>
      <c r="H153" s="24" t="n">
        <v>3.52</v>
      </c>
      <c r="I153" s="24" t="n">
        <v>2.043</v>
      </c>
      <c r="J153" s="24" t="n">
        <v>1.564</v>
      </c>
      <c r="K153" s="24" t="n">
        <v>2.29</v>
      </c>
      <c r="L153" s="24" t="n">
        <v>2.023</v>
      </c>
      <c r="M153" s="24" t="n">
        <v>2.223</v>
      </c>
      <c r="N153" s="24" t="n">
        <v>0.86</v>
      </c>
      <c r="O153" s="24" t="n">
        <v>2.67</v>
      </c>
      <c r="P153" s="24" t="n">
        <v>3.159</v>
      </c>
      <c r="Q153" s="24" t="n">
        <v>3.424</v>
      </c>
      <c r="R153" s="24" t="n">
        <v>2.935</v>
      </c>
      <c r="S153" s="24" t="n">
        <v>2.555</v>
      </c>
      <c r="T153" s="24" t="n">
        <v>4.049</v>
      </c>
      <c r="U153" s="24" t="n">
        <v>0.58</v>
      </c>
      <c r="V153" s="24" t="n">
        <v>3.676</v>
      </c>
      <c r="W153" s="25" t="n">
        <f aca="false">B153-I153</f>
        <v>0.73</v>
      </c>
      <c r="X153" s="25" t="n">
        <f aca="false">C153-J153</f>
        <v>1.421</v>
      </c>
      <c r="Y153" s="25" t="n">
        <f aca="false">D153-K153</f>
        <v>0.214</v>
      </c>
      <c r="Z153" s="25" t="n">
        <f aca="false">E153-L153</f>
        <v>0.161</v>
      </c>
      <c r="AA153" s="25" t="n">
        <f aca="false">F153-M153</f>
        <v>1.493</v>
      </c>
      <c r="AB153" s="25" t="n">
        <f aca="false">G153-N153</f>
        <v>-0.595</v>
      </c>
      <c r="AC153" s="25" t="n">
        <f aca="false">H153-O153</f>
        <v>0.85</v>
      </c>
      <c r="AD153" s="25" t="n">
        <f aca="false">W153-AVERAGE(W$4:W153)</f>
        <v>0.12972</v>
      </c>
      <c r="AE153" s="25" t="n">
        <f aca="false">X153-AVERAGE(X$4:X153)</f>
        <v>1.22208</v>
      </c>
      <c r="AF153" s="25" t="n">
        <f aca="false">Y153-AVERAGE(Y$4:Y153)</f>
        <v>0.27172</v>
      </c>
      <c r="AG153" s="25" t="n">
        <f aca="false">Z153-AVERAGE(Z$4:Z153)</f>
        <v>-0.12882</v>
      </c>
      <c r="AH153" s="25" t="n">
        <f aca="false">AA153-AVERAGE(AA$4:AA153)</f>
        <v>0.5586</v>
      </c>
      <c r="AI153" s="25" t="n">
        <f aca="false">AB153-AVERAGE(AB$4:AB153)</f>
        <v>-0.64192</v>
      </c>
      <c r="AJ153" s="25" t="n">
        <f aca="false">AC153-AVERAGE(AC$4:AC153)</f>
        <v>-0.77</v>
      </c>
      <c r="AK153" s="23" t="n">
        <f aca="false">-RateDur*(P153-P152)/100</f>
        <v>-0.00450299999999999</v>
      </c>
      <c r="AL153" s="23" t="n">
        <f aca="false">-RateDur*(Q153-Q152)/100</f>
        <v>-0.005187</v>
      </c>
      <c r="AM153" s="23" t="n">
        <f aca="false">-RateDur*(R153-R152)/100</f>
        <v>-0.007011</v>
      </c>
      <c r="AN153" s="23" t="n">
        <f aca="false">-RateDur*(S153-S152)/100</f>
        <v>-0.000627000000000007</v>
      </c>
      <c r="AO153" s="23" t="n">
        <f aca="false">-RateDur*(T153-T152)/100</f>
        <v>-0.000627000000000007</v>
      </c>
      <c r="AP153" s="23" t="n">
        <f aca="false">-RateDur*(U153-U152)/100</f>
        <v>0.000931000000000001</v>
      </c>
      <c r="AQ153" s="23" t="n">
        <f aca="false">-RateDur*(V153-V152)/100</f>
        <v>0.000246999999999998</v>
      </c>
    </row>
    <row r="154" customFormat="false" ht="15" hidden="false" customHeight="false" outlineLevel="0" collapsed="false">
      <c r="A154" s="19" t="n">
        <v>42582</v>
      </c>
      <c r="B154" s="24" t="n">
        <v>2.386</v>
      </c>
      <c r="C154" s="24" t="n">
        <v>3.019</v>
      </c>
      <c r="D154" s="24" t="n">
        <v>2.318</v>
      </c>
      <c r="E154" s="24" t="n">
        <v>2.112</v>
      </c>
      <c r="F154" s="24" t="n">
        <v>3.79</v>
      </c>
      <c r="G154" s="24" t="n">
        <v>0.077</v>
      </c>
      <c r="H154" s="24" t="n">
        <v>3.536</v>
      </c>
      <c r="I154" s="24" t="n">
        <v>1.987</v>
      </c>
      <c r="J154" s="24" t="n">
        <v>1.687</v>
      </c>
      <c r="K154" s="24" t="n">
        <v>2.333</v>
      </c>
      <c r="L154" s="24" t="n">
        <v>2.067</v>
      </c>
      <c r="M154" s="24" t="n">
        <v>2.241</v>
      </c>
      <c r="N154" s="24" t="n">
        <v>0.717</v>
      </c>
      <c r="O154" s="24" t="n">
        <v>2.734</v>
      </c>
      <c r="P154" s="24" t="n">
        <v>2.714</v>
      </c>
      <c r="Q154" s="24" t="n">
        <v>3.232</v>
      </c>
      <c r="R154" s="24" t="n">
        <v>2.519</v>
      </c>
      <c r="S154" s="24" t="n">
        <v>2.299</v>
      </c>
      <c r="T154" s="24" t="n">
        <v>4.095</v>
      </c>
      <c r="U154" s="24" t="n">
        <v>0.319</v>
      </c>
      <c r="V154" s="24" t="n">
        <v>3.762</v>
      </c>
      <c r="W154" s="25" t="n">
        <f aca="false">B154-I154</f>
        <v>0.399</v>
      </c>
      <c r="X154" s="25" t="n">
        <f aca="false">C154-J154</f>
        <v>1.332</v>
      </c>
      <c r="Y154" s="25" t="n">
        <f aca="false">D154-K154</f>
        <v>-0.0150000000000001</v>
      </c>
      <c r="Z154" s="25" t="n">
        <f aca="false">E154-L154</f>
        <v>0.0449999999999999</v>
      </c>
      <c r="AA154" s="25" t="n">
        <f aca="false">F154-M154</f>
        <v>1.549</v>
      </c>
      <c r="AB154" s="25" t="n">
        <f aca="false">G154-N154</f>
        <v>-0.64</v>
      </c>
      <c r="AC154" s="25" t="n">
        <f aca="false">H154-O154</f>
        <v>0.802</v>
      </c>
      <c r="AD154" s="25" t="n">
        <f aca="false">W154-AVERAGE(W$4:W154)</f>
        <v>-0.19994701986755</v>
      </c>
      <c r="AE154" s="25" t="n">
        <f aca="false">X154-AVERAGE(X$4:X154)</f>
        <v>1.1255761589404</v>
      </c>
      <c r="AF154" s="25" t="n">
        <f aca="false">Y154-AVERAGE(Y$4:Y154)</f>
        <v>0.0424370860927151</v>
      </c>
      <c r="AG154" s="25" t="n">
        <f aca="false">Z154-AVERAGE(Z$4:Z154)</f>
        <v>-0.243198675496689</v>
      </c>
      <c r="AH154" s="25" t="n">
        <f aca="false">AA154-AVERAGE(AA$4:AA154)</f>
        <v>0.610529801324503</v>
      </c>
      <c r="AI154" s="25" t="n">
        <f aca="false">AB154-AVERAGE(AB$4:AB154)</f>
        <v>-0.682370860927152</v>
      </c>
      <c r="AJ154" s="25" t="n">
        <f aca="false">AC154-AVERAGE(AC$4:AC154)</f>
        <v>-0.812582781456954</v>
      </c>
      <c r="AK154" s="23" t="n">
        <f aca="false">-RateDur*(P154-P153)/100</f>
        <v>0.008455</v>
      </c>
      <c r="AL154" s="23" t="n">
        <f aca="false">-RateDur*(Q154-Q153)/100</f>
        <v>0.00364799999999999</v>
      </c>
      <c r="AM154" s="23" t="n">
        <f aca="false">-RateDur*(R154-R153)/100</f>
        <v>0.007904</v>
      </c>
      <c r="AN154" s="23" t="n">
        <f aca="false">-RateDur*(S154-S153)/100</f>
        <v>0.004864</v>
      </c>
      <c r="AO154" s="23" t="n">
        <f aca="false">-RateDur*(T154-T153)/100</f>
        <v>-0.000873999999999988</v>
      </c>
      <c r="AP154" s="23" t="n">
        <f aca="false">-RateDur*(U154-U153)/100</f>
        <v>0.004959</v>
      </c>
      <c r="AQ154" s="23" t="n">
        <f aca="false">-RateDur*(V154-V153)/100</f>
        <v>-0.001634</v>
      </c>
    </row>
    <row r="155" customFormat="false" ht="15" hidden="false" customHeight="false" outlineLevel="0" collapsed="false">
      <c r="A155" s="19" t="n">
        <v>42613</v>
      </c>
      <c r="B155" s="24" t="n">
        <v>2.385</v>
      </c>
      <c r="C155" s="24" t="n">
        <v>2.747</v>
      </c>
      <c r="D155" s="24" t="n">
        <v>2.562</v>
      </c>
      <c r="E155" s="24" t="n">
        <v>2.354</v>
      </c>
      <c r="F155" s="24" t="n">
        <v>3.672</v>
      </c>
      <c r="G155" s="24" t="n">
        <v>-0.092</v>
      </c>
      <c r="H155" s="24" t="n">
        <v>3.524</v>
      </c>
      <c r="I155" s="24" t="n">
        <v>1.999</v>
      </c>
      <c r="J155" s="24" t="n">
        <v>1.711</v>
      </c>
      <c r="K155" s="24" t="n">
        <v>2.283</v>
      </c>
      <c r="L155" s="24" t="n">
        <v>1.984</v>
      </c>
      <c r="M155" s="24" t="n">
        <v>2.322</v>
      </c>
      <c r="N155" s="24" t="n">
        <v>0.785</v>
      </c>
      <c r="O155" s="24" t="n">
        <v>2.664</v>
      </c>
      <c r="P155" s="24" t="n">
        <v>2.622</v>
      </c>
      <c r="Q155" s="24" t="n">
        <v>2.861</v>
      </c>
      <c r="R155" s="24" t="n">
        <v>2.887</v>
      </c>
      <c r="S155" s="24" t="n">
        <v>2.579</v>
      </c>
      <c r="T155" s="24" t="n">
        <v>3.86</v>
      </c>
      <c r="U155" s="24" t="n">
        <v>-0.03</v>
      </c>
      <c r="V155" s="24" t="n">
        <v>3.807</v>
      </c>
      <c r="W155" s="25" t="n">
        <f aca="false">B155-I155</f>
        <v>0.386</v>
      </c>
      <c r="X155" s="25" t="n">
        <f aca="false">C155-J155</f>
        <v>1.036</v>
      </c>
      <c r="Y155" s="25" t="n">
        <f aca="false">D155-K155</f>
        <v>0.279</v>
      </c>
      <c r="Z155" s="25" t="n">
        <f aca="false">E155-L155</f>
        <v>0.37</v>
      </c>
      <c r="AA155" s="25" t="n">
        <f aca="false">F155-M155</f>
        <v>1.35</v>
      </c>
      <c r="AB155" s="25" t="n">
        <f aca="false">G155-N155</f>
        <v>-0.877</v>
      </c>
      <c r="AC155" s="25" t="n">
        <f aca="false">H155-O155</f>
        <v>0.86</v>
      </c>
      <c r="AD155" s="25" t="n">
        <f aca="false">W155-AVERAGE(W$4:W155)</f>
        <v>-0.211546052631579</v>
      </c>
      <c r="AE155" s="25" t="n">
        <f aca="false">X155-AVERAGE(X$4:X155)</f>
        <v>0.824118421052631</v>
      </c>
      <c r="AF155" s="25" t="n">
        <f aca="false">Y155-AVERAGE(Y$4:Y155)</f>
        <v>0.334223684210526</v>
      </c>
      <c r="AG155" s="25" t="n">
        <f aca="false">Z155-AVERAGE(Z$4:Z155)</f>
        <v>0.081263157894737</v>
      </c>
      <c r="AH155" s="25" t="n">
        <f aca="false">AA155-AVERAGE(AA$4:AA155)</f>
        <v>0.408822368421053</v>
      </c>
      <c r="AI155" s="25" t="n">
        <f aca="false">AB155-AVERAGE(AB$4:AB155)</f>
        <v>-0.913322368421053</v>
      </c>
      <c r="AJ155" s="25" t="n">
        <f aca="false">AC155-AVERAGE(AC$4:AC155)</f>
        <v>-0.749618421052632</v>
      </c>
      <c r="AK155" s="23" t="n">
        <f aca="false">-RateDur*(P155-P154)/100</f>
        <v>0.001748</v>
      </c>
      <c r="AL155" s="23" t="n">
        <f aca="false">-RateDur*(Q155-Q154)/100</f>
        <v>0.007049</v>
      </c>
      <c r="AM155" s="23" t="n">
        <f aca="false">-RateDur*(R155-R154)/100</f>
        <v>-0.006992</v>
      </c>
      <c r="AN155" s="23" t="n">
        <f aca="false">-RateDur*(S155-S154)/100</f>
        <v>-0.00532</v>
      </c>
      <c r="AO155" s="23" t="n">
        <f aca="false">-RateDur*(T155-T154)/100</f>
        <v>0.004465</v>
      </c>
      <c r="AP155" s="23" t="n">
        <f aca="false">-RateDur*(U155-U154)/100</f>
        <v>0.006631</v>
      </c>
      <c r="AQ155" s="23" t="n">
        <f aca="false">-RateDur*(V155-V154)/100</f>
        <v>-0.000854999999999999</v>
      </c>
    </row>
    <row r="156" customFormat="false" ht="15" hidden="false" customHeight="false" outlineLevel="0" collapsed="false">
      <c r="A156" s="19" t="n">
        <v>42643</v>
      </c>
      <c r="B156" s="24" t="n">
        <v>2.381</v>
      </c>
      <c r="C156" s="24" t="n">
        <v>2.511</v>
      </c>
      <c r="D156" s="24" t="n">
        <v>2.006</v>
      </c>
      <c r="E156" s="24" t="n">
        <v>2.265</v>
      </c>
      <c r="F156" s="24" t="n">
        <v>3.459</v>
      </c>
      <c r="G156" s="24" t="n">
        <v>0.132</v>
      </c>
      <c r="H156" s="24" t="n">
        <v>3.633</v>
      </c>
      <c r="I156" s="24" t="n">
        <v>1.934</v>
      </c>
      <c r="J156" s="24" t="n">
        <v>1.658</v>
      </c>
      <c r="K156" s="24" t="n">
        <v>2.225</v>
      </c>
      <c r="L156" s="24" t="n">
        <v>1.916</v>
      </c>
      <c r="M156" s="24" t="n">
        <v>2.318</v>
      </c>
      <c r="N156" s="24" t="n">
        <v>0.687</v>
      </c>
      <c r="O156" s="24" t="n">
        <v>2.578</v>
      </c>
      <c r="P156" s="24" t="n">
        <v>2.749</v>
      </c>
      <c r="Q156" s="24" t="n">
        <v>2.749</v>
      </c>
      <c r="R156" s="24" t="n">
        <v>2.421</v>
      </c>
      <c r="S156" s="24" t="n">
        <v>2.51</v>
      </c>
      <c r="T156" s="24" t="n">
        <v>3.685</v>
      </c>
      <c r="U156" s="24" t="n">
        <v>0.259</v>
      </c>
      <c r="V156" s="24" t="n">
        <v>3.897</v>
      </c>
      <c r="W156" s="25" t="n">
        <f aca="false">B156-I156</f>
        <v>0.447</v>
      </c>
      <c r="X156" s="25" t="n">
        <f aca="false">C156-J156</f>
        <v>0.853</v>
      </c>
      <c r="Y156" s="25" t="n">
        <f aca="false">D156-K156</f>
        <v>-0.219</v>
      </c>
      <c r="Z156" s="25" t="n">
        <f aca="false">E156-L156</f>
        <v>0.349</v>
      </c>
      <c r="AA156" s="25" t="n">
        <f aca="false">F156-M156</f>
        <v>1.141</v>
      </c>
      <c r="AB156" s="25" t="n">
        <f aca="false">G156-N156</f>
        <v>-0.555</v>
      </c>
      <c r="AC156" s="25" t="n">
        <f aca="false">H156-O156</f>
        <v>1.055</v>
      </c>
      <c r="AD156" s="25" t="n">
        <f aca="false">W156-AVERAGE(W$4:W156)</f>
        <v>-0.149562091503268</v>
      </c>
      <c r="AE156" s="25" t="n">
        <f aca="false">X156-AVERAGE(X$4:X156)</f>
        <v>0.636928104575164</v>
      </c>
      <c r="AF156" s="25" t="n">
        <f aca="false">Y156-AVERAGE(Y$4:Y156)</f>
        <v>-0.162705882352942</v>
      </c>
      <c r="AG156" s="25" t="n">
        <f aca="false">Z156-AVERAGE(Z$4:Z156)</f>
        <v>0.0598692810457518</v>
      </c>
      <c r="AH156" s="25" t="n">
        <f aca="false">AA156-AVERAGE(AA$4:AA156)</f>
        <v>0.198516339869281</v>
      </c>
      <c r="AI156" s="25" t="n">
        <f aca="false">AB156-AVERAGE(AB$4:AB156)</f>
        <v>-0.587457516339869</v>
      </c>
      <c r="AJ156" s="25" t="n">
        <f aca="false">AC156-AVERAGE(AC$4:AC156)</f>
        <v>-0.550993464052288</v>
      </c>
      <c r="AK156" s="23" t="n">
        <f aca="false">-RateDur*(P156-P155)/100</f>
        <v>-0.002413</v>
      </c>
      <c r="AL156" s="23" t="n">
        <f aca="false">-RateDur*(Q156-Q155)/100</f>
        <v>0.002128</v>
      </c>
      <c r="AM156" s="23" t="n">
        <f aca="false">-RateDur*(R156-R155)/100</f>
        <v>0.008854</v>
      </c>
      <c r="AN156" s="23" t="n">
        <f aca="false">-RateDur*(S156-S155)/100</f>
        <v>0.00131100000000001</v>
      </c>
      <c r="AO156" s="23" t="n">
        <f aca="false">-RateDur*(T156-T155)/100</f>
        <v>0.003325</v>
      </c>
      <c r="AP156" s="23" t="n">
        <f aca="false">-RateDur*(U156-U155)/100</f>
        <v>-0.005491</v>
      </c>
      <c r="AQ156" s="23" t="n">
        <f aca="false">-RateDur*(V156-V155)/100</f>
        <v>-0.00171</v>
      </c>
    </row>
    <row r="157" customFormat="false" ht="15" hidden="false" customHeight="false" outlineLevel="0" collapsed="false">
      <c r="A157" s="19" t="n">
        <v>42674</v>
      </c>
      <c r="B157" s="24" t="n">
        <v>2.19</v>
      </c>
      <c r="C157" s="24" t="n">
        <v>2.196</v>
      </c>
      <c r="D157" s="24" t="n">
        <v>2.068</v>
      </c>
      <c r="E157" s="24" t="n">
        <v>2.37</v>
      </c>
      <c r="F157" s="24" t="n">
        <v>3.508</v>
      </c>
      <c r="G157" s="24" t="n">
        <v>0.138</v>
      </c>
      <c r="H157" s="24" t="n">
        <v>3.924</v>
      </c>
      <c r="I157" s="24" t="n">
        <v>1.934</v>
      </c>
      <c r="J157" s="24" t="n">
        <v>1.517</v>
      </c>
      <c r="K157" s="24" t="n">
        <v>2.229</v>
      </c>
      <c r="L157" s="24" t="n">
        <v>1.858</v>
      </c>
      <c r="M157" s="24" t="n">
        <v>2.374</v>
      </c>
      <c r="N157" s="24" t="n">
        <v>0.576</v>
      </c>
      <c r="O157" s="24" t="n">
        <v>2.445</v>
      </c>
      <c r="P157" s="24" t="n">
        <v>2.593</v>
      </c>
      <c r="Q157" s="24" t="n">
        <v>2.595</v>
      </c>
      <c r="R157" s="24" t="n">
        <v>2.406</v>
      </c>
      <c r="S157" s="24" t="n">
        <v>2.812</v>
      </c>
      <c r="T157" s="24" t="n">
        <v>3.927</v>
      </c>
      <c r="U157" s="24" t="n">
        <v>0.33</v>
      </c>
      <c r="V157" s="24" t="n">
        <v>4.272</v>
      </c>
      <c r="W157" s="25" t="n">
        <f aca="false">B157-I157</f>
        <v>0.256</v>
      </c>
      <c r="X157" s="25" t="n">
        <f aca="false">C157-J157</f>
        <v>0.679</v>
      </c>
      <c r="Y157" s="25" t="n">
        <f aca="false">D157-K157</f>
        <v>-0.161</v>
      </c>
      <c r="Z157" s="25" t="n">
        <f aca="false">E157-L157</f>
        <v>0.512</v>
      </c>
      <c r="AA157" s="25" t="n">
        <f aca="false">F157-M157</f>
        <v>1.134</v>
      </c>
      <c r="AB157" s="25" t="n">
        <f aca="false">G157-N157</f>
        <v>-0.438</v>
      </c>
      <c r="AC157" s="25" t="n">
        <f aca="false">H157-O157</f>
        <v>1.479</v>
      </c>
      <c r="AD157" s="25" t="n">
        <f aca="false">W157-AVERAGE(W$4:W157)</f>
        <v>-0.338350649350649</v>
      </c>
      <c r="AE157" s="25" t="n">
        <f aca="false">X157-AVERAGE(X$4:X157)</f>
        <v>0.459922077922078</v>
      </c>
      <c r="AF157" s="25" t="n">
        <f aca="false">Y157-AVERAGE(Y$4:Y157)</f>
        <v>-0.104025974025974</v>
      </c>
      <c r="AG157" s="25" t="n">
        <f aca="false">Z157-AVERAGE(Z$4:Z157)</f>
        <v>0.221422077922078</v>
      </c>
      <c r="AH157" s="25" t="n">
        <f aca="false">AA157-AVERAGE(AA$4:AA157)</f>
        <v>0.190272727272727</v>
      </c>
      <c r="AI157" s="25" t="n">
        <f aca="false">AB157-AVERAGE(AB$4:AB157)</f>
        <v>-0.467402597402597</v>
      </c>
      <c r="AJ157" s="25" t="n">
        <f aca="false">AC157-AVERAGE(AC$4:AC157)</f>
        <v>-0.126168831168831</v>
      </c>
      <c r="AK157" s="23" t="n">
        <f aca="false">-RateDur*(P157-P156)/100</f>
        <v>0.002964</v>
      </c>
      <c r="AL157" s="23" t="n">
        <f aca="false">-RateDur*(Q157-Q156)/100</f>
        <v>0.002926</v>
      </c>
      <c r="AM157" s="23" t="n">
        <f aca="false">-RateDur*(R157-R156)/100</f>
        <v>0.000284999999999994</v>
      </c>
      <c r="AN157" s="23" t="n">
        <f aca="false">-RateDur*(S157-S156)/100</f>
        <v>-0.005738</v>
      </c>
      <c r="AO157" s="23" t="n">
        <f aca="false">-RateDur*(T157-T156)/100</f>
        <v>-0.004598</v>
      </c>
      <c r="AP157" s="23" t="n">
        <f aca="false">-RateDur*(U157-U156)/100</f>
        <v>-0.001349</v>
      </c>
      <c r="AQ157" s="23" t="n">
        <f aca="false">-RateDur*(V157-V156)/100</f>
        <v>-0.00712500000000001</v>
      </c>
    </row>
    <row r="158" customFormat="false" ht="15" hidden="false" customHeight="false" outlineLevel="0" collapsed="false">
      <c r="A158" s="19" t="n">
        <v>42704</v>
      </c>
      <c r="B158" s="24" t="n">
        <v>2.376</v>
      </c>
      <c r="C158" s="24" t="n">
        <v>2.076</v>
      </c>
      <c r="D158" s="24" t="n">
        <v>2.504</v>
      </c>
      <c r="E158" s="24" t="n">
        <v>2.394</v>
      </c>
      <c r="F158" s="24" t="n">
        <v>3.264</v>
      </c>
      <c r="G158" s="24" t="n">
        <v>0.042</v>
      </c>
      <c r="H158" s="24" t="n">
        <v>4.065</v>
      </c>
      <c r="I158" s="24" t="n">
        <v>1.944</v>
      </c>
      <c r="J158" s="24" t="n">
        <v>1.517</v>
      </c>
      <c r="K158" s="24" t="n">
        <v>2.149</v>
      </c>
      <c r="L158" s="24" t="n">
        <v>1.886</v>
      </c>
      <c r="M158" s="24" t="n">
        <v>2.266</v>
      </c>
      <c r="N158" s="24" t="n">
        <v>0.391</v>
      </c>
      <c r="O158" s="24" t="n">
        <v>2.328</v>
      </c>
      <c r="P158" s="24" t="n">
        <v>2.625</v>
      </c>
      <c r="Q158" s="24" t="n">
        <v>2.39</v>
      </c>
      <c r="R158" s="24" t="n">
        <v>2.745</v>
      </c>
      <c r="S158" s="24" t="n">
        <v>2.568</v>
      </c>
      <c r="T158" s="24" t="n">
        <v>3.54</v>
      </c>
      <c r="U158" s="24" t="n">
        <v>0.174</v>
      </c>
      <c r="V158" s="24" t="n">
        <v>4.156</v>
      </c>
      <c r="W158" s="25" t="n">
        <f aca="false">B158-I158</f>
        <v>0.432</v>
      </c>
      <c r="X158" s="25" t="n">
        <f aca="false">C158-J158</f>
        <v>0.559</v>
      </c>
      <c r="Y158" s="25" t="n">
        <f aca="false">D158-K158</f>
        <v>0.355</v>
      </c>
      <c r="Z158" s="25" t="n">
        <f aca="false">E158-L158</f>
        <v>0.508</v>
      </c>
      <c r="AA158" s="25" t="n">
        <f aca="false">F158-M158</f>
        <v>0.998</v>
      </c>
      <c r="AB158" s="25" t="n">
        <f aca="false">G158-N158</f>
        <v>-0.349</v>
      </c>
      <c r="AC158" s="25" t="n">
        <f aca="false">H158-O158</f>
        <v>1.737</v>
      </c>
      <c r="AD158" s="25" t="n">
        <f aca="false">W158-AVERAGE(W$4:W158)</f>
        <v>-0.161303225806452</v>
      </c>
      <c r="AE158" s="25" t="n">
        <f aca="false">X158-AVERAGE(X$4:X158)</f>
        <v>0.337729032258065</v>
      </c>
      <c r="AF158" s="25" t="n">
        <f aca="false">Y158-AVERAGE(Y$4:Y158)</f>
        <v>0.409316129032258</v>
      </c>
      <c r="AG158" s="25" t="n">
        <f aca="false">Z158-AVERAGE(Z$4:Z158)</f>
        <v>0.21601935483871</v>
      </c>
      <c r="AH158" s="25" t="n">
        <f aca="false">AA158-AVERAGE(AA$4:AA158)</f>
        <v>0.0539225806451611</v>
      </c>
      <c r="AI158" s="25" t="n">
        <f aca="false">AB158-AVERAGE(AB$4:AB158)</f>
        <v>-0.375961290322581</v>
      </c>
      <c r="AJ158" s="25" t="n">
        <f aca="false">AC158-AVERAGE(AC$4:AC158)</f>
        <v>0.130980645161291</v>
      </c>
      <c r="AK158" s="23" t="n">
        <f aca="false">-RateDur*(P158-P157)/100</f>
        <v>-0.000608000000000001</v>
      </c>
      <c r="AL158" s="23" t="n">
        <f aca="false">-RateDur*(Q158-Q157)/100</f>
        <v>0.003895</v>
      </c>
      <c r="AM158" s="23" t="n">
        <f aca="false">-RateDur*(R158-R157)/100</f>
        <v>-0.006441</v>
      </c>
      <c r="AN158" s="23" t="n">
        <f aca="false">-RateDur*(S158-S157)/100</f>
        <v>0.004636</v>
      </c>
      <c r="AO158" s="23" t="n">
        <f aca="false">-RateDur*(T158-T157)/100</f>
        <v>0.007353</v>
      </c>
      <c r="AP158" s="23" t="n">
        <f aca="false">-RateDur*(U158-U157)/100</f>
        <v>0.002964</v>
      </c>
      <c r="AQ158" s="23" t="n">
        <f aca="false">-RateDur*(V158-V157)/100</f>
        <v>0.00220400000000001</v>
      </c>
    </row>
    <row r="159" customFormat="false" ht="15" hidden="false" customHeight="false" outlineLevel="0" collapsed="false">
      <c r="A159" s="19" t="n">
        <v>42735</v>
      </c>
      <c r="B159" s="24" t="n">
        <v>2.261</v>
      </c>
      <c r="C159" s="24" t="n">
        <v>2.135</v>
      </c>
      <c r="D159" s="24" t="n">
        <v>2.416</v>
      </c>
      <c r="E159" s="24" t="n">
        <v>2.362</v>
      </c>
      <c r="F159" s="24" t="n">
        <v>3.496</v>
      </c>
      <c r="G159" s="24" t="n">
        <v>0.103</v>
      </c>
      <c r="H159" s="24" t="n">
        <v>3.952</v>
      </c>
      <c r="I159" s="24" t="n">
        <v>1.919</v>
      </c>
      <c r="J159" s="24" t="n">
        <v>1.483</v>
      </c>
      <c r="K159" s="24" t="n">
        <v>2.201</v>
      </c>
      <c r="L159" s="24" t="n">
        <v>1.95</v>
      </c>
      <c r="M159" s="24" t="n">
        <v>2.352</v>
      </c>
      <c r="N159" s="24" t="n">
        <v>0.242</v>
      </c>
      <c r="O159" s="24" t="n">
        <v>2.415</v>
      </c>
      <c r="P159" s="24" t="n">
        <v>2.488</v>
      </c>
      <c r="Q159" s="24" t="n">
        <v>2.343</v>
      </c>
      <c r="R159" s="24" t="n">
        <v>2.594</v>
      </c>
      <c r="S159" s="24" t="n">
        <v>2.513</v>
      </c>
      <c r="T159" s="24" t="n">
        <v>3.734</v>
      </c>
      <c r="U159" s="24" t="n">
        <v>0.217</v>
      </c>
      <c r="V159" s="24" t="n">
        <v>4.141</v>
      </c>
      <c r="W159" s="25" t="n">
        <f aca="false">B159-I159</f>
        <v>0.342</v>
      </c>
      <c r="X159" s="25" t="n">
        <f aca="false">C159-J159</f>
        <v>0.652</v>
      </c>
      <c r="Y159" s="25" t="n">
        <f aca="false">D159-K159</f>
        <v>0.215</v>
      </c>
      <c r="Z159" s="25" t="n">
        <f aca="false">E159-L159</f>
        <v>0.412</v>
      </c>
      <c r="AA159" s="25" t="n">
        <f aca="false">F159-M159</f>
        <v>1.144</v>
      </c>
      <c r="AB159" s="25" t="n">
        <f aca="false">G159-N159</f>
        <v>-0.139</v>
      </c>
      <c r="AC159" s="25" t="n">
        <f aca="false">H159-O159</f>
        <v>1.537</v>
      </c>
      <c r="AD159" s="25" t="n">
        <f aca="false">W159-AVERAGE(W$4:W159)</f>
        <v>-0.249692307692308</v>
      </c>
      <c r="AE159" s="25" t="n">
        <f aca="false">X159-AVERAGE(X$4:X159)</f>
        <v>0.427967948717948</v>
      </c>
      <c r="AF159" s="25" t="n">
        <f aca="false">Y159-AVERAGE(Y$4:Y159)</f>
        <v>0.267589743589743</v>
      </c>
      <c r="AG159" s="25" t="n">
        <f aca="false">Z159-AVERAGE(Z$4:Z159)</f>
        <v>0.11925</v>
      </c>
      <c r="AH159" s="25" t="n">
        <f aca="false">AA159-AVERAGE(AA$4:AA159)</f>
        <v>0.198641025641026</v>
      </c>
      <c r="AI159" s="25" t="n">
        <f aca="false">AB159-AVERAGE(AB$4:AB159)</f>
        <v>-0.164897435897436</v>
      </c>
      <c r="AJ159" s="25" t="n">
        <f aca="false">AC159-AVERAGE(AC$4:AC159)</f>
        <v>-0.0685769230769231</v>
      </c>
      <c r="AK159" s="23" t="n">
        <f aca="false">-RateDur*(P159-P158)/100</f>
        <v>0.002603</v>
      </c>
      <c r="AL159" s="23" t="n">
        <f aca="false">-RateDur*(Q159-Q158)/100</f>
        <v>0.000893000000000003</v>
      </c>
      <c r="AM159" s="23" t="n">
        <f aca="false">-RateDur*(R159-R158)/100</f>
        <v>0.002869</v>
      </c>
      <c r="AN159" s="23" t="n">
        <f aca="false">-RateDur*(S159-S158)/100</f>
        <v>0.001045</v>
      </c>
      <c r="AO159" s="23" t="n">
        <f aca="false">-RateDur*(T159-T158)/100</f>
        <v>-0.003686</v>
      </c>
      <c r="AP159" s="23" t="n">
        <f aca="false">-RateDur*(U159-U158)/100</f>
        <v>-0.000817</v>
      </c>
      <c r="AQ159" s="23" t="n">
        <f aca="false">-RateDur*(V159-V158)/100</f>
        <v>0.000284999999999994</v>
      </c>
    </row>
    <row r="160" customFormat="false" ht="15" hidden="false" customHeight="false" outlineLevel="0" collapsed="false">
      <c r="A160" s="19" t="n">
        <v>42766</v>
      </c>
      <c r="B160" s="24" t="n">
        <v>2.484</v>
      </c>
      <c r="C160" s="24" t="n">
        <v>2.393</v>
      </c>
      <c r="D160" s="24" t="n">
        <v>2.147</v>
      </c>
      <c r="E160" s="24" t="n">
        <v>2.226</v>
      </c>
      <c r="F160" s="24" t="n">
        <v>3.445</v>
      </c>
      <c r="G160" s="24" t="n">
        <v>-0.053</v>
      </c>
      <c r="H160" s="24" t="n">
        <v>3.947</v>
      </c>
      <c r="I160" s="24" t="n">
        <v>1.9</v>
      </c>
      <c r="J160" s="24" t="n">
        <v>1.588</v>
      </c>
      <c r="K160" s="24" t="n">
        <v>2.093</v>
      </c>
      <c r="L160" s="24" t="n">
        <v>1.89</v>
      </c>
      <c r="M160" s="24" t="n">
        <v>2.339</v>
      </c>
      <c r="N160" s="24" t="n">
        <v>0.308</v>
      </c>
      <c r="O160" s="24" t="n">
        <v>2.41</v>
      </c>
      <c r="P160" s="24" t="n">
        <v>2.791</v>
      </c>
      <c r="Q160" s="24" t="n">
        <v>2.723</v>
      </c>
      <c r="R160" s="24" t="n">
        <v>2.462</v>
      </c>
      <c r="S160" s="24" t="n">
        <v>2.346</v>
      </c>
      <c r="T160" s="24" t="n">
        <v>3.873</v>
      </c>
      <c r="U160" s="24" t="n">
        <v>0.287</v>
      </c>
      <c r="V160" s="24" t="n">
        <v>4.189</v>
      </c>
      <c r="W160" s="25" t="n">
        <f aca="false">B160-I160</f>
        <v>0.584</v>
      </c>
      <c r="X160" s="25" t="n">
        <f aca="false">C160-J160</f>
        <v>0.805</v>
      </c>
      <c r="Y160" s="25" t="n">
        <f aca="false">D160-K160</f>
        <v>0.0539999999999998</v>
      </c>
      <c r="Z160" s="25" t="n">
        <f aca="false">E160-L160</f>
        <v>0.336</v>
      </c>
      <c r="AA160" s="25" t="n">
        <f aca="false">F160-M160</f>
        <v>1.106</v>
      </c>
      <c r="AB160" s="25" t="n">
        <f aca="false">G160-N160</f>
        <v>-0.361</v>
      </c>
      <c r="AC160" s="25" t="n">
        <f aca="false">H160-O160</f>
        <v>1.537</v>
      </c>
      <c r="AD160" s="25" t="n">
        <f aca="false">W160-AVERAGE(W$4:W160)</f>
        <v>-0.00764331210191083</v>
      </c>
      <c r="AE160" s="25" t="n">
        <f aca="false">X160-AVERAGE(X$4:X160)</f>
        <v>0.577267515923567</v>
      </c>
      <c r="AF160" s="25" t="n">
        <f aca="false">Y160-AVERAGE(Y$4:Y160)</f>
        <v>0.105910828025478</v>
      </c>
      <c r="AG160" s="25" t="n">
        <f aca="false">Z160-AVERAGE(Z$4:Z160)</f>
        <v>0.0429745222929937</v>
      </c>
      <c r="AH160" s="25" t="n">
        <f aca="false">AA160-AVERAGE(AA$4:AA160)</f>
        <v>0.159617834394904</v>
      </c>
      <c r="AI160" s="25" t="n">
        <f aca="false">AB160-AVERAGE(AB$4:AB160)</f>
        <v>-0.384433121019108</v>
      </c>
      <c r="AJ160" s="25" t="n">
        <f aca="false">AC160-AVERAGE(AC$4:AC160)</f>
        <v>-0.0681401273885351</v>
      </c>
      <c r="AK160" s="23" t="n">
        <f aca="false">-RateDur*(P160-P159)/100</f>
        <v>-0.005757</v>
      </c>
      <c r="AL160" s="23" t="n">
        <f aca="false">-RateDur*(Q160-Q159)/100</f>
        <v>-0.00722</v>
      </c>
      <c r="AM160" s="23" t="n">
        <f aca="false">-RateDur*(R160-R159)/100</f>
        <v>0.00250799999999999</v>
      </c>
      <c r="AN160" s="23" t="n">
        <f aca="false">-RateDur*(S160-S159)/100</f>
        <v>0.003173</v>
      </c>
      <c r="AO160" s="23" t="n">
        <f aca="false">-RateDur*(T160-T159)/100</f>
        <v>-0.002641</v>
      </c>
      <c r="AP160" s="23" t="n">
        <f aca="false">-RateDur*(U160-U159)/100</f>
        <v>-0.00133</v>
      </c>
      <c r="AQ160" s="23" t="n">
        <f aca="false">-RateDur*(V160-V159)/100</f>
        <v>-0.000912000000000001</v>
      </c>
    </row>
    <row r="161" customFormat="false" ht="15" hidden="false" customHeight="false" outlineLevel="0" collapsed="false">
      <c r="A161" s="19" t="n">
        <v>42794</v>
      </c>
      <c r="B161" s="24" t="n">
        <v>2.536</v>
      </c>
      <c r="C161" s="24" t="n">
        <v>2.64</v>
      </c>
      <c r="D161" s="24" t="n">
        <v>2.202</v>
      </c>
      <c r="E161" s="24" t="n">
        <v>2.324</v>
      </c>
      <c r="F161" s="24" t="n">
        <v>3.404</v>
      </c>
      <c r="G161" s="24" t="n">
        <v>0.209</v>
      </c>
      <c r="H161" s="24" t="n">
        <v>4.264</v>
      </c>
      <c r="I161" s="24" t="n">
        <v>1.941</v>
      </c>
      <c r="J161" s="24" t="n">
        <v>1.464</v>
      </c>
      <c r="K161" s="24" t="n">
        <v>2.16</v>
      </c>
      <c r="L161" s="24" t="n">
        <v>1.835</v>
      </c>
      <c r="M161" s="24" t="n">
        <v>2.371</v>
      </c>
      <c r="N161" s="24" t="n">
        <v>0.24</v>
      </c>
      <c r="O161" s="24" t="n">
        <v>2.417</v>
      </c>
      <c r="P161" s="24" t="n">
        <v>2.759</v>
      </c>
      <c r="Q161" s="24" t="n">
        <v>2.908</v>
      </c>
      <c r="R161" s="24" t="n">
        <v>2.29</v>
      </c>
      <c r="S161" s="24" t="n">
        <v>2.74</v>
      </c>
      <c r="T161" s="24" t="n">
        <v>3.53</v>
      </c>
      <c r="U161" s="24" t="n">
        <v>0.539</v>
      </c>
      <c r="V161" s="24" t="n">
        <v>4.401</v>
      </c>
      <c r="W161" s="25" t="n">
        <f aca="false">B161-I161</f>
        <v>0.595</v>
      </c>
      <c r="X161" s="25" t="n">
        <f aca="false">C161-J161</f>
        <v>1.176</v>
      </c>
      <c r="Y161" s="25" t="n">
        <f aca="false">D161-K161</f>
        <v>0.0419999999999998</v>
      </c>
      <c r="Z161" s="25" t="n">
        <f aca="false">E161-L161</f>
        <v>0.489</v>
      </c>
      <c r="AA161" s="25" t="n">
        <f aca="false">F161-M161</f>
        <v>1.033</v>
      </c>
      <c r="AB161" s="25" t="n">
        <f aca="false">G161-N161</f>
        <v>-0.031</v>
      </c>
      <c r="AC161" s="25" t="n">
        <f aca="false">H161-O161</f>
        <v>1.847</v>
      </c>
      <c r="AD161" s="25" t="n">
        <f aca="false">W161-AVERAGE(W$4:W161)</f>
        <v>0.00333544303797462</v>
      </c>
      <c r="AE161" s="25" t="n">
        <f aca="false">X161-AVERAGE(X$4:X161)</f>
        <v>0.94226582278481</v>
      </c>
      <c r="AF161" s="25" t="n">
        <f aca="false">Y161-AVERAGE(Y$4:Y161)</f>
        <v>0.0933164556962023</v>
      </c>
      <c r="AG161" s="25" t="n">
        <f aca="false">Z161-AVERAGE(Z$4:Z161)</f>
        <v>0.19473417721519</v>
      </c>
      <c r="AH161" s="25" t="n">
        <f aca="false">AA161-AVERAGE(AA$4:AA161)</f>
        <v>0.0860696202531645</v>
      </c>
      <c r="AI161" s="25" t="n">
        <f aca="false">AB161-AVERAGE(AB$4:AB161)</f>
        <v>-0.0540886075949367</v>
      </c>
      <c r="AJ161" s="25" t="n">
        <f aca="false">AC161-AVERAGE(AC$4:AC161)</f>
        <v>0.240329113924051</v>
      </c>
      <c r="AK161" s="23" t="n">
        <f aca="false">-RateDur*(P161-P160)/100</f>
        <v>0.000608000000000001</v>
      </c>
      <c r="AL161" s="23" t="n">
        <f aca="false">-RateDur*(Q161-Q160)/100</f>
        <v>-0.003515</v>
      </c>
      <c r="AM161" s="23" t="n">
        <f aca="false">-RateDur*(R161-R160)/100</f>
        <v>0.003268</v>
      </c>
      <c r="AN161" s="23" t="n">
        <f aca="false">-RateDur*(S161-S160)/100</f>
        <v>-0.007486</v>
      </c>
      <c r="AO161" s="23" t="n">
        <f aca="false">-RateDur*(T161-T160)/100</f>
        <v>0.00651700000000001</v>
      </c>
      <c r="AP161" s="23" t="n">
        <f aca="false">-RateDur*(U161-U160)/100</f>
        <v>-0.004788</v>
      </c>
      <c r="AQ161" s="23" t="n">
        <f aca="false">-RateDur*(V161-V160)/100</f>
        <v>-0.004028</v>
      </c>
    </row>
    <row r="162" customFormat="false" ht="15" hidden="false" customHeight="false" outlineLevel="0" collapsed="false">
      <c r="A162" s="19" t="n">
        <v>42825</v>
      </c>
      <c r="B162" s="24" t="n">
        <v>2.635</v>
      </c>
      <c r="C162" s="24" t="n">
        <v>2.532</v>
      </c>
      <c r="D162" s="24" t="n">
        <v>2.063</v>
      </c>
      <c r="E162" s="24" t="n">
        <v>2.095</v>
      </c>
      <c r="F162" s="24" t="n">
        <v>3.562</v>
      </c>
      <c r="G162" s="24" t="n">
        <v>0.238</v>
      </c>
      <c r="H162" s="24" t="n">
        <v>4.277</v>
      </c>
      <c r="I162" s="24" t="n">
        <v>1.962</v>
      </c>
      <c r="J162" s="24" t="n">
        <v>1.344</v>
      </c>
      <c r="K162" s="24" t="n">
        <v>2.124</v>
      </c>
      <c r="L162" s="24" t="n">
        <v>1.815</v>
      </c>
      <c r="M162" s="24" t="n">
        <v>2.37</v>
      </c>
      <c r="N162" s="24" t="n">
        <v>0.153</v>
      </c>
      <c r="O162" s="24" t="n">
        <v>2.449</v>
      </c>
      <c r="P162" s="24" t="n">
        <v>2.896</v>
      </c>
      <c r="Q162" s="24" t="n">
        <v>2.821</v>
      </c>
      <c r="R162" s="24" t="n">
        <v>2.398</v>
      </c>
      <c r="S162" s="24" t="n">
        <v>2.35</v>
      </c>
      <c r="T162" s="24" t="n">
        <v>3.786</v>
      </c>
      <c r="U162" s="24" t="n">
        <v>0.539</v>
      </c>
      <c r="V162" s="24" t="n">
        <v>4.423</v>
      </c>
      <c r="W162" s="25" t="n">
        <f aca="false">B162-I162</f>
        <v>0.673</v>
      </c>
      <c r="X162" s="25" t="n">
        <f aca="false">C162-J162</f>
        <v>1.188</v>
      </c>
      <c r="Y162" s="25" t="n">
        <f aca="false">D162-K162</f>
        <v>-0.0609999999999999</v>
      </c>
      <c r="Z162" s="25" t="n">
        <f aca="false">E162-L162</f>
        <v>0.28</v>
      </c>
      <c r="AA162" s="25" t="n">
        <f aca="false">F162-M162</f>
        <v>1.192</v>
      </c>
      <c r="AB162" s="25" t="n">
        <f aca="false">G162-N162</f>
        <v>0.085</v>
      </c>
      <c r="AC162" s="25" t="n">
        <f aca="false">H162-O162</f>
        <v>1.828</v>
      </c>
      <c r="AD162" s="25" t="n">
        <f aca="false">W162-AVERAGE(W$4:W162)</f>
        <v>0.0808238993710689</v>
      </c>
      <c r="AE162" s="25" t="n">
        <f aca="false">X162-AVERAGE(X$4:X162)</f>
        <v>0.948264150943396</v>
      </c>
      <c r="AF162" s="25" t="n">
        <f aca="false">Y162-AVERAGE(Y$4:Y162)</f>
        <v>-0.00962264150943391</v>
      </c>
      <c r="AG162" s="25" t="n">
        <f aca="false">Z162-AVERAGE(Z$4:Z162)</f>
        <v>-0.0141761006289306</v>
      </c>
      <c r="AH162" s="25" t="n">
        <f aca="false">AA162-AVERAGE(AA$4:AA162)</f>
        <v>0.243528301886792</v>
      </c>
      <c r="AI162" s="25" t="n">
        <f aca="false">AB162-AVERAGE(AB$4:AB162)</f>
        <v>0.0615220125786163</v>
      </c>
      <c r="AJ162" s="25" t="n">
        <f aca="false">AC162-AVERAGE(AC$4:AC162)</f>
        <v>0.219937106918239</v>
      </c>
      <c r="AK162" s="23" t="n">
        <f aca="false">-RateDur*(P162-P161)/100</f>
        <v>-0.002603</v>
      </c>
      <c r="AL162" s="23" t="n">
        <f aca="false">-RateDur*(Q162-Q161)/100</f>
        <v>0.001653</v>
      </c>
      <c r="AM162" s="23" t="n">
        <f aca="false">-RateDur*(R162-R161)/100</f>
        <v>-0.002052</v>
      </c>
      <c r="AN162" s="23" t="n">
        <f aca="false">-RateDur*(S162-S161)/100</f>
        <v>0.00741</v>
      </c>
      <c r="AO162" s="23" t="n">
        <f aca="false">-RateDur*(T162-T161)/100</f>
        <v>-0.004864</v>
      </c>
      <c r="AP162" s="23" t="n">
        <f aca="false">-RateDur*(U162-U161)/100</f>
        <v>-0</v>
      </c>
      <c r="AQ162" s="23" t="n">
        <f aca="false">-RateDur*(V162-V161)/100</f>
        <v>-0.000418000000000005</v>
      </c>
    </row>
    <row r="163" customFormat="false" ht="15" hidden="false" customHeight="false" outlineLevel="0" collapsed="false">
      <c r="A163" s="19" t="n">
        <v>42855</v>
      </c>
      <c r="B163" s="24" t="n">
        <v>2.523</v>
      </c>
      <c r="C163" s="24" t="n">
        <v>2.594</v>
      </c>
      <c r="D163" s="24" t="n">
        <v>2.165</v>
      </c>
      <c r="E163" s="24" t="n">
        <v>1.928</v>
      </c>
      <c r="F163" s="24" t="n">
        <v>3.498</v>
      </c>
      <c r="G163" s="24" t="n">
        <v>0.224</v>
      </c>
      <c r="H163" s="24" t="n">
        <v>4.271</v>
      </c>
      <c r="I163" s="24" t="n">
        <v>1.822</v>
      </c>
      <c r="J163" s="24" t="n">
        <v>1.387</v>
      </c>
      <c r="K163" s="24" t="n">
        <v>2.116</v>
      </c>
      <c r="L163" s="24" t="n">
        <v>1.671</v>
      </c>
      <c r="M163" s="24" t="n">
        <v>2.369</v>
      </c>
      <c r="N163" s="24" t="n">
        <v>0.114</v>
      </c>
      <c r="O163" s="24" t="n">
        <v>2.393</v>
      </c>
      <c r="P163" s="24" t="n">
        <v>2.847</v>
      </c>
      <c r="Q163" s="24" t="n">
        <v>2.664</v>
      </c>
      <c r="R163" s="24" t="n">
        <v>2.314</v>
      </c>
      <c r="S163" s="24" t="n">
        <v>2.113</v>
      </c>
      <c r="T163" s="24" t="n">
        <v>4.023</v>
      </c>
      <c r="U163" s="24" t="n">
        <v>0.365</v>
      </c>
      <c r="V163" s="24" t="n">
        <v>4.394</v>
      </c>
      <c r="W163" s="25" t="n">
        <f aca="false">B163-I163</f>
        <v>0.701</v>
      </c>
      <c r="X163" s="25" t="n">
        <f aca="false">C163-J163</f>
        <v>1.207</v>
      </c>
      <c r="Y163" s="25" t="n">
        <f aca="false">D163-K163</f>
        <v>0.0489999999999999</v>
      </c>
      <c r="Z163" s="25" t="n">
        <f aca="false">E163-L163</f>
        <v>0.257</v>
      </c>
      <c r="AA163" s="25" t="n">
        <f aca="false">F163-M163</f>
        <v>1.129</v>
      </c>
      <c r="AB163" s="25" t="n">
        <f aca="false">G163-N163</f>
        <v>0.11</v>
      </c>
      <c r="AC163" s="25" t="n">
        <f aca="false">H163-O163</f>
        <v>1.878</v>
      </c>
      <c r="AD163" s="25" t="n">
        <f aca="false">W163-AVERAGE(W$4:W163)</f>
        <v>0.10814375</v>
      </c>
      <c r="AE163" s="25" t="n">
        <f aca="false">X163-AVERAGE(X$4:X163)</f>
        <v>0.96121875</v>
      </c>
      <c r="AF163" s="25" t="n">
        <f aca="false">Y163-AVERAGE(Y$4:Y163)</f>
        <v>0.0997499999999999</v>
      </c>
      <c r="AG163" s="25" t="n">
        <f aca="false">Z163-AVERAGE(Z$4:Z163)</f>
        <v>-0.0369437500000001</v>
      </c>
      <c r="AH163" s="25" t="n">
        <f aca="false">AA163-AVERAGE(AA$4:AA163)</f>
        <v>0.1794</v>
      </c>
      <c r="AI163" s="25" t="n">
        <f aca="false">AB163-AVERAGE(AB$4:AB163)</f>
        <v>0.08598125</v>
      </c>
      <c r="AJ163" s="25" t="n">
        <f aca="false">AC163-AVERAGE(AC$4:AC163)</f>
        <v>0.26825</v>
      </c>
      <c r="AK163" s="23" t="n">
        <f aca="false">-RateDur*(P163-P162)/100</f>
        <v>0.000930999999999999</v>
      </c>
      <c r="AL163" s="23" t="n">
        <f aca="false">-RateDur*(Q163-Q162)/100</f>
        <v>0.002983</v>
      </c>
      <c r="AM163" s="23" t="n">
        <f aca="false">-RateDur*(R163-R162)/100</f>
        <v>0.001596</v>
      </c>
      <c r="AN163" s="23" t="n">
        <f aca="false">-RateDur*(S163-S162)/100</f>
        <v>0.004503</v>
      </c>
      <c r="AO163" s="23" t="n">
        <f aca="false">-RateDur*(T163-T162)/100</f>
        <v>-0.00450299999999999</v>
      </c>
      <c r="AP163" s="23" t="n">
        <f aca="false">-RateDur*(U163-U162)/100</f>
        <v>0.003306</v>
      </c>
      <c r="AQ163" s="23" t="n">
        <f aca="false">-RateDur*(V163-V162)/100</f>
        <v>0.000550999999999998</v>
      </c>
    </row>
    <row r="164" customFormat="false" ht="15" hidden="false" customHeight="false" outlineLevel="0" collapsed="false">
      <c r="A164" s="19" t="n">
        <v>42886</v>
      </c>
      <c r="B164" s="24" t="n">
        <v>2.628</v>
      </c>
      <c r="C164" s="24" t="n">
        <v>2.501</v>
      </c>
      <c r="D164" s="24" t="n">
        <v>2.216</v>
      </c>
      <c r="E164" s="24" t="n">
        <v>1.938</v>
      </c>
      <c r="F164" s="24" t="n">
        <v>3.597</v>
      </c>
      <c r="G164" s="24" t="n">
        <v>-0.062</v>
      </c>
      <c r="H164" s="24" t="n">
        <v>4.083</v>
      </c>
      <c r="I164" s="24" t="n">
        <v>1.805</v>
      </c>
      <c r="J164" s="24" t="n">
        <v>1.425</v>
      </c>
      <c r="K164" s="24" t="n">
        <v>2.087</v>
      </c>
      <c r="L164" s="24" t="n">
        <v>1.619</v>
      </c>
      <c r="M164" s="24" t="n">
        <v>2.424</v>
      </c>
      <c r="N164" s="24" t="n">
        <v>0.159</v>
      </c>
      <c r="O164" s="24" t="n">
        <v>2.436</v>
      </c>
      <c r="P164" s="24" t="n">
        <v>2.862</v>
      </c>
      <c r="Q164" s="24" t="n">
        <v>2.732</v>
      </c>
      <c r="R164" s="24" t="n">
        <v>2.555</v>
      </c>
      <c r="S164" s="24" t="n">
        <v>2.215</v>
      </c>
      <c r="T164" s="24" t="n">
        <v>3.772</v>
      </c>
      <c r="U164" s="24" t="n">
        <v>0.231</v>
      </c>
      <c r="V164" s="24" t="n">
        <v>4.317</v>
      </c>
      <c r="W164" s="25" t="n">
        <f aca="false">B164-I164</f>
        <v>0.823</v>
      </c>
      <c r="X164" s="25" t="n">
        <f aca="false">C164-J164</f>
        <v>1.076</v>
      </c>
      <c r="Y164" s="25" t="n">
        <f aca="false">D164-K164</f>
        <v>0.129</v>
      </c>
      <c r="Z164" s="25" t="n">
        <f aca="false">E164-L164</f>
        <v>0.319</v>
      </c>
      <c r="AA164" s="25" t="n">
        <f aca="false">F164-M164</f>
        <v>1.173</v>
      </c>
      <c r="AB164" s="25" t="n">
        <f aca="false">G164-N164</f>
        <v>-0.221</v>
      </c>
      <c r="AC164" s="25" t="n">
        <f aca="false">H164-O164</f>
        <v>1.647</v>
      </c>
      <c r="AD164" s="25" t="n">
        <f aca="false">W164-AVERAGE(W$4:W164)</f>
        <v>0.228714285714286</v>
      </c>
      <c r="AE164" s="25" t="n">
        <f aca="false">X164-AVERAGE(X$4:X164)</f>
        <v>0.825062111801242</v>
      </c>
      <c r="AF164" s="25" t="n">
        <f aca="false">Y164-AVERAGE(Y$4:Y164)</f>
        <v>0.178633540372671</v>
      </c>
      <c r="AG164" s="25" t="n">
        <f aca="false">Z164-AVERAGE(Z$4:Z164)</f>
        <v>0.0249006211180124</v>
      </c>
      <c r="AH164" s="25" t="n">
        <f aca="false">AA164-AVERAGE(AA$4:AA164)</f>
        <v>0.222012422360248</v>
      </c>
      <c r="AI164" s="25" t="n">
        <f aca="false">AB164-AVERAGE(AB$4:AB164)</f>
        <v>-0.243496894409938</v>
      </c>
      <c r="AJ164" s="25" t="n">
        <f aca="false">AC164-AVERAGE(AC$4:AC164)</f>
        <v>0.0370186335403731</v>
      </c>
      <c r="AK164" s="23" t="n">
        <f aca="false">-RateDur*(P164-P163)/100</f>
        <v>-0.000285000000000002</v>
      </c>
      <c r="AL164" s="23" t="n">
        <f aca="false">-RateDur*(Q164-Q163)/100</f>
        <v>-0.001292</v>
      </c>
      <c r="AM164" s="23" t="n">
        <f aca="false">-RateDur*(R164-R163)/100</f>
        <v>-0.004579</v>
      </c>
      <c r="AN164" s="23" t="n">
        <f aca="false">-RateDur*(S164-S163)/100</f>
        <v>-0.001938</v>
      </c>
      <c r="AO164" s="23" t="n">
        <f aca="false">-RateDur*(T164-T163)/100</f>
        <v>0.004769</v>
      </c>
      <c r="AP164" s="23" t="n">
        <f aca="false">-RateDur*(U164-U163)/100</f>
        <v>0.002546</v>
      </c>
      <c r="AQ164" s="23" t="n">
        <f aca="false">-RateDur*(V164-V163)/100</f>
        <v>0.001463</v>
      </c>
    </row>
    <row r="165" customFormat="false" ht="15" hidden="false" customHeight="false" outlineLevel="0" collapsed="false">
      <c r="A165" s="19" t="n">
        <v>42916</v>
      </c>
      <c r="B165" s="24" t="n">
        <v>2.645</v>
      </c>
      <c r="C165" s="24" t="n">
        <v>2.503</v>
      </c>
      <c r="D165" s="24" t="n">
        <v>2.528</v>
      </c>
      <c r="E165" s="24" t="n">
        <v>1.636</v>
      </c>
      <c r="F165" s="24" t="n">
        <v>3.341</v>
      </c>
      <c r="G165" s="24" t="n">
        <v>-0.101</v>
      </c>
      <c r="H165" s="24" t="n">
        <v>3.788</v>
      </c>
      <c r="I165" s="24" t="n">
        <v>1.756</v>
      </c>
      <c r="J165" s="24" t="n">
        <v>1.481</v>
      </c>
      <c r="K165" s="24" t="n">
        <v>2.102</v>
      </c>
      <c r="L165" s="24" t="n">
        <v>1.656</v>
      </c>
      <c r="M165" s="24" t="n">
        <v>2.277</v>
      </c>
      <c r="N165" s="24" t="n">
        <v>0.14</v>
      </c>
      <c r="O165" s="24" t="n">
        <v>2.472</v>
      </c>
      <c r="P165" s="24" t="n">
        <v>2.968</v>
      </c>
      <c r="Q165" s="24" t="n">
        <v>2.903</v>
      </c>
      <c r="R165" s="24" t="n">
        <v>2.666</v>
      </c>
      <c r="S165" s="24" t="n">
        <v>2.095</v>
      </c>
      <c r="T165" s="24" t="n">
        <v>3.533</v>
      </c>
      <c r="U165" s="24" t="n">
        <v>0.088</v>
      </c>
      <c r="V165" s="24" t="n">
        <v>4.008</v>
      </c>
      <c r="W165" s="25" t="n">
        <f aca="false">B165-I165</f>
        <v>0.889</v>
      </c>
      <c r="X165" s="25" t="n">
        <f aca="false">C165-J165</f>
        <v>1.022</v>
      </c>
      <c r="Y165" s="25" t="n">
        <f aca="false">D165-K165</f>
        <v>0.426</v>
      </c>
      <c r="Z165" s="25" t="n">
        <f aca="false">E165-L165</f>
        <v>-0.02</v>
      </c>
      <c r="AA165" s="25" t="n">
        <f aca="false">F165-M165</f>
        <v>1.064</v>
      </c>
      <c r="AB165" s="25" t="n">
        <f aca="false">G165-N165</f>
        <v>-0.241</v>
      </c>
      <c r="AC165" s="25" t="n">
        <f aca="false">H165-O165</f>
        <v>1.316</v>
      </c>
      <c r="AD165" s="25" t="n">
        <f aca="false">W165-AVERAGE(W$4:W165)</f>
        <v>0.292895061728395</v>
      </c>
      <c r="AE165" s="25" t="n">
        <f aca="false">X165-AVERAGE(X$4:X165)</f>
        <v>0.766302469135803</v>
      </c>
      <c r="AF165" s="25" t="n">
        <f aca="false">Y165-AVERAGE(Y$4:Y165)</f>
        <v>0.472697530864198</v>
      </c>
      <c r="AG165" s="25" t="n">
        <f aca="false">Z165-AVERAGE(Z$4:Z165)</f>
        <v>-0.312160493827161</v>
      </c>
      <c r="AH165" s="25" t="n">
        <f aca="false">AA165-AVERAGE(AA$4:AA165)</f>
        <v>0.112314814814815</v>
      </c>
      <c r="AI165" s="25" t="n">
        <f aca="false">AB165-AVERAGE(AB$4:AB165)</f>
        <v>-0.26187037037037</v>
      </c>
      <c r="AJ165" s="25" t="n">
        <f aca="false">AC165-AVERAGE(AC$4:AC165)</f>
        <v>-0.292166666666667</v>
      </c>
      <c r="AK165" s="23" t="n">
        <f aca="false">-RateDur*(P165-P164)/100</f>
        <v>-0.002014</v>
      </c>
      <c r="AL165" s="23" t="n">
        <f aca="false">-RateDur*(Q165-Q164)/100</f>
        <v>-0.003249</v>
      </c>
      <c r="AM165" s="23" t="n">
        <f aca="false">-RateDur*(R165-R164)/100</f>
        <v>-0.002109</v>
      </c>
      <c r="AN165" s="23" t="n">
        <f aca="false">-RateDur*(S165-S164)/100</f>
        <v>0.00227999999999999</v>
      </c>
      <c r="AO165" s="23" t="n">
        <f aca="false">-RateDur*(T165-T164)/100</f>
        <v>0.004541</v>
      </c>
      <c r="AP165" s="23" t="n">
        <f aca="false">-RateDur*(U165-U164)/100</f>
        <v>0.002717</v>
      </c>
      <c r="AQ165" s="23" t="n">
        <f aca="false">-RateDur*(V165-V164)/100</f>
        <v>0.005871</v>
      </c>
    </row>
    <row r="166" customFormat="false" ht="15" hidden="false" customHeight="false" outlineLevel="0" collapsed="false">
      <c r="A166" s="19" t="n">
        <v>42947</v>
      </c>
      <c r="B166" s="24" t="n">
        <v>2.734</v>
      </c>
      <c r="C166" s="24" t="n">
        <v>2.497</v>
      </c>
      <c r="D166" s="24" t="n">
        <v>2.925</v>
      </c>
      <c r="E166" s="24" t="n">
        <v>1.837</v>
      </c>
      <c r="F166" s="24" t="n">
        <v>3.377</v>
      </c>
      <c r="G166" s="24" t="n">
        <v>0.042</v>
      </c>
      <c r="H166" s="24" t="n">
        <v>3.3</v>
      </c>
      <c r="I166" s="24" t="n">
        <v>1.838</v>
      </c>
      <c r="J166" s="24" t="n">
        <v>1.686</v>
      </c>
      <c r="K166" s="24" t="n">
        <v>2.153</v>
      </c>
      <c r="L166" s="24" t="n">
        <v>1.741</v>
      </c>
      <c r="M166" s="24" t="n">
        <v>2.308</v>
      </c>
      <c r="N166" s="24" t="n">
        <v>0.162</v>
      </c>
      <c r="O166" s="24" t="n">
        <v>2.381</v>
      </c>
      <c r="P166" s="24" t="n">
        <v>3.078</v>
      </c>
      <c r="Q166" s="24" t="n">
        <v>2.775</v>
      </c>
      <c r="R166" s="24" t="n">
        <v>3.229</v>
      </c>
      <c r="S166" s="24" t="n">
        <v>2.052</v>
      </c>
      <c r="T166" s="24" t="n">
        <v>3.481</v>
      </c>
      <c r="U166" s="24" t="n">
        <v>0.112</v>
      </c>
      <c r="V166" s="24" t="n">
        <v>3.319</v>
      </c>
      <c r="W166" s="25" t="n">
        <f aca="false">B166-I166</f>
        <v>0.896</v>
      </c>
      <c r="X166" s="25" t="n">
        <f aca="false">C166-J166</f>
        <v>0.811</v>
      </c>
      <c r="Y166" s="25" t="n">
        <f aca="false">D166-K166</f>
        <v>0.772</v>
      </c>
      <c r="Z166" s="25" t="n">
        <f aca="false">E166-L166</f>
        <v>0.0959999999999999</v>
      </c>
      <c r="AA166" s="25" t="n">
        <f aca="false">F166-M166</f>
        <v>1.069</v>
      </c>
      <c r="AB166" s="25" t="n">
        <f aca="false">G166-N166</f>
        <v>-0.12</v>
      </c>
      <c r="AC166" s="25" t="n">
        <f aca="false">H166-O166</f>
        <v>0.919</v>
      </c>
      <c r="AD166" s="25" t="n">
        <f aca="false">W166-AVERAGE(W$4:W166)</f>
        <v>0.298055214723926</v>
      </c>
      <c r="AE166" s="25" t="n">
        <f aca="false">X166-AVERAGE(X$4:X166)</f>
        <v>0.551895705521472</v>
      </c>
      <c r="AF166" s="25" t="n">
        <f aca="false">Y166-AVERAGE(Y$4:Y166)</f>
        <v>0.813674846625767</v>
      </c>
      <c r="AG166" s="25" t="n">
        <f aca="false">Z166-AVERAGE(Z$4:Z166)</f>
        <v>-0.194957055214724</v>
      </c>
      <c r="AH166" s="25" t="n">
        <f aca="false">AA166-AVERAGE(AA$4:AA166)</f>
        <v>0.11659509202454</v>
      </c>
      <c r="AI166" s="25" t="n">
        <f aca="false">AB166-AVERAGE(AB$4:AB166)</f>
        <v>-0.140006134969325</v>
      </c>
      <c r="AJ166" s="25" t="n">
        <f aca="false">AC166-AVERAGE(AC$4:AC166)</f>
        <v>-0.684938650306749</v>
      </c>
      <c r="AK166" s="23" t="n">
        <f aca="false">-RateDur*(P166-P165)/100</f>
        <v>-0.00209</v>
      </c>
      <c r="AL166" s="23" t="n">
        <f aca="false">-RateDur*(Q166-Q165)/100</f>
        <v>0.002432</v>
      </c>
      <c r="AM166" s="23" t="n">
        <f aca="false">-RateDur*(R166-R165)/100</f>
        <v>-0.010697</v>
      </c>
      <c r="AN166" s="23" t="n">
        <f aca="false">-RateDur*(S166-S165)/100</f>
        <v>0.000817000000000003</v>
      </c>
      <c r="AO166" s="23" t="n">
        <f aca="false">-RateDur*(T166-T165)/100</f>
        <v>0.000988000000000001</v>
      </c>
      <c r="AP166" s="23" t="n">
        <f aca="false">-RateDur*(U166-U165)/100</f>
        <v>-0.000456</v>
      </c>
      <c r="AQ166" s="23" t="n">
        <f aca="false">-RateDur*(V166-V165)/100</f>
        <v>0.013091</v>
      </c>
    </row>
    <row r="167" customFormat="false" ht="15" hidden="false" customHeight="false" outlineLevel="0" collapsed="false">
      <c r="A167" s="19" t="n">
        <v>42978</v>
      </c>
      <c r="B167" s="24" t="n">
        <v>2.374</v>
      </c>
      <c r="C167" s="24" t="n">
        <v>2.501</v>
      </c>
      <c r="D167" s="24" t="n">
        <v>2.903</v>
      </c>
      <c r="E167" s="24" t="n">
        <v>1.787</v>
      </c>
      <c r="F167" s="24" t="n">
        <v>3.493</v>
      </c>
      <c r="G167" s="24" t="n">
        <v>0.058</v>
      </c>
      <c r="H167" s="24" t="n">
        <v>3.236</v>
      </c>
      <c r="I167" s="24" t="n">
        <v>1.891</v>
      </c>
      <c r="J167" s="24" t="n">
        <v>1.747</v>
      </c>
      <c r="K167" s="24" t="n">
        <v>2.168</v>
      </c>
      <c r="L167" s="24" t="n">
        <v>1.83</v>
      </c>
      <c r="M167" s="24" t="n">
        <v>2.281</v>
      </c>
      <c r="N167" s="24" t="n">
        <v>0.202</v>
      </c>
      <c r="O167" s="24" t="n">
        <v>2.558</v>
      </c>
      <c r="P167" s="24" t="n">
        <v>2.583</v>
      </c>
      <c r="Q167" s="24" t="n">
        <v>2.749</v>
      </c>
      <c r="R167" s="24" t="n">
        <v>3.162</v>
      </c>
      <c r="S167" s="24" t="n">
        <v>2.004</v>
      </c>
      <c r="T167" s="24" t="n">
        <v>3.859</v>
      </c>
      <c r="U167" s="24" t="n">
        <v>0.246</v>
      </c>
      <c r="V167" s="24" t="n">
        <v>3.684</v>
      </c>
      <c r="W167" s="25" t="n">
        <f aca="false">B167-I167</f>
        <v>0.483</v>
      </c>
      <c r="X167" s="25" t="n">
        <f aca="false">C167-J167</f>
        <v>0.754</v>
      </c>
      <c r="Y167" s="25" t="n">
        <f aca="false">D167-K167</f>
        <v>0.735</v>
      </c>
      <c r="Z167" s="25" t="n">
        <f aca="false">E167-L167</f>
        <v>-0.0430000000000002</v>
      </c>
      <c r="AA167" s="25" t="n">
        <f aca="false">F167-M167</f>
        <v>1.212</v>
      </c>
      <c r="AB167" s="25" t="n">
        <f aca="false">G167-N167</f>
        <v>-0.144</v>
      </c>
      <c r="AC167" s="25" t="n">
        <f aca="false">H167-O167</f>
        <v>0.678</v>
      </c>
      <c r="AD167" s="25" t="n">
        <f aca="false">W167-AVERAGE(W$4:W167)</f>
        <v>-0.114243902439024</v>
      </c>
      <c r="AE167" s="25" t="n">
        <f aca="false">X167-AVERAGE(X$4:X167)</f>
        <v>0.491878048780488</v>
      </c>
      <c r="AF167" s="25" t="n">
        <f aca="false">Y167-AVERAGE(Y$4:Y167)</f>
        <v>0.771939024390244</v>
      </c>
      <c r="AG167" s="25" t="n">
        <f aca="false">Z167-AVERAGE(Z$4:Z167)</f>
        <v>-0.331920731707317</v>
      </c>
      <c r="AH167" s="25" t="n">
        <f aca="false">AA167-AVERAGE(AA$4:AA167)</f>
        <v>0.258012195121951</v>
      </c>
      <c r="AI167" s="25" t="n">
        <f aca="false">AB167-AVERAGE(AB$4:AB167)</f>
        <v>-0.163006097560976</v>
      </c>
      <c r="AJ167" s="25" t="n">
        <f aca="false">AC167-AVERAGE(AC$4:AC167)</f>
        <v>-0.920292682926829</v>
      </c>
      <c r="AK167" s="23" t="n">
        <f aca="false">-RateDur*(P167-P166)/100</f>
        <v>0.00940499999999999</v>
      </c>
      <c r="AL167" s="23" t="n">
        <f aca="false">-RateDur*(Q167-Q166)/100</f>
        <v>0.000493999999999996</v>
      </c>
      <c r="AM167" s="23" t="n">
        <f aca="false">-RateDur*(R167-R166)/100</f>
        <v>0.001273</v>
      </c>
      <c r="AN167" s="23" t="n">
        <f aca="false">-RateDur*(S167-S166)/100</f>
        <v>0.000912000000000001</v>
      </c>
      <c r="AO167" s="23" t="n">
        <f aca="false">-RateDur*(T167-T166)/100</f>
        <v>-0.007182</v>
      </c>
      <c r="AP167" s="23" t="n">
        <f aca="false">-RateDur*(U167-U166)/100</f>
        <v>-0.002546</v>
      </c>
      <c r="AQ167" s="23" t="n">
        <f aca="false">-RateDur*(V167-V166)/100</f>
        <v>-0.006935</v>
      </c>
    </row>
    <row r="168" customFormat="false" ht="15" hidden="false" customHeight="false" outlineLevel="0" collapsed="false">
      <c r="A168" s="19" t="n">
        <v>43008</v>
      </c>
      <c r="B168" s="24" t="n">
        <v>2.552</v>
      </c>
      <c r="C168" s="24" t="n">
        <v>2.399</v>
      </c>
      <c r="D168" s="24" t="n">
        <v>2.908</v>
      </c>
      <c r="E168" s="24" t="n">
        <v>1.922</v>
      </c>
      <c r="F168" s="24" t="n">
        <v>3.445</v>
      </c>
      <c r="G168" s="24" t="n">
        <v>-0.022</v>
      </c>
      <c r="H168" s="24" t="n">
        <v>3.325</v>
      </c>
      <c r="I168" s="24" t="n">
        <v>1.979</v>
      </c>
      <c r="J168" s="24" t="n">
        <v>1.837</v>
      </c>
      <c r="K168" s="24" t="n">
        <v>2.065</v>
      </c>
      <c r="L168" s="24" t="n">
        <v>1.766</v>
      </c>
      <c r="M168" s="24" t="n">
        <v>2.299</v>
      </c>
      <c r="N168" s="24" t="n">
        <v>0.165</v>
      </c>
      <c r="O168" s="24" t="n">
        <v>2.478</v>
      </c>
      <c r="P168" s="24" t="n">
        <v>2.886</v>
      </c>
      <c r="Q168" s="24" t="n">
        <v>2.438</v>
      </c>
      <c r="R168" s="24" t="n">
        <v>3.087</v>
      </c>
      <c r="S168" s="24" t="n">
        <v>2.211</v>
      </c>
      <c r="T168" s="24" t="n">
        <v>3.623</v>
      </c>
      <c r="U168" s="24" t="n">
        <v>0.29</v>
      </c>
      <c r="V168" s="24" t="n">
        <v>3.46</v>
      </c>
      <c r="W168" s="25" t="n">
        <f aca="false">B168-I168</f>
        <v>0.573</v>
      </c>
      <c r="X168" s="25" t="n">
        <f aca="false">C168-J168</f>
        <v>0.562</v>
      </c>
      <c r="Y168" s="25" t="n">
        <f aca="false">D168-K168</f>
        <v>0.843</v>
      </c>
      <c r="Z168" s="25" t="n">
        <f aca="false">E168-L168</f>
        <v>0.156</v>
      </c>
      <c r="AA168" s="25" t="n">
        <f aca="false">F168-M168</f>
        <v>1.146</v>
      </c>
      <c r="AB168" s="25" t="n">
        <f aca="false">G168-N168</f>
        <v>-0.187</v>
      </c>
      <c r="AC168" s="25" t="n">
        <f aca="false">H168-O168</f>
        <v>0.847</v>
      </c>
      <c r="AD168" s="25" t="n">
        <f aca="false">W168-AVERAGE(W$4:W168)</f>
        <v>-0.0240969696969697</v>
      </c>
      <c r="AE168" s="25" t="n">
        <f aca="false">X168-AVERAGE(X$4:X168)</f>
        <v>0.298060606060606</v>
      </c>
      <c r="AF168" s="25" t="n">
        <f aca="false">Y168-AVERAGE(Y$4:Y168)</f>
        <v>0.874606060606061</v>
      </c>
      <c r="AG168" s="25" t="n">
        <f aca="false">Z168-AVERAGE(Z$4:Z168)</f>
        <v>-0.132115151515152</v>
      </c>
      <c r="AH168" s="25" t="n">
        <f aca="false">AA168-AVERAGE(AA$4:AA168)</f>
        <v>0.190848484848485</v>
      </c>
      <c r="AI168" s="25" t="n">
        <f aca="false">AB168-AVERAGE(AB$4:AB168)</f>
        <v>-0.204757575757576</v>
      </c>
      <c r="AJ168" s="25" t="n">
        <f aca="false">AC168-AVERAGE(AC$4:AC168)</f>
        <v>-0.746739393939394</v>
      </c>
      <c r="AK168" s="23" t="n">
        <f aca="false">-RateDur*(P168-P167)/100</f>
        <v>-0.005757</v>
      </c>
      <c r="AL168" s="23" t="n">
        <f aca="false">-RateDur*(Q168-Q167)/100</f>
        <v>0.005909</v>
      </c>
      <c r="AM168" s="23" t="n">
        <f aca="false">-RateDur*(R168-R167)/100</f>
        <v>0.00142499999999999</v>
      </c>
      <c r="AN168" s="23" t="n">
        <f aca="false">-RateDur*(S168-S167)/100</f>
        <v>-0.003933</v>
      </c>
      <c r="AO168" s="23" t="n">
        <f aca="false">-RateDur*(T168-T167)/100</f>
        <v>0.004484</v>
      </c>
      <c r="AP168" s="23" t="n">
        <f aca="false">-RateDur*(U168-U167)/100</f>
        <v>-0.000836</v>
      </c>
      <c r="AQ168" s="23" t="n">
        <f aca="false">-RateDur*(V168-V167)/100</f>
        <v>0.004256</v>
      </c>
    </row>
    <row r="169" customFormat="false" ht="15" hidden="false" customHeight="false" outlineLevel="0" collapsed="false">
      <c r="A169" s="19" t="n">
        <v>43039</v>
      </c>
      <c r="B169" s="24" t="n">
        <v>2.515</v>
      </c>
      <c r="C169" s="24" t="n">
        <v>2.055</v>
      </c>
      <c r="D169" s="24" t="n">
        <v>2.853</v>
      </c>
      <c r="E169" s="24" t="n">
        <v>1.966</v>
      </c>
      <c r="F169" s="24" t="n">
        <v>3.327</v>
      </c>
      <c r="G169" s="24" t="n">
        <v>-0.083</v>
      </c>
      <c r="H169" s="24" t="n">
        <v>3.238</v>
      </c>
      <c r="I169" s="24" t="n">
        <v>2.183</v>
      </c>
      <c r="J169" s="24" t="n">
        <v>1.982</v>
      </c>
      <c r="K169" s="24" t="n">
        <v>2.084</v>
      </c>
      <c r="L169" s="24" t="n">
        <v>1.618</v>
      </c>
      <c r="M169" s="24" t="n">
        <v>2.315</v>
      </c>
      <c r="N169" s="24" t="n">
        <v>0.17</v>
      </c>
      <c r="O169" s="24" t="n">
        <v>2.478</v>
      </c>
      <c r="P169" s="24" t="n">
        <v>2.762</v>
      </c>
      <c r="Q169" s="24" t="n">
        <v>2.387</v>
      </c>
      <c r="R169" s="24" t="n">
        <v>3.123</v>
      </c>
      <c r="S169" s="24" t="n">
        <v>2.205</v>
      </c>
      <c r="T169" s="24" t="n">
        <v>3.637</v>
      </c>
      <c r="U169" s="24" t="n">
        <v>0.174</v>
      </c>
      <c r="V169" s="24" t="n">
        <v>3.611</v>
      </c>
      <c r="W169" s="25" t="n">
        <f aca="false">B169-I169</f>
        <v>0.332</v>
      </c>
      <c r="X169" s="25" t="n">
        <f aca="false">C169-J169</f>
        <v>0.0730000000000002</v>
      </c>
      <c r="Y169" s="25" t="n">
        <f aca="false">D169-K169</f>
        <v>0.769</v>
      </c>
      <c r="Z169" s="25" t="n">
        <f aca="false">E169-L169</f>
        <v>0.348</v>
      </c>
      <c r="AA169" s="25" t="n">
        <f aca="false">F169-M169</f>
        <v>1.012</v>
      </c>
      <c r="AB169" s="25" t="n">
        <f aca="false">G169-N169</f>
        <v>-0.253</v>
      </c>
      <c r="AC169" s="25" t="n">
        <f aca="false">H169-O169</f>
        <v>0.76</v>
      </c>
      <c r="AD169" s="25" t="n">
        <f aca="false">W169-AVERAGE(W$4:W169)</f>
        <v>-0.2635</v>
      </c>
      <c r="AE169" s="25" t="n">
        <f aca="false">X169-AVERAGE(X$4:X169)</f>
        <v>-0.189789156626506</v>
      </c>
      <c r="AF169" s="25" t="n">
        <f aca="false">Y169-AVERAGE(Y$4:Y169)</f>
        <v>0.795783132530121</v>
      </c>
      <c r="AG169" s="25" t="n">
        <f aca="false">Z169-AVERAGE(Z$4:Z169)</f>
        <v>0.059524096385542</v>
      </c>
      <c r="AH169" s="25" t="n">
        <f aca="false">AA169-AVERAGE(AA$4:AA169)</f>
        <v>0.0565060240963856</v>
      </c>
      <c r="AI169" s="25" t="n">
        <f aca="false">AB169-AVERAGE(AB$4:AB169)</f>
        <v>-0.269126506024096</v>
      </c>
      <c r="AJ169" s="25" t="n">
        <f aca="false">AC169-AVERAGE(AC$4:AC169)</f>
        <v>-0.82871686746988</v>
      </c>
      <c r="AK169" s="23" t="n">
        <f aca="false">-RateDur*(P169-P168)/100</f>
        <v>0.002356</v>
      </c>
      <c r="AL169" s="23" t="n">
        <f aca="false">-RateDur*(Q169-Q168)/100</f>
        <v>0.000969000000000003</v>
      </c>
      <c r="AM169" s="23" t="n">
        <f aca="false">-RateDur*(R169-R168)/100</f>
        <v>-0.000684000000000001</v>
      </c>
      <c r="AN169" s="23" t="n">
        <f aca="false">-RateDur*(S169-S168)/100</f>
        <v>0.000113999999999996</v>
      </c>
      <c r="AO169" s="23" t="n">
        <f aca="false">-RateDur*(T169-T168)/100</f>
        <v>-0.000265999999999996</v>
      </c>
      <c r="AP169" s="23" t="n">
        <f aca="false">-RateDur*(U169-U168)/100</f>
        <v>0.002204</v>
      </c>
      <c r="AQ169" s="23" t="n">
        <f aca="false">-RateDur*(V169-V168)/100</f>
        <v>-0.002869</v>
      </c>
    </row>
    <row r="170" customFormat="false" ht="15" hidden="false" customHeight="false" outlineLevel="0" collapsed="false">
      <c r="A170" s="19" t="n">
        <v>43069</v>
      </c>
      <c r="B170" s="24" t="n">
        <v>2.318</v>
      </c>
      <c r="C170" s="24" t="n">
        <v>2.14</v>
      </c>
      <c r="D170" s="24" t="n">
        <v>2.891</v>
      </c>
      <c r="E170" s="24" t="n">
        <v>2.074</v>
      </c>
      <c r="F170" s="24" t="n">
        <v>3.46</v>
      </c>
      <c r="G170" s="24" t="n">
        <v>0.191</v>
      </c>
      <c r="H170" s="24" t="n">
        <v>3.292</v>
      </c>
      <c r="I170" s="24" t="n">
        <v>2.248</v>
      </c>
      <c r="J170" s="24" t="n">
        <v>1.991</v>
      </c>
      <c r="K170" s="24" t="n">
        <v>1.963</v>
      </c>
      <c r="L170" s="24" t="n">
        <v>1.673</v>
      </c>
      <c r="M170" s="24" t="n">
        <v>2.278</v>
      </c>
      <c r="N170" s="24" t="n">
        <v>0.072</v>
      </c>
      <c r="O170" s="24" t="n">
        <v>2.547</v>
      </c>
      <c r="P170" s="24" t="n">
        <v>2.427</v>
      </c>
      <c r="Q170" s="24" t="n">
        <v>2.426</v>
      </c>
      <c r="R170" s="24" t="n">
        <v>3.045</v>
      </c>
      <c r="S170" s="24" t="n">
        <v>2.361</v>
      </c>
      <c r="T170" s="24" t="n">
        <v>3.587</v>
      </c>
      <c r="U170" s="24" t="n">
        <v>0.672</v>
      </c>
      <c r="V170" s="24" t="n">
        <v>3.53</v>
      </c>
      <c r="W170" s="25" t="n">
        <f aca="false">B170-I170</f>
        <v>0.0699999999999998</v>
      </c>
      <c r="X170" s="25" t="n">
        <f aca="false">C170-J170</f>
        <v>0.149</v>
      </c>
      <c r="Y170" s="25" t="n">
        <f aca="false">D170-K170</f>
        <v>0.928</v>
      </c>
      <c r="Z170" s="25" t="n">
        <f aca="false">E170-L170</f>
        <v>0.401</v>
      </c>
      <c r="AA170" s="25" t="n">
        <f aca="false">F170-M170</f>
        <v>1.182</v>
      </c>
      <c r="AB170" s="25" t="n">
        <f aca="false">G170-N170</f>
        <v>0.119</v>
      </c>
      <c r="AC170" s="25" t="n">
        <f aca="false">H170-O170</f>
        <v>0.745</v>
      </c>
      <c r="AD170" s="25" t="n">
        <f aca="false">W170-AVERAGE(W$4:W170)</f>
        <v>-0.522353293413174</v>
      </c>
      <c r="AE170" s="25" t="n">
        <f aca="false">X170-AVERAGE(X$4:X170)</f>
        <v>-0.113107784431138</v>
      </c>
      <c r="AF170" s="25" t="n">
        <f aca="false">Y170-AVERAGE(Y$4:Y170)</f>
        <v>0.949065868263473</v>
      </c>
      <c r="AG170" s="25" t="n">
        <f aca="false">Z170-AVERAGE(Z$4:Z170)</f>
        <v>0.111850299401197</v>
      </c>
      <c r="AH170" s="25" t="n">
        <f aca="false">AA170-AVERAGE(AA$4:AA170)</f>
        <v>0.225149700598802</v>
      </c>
      <c r="AI170" s="25" t="n">
        <f aca="false">AB170-AVERAGE(AB$4:AB170)</f>
        <v>0.10225748502994</v>
      </c>
      <c r="AJ170" s="25" t="n">
        <f aca="false">AC170-AVERAGE(AC$4:AC170)</f>
        <v>-0.838664670658683</v>
      </c>
      <c r="AK170" s="23" t="n">
        <f aca="false">-RateDur*(P170-P169)/100</f>
        <v>0.006365</v>
      </c>
      <c r="AL170" s="23" t="n">
        <f aca="false">-RateDur*(Q170-Q169)/100</f>
        <v>-0.000741000000000003</v>
      </c>
      <c r="AM170" s="23" t="n">
        <f aca="false">-RateDur*(R170-R169)/100</f>
        <v>0.00148200000000001</v>
      </c>
      <c r="AN170" s="23" t="n">
        <f aca="false">-RateDur*(S170-S169)/100</f>
        <v>-0.002964</v>
      </c>
      <c r="AO170" s="23" t="n">
        <f aca="false">-RateDur*(T170-T169)/100</f>
        <v>0.000949999999999997</v>
      </c>
      <c r="AP170" s="23" t="n">
        <f aca="false">-RateDur*(U170-U169)/100</f>
        <v>-0.009462</v>
      </c>
      <c r="AQ170" s="23" t="n">
        <f aca="false">-RateDur*(V170-V169)/100</f>
        <v>0.00153900000000001</v>
      </c>
    </row>
    <row r="171" customFormat="false" ht="15" hidden="false" customHeight="false" outlineLevel="0" collapsed="false">
      <c r="A171" s="19" t="n">
        <v>43100</v>
      </c>
      <c r="B171" s="24" t="n">
        <v>2.639</v>
      </c>
      <c r="C171" s="24" t="n">
        <v>1.961</v>
      </c>
      <c r="D171" s="24" t="n">
        <v>2.739</v>
      </c>
      <c r="E171" s="24" t="n">
        <v>2.295</v>
      </c>
      <c r="F171" s="24" t="n">
        <v>3.532</v>
      </c>
      <c r="G171" s="24" t="n">
        <v>-0.024</v>
      </c>
      <c r="H171" s="24" t="n">
        <v>2.985</v>
      </c>
      <c r="I171" s="24" t="n">
        <v>2.312</v>
      </c>
      <c r="J171" s="24" t="n">
        <v>1.958</v>
      </c>
      <c r="K171" s="24" t="n">
        <v>1.987</v>
      </c>
      <c r="L171" s="24" t="n">
        <v>1.683</v>
      </c>
      <c r="M171" s="24" t="n">
        <v>2.383</v>
      </c>
      <c r="N171" s="24" t="n">
        <v>0.069</v>
      </c>
      <c r="O171" s="24" t="n">
        <v>2.548</v>
      </c>
      <c r="P171" s="24" t="n">
        <v>3.024</v>
      </c>
      <c r="Q171" s="24" t="n">
        <v>2.114</v>
      </c>
      <c r="R171" s="24" t="n">
        <v>2.97</v>
      </c>
      <c r="S171" s="24" t="n">
        <v>2.469</v>
      </c>
      <c r="T171" s="24" t="n">
        <v>3.735</v>
      </c>
      <c r="U171" s="24" t="n">
        <v>0.144</v>
      </c>
      <c r="V171" s="24" t="n">
        <v>3.335</v>
      </c>
      <c r="W171" s="25" t="n">
        <f aca="false">B171-I171</f>
        <v>0.327</v>
      </c>
      <c r="X171" s="25" t="n">
        <f aca="false">C171-J171</f>
        <v>0.00300000000000011</v>
      </c>
      <c r="Y171" s="25" t="n">
        <f aca="false">D171-K171</f>
        <v>0.752</v>
      </c>
      <c r="Z171" s="25" t="n">
        <f aca="false">E171-L171</f>
        <v>0.612</v>
      </c>
      <c r="AA171" s="25" t="n">
        <f aca="false">F171-M171</f>
        <v>1.149</v>
      </c>
      <c r="AB171" s="25" t="n">
        <f aca="false">G171-N171</f>
        <v>-0.093</v>
      </c>
      <c r="AC171" s="25" t="n">
        <f aca="false">H171-O171</f>
        <v>0.437</v>
      </c>
      <c r="AD171" s="25" t="n">
        <f aca="false">W171-AVERAGE(W$4:W171)</f>
        <v>-0.26377380952381</v>
      </c>
      <c r="AE171" s="25" t="n">
        <f aca="false">X171-AVERAGE(X$4:X171)</f>
        <v>-0.257565476190476</v>
      </c>
      <c r="AF171" s="25" t="n">
        <f aca="false">Y171-AVERAGE(Y$4:Y171)</f>
        <v>0.768464285714286</v>
      </c>
      <c r="AG171" s="25" t="n">
        <f aca="false">Z171-AVERAGE(Z$4:Z171)</f>
        <v>0.320928571428571</v>
      </c>
      <c r="AH171" s="25" t="n">
        <f aca="false">AA171-AVERAGE(AA$4:AA171)</f>
        <v>0.191005952380952</v>
      </c>
      <c r="AI171" s="25" t="n">
        <f aca="false">AB171-AVERAGE(AB$4:AB171)</f>
        <v>-0.109089285714286</v>
      </c>
      <c r="AJ171" s="25" t="n">
        <f aca="false">AC171-AVERAGE(AC$4:AC171)</f>
        <v>-1.13983928571429</v>
      </c>
      <c r="AK171" s="23" t="n">
        <f aca="false">-RateDur*(P171-P170)/100</f>
        <v>-0.011343</v>
      </c>
      <c r="AL171" s="23" t="n">
        <f aca="false">-RateDur*(Q171-Q170)/100</f>
        <v>0.00592800000000001</v>
      </c>
      <c r="AM171" s="23" t="n">
        <f aca="false">-RateDur*(R171-R170)/100</f>
        <v>0.00142499999999999</v>
      </c>
      <c r="AN171" s="23" t="n">
        <f aca="false">-RateDur*(S171-S170)/100</f>
        <v>-0.00205199999999999</v>
      </c>
      <c r="AO171" s="23" t="n">
        <f aca="false">-RateDur*(T171-T170)/100</f>
        <v>-0.00281199999999999</v>
      </c>
      <c r="AP171" s="23" t="n">
        <f aca="false">-RateDur*(U171-U170)/100</f>
        <v>0.010032</v>
      </c>
      <c r="AQ171" s="23" t="n">
        <f aca="false">-RateDur*(V171-V170)/100</f>
        <v>0.003705</v>
      </c>
    </row>
    <row r="172" customFormat="false" ht="15" hidden="false" customHeight="false" outlineLevel="0" collapsed="false">
      <c r="A172" s="19" t="n">
        <v>43131</v>
      </c>
      <c r="B172" s="24" t="n">
        <v>2.786</v>
      </c>
      <c r="C172" s="24" t="n">
        <v>2.16</v>
      </c>
      <c r="D172" s="24" t="n">
        <v>3.051</v>
      </c>
      <c r="E172" s="24" t="n">
        <v>2.434</v>
      </c>
      <c r="F172" s="24" t="n">
        <v>3.452</v>
      </c>
      <c r="G172" s="24" t="n">
        <v>0.006</v>
      </c>
      <c r="H172" s="24" t="n">
        <v>3.149</v>
      </c>
      <c r="I172" s="24" t="n">
        <v>2.33</v>
      </c>
      <c r="J172" s="24" t="n">
        <v>1.993</v>
      </c>
      <c r="K172" s="24" t="n">
        <v>1.973</v>
      </c>
      <c r="L172" s="24" t="n">
        <v>1.844</v>
      </c>
      <c r="M172" s="24" t="n">
        <v>2.361</v>
      </c>
      <c r="N172" s="24" t="n">
        <v>0.121</v>
      </c>
      <c r="O172" s="24" t="n">
        <v>2.603</v>
      </c>
      <c r="P172" s="24" t="n">
        <v>2.909</v>
      </c>
      <c r="Q172" s="24" t="n">
        <v>2.442</v>
      </c>
      <c r="R172" s="24" t="n">
        <v>3.277</v>
      </c>
      <c r="S172" s="24" t="n">
        <v>2.65</v>
      </c>
      <c r="T172" s="24" t="n">
        <v>3.739</v>
      </c>
      <c r="U172" s="24" t="n">
        <v>0.488</v>
      </c>
      <c r="V172" s="24" t="n">
        <v>3.309</v>
      </c>
      <c r="W172" s="25" t="n">
        <f aca="false">B172-I172</f>
        <v>0.456</v>
      </c>
      <c r="X172" s="25" t="n">
        <f aca="false">C172-J172</f>
        <v>0.167</v>
      </c>
      <c r="Y172" s="25" t="n">
        <f aca="false">D172-K172</f>
        <v>1.078</v>
      </c>
      <c r="Z172" s="25" t="n">
        <f aca="false">E172-L172</f>
        <v>0.59</v>
      </c>
      <c r="AA172" s="25" t="n">
        <f aca="false">F172-M172</f>
        <v>1.091</v>
      </c>
      <c r="AB172" s="25" t="n">
        <f aca="false">G172-N172</f>
        <v>-0.115</v>
      </c>
      <c r="AC172" s="25" t="n">
        <f aca="false">H172-O172</f>
        <v>0.546</v>
      </c>
      <c r="AD172" s="25" t="n">
        <f aca="false">W172-AVERAGE(W$4:W172)</f>
        <v>-0.133976331360947</v>
      </c>
      <c r="AE172" s="25" t="n">
        <f aca="false">X172-AVERAGE(X$4:X172)</f>
        <v>-0.0930118343195266</v>
      </c>
      <c r="AF172" s="25" t="n">
        <f aca="false">Y172-AVERAGE(Y$4:Y172)</f>
        <v>1.08798816568047</v>
      </c>
      <c r="AG172" s="25" t="n">
        <f aca="false">Z172-AVERAGE(Z$4:Z172)</f>
        <v>0.29715976331361</v>
      </c>
      <c r="AH172" s="25" t="n">
        <f aca="false">AA172-AVERAGE(AA$4:AA172)</f>
        <v>0.132218934911242</v>
      </c>
      <c r="AI172" s="25" t="n">
        <f aca="false">AB172-AVERAGE(AB$4:AB172)</f>
        <v>-0.130313609467456</v>
      </c>
      <c r="AJ172" s="25" t="n">
        <f aca="false">AC172-AVERAGE(AC$4:AC172)</f>
        <v>-1.02473964497041</v>
      </c>
      <c r="AK172" s="23" t="n">
        <f aca="false">-RateDur*(P172-P171)/100</f>
        <v>0.002185</v>
      </c>
      <c r="AL172" s="23" t="n">
        <f aca="false">-RateDur*(Q172-Q171)/100</f>
        <v>-0.00623200000000001</v>
      </c>
      <c r="AM172" s="23" t="n">
        <f aca="false">-RateDur*(R172-R171)/100</f>
        <v>-0.005833</v>
      </c>
      <c r="AN172" s="23" t="n">
        <f aca="false">-RateDur*(S172-S171)/100</f>
        <v>-0.003439</v>
      </c>
      <c r="AO172" s="23" t="n">
        <f aca="false">-RateDur*(T172-T171)/100</f>
        <v>-7.60000000000001E-005</v>
      </c>
      <c r="AP172" s="23" t="n">
        <f aca="false">-RateDur*(U172-U171)/100</f>
        <v>-0.006536</v>
      </c>
      <c r="AQ172" s="23" t="n">
        <f aca="false">-RateDur*(V172-V171)/100</f>
        <v>0.000493999999999996</v>
      </c>
    </row>
    <row r="173" customFormat="false" ht="15" hidden="false" customHeight="false" outlineLevel="0" collapsed="false">
      <c r="A173" s="19" t="n">
        <v>43159</v>
      </c>
      <c r="B173" s="24" t="n">
        <v>2.645</v>
      </c>
      <c r="C173" s="24" t="n">
        <v>2.212</v>
      </c>
      <c r="D173" s="24" t="n">
        <v>2.736</v>
      </c>
      <c r="E173" s="24" t="n">
        <v>2.666</v>
      </c>
      <c r="F173" s="24" t="n">
        <v>3.616</v>
      </c>
      <c r="G173" s="24" t="n">
        <v>0.214</v>
      </c>
      <c r="H173" s="24" t="n">
        <v>3.158</v>
      </c>
      <c r="I173" s="24" t="n">
        <v>2.358</v>
      </c>
      <c r="J173" s="24" t="n">
        <v>1.972</v>
      </c>
      <c r="K173" s="24" t="n">
        <v>2.116</v>
      </c>
      <c r="L173" s="24" t="n">
        <v>1.836</v>
      </c>
      <c r="M173" s="24" t="n">
        <v>2.305</v>
      </c>
      <c r="N173" s="24" t="n">
        <v>0.083</v>
      </c>
      <c r="O173" s="24" t="n">
        <v>2.581</v>
      </c>
      <c r="P173" s="24" t="n">
        <v>2.879</v>
      </c>
      <c r="Q173" s="24" t="n">
        <v>2.352</v>
      </c>
      <c r="R173" s="24" t="n">
        <v>2.994</v>
      </c>
      <c r="S173" s="24" t="n">
        <v>2.767</v>
      </c>
      <c r="T173" s="24" t="n">
        <v>3.913</v>
      </c>
      <c r="U173" s="24" t="n">
        <v>0.485</v>
      </c>
      <c r="V173" s="24" t="n">
        <v>3.443</v>
      </c>
      <c r="W173" s="25" t="n">
        <f aca="false">B173-I173</f>
        <v>0.287</v>
      </c>
      <c r="X173" s="25" t="n">
        <f aca="false">C173-J173</f>
        <v>0.24</v>
      </c>
      <c r="Y173" s="25" t="n">
        <f aca="false">D173-K173</f>
        <v>0.62</v>
      </c>
      <c r="Z173" s="25" t="n">
        <f aca="false">E173-L173</f>
        <v>0.83</v>
      </c>
      <c r="AA173" s="25" t="n">
        <f aca="false">F173-M173</f>
        <v>1.311</v>
      </c>
      <c r="AB173" s="25" t="n">
        <f aca="false">G173-N173</f>
        <v>0.131</v>
      </c>
      <c r="AC173" s="25" t="n">
        <f aca="false">H173-O173</f>
        <v>0.577</v>
      </c>
      <c r="AD173" s="25" t="n">
        <f aca="false">W173-AVERAGE(W$4:W173)</f>
        <v>-0.301194117647059</v>
      </c>
      <c r="AE173" s="25" t="n">
        <f aca="false">X173-AVERAGE(X$4:X173)</f>
        <v>-0.0198941176470586</v>
      </c>
      <c r="AF173" s="25" t="n">
        <f aca="false">Y173-AVERAGE(Y$4:Y173)</f>
        <v>0.626282352941177</v>
      </c>
      <c r="AG173" s="25" t="n">
        <f aca="false">Z173-AVERAGE(Z$4:Z173)</f>
        <v>0.534</v>
      </c>
      <c r="AH173" s="25" t="n">
        <f aca="false">AA173-AVERAGE(AA$4:AA173)</f>
        <v>0.350147058823529</v>
      </c>
      <c r="AI173" s="25" t="n">
        <f aca="false">AB173-AVERAGE(AB$4:AB173)</f>
        <v>0.115005882352941</v>
      </c>
      <c r="AJ173" s="25" t="n">
        <f aca="false">AC173-AVERAGE(AC$4:AC173)</f>
        <v>-0.987894117647059</v>
      </c>
      <c r="AK173" s="23" t="n">
        <f aca="false">-RateDur*(P173-P172)/100</f>
        <v>0.000569999999999996</v>
      </c>
      <c r="AL173" s="23" t="n">
        <f aca="false">-RateDur*(Q173-Q172)/100</f>
        <v>0.00171000000000001</v>
      </c>
      <c r="AM173" s="23" t="n">
        <f aca="false">-RateDur*(R173-R172)/100</f>
        <v>0.005377</v>
      </c>
      <c r="AN173" s="23" t="n">
        <f aca="false">-RateDur*(S173-S172)/100</f>
        <v>-0.002223</v>
      </c>
      <c r="AO173" s="23" t="n">
        <f aca="false">-RateDur*(T173-T172)/100</f>
        <v>-0.003306</v>
      </c>
      <c r="AP173" s="23" t="n">
        <f aca="false">-RateDur*(U173-U172)/100</f>
        <v>5.7E-005</v>
      </c>
      <c r="AQ173" s="23" t="n">
        <f aca="false">-RateDur*(V173-V172)/100</f>
        <v>-0.002546</v>
      </c>
    </row>
    <row r="174" customFormat="false" ht="15" hidden="false" customHeight="false" outlineLevel="0" collapsed="false">
      <c r="A174" s="19" t="n">
        <v>43190</v>
      </c>
      <c r="B174" s="24" t="n">
        <v>2.679</v>
      </c>
      <c r="C174" s="24" t="n">
        <v>2.487</v>
      </c>
      <c r="D174" s="24" t="n">
        <v>2.69</v>
      </c>
      <c r="E174" s="24" t="n">
        <v>2.469</v>
      </c>
      <c r="F174" s="24" t="n">
        <v>3.849</v>
      </c>
      <c r="G174" s="24" t="n">
        <v>0.224</v>
      </c>
      <c r="H174" s="24" t="n">
        <v>3.307</v>
      </c>
      <c r="I174" s="24" t="n">
        <v>2.298</v>
      </c>
      <c r="J174" s="24" t="n">
        <v>2.007</v>
      </c>
      <c r="K174" s="24" t="n">
        <v>2.076</v>
      </c>
      <c r="L174" s="24" t="n">
        <v>1.779</v>
      </c>
      <c r="M174" s="24" t="n">
        <v>2.361</v>
      </c>
      <c r="N174" s="24" t="n">
        <v>0.049</v>
      </c>
      <c r="O174" s="24" t="n">
        <v>2.627</v>
      </c>
      <c r="P174" s="24" t="n">
        <v>2.855</v>
      </c>
      <c r="Q174" s="24" t="n">
        <v>2.727</v>
      </c>
      <c r="R174" s="24" t="n">
        <v>2.95</v>
      </c>
      <c r="S174" s="24" t="n">
        <v>2.836</v>
      </c>
      <c r="T174" s="24" t="n">
        <v>4.025</v>
      </c>
      <c r="U174" s="24" t="n">
        <v>0.532</v>
      </c>
      <c r="V174" s="24" t="n">
        <v>3.518</v>
      </c>
      <c r="W174" s="25" t="n">
        <f aca="false">B174-I174</f>
        <v>0.381</v>
      </c>
      <c r="X174" s="25" t="n">
        <f aca="false">C174-J174</f>
        <v>0.48</v>
      </c>
      <c r="Y174" s="25" t="n">
        <f aca="false">D174-K174</f>
        <v>0.614</v>
      </c>
      <c r="Z174" s="25" t="n">
        <f aca="false">E174-L174</f>
        <v>0.69</v>
      </c>
      <c r="AA174" s="25" t="n">
        <f aca="false">F174-M174</f>
        <v>1.488</v>
      </c>
      <c r="AB174" s="25" t="n">
        <f aca="false">G174-N174</f>
        <v>0.175</v>
      </c>
      <c r="AC174" s="25" t="n">
        <f aca="false">H174-O174</f>
        <v>0.68</v>
      </c>
      <c r="AD174" s="25" t="n">
        <f aca="false">W174-AVERAGE(W$4:W174)</f>
        <v>-0.205982456140351</v>
      </c>
      <c r="AE174" s="25" t="n">
        <f aca="false">X174-AVERAGE(X$4:X174)</f>
        <v>0.218818713450292</v>
      </c>
      <c r="AF174" s="25" t="n">
        <f aca="false">Y174-AVERAGE(Y$4:Y174)</f>
        <v>0.616654970760234</v>
      </c>
      <c r="AG174" s="25" t="n">
        <f aca="false">Z174-AVERAGE(Z$4:Z174)</f>
        <v>0.391695906432749</v>
      </c>
      <c r="AH174" s="25" t="n">
        <f aca="false">AA174-AVERAGE(AA$4:AA174)</f>
        <v>0.52406432748538</v>
      </c>
      <c r="AI174" s="25" t="n">
        <f aca="false">AB174-AVERAGE(AB$4:AB174)</f>
        <v>0.158076023391813</v>
      </c>
      <c r="AJ174" s="25" t="n">
        <f aca="false">AC174-AVERAGE(AC$4:AC174)</f>
        <v>-0.879719298245614</v>
      </c>
      <c r="AK174" s="23" t="n">
        <f aca="false">-RateDur*(P174-P173)/100</f>
        <v>0.000456</v>
      </c>
      <c r="AL174" s="23" t="n">
        <f aca="false">-RateDur*(Q174-Q173)/100</f>
        <v>-0.007125</v>
      </c>
      <c r="AM174" s="23" t="n">
        <f aca="false">-RateDur*(R174-R173)/100</f>
        <v>0.000836000000000001</v>
      </c>
      <c r="AN174" s="23" t="n">
        <f aca="false">-RateDur*(S174-S173)/100</f>
        <v>-0.001311</v>
      </c>
      <c r="AO174" s="23" t="n">
        <f aca="false">-RateDur*(T174-T173)/100</f>
        <v>-0.00212800000000001</v>
      </c>
      <c r="AP174" s="23" t="n">
        <f aca="false">-RateDur*(U174-U173)/100</f>
        <v>-0.000893000000000001</v>
      </c>
      <c r="AQ174" s="23" t="n">
        <f aca="false">-RateDur*(V174-V173)/100</f>
        <v>-0.00142499999999999</v>
      </c>
    </row>
    <row r="175" customFormat="false" ht="15" hidden="false" customHeight="false" outlineLevel="0" collapsed="false">
      <c r="A175" s="19" t="n">
        <v>43220</v>
      </c>
      <c r="B175" s="24" t="n">
        <v>2.698</v>
      </c>
      <c r="C175" s="24" t="n">
        <v>2.548</v>
      </c>
      <c r="D175" s="24" t="n">
        <v>2.609</v>
      </c>
      <c r="E175" s="24" t="n">
        <v>2.458</v>
      </c>
      <c r="F175" s="24" t="n">
        <v>3.571</v>
      </c>
      <c r="G175" s="24" t="n">
        <v>0.258</v>
      </c>
      <c r="H175" s="24" t="n">
        <v>3.172</v>
      </c>
      <c r="I175" s="24" t="n">
        <v>2.341</v>
      </c>
      <c r="J175" s="24" t="n">
        <v>2.085</v>
      </c>
      <c r="K175" s="24" t="n">
        <v>2.169</v>
      </c>
      <c r="L175" s="24" t="n">
        <v>1.748</v>
      </c>
      <c r="M175" s="24" t="n">
        <v>2.374</v>
      </c>
      <c r="N175" s="24" t="n">
        <v>0.032</v>
      </c>
      <c r="O175" s="24" t="n">
        <v>2.572</v>
      </c>
      <c r="P175" s="24" t="n">
        <v>2.953</v>
      </c>
      <c r="Q175" s="24" t="n">
        <v>2.926</v>
      </c>
      <c r="R175" s="24" t="n">
        <v>2.778</v>
      </c>
      <c r="S175" s="24" t="n">
        <v>2.721</v>
      </c>
      <c r="T175" s="24" t="n">
        <v>3.961</v>
      </c>
      <c r="U175" s="24" t="n">
        <v>0.438</v>
      </c>
      <c r="V175" s="24" t="n">
        <v>3.404</v>
      </c>
      <c r="W175" s="25" t="n">
        <f aca="false">B175-I175</f>
        <v>0.357</v>
      </c>
      <c r="X175" s="25" t="n">
        <f aca="false">C175-J175</f>
        <v>0.463</v>
      </c>
      <c r="Y175" s="25" t="n">
        <f aca="false">D175-K175</f>
        <v>0.44</v>
      </c>
      <c r="Z175" s="25" t="n">
        <f aca="false">E175-L175</f>
        <v>0.71</v>
      </c>
      <c r="AA175" s="25" t="n">
        <f aca="false">F175-M175</f>
        <v>1.197</v>
      </c>
      <c r="AB175" s="25" t="n">
        <f aca="false">G175-N175</f>
        <v>0.226</v>
      </c>
      <c r="AC175" s="25" t="n">
        <f aca="false">H175-O175</f>
        <v>0.6</v>
      </c>
      <c r="AD175" s="25" t="n">
        <f aca="false">W175-AVERAGE(W$4:W175)</f>
        <v>-0.22864534883721</v>
      </c>
      <c r="AE175" s="25" t="n">
        <f aca="false">X175-AVERAGE(X$4:X175)</f>
        <v>0.200645348837209</v>
      </c>
      <c r="AF175" s="25" t="n">
        <f aca="false">Y175-AVERAGE(Y$4:Y175)</f>
        <v>0.440081395348837</v>
      </c>
      <c r="AG175" s="25" t="n">
        <f aca="false">Z175-AVERAGE(Z$4:Z175)</f>
        <v>0.409302325581396</v>
      </c>
      <c r="AH175" s="25" t="n">
        <f aca="false">AA175-AVERAGE(AA$4:AA175)</f>
        <v>0.231709302325581</v>
      </c>
      <c r="AI175" s="25" t="n">
        <f aca="false">AB175-AVERAGE(AB$4:AB175)</f>
        <v>0.207860465116279</v>
      </c>
      <c r="AJ175" s="25" t="n">
        <f aca="false">AC175-AVERAGE(AC$4:AC175)</f>
        <v>-0.954139534883721</v>
      </c>
      <c r="AK175" s="23" t="n">
        <f aca="false">-RateDur*(P175-P174)/100</f>
        <v>-0.001862</v>
      </c>
      <c r="AL175" s="23" t="n">
        <f aca="false">-RateDur*(Q175-Q174)/100</f>
        <v>-0.00378100000000001</v>
      </c>
      <c r="AM175" s="23" t="n">
        <f aca="false">-RateDur*(R175-R174)/100</f>
        <v>0.003268</v>
      </c>
      <c r="AN175" s="23" t="n">
        <f aca="false">-RateDur*(S175-S174)/100</f>
        <v>0.002185</v>
      </c>
      <c r="AO175" s="23" t="n">
        <f aca="false">-RateDur*(T175-T174)/100</f>
        <v>0.00121600000000001</v>
      </c>
      <c r="AP175" s="23" t="n">
        <f aca="false">-RateDur*(U175-U174)/100</f>
        <v>0.001786</v>
      </c>
      <c r="AQ175" s="23" t="n">
        <f aca="false">-RateDur*(V175-V174)/100</f>
        <v>0.002166</v>
      </c>
    </row>
    <row r="176" customFormat="false" ht="15" hidden="false" customHeight="false" outlineLevel="0" collapsed="false">
      <c r="A176" s="19" t="n">
        <v>43251</v>
      </c>
      <c r="B176" s="24" t="n">
        <v>2.501</v>
      </c>
      <c r="C176" s="24" t="n">
        <v>2.616</v>
      </c>
      <c r="D176" s="24" t="n">
        <v>2.519</v>
      </c>
      <c r="E176" s="24" t="n">
        <v>2.668</v>
      </c>
      <c r="F176" s="24" t="n">
        <v>3.7</v>
      </c>
      <c r="G176" s="24" t="n">
        <v>0.365</v>
      </c>
      <c r="H176" s="24" t="n">
        <v>3.15</v>
      </c>
      <c r="I176" s="24" t="n">
        <v>2.214</v>
      </c>
      <c r="J176" s="24" t="n">
        <v>2.126</v>
      </c>
      <c r="K176" s="24" t="n">
        <v>2.134</v>
      </c>
      <c r="L176" s="24" t="n">
        <v>1.752</v>
      </c>
      <c r="M176" s="24" t="n">
        <v>2.486</v>
      </c>
      <c r="N176" s="24" t="n">
        <v>0.04</v>
      </c>
      <c r="O176" s="24" t="n">
        <v>2.486</v>
      </c>
      <c r="P176" s="24" t="n">
        <v>2.956</v>
      </c>
      <c r="Q176" s="24" t="n">
        <v>2.851</v>
      </c>
      <c r="R176" s="24" t="n">
        <v>2.829</v>
      </c>
      <c r="S176" s="24" t="n">
        <v>2.846</v>
      </c>
      <c r="T176" s="24" t="n">
        <v>3.918</v>
      </c>
      <c r="U176" s="24" t="n">
        <v>0.733</v>
      </c>
      <c r="V176" s="24" t="n">
        <v>3.487</v>
      </c>
      <c r="W176" s="25" t="n">
        <f aca="false">B176-I176</f>
        <v>0.287</v>
      </c>
      <c r="X176" s="25" t="n">
        <f aca="false">C176-J176</f>
        <v>0.49</v>
      </c>
      <c r="Y176" s="25" t="n">
        <f aca="false">D176-K176</f>
        <v>0.385</v>
      </c>
      <c r="Z176" s="25" t="n">
        <f aca="false">E176-L176</f>
        <v>0.916</v>
      </c>
      <c r="AA176" s="25" t="n">
        <f aca="false">F176-M176</f>
        <v>1.214</v>
      </c>
      <c r="AB176" s="25" t="n">
        <f aca="false">G176-N176</f>
        <v>0.325</v>
      </c>
      <c r="AC176" s="25" t="n">
        <f aca="false">H176-O176</f>
        <v>0.664</v>
      </c>
      <c r="AD176" s="25" t="n">
        <f aca="false">W176-AVERAGE(W$4:W176)</f>
        <v>-0.296919075144509</v>
      </c>
      <c r="AE176" s="25" t="n">
        <f aca="false">X176-AVERAGE(X$4:X176)</f>
        <v>0.226329479768786</v>
      </c>
      <c r="AF176" s="25" t="n">
        <f aca="false">Y176-AVERAGE(Y$4:Y176)</f>
        <v>0.38285549132948</v>
      </c>
      <c r="AG176" s="25" t="n">
        <f aca="false">Z176-AVERAGE(Z$4:Z176)</f>
        <v>0.611745664739885</v>
      </c>
      <c r="AH176" s="25" t="n">
        <f aca="false">AA176-AVERAGE(AA$4:AA176)</f>
        <v>0.247271676300578</v>
      </c>
      <c r="AI176" s="25" t="n">
        <f aca="false">AB176-AVERAGE(AB$4:AB176)</f>
        <v>0.305086705202312</v>
      </c>
      <c r="AJ176" s="25" t="n">
        <f aca="false">AC176-AVERAGE(AC$4:AC176)</f>
        <v>-0.88499421965318</v>
      </c>
      <c r="AK176" s="23" t="n">
        <f aca="false">-RateDur*(P176-P175)/100</f>
        <v>-5.70000000000022E-005</v>
      </c>
      <c r="AL176" s="23" t="n">
        <f aca="false">-RateDur*(Q176-Q175)/100</f>
        <v>0.001425</v>
      </c>
      <c r="AM176" s="23" t="n">
        <f aca="false">-RateDur*(R176-R175)/100</f>
        <v>-0.000969000000000003</v>
      </c>
      <c r="AN176" s="23" t="n">
        <f aca="false">-RateDur*(S176-S175)/100</f>
        <v>-0.002375</v>
      </c>
      <c r="AO176" s="23" t="n">
        <f aca="false">-RateDur*(T176-T175)/100</f>
        <v>0.000816999999999994</v>
      </c>
      <c r="AP176" s="23" t="n">
        <f aca="false">-RateDur*(U176-U175)/100</f>
        <v>-0.005605</v>
      </c>
      <c r="AQ176" s="23" t="n">
        <f aca="false">-RateDur*(V176-V175)/100</f>
        <v>-0.001577</v>
      </c>
    </row>
    <row r="177" customFormat="false" ht="15" hidden="false" customHeight="false" outlineLevel="0" collapsed="false">
      <c r="A177" s="19" t="n">
        <v>43281</v>
      </c>
      <c r="B177" s="24" t="n">
        <v>2.292</v>
      </c>
      <c r="C177" s="24" t="n">
        <v>2.799</v>
      </c>
      <c r="D177" s="24" t="n">
        <v>2.568</v>
      </c>
      <c r="E177" s="24" t="n">
        <v>2.684</v>
      </c>
      <c r="F177" s="24" t="n">
        <v>3.694</v>
      </c>
      <c r="G177" s="24" t="n">
        <v>0.489</v>
      </c>
      <c r="H177" s="24" t="n">
        <v>3.366</v>
      </c>
      <c r="I177" s="24" t="n">
        <v>2.149</v>
      </c>
      <c r="J177" s="24" t="n">
        <v>2.174</v>
      </c>
      <c r="K177" s="24" t="n">
        <v>2.208</v>
      </c>
      <c r="L177" s="24" t="n">
        <v>1.702</v>
      </c>
      <c r="M177" s="24" t="n">
        <v>2.433</v>
      </c>
      <c r="N177" s="24" t="n">
        <v>-0.03</v>
      </c>
      <c r="O177" s="24" t="n">
        <v>2.538</v>
      </c>
      <c r="P177" s="24" t="n">
        <v>2.473</v>
      </c>
      <c r="Q177" s="24" t="n">
        <v>3.154</v>
      </c>
      <c r="R177" s="24" t="n">
        <v>2.873</v>
      </c>
      <c r="S177" s="24" t="n">
        <v>2.985</v>
      </c>
      <c r="T177" s="24" t="n">
        <v>4.004</v>
      </c>
      <c r="U177" s="24" t="n">
        <v>0.528</v>
      </c>
      <c r="V177" s="24" t="n">
        <v>3.693</v>
      </c>
      <c r="W177" s="25" t="n">
        <f aca="false">B177-I177</f>
        <v>0.143</v>
      </c>
      <c r="X177" s="25" t="n">
        <f aca="false">C177-J177</f>
        <v>0.625</v>
      </c>
      <c r="Y177" s="25" t="n">
        <f aca="false">D177-K177</f>
        <v>0.36</v>
      </c>
      <c r="Z177" s="25" t="n">
        <f aca="false">E177-L177</f>
        <v>0.982</v>
      </c>
      <c r="AA177" s="25" t="n">
        <f aca="false">F177-M177</f>
        <v>1.261</v>
      </c>
      <c r="AB177" s="25" t="n">
        <f aca="false">G177-N177</f>
        <v>0.519</v>
      </c>
      <c r="AC177" s="25" t="n">
        <f aca="false">H177-O177</f>
        <v>0.828</v>
      </c>
      <c r="AD177" s="25" t="n">
        <f aca="false">W177-AVERAGE(W$4:W177)</f>
        <v>-0.438385057471265</v>
      </c>
      <c r="AE177" s="25" t="n">
        <f aca="false">X177-AVERAGE(X$4:X177)</f>
        <v>0.359252873563218</v>
      </c>
      <c r="AF177" s="25" t="n">
        <f aca="false">Y177-AVERAGE(Y$4:Y177)</f>
        <v>0.355798850574713</v>
      </c>
      <c r="AG177" s="25" t="n">
        <f aca="false">Z177-AVERAGE(Z$4:Z177)</f>
        <v>0.673850574712644</v>
      </c>
      <c r="AH177" s="25" t="n">
        <f aca="false">AA177-AVERAGE(AA$4:AA177)</f>
        <v>0.292580459770115</v>
      </c>
      <c r="AI177" s="25" t="n">
        <f aca="false">AB177-AVERAGE(AB$4:AB177)</f>
        <v>0.496218390804598</v>
      </c>
      <c r="AJ177" s="25" t="n">
        <f aca="false">AC177-AVERAGE(AC$4:AC177)</f>
        <v>-0.716850574712644</v>
      </c>
      <c r="AK177" s="23" t="n">
        <f aca="false">-RateDur*(P177-P176)/100</f>
        <v>0.009177</v>
      </c>
      <c r="AL177" s="23" t="n">
        <f aca="false">-RateDur*(Q177-Q176)/100</f>
        <v>-0.005757</v>
      </c>
      <c r="AM177" s="23" t="n">
        <f aca="false">-RateDur*(R177-R176)/100</f>
        <v>-0.000836000000000001</v>
      </c>
      <c r="AN177" s="23" t="n">
        <f aca="false">-RateDur*(S177-S176)/100</f>
        <v>-0.002641</v>
      </c>
      <c r="AO177" s="23" t="n">
        <f aca="false">-RateDur*(T177-T176)/100</f>
        <v>-0.00163399999999999</v>
      </c>
      <c r="AP177" s="23" t="n">
        <f aca="false">-RateDur*(U177-U176)/100</f>
        <v>0.003895</v>
      </c>
      <c r="AQ177" s="23" t="n">
        <f aca="false">-RateDur*(V177-V176)/100</f>
        <v>-0.003914</v>
      </c>
    </row>
    <row r="178" customFormat="false" ht="15" hidden="false" customHeight="false" outlineLevel="0" collapsed="false">
      <c r="A178" s="19" t="n">
        <v>43312</v>
      </c>
      <c r="B178" s="24" t="n">
        <v>2.441</v>
      </c>
      <c r="C178" s="24" t="n">
        <v>2.508</v>
      </c>
      <c r="D178" s="24" t="n">
        <v>2.654</v>
      </c>
      <c r="E178" s="24" t="n">
        <v>2.807</v>
      </c>
      <c r="F178" s="24" t="n">
        <v>3.645</v>
      </c>
      <c r="G178" s="24" t="n">
        <v>0.464</v>
      </c>
      <c r="H178" s="24" t="n">
        <v>3.493</v>
      </c>
      <c r="I178" s="24" t="n">
        <v>2.096</v>
      </c>
      <c r="J178" s="24" t="n">
        <v>2.197</v>
      </c>
      <c r="K178" s="24" t="n">
        <v>2.213</v>
      </c>
      <c r="L178" s="24" t="n">
        <v>1.728</v>
      </c>
      <c r="M178" s="24" t="n">
        <v>2.385</v>
      </c>
      <c r="N178" s="24" t="n">
        <v>-0.058</v>
      </c>
      <c r="O178" s="24" t="n">
        <v>2.488</v>
      </c>
      <c r="P178" s="24" t="n">
        <v>2.749</v>
      </c>
      <c r="Q178" s="24" t="n">
        <v>2.834</v>
      </c>
      <c r="R178" s="24" t="n">
        <v>2.996</v>
      </c>
      <c r="S178" s="24" t="n">
        <v>3.014</v>
      </c>
      <c r="T178" s="24" t="n">
        <v>3.862</v>
      </c>
      <c r="U178" s="24" t="n">
        <v>0.61</v>
      </c>
      <c r="V178" s="24" t="n">
        <v>3.705</v>
      </c>
      <c r="W178" s="25" t="n">
        <f aca="false">B178-I178</f>
        <v>0.345</v>
      </c>
      <c r="X178" s="25" t="n">
        <f aca="false">C178-J178</f>
        <v>0.311</v>
      </c>
      <c r="Y178" s="25" t="n">
        <f aca="false">D178-K178</f>
        <v>0.441</v>
      </c>
      <c r="Z178" s="25" t="n">
        <f aca="false">E178-L178</f>
        <v>1.079</v>
      </c>
      <c r="AA178" s="25" t="n">
        <f aca="false">F178-M178</f>
        <v>1.26</v>
      </c>
      <c r="AB178" s="25" t="n">
        <f aca="false">G178-N178</f>
        <v>0.522</v>
      </c>
      <c r="AC178" s="25" t="n">
        <f aca="false">H178-O178</f>
        <v>1.005</v>
      </c>
      <c r="AD178" s="25" t="n">
        <f aca="false">W178-AVERAGE(W$4:W178)</f>
        <v>-0.235034285714286</v>
      </c>
      <c r="AE178" s="25" t="n">
        <f aca="false">X178-AVERAGE(X$4:X178)</f>
        <v>0.0449942857142857</v>
      </c>
      <c r="AF178" s="25" t="n">
        <f aca="false">Y178-AVERAGE(Y$4:Y178)</f>
        <v>0.434302857142857</v>
      </c>
      <c r="AG178" s="25" t="n">
        <f aca="false">Z178-AVERAGE(Z$4:Z178)</f>
        <v>0.766445714285714</v>
      </c>
      <c r="AH178" s="25" t="n">
        <f aca="false">AA178-AVERAGE(AA$4:AA178)</f>
        <v>0.289914285714286</v>
      </c>
      <c r="AI178" s="25" t="n">
        <f aca="false">AB178-AVERAGE(AB$4:AB178)</f>
        <v>0.496365714285714</v>
      </c>
      <c r="AJ178" s="25" t="n">
        <f aca="false">AC178-AVERAGE(AC$4:AC178)</f>
        <v>-0.536765714285715</v>
      </c>
      <c r="AK178" s="23" t="n">
        <f aca="false">-RateDur*(P178-P177)/100</f>
        <v>-0.005244</v>
      </c>
      <c r="AL178" s="23" t="n">
        <f aca="false">-RateDur*(Q178-Q177)/100</f>
        <v>0.00608</v>
      </c>
      <c r="AM178" s="23" t="n">
        <f aca="false">-RateDur*(R178-R177)/100</f>
        <v>-0.002337</v>
      </c>
      <c r="AN178" s="23" t="n">
        <f aca="false">-RateDur*(S178-S177)/100</f>
        <v>-0.000550999999999998</v>
      </c>
      <c r="AO178" s="23" t="n">
        <f aca="false">-RateDur*(T178-T177)/100</f>
        <v>0.00269799999999999</v>
      </c>
      <c r="AP178" s="23" t="n">
        <f aca="false">-RateDur*(U178-U177)/100</f>
        <v>-0.001558</v>
      </c>
      <c r="AQ178" s="23" t="n">
        <f aca="false">-RateDur*(V178-V177)/100</f>
        <v>-0.000228</v>
      </c>
    </row>
    <row r="179" customFormat="false" ht="15" hidden="false" customHeight="false" outlineLevel="0" collapsed="false">
      <c r="A179" s="19" t="n">
        <v>43343</v>
      </c>
      <c r="B179" s="24" t="n">
        <v>2.478</v>
      </c>
      <c r="C179" s="24" t="n">
        <v>2.604</v>
      </c>
      <c r="D179" s="24" t="n">
        <v>2.718</v>
      </c>
      <c r="E179" s="24" t="n">
        <v>2.771</v>
      </c>
      <c r="F179" s="24" t="n">
        <v>3.731</v>
      </c>
      <c r="G179" s="24" t="n">
        <v>0.311</v>
      </c>
      <c r="H179" s="24" t="n">
        <v>3.568</v>
      </c>
      <c r="I179" s="24" t="n">
        <v>2.019</v>
      </c>
      <c r="J179" s="24" t="n">
        <v>1.988</v>
      </c>
      <c r="K179" s="24" t="n">
        <v>2.236</v>
      </c>
      <c r="L179" s="24" t="n">
        <v>1.639</v>
      </c>
      <c r="M179" s="24" t="n">
        <v>2.457</v>
      </c>
      <c r="N179" s="24" t="n">
        <v>0.065</v>
      </c>
      <c r="O179" s="24" t="n">
        <v>2.345</v>
      </c>
      <c r="P179" s="24" t="n">
        <v>2.746</v>
      </c>
      <c r="Q179" s="24" t="n">
        <v>2.671</v>
      </c>
      <c r="R179" s="24" t="n">
        <v>2.809</v>
      </c>
      <c r="S179" s="24" t="n">
        <v>3.178</v>
      </c>
      <c r="T179" s="24" t="n">
        <v>4.065</v>
      </c>
      <c r="U179" s="24" t="n">
        <v>0.538</v>
      </c>
      <c r="V179" s="24" t="n">
        <v>3.843</v>
      </c>
      <c r="W179" s="25" t="n">
        <f aca="false">B179-I179</f>
        <v>0.459</v>
      </c>
      <c r="X179" s="25" t="n">
        <f aca="false">C179-J179</f>
        <v>0.616</v>
      </c>
      <c r="Y179" s="25" t="n">
        <f aca="false">D179-K179</f>
        <v>0.482</v>
      </c>
      <c r="Z179" s="25" t="n">
        <f aca="false">E179-L179</f>
        <v>1.132</v>
      </c>
      <c r="AA179" s="25" t="n">
        <f aca="false">F179-M179</f>
        <v>1.274</v>
      </c>
      <c r="AB179" s="25" t="n">
        <f aca="false">G179-N179</f>
        <v>0.246</v>
      </c>
      <c r="AC179" s="25" t="n">
        <f aca="false">H179-O179</f>
        <v>1.223</v>
      </c>
      <c r="AD179" s="25" t="n">
        <f aca="false">W179-AVERAGE(W$4:W179)</f>
        <v>-0.120346590909091</v>
      </c>
      <c r="AE179" s="25" t="n">
        <f aca="false">X179-AVERAGE(X$4:X179)</f>
        <v>0.348005681818182</v>
      </c>
      <c r="AF179" s="25" t="n">
        <f aca="false">Y179-AVERAGE(Y$4:Y179)</f>
        <v>0.472602272727273</v>
      </c>
      <c r="AG179" s="25" t="n">
        <f aca="false">Z179-AVERAGE(Z$4:Z179)</f>
        <v>0.814789772727273</v>
      </c>
      <c r="AH179" s="25" t="n">
        <f aca="false">AA179-AVERAGE(AA$4:AA179)</f>
        <v>0.3021875</v>
      </c>
      <c r="AI179" s="25" t="n">
        <f aca="false">AB179-AVERAGE(AB$4:AB179)</f>
        <v>0.219113636363636</v>
      </c>
      <c r="AJ179" s="25" t="n">
        <f aca="false">AC179-AVERAGE(AC$4:AC179)</f>
        <v>-0.316954545454546</v>
      </c>
      <c r="AK179" s="23" t="n">
        <f aca="false">-RateDur*(P179-P178)/100</f>
        <v>5.70000000000022E-005</v>
      </c>
      <c r="AL179" s="23" t="n">
        <f aca="false">-RateDur*(Q179-Q178)/100</f>
        <v>0.003097</v>
      </c>
      <c r="AM179" s="23" t="n">
        <f aca="false">-RateDur*(R179-R178)/100</f>
        <v>0.003553</v>
      </c>
      <c r="AN179" s="23" t="n">
        <f aca="false">-RateDur*(S179-S178)/100</f>
        <v>-0.003116</v>
      </c>
      <c r="AO179" s="23" t="n">
        <f aca="false">-RateDur*(T179-T178)/100</f>
        <v>-0.00385700000000001</v>
      </c>
      <c r="AP179" s="23" t="n">
        <f aca="false">-RateDur*(U179-U178)/100</f>
        <v>0.001368</v>
      </c>
      <c r="AQ179" s="23" t="n">
        <f aca="false">-RateDur*(V179-V178)/100</f>
        <v>-0.002622</v>
      </c>
    </row>
    <row r="180" customFormat="false" ht="15" hidden="false" customHeight="false" outlineLevel="0" collapsed="false">
      <c r="A180" s="19" t="n">
        <v>43373</v>
      </c>
      <c r="B180" s="24" t="n">
        <v>2.254</v>
      </c>
      <c r="C180" s="24" t="n">
        <v>2.601</v>
      </c>
      <c r="D180" s="24" t="n">
        <v>2.615</v>
      </c>
      <c r="E180" s="24" t="n">
        <v>3.12</v>
      </c>
      <c r="F180" s="24" t="n">
        <v>4.111</v>
      </c>
      <c r="G180" s="24" t="n">
        <v>0.616</v>
      </c>
      <c r="H180" s="24" t="n">
        <v>3.26</v>
      </c>
      <c r="I180" s="24" t="n">
        <v>2.015</v>
      </c>
      <c r="J180" s="24" t="n">
        <v>1.908</v>
      </c>
      <c r="K180" s="24" t="n">
        <v>2.186</v>
      </c>
      <c r="L180" s="24" t="n">
        <v>1.656</v>
      </c>
      <c r="M180" s="24" t="n">
        <v>2.517</v>
      </c>
      <c r="N180" s="24" t="n">
        <v>0.133</v>
      </c>
      <c r="O180" s="24" t="n">
        <v>2.463</v>
      </c>
      <c r="P180" s="24" t="n">
        <v>2.58</v>
      </c>
      <c r="Q180" s="24" t="n">
        <v>2.898</v>
      </c>
      <c r="R180" s="24" t="n">
        <v>2.684</v>
      </c>
      <c r="S180" s="24" t="n">
        <v>3.163</v>
      </c>
      <c r="T180" s="24" t="n">
        <v>4.275</v>
      </c>
      <c r="U180" s="24" t="n">
        <v>0.692</v>
      </c>
      <c r="V180" s="24" t="n">
        <v>3.573</v>
      </c>
      <c r="W180" s="25" t="n">
        <f aca="false">B180-I180</f>
        <v>0.239</v>
      </c>
      <c r="X180" s="25" t="n">
        <f aca="false">C180-J180</f>
        <v>0.693</v>
      </c>
      <c r="Y180" s="25" t="n">
        <f aca="false">D180-K180</f>
        <v>0.429</v>
      </c>
      <c r="Z180" s="25" t="n">
        <f aca="false">E180-L180</f>
        <v>1.464</v>
      </c>
      <c r="AA180" s="25" t="n">
        <f aca="false">F180-M180</f>
        <v>1.594</v>
      </c>
      <c r="AB180" s="25" t="n">
        <f aca="false">G180-N180</f>
        <v>0.483</v>
      </c>
      <c r="AC180" s="25" t="n">
        <f aca="false">H180-O180</f>
        <v>0.797</v>
      </c>
      <c r="AD180" s="25" t="n">
        <f aca="false">W180-AVERAGE(W$4:W180)</f>
        <v>-0.338423728813559</v>
      </c>
      <c r="AE180" s="25" t="n">
        <f aca="false">X180-AVERAGE(X$4:X180)</f>
        <v>0.422604519774011</v>
      </c>
      <c r="AF180" s="25" t="n">
        <f aca="false">Y180-AVERAGE(Y$4:Y180)</f>
        <v>0.417231638418079</v>
      </c>
      <c r="AG180" s="25" t="n">
        <f aca="false">Z180-AVERAGE(Z$4:Z180)</f>
        <v>1.14031073446328</v>
      </c>
      <c r="AH180" s="25" t="n">
        <f aca="false">AA180-AVERAGE(AA$4:AA180)</f>
        <v>0.618672316384181</v>
      </c>
      <c r="AI180" s="25" t="n">
        <f aca="false">AB180-AVERAGE(AB$4:AB180)</f>
        <v>0.453536723163842</v>
      </c>
      <c r="AJ180" s="25" t="n">
        <f aca="false">AC180-AVERAGE(AC$4:AC180)</f>
        <v>-0.738757062146893</v>
      </c>
      <c r="AK180" s="23" t="n">
        <f aca="false">-RateDur*(P180-P179)/100</f>
        <v>0.003154</v>
      </c>
      <c r="AL180" s="23" t="n">
        <f aca="false">-RateDur*(Q180-Q179)/100</f>
        <v>-0.00431300000000001</v>
      </c>
      <c r="AM180" s="23" t="n">
        <f aca="false">-RateDur*(R180-R179)/100</f>
        <v>0.002375</v>
      </c>
      <c r="AN180" s="23" t="n">
        <f aca="false">-RateDur*(S180-S179)/100</f>
        <v>0.000285000000000002</v>
      </c>
      <c r="AO180" s="23" t="n">
        <f aca="false">-RateDur*(T180-T179)/100</f>
        <v>-0.00399</v>
      </c>
      <c r="AP180" s="23" t="n">
        <f aca="false">-RateDur*(U180-U179)/100</f>
        <v>-0.002926</v>
      </c>
      <c r="AQ180" s="23" t="n">
        <f aca="false">-RateDur*(V180-V179)/100</f>
        <v>0.00513</v>
      </c>
    </row>
    <row r="181" customFormat="false" ht="15" hidden="false" customHeight="false" outlineLevel="0" collapsed="false">
      <c r="A181" s="19" t="n">
        <v>43404</v>
      </c>
      <c r="B181" s="24" t="n">
        <v>2.215</v>
      </c>
      <c r="C181" s="24" t="n">
        <v>2.533</v>
      </c>
      <c r="D181" s="24" t="n">
        <v>2.823</v>
      </c>
      <c r="E181" s="24" t="n">
        <v>2.923</v>
      </c>
      <c r="F181" s="24" t="n">
        <v>4.249</v>
      </c>
      <c r="G181" s="24" t="n">
        <v>0.65</v>
      </c>
      <c r="H181" s="24" t="n">
        <v>3.2</v>
      </c>
      <c r="I181" s="24" t="n">
        <v>1.959</v>
      </c>
      <c r="J181" s="24" t="n">
        <v>1.962</v>
      </c>
      <c r="K181" s="24" t="n">
        <v>2.29</v>
      </c>
      <c r="L181" s="24" t="n">
        <v>1.569</v>
      </c>
      <c r="M181" s="24" t="n">
        <v>2.461</v>
      </c>
      <c r="N181" s="24" t="n">
        <v>0.247</v>
      </c>
      <c r="O181" s="24" t="n">
        <v>2.446</v>
      </c>
      <c r="P181" s="24" t="n">
        <v>2.425</v>
      </c>
      <c r="Q181" s="24" t="n">
        <v>2.732</v>
      </c>
      <c r="R181" s="24" t="n">
        <v>3.184</v>
      </c>
      <c r="S181" s="24" t="n">
        <v>2.986</v>
      </c>
      <c r="T181" s="24" t="n">
        <v>4.396</v>
      </c>
      <c r="U181" s="24" t="n">
        <v>0.721</v>
      </c>
      <c r="V181" s="24" t="n">
        <v>3.402</v>
      </c>
      <c r="W181" s="25" t="n">
        <f aca="false">B181-I181</f>
        <v>0.256</v>
      </c>
      <c r="X181" s="25" t="n">
        <f aca="false">C181-J181</f>
        <v>0.571</v>
      </c>
      <c r="Y181" s="25" t="n">
        <f aca="false">D181-K181</f>
        <v>0.533</v>
      </c>
      <c r="Z181" s="25" t="n">
        <f aca="false">E181-L181</f>
        <v>1.354</v>
      </c>
      <c r="AA181" s="25" t="n">
        <f aca="false">F181-M181</f>
        <v>1.788</v>
      </c>
      <c r="AB181" s="25" t="n">
        <f aca="false">G181-N181</f>
        <v>0.403</v>
      </c>
      <c r="AC181" s="25" t="n">
        <f aca="false">H181-O181</f>
        <v>0.754</v>
      </c>
      <c r="AD181" s="25" t="n">
        <f aca="false">W181-AVERAGE(W$4:W181)</f>
        <v>-0.31961797752809</v>
      </c>
      <c r="AE181" s="25" t="n">
        <f aca="false">X181-AVERAGE(X$4:X181)</f>
        <v>0.298915730337079</v>
      </c>
      <c r="AF181" s="25" t="n">
        <f aca="false">Y181-AVERAGE(Y$4:Y181)</f>
        <v>0.518303370786517</v>
      </c>
      <c r="AG181" s="25" t="n">
        <f aca="false">Z181-AVERAGE(Z$4:Z181)</f>
        <v>1.02452247191011</v>
      </c>
      <c r="AH181" s="25" t="n">
        <f aca="false">AA181-AVERAGE(AA$4:AA181)</f>
        <v>0.808106741573034</v>
      </c>
      <c r="AI181" s="25" t="n">
        <f aca="false">AB181-AVERAGE(AB$4:AB181)</f>
        <v>0.371438202247191</v>
      </c>
      <c r="AJ181" s="25" t="n">
        <f aca="false">AC181-AVERAGE(AC$4:AC181)</f>
        <v>-0.777365168539326</v>
      </c>
      <c r="AK181" s="23" t="n">
        <f aca="false">-RateDur*(P181-P180)/100</f>
        <v>0.00294500000000001</v>
      </c>
      <c r="AL181" s="23" t="n">
        <f aca="false">-RateDur*(Q181-Q180)/100</f>
        <v>0.003154</v>
      </c>
      <c r="AM181" s="23" t="n">
        <f aca="false">-RateDur*(R181-R180)/100</f>
        <v>-0.0095</v>
      </c>
      <c r="AN181" s="23" t="n">
        <f aca="false">-RateDur*(S181-S180)/100</f>
        <v>0.00336299999999999</v>
      </c>
      <c r="AO181" s="23" t="n">
        <f aca="false">-RateDur*(T181-T180)/100</f>
        <v>-0.00229899999999999</v>
      </c>
      <c r="AP181" s="23" t="n">
        <f aca="false">-RateDur*(U181-U180)/100</f>
        <v>-0.000551000000000001</v>
      </c>
      <c r="AQ181" s="23" t="n">
        <f aca="false">-RateDur*(V181-V180)/100</f>
        <v>0.003249</v>
      </c>
    </row>
    <row r="182" customFormat="false" ht="15" hidden="false" customHeight="false" outlineLevel="0" collapsed="false">
      <c r="A182" s="19" t="n">
        <v>43434</v>
      </c>
      <c r="B182" s="24" t="n">
        <v>2.186</v>
      </c>
      <c r="C182" s="24" t="n">
        <v>2.3</v>
      </c>
      <c r="D182" s="24" t="n">
        <v>2.889</v>
      </c>
      <c r="E182" s="24" t="n">
        <v>2.834</v>
      </c>
      <c r="F182" s="24" t="n">
        <v>4.315</v>
      </c>
      <c r="G182" s="24" t="n">
        <v>0.389</v>
      </c>
      <c r="H182" s="24" t="n">
        <v>3.508</v>
      </c>
      <c r="I182" s="24" t="n">
        <v>1.992</v>
      </c>
      <c r="J182" s="24" t="n">
        <v>1.988</v>
      </c>
      <c r="K182" s="24" t="n">
        <v>2.39</v>
      </c>
      <c r="L182" s="24" t="n">
        <v>1.578</v>
      </c>
      <c r="M182" s="24" t="n">
        <v>2.427</v>
      </c>
      <c r="N182" s="24" t="n">
        <v>0.242</v>
      </c>
      <c r="O182" s="24" t="n">
        <v>2.509</v>
      </c>
      <c r="P182" s="24" t="n">
        <v>2.21</v>
      </c>
      <c r="Q182" s="24" t="n">
        <v>2.528</v>
      </c>
      <c r="R182" s="24" t="n">
        <v>2.971</v>
      </c>
      <c r="S182" s="24" t="n">
        <v>3.021</v>
      </c>
      <c r="T182" s="24" t="n">
        <v>4.573</v>
      </c>
      <c r="U182" s="24" t="n">
        <v>0.584</v>
      </c>
      <c r="V182" s="24" t="n">
        <v>3.769</v>
      </c>
      <c r="W182" s="25" t="n">
        <f aca="false">B182-I182</f>
        <v>0.194</v>
      </c>
      <c r="X182" s="25" t="n">
        <f aca="false">C182-J182</f>
        <v>0.312</v>
      </c>
      <c r="Y182" s="25" t="n">
        <f aca="false">D182-K182</f>
        <v>0.499</v>
      </c>
      <c r="Z182" s="25" t="n">
        <f aca="false">E182-L182</f>
        <v>1.256</v>
      </c>
      <c r="AA182" s="25" t="n">
        <f aca="false">F182-M182</f>
        <v>1.888</v>
      </c>
      <c r="AB182" s="25" t="n">
        <f aca="false">G182-N182</f>
        <v>0.147</v>
      </c>
      <c r="AC182" s="25" t="n">
        <f aca="false">H182-O182</f>
        <v>0.999</v>
      </c>
      <c r="AD182" s="25" t="n">
        <f aca="false">W182-AVERAGE(W$4:W182)</f>
        <v>-0.379486033519553</v>
      </c>
      <c r="AE182" s="25" t="n">
        <f aca="false">X182-AVERAGE(X$4:X182)</f>
        <v>0.0396927374301674</v>
      </c>
      <c r="AF182" s="25" t="n">
        <f aca="false">Y182-AVERAGE(Y$4:Y182)</f>
        <v>0.481597765363128</v>
      </c>
      <c r="AG182" s="25" t="n">
        <f aca="false">Z182-AVERAGE(Z$4:Z182)</f>
        <v>0.921346368715084</v>
      </c>
      <c r="AH182" s="25" t="n">
        <f aca="false">AA182-AVERAGE(AA$4:AA182)</f>
        <v>0.903033519553073</v>
      </c>
      <c r="AI182" s="25" t="n">
        <f aca="false">AB182-AVERAGE(AB$4:AB182)</f>
        <v>0.114793296089385</v>
      </c>
      <c r="AJ182" s="25" t="n">
        <f aca="false">AC182-AVERAGE(AC$4:AC182)</f>
        <v>-0.529391061452514</v>
      </c>
      <c r="AK182" s="23" t="n">
        <f aca="false">-RateDur*(P182-P181)/100</f>
        <v>0.004085</v>
      </c>
      <c r="AL182" s="23" t="n">
        <f aca="false">-RateDur*(Q182-Q181)/100</f>
        <v>0.003876</v>
      </c>
      <c r="AM182" s="23" t="n">
        <f aca="false">-RateDur*(R182-R181)/100</f>
        <v>0.004047</v>
      </c>
      <c r="AN182" s="23" t="n">
        <f aca="false">-RateDur*(S182-S181)/100</f>
        <v>-0.000664999999999994</v>
      </c>
      <c r="AO182" s="23" t="n">
        <f aca="false">-RateDur*(T182-T181)/100</f>
        <v>-0.00336300000000001</v>
      </c>
      <c r="AP182" s="23" t="n">
        <f aca="false">-RateDur*(U182-U181)/100</f>
        <v>0.002603</v>
      </c>
      <c r="AQ182" s="23" t="n">
        <f aca="false">-RateDur*(V182-V181)/100</f>
        <v>-0.006973</v>
      </c>
    </row>
    <row r="183" customFormat="false" ht="15" hidden="false" customHeight="false" outlineLevel="0" collapsed="false">
      <c r="A183" s="19" t="n">
        <v>43465</v>
      </c>
      <c r="B183" s="24" t="n">
        <v>1.879</v>
      </c>
      <c r="C183" s="24" t="n">
        <v>2.065</v>
      </c>
      <c r="D183" s="24" t="n">
        <v>3.069</v>
      </c>
      <c r="E183" s="24" t="n">
        <v>2.964</v>
      </c>
      <c r="F183" s="24" t="n">
        <v>4.169</v>
      </c>
      <c r="G183" s="24" t="n">
        <v>0.654</v>
      </c>
      <c r="H183" s="24" t="n">
        <v>3.451</v>
      </c>
      <c r="I183" s="24" t="n">
        <v>2.033</v>
      </c>
      <c r="J183" s="24" t="n">
        <v>1.832</v>
      </c>
      <c r="K183" s="24" t="n">
        <v>2.236</v>
      </c>
      <c r="L183" s="24" t="n">
        <v>1.6</v>
      </c>
      <c r="M183" s="24" t="n">
        <v>2.424</v>
      </c>
      <c r="N183" s="24" t="n">
        <v>0.185</v>
      </c>
      <c r="O183" s="24" t="n">
        <v>2.533</v>
      </c>
      <c r="P183" s="24" t="n">
        <v>2.119</v>
      </c>
      <c r="Q183" s="24" t="n">
        <v>2.643</v>
      </c>
      <c r="R183" s="24" t="n">
        <v>3.335</v>
      </c>
      <c r="S183" s="24" t="n">
        <v>3.116</v>
      </c>
      <c r="T183" s="24" t="n">
        <v>4.253</v>
      </c>
      <c r="U183" s="24" t="n">
        <v>1.074</v>
      </c>
      <c r="V183" s="24" t="n">
        <v>3.73</v>
      </c>
      <c r="W183" s="25" t="n">
        <f aca="false">B183-I183</f>
        <v>-0.154</v>
      </c>
      <c r="X183" s="25" t="n">
        <f aca="false">C183-J183</f>
        <v>0.233</v>
      </c>
      <c r="Y183" s="25" t="n">
        <f aca="false">D183-K183</f>
        <v>0.833</v>
      </c>
      <c r="Z183" s="25" t="n">
        <f aca="false">E183-L183</f>
        <v>1.364</v>
      </c>
      <c r="AA183" s="25" t="n">
        <f aca="false">F183-M183</f>
        <v>1.745</v>
      </c>
      <c r="AB183" s="25" t="n">
        <f aca="false">G183-N183</f>
        <v>0.469</v>
      </c>
      <c r="AC183" s="25" t="n">
        <f aca="false">H183-O183</f>
        <v>0.918</v>
      </c>
      <c r="AD183" s="25" t="n">
        <f aca="false">W183-AVERAGE(W$4:W183)</f>
        <v>-0.723444444444444</v>
      </c>
      <c r="AE183" s="25" t="n">
        <f aca="false">X183-AVERAGE(X$4:X183)</f>
        <v>-0.039088888888889</v>
      </c>
      <c r="AF183" s="25" t="n">
        <f aca="false">Y183-AVERAGE(Y$4:Y183)</f>
        <v>0.811066666666666</v>
      </c>
      <c r="AG183" s="25" t="n">
        <f aca="false">Z183-AVERAGE(Z$4:Z183)</f>
        <v>1.02362777777778</v>
      </c>
      <c r="AH183" s="25" t="n">
        <f aca="false">AA183-AVERAGE(AA$4:AA183)</f>
        <v>0.755811111111111</v>
      </c>
      <c r="AI183" s="25" t="n">
        <f aca="false">AB183-AVERAGE(AB$4:AB183)</f>
        <v>0.434366666666667</v>
      </c>
      <c r="AJ183" s="25" t="n">
        <f aca="false">AC183-AVERAGE(AC$4:AC183)</f>
        <v>-0.607</v>
      </c>
      <c r="AK183" s="23" t="n">
        <f aca="false">-RateDur*(P183-P182)/100</f>
        <v>0.001729</v>
      </c>
      <c r="AL183" s="23" t="n">
        <f aca="false">-RateDur*(Q183-Q182)/100</f>
        <v>-0.002185</v>
      </c>
      <c r="AM183" s="23" t="n">
        <f aca="false">-RateDur*(R183-R182)/100</f>
        <v>-0.006916</v>
      </c>
      <c r="AN183" s="23" t="n">
        <f aca="false">-RateDur*(S183-S182)/100</f>
        <v>-0.001805</v>
      </c>
      <c r="AO183" s="23" t="n">
        <f aca="false">-RateDur*(T183-T182)/100</f>
        <v>0.00608000000000001</v>
      </c>
      <c r="AP183" s="23" t="n">
        <f aca="false">-RateDur*(U183-U182)/100</f>
        <v>-0.00931</v>
      </c>
      <c r="AQ183" s="23" t="n">
        <f aca="false">-RateDur*(V183-V182)/100</f>
        <v>0.000741000000000003</v>
      </c>
    </row>
    <row r="184" customFormat="false" ht="15" hidden="false" customHeight="false" outlineLevel="0" collapsed="false">
      <c r="A184" s="19" t="n">
        <v>43496</v>
      </c>
      <c r="B184" s="24" t="n">
        <v>1.908</v>
      </c>
      <c r="C184" s="24" t="n">
        <v>1.991</v>
      </c>
      <c r="D184" s="24" t="n">
        <v>3.037</v>
      </c>
      <c r="E184" s="24" t="n">
        <v>2.966</v>
      </c>
      <c r="F184" s="24" t="n">
        <v>4.273</v>
      </c>
      <c r="G184" s="24" t="n">
        <v>0.371</v>
      </c>
      <c r="H184" s="24" t="n">
        <v>3.476</v>
      </c>
      <c r="I184" s="24" t="n">
        <v>2.053</v>
      </c>
      <c r="J184" s="24" t="n">
        <v>1.811</v>
      </c>
      <c r="K184" s="24" t="n">
        <v>2.271</v>
      </c>
      <c r="L184" s="24" t="n">
        <v>1.529</v>
      </c>
      <c r="M184" s="24" t="n">
        <v>2.519</v>
      </c>
      <c r="N184" s="24" t="n">
        <v>0.132</v>
      </c>
      <c r="O184" s="24" t="n">
        <v>2.479</v>
      </c>
      <c r="P184" s="24" t="n">
        <v>2.142</v>
      </c>
      <c r="Q184" s="24" t="n">
        <v>2.045</v>
      </c>
      <c r="R184" s="24" t="n">
        <v>3.353</v>
      </c>
      <c r="S184" s="24" t="n">
        <v>3.18</v>
      </c>
      <c r="T184" s="24" t="n">
        <v>4.507</v>
      </c>
      <c r="U184" s="24" t="n">
        <v>0.654</v>
      </c>
      <c r="V184" s="24" t="n">
        <v>3.578</v>
      </c>
      <c r="W184" s="25" t="n">
        <f aca="false">B184-I184</f>
        <v>-0.145</v>
      </c>
      <c r="X184" s="25" t="n">
        <f aca="false">C184-J184</f>
        <v>0.18</v>
      </c>
      <c r="Y184" s="25" t="n">
        <f aca="false">D184-K184</f>
        <v>0.766</v>
      </c>
      <c r="Z184" s="25" t="n">
        <f aca="false">E184-L184</f>
        <v>1.437</v>
      </c>
      <c r="AA184" s="25" t="n">
        <f aca="false">F184-M184</f>
        <v>1.754</v>
      </c>
      <c r="AB184" s="25" t="n">
        <f aca="false">G184-N184</f>
        <v>0.239</v>
      </c>
      <c r="AC184" s="25" t="n">
        <f aca="false">H184-O184</f>
        <v>0.997</v>
      </c>
      <c r="AD184" s="25" t="n">
        <f aca="false">W184-AVERAGE(W$4:W184)</f>
        <v>-0.710497237569061</v>
      </c>
      <c r="AE184" s="25" t="n">
        <f aca="false">X184-AVERAGE(X$4:X184)</f>
        <v>-0.0915801104972374</v>
      </c>
      <c r="AF184" s="25" t="n">
        <f aca="false">Y184-AVERAGE(Y$4:Y184)</f>
        <v>0.739955801104972</v>
      </c>
      <c r="AG184" s="25" t="n">
        <f aca="false">Z184-AVERAGE(Z$4:Z184)</f>
        <v>1.09056906077348</v>
      </c>
      <c r="AH184" s="25" t="n">
        <f aca="false">AA184-AVERAGE(AA$4:AA184)</f>
        <v>0.760585635359116</v>
      </c>
      <c r="AI184" s="25" t="n">
        <f aca="false">AB184-AVERAGE(AB$4:AB184)</f>
        <v>0.203237569060773</v>
      </c>
      <c r="AJ184" s="25" t="n">
        <f aca="false">AC184-AVERAGE(AC$4:AC184)</f>
        <v>-0.525082872928177</v>
      </c>
      <c r="AK184" s="23" t="n">
        <f aca="false">-RateDur*(P184-P183)/100</f>
        <v>-0.000436999999999994</v>
      </c>
      <c r="AL184" s="23" t="n">
        <f aca="false">-RateDur*(Q184-Q183)/100</f>
        <v>0.011362</v>
      </c>
      <c r="AM184" s="23" t="n">
        <f aca="false">-RateDur*(R184-R183)/100</f>
        <v>-0.000342000000000005</v>
      </c>
      <c r="AN184" s="23" t="n">
        <f aca="false">-RateDur*(S184-S183)/100</f>
        <v>-0.001216</v>
      </c>
      <c r="AO184" s="23" t="n">
        <f aca="false">-RateDur*(T184-T183)/100</f>
        <v>-0.00482599999999999</v>
      </c>
      <c r="AP184" s="23" t="n">
        <f aca="false">-RateDur*(U184-U183)/100</f>
        <v>0.00798</v>
      </c>
      <c r="AQ184" s="23" t="n">
        <f aca="false">-RateDur*(V184-V183)/100</f>
        <v>0.002888</v>
      </c>
    </row>
    <row r="185" customFormat="false" ht="15" hidden="false" customHeight="false" outlineLevel="0" collapsed="false">
      <c r="A185" s="19" t="n">
        <v>43524</v>
      </c>
      <c r="B185" s="24" t="n">
        <v>1.856</v>
      </c>
      <c r="C185" s="24" t="n">
        <v>1.806</v>
      </c>
      <c r="D185" s="24" t="n">
        <v>3.108</v>
      </c>
      <c r="E185" s="24" t="n">
        <v>2.754</v>
      </c>
      <c r="F185" s="24" t="n">
        <v>4.429</v>
      </c>
      <c r="G185" s="24" t="n">
        <v>0.438</v>
      </c>
      <c r="H185" s="24" t="n">
        <v>3.28</v>
      </c>
      <c r="I185" s="24" t="n">
        <v>2.063</v>
      </c>
      <c r="J185" s="24" t="n">
        <v>1.796</v>
      </c>
      <c r="K185" s="24" t="n">
        <v>2.217</v>
      </c>
      <c r="L185" s="24" t="n">
        <v>1.572</v>
      </c>
      <c r="M185" s="24" t="n">
        <v>2.584</v>
      </c>
      <c r="N185" s="24" t="n">
        <v>0.153</v>
      </c>
      <c r="O185" s="24" t="n">
        <v>2.414</v>
      </c>
      <c r="P185" s="24" t="n">
        <v>2.172</v>
      </c>
      <c r="Q185" s="24" t="n">
        <v>2.095</v>
      </c>
      <c r="R185" s="24" t="n">
        <v>3.29</v>
      </c>
      <c r="S185" s="24" t="n">
        <v>2.977</v>
      </c>
      <c r="T185" s="24" t="n">
        <v>4.808</v>
      </c>
      <c r="U185" s="24" t="n">
        <v>0.849</v>
      </c>
      <c r="V185" s="24" t="n">
        <v>3.373</v>
      </c>
      <c r="W185" s="25" t="n">
        <f aca="false">B185-I185</f>
        <v>-0.207</v>
      </c>
      <c r="X185" s="25" t="n">
        <f aca="false">C185-J185</f>
        <v>0.01</v>
      </c>
      <c r="Y185" s="25" t="n">
        <f aca="false">D185-K185</f>
        <v>0.891</v>
      </c>
      <c r="Z185" s="25" t="n">
        <f aca="false">E185-L185</f>
        <v>1.182</v>
      </c>
      <c r="AA185" s="25" t="n">
        <f aca="false">F185-M185</f>
        <v>1.845</v>
      </c>
      <c r="AB185" s="25" t="n">
        <f aca="false">G185-N185</f>
        <v>0.285</v>
      </c>
      <c r="AC185" s="25" t="n">
        <f aca="false">H185-O185</f>
        <v>0.866</v>
      </c>
      <c r="AD185" s="25" t="n">
        <f aca="false">W185-AVERAGE(W$4:W185)</f>
        <v>-0.768252747252747</v>
      </c>
      <c r="AE185" s="25" t="n">
        <f aca="false">X185-AVERAGE(X$4:X185)</f>
        <v>-0.260142857142857</v>
      </c>
      <c r="AF185" s="25" t="n">
        <f aca="false">Y185-AVERAGE(Y$4:Y185)</f>
        <v>0.860203296703297</v>
      </c>
      <c r="AG185" s="25" t="n">
        <f aca="false">Z185-AVERAGE(Z$4:Z185)</f>
        <v>0.830978021978022</v>
      </c>
      <c r="AH185" s="25" t="n">
        <f aca="false">AA185-AVERAGE(AA$4:AA185)</f>
        <v>0.846906593406594</v>
      </c>
      <c r="AI185" s="25" t="n">
        <f aca="false">AB185-AVERAGE(AB$4:AB185)</f>
        <v>0.247868131868132</v>
      </c>
      <c r="AJ185" s="25" t="n">
        <f aca="false">AC185-AVERAGE(AC$4:AC185)</f>
        <v>-0.652478021978022</v>
      </c>
      <c r="AK185" s="23" t="n">
        <f aca="false">-RateDur*(P185-P184)/100</f>
        <v>-0.000570000000000005</v>
      </c>
      <c r="AL185" s="23" t="n">
        <f aca="false">-RateDur*(Q185-Q184)/100</f>
        <v>-0.000950000000000005</v>
      </c>
      <c r="AM185" s="23" t="n">
        <f aca="false">-RateDur*(R185-R184)/100</f>
        <v>0.001197</v>
      </c>
      <c r="AN185" s="23" t="n">
        <f aca="false">-RateDur*(S185-S184)/100</f>
        <v>0.00385700000000001</v>
      </c>
      <c r="AO185" s="23" t="n">
        <f aca="false">-RateDur*(T185-T184)/100</f>
        <v>-0.005719</v>
      </c>
      <c r="AP185" s="23" t="n">
        <f aca="false">-RateDur*(U185-U184)/100</f>
        <v>-0.003705</v>
      </c>
      <c r="AQ185" s="23" t="n">
        <f aca="false">-RateDur*(V185-V184)/100</f>
        <v>0.00389499999999999</v>
      </c>
    </row>
    <row r="186" customFormat="false" ht="15" hidden="false" customHeight="false" outlineLevel="0" collapsed="false">
      <c r="A186" s="19" t="n">
        <v>43555</v>
      </c>
      <c r="B186" s="24" t="n">
        <v>1.94</v>
      </c>
      <c r="C186" s="24" t="n">
        <v>1.949</v>
      </c>
      <c r="D186" s="24" t="n">
        <v>2.909</v>
      </c>
      <c r="E186" s="24" t="n">
        <v>2.603</v>
      </c>
      <c r="F186" s="24" t="n">
        <v>4.614</v>
      </c>
      <c r="G186" s="24" t="n">
        <v>0.721</v>
      </c>
      <c r="H186" s="24" t="n">
        <v>3.169</v>
      </c>
      <c r="I186" s="24" t="n">
        <v>2.067</v>
      </c>
      <c r="J186" s="24" t="n">
        <v>1.74</v>
      </c>
      <c r="K186" s="24" t="n">
        <v>2.226</v>
      </c>
      <c r="L186" s="24" t="n">
        <v>1.61</v>
      </c>
      <c r="M186" s="24" t="n">
        <v>2.5</v>
      </c>
      <c r="N186" s="24" t="n">
        <v>0.3</v>
      </c>
      <c r="O186" s="24" t="n">
        <v>2.525</v>
      </c>
      <c r="P186" s="24" t="n">
        <v>2.087</v>
      </c>
      <c r="Q186" s="24" t="n">
        <v>2.253</v>
      </c>
      <c r="R186" s="24" t="n">
        <v>3.125</v>
      </c>
      <c r="S186" s="24" t="n">
        <v>2.9</v>
      </c>
      <c r="T186" s="24" t="n">
        <v>4.954</v>
      </c>
      <c r="U186" s="24" t="n">
        <v>0.962</v>
      </c>
      <c r="V186" s="24" t="n">
        <v>3.424</v>
      </c>
      <c r="W186" s="25" t="n">
        <f aca="false">B186-I186</f>
        <v>-0.127</v>
      </c>
      <c r="X186" s="25" t="n">
        <f aca="false">C186-J186</f>
        <v>0.209</v>
      </c>
      <c r="Y186" s="25" t="n">
        <f aca="false">D186-K186</f>
        <v>0.683</v>
      </c>
      <c r="Z186" s="25" t="n">
        <f aca="false">E186-L186</f>
        <v>0.993</v>
      </c>
      <c r="AA186" s="25" t="n">
        <f aca="false">F186-M186</f>
        <v>2.114</v>
      </c>
      <c r="AB186" s="25" t="n">
        <f aca="false">G186-N186</f>
        <v>0.421</v>
      </c>
      <c r="AC186" s="25" t="n">
        <f aca="false">H186-O186</f>
        <v>0.644</v>
      </c>
      <c r="AD186" s="25" t="n">
        <f aca="false">W186-AVERAGE(W$4:W186)</f>
        <v>-0.684491803278689</v>
      </c>
      <c r="AE186" s="25" t="n">
        <f aca="false">X186-AVERAGE(X$4:X186)</f>
        <v>-0.0608087431693988</v>
      </c>
      <c r="AF186" s="25" t="n">
        <f aca="false">Y186-AVERAGE(Y$4:Y186)</f>
        <v>0.648639344262295</v>
      </c>
      <c r="AG186" s="25" t="n">
        <f aca="false">Z186-AVERAGE(Z$4:Z186)</f>
        <v>0.638469945355191</v>
      </c>
      <c r="AH186" s="25" t="n">
        <f aca="false">AA186-AVERAGE(AA$4:AA186)</f>
        <v>1.1098087431694</v>
      </c>
      <c r="AI186" s="25" t="n">
        <f aca="false">AB186-AVERAGE(AB$4:AB186)</f>
        <v>0.381770491803279</v>
      </c>
      <c r="AJ186" s="25" t="n">
        <f aca="false">AC186-AVERAGE(AC$4:AC186)</f>
        <v>-0.869699453551913</v>
      </c>
      <c r="AK186" s="23" t="n">
        <f aca="false">-RateDur*(P186-P185)/100</f>
        <v>0.001615</v>
      </c>
      <c r="AL186" s="23" t="n">
        <f aca="false">-RateDur*(Q186-Q185)/100</f>
        <v>-0.003002</v>
      </c>
      <c r="AM186" s="23" t="n">
        <f aca="false">-RateDur*(R186-R185)/100</f>
        <v>0.003135</v>
      </c>
      <c r="AN186" s="23" t="n">
        <f aca="false">-RateDur*(S186-S185)/100</f>
        <v>0.001463</v>
      </c>
      <c r="AO186" s="23" t="n">
        <f aca="false">-RateDur*(T186-T185)/100</f>
        <v>-0.002774</v>
      </c>
      <c r="AP186" s="23" t="n">
        <f aca="false">-RateDur*(U186-U185)/100</f>
        <v>-0.002147</v>
      </c>
      <c r="AQ186" s="23" t="n">
        <f aca="false">-RateDur*(V186-V185)/100</f>
        <v>-0.000968999999999995</v>
      </c>
    </row>
    <row r="187" customFormat="false" ht="15" hidden="false" customHeight="false" outlineLevel="0" collapsed="false">
      <c r="A187" s="19" t="n">
        <v>43585</v>
      </c>
      <c r="B187" s="24" t="n">
        <v>2</v>
      </c>
      <c r="C187" s="24" t="n">
        <v>2.146</v>
      </c>
      <c r="D187" s="24" t="n">
        <v>2.597</v>
      </c>
      <c r="E187" s="24" t="n">
        <v>2.604</v>
      </c>
      <c r="F187" s="24" t="n">
        <v>4.507</v>
      </c>
      <c r="G187" s="24" t="n">
        <v>0.822</v>
      </c>
      <c r="H187" s="24" t="n">
        <v>3.339</v>
      </c>
      <c r="I187" s="24" t="n">
        <v>1.988</v>
      </c>
      <c r="J187" s="24" t="n">
        <v>1.704</v>
      </c>
      <c r="K187" s="24" t="n">
        <v>2.292</v>
      </c>
      <c r="L187" s="24" t="n">
        <v>1.706</v>
      </c>
      <c r="M187" s="24" t="n">
        <v>2.559</v>
      </c>
      <c r="N187" s="24" t="n">
        <v>0.282</v>
      </c>
      <c r="O187" s="24" t="n">
        <v>2.467</v>
      </c>
      <c r="P187" s="24" t="n">
        <v>2.183</v>
      </c>
      <c r="Q187" s="24" t="n">
        <v>2.393</v>
      </c>
      <c r="R187" s="24" t="n">
        <v>2.733</v>
      </c>
      <c r="S187" s="24" t="n">
        <v>2.749</v>
      </c>
      <c r="T187" s="24" t="n">
        <v>4.74</v>
      </c>
      <c r="U187" s="24" t="n">
        <v>1.217</v>
      </c>
      <c r="V187" s="24" t="n">
        <v>3.723</v>
      </c>
      <c r="W187" s="25" t="n">
        <f aca="false">B187-I187</f>
        <v>0.012</v>
      </c>
      <c r="X187" s="25" t="n">
        <f aca="false">C187-J187</f>
        <v>0.442</v>
      </c>
      <c r="Y187" s="25" t="n">
        <f aca="false">D187-K187</f>
        <v>0.305</v>
      </c>
      <c r="Z187" s="25" t="n">
        <f aca="false">E187-L187</f>
        <v>0.898</v>
      </c>
      <c r="AA187" s="25" t="n">
        <f aca="false">F187-M187</f>
        <v>1.948</v>
      </c>
      <c r="AB187" s="25" t="n">
        <f aca="false">G187-N187</f>
        <v>0.54</v>
      </c>
      <c r="AC187" s="25" t="n">
        <f aca="false">H187-O187</f>
        <v>0.872</v>
      </c>
      <c r="AD187" s="25" t="n">
        <f aca="false">W187-AVERAGE(W$4:W187)</f>
        <v>-0.542527173913044</v>
      </c>
      <c r="AE187" s="25" t="n">
        <f aca="false">X187-AVERAGE(X$4:X187)</f>
        <v>0.171255434782609</v>
      </c>
      <c r="AF187" s="25" t="n">
        <f aca="false">Y187-AVERAGE(Y$4:Y187)</f>
        <v>0.26916847826087</v>
      </c>
      <c r="AG187" s="25" t="n">
        <f aca="false">Z187-AVERAGE(Z$4:Z187)</f>
        <v>0.540516304347826</v>
      </c>
      <c r="AH187" s="25" t="n">
        <f aca="false">AA187-AVERAGE(AA$4:AA187)</f>
        <v>0.938679347826086</v>
      </c>
      <c r="AI187" s="25" t="n">
        <f aca="false">AB187-AVERAGE(AB$4:AB187)</f>
        <v>0.498048913043478</v>
      </c>
      <c r="AJ187" s="25" t="n">
        <f aca="false">AC187-AVERAGE(AC$4:AC187)</f>
        <v>-0.63821195652174</v>
      </c>
      <c r="AK187" s="23" t="n">
        <f aca="false">-RateDur*(P187-P186)/100</f>
        <v>-0.00182399999999999</v>
      </c>
      <c r="AL187" s="23" t="n">
        <f aca="false">-RateDur*(Q187-Q186)/100</f>
        <v>-0.00265999999999999</v>
      </c>
      <c r="AM187" s="23" t="n">
        <f aca="false">-RateDur*(R187-R186)/100</f>
        <v>0.007448</v>
      </c>
      <c r="AN187" s="23" t="n">
        <f aca="false">-RateDur*(S187-S186)/100</f>
        <v>0.002869</v>
      </c>
      <c r="AO187" s="23" t="n">
        <f aca="false">-RateDur*(T187-T186)/100</f>
        <v>0.00406599999999999</v>
      </c>
      <c r="AP187" s="23" t="n">
        <f aca="false">-RateDur*(U187-U186)/100</f>
        <v>-0.004845</v>
      </c>
      <c r="AQ187" s="23" t="n">
        <f aca="false">-RateDur*(V187-V186)/100</f>
        <v>-0.005681</v>
      </c>
    </row>
    <row r="188" customFormat="false" ht="15" hidden="false" customHeight="false" outlineLevel="0" collapsed="false">
      <c r="A188" s="19" t="n">
        <v>43616</v>
      </c>
      <c r="B188" s="24" t="n">
        <v>2.04</v>
      </c>
      <c r="C188" s="24" t="n">
        <v>1.811</v>
      </c>
      <c r="D188" s="24" t="n">
        <v>2.498</v>
      </c>
      <c r="E188" s="24" t="n">
        <v>2.632</v>
      </c>
      <c r="F188" s="24" t="n">
        <v>4.786</v>
      </c>
      <c r="G188" s="24" t="n">
        <v>0.371</v>
      </c>
      <c r="H188" s="24" t="n">
        <v>3.402</v>
      </c>
      <c r="I188" s="24" t="n">
        <v>2.003</v>
      </c>
      <c r="J188" s="24" t="n">
        <v>1.648</v>
      </c>
      <c r="K188" s="24" t="n">
        <v>2.234</v>
      </c>
      <c r="L188" s="24" t="n">
        <v>1.835</v>
      </c>
      <c r="M188" s="24" t="n">
        <v>2.679</v>
      </c>
      <c r="N188" s="24" t="n">
        <v>0.238</v>
      </c>
      <c r="O188" s="24" t="n">
        <v>2.508</v>
      </c>
      <c r="P188" s="24" t="n">
        <v>2.398</v>
      </c>
      <c r="Q188" s="24" t="n">
        <v>1.923</v>
      </c>
      <c r="R188" s="24" t="n">
        <v>2.673</v>
      </c>
      <c r="S188" s="24" t="n">
        <v>2.883</v>
      </c>
      <c r="T188" s="24" t="n">
        <v>5.044</v>
      </c>
      <c r="U188" s="24" t="n">
        <v>0.601</v>
      </c>
      <c r="V188" s="24" t="n">
        <v>3.762</v>
      </c>
      <c r="W188" s="25" t="n">
        <f aca="false">B188-I188</f>
        <v>0.0369999999999999</v>
      </c>
      <c r="X188" s="25" t="n">
        <f aca="false">C188-J188</f>
        <v>0.163</v>
      </c>
      <c r="Y188" s="25" t="n">
        <f aca="false">D188-K188</f>
        <v>0.264</v>
      </c>
      <c r="Z188" s="25" t="n">
        <f aca="false">E188-L188</f>
        <v>0.797</v>
      </c>
      <c r="AA188" s="25" t="n">
        <f aca="false">F188-M188</f>
        <v>2.107</v>
      </c>
      <c r="AB188" s="25" t="n">
        <f aca="false">G188-N188</f>
        <v>0.133</v>
      </c>
      <c r="AC188" s="25" t="n">
        <f aca="false">H188-O188</f>
        <v>0.894</v>
      </c>
      <c r="AD188" s="25" t="n">
        <f aca="false">W188-AVERAGE(W$4:W188)</f>
        <v>-0.51472972972973</v>
      </c>
      <c r="AE188" s="25" t="n">
        <f aca="false">X188-AVERAGE(X$4:X188)</f>
        <v>-0.107162162162162</v>
      </c>
      <c r="AF188" s="25" t="n">
        <f aca="false">Y188-AVERAGE(Y$4:Y188)</f>
        <v>0.226935135135135</v>
      </c>
      <c r="AG188" s="25" t="n">
        <f aca="false">Z188-AVERAGE(Z$4:Z188)</f>
        <v>0.437140540540541</v>
      </c>
      <c r="AH188" s="25" t="n">
        <f aca="false">AA188-AVERAGE(AA$4:AA188)</f>
        <v>1.09174594594595</v>
      </c>
      <c r="AI188" s="25" t="n">
        <f aca="false">AB188-AVERAGE(AB$4:AB188)</f>
        <v>0.0905567567567568</v>
      </c>
      <c r="AJ188" s="25" t="n">
        <f aca="false">AC188-AVERAGE(AC$4:AC188)</f>
        <v>-0.612881081081081</v>
      </c>
      <c r="AK188" s="23" t="n">
        <f aca="false">-RateDur*(P188-P187)/100</f>
        <v>-0.00408500000000001</v>
      </c>
      <c r="AL188" s="23" t="n">
        <f aca="false">-RateDur*(Q188-Q187)/100</f>
        <v>0.00893</v>
      </c>
      <c r="AM188" s="23" t="n">
        <f aca="false">-RateDur*(R188-R187)/100</f>
        <v>0.00114</v>
      </c>
      <c r="AN188" s="23" t="n">
        <f aca="false">-RateDur*(S188-S187)/100</f>
        <v>-0.002546</v>
      </c>
      <c r="AO188" s="23" t="n">
        <f aca="false">-RateDur*(T188-T187)/100</f>
        <v>-0.00577599999999999</v>
      </c>
      <c r="AP188" s="23" t="n">
        <f aca="false">-RateDur*(U188-U187)/100</f>
        <v>0.011704</v>
      </c>
      <c r="AQ188" s="23" t="n">
        <f aca="false">-RateDur*(V188-V187)/100</f>
        <v>-0.000741000000000003</v>
      </c>
    </row>
    <row r="189" customFormat="false" ht="15" hidden="false" customHeight="false" outlineLevel="0" collapsed="false">
      <c r="A189" s="19" t="n">
        <v>43646</v>
      </c>
      <c r="B189" s="24" t="n">
        <v>2.2</v>
      </c>
      <c r="C189" s="24" t="n">
        <v>1.934</v>
      </c>
      <c r="D189" s="24" t="n">
        <v>2.588</v>
      </c>
      <c r="E189" s="24" t="n">
        <v>2.213</v>
      </c>
      <c r="F189" s="24" t="n">
        <v>4.767</v>
      </c>
      <c r="G189" s="24" t="n">
        <v>0.268</v>
      </c>
      <c r="H189" s="24" t="n">
        <v>3.512</v>
      </c>
      <c r="I189" s="24" t="n">
        <v>2.042</v>
      </c>
      <c r="J189" s="24" t="n">
        <v>1.641</v>
      </c>
      <c r="K189" s="24" t="n">
        <v>2.183</v>
      </c>
      <c r="L189" s="24" t="n">
        <v>1.907</v>
      </c>
      <c r="M189" s="24" t="n">
        <v>2.691</v>
      </c>
      <c r="N189" s="24" t="n">
        <v>0.354</v>
      </c>
      <c r="O189" s="24" t="n">
        <v>2.624</v>
      </c>
      <c r="P189" s="24" t="n">
        <v>2.418</v>
      </c>
      <c r="Q189" s="24" t="n">
        <v>2.352</v>
      </c>
      <c r="R189" s="24" t="n">
        <v>2.694</v>
      </c>
      <c r="S189" s="24" t="n">
        <v>2.442</v>
      </c>
      <c r="T189" s="24" t="n">
        <v>5.053</v>
      </c>
      <c r="U189" s="24" t="n">
        <v>0.38</v>
      </c>
      <c r="V189" s="24" t="n">
        <v>3.674</v>
      </c>
      <c r="W189" s="25" t="n">
        <f aca="false">B189-I189</f>
        <v>0.158</v>
      </c>
      <c r="X189" s="25" t="n">
        <f aca="false">C189-J189</f>
        <v>0.293</v>
      </c>
      <c r="Y189" s="25" t="n">
        <f aca="false">D189-K189</f>
        <v>0.405</v>
      </c>
      <c r="Z189" s="25" t="n">
        <f aca="false">E189-L189</f>
        <v>0.306</v>
      </c>
      <c r="AA189" s="25" t="n">
        <f aca="false">F189-M189</f>
        <v>2.076</v>
      </c>
      <c r="AB189" s="25" t="n">
        <f aca="false">G189-N189</f>
        <v>-0.086</v>
      </c>
      <c r="AC189" s="25" t="n">
        <f aca="false">H189-O189</f>
        <v>0.888</v>
      </c>
      <c r="AD189" s="25" t="n">
        <f aca="false">W189-AVERAGE(W$4:W189)</f>
        <v>-0.391612903225806</v>
      </c>
      <c r="AE189" s="25" t="n">
        <f aca="false">X189-AVERAGE(X$4:X189)</f>
        <v>0.0227150537634408</v>
      </c>
      <c r="AF189" s="25" t="n">
        <f aca="false">Y189-AVERAGE(Y$4:Y189)</f>
        <v>0.365956989247312</v>
      </c>
      <c r="AG189" s="25" t="n">
        <f aca="false">Z189-AVERAGE(Z$4:Z189)</f>
        <v>-0.0535698924731182</v>
      </c>
      <c r="AH189" s="25" t="n">
        <f aca="false">AA189-AVERAGE(AA$4:AA189)</f>
        <v>1.05504301075269</v>
      </c>
      <c r="AI189" s="25" t="n">
        <f aca="false">AB189-AVERAGE(AB$4:AB189)</f>
        <v>-0.127752688172043</v>
      </c>
      <c r="AJ189" s="25" t="n">
        <f aca="false">AC189-AVERAGE(AC$4:AC189)</f>
        <v>-0.61555376344086</v>
      </c>
      <c r="AK189" s="23" t="n">
        <f aca="false">-RateDur*(P189-P188)/100</f>
        <v>-0.00038</v>
      </c>
      <c r="AL189" s="23" t="n">
        <f aca="false">-RateDur*(Q189-Q188)/100</f>
        <v>-0.008151</v>
      </c>
      <c r="AM189" s="23" t="n">
        <f aca="false">-RateDur*(R189-R188)/100</f>
        <v>-0.000398999999999998</v>
      </c>
      <c r="AN189" s="23" t="n">
        <f aca="false">-RateDur*(S189-S188)/100</f>
        <v>0.008379</v>
      </c>
      <c r="AO189" s="23" t="n">
        <f aca="false">-RateDur*(T189-T188)/100</f>
        <v>-0.000171000000000006</v>
      </c>
      <c r="AP189" s="23" t="n">
        <f aca="false">-RateDur*(U189-U188)/100</f>
        <v>0.004199</v>
      </c>
      <c r="AQ189" s="23" t="n">
        <f aca="false">-RateDur*(V189-V188)/100</f>
        <v>0.001672</v>
      </c>
    </row>
    <row r="190" customFormat="false" ht="15" hidden="false" customHeight="false" outlineLevel="0" collapsed="false">
      <c r="A190" s="19" t="n">
        <v>43677</v>
      </c>
      <c r="B190" s="24" t="n">
        <v>2.197</v>
      </c>
      <c r="C190" s="24" t="n">
        <v>1.964</v>
      </c>
      <c r="D190" s="24" t="n">
        <v>2.46</v>
      </c>
      <c r="E190" s="24" t="n">
        <v>2.314</v>
      </c>
      <c r="F190" s="24" t="n">
        <v>4.834</v>
      </c>
      <c r="G190" s="24" t="n">
        <v>0.118</v>
      </c>
      <c r="H190" s="24" t="n">
        <v>3.485</v>
      </c>
      <c r="I190" s="24" t="n">
        <v>2.028</v>
      </c>
      <c r="J190" s="24" t="n">
        <v>1.705</v>
      </c>
      <c r="K190" s="24" t="n">
        <v>2.111</v>
      </c>
      <c r="L190" s="24" t="n">
        <v>1.926</v>
      </c>
      <c r="M190" s="24" t="n">
        <v>2.619</v>
      </c>
      <c r="N190" s="24" t="n">
        <v>0.268</v>
      </c>
      <c r="O190" s="24" t="n">
        <v>2.634</v>
      </c>
      <c r="P190" s="24" t="n">
        <v>2.618</v>
      </c>
      <c r="Q190" s="24" t="n">
        <v>2.271</v>
      </c>
      <c r="R190" s="24" t="n">
        <v>2.555</v>
      </c>
      <c r="S190" s="24" t="n">
        <v>2.626</v>
      </c>
      <c r="T190" s="24" t="n">
        <v>4.952</v>
      </c>
      <c r="U190" s="24" t="n">
        <v>0.365</v>
      </c>
      <c r="V190" s="24" t="n">
        <v>3.728</v>
      </c>
      <c r="W190" s="25" t="n">
        <f aca="false">B190-I190</f>
        <v>0.169</v>
      </c>
      <c r="X190" s="25" t="n">
        <f aca="false">C190-J190</f>
        <v>0.259</v>
      </c>
      <c r="Y190" s="25" t="n">
        <f aca="false">D190-K190</f>
        <v>0.349</v>
      </c>
      <c r="Z190" s="25" t="n">
        <f aca="false">E190-L190</f>
        <v>0.388</v>
      </c>
      <c r="AA190" s="25" t="n">
        <f aca="false">F190-M190</f>
        <v>2.215</v>
      </c>
      <c r="AB190" s="25" t="n">
        <f aca="false">G190-N190</f>
        <v>-0.15</v>
      </c>
      <c r="AC190" s="25" t="n">
        <f aca="false">H190-O190</f>
        <v>0.851</v>
      </c>
      <c r="AD190" s="25" t="n">
        <f aca="false">W190-AVERAGE(W$4:W190)</f>
        <v>-0.378577540106952</v>
      </c>
      <c r="AE190" s="25" t="n">
        <f aca="false">X190-AVERAGE(X$4:X190)</f>
        <v>-0.0112245989304814</v>
      </c>
      <c r="AF190" s="25" t="n">
        <f aca="false">Y190-AVERAGE(Y$4:Y190)</f>
        <v>0.308299465240641</v>
      </c>
      <c r="AG190" s="25" t="n">
        <f aca="false">Z190-AVERAGE(Z$4:Z190)</f>
        <v>0.0282780748663103</v>
      </c>
      <c r="AH190" s="25" t="n">
        <f aca="false">AA190-AVERAGE(AA$4:AA190)</f>
        <v>1.18765775401069</v>
      </c>
      <c r="AI190" s="25" t="n">
        <f aca="false">AB190-AVERAGE(AB$4:AB190)</f>
        <v>-0.190727272727273</v>
      </c>
      <c r="AJ190" s="25" t="n">
        <f aca="false">AC190-AVERAGE(AC$4:AC190)</f>
        <v>-0.649064171122995</v>
      </c>
      <c r="AK190" s="23" t="n">
        <f aca="false">-RateDur*(P190-P189)/100</f>
        <v>-0.00379999999999999</v>
      </c>
      <c r="AL190" s="23" t="n">
        <f aca="false">-RateDur*(Q190-Q189)/100</f>
        <v>0.001539</v>
      </c>
      <c r="AM190" s="23" t="n">
        <f aca="false">-RateDur*(R190-R189)/100</f>
        <v>0.002641</v>
      </c>
      <c r="AN190" s="23" t="n">
        <f aca="false">-RateDur*(S190-S189)/100</f>
        <v>-0.00349599999999999</v>
      </c>
      <c r="AO190" s="23" t="n">
        <f aca="false">-RateDur*(T190-T189)/100</f>
        <v>0.001919</v>
      </c>
      <c r="AP190" s="23" t="n">
        <f aca="false">-RateDur*(U190-U189)/100</f>
        <v>0.000285</v>
      </c>
      <c r="AQ190" s="23" t="n">
        <f aca="false">-RateDur*(V190-V189)/100</f>
        <v>-0.00102600000000001</v>
      </c>
    </row>
    <row r="191" customFormat="false" ht="15" hidden="false" customHeight="false" outlineLevel="0" collapsed="false">
      <c r="A191" s="19" t="n">
        <v>43708</v>
      </c>
      <c r="B191" s="24" t="n">
        <v>2.274</v>
      </c>
      <c r="C191" s="24" t="n">
        <v>1.993</v>
      </c>
      <c r="D191" s="24" t="n">
        <v>2.61</v>
      </c>
      <c r="E191" s="24" t="n">
        <v>2.505</v>
      </c>
      <c r="F191" s="24" t="n">
        <v>4.927</v>
      </c>
      <c r="G191" s="24" t="n">
        <v>-0.037</v>
      </c>
      <c r="H191" s="24" t="n">
        <v>3.591</v>
      </c>
      <c r="I191" s="24" t="n">
        <v>1.987</v>
      </c>
      <c r="J191" s="24" t="n">
        <v>1.631</v>
      </c>
      <c r="K191" s="24" t="n">
        <v>2.197</v>
      </c>
      <c r="L191" s="24" t="n">
        <v>1.934</v>
      </c>
      <c r="M191" s="24" t="n">
        <v>2.643</v>
      </c>
      <c r="N191" s="24" t="n">
        <v>0.337</v>
      </c>
      <c r="O191" s="24" t="n">
        <v>2.76</v>
      </c>
      <c r="P191" s="24" t="n">
        <v>2.44</v>
      </c>
      <c r="Q191" s="24" t="n">
        <v>2.418</v>
      </c>
      <c r="R191" s="24" t="n">
        <v>2.715</v>
      </c>
      <c r="S191" s="24" t="n">
        <v>2.835</v>
      </c>
      <c r="T191" s="24" t="n">
        <v>5.142</v>
      </c>
      <c r="U191" s="24" t="n">
        <v>0.304</v>
      </c>
      <c r="V191" s="24" t="n">
        <v>3.815</v>
      </c>
      <c r="W191" s="25" t="n">
        <f aca="false">B191-I191</f>
        <v>0.287</v>
      </c>
      <c r="X191" s="25" t="n">
        <f aca="false">C191-J191</f>
        <v>0.362</v>
      </c>
      <c r="Y191" s="25" t="n">
        <f aca="false">D191-K191</f>
        <v>0.413</v>
      </c>
      <c r="Z191" s="25" t="n">
        <f aca="false">E191-L191</f>
        <v>0.571</v>
      </c>
      <c r="AA191" s="25" t="n">
        <f aca="false">F191-M191</f>
        <v>2.284</v>
      </c>
      <c r="AB191" s="25" t="n">
        <f aca="false">G191-N191</f>
        <v>-0.374</v>
      </c>
      <c r="AC191" s="25" t="n">
        <f aca="false">H191-O191</f>
        <v>0.831</v>
      </c>
      <c r="AD191" s="25" t="n">
        <f aca="false">W191-AVERAGE(W$4:W191)</f>
        <v>-0.259191489361702</v>
      </c>
      <c r="AE191" s="25" t="n">
        <f aca="false">X191-AVERAGE(X$4:X191)</f>
        <v>0.0912872340425533</v>
      </c>
      <c r="AF191" s="25" t="n">
        <f aca="false">Y191-AVERAGE(Y$4:Y191)</f>
        <v>0.37031914893617</v>
      </c>
      <c r="AG191" s="25" t="n">
        <f aca="false">Z191-AVERAGE(Z$4:Z191)</f>
        <v>0.210154255319149</v>
      </c>
      <c r="AH191" s="25" t="n">
        <f aca="false">AA191-AVERAGE(AA$4:AA191)</f>
        <v>1.24997340425532</v>
      </c>
      <c r="AI191" s="25" t="n">
        <f aca="false">AB191-AVERAGE(AB$4:AB191)</f>
        <v>-0.412521276595745</v>
      </c>
      <c r="AJ191" s="25" t="n">
        <f aca="false">AC191-AVERAGE(AC$4:AC191)</f>
        <v>-0.665505319148936</v>
      </c>
      <c r="AK191" s="23" t="n">
        <f aca="false">-RateDur*(P191-P190)/100</f>
        <v>0.003382</v>
      </c>
      <c r="AL191" s="23" t="n">
        <f aca="false">-RateDur*(Q191-Q190)/100</f>
        <v>-0.002793</v>
      </c>
      <c r="AM191" s="23" t="n">
        <f aca="false">-RateDur*(R191-R190)/100</f>
        <v>-0.00303999999999999</v>
      </c>
      <c r="AN191" s="23" t="n">
        <f aca="false">-RateDur*(S191-S190)/100</f>
        <v>-0.003971</v>
      </c>
      <c r="AO191" s="23" t="n">
        <f aca="false">-RateDur*(T191-T190)/100</f>
        <v>-0.00361000000000001</v>
      </c>
      <c r="AP191" s="23" t="n">
        <f aca="false">-RateDur*(U191-U190)/100</f>
        <v>0.001159</v>
      </c>
      <c r="AQ191" s="23" t="n">
        <f aca="false">-RateDur*(V191-V190)/100</f>
        <v>-0.001653</v>
      </c>
    </row>
    <row r="192" customFormat="false" ht="15" hidden="false" customHeight="false" outlineLevel="0" collapsed="false">
      <c r="A192" s="19" t="n">
        <v>43738</v>
      </c>
      <c r="B192" s="24" t="n">
        <v>2.476</v>
      </c>
      <c r="C192" s="24" t="n">
        <v>1.97</v>
      </c>
      <c r="D192" s="24" t="n">
        <v>2.859</v>
      </c>
      <c r="E192" s="24" t="n">
        <v>2.251</v>
      </c>
      <c r="F192" s="24" t="n">
        <v>4.708</v>
      </c>
      <c r="G192" s="24" t="n">
        <v>-0.384</v>
      </c>
      <c r="H192" s="24" t="n">
        <v>3.658</v>
      </c>
      <c r="I192" s="24" t="n">
        <v>1.934</v>
      </c>
      <c r="J192" s="24" t="n">
        <v>1.505</v>
      </c>
      <c r="K192" s="24" t="n">
        <v>2.325</v>
      </c>
      <c r="L192" s="24" t="n">
        <v>1.869</v>
      </c>
      <c r="M192" s="24" t="n">
        <v>2.538</v>
      </c>
      <c r="N192" s="24" t="n">
        <v>0.186</v>
      </c>
      <c r="O192" s="24" t="n">
        <v>2.692</v>
      </c>
      <c r="P192" s="24" t="n">
        <v>2.762</v>
      </c>
      <c r="Q192" s="24" t="n">
        <v>2.165</v>
      </c>
      <c r="R192" s="24" t="n">
        <v>2.97</v>
      </c>
      <c r="S192" s="24" t="n">
        <v>2.489</v>
      </c>
      <c r="T192" s="24" t="n">
        <v>4.94</v>
      </c>
      <c r="U192" s="24" t="n">
        <v>-0.05</v>
      </c>
      <c r="V192" s="24" t="n">
        <v>3.831</v>
      </c>
      <c r="W192" s="25" t="n">
        <f aca="false">B192-I192</f>
        <v>0.542</v>
      </c>
      <c r="X192" s="25" t="n">
        <f aca="false">C192-J192</f>
        <v>0.465</v>
      </c>
      <c r="Y192" s="25" t="n">
        <f aca="false">D192-K192</f>
        <v>0.534</v>
      </c>
      <c r="Z192" s="25" t="n">
        <f aca="false">E192-L192</f>
        <v>0.382</v>
      </c>
      <c r="AA192" s="25" t="n">
        <f aca="false">F192-M192</f>
        <v>2.17</v>
      </c>
      <c r="AB192" s="25" t="n">
        <f aca="false">G192-N192</f>
        <v>-0.57</v>
      </c>
      <c r="AC192" s="25" t="n">
        <f aca="false">H192-O192</f>
        <v>0.966</v>
      </c>
      <c r="AD192" s="25" t="n">
        <f aca="false">W192-AVERAGE(W$4:W192)</f>
        <v>-0.00416931216931216</v>
      </c>
      <c r="AE192" s="25" t="n">
        <f aca="false">X192-AVERAGE(X$4:X192)</f>
        <v>0.193259259259259</v>
      </c>
      <c r="AF192" s="25" t="n">
        <f aca="false">Y192-AVERAGE(Y$4:Y192)</f>
        <v>0.488719576719577</v>
      </c>
      <c r="AG192" s="25" t="n">
        <f aca="false">Z192-AVERAGE(Z$4:Z192)</f>
        <v>0.0210423280423279</v>
      </c>
      <c r="AH192" s="25" t="n">
        <f aca="false">AA192-AVERAGE(AA$4:AA192)</f>
        <v>1.12996296296296</v>
      </c>
      <c r="AI192" s="25" t="n">
        <f aca="false">AB192-AVERAGE(AB$4:AB192)</f>
        <v>-0.605301587301587</v>
      </c>
      <c r="AJ192" s="25" t="n">
        <f aca="false">AC192-AVERAGE(AC$4:AC192)</f>
        <v>-0.527698412698413</v>
      </c>
      <c r="AK192" s="23" t="n">
        <f aca="false">-RateDur*(P192-P191)/100</f>
        <v>-0.006118</v>
      </c>
      <c r="AL192" s="23" t="n">
        <f aca="false">-RateDur*(Q192-Q191)/100</f>
        <v>0.004807</v>
      </c>
      <c r="AM192" s="23" t="n">
        <f aca="false">-RateDur*(R192-R191)/100</f>
        <v>-0.00484500000000001</v>
      </c>
      <c r="AN192" s="23" t="n">
        <f aca="false">-RateDur*(S192-S191)/100</f>
        <v>0.006574</v>
      </c>
      <c r="AO192" s="23" t="n">
        <f aca="false">-RateDur*(T192-T191)/100</f>
        <v>0.003838</v>
      </c>
      <c r="AP192" s="23" t="n">
        <f aca="false">-RateDur*(U192-U191)/100</f>
        <v>0.006726</v>
      </c>
      <c r="AQ192" s="23" t="n">
        <f aca="false">-RateDur*(V192-V191)/100</f>
        <v>-0.000304</v>
      </c>
    </row>
    <row r="193" customFormat="false" ht="15" hidden="false" customHeight="false" outlineLevel="0" collapsed="false">
      <c r="A193" s="19" t="n">
        <v>43769</v>
      </c>
      <c r="B193" s="24" t="n">
        <v>2.483</v>
      </c>
      <c r="C193" s="24" t="n">
        <v>1.771</v>
      </c>
      <c r="D193" s="24" t="n">
        <v>2.893</v>
      </c>
      <c r="E193" s="24" t="n">
        <v>2.509</v>
      </c>
      <c r="F193" s="24" t="n">
        <v>4.327</v>
      </c>
      <c r="G193" s="24" t="n">
        <v>-0.276</v>
      </c>
      <c r="H193" s="24" t="n">
        <v>3.355</v>
      </c>
      <c r="I193" s="24" t="n">
        <v>2.017</v>
      </c>
      <c r="J193" s="24" t="n">
        <v>1.605</v>
      </c>
      <c r="K193" s="24" t="n">
        <v>2.298</v>
      </c>
      <c r="L193" s="24" t="n">
        <v>1.813</v>
      </c>
      <c r="M193" s="24" t="n">
        <v>2.553</v>
      </c>
      <c r="N193" s="24" t="n">
        <v>0.082</v>
      </c>
      <c r="O193" s="24" t="n">
        <v>2.697</v>
      </c>
      <c r="P193" s="24" t="n">
        <v>2.647</v>
      </c>
      <c r="Q193" s="24" t="n">
        <v>2.133</v>
      </c>
      <c r="R193" s="24" t="n">
        <v>3.226</v>
      </c>
      <c r="S193" s="24" t="n">
        <v>2.724</v>
      </c>
      <c r="T193" s="24" t="n">
        <v>4.615</v>
      </c>
      <c r="U193" s="24" t="n">
        <v>-0.028</v>
      </c>
      <c r="V193" s="24" t="n">
        <v>3.745</v>
      </c>
      <c r="W193" s="25" t="n">
        <f aca="false">B193-I193</f>
        <v>0.466</v>
      </c>
      <c r="X193" s="25" t="n">
        <f aca="false">C193-J193</f>
        <v>0.166</v>
      </c>
      <c r="Y193" s="25" t="n">
        <f aca="false">D193-K193</f>
        <v>0.595</v>
      </c>
      <c r="Z193" s="25" t="n">
        <f aca="false">E193-L193</f>
        <v>0.696</v>
      </c>
      <c r="AA193" s="25" t="n">
        <f aca="false">F193-M193</f>
        <v>1.774</v>
      </c>
      <c r="AB193" s="25" t="n">
        <f aca="false">G193-N193</f>
        <v>-0.358</v>
      </c>
      <c r="AC193" s="25" t="n">
        <f aca="false">H193-O193</f>
        <v>0.658</v>
      </c>
      <c r="AD193" s="25" t="n">
        <f aca="false">W193-AVERAGE(W$4:W193)</f>
        <v>-0.0797473684210525</v>
      </c>
      <c r="AE193" s="25" t="n">
        <f aca="false">X193-AVERAGE(X$4:X193)</f>
        <v>-0.105184210526316</v>
      </c>
      <c r="AF193" s="25" t="n">
        <f aca="false">Y193-AVERAGE(Y$4:Y193)</f>
        <v>0.546826315789474</v>
      </c>
      <c r="AG193" s="25" t="n">
        <f aca="false">Z193-AVERAGE(Z$4:Z193)</f>
        <v>0.333278947368421</v>
      </c>
      <c r="AH193" s="25" t="n">
        <f aca="false">AA193-AVERAGE(AA$4:AA193)</f>
        <v>0.7301</v>
      </c>
      <c r="AI193" s="25" t="n">
        <f aca="false">AB193-AVERAGE(AB$4:AB193)</f>
        <v>-0.391231578947369</v>
      </c>
      <c r="AJ193" s="25" t="n">
        <f aca="false">AC193-AVERAGE(AC$4:AC193)</f>
        <v>-0.8313</v>
      </c>
      <c r="AK193" s="23" t="n">
        <f aca="false">-RateDur*(P193-P192)/100</f>
        <v>0.002185</v>
      </c>
      <c r="AL193" s="23" t="n">
        <f aca="false">-RateDur*(Q193-Q192)/100</f>
        <v>0.000608000000000001</v>
      </c>
      <c r="AM193" s="23" t="n">
        <f aca="false">-RateDur*(R193-R192)/100</f>
        <v>-0.004864</v>
      </c>
      <c r="AN193" s="23" t="n">
        <f aca="false">-RateDur*(S193-S192)/100</f>
        <v>-0.00446500000000001</v>
      </c>
      <c r="AO193" s="23" t="n">
        <f aca="false">-RateDur*(T193-T192)/100</f>
        <v>0.006175</v>
      </c>
      <c r="AP193" s="23" t="n">
        <f aca="false">-RateDur*(U193-U192)/100</f>
        <v>-0.000418</v>
      </c>
      <c r="AQ193" s="23" t="n">
        <f aca="false">-RateDur*(V193-V192)/100</f>
        <v>0.001634</v>
      </c>
    </row>
    <row r="194" customFormat="false" ht="15" hidden="false" customHeight="false" outlineLevel="0" collapsed="false">
      <c r="A194" s="19" t="n">
        <v>43799</v>
      </c>
      <c r="B194" s="24" t="n">
        <v>2.538</v>
      </c>
      <c r="C194" s="24" t="n">
        <v>2.049</v>
      </c>
      <c r="D194" s="24" t="n">
        <v>2.351</v>
      </c>
      <c r="E194" s="24" t="n">
        <v>2.59</v>
      </c>
      <c r="F194" s="24" t="n">
        <v>4.155</v>
      </c>
      <c r="G194" s="24" t="n">
        <v>-0.455</v>
      </c>
      <c r="H194" s="24" t="n">
        <v>3.402</v>
      </c>
      <c r="I194" s="24" t="n">
        <v>2.036</v>
      </c>
      <c r="J194" s="24" t="n">
        <v>1.772</v>
      </c>
      <c r="K194" s="24" t="n">
        <v>2.335</v>
      </c>
      <c r="L194" s="24" t="n">
        <v>1.781</v>
      </c>
      <c r="M194" s="24" t="n">
        <v>2.627</v>
      </c>
      <c r="N194" s="24" t="n">
        <v>0.152</v>
      </c>
      <c r="O194" s="24" t="n">
        <v>2.753</v>
      </c>
      <c r="P194" s="24" t="n">
        <v>2.867</v>
      </c>
      <c r="Q194" s="24" t="n">
        <v>2.236</v>
      </c>
      <c r="R194" s="24" t="n">
        <v>2.564</v>
      </c>
      <c r="S194" s="24" t="n">
        <v>2.71</v>
      </c>
      <c r="T194" s="24" t="n">
        <v>4.489</v>
      </c>
      <c r="U194" s="24" t="n">
        <v>-0.337</v>
      </c>
      <c r="V194" s="24" t="n">
        <v>3.524</v>
      </c>
      <c r="W194" s="25" t="n">
        <f aca="false">B194-I194</f>
        <v>0.502</v>
      </c>
      <c r="X194" s="25" t="n">
        <f aca="false">C194-J194</f>
        <v>0.277</v>
      </c>
      <c r="Y194" s="25" t="n">
        <f aca="false">D194-K194</f>
        <v>0.016</v>
      </c>
      <c r="Z194" s="25" t="n">
        <f aca="false">E194-L194</f>
        <v>0.809</v>
      </c>
      <c r="AA194" s="25" t="n">
        <f aca="false">F194-M194</f>
        <v>1.528</v>
      </c>
      <c r="AB194" s="25" t="n">
        <f aca="false">G194-N194</f>
        <v>-0.607</v>
      </c>
      <c r="AC194" s="25" t="n">
        <f aca="false">H194-O194</f>
        <v>0.649</v>
      </c>
      <c r="AD194" s="25" t="n">
        <f aca="false">W194-AVERAGE(W$4:W194)</f>
        <v>-0.0435183246073301</v>
      </c>
      <c r="AE194" s="25" t="n">
        <f aca="false">X194-AVERAGE(X$4:X194)</f>
        <v>0.00578534031413602</v>
      </c>
      <c r="AF194" s="25" t="n">
        <f aca="false">Y194-AVERAGE(Y$4:Y194)</f>
        <v>-0.0320052356020942</v>
      </c>
      <c r="AG194" s="25" t="n">
        <f aca="false">Z194-AVERAGE(Z$4:Z194)</f>
        <v>0.443942408376963</v>
      </c>
      <c r="AH194" s="25" t="n">
        <f aca="false">AA194-AVERAGE(AA$4:AA194)</f>
        <v>0.481565445026178</v>
      </c>
      <c r="AI194" s="25" t="n">
        <f aca="false">AB194-AVERAGE(AB$4:AB194)</f>
        <v>-0.636879581151832</v>
      </c>
      <c r="AJ194" s="25" t="n">
        <f aca="false">AC194-AVERAGE(AC$4:AC194)</f>
        <v>-0.835900523560209</v>
      </c>
      <c r="AK194" s="23" t="n">
        <f aca="false">-RateDur*(P194-P193)/100</f>
        <v>-0.00418</v>
      </c>
      <c r="AL194" s="23" t="n">
        <f aca="false">-RateDur*(Q194-Q193)/100</f>
        <v>-0.001957</v>
      </c>
      <c r="AM194" s="23" t="n">
        <f aca="false">-RateDur*(R194-R193)/100</f>
        <v>0.012578</v>
      </c>
      <c r="AN194" s="23" t="n">
        <f aca="false">-RateDur*(S194-S193)/100</f>
        <v>0.000266000000000004</v>
      </c>
      <c r="AO194" s="23" t="n">
        <f aca="false">-RateDur*(T194-T193)/100</f>
        <v>0.00239400000000001</v>
      </c>
      <c r="AP194" s="23" t="n">
        <f aca="false">-RateDur*(U194-U193)/100</f>
        <v>0.005871</v>
      </c>
      <c r="AQ194" s="23" t="n">
        <f aca="false">-RateDur*(V194-V193)/100</f>
        <v>0.004199</v>
      </c>
    </row>
    <row r="195" customFormat="false" ht="15" hidden="false" customHeight="false" outlineLevel="0" collapsed="false">
      <c r="A195" s="19" t="n">
        <v>43830</v>
      </c>
      <c r="B195" s="24" t="n">
        <v>2.739</v>
      </c>
      <c r="C195" s="24" t="n">
        <v>1.706</v>
      </c>
      <c r="D195" s="24" t="n">
        <v>2.435</v>
      </c>
      <c r="E195" s="24" t="n">
        <v>2.215</v>
      </c>
      <c r="F195" s="24" t="n">
        <v>4.142</v>
      </c>
      <c r="G195" s="24" t="n">
        <v>-0.515</v>
      </c>
      <c r="H195" s="24" t="n">
        <v>3.407</v>
      </c>
      <c r="I195" s="24" t="n">
        <v>2.047</v>
      </c>
      <c r="J195" s="24" t="n">
        <v>1.702</v>
      </c>
      <c r="K195" s="24" t="n">
        <v>2.389</v>
      </c>
      <c r="L195" s="24" t="n">
        <v>1.844</v>
      </c>
      <c r="M195" s="24" t="n">
        <v>2.573</v>
      </c>
      <c r="N195" s="24" t="n">
        <v>0.195</v>
      </c>
      <c r="O195" s="24" t="n">
        <v>2.711</v>
      </c>
      <c r="P195" s="24" t="n">
        <v>2.967</v>
      </c>
      <c r="Q195" s="24" t="n">
        <v>2.002</v>
      </c>
      <c r="R195" s="24" t="n">
        <v>2.448</v>
      </c>
      <c r="S195" s="24" t="n">
        <v>2.352</v>
      </c>
      <c r="T195" s="24" t="n">
        <v>4.334</v>
      </c>
      <c r="U195" s="24" t="n">
        <v>-0.259</v>
      </c>
      <c r="V195" s="24" t="n">
        <v>3.732</v>
      </c>
      <c r="W195" s="25" t="n">
        <f aca="false">B195-I195</f>
        <v>0.692</v>
      </c>
      <c r="X195" s="25" t="n">
        <f aca="false">C195-J195</f>
        <v>0.004</v>
      </c>
      <c r="Y195" s="25" t="n">
        <f aca="false">D195-K195</f>
        <v>0.0460000000000003</v>
      </c>
      <c r="Z195" s="25" t="n">
        <f aca="false">E195-L195</f>
        <v>0.371</v>
      </c>
      <c r="AA195" s="25" t="n">
        <f aca="false">F195-M195</f>
        <v>1.569</v>
      </c>
      <c r="AB195" s="25" t="n">
        <f aca="false">G195-N195</f>
        <v>-0.71</v>
      </c>
      <c r="AC195" s="25" t="n">
        <f aca="false">H195-O195</f>
        <v>0.696</v>
      </c>
      <c r="AD195" s="25" t="n">
        <f aca="false">W195-AVERAGE(W$4:W195)</f>
        <v>0.14571875</v>
      </c>
      <c r="AE195" s="25" t="n">
        <f aca="false">X195-AVERAGE(X$4:X195)</f>
        <v>-0.265822916666667</v>
      </c>
      <c r="AF195" s="25" t="n">
        <f aca="false">Y195-AVERAGE(Y$4:Y195)</f>
        <v>-0.00199479166666641</v>
      </c>
      <c r="AG195" s="25" t="n">
        <f aca="false">Z195-AVERAGE(Z$4:Z195)</f>
        <v>0.00591145833333312</v>
      </c>
      <c r="AH195" s="25" t="n">
        <f aca="false">AA195-AVERAGE(AA$4:AA195)</f>
        <v>0.51984375</v>
      </c>
      <c r="AI195" s="25" t="n">
        <f aca="false">AB195-AVERAGE(AB$4:AB195)</f>
        <v>-0.736026041666667</v>
      </c>
      <c r="AJ195" s="25" t="n">
        <f aca="false">AC195-AVERAGE(AC$4:AC195)</f>
        <v>-0.784791666666667</v>
      </c>
      <c r="AK195" s="23" t="n">
        <f aca="false">-RateDur*(P195-P194)/100</f>
        <v>-0.0019</v>
      </c>
      <c r="AL195" s="23" t="n">
        <f aca="false">-RateDur*(Q195-Q194)/100</f>
        <v>0.00444600000000001</v>
      </c>
      <c r="AM195" s="23" t="n">
        <f aca="false">-RateDur*(R195-R194)/100</f>
        <v>0.002204</v>
      </c>
      <c r="AN195" s="23" t="n">
        <f aca="false">-RateDur*(S195-S194)/100</f>
        <v>0.006802</v>
      </c>
      <c r="AO195" s="23" t="n">
        <f aca="false">-RateDur*(T195-T194)/100</f>
        <v>0.00294500000000001</v>
      </c>
      <c r="AP195" s="23" t="n">
        <f aca="false">-RateDur*(U195-U194)/100</f>
        <v>-0.001482</v>
      </c>
      <c r="AQ195" s="23" t="n">
        <f aca="false">-RateDur*(V195-V194)/100</f>
        <v>-0.003952</v>
      </c>
    </row>
    <row r="196" customFormat="false" ht="15" hidden="false" customHeight="false" outlineLevel="0" collapsed="false">
      <c r="A196" s="19" t="n">
        <v>43861</v>
      </c>
      <c r="B196" s="24" t="n">
        <v>2.844</v>
      </c>
      <c r="C196" s="24" t="n">
        <v>1.246</v>
      </c>
      <c r="D196" s="24" t="n">
        <v>2.423</v>
      </c>
      <c r="E196" s="24" t="n">
        <v>2.265</v>
      </c>
      <c r="F196" s="24" t="n">
        <v>3.935</v>
      </c>
      <c r="G196" s="24" t="n">
        <v>-0.284</v>
      </c>
      <c r="H196" s="24" t="n">
        <v>3.451</v>
      </c>
      <c r="I196" s="24" t="n">
        <v>1.953</v>
      </c>
      <c r="J196" s="24" t="n">
        <v>1.662</v>
      </c>
      <c r="K196" s="24" t="n">
        <v>2.377</v>
      </c>
      <c r="L196" s="24" t="n">
        <v>1.883</v>
      </c>
      <c r="M196" s="24" t="n">
        <v>2.436</v>
      </c>
      <c r="N196" s="24" t="n">
        <v>0.232</v>
      </c>
      <c r="O196" s="24" t="n">
        <v>2.719</v>
      </c>
      <c r="P196" s="24" t="n">
        <v>3.113</v>
      </c>
      <c r="Q196" s="24" t="n">
        <v>1.588</v>
      </c>
      <c r="R196" s="24" t="n">
        <v>2.733</v>
      </c>
      <c r="S196" s="24" t="n">
        <v>2.415</v>
      </c>
      <c r="T196" s="24" t="n">
        <v>4.192</v>
      </c>
      <c r="U196" s="24" t="n">
        <v>-0.183</v>
      </c>
      <c r="V196" s="24" t="n">
        <v>3.848</v>
      </c>
      <c r="W196" s="25" t="n">
        <f aca="false">B196-I196</f>
        <v>0.891</v>
      </c>
      <c r="X196" s="25" t="n">
        <f aca="false">C196-J196</f>
        <v>-0.416</v>
      </c>
      <c r="Y196" s="25" t="n">
        <f aca="false">D196-K196</f>
        <v>0.0460000000000003</v>
      </c>
      <c r="Z196" s="25" t="n">
        <f aca="false">E196-L196</f>
        <v>0.382</v>
      </c>
      <c r="AA196" s="25" t="n">
        <f aca="false">F196-M196</f>
        <v>1.499</v>
      </c>
      <c r="AB196" s="25" t="n">
        <f aca="false">G196-N196</f>
        <v>-0.516</v>
      </c>
      <c r="AC196" s="25" t="n">
        <f aca="false">H196-O196</f>
        <v>0.732</v>
      </c>
      <c r="AD196" s="25" t="n">
        <f aca="false">W196-AVERAGE(W$4:W196)</f>
        <v>0.342932642487046</v>
      </c>
      <c r="AE196" s="25" t="n">
        <f aca="false">X196-AVERAGE(X$4:X196)</f>
        <v>-0.682269430051813</v>
      </c>
      <c r="AF196" s="25" t="n">
        <f aca="false">Y196-AVERAGE(Y$4:Y196)</f>
        <v>-0.00198445595854896</v>
      </c>
      <c r="AG196" s="25" t="n">
        <f aca="false">Z196-AVERAGE(Z$4:Z196)</f>
        <v>0.0168238341968913</v>
      </c>
      <c r="AH196" s="25" t="n">
        <f aca="false">AA196-AVERAGE(AA$4:AA196)</f>
        <v>0.447512953367876</v>
      </c>
      <c r="AI196" s="25" t="n">
        <f aca="false">AB196-AVERAGE(AB$4:AB196)</f>
        <v>-0.539217616580311</v>
      </c>
      <c r="AJ196" s="25" t="n">
        <f aca="false">AC196-AVERAGE(AC$4:AC196)</f>
        <v>-0.744911917098445</v>
      </c>
      <c r="AK196" s="23" t="n">
        <f aca="false">-RateDur*(P196-P195)/100</f>
        <v>-0.002774</v>
      </c>
      <c r="AL196" s="23" t="n">
        <f aca="false">-RateDur*(Q196-Q195)/100</f>
        <v>0.007866</v>
      </c>
      <c r="AM196" s="23" t="n">
        <f aca="false">-RateDur*(R196-R195)/100</f>
        <v>-0.005415</v>
      </c>
      <c r="AN196" s="23" t="n">
        <f aca="false">-RateDur*(S196-S195)/100</f>
        <v>-0.001197</v>
      </c>
      <c r="AO196" s="23" t="n">
        <f aca="false">-RateDur*(T196-T195)/100</f>
        <v>0.00269799999999999</v>
      </c>
      <c r="AP196" s="23" t="n">
        <f aca="false">-RateDur*(U196-U195)/100</f>
        <v>-0.001444</v>
      </c>
      <c r="AQ196" s="23" t="n">
        <f aca="false">-RateDur*(V196-V195)/100</f>
        <v>-0.00220399999999999</v>
      </c>
    </row>
    <row r="197" customFormat="false" ht="15" hidden="false" customHeight="false" outlineLevel="0" collapsed="false">
      <c r="A197" s="19" t="n">
        <v>43890</v>
      </c>
      <c r="B197" s="24" t="n">
        <v>2.628</v>
      </c>
      <c r="C197" s="24" t="n">
        <v>1.148</v>
      </c>
      <c r="D197" s="24" t="n">
        <v>2.614</v>
      </c>
      <c r="E197" s="24" t="n">
        <v>2.328</v>
      </c>
      <c r="F197" s="24" t="n">
        <v>4.026</v>
      </c>
      <c r="G197" s="24" t="n">
        <v>-0.211</v>
      </c>
      <c r="H197" s="24" t="n">
        <v>3.298</v>
      </c>
      <c r="I197" s="24" t="n">
        <v>1.878</v>
      </c>
      <c r="J197" s="24" t="n">
        <v>1.659</v>
      </c>
      <c r="K197" s="24" t="n">
        <v>2.419</v>
      </c>
      <c r="L197" s="24" t="n">
        <v>1.734</v>
      </c>
      <c r="M197" s="24" t="n">
        <v>2.337</v>
      </c>
      <c r="N197" s="24" t="n">
        <v>0.157</v>
      </c>
      <c r="O197" s="24" t="n">
        <v>2.682</v>
      </c>
      <c r="P197" s="24" t="n">
        <v>2.722</v>
      </c>
      <c r="Q197" s="24" t="n">
        <v>1.309</v>
      </c>
      <c r="R197" s="24" t="n">
        <v>2.786</v>
      </c>
      <c r="S197" s="24" t="n">
        <v>2.566</v>
      </c>
      <c r="T197" s="24" t="n">
        <v>4.317</v>
      </c>
      <c r="U197" s="24" t="n">
        <v>0.185</v>
      </c>
      <c r="V197" s="24" t="n">
        <v>3.589</v>
      </c>
      <c r="W197" s="25" t="n">
        <f aca="false">B197-I197</f>
        <v>0.75</v>
      </c>
      <c r="X197" s="25" t="n">
        <f aca="false">C197-J197</f>
        <v>-0.511</v>
      </c>
      <c r="Y197" s="25" t="n">
        <f aca="false">D197-K197</f>
        <v>0.195</v>
      </c>
      <c r="Z197" s="25" t="n">
        <f aca="false">E197-L197</f>
        <v>0.594</v>
      </c>
      <c r="AA197" s="25" t="n">
        <f aca="false">F197-M197</f>
        <v>1.689</v>
      </c>
      <c r="AB197" s="25" t="n">
        <f aca="false">G197-N197</f>
        <v>-0.368</v>
      </c>
      <c r="AC197" s="25" t="n">
        <f aca="false">H197-O197</f>
        <v>0.616</v>
      </c>
      <c r="AD197" s="25" t="n">
        <f aca="false">W197-AVERAGE(W$4:W197)</f>
        <v>0.20089175257732</v>
      </c>
      <c r="AE197" s="25" t="n">
        <f aca="false">X197-AVERAGE(X$4:X197)</f>
        <v>-0.773262886597938</v>
      </c>
      <c r="AF197" s="25" t="n">
        <f aca="false">Y197-AVERAGE(Y$4:Y197)</f>
        <v>0.146257731958763</v>
      </c>
      <c r="AG197" s="25" t="n">
        <f aca="false">Z197-AVERAGE(Z$4:Z197)</f>
        <v>0.227644329896907</v>
      </c>
      <c r="AH197" s="25" t="n">
        <f aca="false">AA197-AVERAGE(AA$4:AA197)</f>
        <v>0.634226804123711</v>
      </c>
      <c r="AI197" s="25" t="n">
        <f aca="false">AB197-AVERAGE(AB$4:AB197)</f>
        <v>-0.389201030927835</v>
      </c>
      <c r="AJ197" s="25" t="n">
        <f aca="false">AC197-AVERAGE(AC$4:AC197)</f>
        <v>-0.856474226804124</v>
      </c>
      <c r="AK197" s="23" t="n">
        <f aca="false">-RateDur*(P197-P196)/100</f>
        <v>0.007429</v>
      </c>
      <c r="AL197" s="23" t="n">
        <f aca="false">-RateDur*(Q197-Q196)/100</f>
        <v>0.005301</v>
      </c>
      <c r="AM197" s="23" t="n">
        <f aca="false">-RateDur*(R197-R196)/100</f>
        <v>-0.001007</v>
      </c>
      <c r="AN197" s="23" t="n">
        <f aca="false">-RateDur*(S197-S196)/100</f>
        <v>-0.002869</v>
      </c>
      <c r="AO197" s="23" t="n">
        <f aca="false">-RateDur*(T197-T196)/100</f>
        <v>-0.002375</v>
      </c>
      <c r="AP197" s="23" t="n">
        <f aca="false">-RateDur*(U197-U196)/100</f>
        <v>-0.006992</v>
      </c>
      <c r="AQ197" s="23" t="n">
        <f aca="false">-RateDur*(V197-V196)/100</f>
        <v>0.004921</v>
      </c>
    </row>
    <row r="198" customFormat="false" ht="15" hidden="false" customHeight="false" outlineLevel="0" collapsed="false">
      <c r="A198" s="19" t="n">
        <v>43921</v>
      </c>
      <c r="B198" s="24" t="n">
        <v>2.316</v>
      </c>
      <c r="C198" s="24" t="n">
        <v>1.515</v>
      </c>
      <c r="D198" s="24" t="n">
        <v>2.717</v>
      </c>
      <c r="E198" s="24" t="n">
        <v>2.131</v>
      </c>
      <c r="F198" s="24" t="n">
        <v>3.942</v>
      </c>
      <c r="G198" s="24" t="n">
        <v>0.085</v>
      </c>
      <c r="H198" s="24" t="n">
        <v>3.23</v>
      </c>
      <c r="I198" s="24" t="n">
        <v>1.949</v>
      </c>
      <c r="J198" s="24" t="n">
        <v>1.805</v>
      </c>
      <c r="K198" s="24" t="n">
        <v>2.352</v>
      </c>
      <c r="L198" s="24" t="n">
        <v>1.759</v>
      </c>
      <c r="M198" s="24" t="n">
        <v>2.358</v>
      </c>
      <c r="N198" s="24" t="n">
        <v>0.246</v>
      </c>
      <c r="O198" s="24" t="n">
        <v>2.679</v>
      </c>
      <c r="P198" s="24" t="n">
        <v>2.653</v>
      </c>
      <c r="Q198" s="24" t="n">
        <v>1.664</v>
      </c>
      <c r="R198" s="24" t="n">
        <v>3.043</v>
      </c>
      <c r="S198" s="24" t="n">
        <v>2.401</v>
      </c>
      <c r="T198" s="24" t="n">
        <v>4.268</v>
      </c>
      <c r="U198" s="24" t="n">
        <v>0.557</v>
      </c>
      <c r="V198" s="24" t="n">
        <v>3.31</v>
      </c>
      <c r="W198" s="25" t="n">
        <f aca="false">B198-I198</f>
        <v>0.367</v>
      </c>
      <c r="X198" s="25" t="n">
        <f aca="false">C198-J198</f>
        <v>-0.29</v>
      </c>
      <c r="Y198" s="25" t="n">
        <f aca="false">D198-K198</f>
        <v>0.365</v>
      </c>
      <c r="Z198" s="25" t="n">
        <f aca="false">E198-L198</f>
        <v>0.372</v>
      </c>
      <c r="AA198" s="25" t="n">
        <f aca="false">F198-M198</f>
        <v>1.584</v>
      </c>
      <c r="AB198" s="25" t="n">
        <f aca="false">G198-N198</f>
        <v>-0.161</v>
      </c>
      <c r="AC198" s="25" t="n">
        <f aca="false">H198-O198</f>
        <v>0.551</v>
      </c>
      <c r="AD198" s="25" t="n">
        <f aca="false">W198-AVERAGE(W$4:W198)</f>
        <v>-0.181174358974359</v>
      </c>
      <c r="AE198" s="25" t="n">
        <f aca="false">X198-AVERAGE(X$4:X198)</f>
        <v>-0.549430769230769</v>
      </c>
      <c r="AF198" s="25" t="n">
        <f aca="false">Y198-AVERAGE(Y$4:Y198)</f>
        <v>0.314635897435898</v>
      </c>
      <c r="AG198" s="25" t="n">
        <f aca="false">Z198-AVERAGE(Z$4:Z198)</f>
        <v>0.00561538461538452</v>
      </c>
      <c r="AH198" s="25" t="n">
        <f aca="false">AA198-AVERAGE(AA$4:AA198)</f>
        <v>0.52651282051282</v>
      </c>
      <c r="AI198" s="25" t="n">
        <f aca="false">AB198-AVERAGE(AB$4:AB198)</f>
        <v>-0.181266666666667</v>
      </c>
      <c r="AJ198" s="25" t="n">
        <f aca="false">AC198-AVERAGE(AC$4:AC198)</f>
        <v>-0.916748717948718</v>
      </c>
      <c r="AK198" s="23" t="n">
        <f aca="false">-RateDur*(P198-P197)/100</f>
        <v>0.001311</v>
      </c>
      <c r="AL198" s="23" t="n">
        <f aca="false">-RateDur*(Q198-Q197)/100</f>
        <v>-0.006745</v>
      </c>
      <c r="AM198" s="23" t="n">
        <f aca="false">-RateDur*(R198-R197)/100</f>
        <v>-0.004883</v>
      </c>
      <c r="AN198" s="23" t="n">
        <f aca="false">-RateDur*(S198-S197)/100</f>
        <v>0.003135</v>
      </c>
      <c r="AO198" s="23" t="n">
        <f aca="false">-RateDur*(T198-T197)/100</f>
        <v>0.000931000000000007</v>
      </c>
      <c r="AP198" s="23" t="n">
        <f aca="false">-RateDur*(U198-U197)/100</f>
        <v>-0.007068</v>
      </c>
      <c r="AQ198" s="23" t="n">
        <f aca="false">-RateDur*(V198-V197)/100</f>
        <v>0.005301</v>
      </c>
    </row>
    <row r="199" customFormat="false" ht="15" hidden="false" customHeight="false" outlineLevel="0" collapsed="false">
      <c r="A199" s="19" t="n">
        <v>43951</v>
      </c>
      <c r="B199" s="24" t="n">
        <v>2.325</v>
      </c>
      <c r="C199" s="24" t="n">
        <v>1.397</v>
      </c>
      <c r="D199" s="24" t="n">
        <v>2.661</v>
      </c>
      <c r="E199" s="24" t="n">
        <v>2.159</v>
      </c>
      <c r="F199" s="24" t="n">
        <v>4.062</v>
      </c>
      <c r="G199" s="24" t="n">
        <v>0.225</v>
      </c>
      <c r="H199" s="24" t="n">
        <v>3.11</v>
      </c>
      <c r="I199" s="24" t="n">
        <v>2.03</v>
      </c>
      <c r="J199" s="24" t="n">
        <v>1.812</v>
      </c>
      <c r="K199" s="24" t="n">
        <v>2.33</v>
      </c>
      <c r="L199" s="24" t="n">
        <v>1.811</v>
      </c>
      <c r="M199" s="24" t="n">
        <v>2.321</v>
      </c>
      <c r="N199" s="24" t="n">
        <v>0.354</v>
      </c>
      <c r="O199" s="24" t="n">
        <v>2.634</v>
      </c>
      <c r="P199" s="24" t="n">
        <v>2.579</v>
      </c>
      <c r="Q199" s="24" t="n">
        <v>1.724</v>
      </c>
      <c r="R199" s="24" t="n">
        <v>2.924</v>
      </c>
      <c r="S199" s="24" t="n">
        <v>2.344</v>
      </c>
      <c r="T199" s="24" t="n">
        <v>4.39</v>
      </c>
      <c r="U199" s="24" t="n">
        <v>0.571</v>
      </c>
      <c r="V199" s="24" t="n">
        <v>3.184</v>
      </c>
      <c r="W199" s="25" t="n">
        <f aca="false">B199-I199</f>
        <v>0.295</v>
      </c>
      <c r="X199" s="25" t="n">
        <f aca="false">C199-J199</f>
        <v>-0.415</v>
      </c>
      <c r="Y199" s="25" t="n">
        <f aca="false">D199-K199</f>
        <v>0.331</v>
      </c>
      <c r="Z199" s="25" t="n">
        <f aca="false">E199-L199</f>
        <v>0.348</v>
      </c>
      <c r="AA199" s="25" t="n">
        <f aca="false">F199-M199</f>
        <v>1.741</v>
      </c>
      <c r="AB199" s="25" t="n">
        <f aca="false">G199-N199</f>
        <v>-0.129</v>
      </c>
      <c r="AC199" s="25" t="n">
        <f aca="false">H199-O199</f>
        <v>0.476</v>
      </c>
      <c r="AD199" s="25" t="n">
        <f aca="false">W199-AVERAGE(W$4:W199)</f>
        <v>-0.251882653061224</v>
      </c>
      <c r="AE199" s="25" t="n">
        <f aca="false">X199-AVERAGE(X$4:X199)</f>
        <v>-0.670989795918367</v>
      </c>
      <c r="AF199" s="25" t="n">
        <f aca="false">Y199-AVERAGE(Y$4:Y199)</f>
        <v>0.279204081632653</v>
      </c>
      <c r="AG199" s="25" t="n">
        <f aca="false">Z199-AVERAGE(Z$4:Z199)</f>
        <v>-0.0182908163265308</v>
      </c>
      <c r="AH199" s="25" t="n">
        <f aca="false">AA199-AVERAGE(AA$4:AA199)</f>
        <v>0.680025510204082</v>
      </c>
      <c r="AI199" s="25" t="n">
        <f aca="false">AB199-AVERAGE(AB$4:AB199)</f>
        <v>-0.148505102040816</v>
      </c>
      <c r="AJ199" s="25" t="n">
        <f aca="false">AC199-AVERAGE(AC$4:AC199)</f>
        <v>-0.986688775510204</v>
      </c>
      <c r="AK199" s="23" t="n">
        <f aca="false">-RateDur*(P199-P198)/100</f>
        <v>0.001406</v>
      </c>
      <c r="AL199" s="23" t="n">
        <f aca="false">-RateDur*(Q199-Q198)/100</f>
        <v>-0.00114</v>
      </c>
      <c r="AM199" s="23" t="n">
        <f aca="false">-RateDur*(R199-R198)/100</f>
        <v>0.002261</v>
      </c>
      <c r="AN199" s="23" t="n">
        <f aca="false">-RateDur*(S199-S198)/100</f>
        <v>0.001083</v>
      </c>
      <c r="AO199" s="23" t="n">
        <f aca="false">-RateDur*(T199-T198)/100</f>
        <v>-0.002318</v>
      </c>
      <c r="AP199" s="23" t="n">
        <f aca="false">-RateDur*(U199-U198)/100</f>
        <v>-0.000265999999999998</v>
      </c>
      <c r="AQ199" s="23" t="n">
        <f aca="false">-RateDur*(V199-V198)/100</f>
        <v>0.002394</v>
      </c>
    </row>
    <row r="200" customFormat="false" ht="15" hidden="false" customHeight="false" outlineLevel="0" collapsed="false">
      <c r="A200" s="19" t="n">
        <v>43982</v>
      </c>
      <c r="B200" s="24" t="n">
        <v>2.233</v>
      </c>
      <c r="C200" s="24" t="n">
        <v>1.515</v>
      </c>
      <c r="D200" s="24" t="n">
        <v>2.367</v>
      </c>
      <c r="E200" s="24" t="n">
        <v>1.907</v>
      </c>
      <c r="F200" s="24" t="n">
        <v>3.943</v>
      </c>
      <c r="G200" s="24" t="n">
        <v>0.368</v>
      </c>
      <c r="H200" s="24" t="n">
        <v>3.527</v>
      </c>
      <c r="I200" s="24" t="n">
        <v>1.96</v>
      </c>
      <c r="J200" s="24" t="n">
        <v>1.858</v>
      </c>
      <c r="K200" s="24" t="n">
        <v>2.3</v>
      </c>
      <c r="L200" s="24" t="n">
        <v>1.729</v>
      </c>
      <c r="M200" s="24" t="n">
        <v>2.154</v>
      </c>
      <c r="N200" s="24" t="n">
        <v>0.413</v>
      </c>
      <c r="O200" s="24" t="n">
        <v>2.737</v>
      </c>
      <c r="P200" s="24" t="n">
        <v>2.56</v>
      </c>
      <c r="Q200" s="24" t="n">
        <v>1.875</v>
      </c>
      <c r="R200" s="24" t="n">
        <v>2.497</v>
      </c>
      <c r="S200" s="24" t="n">
        <v>2.256</v>
      </c>
      <c r="T200" s="24" t="n">
        <v>4.4</v>
      </c>
      <c r="U200" s="24" t="n">
        <v>0.649</v>
      </c>
      <c r="V200" s="24" t="n">
        <v>3.901</v>
      </c>
      <c r="W200" s="25" t="n">
        <f aca="false">B200-I200</f>
        <v>0.273</v>
      </c>
      <c r="X200" s="25" t="n">
        <f aca="false">C200-J200</f>
        <v>-0.343</v>
      </c>
      <c r="Y200" s="25" t="n">
        <f aca="false">D200-K200</f>
        <v>0.0670000000000002</v>
      </c>
      <c r="Z200" s="25" t="n">
        <f aca="false">E200-L200</f>
        <v>0.178</v>
      </c>
      <c r="AA200" s="25" t="n">
        <f aca="false">F200-M200</f>
        <v>1.789</v>
      </c>
      <c r="AB200" s="25" t="n">
        <f aca="false">G200-N200</f>
        <v>-0.045</v>
      </c>
      <c r="AC200" s="25" t="n">
        <f aca="false">H200-O200</f>
        <v>0.79</v>
      </c>
      <c r="AD200" s="25" t="n">
        <f aca="false">W200-AVERAGE(W$4:W200)</f>
        <v>-0.272492385786802</v>
      </c>
      <c r="AE200" s="25" t="n">
        <f aca="false">X200-AVERAGE(X$4:X200)</f>
        <v>-0.59594923857868</v>
      </c>
      <c r="AF200" s="25" t="n">
        <f aca="false">Y200-AVERAGE(Y$4:Y200)</f>
        <v>0.0151269035532997</v>
      </c>
      <c r="AG200" s="25" t="n">
        <f aca="false">Z200-AVERAGE(Z$4:Z200)</f>
        <v>-0.187335025380711</v>
      </c>
      <c r="AH200" s="25" t="n">
        <f aca="false">AA200-AVERAGE(AA$4:AA200)</f>
        <v>0.724329949238579</v>
      </c>
      <c r="AI200" s="25" t="n">
        <f aca="false">AB200-AVERAGE(AB$4:AB200)</f>
        <v>-0.0641776649746193</v>
      </c>
      <c r="AJ200" s="25" t="n">
        <f aca="false">AC200-AVERAGE(AC$4:AC200)</f>
        <v>-0.669274111675127</v>
      </c>
      <c r="AK200" s="23" t="n">
        <f aca="false">-RateDur*(P200-P199)/100</f>
        <v>0.000361000000000002</v>
      </c>
      <c r="AL200" s="23" t="n">
        <f aca="false">-RateDur*(Q200-Q199)/100</f>
        <v>-0.002869</v>
      </c>
      <c r="AM200" s="23" t="n">
        <f aca="false">-RateDur*(R200-R199)/100</f>
        <v>0.008113</v>
      </c>
      <c r="AN200" s="23" t="n">
        <f aca="false">-RateDur*(S200-S199)/100</f>
        <v>0.001672</v>
      </c>
      <c r="AO200" s="23" t="n">
        <f aca="false">-RateDur*(T200-T199)/100</f>
        <v>-0.000190000000000013</v>
      </c>
      <c r="AP200" s="23" t="n">
        <f aca="false">-RateDur*(U200-U199)/100</f>
        <v>-0.001482</v>
      </c>
      <c r="AQ200" s="23" t="n">
        <f aca="false">-RateDur*(V200-V199)/100</f>
        <v>-0.013623</v>
      </c>
    </row>
    <row r="201" customFormat="false" ht="15" hidden="false" customHeight="false" outlineLevel="0" collapsed="false">
      <c r="A201" s="19" t="n">
        <v>44012</v>
      </c>
      <c r="B201" s="24" t="n">
        <v>2.369</v>
      </c>
      <c r="C201" s="24" t="n">
        <v>1.767</v>
      </c>
      <c r="D201" s="24" t="n">
        <v>2.527</v>
      </c>
      <c r="E201" s="24" t="n">
        <v>1.744</v>
      </c>
      <c r="F201" s="24" t="n">
        <v>3.91</v>
      </c>
      <c r="G201" s="24" t="n">
        <v>0.657</v>
      </c>
      <c r="H201" s="24" t="n">
        <v>3.691</v>
      </c>
      <c r="I201" s="24" t="n">
        <v>2.057</v>
      </c>
      <c r="J201" s="24" t="n">
        <v>1.992</v>
      </c>
      <c r="K201" s="24" t="n">
        <v>2.382</v>
      </c>
      <c r="L201" s="24" t="n">
        <v>1.714</v>
      </c>
      <c r="M201" s="24" t="n">
        <v>2.154</v>
      </c>
      <c r="N201" s="24" t="n">
        <v>0.33</v>
      </c>
      <c r="O201" s="24" t="n">
        <v>2.768</v>
      </c>
      <c r="P201" s="24" t="n">
        <v>2.541</v>
      </c>
      <c r="Q201" s="24" t="n">
        <v>2.047</v>
      </c>
      <c r="R201" s="24" t="n">
        <v>2.632</v>
      </c>
      <c r="S201" s="24" t="n">
        <v>2.029</v>
      </c>
      <c r="T201" s="24" t="n">
        <v>4.297</v>
      </c>
      <c r="U201" s="24" t="n">
        <v>0.75</v>
      </c>
      <c r="V201" s="24" t="n">
        <v>3.916</v>
      </c>
      <c r="W201" s="25" t="n">
        <f aca="false">B201-I201</f>
        <v>0.312</v>
      </c>
      <c r="X201" s="25" t="n">
        <f aca="false">C201-J201</f>
        <v>-0.225</v>
      </c>
      <c r="Y201" s="25" t="n">
        <f aca="false">D201-K201</f>
        <v>0.145</v>
      </c>
      <c r="Z201" s="25" t="n">
        <f aca="false">E201-L201</f>
        <v>0.03</v>
      </c>
      <c r="AA201" s="25" t="n">
        <f aca="false">F201-M201</f>
        <v>1.756</v>
      </c>
      <c r="AB201" s="25" t="n">
        <f aca="false">G201-N201</f>
        <v>0.327</v>
      </c>
      <c r="AC201" s="25" t="n">
        <f aca="false">H201-O201</f>
        <v>0.923</v>
      </c>
      <c r="AD201" s="25" t="n">
        <f aca="false">W201-AVERAGE(W$4:W201)</f>
        <v>-0.232313131313131</v>
      </c>
      <c r="AE201" s="25" t="n">
        <f aca="false">X201-AVERAGE(X$4:X201)</f>
        <v>-0.475535353535354</v>
      </c>
      <c r="AF201" s="25" t="n">
        <f aca="false">Y201-AVERAGE(Y$4:Y201)</f>
        <v>0.0926565656565657</v>
      </c>
      <c r="AG201" s="25" t="n">
        <f aca="false">Z201-AVERAGE(Z$4:Z201)</f>
        <v>-0.333641414141414</v>
      </c>
      <c r="AH201" s="25" t="n">
        <f aca="false">AA201-AVERAGE(AA$4:AA201)</f>
        <v>0.687838383838384</v>
      </c>
      <c r="AI201" s="25" t="n">
        <f aca="false">AB201-AVERAGE(AB$4:AB201)</f>
        <v>0.306267676767677</v>
      </c>
      <c r="AJ201" s="25" t="n">
        <f aca="false">AC201-AVERAGE(AC$4:AC201)</f>
        <v>-0.533565656565656</v>
      </c>
      <c r="AK201" s="23" t="n">
        <f aca="false">-RateDur*(P201-P200)/100</f>
        <v>0.000361000000000002</v>
      </c>
      <c r="AL201" s="23" t="n">
        <f aca="false">-RateDur*(Q201-Q200)/100</f>
        <v>-0.003268</v>
      </c>
      <c r="AM201" s="23" t="n">
        <f aca="false">-RateDur*(R201-R200)/100</f>
        <v>-0.002565</v>
      </c>
      <c r="AN201" s="23" t="n">
        <f aca="false">-RateDur*(S201-S200)/100</f>
        <v>0.004313</v>
      </c>
      <c r="AO201" s="23" t="n">
        <f aca="false">-RateDur*(T201-T200)/100</f>
        <v>0.00195700000000001</v>
      </c>
      <c r="AP201" s="23" t="n">
        <f aca="false">-RateDur*(U201-U200)/100</f>
        <v>-0.001919</v>
      </c>
      <c r="AQ201" s="23" t="n">
        <f aca="false">-RateDur*(V201-V200)/100</f>
        <v>-0.000285000000000002</v>
      </c>
    </row>
    <row r="202" customFormat="false" ht="15" hidden="false" customHeight="false" outlineLevel="0" collapsed="false">
      <c r="A202" s="19" t="n">
        <v>44043</v>
      </c>
      <c r="B202" s="24" t="n">
        <v>2.31</v>
      </c>
      <c r="C202" s="24" t="n">
        <v>1.708</v>
      </c>
      <c r="D202" s="24" t="n">
        <v>2.134</v>
      </c>
      <c r="E202" s="24" t="n">
        <v>1.744</v>
      </c>
      <c r="F202" s="24" t="n">
        <v>3.95</v>
      </c>
      <c r="G202" s="24" t="n">
        <v>0.482</v>
      </c>
      <c r="H202" s="24" t="n">
        <v>3.663</v>
      </c>
      <c r="I202" s="24" t="n">
        <v>1.967</v>
      </c>
      <c r="J202" s="24" t="n">
        <v>1.979</v>
      </c>
      <c r="K202" s="24" t="n">
        <v>2.388</v>
      </c>
      <c r="L202" s="24" t="n">
        <v>1.656</v>
      </c>
      <c r="M202" s="24" t="n">
        <v>2.136</v>
      </c>
      <c r="N202" s="24" t="n">
        <v>0.441</v>
      </c>
      <c r="O202" s="24" t="n">
        <v>2.594</v>
      </c>
      <c r="P202" s="24" t="n">
        <v>2.674</v>
      </c>
      <c r="Q202" s="24" t="n">
        <v>2.204</v>
      </c>
      <c r="R202" s="24" t="n">
        <v>2.326</v>
      </c>
      <c r="S202" s="24" t="n">
        <v>1.782</v>
      </c>
      <c r="T202" s="24" t="n">
        <v>4.223</v>
      </c>
      <c r="U202" s="24" t="n">
        <v>0.706</v>
      </c>
      <c r="V202" s="24" t="n">
        <v>4.005</v>
      </c>
      <c r="W202" s="25" t="n">
        <f aca="false">B202-I202</f>
        <v>0.343</v>
      </c>
      <c r="X202" s="25" t="n">
        <f aca="false">C202-J202</f>
        <v>-0.271</v>
      </c>
      <c r="Y202" s="25" t="n">
        <f aca="false">D202-K202</f>
        <v>-0.254</v>
      </c>
      <c r="Z202" s="25" t="n">
        <f aca="false">E202-L202</f>
        <v>0.0880000000000001</v>
      </c>
      <c r="AA202" s="25" t="n">
        <f aca="false">F202-M202</f>
        <v>1.814</v>
      </c>
      <c r="AB202" s="25" t="n">
        <f aca="false">G202-N202</f>
        <v>0.041</v>
      </c>
      <c r="AC202" s="25" t="n">
        <f aca="false">H202-O202</f>
        <v>1.069</v>
      </c>
      <c r="AD202" s="25" t="n">
        <f aca="false">W202-AVERAGE(W$4:W202)</f>
        <v>-0.200301507537689</v>
      </c>
      <c r="AE202" s="25" t="n">
        <f aca="false">X202-AVERAGE(X$4:X202)</f>
        <v>-0.518914572864322</v>
      </c>
      <c r="AF202" s="25" t="n">
        <f aca="false">Y202-AVERAGE(Y$4:Y202)</f>
        <v>-0.304804020100503</v>
      </c>
      <c r="AG202" s="25" t="n">
        <f aca="false">Z202-AVERAGE(Z$4:Z202)</f>
        <v>-0.274256281407035</v>
      </c>
      <c r="AH202" s="25" t="n">
        <f aca="false">AA202-AVERAGE(AA$4:AA202)</f>
        <v>0.742090452261307</v>
      </c>
      <c r="AI202" s="25" t="n">
        <f aca="false">AB202-AVERAGE(AB$4:AB202)</f>
        <v>0.0201658291457286</v>
      </c>
      <c r="AJ202" s="25" t="n">
        <f aca="false">AC202-AVERAGE(AC$4:AC202)</f>
        <v>-0.385618090452261</v>
      </c>
      <c r="AK202" s="23" t="n">
        <f aca="false">-RateDur*(P202-P201)/100</f>
        <v>-0.002527</v>
      </c>
      <c r="AL202" s="23" t="n">
        <f aca="false">-RateDur*(Q202-Q201)/100</f>
        <v>-0.002983</v>
      </c>
      <c r="AM202" s="23" t="n">
        <f aca="false">-RateDur*(R202-R201)/100</f>
        <v>0.005814</v>
      </c>
      <c r="AN202" s="23" t="n">
        <f aca="false">-RateDur*(S202-S201)/100</f>
        <v>0.004693</v>
      </c>
      <c r="AO202" s="23" t="n">
        <f aca="false">-RateDur*(T202-T201)/100</f>
        <v>0.001406</v>
      </c>
      <c r="AP202" s="23" t="n">
        <f aca="false">-RateDur*(U202-U201)/100</f>
        <v>0.000836000000000001</v>
      </c>
      <c r="AQ202" s="23" t="n">
        <f aca="false">-RateDur*(V202-V201)/100</f>
        <v>-0.001691</v>
      </c>
    </row>
    <row r="203" customFormat="false" ht="15" hidden="false" customHeight="false" outlineLevel="0" collapsed="false">
      <c r="A203" s="19" t="n">
        <v>44074</v>
      </c>
      <c r="B203" s="24" t="n">
        <v>2.422</v>
      </c>
      <c r="C203" s="24" t="n">
        <v>1.889</v>
      </c>
      <c r="D203" s="24" t="n">
        <v>1.995</v>
      </c>
      <c r="E203" s="24" t="n">
        <v>1.932</v>
      </c>
      <c r="F203" s="24" t="n">
        <v>3.965</v>
      </c>
      <c r="G203" s="24" t="n">
        <v>0.314</v>
      </c>
      <c r="H203" s="24" t="n">
        <v>3.644</v>
      </c>
      <c r="I203" s="24" t="n">
        <v>2.011</v>
      </c>
      <c r="J203" s="24" t="n">
        <v>2.025</v>
      </c>
      <c r="K203" s="24" t="n">
        <v>2.537</v>
      </c>
      <c r="L203" s="24" t="n">
        <v>1.629</v>
      </c>
      <c r="M203" s="24" t="n">
        <v>2.145</v>
      </c>
      <c r="N203" s="24" t="n">
        <v>0.373</v>
      </c>
      <c r="O203" s="24" t="n">
        <v>2.435</v>
      </c>
      <c r="P203" s="24" t="n">
        <v>2.672</v>
      </c>
      <c r="Q203" s="24" t="n">
        <v>2.295</v>
      </c>
      <c r="R203" s="24" t="n">
        <v>2.203</v>
      </c>
      <c r="S203" s="24" t="n">
        <v>2.018</v>
      </c>
      <c r="T203" s="24" t="n">
        <v>3.977</v>
      </c>
      <c r="U203" s="24" t="n">
        <v>0.612</v>
      </c>
      <c r="V203" s="24" t="n">
        <v>3.813</v>
      </c>
      <c r="W203" s="25" t="n">
        <f aca="false">B203-I203</f>
        <v>0.411</v>
      </c>
      <c r="X203" s="25" t="n">
        <f aca="false">C203-J203</f>
        <v>-0.136</v>
      </c>
      <c r="Y203" s="25" t="n">
        <f aca="false">D203-K203</f>
        <v>-0.542</v>
      </c>
      <c r="Z203" s="25" t="n">
        <f aca="false">E203-L203</f>
        <v>0.303</v>
      </c>
      <c r="AA203" s="25" t="n">
        <f aca="false">F203-M203</f>
        <v>1.82</v>
      </c>
      <c r="AB203" s="25" t="n">
        <f aca="false">G203-N203</f>
        <v>-0.059</v>
      </c>
      <c r="AC203" s="25" t="n">
        <f aca="false">H203-O203</f>
        <v>1.209</v>
      </c>
      <c r="AD203" s="25" t="n">
        <f aca="false">W203-AVERAGE(W$4:W203)</f>
        <v>-0.13164</v>
      </c>
      <c r="AE203" s="25" t="n">
        <f aca="false">X203-AVERAGE(X$4:X203)</f>
        <v>-0.381995</v>
      </c>
      <c r="AF203" s="25" t="n">
        <f aca="false">Y203-AVERAGE(Y$4:Y203)</f>
        <v>-0.58984</v>
      </c>
      <c r="AG203" s="25" t="n">
        <f aca="false">Z203-AVERAGE(Z$4:Z203)</f>
        <v>-0.0589600000000001</v>
      </c>
      <c r="AH203" s="25" t="n">
        <f aca="false">AA203-AVERAGE(AA$4:AA203)</f>
        <v>0.74435</v>
      </c>
      <c r="AI203" s="25" t="n">
        <f aca="false">AB203-AVERAGE(AB$4:AB203)</f>
        <v>-0.079435</v>
      </c>
      <c r="AJ203" s="25" t="n">
        <f aca="false">AC203-AVERAGE(AC$4:AC203)</f>
        <v>-0.24439</v>
      </c>
      <c r="AK203" s="23" t="n">
        <f aca="false">-RateDur*(P203-P202)/100</f>
        <v>3.79999999999958E-005</v>
      </c>
      <c r="AL203" s="23" t="n">
        <f aca="false">-RateDur*(Q203-Q202)/100</f>
        <v>-0.001729</v>
      </c>
      <c r="AM203" s="23" t="n">
        <f aca="false">-RateDur*(R203-R202)/100</f>
        <v>0.002337</v>
      </c>
      <c r="AN203" s="23" t="n">
        <f aca="false">-RateDur*(S203-S202)/100</f>
        <v>-0.004484</v>
      </c>
      <c r="AO203" s="23" t="n">
        <f aca="false">-RateDur*(T203-T202)/100</f>
        <v>0.004674</v>
      </c>
      <c r="AP203" s="23" t="n">
        <f aca="false">-RateDur*(U203-U202)/100</f>
        <v>0.001786</v>
      </c>
      <c r="AQ203" s="23" t="n">
        <f aca="false">-RateDur*(V203-V202)/100</f>
        <v>0.00364799999999999</v>
      </c>
    </row>
    <row r="204" customFormat="false" ht="15" hidden="false" customHeight="false" outlineLevel="0" collapsed="false">
      <c r="A204" s="19" t="n">
        <v>44104</v>
      </c>
      <c r="B204" s="24" t="n">
        <v>2.382</v>
      </c>
      <c r="C204" s="24" t="n">
        <v>2.128</v>
      </c>
      <c r="D204" s="24" t="n">
        <v>1.851</v>
      </c>
      <c r="E204" s="24" t="n">
        <v>1.834</v>
      </c>
      <c r="F204" s="24" t="n">
        <v>3.948</v>
      </c>
      <c r="G204" s="24" t="n">
        <v>0.289</v>
      </c>
      <c r="H204" s="24" t="n">
        <v>3.741</v>
      </c>
      <c r="I204" s="24" t="n">
        <v>1.992</v>
      </c>
      <c r="J204" s="24" t="n">
        <v>2.188</v>
      </c>
      <c r="K204" s="24" t="n">
        <v>2.497</v>
      </c>
      <c r="L204" s="24" t="n">
        <v>1.648</v>
      </c>
      <c r="M204" s="24" t="n">
        <v>2.101</v>
      </c>
      <c r="N204" s="24" t="n">
        <v>0.454</v>
      </c>
      <c r="O204" s="24" t="n">
        <v>2.31</v>
      </c>
      <c r="P204" s="24" t="n">
        <v>2.741</v>
      </c>
      <c r="Q204" s="24" t="n">
        <v>2.311</v>
      </c>
      <c r="R204" s="24" t="n">
        <v>2.13</v>
      </c>
      <c r="S204" s="24" t="n">
        <v>1.887</v>
      </c>
      <c r="T204" s="24" t="n">
        <v>4.094</v>
      </c>
      <c r="U204" s="24" t="n">
        <v>0.507</v>
      </c>
      <c r="V204" s="24" t="n">
        <v>3.94</v>
      </c>
      <c r="W204" s="25" t="n">
        <f aca="false">B204-I204</f>
        <v>0.39</v>
      </c>
      <c r="X204" s="25" t="n">
        <f aca="false">C204-J204</f>
        <v>-0.0600000000000001</v>
      </c>
      <c r="Y204" s="25" t="n">
        <f aca="false">D204-K204</f>
        <v>-0.646</v>
      </c>
      <c r="Z204" s="25" t="n">
        <f aca="false">E204-L204</f>
        <v>0.186</v>
      </c>
      <c r="AA204" s="25" t="n">
        <f aca="false">F204-M204</f>
        <v>1.847</v>
      </c>
      <c r="AB204" s="25" t="n">
        <f aca="false">G204-N204</f>
        <v>-0.165</v>
      </c>
      <c r="AC204" s="25" t="n">
        <f aca="false">H204-O204</f>
        <v>1.431</v>
      </c>
      <c r="AD204" s="25" t="n">
        <f aca="false">W204-AVERAGE(W$4:W204)</f>
        <v>-0.151880597014925</v>
      </c>
      <c r="AE204" s="25" t="n">
        <f aca="false">X204-AVERAGE(X$4:X204)</f>
        <v>-0.30447263681592</v>
      </c>
      <c r="AF204" s="25" t="n">
        <f aca="false">Y204-AVERAGE(Y$4:Y204)</f>
        <v>-0.690388059701492</v>
      </c>
      <c r="AG204" s="25" t="n">
        <f aca="false">Z204-AVERAGE(Z$4:Z204)</f>
        <v>-0.175084577114428</v>
      </c>
      <c r="AH204" s="25" t="n">
        <f aca="false">AA204-AVERAGE(AA$4:AA204)</f>
        <v>0.767512437810945</v>
      </c>
      <c r="AI204" s="25" t="n">
        <f aca="false">AB204-AVERAGE(AB$4:AB204)</f>
        <v>-0.184512437810945</v>
      </c>
      <c r="AJ204" s="25" t="n">
        <f aca="false">AC204-AVERAGE(AC$4:AC204)</f>
        <v>-0.0222786069651739</v>
      </c>
      <c r="AK204" s="23" t="n">
        <f aca="false">-RateDur*(P204-P203)/100</f>
        <v>-0.001311</v>
      </c>
      <c r="AL204" s="23" t="n">
        <f aca="false">-RateDur*(Q204-Q203)/100</f>
        <v>-0.000304</v>
      </c>
      <c r="AM204" s="23" t="n">
        <f aca="false">-RateDur*(R204-R203)/100</f>
        <v>0.001387</v>
      </c>
      <c r="AN204" s="23" t="n">
        <f aca="false">-RateDur*(S204-S203)/100</f>
        <v>0.002489</v>
      </c>
      <c r="AO204" s="23" t="n">
        <f aca="false">-RateDur*(T204-T203)/100</f>
        <v>-0.00222300000000001</v>
      </c>
      <c r="AP204" s="23" t="n">
        <f aca="false">-RateDur*(U204-U203)/100</f>
        <v>0.001995</v>
      </c>
      <c r="AQ204" s="23" t="n">
        <f aca="false">-RateDur*(V204-V203)/100</f>
        <v>-0.002413</v>
      </c>
    </row>
    <row r="205" customFormat="false" ht="15" hidden="false" customHeight="false" outlineLevel="0" collapsed="false">
      <c r="A205" s="19" t="n">
        <v>44135</v>
      </c>
      <c r="B205" s="24" t="n">
        <v>2.264</v>
      </c>
      <c r="C205" s="24" t="n">
        <v>2.166</v>
      </c>
      <c r="D205" s="24" t="n">
        <v>2.163</v>
      </c>
      <c r="E205" s="24" t="n">
        <v>1.878</v>
      </c>
      <c r="F205" s="24" t="n">
        <v>3.914</v>
      </c>
      <c r="G205" s="24" t="n">
        <v>0.431</v>
      </c>
      <c r="H205" s="24" t="n">
        <v>3.383</v>
      </c>
      <c r="I205" s="24" t="n">
        <v>2.061</v>
      </c>
      <c r="J205" s="24" t="n">
        <v>2.225</v>
      </c>
      <c r="K205" s="24" t="n">
        <v>2.5</v>
      </c>
      <c r="L205" s="24" t="n">
        <v>1.664</v>
      </c>
      <c r="M205" s="24" t="n">
        <v>2.277</v>
      </c>
      <c r="N205" s="24" t="n">
        <v>0.384</v>
      </c>
      <c r="O205" s="24" t="n">
        <v>2.27</v>
      </c>
      <c r="P205" s="24" t="n">
        <v>2.544</v>
      </c>
      <c r="Q205" s="24" t="n">
        <v>2.518</v>
      </c>
      <c r="R205" s="24" t="n">
        <v>2.286</v>
      </c>
      <c r="S205" s="24" t="n">
        <v>2.173</v>
      </c>
      <c r="T205" s="24" t="n">
        <v>4.044</v>
      </c>
      <c r="U205" s="24" t="n">
        <v>0.736</v>
      </c>
      <c r="V205" s="24" t="n">
        <v>3.624</v>
      </c>
      <c r="W205" s="25" t="n">
        <f aca="false">B205-I205</f>
        <v>0.203</v>
      </c>
      <c r="X205" s="25" t="n">
        <f aca="false">C205-J205</f>
        <v>-0.0590000000000002</v>
      </c>
      <c r="Y205" s="25" t="n">
        <f aca="false">D205-K205</f>
        <v>-0.337</v>
      </c>
      <c r="Z205" s="25" t="n">
        <f aca="false">E205-L205</f>
        <v>0.214</v>
      </c>
      <c r="AA205" s="25" t="n">
        <f aca="false">F205-M205</f>
        <v>1.637</v>
      </c>
      <c r="AB205" s="25" t="n">
        <f aca="false">G205-N205</f>
        <v>0.047</v>
      </c>
      <c r="AC205" s="25" t="n">
        <f aca="false">H205-O205</f>
        <v>1.113</v>
      </c>
      <c r="AD205" s="25" t="n">
        <f aca="false">W205-AVERAGE(W$4:W205)</f>
        <v>-0.33720297029703</v>
      </c>
      <c r="AE205" s="25" t="n">
        <f aca="false">X205-AVERAGE(X$4:X205)</f>
        <v>-0.301970297029703</v>
      </c>
      <c r="AF205" s="25" t="n">
        <f aca="false">Y205-AVERAGE(Y$4:Y205)</f>
        <v>-0.3795</v>
      </c>
      <c r="AG205" s="25" t="n">
        <f aca="false">Z205-AVERAGE(Z$4:Z205)</f>
        <v>-0.146356435643564</v>
      </c>
      <c r="AH205" s="25" t="n">
        <f aca="false">AA205-AVERAGE(AA$4:AA205)</f>
        <v>0.554752475247525</v>
      </c>
      <c r="AI205" s="25" t="n">
        <f aca="false">AB205-AVERAGE(AB$4:AB205)</f>
        <v>0.0273514851485148</v>
      </c>
      <c r="AJ205" s="25" t="n">
        <f aca="false">AC205-AVERAGE(AC$4:AC205)</f>
        <v>-0.33859405940594</v>
      </c>
      <c r="AK205" s="23" t="n">
        <f aca="false">-RateDur*(P205-P204)/100</f>
        <v>0.003743</v>
      </c>
      <c r="AL205" s="23" t="n">
        <f aca="false">-RateDur*(Q205-Q204)/100</f>
        <v>-0.003933</v>
      </c>
      <c r="AM205" s="23" t="n">
        <f aca="false">-RateDur*(R205-R204)/100</f>
        <v>-0.002964</v>
      </c>
      <c r="AN205" s="23" t="n">
        <f aca="false">-RateDur*(S205-S204)/100</f>
        <v>-0.005434</v>
      </c>
      <c r="AO205" s="23" t="n">
        <f aca="false">-RateDur*(T205-T204)/100</f>
        <v>0.000950000000000013</v>
      </c>
      <c r="AP205" s="23" t="n">
        <f aca="false">-RateDur*(U205-U204)/100</f>
        <v>-0.004351</v>
      </c>
      <c r="AQ205" s="23" t="n">
        <f aca="false">-RateDur*(V205-V204)/100</f>
        <v>0.006004</v>
      </c>
    </row>
    <row r="206" customFormat="false" ht="15" hidden="false" customHeight="false" outlineLevel="0" collapsed="false">
      <c r="A206" s="19" t="n">
        <v>44165</v>
      </c>
      <c r="B206" s="24" t="n">
        <v>2.093</v>
      </c>
      <c r="C206" s="24" t="n">
        <v>2.096</v>
      </c>
      <c r="D206" s="24" t="n">
        <v>2.097</v>
      </c>
      <c r="E206" s="24" t="n">
        <v>1.896</v>
      </c>
      <c r="F206" s="24" t="n">
        <v>3.927</v>
      </c>
      <c r="G206" s="24" t="n">
        <v>0.925</v>
      </c>
      <c r="H206" s="24" t="n">
        <v>3.013</v>
      </c>
      <c r="I206" s="24" t="n">
        <v>1.965</v>
      </c>
      <c r="J206" s="24" t="n">
        <v>2.087</v>
      </c>
      <c r="K206" s="24" t="n">
        <v>2.611</v>
      </c>
      <c r="L206" s="24" t="n">
        <v>1.607</v>
      </c>
      <c r="M206" s="24" t="n">
        <v>2.187</v>
      </c>
      <c r="N206" s="24" t="n">
        <v>0.366</v>
      </c>
      <c r="O206" s="24" t="n">
        <v>2.212</v>
      </c>
      <c r="P206" s="24" t="n">
        <v>2.268</v>
      </c>
      <c r="Q206" s="24" t="n">
        <v>2.334</v>
      </c>
      <c r="R206" s="24" t="n">
        <v>2.172</v>
      </c>
      <c r="S206" s="24" t="n">
        <v>1.982</v>
      </c>
      <c r="T206" s="24" t="n">
        <v>4.016</v>
      </c>
      <c r="U206" s="24" t="n">
        <v>1.163</v>
      </c>
      <c r="V206" s="24" t="n">
        <v>3.304</v>
      </c>
      <c r="W206" s="25" t="n">
        <f aca="false">B206-I206</f>
        <v>0.128</v>
      </c>
      <c r="X206" s="25" t="n">
        <f aca="false">C206-J206</f>
        <v>0.0089999999999999</v>
      </c>
      <c r="Y206" s="25" t="n">
        <f aca="false">D206-K206</f>
        <v>-0.514</v>
      </c>
      <c r="Z206" s="25" t="n">
        <f aca="false">E206-L206</f>
        <v>0.289</v>
      </c>
      <c r="AA206" s="25" t="n">
        <f aca="false">F206-M206</f>
        <v>1.74</v>
      </c>
      <c r="AB206" s="25" t="n">
        <f aca="false">G206-N206</f>
        <v>0.559</v>
      </c>
      <c r="AC206" s="25" t="n">
        <f aca="false">H206-O206</f>
        <v>0.801</v>
      </c>
      <c r="AD206" s="25" t="n">
        <f aca="false">W206-AVERAGE(W$4:W206)</f>
        <v>-0.410172413793104</v>
      </c>
      <c r="AE206" s="25" t="n">
        <f aca="false">X206-AVERAGE(X$4:X206)</f>
        <v>-0.232817733990148</v>
      </c>
      <c r="AF206" s="25" t="n">
        <f aca="false">Y206-AVERAGE(Y$4:Y206)</f>
        <v>-0.553758620689655</v>
      </c>
      <c r="AG206" s="25" t="n">
        <f aca="false">Z206-AVERAGE(Z$4:Z206)</f>
        <v>-0.0710049261083745</v>
      </c>
      <c r="AH206" s="25" t="n">
        <f aca="false">AA206-AVERAGE(AA$4:AA206)</f>
        <v>0.654512315270936</v>
      </c>
      <c r="AI206" s="25" t="n">
        <f aca="false">AB206-AVERAGE(AB$4:AB206)</f>
        <v>0.536694581280788</v>
      </c>
      <c r="AJ206" s="25" t="n">
        <f aca="false">AC206-AVERAGE(AC$4:AC206)</f>
        <v>-0.647389162561577</v>
      </c>
      <c r="AK206" s="23" t="n">
        <f aca="false">-RateDur*(P206-P205)/100</f>
        <v>0.005244</v>
      </c>
      <c r="AL206" s="23" t="n">
        <f aca="false">-RateDur*(Q206-Q205)/100</f>
        <v>0.00349599999999999</v>
      </c>
      <c r="AM206" s="23" t="n">
        <f aca="false">-RateDur*(R206-R205)/100</f>
        <v>0.002166</v>
      </c>
      <c r="AN206" s="23" t="n">
        <f aca="false">-RateDur*(S206-S205)/100</f>
        <v>0.003629</v>
      </c>
      <c r="AO206" s="23" t="n">
        <f aca="false">-RateDur*(T206-T205)/100</f>
        <v>0.000531999999999992</v>
      </c>
      <c r="AP206" s="23" t="n">
        <f aca="false">-RateDur*(U206-U205)/100</f>
        <v>-0.008113</v>
      </c>
      <c r="AQ206" s="23" t="n">
        <f aca="false">-RateDur*(V206-V205)/100</f>
        <v>0.00608000000000001</v>
      </c>
    </row>
    <row r="207" customFormat="false" ht="15" hidden="false" customHeight="false" outlineLevel="0" collapsed="false">
      <c r="A207" s="19" t="n">
        <v>44196</v>
      </c>
      <c r="B207" s="24" t="n">
        <v>2.098</v>
      </c>
      <c r="C207" s="24" t="n">
        <v>1.977</v>
      </c>
      <c r="D207" s="24" t="n">
        <v>2.112</v>
      </c>
      <c r="E207" s="24" t="n">
        <v>1.877</v>
      </c>
      <c r="F207" s="24" t="n">
        <v>3.824</v>
      </c>
      <c r="G207" s="24" t="n">
        <v>1.027</v>
      </c>
      <c r="H207" s="24" t="n">
        <v>3.011</v>
      </c>
      <c r="I207" s="24" t="n">
        <v>1.885</v>
      </c>
      <c r="J207" s="24" t="n">
        <v>2.067</v>
      </c>
      <c r="K207" s="24" t="n">
        <v>2.668</v>
      </c>
      <c r="L207" s="24" t="n">
        <v>1.587</v>
      </c>
      <c r="M207" s="24" t="n">
        <v>2.271</v>
      </c>
      <c r="N207" s="24" t="n">
        <v>0.293</v>
      </c>
      <c r="O207" s="24" t="n">
        <v>2.311</v>
      </c>
      <c r="P207" s="24" t="n">
        <v>2.412</v>
      </c>
      <c r="Q207" s="24" t="n">
        <v>2.357</v>
      </c>
      <c r="R207" s="24" t="n">
        <v>2.389</v>
      </c>
      <c r="S207" s="24" t="n">
        <v>2.28</v>
      </c>
      <c r="T207" s="24" t="n">
        <v>4.102</v>
      </c>
      <c r="U207" s="24" t="n">
        <v>1.232</v>
      </c>
      <c r="V207" s="24" t="n">
        <v>3.345</v>
      </c>
      <c r="W207" s="25" t="n">
        <f aca="false">B207-I207</f>
        <v>0.213</v>
      </c>
      <c r="X207" s="25" t="n">
        <f aca="false">C207-J207</f>
        <v>-0.0900000000000001</v>
      </c>
      <c r="Y207" s="25" t="n">
        <f aca="false">D207-K207</f>
        <v>-0.556</v>
      </c>
      <c r="Z207" s="25" t="n">
        <f aca="false">E207-L207</f>
        <v>0.29</v>
      </c>
      <c r="AA207" s="25" t="n">
        <f aca="false">F207-M207</f>
        <v>1.553</v>
      </c>
      <c r="AB207" s="25" t="n">
        <f aca="false">G207-N207</f>
        <v>0.734</v>
      </c>
      <c r="AC207" s="25" t="n">
        <f aca="false">H207-O207</f>
        <v>0.7</v>
      </c>
      <c r="AD207" s="25" t="n">
        <f aca="false">W207-AVERAGE(W$4:W207)</f>
        <v>-0.323578431372549</v>
      </c>
      <c r="AE207" s="25" t="n">
        <f aca="false">X207-AVERAGE(X$4:X207)</f>
        <v>-0.330191176470588</v>
      </c>
      <c r="AF207" s="25" t="n">
        <f aca="false">Y207-AVERAGE(Y$4:Y207)</f>
        <v>-0.592838235294118</v>
      </c>
      <c r="AG207" s="25" t="n">
        <f aca="false">Z207-AVERAGE(Z$4:Z207)</f>
        <v>-0.0696617647058823</v>
      </c>
      <c r="AH207" s="25" t="n">
        <f aca="false">AA207-AVERAGE(AA$4:AA207)</f>
        <v>0.465220588235294</v>
      </c>
      <c r="AI207" s="25" t="n">
        <f aca="false">AB207-AVERAGE(AB$4:AB207)</f>
        <v>0.708205882352941</v>
      </c>
      <c r="AJ207" s="25" t="n">
        <f aca="false">AC207-AVERAGE(AC$4:AC207)</f>
        <v>-0.744720588235294</v>
      </c>
      <c r="AK207" s="23" t="n">
        <f aca="false">-RateDur*(P207-P206)/100</f>
        <v>-0.002736</v>
      </c>
      <c r="AL207" s="23" t="n">
        <f aca="false">-RateDur*(Q207-Q206)/100</f>
        <v>-0.000437000000000002</v>
      </c>
      <c r="AM207" s="23" t="n">
        <f aca="false">-RateDur*(R207-R206)/100</f>
        <v>-0.00412299999999999</v>
      </c>
      <c r="AN207" s="23" t="n">
        <f aca="false">-RateDur*(S207-S206)/100</f>
        <v>-0.005662</v>
      </c>
      <c r="AO207" s="23" t="n">
        <f aca="false">-RateDur*(T207-T206)/100</f>
        <v>-0.00163400000000001</v>
      </c>
      <c r="AP207" s="23" t="n">
        <f aca="false">-RateDur*(U207-U206)/100</f>
        <v>-0.001311</v>
      </c>
      <c r="AQ207" s="23" t="n">
        <f aca="false">-RateDur*(V207-V206)/100</f>
        <v>-0.000779000000000007</v>
      </c>
    </row>
    <row r="208" customFormat="false" ht="15" hidden="false" customHeight="false" outlineLevel="0" collapsed="false">
      <c r="A208" s="19" t="n">
        <v>44227</v>
      </c>
      <c r="B208" s="24" t="n">
        <v>2.301</v>
      </c>
      <c r="C208" s="24" t="n">
        <v>2.113</v>
      </c>
      <c r="D208" s="24" t="n">
        <v>2.098</v>
      </c>
      <c r="E208" s="24" t="n">
        <v>1.844</v>
      </c>
      <c r="F208" s="24" t="n">
        <v>3.839</v>
      </c>
      <c r="G208" s="24" t="n">
        <v>0.862</v>
      </c>
      <c r="H208" s="24" t="n">
        <v>3.264</v>
      </c>
      <c r="I208" s="24" t="n">
        <v>1.937</v>
      </c>
      <c r="J208" s="24" t="n">
        <v>1.972</v>
      </c>
      <c r="K208" s="24" t="n">
        <v>2.578</v>
      </c>
      <c r="L208" s="24" t="n">
        <v>1.634</v>
      </c>
      <c r="M208" s="24" t="n">
        <v>2.371</v>
      </c>
      <c r="N208" s="24" t="n">
        <v>0.313</v>
      </c>
      <c r="O208" s="24" t="n">
        <v>2.218</v>
      </c>
      <c r="P208" s="24" t="n">
        <v>2.385</v>
      </c>
      <c r="Q208" s="24" t="n">
        <v>2.299</v>
      </c>
      <c r="R208" s="24" t="n">
        <v>2.364</v>
      </c>
      <c r="S208" s="24" t="n">
        <v>2.098</v>
      </c>
      <c r="T208" s="24" t="n">
        <v>4.139</v>
      </c>
      <c r="U208" s="24" t="n">
        <v>0.975</v>
      </c>
      <c r="V208" s="24" t="n">
        <v>3.42</v>
      </c>
      <c r="W208" s="25" t="n">
        <f aca="false">B208-I208</f>
        <v>0.364</v>
      </c>
      <c r="X208" s="25" t="n">
        <f aca="false">C208-J208</f>
        <v>0.141</v>
      </c>
      <c r="Y208" s="25" t="n">
        <f aca="false">D208-K208</f>
        <v>-0.48</v>
      </c>
      <c r="Z208" s="25" t="n">
        <f aca="false">E208-L208</f>
        <v>0.21</v>
      </c>
      <c r="AA208" s="25" t="n">
        <f aca="false">F208-M208</f>
        <v>1.468</v>
      </c>
      <c r="AB208" s="25" t="n">
        <f aca="false">G208-N208</f>
        <v>0.549</v>
      </c>
      <c r="AC208" s="25" t="n">
        <f aca="false">H208-O208</f>
        <v>1.046</v>
      </c>
      <c r="AD208" s="25" t="n">
        <f aca="false">W208-AVERAGE(W$4:W208)</f>
        <v>-0.171736585365854</v>
      </c>
      <c r="AE208" s="25" t="n">
        <f aca="false">X208-AVERAGE(X$4:X208)</f>
        <v>-0.0987073170731707</v>
      </c>
      <c r="AF208" s="25" t="n">
        <f aca="false">Y208-AVERAGE(Y$4:Y208)</f>
        <v>-0.514317073170732</v>
      </c>
      <c r="AG208" s="25" t="n">
        <f aca="false">Z208-AVERAGE(Z$4:Z208)</f>
        <v>-0.148931707317073</v>
      </c>
      <c r="AH208" s="25" t="n">
        <f aca="false">AA208-AVERAGE(AA$4:AA208)</f>
        <v>0.378365853658537</v>
      </c>
      <c r="AI208" s="25" t="n">
        <f aca="false">AB208-AVERAGE(AB$4:AB208)</f>
        <v>0.520653658536585</v>
      </c>
      <c r="AJ208" s="25" t="n">
        <f aca="false">AC208-AVERAGE(AC$4:AC208)</f>
        <v>-0.396775609756098</v>
      </c>
      <c r="AK208" s="23" t="n">
        <f aca="false">-RateDur*(P208-P207)/100</f>
        <v>0.000513000000000003</v>
      </c>
      <c r="AL208" s="23" t="n">
        <f aca="false">-RateDur*(Q208-Q207)/100</f>
        <v>0.00110200000000001</v>
      </c>
      <c r="AM208" s="23" t="n">
        <f aca="false">-RateDur*(R208-R207)/100</f>
        <v>0.000474999999999998</v>
      </c>
      <c r="AN208" s="23" t="n">
        <f aca="false">-RateDur*(S208-S207)/100</f>
        <v>0.003458</v>
      </c>
      <c r="AO208" s="23" t="n">
        <f aca="false">-RateDur*(T208-T207)/100</f>
        <v>-0.000702999999999998</v>
      </c>
      <c r="AP208" s="23" t="n">
        <f aca="false">-RateDur*(U208-U207)/100</f>
        <v>0.004883</v>
      </c>
      <c r="AQ208" s="23" t="n">
        <f aca="false">-RateDur*(V208-V207)/100</f>
        <v>-0.00142499999999999</v>
      </c>
    </row>
    <row r="209" customFormat="false" ht="15" hidden="false" customHeight="false" outlineLevel="0" collapsed="false">
      <c r="A209" s="19" t="n">
        <v>44255</v>
      </c>
      <c r="B209" s="24" t="n">
        <v>1.901</v>
      </c>
      <c r="C209" s="24" t="n">
        <v>2.146</v>
      </c>
      <c r="D209" s="24" t="n">
        <v>2.211</v>
      </c>
      <c r="E209" s="24" t="n">
        <v>1.563</v>
      </c>
      <c r="F209" s="24" t="n">
        <v>3.705</v>
      </c>
      <c r="G209" s="24" t="n">
        <v>1.047</v>
      </c>
      <c r="H209" s="24" t="n">
        <v>3.359</v>
      </c>
      <c r="I209" s="24" t="n">
        <v>2.008</v>
      </c>
      <c r="J209" s="24" t="n">
        <v>2.049</v>
      </c>
      <c r="K209" s="24" t="n">
        <v>2.571</v>
      </c>
      <c r="L209" s="24" t="n">
        <v>1.702</v>
      </c>
      <c r="M209" s="24" t="n">
        <v>2.312</v>
      </c>
      <c r="N209" s="24" t="n">
        <v>0.322</v>
      </c>
      <c r="O209" s="24" t="n">
        <v>2.252</v>
      </c>
      <c r="P209" s="24" t="n">
        <v>2.3</v>
      </c>
      <c r="Q209" s="24" t="n">
        <v>2.404</v>
      </c>
      <c r="R209" s="24" t="n">
        <v>2.563</v>
      </c>
      <c r="S209" s="24" t="n">
        <v>1.765</v>
      </c>
      <c r="T209" s="24" t="n">
        <v>3.924</v>
      </c>
      <c r="U209" s="24" t="n">
        <v>1.317</v>
      </c>
      <c r="V209" s="24" t="n">
        <v>3.555</v>
      </c>
      <c r="W209" s="25" t="n">
        <f aca="false">B209-I209</f>
        <v>-0.107</v>
      </c>
      <c r="X209" s="25" t="n">
        <f aca="false">C209-J209</f>
        <v>0.097</v>
      </c>
      <c r="Y209" s="25" t="n">
        <f aca="false">D209-K209</f>
        <v>-0.36</v>
      </c>
      <c r="Z209" s="25" t="n">
        <f aca="false">E209-L209</f>
        <v>-0.139</v>
      </c>
      <c r="AA209" s="25" t="n">
        <f aca="false">F209-M209</f>
        <v>1.393</v>
      </c>
      <c r="AB209" s="25" t="n">
        <f aca="false">G209-N209</f>
        <v>0.725</v>
      </c>
      <c r="AC209" s="25" t="n">
        <f aca="false">H209-O209</f>
        <v>1.107</v>
      </c>
      <c r="AD209" s="25" t="n">
        <f aca="false">W209-AVERAGE(W$4:W209)</f>
        <v>-0.639616504854369</v>
      </c>
      <c r="AE209" s="25" t="n">
        <f aca="false">X209-AVERAGE(X$4:X209)</f>
        <v>-0.142014563106796</v>
      </c>
      <c r="AF209" s="25" t="n">
        <f aca="false">Y209-AVERAGE(Y$4:Y209)</f>
        <v>-0.39240291262136</v>
      </c>
      <c r="AG209" s="25" t="n">
        <f aca="false">Z209-AVERAGE(Z$4:Z209)</f>
        <v>-0.495514563106796</v>
      </c>
      <c r="AH209" s="25" t="n">
        <f aca="false">AA209-AVERAGE(AA$4:AA209)</f>
        <v>0.301893203883495</v>
      </c>
      <c r="AI209" s="25" t="n">
        <f aca="false">AB209-AVERAGE(AB$4:AB209)</f>
        <v>0.693271844660194</v>
      </c>
      <c r="AJ209" s="25" t="n">
        <f aca="false">AC209-AVERAGE(AC$4:AC209)</f>
        <v>-0.334145631067961</v>
      </c>
      <c r="AK209" s="23" t="n">
        <f aca="false">-RateDur*(P209-P208)/100</f>
        <v>0.001615</v>
      </c>
      <c r="AL209" s="23" t="n">
        <f aca="false">-RateDur*(Q209-Q208)/100</f>
        <v>-0.001995</v>
      </c>
      <c r="AM209" s="23" t="n">
        <f aca="false">-RateDur*(R209-R208)/100</f>
        <v>-0.00378100000000001</v>
      </c>
      <c r="AN209" s="23" t="n">
        <f aca="false">-RateDur*(S209-S208)/100</f>
        <v>0.006327</v>
      </c>
      <c r="AO209" s="23" t="n">
        <f aca="false">-RateDur*(T209-T208)/100</f>
        <v>0.00408500000000001</v>
      </c>
      <c r="AP209" s="23" t="n">
        <f aca="false">-RateDur*(U209-U208)/100</f>
        <v>-0.006498</v>
      </c>
      <c r="AQ209" s="23" t="n">
        <f aca="false">-RateDur*(V209-V208)/100</f>
        <v>-0.002565</v>
      </c>
    </row>
    <row r="210" customFormat="false" ht="15" hidden="false" customHeight="false" outlineLevel="0" collapsed="false">
      <c r="A210" s="19" t="n">
        <v>44286</v>
      </c>
      <c r="B210" s="24" t="n">
        <v>1.861</v>
      </c>
      <c r="C210" s="24" t="n">
        <v>2.181</v>
      </c>
      <c r="D210" s="24" t="n">
        <v>2.261</v>
      </c>
      <c r="E210" s="24" t="n">
        <v>1.357</v>
      </c>
      <c r="F210" s="24" t="n">
        <v>3.741</v>
      </c>
      <c r="G210" s="24" t="n">
        <v>0.946</v>
      </c>
      <c r="H210" s="24" t="n">
        <v>3.355</v>
      </c>
      <c r="I210" s="24" t="n">
        <v>2.051</v>
      </c>
      <c r="J210" s="24" t="n">
        <v>1.927</v>
      </c>
      <c r="K210" s="24" t="n">
        <v>2.639</v>
      </c>
      <c r="L210" s="24" t="n">
        <v>1.741</v>
      </c>
      <c r="M210" s="24" t="n">
        <v>2.301</v>
      </c>
      <c r="N210" s="24" t="n">
        <v>0.32</v>
      </c>
      <c r="O210" s="24" t="n">
        <v>2.18</v>
      </c>
      <c r="P210" s="24" t="n">
        <v>2.087</v>
      </c>
      <c r="Q210" s="24" t="n">
        <v>2.393</v>
      </c>
      <c r="R210" s="24" t="n">
        <v>2.525</v>
      </c>
      <c r="S210" s="24" t="n">
        <v>1.729</v>
      </c>
      <c r="T210" s="24" t="n">
        <v>3.968</v>
      </c>
      <c r="U210" s="24" t="n">
        <v>0.965</v>
      </c>
      <c r="V210" s="24" t="n">
        <v>3.556</v>
      </c>
      <c r="W210" s="25" t="n">
        <f aca="false">B210-I210</f>
        <v>-0.19</v>
      </c>
      <c r="X210" s="25" t="n">
        <f aca="false">C210-J210</f>
        <v>0.254</v>
      </c>
      <c r="Y210" s="25" t="n">
        <f aca="false">D210-K210</f>
        <v>-0.378</v>
      </c>
      <c r="Z210" s="25" t="n">
        <f aca="false">E210-L210</f>
        <v>-0.384</v>
      </c>
      <c r="AA210" s="25" t="n">
        <f aca="false">F210-M210</f>
        <v>1.44</v>
      </c>
      <c r="AB210" s="25" t="n">
        <f aca="false">G210-N210</f>
        <v>0.626</v>
      </c>
      <c r="AC210" s="25" t="n">
        <f aca="false">H210-O210</f>
        <v>1.175</v>
      </c>
      <c r="AD210" s="25" t="n">
        <f aca="false">W210-AVERAGE(W$4:W210)</f>
        <v>-0.719125603864735</v>
      </c>
      <c r="AE210" s="25" t="n">
        <f aca="false">X210-AVERAGE(X$4:X210)</f>
        <v>0.0149130434782609</v>
      </c>
      <c r="AF210" s="25" t="n">
        <f aca="false">Y210-AVERAGE(Y$4:Y210)</f>
        <v>-0.408420289855072</v>
      </c>
      <c r="AG210" s="25" t="n">
        <f aca="false">Z210-AVERAGE(Z$4:Z210)</f>
        <v>-0.736937198067633</v>
      </c>
      <c r="AH210" s="25" t="n">
        <f aca="false">AA210-AVERAGE(AA$4:AA210)</f>
        <v>0.347207729468599</v>
      </c>
      <c r="AI210" s="25" t="n">
        <f aca="false">AB210-AVERAGE(AB$4:AB210)</f>
        <v>0.591400966183575</v>
      </c>
      <c r="AJ210" s="25" t="n">
        <f aca="false">AC210-AVERAGE(AC$4:AC210)</f>
        <v>-0.264859903381643</v>
      </c>
      <c r="AK210" s="23" t="n">
        <f aca="false">-RateDur*(P210-P209)/100</f>
        <v>0.00404699999999999</v>
      </c>
      <c r="AL210" s="23" t="n">
        <f aca="false">-RateDur*(Q210-Q209)/100</f>
        <v>0.000209000000000002</v>
      </c>
      <c r="AM210" s="23" t="n">
        <f aca="false">-RateDur*(R210-R209)/100</f>
        <v>0.000722000000000005</v>
      </c>
      <c r="AN210" s="23" t="n">
        <f aca="false">-RateDur*(S210-S209)/100</f>
        <v>0.000683999999999997</v>
      </c>
      <c r="AO210" s="23" t="n">
        <f aca="false">-RateDur*(T210-T209)/100</f>
        <v>-0.000836000000000001</v>
      </c>
      <c r="AP210" s="23" t="n">
        <f aca="false">-RateDur*(U210-U209)/100</f>
        <v>0.006688</v>
      </c>
      <c r="AQ210" s="23" t="n">
        <f aca="false">-RateDur*(V210-V209)/100</f>
        <v>-1.89999999999979E-005</v>
      </c>
    </row>
    <row r="211" customFormat="false" ht="15" hidden="false" customHeight="false" outlineLevel="0" collapsed="false">
      <c r="A211" s="19" t="n">
        <v>44316</v>
      </c>
      <c r="B211" s="24" t="n">
        <v>1.784</v>
      </c>
      <c r="C211" s="24" t="n">
        <v>2.031</v>
      </c>
      <c r="D211" s="24" t="n">
        <v>2.427</v>
      </c>
      <c r="E211" s="24" t="n">
        <v>1.392</v>
      </c>
      <c r="F211" s="24" t="n">
        <v>3.619</v>
      </c>
      <c r="G211" s="24" t="n">
        <v>1.098</v>
      </c>
      <c r="H211" s="24" t="n">
        <v>3.453</v>
      </c>
      <c r="I211" s="24" t="n">
        <v>2.124</v>
      </c>
      <c r="J211" s="24" t="n">
        <v>1.936</v>
      </c>
      <c r="K211" s="24" t="n">
        <v>2.59</v>
      </c>
      <c r="L211" s="24" t="n">
        <v>1.73</v>
      </c>
      <c r="M211" s="24" t="n">
        <v>2.256</v>
      </c>
      <c r="N211" s="24" t="n">
        <v>0.258</v>
      </c>
      <c r="O211" s="24" t="n">
        <v>2.279</v>
      </c>
      <c r="P211" s="24" t="n">
        <v>1.982</v>
      </c>
      <c r="Q211" s="24" t="n">
        <v>2.264</v>
      </c>
      <c r="R211" s="24" t="n">
        <v>2.852</v>
      </c>
      <c r="S211" s="24" t="n">
        <v>1.576</v>
      </c>
      <c r="T211" s="24" t="n">
        <v>3.748</v>
      </c>
      <c r="U211" s="24" t="n">
        <v>1.432</v>
      </c>
      <c r="V211" s="24" t="n">
        <v>3.757</v>
      </c>
      <c r="W211" s="25" t="n">
        <f aca="false">B211-I211</f>
        <v>-0.34</v>
      </c>
      <c r="X211" s="25" t="n">
        <f aca="false">C211-J211</f>
        <v>0.0950000000000002</v>
      </c>
      <c r="Y211" s="25" t="n">
        <f aca="false">D211-K211</f>
        <v>-0.163</v>
      </c>
      <c r="Z211" s="25" t="n">
        <f aca="false">E211-L211</f>
        <v>-0.338</v>
      </c>
      <c r="AA211" s="25" t="n">
        <f aca="false">F211-M211</f>
        <v>1.363</v>
      </c>
      <c r="AB211" s="25" t="n">
        <f aca="false">G211-N211</f>
        <v>0.84</v>
      </c>
      <c r="AC211" s="25" t="n">
        <f aca="false">H211-O211</f>
        <v>1.174</v>
      </c>
      <c r="AD211" s="25" t="n">
        <f aca="false">W211-AVERAGE(W$4:W211)</f>
        <v>-0.864947115384615</v>
      </c>
      <c r="AE211" s="25" t="n">
        <f aca="false">X211-AVERAGE(X$4:X211)</f>
        <v>-0.143394230769231</v>
      </c>
      <c r="AF211" s="25" t="n">
        <f aca="false">Y211-AVERAGE(Y$4:Y211)</f>
        <v>-0.192490384615384</v>
      </c>
      <c r="AG211" s="25" t="n">
        <f aca="false">Z211-AVERAGE(Z$4:Z211)</f>
        <v>-0.687615384615385</v>
      </c>
      <c r="AH211" s="25" t="n">
        <f aca="false">AA211-AVERAGE(AA$4:AA211)</f>
        <v>0.268908653846154</v>
      </c>
      <c r="AI211" s="25" t="n">
        <f aca="false">AB211-AVERAGE(AB$4:AB211)</f>
        <v>0.801528846153846</v>
      </c>
      <c r="AJ211" s="25" t="n">
        <f aca="false">AC211-AVERAGE(AC$4:AC211)</f>
        <v>-0.264581730769231</v>
      </c>
      <c r="AK211" s="23" t="n">
        <f aca="false">-RateDur*(P211-P210)/100</f>
        <v>0.001995</v>
      </c>
      <c r="AL211" s="23" t="n">
        <f aca="false">-RateDur*(Q211-Q210)/100</f>
        <v>0.002451</v>
      </c>
      <c r="AM211" s="23" t="n">
        <f aca="false">-RateDur*(R211-R210)/100</f>
        <v>-0.006213</v>
      </c>
      <c r="AN211" s="23" t="n">
        <f aca="false">-RateDur*(S211-S210)/100</f>
        <v>0.002907</v>
      </c>
      <c r="AO211" s="23" t="n">
        <f aca="false">-RateDur*(T211-T210)/100</f>
        <v>0.00417999999999999</v>
      </c>
      <c r="AP211" s="23" t="n">
        <f aca="false">-RateDur*(U211-U210)/100</f>
        <v>-0.008873</v>
      </c>
      <c r="AQ211" s="23" t="n">
        <f aca="false">-RateDur*(V211-V210)/100</f>
        <v>-0.003819</v>
      </c>
    </row>
    <row r="212" customFormat="false" ht="15" hidden="false" customHeight="false" outlineLevel="0" collapsed="false">
      <c r="A212" s="19" t="n">
        <v>44347</v>
      </c>
      <c r="B212" s="24" t="n">
        <v>1.964</v>
      </c>
      <c r="C212" s="24" t="n">
        <v>1.876</v>
      </c>
      <c r="D212" s="24" t="n">
        <v>2.64</v>
      </c>
      <c r="E212" s="24" t="n">
        <v>1.373</v>
      </c>
      <c r="F212" s="24" t="n">
        <v>3.466</v>
      </c>
      <c r="G212" s="24" t="n">
        <v>0.995</v>
      </c>
      <c r="H212" s="24" t="n">
        <v>3.627</v>
      </c>
      <c r="I212" s="24" t="n">
        <v>2.243</v>
      </c>
      <c r="J212" s="24" t="n">
        <v>1.85</v>
      </c>
      <c r="K212" s="24" t="n">
        <v>2.615</v>
      </c>
      <c r="L212" s="24" t="n">
        <v>1.816</v>
      </c>
      <c r="M212" s="24" t="n">
        <v>2.397</v>
      </c>
      <c r="N212" s="24" t="n">
        <v>0.247</v>
      </c>
      <c r="O212" s="24" t="n">
        <v>2.279</v>
      </c>
      <c r="P212" s="24" t="n">
        <v>2.204</v>
      </c>
      <c r="Q212" s="24" t="n">
        <v>2.157</v>
      </c>
      <c r="R212" s="24" t="n">
        <v>2.791</v>
      </c>
      <c r="S212" s="24" t="n">
        <v>1.629</v>
      </c>
      <c r="T212" s="24" t="n">
        <v>3.825</v>
      </c>
      <c r="U212" s="24" t="n">
        <v>1.297</v>
      </c>
      <c r="V212" s="24" t="n">
        <v>3.927</v>
      </c>
      <c r="W212" s="25" t="n">
        <f aca="false">B212-I212</f>
        <v>-0.279</v>
      </c>
      <c r="X212" s="25" t="n">
        <f aca="false">C212-J212</f>
        <v>0.0259999999999998</v>
      </c>
      <c r="Y212" s="25" t="n">
        <f aca="false">D212-K212</f>
        <v>0.0249999999999999</v>
      </c>
      <c r="Z212" s="25" t="n">
        <f aca="false">E212-L212</f>
        <v>-0.443</v>
      </c>
      <c r="AA212" s="25" t="n">
        <f aca="false">F212-M212</f>
        <v>1.069</v>
      </c>
      <c r="AB212" s="25" t="n">
        <f aca="false">G212-N212</f>
        <v>0.748</v>
      </c>
      <c r="AC212" s="25" t="n">
        <f aca="false">H212-O212</f>
        <v>1.348</v>
      </c>
      <c r="AD212" s="25" t="n">
        <f aca="false">W212-AVERAGE(W$4:W212)</f>
        <v>-0.800100478468899</v>
      </c>
      <c r="AE212" s="25" t="n">
        <f aca="false">X212-AVERAGE(X$4:X212)</f>
        <v>-0.211377990430622</v>
      </c>
      <c r="AF212" s="25" t="n">
        <f aca="false">Y212-AVERAGE(Y$4:Y212)</f>
        <v>-0.00446889952153119</v>
      </c>
      <c r="AG212" s="25" t="n">
        <f aca="false">Z212-AVERAGE(Z$4:Z212)</f>
        <v>-0.788822966507177</v>
      </c>
      <c r="AH212" s="25" t="n">
        <f aca="false">AA212-AVERAGE(AA$4:AA212)</f>
        <v>-0.0249712918660283</v>
      </c>
      <c r="AI212" s="25" t="n">
        <f aca="false">AB212-AVERAGE(AB$4:AB212)</f>
        <v>0.706133971291866</v>
      </c>
      <c r="AJ212" s="25" t="n">
        <f aca="false">AC212-AVERAGE(AC$4:AC212)</f>
        <v>-0.0901483253588518</v>
      </c>
      <c r="AK212" s="23" t="n">
        <f aca="false">-RateDur*(P212-P211)/100</f>
        <v>-0.004218</v>
      </c>
      <c r="AL212" s="23" t="n">
        <f aca="false">-RateDur*(Q212-Q211)/100</f>
        <v>0.002033</v>
      </c>
      <c r="AM212" s="23" t="n">
        <f aca="false">-RateDur*(R212-R211)/100</f>
        <v>0.001159</v>
      </c>
      <c r="AN212" s="23" t="n">
        <f aca="false">-RateDur*(S212-S211)/100</f>
        <v>-0.001007</v>
      </c>
      <c r="AO212" s="23" t="n">
        <f aca="false">-RateDur*(T212-T211)/100</f>
        <v>-0.001463</v>
      </c>
      <c r="AP212" s="23" t="n">
        <f aca="false">-RateDur*(U212-U211)/100</f>
        <v>0.002565</v>
      </c>
      <c r="AQ212" s="23" t="n">
        <f aca="false">-RateDur*(V212-V211)/100</f>
        <v>-0.00323</v>
      </c>
    </row>
    <row r="213" customFormat="false" ht="15" hidden="false" customHeight="false" outlineLevel="0" collapsed="false">
      <c r="A213" s="19" t="n">
        <v>44377</v>
      </c>
      <c r="B213" s="24" t="n">
        <v>2.301</v>
      </c>
      <c r="C213" s="24" t="n">
        <v>1.77</v>
      </c>
      <c r="D213" s="24" t="n">
        <v>2.654</v>
      </c>
      <c r="E213" s="24" t="n">
        <v>1.499</v>
      </c>
      <c r="F213" s="24" t="n">
        <v>3.698</v>
      </c>
      <c r="G213" s="24" t="n">
        <v>1.213</v>
      </c>
      <c r="H213" s="24" t="n">
        <v>3.802</v>
      </c>
      <c r="I213" s="24" t="n">
        <v>2.145</v>
      </c>
      <c r="J213" s="24" t="n">
        <v>1.93</v>
      </c>
      <c r="K213" s="24" t="n">
        <v>2.385</v>
      </c>
      <c r="L213" s="24" t="n">
        <v>1.86</v>
      </c>
      <c r="M213" s="24" t="n">
        <v>2.412</v>
      </c>
      <c r="N213" s="24" t="n">
        <v>0.244</v>
      </c>
      <c r="O213" s="24" t="n">
        <v>2.211</v>
      </c>
      <c r="P213" s="24" t="n">
        <v>2.644</v>
      </c>
      <c r="Q213" s="24" t="n">
        <v>2.044</v>
      </c>
      <c r="R213" s="24" t="n">
        <v>2.868</v>
      </c>
      <c r="S213" s="24" t="n">
        <v>1.454</v>
      </c>
      <c r="T213" s="24" t="n">
        <v>3.936</v>
      </c>
      <c r="U213" s="24" t="n">
        <v>1.407</v>
      </c>
      <c r="V213" s="24" t="n">
        <v>4.148</v>
      </c>
      <c r="W213" s="25" t="n">
        <f aca="false">B213-I213</f>
        <v>0.156</v>
      </c>
      <c r="X213" s="25" t="n">
        <f aca="false">C213-J213</f>
        <v>-0.16</v>
      </c>
      <c r="Y213" s="25" t="n">
        <f aca="false">D213-K213</f>
        <v>0.269</v>
      </c>
      <c r="Z213" s="25" t="n">
        <f aca="false">E213-L213</f>
        <v>-0.361</v>
      </c>
      <c r="AA213" s="25" t="n">
        <f aca="false">F213-M213</f>
        <v>1.286</v>
      </c>
      <c r="AB213" s="25" t="n">
        <f aca="false">G213-N213</f>
        <v>0.969</v>
      </c>
      <c r="AC213" s="25" t="n">
        <f aca="false">H213-O213</f>
        <v>1.591</v>
      </c>
      <c r="AD213" s="25" t="n">
        <f aca="false">W213-AVERAGE(W$4:W213)</f>
        <v>-0.363361904761905</v>
      </c>
      <c r="AE213" s="25" t="n">
        <f aca="false">X213-AVERAGE(X$4:X213)</f>
        <v>-0.395485714285714</v>
      </c>
      <c r="AF213" s="25" t="n">
        <f aca="false">Y213-AVERAGE(Y$4:Y213)</f>
        <v>0.238390476190476</v>
      </c>
      <c r="AG213" s="25" t="n">
        <f aca="false">Z213-AVERAGE(Z$4:Z213)</f>
        <v>-0.703457142857143</v>
      </c>
      <c r="AH213" s="25" t="n">
        <f aca="false">AA213-AVERAGE(AA$4:AA213)</f>
        <v>0.191114285714286</v>
      </c>
      <c r="AI213" s="25" t="n">
        <f aca="false">AB213-AVERAGE(AB$4:AB213)</f>
        <v>0.922719047619048</v>
      </c>
      <c r="AJ213" s="25" t="n">
        <f aca="false">AC213-AVERAGE(AC$4:AC213)</f>
        <v>0.15212380952381</v>
      </c>
      <c r="AK213" s="23" t="n">
        <f aca="false">-RateDur*(P213-P212)/100</f>
        <v>-0.00836</v>
      </c>
      <c r="AL213" s="23" t="n">
        <f aca="false">-RateDur*(Q213-Q212)/100</f>
        <v>0.002147</v>
      </c>
      <c r="AM213" s="23" t="n">
        <f aca="false">-RateDur*(R213-R212)/100</f>
        <v>-0.001463</v>
      </c>
      <c r="AN213" s="23" t="n">
        <f aca="false">-RateDur*(S213-S212)/100</f>
        <v>0.003325</v>
      </c>
      <c r="AO213" s="23" t="n">
        <f aca="false">-RateDur*(T213-T212)/100</f>
        <v>-0.002109</v>
      </c>
      <c r="AP213" s="23" t="n">
        <f aca="false">-RateDur*(U213-U212)/100</f>
        <v>-0.00209</v>
      </c>
      <c r="AQ213" s="23" t="n">
        <f aca="false">-RateDur*(V213-V212)/100</f>
        <v>-0.00419899999999999</v>
      </c>
    </row>
    <row r="214" customFormat="false" ht="15" hidden="false" customHeight="false" outlineLevel="0" collapsed="false">
      <c r="A214" s="19" t="n">
        <v>44408</v>
      </c>
      <c r="B214" s="24" t="n">
        <v>2.298</v>
      </c>
      <c r="C214" s="24" t="n">
        <v>1.739</v>
      </c>
      <c r="D214" s="24" t="n">
        <v>2.662</v>
      </c>
      <c r="E214" s="24" t="n">
        <v>1.571</v>
      </c>
      <c r="F214" s="24" t="n">
        <v>3.814</v>
      </c>
      <c r="G214" s="24" t="n">
        <v>1.207</v>
      </c>
      <c r="H214" s="24" t="n">
        <v>3.901</v>
      </c>
      <c r="I214" s="24" t="n">
        <v>2.322</v>
      </c>
      <c r="J214" s="24" t="n">
        <v>1.988</v>
      </c>
      <c r="K214" s="24" t="n">
        <v>2.313</v>
      </c>
      <c r="L214" s="24" t="n">
        <v>1.901</v>
      </c>
      <c r="M214" s="24" t="n">
        <v>2.391</v>
      </c>
      <c r="N214" s="24" t="n">
        <v>0.075</v>
      </c>
      <c r="O214" s="24" t="n">
        <v>2.28</v>
      </c>
      <c r="P214" s="24" t="n">
        <v>2.554</v>
      </c>
      <c r="Q214" s="24" t="n">
        <v>1.872</v>
      </c>
      <c r="R214" s="24" t="n">
        <v>2.929</v>
      </c>
      <c r="S214" s="24" t="n">
        <v>1.841</v>
      </c>
      <c r="T214" s="24" t="n">
        <v>4.18</v>
      </c>
      <c r="U214" s="24" t="n">
        <v>1.372</v>
      </c>
      <c r="V214" s="24" t="n">
        <v>4.195</v>
      </c>
      <c r="W214" s="25" t="n">
        <f aca="false">B214-I214</f>
        <v>-0.024</v>
      </c>
      <c r="X214" s="25" t="n">
        <f aca="false">C214-J214</f>
        <v>-0.249</v>
      </c>
      <c r="Y214" s="25" t="n">
        <f aca="false">D214-K214</f>
        <v>0.349</v>
      </c>
      <c r="Z214" s="25" t="n">
        <f aca="false">E214-L214</f>
        <v>-0.33</v>
      </c>
      <c r="AA214" s="25" t="n">
        <f aca="false">F214-M214</f>
        <v>1.423</v>
      </c>
      <c r="AB214" s="25" t="n">
        <f aca="false">G214-N214</f>
        <v>1.132</v>
      </c>
      <c r="AC214" s="25" t="n">
        <f aca="false">H214-O214</f>
        <v>1.621</v>
      </c>
      <c r="AD214" s="25" t="n">
        <f aca="false">W214-AVERAGE(W$4:W214)</f>
        <v>-0.54078672985782</v>
      </c>
      <c r="AE214" s="25" t="n">
        <f aca="false">X214-AVERAGE(X$4:X214)</f>
        <v>-0.482189573459716</v>
      </c>
      <c r="AF214" s="25" t="n">
        <f aca="false">Y214-AVERAGE(Y$4:Y214)</f>
        <v>0.316881516587678</v>
      </c>
      <c r="AG214" s="25" t="n">
        <f aca="false">Z214-AVERAGE(Z$4:Z214)</f>
        <v>-0.669270142180095</v>
      </c>
      <c r="AH214" s="25" t="n">
        <f aca="false">AA214-AVERAGE(AA$4:AA214)</f>
        <v>0.326559241706161</v>
      </c>
      <c r="AI214" s="25" t="n">
        <f aca="false">AB214-AVERAGE(AB$4:AB214)</f>
        <v>1.08057345971564</v>
      </c>
      <c r="AJ214" s="25" t="n">
        <f aca="false">AC214-AVERAGE(AC$4:AC214)</f>
        <v>0.181260663507109</v>
      </c>
      <c r="AK214" s="23" t="n">
        <f aca="false">-RateDur*(P214-P213)/100</f>
        <v>0.00171000000000001</v>
      </c>
      <c r="AL214" s="23" t="n">
        <f aca="false">-RateDur*(Q214-Q213)/100</f>
        <v>0.003268</v>
      </c>
      <c r="AM214" s="23" t="n">
        <f aca="false">-RateDur*(R214-R213)/100</f>
        <v>-0.001159</v>
      </c>
      <c r="AN214" s="23" t="n">
        <f aca="false">-RateDur*(S214-S213)/100</f>
        <v>-0.007353</v>
      </c>
      <c r="AO214" s="23" t="n">
        <f aca="false">-RateDur*(T214-T213)/100</f>
        <v>-0.004636</v>
      </c>
      <c r="AP214" s="23" t="n">
        <f aca="false">-RateDur*(U214-U213)/100</f>
        <v>0.000664999999999999</v>
      </c>
      <c r="AQ214" s="23" t="n">
        <f aca="false">-RateDur*(V214-V213)/100</f>
        <v>-0.000893000000000011</v>
      </c>
    </row>
    <row r="215" customFormat="false" ht="15" hidden="false" customHeight="false" outlineLevel="0" collapsed="false">
      <c r="A215" s="19" t="n">
        <v>44439</v>
      </c>
      <c r="B215" s="24" t="n">
        <v>2.16</v>
      </c>
      <c r="C215" s="24" t="n">
        <v>1.917</v>
      </c>
      <c r="D215" s="24" t="n">
        <v>2.756</v>
      </c>
      <c r="E215" s="24" t="n">
        <v>1.357</v>
      </c>
      <c r="F215" s="24" t="n">
        <v>3.805</v>
      </c>
      <c r="G215" s="24" t="n">
        <v>0.952</v>
      </c>
      <c r="H215" s="24" t="n">
        <v>3.78</v>
      </c>
      <c r="I215" s="24" t="n">
        <v>2.423</v>
      </c>
      <c r="J215" s="24" t="n">
        <v>1.923</v>
      </c>
      <c r="K215" s="24" t="n">
        <v>2.434</v>
      </c>
      <c r="L215" s="24" t="n">
        <v>1.844</v>
      </c>
      <c r="M215" s="24" t="n">
        <v>2.454</v>
      </c>
      <c r="N215" s="24" t="n">
        <v>0.064</v>
      </c>
      <c r="O215" s="24" t="n">
        <v>2.245</v>
      </c>
      <c r="P215" s="24" t="n">
        <v>2.26</v>
      </c>
      <c r="Q215" s="24" t="n">
        <v>2.249</v>
      </c>
      <c r="R215" s="24" t="n">
        <v>3.009</v>
      </c>
      <c r="S215" s="24" t="n">
        <v>1.672</v>
      </c>
      <c r="T215" s="24" t="n">
        <v>3.978</v>
      </c>
      <c r="U215" s="24" t="n">
        <v>1.066</v>
      </c>
      <c r="V215" s="24" t="n">
        <v>4.033</v>
      </c>
      <c r="W215" s="25" t="n">
        <f aca="false">B215-I215</f>
        <v>-0.263</v>
      </c>
      <c r="X215" s="25" t="n">
        <f aca="false">C215-J215</f>
        <v>-0.00600000000000001</v>
      </c>
      <c r="Y215" s="25" t="n">
        <f aca="false">D215-K215</f>
        <v>0.322</v>
      </c>
      <c r="Z215" s="25" t="n">
        <f aca="false">E215-L215</f>
        <v>-0.487</v>
      </c>
      <c r="AA215" s="25" t="n">
        <f aca="false">F215-M215</f>
        <v>1.351</v>
      </c>
      <c r="AB215" s="25" t="n">
        <f aca="false">G215-N215</f>
        <v>0.888</v>
      </c>
      <c r="AC215" s="25" t="n">
        <f aca="false">H215-O215</f>
        <v>1.535</v>
      </c>
      <c r="AD215" s="25" t="n">
        <f aca="false">W215-AVERAGE(W$4:W215)</f>
        <v>-0.776108490566038</v>
      </c>
      <c r="AE215" s="25" t="n">
        <f aca="false">X215-AVERAGE(X$4:X215)</f>
        <v>-0.238061320754717</v>
      </c>
      <c r="AF215" s="25" t="n">
        <f aca="false">Y215-AVERAGE(Y$4:Y215)</f>
        <v>0.288514150943396</v>
      </c>
      <c r="AG215" s="25" t="n">
        <f aca="false">Z215-AVERAGE(Z$4:Z215)</f>
        <v>-0.822372641509434</v>
      </c>
      <c r="AH215" s="25" t="n">
        <f aca="false">AA215-AVERAGE(AA$4:AA215)</f>
        <v>0.253358490566038</v>
      </c>
      <c r="AI215" s="25" t="n">
        <f aca="false">AB215-AVERAGE(AB$4:AB215)</f>
        <v>0.832627358490566</v>
      </c>
      <c r="AJ215" s="25" t="n">
        <f aca="false">AC215-AVERAGE(AC$4:AC215)</f>
        <v>0.0948113207547168</v>
      </c>
      <c r="AK215" s="23" t="n">
        <f aca="false">-RateDur*(P215-P214)/100</f>
        <v>0.005586</v>
      </c>
      <c r="AL215" s="23" t="n">
        <f aca="false">-RateDur*(Q215-Q214)/100</f>
        <v>-0.007163</v>
      </c>
      <c r="AM215" s="23" t="n">
        <f aca="false">-RateDur*(R215-R214)/100</f>
        <v>-0.00152</v>
      </c>
      <c r="AN215" s="23" t="n">
        <f aca="false">-RateDur*(S215-S214)/100</f>
        <v>0.003211</v>
      </c>
      <c r="AO215" s="23" t="n">
        <f aca="false">-RateDur*(T215-T214)/100</f>
        <v>0.00383799999999999</v>
      </c>
      <c r="AP215" s="23" t="n">
        <f aca="false">-RateDur*(U215-U214)/100</f>
        <v>0.005814</v>
      </c>
      <c r="AQ215" s="23" t="n">
        <f aca="false">-RateDur*(V215-V214)/100</f>
        <v>0.003078</v>
      </c>
    </row>
    <row r="216" customFormat="false" ht="15" hidden="false" customHeight="false" outlineLevel="0" collapsed="false">
      <c r="A216" s="19" t="n">
        <v>44469</v>
      </c>
      <c r="B216" s="24" t="n">
        <v>2.241</v>
      </c>
      <c r="C216" s="24" t="n">
        <v>1.799</v>
      </c>
      <c r="D216" s="24" t="n">
        <v>2.462</v>
      </c>
      <c r="E216" s="24" t="n">
        <v>1.483</v>
      </c>
      <c r="F216" s="24" t="n">
        <v>4.085</v>
      </c>
      <c r="G216" s="24" t="n">
        <v>1.03</v>
      </c>
      <c r="H216" s="24" t="n">
        <v>3.359</v>
      </c>
      <c r="I216" s="24" t="n">
        <v>2.352</v>
      </c>
      <c r="J216" s="24" t="n">
        <v>1.845</v>
      </c>
      <c r="K216" s="24" t="n">
        <v>2.256</v>
      </c>
      <c r="L216" s="24" t="n">
        <v>1.877</v>
      </c>
      <c r="M216" s="24" t="n">
        <v>2.472</v>
      </c>
      <c r="N216" s="24" t="n">
        <v>0.058</v>
      </c>
      <c r="O216" s="24" t="n">
        <v>2.185</v>
      </c>
      <c r="P216" s="24" t="n">
        <v>2.63</v>
      </c>
      <c r="Q216" s="24" t="n">
        <v>1.863</v>
      </c>
      <c r="R216" s="24" t="n">
        <v>2.697</v>
      </c>
      <c r="S216" s="24" t="n">
        <v>1.616</v>
      </c>
      <c r="T216" s="24" t="n">
        <v>4.403</v>
      </c>
      <c r="U216" s="24" t="n">
        <v>1.295</v>
      </c>
      <c r="V216" s="24" t="n">
        <v>3.548</v>
      </c>
      <c r="W216" s="25" t="n">
        <f aca="false">B216-I216</f>
        <v>-0.111</v>
      </c>
      <c r="X216" s="25" t="n">
        <f aca="false">C216-J216</f>
        <v>-0.046</v>
      </c>
      <c r="Y216" s="25" t="n">
        <f aca="false">D216-K216</f>
        <v>0.206</v>
      </c>
      <c r="Z216" s="25" t="n">
        <f aca="false">E216-L216</f>
        <v>-0.394</v>
      </c>
      <c r="AA216" s="25" t="n">
        <f aca="false">F216-M216</f>
        <v>1.613</v>
      </c>
      <c r="AB216" s="25" t="n">
        <f aca="false">G216-N216</f>
        <v>0.972</v>
      </c>
      <c r="AC216" s="25" t="n">
        <f aca="false">H216-O216</f>
        <v>1.174</v>
      </c>
      <c r="AD216" s="25" t="n">
        <f aca="false">W216-AVERAGE(W$4:W216)</f>
        <v>-0.621178403755868</v>
      </c>
      <c r="AE216" s="25" t="n">
        <f aca="false">X216-AVERAGE(X$4:X216)</f>
        <v>-0.276755868544601</v>
      </c>
      <c r="AF216" s="25" t="n">
        <f aca="false">Y216-AVERAGE(Y$4:Y216)</f>
        <v>0.171704225352113</v>
      </c>
      <c r="AG216" s="25" t="n">
        <f aca="false">Z216-AVERAGE(Z$4:Z216)</f>
        <v>-0.725948356807512</v>
      </c>
      <c r="AH216" s="25" t="n">
        <f aca="false">AA216-AVERAGE(AA$4:AA216)</f>
        <v>0.51293896713615</v>
      </c>
      <c r="AI216" s="25" t="n">
        <f aca="false">AB216-AVERAGE(AB$4:AB216)</f>
        <v>0.912323943661972</v>
      </c>
      <c r="AJ216" s="25" t="n">
        <f aca="false">AC216-AVERAGE(AC$4:AC216)</f>
        <v>-0.26493896713615</v>
      </c>
      <c r="AK216" s="23" t="n">
        <f aca="false">-RateDur*(P216-P215)/100</f>
        <v>-0.00703</v>
      </c>
      <c r="AL216" s="23" t="n">
        <f aca="false">-RateDur*(Q216-Q215)/100</f>
        <v>0.007334</v>
      </c>
      <c r="AM216" s="23" t="n">
        <f aca="false">-RateDur*(R216-R215)/100</f>
        <v>0.005928</v>
      </c>
      <c r="AN216" s="23" t="n">
        <f aca="false">-RateDur*(S216-S215)/100</f>
        <v>0.001064</v>
      </c>
      <c r="AO216" s="23" t="n">
        <f aca="false">-RateDur*(T216-T215)/100</f>
        <v>-0.00807499999999999</v>
      </c>
      <c r="AP216" s="23" t="n">
        <f aca="false">-RateDur*(U216-U215)/100</f>
        <v>-0.004351</v>
      </c>
      <c r="AQ216" s="23" t="n">
        <f aca="false">-RateDur*(V216-V215)/100</f>
        <v>0.00921500000000001</v>
      </c>
    </row>
    <row r="217" customFormat="false" ht="15" hidden="false" customHeight="false" outlineLevel="0" collapsed="false">
      <c r="A217" s="19" t="n">
        <v>44500</v>
      </c>
      <c r="B217" s="24" t="n">
        <v>2.224</v>
      </c>
      <c r="C217" s="24" t="n">
        <v>1.816</v>
      </c>
      <c r="D217" s="24" t="n">
        <v>2.613</v>
      </c>
      <c r="E217" s="24" t="n">
        <v>1.574</v>
      </c>
      <c r="F217" s="24" t="n">
        <v>3.904</v>
      </c>
      <c r="G217" s="24" t="n">
        <v>0.96</v>
      </c>
      <c r="H217" s="24" t="n">
        <v>3.301</v>
      </c>
      <c r="I217" s="24" t="n">
        <v>2.398</v>
      </c>
      <c r="J217" s="24" t="n">
        <v>1.875</v>
      </c>
      <c r="K217" s="24" t="n">
        <v>2.332</v>
      </c>
      <c r="L217" s="24" t="n">
        <v>1.978</v>
      </c>
      <c r="M217" s="24" t="n">
        <v>2.426</v>
      </c>
      <c r="N217" s="24" t="n">
        <v>0.051</v>
      </c>
      <c r="O217" s="24" t="n">
        <v>2.116</v>
      </c>
      <c r="P217" s="24" t="n">
        <v>2.472</v>
      </c>
      <c r="Q217" s="24" t="n">
        <v>1.926</v>
      </c>
      <c r="R217" s="24" t="n">
        <v>2.874</v>
      </c>
      <c r="S217" s="24" t="n">
        <v>1.826</v>
      </c>
      <c r="T217" s="24" t="n">
        <v>4.226</v>
      </c>
      <c r="U217" s="24" t="n">
        <v>1.146</v>
      </c>
      <c r="V217" s="24" t="n">
        <v>3.443</v>
      </c>
      <c r="W217" s="25" t="n">
        <f aca="false">B217-I217</f>
        <v>-0.174</v>
      </c>
      <c r="X217" s="25" t="n">
        <f aca="false">C217-J217</f>
        <v>-0.0589999999999999</v>
      </c>
      <c r="Y217" s="25" t="n">
        <f aca="false">D217-K217</f>
        <v>0.281</v>
      </c>
      <c r="Z217" s="25" t="n">
        <f aca="false">E217-L217</f>
        <v>-0.404</v>
      </c>
      <c r="AA217" s="25" t="n">
        <f aca="false">F217-M217</f>
        <v>1.478</v>
      </c>
      <c r="AB217" s="25" t="n">
        <f aca="false">G217-N217</f>
        <v>0.909</v>
      </c>
      <c r="AC217" s="25" t="n">
        <f aca="false">H217-O217</f>
        <v>1.185</v>
      </c>
      <c r="AD217" s="25" t="n">
        <f aca="false">W217-AVERAGE(W$4:W217)</f>
        <v>-0.680981308411215</v>
      </c>
      <c r="AE217" s="25" t="n">
        <f aca="false">X217-AVERAGE(X$4:X217)</f>
        <v>-0.288401869158878</v>
      </c>
      <c r="AF217" s="25" t="n">
        <f aca="false">Y217-AVERAGE(Y$4:Y217)</f>
        <v>0.245551401869159</v>
      </c>
      <c r="AG217" s="25" t="n">
        <f aca="false">Z217-AVERAGE(Z$4:Z217)</f>
        <v>-0.732509345794393</v>
      </c>
      <c r="AH217" s="25" t="n">
        <f aca="false">AA217-AVERAGE(AA$4:AA217)</f>
        <v>0.376172897196261</v>
      </c>
      <c r="AI217" s="25" t="n">
        <f aca="false">AB217-AVERAGE(AB$4:AB217)</f>
        <v>0.845355140186916</v>
      </c>
      <c r="AJ217" s="25" t="n">
        <f aca="false">AC217-AVERAGE(AC$4:AC217)</f>
        <v>-0.252752336448598</v>
      </c>
      <c r="AK217" s="23" t="n">
        <f aca="false">-RateDur*(P217-P216)/100</f>
        <v>0.003002</v>
      </c>
      <c r="AL217" s="23" t="n">
        <f aca="false">-RateDur*(Q217-Q216)/100</f>
        <v>-0.001197</v>
      </c>
      <c r="AM217" s="23" t="n">
        <f aca="false">-RateDur*(R217-R216)/100</f>
        <v>-0.003363</v>
      </c>
      <c r="AN217" s="23" t="n">
        <f aca="false">-RateDur*(S217-S216)/100</f>
        <v>-0.00399</v>
      </c>
      <c r="AO217" s="23" t="n">
        <f aca="false">-RateDur*(T217-T216)/100</f>
        <v>0.00336299999999999</v>
      </c>
      <c r="AP217" s="23" t="n">
        <f aca="false">-RateDur*(U217-U216)/100</f>
        <v>0.002831</v>
      </c>
      <c r="AQ217" s="23" t="n">
        <f aca="false">-RateDur*(V217-V216)/100</f>
        <v>0.001995</v>
      </c>
    </row>
    <row r="218" customFormat="false" ht="15" hidden="false" customHeight="false" outlineLevel="0" collapsed="false">
      <c r="A218" s="19" t="n">
        <v>44530</v>
      </c>
      <c r="B218" s="24" t="n">
        <v>2.039</v>
      </c>
      <c r="C218" s="24" t="n">
        <v>2.136</v>
      </c>
      <c r="D218" s="24" t="n">
        <v>2.485</v>
      </c>
      <c r="E218" s="24" t="n">
        <v>1.841</v>
      </c>
      <c r="F218" s="24" t="n">
        <v>3.585</v>
      </c>
      <c r="G218" s="24" t="n">
        <v>1.114</v>
      </c>
      <c r="H218" s="24" t="n">
        <v>3.29</v>
      </c>
      <c r="I218" s="24" t="n">
        <v>2.231</v>
      </c>
      <c r="J218" s="24" t="n">
        <v>1.867</v>
      </c>
      <c r="K218" s="24" t="n">
        <v>2.276</v>
      </c>
      <c r="L218" s="24" t="n">
        <v>2.032</v>
      </c>
      <c r="M218" s="24" t="n">
        <v>2.518</v>
      </c>
      <c r="N218" s="24" t="n">
        <v>0.125</v>
      </c>
      <c r="O218" s="24" t="n">
        <v>2.076</v>
      </c>
      <c r="P218" s="24" t="n">
        <v>2.468</v>
      </c>
      <c r="Q218" s="24" t="n">
        <v>2.274</v>
      </c>
      <c r="R218" s="24" t="n">
        <v>2.723</v>
      </c>
      <c r="S218" s="24" t="n">
        <v>2.171</v>
      </c>
      <c r="T218" s="24" t="n">
        <v>3.776</v>
      </c>
      <c r="U218" s="24" t="n">
        <v>1.515</v>
      </c>
      <c r="V218" s="24" t="n">
        <v>3.666</v>
      </c>
      <c r="W218" s="25" t="n">
        <f aca="false">B218-I218</f>
        <v>-0.192</v>
      </c>
      <c r="X218" s="25" t="n">
        <f aca="false">C218-J218</f>
        <v>0.269</v>
      </c>
      <c r="Y218" s="25" t="n">
        <f aca="false">D218-K218</f>
        <v>0.209</v>
      </c>
      <c r="Z218" s="25" t="n">
        <f aca="false">E218-L218</f>
        <v>-0.191</v>
      </c>
      <c r="AA218" s="25" t="n">
        <f aca="false">F218-M218</f>
        <v>1.067</v>
      </c>
      <c r="AB218" s="25" t="n">
        <f aca="false">G218-N218</f>
        <v>0.989</v>
      </c>
      <c r="AC218" s="25" t="n">
        <f aca="false">H218-O218</f>
        <v>1.214</v>
      </c>
      <c r="AD218" s="25" t="n">
        <f aca="false">W218-AVERAGE(W$4:W218)</f>
        <v>-0.695730232558139</v>
      </c>
      <c r="AE218" s="25" t="n">
        <f aca="false">X218-AVERAGE(X$4:X218)</f>
        <v>0.0394139534883722</v>
      </c>
      <c r="AF218" s="25" t="n">
        <f aca="false">Y218-AVERAGE(Y$4:Y218)</f>
        <v>0.172744186046512</v>
      </c>
      <c r="AG218" s="25" t="n">
        <f aca="false">Z218-AVERAGE(Z$4:Z218)</f>
        <v>-0.517093023255814</v>
      </c>
      <c r="AH218" s="25" t="n">
        <f aca="false">AA218-AVERAGE(AA$4:AA218)</f>
        <v>-0.0346651162790697</v>
      </c>
      <c r="AI218" s="25" t="n">
        <f aca="false">AB218-AVERAGE(AB$4:AB218)</f>
        <v>0.921051162790698</v>
      </c>
      <c r="AJ218" s="25" t="n">
        <f aca="false">AC218-AVERAGE(AC$4:AC218)</f>
        <v>-0.222711627906977</v>
      </c>
      <c r="AK218" s="23" t="n">
        <f aca="false">-RateDur*(P218-P217)/100</f>
        <v>7.60000000000001E-005</v>
      </c>
      <c r="AL218" s="23" t="n">
        <f aca="false">-RateDur*(Q218-Q217)/100</f>
        <v>-0.006612</v>
      </c>
      <c r="AM218" s="23" t="n">
        <f aca="false">-RateDur*(R218-R217)/100</f>
        <v>0.002869</v>
      </c>
      <c r="AN218" s="23" t="n">
        <f aca="false">-RateDur*(S218-S217)/100</f>
        <v>-0.006555</v>
      </c>
      <c r="AO218" s="23" t="n">
        <f aca="false">-RateDur*(T218-T217)/100</f>
        <v>0.00855</v>
      </c>
      <c r="AP218" s="23" t="n">
        <f aca="false">-RateDur*(U218-U217)/100</f>
        <v>-0.007011</v>
      </c>
      <c r="AQ218" s="23" t="n">
        <f aca="false">-RateDur*(V218-V217)/100</f>
        <v>-0.004237</v>
      </c>
    </row>
    <row r="219" customFormat="false" ht="15" hidden="false" customHeight="false" outlineLevel="0" collapsed="false">
      <c r="A219" s="19" t="n">
        <v>44561</v>
      </c>
      <c r="B219" s="24" t="n">
        <v>2.094</v>
      </c>
      <c r="C219" s="24" t="n">
        <v>2.462</v>
      </c>
      <c r="D219" s="24" t="n">
        <v>2.496</v>
      </c>
      <c r="E219" s="24" t="n">
        <v>1.743</v>
      </c>
      <c r="F219" s="24" t="n">
        <v>3.737</v>
      </c>
      <c r="G219" s="24" t="n">
        <v>1.008</v>
      </c>
      <c r="H219" s="24" t="n">
        <v>3.324</v>
      </c>
      <c r="I219" s="24" t="n">
        <v>2.144</v>
      </c>
      <c r="J219" s="24" t="n">
        <v>1.83</v>
      </c>
      <c r="K219" s="24" t="n">
        <v>2.314</v>
      </c>
      <c r="L219" s="24" t="n">
        <v>1.977</v>
      </c>
      <c r="M219" s="24" t="n">
        <v>2.472</v>
      </c>
      <c r="N219" s="24" t="n">
        <v>0.156</v>
      </c>
      <c r="O219" s="24" t="n">
        <v>2.076</v>
      </c>
      <c r="P219" s="24" t="n">
        <v>2.315</v>
      </c>
      <c r="Q219" s="24" t="n">
        <v>2.868</v>
      </c>
      <c r="R219" s="24" t="n">
        <v>2.76</v>
      </c>
      <c r="S219" s="24" t="n">
        <v>1.923</v>
      </c>
      <c r="T219" s="24" t="n">
        <v>3.983</v>
      </c>
      <c r="U219" s="24" t="n">
        <v>1.295</v>
      </c>
      <c r="V219" s="24" t="n">
        <v>3.652</v>
      </c>
      <c r="W219" s="25" t="n">
        <f aca="false">B219-I219</f>
        <v>-0.0500000000000003</v>
      </c>
      <c r="X219" s="25" t="n">
        <f aca="false">C219-J219</f>
        <v>0.632</v>
      </c>
      <c r="Y219" s="25" t="n">
        <f aca="false">D219-K219</f>
        <v>0.182</v>
      </c>
      <c r="Z219" s="25" t="n">
        <f aca="false">E219-L219</f>
        <v>-0.234</v>
      </c>
      <c r="AA219" s="25" t="n">
        <f aca="false">F219-M219</f>
        <v>1.265</v>
      </c>
      <c r="AB219" s="25" t="n">
        <f aca="false">G219-N219</f>
        <v>0.852</v>
      </c>
      <c r="AC219" s="25" t="n">
        <f aca="false">H219-O219</f>
        <v>1.248</v>
      </c>
      <c r="AD219" s="25" t="n">
        <f aca="false">W219-AVERAGE(W$4:W219)</f>
        <v>-0.551166666666667</v>
      </c>
      <c r="AE219" s="25" t="n">
        <f aca="false">X219-AVERAGE(X$4:X219)</f>
        <v>0.400550925925926</v>
      </c>
      <c r="AF219" s="25" t="n">
        <f aca="false">Y219-AVERAGE(Y$4:Y219)</f>
        <v>0.145069444444444</v>
      </c>
      <c r="AG219" s="25" t="n">
        <f aca="false">Z219-AVERAGE(Z$4:Z219)</f>
        <v>-0.5575</v>
      </c>
      <c r="AH219" s="25" t="n">
        <f aca="false">AA219-AVERAGE(AA$4:AA219)</f>
        <v>0.162578703703704</v>
      </c>
      <c r="AI219" s="25" t="n">
        <f aca="false">AB219-AVERAGE(AB$4:AB219)</f>
        <v>0.780421296296296</v>
      </c>
      <c r="AJ219" s="25" t="n">
        <f aca="false">AC219-AVERAGE(AC$4:AC219)</f>
        <v>-0.187837962962963</v>
      </c>
      <c r="AK219" s="23" t="n">
        <f aca="false">-RateDur*(P219-P218)/100</f>
        <v>0.002907</v>
      </c>
      <c r="AL219" s="23" t="n">
        <f aca="false">-RateDur*(Q219-Q218)/100</f>
        <v>-0.011286</v>
      </c>
      <c r="AM219" s="23" t="n">
        <f aca="false">-RateDur*(R219-R218)/100</f>
        <v>-0.000702999999999998</v>
      </c>
      <c r="AN219" s="23" t="n">
        <f aca="false">-RateDur*(S219-S218)/100</f>
        <v>0.004712</v>
      </c>
      <c r="AO219" s="23" t="n">
        <f aca="false">-RateDur*(T219-T218)/100</f>
        <v>-0.00393300000000001</v>
      </c>
      <c r="AP219" s="23" t="n">
        <f aca="false">-RateDur*(U219-U218)/100</f>
        <v>0.00418</v>
      </c>
      <c r="AQ219" s="23" t="n">
        <f aca="false">-RateDur*(V219-V218)/100</f>
        <v>0.000265999999999996</v>
      </c>
    </row>
    <row r="220" customFormat="false" ht="15" hidden="false" customHeight="false" outlineLevel="0" collapsed="false">
      <c r="A220" s="19" t="n">
        <v>44592</v>
      </c>
      <c r="B220" s="24" t="n">
        <v>2.273</v>
      </c>
      <c r="C220" s="24" t="n">
        <v>1.919</v>
      </c>
      <c r="D220" s="24" t="n">
        <v>2.834</v>
      </c>
      <c r="E220" s="24" t="n">
        <v>1.962</v>
      </c>
      <c r="F220" s="24" t="n">
        <v>3.726</v>
      </c>
      <c r="G220" s="24" t="n">
        <v>0.881</v>
      </c>
      <c r="H220" s="24" t="n">
        <v>3.343</v>
      </c>
      <c r="I220" s="24" t="n">
        <v>2.039</v>
      </c>
      <c r="J220" s="24" t="n">
        <v>1.982</v>
      </c>
      <c r="K220" s="24" t="n">
        <v>2.32</v>
      </c>
      <c r="L220" s="24" t="n">
        <v>2.058</v>
      </c>
      <c r="M220" s="24" t="n">
        <v>2.539</v>
      </c>
      <c r="N220" s="24" t="n">
        <v>0.163</v>
      </c>
      <c r="O220" s="24" t="n">
        <v>2.08</v>
      </c>
      <c r="P220" s="24" t="n">
        <v>2.75</v>
      </c>
      <c r="Q220" s="24" t="n">
        <v>2.193</v>
      </c>
      <c r="R220" s="24" t="n">
        <v>3.135</v>
      </c>
      <c r="S220" s="24" t="n">
        <v>2.106</v>
      </c>
      <c r="T220" s="24" t="n">
        <v>3.891</v>
      </c>
      <c r="U220" s="24" t="n">
        <v>0.97</v>
      </c>
      <c r="V220" s="24" t="n">
        <v>3.704</v>
      </c>
      <c r="W220" s="25" t="n">
        <f aca="false">B220-I220</f>
        <v>0.234</v>
      </c>
      <c r="X220" s="25" t="n">
        <f aca="false">C220-J220</f>
        <v>-0.0629999999999999</v>
      </c>
      <c r="Y220" s="25" t="n">
        <f aca="false">D220-K220</f>
        <v>0.514</v>
      </c>
      <c r="Z220" s="25" t="n">
        <f aca="false">E220-L220</f>
        <v>-0.0959999999999999</v>
      </c>
      <c r="AA220" s="25" t="n">
        <f aca="false">F220-M220</f>
        <v>1.187</v>
      </c>
      <c r="AB220" s="25" t="n">
        <f aca="false">G220-N220</f>
        <v>0.718</v>
      </c>
      <c r="AC220" s="25" t="n">
        <f aca="false">H220-O220</f>
        <v>1.263</v>
      </c>
      <c r="AD220" s="25" t="n">
        <f aca="false">W220-AVERAGE(W$4:W220)</f>
        <v>-0.265935483870968</v>
      </c>
      <c r="AE220" s="25" t="n">
        <f aca="false">X220-AVERAGE(X$4:X220)</f>
        <v>-0.293092165898617</v>
      </c>
      <c r="AF220" s="25" t="n">
        <f aca="false">Y220-AVERAGE(Y$4:Y220)</f>
        <v>0.474870967741936</v>
      </c>
      <c r="AG220" s="25" t="n">
        <f aca="false">Z220-AVERAGE(Z$4:Z220)</f>
        <v>-0.417566820276498</v>
      </c>
      <c r="AH220" s="25" t="n">
        <f aca="false">AA220-AVERAGE(AA$4:AA220)</f>
        <v>0.0841889400921658</v>
      </c>
      <c r="AI220" s="25" t="n">
        <f aca="false">AB220-AVERAGE(AB$4:AB220)</f>
        <v>0.643442396313364</v>
      </c>
      <c r="AJ220" s="25" t="n">
        <f aca="false">AC220-AVERAGE(AC$4:AC220)</f>
        <v>-0.172041474654378</v>
      </c>
      <c r="AK220" s="23" t="n">
        <f aca="false">-RateDur*(P220-P219)/100</f>
        <v>-0.008265</v>
      </c>
      <c r="AL220" s="23" t="n">
        <f aca="false">-RateDur*(Q220-Q219)/100</f>
        <v>0.012825</v>
      </c>
      <c r="AM220" s="23" t="n">
        <f aca="false">-RateDur*(R220-R219)/100</f>
        <v>-0.007125</v>
      </c>
      <c r="AN220" s="23" t="n">
        <f aca="false">-RateDur*(S220-S219)/100</f>
        <v>-0.003477</v>
      </c>
      <c r="AO220" s="23" t="n">
        <f aca="false">-RateDur*(T220-T219)/100</f>
        <v>0.001748</v>
      </c>
      <c r="AP220" s="23" t="n">
        <f aca="false">-RateDur*(U220-U219)/100</f>
        <v>0.006175</v>
      </c>
      <c r="AQ220" s="23" t="n">
        <f aca="false">-RateDur*(V220-V219)/100</f>
        <v>-0.000988000000000001</v>
      </c>
    </row>
    <row r="221" customFormat="false" ht="15" hidden="false" customHeight="false" outlineLevel="0" collapsed="false">
      <c r="A221" s="19" t="n">
        <v>44620</v>
      </c>
      <c r="B221" s="24" t="n">
        <v>2.228</v>
      </c>
      <c r="C221" s="24" t="n">
        <v>1.916</v>
      </c>
      <c r="D221" s="24" t="n">
        <v>2.98</v>
      </c>
      <c r="E221" s="24" t="n">
        <v>1.751</v>
      </c>
      <c r="F221" s="24" t="n">
        <v>3.796</v>
      </c>
      <c r="G221" s="24" t="n">
        <v>0.618</v>
      </c>
      <c r="H221" s="24" t="n">
        <v>3.535</v>
      </c>
      <c r="I221" s="24" t="n">
        <v>2.019</v>
      </c>
      <c r="J221" s="24" t="n">
        <v>1.991</v>
      </c>
      <c r="K221" s="24" t="n">
        <v>2.38</v>
      </c>
      <c r="L221" s="24" t="n">
        <v>2.055</v>
      </c>
      <c r="M221" s="24" t="n">
        <v>2.558</v>
      </c>
      <c r="N221" s="24" t="n">
        <v>0.107</v>
      </c>
      <c r="O221" s="24" t="n">
        <v>2.071</v>
      </c>
      <c r="P221" s="24" t="n">
        <v>2.607</v>
      </c>
      <c r="Q221" s="24" t="n">
        <v>2.05</v>
      </c>
      <c r="R221" s="24" t="n">
        <v>3.167</v>
      </c>
      <c r="S221" s="24" t="n">
        <v>2.128</v>
      </c>
      <c r="T221" s="24" t="n">
        <v>4.125</v>
      </c>
      <c r="U221" s="24" t="n">
        <v>0.755</v>
      </c>
      <c r="V221" s="24" t="n">
        <v>3.654</v>
      </c>
      <c r="W221" s="25" t="n">
        <f aca="false">B221-I221</f>
        <v>0.209</v>
      </c>
      <c r="X221" s="25" t="n">
        <f aca="false">C221-J221</f>
        <v>-0.0750000000000002</v>
      </c>
      <c r="Y221" s="25" t="n">
        <f aca="false">D221-K221</f>
        <v>0.6</v>
      </c>
      <c r="Z221" s="25" t="n">
        <f aca="false">E221-L221</f>
        <v>-0.304</v>
      </c>
      <c r="AA221" s="25" t="n">
        <f aca="false">F221-M221</f>
        <v>1.238</v>
      </c>
      <c r="AB221" s="25" t="n">
        <f aca="false">G221-N221</f>
        <v>0.511</v>
      </c>
      <c r="AC221" s="25" t="n">
        <f aca="false">H221-O221</f>
        <v>1.464</v>
      </c>
      <c r="AD221" s="25" t="n">
        <f aca="false">W221-AVERAGE(W$4:W221)</f>
        <v>-0.289600917431193</v>
      </c>
      <c r="AE221" s="25" t="n">
        <f aca="false">X221-AVERAGE(X$4:X221)</f>
        <v>-0.303692660550459</v>
      </c>
      <c r="AF221" s="25" t="n">
        <f aca="false">Y221-AVERAGE(Y$4:Y221)</f>
        <v>0.558298165137615</v>
      </c>
      <c r="AG221" s="25" t="n">
        <f aca="false">Z221-AVERAGE(Z$4:Z221)</f>
        <v>-0.622697247706422</v>
      </c>
      <c r="AH221" s="25" t="n">
        <f aca="false">AA221-AVERAGE(AA$4:AA221)</f>
        <v>0.13456880733945</v>
      </c>
      <c r="AI221" s="25" t="n">
        <f aca="false">AB221-AVERAGE(AB$4:AB221)</f>
        <v>0.434440366972477</v>
      </c>
      <c r="AJ221" s="25" t="n">
        <f aca="false">AC221-AVERAGE(AC$4:AC221)</f>
        <v>0.0288256880733946</v>
      </c>
      <c r="AK221" s="23" t="n">
        <f aca="false">-RateDur*(P221-P220)/100</f>
        <v>0.002717</v>
      </c>
      <c r="AL221" s="23" t="n">
        <f aca="false">-RateDur*(Q221-Q220)/100</f>
        <v>0.002717</v>
      </c>
      <c r="AM221" s="23" t="n">
        <f aca="false">-RateDur*(R221-R220)/100</f>
        <v>-0.000608000000000001</v>
      </c>
      <c r="AN221" s="23" t="n">
        <f aca="false">-RateDur*(S221-S220)/100</f>
        <v>-0.000418000000000005</v>
      </c>
      <c r="AO221" s="23" t="n">
        <f aca="false">-RateDur*(T221-T220)/100</f>
        <v>-0.004446</v>
      </c>
      <c r="AP221" s="23" t="n">
        <f aca="false">-RateDur*(U221-U220)/100</f>
        <v>0.004085</v>
      </c>
      <c r="AQ221" s="23" t="n">
        <f aca="false">-RateDur*(V221-V220)/100</f>
        <v>0.000950000000000005</v>
      </c>
    </row>
    <row r="222" customFormat="false" ht="15" hidden="false" customHeight="false" outlineLevel="0" collapsed="false">
      <c r="A222" s="19" t="n">
        <v>44651</v>
      </c>
      <c r="B222" s="24" t="n">
        <v>2.264</v>
      </c>
      <c r="C222" s="24" t="n">
        <v>2.076</v>
      </c>
      <c r="D222" s="24" t="n">
        <v>2.661</v>
      </c>
      <c r="E222" s="24" t="n">
        <v>1.82</v>
      </c>
      <c r="F222" s="24" t="n">
        <v>3.623</v>
      </c>
      <c r="G222" s="24" t="n">
        <v>0.653</v>
      </c>
      <c r="H222" s="24" t="n">
        <v>3.451</v>
      </c>
      <c r="I222" s="24" t="n">
        <v>1.955</v>
      </c>
      <c r="J222" s="24" t="n">
        <v>2.008</v>
      </c>
      <c r="K222" s="24" t="n">
        <v>2.279</v>
      </c>
      <c r="L222" s="24" t="n">
        <v>2.088</v>
      </c>
      <c r="M222" s="24" t="n">
        <v>2.555</v>
      </c>
      <c r="N222" s="24" t="n">
        <v>0.145</v>
      </c>
      <c r="O222" s="24" t="n">
        <v>2.115</v>
      </c>
      <c r="P222" s="24" t="n">
        <v>2.607</v>
      </c>
      <c r="Q222" s="24" t="n">
        <v>2.363</v>
      </c>
      <c r="R222" s="24" t="n">
        <v>2.95</v>
      </c>
      <c r="S222" s="24" t="n">
        <v>2.116</v>
      </c>
      <c r="T222" s="24" t="n">
        <v>3.8</v>
      </c>
      <c r="U222" s="24" t="n">
        <v>0.945</v>
      </c>
      <c r="V222" s="24" t="n">
        <v>3.539</v>
      </c>
      <c r="W222" s="25" t="n">
        <f aca="false">B222-I222</f>
        <v>0.309</v>
      </c>
      <c r="X222" s="25" t="n">
        <f aca="false">C222-J222</f>
        <v>0.0680000000000001</v>
      </c>
      <c r="Y222" s="25" t="n">
        <f aca="false">D222-K222</f>
        <v>0.382</v>
      </c>
      <c r="Z222" s="25" t="n">
        <f aca="false">E222-L222</f>
        <v>-0.268</v>
      </c>
      <c r="AA222" s="25" t="n">
        <f aca="false">F222-M222</f>
        <v>1.068</v>
      </c>
      <c r="AB222" s="25" t="n">
        <f aca="false">G222-N222</f>
        <v>0.508</v>
      </c>
      <c r="AC222" s="25" t="n">
        <f aca="false">H222-O222</f>
        <v>1.336</v>
      </c>
      <c r="AD222" s="25" t="n">
        <f aca="false">W222-AVERAGE(W$4:W222)</f>
        <v>-0.188735159817352</v>
      </c>
      <c r="AE222" s="25" t="n">
        <f aca="false">X222-AVERAGE(X$4:X222)</f>
        <v>-0.159958904109589</v>
      </c>
      <c r="AF222" s="25" t="n">
        <f aca="false">Y222-AVERAGE(Y$4:Y222)</f>
        <v>0.338744292237443</v>
      </c>
      <c r="AG222" s="25" t="n">
        <f aca="false">Z222-AVERAGE(Z$4:Z222)</f>
        <v>-0.584018264840183</v>
      </c>
      <c r="AH222" s="25" t="n">
        <f aca="false">AA222-AVERAGE(AA$4:AA222)</f>
        <v>-0.0352694063926942</v>
      </c>
      <c r="AI222" s="25" t="n">
        <f aca="false">AB222-AVERAGE(AB$4:AB222)</f>
        <v>0.429470319634703</v>
      </c>
      <c r="AJ222" s="25" t="n">
        <f aca="false">AC222-AVERAGE(AC$4:AC222)</f>
        <v>-0.0987214611872147</v>
      </c>
      <c r="AK222" s="23" t="n">
        <f aca="false">-RateDur*(P222-P221)/100</f>
        <v>-0</v>
      </c>
      <c r="AL222" s="23" t="n">
        <f aca="false">-RateDur*(Q222-Q221)/100</f>
        <v>-0.005947</v>
      </c>
      <c r="AM222" s="23" t="n">
        <f aca="false">-RateDur*(R222-R221)/100</f>
        <v>0.00412299999999999</v>
      </c>
      <c r="AN222" s="23" t="n">
        <f aca="false">-RateDur*(S222-S221)/100</f>
        <v>0.000228</v>
      </c>
      <c r="AO222" s="23" t="n">
        <f aca="false">-RateDur*(T222-T221)/100</f>
        <v>0.006175</v>
      </c>
      <c r="AP222" s="23" t="n">
        <f aca="false">-RateDur*(U222-U221)/100</f>
        <v>-0.00361</v>
      </c>
      <c r="AQ222" s="23" t="n">
        <f aca="false">-RateDur*(V222-V221)/100</f>
        <v>0.002185</v>
      </c>
    </row>
    <row r="223" customFormat="false" ht="15" hidden="false" customHeight="false" outlineLevel="0" collapsed="false">
      <c r="A223" s="19" t="n">
        <v>44681</v>
      </c>
      <c r="B223" s="24" t="n">
        <v>2.337</v>
      </c>
      <c r="C223" s="24" t="n">
        <v>1.96</v>
      </c>
      <c r="D223" s="24" t="n">
        <v>2.744</v>
      </c>
      <c r="E223" s="24" t="n">
        <v>1.936</v>
      </c>
      <c r="F223" s="24" t="n">
        <v>3.541</v>
      </c>
      <c r="G223" s="24" t="n">
        <v>0.566</v>
      </c>
      <c r="H223" s="24" t="n">
        <v>3.423</v>
      </c>
      <c r="I223" s="24" t="n">
        <v>2.043</v>
      </c>
      <c r="J223" s="24" t="n">
        <v>1.908</v>
      </c>
      <c r="K223" s="24" t="n">
        <v>2.3</v>
      </c>
      <c r="L223" s="24" t="n">
        <v>2.066</v>
      </c>
      <c r="M223" s="24" t="n">
        <v>2.628</v>
      </c>
      <c r="N223" s="24" t="n">
        <v>0.226</v>
      </c>
      <c r="O223" s="24" t="n">
        <v>2.115</v>
      </c>
      <c r="P223" s="24" t="n">
        <v>2.497</v>
      </c>
      <c r="Q223" s="24" t="n">
        <v>2.251</v>
      </c>
      <c r="R223" s="24" t="n">
        <v>3.076</v>
      </c>
      <c r="S223" s="24" t="n">
        <v>2.231</v>
      </c>
      <c r="T223" s="24" t="n">
        <v>3.912</v>
      </c>
      <c r="U223" s="24" t="n">
        <v>0.909</v>
      </c>
      <c r="V223" s="24" t="n">
        <v>3.524</v>
      </c>
      <c r="W223" s="25" t="n">
        <f aca="false">B223-I223</f>
        <v>0.294</v>
      </c>
      <c r="X223" s="25" t="n">
        <f aca="false">C223-J223</f>
        <v>0.052</v>
      </c>
      <c r="Y223" s="25" t="n">
        <f aca="false">D223-K223</f>
        <v>0.444</v>
      </c>
      <c r="Z223" s="25" t="n">
        <f aca="false">E223-L223</f>
        <v>-0.13</v>
      </c>
      <c r="AA223" s="25" t="n">
        <f aca="false">F223-M223</f>
        <v>0.913</v>
      </c>
      <c r="AB223" s="25" t="n">
        <f aca="false">G223-N223</f>
        <v>0.34</v>
      </c>
      <c r="AC223" s="25" t="n">
        <f aca="false">H223-O223</f>
        <v>1.308</v>
      </c>
      <c r="AD223" s="25" t="n">
        <f aca="false">W223-AVERAGE(W$4:W223)</f>
        <v>-0.202809090909091</v>
      </c>
      <c r="AE223" s="25" t="n">
        <f aca="false">X223-AVERAGE(X$4:X223)</f>
        <v>-0.175159090909091</v>
      </c>
      <c r="AF223" s="25" t="n">
        <f aca="false">Y223-AVERAGE(Y$4:Y223)</f>
        <v>0.398922727272728</v>
      </c>
      <c r="AG223" s="25" t="n">
        <f aca="false">Z223-AVERAGE(Z$4:Z223)</f>
        <v>-0.443990909090909</v>
      </c>
      <c r="AH223" s="25" t="n">
        <f aca="false">AA223-AVERAGE(AA$4:AA223)</f>
        <v>-0.189404545454546</v>
      </c>
      <c r="AI223" s="25" t="n">
        <f aca="false">AB223-AVERAGE(AB$4:AB223)</f>
        <v>0.260281818181818</v>
      </c>
      <c r="AJ223" s="25" t="n">
        <f aca="false">AC223-AVERAGE(AC$4:AC223)</f>
        <v>-0.126145454545455</v>
      </c>
      <c r="AK223" s="23" t="n">
        <f aca="false">-RateDur*(P223-P222)/100</f>
        <v>0.00209000000000001</v>
      </c>
      <c r="AL223" s="23" t="n">
        <f aca="false">-RateDur*(Q223-Q222)/100</f>
        <v>0.002128</v>
      </c>
      <c r="AM223" s="23" t="n">
        <f aca="false">-RateDur*(R223-R222)/100</f>
        <v>-0.002394</v>
      </c>
      <c r="AN223" s="23" t="n">
        <f aca="false">-RateDur*(S223-S222)/100</f>
        <v>-0.002185</v>
      </c>
      <c r="AO223" s="23" t="n">
        <f aca="false">-RateDur*(T223-T222)/100</f>
        <v>-0.002128</v>
      </c>
      <c r="AP223" s="23" t="n">
        <f aca="false">-RateDur*(U223-U222)/100</f>
        <v>0.000683999999999999</v>
      </c>
      <c r="AQ223" s="23" t="n">
        <f aca="false">-RateDur*(V223-V222)/100</f>
        <v>0.000285000000000002</v>
      </c>
    </row>
    <row r="224" customFormat="false" ht="15" hidden="false" customHeight="false" outlineLevel="0" collapsed="false">
      <c r="A224" s="19" t="n">
        <v>44712</v>
      </c>
      <c r="B224" s="24" t="n">
        <v>2.138</v>
      </c>
      <c r="C224" s="24" t="n">
        <v>2.097</v>
      </c>
      <c r="D224" s="24" t="n">
        <v>2.942</v>
      </c>
      <c r="E224" s="24" t="n">
        <v>2.06</v>
      </c>
      <c r="F224" s="24" t="n">
        <v>3.373</v>
      </c>
      <c r="G224" s="24" t="n">
        <v>0.628</v>
      </c>
      <c r="H224" s="24" t="n">
        <v>3.648</v>
      </c>
      <c r="I224" s="24" t="n">
        <v>2.091</v>
      </c>
      <c r="J224" s="24" t="n">
        <v>1.908</v>
      </c>
      <c r="K224" s="24" t="n">
        <v>2.242</v>
      </c>
      <c r="L224" s="24" t="n">
        <v>2.046</v>
      </c>
      <c r="M224" s="24" t="n">
        <v>2.609</v>
      </c>
      <c r="N224" s="24" t="n">
        <v>0.208</v>
      </c>
      <c r="O224" s="24" t="n">
        <v>2.102</v>
      </c>
      <c r="P224" s="24" t="n">
        <v>2.346</v>
      </c>
      <c r="Q224" s="24" t="n">
        <v>2.33</v>
      </c>
      <c r="R224" s="24" t="n">
        <v>3.451</v>
      </c>
      <c r="S224" s="24" t="n">
        <v>2.475</v>
      </c>
      <c r="T224" s="24" t="n">
        <v>3.616</v>
      </c>
      <c r="U224" s="24" t="n">
        <v>1.034</v>
      </c>
      <c r="V224" s="24" t="n">
        <v>3.747</v>
      </c>
      <c r="W224" s="25" t="n">
        <f aca="false">B224-I224</f>
        <v>0.0469999999999997</v>
      </c>
      <c r="X224" s="25" t="n">
        <f aca="false">C224-J224</f>
        <v>0.189</v>
      </c>
      <c r="Y224" s="25" t="n">
        <f aca="false">D224-K224</f>
        <v>0.7</v>
      </c>
      <c r="Z224" s="25" t="n">
        <f aca="false">E224-L224</f>
        <v>0.0140000000000002</v>
      </c>
      <c r="AA224" s="25" t="n">
        <f aca="false">F224-M224</f>
        <v>0.764</v>
      </c>
      <c r="AB224" s="25" t="n">
        <f aca="false">G224-N224</f>
        <v>0.42</v>
      </c>
      <c r="AC224" s="25" t="n">
        <f aca="false">H224-O224</f>
        <v>1.546</v>
      </c>
      <c r="AD224" s="25" t="n">
        <f aca="false">W224-AVERAGE(W$4:W224)</f>
        <v>-0.447773755656109</v>
      </c>
      <c r="AE224" s="25" t="n">
        <f aca="false">X224-AVERAGE(X$4:X224)</f>
        <v>-0.0379864253393665</v>
      </c>
      <c r="AF224" s="25" t="n">
        <f aca="false">Y224-AVERAGE(Y$4:Y224)</f>
        <v>0.6519592760181</v>
      </c>
      <c r="AG224" s="25" t="n">
        <f aca="false">Z224-AVERAGE(Z$4:Z224)</f>
        <v>-0.298633484162896</v>
      </c>
      <c r="AH224" s="25" t="n">
        <f aca="false">AA224-AVERAGE(AA$4:AA224)</f>
        <v>-0.336873303167421</v>
      </c>
      <c r="AI224" s="25" t="n">
        <f aca="false">AB224-AVERAGE(AB$4:AB224)</f>
        <v>0.338742081447964</v>
      </c>
      <c r="AJ224" s="25" t="n">
        <f aca="false">AC224-AVERAGE(AC$4:AC224)</f>
        <v>0.111348416289593</v>
      </c>
      <c r="AK224" s="23" t="n">
        <f aca="false">-RateDur*(P224-P223)/100</f>
        <v>0.002869</v>
      </c>
      <c r="AL224" s="23" t="n">
        <f aca="false">-RateDur*(Q224-Q223)/100</f>
        <v>-0.001501</v>
      </c>
      <c r="AM224" s="23" t="n">
        <f aca="false">-RateDur*(R224-R223)/100</f>
        <v>-0.007125</v>
      </c>
      <c r="AN224" s="23" t="n">
        <f aca="false">-RateDur*(S224-S223)/100</f>
        <v>-0.004636</v>
      </c>
      <c r="AO224" s="23" t="n">
        <f aca="false">-RateDur*(T224-T223)/100</f>
        <v>0.005624</v>
      </c>
      <c r="AP224" s="23" t="n">
        <f aca="false">-RateDur*(U224-U223)/100</f>
        <v>-0.002375</v>
      </c>
      <c r="AQ224" s="23" t="n">
        <f aca="false">-RateDur*(V224-V223)/100</f>
        <v>-0.004237</v>
      </c>
    </row>
    <row r="225" customFormat="false" ht="15" hidden="false" customHeight="false" outlineLevel="0" collapsed="false">
      <c r="A225" s="19" t="n">
        <v>44742</v>
      </c>
      <c r="B225" s="24" t="n">
        <v>1.78</v>
      </c>
      <c r="C225" s="24" t="n">
        <v>1.987</v>
      </c>
      <c r="D225" s="24" t="n">
        <v>3.357</v>
      </c>
      <c r="E225" s="24" t="n">
        <v>1.879</v>
      </c>
      <c r="F225" s="24" t="n">
        <v>3.214</v>
      </c>
      <c r="G225" s="24" t="n">
        <v>0.386</v>
      </c>
      <c r="H225" s="24" t="n">
        <v>3.491</v>
      </c>
      <c r="I225" s="24" t="n">
        <v>2.051</v>
      </c>
      <c r="J225" s="24" t="n">
        <v>1.949</v>
      </c>
      <c r="K225" s="24" t="n">
        <v>2.295</v>
      </c>
      <c r="L225" s="24" t="n">
        <v>2.009</v>
      </c>
      <c r="M225" s="24" t="n">
        <v>2.576</v>
      </c>
      <c r="N225" s="24" t="n">
        <v>0.1</v>
      </c>
      <c r="O225" s="24" t="n">
        <v>2.135</v>
      </c>
      <c r="P225" s="24" t="n">
        <v>2.093</v>
      </c>
      <c r="Q225" s="24" t="n">
        <v>2.39</v>
      </c>
      <c r="R225" s="24" t="n">
        <v>3.592</v>
      </c>
      <c r="S225" s="24" t="n">
        <v>2.043</v>
      </c>
      <c r="T225" s="24" t="n">
        <v>3.357</v>
      </c>
      <c r="U225" s="24" t="n">
        <v>0.506</v>
      </c>
      <c r="V225" s="24" t="n">
        <v>3.873</v>
      </c>
      <c r="W225" s="25" t="n">
        <f aca="false">B225-I225</f>
        <v>-0.271</v>
      </c>
      <c r="X225" s="25" t="n">
        <f aca="false">C225-J225</f>
        <v>0.038</v>
      </c>
      <c r="Y225" s="25" t="n">
        <f aca="false">D225-K225</f>
        <v>1.062</v>
      </c>
      <c r="Z225" s="25" t="n">
        <f aca="false">E225-L225</f>
        <v>-0.13</v>
      </c>
      <c r="AA225" s="25" t="n">
        <f aca="false">F225-M225</f>
        <v>0.638</v>
      </c>
      <c r="AB225" s="25" t="n">
        <f aca="false">G225-N225</f>
        <v>0.286</v>
      </c>
      <c r="AC225" s="25" t="n">
        <f aca="false">H225-O225</f>
        <v>1.356</v>
      </c>
      <c r="AD225" s="25" t="n">
        <f aca="false">W225-AVERAGE(W$4:W225)</f>
        <v>-0.762324324324325</v>
      </c>
      <c r="AE225" s="25" t="n">
        <f aca="false">X225-AVERAGE(X$4:X225)</f>
        <v>-0.188135135135135</v>
      </c>
      <c r="AF225" s="25" t="n">
        <f aca="false">Y225-AVERAGE(Y$4:Y225)</f>
        <v>1.00939189189189</v>
      </c>
      <c r="AG225" s="25" t="n">
        <f aca="false">Z225-AVERAGE(Z$4:Z225)</f>
        <v>-0.44063963963964</v>
      </c>
      <c r="AH225" s="25" t="n">
        <f aca="false">AA225-AVERAGE(AA$4:AA225)</f>
        <v>-0.460788288288289</v>
      </c>
      <c r="AI225" s="25" t="n">
        <f aca="false">AB225-AVERAGE(AB$4:AB225)</f>
        <v>0.20381981981982</v>
      </c>
      <c r="AJ225" s="25" t="n">
        <f aca="false">AC225-AVERAGE(AC$4:AC225)</f>
        <v>-0.0782972972972968</v>
      </c>
      <c r="AK225" s="23" t="n">
        <f aca="false">-RateDur*(P225-P224)/100</f>
        <v>0.004807</v>
      </c>
      <c r="AL225" s="23" t="n">
        <f aca="false">-RateDur*(Q225-Q224)/100</f>
        <v>-0.00114</v>
      </c>
      <c r="AM225" s="23" t="n">
        <f aca="false">-RateDur*(R225-R224)/100</f>
        <v>-0.002679</v>
      </c>
      <c r="AN225" s="23" t="n">
        <f aca="false">-RateDur*(S225-S224)/100</f>
        <v>0.008208</v>
      </c>
      <c r="AO225" s="23" t="n">
        <f aca="false">-RateDur*(T225-T224)/100</f>
        <v>0.004921</v>
      </c>
      <c r="AP225" s="23" t="n">
        <f aca="false">-RateDur*(U225-U224)/100</f>
        <v>0.010032</v>
      </c>
      <c r="AQ225" s="23" t="n">
        <f aca="false">-RateDur*(V225-V224)/100</f>
        <v>-0.00239400000000001</v>
      </c>
    </row>
    <row r="226" customFormat="false" ht="15" hidden="false" customHeight="false" outlineLevel="0" collapsed="false">
      <c r="A226" s="19" t="n">
        <v>44773</v>
      </c>
      <c r="B226" s="24" t="n">
        <v>1.692</v>
      </c>
      <c r="C226" s="24" t="n">
        <v>1.95</v>
      </c>
      <c r="D226" s="24" t="n">
        <v>3.328</v>
      </c>
      <c r="E226" s="24" t="n">
        <v>2.073</v>
      </c>
      <c r="F226" s="24" t="n">
        <v>3.325</v>
      </c>
      <c r="G226" s="24" t="n">
        <v>0.57</v>
      </c>
      <c r="H226" s="24" t="n">
        <v>3.562</v>
      </c>
      <c r="I226" s="24" t="n">
        <v>2.144</v>
      </c>
      <c r="J226" s="24" t="n">
        <v>1.874</v>
      </c>
      <c r="K226" s="24" t="n">
        <v>2.193</v>
      </c>
      <c r="L226" s="24" t="n">
        <v>2.076</v>
      </c>
      <c r="M226" s="24" t="n">
        <v>2.505</v>
      </c>
      <c r="N226" s="24" t="n">
        <v>0.12</v>
      </c>
      <c r="O226" s="24" t="n">
        <v>2.151</v>
      </c>
      <c r="P226" s="24" t="n">
        <v>1.892</v>
      </c>
      <c r="Q226" s="24" t="n">
        <v>2.458</v>
      </c>
      <c r="R226" s="24" t="n">
        <v>3.584</v>
      </c>
      <c r="S226" s="24" t="n">
        <v>2.246</v>
      </c>
      <c r="T226" s="24" t="n">
        <v>3.718</v>
      </c>
      <c r="U226" s="24" t="n">
        <v>0.762</v>
      </c>
      <c r="V226" s="24" t="n">
        <v>3.791</v>
      </c>
      <c r="W226" s="25" t="n">
        <f aca="false">B226-I226</f>
        <v>-0.452</v>
      </c>
      <c r="X226" s="25" t="n">
        <f aca="false">C226-J226</f>
        <v>0.0759999999999999</v>
      </c>
      <c r="Y226" s="25" t="n">
        <f aca="false">D226-K226</f>
        <v>1.135</v>
      </c>
      <c r="Z226" s="25" t="n">
        <f aca="false">E226-L226</f>
        <v>-0.00300000000000011</v>
      </c>
      <c r="AA226" s="25" t="n">
        <f aca="false">F226-M226</f>
        <v>0.82</v>
      </c>
      <c r="AB226" s="25" t="n">
        <f aca="false">G226-N226</f>
        <v>0.45</v>
      </c>
      <c r="AC226" s="25" t="n">
        <f aca="false">H226-O226</f>
        <v>1.411</v>
      </c>
      <c r="AD226" s="25" t="n">
        <f aca="false">W226-AVERAGE(W$4:W226)</f>
        <v>-0.939094170403588</v>
      </c>
      <c r="AE226" s="25" t="n">
        <f aca="false">X226-AVERAGE(X$4:X226)</f>
        <v>-0.149461883408072</v>
      </c>
      <c r="AF226" s="25" t="n">
        <f aca="false">Y226-AVERAGE(Y$4:Y226)</f>
        <v>1.07753811659193</v>
      </c>
      <c r="AG226" s="25" t="n">
        <f aca="false">Z226-AVERAGE(Z$4:Z226)</f>
        <v>-0.312233183856502</v>
      </c>
      <c r="AH226" s="25" t="n">
        <f aca="false">AA226-AVERAGE(AA$4:AA226)</f>
        <v>-0.277538116591928</v>
      </c>
      <c r="AI226" s="25" t="n">
        <f aca="false">AB226-AVERAGE(AB$4:AB226)</f>
        <v>0.366170403587444</v>
      </c>
      <c r="AJ226" s="25" t="n">
        <f aca="false">AC226-AVERAGE(AC$4:AC226)</f>
        <v>-0.0231928251121076</v>
      </c>
      <c r="AK226" s="23" t="n">
        <f aca="false">-RateDur*(P226-P225)/100</f>
        <v>0.003819</v>
      </c>
      <c r="AL226" s="23" t="n">
        <f aca="false">-RateDur*(Q226-Q225)/100</f>
        <v>-0.001292</v>
      </c>
      <c r="AM226" s="23" t="n">
        <f aca="false">-RateDur*(R226-R225)/100</f>
        <v>0.000152</v>
      </c>
      <c r="AN226" s="23" t="n">
        <f aca="false">-RateDur*(S226-S225)/100</f>
        <v>-0.003857</v>
      </c>
      <c r="AO226" s="23" t="n">
        <f aca="false">-RateDur*(T226-T225)/100</f>
        <v>-0.006859</v>
      </c>
      <c r="AP226" s="23" t="n">
        <f aca="false">-RateDur*(U226-U225)/100</f>
        <v>-0.004864</v>
      </c>
      <c r="AQ226" s="23" t="n">
        <f aca="false">-RateDur*(V226-V225)/100</f>
        <v>0.00155800000000001</v>
      </c>
    </row>
    <row r="227" customFormat="false" ht="15" hidden="false" customHeight="false" outlineLevel="0" collapsed="false">
      <c r="A227" s="19" t="n">
        <v>44804</v>
      </c>
      <c r="B227" s="24" t="n">
        <v>1.717</v>
      </c>
      <c r="C227" s="24" t="n">
        <v>1.67</v>
      </c>
      <c r="D227" s="24" t="n">
        <v>3.12</v>
      </c>
      <c r="E227" s="24" t="n">
        <v>2.083</v>
      </c>
      <c r="F227" s="24" t="n">
        <v>2.997</v>
      </c>
      <c r="G227" s="24" t="n">
        <v>0.138</v>
      </c>
      <c r="H227" s="24" t="n">
        <v>3.845</v>
      </c>
      <c r="I227" s="24" t="n">
        <v>2.028</v>
      </c>
      <c r="J227" s="24" t="n">
        <v>1.885</v>
      </c>
      <c r="K227" s="24" t="n">
        <v>2.188</v>
      </c>
      <c r="L227" s="24" t="n">
        <v>2.032</v>
      </c>
      <c r="M227" s="24" t="n">
        <v>2.545</v>
      </c>
      <c r="N227" s="24" t="n">
        <v>0.115</v>
      </c>
      <c r="O227" s="24" t="n">
        <v>2.24</v>
      </c>
      <c r="P227" s="24" t="n">
        <v>1.888</v>
      </c>
      <c r="Q227" s="24" t="n">
        <v>1.912</v>
      </c>
      <c r="R227" s="24" t="n">
        <v>3.341</v>
      </c>
      <c r="S227" s="24" t="n">
        <v>2.195</v>
      </c>
      <c r="T227" s="24" t="n">
        <v>3.308</v>
      </c>
      <c r="U227" s="24" t="n">
        <v>0.29</v>
      </c>
      <c r="V227" s="24" t="n">
        <v>3.938</v>
      </c>
      <c r="W227" s="25" t="n">
        <f aca="false">B227-I227</f>
        <v>-0.311</v>
      </c>
      <c r="X227" s="25" t="n">
        <f aca="false">C227-J227</f>
        <v>-0.215</v>
      </c>
      <c r="Y227" s="25" t="n">
        <f aca="false">D227-K227</f>
        <v>0.932</v>
      </c>
      <c r="Z227" s="25" t="n">
        <f aca="false">E227-L227</f>
        <v>0.0510000000000002</v>
      </c>
      <c r="AA227" s="25" t="n">
        <f aca="false">F227-M227</f>
        <v>0.452</v>
      </c>
      <c r="AB227" s="25" t="n">
        <f aca="false">G227-N227</f>
        <v>0.023</v>
      </c>
      <c r="AC227" s="25" t="n">
        <f aca="false">H227-O227</f>
        <v>1.605</v>
      </c>
      <c r="AD227" s="25" t="n">
        <f aca="false">W227-AVERAGE(W$4:W227)</f>
        <v>-0.79453125</v>
      </c>
      <c r="AE227" s="25" t="n">
        <f aca="false">X227-AVERAGE(X$4:X227)</f>
        <v>-0.438495535714286</v>
      </c>
      <c r="AF227" s="25" t="n">
        <f aca="false">Y227-AVERAGE(Y$4:Y227)</f>
        <v>0.870633928571429</v>
      </c>
      <c r="AG227" s="25" t="n">
        <f aca="false">Z227-AVERAGE(Z$4:Z227)</f>
        <v>-0.257080357142857</v>
      </c>
      <c r="AH227" s="25" t="n">
        <f aca="false">AA227-AVERAGE(AA$4:AA227)</f>
        <v>-0.64265625</v>
      </c>
      <c r="AI227" s="25" t="n">
        <f aca="false">AB227-AVERAGE(AB$4:AB227)</f>
        <v>-0.0605580357142857</v>
      </c>
      <c r="AJ227" s="25" t="n">
        <f aca="false">AC227-AVERAGE(AC$4:AC227)</f>
        <v>0.170044642857143</v>
      </c>
      <c r="AK227" s="23" t="n">
        <f aca="false">-RateDur*(P227-P226)/100</f>
        <v>7.60000000000001E-005</v>
      </c>
      <c r="AL227" s="23" t="n">
        <f aca="false">-RateDur*(Q227-Q226)/100</f>
        <v>0.010374</v>
      </c>
      <c r="AM227" s="23" t="n">
        <f aca="false">-RateDur*(R227-R226)/100</f>
        <v>0.004617</v>
      </c>
      <c r="AN227" s="23" t="n">
        <f aca="false">-RateDur*(S227-S226)/100</f>
        <v>0.000969000000000003</v>
      </c>
      <c r="AO227" s="23" t="n">
        <f aca="false">-RateDur*(T227-T226)/100</f>
        <v>0.00779</v>
      </c>
      <c r="AP227" s="23" t="n">
        <f aca="false">-RateDur*(U227-U226)/100</f>
        <v>0.008968</v>
      </c>
      <c r="AQ227" s="23" t="n">
        <f aca="false">-RateDur*(V227-V226)/100</f>
        <v>-0.002793</v>
      </c>
    </row>
    <row r="228" customFormat="false" ht="15" hidden="false" customHeight="false" outlineLevel="0" collapsed="false">
      <c r="A228" s="19" t="n">
        <v>44834</v>
      </c>
      <c r="B228" s="24" t="n">
        <v>1.725</v>
      </c>
      <c r="C228" s="24" t="n">
        <v>1.915</v>
      </c>
      <c r="D228" s="24" t="n">
        <v>3.42</v>
      </c>
      <c r="E228" s="24" t="n">
        <v>1.943</v>
      </c>
      <c r="F228" s="24" t="n">
        <v>2.918</v>
      </c>
      <c r="G228" s="24" t="n">
        <v>-0.219</v>
      </c>
      <c r="H228" s="24" t="n">
        <v>3.844</v>
      </c>
      <c r="I228" s="24" t="n">
        <v>2.073</v>
      </c>
      <c r="J228" s="24" t="n">
        <v>1.866</v>
      </c>
      <c r="K228" s="24" t="n">
        <v>2.131</v>
      </c>
      <c r="L228" s="24" t="n">
        <v>2.045</v>
      </c>
      <c r="M228" s="24" t="n">
        <v>2.423</v>
      </c>
      <c r="N228" s="24" t="n">
        <v>0.204</v>
      </c>
      <c r="O228" s="24" t="n">
        <v>2.277</v>
      </c>
      <c r="P228" s="24" t="n">
        <v>1.993</v>
      </c>
      <c r="Q228" s="24" t="n">
        <v>1.997</v>
      </c>
      <c r="R228" s="24" t="n">
        <v>3.704</v>
      </c>
      <c r="S228" s="24" t="n">
        <v>2.247</v>
      </c>
      <c r="T228" s="24" t="n">
        <v>3.186</v>
      </c>
      <c r="U228" s="24" t="n">
        <v>0.035</v>
      </c>
      <c r="V228" s="24" t="n">
        <v>4.074</v>
      </c>
      <c r="W228" s="25" t="n">
        <f aca="false">B228-I228</f>
        <v>-0.348</v>
      </c>
      <c r="X228" s="25" t="n">
        <f aca="false">C228-J228</f>
        <v>0.0489999999999999</v>
      </c>
      <c r="Y228" s="25" t="n">
        <f aca="false">D228-K228</f>
        <v>1.289</v>
      </c>
      <c r="Z228" s="25" t="n">
        <f aca="false">E228-L228</f>
        <v>-0.102</v>
      </c>
      <c r="AA228" s="25" t="n">
        <f aca="false">F228-M228</f>
        <v>0.495</v>
      </c>
      <c r="AB228" s="25" t="n">
        <f aca="false">G228-N228</f>
        <v>-0.423</v>
      </c>
      <c r="AC228" s="25" t="n">
        <f aca="false">H228-O228</f>
        <v>1.567</v>
      </c>
      <c r="AD228" s="25" t="n">
        <f aca="false">W228-AVERAGE(W$4:W228)</f>
        <v>-0.827835555555555</v>
      </c>
      <c r="AE228" s="25" t="n">
        <f aca="false">X228-AVERAGE(X$4:X228)</f>
        <v>-0.17372</v>
      </c>
      <c r="AF228" s="25" t="n">
        <f aca="false">Y228-AVERAGE(Y$4:Y228)</f>
        <v>1.22217777777778</v>
      </c>
      <c r="AG228" s="25" t="n">
        <f aca="false">Z228-AVERAGE(Z$4:Z228)</f>
        <v>-0.408257777777778</v>
      </c>
      <c r="AH228" s="25" t="n">
        <f aca="false">AA228-AVERAGE(AA$4:AA228)</f>
        <v>-0.596991111111111</v>
      </c>
      <c r="AI228" s="25" t="n">
        <f aca="false">AB228-AVERAGE(AB$4:AB228)</f>
        <v>-0.504306666666667</v>
      </c>
      <c r="AJ228" s="25" t="n">
        <f aca="false">AC228-AVERAGE(AC$4:AC228)</f>
        <v>0.131457777777777</v>
      </c>
      <c r="AK228" s="23" t="n">
        <f aca="false">-RateDur*(P228-P227)/100</f>
        <v>-0.001995</v>
      </c>
      <c r="AL228" s="23" t="n">
        <f aca="false">-RateDur*(Q228-Q227)/100</f>
        <v>-0.001615</v>
      </c>
      <c r="AM228" s="23" t="n">
        <f aca="false">-RateDur*(R228-R227)/100</f>
        <v>-0.006897</v>
      </c>
      <c r="AN228" s="23" t="n">
        <f aca="false">-RateDur*(S228-S227)/100</f>
        <v>-0.000988000000000001</v>
      </c>
      <c r="AO228" s="23" t="n">
        <f aca="false">-RateDur*(T228-T227)/100</f>
        <v>0.002318</v>
      </c>
      <c r="AP228" s="23" t="n">
        <f aca="false">-RateDur*(U228-U227)/100</f>
        <v>0.004845</v>
      </c>
      <c r="AQ228" s="23" t="n">
        <f aca="false">-RateDur*(V228-V227)/100</f>
        <v>-0.00258399999999999</v>
      </c>
    </row>
    <row r="229" customFormat="false" ht="15" hidden="false" customHeight="false" outlineLevel="0" collapsed="false">
      <c r="A229" s="19" t="n">
        <v>44865</v>
      </c>
      <c r="B229" s="24" t="n">
        <v>1.943</v>
      </c>
      <c r="C229" s="24" t="n">
        <v>1.712</v>
      </c>
      <c r="D229" s="24" t="n">
        <v>3.274</v>
      </c>
      <c r="E229" s="24" t="n">
        <v>1.828</v>
      </c>
      <c r="F229" s="24" t="n">
        <v>2.748</v>
      </c>
      <c r="G229" s="24" t="n">
        <v>0.045</v>
      </c>
      <c r="H229" s="24" t="n">
        <v>3.913</v>
      </c>
      <c r="I229" s="24" t="n">
        <v>1.923</v>
      </c>
      <c r="J229" s="24" t="n">
        <v>1.865</v>
      </c>
      <c r="K229" s="24" t="n">
        <v>2.249</v>
      </c>
      <c r="L229" s="24" t="n">
        <v>2.034</v>
      </c>
      <c r="M229" s="24" t="n">
        <v>2.504</v>
      </c>
      <c r="N229" s="24" t="n">
        <v>0.209</v>
      </c>
      <c r="O229" s="24" t="n">
        <v>2.316</v>
      </c>
      <c r="P229" s="24" t="n">
        <v>2.196</v>
      </c>
      <c r="Q229" s="24" t="n">
        <v>1.962</v>
      </c>
      <c r="R229" s="24" t="n">
        <v>3.634</v>
      </c>
      <c r="S229" s="24" t="n">
        <v>2.157</v>
      </c>
      <c r="T229" s="24" t="n">
        <v>3.008</v>
      </c>
      <c r="U229" s="24" t="n">
        <v>0.353</v>
      </c>
      <c r="V229" s="24" t="n">
        <v>4.074</v>
      </c>
      <c r="W229" s="25" t="n">
        <f aca="false">B229-I229</f>
        <v>0.02</v>
      </c>
      <c r="X229" s="25" t="n">
        <f aca="false">C229-J229</f>
        <v>-0.153</v>
      </c>
      <c r="Y229" s="25" t="n">
        <f aca="false">D229-K229</f>
        <v>1.025</v>
      </c>
      <c r="Z229" s="25" t="n">
        <f aca="false">E229-L229</f>
        <v>-0.206</v>
      </c>
      <c r="AA229" s="25" t="n">
        <f aca="false">F229-M229</f>
        <v>0.244</v>
      </c>
      <c r="AB229" s="25" t="n">
        <f aca="false">G229-N229</f>
        <v>-0.164</v>
      </c>
      <c r="AC229" s="25" t="n">
        <f aca="false">H229-O229</f>
        <v>1.597</v>
      </c>
      <c r="AD229" s="25" t="n">
        <f aca="false">W229-AVERAGE(W$4:W229)</f>
        <v>-0.457800884955752</v>
      </c>
      <c r="AE229" s="25" t="n">
        <f aca="false">X229-AVERAGE(X$4:X229)</f>
        <v>-0.374057522123894</v>
      </c>
      <c r="AF229" s="25" t="n">
        <f aca="false">Y229-AVERAGE(Y$4:Y229)</f>
        <v>0.953938053097345</v>
      </c>
      <c r="AG229" s="25" t="n">
        <f aca="false">Z229-AVERAGE(Z$4:Z229)</f>
        <v>-0.509991150442478</v>
      </c>
      <c r="AH229" s="25" t="n">
        <f aca="false">AA229-AVERAGE(AA$4:AA229)</f>
        <v>-0.844238938053097</v>
      </c>
      <c r="AI229" s="25" t="n">
        <f aca="false">AB229-AVERAGE(AB$4:AB229)</f>
        <v>-0.244221238938053</v>
      </c>
      <c r="AJ229" s="25" t="n">
        <f aca="false">AC229-AVERAGE(AC$4:AC229)</f>
        <v>0.160743362831858</v>
      </c>
      <c r="AK229" s="23" t="n">
        <f aca="false">-RateDur*(P229-P228)/100</f>
        <v>-0.003857</v>
      </c>
      <c r="AL229" s="23" t="n">
        <f aca="false">-RateDur*(Q229-Q228)/100</f>
        <v>0.000665000000000003</v>
      </c>
      <c r="AM229" s="23" t="n">
        <f aca="false">-RateDur*(R229-R228)/100</f>
        <v>0.00133000000000001</v>
      </c>
      <c r="AN229" s="23" t="n">
        <f aca="false">-RateDur*(S229-S228)/100</f>
        <v>0.00171</v>
      </c>
      <c r="AO229" s="23" t="n">
        <f aca="false">-RateDur*(T229-T228)/100</f>
        <v>0.003382</v>
      </c>
      <c r="AP229" s="23" t="n">
        <f aca="false">-RateDur*(U229-U228)/100</f>
        <v>-0.006042</v>
      </c>
      <c r="AQ229" s="23" t="n">
        <f aca="false">-RateDur*(V229-V228)/100</f>
        <v>-0</v>
      </c>
    </row>
    <row r="230" customFormat="false" ht="15" hidden="false" customHeight="false" outlineLevel="0" collapsed="false">
      <c r="A230" s="19" t="n">
        <v>44895</v>
      </c>
      <c r="B230" s="24" t="n">
        <v>1.939</v>
      </c>
      <c r="C230" s="24" t="n">
        <v>1.607</v>
      </c>
      <c r="D230" s="24" t="n">
        <v>2.95</v>
      </c>
      <c r="E230" s="24" t="n">
        <v>2.078</v>
      </c>
      <c r="F230" s="24" t="n">
        <v>2.796</v>
      </c>
      <c r="G230" s="24" t="n">
        <v>-0.066</v>
      </c>
      <c r="H230" s="24" t="n">
        <v>4.115</v>
      </c>
      <c r="I230" s="24" t="n">
        <v>1.861</v>
      </c>
      <c r="J230" s="24" t="n">
        <v>1.817</v>
      </c>
      <c r="K230" s="24" t="n">
        <v>2.179</v>
      </c>
      <c r="L230" s="24" t="n">
        <v>2.049</v>
      </c>
      <c r="M230" s="24" t="n">
        <v>2.511</v>
      </c>
      <c r="N230" s="24" t="n">
        <v>0.259</v>
      </c>
      <c r="O230" s="24" t="n">
        <v>2.319</v>
      </c>
      <c r="P230" s="24" t="n">
        <v>2.185</v>
      </c>
      <c r="Q230" s="24" t="n">
        <v>1.698</v>
      </c>
      <c r="R230" s="24" t="n">
        <v>3.231</v>
      </c>
      <c r="S230" s="24" t="n">
        <v>2.244</v>
      </c>
      <c r="T230" s="24" t="n">
        <v>3.121</v>
      </c>
      <c r="U230" s="24" t="n">
        <v>0.145</v>
      </c>
      <c r="V230" s="24" t="n">
        <v>4.469</v>
      </c>
      <c r="W230" s="25" t="n">
        <f aca="false">B230-I230</f>
        <v>0.0780000000000001</v>
      </c>
      <c r="X230" s="25" t="n">
        <f aca="false">C230-J230</f>
        <v>-0.21</v>
      </c>
      <c r="Y230" s="25" t="n">
        <f aca="false">D230-K230</f>
        <v>0.771</v>
      </c>
      <c r="Z230" s="25" t="n">
        <f aca="false">E230-L230</f>
        <v>0.0289999999999999</v>
      </c>
      <c r="AA230" s="25" t="n">
        <f aca="false">F230-M230</f>
        <v>0.285</v>
      </c>
      <c r="AB230" s="25" t="n">
        <f aca="false">G230-N230</f>
        <v>-0.325</v>
      </c>
      <c r="AC230" s="25" t="n">
        <f aca="false">H230-O230</f>
        <v>1.796</v>
      </c>
      <c r="AD230" s="25" t="n">
        <f aca="false">W230-AVERAGE(W$4:W230)</f>
        <v>-0.398039647577092</v>
      </c>
      <c r="AE230" s="25" t="n">
        <f aca="false">X230-AVERAGE(X$4:X230)</f>
        <v>-0.42915859030837</v>
      </c>
      <c r="AF230" s="25" t="n">
        <f aca="false">Y230-AVERAGE(Y$4:Y230)</f>
        <v>0.696854625550661</v>
      </c>
      <c r="AG230" s="25" t="n">
        <f aca="false">Z230-AVERAGE(Z$4:Z230)</f>
        <v>-0.273779735682819</v>
      </c>
      <c r="AH230" s="25" t="n">
        <f aca="false">AA230-AVERAGE(AA$4:AA230)</f>
        <v>-0.799700440528635</v>
      </c>
      <c r="AI230" s="25" t="n">
        <f aca="false">AB230-AVERAGE(AB$4:AB230)</f>
        <v>-0.403436123348018</v>
      </c>
      <c r="AJ230" s="25" t="n">
        <f aca="false">AC230-AVERAGE(AC$4:AC230)</f>
        <v>0.35815859030837</v>
      </c>
      <c r="AK230" s="23" t="n">
        <f aca="false">-RateDur*(P230-P229)/100</f>
        <v>0.000209000000000002</v>
      </c>
      <c r="AL230" s="23" t="n">
        <f aca="false">-RateDur*(Q230-Q229)/100</f>
        <v>0.005016</v>
      </c>
      <c r="AM230" s="23" t="n">
        <f aca="false">-RateDur*(R230-R229)/100</f>
        <v>0.007657</v>
      </c>
      <c r="AN230" s="23" t="n">
        <f aca="false">-RateDur*(S230-S229)/100</f>
        <v>-0.001653</v>
      </c>
      <c r="AO230" s="23" t="n">
        <f aca="false">-RateDur*(T230-T229)/100</f>
        <v>-0.002147</v>
      </c>
      <c r="AP230" s="23" t="n">
        <f aca="false">-RateDur*(U230-U229)/100</f>
        <v>0.003952</v>
      </c>
      <c r="AQ230" s="23" t="n">
        <f aca="false">-RateDur*(V230-V229)/100</f>
        <v>-0.00750500000000001</v>
      </c>
    </row>
    <row r="231" customFormat="false" ht="15" hidden="false" customHeight="false" outlineLevel="0" collapsed="false">
      <c r="A231" s="19" t="n">
        <v>44926</v>
      </c>
      <c r="B231" s="24" t="n">
        <v>1.834</v>
      </c>
      <c r="C231" s="24" t="n">
        <v>1.367</v>
      </c>
      <c r="D231" s="24" t="n">
        <v>2.806</v>
      </c>
      <c r="E231" s="24" t="n">
        <v>1.809</v>
      </c>
      <c r="F231" s="24" t="n">
        <v>2.84</v>
      </c>
      <c r="G231" s="24" t="n">
        <v>0.053</v>
      </c>
      <c r="H231" s="24" t="n">
        <v>4.135</v>
      </c>
      <c r="I231" s="24" t="n">
        <v>1.905</v>
      </c>
      <c r="J231" s="24" t="n">
        <v>1.766</v>
      </c>
      <c r="K231" s="24" t="n">
        <v>2.214</v>
      </c>
      <c r="L231" s="24" t="n">
        <v>2.043</v>
      </c>
      <c r="M231" s="24" t="n">
        <v>2.548</v>
      </c>
      <c r="N231" s="24" t="n">
        <v>0.278</v>
      </c>
      <c r="O231" s="24" t="n">
        <v>2.306</v>
      </c>
      <c r="P231" s="24" t="n">
        <v>2.049</v>
      </c>
      <c r="Q231" s="24" t="n">
        <v>1.549</v>
      </c>
      <c r="R231" s="24" t="n">
        <v>3.067</v>
      </c>
      <c r="S231" s="24" t="n">
        <v>2.026</v>
      </c>
      <c r="T231" s="24" t="n">
        <v>3.126</v>
      </c>
      <c r="U231" s="24" t="n">
        <v>0.195</v>
      </c>
      <c r="V231" s="24" t="n">
        <v>4.515</v>
      </c>
      <c r="W231" s="25" t="n">
        <f aca="false">B231-I231</f>
        <v>-0.071</v>
      </c>
      <c r="X231" s="25" t="n">
        <f aca="false">C231-J231</f>
        <v>-0.399</v>
      </c>
      <c r="Y231" s="25" t="n">
        <f aca="false">D231-K231</f>
        <v>0.592</v>
      </c>
      <c r="Z231" s="25" t="n">
        <f aca="false">E231-L231</f>
        <v>-0.234</v>
      </c>
      <c r="AA231" s="25" t="n">
        <f aca="false">F231-M231</f>
        <v>0.292</v>
      </c>
      <c r="AB231" s="25" t="n">
        <f aca="false">G231-N231</f>
        <v>-0.225</v>
      </c>
      <c r="AC231" s="25" t="n">
        <f aca="false">H231-O231</f>
        <v>1.829</v>
      </c>
      <c r="AD231" s="25" t="n">
        <f aca="false">W231-AVERAGE(W$4:W231)</f>
        <v>-0.544640350877193</v>
      </c>
      <c r="AE231" s="25" t="n">
        <f aca="false">X231-AVERAGE(X$4:X231)</f>
        <v>-0.615447368421053</v>
      </c>
      <c r="AF231" s="25" t="n">
        <f aca="false">Y231-AVERAGE(Y$4:Y231)</f>
        <v>0.515583333333333</v>
      </c>
      <c r="AG231" s="25" t="n">
        <f aca="false">Z231-AVERAGE(Z$4:Z231)</f>
        <v>-0.534425438596492</v>
      </c>
      <c r="AH231" s="25" t="n">
        <f aca="false">AA231-AVERAGE(AA$4:AA231)</f>
        <v>-0.789223684210527</v>
      </c>
      <c r="AI231" s="25" t="n">
        <f aca="false">AB231-AVERAGE(AB$4:AB231)</f>
        <v>-0.302105263157895</v>
      </c>
      <c r="AJ231" s="25" t="n">
        <f aca="false">AC231-AVERAGE(AC$4:AC231)</f>
        <v>0.38944298245614</v>
      </c>
      <c r="AK231" s="23" t="n">
        <f aca="false">-RateDur*(P231-P230)/100</f>
        <v>0.002584</v>
      </c>
      <c r="AL231" s="23" t="n">
        <f aca="false">-RateDur*(Q231-Q230)/100</f>
        <v>0.002831</v>
      </c>
      <c r="AM231" s="23" t="n">
        <f aca="false">-RateDur*(R231-R230)/100</f>
        <v>0.00311599999999999</v>
      </c>
      <c r="AN231" s="23" t="n">
        <f aca="false">-RateDur*(S231-S230)/100</f>
        <v>0.00414200000000001</v>
      </c>
      <c r="AO231" s="23" t="n">
        <f aca="false">-RateDur*(T231-T230)/100</f>
        <v>-9.4999999999998E-005</v>
      </c>
      <c r="AP231" s="23" t="n">
        <f aca="false">-RateDur*(U231-U230)/100</f>
        <v>-0.00095</v>
      </c>
      <c r="AQ231" s="23" t="n">
        <f aca="false">-RateDur*(V231-V230)/100</f>
        <v>-0.000873999999999988</v>
      </c>
    </row>
    <row r="232" customFormat="false" ht="15" hidden="false" customHeight="false" outlineLevel="0" collapsed="false">
      <c r="A232" s="19" t="n">
        <v>44957</v>
      </c>
      <c r="B232" s="24" t="n">
        <v>1.949</v>
      </c>
      <c r="C232" s="24" t="n">
        <v>1.382</v>
      </c>
      <c r="D232" s="24" t="n">
        <v>2.595</v>
      </c>
      <c r="E232" s="24" t="n">
        <v>1.73</v>
      </c>
      <c r="F232" s="24" t="n">
        <v>2.795</v>
      </c>
      <c r="G232" s="24" t="n">
        <v>0.063</v>
      </c>
      <c r="H232" s="24" t="n">
        <v>4.17</v>
      </c>
      <c r="I232" s="24" t="n">
        <v>1.853</v>
      </c>
      <c r="J232" s="24" t="n">
        <v>1.679</v>
      </c>
      <c r="K232" s="24" t="n">
        <v>2.194</v>
      </c>
      <c r="L232" s="24" t="n">
        <v>1.984</v>
      </c>
      <c r="M232" s="24" t="n">
        <v>2.622</v>
      </c>
      <c r="N232" s="24" t="n">
        <v>0.292</v>
      </c>
      <c r="O232" s="24" t="n">
        <v>2.407</v>
      </c>
      <c r="P232" s="24" t="n">
        <v>2.325</v>
      </c>
      <c r="Q232" s="24" t="n">
        <v>1.796</v>
      </c>
      <c r="R232" s="24" t="n">
        <v>2.896</v>
      </c>
      <c r="S232" s="24" t="n">
        <v>1.921</v>
      </c>
      <c r="T232" s="24" t="n">
        <v>3.204</v>
      </c>
      <c r="U232" s="24" t="n">
        <v>0.245</v>
      </c>
      <c r="V232" s="24" t="n">
        <v>4.479</v>
      </c>
      <c r="W232" s="25" t="n">
        <f aca="false">B232-I232</f>
        <v>0.0960000000000001</v>
      </c>
      <c r="X232" s="25" t="n">
        <f aca="false">C232-J232</f>
        <v>-0.297</v>
      </c>
      <c r="Y232" s="25" t="n">
        <f aca="false">D232-K232</f>
        <v>0.401</v>
      </c>
      <c r="Z232" s="25" t="n">
        <f aca="false">E232-L232</f>
        <v>-0.254</v>
      </c>
      <c r="AA232" s="25" t="n">
        <f aca="false">F232-M232</f>
        <v>0.173</v>
      </c>
      <c r="AB232" s="25" t="n">
        <f aca="false">G232-N232</f>
        <v>-0.229</v>
      </c>
      <c r="AC232" s="25" t="n">
        <f aca="false">H232-O232</f>
        <v>1.763</v>
      </c>
      <c r="AD232" s="25" t="n">
        <f aca="false">W232-AVERAGE(W$4:W232)</f>
        <v>-0.375991266375546</v>
      </c>
      <c r="AE232" s="25" t="n">
        <f aca="false">X232-AVERAGE(X$4:X232)</f>
        <v>-0.511205240174673</v>
      </c>
      <c r="AF232" s="25" t="n">
        <f aca="false">Y232-AVERAGE(Y$4:Y232)</f>
        <v>0.323165938864629</v>
      </c>
      <c r="AG232" s="25" t="n">
        <f aca="false">Z232-AVERAGE(Z$4:Z232)</f>
        <v>-0.552004366812227</v>
      </c>
      <c r="AH232" s="25" t="n">
        <f aca="false">AA232-AVERAGE(AA$4:AA232)</f>
        <v>-0.904257641921398</v>
      </c>
      <c r="AI232" s="25" t="n">
        <f aca="false">AB232-AVERAGE(AB$4:AB232)</f>
        <v>-0.304768558951965</v>
      </c>
      <c r="AJ232" s="25" t="n">
        <f aca="false">AC232-AVERAGE(AC$4:AC232)</f>
        <v>0.322030567685589</v>
      </c>
      <c r="AK232" s="23" t="n">
        <f aca="false">-RateDur*(P232-P231)/100</f>
        <v>-0.005244</v>
      </c>
      <c r="AL232" s="23" t="n">
        <f aca="false">-RateDur*(Q232-Q231)/100</f>
        <v>-0.004693</v>
      </c>
      <c r="AM232" s="23" t="n">
        <f aca="false">-RateDur*(R232-R231)/100</f>
        <v>0.003249</v>
      </c>
      <c r="AN232" s="23" t="n">
        <f aca="false">-RateDur*(S232-S231)/100</f>
        <v>0.001995</v>
      </c>
      <c r="AO232" s="23" t="n">
        <f aca="false">-RateDur*(T232-T231)/100</f>
        <v>-0.00148200000000001</v>
      </c>
      <c r="AP232" s="23" t="n">
        <f aca="false">-RateDur*(U232-U231)/100</f>
        <v>-0.00095</v>
      </c>
      <c r="AQ232" s="23" t="n">
        <f aca="false">-RateDur*(V232-V231)/100</f>
        <v>0.000683999999999992</v>
      </c>
    </row>
    <row r="233" customFormat="false" ht="15" hidden="false" customHeight="false" outlineLevel="0" collapsed="false">
      <c r="A233" s="19" t="n">
        <v>44985</v>
      </c>
      <c r="B233" s="24" t="n">
        <v>2.036</v>
      </c>
      <c r="C233" s="24" t="n">
        <v>1.113</v>
      </c>
      <c r="D233" s="24" t="n">
        <v>2.573</v>
      </c>
      <c r="E233" s="24" t="n">
        <v>1.781</v>
      </c>
      <c r="F233" s="24" t="n">
        <v>3.03</v>
      </c>
      <c r="G233" s="24" t="n">
        <v>0.05</v>
      </c>
      <c r="H233" s="24" t="n">
        <v>4.5</v>
      </c>
      <c r="I233" s="24" t="n">
        <v>1.992</v>
      </c>
      <c r="J233" s="24" t="n">
        <v>1.745</v>
      </c>
      <c r="K233" s="24" t="n">
        <v>2.207</v>
      </c>
      <c r="L233" s="24" t="n">
        <v>2.024</v>
      </c>
      <c r="M233" s="24" t="n">
        <v>2.623</v>
      </c>
      <c r="N233" s="24" t="n">
        <v>0.359</v>
      </c>
      <c r="O233" s="24" t="n">
        <v>2.341</v>
      </c>
      <c r="P233" s="24" t="n">
        <v>2.273</v>
      </c>
      <c r="Q233" s="24" t="n">
        <v>1.423</v>
      </c>
      <c r="R233" s="24" t="n">
        <v>2.863</v>
      </c>
      <c r="S233" s="24" t="n">
        <v>1.948</v>
      </c>
      <c r="T233" s="24" t="n">
        <v>3.347</v>
      </c>
      <c r="U233" s="24" t="n">
        <v>0.425</v>
      </c>
      <c r="V233" s="24" t="n">
        <v>4.758</v>
      </c>
      <c r="W233" s="25" t="n">
        <f aca="false">B233-I233</f>
        <v>0.044</v>
      </c>
      <c r="X233" s="25" t="n">
        <f aca="false">C233-J233</f>
        <v>-0.632</v>
      </c>
      <c r="Y233" s="25" t="n">
        <f aca="false">D233-K233</f>
        <v>0.366</v>
      </c>
      <c r="Z233" s="25" t="n">
        <f aca="false">E233-L233</f>
        <v>-0.243</v>
      </c>
      <c r="AA233" s="25" t="n">
        <f aca="false">F233-M233</f>
        <v>0.407</v>
      </c>
      <c r="AB233" s="25" t="n">
        <f aca="false">G233-N233</f>
        <v>-0.309</v>
      </c>
      <c r="AC233" s="25" t="n">
        <f aca="false">H233-O233</f>
        <v>2.159</v>
      </c>
      <c r="AD233" s="25" t="n">
        <f aca="false">W233-AVERAGE(W$4:W233)</f>
        <v>-0.426130434782609</v>
      </c>
      <c r="AE233" s="25" t="n">
        <f aca="false">X233-AVERAGE(X$4:X233)</f>
        <v>-0.842526086956522</v>
      </c>
      <c r="AF233" s="25" t="n">
        <f aca="false">Y233-AVERAGE(Y$4:Y233)</f>
        <v>0.286913043478261</v>
      </c>
      <c r="AG233" s="25" t="n">
        <f aca="false">Z233-AVERAGE(Z$4:Z233)</f>
        <v>-0.538652173913044</v>
      </c>
      <c r="AH233" s="25" t="n">
        <f aca="false">AA233-AVERAGE(AA$4:AA233)</f>
        <v>-0.66734347826087</v>
      </c>
      <c r="AI233" s="25" t="n">
        <f aca="false">AB233-AVERAGE(AB$4:AB233)</f>
        <v>-0.383095652173913</v>
      </c>
      <c r="AJ233" s="25" t="n">
        <f aca="false">AC233-AVERAGE(AC$4:AC233)</f>
        <v>0.714908695652174</v>
      </c>
      <c r="AK233" s="23" t="n">
        <f aca="false">-RateDur*(P233-P232)/100</f>
        <v>0.000988000000000001</v>
      </c>
      <c r="AL233" s="23" t="n">
        <f aca="false">-RateDur*(Q233-Q232)/100</f>
        <v>0.007087</v>
      </c>
      <c r="AM233" s="23" t="n">
        <f aca="false">-RateDur*(R233-R232)/100</f>
        <v>0.000626999999999998</v>
      </c>
      <c r="AN233" s="23" t="n">
        <f aca="false">-RateDur*(S233-S232)/100</f>
        <v>-0.000512999999999998</v>
      </c>
      <c r="AO233" s="23" t="n">
        <f aca="false">-RateDur*(T233-T232)/100</f>
        <v>-0.002717</v>
      </c>
      <c r="AP233" s="23" t="n">
        <f aca="false">-RateDur*(U233-U232)/100</f>
        <v>-0.00342</v>
      </c>
      <c r="AQ233" s="23" t="n">
        <f aca="false">-RateDur*(V233-V232)/100</f>
        <v>-0.005301</v>
      </c>
    </row>
    <row r="234" customFormat="false" ht="15" hidden="false" customHeight="false" outlineLevel="0" collapsed="false">
      <c r="A234" s="19" t="n">
        <v>45016</v>
      </c>
      <c r="B234" s="24" t="n">
        <v>1.964</v>
      </c>
      <c r="C234" s="24" t="n">
        <v>1.452</v>
      </c>
      <c r="D234" s="24" t="n">
        <v>2.544</v>
      </c>
      <c r="E234" s="24" t="n">
        <v>2.116</v>
      </c>
      <c r="F234" s="24" t="n">
        <v>2.877</v>
      </c>
      <c r="G234" s="24" t="n">
        <v>0.067</v>
      </c>
      <c r="H234" s="24" t="n">
        <v>4.318</v>
      </c>
      <c r="I234" s="24" t="n">
        <v>2.008</v>
      </c>
      <c r="J234" s="24" t="n">
        <v>1.845</v>
      </c>
      <c r="K234" s="24" t="n">
        <v>2.303</v>
      </c>
      <c r="L234" s="24" t="n">
        <v>2.114</v>
      </c>
      <c r="M234" s="24" t="n">
        <v>2.557</v>
      </c>
      <c r="N234" s="24" t="n">
        <v>0.197</v>
      </c>
      <c r="O234" s="24" t="n">
        <v>2.259</v>
      </c>
      <c r="P234" s="24" t="n">
        <v>2.167</v>
      </c>
      <c r="Q234" s="24" t="n">
        <v>1.57</v>
      </c>
      <c r="R234" s="24" t="n">
        <v>2.67</v>
      </c>
      <c r="S234" s="24" t="n">
        <v>2.34</v>
      </c>
      <c r="T234" s="24" t="n">
        <v>3.037</v>
      </c>
      <c r="U234" s="24" t="n">
        <v>0.394</v>
      </c>
      <c r="V234" s="24" t="n">
        <v>4.587</v>
      </c>
      <c r="W234" s="25" t="n">
        <f aca="false">B234-I234</f>
        <v>-0.044</v>
      </c>
      <c r="X234" s="25" t="n">
        <f aca="false">C234-J234</f>
        <v>-0.393</v>
      </c>
      <c r="Y234" s="25" t="n">
        <f aca="false">D234-K234</f>
        <v>0.241</v>
      </c>
      <c r="Z234" s="25" t="n">
        <f aca="false">E234-L234</f>
        <v>0.00200000000000022</v>
      </c>
      <c r="AA234" s="25" t="n">
        <f aca="false">F234-M234</f>
        <v>0.32</v>
      </c>
      <c r="AB234" s="25" t="n">
        <f aca="false">G234-N234</f>
        <v>-0.13</v>
      </c>
      <c r="AC234" s="25" t="n">
        <f aca="false">H234-O234</f>
        <v>2.059</v>
      </c>
      <c r="AD234" s="25" t="n">
        <f aca="false">W234-AVERAGE(W$4:W234)</f>
        <v>-0.511904761904762</v>
      </c>
      <c r="AE234" s="25" t="n">
        <f aca="false">X234-AVERAGE(X$4:X234)</f>
        <v>-0.60091341991342</v>
      </c>
      <c r="AF234" s="25" t="n">
        <f aca="false">Y234-AVERAGE(Y$4:Y234)</f>
        <v>0.161212121212121</v>
      </c>
      <c r="AG234" s="25" t="n">
        <f aca="false">Z234-AVERAGE(Z$4:Z234)</f>
        <v>-0.292380952380952</v>
      </c>
      <c r="AH234" s="25" t="n">
        <f aca="false">AA234-AVERAGE(AA$4:AA234)</f>
        <v>-0.751077922077922</v>
      </c>
      <c r="AI234" s="25" t="n">
        <f aca="false">AB234-AVERAGE(AB$4:AB234)</f>
        <v>-0.203212121212121</v>
      </c>
      <c r="AJ234" s="25" t="n">
        <f aca="false">AC234-AVERAGE(AC$4:AC234)</f>
        <v>0.612246753246753</v>
      </c>
      <c r="AK234" s="23" t="n">
        <f aca="false">-RateDur*(P234-P233)/100</f>
        <v>0.00201400000000001</v>
      </c>
      <c r="AL234" s="23" t="n">
        <f aca="false">-RateDur*(Q234-Q233)/100</f>
        <v>-0.002793</v>
      </c>
      <c r="AM234" s="23" t="n">
        <f aca="false">-RateDur*(R234-R233)/100</f>
        <v>0.003667</v>
      </c>
      <c r="AN234" s="23" t="n">
        <f aca="false">-RateDur*(S234-S233)/100</f>
        <v>-0.007448</v>
      </c>
      <c r="AO234" s="23" t="n">
        <f aca="false">-RateDur*(T234-T233)/100</f>
        <v>0.00589</v>
      </c>
      <c r="AP234" s="23" t="n">
        <f aca="false">-RateDur*(U234-U233)/100</f>
        <v>0.000589</v>
      </c>
      <c r="AQ234" s="23" t="n">
        <f aca="false">-RateDur*(V234-V233)/100</f>
        <v>0.003249</v>
      </c>
    </row>
    <row r="235" customFormat="false" ht="15" hidden="false" customHeight="false" outlineLevel="0" collapsed="false">
      <c r="A235" s="19" t="n">
        <v>45046</v>
      </c>
      <c r="B235" s="24" t="n">
        <v>1.806</v>
      </c>
      <c r="C235" s="24" t="n">
        <v>1.549</v>
      </c>
      <c r="D235" s="24" t="n">
        <v>2.618</v>
      </c>
      <c r="E235" s="24" t="n">
        <v>2.163</v>
      </c>
      <c r="F235" s="24" t="n">
        <v>2.817</v>
      </c>
      <c r="G235" s="24" t="n">
        <v>0.386</v>
      </c>
      <c r="H235" s="24" t="n">
        <v>4.033</v>
      </c>
      <c r="I235" s="24" t="n">
        <v>2.015</v>
      </c>
      <c r="J235" s="24" t="n">
        <v>1.895</v>
      </c>
      <c r="K235" s="24" t="n">
        <v>2.263</v>
      </c>
      <c r="L235" s="24" t="n">
        <v>2.205</v>
      </c>
      <c r="M235" s="24" t="n">
        <v>2.611</v>
      </c>
      <c r="N235" s="24" t="n">
        <v>0.188</v>
      </c>
      <c r="O235" s="24" t="n">
        <v>2.248</v>
      </c>
      <c r="P235" s="24" t="n">
        <v>2.05</v>
      </c>
      <c r="Q235" s="24" t="n">
        <v>1.902</v>
      </c>
      <c r="R235" s="24" t="n">
        <v>2.912</v>
      </c>
      <c r="S235" s="24" t="n">
        <v>2.321</v>
      </c>
      <c r="T235" s="24" t="n">
        <v>2.983</v>
      </c>
      <c r="U235" s="24" t="n">
        <v>0.552</v>
      </c>
      <c r="V235" s="24" t="n">
        <v>4.408</v>
      </c>
      <c r="W235" s="25" t="n">
        <f aca="false">B235-I235</f>
        <v>-0.209</v>
      </c>
      <c r="X235" s="25" t="n">
        <f aca="false">C235-J235</f>
        <v>-0.346</v>
      </c>
      <c r="Y235" s="25" t="n">
        <f aca="false">D235-K235</f>
        <v>0.355</v>
      </c>
      <c r="Z235" s="25" t="n">
        <f aca="false">E235-L235</f>
        <v>-0.0420000000000003</v>
      </c>
      <c r="AA235" s="25" t="n">
        <f aca="false">F235-M235</f>
        <v>0.206</v>
      </c>
      <c r="AB235" s="25" t="n">
        <f aca="false">G235-N235</f>
        <v>0.198</v>
      </c>
      <c r="AC235" s="25" t="n">
        <f aca="false">H235-O235</f>
        <v>1.785</v>
      </c>
      <c r="AD235" s="25" t="n">
        <f aca="false">W235-AVERAGE(W$4:W235)</f>
        <v>-0.673987068965517</v>
      </c>
      <c r="AE235" s="25" t="n">
        <f aca="false">X235-AVERAGE(X$4:X235)</f>
        <v>-0.551525862068966</v>
      </c>
      <c r="AF235" s="25" t="n">
        <f aca="false">Y235-AVERAGE(Y$4:Y235)</f>
        <v>0.274025862068966</v>
      </c>
      <c r="AG235" s="25" t="n">
        <f aca="false">Z235-AVERAGE(Z$4:Z235)</f>
        <v>-0.334931034482759</v>
      </c>
      <c r="AH235" s="25" t="n">
        <f aca="false">AA235-AVERAGE(AA$4:AA235)</f>
        <v>-0.861349137931035</v>
      </c>
      <c r="AI235" s="25" t="n">
        <f aca="false">AB235-AVERAGE(AB$4:AB235)</f>
        <v>0.12425</v>
      </c>
      <c r="AJ235" s="25" t="n">
        <f aca="false">AC235-AVERAGE(AC$4:AC235)</f>
        <v>0.336788793103448</v>
      </c>
      <c r="AK235" s="23" t="n">
        <f aca="false">-RateDur*(P235-P234)/100</f>
        <v>0.002223</v>
      </c>
      <c r="AL235" s="23" t="n">
        <f aca="false">-RateDur*(Q235-Q234)/100</f>
        <v>-0.006308</v>
      </c>
      <c r="AM235" s="23" t="n">
        <f aca="false">-RateDur*(R235-R234)/100</f>
        <v>-0.004598</v>
      </c>
      <c r="AN235" s="23" t="n">
        <f aca="false">-RateDur*(S235-S234)/100</f>
        <v>0.000360999999999994</v>
      </c>
      <c r="AO235" s="23" t="n">
        <f aca="false">-RateDur*(T235-T234)/100</f>
        <v>0.001026</v>
      </c>
      <c r="AP235" s="23" t="n">
        <f aca="false">-RateDur*(U235-U234)/100</f>
        <v>-0.003002</v>
      </c>
      <c r="AQ235" s="23" t="n">
        <f aca="false">-RateDur*(V235-V234)/100</f>
        <v>0.00340099999999999</v>
      </c>
    </row>
    <row r="236" customFormat="false" ht="15" hidden="false" customHeight="false" outlineLevel="0" collapsed="false">
      <c r="A236" s="19" t="n">
        <v>45077</v>
      </c>
      <c r="B236" s="24" t="n">
        <v>1.727</v>
      </c>
      <c r="C236" s="24" t="n">
        <v>1.668</v>
      </c>
      <c r="D236" s="24" t="n">
        <v>2.751</v>
      </c>
      <c r="E236" s="24" t="n">
        <v>2.051</v>
      </c>
      <c r="F236" s="24" t="n">
        <v>2.753</v>
      </c>
      <c r="G236" s="24" t="n">
        <v>0.418</v>
      </c>
      <c r="H236" s="24" t="n">
        <v>4.103</v>
      </c>
      <c r="I236" s="24" t="n">
        <v>1.993</v>
      </c>
      <c r="J236" s="24" t="n">
        <v>1.846</v>
      </c>
      <c r="K236" s="24" t="n">
        <v>2.307</v>
      </c>
      <c r="L236" s="24" t="n">
        <v>2.143</v>
      </c>
      <c r="M236" s="24" t="n">
        <v>2.497</v>
      </c>
      <c r="N236" s="24" t="n">
        <v>0.211</v>
      </c>
      <c r="O236" s="24" t="n">
        <v>2.209</v>
      </c>
      <c r="P236" s="24" t="n">
        <v>1.88</v>
      </c>
      <c r="Q236" s="24" t="n">
        <v>2.057</v>
      </c>
      <c r="R236" s="24" t="n">
        <v>3.072</v>
      </c>
      <c r="S236" s="24" t="n">
        <v>2.199</v>
      </c>
      <c r="T236" s="24" t="n">
        <v>2.932</v>
      </c>
      <c r="U236" s="24" t="n">
        <v>0.759</v>
      </c>
      <c r="V236" s="24" t="n">
        <v>4.328</v>
      </c>
      <c r="W236" s="25" t="n">
        <f aca="false">B236-I236</f>
        <v>-0.266</v>
      </c>
      <c r="X236" s="25" t="n">
        <f aca="false">C236-J236</f>
        <v>-0.178</v>
      </c>
      <c r="Y236" s="25" t="n">
        <f aca="false">D236-K236</f>
        <v>0.444</v>
      </c>
      <c r="Z236" s="25" t="n">
        <f aca="false">E236-L236</f>
        <v>-0.0919999999999996</v>
      </c>
      <c r="AA236" s="25" t="n">
        <f aca="false">F236-M236</f>
        <v>0.256</v>
      </c>
      <c r="AB236" s="25" t="n">
        <f aca="false">G236-N236</f>
        <v>0.207</v>
      </c>
      <c r="AC236" s="25" t="n">
        <f aca="false">H236-O236</f>
        <v>1.894</v>
      </c>
      <c r="AD236" s="25" t="n">
        <f aca="false">W236-AVERAGE(W$4:W236)</f>
        <v>-0.727849785407725</v>
      </c>
      <c r="AE236" s="25" t="n">
        <f aca="false">X236-AVERAGE(X$4:X236)</f>
        <v>-0.38187982832618</v>
      </c>
      <c r="AF236" s="25" t="n">
        <f aca="false">Y236-AVERAGE(Y$4:Y236)</f>
        <v>0.361467811158798</v>
      </c>
      <c r="AG236" s="25" t="n">
        <f aca="false">Z236-AVERAGE(Z$4:Z236)</f>
        <v>-0.383278969957081</v>
      </c>
      <c r="AH236" s="25" t="n">
        <f aca="false">AA236-AVERAGE(AA$4:AA236)</f>
        <v>-0.807866952789699</v>
      </c>
      <c r="AI236" s="25" t="n">
        <f aca="false">AB236-AVERAGE(AB$4:AB236)</f>
        <v>0.132678111587983</v>
      </c>
      <c r="AJ236" s="25" t="n">
        <f aca="false">AC236-AVERAGE(AC$4:AC236)</f>
        <v>0.443875536480686</v>
      </c>
      <c r="AK236" s="23" t="n">
        <f aca="false">-RateDur*(P236-P235)/100</f>
        <v>0.00323</v>
      </c>
      <c r="AL236" s="23" t="n">
        <f aca="false">-RateDur*(Q236-Q235)/100</f>
        <v>-0.002945</v>
      </c>
      <c r="AM236" s="23" t="n">
        <f aca="false">-RateDur*(R236-R235)/100</f>
        <v>-0.00304</v>
      </c>
      <c r="AN236" s="23" t="n">
        <f aca="false">-RateDur*(S236-S235)/100</f>
        <v>0.00231800000000001</v>
      </c>
      <c r="AO236" s="23" t="n">
        <f aca="false">-RateDur*(T236-T235)/100</f>
        <v>0.000969000000000003</v>
      </c>
      <c r="AP236" s="23" t="n">
        <f aca="false">-RateDur*(U236-U235)/100</f>
        <v>-0.003933</v>
      </c>
      <c r="AQ236" s="23" t="n">
        <f aca="false">-RateDur*(V236-V235)/100</f>
        <v>0.00152</v>
      </c>
    </row>
    <row r="237" customFormat="false" ht="15" hidden="false" customHeight="false" outlineLevel="0" collapsed="false">
      <c r="A237" s="19" t="n">
        <v>45107</v>
      </c>
      <c r="B237" s="24" t="n">
        <v>1.79</v>
      </c>
      <c r="C237" s="24" t="n">
        <v>1.668</v>
      </c>
      <c r="D237" s="24" t="n">
        <v>2.858</v>
      </c>
      <c r="E237" s="24" t="n">
        <v>2.172</v>
      </c>
      <c r="F237" s="24" t="n">
        <v>2.518</v>
      </c>
      <c r="G237" s="24" t="n">
        <v>0.289</v>
      </c>
      <c r="H237" s="24" t="n">
        <v>4.196</v>
      </c>
      <c r="I237" s="24" t="n">
        <v>1.906</v>
      </c>
      <c r="J237" s="24" t="n">
        <v>1.806</v>
      </c>
      <c r="K237" s="24" t="n">
        <v>2.34</v>
      </c>
      <c r="L237" s="24" t="n">
        <v>2.112</v>
      </c>
      <c r="M237" s="24" t="n">
        <v>2.558</v>
      </c>
      <c r="N237" s="24" t="n">
        <v>0.34</v>
      </c>
      <c r="O237" s="24" t="n">
        <v>2.314</v>
      </c>
      <c r="P237" s="24" t="n">
        <v>2.209</v>
      </c>
      <c r="Q237" s="24" t="n">
        <v>1.943</v>
      </c>
      <c r="R237" s="24" t="n">
        <v>3.089</v>
      </c>
      <c r="S237" s="24" t="n">
        <v>2.43</v>
      </c>
      <c r="T237" s="24" t="n">
        <v>2.751</v>
      </c>
      <c r="U237" s="24" t="n">
        <v>0.633</v>
      </c>
      <c r="V237" s="24" t="n">
        <v>4.42</v>
      </c>
      <c r="W237" s="25" t="n">
        <f aca="false">B237-I237</f>
        <v>-0.116</v>
      </c>
      <c r="X237" s="25" t="n">
        <f aca="false">C237-J237</f>
        <v>-0.138</v>
      </c>
      <c r="Y237" s="25" t="n">
        <f aca="false">D237-K237</f>
        <v>0.518</v>
      </c>
      <c r="Z237" s="25" t="n">
        <f aca="false">E237-L237</f>
        <v>0.0600000000000001</v>
      </c>
      <c r="AA237" s="25" t="n">
        <f aca="false">F237-M237</f>
        <v>-0.04</v>
      </c>
      <c r="AB237" s="25" t="n">
        <f aca="false">G237-N237</f>
        <v>-0.051</v>
      </c>
      <c r="AC237" s="25" t="n">
        <f aca="false">H237-O237</f>
        <v>1.882</v>
      </c>
      <c r="AD237" s="25" t="n">
        <f aca="false">W237-AVERAGE(W$4:W237)</f>
        <v>-0.575380341880342</v>
      </c>
      <c r="AE237" s="25" t="n">
        <f aca="false">X237-AVERAGE(X$4:X237)</f>
        <v>-0.340418803418804</v>
      </c>
      <c r="AF237" s="25" t="n">
        <f aca="false">Y237-AVERAGE(Y$4:Y237)</f>
        <v>0.433606837606838</v>
      </c>
      <c r="AG237" s="25" t="n">
        <f aca="false">Z237-AVERAGE(Z$4:Z237)</f>
        <v>-0.230290598290598</v>
      </c>
      <c r="AH237" s="25" t="n">
        <f aca="false">AA237-AVERAGE(AA$4:AA237)</f>
        <v>-1.09914957264957</v>
      </c>
      <c r="AI237" s="25" t="n">
        <f aca="false">AB237-AVERAGE(AB$4:AB237)</f>
        <v>-0.124786324786325</v>
      </c>
      <c r="AJ237" s="25" t="n">
        <f aca="false">AC237-AVERAGE(AC$4:AC237)</f>
        <v>0.430029914529914</v>
      </c>
      <c r="AK237" s="23" t="n">
        <f aca="false">-RateDur*(P237-P236)/100</f>
        <v>-0.006251</v>
      </c>
      <c r="AL237" s="23" t="n">
        <f aca="false">-RateDur*(Q237-Q236)/100</f>
        <v>0.002166</v>
      </c>
      <c r="AM237" s="23" t="n">
        <f aca="false">-RateDur*(R237-R236)/100</f>
        <v>-0.000322999999999998</v>
      </c>
      <c r="AN237" s="23" t="n">
        <f aca="false">-RateDur*(S237-S236)/100</f>
        <v>-0.00438900000000001</v>
      </c>
      <c r="AO237" s="23" t="n">
        <f aca="false">-RateDur*(T237-T236)/100</f>
        <v>0.003439</v>
      </c>
      <c r="AP237" s="23" t="n">
        <f aca="false">-RateDur*(U237-U236)/100</f>
        <v>0.002394</v>
      </c>
      <c r="AQ237" s="23" t="n">
        <f aca="false">-RateDur*(V237-V236)/100</f>
        <v>-0.00174799999999999</v>
      </c>
    </row>
    <row r="238" customFormat="false" ht="15" hidden="false" customHeight="false" outlineLevel="0" collapsed="false">
      <c r="A238" s="19" t="n">
        <v>45138</v>
      </c>
      <c r="B238" s="24" t="n">
        <v>1.828</v>
      </c>
      <c r="C238" s="24" t="n">
        <v>1.611</v>
      </c>
      <c r="D238" s="24" t="n">
        <v>2.953</v>
      </c>
      <c r="E238" s="24" t="n">
        <v>2.178</v>
      </c>
      <c r="F238" s="24" t="n">
        <v>2.743</v>
      </c>
      <c r="G238" s="24" t="n">
        <v>0.105</v>
      </c>
      <c r="H238" s="24" t="n">
        <v>4.184</v>
      </c>
      <c r="I238" s="24" t="n">
        <v>1.983</v>
      </c>
      <c r="J238" s="24" t="n">
        <v>1.756</v>
      </c>
      <c r="K238" s="24" t="n">
        <v>2.402</v>
      </c>
      <c r="L238" s="24" t="n">
        <v>2.085</v>
      </c>
      <c r="M238" s="24" t="n">
        <v>2.649</v>
      </c>
      <c r="N238" s="24" t="n">
        <v>0.412</v>
      </c>
      <c r="O238" s="24" t="n">
        <v>2.34</v>
      </c>
      <c r="P238" s="24" t="n">
        <v>1.958</v>
      </c>
      <c r="Q238" s="24" t="n">
        <v>1.88</v>
      </c>
      <c r="R238" s="24" t="n">
        <v>3.293</v>
      </c>
      <c r="S238" s="24" t="n">
        <v>2.576</v>
      </c>
      <c r="T238" s="24" t="n">
        <v>3.037</v>
      </c>
      <c r="U238" s="24" t="n">
        <v>0.345</v>
      </c>
      <c r="V238" s="24" t="n">
        <v>4.415</v>
      </c>
      <c r="W238" s="25" t="n">
        <f aca="false">B238-I238</f>
        <v>-0.155</v>
      </c>
      <c r="X238" s="25" t="n">
        <f aca="false">C238-J238</f>
        <v>-0.145</v>
      </c>
      <c r="Y238" s="25" t="n">
        <f aca="false">D238-K238</f>
        <v>0.551</v>
      </c>
      <c r="Z238" s="25" t="n">
        <f aca="false">E238-L238</f>
        <v>0.093</v>
      </c>
      <c r="AA238" s="25" t="n">
        <f aca="false">F238-M238</f>
        <v>0.0939999999999999</v>
      </c>
      <c r="AB238" s="25" t="n">
        <f aca="false">G238-N238</f>
        <v>-0.307</v>
      </c>
      <c r="AC238" s="25" t="n">
        <f aca="false">H238-O238</f>
        <v>1.844</v>
      </c>
      <c r="AD238" s="25" t="n">
        <f aca="false">W238-AVERAGE(W$4:W238)</f>
        <v>-0.611765957446809</v>
      </c>
      <c r="AE238" s="25" t="n">
        <f aca="false">X238-AVERAGE(X$4:X238)</f>
        <v>-0.345940425531915</v>
      </c>
      <c r="AF238" s="25" t="n">
        <f aca="false">Y238-AVERAGE(Y$4:Y238)</f>
        <v>0.464621276595744</v>
      </c>
      <c r="AG238" s="25" t="n">
        <f aca="false">Z238-AVERAGE(Z$4:Z238)</f>
        <v>-0.196451063829787</v>
      </c>
      <c r="AH238" s="25" t="n">
        <f aca="false">AA238-AVERAGE(AA$4:AA238)</f>
        <v>-0.96104255319149</v>
      </c>
      <c r="AI238" s="25" t="n">
        <f aca="false">AB238-AVERAGE(AB$4:AB238)</f>
        <v>-0.379165957446809</v>
      </c>
      <c r="AJ238" s="25" t="n">
        <f aca="false">AC238-AVERAGE(AC$4:AC238)</f>
        <v>0.39036170212766</v>
      </c>
      <c r="AK238" s="23" t="n">
        <f aca="false">-RateDur*(P238-P237)/100</f>
        <v>0.004769</v>
      </c>
      <c r="AL238" s="23" t="n">
        <f aca="false">-RateDur*(Q238-Q237)/100</f>
        <v>0.001197</v>
      </c>
      <c r="AM238" s="23" t="n">
        <f aca="false">-RateDur*(R238-R237)/100</f>
        <v>-0.003876</v>
      </c>
      <c r="AN238" s="23" t="n">
        <f aca="false">-RateDur*(S238-S237)/100</f>
        <v>-0.002774</v>
      </c>
      <c r="AO238" s="23" t="n">
        <f aca="false">-RateDur*(T238-T237)/100</f>
        <v>-0.005434</v>
      </c>
      <c r="AP238" s="23" t="n">
        <f aca="false">-RateDur*(U238-U237)/100</f>
        <v>0.005472</v>
      </c>
      <c r="AQ238" s="23" t="n">
        <f aca="false">-RateDur*(V238-V237)/100</f>
        <v>9.4999999999998E-005</v>
      </c>
    </row>
    <row r="239" customFormat="false" ht="15" hidden="false" customHeight="false" outlineLevel="0" collapsed="false">
      <c r="A239" s="19" t="n">
        <v>45169</v>
      </c>
      <c r="B239" s="24" t="n">
        <v>1.916</v>
      </c>
      <c r="C239" s="24" t="n">
        <v>2.097</v>
      </c>
      <c r="D239" s="24" t="n">
        <v>2.962</v>
      </c>
      <c r="E239" s="24" t="n">
        <v>2.141</v>
      </c>
      <c r="F239" s="24" t="n">
        <v>2.848</v>
      </c>
      <c r="G239" s="24" t="n">
        <v>0.227</v>
      </c>
      <c r="H239" s="24" t="n">
        <v>4.211</v>
      </c>
      <c r="I239" s="24" t="n">
        <v>1.981</v>
      </c>
      <c r="J239" s="24" t="n">
        <v>1.78</v>
      </c>
      <c r="K239" s="24" t="n">
        <v>2.412</v>
      </c>
      <c r="L239" s="24" t="n">
        <v>2.013</v>
      </c>
      <c r="M239" s="24" t="n">
        <v>2.647</v>
      </c>
      <c r="N239" s="24" t="n">
        <v>0.433</v>
      </c>
      <c r="O239" s="24" t="n">
        <v>2.35</v>
      </c>
      <c r="P239" s="24" t="n">
        <v>2.265</v>
      </c>
      <c r="Q239" s="24" t="n">
        <v>2.362</v>
      </c>
      <c r="R239" s="24" t="n">
        <v>3.017</v>
      </c>
      <c r="S239" s="24" t="n">
        <v>2.253</v>
      </c>
      <c r="T239" s="24" t="n">
        <v>3.053</v>
      </c>
      <c r="U239" s="24" t="n">
        <v>0.485</v>
      </c>
      <c r="V239" s="24" t="n">
        <v>4.588</v>
      </c>
      <c r="W239" s="25" t="n">
        <f aca="false">B239-I239</f>
        <v>-0.0650000000000002</v>
      </c>
      <c r="X239" s="25" t="n">
        <f aca="false">C239-J239</f>
        <v>0.317</v>
      </c>
      <c r="Y239" s="25" t="n">
        <f aca="false">D239-K239</f>
        <v>0.55</v>
      </c>
      <c r="Z239" s="25" t="n">
        <f aca="false">E239-L239</f>
        <v>0.128</v>
      </c>
      <c r="AA239" s="25" t="n">
        <f aca="false">F239-M239</f>
        <v>0.201</v>
      </c>
      <c r="AB239" s="25" t="n">
        <f aca="false">G239-N239</f>
        <v>-0.206</v>
      </c>
      <c r="AC239" s="25" t="n">
        <f aca="false">H239-O239</f>
        <v>1.861</v>
      </c>
      <c r="AD239" s="25" t="n">
        <f aca="false">W239-AVERAGE(W$4:W239)</f>
        <v>-0.519555084745763</v>
      </c>
      <c r="AE239" s="25" t="n">
        <f aca="false">X239-AVERAGE(X$4:X239)</f>
        <v>0.115567796610169</v>
      </c>
      <c r="AF239" s="25" t="n">
        <f aca="false">Y239-AVERAGE(Y$4:Y239)</f>
        <v>0.461656779661017</v>
      </c>
      <c r="AG239" s="25" t="n">
        <f aca="false">Z239-AVERAGE(Z$4:Z239)</f>
        <v>-0.160766949152542</v>
      </c>
      <c r="AH239" s="25" t="n">
        <f aca="false">AA239-AVERAGE(AA$4:AA239)</f>
        <v>-0.850423728813559</v>
      </c>
      <c r="AI239" s="25" t="n">
        <f aca="false">AB239-AVERAGE(AB$4:AB239)</f>
        <v>-0.276987288135593</v>
      </c>
      <c r="AJ239" s="25" t="n">
        <f aca="false">AC239-AVERAGE(AC$4:AC239)</f>
        <v>0.405635593220339</v>
      </c>
      <c r="AK239" s="23" t="n">
        <f aca="false">-RateDur*(P239-P238)/100</f>
        <v>-0.005833</v>
      </c>
      <c r="AL239" s="23" t="n">
        <f aca="false">-RateDur*(Q239-Q238)/100</f>
        <v>-0.00915800000000001</v>
      </c>
      <c r="AM239" s="23" t="n">
        <f aca="false">-RateDur*(R239-R238)/100</f>
        <v>0.005244</v>
      </c>
      <c r="AN239" s="23" t="n">
        <f aca="false">-RateDur*(S239-S238)/100</f>
        <v>0.006137</v>
      </c>
      <c r="AO239" s="23" t="n">
        <f aca="false">-RateDur*(T239-T238)/100</f>
        <v>-0.000304</v>
      </c>
      <c r="AP239" s="23" t="n">
        <f aca="false">-RateDur*(U239-U238)/100</f>
        <v>-0.00266</v>
      </c>
      <c r="AQ239" s="23" t="n">
        <f aca="false">-RateDur*(V239-V238)/100</f>
        <v>-0.003287</v>
      </c>
    </row>
    <row r="240" customFormat="false" ht="15" hidden="false" customHeight="false" outlineLevel="0" collapsed="false">
      <c r="A240" s="19" t="n">
        <v>45199</v>
      </c>
      <c r="B240" s="24" t="n">
        <v>2.087</v>
      </c>
      <c r="C240" s="24" t="n">
        <v>2.007</v>
      </c>
      <c r="D240" s="24" t="n">
        <v>2.784</v>
      </c>
      <c r="E240" s="24" t="n">
        <v>2.021</v>
      </c>
      <c r="F240" s="24" t="n">
        <v>2.52</v>
      </c>
      <c r="G240" s="24" t="n">
        <v>0.275</v>
      </c>
      <c r="H240" s="24" t="n">
        <v>4.08</v>
      </c>
      <c r="I240" s="24" t="n">
        <v>1.873</v>
      </c>
      <c r="J240" s="24" t="n">
        <v>1.806</v>
      </c>
      <c r="K240" s="24" t="n">
        <v>2.388</v>
      </c>
      <c r="L240" s="24" t="n">
        <v>2.018</v>
      </c>
      <c r="M240" s="24" t="n">
        <v>2.65</v>
      </c>
      <c r="N240" s="24" t="n">
        <v>0.397</v>
      </c>
      <c r="O240" s="24" t="n">
        <v>2.346</v>
      </c>
      <c r="P240" s="24" t="n">
        <v>2.452</v>
      </c>
      <c r="Q240" s="24" t="n">
        <v>2.142</v>
      </c>
      <c r="R240" s="24" t="n">
        <v>3.137</v>
      </c>
      <c r="S240" s="24" t="n">
        <v>2.286</v>
      </c>
      <c r="T240" s="24" t="n">
        <v>2.699</v>
      </c>
      <c r="U240" s="24" t="n">
        <v>0.453</v>
      </c>
      <c r="V240" s="24" t="n">
        <v>4.363</v>
      </c>
      <c r="W240" s="25" t="n">
        <f aca="false">B240-I240</f>
        <v>0.214</v>
      </c>
      <c r="X240" s="25" t="n">
        <f aca="false">C240-J240</f>
        <v>0.201</v>
      </c>
      <c r="Y240" s="25" t="n">
        <f aca="false">D240-K240</f>
        <v>0.396</v>
      </c>
      <c r="Z240" s="25" t="n">
        <f aca="false">E240-L240</f>
        <v>0.00300000000000011</v>
      </c>
      <c r="AA240" s="25" t="n">
        <f aca="false">F240-M240</f>
        <v>-0.13</v>
      </c>
      <c r="AB240" s="25" t="n">
        <f aca="false">G240-N240</f>
        <v>-0.122</v>
      </c>
      <c r="AC240" s="25" t="n">
        <f aca="false">H240-O240</f>
        <v>1.734</v>
      </c>
      <c r="AD240" s="25" t="n">
        <f aca="false">W240-AVERAGE(W$4:W240)</f>
        <v>-0.239540084388185</v>
      </c>
      <c r="AE240" s="25" t="n">
        <f aca="false">X240-AVERAGE(X$4:X240)</f>
        <v>-0.000430379746835352</v>
      </c>
      <c r="AF240" s="25" t="n">
        <f aca="false">Y240-AVERAGE(Y$4:Y240)</f>
        <v>0.306358649789029</v>
      </c>
      <c r="AG240" s="25" t="n">
        <f aca="false">Z240-AVERAGE(Z$4:Z240)</f>
        <v>-0.284561181434599</v>
      </c>
      <c r="AH240" s="25" t="n">
        <f aca="false">AA240-AVERAGE(AA$4:AA240)</f>
        <v>-1.1764388185654</v>
      </c>
      <c r="AI240" s="25" t="n">
        <f aca="false">AB240-AVERAGE(AB$4:AB240)</f>
        <v>-0.192172995780591</v>
      </c>
      <c r="AJ240" s="25" t="n">
        <f aca="false">AC240-AVERAGE(AC$4:AC240)</f>
        <v>0.277459915611815</v>
      </c>
      <c r="AK240" s="23" t="n">
        <f aca="false">-RateDur*(P240-P239)/100</f>
        <v>-0.003553</v>
      </c>
      <c r="AL240" s="23" t="n">
        <f aca="false">-RateDur*(Q240-Q239)/100</f>
        <v>0.00418</v>
      </c>
      <c r="AM240" s="23" t="n">
        <f aca="false">-RateDur*(R240-R239)/100</f>
        <v>-0.00228</v>
      </c>
      <c r="AN240" s="23" t="n">
        <f aca="false">-RateDur*(S240-S239)/100</f>
        <v>-0.000626999999999998</v>
      </c>
      <c r="AO240" s="23" t="n">
        <f aca="false">-RateDur*(T240-T239)/100</f>
        <v>0.006726</v>
      </c>
      <c r="AP240" s="23" t="n">
        <f aca="false">-RateDur*(U240-U239)/100</f>
        <v>0.000608</v>
      </c>
      <c r="AQ240" s="23" t="n">
        <f aca="false">-RateDur*(V240-V239)/100</f>
        <v>0.00427499999999999</v>
      </c>
    </row>
    <row r="241" customFormat="false" ht="15" hidden="false" customHeight="false" outlineLevel="0" collapsed="false">
      <c r="A241" s="19" t="n">
        <v>45230</v>
      </c>
      <c r="B241" s="24" t="n">
        <v>1.842</v>
      </c>
      <c r="C241" s="24" t="n">
        <v>2.087</v>
      </c>
      <c r="D241" s="24" t="n">
        <v>2.963</v>
      </c>
      <c r="E241" s="24" t="n">
        <v>2.073</v>
      </c>
      <c r="F241" s="24" t="n">
        <v>2.419</v>
      </c>
      <c r="G241" s="24" t="n">
        <v>0.225</v>
      </c>
      <c r="H241" s="24" t="n">
        <v>3.937</v>
      </c>
      <c r="I241" s="24" t="n">
        <v>1.981</v>
      </c>
      <c r="J241" s="24" t="n">
        <v>1.824</v>
      </c>
      <c r="K241" s="24" t="n">
        <v>2.389</v>
      </c>
      <c r="L241" s="24" t="n">
        <v>1.981</v>
      </c>
      <c r="M241" s="24" t="n">
        <v>2.599</v>
      </c>
      <c r="N241" s="24" t="n">
        <v>0.373</v>
      </c>
      <c r="O241" s="24" t="n">
        <v>2.314</v>
      </c>
      <c r="P241" s="24" t="n">
        <v>2.087</v>
      </c>
      <c r="Q241" s="24" t="n">
        <v>2.353</v>
      </c>
      <c r="R241" s="24" t="n">
        <v>3.103</v>
      </c>
      <c r="S241" s="24" t="n">
        <v>2.365</v>
      </c>
      <c r="T241" s="24" t="n">
        <v>2.664</v>
      </c>
      <c r="U241" s="24" t="n">
        <v>0.516</v>
      </c>
      <c r="V241" s="24" t="n">
        <v>4.184</v>
      </c>
      <c r="W241" s="25" t="n">
        <f aca="false">B241-I241</f>
        <v>-0.139</v>
      </c>
      <c r="X241" s="25" t="n">
        <f aca="false">C241-J241</f>
        <v>0.263</v>
      </c>
      <c r="Y241" s="25" t="n">
        <f aca="false">D241-K241</f>
        <v>0.574</v>
      </c>
      <c r="Z241" s="25" t="n">
        <f aca="false">E241-L241</f>
        <v>0.0919999999999999</v>
      </c>
      <c r="AA241" s="25" t="n">
        <f aca="false">F241-M241</f>
        <v>-0.18</v>
      </c>
      <c r="AB241" s="25" t="n">
        <f aca="false">G241-N241</f>
        <v>-0.148</v>
      </c>
      <c r="AC241" s="25" t="n">
        <f aca="false">H241-O241</f>
        <v>1.623</v>
      </c>
      <c r="AD241" s="25" t="n">
        <f aca="false">W241-AVERAGE(W$4:W241)</f>
        <v>-0.590050420168067</v>
      </c>
      <c r="AE241" s="25" t="n">
        <f aca="false">X241-AVERAGE(X$4:X241)</f>
        <v>0.061310924369748</v>
      </c>
      <c r="AF241" s="25" t="n">
        <f aca="false">Y241-AVERAGE(Y$4:Y241)</f>
        <v>0.482323529411765</v>
      </c>
      <c r="AG241" s="25" t="n">
        <f aca="false">Z241-AVERAGE(Z$4:Z241)</f>
        <v>-0.194739495798319</v>
      </c>
      <c r="AH241" s="25" t="n">
        <f aca="false">AA241-AVERAGE(AA$4:AA241)</f>
        <v>-1.22128571428571</v>
      </c>
      <c r="AI241" s="25" t="n">
        <f aca="false">AB241-AVERAGE(AB$4:AB241)</f>
        <v>-0.217256302521008</v>
      </c>
      <c r="AJ241" s="25" t="n">
        <f aca="false">AC241-AVERAGE(AC$4:AC241)</f>
        <v>0.165760504201681</v>
      </c>
      <c r="AK241" s="23" t="n">
        <f aca="false">-RateDur*(P241-P240)/100</f>
        <v>0.006935</v>
      </c>
      <c r="AL241" s="23" t="n">
        <f aca="false">-RateDur*(Q241-Q240)/100</f>
        <v>-0.00400900000000001</v>
      </c>
      <c r="AM241" s="23" t="n">
        <f aca="false">-RateDur*(R241-R240)/100</f>
        <v>0.000645999999999996</v>
      </c>
      <c r="AN241" s="23" t="n">
        <f aca="false">-RateDur*(S241-S240)/100</f>
        <v>-0.001501</v>
      </c>
      <c r="AO241" s="23" t="n">
        <f aca="false">-RateDur*(T241-T240)/100</f>
        <v>0.000664999999999994</v>
      </c>
      <c r="AP241" s="23" t="n">
        <f aca="false">-RateDur*(U241-U240)/100</f>
        <v>-0.001197</v>
      </c>
      <c r="AQ241" s="23" t="n">
        <f aca="false">-RateDur*(V241-V240)/100</f>
        <v>0.00340100000000001</v>
      </c>
    </row>
    <row r="242" customFormat="false" ht="15" hidden="false" customHeight="false" outlineLevel="0" collapsed="false">
      <c r="A242" s="19" t="n">
        <v>45260</v>
      </c>
      <c r="B242" s="24" t="n">
        <v>1.667</v>
      </c>
      <c r="C242" s="24" t="n">
        <v>2.159</v>
      </c>
      <c r="D242" s="24" t="n">
        <v>3.005</v>
      </c>
      <c r="E242" s="24" t="n">
        <v>2.15</v>
      </c>
      <c r="F242" s="24" t="n">
        <v>2.611</v>
      </c>
      <c r="G242" s="24" t="n">
        <v>0.251</v>
      </c>
      <c r="H242" s="24" t="n">
        <v>3.685</v>
      </c>
      <c r="I242" s="24" t="n">
        <v>2.038</v>
      </c>
      <c r="J242" s="24" t="n">
        <v>1.807</v>
      </c>
      <c r="K242" s="24" t="n">
        <v>2.449</v>
      </c>
      <c r="L242" s="24" t="n">
        <v>1.892</v>
      </c>
      <c r="M242" s="24" t="n">
        <v>2.522</v>
      </c>
      <c r="N242" s="24" t="n">
        <v>0.256</v>
      </c>
      <c r="O242" s="24" t="n">
        <v>2.274</v>
      </c>
      <c r="P242" s="24" t="n">
        <v>1.921</v>
      </c>
      <c r="Q242" s="24" t="n">
        <v>2.485</v>
      </c>
      <c r="R242" s="24" t="n">
        <v>3.335</v>
      </c>
      <c r="S242" s="24" t="n">
        <v>2.438</v>
      </c>
      <c r="T242" s="24" t="n">
        <v>2.733</v>
      </c>
      <c r="U242" s="24" t="n">
        <v>0.587</v>
      </c>
      <c r="V242" s="24" t="n">
        <v>3.825</v>
      </c>
      <c r="W242" s="25" t="n">
        <f aca="false">B242-I242</f>
        <v>-0.371</v>
      </c>
      <c r="X242" s="25" t="n">
        <f aca="false">C242-J242</f>
        <v>0.352</v>
      </c>
      <c r="Y242" s="25" t="n">
        <f aca="false">D242-K242</f>
        <v>0.556</v>
      </c>
      <c r="Z242" s="25" t="n">
        <f aca="false">E242-L242</f>
        <v>0.258</v>
      </c>
      <c r="AA242" s="25" t="n">
        <f aca="false">F242-M242</f>
        <v>0.0890000000000004</v>
      </c>
      <c r="AB242" s="25" t="n">
        <f aca="false">G242-N242</f>
        <v>-0.005</v>
      </c>
      <c r="AC242" s="25" t="n">
        <f aca="false">H242-O242</f>
        <v>1.411</v>
      </c>
      <c r="AD242" s="25" t="n">
        <f aca="false">W242-AVERAGE(W$4:W242)</f>
        <v>-0.818610878661088</v>
      </c>
      <c r="AE242" s="25" t="n">
        <f aca="false">X242-AVERAGE(X$4:X242)</f>
        <v>0.149682008368201</v>
      </c>
      <c r="AF242" s="25" t="n">
        <f aca="false">Y242-AVERAGE(Y$4:Y242)</f>
        <v>0.462380753138075</v>
      </c>
      <c r="AG242" s="25" t="n">
        <f aca="false">Z242-AVERAGE(Z$4:Z242)</f>
        <v>-0.0286192468619247</v>
      </c>
      <c r="AH242" s="25" t="n">
        <f aca="false">AA242-AVERAGE(AA$4:AA242)</f>
        <v>-0.948301255230125</v>
      </c>
      <c r="AI242" s="25" t="n">
        <f aca="false">AB242-AVERAGE(AB$4:AB242)</f>
        <v>-0.0739456066945607</v>
      </c>
      <c r="AJ242" s="25" t="n">
        <f aca="false">AC242-AVERAGE(AC$4:AC242)</f>
        <v>-0.0460460251046024</v>
      </c>
      <c r="AK242" s="23" t="n">
        <f aca="false">-RateDur*(P242-P241)/100</f>
        <v>0.003154</v>
      </c>
      <c r="AL242" s="23" t="n">
        <f aca="false">-RateDur*(Q242-Q241)/100</f>
        <v>-0.00250799999999999</v>
      </c>
      <c r="AM242" s="23" t="n">
        <f aca="false">-RateDur*(R242-R241)/100</f>
        <v>-0.004408</v>
      </c>
      <c r="AN242" s="23" t="n">
        <f aca="false">-RateDur*(S242-S241)/100</f>
        <v>-0.001387</v>
      </c>
      <c r="AO242" s="23" t="n">
        <f aca="false">-RateDur*(T242-T241)/100</f>
        <v>-0.001311</v>
      </c>
      <c r="AP242" s="23" t="n">
        <f aca="false">-RateDur*(U242-U241)/100</f>
        <v>-0.001349</v>
      </c>
      <c r="AQ242" s="23" t="n">
        <f aca="false">-RateDur*(V242-V241)/100</f>
        <v>0.006821</v>
      </c>
    </row>
    <row r="243" customFormat="false" ht="15" hidden="false" customHeight="false" outlineLevel="0" collapsed="false">
      <c r="A243" s="19" t="n">
        <v>45291</v>
      </c>
      <c r="B243" s="24" t="n">
        <v>1.541</v>
      </c>
      <c r="C243" s="24" t="n">
        <v>2.236</v>
      </c>
      <c r="D243" s="24" t="n">
        <v>2.843</v>
      </c>
      <c r="E243" s="24" t="n">
        <v>2.214</v>
      </c>
      <c r="F243" s="24" t="n">
        <v>2.852</v>
      </c>
      <c r="G243" s="24" t="n">
        <v>0.235</v>
      </c>
      <c r="H243" s="24" t="n">
        <v>3.609</v>
      </c>
      <c r="I243" s="24" t="n">
        <v>1.99</v>
      </c>
      <c r="J243" s="24" t="n">
        <v>1.846</v>
      </c>
      <c r="K243" s="24" t="n">
        <v>2.36</v>
      </c>
      <c r="L243" s="24" t="n">
        <v>1.873</v>
      </c>
      <c r="M243" s="24" t="n">
        <v>2.558</v>
      </c>
      <c r="N243" s="24" t="n">
        <v>0.321</v>
      </c>
      <c r="O243" s="24" t="n">
        <v>2.223</v>
      </c>
      <c r="P243" s="24" t="n">
        <v>1.839</v>
      </c>
      <c r="Q243" s="24" t="n">
        <v>2.494</v>
      </c>
      <c r="R243" s="24" t="n">
        <v>3.005</v>
      </c>
      <c r="S243" s="24" t="n">
        <v>2.572</v>
      </c>
      <c r="T243" s="24" t="n">
        <v>3.179</v>
      </c>
      <c r="U243" s="24" t="n">
        <v>0.556</v>
      </c>
      <c r="V243" s="24" t="n">
        <v>3.811</v>
      </c>
      <c r="W243" s="25" t="n">
        <f aca="false">B243-I243</f>
        <v>-0.449</v>
      </c>
      <c r="X243" s="25" t="n">
        <f aca="false">C243-J243</f>
        <v>0.39</v>
      </c>
      <c r="Y243" s="25" t="n">
        <f aca="false">D243-K243</f>
        <v>0.483</v>
      </c>
      <c r="Z243" s="25" t="n">
        <f aca="false">E243-L243</f>
        <v>0.341</v>
      </c>
      <c r="AA243" s="25" t="n">
        <f aca="false">F243-M243</f>
        <v>0.294</v>
      </c>
      <c r="AB243" s="25" t="n">
        <f aca="false">G243-N243</f>
        <v>-0.086</v>
      </c>
      <c r="AC243" s="25" t="n">
        <f aca="false">H243-O243</f>
        <v>1.386</v>
      </c>
      <c r="AD243" s="25" t="n">
        <f aca="false">W243-AVERAGE(W$4:W243)</f>
        <v>-0.892875</v>
      </c>
      <c r="AE243" s="25" t="n">
        <f aca="false">X243-AVERAGE(X$4:X243)</f>
        <v>0.1869</v>
      </c>
      <c r="AF243" s="25" t="n">
        <f aca="false">Y243-AVERAGE(Y$4:Y243)</f>
        <v>0.387758333333333</v>
      </c>
      <c r="AG243" s="25" t="n">
        <f aca="false">Z243-AVERAGE(Z$4:Z243)</f>
        <v>0.0541541666666666</v>
      </c>
      <c r="AH243" s="25" t="n">
        <f aca="false">AA243-AVERAGE(AA$4:AA243)</f>
        <v>-0.740204166666667</v>
      </c>
      <c r="AI243" s="25" t="n">
        <f aca="false">AB243-AVERAGE(AB$4:AB243)</f>
        <v>-0.1543</v>
      </c>
      <c r="AJ243" s="25" t="n">
        <f aca="false">AC243-AVERAGE(AC$4:AC243)</f>
        <v>-0.0707499999999999</v>
      </c>
      <c r="AK243" s="23" t="n">
        <f aca="false">-RateDur*(P243-P242)/100</f>
        <v>0.001558</v>
      </c>
      <c r="AL243" s="23" t="n">
        <f aca="false">-RateDur*(Q243-Q242)/100</f>
        <v>-0.000171000000000006</v>
      </c>
      <c r="AM243" s="23" t="n">
        <f aca="false">-RateDur*(R243-R242)/100</f>
        <v>0.00627</v>
      </c>
      <c r="AN243" s="23" t="n">
        <f aca="false">-RateDur*(S243-S242)/100</f>
        <v>-0.002546</v>
      </c>
      <c r="AO243" s="23" t="n">
        <f aca="false">-RateDur*(T243-T242)/100</f>
        <v>-0.008474</v>
      </c>
      <c r="AP243" s="23" t="n">
        <f aca="false">-RateDur*(U243-U242)/100</f>
        <v>0.000588999999999998</v>
      </c>
      <c r="AQ243" s="23" t="n">
        <f aca="false">-RateDur*(V243-V242)/100</f>
        <v>0.000266000000000004</v>
      </c>
    </row>
    <row r="244" customFormat="false" ht="15" hidden="false" customHeight="false" outlineLevel="0" collapsed="false">
      <c r="A244" s="19" t="n">
        <v>45322</v>
      </c>
      <c r="B244" s="24" t="n">
        <v>1.36</v>
      </c>
      <c r="C244" s="24" t="n">
        <v>2.368</v>
      </c>
      <c r="D244" s="24" t="n">
        <v>2.628</v>
      </c>
      <c r="E244" s="24" t="n">
        <v>2.213</v>
      </c>
      <c r="F244" s="24" t="n">
        <v>2.846</v>
      </c>
      <c r="G244" s="24" t="n">
        <v>0.275</v>
      </c>
      <c r="H244" s="24" t="n">
        <v>3.738</v>
      </c>
      <c r="I244" s="24" t="n">
        <v>1.936</v>
      </c>
      <c r="J244" s="24" t="n">
        <v>1.829</v>
      </c>
      <c r="K244" s="24" t="n">
        <v>2.423</v>
      </c>
      <c r="L244" s="24" t="n">
        <v>1.822</v>
      </c>
      <c r="M244" s="24" t="n">
        <v>2.456</v>
      </c>
      <c r="N244" s="24" t="n">
        <v>0.361</v>
      </c>
      <c r="O244" s="24" t="n">
        <v>2.304</v>
      </c>
      <c r="P244" s="24" t="n">
        <v>1.796</v>
      </c>
      <c r="Q244" s="24" t="n">
        <v>2.757</v>
      </c>
      <c r="R244" s="24" t="n">
        <v>2.912</v>
      </c>
      <c r="S244" s="24" t="n">
        <v>2.556</v>
      </c>
      <c r="T244" s="24" t="n">
        <v>3.226</v>
      </c>
      <c r="U244" s="24" t="n">
        <v>0.384</v>
      </c>
      <c r="V244" s="24" t="n">
        <v>4.067</v>
      </c>
      <c r="W244" s="25" t="n">
        <f aca="false">B244-I244</f>
        <v>-0.576</v>
      </c>
      <c r="X244" s="25" t="n">
        <f aca="false">C244-J244</f>
        <v>0.539</v>
      </c>
      <c r="Y244" s="25" t="n">
        <f aca="false">D244-K244</f>
        <v>0.205</v>
      </c>
      <c r="Z244" s="25" t="n">
        <f aca="false">E244-L244</f>
        <v>0.391</v>
      </c>
      <c r="AA244" s="25" t="n">
        <f aca="false">F244-M244</f>
        <v>0.39</v>
      </c>
      <c r="AB244" s="25" t="n">
        <f aca="false">G244-N244</f>
        <v>-0.086</v>
      </c>
      <c r="AC244" s="25" t="n">
        <f aca="false">H244-O244</f>
        <v>1.434</v>
      </c>
      <c r="AD244" s="25" t="n">
        <f aca="false">W244-AVERAGE(W$4:W244)</f>
        <v>-1.01564315352697</v>
      </c>
      <c r="AE244" s="25" t="n">
        <f aca="false">X244-AVERAGE(X$4:X244)</f>
        <v>0.33450622406639</v>
      </c>
      <c r="AF244" s="25" t="n">
        <f aca="false">Y244-AVERAGE(Y$4:Y244)</f>
        <v>0.109302904564315</v>
      </c>
      <c r="AG244" s="25" t="n">
        <f aca="false">Z244-AVERAGE(Z$4:Z244)</f>
        <v>0.103721991701245</v>
      </c>
      <c r="AH244" s="25" t="n">
        <f aca="false">AA244-AVERAGE(AA$4:AA244)</f>
        <v>-0.64153112033195</v>
      </c>
      <c r="AI244" s="25" t="n">
        <f aca="false">AB244-AVERAGE(AB$4:AB244)</f>
        <v>-0.153659751037344</v>
      </c>
      <c r="AJ244" s="25" t="n">
        <f aca="false">AC244-AVERAGE(AC$4:AC244)</f>
        <v>-0.022655601659751</v>
      </c>
      <c r="AK244" s="23" t="n">
        <f aca="false">-RateDur*(P244-P243)/100</f>
        <v>0.000816999999999999</v>
      </c>
      <c r="AL244" s="23" t="n">
        <f aca="false">-RateDur*(Q244-Q243)/100</f>
        <v>-0.004997</v>
      </c>
      <c r="AM244" s="23" t="n">
        <f aca="false">-RateDur*(R244-R243)/100</f>
        <v>0.001767</v>
      </c>
      <c r="AN244" s="23" t="n">
        <f aca="false">-RateDur*(S244-S243)/100</f>
        <v>0.000304</v>
      </c>
      <c r="AO244" s="23" t="n">
        <f aca="false">-RateDur*(T244-T243)/100</f>
        <v>-0.000893000000000003</v>
      </c>
      <c r="AP244" s="23" t="n">
        <f aca="false">-RateDur*(U244-U243)/100</f>
        <v>0.003268</v>
      </c>
      <c r="AQ244" s="23" t="n">
        <f aca="false">-RateDur*(V244-V243)/100</f>
        <v>-0.004864</v>
      </c>
    </row>
    <row r="245" customFormat="false" ht="15" hidden="false" customHeight="false" outlineLevel="0" collapsed="false">
      <c r="A245" s="19" t="n">
        <v>45351</v>
      </c>
      <c r="B245" s="24" t="n">
        <v>1.296</v>
      </c>
      <c r="C245" s="24" t="n">
        <v>2.315</v>
      </c>
      <c r="D245" s="24" t="n">
        <v>2.983</v>
      </c>
      <c r="E245" s="24" t="n">
        <v>2.501</v>
      </c>
      <c r="F245" s="24" t="n">
        <v>3.097</v>
      </c>
      <c r="G245" s="24" t="n">
        <v>0.529</v>
      </c>
      <c r="H245" s="24" t="n">
        <v>3.609</v>
      </c>
      <c r="I245" s="24" t="n">
        <v>1.972</v>
      </c>
      <c r="J245" s="24" t="n">
        <v>1.918</v>
      </c>
      <c r="K245" s="24" t="n">
        <v>2.527</v>
      </c>
      <c r="L245" s="24" t="n">
        <v>1.746</v>
      </c>
      <c r="M245" s="24" t="n">
        <v>2.415</v>
      </c>
      <c r="N245" s="24" t="n">
        <v>0.494</v>
      </c>
      <c r="O245" s="24" t="n">
        <v>2.319</v>
      </c>
      <c r="P245" s="24" t="n">
        <v>1.591</v>
      </c>
      <c r="Q245" s="24" t="n">
        <v>2.598</v>
      </c>
      <c r="R245" s="24" t="n">
        <v>3.337</v>
      </c>
      <c r="S245" s="24" t="n">
        <v>2.743</v>
      </c>
      <c r="T245" s="24" t="n">
        <v>3.386</v>
      </c>
      <c r="U245" s="24" t="n">
        <v>0.845</v>
      </c>
      <c r="V245" s="24" t="n">
        <v>3.735</v>
      </c>
      <c r="W245" s="25" t="n">
        <f aca="false">B245-I245</f>
        <v>-0.676</v>
      </c>
      <c r="X245" s="25" t="n">
        <f aca="false">C245-J245</f>
        <v>0.397</v>
      </c>
      <c r="Y245" s="25" t="n">
        <f aca="false">D245-K245</f>
        <v>0.456</v>
      </c>
      <c r="Z245" s="25" t="n">
        <f aca="false">E245-L245</f>
        <v>0.755</v>
      </c>
      <c r="AA245" s="25" t="n">
        <f aca="false">F245-M245</f>
        <v>0.682</v>
      </c>
      <c r="AB245" s="25" t="n">
        <f aca="false">G245-N245</f>
        <v>0.035</v>
      </c>
      <c r="AC245" s="25" t="n">
        <f aca="false">H245-O245</f>
        <v>1.29</v>
      </c>
      <c r="AD245" s="25" t="n">
        <f aca="false">W245-AVERAGE(W$4:W245)</f>
        <v>-1.11103305785124</v>
      </c>
      <c r="AE245" s="25" t="n">
        <f aca="false">X245-AVERAGE(X$4:X245)</f>
        <v>0.191710743801653</v>
      </c>
      <c r="AF245" s="25" t="n">
        <f aca="false">Y245-AVERAGE(Y$4:Y245)</f>
        <v>0.358814049586777</v>
      </c>
      <c r="AG245" s="25" t="n">
        <f aca="false">Z245-AVERAGE(Z$4:Z245)</f>
        <v>0.465789256198347</v>
      </c>
      <c r="AH245" s="25" t="n">
        <f aca="false">AA245-AVERAGE(AA$4:AA245)</f>
        <v>-0.348086776859504</v>
      </c>
      <c r="AI245" s="25" t="n">
        <f aca="false">AB245-AVERAGE(AB$4:AB245)</f>
        <v>-0.0325247933884297</v>
      </c>
      <c r="AJ245" s="25" t="n">
        <f aca="false">AC245-AVERAGE(AC$4:AC245)</f>
        <v>-0.16596694214876</v>
      </c>
      <c r="AK245" s="23" t="n">
        <f aca="false">-RateDur*(P245-P244)/100</f>
        <v>0.003895</v>
      </c>
      <c r="AL245" s="23" t="n">
        <f aca="false">-RateDur*(Q245-Q244)/100</f>
        <v>0.003021</v>
      </c>
      <c r="AM245" s="23" t="n">
        <f aca="false">-RateDur*(R245-R244)/100</f>
        <v>-0.008075</v>
      </c>
      <c r="AN245" s="23" t="n">
        <f aca="false">-RateDur*(S245-S244)/100</f>
        <v>-0.003553</v>
      </c>
      <c r="AO245" s="23" t="n">
        <f aca="false">-RateDur*(T245-T244)/100</f>
        <v>-0.00304</v>
      </c>
      <c r="AP245" s="23" t="n">
        <f aca="false">-RateDur*(U245-U244)/100</f>
        <v>-0.008759</v>
      </c>
      <c r="AQ245" s="23" t="n">
        <f aca="false">-RateDur*(V245-V244)/100</f>
        <v>0.00630800000000001</v>
      </c>
    </row>
    <row r="246" customFormat="false" ht="15" hidden="false" customHeight="false" outlineLevel="0" collapsed="false">
      <c r="A246" s="19" t="n">
        <v>45382</v>
      </c>
      <c r="B246" s="24" t="n">
        <v>1.533</v>
      </c>
      <c r="C246" s="24" t="n">
        <v>2.281</v>
      </c>
      <c r="D246" s="24" t="n">
        <v>2.824</v>
      </c>
      <c r="E246" s="24" t="n">
        <v>2.616</v>
      </c>
      <c r="F246" s="24" t="n">
        <v>3.302</v>
      </c>
      <c r="G246" s="24" t="n">
        <v>0.412</v>
      </c>
      <c r="H246" s="24" t="n">
        <v>3.714</v>
      </c>
      <c r="I246" s="24" t="n">
        <v>2.041</v>
      </c>
      <c r="J246" s="24" t="n">
        <v>1.838</v>
      </c>
      <c r="K246" s="24" t="n">
        <v>2.556</v>
      </c>
      <c r="L246" s="24" t="n">
        <v>1.797</v>
      </c>
      <c r="M246" s="24" t="n">
        <v>2.592</v>
      </c>
      <c r="N246" s="24" t="n">
        <v>0.533</v>
      </c>
      <c r="O246" s="24" t="n">
        <v>2.361</v>
      </c>
      <c r="P246" s="24" t="n">
        <v>1.529</v>
      </c>
      <c r="Q246" s="24" t="n">
        <v>2.603</v>
      </c>
      <c r="R246" s="24" t="n">
        <v>3.122</v>
      </c>
      <c r="S246" s="24" t="n">
        <v>2.966</v>
      </c>
      <c r="T246" s="24" t="n">
        <v>3.67</v>
      </c>
      <c r="U246" s="24" t="n">
        <v>0.631</v>
      </c>
      <c r="V246" s="24" t="n">
        <v>3.93</v>
      </c>
      <c r="W246" s="25" t="n">
        <f aca="false">B246-I246</f>
        <v>-0.508</v>
      </c>
      <c r="X246" s="25" t="n">
        <f aca="false">C246-J246</f>
        <v>0.443</v>
      </c>
      <c r="Y246" s="25" t="n">
        <f aca="false">D246-K246</f>
        <v>0.268</v>
      </c>
      <c r="Z246" s="25" t="n">
        <f aca="false">E246-L246</f>
        <v>0.819</v>
      </c>
      <c r="AA246" s="25" t="n">
        <f aca="false">F246-M246</f>
        <v>0.71</v>
      </c>
      <c r="AB246" s="25" t="n">
        <f aca="false">G246-N246</f>
        <v>-0.121</v>
      </c>
      <c r="AC246" s="25" t="n">
        <f aca="false">H246-O246</f>
        <v>1.353</v>
      </c>
      <c r="AD246" s="25" t="n">
        <f aca="false">W246-AVERAGE(W$4:W246)</f>
        <v>-0.939152263374486</v>
      </c>
      <c r="AE246" s="25" t="n">
        <f aca="false">X246-AVERAGE(X$4:X246)</f>
        <v>0.236732510288066</v>
      </c>
      <c r="AF246" s="25" t="n">
        <f aca="false">Y246-AVERAGE(Y$4:Y246)</f>
        <v>0.170111111111111</v>
      </c>
      <c r="AG246" s="25" t="n">
        <f aca="false">Z246-AVERAGE(Z$4:Z246)</f>
        <v>0.527609053497943</v>
      </c>
      <c r="AH246" s="25" t="n">
        <f aca="false">AA246-AVERAGE(AA$4:AA246)</f>
        <v>-0.318769547325103</v>
      </c>
      <c r="AI246" s="25" t="n">
        <f aca="false">AB246-AVERAGE(AB$4:AB246)</f>
        <v>-0.187748971193416</v>
      </c>
      <c r="AJ246" s="25" t="n">
        <f aca="false">AC246-AVERAGE(AC$4:AC246)</f>
        <v>-0.102543209876544</v>
      </c>
      <c r="AK246" s="23" t="n">
        <f aca="false">-RateDur*(P246-P245)/100</f>
        <v>0.001178</v>
      </c>
      <c r="AL246" s="23" t="n">
        <f aca="false">-RateDur*(Q246-Q245)/100</f>
        <v>-9.50000000000064E-005</v>
      </c>
      <c r="AM246" s="23" t="n">
        <f aca="false">-RateDur*(R246-R245)/100</f>
        <v>0.00408500000000001</v>
      </c>
      <c r="AN246" s="23" t="n">
        <f aca="false">-RateDur*(S246-S245)/100</f>
        <v>-0.00423700000000001</v>
      </c>
      <c r="AO246" s="23" t="n">
        <f aca="false">-RateDur*(T246-T245)/100</f>
        <v>-0.005396</v>
      </c>
      <c r="AP246" s="23" t="n">
        <f aca="false">-RateDur*(U246-U245)/100</f>
        <v>0.004066</v>
      </c>
      <c r="AQ246" s="23" t="n">
        <f aca="false">-RateDur*(V246-V245)/100</f>
        <v>-0.00370500000000001</v>
      </c>
    </row>
    <row r="247" customFormat="false" ht="15" hidden="false" customHeight="false" outlineLevel="0" collapsed="false">
      <c r="A247" s="19" t="n">
        <v>45412</v>
      </c>
      <c r="B247" s="24" t="n">
        <v>1.503</v>
      </c>
      <c r="C247" s="24" t="n">
        <v>2.318</v>
      </c>
      <c r="D247" s="24" t="n">
        <v>2.554</v>
      </c>
      <c r="E247" s="24" t="n">
        <v>2.795</v>
      </c>
      <c r="F247" s="24" t="n">
        <v>3.402</v>
      </c>
      <c r="G247" s="24" t="n">
        <v>0.668</v>
      </c>
      <c r="H247" s="24" t="n">
        <v>3.725</v>
      </c>
      <c r="I247" s="24" t="n">
        <v>2.128</v>
      </c>
      <c r="J247" s="24" t="n">
        <v>1.838</v>
      </c>
      <c r="K247" s="24" t="n">
        <v>2.447</v>
      </c>
      <c r="L247" s="24" t="n">
        <v>1.679</v>
      </c>
      <c r="M247" s="24" t="n">
        <v>2.571</v>
      </c>
      <c r="N247" s="24" t="n">
        <v>0.491</v>
      </c>
      <c r="O247" s="24" t="n">
        <v>2.405</v>
      </c>
      <c r="P247" s="24" t="n">
        <v>1.674</v>
      </c>
      <c r="Q247" s="24" t="n">
        <v>2.617</v>
      </c>
      <c r="R247" s="24" t="n">
        <v>2.733</v>
      </c>
      <c r="S247" s="24" t="n">
        <v>3.113</v>
      </c>
      <c r="T247" s="24" t="n">
        <v>3.605</v>
      </c>
      <c r="U247" s="24" t="n">
        <v>0.805</v>
      </c>
      <c r="V247" s="24" t="n">
        <v>4.044</v>
      </c>
      <c r="W247" s="25" t="n">
        <f aca="false">B247-I247</f>
        <v>-0.625</v>
      </c>
      <c r="X247" s="25" t="n">
        <f aca="false">C247-J247</f>
        <v>0.48</v>
      </c>
      <c r="Y247" s="25" t="n">
        <f aca="false">D247-K247</f>
        <v>0.107</v>
      </c>
      <c r="Z247" s="25" t="n">
        <f aca="false">E247-L247</f>
        <v>1.116</v>
      </c>
      <c r="AA247" s="25" t="n">
        <f aca="false">F247-M247</f>
        <v>0.831</v>
      </c>
      <c r="AB247" s="25" t="n">
        <f aca="false">G247-N247</f>
        <v>0.177</v>
      </c>
      <c r="AC247" s="25" t="n">
        <f aca="false">H247-O247</f>
        <v>1.32</v>
      </c>
      <c r="AD247" s="25" t="n">
        <f aca="false">W247-AVERAGE(W$4:W247)</f>
        <v>-1.0518237704918</v>
      </c>
      <c r="AE247" s="25" t="n">
        <f aca="false">X247-AVERAGE(X$4:X247)</f>
        <v>0.272610655737705</v>
      </c>
      <c r="AF247" s="25" t="n">
        <f aca="false">Y247-AVERAGE(Y$4:Y247)</f>
        <v>0.00907377049180304</v>
      </c>
      <c r="AG247" s="25" t="n">
        <f aca="false">Z247-AVERAGE(Z$4:Z247)</f>
        <v>0.821229508196721</v>
      </c>
      <c r="AH247" s="25" t="n">
        <f aca="false">AA247-AVERAGE(AA$4:AA247)</f>
        <v>-0.196959016393443</v>
      </c>
      <c r="AI247" s="25" t="n">
        <f aca="false">AB247-AVERAGE(AB$4:AB247)</f>
        <v>0.109799180327869</v>
      </c>
      <c r="AJ247" s="25" t="n">
        <f aca="false">AC247-AVERAGE(AC$4:AC247)</f>
        <v>-0.134987704918033</v>
      </c>
      <c r="AK247" s="23" t="n">
        <f aca="false">-RateDur*(P247-P246)/100</f>
        <v>-0.002755</v>
      </c>
      <c r="AL247" s="23" t="n">
        <f aca="false">-RateDur*(Q247-Q246)/100</f>
        <v>-0.000265999999999996</v>
      </c>
      <c r="AM247" s="23" t="n">
        <f aca="false">-RateDur*(R247-R246)/100</f>
        <v>0.007391</v>
      </c>
      <c r="AN247" s="23" t="n">
        <f aca="false">-RateDur*(S247-S246)/100</f>
        <v>-0.002793</v>
      </c>
      <c r="AO247" s="23" t="n">
        <f aca="false">-RateDur*(T247-T246)/100</f>
        <v>0.001235</v>
      </c>
      <c r="AP247" s="23" t="n">
        <f aca="false">-RateDur*(U247-U246)/100</f>
        <v>-0.003306</v>
      </c>
      <c r="AQ247" s="23" t="n">
        <f aca="false">-RateDur*(V247-V246)/100</f>
        <v>-0.00216599999999999</v>
      </c>
    </row>
    <row r="248" customFormat="false" ht="15" hidden="false" customHeight="false" outlineLevel="0" collapsed="false">
      <c r="A248" s="19" t="n">
        <v>45443</v>
      </c>
      <c r="B248" s="24" t="n">
        <v>1.87</v>
      </c>
      <c r="C248" s="24" t="n">
        <v>2.312</v>
      </c>
      <c r="D248" s="24" t="n">
        <v>2.761</v>
      </c>
      <c r="E248" s="24" t="n">
        <v>2.465</v>
      </c>
      <c r="F248" s="24" t="n">
        <v>3.39</v>
      </c>
      <c r="G248" s="24" t="n">
        <v>0.488</v>
      </c>
      <c r="H248" s="24" t="n">
        <v>3.637</v>
      </c>
      <c r="I248" s="24" t="n">
        <v>2.144</v>
      </c>
      <c r="J248" s="24" t="n">
        <v>1.769</v>
      </c>
      <c r="K248" s="24" t="n">
        <v>2.406</v>
      </c>
      <c r="L248" s="24" t="n">
        <v>1.627</v>
      </c>
      <c r="M248" s="24" t="n">
        <v>2.52</v>
      </c>
      <c r="N248" s="24" t="n">
        <v>0.43</v>
      </c>
      <c r="O248" s="24" t="n">
        <v>2.342</v>
      </c>
      <c r="P248" s="24" t="n">
        <v>1.998</v>
      </c>
      <c r="Q248" s="24" t="n">
        <v>2.449</v>
      </c>
      <c r="R248" s="24" t="n">
        <v>2.874</v>
      </c>
      <c r="S248" s="24" t="n">
        <v>2.607</v>
      </c>
      <c r="T248" s="24" t="n">
        <v>3.703</v>
      </c>
      <c r="U248" s="24" t="n">
        <v>0.813</v>
      </c>
      <c r="V248" s="24" t="n">
        <v>3.723</v>
      </c>
      <c r="W248" s="25" t="n">
        <f aca="false">B248-I248</f>
        <v>-0.274</v>
      </c>
      <c r="X248" s="25" t="n">
        <f aca="false">C248-J248</f>
        <v>0.543</v>
      </c>
      <c r="Y248" s="25" t="n">
        <f aca="false">D248-K248</f>
        <v>0.355</v>
      </c>
      <c r="Z248" s="25" t="n">
        <f aca="false">E248-L248</f>
        <v>0.838</v>
      </c>
      <c r="AA248" s="25" t="n">
        <f aca="false">F248-M248</f>
        <v>0.87</v>
      </c>
      <c r="AB248" s="25" t="n">
        <f aca="false">G248-N248</f>
        <v>0.058</v>
      </c>
      <c r="AC248" s="25" t="n">
        <f aca="false">H248-O248</f>
        <v>1.295</v>
      </c>
      <c r="AD248" s="25" t="n">
        <f aca="false">W248-AVERAGE(W$4:W248)</f>
        <v>-0.697963265306123</v>
      </c>
      <c r="AE248" s="25" t="n">
        <f aca="false">X248-AVERAGE(X$4:X248)</f>
        <v>0.334240816326531</v>
      </c>
      <c r="AF248" s="25" t="n">
        <f aca="false">Y248-AVERAGE(Y$4:Y248)</f>
        <v>0.256024489795918</v>
      </c>
      <c r="AG248" s="25" t="n">
        <f aca="false">Z248-AVERAGE(Z$4:Z248)</f>
        <v>0.541012244897959</v>
      </c>
      <c r="AH248" s="25" t="n">
        <f aca="false">AA248-AVERAGE(AA$4:AA248)</f>
        <v>-0.157314285714286</v>
      </c>
      <c r="AI248" s="25" t="n">
        <f aca="false">AB248-AVERAGE(AB$4:AB248)</f>
        <v>-0.00916326530612245</v>
      </c>
      <c r="AJ248" s="25" t="n">
        <f aca="false">AC248-AVERAGE(AC$4:AC248)</f>
        <v>-0.159334693877551</v>
      </c>
      <c r="AK248" s="23" t="n">
        <f aca="false">-RateDur*(P248-P247)/100</f>
        <v>-0.006156</v>
      </c>
      <c r="AL248" s="23" t="n">
        <f aca="false">-RateDur*(Q248-Q247)/100</f>
        <v>0.003192</v>
      </c>
      <c r="AM248" s="23" t="n">
        <f aca="false">-RateDur*(R248-R247)/100</f>
        <v>-0.002679</v>
      </c>
      <c r="AN248" s="23" t="n">
        <f aca="false">-RateDur*(S248-S247)/100</f>
        <v>0.009614</v>
      </c>
      <c r="AO248" s="23" t="n">
        <f aca="false">-RateDur*(T248-T247)/100</f>
        <v>-0.001862</v>
      </c>
      <c r="AP248" s="23" t="n">
        <f aca="false">-RateDur*(U248-U247)/100</f>
        <v>-0.000151999999999998</v>
      </c>
      <c r="AQ248" s="23" t="n">
        <f aca="false">-RateDur*(V248-V247)/100</f>
        <v>0.00609899999999999</v>
      </c>
    </row>
    <row r="249" customFormat="false" ht="15" hidden="false" customHeight="false" outlineLevel="0" collapsed="false">
      <c r="A249" s="19" t="n">
        <v>45473</v>
      </c>
      <c r="B249" s="24" t="n">
        <v>1.993</v>
      </c>
      <c r="C249" s="24" t="n">
        <v>2.394</v>
      </c>
      <c r="D249" s="24" t="n">
        <v>2.751</v>
      </c>
      <c r="E249" s="24" t="n">
        <v>2.516</v>
      </c>
      <c r="F249" s="24" t="n">
        <v>3.414</v>
      </c>
      <c r="G249" s="24" t="n">
        <v>0.455</v>
      </c>
      <c r="H249" s="24" t="n">
        <v>3.591</v>
      </c>
      <c r="I249" s="24" t="n">
        <v>2.278</v>
      </c>
      <c r="J249" s="24" t="n">
        <v>1.783</v>
      </c>
      <c r="K249" s="24" t="n">
        <v>2.437</v>
      </c>
      <c r="L249" s="24" t="n">
        <v>1.527</v>
      </c>
      <c r="M249" s="24" t="n">
        <v>2.503</v>
      </c>
      <c r="N249" s="24" t="n">
        <v>0.444</v>
      </c>
      <c r="O249" s="24" t="n">
        <v>2.292</v>
      </c>
      <c r="P249" s="24" t="n">
        <v>2.176</v>
      </c>
      <c r="Q249" s="24" t="n">
        <v>2.808</v>
      </c>
      <c r="R249" s="24" t="n">
        <v>2.881</v>
      </c>
      <c r="S249" s="24" t="n">
        <v>2.775</v>
      </c>
      <c r="T249" s="24" t="n">
        <v>3.564</v>
      </c>
      <c r="U249" s="24" t="n">
        <v>0.674</v>
      </c>
      <c r="V249" s="24" t="n">
        <v>3.838</v>
      </c>
      <c r="W249" s="25" t="n">
        <f aca="false">B249-I249</f>
        <v>-0.285</v>
      </c>
      <c r="X249" s="25" t="n">
        <f aca="false">C249-J249</f>
        <v>0.611</v>
      </c>
      <c r="Y249" s="25" t="n">
        <f aca="false">D249-K249</f>
        <v>0.314</v>
      </c>
      <c r="Z249" s="25" t="n">
        <f aca="false">E249-L249</f>
        <v>0.989</v>
      </c>
      <c r="AA249" s="25" t="n">
        <f aca="false">F249-M249</f>
        <v>0.911</v>
      </c>
      <c r="AB249" s="25" t="n">
        <f aca="false">G249-N249</f>
        <v>0.011</v>
      </c>
      <c r="AC249" s="25" t="n">
        <f aca="false">H249-O249</f>
        <v>1.299</v>
      </c>
      <c r="AD249" s="25" t="n">
        <f aca="false">W249-AVERAGE(W$4:W249)</f>
        <v>-0.706081300813008</v>
      </c>
      <c r="AE249" s="25" t="n">
        <f aca="false">X249-AVERAGE(X$4:X249)</f>
        <v>0.400605691056911</v>
      </c>
      <c r="AF249" s="25" t="n">
        <f aca="false">Y249-AVERAGE(Y$4:Y249)</f>
        <v>0.214150406504065</v>
      </c>
      <c r="AG249" s="25" t="n">
        <f aca="false">Z249-AVERAGE(Z$4:Z249)</f>
        <v>0.68919918699187</v>
      </c>
      <c r="AH249" s="25" t="n">
        <f aca="false">AA249-AVERAGE(AA$4:AA249)</f>
        <v>-0.115841463414634</v>
      </c>
      <c r="AI249" s="25" t="n">
        <f aca="false">AB249-AVERAGE(AB$4:AB249)</f>
        <v>-0.0559349593495935</v>
      </c>
      <c r="AJ249" s="25" t="n">
        <f aca="false">AC249-AVERAGE(AC$4:AC249)</f>
        <v>-0.15470325203252</v>
      </c>
      <c r="AK249" s="23" t="n">
        <f aca="false">-RateDur*(P249-P248)/100</f>
        <v>-0.003382</v>
      </c>
      <c r="AL249" s="23" t="n">
        <f aca="false">-RateDur*(Q249-Q248)/100</f>
        <v>-0.006821</v>
      </c>
      <c r="AM249" s="23" t="n">
        <f aca="false">-RateDur*(R249-R248)/100</f>
        <v>-0.000132999999999994</v>
      </c>
      <c r="AN249" s="23" t="n">
        <f aca="false">-RateDur*(S249-S248)/100</f>
        <v>-0.00319199999999999</v>
      </c>
      <c r="AO249" s="23" t="n">
        <f aca="false">-RateDur*(T249-T248)/100</f>
        <v>0.002641</v>
      </c>
      <c r="AP249" s="23" t="n">
        <f aca="false">-RateDur*(U249-U248)/100</f>
        <v>0.002641</v>
      </c>
      <c r="AQ249" s="23" t="n">
        <f aca="false">-RateDur*(V249-V248)/100</f>
        <v>-0.002185</v>
      </c>
    </row>
    <row r="250" customFormat="false" ht="15" hidden="false" customHeight="false" outlineLevel="0" collapsed="false">
      <c r="A250" s="19" t="n">
        <v>45504</v>
      </c>
      <c r="B250" s="24" t="n">
        <v>2.106</v>
      </c>
      <c r="C250" s="24" t="n">
        <v>2.71</v>
      </c>
      <c r="D250" s="24" t="n">
        <v>3.052</v>
      </c>
      <c r="E250" s="24" t="n">
        <v>2.226</v>
      </c>
      <c r="F250" s="24" t="n">
        <v>3.433</v>
      </c>
      <c r="G250" s="24" t="n">
        <v>0.656</v>
      </c>
      <c r="H250" s="24" t="n">
        <v>3.695</v>
      </c>
      <c r="I250" s="24" t="n">
        <v>2.205</v>
      </c>
      <c r="J250" s="24" t="n">
        <v>1.843</v>
      </c>
      <c r="K250" s="24" t="n">
        <v>2.372</v>
      </c>
      <c r="L250" s="24" t="n">
        <v>1.688</v>
      </c>
      <c r="M250" s="24" t="n">
        <v>2.479</v>
      </c>
      <c r="N250" s="24" t="n">
        <v>0.438</v>
      </c>
      <c r="O250" s="24" t="n">
        <v>2.191</v>
      </c>
      <c r="P250" s="24" t="n">
        <v>2.297</v>
      </c>
      <c r="Q250" s="24" t="n">
        <v>3.034</v>
      </c>
      <c r="R250" s="24" t="n">
        <v>3.41</v>
      </c>
      <c r="S250" s="24" t="n">
        <v>2.423</v>
      </c>
      <c r="T250" s="24" t="n">
        <v>3.722</v>
      </c>
      <c r="U250" s="24" t="n">
        <v>0.932</v>
      </c>
      <c r="V250" s="24" t="n">
        <v>3.87</v>
      </c>
      <c r="W250" s="25" t="n">
        <f aca="false">B250-I250</f>
        <v>-0.0990000000000002</v>
      </c>
      <c r="X250" s="25" t="n">
        <f aca="false">C250-J250</f>
        <v>0.867</v>
      </c>
      <c r="Y250" s="25" t="n">
        <f aca="false">D250-K250</f>
        <v>0.68</v>
      </c>
      <c r="Z250" s="25" t="n">
        <f aca="false">E250-L250</f>
        <v>0.538</v>
      </c>
      <c r="AA250" s="25" t="n">
        <f aca="false">F250-M250</f>
        <v>0.954</v>
      </c>
      <c r="AB250" s="25" t="n">
        <f aca="false">G250-N250</f>
        <v>0.218</v>
      </c>
      <c r="AC250" s="25" t="n">
        <f aca="false">H250-O250</f>
        <v>1.504</v>
      </c>
      <c r="AD250" s="25" t="n">
        <f aca="false">W250-AVERAGE(W$4:W250)</f>
        <v>-0.517975708502025</v>
      </c>
      <c r="AE250" s="25" t="n">
        <f aca="false">X250-AVERAGE(X$4:X250)</f>
        <v>0.653947368421053</v>
      </c>
      <c r="AF250" s="25" t="n">
        <f aca="false">Y250-AVERAGE(Y$4:Y250)</f>
        <v>0.577801619433199</v>
      </c>
      <c r="AG250" s="25" t="n">
        <f aca="false">Z250-AVERAGE(Z$4:Z250)</f>
        <v>0.237234817813765</v>
      </c>
      <c r="AH250" s="25" t="n">
        <f aca="false">AA250-AVERAGE(AA$4:AA250)</f>
        <v>-0.0725465587044536</v>
      </c>
      <c r="AI250" s="25" t="n">
        <f aca="false">AB250-AVERAGE(AB$4:AB250)</f>
        <v>0.150453441295547</v>
      </c>
      <c r="AJ250" s="25" t="n">
        <f aca="false">AC250-AVERAGE(AC$4:AC250)</f>
        <v>0.0500931174089068</v>
      </c>
      <c r="AK250" s="23" t="n">
        <f aca="false">-RateDur*(P250-P249)/100</f>
        <v>-0.002299</v>
      </c>
      <c r="AL250" s="23" t="n">
        <f aca="false">-RateDur*(Q250-Q249)/100</f>
        <v>-0.004294</v>
      </c>
      <c r="AM250" s="23" t="n">
        <f aca="false">-RateDur*(R250-R249)/100</f>
        <v>-0.010051</v>
      </c>
      <c r="AN250" s="23" t="n">
        <f aca="false">-RateDur*(S250-S249)/100</f>
        <v>0.006688</v>
      </c>
      <c r="AO250" s="23" t="n">
        <f aca="false">-RateDur*(T250-T249)/100</f>
        <v>-0.003002</v>
      </c>
      <c r="AP250" s="23" t="n">
        <f aca="false">-RateDur*(U250-U249)/100</f>
        <v>-0.004902</v>
      </c>
      <c r="AQ250" s="23" t="n">
        <f aca="false">-RateDur*(V250-V249)/100</f>
        <v>-0.000608000000000001</v>
      </c>
    </row>
    <row r="251" customFormat="false" ht="15" hidden="false" customHeight="false" outlineLevel="0" collapsed="false">
      <c r="A251" s="19" t="n">
        <v>45535</v>
      </c>
      <c r="B251" s="24" t="n">
        <v>2.133</v>
      </c>
      <c r="C251" s="24" t="n">
        <v>2.75</v>
      </c>
      <c r="D251" s="24" t="n">
        <v>3.12</v>
      </c>
      <c r="E251" s="24" t="n">
        <v>2.212</v>
      </c>
      <c r="F251" s="24" t="n">
        <v>3.272</v>
      </c>
      <c r="G251" s="24" t="n">
        <v>0.885</v>
      </c>
      <c r="H251" s="24" t="n">
        <v>3.643</v>
      </c>
      <c r="I251" s="24" t="n">
        <v>2.235</v>
      </c>
      <c r="J251" s="24" t="n">
        <v>1.848</v>
      </c>
      <c r="K251" s="24" t="n">
        <v>2.311</v>
      </c>
      <c r="L251" s="24" t="n">
        <v>1.618</v>
      </c>
      <c r="M251" s="24" t="n">
        <v>2.528</v>
      </c>
      <c r="N251" s="24" t="n">
        <v>0.454</v>
      </c>
      <c r="O251" s="24" t="n">
        <v>2.081</v>
      </c>
      <c r="P251" s="24" t="n">
        <v>2.419</v>
      </c>
      <c r="Q251" s="24" t="n">
        <v>2.942</v>
      </c>
      <c r="R251" s="24" t="n">
        <v>3.36</v>
      </c>
      <c r="S251" s="24" t="n">
        <v>2.404</v>
      </c>
      <c r="T251" s="24" t="n">
        <v>3.512</v>
      </c>
      <c r="U251" s="24" t="n">
        <v>1.087</v>
      </c>
      <c r="V251" s="24" t="n">
        <v>3.871</v>
      </c>
      <c r="W251" s="25" t="n">
        <f aca="false">B251-I251</f>
        <v>-0.102</v>
      </c>
      <c r="X251" s="25" t="n">
        <f aca="false">C251-J251</f>
        <v>0.902</v>
      </c>
      <c r="Y251" s="25" t="n">
        <f aca="false">D251-K251</f>
        <v>0.809</v>
      </c>
      <c r="Z251" s="25" t="n">
        <f aca="false">E251-L251</f>
        <v>0.594</v>
      </c>
      <c r="AA251" s="25" t="n">
        <f aca="false">F251-M251</f>
        <v>0.744</v>
      </c>
      <c r="AB251" s="25" t="n">
        <f aca="false">G251-N251</f>
        <v>0.431</v>
      </c>
      <c r="AC251" s="25" t="n">
        <f aca="false">H251-O251</f>
        <v>1.562</v>
      </c>
      <c r="AD251" s="25" t="n">
        <f aca="false">W251-AVERAGE(W$4:W251)</f>
        <v>-0.518875</v>
      </c>
      <c r="AE251" s="25" t="n">
        <f aca="false">X251-AVERAGE(X$4:X251)</f>
        <v>0.68616935483871</v>
      </c>
      <c r="AF251" s="25" t="n">
        <f aca="false">Y251-AVERAGE(Y$4:Y251)</f>
        <v>0.703951612903226</v>
      </c>
      <c r="AG251" s="25" t="n">
        <f aca="false">Z251-AVERAGE(Z$4:Z251)</f>
        <v>0.292052419354839</v>
      </c>
      <c r="AH251" s="25" t="n">
        <f aca="false">AA251-AVERAGE(AA$4:AA251)</f>
        <v>-0.281407258064516</v>
      </c>
      <c r="AI251" s="25" t="n">
        <f aca="false">AB251-AVERAGE(AB$4:AB251)</f>
        <v>0.361987903225806</v>
      </c>
      <c r="AJ251" s="25" t="n">
        <f aca="false">AC251-AVERAGE(AC$4:AC251)</f>
        <v>0.107657258064516</v>
      </c>
      <c r="AK251" s="23" t="n">
        <f aca="false">-RateDur*(P251-P250)/100</f>
        <v>-0.002318</v>
      </c>
      <c r="AL251" s="23" t="n">
        <f aca="false">-RateDur*(Q251-Q250)/100</f>
        <v>0.00174799999999999</v>
      </c>
      <c r="AM251" s="23" t="n">
        <f aca="false">-RateDur*(R251-R250)/100</f>
        <v>0.000950000000000005</v>
      </c>
      <c r="AN251" s="23" t="n">
        <f aca="false">-RateDur*(S251-S250)/100</f>
        <v>0.000361000000000002</v>
      </c>
      <c r="AO251" s="23" t="n">
        <f aca="false">-RateDur*(T251-T250)/100</f>
        <v>0.00399</v>
      </c>
      <c r="AP251" s="23" t="n">
        <f aca="false">-RateDur*(U251-U250)/100</f>
        <v>-0.002945</v>
      </c>
      <c r="AQ251" s="23" t="n">
        <f aca="false">-RateDur*(V251-V250)/100</f>
        <v>-1.89999999999979E-005</v>
      </c>
    </row>
    <row r="252" customFormat="false" ht="15" hidden="false" customHeight="false" outlineLevel="0" collapsed="false">
      <c r="A252" s="19" t="n">
        <v>45565</v>
      </c>
      <c r="B252" s="24" t="n">
        <v>2.175</v>
      </c>
      <c r="C252" s="24" t="n">
        <v>2.228</v>
      </c>
      <c r="D252" s="24" t="n">
        <v>3.068</v>
      </c>
      <c r="E252" s="24" t="n">
        <v>2.423</v>
      </c>
      <c r="F252" s="24" t="n">
        <v>3.608</v>
      </c>
      <c r="G252" s="24" t="n">
        <v>0.787</v>
      </c>
      <c r="H252" s="24" t="n">
        <v>3.569</v>
      </c>
      <c r="I252" s="24" t="n">
        <v>2.397</v>
      </c>
      <c r="J252" s="24" t="n">
        <v>1.899</v>
      </c>
      <c r="K252" s="24" t="n">
        <v>2.28</v>
      </c>
      <c r="L252" s="24" t="n">
        <v>1.651</v>
      </c>
      <c r="M252" s="24" t="n">
        <v>2.475</v>
      </c>
      <c r="N252" s="24" t="n">
        <v>0.527</v>
      </c>
      <c r="O252" s="24" t="n">
        <v>2.11</v>
      </c>
      <c r="P252" s="24" t="n">
        <v>2.317</v>
      </c>
      <c r="Q252" s="24" t="n">
        <v>2.546</v>
      </c>
      <c r="R252" s="24" t="n">
        <v>3.395</v>
      </c>
      <c r="S252" s="24" t="n">
        <v>2.557</v>
      </c>
      <c r="T252" s="24" t="n">
        <v>4.056</v>
      </c>
      <c r="U252" s="24" t="n">
        <v>1.079</v>
      </c>
      <c r="V252" s="24" t="n">
        <v>3.88</v>
      </c>
      <c r="W252" s="25" t="n">
        <f aca="false">B252-I252</f>
        <v>-0.222</v>
      </c>
      <c r="X252" s="25" t="n">
        <f aca="false">C252-J252</f>
        <v>0.329</v>
      </c>
      <c r="Y252" s="25" t="n">
        <f aca="false">D252-K252</f>
        <v>0.788</v>
      </c>
      <c r="Z252" s="25" t="n">
        <f aca="false">E252-L252</f>
        <v>0.772</v>
      </c>
      <c r="AA252" s="25" t="n">
        <f aca="false">F252-M252</f>
        <v>1.133</v>
      </c>
      <c r="AB252" s="25" t="n">
        <f aca="false">G252-N252</f>
        <v>0.26</v>
      </c>
      <c r="AC252" s="25" t="n">
        <f aca="false">H252-O252</f>
        <v>1.459</v>
      </c>
      <c r="AD252" s="25" t="n">
        <f aca="false">W252-AVERAGE(W$4:W252)</f>
        <v>-0.636309236947791</v>
      </c>
      <c r="AE252" s="25" t="n">
        <f aca="false">X252-AVERAGE(X$4:X252)</f>
        <v>0.112714859437751</v>
      </c>
      <c r="AF252" s="25" t="n">
        <f aca="false">Y252-AVERAGE(Y$4:Y252)</f>
        <v>0.680208835341366</v>
      </c>
      <c r="AG252" s="25" t="n">
        <f aca="false">Z252-AVERAGE(Z$4:Z252)</f>
        <v>0.468164658634538</v>
      </c>
      <c r="AH252" s="25" t="n">
        <f aca="false">AA252-AVERAGE(AA$4:AA252)</f>
        <v>0.107160642570281</v>
      </c>
      <c r="AI252" s="25" t="n">
        <f aca="false">AB252-AVERAGE(AB$4:AB252)</f>
        <v>0.190220883534137</v>
      </c>
      <c r="AJ252" s="25" t="n">
        <f aca="false">AC252-AVERAGE(AC$4:AC252)</f>
        <v>0.00463855421686743</v>
      </c>
      <c r="AK252" s="23" t="n">
        <f aca="false">-RateDur*(P252-P251)/100</f>
        <v>0.001938</v>
      </c>
      <c r="AL252" s="23" t="n">
        <f aca="false">-RateDur*(Q252-Q251)/100</f>
        <v>0.00752400000000001</v>
      </c>
      <c r="AM252" s="23" t="n">
        <f aca="false">-RateDur*(R252-R251)/100</f>
        <v>-0.000665000000000003</v>
      </c>
      <c r="AN252" s="23" t="n">
        <f aca="false">-RateDur*(S252-S251)/100</f>
        <v>-0.002907</v>
      </c>
      <c r="AO252" s="23" t="n">
        <f aca="false">-RateDur*(T252-T251)/100</f>
        <v>-0.010336</v>
      </c>
      <c r="AP252" s="23" t="n">
        <f aca="false">-RateDur*(U252-U251)/100</f>
        <v>0.000152</v>
      </c>
      <c r="AQ252" s="23" t="n">
        <f aca="false">-RateDur*(V252-V251)/100</f>
        <v>-0.000170999999999998</v>
      </c>
    </row>
    <row r="253" customFormat="false" ht="15" hidden="false" customHeight="false" outlineLevel="0" collapsed="false">
      <c r="A253" s="19" t="n">
        <v>45596</v>
      </c>
      <c r="B253" s="24" t="n">
        <v>1.86</v>
      </c>
      <c r="C253" s="24" t="n">
        <v>2.213</v>
      </c>
      <c r="D253" s="24" t="n">
        <v>3.026</v>
      </c>
      <c r="E253" s="24" t="n">
        <v>2.31</v>
      </c>
      <c r="F253" s="24" t="n">
        <v>4.086</v>
      </c>
      <c r="G253" s="24" t="n">
        <v>0.607</v>
      </c>
      <c r="H253" s="24" t="n">
        <v>3.696</v>
      </c>
      <c r="I253" s="24" t="n">
        <v>2.419</v>
      </c>
      <c r="J253" s="24" t="n">
        <v>1.902</v>
      </c>
      <c r="K253" s="24" t="n">
        <v>2.154</v>
      </c>
      <c r="L253" s="24" t="n">
        <v>1.655</v>
      </c>
      <c r="M253" s="24" t="n">
        <v>2.476</v>
      </c>
      <c r="N253" s="24" t="n">
        <v>0.598</v>
      </c>
      <c r="O253" s="24" t="n">
        <v>2.096</v>
      </c>
      <c r="P253" s="24" t="n">
        <v>2.129</v>
      </c>
      <c r="Q253" s="24" t="n">
        <v>2.571</v>
      </c>
      <c r="R253" s="24" t="n">
        <v>3.287</v>
      </c>
      <c r="S253" s="24" t="n">
        <v>2.733</v>
      </c>
      <c r="T253" s="24" t="n">
        <v>4.543</v>
      </c>
      <c r="U253" s="24" t="n">
        <v>0.716</v>
      </c>
      <c r="V253" s="24" t="n">
        <v>3.966</v>
      </c>
      <c r="W253" s="25" t="n">
        <f aca="false">B253-I253</f>
        <v>-0.559</v>
      </c>
      <c r="X253" s="25" t="n">
        <f aca="false">C253-J253</f>
        <v>0.311</v>
      </c>
      <c r="Y253" s="25" t="n">
        <f aca="false">D253-K253</f>
        <v>0.872</v>
      </c>
      <c r="Z253" s="25" t="n">
        <f aca="false">E253-L253</f>
        <v>0.655</v>
      </c>
      <c r="AA253" s="25" t="n">
        <f aca="false">F253-M253</f>
        <v>1.61</v>
      </c>
      <c r="AB253" s="25" t="n">
        <f aca="false">G253-N253</f>
        <v>0.00900000000000001</v>
      </c>
      <c r="AC253" s="25" t="n">
        <f aca="false">H253-O253</f>
        <v>1.6</v>
      </c>
      <c r="AD253" s="25" t="n">
        <f aca="false">W253-AVERAGE(W$4:W253)</f>
        <v>-0.969416</v>
      </c>
      <c r="AE253" s="25" t="n">
        <f aca="false">X253-AVERAGE(X$4:X253)</f>
        <v>0.0943360000000001</v>
      </c>
      <c r="AF253" s="25" t="n">
        <f aca="false">Y253-AVERAGE(Y$4:Y253)</f>
        <v>0.761152</v>
      </c>
      <c r="AG253" s="25" t="n">
        <f aca="false">Z253-AVERAGE(Z$4:Z253)</f>
        <v>0.34976</v>
      </c>
      <c r="AH253" s="25" t="n">
        <f aca="false">AA253-AVERAGE(AA$4:AA253)</f>
        <v>0.581824</v>
      </c>
      <c r="AI253" s="25" t="n">
        <f aca="false">AB253-AVERAGE(AB$4:AB253)</f>
        <v>-0.060536</v>
      </c>
      <c r="AJ253" s="25" t="n">
        <f aca="false">AC253-AVERAGE(AC$4:AC253)</f>
        <v>0.145056</v>
      </c>
      <c r="AK253" s="23" t="n">
        <f aca="false">-RateDur*(P253-P252)/100</f>
        <v>0.003572</v>
      </c>
      <c r="AL253" s="23" t="n">
        <f aca="false">-RateDur*(Q253-Q252)/100</f>
        <v>-0.000475000000000007</v>
      </c>
      <c r="AM253" s="23" t="n">
        <f aca="false">-RateDur*(R253-R252)/100</f>
        <v>0.002052</v>
      </c>
      <c r="AN253" s="23" t="n">
        <f aca="false">-RateDur*(S253-S252)/100</f>
        <v>-0.003344</v>
      </c>
      <c r="AO253" s="23" t="n">
        <f aca="false">-RateDur*(T253-T252)/100</f>
        <v>-0.009253</v>
      </c>
      <c r="AP253" s="23" t="n">
        <f aca="false">-RateDur*(U253-U252)/100</f>
        <v>0.006897</v>
      </c>
      <c r="AQ253" s="23" t="n">
        <f aca="false">-RateDur*(V253-V252)/100</f>
        <v>-0.00163400000000001</v>
      </c>
    </row>
    <row r="254" customFormat="false" ht="15" hidden="false" customHeight="false" outlineLevel="0" collapsed="false">
      <c r="A254" s="19" t="n">
        <v>45626</v>
      </c>
      <c r="B254" s="24" t="n">
        <v>1.642</v>
      </c>
      <c r="C254" s="24" t="n">
        <v>2.353</v>
      </c>
      <c r="D254" s="24" t="n">
        <v>2.782</v>
      </c>
      <c r="E254" s="24" t="n">
        <v>2.272</v>
      </c>
      <c r="F254" s="24" t="n">
        <v>4.231</v>
      </c>
      <c r="G254" s="24" t="n">
        <v>0.208</v>
      </c>
      <c r="H254" s="24" t="n">
        <v>3.733</v>
      </c>
      <c r="I254" s="24" t="n">
        <v>2.521</v>
      </c>
      <c r="J254" s="24" t="n">
        <v>1.909</v>
      </c>
      <c r="K254" s="24" t="n">
        <v>2.141</v>
      </c>
      <c r="L254" s="24" t="n">
        <v>1.699</v>
      </c>
      <c r="M254" s="24" t="n">
        <v>2.396</v>
      </c>
      <c r="N254" s="24" t="n">
        <v>0.514</v>
      </c>
      <c r="O254" s="24" t="n">
        <v>2.171</v>
      </c>
      <c r="P254" s="24" t="n">
        <v>1.822</v>
      </c>
      <c r="Q254" s="24" t="n">
        <v>2.586</v>
      </c>
      <c r="R254" s="24" t="n">
        <v>3.056</v>
      </c>
      <c r="S254" s="24" t="n">
        <v>2.626</v>
      </c>
      <c r="T254" s="24" t="n">
        <v>4.43</v>
      </c>
      <c r="U254" s="24" t="n">
        <v>0.273</v>
      </c>
      <c r="V254" s="24" t="n">
        <v>3.803</v>
      </c>
      <c r="W254" s="25" t="n">
        <f aca="false">B254-I254</f>
        <v>-0.879</v>
      </c>
      <c r="X254" s="25" t="n">
        <f aca="false">C254-J254</f>
        <v>0.444</v>
      </c>
      <c r="Y254" s="25" t="n">
        <f aca="false">D254-K254</f>
        <v>0.641</v>
      </c>
      <c r="Z254" s="25" t="n">
        <f aca="false">E254-L254</f>
        <v>0.573</v>
      </c>
      <c r="AA254" s="25" t="n">
        <f aca="false">F254-M254</f>
        <v>1.835</v>
      </c>
      <c r="AB254" s="25" t="n">
        <f aca="false">G254-N254</f>
        <v>-0.306</v>
      </c>
      <c r="AC254" s="25" t="n">
        <f aca="false">H254-O254</f>
        <v>1.562</v>
      </c>
      <c r="AD254" s="25" t="n">
        <f aca="false">W254-AVERAGE(W$4:W254)</f>
        <v>-1.28427888446215</v>
      </c>
      <c r="AE254" s="25" t="n">
        <f aca="false">X254-AVERAGE(X$4:X254)</f>
        <v>0.226430278884462</v>
      </c>
      <c r="AF254" s="25" t="n">
        <f aca="false">Y254-AVERAGE(Y$4:Y254)</f>
        <v>0.52803984063745</v>
      </c>
      <c r="AG254" s="25" t="n">
        <f aca="false">Z254-AVERAGE(Z$4:Z254)</f>
        <v>0.266693227091633</v>
      </c>
      <c r="AH254" s="25" t="n">
        <f aca="false">AA254-AVERAGE(AA$4:AA254)</f>
        <v>0.803609561752988</v>
      </c>
      <c r="AI254" s="25" t="n">
        <f aca="false">AB254-AVERAGE(AB$4:AB254)</f>
        <v>-0.37403984063745</v>
      </c>
      <c r="AJ254" s="25" t="n">
        <f aca="false">AC254-AVERAGE(AC$4:AC254)</f>
        <v>0.106629482071714</v>
      </c>
      <c r="AK254" s="23" t="n">
        <f aca="false">-RateDur*(P254-P253)/100</f>
        <v>0.005833</v>
      </c>
      <c r="AL254" s="23" t="n">
        <f aca="false">-RateDur*(Q254-Q253)/100</f>
        <v>-0.000284999999999994</v>
      </c>
      <c r="AM254" s="23" t="n">
        <f aca="false">-RateDur*(R254-R253)/100</f>
        <v>0.004389</v>
      </c>
      <c r="AN254" s="23" t="n">
        <f aca="false">-RateDur*(S254-S253)/100</f>
        <v>0.002033</v>
      </c>
      <c r="AO254" s="23" t="n">
        <f aca="false">-RateDur*(T254-T253)/100</f>
        <v>0.00214700000000001</v>
      </c>
      <c r="AP254" s="23" t="n">
        <f aca="false">-RateDur*(U254-U253)/100</f>
        <v>0.008417</v>
      </c>
      <c r="AQ254" s="23" t="n">
        <f aca="false">-RateDur*(V254-V253)/100</f>
        <v>0.003097</v>
      </c>
    </row>
    <row r="255" customFormat="false" ht="15" hidden="false" customHeight="false" outlineLevel="0" collapsed="false">
      <c r="A255" s="19" t="n">
        <v>45657</v>
      </c>
      <c r="B255" s="24" t="n">
        <v>1.446</v>
      </c>
      <c r="C255" s="24" t="n">
        <v>2.427</v>
      </c>
      <c r="D255" s="24" t="n">
        <v>2.734</v>
      </c>
      <c r="E255" s="24" t="n">
        <v>2.659</v>
      </c>
      <c r="F255" s="24" t="n">
        <v>4.346</v>
      </c>
      <c r="G255" s="24" t="n">
        <v>0.173</v>
      </c>
      <c r="H255" s="24" t="n">
        <v>3.692</v>
      </c>
      <c r="I255" s="24" t="n">
        <v>2.526</v>
      </c>
      <c r="J255" s="24" t="n">
        <v>1.96</v>
      </c>
      <c r="K255" s="24" t="n">
        <v>2.217</v>
      </c>
      <c r="L255" s="24" t="n">
        <v>1.755</v>
      </c>
      <c r="M255" s="24" t="n">
        <v>2.429</v>
      </c>
      <c r="N255" s="24" t="n">
        <v>0.506</v>
      </c>
      <c r="O255" s="24" t="n">
        <v>2.119</v>
      </c>
      <c r="P255" s="24" t="n">
        <v>1.761</v>
      </c>
      <c r="Q255" s="24" t="n">
        <v>2.912</v>
      </c>
      <c r="R255" s="24" t="n">
        <v>2.977</v>
      </c>
      <c r="S255" s="24" t="n">
        <v>2.802</v>
      </c>
      <c r="T255" s="24" t="n">
        <v>4.69</v>
      </c>
      <c r="U255" s="24" t="n">
        <v>0.4</v>
      </c>
      <c r="V255" s="24" t="n">
        <v>3.948</v>
      </c>
      <c r="W255" s="25" t="n">
        <f aca="false">B255-I255</f>
        <v>-1.08</v>
      </c>
      <c r="X255" s="25" t="n">
        <f aca="false">C255-J255</f>
        <v>0.467</v>
      </c>
      <c r="Y255" s="25" t="n">
        <f aca="false">D255-K255</f>
        <v>0.517</v>
      </c>
      <c r="Z255" s="25" t="n">
        <f aca="false">E255-L255</f>
        <v>0.904</v>
      </c>
      <c r="AA255" s="25" t="n">
        <f aca="false">F255-M255</f>
        <v>1.917</v>
      </c>
      <c r="AB255" s="25" t="n">
        <f aca="false">G255-N255</f>
        <v>-0.333</v>
      </c>
      <c r="AC255" s="25" t="n">
        <f aca="false">H255-O255</f>
        <v>1.573</v>
      </c>
      <c r="AD255" s="25" t="n">
        <f aca="false">W255-AVERAGE(W$4:W255)</f>
        <v>-1.47938492063492</v>
      </c>
      <c r="AE255" s="25" t="n">
        <f aca="false">X255-AVERAGE(X$4:X255)</f>
        <v>0.248440476190476</v>
      </c>
      <c r="AF255" s="25" t="n">
        <f aca="false">Y255-AVERAGE(Y$4:Y255)</f>
        <v>0.402436507936508</v>
      </c>
      <c r="AG255" s="25" t="n">
        <f aca="false">Z255-AVERAGE(Z$4:Z255)</f>
        <v>0.595321428571428</v>
      </c>
      <c r="AH255" s="25" t="n">
        <f aca="false">AA255-AVERAGE(AA$4:AA255)</f>
        <v>0.882095238095239</v>
      </c>
      <c r="AI255" s="25" t="n">
        <f aca="false">AB255-AVERAGE(AB$4:AB255)</f>
        <v>-0.399448412698413</v>
      </c>
      <c r="AJ255" s="25" t="n">
        <f aca="false">AC255-AVERAGE(AC$4:AC255)</f>
        <v>0.117162698412699</v>
      </c>
      <c r="AK255" s="23" t="n">
        <f aca="false">-RateDur*(P255-P254)/100</f>
        <v>0.001159</v>
      </c>
      <c r="AL255" s="23" t="n">
        <f aca="false">-RateDur*(Q255-Q254)/100</f>
        <v>-0.006194</v>
      </c>
      <c r="AM255" s="23" t="n">
        <f aca="false">-RateDur*(R255-R254)/100</f>
        <v>0.001501</v>
      </c>
      <c r="AN255" s="23" t="n">
        <f aca="false">-RateDur*(S255-S254)/100</f>
        <v>-0.003344</v>
      </c>
      <c r="AO255" s="23" t="n">
        <f aca="false">-RateDur*(T255-T254)/100</f>
        <v>-0.00494000000000001</v>
      </c>
      <c r="AP255" s="23" t="n">
        <f aca="false">-RateDur*(U255-U254)/100</f>
        <v>-0.002413</v>
      </c>
      <c r="AQ255" s="23" t="n">
        <f aca="false">-RateDur*(V255-V254)/100</f>
        <v>-0.002755</v>
      </c>
    </row>
    <row r="256" customFormat="false" ht="15" hidden="false" customHeight="false" outlineLevel="0" collapsed="false">
      <c r="A256" s="19" t="n">
        <v>45688</v>
      </c>
      <c r="B256" s="24" t="n">
        <v>1.911</v>
      </c>
      <c r="C256" s="24" t="n">
        <v>2.232</v>
      </c>
      <c r="D256" s="24" t="n">
        <v>2.62</v>
      </c>
      <c r="E256" s="24" t="n">
        <v>2.445</v>
      </c>
      <c r="F256" s="24" t="n">
        <v>4.355</v>
      </c>
      <c r="G256" s="24" t="n">
        <v>0.076</v>
      </c>
      <c r="H256" s="24" t="n">
        <v>3.865</v>
      </c>
      <c r="I256" s="24" t="n">
        <v>2.393</v>
      </c>
      <c r="J256" s="24" t="n">
        <v>1.985</v>
      </c>
      <c r="K256" s="24" t="n">
        <v>2.333</v>
      </c>
      <c r="L256" s="24" t="n">
        <v>1.882</v>
      </c>
      <c r="M256" s="24" t="n">
        <v>2.54</v>
      </c>
      <c r="N256" s="24" t="n">
        <v>0.423</v>
      </c>
      <c r="O256" s="24" t="n">
        <v>2.136</v>
      </c>
      <c r="P256" s="24" t="n">
        <v>2.033</v>
      </c>
      <c r="Q256" s="24" t="n">
        <v>2.4</v>
      </c>
      <c r="R256" s="24" t="n">
        <v>2.945</v>
      </c>
      <c r="S256" s="24" t="n">
        <v>2.735</v>
      </c>
      <c r="T256" s="24" t="n">
        <v>4.589</v>
      </c>
      <c r="U256" s="24" t="n">
        <v>0.422</v>
      </c>
      <c r="V256" s="24" t="n">
        <v>4.125</v>
      </c>
      <c r="W256" s="25" t="n">
        <f aca="false">B256-I256</f>
        <v>-0.482</v>
      </c>
      <c r="X256" s="25" t="n">
        <f aca="false">C256-J256</f>
        <v>0.247</v>
      </c>
      <c r="Y256" s="25" t="n">
        <f aca="false">D256-K256</f>
        <v>0.287</v>
      </c>
      <c r="Z256" s="25" t="n">
        <f aca="false">E256-L256</f>
        <v>0.563</v>
      </c>
      <c r="AA256" s="25" t="n">
        <f aca="false">F256-M256</f>
        <v>1.815</v>
      </c>
      <c r="AB256" s="25" t="n">
        <f aca="false">G256-N256</f>
        <v>-0.347</v>
      </c>
      <c r="AC256" s="25" t="n">
        <f aca="false">H256-O256</f>
        <v>1.729</v>
      </c>
      <c r="AD256" s="25" t="n">
        <f aca="false">W256-AVERAGE(W$4:W256)</f>
        <v>-0.877901185770751</v>
      </c>
      <c r="AE256" s="25" t="n">
        <f aca="false">X256-AVERAGE(X$4:X256)</f>
        <v>0.0283280632411068</v>
      </c>
      <c r="AF256" s="25" t="n">
        <f aca="false">Y256-AVERAGE(Y$4:Y256)</f>
        <v>0.171754940711462</v>
      </c>
      <c r="AG256" s="25" t="n">
        <f aca="false">Z256-AVERAGE(Z$4:Z256)</f>
        <v>0.253316205533597</v>
      </c>
      <c r="AH256" s="25" t="n">
        <f aca="false">AA256-AVERAGE(AA$4:AA256)</f>
        <v>0.77701185770751</v>
      </c>
      <c r="AI256" s="25" t="n">
        <f aca="false">AB256-AVERAGE(AB$4:AB256)</f>
        <v>-0.411814229249012</v>
      </c>
      <c r="AJ256" s="25" t="n">
        <f aca="false">AC256-AVERAGE(AC$4:AC256)</f>
        <v>0.272083003952569</v>
      </c>
      <c r="AK256" s="23" t="n">
        <f aca="false">-RateDur*(P256-P255)/100</f>
        <v>-0.005168</v>
      </c>
      <c r="AL256" s="23" t="n">
        <f aca="false">-RateDur*(Q256-Q255)/100</f>
        <v>0.009728</v>
      </c>
      <c r="AM256" s="23" t="n">
        <f aca="false">-RateDur*(R256-R255)/100</f>
        <v>0.000608000000000001</v>
      </c>
      <c r="AN256" s="23" t="n">
        <f aca="false">-RateDur*(S256-S255)/100</f>
        <v>0.001273</v>
      </c>
      <c r="AO256" s="23" t="n">
        <f aca="false">-RateDur*(T256-T255)/100</f>
        <v>0.001919</v>
      </c>
      <c r="AP256" s="23" t="n">
        <f aca="false">-RateDur*(U256-U255)/100</f>
        <v>-0.000417999999999999</v>
      </c>
      <c r="AQ256" s="23" t="n">
        <f aca="false">-RateDur*(V256-V255)/100</f>
        <v>-0.003363</v>
      </c>
    </row>
    <row r="257" customFormat="false" ht="15" hidden="false" customHeight="false" outlineLevel="0" collapsed="false">
      <c r="A257" s="19" t="n">
        <v>45716</v>
      </c>
      <c r="B257" s="24" t="n">
        <v>1.888</v>
      </c>
      <c r="C257" s="24" t="n">
        <v>2.132</v>
      </c>
      <c r="D257" s="24" t="n">
        <v>2.581</v>
      </c>
      <c r="E257" s="24" t="n">
        <v>2.091</v>
      </c>
      <c r="F257" s="24" t="n">
        <v>4.113</v>
      </c>
      <c r="G257" s="24" t="n">
        <v>-0.25</v>
      </c>
      <c r="H257" s="24" t="n">
        <v>3.74</v>
      </c>
      <c r="I257" s="24" t="n">
        <v>2.345</v>
      </c>
      <c r="J257" s="24" t="n">
        <v>2.142</v>
      </c>
      <c r="K257" s="24" t="n">
        <v>2.326</v>
      </c>
      <c r="L257" s="24" t="n">
        <v>1.847</v>
      </c>
      <c r="M257" s="24" t="n">
        <v>2.497</v>
      </c>
      <c r="N257" s="24" t="n">
        <v>0.468</v>
      </c>
      <c r="O257" s="24" t="n">
        <v>2.159</v>
      </c>
      <c r="P257" s="24" t="n">
        <v>2.131</v>
      </c>
      <c r="Q257" s="24" t="n">
        <v>2.347</v>
      </c>
      <c r="R257" s="24" t="n">
        <v>2.791</v>
      </c>
      <c r="S257" s="24" t="n">
        <v>2.295</v>
      </c>
      <c r="T257" s="24" t="n">
        <v>4.368</v>
      </c>
      <c r="U257" s="24" t="n">
        <v>0.029</v>
      </c>
      <c r="V257" s="24" t="n">
        <v>4.009</v>
      </c>
      <c r="W257" s="25" t="n">
        <f aca="false">B257-I257</f>
        <v>-0.457</v>
      </c>
      <c r="X257" s="25" t="n">
        <f aca="false">C257-J257</f>
        <v>-0.00999999999999979</v>
      </c>
      <c r="Y257" s="25" t="n">
        <f aca="false">D257-K257</f>
        <v>0.255</v>
      </c>
      <c r="Z257" s="25" t="n">
        <f aca="false">E257-L257</f>
        <v>0.244</v>
      </c>
      <c r="AA257" s="25" t="n">
        <f aca="false">F257-M257</f>
        <v>1.616</v>
      </c>
      <c r="AB257" s="25" t="n">
        <f aca="false">G257-N257</f>
        <v>-0.718</v>
      </c>
      <c r="AC257" s="25" t="n">
        <f aca="false">H257-O257</f>
        <v>1.581</v>
      </c>
      <c r="AD257" s="25" t="n">
        <f aca="false">W257-AVERAGE(W$4:W257)</f>
        <v>-0.849543307086615</v>
      </c>
      <c r="AE257" s="25" t="n">
        <f aca="false">X257-AVERAGE(X$4:X257)</f>
        <v>-0.227771653543307</v>
      </c>
      <c r="AF257" s="25" t="n">
        <f aca="false">Y257-AVERAGE(Y$4:Y257)</f>
        <v>0.139204724409449</v>
      </c>
      <c r="AG257" s="25" t="n">
        <f aca="false">Z257-AVERAGE(Z$4:Z257)</f>
        <v>-0.0654251968503934</v>
      </c>
      <c r="AH257" s="25" t="n">
        <f aca="false">AA257-AVERAGE(AA$4:AA257)</f>
        <v>0.575736220472442</v>
      </c>
      <c r="AI257" s="25" t="n">
        <f aca="false">AB257-AVERAGE(AB$4:AB257)</f>
        <v>-0.779732283464567</v>
      </c>
      <c r="AJ257" s="25" t="n">
        <f aca="false">AC257-AVERAGE(AC$4:AC257)</f>
        <v>0.123594488188977</v>
      </c>
      <c r="AK257" s="23" t="n">
        <f aca="false">-RateDur*(P257-P256)/100</f>
        <v>-0.001862</v>
      </c>
      <c r="AL257" s="23" t="n">
        <f aca="false">-RateDur*(Q257-Q256)/100</f>
        <v>0.001007</v>
      </c>
      <c r="AM257" s="23" t="n">
        <f aca="false">-RateDur*(R257-R256)/100</f>
        <v>0.002926</v>
      </c>
      <c r="AN257" s="23" t="n">
        <f aca="false">-RateDur*(S257-S256)/100</f>
        <v>0.00836</v>
      </c>
      <c r="AO257" s="23" t="n">
        <f aca="false">-RateDur*(T257-T256)/100</f>
        <v>0.004199</v>
      </c>
      <c r="AP257" s="23" t="n">
        <f aca="false">-RateDur*(U257-U256)/100</f>
        <v>0.007467</v>
      </c>
      <c r="AQ257" s="23" t="n">
        <f aca="false">-RateDur*(V257-V256)/100</f>
        <v>0.00220399999999999</v>
      </c>
    </row>
    <row r="258" customFormat="false" ht="15" hidden="false" customHeight="false" outlineLevel="0" collapsed="false">
      <c r="A258" s="19" t="n">
        <v>45747</v>
      </c>
      <c r="B258" s="24" t="n">
        <v>1.792</v>
      </c>
      <c r="C258" s="24" t="n">
        <v>2.097</v>
      </c>
      <c r="D258" s="24" t="n">
        <v>2.582</v>
      </c>
      <c r="E258" s="24" t="n">
        <v>2.032</v>
      </c>
      <c r="F258" s="24" t="n">
        <v>3.916</v>
      </c>
      <c r="G258" s="24" t="n">
        <v>-0.228</v>
      </c>
      <c r="H258" s="24" t="n">
        <v>3.576</v>
      </c>
      <c r="I258" s="24" t="n">
        <v>2.22</v>
      </c>
      <c r="J258" s="24" t="n">
        <v>2.08</v>
      </c>
      <c r="K258" s="24" t="n">
        <v>2.252</v>
      </c>
      <c r="L258" s="24" t="n">
        <v>1.894</v>
      </c>
      <c r="M258" s="24" t="n">
        <v>2.5</v>
      </c>
      <c r="N258" s="24" t="n">
        <v>0.492</v>
      </c>
      <c r="O258" s="24" t="n">
        <v>2.201</v>
      </c>
      <c r="P258" s="24" t="n">
        <v>1.997</v>
      </c>
      <c r="Q258" s="24" t="n">
        <v>2.443</v>
      </c>
      <c r="R258" s="24" t="n">
        <v>3.01</v>
      </c>
      <c r="S258" s="24" t="n">
        <v>2.348</v>
      </c>
      <c r="T258" s="24" t="n">
        <v>4.153</v>
      </c>
      <c r="U258" s="24" t="n">
        <v>-0.13</v>
      </c>
      <c r="V258" s="24" t="n">
        <v>3.777</v>
      </c>
      <c r="W258" s="25" t="n">
        <f aca="false">B258-I258</f>
        <v>-0.428</v>
      </c>
      <c r="X258" s="25" t="n">
        <f aca="false">C258-J258</f>
        <v>0.0169999999999999</v>
      </c>
      <c r="Y258" s="25" t="n">
        <f aca="false">D258-K258</f>
        <v>0.33</v>
      </c>
      <c r="Z258" s="25" t="n">
        <f aca="false">E258-L258</f>
        <v>0.138</v>
      </c>
      <c r="AA258" s="25" t="n">
        <f aca="false">F258-M258</f>
        <v>1.416</v>
      </c>
      <c r="AB258" s="25" t="n">
        <f aca="false">G258-N258</f>
        <v>-0.72</v>
      </c>
      <c r="AC258" s="25" t="n">
        <f aca="false">H258-O258</f>
        <v>1.375</v>
      </c>
      <c r="AD258" s="25" t="n">
        <f aca="false">W258-AVERAGE(W$4:W258)</f>
        <v>-0.817325490196079</v>
      </c>
      <c r="AE258" s="25" t="n">
        <f aca="false">X258-AVERAGE(X$4:X258)</f>
        <v>-0.19998431372549</v>
      </c>
      <c r="AF258" s="25" t="n">
        <f aca="false">Y258-AVERAGE(Y$4:Y258)</f>
        <v>0.213364705882353</v>
      </c>
      <c r="AG258" s="25" t="n">
        <f aca="false">Z258-AVERAGE(Z$4:Z258)</f>
        <v>-0.17075294117647</v>
      </c>
      <c r="AH258" s="25" t="n">
        <f aca="false">AA258-AVERAGE(AA$4:AA258)</f>
        <v>0.374262745098039</v>
      </c>
      <c r="AI258" s="25" t="n">
        <f aca="false">AB258-AVERAGE(AB$4:AB258)</f>
        <v>-0.778666666666667</v>
      </c>
      <c r="AJ258" s="25" t="n">
        <f aca="false">AC258-AVERAGE(AC$4:AC258)</f>
        <v>-0.0820823529411765</v>
      </c>
      <c r="AK258" s="23" t="n">
        <f aca="false">-RateDur*(P258-P257)/100</f>
        <v>0.00254599999999999</v>
      </c>
      <c r="AL258" s="23" t="n">
        <f aca="false">-RateDur*(Q258-Q257)/100</f>
        <v>-0.001824</v>
      </c>
      <c r="AM258" s="23" t="n">
        <f aca="false">-RateDur*(R258-R257)/100</f>
        <v>-0.004161</v>
      </c>
      <c r="AN258" s="23" t="n">
        <f aca="false">-RateDur*(S258-S257)/100</f>
        <v>-0.001007</v>
      </c>
      <c r="AO258" s="23" t="n">
        <f aca="false">-RateDur*(T258-T257)/100</f>
        <v>0.00408500000000001</v>
      </c>
      <c r="AP258" s="23" t="n">
        <f aca="false">-RateDur*(U258-U257)/100</f>
        <v>0.003021</v>
      </c>
      <c r="AQ258" s="23" t="n">
        <f aca="false">-RateDur*(V258-V257)/100</f>
        <v>0.004408</v>
      </c>
    </row>
    <row r="259" customFormat="false" ht="15" hidden="false" customHeight="false" outlineLevel="0" collapsed="false">
      <c r="A259" s="19" t="n">
        <v>45777</v>
      </c>
      <c r="B259" s="24" t="n">
        <v>1.947</v>
      </c>
      <c r="C259" s="24" t="n">
        <v>2.013</v>
      </c>
      <c r="D259" s="24" t="n">
        <v>2.78</v>
      </c>
      <c r="E259" s="24" t="n">
        <v>2.263</v>
      </c>
      <c r="F259" s="24" t="n">
        <v>3.835</v>
      </c>
      <c r="G259" s="24" t="n">
        <v>-0.03</v>
      </c>
      <c r="H259" s="24" t="n">
        <v>3.242</v>
      </c>
      <c r="I259" s="24" t="n">
        <v>2.269</v>
      </c>
      <c r="J259" s="24" t="n">
        <v>1.943</v>
      </c>
      <c r="K259" s="24" t="n">
        <v>2.091</v>
      </c>
      <c r="L259" s="24" t="n">
        <v>1.762</v>
      </c>
      <c r="M259" s="24" t="n">
        <v>2.502</v>
      </c>
      <c r="N259" s="24" t="n">
        <v>0.518</v>
      </c>
      <c r="O259" s="24" t="n">
        <v>2.186</v>
      </c>
      <c r="P259" s="24" t="n">
        <v>2.131</v>
      </c>
      <c r="Q259" s="24" t="n">
        <v>2.285</v>
      </c>
      <c r="R259" s="24" t="n">
        <v>2.934</v>
      </c>
      <c r="S259" s="24" t="n">
        <v>2.541</v>
      </c>
      <c r="T259" s="24" t="n">
        <v>4.054</v>
      </c>
      <c r="U259" s="24" t="n">
        <v>0.334</v>
      </c>
      <c r="V259" s="24" t="n">
        <v>3.536</v>
      </c>
      <c r="W259" s="25" t="n">
        <f aca="false">B259-I259</f>
        <v>-0.322</v>
      </c>
      <c r="X259" s="25" t="n">
        <f aca="false">C259-J259</f>
        <v>0.0699999999999998</v>
      </c>
      <c r="Y259" s="25" t="n">
        <f aca="false">D259-K259</f>
        <v>0.689</v>
      </c>
      <c r="Z259" s="25" t="n">
        <f aca="false">E259-L259</f>
        <v>0.501</v>
      </c>
      <c r="AA259" s="25" t="n">
        <f aca="false">F259-M259</f>
        <v>1.333</v>
      </c>
      <c r="AB259" s="25" t="n">
        <f aca="false">G259-N259</f>
        <v>-0.548</v>
      </c>
      <c r="AC259" s="25" t="n">
        <f aca="false">H259-O259</f>
        <v>1.056</v>
      </c>
      <c r="AD259" s="25" t="n">
        <f aca="false">W259-AVERAGE(W$4:W259)</f>
        <v>-0.708546875</v>
      </c>
      <c r="AE259" s="25" t="n">
        <f aca="false">X259-AVERAGE(X$4:X259)</f>
        <v>-0.14641015625</v>
      </c>
      <c r="AF259" s="25" t="n">
        <f aca="false">Y259-AVERAGE(Y$4:Y259)</f>
        <v>0.57012890625</v>
      </c>
      <c r="AG259" s="25" t="n">
        <f aca="false">Z259-AVERAGE(Z$4:Z259)</f>
        <v>0.19149609375</v>
      </c>
      <c r="AH259" s="25" t="n">
        <f aca="false">AA259-AVERAGE(AA$4:AA259)</f>
        <v>0.290125</v>
      </c>
      <c r="AI259" s="25" t="n">
        <f aca="false">AB259-AVERAGE(AB$4:AB259)</f>
        <v>-0.604296875</v>
      </c>
      <c r="AJ259" s="25" t="n">
        <f aca="false">AC259-AVERAGE(AC$4:AC259)</f>
        <v>-0.399515625</v>
      </c>
      <c r="AK259" s="23" t="n">
        <f aca="false">-RateDur*(P259-P258)/100</f>
        <v>-0.00254599999999999</v>
      </c>
      <c r="AL259" s="23" t="n">
        <f aca="false">-RateDur*(Q259-Q258)/100</f>
        <v>0.003002</v>
      </c>
      <c r="AM259" s="23" t="n">
        <f aca="false">-RateDur*(R259-R258)/100</f>
        <v>0.00144399999999999</v>
      </c>
      <c r="AN259" s="23" t="n">
        <f aca="false">-RateDur*(S259-S258)/100</f>
        <v>-0.003667</v>
      </c>
      <c r="AO259" s="23" t="n">
        <f aca="false">-RateDur*(T259-T258)/100</f>
        <v>0.00188099999999999</v>
      </c>
      <c r="AP259" s="23" t="n">
        <f aca="false">-RateDur*(U259-U258)/100</f>
        <v>-0.008816</v>
      </c>
      <c r="AQ259" s="23" t="n">
        <f aca="false">-RateDur*(V259-V258)/100</f>
        <v>0.004579</v>
      </c>
    </row>
    <row r="260" customFormat="false" ht="15" hidden="false" customHeight="false" outlineLevel="0" collapsed="false">
      <c r="A260" s="19" t="n">
        <v>45808</v>
      </c>
      <c r="B260" s="24" t="n">
        <v>2.061</v>
      </c>
      <c r="C260" s="24" t="n">
        <v>2.153</v>
      </c>
      <c r="D260" s="24" t="n">
        <v>2.742</v>
      </c>
      <c r="E260" s="24" t="n">
        <v>2.214</v>
      </c>
      <c r="F260" s="24" t="n">
        <v>3.98</v>
      </c>
      <c r="G260" s="24" t="n">
        <v>-0.365</v>
      </c>
      <c r="H260" s="24" t="n">
        <v>3.353</v>
      </c>
      <c r="I260" s="24" t="n">
        <v>2.289</v>
      </c>
      <c r="J260" s="24" t="n">
        <v>1.932</v>
      </c>
      <c r="K260" s="24" t="n">
        <v>2.052</v>
      </c>
      <c r="L260" s="24" t="n">
        <v>1.696</v>
      </c>
      <c r="M260" s="24" t="n">
        <v>2.514</v>
      </c>
      <c r="N260" s="24" t="n">
        <v>0.525</v>
      </c>
      <c r="O260" s="24" t="n">
        <v>2.193</v>
      </c>
      <c r="P260" s="24" t="n">
        <v>2.261</v>
      </c>
      <c r="Q260" s="24" t="n">
        <v>2.427</v>
      </c>
      <c r="R260" s="24" t="n">
        <v>2.778</v>
      </c>
      <c r="S260" s="24" t="n">
        <v>2.546</v>
      </c>
      <c r="T260" s="24" t="n">
        <v>4.313</v>
      </c>
      <c r="U260" s="24" t="n">
        <v>-0.125</v>
      </c>
      <c r="V260" s="24" t="n">
        <v>3.594</v>
      </c>
      <c r="W260" s="25" t="n">
        <f aca="false">B260-I260</f>
        <v>-0.228</v>
      </c>
      <c r="X260" s="25" t="n">
        <f aca="false">C260-J260</f>
        <v>0.221</v>
      </c>
      <c r="Y260" s="25" t="n">
        <f aca="false">D260-K260</f>
        <v>0.69</v>
      </c>
      <c r="Z260" s="25" t="n">
        <f aca="false">E260-L260</f>
        <v>0.518</v>
      </c>
      <c r="AA260" s="25" t="n">
        <f aca="false">F260-M260</f>
        <v>1.466</v>
      </c>
      <c r="AB260" s="25" t="n">
        <f aca="false">G260-N260</f>
        <v>-0.89</v>
      </c>
      <c r="AC260" s="25" t="n">
        <f aca="false">H260-O260</f>
        <v>1.16</v>
      </c>
      <c r="AD260" s="25" t="n">
        <f aca="false">W260-AVERAGE(W$4:W260)</f>
        <v>-0.612155642023347</v>
      </c>
      <c r="AE260" s="25" t="n">
        <f aca="false">X260-AVERAGE(X$4:X260)</f>
        <v>0.00457198443579776</v>
      </c>
      <c r="AF260" s="25" t="n">
        <f aca="false">Y260-AVERAGE(Y$4:Y260)</f>
        <v>0.568906614785992</v>
      </c>
      <c r="AG260" s="25" t="n">
        <f aca="false">Z260-AVERAGE(Z$4:Z260)</f>
        <v>0.207684824902724</v>
      </c>
      <c r="AH260" s="25" t="n">
        <f aca="false">AA260-AVERAGE(AA$4:AA260)</f>
        <v>0.42147859922179</v>
      </c>
      <c r="AI260" s="25" t="n">
        <f aca="false">AB260-AVERAGE(AB$4:AB260)</f>
        <v>-0.942614785992218</v>
      </c>
      <c r="AJ260" s="25" t="n">
        <f aca="false">AC260-AVERAGE(AC$4:AC260)</f>
        <v>-0.294365758754864</v>
      </c>
      <c r="AK260" s="23" t="n">
        <f aca="false">-RateDur*(P260-P259)/100</f>
        <v>-0.00247000000000001</v>
      </c>
      <c r="AL260" s="23" t="n">
        <f aca="false">-RateDur*(Q260-Q259)/100</f>
        <v>-0.002698</v>
      </c>
      <c r="AM260" s="23" t="n">
        <f aca="false">-RateDur*(R260-R259)/100</f>
        <v>0.002964</v>
      </c>
      <c r="AN260" s="23" t="n">
        <f aca="false">-RateDur*(S260-S259)/100</f>
        <v>-9.4999999999998E-005</v>
      </c>
      <c r="AO260" s="23" t="n">
        <f aca="false">-RateDur*(T260-T259)/100</f>
        <v>-0.00492099999999999</v>
      </c>
      <c r="AP260" s="23" t="n">
        <f aca="false">-RateDur*(U260-U259)/100</f>
        <v>0.008721</v>
      </c>
      <c r="AQ260" s="23" t="n">
        <f aca="false">-RateDur*(V260-V259)/100</f>
        <v>-0.001102</v>
      </c>
    </row>
    <row r="261" customFormat="false" ht="15" hidden="false" customHeight="false" outlineLevel="0" collapsed="false">
      <c r="A261" s="19" t="n">
        <v>45838</v>
      </c>
      <c r="B261" s="24" t="n">
        <v>2.013</v>
      </c>
      <c r="C261" s="24" t="n">
        <v>2.016</v>
      </c>
      <c r="D261" s="24" t="n">
        <v>2.835</v>
      </c>
      <c r="E261" s="24" t="n">
        <v>1.978</v>
      </c>
      <c r="F261" s="24" t="n">
        <v>3.702</v>
      </c>
      <c r="G261" s="24" t="n">
        <v>-0.714</v>
      </c>
      <c r="H261" s="24" t="n">
        <v>3.489</v>
      </c>
      <c r="I261" s="24" t="n">
        <v>2.281</v>
      </c>
      <c r="J261" s="24" t="n">
        <v>1.855</v>
      </c>
      <c r="K261" s="24" t="n">
        <v>1.978</v>
      </c>
      <c r="L261" s="24" t="n">
        <v>1.61</v>
      </c>
      <c r="M261" s="24" t="n">
        <v>2.52</v>
      </c>
      <c r="N261" s="24" t="n">
        <v>0.49</v>
      </c>
      <c r="O261" s="24" t="n">
        <v>2.229</v>
      </c>
      <c r="P261" s="24" t="n">
        <v>2.545</v>
      </c>
      <c r="Q261" s="24" t="n">
        <v>2.273</v>
      </c>
      <c r="R261" s="24" t="n">
        <v>3.154</v>
      </c>
      <c r="S261" s="24" t="n">
        <v>2.388</v>
      </c>
      <c r="T261" s="24" t="n">
        <v>3.912</v>
      </c>
      <c r="U261" s="24" t="n">
        <v>-0.456</v>
      </c>
      <c r="V261" s="24" t="n">
        <v>3.56</v>
      </c>
      <c r="W261" s="25" t="n">
        <f aca="false">B261-I261</f>
        <v>-0.268</v>
      </c>
      <c r="X261" s="25" t="n">
        <f aca="false">C261-J261</f>
        <v>0.161</v>
      </c>
      <c r="Y261" s="25" t="n">
        <f aca="false">D261-K261</f>
        <v>0.857</v>
      </c>
      <c r="Z261" s="25" t="n">
        <f aca="false">E261-L261</f>
        <v>0.368</v>
      </c>
      <c r="AA261" s="25" t="n">
        <f aca="false">F261-M261</f>
        <v>1.182</v>
      </c>
      <c r="AB261" s="25" t="n">
        <f aca="false">G261-N261</f>
        <v>-1.204</v>
      </c>
      <c r="AC261" s="25" t="n">
        <f aca="false">H261-O261</f>
        <v>1.26</v>
      </c>
      <c r="AD261" s="25" t="n">
        <f aca="false">W261-AVERAGE(W$4:W261)</f>
        <v>-0.649627906976744</v>
      </c>
      <c r="AE261" s="25" t="n">
        <f aca="false">X261-AVERAGE(X$4:X261)</f>
        <v>-0.0552131782945736</v>
      </c>
      <c r="AF261" s="25" t="n">
        <f aca="false">Y261-AVERAGE(Y$4:Y261)</f>
        <v>0.733054263565891</v>
      </c>
      <c r="AG261" s="25" t="n">
        <f aca="false">Z261-AVERAGE(Z$4:Z261)</f>
        <v>0.0574612403100774</v>
      </c>
      <c r="AH261" s="25" t="n">
        <f aca="false">AA261-AVERAGE(AA$4:AA261)</f>
        <v>0.136945736434108</v>
      </c>
      <c r="AI261" s="25" t="n">
        <f aca="false">AB261-AVERAGE(AB$4:AB261)</f>
        <v>-1.25174418604651</v>
      </c>
      <c r="AJ261" s="25" t="n">
        <f aca="false">AC261-AVERAGE(AC$4:AC261)</f>
        <v>-0.193612403100775</v>
      </c>
      <c r="AK261" s="23" t="n">
        <f aca="false">-RateDur*(P261-P260)/100</f>
        <v>-0.005396</v>
      </c>
      <c r="AL261" s="23" t="n">
        <f aca="false">-RateDur*(Q261-Q260)/100</f>
        <v>0.002926</v>
      </c>
      <c r="AM261" s="23" t="n">
        <f aca="false">-RateDur*(R261-R260)/100</f>
        <v>-0.007144</v>
      </c>
      <c r="AN261" s="23" t="n">
        <f aca="false">-RateDur*(S261-S260)/100</f>
        <v>0.003002</v>
      </c>
      <c r="AO261" s="23" t="n">
        <f aca="false">-RateDur*(T261-T260)/100</f>
        <v>0.007619</v>
      </c>
      <c r="AP261" s="23" t="n">
        <f aca="false">-RateDur*(U261-U260)/100</f>
        <v>0.006289</v>
      </c>
      <c r="AQ261" s="23" t="n">
        <f aca="false">-RateDur*(V261-V260)/100</f>
        <v>0.000645999999999996</v>
      </c>
    </row>
    <row r="262" customFormat="false" ht="15" hidden="false" customHeight="false" outlineLevel="0" collapsed="false">
      <c r="A262" s="19" t="n">
        <v>45869</v>
      </c>
      <c r="B262" s="24" t="n">
        <v>2.057</v>
      </c>
      <c r="C262" s="24" t="n">
        <v>1.812</v>
      </c>
      <c r="D262" s="24" t="n">
        <v>2.879</v>
      </c>
      <c r="E262" s="24" t="n">
        <v>2.056</v>
      </c>
      <c r="F262" s="24" t="n">
        <v>3.36</v>
      </c>
      <c r="G262" s="24" t="n">
        <v>-0.778</v>
      </c>
      <c r="H262" s="24" t="n">
        <v>3.389</v>
      </c>
      <c r="I262" s="24" t="n">
        <v>2.208</v>
      </c>
      <c r="J262" s="24" t="n">
        <v>1.819</v>
      </c>
      <c r="K262" s="24" t="n">
        <v>2.099</v>
      </c>
      <c r="L262" s="24" t="n">
        <v>1.685</v>
      </c>
      <c r="M262" s="24" t="n">
        <v>2.666</v>
      </c>
      <c r="N262" s="24" t="n">
        <v>0.507</v>
      </c>
      <c r="O262" s="24" t="n">
        <v>2.23</v>
      </c>
      <c r="P262" s="24" t="n">
        <v>2.292</v>
      </c>
      <c r="Q262" s="24" t="n">
        <v>1.967</v>
      </c>
      <c r="R262" s="24" t="n">
        <v>3.039</v>
      </c>
      <c r="S262" s="24" t="n">
        <v>2.436</v>
      </c>
      <c r="T262" s="24" t="n">
        <v>3.486</v>
      </c>
      <c r="U262" s="24" t="n">
        <v>-0.469</v>
      </c>
      <c r="V262" s="24" t="n">
        <v>3.627</v>
      </c>
      <c r="W262" s="25" t="n">
        <f aca="false">B262-I262</f>
        <v>-0.151</v>
      </c>
      <c r="X262" s="25" t="n">
        <f aca="false">C262-J262</f>
        <v>-0.0069999999999999</v>
      </c>
      <c r="Y262" s="25" t="n">
        <f aca="false">D262-K262</f>
        <v>0.78</v>
      </c>
      <c r="Z262" s="25" t="n">
        <f aca="false">E262-L262</f>
        <v>0.371</v>
      </c>
      <c r="AA262" s="25" t="n">
        <f aca="false">F262-M262</f>
        <v>0.694</v>
      </c>
      <c r="AB262" s="25" t="n">
        <f aca="false">G262-N262</f>
        <v>-1.285</v>
      </c>
      <c r="AC262" s="25" t="n">
        <f aca="false">H262-O262</f>
        <v>1.159</v>
      </c>
      <c r="AD262" s="25" t="n">
        <f aca="false">W262-AVERAGE(W$4:W262)</f>
        <v>-0.530571428571429</v>
      </c>
      <c r="AE262" s="25" t="n">
        <f aca="false">X262-AVERAGE(X$4:X262)</f>
        <v>-0.222351351351351</v>
      </c>
      <c r="AF262" s="25" t="n">
        <f aca="false">Y262-AVERAGE(Y$4:Y262)</f>
        <v>0.653521235521235</v>
      </c>
      <c r="AG262" s="25" t="n">
        <f aca="false">Z262-AVERAGE(Z$4:Z262)</f>
        <v>0.0602277992277993</v>
      </c>
      <c r="AH262" s="25" t="n">
        <f aca="false">AA262-AVERAGE(AA$4:AA262)</f>
        <v>-0.349698841698842</v>
      </c>
      <c r="AI262" s="25" t="n">
        <f aca="false">AB262-AVERAGE(AB$4:AB262)</f>
        <v>-1.32759845559846</v>
      </c>
      <c r="AJ262" s="25" t="n">
        <f aca="false">AC262-AVERAGE(AC$4:AC262)</f>
        <v>-0.293474903474904</v>
      </c>
      <c r="AK262" s="23" t="n">
        <f aca="false">-RateDur*(P262-P261)/100</f>
        <v>0.004807</v>
      </c>
      <c r="AL262" s="23" t="n">
        <f aca="false">-RateDur*(Q262-Q261)/100</f>
        <v>0.005814</v>
      </c>
      <c r="AM262" s="23" t="n">
        <f aca="false">-RateDur*(R262-R261)/100</f>
        <v>0.002185</v>
      </c>
      <c r="AN262" s="23" t="n">
        <f aca="false">-RateDur*(S262-S261)/100</f>
        <v>-0.000912000000000001</v>
      </c>
      <c r="AO262" s="23" t="n">
        <f aca="false">-RateDur*(T262-T261)/100</f>
        <v>0.008094</v>
      </c>
      <c r="AP262" s="23" t="n">
        <f aca="false">-RateDur*(U262-U261)/100</f>
        <v>0.000246999999999999</v>
      </c>
      <c r="AQ262" s="23" t="n">
        <f aca="false">-RateDur*(V262-V261)/100</f>
        <v>-0.00127299999999999</v>
      </c>
    </row>
    <row r="263" customFormat="false" ht="15" hidden="false" customHeight="false" outlineLevel="0" collapsed="false">
      <c r="A263" s="19" t="n">
        <v>45900</v>
      </c>
      <c r="B263" s="24" t="n">
        <v>1.974</v>
      </c>
      <c r="C263" s="24" t="n">
        <v>1.781</v>
      </c>
      <c r="D263" s="24" t="n">
        <v>3.153</v>
      </c>
      <c r="E263" s="24" t="n">
        <v>1.841</v>
      </c>
      <c r="F263" s="24" t="n">
        <v>3.514</v>
      </c>
      <c r="G263" s="24" t="n">
        <v>-0.779</v>
      </c>
      <c r="H263" s="24" t="n">
        <v>3.549</v>
      </c>
      <c r="I263" s="24" t="n">
        <v>2.283</v>
      </c>
      <c r="J263" s="24" t="n">
        <v>1.874</v>
      </c>
      <c r="K263" s="24" t="n">
        <v>2.018</v>
      </c>
      <c r="L263" s="24" t="n">
        <v>1.793</v>
      </c>
      <c r="M263" s="24" t="n">
        <v>2.713</v>
      </c>
      <c r="N263" s="24" t="n">
        <v>0.472</v>
      </c>
      <c r="O263" s="24" t="n">
        <v>2.293</v>
      </c>
      <c r="P263" s="24" t="n">
        <v>2.007</v>
      </c>
      <c r="Q263" s="24" t="n">
        <v>2.034</v>
      </c>
      <c r="R263" s="24" t="n">
        <v>3.555</v>
      </c>
      <c r="S263" s="24" t="n">
        <v>2.101</v>
      </c>
      <c r="T263" s="24" t="n">
        <v>3.886</v>
      </c>
      <c r="U263" s="24" t="n">
        <v>-0.45</v>
      </c>
      <c r="V263" s="24" t="n">
        <v>3.809</v>
      </c>
      <c r="W263" s="25" t="n">
        <f aca="false">B263-I263</f>
        <v>-0.309</v>
      </c>
      <c r="X263" s="25" t="n">
        <f aca="false">C263-J263</f>
        <v>-0.0930000000000002</v>
      </c>
      <c r="Y263" s="25" t="n">
        <f aca="false">D263-K263</f>
        <v>1.135</v>
      </c>
      <c r="Z263" s="25" t="n">
        <f aca="false">E263-L263</f>
        <v>0.048</v>
      </c>
      <c r="AA263" s="25" t="n">
        <f aca="false">F263-M263</f>
        <v>0.801</v>
      </c>
      <c r="AB263" s="25" t="n">
        <f aca="false">G263-N263</f>
        <v>-1.251</v>
      </c>
      <c r="AC263" s="25" t="n">
        <f aca="false">H263-O263</f>
        <v>1.256</v>
      </c>
      <c r="AD263" s="25" t="n">
        <f aca="false">W263-AVERAGE(W$4:W263)</f>
        <v>-0.685923076923077</v>
      </c>
      <c r="AE263" s="25" t="n">
        <f aca="false">X263-AVERAGE(X$4:X263)</f>
        <v>-0.307165384615385</v>
      </c>
      <c r="AF263" s="25" t="n">
        <f aca="false">Y263-AVERAGE(Y$4:Y263)</f>
        <v>1.00464230769231</v>
      </c>
      <c r="AG263" s="25" t="n">
        <f aca="false">Z263-AVERAGE(Z$4:Z263)</f>
        <v>-0.261761538461538</v>
      </c>
      <c r="AH263" s="25" t="n">
        <f aca="false">AA263-AVERAGE(AA$4:AA263)</f>
        <v>-0.241765384615385</v>
      </c>
      <c r="AI263" s="25" t="n">
        <f aca="false">AB263-AVERAGE(AB$4:AB263)</f>
        <v>-1.28862307692308</v>
      </c>
      <c r="AJ263" s="25" t="n">
        <f aca="false">AC263-AVERAGE(AC$4:AC263)</f>
        <v>-0.195719230769231</v>
      </c>
      <c r="AK263" s="23" t="n">
        <f aca="false">-RateDur*(P263-P262)/100</f>
        <v>0.00541499999999999</v>
      </c>
      <c r="AL263" s="23" t="n">
        <f aca="false">-RateDur*(Q263-Q262)/100</f>
        <v>-0.00127299999999999</v>
      </c>
      <c r="AM263" s="23" t="n">
        <f aca="false">-RateDur*(R263-R262)/100</f>
        <v>-0.009804</v>
      </c>
      <c r="AN263" s="23" t="n">
        <f aca="false">-RateDur*(S263-S262)/100</f>
        <v>0.006365</v>
      </c>
      <c r="AO263" s="23" t="n">
        <f aca="false">-RateDur*(T263-T262)/100</f>
        <v>-0.0076</v>
      </c>
      <c r="AP263" s="23" t="n">
        <f aca="false">-RateDur*(U263-U262)/100</f>
        <v>-0.000360999999999999</v>
      </c>
      <c r="AQ263" s="23" t="n">
        <f aca="false">-RateDur*(V263-V262)/100</f>
        <v>-0.00345800000000001</v>
      </c>
    </row>
    <row r="264" customFormat="false" ht="15" hidden="false" customHeight="false" outlineLevel="0" collapsed="false">
      <c r="A264" s="19" t="n">
        <v>45930</v>
      </c>
      <c r="B264" s="24" t="n">
        <v>1.806</v>
      </c>
      <c r="C264" s="24" t="n">
        <v>1.991</v>
      </c>
      <c r="D264" s="24" t="n">
        <v>3.276</v>
      </c>
      <c r="E264" s="24" t="n">
        <v>1.952</v>
      </c>
      <c r="F264" s="24" t="n">
        <v>3.443</v>
      </c>
      <c r="G264" s="24" t="n">
        <v>-0.8</v>
      </c>
      <c r="H264" s="24" t="n">
        <v>3.5</v>
      </c>
      <c r="I264" s="24" t="n">
        <v>2.331</v>
      </c>
      <c r="J264" s="24" t="n">
        <v>1.894</v>
      </c>
      <c r="K264" s="24" t="n">
        <v>2.061</v>
      </c>
      <c r="L264" s="24" t="n">
        <v>1.855</v>
      </c>
      <c r="M264" s="24" t="n">
        <v>2.527</v>
      </c>
      <c r="N264" s="24" t="n">
        <v>0.499</v>
      </c>
      <c r="O264" s="24" t="n">
        <v>2.4</v>
      </c>
      <c r="P264" s="24" t="n">
        <v>2.099</v>
      </c>
      <c r="Q264" s="24" t="n">
        <v>2.233</v>
      </c>
      <c r="R264" s="24" t="n">
        <v>3.417</v>
      </c>
      <c r="S264" s="24" t="n">
        <v>2.266</v>
      </c>
      <c r="T264" s="24" t="n">
        <v>3.763</v>
      </c>
      <c r="U264" s="24" t="n">
        <v>-0.415</v>
      </c>
      <c r="V264" s="24" t="n">
        <v>3.664</v>
      </c>
      <c r="W264" s="25" t="n">
        <f aca="false">B264-I264</f>
        <v>-0.525</v>
      </c>
      <c r="X264" s="25" t="n">
        <f aca="false">C264-J264</f>
        <v>0.0970000000000002</v>
      </c>
      <c r="Y264" s="25" t="n">
        <f aca="false">D264-K264</f>
        <v>1.215</v>
      </c>
      <c r="Z264" s="25" t="n">
        <f aca="false">E264-L264</f>
        <v>0.097</v>
      </c>
      <c r="AA264" s="25" t="n">
        <f aca="false">F264-M264</f>
        <v>0.916</v>
      </c>
      <c r="AB264" s="25" t="n">
        <f aca="false">G264-N264</f>
        <v>-1.299</v>
      </c>
      <c r="AC264" s="25" t="n">
        <f aca="false">H264-O264</f>
        <v>1.1</v>
      </c>
      <c r="AD264" s="25" t="n">
        <f aca="false">W264-AVERAGE(W$4:W264)</f>
        <v>-0.898467432950191</v>
      </c>
      <c r="AE264" s="25" t="n">
        <f aca="false">X264-AVERAGE(X$4:X264)</f>
        <v>-0.116716475095785</v>
      </c>
      <c r="AF264" s="25" t="n">
        <f aca="false">Y264-AVERAGE(Y$4:Y264)</f>
        <v>1.08048659003831</v>
      </c>
      <c r="AG264" s="25" t="n">
        <f aca="false">Z264-AVERAGE(Z$4:Z264)</f>
        <v>-0.211946360153257</v>
      </c>
      <c r="AH264" s="25" t="n">
        <f aca="false">AA264-AVERAGE(AA$4:AA264)</f>
        <v>-0.12627969348659</v>
      </c>
      <c r="AI264" s="25" t="n">
        <f aca="false">AB264-AVERAGE(AB$4:AB264)</f>
        <v>-1.33150191570881</v>
      </c>
      <c r="AJ264" s="25" t="n">
        <f aca="false">AC264-AVERAGE(AC$4:AC264)</f>
        <v>-0.350371647509579</v>
      </c>
      <c r="AK264" s="23" t="n">
        <f aca="false">-RateDur*(P264-P263)/100</f>
        <v>-0.001748</v>
      </c>
      <c r="AL264" s="23" t="n">
        <f aca="false">-RateDur*(Q264-Q263)/100</f>
        <v>-0.00378100000000001</v>
      </c>
      <c r="AM264" s="23" t="n">
        <f aca="false">-RateDur*(R264-R263)/100</f>
        <v>0.00262200000000001</v>
      </c>
      <c r="AN264" s="23" t="n">
        <f aca="false">-RateDur*(S264-S263)/100</f>
        <v>-0.003135</v>
      </c>
      <c r="AO264" s="23" t="n">
        <f aca="false">-RateDur*(T264-T263)/100</f>
        <v>0.002337</v>
      </c>
      <c r="AP264" s="23" t="n">
        <f aca="false">-RateDur*(U264-U263)/100</f>
        <v>-0.000665000000000001</v>
      </c>
      <c r="AQ264" s="23" t="n">
        <f aca="false">-RateDur*(V264-V263)/100</f>
        <v>0.002755</v>
      </c>
    </row>
    <row r="265" customFormat="false" ht="15" hidden="false" customHeight="false" outlineLevel="0" collapsed="false">
      <c r="A265" s="19" t="n">
        <v>45961</v>
      </c>
      <c r="B265" s="24" t="n">
        <v>1.844</v>
      </c>
      <c r="C265" s="24" t="n">
        <v>1.827</v>
      </c>
      <c r="D265" s="24" t="n">
        <v>3.484</v>
      </c>
      <c r="E265" s="24" t="n">
        <v>1.899</v>
      </c>
      <c r="F265" s="24" t="n">
        <v>3.434</v>
      </c>
      <c r="G265" s="24" t="n">
        <v>-0.729</v>
      </c>
      <c r="H265" s="24" t="n">
        <v>3.5</v>
      </c>
      <c r="I265" s="24" t="n">
        <v>2.368</v>
      </c>
      <c r="J265" s="24" t="n">
        <v>1.893</v>
      </c>
      <c r="K265" s="24" t="n">
        <v>2.126</v>
      </c>
      <c r="L265" s="24" t="n">
        <v>1.857</v>
      </c>
      <c r="M265" s="24" t="n">
        <v>2.577</v>
      </c>
      <c r="N265" s="24" t="n">
        <v>0.515</v>
      </c>
      <c r="O265" s="24" t="n">
        <v>2.521</v>
      </c>
      <c r="P265" s="24" t="n">
        <v>1.96</v>
      </c>
      <c r="Q265" s="24" t="n">
        <v>1.963</v>
      </c>
      <c r="R265" s="24" t="n">
        <v>3.567</v>
      </c>
      <c r="S265" s="24" t="n">
        <v>2.165</v>
      </c>
      <c r="T265" s="24" t="n">
        <v>3.676</v>
      </c>
      <c r="U265" s="24" t="n">
        <v>-0.474</v>
      </c>
      <c r="V265" s="24" t="n">
        <v>3.807</v>
      </c>
      <c r="W265" s="25" t="n">
        <f aca="false">B265-I265</f>
        <v>-0.524</v>
      </c>
      <c r="X265" s="25" t="n">
        <f aca="false">C265-J265</f>
        <v>-0.0660000000000001</v>
      </c>
      <c r="Y265" s="25" t="n">
        <f aca="false">D265-K265</f>
        <v>1.358</v>
      </c>
      <c r="Z265" s="25" t="n">
        <f aca="false">E265-L265</f>
        <v>0.042</v>
      </c>
      <c r="AA265" s="25" t="n">
        <f aca="false">F265-M265</f>
        <v>0.857</v>
      </c>
      <c r="AB265" s="25" t="n">
        <f aca="false">G265-N265</f>
        <v>-1.244</v>
      </c>
      <c r="AC265" s="25" t="n">
        <f aca="false">H265-O265</f>
        <v>0.979</v>
      </c>
      <c r="AD265" s="25" t="n">
        <f aca="false">W265-AVERAGE(W$4:W265)</f>
        <v>-0.894041984732824</v>
      </c>
      <c r="AE265" s="25" t="n">
        <f aca="false">X265-AVERAGE(X$4:X265)</f>
        <v>-0.278648854961832</v>
      </c>
      <c r="AF265" s="25" t="n">
        <f aca="false">Y265-AVERAGE(Y$4:Y265)</f>
        <v>1.21881679389313</v>
      </c>
      <c r="AG265" s="25" t="n">
        <f aca="false">Z265-AVERAGE(Z$4:Z265)</f>
        <v>-0.265927480916031</v>
      </c>
      <c r="AH265" s="25" t="n">
        <f aca="false">AA265-AVERAGE(AA$4:AA265)</f>
        <v>-0.184572519083969</v>
      </c>
      <c r="AI265" s="25" t="n">
        <f aca="false">AB265-AVERAGE(AB$4:AB265)</f>
        <v>-1.27162977099237</v>
      </c>
      <c r="AJ265" s="25" t="n">
        <f aca="false">AC265-AVERAGE(AC$4:AC265)</f>
        <v>-0.469572519083969</v>
      </c>
      <c r="AK265" s="23" t="n">
        <f aca="false">-RateDur*(P265-P264)/100</f>
        <v>0.002641</v>
      </c>
      <c r="AL265" s="23" t="n">
        <f aca="false">-RateDur*(Q265-Q264)/100</f>
        <v>0.00513</v>
      </c>
      <c r="AM265" s="23" t="n">
        <f aca="false">-RateDur*(R265-R264)/100</f>
        <v>-0.00285000000000001</v>
      </c>
      <c r="AN265" s="23" t="n">
        <f aca="false">-RateDur*(S265-S264)/100</f>
        <v>0.001919</v>
      </c>
      <c r="AO265" s="23" t="n">
        <f aca="false">-RateDur*(T265-T264)/100</f>
        <v>0.001653</v>
      </c>
      <c r="AP265" s="23" t="n">
        <f aca="false">-RateDur*(U265-U264)/100</f>
        <v>0.001121</v>
      </c>
      <c r="AQ265" s="23" t="n">
        <f aca="false">-RateDur*(V265-V264)/100</f>
        <v>-0.002717</v>
      </c>
    </row>
    <row r="266" customFormat="false" ht="15" hidden="false" customHeight="false" outlineLevel="0" collapsed="false">
      <c r="A266" s="19" t="n">
        <v>45991</v>
      </c>
      <c r="B266" s="24" t="n">
        <v>1.936</v>
      </c>
      <c r="C266" s="24" t="n">
        <v>1.966</v>
      </c>
      <c r="D266" s="24" t="n">
        <v>2.953</v>
      </c>
      <c r="E266" s="24" t="n">
        <v>2.094</v>
      </c>
      <c r="F266" s="24" t="n">
        <v>3.663</v>
      </c>
      <c r="G266" s="24" t="n">
        <v>-0.519</v>
      </c>
      <c r="H266" s="24" t="n">
        <v>3.616</v>
      </c>
      <c r="I266" s="24" t="n">
        <v>2.272</v>
      </c>
      <c r="J266" s="24" t="n">
        <v>1.789</v>
      </c>
      <c r="K266" s="24" t="n">
        <v>2.084</v>
      </c>
      <c r="L266" s="24" t="n">
        <v>1.705</v>
      </c>
      <c r="M266" s="24" t="n">
        <v>2.614</v>
      </c>
      <c r="N266" s="24" t="n">
        <v>0.398</v>
      </c>
      <c r="O266" s="24" t="n">
        <v>2.499</v>
      </c>
      <c r="P266" s="24" t="n">
        <v>2.058</v>
      </c>
      <c r="Q266" s="24" t="n">
        <v>2.078</v>
      </c>
      <c r="R266" s="24" t="n">
        <v>3.117</v>
      </c>
      <c r="S266" s="24" t="n">
        <v>2.486</v>
      </c>
      <c r="T266" s="24" t="n">
        <v>3.886</v>
      </c>
      <c r="U266" s="24" t="n">
        <v>-0.437</v>
      </c>
      <c r="V266" s="24" t="n">
        <v>3.978</v>
      </c>
      <c r="W266" s="25" t="n">
        <f aca="false">B266-I266</f>
        <v>-0.336</v>
      </c>
      <c r="X266" s="25" t="n">
        <f aca="false">C266-J266</f>
        <v>0.177</v>
      </c>
      <c r="Y266" s="25" t="n">
        <f aca="false">D266-K266</f>
        <v>0.869</v>
      </c>
      <c r="Z266" s="25" t="n">
        <f aca="false">E266-L266</f>
        <v>0.389</v>
      </c>
      <c r="AA266" s="25" t="n">
        <f aca="false">F266-M266</f>
        <v>1.049</v>
      </c>
      <c r="AB266" s="25" t="n">
        <f aca="false">G266-N266</f>
        <v>-0.917</v>
      </c>
      <c r="AC266" s="25" t="n">
        <f aca="false">H266-O266</f>
        <v>1.117</v>
      </c>
      <c r="AD266" s="25" t="n">
        <f aca="false">W266-AVERAGE(W$4:W266)</f>
        <v>-0.703357414448669</v>
      </c>
      <c r="AE266" s="25" t="n">
        <f aca="false">X266-AVERAGE(X$4:X266)</f>
        <v>-0.0355133079847908</v>
      </c>
      <c r="AF266" s="25" t="n">
        <f aca="false">Y266-AVERAGE(Y$4:Y266)</f>
        <v>0.727041825095057</v>
      </c>
      <c r="AG266" s="25" t="n">
        <f aca="false">Z266-AVERAGE(Z$4:Z266)</f>
        <v>0.0807642585551329</v>
      </c>
      <c r="AH266" s="25" t="n">
        <f aca="false">AA266-AVERAGE(AA$4:AA266)</f>
        <v>0.00739923954372634</v>
      </c>
      <c r="AI266" s="25" t="n">
        <f aca="false">AB266-AVERAGE(AB$4:AB266)</f>
        <v>-0.941038022813688</v>
      </c>
      <c r="AJ266" s="25" t="n">
        <f aca="false">AC266-AVERAGE(AC$4:AC266)</f>
        <v>-0.330311787072243</v>
      </c>
      <c r="AK266" s="23" t="n">
        <f aca="false">-RateDur*(P266-P265)/100</f>
        <v>-0.001862</v>
      </c>
      <c r="AL266" s="23" t="n">
        <f aca="false">-RateDur*(Q266-Q265)/100</f>
        <v>-0.002185</v>
      </c>
      <c r="AM266" s="23" t="n">
        <f aca="false">-RateDur*(R266-R265)/100</f>
        <v>0.00855</v>
      </c>
      <c r="AN266" s="23" t="n">
        <f aca="false">-RateDur*(S266-S265)/100</f>
        <v>-0.006099</v>
      </c>
      <c r="AO266" s="23" t="n">
        <f aca="false">-RateDur*(T266-T265)/100</f>
        <v>-0.00399</v>
      </c>
      <c r="AP266" s="23" t="n">
        <f aca="false">-RateDur*(U266-U265)/100</f>
        <v>-0.000703</v>
      </c>
      <c r="AQ266" s="23" t="n">
        <f aca="false">-RateDur*(V266-V265)/100</f>
        <v>-0.003249</v>
      </c>
    </row>
    <row r="267" customFormat="false" ht="15" hidden="false" customHeight="false" outlineLevel="0" collapsed="false">
      <c r="A267" s="19" t="n">
        <v>46022</v>
      </c>
      <c r="B267" s="24" t="n">
        <v>2.045</v>
      </c>
      <c r="C267" s="24" t="n">
        <v>1.812</v>
      </c>
      <c r="D267" s="24" t="n">
        <v>3.032</v>
      </c>
      <c r="E267" s="24" t="n">
        <v>1.937</v>
      </c>
      <c r="F267" s="24" t="n">
        <v>4.062</v>
      </c>
      <c r="G267" s="24" t="n">
        <v>-0.611</v>
      </c>
      <c r="H267" s="24" t="n">
        <v>4.103</v>
      </c>
      <c r="I267" s="24" t="n">
        <v>2.206</v>
      </c>
      <c r="J267" s="24" t="n">
        <v>1.666</v>
      </c>
      <c r="K267" s="24" t="n">
        <v>2.102</v>
      </c>
      <c r="L267" s="24" t="n">
        <v>1.869</v>
      </c>
      <c r="M267" s="24" t="n">
        <v>2.571</v>
      </c>
      <c r="N267" s="24" t="n">
        <v>0.351</v>
      </c>
      <c r="O267" s="24" t="n">
        <v>2.501</v>
      </c>
      <c r="P267" s="24" t="n">
        <v>2.26</v>
      </c>
      <c r="Q267" s="24" t="n">
        <v>2.077</v>
      </c>
      <c r="R267" s="24" t="n">
        <v>3.315</v>
      </c>
      <c r="S267" s="24" t="n">
        <v>2.235</v>
      </c>
      <c r="T267" s="24" t="n">
        <v>4.103</v>
      </c>
      <c r="U267" s="24" t="n">
        <v>-0.261</v>
      </c>
      <c r="V267" s="24" t="n">
        <v>4.328</v>
      </c>
      <c r="W267" s="25" t="n">
        <f aca="false">B267-I267</f>
        <v>-0.161</v>
      </c>
      <c r="X267" s="25" t="n">
        <f aca="false">C267-J267</f>
        <v>0.146</v>
      </c>
      <c r="Y267" s="25" t="n">
        <f aca="false">D267-K267</f>
        <v>0.93</v>
      </c>
      <c r="Z267" s="25" t="n">
        <f aca="false">E267-L267</f>
        <v>0.0680000000000001</v>
      </c>
      <c r="AA267" s="25" t="n">
        <f aca="false">F267-M267</f>
        <v>1.491</v>
      </c>
      <c r="AB267" s="25" t="n">
        <f aca="false">G267-N267</f>
        <v>-0.962</v>
      </c>
      <c r="AC267" s="25" t="n">
        <f aca="false">H267-O267</f>
        <v>1.602</v>
      </c>
      <c r="AD267" s="25" t="n">
        <f aca="false">W267-AVERAGE(W$4:W267)</f>
        <v>-0.526356060606061</v>
      </c>
      <c r="AE267" s="25" t="n">
        <f aca="false">X267-AVERAGE(X$4:X267)</f>
        <v>-0.0662613636363635</v>
      </c>
      <c r="AF267" s="25" t="n">
        <f aca="false">Y267-AVERAGE(Y$4:Y267)</f>
        <v>0.785056818181818</v>
      </c>
      <c r="AG267" s="25" t="n">
        <f aca="false">Z267-AVERAGE(Z$4:Z267)</f>
        <v>-0.239325757575758</v>
      </c>
      <c r="AH267" s="25" t="n">
        <f aca="false">AA267-AVERAGE(AA$4:AA267)</f>
        <v>0.44769696969697</v>
      </c>
      <c r="AI267" s="25" t="n">
        <f aca="false">AB267-AVERAGE(AB$4:AB267)</f>
        <v>-0.98230303030303</v>
      </c>
      <c r="AJ267" s="25" t="n">
        <f aca="false">AC267-AVERAGE(AC$4:AC267)</f>
        <v>0.154102272727273</v>
      </c>
      <c r="AK267" s="23" t="n">
        <f aca="false">-RateDur*(P267-P266)/100</f>
        <v>-0.003838</v>
      </c>
      <c r="AL267" s="23" t="n">
        <f aca="false">-RateDur*(Q267-Q266)/100</f>
        <v>1.89999999999979E-005</v>
      </c>
      <c r="AM267" s="23" t="n">
        <f aca="false">-RateDur*(R267-R266)/100</f>
        <v>-0.003762</v>
      </c>
      <c r="AN267" s="23" t="n">
        <f aca="false">-RateDur*(S267-S266)/100</f>
        <v>0.00476900000000001</v>
      </c>
      <c r="AO267" s="23" t="n">
        <f aca="false">-RateDur*(T267-T266)/100</f>
        <v>-0.00412299999999999</v>
      </c>
      <c r="AP267" s="23" t="n">
        <f aca="false">-RateDur*(U267-U266)/100</f>
        <v>-0.003344</v>
      </c>
      <c r="AQ267" s="23" t="n">
        <f aca="false">-RateDur*(V267-V266)/100</f>
        <v>-0.00665</v>
      </c>
    </row>
    <row r="268" customFormat="false" ht="15" hidden="false" customHeight="false" outlineLevel="0" collapsed="false">
      <c r="A268" s="19" t="n">
        <v>46053</v>
      </c>
      <c r="B268" s="24" t="n">
        <v>2.166</v>
      </c>
      <c r="C268" s="24" t="n">
        <v>1.684</v>
      </c>
      <c r="D268" s="24" t="n">
        <v>2.895</v>
      </c>
      <c r="E268" s="24" t="n">
        <v>2.249</v>
      </c>
      <c r="F268" s="24" t="n">
        <v>4.044</v>
      </c>
      <c r="G268" s="24" t="n">
        <v>-0.317</v>
      </c>
      <c r="H268" s="24" t="n">
        <v>4.265</v>
      </c>
      <c r="I268" s="24" t="n">
        <v>2.127</v>
      </c>
      <c r="J268" s="24" t="n">
        <v>1.638</v>
      </c>
      <c r="K268" s="24" t="n">
        <v>2.175</v>
      </c>
      <c r="L268" s="24" t="n">
        <v>1.856</v>
      </c>
      <c r="M268" s="24" t="n">
        <v>2.606</v>
      </c>
      <c r="N268" s="24" t="n">
        <v>0.39</v>
      </c>
      <c r="O268" s="24" t="n">
        <v>2.609</v>
      </c>
      <c r="P268" s="24" t="n">
        <v>2.479</v>
      </c>
      <c r="Q268" s="24" t="n">
        <v>2.002</v>
      </c>
      <c r="R268" s="24" t="n">
        <v>3.088</v>
      </c>
      <c r="S268" s="24" t="n">
        <v>2.673</v>
      </c>
      <c r="T268" s="24" t="n">
        <v>4.359</v>
      </c>
      <c r="U268" s="24" t="n">
        <v>0.06</v>
      </c>
      <c r="V268" s="24" t="n">
        <v>4.548</v>
      </c>
      <c r="W268" s="25" t="n">
        <f aca="false">B268-I268</f>
        <v>0.0390000000000001</v>
      </c>
      <c r="X268" s="25" t="n">
        <f aca="false">C268-J268</f>
        <v>0.046</v>
      </c>
      <c r="Y268" s="25" t="n">
        <f aca="false">D268-K268</f>
        <v>0.72</v>
      </c>
      <c r="Z268" s="25" t="n">
        <f aca="false">E268-L268</f>
        <v>0.393</v>
      </c>
      <c r="AA268" s="25" t="n">
        <f aca="false">F268-M268</f>
        <v>1.438</v>
      </c>
      <c r="AB268" s="25" t="n">
        <f aca="false">G268-N268</f>
        <v>-0.707</v>
      </c>
      <c r="AC268" s="25" t="n">
        <f aca="false">H268-O268</f>
        <v>1.656</v>
      </c>
      <c r="AD268" s="25" t="n">
        <f aca="false">W268-AVERAGE(W$4:W268)</f>
        <v>-0.325124528301887</v>
      </c>
      <c r="AE268" s="25" t="n">
        <f aca="false">X268-AVERAGE(X$4:X268)</f>
        <v>-0.165633962264151</v>
      </c>
      <c r="AF268" s="25" t="n">
        <f aca="false">Y268-AVERAGE(Y$4:Y268)</f>
        <v>0.57288679245283</v>
      </c>
      <c r="AG268" s="25" t="n">
        <f aca="false">Z268-AVERAGE(Z$4:Z268)</f>
        <v>0.0853509433962265</v>
      </c>
      <c r="AH268" s="25" t="n">
        <f aca="false">AA268-AVERAGE(AA$4:AA268)</f>
        <v>0.393207547169811</v>
      </c>
      <c r="AI268" s="25" t="n">
        <f aca="false">AB268-AVERAGE(AB$4:AB268)</f>
        <v>-0.724558490566038</v>
      </c>
      <c r="AJ268" s="25" t="n">
        <f aca="false">AC268-AVERAGE(AC$4:AC268)</f>
        <v>0.207316981132075</v>
      </c>
      <c r="AK268" s="23" t="n">
        <f aca="false">-RateDur*(P268-P267)/100</f>
        <v>-0.00416100000000001</v>
      </c>
      <c r="AL268" s="23" t="n">
        <f aca="false">-RateDur*(Q268-Q267)/100</f>
        <v>0.001425</v>
      </c>
      <c r="AM268" s="23" t="n">
        <f aca="false">-RateDur*(R268-R267)/100</f>
        <v>0.004313</v>
      </c>
      <c r="AN268" s="23" t="n">
        <f aca="false">-RateDur*(S268-S267)/100</f>
        <v>-0.008322</v>
      </c>
      <c r="AO268" s="23" t="n">
        <f aca="false">-RateDur*(T268-T267)/100</f>
        <v>-0.004864</v>
      </c>
      <c r="AP268" s="23" t="n">
        <f aca="false">-RateDur*(U268-U267)/100</f>
        <v>-0.006099</v>
      </c>
      <c r="AQ268" s="23" t="n">
        <f aca="false">-RateDur*(V268-V267)/100</f>
        <v>-0.00417999999999999</v>
      </c>
    </row>
    <row r="269" customFormat="false" ht="15" hidden="false" customHeight="false" outlineLevel="0" collapsed="false">
      <c r="A269" s="19" t="n">
        <v>46081</v>
      </c>
      <c r="B269" s="24" t="n">
        <v>2.557</v>
      </c>
      <c r="C269" s="24" t="n">
        <v>1.315</v>
      </c>
      <c r="D269" s="24" t="n">
        <v>2.598</v>
      </c>
      <c r="E269" s="24" t="n">
        <v>2.31</v>
      </c>
      <c r="F269" s="24" t="n">
        <v>3.916</v>
      </c>
      <c r="G269" s="24" t="n">
        <v>-0.349</v>
      </c>
      <c r="H269" s="24" t="n">
        <v>4.089</v>
      </c>
      <c r="I269" s="24" t="n">
        <v>2.112</v>
      </c>
      <c r="J269" s="24" t="n">
        <v>1.627</v>
      </c>
      <c r="K269" s="24" t="n">
        <v>2.007</v>
      </c>
      <c r="L269" s="24" t="n">
        <v>1.888</v>
      </c>
      <c r="M269" s="24" t="n">
        <v>2.605</v>
      </c>
      <c r="N269" s="24" t="n">
        <v>0.349</v>
      </c>
      <c r="O269" s="24" t="n">
        <v>2.607</v>
      </c>
      <c r="P269" s="24" t="n">
        <v>2.905</v>
      </c>
      <c r="Q269" s="24" t="n">
        <v>1.605</v>
      </c>
      <c r="R269" s="24" t="n">
        <v>2.901</v>
      </c>
      <c r="S269" s="24" t="n">
        <v>2.606</v>
      </c>
      <c r="T269" s="24" t="n">
        <v>4.091</v>
      </c>
      <c r="U269" s="24" t="n">
        <v>-0.251</v>
      </c>
      <c r="V269" s="24" t="n">
        <v>4.261</v>
      </c>
      <c r="W269" s="25" t="n">
        <f aca="false">B269-I269</f>
        <v>0.445</v>
      </c>
      <c r="X269" s="25" t="n">
        <f aca="false">C269-J269</f>
        <v>-0.312</v>
      </c>
      <c r="Y269" s="25" t="n">
        <f aca="false">D269-K269</f>
        <v>0.591</v>
      </c>
      <c r="Z269" s="25" t="n">
        <f aca="false">E269-L269</f>
        <v>0.422</v>
      </c>
      <c r="AA269" s="25" t="n">
        <f aca="false">F269-M269</f>
        <v>1.311</v>
      </c>
      <c r="AB269" s="25" t="n">
        <f aca="false">G269-N269</f>
        <v>-0.698</v>
      </c>
      <c r="AC269" s="25" t="n">
        <f aca="false">H269-O269</f>
        <v>1.482</v>
      </c>
      <c r="AD269" s="25" t="n">
        <f aca="false">W269-AVERAGE(W$4:W269)</f>
        <v>0.0805714285714284</v>
      </c>
      <c r="AE269" s="25" t="n">
        <f aca="false">X269-AVERAGE(X$4:X269)</f>
        <v>-0.521665413533835</v>
      </c>
      <c r="AF269" s="25" t="n">
        <f aca="false">Y269-AVERAGE(Y$4:Y269)</f>
        <v>0.442218045112782</v>
      </c>
      <c r="AG269" s="25" t="n">
        <f aca="false">Z269-AVERAGE(Z$4:Z269)</f>
        <v>0.113921052631579</v>
      </c>
      <c r="AH269" s="25" t="n">
        <f aca="false">AA269-AVERAGE(AA$4:AA269)</f>
        <v>0.265206766917293</v>
      </c>
      <c r="AI269" s="25" t="n">
        <f aca="false">AB269-AVERAGE(AB$4:AB269)</f>
        <v>-0.712868421052632</v>
      </c>
      <c r="AJ269" s="25" t="n">
        <f aca="false">AC269-AVERAGE(AC$4:AC269)</f>
        <v>0.0331917293233086</v>
      </c>
      <c r="AK269" s="23" t="n">
        <f aca="false">-RateDur*(P269-P268)/100</f>
        <v>-0.008094</v>
      </c>
      <c r="AL269" s="23" t="n">
        <f aca="false">-RateDur*(Q269-Q268)/100</f>
        <v>0.007543</v>
      </c>
      <c r="AM269" s="23" t="n">
        <f aca="false">-RateDur*(R269-R268)/100</f>
        <v>0.00355300000000001</v>
      </c>
      <c r="AN269" s="23" t="n">
        <f aca="false">-RateDur*(S269-S268)/100</f>
        <v>0.001273</v>
      </c>
      <c r="AO269" s="23" t="n">
        <f aca="false">-RateDur*(T269-T268)/100</f>
        <v>0.005092</v>
      </c>
      <c r="AP269" s="23" t="n">
        <f aca="false">-RateDur*(U269-U268)/100</f>
        <v>0.005909</v>
      </c>
      <c r="AQ269" s="23" t="n">
        <f aca="false">-RateDur*(V269-V268)/100</f>
        <v>0.005453</v>
      </c>
    </row>
    <row r="270" customFormat="false" ht="15" hidden="false" customHeight="false" outlineLevel="0" collapsed="false">
      <c r="A270" s="19" t="n">
        <v>46112</v>
      </c>
      <c r="B270" s="24" t="n">
        <v>2.663</v>
      </c>
      <c r="C270" s="24" t="n">
        <v>1.539</v>
      </c>
      <c r="D270" s="24" t="n">
        <v>2.479</v>
      </c>
      <c r="E270" s="24" t="n">
        <v>1.87</v>
      </c>
      <c r="F270" s="24" t="n">
        <v>3.82</v>
      </c>
      <c r="G270" s="24" t="n">
        <v>-0.112</v>
      </c>
      <c r="H270" s="24" t="n">
        <v>4.22</v>
      </c>
      <c r="I270" s="24" t="n">
        <v>2.022</v>
      </c>
      <c r="J270" s="24" t="n">
        <v>1.644</v>
      </c>
      <c r="K270" s="24" t="n">
        <v>1.898</v>
      </c>
      <c r="L270" s="24" t="n">
        <v>1.785</v>
      </c>
      <c r="M270" s="24" t="n">
        <v>2.651</v>
      </c>
      <c r="N270" s="24" t="n">
        <v>0.385</v>
      </c>
      <c r="O270" s="24" t="n">
        <v>2.567</v>
      </c>
      <c r="P270" s="24" t="n">
        <v>2.776</v>
      </c>
      <c r="Q270" s="24" t="n">
        <v>1.724</v>
      </c>
      <c r="R270" s="24" t="n">
        <v>2.64</v>
      </c>
      <c r="S270" s="24" t="n">
        <v>1.959</v>
      </c>
      <c r="T270" s="24" t="n">
        <v>4.027</v>
      </c>
      <c r="U270" s="24" t="n">
        <v>0.136</v>
      </c>
      <c r="V270" s="24" t="n">
        <v>4.518</v>
      </c>
      <c r="W270" s="25" t="n">
        <f aca="false">B270-I270</f>
        <v>0.641</v>
      </c>
      <c r="X270" s="25" t="n">
        <f aca="false">C270-J270</f>
        <v>-0.105</v>
      </c>
      <c r="Y270" s="25" t="n">
        <f aca="false">D270-K270</f>
        <v>0.581</v>
      </c>
      <c r="Z270" s="25" t="n">
        <f aca="false">E270-L270</f>
        <v>0.0850000000000002</v>
      </c>
      <c r="AA270" s="25" t="n">
        <f aca="false">F270-M270</f>
        <v>1.169</v>
      </c>
      <c r="AB270" s="25" t="n">
        <f aca="false">G270-N270</f>
        <v>-0.497</v>
      </c>
      <c r="AC270" s="25" t="n">
        <f aca="false">H270-O270</f>
        <v>1.653</v>
      </c>
      <c r="AD270" s="25" t="n">
        <f aca="false">W270-AVERAGE(W$4:W270)</f>
        <v>0.275535580524345</v>
      </c>
      <c r="AE270" s="25" t="n">
        <f aca="false">X270-AVERAGE(X$4:X270)</f>
        <v>-0.313486891385768</v>
      </c>
      <c r="AF270" s="25" t="n">
        <f aca="false">Y270-AVERAGE(Y$4:Y270)</f>
        <v>0.43059925093633</v>
      </c>
      <c r="AG270" s="25" t="n">
        <f aca="false">Z270-AVERAGE(Z$4:Z270)</f>
        <v>-0.222243445692884</v>
      </c>
      <c r="AH270" s="25" t="n">
        <f aca="false">AA270-AVERAGE(AA$4:AA270)</f>
        <v>0.12274531835206</v>
      </c>
      <c r="AI270" s="25" t="n">
        <f aca="false">AB270-AVERAGE(AB$4:AB270)</f>
        <v>-0.509951310861423</v>
      </c>
      <c r="AJ270" s="25" t="n">
        <f aca="false">AC270-AVERAGE(AC$4:AC270)</f>
        <v>0.203426966292134</v>
      </c>
      <c r="AK270" s="23" t="n">
        <f aca="false">-RateDur*(P270-P269)/100</f>
        <v>0.002451</v>
      </c>
      <c r="AL270" s="23" t="n">
        <f aca="false">-RateDur*(Q270-Q269)/100</f>
        <v>-0.002261</v>
      </c>
      <c r="AM270" s="23" t="n">
        <f aca="false">-RateDur*(R270-R269)/100</f>
        <v>0.00495899999999999</v>
      </c>
      <c r="AN270" s="23" t="n">
        <f aca="false">-RateDur*(S270-S269)/100</f>
        <v>0.012293</v>
      </c>
      <c r="AO270" s="23" t="n">
        <f aca="false">-RateDur*(T270-T269)/100</f>
        <v>0.001216</v>
      </c>
      <c r="AP270" s="23" t="n">
        <f aca="false">-RateDur*(U270-U269)/100</f>
        <v>-0.007353</v>
      </c>
      <c r="AQ270" s="23" t="n">
        <f aca="false">-RateDur*(V270-V269)/100</f>
        <v>-0.00488299999999999</v>
      </c>
    </row>
    <row r="271" customFormat="false" ht="15" hidden="false" customHeight="false" outlineLevel="0" collapsed="false">
      <c r="A271" s="19" t="n">
        <v>46142</v>
      </c>
      <c r="B271" s="24" t="n">
        <v>2.629</v>
      </c>
      <c r="C271" s="24" t="n">
        <v>1.73</v>
      </c>
      <c r="D271" s="24" t="n">
        <v>2.406</v>
      </c>
      <c r="E271" s="24" t="n">
        <v>1.904</v>
      </c>
      <c r="F271" s="24" t="n">
        <v>3.923</v>
      </c>
      <c r="G271" s="24" t="n">
        <v>-0.321</v>
      </c>
      <c r="H271" s="24" t="n">
        <v>4.196</v>
      </c>
      <c r="I271" s="24" t="n">
        <v>1.877</v>
      </c>
      <c r="J271" s="24" t="n">
        <v>1.717</v>
      </c>
      <c r="K271" s="24" t="n">
        <v>1.966</v>
      </c>
      <c r="L271" s="24" t="n">
        <v>1.777</v>
      </c>
      <c r="M271" s="24" t="n">
        <v>2.631</v>
      </c>
      <c r="N271" s="24" t="n">
        <v>0.31</v>
      </c>
      <c r="O271" s="24" t="n">
        <v>2.599</v>
      </c>
      <c r="P271" s="24" t="n">
        <v>2.885</v>
      </c>
      <c r="Q271" s="24" t="n">
        <v>2.212</v>
      </c>
      <c r="R271" s="24" t="n">
        <v>2.442</v>
      </c>
      <c r="S271" s="24" t="n">
        <v>2.237</v>
      </c>
      <c r="T271" s="24" t="n">
        <v>4.19</v>
      </c>
      <c r="U271" s="24" t="n">
        <v>-0.021</v>
      </c>
      <c r="V271" s="24" t="n">
        <v>4.25</v>
      </c>
      <c r="W271" s="25" t="n">
        <f aca="false">B271-I271</f>
        <v>0.752</v>
      </c>
      <c r="X271" s="25" t="n">
        <f aca="false">C271-J271</f>
        <v>0.0129999999999999</v>
      </c>
      <c r="Y271" s="25" t="n">
        <f aca="false">D271-K271</f>
        <v>0.44</v>
      </c>
      <c r="Z271" s="25" t="n">
        <f aca="false">E271-L271</f>
        <v>0.127</v>
      </c>
      <c r="AA271" s="25" t="n">
        <f aca="false">F271-M271</f>
        <v>1.292</v>
      </c>
      <c r="AB271" s="25" t="n">
        <f aca="false">G271-N271</f>
        <v>-0.631</v>
      </c>
      <c r="AC271" s="25" t="n">
        <f aca="false">H271-O271</f>
        <v>1.597</v>
      </c>
      <c r="AD271" s="25" t="n">
        <f aca="false">W271-AVERAGE(W$4:W271)</f>
        <v>0.38509328358209</v>
      </c>
      <c r="AE271" s="25" t="n">
        <f aca="false">X271-AVERAGE(X$4:X271)</f>
        <v>-0.194757462686567</v>
      </c>
      <c r="AF271" s="25" t="n">
        <f aca="false">Y271-AVERAGE(Y$4:Y271)</f>
        <v>0.288518656716418</v>
      </c>
      <c r="AG271" s="25" t="n">
        <f aca="false">Z271-AVERAGE(Z$4:Z271)</f>
        <v>-0.179570895522388</v>
      </c>
      <c r="AH271" s="25" t="n">
        <f aca="false">AA271-AVERAGE(AA$4:AA271)</f>
        <v>0.244828358208955</v>
      </c>
      <c r="AI271" s="25" t="n">
        <f aca="false">AB271-AVERAGE(AB$4:AB271)</f>
        <v>-0.641548507462687</v>
      </c>
      <c r="AJ271" s="25" t="n">
        <f aca="false">AC271-AVERAGE(AC$4:AC271)</f>
        <v>0.146876865671642</v>
      </c>
      <c r="AK271" s="23" t="n">
        <f aca="false">-RateDur*(P271-P270)/100</f>
        <v>-0.002071</v>
      </c>
      <c r="AL271" s="23" t="n">
        <f aca="false">-RateDur*(Q271-Q270)/100</f>
        <v>-0.009272</v>
      </c>
      <c r="AM271" s="23" t="n">
        <f aca="false">-RateDur*(R271-R270)/100</f>
        <v>0.003762</v>
      </c>
      <c r="AN271" s="23" t="n">
        <f aca="false">-RateDur*(S271-S270)/100</f>
        <v>-0.005282</v>
      </c>
      <c r="AO271" s="23" t="n">
        <f aca="false">-RateDur*(T271-T270)/100</f>
        <v>-0.003097</v>
      </c>
      <c r="AP271" s="23" t="n">
        <f aca="false">-RateDur*(U271-U270)/100</f>
        <v>0.002983</v>
      </c>
      <c r="AQ271" s="23" t="n">
        <f aca="false">-RateDur*(V271-V270)/100</f>
        <v>0.005092</v>
      </c>
    </row>
    <row r="272" customFormat="false" ht="15" hidden="false" customHeight="false" outlineLevel="0" collapsed="false">
      <c r="A272" s="19" t="n">
        <v>46173</v>
      </c>
      <c r="B272" s="24" t="n">
        <v>2.641</v>
      </c>
      <c r="C272" s="24" t="n">
        <v>2.119</v>
      </c>
      <c r="D272" s="24" t="n">
        <v>2.337</v>
      </c>
      <c r="E272" s="24" t="n">
        <v>1.981</v>
      </c>
      <c r="F272" s="24" t="n">
        <v>3.841</v>
      </c>
      <c r="G272" s="24" t="n">
        <v>-0.286</v>
      </c>
      <c r="H272" s="24" t="n">
        <v>4.216</v>
      </c>
      <c r="I272" s="24" t="n">
        <v>1.925</v>
      </c>
      <c r="J272" s="24" t="n">
        <v>1.704</v>
      </c>
      <c r="K272" s="24" t="n">
        <v>2.033</v>
      </c>
      <c r="L272" s="24" t="n">
        <v>1.872</v>
      </c>
      <c r="M272" s="24" t="n">
        <v>2.709</v>
      </c>
      <c r="N272" s="24" t="n">
        <v>0.387</v>
      </c>
      <c r="O272" s="24" t="n">
        <v>2.587</v>
      </c>
      <c r="P272" s="24" t="n">
        <v>2.938</v>
      </c>
      <c r="Q272" s="24" t="n">
        <v>2.514</v>
      </c>
      <c r="R272" s="24" t="n">
        <v>2.636</v>
      </c>
      <c r="S272" s="24" t="n">
        <v>2.161</v>
      </c>
      <c r="T272" s="24" t="n">
        <v>4.111</v>
      </c>
      <c r="U272" s="24" t="n">
        <v>-0.016</v>
      </c>
      <c r="V272" s="24" t="n">
        <v>4.493</v>
      </c>
      <c r="W272" s="25" t="n">
        <f aca="false">B272-I272</f>
        <v>0.716</v>
      </c>
      <c r="X272" s="25" t="n">
        <f aca="false">C272-J272</f>
        <v>0.415</v>
      </c>
      <c r="Y272" s="25" t="n">
        <f aca="false">D272-K272</f>
        <v>0.304</v>
      </c>
      <c r="Z272" s="25" t="n">
        <f aca="false">E272-L272</f>
        <v>0.109</v>
      </c>
      <c r="AA272" s="25" t="n">
        <f aca="false">F272-M272</f>
        <v>1.132</v>
      </c>
      <c r="AB272" s="25" t="n">
        <f aca="false">G272-N272</f>
        <v>-0.673</v>
      </c>
      <c r="AC272" s="25" t="n">
        <f aca="false">H272-O272</f>
        <v>1.629</v>
      </c>
      <c r="AD272" s="25" t="n">
        <f aca="false">W272-AVERAGE(W$4:W272)</f>
        <v>0.347795539033457</v>
      </c>
      <c r="AE272" s="25" t="n">
        <f aca="false">X272-AVERAGE(X$4:X272)</f>
        <v>0.206472118959108</v>
      </c>
      <c r="AF272" s="25" t="n">
        <f aca="false">Y272-AVERAGE(Y$4:Y272)</f>
        <v>0.151951672862454</v>
      </c>
      <c r="AG272" s="25" t="n">
        <f aca="false">Z272-AVERAGE(Z$4:Z272)</f>
        <v>-0.196836431226766</v>
      </c>
      <c r="AH272" s="25" t="n">
        <f aca="false">AA272-AVERAGE(AA$4:AA272)</f>
        <v>0.0845130111524164</v>
      </c>
      <c r="AI272" s="25" t="n">
        <f aca="false">AB272-AVERAGE(AB$4:AB272)</f>
        <v>-0.681007434944238</v>
      </c>
      <c r="AJ272" s="25" t="n">
        <f aca="false">AC272-AVERAGE(AC$4:AC272)</f>
        <v>0.178211895910781</v>
      </c>
      <c r="AK272" s="23" t="n">
        <f aca="false">-RateDur*(P272-P271)/100</f>
        <v>-0.00100700000000001</v>
      </c>
      <c r="AL272" s="23" t="n">
        <f aca="false">-RateDur*(Q272-Q271)/100</f>
        <v>-0.00573799999999999</v>
      </c>
      <c r="AM272" s="23" t="n">
        <f aca="false">-RateDur*(R272-R271)/100</f>
        <v>-0.003686</v>
      </c>
      <c r="AN272" s="23" t="n">
        <f aca="false">-RateDur*(S272-S271)/100</f>
        <v>0.001444</v>
      </c>
      <c r="AO272" s="23" t="n">
        <f aca="false">-RateDur*(T272-T271)/100</f>
        <v>0.00150100000000001</v>
      </c>
      <c r="AP272" s="23" t="n">
        <f aca="false">-RateDur*(U272-U271)/100</f>
        <v>-9.5E-005</v>
      </c>
      <c r="AQ272" s="23" t="n">
        <f aca="false">-RateDur*(V272-V271)/100</f>
        <v>-0.00461700000000001</v>
      </c>
    </row>
    <row r="273" customFormat="false" ht="15" hidden="false" customHeight="false" outlineLevel="0" collapsed="false">
      <c r="A273" s="19" t="n">
        <v>46203</v>
      </c>
      <c r="B273" s="24" t="n">
        <v>2.838</v>
      </c>
      <c r="C273" s="24" t="n">
        <v>2.138</v>
      </c>
      <c r="D273" s="24" t="n">
        <v>2.485</v>
      </c>
      <c r="E273" s="24" t="n">
        <v>2.051</v>
      </c>
      <c r="F273" s="24" t="n">
        <v>3.688</v>
      </c>
      <c r="G273" s="24" t="n">
        <v>-0.372</v>
      </c>
      <c r="H273" s="24" t="n">
        <v>3.943</v>
      </c>
      <c r="I273" s="24" t="n">
        <v>1.913</v>
      </c>
      <c r="J273" s="24" t="n">
        <v>1.634</v>
      </c>
      <c r="K273" s="24" t="n">
        <v>2.184</v>
      </c>
      <c r="L273" s="24" t="n">
        <v>1.839</v>
      </c>
      <c r="M273" s="24" t="n">
        <v>2.711</v>
      </c>
      <c r="N273" s="24" t="n">
        <v>0.3</v>
      </c>
      <c r="O273" s="24" t="n">
        <v>2.655</v>
      </c>
      <c r="P273" s="24" t="n">
        <v>3.226</v>
      </c>
      <c r="Q273" s="24" t="n">
        <v>2.465</v>
      </c>
      <c r="R273" s="24" t="n">
        <v>2.651</v>
      </c>
      <c r="S273" s="24" t="n">
        <v>2.185</v>
      </c>
      <c r="T273" s="24" t="n">
        <v>4.064</v>
      </c>
      <c r="U273" s="24" t="n">
        <v>-0.121</v>
      </c>
      <c r="V273" s="24" t="n">
        <v>4.129</v>
      </c>
      <c r="W273" s="25" t="n">
        <f aca="false">B273-I273</f>
        <v>0.925</v>
      </c>
      <c r="X273" s="25" t="n">
        <f aca="false">C273-J273</f>
        <v>0.504</v>
      </c>
      <c r="Y273" s="25" t="n">
        <f aca="false">D273-K273</f>
        <v>0.301</v>
      </c>
      <c r="Z273" s="25" t="n">
        <f aca="false">E273-L273</f>
        <v>0.212</v>
      </c>
      <c r="AA273" s="25" t="n">
        <f aca="false">F273-M273</f>
        <v>0.977</v>
      </c>
      <c r="AB273" s="25" t="n">
        <f aca="false">G273-N273</f>
        <v>-0.672</v>
      </c>
      <c r="AC273" s="25" t="n">
        <f aca="false">H273-O273</f>
        <v>1.288</v>
      </c>
      <c r="AD273" s="25" t="n">
        <f aca="false">W273-AVERAGE(W$4:W273)</f>
        <v>0.554733333333333</v>
      </c>
      <c r="AE273" s="25" t="n">
        <f aca="false">X273-AVERAGE(X$4:X273)</f>
        <v>0.294377777777778</v>
      </c>
      <c r="AF273" s="25" t="n">
        <f aca="false">Y273-AVERAGE(Y$4:Y273)</f>
        <v>0.1484</v>
      </c>
      <c r="AG273" s="25" t="n">
        <f aca="false">Z273-AVERAGE(Z$4:Z273)</f>
        <v>-0.0934888888888887</v>
      </c>
      <c r="AH273" s="25" t="n">
        <f aca="false">AA273-AVERAGE(AA$4:AA273)</f>
        <v>-0.0702259259259255</v>
      </c>
      <c r="AI273" s="25" t="n">
        <f aca="false">AB273-AVERAGE(AB$4:AB273)</f>
        <v>-0.677488888888889</v>
      </c>
      <c r="AJ273" s="25" t="n">
        <f aca="false">AC273-AVERAGE(AC$4:AC273)</f>
        <v>-0.162185185185185</v>
      </c>
      <c r="AK273" s="23" t="n">
        <f aca="false">-RateDur*(P273-P272)/100</f>
        <v>-0.005472</v>
      </c>
      <c r="AL273" s="23" t="n">
        <f aca="false">-RateDur*(Q273-Q272)/100</f>
        <v>0.000930999999999999</v>
      </c>
      <c r="AM273" s="23" t="n">
        <f aca="false">-RateDur*(R273-R272)/100</f>
        <v>-0.000284999999999994</v>
      </c>
      <c r="AN273" s="23" t="n">
        <f aca="false">-RateDur*(S273-S272)/100</f>
        <v>-0.000456</v>
      </c>
      <c r="AO273" s="23" t="n">
        <f aca="false">-RateDur*(T273-T272)/100</f>
        <v>0.000892999999999994</v>
      </c>
      <c r="AP273" s="23" t="n">
        <f aca="false">-RateDur*(U273-U272)/100</f>
        <v>0.001995</v>
      </c>
      <c r="AQ273" s="23" t="n">
        <f aca="false">-RateDur*(V273-V272)/100</f>
        <v>0.00691600000000001</v>
      </c>
    </row>
    <row r="274" customFormat="false" ht="15" hidden="false" customHeight="false" outlineLevel="0" collapsed="false">
      <c r="A274" s="19" t="n">
        <v>46234</v>
      </c>
      <c r="B274" s="24" t="n">
        <v>2.881</v>
      </c>
      <c r="C274" s="24" t="n">
        <v>2.347</v>
      </c>
      <c r="D274" s="24" t="n">
        <v>2.379</v>
      </c>
      <c r="E274" s="24" t="n">
        <v>1.754</v>
      </c>
      <c r="F274" s="24" t="n">
        <v>3.724</v>
      </c>
      <c r="G274" s="24" t="n">
        <v>-0.055</v>
      </c>
      <c r="H274" s="24" t="n">
        <v>4.005</v>
      </c>
      <c r="I274" s="24" t="n">
        <v>1.963</v>
      </c>
      <c r="J274" s="24" t="n">
        <v>1.472</v>
      </c>
      <c r="K274" s="24" t="n">
        <v>2.262</v>
      </c>
      <c r="L274" s="24" t="n">
        <v>1.836</v>
      </c>
      <c r="M274" s="24" t="n">
        <v>2.631</v>
      </c>
      <c r="N274" s="24" t="n">
        <v>0.44</v>
      </c>
      <c r="O274" s="24" t="n">
        <v>2.591</v>
      </c>
      <c r="P274" s="24" t="n">
        <v>3.117</v>
      </c>
      <c r="Q274" s="24" t="n">
        <v>2.738</v>
      </c>
      <c r="R274" s="24" t="n">
        <v>2.795</v>
      </c>
      <c r="S274" s="24" t="n">
        <v>1.911</v>
      </c>
      <c r="T274" s="24" t="n">
        <v>3.907</v>
      </c>
      <c r="U274" s="24" t="n">
        <v>0.123</v>
      </c>
      <c r="V274" s="24" t="n">
        <v>4.235</v>
      </c>
      <c r="W274" s="25" t="n">
        <f aca="false">B274-I274</f>
        <v>0.918</v>
      </c>
      <c r="X274" s="25" t="n">
        <f aca="false">C274-J274</f>
        <v>0.875</v>
      </c>
      <c r="Y274" s="25" t="n">
        <f aca="false">D274-K274</f>
        <v>0.117</v>
      </c>
      <c r="Z274" s="25" t="n">
        <f aca="false">E274-L274</f>
        <v>-0.0820000000000001</v>
      </c>
      <c r="AA274" s="25" t="n">
        <f aca="false">F274-M274</f>
        <v>1.093</v>
      </c>
      <c r="AB274" s="25" t="n">
        <f aca="false">G274-N274</f>
        <v>-0.495</v>
      </c>
      <c r="AC274" s="25" t="n">
        <f aca="false">H274-O274</f>
        <v>1.414</v>
      </c>
      <c r="AD274" s="25" t="n">
        <f aca="false">W274-AVERAGE(W$4:W274)</f>
        <v>0.545712177121771</v>
      </c>
      <c r="AE274" s="25" t="n">
        <f aca="false">X274-AVERAGE(X$4:X274)</f>
        <v>0.662922509225092</v>
      </c>
      <c r="AF274" s="25" t="n">
        <f aca="false">Y274-AVERAGE(Y$4:Y274)</f>
        <v>-0.0354686346863469</v>
      </c>
      <c r="AG274" s="25" t="n">
        <f aca="false">Z274-AVERAGE(Z$4:Z274)</f>
        <v>-0.386059040590406</v>
      </c>
      <c r="AH274" s="25" t="n">
        <f aca="false">AA274-AVERAGE(AA$4:AA274)</f>
        <v>0.045605166051661</v>
      </c>
      <c r="AI274" s="25" t="n">
        <f aca="false">AB274-AVERAGE(AB$4:AB274)</f>
        <v>-0.498642066420664</v>
      </c>
      <c r="AJ274" s="25" t="n">
        <f aca="false">AC274-AVERAGE(AC$4:AC274)</f>
        <v>-0.0360516605166055</v>
      </c>
      <c r="AK274" s="23" t="n">
        <f aca="false">-RateDur*(P274-P273)/100</f>
        <v>0.002071</v>
      </c>
      <c r="AL274" s="23" t="n">
        <f aca="false">-RateDur*(Q274-Q273)/100</f>
        <v>-0.005187</v>
      </c>
      <c r="AM274" s="23" t="n">
        <f aca="false">-RateDur*(R274-R273)/100</f>
        <v>-0.002736</v>
      </c>
      <c r="AN274" s="23" t="n">
        <f aca="false">-RateDur*(S274-S273)/100</f>
        <v>0.005206</v>
      </c>
      <c r="AO274" s="23" t="n">
        <f aca="false">-RateDur*(T274-T273)/100</f>
        <v>0.002983</v>
      </c>
      <c r="AP274" s="23" t="n">
        <f aca="false">-RateDur*(U274-U273)/100</f>
        <v>-0.004636</v>
      </c>
      <c r="AQ274" s="23" t="n">
        <f aca="false">-RateDur*(V274-V273)/100</f>
        <v>-0.00201400000000001</v>
      </c>
    </row>
    <row r="275" customFormat="false" ht="15" hidden="false" customHeight="false" outlineLevel="0" collapsed="false">
      <c r="A275" s="19" t="n">
        <v>46265</v>
      </c>
      <c r="B275" s="24" t="n">
        <v>2.995</v>
      </c>
      <c r="C275" s="24" t="n">
        <v>2.166</v>
      </c>
      <c r="D275" s="24" t="n">
        <v>2.444</v>
      </c>
      <c r="E275" s="24" t="n">
        <v>1.69</v>
      </c>
      <c r="F275" s="24" t="n">
        <v>3.537</v>
      </c>
      <c r="G275" s="24" t="n">
        <v>0.047</v>
      </c>
      <c r="H275" s="24" t="n">
        <v>3.913</v>
      </c>
      <c r="I275" s="24" t="n">
        <v>1.919</v>
      </c>
      <c r="J275" s="24" t="n">
        <v>1.604</v>
      </c>
      <c r="K275" s="24" t="n">
        <v>2.239</v>
      </c>
      <c r="L275" s="24" t="n">
        <v>1.772</v>
      </c>
      <c r="M275" s="24" t="n">
        <v>2.723</v>
      </c>
      <c r="N275" s="24" t="n">
        <v>0.382</v>
      </c>
      <c r="O275" s="24" t="n">
        <v>2.458</v>
      </c>
      <c r="P275" s="24" t="n">
        <v>3.32</v>
      </c>
      <c r="Q275" s="24" t="n">
        <v>2.444</v>
      </c>
      <c r="R275" s="24" t="n">
        <v>2.581</v>
      </c>
      <c r="S275" s="24" t="n">
        <v>1.829</v>
      </c>
      <c r="T275" s="24" t="n">
        <v>3.812</v>
      </c>
      <c r="U275" s="24" t="n">
        <v>0.324</v>
      </c>
      <c r="V275" s="24" t="n">
        <v>4.099</v>
      </c>
      <c r="W275" s="25" t="n">
        <f aca="false">B275-I275</f>
        <v>1.076</v>
      </c>
      <c r="X275" s="25" t="n">
        <f aca="false">C275-J275</f>
        <v>0.562</v>
      </c>
      <c r="Y275" s="25" t="n">
        <f aca="false">D275-K275</f>
        <v>0.205</v>
      </c>
      <c r="Z275" s="25" t="n">
        <f aca="false">E275-L275</f>
        <v>-0.0820000000000001</v>
      </c>
      <c r="AA275" s="25" t="n">
        <f aca="false">F275-M275</f>
        <v>0.814</v>
      </c>
      <c r="AB275" s="25" t="n">
        <f aca="false">G275-N275</f>
        <v>-0.335</v>
      </c>
      <c r="AC275" s="25" t="n">
        <f aca="false">H275-O275</f>
        <v>1.455</v>
      </c>
      <c r="AD275" s="25" t="n">
        <f aca="false">W275-AVERAGE(W$4:W275)</f>
        <v>0.701125</v>
      </c>
      <c r="AE275" s="25" t="n">
        <f aca="false">X275-AVERAGE(X$4:X275)</f>
        <v>0.348636029411765</v>
      </c>
      <c r="AF275" s="25" t="n">
        <f aca="false">Y275-AVERAGE(Y$4:Y275)</f>
        <v>0.0523382352941177</v>
      </c>
      <c r="AG275" s="25" t="n">
        <f aca="false">Z275-AVERAGE(Z$4:Z275)</f>
        <v>-0.384639705882353</v>
      </c>
      <c r="AH275" s="25" t="n">
        <f aca="false">AA275-AVERAGE(AA$4:AA275)</f>
        <v>-0.232536764705882</v>
      </c>
      <c r="AI275" s="25" t="n">
        <f aca="false">AB275-AVERAGE(AB$4:AB275)</f>
        <v>-0.337397058823529</v>
      </c>
      <c r="AJ275" s="25" t="n">
        <f aca="false">AC275-AVERAGE(AC$4:AC275)</f>
        <v>0.00493014705882322</v>
      </c>
      <c r="AK275" s="23" t="n">
        <f aca="false">-RateDur*(P275-P274)/100</f>
        <v>-0.003857</v>
      </c>
      <c r="AL275" s="23" t="n">
        <f aca="false">-RateDur*(Q275-Q274)/100</f>
        <v>0.005586</v>
      </c>
      <c r="AM275" s="23" t="n">
        <f aca="false">-RateDur*(R275-R274)/100</f>
        <v>0.004066</v>
      </c>
      <c r="AN275" s="23" t="n">
        <f aca="false">-RateDur*(S275-S274)/100</f>
        <v>0.001558</v>
      </c>
      <c r="AO275" s="23" t="n">
        <f aca="false">-RateDur*(T275-T274)/100</f>
        <v>0.001805</v>
      </c>
      <c r="AP275" s="23" t="n">
        <f aca="false">-RateDur*(U275-U274)/100</f>
        <v>-0.003819</v>
      </c>
      <c r="AQ275" s="23" t="n">
        <f aca="false">-RateDur*(V275-V274)/100</f>
        <v>0.002584</v>
      </c>
    </row>
    <row r="276" customFormat="false" ht="15" hidden="false" customHeight="false" outlineLevel="0" collapsed="false">
      <c r="A276" s="19" t="n">
        <v>46295</v>
      </c>
      <c r="B276" s="24" t="n">
        <v>3.127</v>
      </c>
      <c r="C276" s="24" t="n">
        <v>2.17</v>
      </c>
      <c r="D276" s="24" t="n">
        <v>2.554</v>
      </c>
      <c r="E276" s="24" t="n">
        <v>2.202</v>
      </c>
      <c r="F276" s="24" t="n">
        <v>3.686</v>
      </c>
      <c r="G276" s="24" t="n">
        <v>-0.428</v>
      </c>
      <c r="H276" s="24" t="n">
        <v>4.116</v>
      </c>
      <c r="I276" s="24" t="n">
        <v>1.884</v>
      </c>
      <c r="J276" s="24" t="n">
        <v>1.714</v>
      </c>
      <c r="K276" s="24" t="n">
        <v>2.264</v>
      </c>
      <c r="L276" s="24" t="n">
        <v>1.782</v>
      </c>
      <c r="M276" s="24" t="n">
        <v>2.772</v>
      </c>
      <c r="N276" s="24" t="n">
        <v>0.333</v>
      </c>
      <c r="O276" s="24" t="n">
        <v>2.365</v>
      </c>
      <c r="P276" s="24" t="n">
        <v>3.283</v>
      </c>
      <c r="Q276" s="24" t="n">
        <v>2.391</v>
      </c>
      <c r="R276" s="24" t="n">
        <v>2.7</v>
      </c>
      <c r="S276" s="24" t="n">
        <v>2.32</v>
      </c>
      <c r="T276" s="24" t="n">
        <v>3.91</v>
      </c>
      <c r="U276" s="24" t="n">
        <v>-0.358</v>
      </c>
      <c r="V276" s="24" t="n">
        <v>4.376</v>
      </c>
      <c r="W276" s="25" t="n">
        <f aca="false">B276-I276</f>
        <v>1.243</v>
      </c>
      <c r="X276" s="25" t="n">
        <f aca="false">C276-J276</f>
        <v>0.456</v>
      </c>
      <c r="Y276" s="25" t="n">
        <f aca="false">D276-K276</f>
        <v>0.29</v>
      </c>
      <c r="Z276" s="25" t="n">
        <f aca="false">E276-L276</f>
        <v>0.42</v>
      </c>
      <c r="AA276" s="25" t="n">
        <f aca="false">F276-M276</f>
        <v>0.914</v>
      </c>
      <c r="AB276" s="25" t="n">
        <f aca="false">G276-N276</f>
        <v>-0.761</v>
      </c>
      <c r="AC276" s="25" t="n">
        <f aca="false">H276-O276</f>
        <v>1.751</v>
      </c>
      <c r="AD276" s="25" t="n">
        <f aca="false">W276-AVERAGE(W$4:W276)</f>
        <v>0.864945054945055</v>
      </c>
      <c r="AE276" s="25" t="n">
        <f aca="false">X276-AVERAGE(X$4:X276)</f>
        <v>0.241747252747253</v>
      </c>
      <c r="AF276" s="25" t="n">
        <f aca="false">Y276-AVERAGE(Y$4:Y276)</f>
        <v>0.136835164835165</v>
      </c>
      <c r="AG276" s="25" t="n">
        <f aca="false">Z276-AVERAGE(Z$4:Z276)</f>
        <v>0.116930402930403</v>
      </c>
      <c r="AH276" s="25" t="n">
        <f aca="false">AA276-AVERAGE(AA$4:AA276)</f>
        <v>-0.132051282051282</v>
      </c>
      <c r="AI276" s="25" t="n">
        <f aca="false">AB276-AVERAGE(AB$4:AB276)</f>
        <v>-0.760600732600733</v>
      </c>
      <c r="AJ276" s="25" t="n">
        <f aca="false">AC276-AVERAGE(AC$4:AC276)</f>
        <v>0.299827838827838</v>
      </c>
      <c r="AK276" s="23" t="n">
        <f aca="false">-RateDur*(P276-P275)/100</f>
        <v>0.000702999999999998</v>
      </c>
      <c r="AL276" s="23" t="n">
        <f aca="false">-RateDur*(Q276-Q275)/100</f>
        <v>0.001007</v>
      </c>
      <c r="AM276" s="23" t="n">
        <f aca="false">-RateDur*(R276-R275)/100</f>
        <v>-0.002261</v>
      </c>
      <c r="AN276" s="23" t="n">
        <f aca="false">-RateDur*(S276-S275)/100</f>
        <v>-0.009329</v>
      </c>
      <c r="AO276" s="23" t="n">
        <f aca="false">-RateDur*(T276-T275)/100</f>
        <v>-0.00186200000000001</v>
      </c>
      <c r="AP276" s="23" t="n">
        <f aca="false">-RateDur*(U276-U275)/100</f>
        <v>0.012958</v>
      </c>
      <c r="AQ276" s="23" t="n">
        <f aca="false">-RateDur*(V276-V275)/100</f>
        <v>-0.005263</v>
      </c>
    </row>
    <row r="278" customFormat="false" ht="15" hidden="false" customHeight="false" outlineLevel="0" collapsed="false">
      <c r="A278" s="2" t="s">
        <v>167</v>
      </c>
    </row>
    <row r="279" customFormat="false" ht="15" hidden="false" customHeight="false" outlineLevel="0" collapsed="false">
      <c r="A279" s="2" t="s">
        <v>181</v>
      </c>
    </row>
    <row r="280" customFormat="false" ht="15" hidden="false" customHeight="false" outlineLevel="0" collapsed="false">
      <c r="A280" s="2" t="s">
        <v>182</v>
      </c>
    </row>
  </sheetData>
  <mergeCells count="6">
    <mergeCell ref="B2:H2"/>
    <mergeCell ref="I2:O2"/>
    <mergeCell ref="P2:V2"/>
    <mergeCell ref="W2:AC2"/>
    <mergeCell ref="AD2:AJ2"/>
    <mergeCell ref="AK2:A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T2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8" min="2" style="0" width="10"/>
    <col collapsed="false" customWidth="true" hidden="false" outlineLevel="0" max="150" min="149" style="0" width="11"/>
  </cols>
  <sheetData>
    <row r="1" customFormat="false" ht="17.35" hidden="false" customHeight="fals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  <c r="B2" s="17" t="s">
        <v>185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 t="s">
        <v>186</v>
      </c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187</v>
      </c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 t="s">
        <v>188</v>
      </c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 t="s">
        <v>189</v>
      </c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 t="s">
        <v>190</v>
      </c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 t="s">
        <v>191</v>
      </c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 t="s">
        <v>88</v>
      </c>
      <c r="ET2" s="17"/>
    </row>
    <row r="3" customFormat="false" ht="15" hidden="false" customHeight="false" outlineLevel="0" collapsed="false">
      <c r="A3" s="5" t="s">
        <v>158</v>
      </c>
      <c r="B3" s="18" t="s">
        <v>192</v>
      </c>
      <c r="C3" s="18" t="s">
        <v>193</v>
      </c>
      <c r="D3" s="18" t="s">
        <v>194</v>
      </c>
      <c r="E3" s="18" t="s">
        <v>195</v>
      </c>
      <c r="F3" s="18" t="s">
        <v>196</v>
      </c>
      <c r="G3" s="18" t="s">
        <v>197</v>
      </c>
      <c r="H3" s="18" t="s">
        <v>198</v>
      </c>
      <c r="I3" s="18" t="s">
        <v>199</v>
      </c>
      <c r="J3" s="18" t="s">
        <v>200</v>
      </c>
      <c r="K3" s="18" t="s">
        <v>201</v>
      </c>
      <c r="L3" s="18" t="s">
        <v>202</v>
      </c>
      <c r="M3" s="18" t="s">
        <v>203</v>
      </c>
      <c r="N3" s="18" t="s">
        <v>204</v>
      </c>
      <c r="O3" s="18" t="s">
        <v>205</v>
      </c>
      <c r="P3" s="18" t="s">
        <v>206</v>
      </c>
      <c r="Q3" s="18" t="s">
        <v>207</v>
      </c>
      <c r="R3" s="18" t="s">
        <v>208</v>
      </c>
      <c r="S3" s="18" t="s">
        <v>209</v>
      </c>
      <c r="T3" s="18" t="s">
        <v>210</v>
      </c>
      <c r="U3" s="18" t="s">
        <v>211</v>
      </c>
      <c r="V3" s="18" t="s">
        <v>212</v>
      </c>
      <c r="W3" s="18" t="s">
        <v>192</v>
      </c>
      <c r="X3" s="18" t="s">
        <v>193</v>
      </c>
      <c r="Y3" s="18" t="s">
        <v>194</v>
      </c>
      <c r="Z3" s="18" t="s">
        <v>195</v>
      </c>
      <c r="AA3" s="18" t="s">
        <v>196</v>
      </c>
      <c r="AB3" s="18" t="s">
        <v>197</v>
      </c>
      <c r="AC3" s="18" t="s">
        <v>198</v>
      </c>
      <c r="AD3" s="18" t="s">
        <v>199</v>
      </c>
      <c r="AE3" s="18" t="s">
        <v>200</v>
      </c>
      <c r="AF3" s="18" t="s">
        <v>201</v>
      </c>
      <c r="AG3" s="18" t="s">
        <v>202</v>
      </c>
      <c r="AH3" s="18" t="s">
        <v>203</v>
      </c>
      <c r="AI3" s="18" t="s">
        <v>204</v>
      </c>
      <c r="AJ3" s="18" t="s">
        <v>205</v>
      </c>
      <c r="AK3" s="18" t="s">
        <v>206</v>
      </c>
      <c r="AL3" s="18" t="s">
        <v>207</v>
      </c>
      <c r="AM3" s="18" t="s">
        <v>208</v>
      </c>
      <c r="AN3" s="18" t="s">
        <v>209</v>
      </c>
      <c r="AO3" s="18" t="s">
        <v>210</v>
      </c>
      <c r="AP3" s="18" t="s">
        <v>211</v>
      </c>
      <c r="AQ3" s="18" t="s">
        <v>212</v>
      </c>
      <c r="AR3" s="18" t="s">
        <v>192</v>
      </c>
      <c r="AS3" s="18" t="s">
        <v>193</v>
      </c>
      <c r="AT3" s="18" t="s">
        <v>194</v>
      </c>
      <c r="AU3" s="18" t="s">
        <v>195</v>
      </c>
      <c r="AV3" s="18" t="s">
        <v>196</v>
      </c>
      <c r="AW3" s="18" t="s">
        <v>197</v>
      </c>
      <c r="AX3" s="18" t="s">
        <v>198</v>
      </c>
      <c r="AY3" s="18" t="s">
        <v>199</v>
      </c>
      <c r="AZ3" s="18" t="s">
        <v>200</v>
      </c>
      <c r="BA3" s="18" t="s">
        <v>201</v>
      </c>
      <c r="BB3" s="18" t="s">
        <v>202</v>
      </c>
      <c r="BC3" s="18" t="s">
        <v>203</v>
      </c>
      <c r="BD3" s="18" t="s">
        <v>204</v>
      </c>
      <c r="BE3" s="18" t="s">
        <v>205</v>
      </c>
      <c r="BF3" s="18" t="s">
        <v>206</v>
      </c>
      <c r="BG3" s="18" t="s">
        <v>207</v>
      </c>
      <c r="BH3" s="18" t="s">
        <v>208</v>
      </c>
      <c r="BI3" s="18" t="s">
        <v>209</v>
      </c>
      <c r="BJ3" s="18" t="s">
        <v>210</v>
      </c>
      <c r="BK3" s="18" t="s">
        <v>211</v>
      </c>
      <c r="BL3" s="18" t="s">
        <v>212</v>
      </c>
      <c r="BM3" s="18" t="s">
        <v>192</v>
      </c>
      <c r="BN3" s="18" t="s">
        <v>193</v>
      </c>
      <c r="BO3" s="18" t="s">
        <v>194</v>
      </c>
      <c r="BP3" s="18" t="s">
        <v>195</v>
      </c>
      <c r="BQ3" s="18" t="s">
        <v>196</v>
      </c>
      <c r="BR3" s="18" t="s">
        <v>197</v>
      </c>
      <c r="BS3" s="18" t="s">
        <v>198</v>
      </c>
      <c r="BT3" s="18" t="s">
        <v>199</v>
      </c>
      <c r="BU3" s="18" t="s">
        <v>200</v>
      </c>
      <c r="BV3" s="18" t="s">
        <v>201</v>
      </c>
      <c r="BW3" s="18" t="s">
        <v>202</v>
      </c>
      <c r="BX3" s="18" t="s">
        <v>203</v>
      </c>
      <c r="BY3" s="18" t="s">
        <v>204</v>
      </c>
      <c r="BZ3" s="18" t="s">
        <v>205</v>
      </c>
      <c r="CA3" s="18" t="s">
        <v>206</v>
      </c>
      <c r="CB3" s="18" t="s">
        <v>207</v>
      </c>
      <c r="CC3" s="18" t="s">
        <v>208</v>
      </c>
      <c r="CD3" s="18" t="s">
        <v>209</v>
      </c>
      <c r="CE3" s="18" t="s">
        <v>210</v>
      </c>
      <c r="CF3" s="18" t="s">
        <v>211</v>
      </c>
      <c r="CG3" s="18" t="s">
        <v>212</v>
      </c>
      <c r="CH3" s="18" t="s">
        <v>192</v>
      </c>
      <c r="CI3" s="18" t="s">
        <v>193</v>
      </c>
      <c r="CJ3" s="18" t="s">
        <v>194</v>
      </c>
      <c r="CK3" s="18" t="s">
        <v>195</v>
      </c>
      <c r="CL3" s="18" t="s">
        <v>196</v>
      </c>
      <c r="CM3" s="18" t="s">
        <v>197</v>
      </c>
      <c r="CN3" s="18" t="s">
        <v>198</v>
      </c>
      <c r="CO3" s="18" t="s">
        <v>199</v>
      </c>
      <c r="CP3" s="18" t="s">
        <v>200</v>
      </c>
      <c r="CQ3" s="18" t="s">
        <v>201</v>
      </c>
      <c r="CR3" s="18" t="s">
        <v>202</v>
      </c>
      <c r="CS3" s="18" t="s">
        <v>203</v>
      </c>
      <c r="CT3" s="18" t="s">
        <v>204</v>
      </c>
      <c r="CU3" s="18" t="s">
        <v>205</v>
      </c>
      <c r="CV3" s="18" t="s">
        <v>206</v>
      </c>
      <c r="CW3" s="18" t="s">
        <v>207</v>
      </c>
      <c r="CX3" s="18" t="s">
        <v>208</v>
      </c>
      <c r="CY3" s="18" t="s">
        <v>209</v>
      </c>
      <c r="CZ3" s="18" t="s">
        <v>210</v>
      </c>
      <c r="DA3" s="18" t="s">
        <v>211</v>
      </c>
      <c r="DB3" s="18" t="s">
        <v>212</v>
      </c>
      <c r="DC3" s="18" t="s">
        <v>192</v>
      </c>
      <c r="DD3" s="18" t="s">
        <v>193</v>
      </c>
      <c r="DE3" s="18" t="s">
        <v>194</v>
      </c>
      <c r="DF3" s="18" t="s">
        <v>195</v>
      </c>
      <c r="DG3" s="18" t="s">
        <v>196</v>
      </c>
      <c r="DH3" s="18" t="s">
        <v>197</v>
      </c>
      <c r="DI3" s="18" t="s">
        <v>198</v>
      </c>
      <c r="DJ3" s="18" t="s">
        <v>199</v>
      </c>
      <c r="DK3" s="18" t="s">
        <v>200</v>
      </c>
      <c r="DL3" s="18" t="s">
        <v>201</v>
      </c>
      <c r="DM3" s="18" t="s">
        <v>202</v>
      </c>
      <c r="DN3" s="18" t="s">
        <v>203</v>
      </c>
      <c r="DO3" s="18" t="s">
        <v>204</v>
      </c>
      <c r="DP3" s="18" t="s">
        <v>205</v>
      </c>
      <c r="DQ3" s="18" t="s">
        <v>206</v>
      </c>
      <c r="DR3" s="18" t="s">
        <v>207</v>
      </c>
      <c r="DS3" s="18" t="s">
        <v>208</v>
      </c>
      <c r="DT3" s="18" t="s">
        <v>209</v>
      </c>
      <c r="DU3" s="18" t="s">
        <v>210</v>
      </c>
      <c r="DV3" s="18" t="s">
        <v>211</v>
      </c>
      <c r="DW3" s="18" t="s">
        <v>212</v>
      </c>
      <c r="DX3" s="18" t="s">
        <v>192</v>
      </c>
      <c r="DY3" s="18" t="s">
        <v>193</v>
      </c>
      <c r="DZ3" s="18" t="s">
        <v>194</v>
      </c>
      <c r="EA3" s="18" t="s">
        <v>195</v>
      </c>
      <c r="EB3" s="18" t="s">
        <v>196</v>
      </c>
      <c r="EC3" s="18" t="s">
        <v>197</v>
      </c>
      <c r="ED3" s="18" t="s">
        <v>198</v>
      </c>
      <c r="EE3" s="18" t="s">
        <v>199</v>
      </c>
      <c r="EF3" s="18" t="s">
        <v>200</v>
      </c>
      <c r="EG3" s="18" t="s">
        <v>201</v>
      </c>
      <c r="EH3" s="18" t="s">
        <v>202</v>
      </c>
      <c r="EI3" s="18" t="s">
        <v>203</v>
      </c>
      <c r="EJ3" s="18" t="s">
        <v>204</v>
      </c>
      <c r="EK3" s="18" t="s">
        <v>205</v>
      </c>
      <c r="EL3" s="18" t="s">
        <v>206</v>
      </c>
      <c r="EM3" s="18" t="s">
        <v>207</v>
      </c>
      <c r="EN3" s="18" t="s">
        <v>208</v>
      </c>
      <c r="EO3" s="18" t="s">
        <v>209</v>
      </c>
      <c r="EP3" s="18" t="s">
        <v>210</v>
      </c>
      <c r="EQ3" s="18" t="s">
        <v>211</v>
      </c>
      <c r="ER3" s="18" t="s">
        <v>212</v>
      </c>
      <c r="ES3" s="18" t="s">
        <v>213</v>
      </c>
      <c r="ET3" s="18" t="s">
        <v>214</v>
      </c>
    </row>
    <row r="4" customFormat="false" ht="15" hidden="false" customHeight="false" outlineLevel="0" collapsed="false">
      <c r="A4" s="19" t="n">
        <v>38017</v>
      </c>
      <c r="B4" s="23" t="n">
        <f aca="false">ABS(EMFX_Data!X4-EMFX_Data!Y4)</f>
        <v>0</v>
      </c>
      <c r="C4" s="23" t="n">
        <f aca="false">ABS(EMFX_Data!X4-EMFX_Data!Z4)</f>
        <v>0</v>
      </c>
      <c r="D4" s="23" t="n">
        <f aca="false">ABS(EMFX_Data!X4-EMFX_Data!AA4)</f>
        <v>0</v>
      </c>
      <c r="E4" s="23" t="n">
        <f aca="false">ABS(EMFX_Data!X4-EMFX_Data!AB4)</f>
        <v>0</v>
      </c>
      <c r="F4" s="23" t="n">
        <f aca="false">ABS(EMFX_Data!X4-EMFX_Data!AC4)</f>
        <v>0</v>
      </c>
      <c r="G4" s="23" t="n">
        <f aca="false">ABS(EMFX_Data!X4-EMFX_Data!AD4)</f>
        <v>3.91202300542815</v>
      </c>
      <c r="H4" s="23" t="n">
        <f aca="false">ABS(EMFX_Data!Y4-EMFX_Data!Z4)</f>
        <v>0</v>
      </c>
      <c r="I4" s="23" t="n">
        <f aca="false">ABS(EMFX_Data!Y4-EMFX_Data!AA4)</f>
        <v>0</v>
      </c>
      <c r="J4" s="23" t="n">
        <f aca="false">ABS(EMFX_Data!Y4-EMFX_Data!AB4)</f>
        <v>0</v>
      </c>
      <c r="K4" s="23" t="n">
        <f aca="false">ABS(EMFX_Data!Y4-EMFX_Data!AC4)</f>
        <v>0</v>
      </c>
      <c r="L4" s="23" t="n">
        <f aca="false">ABS(EMFX_Data!Y4-EMFX_Data!AD4)</f>
        <v>3.91202300542815</v>
      </c>
      <c r="M4" s="23" t="n">
        <f aca="false">ABS(EMFX_Data!Z4-EMFX_Data!AA4)</f>
        <v>0</v>
      </c>
      <c r="N4" s="23" t="n">
        <f aca="false">ABS(EMFX_Data!Z4-EMFX_Data!AB4)</f>
        <v>0</v>
      </c>
      <c r="O4" s="23" t="n">
        <f aca="false">ABS(EMFX_Data!Z4-EMFX_Data!AC4)</f>
        <v>0</v>
      </c>
      <c r="P4" s="23" t="n">
        <f aca="false">ABS(EMFX_Data!Z4-EMFX_Data!AD4)</f>
        <v>3.91202300542815</v>
      </c>
      <c r="Q4" s="23" t="n">
        <f aca="false">ABS(EMFX_Data!AA4-EMFX_Data!AB4)</f>
        <v>0</v>
      </c>
      <c r="R4" s="23" t="n">
        <f aca="false">ABS(EMFX_Data!AA4-EMFX_Data!AC4)</f>
        <v>0</v>
      </c>
      <c r="S4" s="23" t="n">
        <f aca="false">ABS(EMFX_Data!AA4-EMFX_Data!AD4)</f>
        <v>3.91202300542815</v>
      </c>
      <c r="T4" s="23" t="n">
        <f aca="false">ABS(EMFX_Data!AB4-EMFX_Data!AC4)</f>
        <v>0</v>
      </c>
      <c r="U4" s="23" t="n">
        <f aca="false">ABS(EMFX_Data!AB4-EMFX_Data!AD4)</f>
        <v>3.91202300542815</v>
      </c>
      <c r="V4" s="23" t="n">
        <f aca="false">ABS(EMFX_Data!AC4-EMFX_Data!AD4)</f>
        <v>3.91202300542815</v>
      </c>
      <c r="W4" s="26" t="str">
        <f aca="false">IF(ROW()&lt;4+MinObs-1,"",IFERROR((B4-AVERAGE(B$4:B4))/STDEV(B$4:B4),""))</f>
        <v/>
      </c>
      <c r="X4" s="26" t="str">
        <f aca="false">IF(ROW()&lt;4+MinObs-1,"",IFERROR((C4-AVERAGE(C$4:C4))/STDEV(C$4:C4),""))</f>
        <v/>
      </c>
      <c r="Y4" s="26" t="str">
        <f aca="false">IF(ROW()&lt;4+MinObs-1,"",IFERROR((D4-AVERAGE(D$4:D4))/STDEV(D$4:D4),""))</f>
        <v/>
      </c>
      <c r="Z4" s="26" t="str">
        <f aca="false">IF(ROW()&lt;4+MinObs-1,"",IFERROR((E4-AVERAGE(E$4:E4))/STDEV(E$4:E4),""))</f>
        <v/>
      </c>
      <c r="AA4" s="26" t="str">
        <f aca="false">IF(ROW()&lt;4+MinObs-1,"",IFERROR((F4-AVERAGE(F$4:F4))/STDEV(F$4:F4),""))</f>
        <v/>
      </c>
      <c r="AB4" s="26" t="str">
        <f aca="false">IF(ROW()&lt;4+MinObs-1,"",IFERROR((G4-AVERAGE(G$4:G4))/STDEV(G$4:G4),""))</f>
        <v/>
      </c>
      <c r="AC4" s="26" t="str">
        <f aca="false">IF(ROW()&lt;4+MinObs-1,"",IFERROR((H4-AVERAGE(H$4:H4))/STDEV(H$4:H4),""))</f>
        <v/>
      </c>
      <c r="AD4" s="26" t="str">
        <f aca="false">IF(ROW()&lt;4+MinObs-1,"",IFERROR((I4-AVERAGE(I$4:I4))/STDEV(I$4:I4),""))</f>
        <v/>
      </c>
      <c r="AE4" s="26" t="str">
        <f aca="false">IF(ROW()&lt;4+MinObs-1,"",IFERROR((J4-AVERAGE(J$4:J4))/STDEV(J$4:J4),""))</f>
        <v/>
      </c>
      <c r="AF4" s="26" t="str">
        <f aca="false">IF(ROW()&lt;4+MinObs-1,"",IFERROR((K4-AVERAGE(K$4:K4))/STDEV(K$4:K4),""))</f>
        <v/>
      </c>
      <c r="AG4" s="26" t="str">
        <f aca="false">IF(ROW()&lt;4+MinObs-1,"",IFERROR((L4-AVERAGE(L$4:L4))/STDEV(L$4:L4),""))</f>
        <v/>
      </c>
      <c r="AH4" s="26" t="str">
        <f aca="false">IF(ROW()&lt;4+MinObs-1,"",IFERROR((M4-AVERAGE(M$4:M4))/STDEV(M$4:M4),""))</f>
        <v/>
      </c>
      <c r="AI4" s="26" t="str">
        <f aca="false">IF(ROW()&lt;4+MinObs-1,"",IFERROR((N4-AVERAGE(N$4:N4))/STDEV(N$4:N4),""))</f>
        <v/>
      </c>
      <c r="AJ4" s="26" t="str">
        <f aca="false">IF(ROW()&lt;4+MinObs-1,"",IFERROR((O4-AVERAGE(O$4:O4))/STDEV(O$4:O4),""))</f>
        <v/>
      </c>
      <c r="AK4" s="26" t="str">
        <f aca="false">IF(ROW()&lt;4+MinObs-1,"",IFERROR((P4-AVERAGE(P$4:P4))/STDEV(P$4:P4),""))</f>
        <v/>
      </c>
      <c r="AL4" s="26" t="str">
        <f aca="false">IF(ROW()&lt;4+MinObs-1,"",IFERROR((Q4-AVERAGE(Q$4:Q4))/STDEV(Q$4:Q4),""))</f>
        <v/>
      </c>
      <c r="AM4" s="26" t="str">
        <f aca="false">IF(ROW()&lt;4+MinObs-1,"",IFERROR((R4-AVERAGE(R$4:R4))/STDEV(R$4:R4),""))</f>
        <v/>
      </c>
      <c r="AN4" s="26" t="str">
        <f aca="false">IF(ROW()&lt;4+MinObs-1,"",IFERROR((S4-AVERAGE(S$4:S4))/STDEV(S$4:S4),""))</f>
        <v/>
      </c>
      <c r="AO4" s="26" t="str">
        <f aca="false">IF(ROW()&lt;4+MinObs-1,"",IFERROR((T4-AVERAGE(T$4:T4))/STDEV(T$4:T4),""))</f>
        <v/>
      </c>
      <c r="AP4" s="26" t="str">
        <f aca="false">IF(ROW()&lt;4+MinObs-1,"",IFERROR((U4-AVERAGE(U$4:U4))/STDEV(U$4:U4),""))</f>
        <v/>
      </c>
      <c r="AQ4" s="26" t="str">
        <f aca="false">IF(ROW()&lt;4+MinObs-1,"",IFERROR((V4-AVERAGE(V$4:V4))/STDEV(V$4:V4),""))</f>
        <v/>
      </c>
      <c r="AR4" s="26" t="n">
        <f aca="false">IF(w4="",0,IF(w4&gt;=z4,w4,IF(w4&gt;=z3,w3,IF(w4&gt;=zEntry,w2,IF(AND(w4&gt;=ExitZ,0&gt;0),w2,0)))))</f>
        <v>1</v>
      </c>
      <c r="AS4" s="26" t="n">
        <f aca="false">IF(X4="",0,IF(X4&gt;=z4,w4,IF(X4&gt;=z3,w3,IF(X4&gt;=zEntry,w2,IF(AND(X4&gt;=ExitZ,0&gt;0),w2,0)))))</f>
        <v>0</v>
      </c>
      <c r="AT4" s="26" t="n">
        <f aca="false">IF(Y4="",0,IF(Y4&gt;=z4,w4,IF(Y4&gt;=z3,w3,IF(Y4&gt;=zEntry,w2,IF(AND(Y4&gt;=ExitZ,0&gt;0),w2,0)))))</f>
        <v>0</v>
      </c>
      <c r="AU4" s="26" t="n">
        <f aca="false">IF(z4="",0,IF(z4&gt;=z4,w4,IF(z4&gt;=z3,w3,IF(z4&gt;=zEntry,w2,IF(AND(z4&gt;=ExitZ,0&gt;0),w2,0)))))</f>
        <v>2</v>
      </c>
      <c r="AV4" s="26" t="n">
        <f aca="false">IF(AA4="",0,IF(AA4&gt;=z4,w4,IF(AA4&gt;=z3,w3,IF(AA4&gt;=zEntry,w2,IF(AND(AA4&gt;=ExitZ,0&gt;0),w2,0)))))</f>
        <v>0</v>
      </c>
      <c r="AW4" s="26" t="n">
        <f aca="false">IF(AB4="",0,IF(AB4&gt;=z4,w4,IF(AB4&gt;=z3,w3,IF(AB4&gt;=zEntry,w2,IF(AND(AB4&gt;=ExitZ,0&gt;0),w2,0)))))</f>
        <v>0</v>
      </c>
      <c r="AX4" s="26" t="n">
        <f aca="false">IF(AC4="",0,IF(AC4&gt;=z4,w4,IF(AC4&gt;=z3,w3,IF(AC4&gt;=zEntry,w2,IF(AND(AC4&gt;=ExitZ,0&gt;0),w2,0)))))</f>
        <v>0</v>
      </c>
      <c r="AY4" s="26" t="n">
        <f aca="false">IF(AD4="",0,IF(AD4&gt;=z4,w4,IF(AD4&gt;=z3,w3,IF(AD4&gt;=zEntry,w2,IF(AND(AD4&gt;=ExitZ,0&gt;0),w2,0)))))</f>
        <v>0</v>
      </c>
      <c r="AZ4" s="26" t="n">
        <f aca="false">IF(AE4="",0,IF(AE4&gt;=z4,w4,IF(AE4&gt;=z3,w3,IF(AE4&gt;=zEntry,w2,IF(AND(AE4&gt;=ExitZ,0&gt;0),w2,0)))))</f>
        <v>0</v>
      </c>
      <c r="BA4" s="26" t="n">
        <f aca="false">IF(AF4="",0,IF(AF4&gt;=z4,w4,IF(AF4&gt;=z3,w3,IF(AF4&gt;=zEntry,w2,IF(AND(AF4&gt;=ExitZ,0&gt;0),w2,0)))))</f>
        <v>0</v>
      </c>
      <c r="BB4" s="26" t="n">
        <f aca="false">IF(AG4="",0,IF(AG4&gt;=z4,w4,IF(AG4&gt;=z3,w3,IF(AG4&gt;=zEntry,w2,IF(AND(AG4&gt;=ExitZ,0&gt;0),w2,0)))))</f>
        <v>0</v>
      </c>
      <c r="BC4" s="26" t="n">
        <f aca="false">IF(AH4="",0,IF(AH4&gt;=z4,w4,IF(AH4&gt;=z3,w3,IF(AH4&gt;=zEntry,w2,IF(AND(AH4&gt;=ExitZ,0&gt;0),w2,0)))))</f>
        <v>0</v>
      </c>
      <c r="BD4" s="26" t="n">
        <f aca="false">IF(AI4="",0,IF(AI4&gt;=z4,w4,IF(AI4&gt;=z3,w3,IF(AI4&gt;=zEntry,w2,IF(AND(AI4&gt;=ExitZ,0&gt;0),w2,0)))))</f>
        <v>0</v>
      </c>
      <c r="BE4" s="26" t="n">
        <f aca="false">IF(AJ4="",0,IF(AJ4&gt;=z4,w4,IF(AJ4&gt;=z3,w3,IF(AJ4&gt;=zEntry,w2,IF(AND(AJ4&gt;=ExitZ,0&gt;0),w2,0)))))</f>
        <v>0</v>
      </c>
      <c r="BF4" s="26" t="n">
        <f aca="false">IF(AK4="",0,IF(AK4&gt;=z4,w4,IF(AK4&gt;=z3,w3,IF(AK4&gt;=zEntry,w2,IF(AND(AK4&gt;=ExitZ,0&gt;0),w2,0)))))</f>
        <v>0</v>
      </c>
      <c r="BG4" s="26" t="n">
        <f aca="false">IF(AL4="",0,IF(AL4&gt;=z4,w4,IF(AL4&gt;=z3,w3,IF(AL4&gt;=zEntry,w2,IF(AND(AL4&gt;=ExitZ,0&gt;0),w2,0)))))</f>
        <v>0</v>
      </c>
      <c r="BH4" s="26" t="n">
        <f aca="false">IF(AM4="",0,IF(AM4&gt;=z4,w4,IF(AM4&gt;=z3,w3,IF(AM4&gt;=zEntry,w2,IF(AND(AM4&gt;=ExitZ,0&gt;0),w2,0)))))</f>
        <v>0</v>
      </c>
      <c r="BI4" s="26" t="n">
        <f aca="false">IF(AN4="",0,IF(AN4&gt;=z4,w4,IF(AN4&gt;=z3,w3,IF(AN4&gt;=zEntry,w2,IF(AND(AN4&gt;=ExitZ,0&gt;0),w2,0)))))</f>
        <v>0</v>
      </c>
      <c r="BJ4" s="26" t="n">
        <f aca="false">IF(AO4="",0,IF(AO4&gt;=z4,w4,IF(AO4&gt;=z3,w3,IF(AO4&gt;=zEntry,w2,IF(AND(AO4&gt;=ExitZ,0&gt;0),w2,0)))))</f>
        <v>0</v>
      </c>
      <c r="BK4" s="26" t="n">
        <f aca="false">IF(AP4="",0,IF(AP4&gt;=z4,w4,IF(AP4&gt;=z3,w3,IF(AP4&gt;=zEntry,w2,IF(AND(AP4&gt;=ExitZ,0&gt;0),w2,0)))))</f>
        <v>0</v>
      </c>
      <c r="BL4" s="26" t="n">
        <f aca="false">IF(AQ4="",0,IF(AQ4&gt;=z4,w4,IF(AQ4&gt;=z3,w3,IF(AQ4&gt;=zEntry,w2,IF(AND(AQ4&gt;=ExitZ,0&gt;0),w2,0)))))</f>
        <v>0</v>
      </c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6" t="n">
        <f aca="false">IF(OR(AR4=0,CH4="",CH4=0),0,AR4*MIN(MaxScal,TgtVol/CH4))</f>
        <v>0</v>
      </c>
      <c r="DD4" s="26" t="n">
        <f aca="false">IF(OR(AS4=0,CI4="",CI4=0),0,AS4*MIN(MaxScal,TgtVol/CI4))</f>
        <v>0</v>
      </c>
      <c r="DE4" s="26" t="n">
        <f aca="false">IF(OR(AT4=0,CJ4="",CJ4=0),0,AT4*MIN(MaxScal,TgtVol/CJ4))</f>
        <v>0</v>
      </c>
      <c r="DF4" s="26" t="n">
        <f aca="false">IF(OR(AU4=0,CK4="",CK4=0),0,AU4*MIN(MaxScal,TgtVol/CK4))</f>
        <v>0</v>
      </c>
      <c r="DG4" s="26" t="n">
        <f aca="false">IF(OR(AV4=0,CL4="",CL4=0),0,AV4*MIN(MaxScal,TgtVol/CL4))</f>
        <v>0</v>
      </c>
      <c r="DH4" s="26" t="n">
        <f aca="false">IF(OR(AW4=0,CM4="",CM4=0),0,AW4*MIN(MaxScal,TgtVol/CM4))</f>
        <v>0</v>
      </c>
      <c r="DI4" s="26" t="n">
        <f aca="false">IF(OR(AX4=0,CN4="",CN4=0),0,AX4*MIN(MaxScal,TgtVol/CN4))</f>
        <v>0</v>
      </c>
      <c r="DJ4" s="26" t="n">
        <f aca="false">IF(OR(AY4=0,CO4="",CO4=0),0,AY4*MIN(MaxScal,TgtVol/CO4))</f>
        <v>0</v>
      </c>
      <c r="DK4" s="26" t="n">
        <f aca="false">IF(OR(AZ4=0,CP4="",CP4=0),0,AZ4*MIN(MaxScal,TgtVol/CP4))</f>
        <v>0</v>
      </c>
      <c r="DL4" s="26" t="n">
        <f aca="false">IF(OR(BA4=0,CQ4="",CQ4=0),0,BA4*MIN(MaxScal,TgtVol/CQ4))</f>
        <v>0</v>
      </c>
      <c r="DM4" s="26" t="n">
        <f aca="false">IF(OR(BB4=0,CR4="",CR4=0),0,BB4*MIN(MaxScal,TgtVol/CR4))</f>
        <v>0</v>
      </c>
      <c r="DN4" s="26" t="n">
        <f aca="false">IF(OR(BC4=0,CS4="",CS4=0),0,BC4*MIN(MaxScal,TgtVol/CS4))</f>
        <v>0</v>
      </c>
      <c r="DO4" s="26" t="n">
        <f aca="false">IF(OR(BD4=0,CT4="",CT4=0),0,BD4*MIN(MaxScal,TgtVol/CT4))</f>
        <v>0</v>
      </c>
      <c r="DP4" s="26" t="n">
        <f aca="false">IF(OR(BE4=0,CU4="",CU4=0),0,BE4*MIN(MaxScal,TgtVol/CU4))</f>
        <v>0</v>
      </c>
      <c r="DQ4" s="26" t="n">
        <f aca="false">IF(OR(BF4=0,CV4="",CV4=0),0,BF4*MIN(MaxScal,TgtVol/CV4))</f>
        <v>0</v>
      </c>
      <c r="DR4" s="26" t="n">
        <f aca="false">IF(OR(BG4=0,CW4="",CW4=0),0,BG4*MIN(MaxScal,TgtVol/CW4))</f>
        <v>0</v>
      </c>
      <c r="DS4" s="26" t="n">
        <f aca="false">IF(OR(BH4=0,CX4="",CX4=0),0,BH4*MIN(MaxScal,TgtVol/CX4))</f>
        <v>0</v>
      </c>
      <c r="DT4" s="26" t="n">
        <f aca="false">IF(OR(BI4=0,CY4="",CY4=0),0,BI4*MIN(MaxScal,TgtVol/CY4))</f>
        <v>0</v>
      </c>
      <c r="DU4" s="26" t="n">
        <f aca="false">IF(OR(BJ4=0,CZ4="",CZ4=0),0,BJ4*MIN(MaxScal,TgtVol/CZ4))</f>
        <v>0</v>
      </c>
      <c r="DV4" s="26" t="n">
        <f aca="false">IF(OR(BK4=0,DA4="",DA4=0),0,BK4*MIN(MaxScal,TgtVol/DA4))</f>
        <v>0</v>
      </c>
      <c r="DW4" s="26" t="n">
        <f aca="false">IF(OR(BL4=0,DB4="",DB4=0),0,BL4*MIN(MaxScal,TgtVol/DB4))</f>
        <v>0</v>
      </c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 t="str">
        <f aca="false">IF(ROW()=4,"",SUM(DX4:ER4))</f>
        <v/>
      </c>
      <c r="ET4" s="29" t="n">
        <f aca="false">COUNTIF(AR4:BL4,"&gt;0")</f>
        <v>2</v>
      </c>
    </row>
    <row r="5" customFormat="false" ht="15" hidden="false" customHeight="false" outlineLevel="0" collapsed="false">
      <c r="A5" s="19" t="n">
        <v>38046</v>
      </c>
      <c r="B5" s="23" t="n">
        <f aca="false">ABS(EMFX_Data!X5-EMFX_Data!Y5)</f>
        <v>0.00752813057142987</v>
      </c>
      <c r="C5" s="23" t="n">
        <f aca="false">ABS(EMFX_Data!X5-EMFX_Data!Z5)</f>
        <v>0.0242366203534843</v>
      </c>
      <c r="D5" s="23" t="n">
        <f aca="false">ABS(EMFX_Data!X5-EMFX_Data!AA5)</f>
        <v>0.00379265151714847</v>
      </c>
      <c r="E5" s="23" t="n">
        <f aca="false">ABS(EMFX_Data!X5-EMFX_Data!AB5)</f>
        <v>0.0243836644399575</v>
      </c>
      <c r="F5" s="23" t="n">
        <f aca="false">ABS(EMFX_Data!X5-EMFX_Data!AC5)</f>
        <v>0.00741275745657344</v>
      </c>
      <c r="G5" s="23" t="n">
        <f aca="false">ABS(EMFX_Data!X5-EMFX_Data!AD5)</f>
        <v>0.0140089137917361</v>
      </c>
      <c r="H5" s="23" t="n">
        <f aca="false">ABS(EMFX_Data!Y5-EMFX_Data!Z5)</f>
        <v>0.0167084897820544</v>
      </c>
      <c r="I5" s="23" t="n">
        <f aca="false">ABS(EMFX_Data!Y5-EMFX_Data!AA5)</f>
        <v>0.0037354790542814</v>
      </c>
      <c r="J5" s="23" t="n">
        <f aca="false">ABS(EMFX_Data!Y5-EMFX_Data!AB5)</f>
        <v>0.0168555338685277</v>
      </c>
      <c r="K5" s="23" t="n">
        <f aca="false">ABS(EMFX_Data!Y5-EMFX_Data!AC5)</f>
        <v>0.0149408880280033</v>
      </c>
      <c r="L5" s="23" t="n">
        <f aca="false">ABS(EMFX_Data!Y5-EMFX_Data!AD5)</f>
        <v>0.0215370443631659</v>
      </c>
      <c r="M5" s="23" t="n">
        <f aca="false">ABS(EMFX_Data!Z5-EMFX_Data!AA5)</f>
        <v>0.0204439688363358</v>
      </c>
      <c r="N5" s="23" t="n">
        <f aca="false">ABS(EMFX_Data!Z5-EMFX_Data!AB5)</f>
        <v>0.000147044086473258</v>
      </c>
      <c r="O5" s="23" t="n">
        <f aca="false">ABS(EMFX_Data!Z5-EMFX_Data!AC5)</f>
        <v>0.0316493778100577</v>
      </c>
      <c r="P5" s="23" t="n">
        <f aca="false">ABS(EMFX_Data!Z5-EMFX_Data!AD5)</f>
        <v>0.0382455341452204</v>
      </c>
      <c r="Q5" s="23" t="n">
        <f aca="false">ABS(EMFX_Data!AA5-EMFX_Data!AB5)</f>
        <v>0.0205910129228091</v>
      </c>
      <c r="R5" s="23" t="n">
        <f aca="false">ABS(EMFX_Data!AA5-EMFX_Data!AC5)</f>
        <v>0.0112054089737219</v>
      </c>
      <c r="S5" s="23" t="n">
        <f aca="false">ABS(EMFX_Data!AA5-EMFX_Data!AD5)</f>
        <v>0.0178015653088845</v>
      </c>
      <c r="T5" s="23" t="n">
        <f aca="false">ABS(EMFX_Data!AB5-EMFX_Data!AC5)</f>
        <v>0.031796421896531</v>
      </c>
      <c r="U5" s="23" t="n">
        <f aca="false">ABS(EMFX_Data!AB5-EMFX_Data!AD5)</f>
        <v>0.0383925782316936</v>
      </c>
      <c r="V5" s="23" t="n">
        <f aca="false">ABS(EMFX_Data!AC5-EMFX_Data!AD5)</f>
        <v>0.00659615633516264</v>
      </c>
      <c r="W5" s="26" t="str">
        <f aca="false">IF(ROW()&lt;4+MinObs-1,"",IFERROR((B5-AVERAGE(B$4:B5))/STDEV(B$4:B5),""))</f>
        <v/>
      </c>
      <c r="X5" s="26" t="str">
        <f aca="false">IF(ROW()&lt;4+MinObs-1,"",IFERROR((C5-AVERAGE(C$4:C5))/STDEV(C$4:C5),""))</f>
        <v/>
      </c>
      <c r="Y5" s="26" t="str">
        <f aca="false">IF(ROW()&lt;4+MinObs-1,"",IFERROR((D5-AVERAGE(D$4:D5))/STDEV(D$4:D5),""))</f>
        <v/>
      </c>
      <c r="Z5" s="26" t="str">
        <f aca="false">IF(ROW()&lt;4+MinObs-1,"",IFERROR((E5-AVERAGE(E$4:E5))/STDEV(E$4:E5),""))</f>
        <v/>
      </c>
      <c r="AA5" s="26" t="str">
        <f aca="false">IF(ROW()&lt;4+MinObs-1,"",IFERROR((F5-AVERAGE(F$4:F5))/STDEV(F$4:F5),""))</f>
        <v/>
      </c>
      <c r="AB5" s="26" t="str">
        <f aca="false">IF(ROW()&lt;4+MinObs-1,"",IFERROR((G5-AVERAGE(G$4:G5))/STDEV(G$4:G5),""))</f>
        <v/>
      </c>
      <c r="AC5" s="26" t="str">
        <f aca="false">IF(ROW()&lt;4+MinObs-1,"",IFERROR((H5-AVERAGE(H$4:H5))/STDEV(H$4:H5),""))</f>
        <v/>
      </c>
      <c r="AD5" s="26" t="str">
        <f aca="false">IF(ROW()&lt;4+MinObs-1,"",IFERROR((I5-AVERAGE(I$4:I5))/STDEV(I$4:I5),""))</f>
        <v/>
      </c>
      <c r="AE5" s="26" t="str">
        <f aca="false">IF(ROW()&lt;4+MinObs-1,"",IFERROR((J5-AVERAGE(J$4:J5))/STDEV(J$4:J5),""))</f>
        <v/>
      </c>
      <c r="AF5" s="26" t="str">
        <f aca="false">IF(ROW()&lt;4+MinObs-1,"",IFERROR((K5-AVERAGE(K$4:K5))/STDEV(K$4:K5),""))</f>
        <v/>
      </c>
      <c r="AG5" s="26" t="str">
        <f aca="false">IF(ROW()&lt;4+MinObs-1,"",IFERROR((L5-AVERAGE(L$4:L5))/STDEV(L$4:L5),""))</f>
        <v/>
      </c>
      <c r="AH5" s="26" t="str">
        <f aca="false">IF(ROW()&lt;4+MinObs-1,"",IFERROR((M5-AVERAGE(M$4:M5))/STDEV(M$4:M5),""))</f>
        <v/>
      </c>
      <c r="AI5" s="26" t="str">
        <f aca="false">IF(ROW()&lt;4+MinObs-1,"",IFERROR((N5-AVERAGE(N$4:N5))/STDEV(N$4:N5),""))</f>
        <v/>
      </c>
      <c r="AJ5" s="26" t="str">
        <f aca="false">IF(ROW()&lt;4+MinObs-1,"",IFERROR((O5-AVERAGE(O$4:O5))/STDEV(O$4:O5),""))</f>
        <v/>
      </c>
      <c r="AK5" s="26" t="str">
        <f aca="false">IF(ROW()&lt;4+MinObs-1,"",IFERROR((P5-AVERAGE(P$4:P5))/STDEV(P$4:P5),""))</f>
        <v/>
      </c>
      <c r="AL5" s="26" t="str">
        <f aca="false">IF(ROW()&lt;4+MinObs-1,"",IFERROR((Q5-AVERAGE(Q$4:Q5))/STDEV(Q$4:Q5),""))</f>
        <v/>
      </c>
      <c r="AM5" s="26" t="str">
        <f aca="false">IF(ROW()&lt;4+MinObs-1,"",IFERROR((R5-AVERAGE(R$4:R5))/STDEV(R$4:R5),""))</f>
        <v/>
      </c>
      <c r="AN5" s="26" t="str">
        <f aca="false">IF(ROW()&lt;4+MinObs-1,"",IFERROR((S5-AVERAGE(S$4:S5))/STDEV(S$4:S5),""))</f>
        <v/>
      </c>
      <c r="AO5" s="26" t="str">
        <f aca="false">IF(ROW()&lt;4+MinObs-1,"",IFERROR((T5-AVERAGE(T$4:T5))/STDEV(T$4:T5),""))</f>
        <v/>
      </c>
      <c r="AP5" s="26" t="str">
        <f aca="false">IF(ROW()&lt;4+MinObs-1,"",IFERROR((U5-AVERAGE(U$4:U5))/STDEV(U$4:U5),""))</f>
        <v/>
      </c>
      <c r="AQ5" s="26" t="str">
        <f aca="false">IF(ROW()&lt;4+MinObs-1,"",IFERROR((V5-AVERAGE(V$4:V5))/STDEV(V$4:V5),""))</f>
        <v/>
      </c>
      <c r="AR5" s="26" t="n">
        <f aca="false">IF(W5="",0,IF(W5&gt;=z4,w4,IF(W5&gt;=z3,w3,IF(W5&gt;=zEntry,w2,IF(AND(W5&gt;=ExitZ,AR4&gt;0),w2,0)))))</f>
        <v>0</v>
      </c>
      <c r="AS5" s="26" t="n">
        <f aca="false">IF(X5="",0,IF(X5&gt;=z4,w4,IF(X5&gt;=z3,w3,IF(X5&gt;=zEntry,w2,IF(AND(X5&gt;=ExitZ,AS4&gt;0),w2,0)))))</f>
        <v>0</v>
      </c>
      <c r="AT5" s="26" t="n">
        <f aca="false">IF(Y5="",0,IF(Y5&gt;=z4,w4,IF(Y5&gt;=z3,w3,IF(Y5&gt;=zEntry,w2,IF(AND(Y5&gt;=ExitZ,AT4&gt;0),w2,0)))))</f>
        <v>0</v>
      </c>
      <c r="AU5" s="26" t="n">
        <f aca="false">IF(Z5="",0,IF(Z5&gt;=z4,w4,IF(Z5&gt;=z3,w3,IF(Z5&gt;=zEntry,w2,IF(AND(Z5&gt;=ExitZ,AU4&gt;0),w2,0)))))</f>
        <v>0</v>
      </c>
      <c r="AV5" s="26" t="n">
        <f aca="false">IF(AA5="",0,IF(AA5&gt;=z4,w4,IF(AA5&gt;=z3,w3,IF(AA5&gt;=zEntry,w2,IF(AND(AA5&gt;=ExitZ,AV4&gt;0),w2,0)))))</f>
        <v>0</v>
      </c>
      <c r="AW5" s="26" t="n">
        <f aca="false">IF(AB5="",0,IF(AB5&gt;=z4,w4,IF(AB5&gt;=z3,w3,IF(AB5&gt;=zEntry,w2,IF(AND(AB5&gt;=ExitZ,AW4&gt;0),w2,0)))))</f>
        <v>0</v>
      </c>
      <c r="AX5" s="26" t="n">
        <f aca="false">IF(AC5="",0,IF(AC5&gt;=z4,w4,IF(AC5&gt;=z3,w3,IF(AC5&gt;=zEntry,w2,IF(AND(AC5&gt;=ExitZ,AX4&gt;0),w2,0)))))</f>
        <v>0</v>
      </c>
      <c r="AY5" s="26" t="n">
        <f aca="false">IF(AD5="",0,IF(AD5&gt;=z4,w4,IF(AD5&gt;=z3,w3,IF(AD5&gt;=zEntry,w2,IF(AND(AD5&gt;=ExitZ,AY4&gt;0),w2,0)))))</f>
        <v>0</v>
      </c>
      <c r="AZ5" s="26" t="n">
        <f aca="false">IF(AE5="",0,IF(AE5&gt;=z4,w4,IF(AE5&gt;=z3,w3,IF(AE5&gt;=zEntry,w2,IF(AND(AE5&gt;=ExitZ,AZ4&gt;0),w2,0)))))</f>
        <v>0</v>
      </c>
      <c r="BA5" s="26" t="n">
        <f aca="false">IF(AF5="",0,IF(AF5&gt;=z4,w4,IF(AF5&gt;=z3,w3,IF(AF5&gt;=zEntry,w2,IF(AND(AF5&gt;=ExitZ,BA4&gt;0),w2,0)))))</f>
        <v>0</v>
      </c>
      <c r="BB5" s="26" t="n">
        <f aca="false">IF(AG5="",0,IF(AG5&gt;=z4,w4,IF(AG5&gt;=z3,w3,IF(AG5&gt;=zEntry,w2,IF(AND(AG5&gt;=ExitZ,BB4&gt;0),w2,0)))))</f>
        <v>0</v>
      </c>
      <c r="BC5" s="26" t="n">
        <f aca="false">IF(AH5="",0,IF(AH5&gt;=z4,w4,IF(AH5&gt;=z3,w3,IF(AH5&gt;=zEntry,w2,IF(AND(AH5&gt;=ExitZ,BC4&gt;0),w2,0)))))</f>
        <v>0</v>
      </c>
      <c r="BD5" s="26" t="n">
        <f aca="false">IF(AI5="",0,IF(AI5&gt;=z4,w4,IF(AI5&gt;=z3,w3,IF(AI5&gt;=zEntry,w2,IF(AND(AI5&gt;=ExitZ,BD4&gt;0),w2,0)))))</f>
        <v>0</v>
      </c>
      <c r="BE5" s="26" t="n">
        <f aca="false">IF(AJ5="",0,IF(AJ5&gt;=z4,w4,IF(AJ5&gt;=z3,w3,IF(AJ5&gt;=zEntry,w2,IF(AND(AJ5&gt;=ExitZ,BE4&gt;0),w2,0)))))</f>
        <v>0</v>
      </c>
      <c r="BF5" s="26" t="n">
        <f aca="false">IF(AK5="",0,IF(AK5&gt;=z4,w4,IF(AK5&gt;=z3,w3,IF(AK5&gt;=zEntry,w2,IF(AND(AK5&gt;=ExitZ,BF4&gt;0),w2,0)))))</f>
        <v>0</v>
      </c>
      <c r="BG5" s="26" t="n">
        <f aca="false">IF(AL5="",0,IF(AL5&gt;=z4,w4,IF(AL5&gt;=z3,w3,IF(AL5&gt;=zEntry,w2,IF(AND(AL5&gt;=ExitZ,BG4&gt;0),w2,0)))))</f>
        <v>0</v>
      </c>
      <c r="BH5" s="26" t="n">
        <f aca="false">IF(AM5="",0,IF(AM5&gt;=z4,w4,IF(AM5&gt;=z3,w3,IF(AM5&gt;=zEntry,w2,IF(AND(AM5&gt;=ExitZ,BH4&gt;0),w2,0)))))</f>
        <v>0</v>
      </c>
      <c r="BI5" s="26" t="n">
        <f aca="false">IF(AN5="",0,IF(AN5&gt;=z4,w4,IF(AN5&gt;=z3,w3,IF(AN5&gt;=zEntry,w2,IF(AND(AN5&gt;=ExitZ,BI4&gt;0),w2,0)))))</f>
        <v>0</v>
      </c>
      <c r="BJ5" s="26" t="n">
        <f aca="false">IF(AO5="",0,IF(AO5&gt;=z4,w4,IF(AO5&gt;=z3,w3,IF(AO5&gt;=zEntry,w2,IF(AND(AO5&gt;=ExitZ,BJ4&gt;0),w2,0)))))</f>
        <v>0</v>
      </c>
      <c r="BK5" s="26" t="n">
        <f aca="false">IF(AP5="",0,IF(AP5&gt;=z4,w4,IF(AP5&gt;=z3,w3,IF(AP5&gt;=zEntry,w2,IF(AND(AP5&gt;=ExitZ,BK4&gt;0),w2,0)))))</f>
        <v>0</v>
      </c>
      <c r="BL5" s="26" t="n">
        <f aca="false">IF(AQ5="",0,IF(AQ5&gt;=z4,w4,IF(AQ5&gt;=z3,w3,IF(AQ5&gt;=zEntry,w2,IF(AND(AQ5&gt;=ExitZ,BL4&gt;0),w2,0)))))</f>
        <v>0</v>
      </c>
      <c r="BM5" s="23" t="n">
        <f aca="false">IF(EMFX_Data!X4&gt;=EMFX_Data!Y4,EMFX_Data!AE5-EMFX_Data!AF5,EMFX_Data!AF5-EMFX_Data!AE5)</f>
        <v>0.0150609962903924</v>
      </c>
      <c r="BN5" s="23" t="n">
        <f aca="false">IF(EMFX_Data!X4&gt;=EMFX_Data!Z4,EMFX_Data!AE5-EMFX_Data!AG5,EMFX_Data!AG5-EMFX_Data!AE5)</f>
        <v>0.0449237012000336</v>
      </c>
      <c r="BO5" s="23" t="n">
        <f aca="false">IF(EMFX_Data!X4&gt;=EMFX_Data!AA4,EMFX_Data!AE5-EMFX_Data!AH5,EMFX_Data!AH5-EMFX_Data!AE5)</f>
        <v>0.00388049464798848</v>
      </c>
      <c r="BP5" s="23" t="n">
        <f aca="false">IF(EMFX_Data!X4&gt;=EMFX_Data!AB4,EMFX_Data!AE5-EMFX_Data!AI5,EMFX_Data!AI5-EMFX_Data!AE5)</f>
        <v>0.0470557500481962</v>
      </c>
      <c r="BQ5" s="23" t="n">
        <f aca="false">IF(EMFX_Data!X4&gt;=EMFX_Data!AC4,EMFX_Data!AE5-EMFX_Data!AJ5,EMFX_Data!AJ5-EMFX_Data!AE5)</f>
        <v>-0.00871282717753543</v>
      </c>
      <c r="BR5" s="23" t="n">
        <f aca="false">IF(EMFX_Data!X4&gt;=EMFX_Data!AD4,EMFX_Data!AE5-EMFX_Data!AK5,EMFX_Data!AK5-EMFX_Data!AE5)</f>
        <v>0.031992093993924</v>
      </c>
      <c r="BS5" s="23" t="n">
        <f aca="false">IF(EMFX_Data!Y4&gt;=EMFX_Data!Z4,EMFX_Data!AF5-EMFX_Data!AG5,EMFX_Data!AG5-EMFX_Data!AF5)</f>
        <v>0.0298627049096413</v>
      </c>
      <c r="BT5" s="23" t="n">
        <f aca="false">IF(EMFX_Data!Y4&gt;=EMFX_Data!AA4,EMFX_Data!AF5-EMFX_Data!AH5,EMFX_Data!AH5-EMFX_Data!AF5)</f>
        <v>-0.0111805016424039</v>
      </c>
      <c r="BU5" s="23" t="n">
        <f aca="false">IF(EMFX_Data!Y4&gt;=EMFX_Data!AB4,EMFX_Data!AF5-EMFX_Data!AI5,EMFX_Data!AI5-EMFX_Data!AF5)</f>
        <v>0.0319947537578039</v>
      </c>
      <c r="BV5" s="23" t="n">
        <f aca="false">IF(EMFX_Data!Y4&gt;=EMFX_Data!AC4,EMFX_Data!AF5-EMFX_Data!AJ5,EMFX_Data!AJ5-EMFX_Data!AF5)</f>
        <v>-0.0237738234679278</v>
      </c>
      <c r="BW5" s="23" t="n">
        <f aca="false">IF(EMFX_Data!Y4&gt;=EMFX_Data!AD4,EMFX_Data!AF5-EMFX_Data!AK5,EMFX_Data!AK5-EMFX_Data!AF5)</f>
        <v>0.0470530902843163</v>
      </c>
      <c r="BX5" s="23" t="n">
        <f aca="false">IF(EMFX_Data!Z4&gt;=EMFX_Data!AA4,EMFX_Data!AG5-EMFX_Data!AH5,EMFX_Data!AH5-EMFX_Data!AG5)</f>
        <v>-0.0410432065520451</v>
      </c>
      <c r="BY5" s="23" t="n">
        <f aca="false">IF(EMFX_Data!Z4&gt;=EMFX_Data!AB4,EMFX_Data!AG5-EMFX_Data!AI5,EMFX_Data!AI5-EMFX_Data!AG5)</f>
        <v>0.00213204884816259</v>
      </c>
      <c r="BZ5" s="23" t="n">
        <f aca="false">IF(EMFX_Data!Z4&gt;=EMFX_Data!AC4,EMFX_Data!AG5-EMFX_Data!AJ5,EMFX_Data!AJ5-EMFX_Data!AG5)</f>
        <v>-0.053636528377569</v>
      </c>
      <c r="CA5" s="23" t="n">
        <f aca="false">IF(EMFX_Data!Z4&gt;=EMFX_Data!AD4,EMFX_Data!AG5-EMFX_Data!AK5,EMFX_Data!AK5-EMFX_Data!AG5)</f>
        <v>0.0769157951939576</v>
      </c>
      <c r="CB5" s="23" t="n">
        <f aca="false">IF(EMFX_Data!AA4&gt;=EMFX_Data!AB4,EMFX_Data!AH5-EMFX_Data!AI5,EMFX_Data!AI5-EMFX_Data!AH5)</f>
        <v>0.0431752554002077</v>
      </c>
      <c r="CC5" s="23" t="n">
        <f aca="false">IF(EMFX_Data!AA4&gt;=EMFX_Data!AC4,EMFX_Data!AH5-EMFX_Data!AJ5,EMFX_Data!AJ5-EMFX_Data!AH5)</f>
        <v>-0.0125933218255239</v>
      </c>
      <c r="CD5" s="23" t="n">
        <f aca="false">IF(EMFX_Data!AA4&gt;=EMFX_Data!AD4,EMFX_Data!AH5-EMFX_Data!AK5,EMFX_Data!AK5-EMFX_Data!AH5)</f>
        <v>0.0358725886419125</v>
      </c>
      <c r="CE5" s="23" t="n">
        <f aca="false">IF(EMFX_Data!AB4&gt;=EMFX_Data!AC4,EMFX_Data!AI5-EMFX_Data!AJ5,EMFX_Data!AJ5-EMFX_Data!AI5)</f>
        <v>-0.0557685772257316</v>
      </c>
      <c r="CF5" s="23" t="n">
        <f aca="false">IF(EMFX_Data!AB4&gt;=EMFX_Data!AD4,EMFX_Data!AI5-EMFX_Data!AK5,EMFX_Data!AK5-EMFX_Data!AI5)</f>
        <v>0.0790478440421202</v>
      </c>
      <c r="CG5" s="23" t="n">
        <f aca="false">IF(EMFX_Data!AC4&gt;=EMFX_Data!AD4,EMFX_Data!AJ5-EMFX_Data!AK5,EMFX_Data!AK5-EMFX_Data!AJ5)</f>
        <v>0.0232792668163885</v>
      </c>
      <c r="CH5" s="27" t="str">
        <f aca="false">IF(ROW()&lt;4+VolLB,"",STDEV(INDEX($BM:$BM,ROW()-VolLB+1):INDEX($BM:$BM,ROW()))*SQRT(12))</f>
        <v/>
      </c>
      <c r="CI5" s="27" t="str">
        <f aca="false">IF(ROW()&lt;4+VolLB,"",STDEV(INDEX($BN:$BN,ROW()-VolLB+1):INDEX($BN:$BN,ROW()))*SQRT(12))</f>
        <v/>
      </c>
      <c r="CJ5" s="27" t="str">
        <f aca="false">IF(ROW()&lt;4+VolLB,"",STDEV(INDEX($BO:$BO,ROW()-VolLB+1):INDEX($BO:$BO,ROW()))*SQRT(12))</f>
        <v/>
      </c>
      <c r="CK5" s="27" t="str">
        <f aca="false">IF(ROW()&lt;4+VolLB,"",STDEV(INDEX($BP:$BP,ROW()-VolLB+1):INDEX($BP:$BP,ROW()))*SQRT(12))</f>
        <v/>
      </c>
      <c r="CL5" s="27" t="str">
        <f aca="false">IF(ROW()&lt;4+VolLB,"",STDEV(INDEX($BQ:$BQ,ROW()-VolLB+1):INDEX($BQ:$BQ,ROW()))*SQRT(12))</f>
        <v/>
      </c>
      <c r="CM5" s="27" t="str">
        <f aca="false">IF(ROW()&lt;4+VolLB,"",STDEV(INDEX($BR:$BR,ROW()-VolLB+1):INDEX($BR:$BR,ROW()))*SQRT(12))</f>
        <v/>
      </c>
      <c r="CN5" s="27" t="str">
        <f aca="false">IF(ROW()&lt;4+VolLB,"",STDEV(INDEX($BS:$BS,ROW()-VolLB+1):INDEX($BS:$BS,ROW()))*SQRT(12))</f>
        <v/>
      </c>
      <c r="CO5" s="27" t="str">
        <f aca="false">IF(ROW()&lt;4+VolLB,"",STDEV(INDEX($BT:$BT,ROW()-VolLB+1):INDEX($BT:$BT,ROW()))*SQRT(12))</f>
        <v/>
      </c>
      <c r="CP5" s="27" t="str">
        <f aca="false">IF(ROW()&lt;4+VolLB,"",STDEV(INDEX($BU:$BU,ROW()-VolLB+1):INDEX($BU:$BU,ROW()))*SQRT(12))</f>
        <v/>
      </c>
      <c r="CQ5" s="27" t="str">
        <f aca="false">IF(ROW()&lt;4+VolLB,"",STDEV(INDEX($BV:$BV,ROW()-VolLB+1):INDEX($BV:$BV,ROW()))*SQRT(12))</f>
        <v/>
      </c>
      <c r="CR5" s="27" t="str">
        <f aca="false">IF(ROW()&lt;4+VolLB,"",STDEV(INDEX($BW:$BW,ROW()-VolLB+1):INDEX($BW:$BW,ROW()))*SQRT(12))</f>
        <v/>
      </c>
      <c r="CS5" s="27" t="str">
        <f aca="false">IF(ROW()&lt;4+VolLB,"",STDEV(INDEX($BX:$BX,ROW()-VolLB+1):INDEX($BX:$BX,ROW()))*SQRT(12))</f>
        <v/>
      </c>
      <c r="CT5" s="27" t="str">
        <f aca="false">IF(ROW()&lt;4+VolLB,"",STDEV(INDEX($BY:$BY,ROW()-VolLB+1):INDEX($BY:$BY,ROW()))*SQRT(12))</f>
        <v/>
      </c>
      <c r="CU5" s="27" t="str">
        <f aca="false">IF(ROW()&lt;4+VolLB,"",STDEV(INDEX($BZ:$BZ,ROW()-VolLB+1):INDEX($BZ:$BZ,ROW()))*SQRT(12))</f>
        <v/>
      </c>
      <c r="CV5" s="27" t="str">
        <f aca="false">IF(ROW()&lt;4+VolLB,"",STDEV(INDEX($CA:$CA,ROW()-VolLB+1):INDEX($CA:$CA,ROW()))*SQRT(12))</f>
        <v/>
      </c>
      <c r="CW5" s="27" t="str">
        <f aca="false">IF(ROW()&lt;4+VolLB,"",STDEV(INDEX($CB:$CB,ROW()-VolLB+1):INDEX($CB:$CB,ROW()))*SQRT(12))</f>
        <v/>
      </c>
      <c r="CX5" s="27" t="str">
        <f aca="false">IF(ROW()&lt;4+VolLB,"",STDEV(INDEX($CC:$CC,ROW()-VolLB+1):INDEX($CC:$CC,ROW()))*SQRT(12))</f>
        <v/>
      </c>
      <c r="CY5" s="27" t="str">
        <f aca="false">IF(ROW()&lt;4+VolLB,"",STDEV(INDEX($CD:$CD,ROW()-VolLB+1):INDEX($CD:$CD,ROW()))*SQRT(12))</f>
        <v/>
      </c>
      <c r="CZ5" s="27" t="str">
        <f aca="false">IF(ROW()&lt;4+VolLB,"",STDEV(INDEX($CE:$CE,ROW()-VolLB+1):INDEX($CE:$CE,ROW()))*SQRT(12))</f>
        <v/>
      </c>
      <c r="DA5" s="27" t="str">
        <f aca="false">IF(ROW()&lt;4+VolLB,"",STDEV(INDEX($CF:$CF,ROW()-VolLB+1):INDEX($CF:$CF,ROW()))*SQRT(12))</f>
        <v/>
      </c>
      <c r="DB5" s="27" t="str">
        <f aca="false">IF(ROW()&lt;4+VolLB,"",STDEV(INDEX($CG:$CG,ROW()-VolLB+1):INDEX($CG:$CG,ROW()))*SQRT(12))</f>
        <v/>
      </c>
      <c r="DC5" s="26" t="n">
        <f aca="false">IF(OR(AR5=0,CH5="",CH5=0),0,AR5*MIN(MaxScal,TgtVol/CH5))</f>
        <v>0</v>
      </c>
      <c r="DD5" s="26" t="n">
        <f aca="false">IF(OR(AS5=0,CI5="",CI5=0),0,AS5*MIN(MaxScal,TgtVol/CI5))</f>
        <v>0</v>
      </c>
      <c r="DE5" s="26" t="n">
        <f aca="false">IF(OR(AT5=0,CJ5="",CJ5=0),0,AT5*MIN(MaxScal,TgtVol/CJ5))</f>
        <v>0</v>
      </c>
      <c r="DF5" s="26" t="n">
        <f aca="false">IF(OR(AU5=0,CK5="",CK5=0),0,AU5*MIN(MaxScal,TgtVol/CK5))</f>
        <v>0</v>
      </c>
      <c r="DG5" s="26" t="n">
        <f aca="false">IF(OR(AV5=0,CL5="",CL5=0),0,AV5*MIN(MaxScal,TgtVol/CL5))</f>
        <v>0</v>
      </c>
      <c r="DH5" s="26" t="n">
        <f aca="false">IF(OR(AW5=0,CM5="",CM5=0),0,AW5*MIN(MaxScal,TgtVol/CM5))</f>
        <v>0</v>
      </c>
      <c r="DI5" s="26" t="n">
        <f aca="false">IF(OR(AX5=0,CN5="",CN5=0),0,AX5*MIN(MaxScal,TgtVol/CN5))</f>
        <v>0</v>
      </c>
      <c r="DJ5" s="26" t="n">
        <f aca="false">IF(OR(AY5=0,CO5="",CO5=0),0,AY5*MIN(MaxScal,TgtVol/CO5))</f>
        <v>0</v>
      </c>
      <c r="DK5" s="26" t="n">
        <f aca="false">IF(OR(AZ5=0,CP5="",CP5=0),0,AZ5*MIN(MaxScal,TgtVol/CP5))</f>
        <v>0</v>
      </c>
      <c r="DL5" s="26" t="n">
        <f aca="false">IF(OR(BA5=0,CQ5="",CQ5=0),0,BA5*MIN(MaxScal,TgtVol/CQ5))</f>
        <v>0</v>
      </c>
      <c r="DM5" s="26" t="n">
        <f aca="false">IF(OR(BB5=0,CR5="",CR5=0),0,BB5*MIN(MaxScal,TgtVol/CR5))</f>
        <v>0</v>
      </c>
      <c r="DN5" s="26" t="n">
        <f aca="false">IF(OR(BC5=0,CS5="",CS5=0),0,BC5*MIN(MaxScal,TgtVol/CS5))</f>
        <v>0</v>
      </c>
      <c r="DO5" s="26" t="n">
        <f aca="false">IF(OR(BD5=0,CT5="",CT5=0),0,BD5*MIN(MaxScal,TgtVol/CT5))</f>
        <v>0</v>
      </c>
      <c r="DP5" s="26" t="n">
        <f aca="false">IF(OR(BE5=0,CU5="",CU5=0),0,BE5*MIN(MaxScal,TgtVol/CU5))</f>
        <v>0</v>
      </c>
      <c r="DQ5" s="26" t="n">
        <f aca="false">IF(OR(BF5=0,CV5="",CV5=0),0,BF5*MIN(MaxScal,TgtVol/CV5))</f>
        <v>0</v>
      </c>
      <c r="DR5" s="26" t="n">
        <f aca="false">IF(OR(BG5=0,CW5="",CW5=0),0,BG5*MIN(MaxScal,TgtVol/CW5))</f>
        <v>0</v>
      </c>
      <c r="DS5" s="26" t="n">
        <f aca="false">IF(OR(BH5=0,CX5="",CX5=0),0,BH5*MIN(MaxScal,TgtVol/CX5))</f>
        <v>0</v>
      </c>
      <c r="DT5" s="26" t="n">
        <f aca="false">IF(OR(BI5=0,CY5="",CY5=0),0,BI5*MIN(MaxScal,TgtVol/CY5))</f>
        <v>0</v>
      </c>
      <c r="DU5" s="26" t="n">
        <f aca="false">IF(OR(BJ5=0,CZ5="",CZ5=0),0,BJ5*MIN(MaxScal,TgtVol/CZ5))</f>
        <v>0</v>
      </c>
      <c r="DV5" s="26" t="n">
        <f aca="false">IF(OR(BK5=0,DA5="",DA5=0),0,BK5*MIN(MaxScal,TgtVol/DA5))</f>
        <v>0</v>
      </c>
      <c r="DW5" s="26" t="n">
        <f aca="false">IF(OR(BL5=0,DB5="",DB5=0),0,BL5*MIN(MaxScal,TgtVol/DB5))</f>
        <v>0</v>
      </c>
      <c r="DX5" s="28" t="n">
        <f aca="false">IFERROR(DC4*BM5,"")</f>
        <v>0</v>
      </c>
      <c r="DY5" s="28" t="n">
        <f aca="false">IFERROR(DD4*BN5,"")</f>
        <v>0</v>
      </c>
      <c r="DZ5" s="28" t="n">
        <f aca="false">IFERROR(DE4*BO5,"")</f>
        <v>0</v>
      </c>
      <c r="EA5" s="28" t="n">
        <f aca="false">IFERROR(DF4*BP5,"")</f>
        <v>0</v>
      </c>
      <c r="EB5" s="28" t="n">
        <f aca="false">IFERROR(DG4*BQ5,"")</f>
        <v>-0</v>
      </c>
      <c r="EC5" s="28" t="n">
        <f aca="false">IFERROR(DH4*BR5,"")</f>
        <v>0</v>
      </c>
      <c r="ED5" s="28" t="n">
        <f aca="false">IFERROR(DI4*BS5,"")</f>
        <v>0</v>
      </c>
      <c r="EE5" s="28" t="n">
        <f aca="false">IFERROR(DJ4*BT5,"")</f>
        <v>-0</v>
      </c>
      <c r="EF5" s="28" t="n">
        <f aca="false">IFERROR(DK4*BU5,"")</f>
        <v>0</v>
      </c>
      <c r="EG5" s="28" t="n">
        <f aca="false">IFERROR(DL4*BV5,"")</f>
        <v>-0</v>
      </c>
      <c r="EH5" s="28" t="n">
        <f aca="false">IFERROR(DM4*BW5,"")</f>
        <v>0</v>
      </c>
      <c r="EI5" s="28" t="n">
        <f aca="false">IFERROR(DN4*BX5,"")</f>
        <v>-0</v>
      </c>
      <c r="EJ5" s="28" t="n">
        <f aca="false">IFERROR(DO4*BY5,"")</f>
        <v>0</v>
      </c>
      <c r="EK5" s="28" t="n">
        <f aca="false">IFERROR(DP4*BZ5,"")</f>
        <v>-0</v>
      </c>
      <c r="EL5" s="28" t="n">
        <f aca="false">IFERROR(DQ4*CA5,"")</f>
        <v>0</v>
      </c>
      <c r="EM5" s="28" t="n">
        <f aca="false">IFERROR(DR4*CB5,"")</f>
        <v>0</v>
      </c>
      <c r="EN5" s="28" t="n">
        <f aca="false">IFERROR(DS4*CC5,"")</f>
        <v>-0</v>
      </c>
      <c r="EO5" s="28" t="n">
        <f aca="false">IFERROR(DT4*CD5,"")</f>
        <v>0</v>
      </c>
      <c r="EP5" s="28" t="n">
        <f aca="false">IFERROR(DU4*CE5,"")</f>
        <v>-0</v>
      </c>
      <c r="EQ5" s="28" t="n">
        <f aca="false">IFERROR(DV4*CF5,"")</f>
        <v>0</v>
      </c>
      <c r="ER5" s="28" t="n">
        <f aca="false">IFERROR(DW4*CG5,"")</f>
        <v>0</v>
      </c>
      <c r="ES5" s="28" t="n">
        <f aca="false">IF(ROW()=4,"",SUM(DX5:ER5))</f>
        <v>0</v>
      </c>
      <c r="ET5" s="29" t="n">
        <f aca="false">COUNTIF(AR5:BL5,"&gt;0")</f>
        <v>0</v>
      </c>
    </row>
    <row r="6" customFormat="false" ht="15" hidden="false" customHeight="false" outlineLevel="0" collapsed="false">
      <c r="A6" s="19" t="n">
        <v>38077</v>
      </c>
      <c r="B6" s="23" t="n">
        <f aca="false">ABS(EMFX_Data!X6-EMFX_Data!Y6)</f>
        <v>0.00553905446098479</v>
      </c>
      <c r="C6" s="23" t="n">
        <f aca="false">ABS(EMFX_Data!X6-EMFX_Data!Z6)</f>
        <v>0.034881804891354</v>
      </c>
      <c r="D6" s="23" t="n">
        <f aca="false">ABS(EMFX_Data!X6-EMFX_Data!AA6)</f>
        <v>0.0314964482412243</v>
      </c>
      <c r="E6" s="23" t="n">
        <f aca="false">ABS(EMFX_Data!X6-EMFX_Data!AB6)</f>
        <v>0.0447249756077914</v>
      </c>
      <c r="F6" s="23" t="n">
        <f aca="false">ABS(EMFX_Data!X6-EMFX_Data!AC6)</f>
        <v>0.00277651300497084</v>
      </c>
      <c r="G6" s="23" t="n">
        <f aca="false">ABS(EMFX_Data!X6-EMFX_Data!AD6)</f>
        <v>0.00934223063190753</v>
      </c>
      <c r="H6" s="23" t="n">
        <f aca="false">ABS(EMFX_Data!Y6-EMFX_Data!Z6)</f>
        <v>0.0293427504303692</v>
      </c>
      <c r="I6" s="23" t="n">
        <f aca="false">ABS(EMFX_Data!Y6-EMFX_Data!AA6)</f>
        <v>0.0259573937802395</v>
      </c>
      <c r="J6" s="23" t="n">
        <f aca="false">ABS(EMFX_Data!Y6-EMFX_Data!AB6)</f>
        <v>0.0391859211468066</v>
      </c>
      <c r="K6" s="23" t="n">
        <f aca="false">ABS(EMFX_Data!Y6-EMFX_Data!AC6)</f>
        <v>0.00831556746595563</v>
      </c>
      <c r="L6" s="23" t="n">
        <f aca="false">ABS(EMFX_Data!Y6-EMFX_Data!AD6)</f>
        <v>0.0148812850928923</v>
      </c>
      <c r="M6" s="23" t="n">
        <f aca="false">ABS(EMFX_Data!Z6-EMFX_Data!AA6)</f>
        <v>0.00338535665012962</v>
      </c>
      <c r="N6" s="23" t="n">
        <f aca="false">ABS(EMFX_Data!Z6-EMFX_Data!AB6)</f>
        <v>0.00984317071643748</v>
      </c>
      <c r="O6" s="23" t="n">
        <f aca="false">ABS(EMFX_Data!Z6-EMFX_Data!AC6)</f>
        <v>0.0376583178963248</v>
      </c>
      <c r="P6" s="23" t="n">
        <f aca="false">ABS(EMFX_Data!Z6-EMFX_Data!AD6)</f>
        <v>0.0442240355232615</v>
      </c>
      <c r="Q6" s="23" t="n">
        <f aca="false">ABS(EMFX_Data!AA6-EMFX_Data!AB6)</f>
        <v>0.0132285273665671</v>
      </c>
      <c r="R6" s="23" t="n">
        <f aca="false">ABS(EMFX_Data!AA6-EMFX_Data!AC6)</f>
        <v>0.0342729612461952</v>
      </c>
      <c r="S6" s="23" t="n">
        <f aca="false">ABS(EMFX_Data!AA6-EMFX_Data!AD6)</f>
        <v>0.0408386788731319</v>
      </c>
      <c r="T6" s="23" t="n">
        <f aca="false">ABS(EMFX_Data!AB6-EMFX_Data!AC6)</f>
        <v>0.0475014886127623</v>
      </c>
      <c r="U6" s="23" t="n">
        <f aca="false">ABS(EMFX_Data!AB6-EMFX_Data!AD6)</f>
        <v>0.054067206239699</v>
      </c>
      <c r="V6" s="23" t="n">
        <f aca="false">ABS(EMFX_Data!AC6-EMFX_Data!AD6)</f>
        <v>0.0065657176269367</v>
      </c>
      <c r="W6" s="26" t="str">
        <f aca="false">IF(ROW()&lt;4+MinObs-1,"",IFERROR((B6-AVERAGE(B$4:B6))/STDEV(B$4:B6),""))</f>
        <v/>
      </c>
      <c r="X6" s="26" t="str">
        <f aca="false">IF(ROW()&lt;4+MinObs-1,"",IFERROR((C6-AVERAGE(C$4:C6))/STDEV(C$4:C6),""))</f>
        <v/>
      </c>
      <c r="Y6" s="26" t="str">
        <f aca="false">IF(ROW()&lt;4+MinObs-1,"",IFERROR((D6-AVERAGE(D$4:D6))/STDEV(D$4:D6),""))</f>
        <v/>
      </c>
      <c r="Z6" s="26" t="str">
        <f aca="false">IF(ROW()&lt;4+MinObs-1,"",IFERROR((E6-AVERAGE(E$4:E6))/STDEV(E$4:E6),""))</f>
        <v/>
      </c>
      <c r="AA6" s="26" t="str">
        <f aca="false">IF(ROW()&lt;4+MinObs-1,"",IFERROR((F6-AVERAGE(F$4:F6))/STDEV(F$4:F6),""))</f>
        <v/>
      </c>
      <c r="AB6" s="26" t="str">
        <f aca="false">IF(ROW()&lt;4+MinObs-1,"",IFERROR((G6-AVERAGE(G$4:G6))/STDEV(G$4:G6),""))</f>
        <v/>
      </c>
      <c r="AC6" s="26" t="str">
        <f aca="false">IF(ROW()&lt;4+MinObs-1,"",IFERROR((H6-AVERAGE(H$4:H6))/STDEV(H$4:H6),""))</f>
        <v/>
      </c>
      <c r="AD6" s="26" t="str">
        <f aca="false">IF(ROW()&lt;4+MinObs-1,"",IFERROR((I6-AVERAGE(I$4:I6))/STDEV(I$4:I6),""))</f>
        <v/>
      </c>
      <c r="AE6" s="26" t="str">
        <f aca="false">IF(ROW()&lt;4+MinObs-1,"",IFERROR((J6-AVERAGE(J$4:J6))/STDEV(J$4:J6),""))</f>
        <v/>
      </c>
      <c r="AF6" s="26" t="str">
        <f aca="false">IF(ROW()&lt;4+MinObs-1,"",IFERROR((K6-AVERAGE(K$4:K6))/STDEV(K$4:K6),""))</f>
        <v/>
      </c>
      <c r="AG6" s="26" t="str">
        <f aca="false">IF(ROW()&lt;4+MinObs-1,"",IFERROR((L6-AVERAGE(L$4:L6))/STDEV(L$4:L6),""))</f>
        <v/>
      </c>
      <c r="AH6" s="26" t="str">
        <f aca="false">IF(ROW()&lt;4+MinObs-1,"",IFERROR((M6-AVERAGE(M$4:M6))/STDEV(M$4:M6),""))</f>
        <v/>
      </c>
      <c r="AI6" s="26" t="str">
        <f aca="false">IF(ROW()&lt;4+MinObs-1,"",IFERROR((N6-AVERAGE(N$4:N6))/STDEV(N$4:N6),""))</f>
        <v/>
      </c>
      <c r="AJ6" s="26" t="str">
        <f aca="false">IF(ROW()&lt;4+MinObs-1,"",IFERROR((O6-AVERAGE(O$4:O6))/STDEV(O$4:O6),""))</f>
        <v/>
      </c>
      <c r="AK6" s="26" t="str">
        <f aca="false">IF(ROW()&lt;4+MinObs-1,"",IFERROR((P6-AVERAGE(P$4:P6))/STDEV(P$4:P6),""))</f>
        <v/>
      </c>
      <c r="AL6" s="26" t="str">
        <f aca="false">IF(ROW()&lt;4+MinObs-1,"",IFERROR((Q6-AVERAGE(Q$4:Q6))/STDEV(Q$4:Q6),""))</f>
        <v/>
      </c>
      <c r="AM6" s="26" t="str">
        <f aca="false">IF(ROW()&lt;4+MinObs-1,"",IFERROR((R6-AVERAGE(R$4:R6))/STDEV(R$4:R6),""))</f>
        <v/>
      </c>
      <c r="AN6" s="26" t="str">
        <f aca="false">IF(ROW()&lt;4+MinObs-1,"",IFERROR((S6-AVERAGE(S$4:S6))/STDEV(S$4:S6),""))</f>
        <v/>
      </c>
      <c r="AO6" s="26" t="str">
        <f aca="false">IF(ROW()&lt;4+MinObs-1,"",IFERROR((T6-AVERAGE(T$4:T6))/STDEV(T$4:T6),""))</f>
        <v/>
      </c>
      <c r="AP6" s="26" t="str">
        <f aca="false">IF(ROW()&lt;4+MinObs-1,"",IFERROR((U6-AVERAGE(U$4:U6))/STDEV(U$4:U6),""))</f>
        <v/>
      </c>
      <c r="AQ6" s="26" t="str">
        <f aca="false">IF(ROW()&lt;4+MinObs-1,"",IFERROR((V6-AVERAGE(V$4:V6))/STDEV(V$4:V6),""))</f>
        <v/>
      </c>
      <c r="AR6" s="26" t="n">
        <f aca="false">IF(W6="",0,IF(W6&gt;=z4,w4,IF(W6&gt;=z3,w3,IF(W6&gt;=zEntry,w2,IF(AND(W6&gt;=ExitZ,AR5&gt;0),w2,0)))))</f>
        <v>0</v>
      </c>
      <c r="AS6" s="26" t="n">
        <f aca="false">IF(X6="",0,IF(X6&gt;=z4,w4,IF(X6&gt;=z3,w3,IF(X6&gt;=zEntry,w2,IF(AND(X6&gt;=ExitZ,AS5&gt;0),w2,0)))))</f>
        <v>0</v>
      </c>
      <c r="AT6" s="26" t="n">
        <f aca="false">IF(Y6="",0,IF(Y6&gt;=z4,w4,IF(Y6&gt;=z3,w3,IF(Y6&gt;=zEntry,w2,IF(AND(Y6&gt;=ExitZ,AT5&gt;0),w2,0)))))</f>
        <v>0</v>
      </c>
      <c r="AU6" s="26" t="n">
        <f aca="false">IF(Z6="",0,IF(Z6&gt;=z4,w4,IF(Z6&gt;=z3,w3,IF(Z6&gt;=zEntry,w2,IF(AND(Z6&gt;=ExitZ,AU5&gt;0),w2,0)))))</f>
        <v>0</v>
      </c>
      <c r="AV6" s="26" t="n">
        <f aca="false">IF(AA6="",0,IF(AA6&gt;=z4,w4,IF(AA6&gt;=z3,w3,IF(AA6&gt;=zEntry,w2,IF(AND(AA6&gt;=ExitZ,AV5&gt;0),w2,0)))))</f>
        <v>0</v>
      </c>
      <c r="AW6" s="26" t="n">
        <f aca="false">IF(AB6="",0,IF(AB6&gt;=z4,w4,IF(AB6&gt;=z3,w3,IF(AB6&gt;=zEntry,w2,IF(AND(AB6&gt;=ExitZ,AW5&gt;0),w2,0)))))</f>
        <v>0</v>
      </c>
      <c r="AX6" s="26" t="n">
        <f aca="false">IF(AC6="",0,IF(AC6&gt;=z4,w4,IF(AC6&gt;=z3,w3,IF(AC6&gt;=zEntry,w2,IF(AND(AC6&gt;=ExitZ,AX5&gt;0),w2,0)))))</f>
        <v>0</v>
      </c>
      <c r="AY6" s="26" t="n">
        <f aca="false">IF(AD6="",0,IF(AD6&gt;=z4,w4,IF(AD6&gt;=z3,w3,IF(AD6&gt;=zEntry,w2,IF(AND(AD6&gt;=ExitZ,AY5&gt;0),w2,0)))))</f>
        <v>0</v>
      </c>
      <c r="AZ6" s="26" t="n">
        <f aca="false">IF(AE6="",0,IF(AE6&gt;=z4,w4,IF(AE6&gt;=z3,w3,IF(AE6&gt;=zEntry,w2,IF(AND(AE6&gt;=ExitZ,AZ5&gt;0),w2,0)))))</f>
        <v>0</v>
      </c>
      <c r="BA6" s="26" t="n">
        <f aca="false">IF(AF6="",0,IF(AF6&gt;=z4,w4,IF(AF6&gt;=z3,w3,IF(AF6&gt;=zEntry,w2,IF(AND(AF6&gt;=ExitZ,BA5&gt;0),w2,0)))))</f>
        <v>0</v>
      </c>
      <c r="BB6" s="26" t="n">
        <f aca="false">IF(AG6="",0,IF(AG6&gt;=z4,w4,IF(AG6&gt;=z3,w3,IF(AG6&gt;=zEntry,w2,IF(AND(AG6&gt;=ExitZ,BB5&gt;0),w2,0)))))</f>
        <v>0</v>
      </c>
      <c r="BC6" s="26" t="n">
        <f aca="false">IF(AH6="",0,IF(AH6&gt;=z4,w4,IF(AH6&gt;=z3,w3,IF(AH6&gt;=zEntry,w2,IF(AND(AH6&gt;=ExitZ,BC5&gt;0),w2,0)))))</f>
        <v>0</v>
      </c>
      <c r="BD6" s="26" t="n">
        <f aca="false">IF(AI6="",0,IF(AI6&gt;=z4,w4,IF(AI6&gt;=z3,w3,IF(AI6&gt;=zEntry,w2,IF(AND(AI6&gt;=ExitZ,BD5&gt;0),w2,0)))))</f>
        <v>0</v>
      </c>
      <c r="BE6" s="26" t="n">
        <f aca="false">IF(AJ6="",0,IF(AJ6&gt;=z4,w4,IF(AJ6&gt;=z3,w3,IF(AJ6&gt;=zEntry,w2,IF(AND(AJ6&gt;=ExitZ,BE5&gt;0),w2,0)))))</f>
        <v>0</v>
      </c>
      <c r="BF6" s="26" t="n">
        <f aca="false">IF(AK6="",0,IF(AK6&gt;=z4,w4,IF(AK6&gt;=z3,w3,IF(AK6&gt;=zEntry,w2,IF(AND(AK6&gt;=ExitZ,BF5&gt;0),w2,0)))))</f>
        <v>0</v>
      </c>
      <c r="BG6" s="26" t="n">
        <f aca="false">IF(AL6="",0,IF(AL6&gt;=z4,w4,IF(AL6&gt;=z3,w3,IF(AL6&gt;=zEntry,w2,IF(AND(AL6&gt;=ExitZ,BG5&gt;0),w2,0)))))</f>
        <v>0</v>
      </c>
      <c r="BH6" s="26" t="n">
        <f aca="false">IF(AM6="",0,IF(AM6&gt;=z4,w4,IF(AM6&gt;=z3,w3,IF(AM6&gt;=zEntry,w2,IF(AND(AM6&gt;=ExitZ,BH5&gt;0),w2,0)))))</f>
        <v>0</v>
      </c>
      <c r="BI6" s="26" t="n">
        <f aca="false">IF(AN6="",0,IF(AN6&gt;=z4,w4,IF(AN6&gt;=z3,w3,IF(AN6&gt;=zEntry,w2,IF(AND(AN6&gt;=ExitZ,BI5&gt;0),w2,0)))))</f>
        <v>0</v>
      </c>
      <c r="BJ6" s="26" t="n">
        <f aca="false">IF(AO6="",0,IF(AO6&gt;=z4,w4,IF(AO6&gt;=z3,w3,IF(AO6&gt;=zEntry,w2,IF(AND(AO6&gt;=ExitZ,BJ5&gt;0),w2,0)))))</f>
        <v>0</v>
      </c>
      <c r="BK6" s="26" t="n">
        <f aca="false">IF(AP6="",0,IF(AP6&gt;=z4,w4,IF(AP6&gt;=z3,w3,IF(AP6&gt;=zEntry,w2,IF(AND(AP6&gt;=ExitZ,BK5&gt;0),w2,0)))))</f>
        <v>0</v>
      </c>
      <c r="BL6" s="26" t="n">
        <f aca="false">IF(AQ6="",0,IF(AQ6&gt;=z4,w4,IF(AQ6&gt;=z3,w3,IF(AQ6&gt;=zEntry,w2,IF(AND(AQ6&gt;=ExitZ,BL5&gt;0),w2,0)))))</f>
        <v>0</v>
      </c>
      <c r="BM6" s="23" t="n">
        <f aca="false">IF(EMFX_Data!X5&gt;=EMFX_Data!Y5,EMFX_Data!AE6-EMFX_Data!AF6,EMFX_Data!AF6-EMFX_Data!AE6)</f>
        <v>-0.000636569094686169</v>
      </c>
      <c r="BN6" s="23" t="n">
        <f aca="false">IF(EMFX_Data!X5&gt;=EMFX_Data!Z5,EMFX_Data!AE6-EMFX_Data!AG6,EMFX_Data!AG6-EMFX_Data!AE6)</f>
        <v>-0.0276245073005314</v>
      </c>
      <c r="BO6" s="23" t="n">
        <f aca="false">IF(EMFX_Data!X5&gt;=EMFX_Data!AA5,EMFX_Data!AE6-EMFX_Data!AH6,EMFX_Data!AH6-EMFX_Data!AE6)</f>
        <v>-0.0439209445889188</v>
      </c>
      <c r="BP6" s="23" t="n">
        <f aca="false">IF(EMFX_Data!X5&gt;=EMFX_Data!AB5,EMFX_Data!AE6-EMFX_Data!AI6,EMFX_Data!AI6-EMFX_Data!AE6)</f>
        <v>-0.0425377320636664</v>
      </c>
      <c r="BQ6" s="23" t="n">
        <f aca="false">IF(EMFX_Data!X5&gt;=EMFX_Data!AC5,EMFX_Data!AE6-EMFX_Data!AJ6,EMFX_Data!AJ6-EMFX_Data!AE6)</f>
        <v>0.0128639253911209</v>
      </c>
      <c r="BR6" s="23" t="n">
        <f aca="false">IF(EMFX_Data!X5&gt;=EMFX_Data!AD5,EMFX_Data!AE6-EMFX_Data!AK6,EMFX_Data!AK6-EMFX_Data!AE6)</f>
        <v>-0.00398080633936468</v>
      </c>
      <c r="BS6" s="23" t="n">
        <f aca="false">IF(EMFX_Data!Y5&gt;=EMFX_Data!Z5,EMFX_Data!AF6-EMFX_Data!AG6,EMFX_Data!AG6-EMFX_Data!AF6)</f>
        <v>-0.0269879382058453</v>
      </c>
      <c r="BT6" s="23" t="n">
        <f aca="false">IF(EMFX_Data!Y5&gt;=EMFX_Data!AA5,EMFX_Data!AF6-EMFX_Data!AH6,EMFX_Data!AH6-EMFX_Data!AF6)</f>
        <v>0.0432843754942326</v>
      </c>
      <c r="BU6" s="23" t="n">
        <f aca="false">IF(EMFX_Data!Y5&gt;=EMFX_Data!AB5,EMFX_Data!AF6-EMFX_Data!AI6,EMFX_Data!AI6-EMFX_Data!AF6)</f>
        <v>-0.0419011629689802</v>
      </c>
      <c r="BV6" s="23" t="n">
        <f aca="false">IF(EMFX_Data!Y5&gt;=EMFX_Data!AC5,EMFX_Data!AF6-EMFX_Data!AJ6,EMFX_Data!AJ6-EMFX_Data!AF6)</f>
        <v>0.0122273562964347</v>
      </c>
      <c r="BW6" s="23" t="n">
        <f aca="false">IF(EMFX_Data!Y5&gt;=EMFX_Data!AD5,EMFX_Data!AF6-EMFX_Data!AK6,EMFX_Data!AK6-EMFX_Data!AF6)</f>
        <v>-0.00461737543405084</v>
      </c>
      <c r="BX6" s="23" t="n">
        <f aca="false">IF(EMFX_Data!Z5&gt;=EMFX_Data!AA5,EMFX_Data!AG6-EMFX_Data!AH6,EMFX_Data!AH6-EMFX_Data!AG6)</f>
        <v>0.0162964372883873</v>
      </c>
      <c r="BY6" s="23" t="n">
        <f aca="false">IF(EMFX_Data!Z5&gt;=EMFX_Data!AB5,EMFX_Data!AG6-EMFX_Data!AI6,EMFX_Data!AI6-EMFX_Data!AG6)</f>
        <v>-0.014913224763135</v>
      </c>
      <c r="BZ6" s="23" t="n">
        <f aca="false">IF(EMFX_Data!Z5&gt;=EMFX_Data!AC5,EMFX_Data!AG6-EMFX_Data!AJ6,EMFX_Data!AJ6-EMFX_Data!AG6)</f>
        <v>-0.0147605819094106</v>
      </c>
      <c r="CA6" s="23" t="n">
        <f aca="false">IF(EMFX_Data!Z5&gt;=EMFX_Data!AD5,EMFX_Data!AG6-EMFX_Data!AK6,EMFX_Data!AK6-EMFX_Data!AG6)</f>
        <v>-0.0316053136398961</v>
      </c>
      <c r="CB6" s="23" t="n">
        <f aca="false">IF(EMFX_Data!AA5&gt;=EMFX_Data!AB5,EMFX_Data!AH6-EMFX_Data!AI6,EMFX_Data!AI6-EMFX_Data!AH6)</f>
        <v>0.00138321252525236</v>
      </c>
      <c r="CC6" s="23" t="n">
        <f aca="false">IF(EMFX_Data!AA5&gt;=EMFX_Data!AC5,EMFX_Data!AH6-EMFX_Data!AJ6,EMFX_Data!AJ6-EMFX_Data!AH6)</f>
        <v>-0.0310570191977979</v>
      </c>
      <c r="CD6" s="23" t="n">
        <f aca="false">IF(EMFX_Data!AA5&gt;=EMFX_Data!AD5,EMFX_Data!AH6-EMFX_Data!AK6,EMFX_Data!AK6-EMFX_Data!AH6)</f>
        <v>-0.0479017509282834</v>
      </c>
      <c r="CE6" s="23" t="n">
        <f aca="false">IF(EMFX_Data!AB5&gt;=EMFX_Data!AC5,EMFX_Data!AI6-EMFX_Data!AJ6,EMFX_Data!AJ6-EMFX_Data!AI6)</f>
        <v>-0.0296738066725455</v>
      </c>
      <c r="CF6" s="23" t="n">
        <f aca="false">IF(EMFX_Data!AB5&gt;=EMFX_Data!AD5,EMFX_Data!AI6-EMFX_Data!AK6,EMFX_Data!AK6-EMFX_Data!AI6)</f>
        <v>-0.0465185384030311</v>
      </c>
      <c r="CG6" s="23" t="n">
        <f aca="false">IF(EMFX_Data!AC5&gt;=EMFX_Data!AD5,EMFX_Data!AJ6-EMFX_Data!AK6,EMFX_Data!AK6-EMFX_Data!AJ6)</f>
        <v>-0.0168447317304855</v>
      </c>
      <c r="CH6" s="27" t="str">
        <f aca="false">IF(ROW()&lt;4+VolLB,"",STDEV(INDEX($BM:$BM,ROW()-VolLB+1):INDEX($BM:$BM,ROW()))*SQRT(12))</f>
        <v/>
      </c>
      <c r="CI6" s="27" t="str">
        <f aca="false">IF(ROW()&lt;4+VolLB,"",STDEV(INDEX($BN:$BN,ROW()-VolLB+1):INDEX($BN:$BN,ROW()))*SQRT(12))</f>
        <v/>
      </c>
      <c r="CJ6" s="27" t="str">
        <f aca="false">IF(ROW()&lt;4+VolLB,"",STDEV(INDEX($BO:$BO,ROW()-VolLB+1):INDEX($BO:$BO,ROW()))*SQRT(12))</f>
        <v/>
      </c>
      <c r="CK6" s="27" t="str">
        <f aca="false">IF(ROW()&lt;4+VolLB,"",STDEV(INDEX($BP:$BP,ROW()-VolLB+1):INDEX($BP:$BP,ROW()))*SQRT(12))</f>
        <v/>
      </c>
      <c r="CL6" s="27" t="str">
        <f aca="false">IF(ROW()&lt;4+VolLB,"",STDEV(INDEX($BQ:$BQ,ROW()-VolLB+1):INDEX($BQ:$BQ,ROW()))*SQRT(12))</f>
        <v/>
      </c>
      <c r="CM6" s="27" t="str">
        <f aca="false">IF(ROW()&lt;4+VolLB,"",STDEV(INDEX($BR:$BR,ROW()-VolLB+1):INDEX($BR:$BR,ROW()))*SQRT(12))</f>
        <v/>
      </c>
      <c r="CN6" s="27" t="str">
        <f aca="false">IF(ROW()&lt;4+VolLB,"",STDEV(INDEX($BS:$BS,ROW()-VolLB+1):INDEX($BS:$BS,ROW()))*SQRT(12))</f>
        <v/>
      </c>
      <c r="CO6" s="27" t="str">
        <f aca="false">IF(ROW()&lt;4+VolLB,"",STDEV(INDEX($BT:$BT,ROW()-VolLB+1):INDEX($BT:$BT,ROW()))*SQRT(12))</f>
        <v/>
      </c>
      <c r="CP6" s="27" t="str">
        <f aca="false">IF(ROW()&lt;4+VolLB,"",STDEV(INDEX($BU:$BU,ROW()-VolLB+1):INDEX($BU:$BU,ROW()))*SQRT(12))</f>
        <v/>
      </c>
      <c r="CQ6" s="27" t="str">
        <f aca="false">IF(ROW()&lt;4+VolLB,"",STDEV(INDEX($BV:$BV,ROW()-VolLB+1):INDEX($BV:$BV,ROW()))*SQRT(12))</f>
        <v/>
      </c>
      <c r="CR6" s="27" t="str">
        <f aca="false">IF(ROW()&lt;4+VolLB,"",STDEV(INDEX($BW:$BW,ROW()-VolLB+1):INDEX($BW:$BW,ROW()))*SQRT(12))</f>
        <v/>
      </c>
      <c r="CS6" s="27" t="str">
        <f aca="false">IF(ROW()&lt;4+VolLB,"",STDEV(INDEX($BX:$BX,ROW()-VolLB+1):INDEX($BX:$BX,ROW()))*SQRT(12))</f>
        <v/>
      </c>
      <c r="CT6" s="27" t="str">
        <f aca="false">IF(ROW()&lt;4+VolLB,"",STDEV(INDEX($BY:$BY,ROW()-VolLB+1):INDEX($BY:$BY,ROW()))*SQRT(12))</f>
        <v/>
      </c>
      <c r="CU6" s="27" t="str">
        <f aca="false">IF(ROW()&lt;4+VolLB,"",STDEV(INDEX($BZ:$BZ,ROW()-VolLB+1):INDEX($BZ:$BZ,ROW()))*SQRT(12))</f>
        <v/>
      </c>
      <c r="CV6" s="27" t="str">
        <f aca="false">IF(ROW()&lt;4+VolLB,"",STDEV(INDEX($CA:$CA,ROW()-VolLB+1):INDEX($CA:$CA,ROW()))*SQRT(12))</f>
        <v/>
      </c>
      <c r="CW6" s="27" t="str">
        <f aca="false">IF(ROW()&lt;4+VolLB,"",STDEV(INDEX($CB:$CB,ROW()-VolLB+1):INDEX($CB:$CB,ROW()))*SQRT(12))</f>
        <v/>
      </c>
      <c r="CX6" s="27" t="str">
        <f aca="false">IF(ROW()&lt;4+VolLB,"",STDEV(INDEX($CC:$CC,ROW()-VolLB+1):INDEX($CC:$CC,ROW()))*SQRT(12))</f>
        <v/>
      </c>
      <c r="CY6" s="27" t="str">
        <f aca="false">IF(ROW()&lt;4+VolLB,"",STDEV(INDEX($CD:$CD,ROW()-VolLB+1):INDEX($CD:$CD,ROW()))*SQRT(12))</f>
        <v/>
      </c>
      <c r="CZ6" s="27" t="str">
        <f aca="false">IF(ROW()&lt;4+VolLB,"",STDEV(INDEX($CE:$CE,ROW()-VolLB+1):INDEX($CE:$CE,ROW()))*SQRT(12))</f>
        <v/>
      </c>
      <c r="DA6" s="27" t="str">
        <f aca="false">IF(ROW()&lt;4+VolLB,"",STDEV(INDEX($CF:$CF,ROW()-VolLB+1):INDEX($CF:$CF,ROW()))*SQRT(12))</f>
        <v/>
      </c>
      <c r="DB6" s="27" t="str">
        <f aca="false">IF(ROW()&lt;4+VolLB,"",STDEV(INDEX($CG:$CG,ROW()-VolLB+1):INDEX($CG:$CG,ROW()))*SQRT(12))</f>
        <v/>
      </c>
      <c r="DC6" s="26" t="n">
        <f aca="false">IF(OR(AR6=0,CH6="",CH6=0),0,AR6*MIN(MaxScal,TgtVol/CH6))</f>
        <v>0</v>
      </c>
      <c r="DD6" s="26" t="n">
        <f aca="false">IF(OR(AS6=0,CI6="",CI6=0),0,AS6*MIN(MaxScal,TgtVol/CI6))</f>
        <v>0</v>
      </c>
      <c r="DE6" s="26" t="n">
        <f aca="false">IF(OR(AT6=0,CJ6="",CJ6=0),0,AT6*MIN(MaxScal,TgtVol/CJ6))</f>
        <v>0</v>
      </c>
      <c r="DF6" s="26" t="n">
        <f aca="false">IF(OR(AU6=0,CK6="",CK6=0),0,AU6*MIN(MaxScal,TgtVol/CK6))</f>
        <v>0</v>
      </c>
      <c r="DG6" s="26" t="n">
        <f aca="false">IF(OR(AV6=0,CL6="",CL6=0),0,AV6*MIN(MaxScal,TgtVol/CL6))</f>
        <v>0</v>
      </c>
      <c r="DH6" s="26" t="n">
        <f aca="false">IF(OR(AW6=0,CM6="",CM6=0),0,AW6*MIN(MaxScal,TgtVol/CM6))</f>
        <v>0</v>
      </c>
      <c r="DI6" s="26" t="n">
        <f aca="false">IF(OR(AX6=0,CN6="",CN6=0),0,AX6*MIN(MaxScal,TgtVol/CN6))</f>
        <v>0</v>
      </c>
      <c r="DJ6" s="26" t="n">
        <f aca="false">IF(OR(AY6=0,CO6="",CO6=0),0,AY6*MIN(MaxScal,TgtVol/CO6))</f>
        <v>0</v>
      </c>
      <c r="DK6" s="26" t="n">
        <f aca="false">IF(OR(AZ6=0,CP6="",CP6=0),0,AZ6*MIN(MaxScal,TgtVol/CP6))</f>
        <v>0</v>
      </c>
      <c r="DL6" s="26" t="n">
        <f aca="false">IF(OR(BA6=0,CQ6="",CQ6=0),0,BA6*MIN(MaxScal,TgtVol/CQ6))</f>
        <v>0</v>
      </c>
      <c r="DM6" s="26" t="n">
        <f aca="false">IF(OR(BB6=0,CR6="",CR6=0),0,BB6*MIN(MaxScal,TgtVol/CR6))</f>
        <v>0</v>
      </c>
      <c r="DN6" s="26" t="n">
        <f aca="false">IF(OR(BC6=0,CS6="",CS6=0),0,BC6*MIN(MaxScal,TgtVol/CS6))</f>
        <v>0</v>
      </c>
      <c r="DO6" s="26" t="n">
        <f aca="false">IF(OR(BD6=0,CT6="",CT6=0),0,BD6*MIN(MaxScal,TgtVol/CT6))</f>
        <v>0</v>
      </c>
      <c r="DP6" s="26" t="n">
        <f aca="false">IF(OR(BE6=0,CU6="",CU6=0),0,BE6*MIN(MaxScal,TgtVol/CU6))</f>
        <v>0</v>
      </c>
      <c r="DQ6" s="26" t="n">
        <f aca="false">IF(OR(BF6=0,CV6="",CV6=0),0,BF6*MIN(MaxScal,TgtVol/CV6))</f>
        <v>0</v>
      </c>
      <c r="DR6" s="26" t="n">
        <f aca="false">IF(OR(BG6=0,CW6="",CW6=0),0,BG6*MIN(MaxScal,TgtVol/CW6))</f>
        <v>0</v>
      </c>
      <c r="DS6" s="26" t="n">
        <f aca="false">IF(OR(BH6=0,CX6="",CX6=0),0,BH6*MIN(MaxScal,TgtVol/CX6))</f>
        <v>0</v>
      </c>
      <c r="DT6" s="26" t="n">
        <f aca="false">IF(OR(BI6=0,CY6="",CY6=0),0,BI6*MIN(MaxScal,TgtVol/CY6))</f>
        <v>0</v>
      </c>
      <c r="DU6" s="26" t="n">
        <f aca="false">IF(OR(BJ6=0,CZ6="",CZ6=0),0,BJ6*MIN(MaxScal,TgtVol/CZ6))</f>
        <v>0</v>
      </c>
      <c r="DV6" s="26" t="n">
        <f aca="false">IF(OR(BK6=0,DA6="",DA6=0),0,BK6*MIN(MaxScal,TgtVol/DA6))</f>
        <v>0</v>
      </c>
      <c r="DW6" s="26" t="n">
        <f aca="false">IF(OR(BL6=0,DB6="",DB6=0),0,BL6*MIN(MaxScal,TgtVol/DB6))</f>
        <v>0</v>
      </c>
      <c r="DX6" s="28" t="n">
        <f aca="false">IFERROR(DC5*BM6,"")</f>
        <v>-0</v>
      </c>
      <c r="DY6" s="28" t="n">
        <f aca="false">IFERROR(DD5*BN6,"")</f>
        <v>-0</v>
      </c>
      <c r="DZ6" s="28" t="n">
        <f aca="false">IFERROR(DE5*BO6,"")</f>
        <v>-0</v>
      </c>
      <c r="EA6" s="28" t="n">
        <f aca="false">IFERROR(DF5*BP6,"")</f>
        <v>-0</v>
      </c>
      <c r="EB6" s="28" t="n">
        <f aca="false">IFERROR(DG5*BQ6,"")</f>
        <v>0</v>
      </c>
      <c r="EC6" s="28" t="n">
        <f aca="false">IFERROR(DH5*BR6,"")</f>
        <v>-0</v>
      </c>
      <c r="ED6" s="28" t="n">
        <f aca="false">IFERROR(DI5*BS6,"")</f>
        <v>-0</v>
      </c>
      <c r="EE6" s="28" t="n">
        <f aca="false">IFERROR(DJ5*BT6,"")</f>
        <v>0</v>
      </c>
      <c r="EF6" s="28" t="n">
        <f aca="false">IFERROR(DK5*BU6,"")</f>
        <v>-0</v>
      </c>
      <c r="EG6" s="28" t="n">
        <f aca="false">IFERROR(DL5*BV6,"")</f>
        <v>0</v>
      </c>
      <c r="EH6" s="28" t="n">
        <f aca="false">IFERROR(DM5*BW6,"")</f>
        <v>-0</v>
      </c>
      <c r="EI6" s="28" t="n">
        <f aca="false">IFERROR(DN5*BX6,"")</f>
        <v>0</v>
      </c>
      <c r="EJ6" s="28" t="n">
        <f aca="false">IFERROR(DO5*BY6,"")</f>
        <v>-0</v>
      </c>
      <c r="EK6" s="28" t="n">
        <f aca="false">IFERROR(DP5*BZ6,"")</f>
        <v>-0</v>
      </c>
      <c r="EL6" s="28" t="n">
        <f aca="false">IFERROR(DQ5*CA6,"")</f>
        <v>-0</v>
      </c>
      <c r="EM6" s="28" t="n">
        <f aca="false">IFERROR(DR5*CB6,"")</f>
        <v>0</v>
      </c>
      <c r="EN6" s="28" t="n">
        <f aca="false">IFERROR(DS5*CC6,"")</f>
        <v>-0</v>
      </c>
      <c r="EO6" s="28" t="n">
        <f aca="false">IFERROR(DT5*CD6,"")</f>
        <v>-0</v>
      </c>
      <c r="EP6" s="28" t="n">
        <f aca="false">IFERROR(DU5*CE6,"")</f>
        <v>-0</v>
      </c>
      <c r="EQ6" s="28" t="n">
        <f aca="false">IFERROR(DV5*CF6,"")</f>
        <v>-0</v>
      </c>
      <c r="ER6" s="28" t="n">
        <f aca="false">IFERROR(DW5*CG6,"")</f>
        <v>-0</v>
      </c>
      <c r="ES6" s="28" t="n">
        <f aca="false">IF(ROW()=4,"",SUM(DX6:ER6))</f>
        <v>0</v>
      </c>
      <c r="ET6" s="29" t="n">
        <f aca="false">COUNTIF(AR6:BL6,"&gt;0")</f>
        <v>0</v>
      </c>
    </row>
    <row r="7" customFormat="false" ht="15" hidden="false" customHeight="false" outlineLevel="0" collapsed="false">
      <c r="A7" s="19" t="n">
        <v>38107</v>
      </c>
      <c r="B7" s="23" t="n">
        <f aca="false">ABS(EMFX_Data!X7-EMFX_Data!Y7)</f>
        <v>0.0497265533434339</v>
      </c>
      <c r="C7" s="23" t="n">
        <f aca="false">ABS(EMFX_Data!X7-EMFX_Data!Z7)</f>
        <v>0.0622292449052369</v>
      </c>
      <c r="D7" s="23" t="n">
        <f aca="false">ABS(EMFX_Data!X7-EMFX_Data!AA7)</f>
        <v>0.0988959748497251</v>
      </c>
      <c r="E7" s="23" t="n">
        <f aca="false">ABS(EMFX_Data!X7-EMFX_Data!AB7)</f>
        <v>0.0618734186546606</v>
      </c>
      <c r="F7" s="23" t="n">
        <f aca="false">ABS(EMFX_Data!X7-EMFX_Data!AC7)</f>
        <v>0.00429949242738026</v>
      </c>
      <c r="G7" s="23" t="n">
        <f aca="false">ABS(EMFX_Data!X7-EMFX_Data!AD7)</f>
        <v>0.0448712133308584</v>
      </c>
      <c r="H7" s="23" t="n">
        <f aca="false">ABS(EMFX_Data!Y7-EMFX_Data!Z7)</f>
        <v>0.0125026915618029</v>
      </c>
      <c r="I7" s="23" t="n">
        <f aca="false">ABS(EMFX_Data!Y7-EMFX_Data!AA7)</f>
        <v>0.0491694215062912</v>
      </c>
      <c r="J7" s="23" t="n">
        <f aca="false">ABS(EMFX_Data!Y7-EMFX_Data!AB7)</f>
        <v>0.0121468653112267</v>
      </c>
      <c r="K7" s="23" t="n">
        <f aca="false">ABS(EMFX_Data!Y7-EMFX_Data!AC7)</f>
        <v>0.0540260457708142</v>
      </c>
      <c r="L7" s="23" t="n">
        <f aca="false">ABS(EMFX_Data!Y7-EMFX_Data!AD7)</f>
        <v>0.00485534001257548</v>
      </c>
      <c r="M7" s="23" t="n">
        <f aca="false">ABS(EMFX_Data!Z7-EMFX_Data!AA7)</f>
        <v>0.0366667299444883</v>
      </c>
      <c r="N7" s="23" t="n">
        <f aca="false">ABS(EMFX_Data!Z7-EMFX_Data!AB7)</f>
        <v>0.000355826250576286</v>
      </c>
      <c r="O7" s="23" t="n">
        <f aca="false">ABS(EMFX_Data!Z7-EMFX_Data!AC7)</f>
        <v>0.0665287373326171</v>
      </c>
      <c r="P7" s="23" t="n">
        <f aca="false">ABS(EMFX_Data!Z7-EMFX_Data!AD7)</f>
        <v>0.0173580315743784</v>
      </c>
      <c r="Q7" s="23" t="n">
        <f aca="false">ABS(EMFX_Data!AA7-EMFX_Data!AB7)</f>
        <v>0.0370225561950646</v>
      </c>
      <c r="R7" s="23" t="n">
        <f aca="false">ABS(EMFX_Data!AA7-EMFX_Data!AC7)</f>
        <v>0.103195467277105</v>
      </c>
      <c r="S7" s="23" t="n">
        <f aca="false">ABS(EMFX_Data!AA7-EMFX_Data!AD7)</f>
        <v>0.0540247615188667</v>
      </c>
      <c r="T7" s="23" t="n">
        <f aca="false">ABS(EMFX_Data!AB7-EMFX_Data!AC7)</f>
        <v>0.0661729110820408</v>
      </c>
      <c r="U7" s="23" t="n">
        <f aca="false">ABS(EMFX_Data!AB7-EMFX_Data!AD7)</f>
        <v>0.0170022053238021</v>
      </c>
      <c r="V7" s="23" t="n">
        <f aca="false">ABS(EMFX_Data!AC7-EMFX_Data!AD7)</f>
        <v>0.0491707057582387</v>
      </c>
      <c r="W7" s="26" t="str">
        <f aca="false">IF(ROW()&lt;4+MinObs-1,"",IFERROR((B7-AVERAGE(B$4:B7))/STDEV(B$4:B7),""))</f>
        <v/>
      </c>
      <c r="X7" s="26" t="str">
        <f aca="false">IF(ROW()&lt;4+MinObs-1,"",IFERROR((C7-AVERAGE(C$4:C7))/STDEV(C$4:C7),""))</f>
        <v/>
      </c>
      <c r="Y7" s="26" t="str">
        <f aca="false">IF(ROW()&lt;4+MinObs-1,"",IFERROR((D7-AVERAGE(D$4:D7))/STDEV(D$4:D7),""))</f>
        <v/>
      </c>
      <c r="Z7" s="26" t="str">
        <f aca="false">IF(ROW()&lt;4+MinObs-1,"",IFERROR((E7-AVERAGE(E$4:E7))/STDEV(E$4:E7),""))</f>
        <v/>
      </c>
      <c r="AA7" s="26" t="str">
        <f aca="false">IF(ROW()&lt;4+MinObs-1,"",IFERROR((F7-AVERAGE(F$4:F7))/STDEV(F$4:F7),""))</f>
        <v/>
      </c>
      <c r="AB7" s="26" t="str">
        <f aca="false">IF(ROW()&lt;4+MinObs-1,"",IFERROR((G7-AVERAGE(G$4:G7))/STDEV(G$4:G7),""))</f>
        <v/>
      </c>
      <c r="AC7" s="26" t="str">
        <f aca="false">IF(ROW()&lt;4+MinObs-1,"",IFERROR((H7-AVERAGE(H$4:H7))/STDEV(H$4:H7),""))</f>
        <v/>
      </c>
      <c r="AD7" s="26" t="str">
        <f aca="false">IF(ROW()&lt;4+MinObs-1,"",IFERROR((I7-AVERAGE(I$4:I7))/STDEV(I$4:I7),""))</f>
        <v/>
      </c>
      <c r="AE7" s="26" t="str">
        <f aca="false">IF(ROW()&lt;4+MinObs-1,"",IFERROR((J7-AVERAGE(J$4:J7))/STDEV(J$4:J7),""))</f>
        <v/>
      </c>
      <c r="AF7" s="26" t="str">
        <f aca="false">IF(ROW()&lt;4+MinObs-1,"",IFERROR((K7-AVERAGE(K$4:K7))/STDEV(K$4:K7),""))</f>
        <v/>
      </c>
      <c r="AG7" s="26" t="str">
        <f aca="false">IF(ROW()&lt;4+MinObs-1,"",IFERROR((L7-AVERAGE(L$4:L7))/STDEV(L$4:L7),""))</f>
        <v/>
      </c>
      <c r="AH7" s="26" t="str">
        <f aca="false">IF(ROW()&lt;4+MinObs-1,"",IFERROR((M7-AVERAGE(M$4:M7))/STDEV(M$4:M7),""))</f>
        <v/>
      </c>
      <c r="AI7" s="26" t="str">
        <f aca="false">IF(ROW()&lt;4+MinObs-1,"",IFERROR((N7-AVERAGE(N$4:N7))/STDEV(N$4:N7),""))</f>
        <v/>
      </c>
      <c r="AJ7" s="26" t="str">
        <f aca="false">IF(ROW()&lt;4+MinObs-1,"",IFERROR((O7-AVERAGE(O$4:O7))/STDEV(O$4:O7),""))</f>
        <v/>
      </c>
      <c r="AK7" s="26" t="str">
        <f aca="false">IF(ROW()&lt;4+MinObs-1,"",IFERROR((P7-AVERAGE(P$4:P7))/STDEV(P$4:P7),""))</f>
        <v/>
      </c>
      <c r="AL7" s="26" t="str">
        <f aca="false">IF(ROW()&lt;4+MinObs-1,"",IFERROR((Q7-AVERAGE(Q$4:Q7))/STDEV(Q$4:Q7),""))</f>
        <v/>
      </c>
      <c r="AM7" s="26" t="str">
        <f aca="false">IF(ROW()&lt;4+MinObs-1,"",IFERROR((R7-AVERAGE(R$4:R7))/STDEV(R$4:R7),""))</f>
        <v/>
      </c>
      <c r="AN7" s="26" t="str">
        <f aca="false">IF(ROW()&lt;4+MinObs-1,"",IFERROR((S7-AVERAGE(S$4:S7))/STDEV(S$4:S7),""))</f>
        <v/>
      </c>
      <c r="AO7" s="26" t="str">
        <f aca="false">IF(ROW()&lt;4+MinObs-1,"",IFERROR((T7-AVERAGE(T$4:T7))/STDEV(T$4:T7),""))</f>
        <v/>
      </c>
      <c r="AP7" s="26" t="str">
        <f aca="false">IF(ROW()&lt;4+MinObs-1,"",IFERROR((U7-AVERAGE(U$4:U7))/STDEV(U$4:U7),""))</f>
        <v/>
      </c>
      <c r="AQ7" s="26" t="str">
        <f aca="false">IF(ROW()&lt;4+MinObs-1,"",IFERROR((V7-AVERAGE(V$4:V7))/STDEV(V$4:V7),""))</f>
        <v/>
      </c>
      <c r="AR7" s="26" t="n">
        <f aca="false">IF(W7="",0,IF(W7&gt;=z4,w4,IF(W7&gt;=z3,w3,IF(W7&gt;=zEntry,w2,IF(AND(W7&gt;=ExitZ,AR6&gt;0),w2,0)))))</f>
        <v>0</v>
      </c>
      <c r="AS7" s="26" t="n">
        <f aca="false">IF(X7="",0,IF(X7&gt;=z4,w4,IF(X7&gt;=z3,w3,IF(X7&gt;=zEntry,w2,IF(AND(X7&gt;=ExitZ,AS6&gt;0),w2,0)))))</f>
        <v>0</v>
      </c>
      <c r="AT7" s="26" t="n">
        <f aca="false">IF(Y7="",0,IF(Y7&gt;=z4,w4,IF(Y7&gt;=z3,w3,IF(Y7&gt;=zEntry,w2,IF(AND(Y7&gt;=ExitZ,AT6&gt;0),w2,0)))))</f>
        <v>0</v>
      </c>
      <c r="AU7" s="26" t="n">
        <f aca="false">IF(Z7="",0,IF(Z7&gt;=z4,w4,IF(Z7&gt;=z3,w3,IF(Z7&gt;=zEntry,w2,IF(AND(Z7&gt;=ExitZ,AU6&gt;0),w2,0)))))</f>
        <v>0</v>
      </c>
      <c r="AV7" s="26" t="n">
        <f aca="false">IF(AA7="",0,IF(AA7&gt;=z4,w4,IF(AA7&gt;=z3,w3,IF(AA7&gt;=zEntry,w2,IF(AND(AA7&gt;=ExitZ,AV6&gt;0),w2,0)))))</f>
        <v>0</v>
      </c>
      <c r="AW7" s="26" t="n">
        <f aca="false">IF(AB7="",0,IF(AB7&gt;=z4,w4,IF(AB7&gt;=z3,w3,IF(AB7&gt;=zEntry,w2,IF(AND(AB7&gt;=ExitZ,AW6&gt;0),w2,0)))))</f>
        <v>0</v>
      </c>
      <c r="AX7" s="26" t="n">
        <f aca="false">IF(AC7="",0,IF(AC7&gt;=z4,w4,IF(AC7&gt;=z3,w3,IF(AC7&gt;=zEntry,w2,IF(AND(AC7&gt;=ExitZ,AX6&gt;0),w2,0)))))</f>
        <v>0</v>
      </c>
      <c r="AY7" s="26" t="n">
        <f aca="false">IF(AD7="",0,IF(AD7&gt;=z4,w4,IF(AD7&gt;=z3,w3,IF(AD7&gt;=zEntry,w2,IF(AND(AD7&gt;=ExitZ,AY6&gt;0),w2,0)))))</f>
        <v>0</v>
      </c>
      <c r="AZ7" s="26" t="n">
        <f aca="false">IF(AE7="",0,IF(AE7&gt;=z4,w4,IF(AE7&gt;=z3,w3,IF(AE7&gt;=zEntry,w2,IF(AND(AE7&gt;=ExitZ,AZ6&gt;0),w2,0)))))</f>
        <v>0</v>
      </c>
      <c r="BA7" s="26" t="n">
        <f aca="false">IF(AF7="",0,IF(AF7&gt;=z4,w4,IF(AF7&gt;=z3,w3,IF(AF7&gt;=zEntry,w2,IF(AND(AF7&gt;=ExitZ,BA6&gt;0),w2,0)))))</f>
        <v>0</v>
      </c>
      <c r="BB7" s="26" t="n">
        <f aca="false">IF(AG7="",0,IF(AG7&gt;=z4,w4,IF(AG7&gt;=z3,w3,IF(AG7&gt;=zEntry,w2,IF(AND(AG7&gt;=ExitZ,BB6&gt;0),w2,0)))))</f>
        <v>0</v>
      </c>
      <c r="BC7" s="26" t="n">
        <f aca="false">IF(AH7="",0,IF(AH7&gt;=z4,w4,IF(AH7&gt;=z3,w3,IF(AH7&gt;=zEntry,w2,IF(AND(AH7&gt;=ExitZ,BC6&gt;0),w2,0)))))</f>
        <v>0</v>
      </c>
      <c r="BD7" s="26" t="n">
        <f aca="false">IF(AI7="",0,IF(AI7&gt;=z4,w4,IF(AI7&gt;=z3,w3,IF(AI7&gt;=zEntry,w2,IF(AND(AI7&gt;=ExitZ,BD6&gt;0),w2,0)))))</f>
        <v>0</v>
      </c>
      <c r="BE7" s="26" t="n">
        <f aca="false">IF(AJ7="",0,IF(AJ7&gt;=z4,w4,IF(AJ7&gt;=z3,w3,IF(AJ7&gt;=zEntry,w2,IF(AND(AJ7&gt;=ExitZ,BE6&gt;0),w2,0)))))</f>
        <v>0</v>
      </c>
      <c r="BF7" s="26" t="n">
        <f aca="false">IF(AK7="",0,IF(AK7&gt;=z4,w4,IF(AK7&gt;=z3,w3,IF(AK7&gt;=zEntry,w2,IF(AND(AK7&gt;=ExitZ,BF6&gt;0),w2,0)))))</f>
        <v>0</v>
      </c>
      <c r="BG7" s="26" t="n">
        <f aca="false">IF(AL7="",0,IF(AL7&gt;=z4,w4,IF(AL7&gt;=z3,w3,IF(AL7&gt;=zEntry,w2,IF(AND(AL7&gt;=ExitZ,BG6&gt;0),w2,0)))))</f>
        <v>0</v>
      </c>
      <c r="BH7" s="26" t="n">
        <f aca="false">IF(AM7="",0,IF(AM7&gt;=z4,w4,IF(AM7&gt;=z3,w3,IF(AM7&gt;=zEntry,w2,IF(AND(AM7&gt;=ExitZ,BH6&gt;0),w2,0)))))</f>
        <v>0</v>
      </c>
      <c r="BI7" s="26" t="n">
        <f aca="false">IF(AN7="",0,IF(AN7&gt;=z4,w4,IF(AN7&gt;=z3,w3,IF(AN7&gt;=zEntry,w2,IF(AND(AN7&gt;=ExitZ,BI6&gt;0),w2,0)))))</f>
        <v>0</v>
      </c>
      <c r="BJ7" s="26" t="n">
        <f aca="false">IF(AO7="",0,IF(AO7&gt;=z4,w4,IF(AO7&gt;=z3,w3,IF(AO7&gt;=zEntry,w2,IF(AND(AO7&gt;=ExitZ,BJ6&gt;0),w2,0)))))</f>
        <v>0</v>
      </c>
      <c r="BK7" s="26" t="n">
        <f aca="false">IF(AP7="",0,IF(AP7&gt;=z4,w4,IF(AP7&gt;=z3,w3,IF(AP7&gt;=zEntry,w2,IF(AND(AP7&gt;=ExitZ,BK6&gt;0),w2,0)))))</f>
        <v>0</v>
      </c>
      <c r="BL7" s="26" t="n">
        <f aca="false">IF(AQ7="",0,IF(AQ7&gt;=z4,w4,IF(AQ7&gt;=z3,w3,IF(AQ7&gt;=zEntry,w2,IF(AND(AQ7&gt;=ExitZ,BL6&gt;0),w2,0)))))</f>
        <v>0</v>
      </c>
      <c r="BM7" s="23" t="n">
        <f aca="false">IF(EMFX_Data!X6&gt;=EMFX_Data!Y6,EMFX_Data!AE7-EMFX_Data!AF7,EMFX_Data!AF7-EMFX_Data!AE7)</f>
        <v>-0.060076131121389</v>
      </c>
      <c r="BN7" s="23" t="n">
        <f aca="false">IF(EMFX_Data!X6&gt;=EMFX_Data!Z6,EMFX_Data!AE7-EMFX_Data!AG7,EMFX_Data!AG7-EMFX_Data!AE7)</f>
        <v>-0.0472150590912244</v>
      </c>
      <c r="BO7" s="23" t="n">
        <f aca="false">IF(EMFX_Data!X6&gt;=EMFX_Data!AA6,EMFX_Data!AE7-EMFX_Data!AH7,EMFX_Data!AH7-EMFX_Data!AE7)</f>
        <v>-0.0969614513435401</v>
      </c>
      <c r="BP7" s="23" t="n">
        <f aca="false">IF(EMFX_Data!X6&gt;=EMFX_Data!AB6,EMFX_Data!AE7-EMFX_Data!AI7,EMFX_Data!AI7-EMFX_Data!AE7)</f>
        <v>-0.0379772671528902</v>
      </c>
      <c r="BQ7" s="23" t="n">
        <f aca="false">IF(EMFX_Data!X6&gt;=EMFX_Data!AC6,EMFX_Data!AE7-EMFX_Data!AJ7,EMFX_Data!AJ7-EMFX_Data!AE7)</f>
        <v>0.00455067282559878</v>
      </c>
      <c r="BR7" s="23" t="n">
        <f aca="false">IF(EMFX_Data!X6&gt;=EMFX_Data!AD6,EMFX_Data!AE7-EMFX_Data!AK7,EMFX_Data!AK7-EMFX_Data!AE7)</f>
        <v>0.066758173782238</v>
      </c>
      <c r="BS7" s="23" t="n">
        <f aca="false">IF(EMFX_Data!Y6&gt;=EMFX_Data!Z6,EMFX_Data!AF7-EMFX_Data!AG7,EMFX_Data!AG7-EMFX_Data!AF7)</f>
        <v>0.0128610720301647</v>
      </c>
      <c r="BT7" s="23" t="n">
        <f aca="false">IF(EMFX_Data!Y6&gt;=EMFX_Data!AA6,EMFX_Data!AF7-EMFX_Data!AH7,EMFX_Data!AH7-EMFX_Data!AF7)</f>
        <v>-0.036885320222151</v>
      </c>
      <c r="BU7" s="23" t="n">
        <f aca="false">IF(EMFX_Data!Y6&gt;=EMFX_Data!AB6,EMFX_Data!AF7-EMFX_Data!AI7,EMFX_Data!AI7-EMFX_Data!AF7)</f>
        <v>0.0220988639684989</v>
      </c>
      <c r="BV7" s="23" t="n">
        <f aca="false">IF(EMFX_Data!Y6&gt;=EMFX_Data!AC6,EMFX_Data!AF7-EMFX_Data!AJ7,EMFX_Data!AJ7-EMFX_Data!AF7)</f>
        <v>-0.0555254582957903</v>
      </c>
      <c r="BW7" s="23" t="n">
        <f aca="false">IF(EMFX_Data!Y6&gt;=EMFX_Data!AD6,EMFX_Data!AF7-EMFX_Data!AK7,EMFX_Data!AK7-EMFX_Data!AF7)</f>
        <v>0.00668204266084899</v>
      </c>
      <c r="BX7" s="23" t="n">
        <f aca="false">IF(EMFX_Data!Z6&gt;=EMFX_Data!AA6,EMFX_Data!AG7-EMFX_Data!AH7,EMFX_Data!AH7-EMFX_Data!AG7)</f>
        <v>0.0497463922523157</v>
      </c>
      <c r="BY7" s="23" t="n">
        <f aca="false">IF(EMFX_Data!Z6&gt;=EMFX_Data!AB6,EMFX_Data!AG7-EMFX_Data!AI7,EMFX_Data!AI7-EMFX_Data!AG7)</f>
        <v>0.00923779193833423</v>
      </c>
      <c r="BZ7" s="23" t="n">
        <f aca="false">IF(EMFX_Data!Z6&gt;=EMFX_Data!AC6,EMFX_Data!AG7-EMFX_Data!AJ7,EMFX_Data!AJ7-EMFX_Data!AG7)</f>
        <v>-0.0426643862656256</v>
      </c>
      <c r="CA7" s="23" t="n">
        <f aca="false">IF(EMFX_Data!Z6&gt;=EMFX_Data!AD6,EMFX_Data!AG7-EMFX_Data!AK7,EMFX_Data!AK7-EMFX_Data!AG7)</f>
        <v>0.0195431146910137</v>
      </c>
      <c r="CB7" s="23" t="n">
        <f aca="false">IF(EMFX_Data!AA6&gt;=EMFX_Data!AB6,EMFX_Data!AH7-EMFX_Data!AI7,EMFX_Data!AI7-EMFX_Data!AH7)</f>
        <v>0.0589841841906499</v>
      </c>
      <c r="CC7" s="23" t="n">
        <f aca="false">IF(EMFX_Data!AA6&gt;=EMFX_Data!AC6,EMFX_Data!AH7-EMFX_Data!AJ7,EMFX_Data!AJ7-EMFX_Data!AH7)</f>
        <v>-0.0924107785179413</v>
      </c>
      <c r="CD7" s="23" t="n">
        <f aca="false">IF(EMFX_Data!AA6&gt;=EMFX_Data!AD6,EMFX_Data!AH7-EMFX_Data!AK7,EMFX_Data!AK7-EMFX_Data!AH7)</f>
        <v>-0.0302032775613021</v>
      </c>
      <c r="CE7" s="23" t="n">
        <f aca="false">IF(EMFX_Data!AB6&gt;=EMFX_Data!AC6,EMFX_Data!AI7-EMFX_Data!AJ7,EMFX_Data!AJ7-EMFX_Data!AI7)</f>
        <v>-0.0334265943272914</v>
      </c>
      <c r="CF7" s="23" t="n">
        <f aca="false">IF(EMFX_Data!AB6&gt;=EMFX_Data!AD6,EMFX_Data!AI7-EMFX_Data!AK7,EMFX_Data!AK7-EMFX_Data!AI7)</f>
        <v>0.0287809066293479</v>
      </c>
      <c r="CG7" s="23" t="n">
        <f aca="false">IF(EMFX_Data!AC6&gt;=EMFX_Data!AD6,EMFX_Data!AJ7-EMFX_Data!AK7,EMFX_Data!AK7-EMFX_Data!AJ7)</f>
        <v>0.0622075009566393</v>
      </c>
      <c r="CH7" s="27" t="str">
        <f aca="false">IF(ROW()&lt;4+VolLB,"",STDEV(INDEX($BM:$BM,ROW()-VolLB+1):INDEX($BM:$BM,ROW()))*SQRT(12))</f>
        <v/>
      </c>
      <c r="CI7" s="27" t="str">
        <f aca="false">IF(ROW()&lt;4+VolLB,"",STDEV(INDEX($BN:$BN,ROW()-VolLB+1):INDEX($BN:$BN,ROW()))*SQRT(12))</f>
        <v/>
      </c>
      <c r="CJ7" s="27" t="str">
        <f aca="false">IF(ROW()&lt;4+VolLB,"",STDEV(INDEX($BO:$BO,ROW()-VolLB+1):INDEX($BO:$BO,ROW()))*SQRT(12))</f>
        <v/>
      </c>
      <c r="CK7" s="27" t="str">
        <f aca="false">IF(ROW()&lt;4+VolLB,"",STDEV(INDEX($BP:$BP,ROW()-VolLB+1):INDEX($BP:$BP,ROW()))*SQRT(12))</f>
        <v/>
      </c>
      <c r="CL7" s="27" t="str">
        <f aca="false">IF(ROW()&lt;4+VolLB,"",STDEV(INDEX($BQ:$BQ,ROW()-VolLB+1):INDEX($BQ:$BQ,ROW()))*SQRT(12))</f>
        <v/>
      </c>
      <c r="CM7" s="27" t="str">
        <f aca="false">IF(ROW()&lt;4+VolLB,"",STDEV(INDEX($BR:$BR,ROW()-VolLB+1):INDEX($BR:$BR,ROW()))*SQRT(12))</f>
        <v/>
      </c>
      <c r="CN7" s="27" t="str">
        <f aca="false">IF(ROW()&lt;4+VolLB,"",STDEV(INDEX($BS:$BS,ROW()-VolLB+1):INDEX($BS:$BS,ROW()))*SQRT(12))</f>
        <v/>
      </c>
      <c r="CO7" s="27" t="str">
        <f aca="false">IF(ROW()&lt;4+VolLB,"",STDEV(INDEX($BT:$BT,ROW()-VolLB+1):INDEX($BT:$BT,ROW()))*SQRT(12))</f>
        <v/>
      </c>
      <c r="CP7" s="27" t="str">
        <f aca="false">IF(ROW()&lt;4+VolLB,"",STDEV(INDEX($BU:$BU,ROW()-VolLB+1):INDEX($BU:$BU,ROW()))*SQRT(12))</f>
        <v/>
      </c>
      <c r="CQ7" s="27" t="str">
        <f aca="false">IF(ROW()&lt;4+VolLB,"",STDEV(INDEX($BV:$BV,ROW()-VolLB+1):INDEX($BV:$BV,ROW()))*SQRT(12))</f>
        <v/>
      </c>
      <c r="CR7" s="27" t="str">
        <f aca="false">IF(ROW()&lt;4+VolLB,"",STDEV(INDEX($BW:$BW,ROW()-VolLB+1):INDEX($BW:$BW,ROW()))*SQRT(12))</f>
        <v/>
      </c>
      <c r="CS7" s="27" t="str">
        <f aca="false">IF(ROW()&lt;4+VolLB,"",STDEV(INDEX($BX:$BX,ROW()-VolLB+1):INDEX($BX:$BX,ROW()))*SQRT(12))</f>
        <v/>
      </c>
      <c r="CT7" s="27" t="str">
        <f aca="false">IF(ROW()&lt;4+VolLB,"",STDEV(INDEX($BY:$BY,ROW()-VolLB+1):INDEX($BY:$BY,ROW()))*SQRT(12))</f>
        <v/>
      </c>
      <c r="CU7" s="27" t="str">
        <f aca="false">IF(ROW()&lt;4+VolLB,"",STDEV(INDEX($BZ:$BZ,ROW()-VolLB+1):INDEX($BZ:$BZ,ROW()))*SQRT(12))</f>
        <v/>
      </c>
      <c r="CV7" s="27" t="str">
        <f aca="false">IF(ROW()&lt;4+VolLB,"",STDEV(INDEX($CA:$CA,ROW()-VolLB+1):INDEX($CA:$CA,ROW()))*SQRT(12))</f>
        <v/>
      </c>
      <c r="CW7" s="27" t="str">
        <f aca="false">IF(ROW()&lt;4+VolLB,"",STDEV(INDEX($CB:$CB,ROW()-VolLB+1):INDEX($CB:$CB,ROW()))*SQRT(12))</f>
        <v/>
      </c>
      <c r="CX7" s="27" t="str">
        <f aca="false">IF(ROW()&lt;4+VolLB,"",STDEV(INDEX($CC:$CC,ROW()-VolLB+1):INDEX($CC:$CC,ROW()))*SQRT(12))</f>
        <v/>
      </c>
      <c r="CY7" s="27" t="str">
        <f aca="false">IF(ROW()&lt;4+VolLB,"",STDEV(INDEX($CD:$CD,ROW()-VolLB+1):INDEX($CD:$CD,ROW()))*SQRT(12))</f>
        <v/>
      </c>
      <c r="CZ7" s="27" t="str">
        <f aca="false">IF(ROW()&lt;4+VolLB,"",STDEV(INDEX($CE:$CE,ROW()-VolLB+1):INDEX($CE:$CE,ROW()))*SQRT(12))</f>
        <v/>
      </c>
      <c r="DA7" s="27" t="str">
        <f aca="false">IF(ROW()&lt;4+VolLB,"",STDEV(INDEX($CF:$CF,ROW()-VolLB+1):INDEX($CF:$CF,ROW()))*SQRT(12))</f>
        <v/>
      </c>
      <c r="DB7" s="27" t="str">
        <f aca="false">IF(ROW()&lt;4+VolLB,"",STDEV(INDEX($CG:$CG,ROW()-VolLB+1):INDEX($CG:$CG,ROW()))*SQRT(12))</f>
        <v/>
      </c>
      <c r="DC7" s="26" t="n">
        <f aca="false">IF(OR(AR7=0,CH7="",CH7=0),0,AR7*MIN(MaxScal,TgtVol/CH7))</f>
        <v>0</v>
      </c>
      <c r="DD7" s="26" t="n">
        <f aca="false">IF(OR(AS7=0,CI7="",CI7=0),0,AS7*MIN(MaxScal,TgtVol/CI7))</f>
        <v>0</v>
      </c>
      <c r="DE7" s="26" t="n">
        <f aca="false">IF(OR(AT7=0,CJ7="",CJ7=0),0,AT7*MIN(MaxScal,TgtVol/CJ7))</f>
        <v>0</v>
      </c>
      <c r="DF7" s="26" t="n">
        <f aca="false">IF(OR(AU7=0,CK7="",CK7=0),0,AU7*MIN(MaxScal,TgtVol/CK7))</f>
        <v>0</v>
      </c>
      <c r="DG7" s="26" t="n">
        <f aca="false">IF(OR(AV7=0,CL7="",CL7=0),0,AV7*MIN(MaxScal,TgtVol/CL7))</f>
        <v>0</v>
      </c>
      <c r="DH7" s="26" t="n">
        <f aca="false">IF(OR(AW7=0,CM7="",CM7=0),0,AW7*MIN(MaxScal,TgtVol/CM7))</f>
        <v>0</v>
      </c>
      <c r="DI7" s="26" t="n">
        <f aca="false">IF(OR(AX7=0,CN7="",CN7=0),0,AX7*MIN(MaxScal,TgtVol/CN7))</f>
        <v>0</v>
      </c>
      <c r="DJ7" s="26" t="n">
        <f aca="false">IF(OR(AY7=0,CO7="",CO7=0),0,AY7*MIN(MaxScal,TgtVol/CO7))</f>
        <v>0</v>
      </c>
      <c r="DK7" s="26" t="n">
        <f aca="false">IF(OR(AZ7=0,CP7="",CP7=0),0,AZ7*MIN(MaxScal,TgtVol/CP7))</f>
        <v>0</v>
      </c>
      <c r="DL7" s="26" t="n">
        <f aca="false">IF(OR(BA7=0,CQ7="",CQ7=0),0,BA7*MIN(MaxScal,TgtVol/CQ7))</f>
        <v>0</v>
      </c>
      <c r="DM7" s="26" t="n">
        <f aca="false">IF(OR(BB7=0,CR7="",CR7=0),0,BB7*MIN(MaxScal,TgtVol/CR7))</f>
        <v>0</v>
      </c>
      <c r="DN7" s="26" t="n">
        <f aca="false">IF(OR(BC7=0,CS7="",CS7=0),0,BC7*MIN(MaxScal,TgtVol/CS7))</f>
        <v>0</v>
      </c>
      <c r="DO7" s="26" t="n">
        <f aca="false">IF(OR(BD7=0,CT7="",CT7=0),0,BD7*MIN(MaxScal,TgtVol/CT7))</f>
        <v>0</v>
      </c>
      <c r="DP7" s="26" t="n">
        <f aca="false">IF(OR(BE7=0,CU7="",CU7=0),0,BE7*MIN(MaxScal,TgtVol/CU7))</f>
        <v>0</v>
      </c>
      <c r="DQ7" s="26" t="n">
        <f aca="false">IF(OR(BF7=0,CV7="",CV7=0),0,BF7*MIN(MaxScal,TgtVol/CV7))</f>
        <v>0</v>
      </c>
      <c r="DR7" s="26" t="n">
        <f aca="false">IF(OR(BG7=0,CW7="",CW7=0),0,BG7*MIN(MaxScal,TgtVol/CW7))</f>
        <v>0</v>
      </c>
      <c r="DS7" s="26" t="n">
        <f aca="false">IF(OR(BH7=0,CX7="",CX7=0),0,BH7*MIN(MaxScal,TgtVol/CX7))</f>
        <v>0</v>
      </c>
      <c r="DT7" s="26" t="n">
        <f aca="false">IF(OR(BI7=0,CY7="",CY7=0),0,BI7*MIN(MaxScal,TgtVol/CY7))</f>
        <v>0</v>
      </c>
      <c r="DU7" s="26" t="n">
        <f aca="false">IF(OR(BJ7=0,CZ7="",CZ7=0),0,BJ7*MIN(MaxScal,TgtVol/CZ7))</f>
        <v>0</v>
      </c>
      <c r="DV7" s="26" t="n">
        <f aca="false">IF(OR(BK7=0,DA7="",DA7=0),0,BK7*MIN(MaxScal,TgtVol/DA7))</f>
        <v>0</v>
      </c>
      <c r="DW7" s="26" t="n">
        <f aca="false">IF(OR(BL7=0,DB7="",DB7=0),0,BL7*MIN(MaxScal,TgtVol/DB7))</f>
        <v>0</v>
      </c>
      <c r="DX7" s="28" t="n">
        <f aca="false">IFERROR(DC6*BM7,"")</f>
        <v>-0</v>
      </c>
      <c r="DY7" s="28" t="n">
        <f aca="false">IFERROR(DD6*BN7,"")</f>
        <v>-0</v>
      </c>
      <c r="DZ7" s="28" t="n">
        <f aca="false">IFERROR(DE6*BO7,"")</f>
        <v>-0</v>
      </c>
      <c r="EA7" s="28" t="n">
        <f aca="false">IFERROR(DF6*BP7,"")</f>
        <v>-0</v>
      </c>
      <c r="EB7" s="28" t="n">
        <f aca="false">IFERROR(DG6*BQ7,"")</f>
        <v>0</v>
      </c>
      <c r="EC7" s="28" t="n">
        <f aca="false">IFERROR(DH6*BR7,"")</f>
        <v>0</v>
      </c>
      <c r="ED7" s="28" t="n">
        <f aca="false">IFERROR(DI6*BS7,"")</f>
        <v>0</v>
      </c>
      <c r="EE7" s="28" t="n">
        <f aca="false">IFERROR(DJ6*BT7,"")</f>
        <v>-0</v>
      </c>
      <c r="EF7" s="28" t="n">
        <f aca="false">IFERROR(DK6*BU7,"")</f>
        <v>0</v>
      </c>
      <c r="EG7" s="28" t="n">
        <f aca="false">IFERROR(DL6*BV7,"")</f>
        <v>-0</v>
      </c>
      <c r="EH7" s="28" t="n">
        <f aca="false">IFERROR(DM6*BW7,"")</f>
        <v>0</v>
      </c>
      <c r="EI7" s="28" t="n">
        <f aca="false">IFERROR(DN6*BX7,"")</f>
        <v>0</v>
      </c>
      <c r="EJ7" s="28" t="n">
        <f aca="false">IFERROR(DO6*BY7,"")</f>
        <v>0</v>
      </c>
      <c r="EK7" s="28" t="n">
        <f aca="false">IFERROR(DP6*BZ7,"")</f>
        <v>-0</v>
      </c>
      <c r="EL7" s="28" t="n">
        <f aca="false">IFERROR(DQ6*CA7,"")</f>
        <v>0</v>
      </c>
      <c r="EM7" s="28" t="n">
        <f aca="false">IFERROR(DR6*CB7,"")</f>
        <v>0</v>
      </c>
      <c r="EN7" s="28" t="n">
        <f aca="false">IFERROR(DS6*CC7,"")</f>
        <v>-0</v>
      </c>
      <c r="EO7" s="28" t="n">
        <f aca="false">IFERROR(DT6*CD7,"")</f>
        <v>-0</v>
      </c>
      <c r="EP7" s="28" t="n">
        <f aca="false">IFERROR(DU6*CE7,"")</f>
        <v>-0</v>
      </c>
      <c r="EQ7" s="28" t="n">
        <f aca="false">IFERROR(DV6*CF7,"")</f>
        <v>0</v>
      </c>
      <c r="ER7" s="28" t="n">
        <f aca="false">IFERROR(DW6*CG7,"")</f>
        <v>0</v>
      </c>
      <c r="ES7" s="28" t="n">
        <f aca="false">IF(ROW()=4,"",SUM(DX7:ER7))</f>
        <v>0</v>
      </c>
      <c r="ET7" s="29" t="n">
        <f aca="false">COUNTIF(AR7:BL7,"&gt;0")</f>
        <v>0</v>
      </c>
    </row>
    <row r="8" customFormat="false" ht="15" hidden="false" customHeight="false" outlineLevel="0" collapsed="false">
      <c r="A8" s="19" t="n">
        <v>38138</v>
      </c>
      <c r="B8" s="23" t="n">
        <f aca="false">ABS(EMFX_Data!X8-EMFX_Data!Y8)</f>
        <v>0.0423773863584254</v>
      </c>
      <c r="C8" s="23" t="n">
        <f aca="false">ABS(EMFX_Data!X8-EMFX_Data!Z8)</f>
        <v>0.00830265815717368</v>
      </c>
      <c r="D8" s="23" t="n">
        <f aca="false">ABS(EMFX_Data!X8-EMFX_Data!AA8)</f>
        <v>0.1255778898524</v>
      </c>
      <c r="E8" s="23" t="n">
        <f aca="false">ABS(EMFX_Data!X8-EMFX_Data!AB8)</f>
        <v>0.0513311659204359</v>
      </c>
      <c r="F8" s="23" t="n">
        <f aca="false">ABS(EMFX_Data!X8-EMFX_Data!AC8)</f>
        <v>0.0179874292170457</v>
      </c>
      <c r="G8" s="23" t="n">
        <f aca="false">ABS(EMFX_Data!X8-EMFX_Data!AD8)</f>
        <v>0.0515511344516479</v>
      </c>
      <c r="H8" s="23" t="n">
        <f aca="false">ABS(EMFX_Data!Y8-EMFX_Data!Z8)</f>
        <v>0.0340747282012517</v>
      </c>
      <c r="I8" s="23" t="n">
        <f aca="false">ABS(EMFX_Data!Y8-EMFX_Data!AA8)</f>
        <v>0.0832005034939742</v>
      </c>
      <c r="J8" s="23" t="n">
        <f aca="false">ABS(EMFX_Data!Y8-EMFX_Data!AB8)</f>
        <v>0.00895377956201049</v>
      </c>
      <c r="K8" s="23" t="n">
        <f aca="false">ABS(EMFX_Data!Y8-EMFX_Data!AC8)</f>
        <v>0.0243899571413797</v>
      </c>
      <c r="L8" s="23" t="n">
        <f aca="false">ABS(EMFX_Data!Y8-EMFX_Data!AD8)</f>
        <v>0.00917374809322258</v>
      </c>
      <c r="M8" s="23" t="n">
        <f aca="false">ABS(EMFX_Data!Z8-EMFX_Data!AA8)</f>
        <v>0.117275231695226</v>
      </c>
      <c r="N8" s="23" t="n">
        <f aca="false">ABS(EMFX_Data!Z8-EMFX_Data!AB8)</f>
        <v>0.0430285077632622</v>
      </c>
      <c r="O8" s="23" t="n">
        <f aca="false">ABS(EMFX_Data!Z8-EMFX_Data!AC8)</f>
        <v>0.00968477105987198</v>
      </c>
      <c r="P8" s="23" t="n">
        <f aca="false">ABS(EMFX_Data!Z8-EMFX_Data!AD8)</f>
        <v>0.0432484762944743</v>
      </c>
      <c r="Q8" s="23" t="n">
        <f aca="false">ABS(EMFX_Data!AA8-EMFX_Data!AB8)</f>
        <v>0.0742467239319637</v>
      </c>
      <c r="R8" s="23" t="n">
        <f aca="false">ABS(EMFX_Data!AA8-EMFX_Data!AC8)</f>
        <v>0.107590460635354</v>
      </c>
      <c r="S8" s="23" t="n">
        <f aca="false">ABS(EMFX_Data!AA8-EMFX_Data!AD8)</f>
        <v>0.0740267554007517</v>
      </c>
      <c r="T8" s="23" t="n">
        <f aca="false">ABS(EMFX_Data!AB8-EMFX_Data!AC8)</f>
        <v>0.0333437367033902</v>
      </c>
      <c r="U8" s="23" t="n">
        <f aca="false">ABS(EMFX_Data!AB8-EMFX_Data!AD8)</f>
        <v>0.000219968531212089</v>
      </c>
      <c r="V8" s="23" t="n">
        <f aca="false">ABS(EMFX_Data!AC8-EMFX_Data!AD8)</f>
        <v>0.0335637052346023</v>
      </c>
      <c r="W8" s="26" t="str">
        <f aca="false">IF(ROW()&lt;4+MinObs-1,"",IFERROR((B8-AVERAGE(B$4:B8))/STDEV(B$4:B8),""))</f>
        <v/>
      </c>
      <c r="X8" s="26" t="str">
        <f aca="false">IF(ROW()&lt;4+MinObs-1,"",IFERROR((C8-AVERAGE(C$4:C8))/STDEV(C$4:C8),""))</f>
        <v/>
      </c>
      <c r="Y8" s="26" t="str">
        <f aca="false">IF(ROW()&lt;4+MinObs-1,"",IFERROR((D8-AVERAGE(D$4:D8))/STDEV(D$4:D8),""))</f>
        <v/>
      </c>
      <c r="Z8" s="26" t="str">
        <f aca="false">IF(ROW()&lt;4+MinObs-1,"",IFERROR((E8-AVERAGE(E$4:E8))/STDEV(E$4:E8),""))</f>
        <v/>
      </c>
      <c r="AA8" s="26" t="str">
        <f aca="false">IF(ROW()&lt;4+MinObs-1,"",IFERROR((F8-AVERAGE(F$4:F8))/STDEV(F$4:F8),""))</f>
        <v/>
      </c>
      <c r="AB8" s="26" t="str">
        <f aca="false">IF(ROW()&lt;4+MinObs-1,"",IFERROR((G8-AVERAGE(G$4:G8))/STDEV(G$4:G8),""))</f>
        <v/>
      </c>
      <c r="AC8" s="26" t="str">
        <f aca="false">IF(ROW()&lt;4+MinObs-1,"",IFERROR((H8-AVERAGE(H$4:H8))/STDEV(H$4:H8),""))</f>
        <v/>
      </c>
      <c r="AD8" s="26" t="str">
        <f aca="false">IF(ROW()&lt;4+MinObs-1,"",IFERROR((I8-AVERAGE(I$4:I8))/STDEV(I$4:I8),""))</f>
        <v/>
      </c>
      <c r="AE8" s="26" t="str">
        <f aca="false">IF(ROW()&lt;4+MinObs-1,"",IFERROR((J8-AVERAGE(J$4:J8))/STDEV(J$4:J8),""))</f>
        <v/>
      </c>
      <c r="AF8" s="26" t="str">
        <f aca="false">IF(ROW()&lt;4+MinObs-1,"",IFERROR((K8-AVERAGE(K$4:K8))/STDEV(K$4:K8),""))</f>
        <v/>
      </c>
      <c r="AG8" s="26" t="str">
        <f aca="false">IF(ROW()&lt;4+MinObs-1,"",IFERROR((L8-AVERAGE(L$4:L8))/STDEV(L$4:L8),""))</f>
        <v/>
      </c>
      <c r="AH8" s="26" t="str">
        <f aca="false">IF(ROW()&lt;4+MinObs-1,"",IFERROR((M8-AVERAGE(M$4:M8))/STDEV(M$4:M8),""))</f>
        <v/>
      </c>
      <c r="AI8" s="26" t="str">
        <f aca="false">IF(ROW()&lt;4+MinObs-1,"",IFERROR((N8-AVERAGE(N$4:N8))/STDEV(N$4:N8),""))</f>
        <v/>
      </c>
      <c r="AJ8" s="26" t="str">
        <f aca="false">IF(ROW()&lt;4+MinObs-1,"",IFERROR((O8-AVERAGE(O$4:O8))/STDEV(O$4:O8),""))</f>
        <v/>
      </c>
      <c r="AK8" s="26" t="str">
        <f aca="false">IF(ROW()&lt;4+MinObs-1,"",IFERROR((P8-AVERAGE(P$4:P8))/STDEV(P$4:P8),""))</f>
        <v/>
      </c>
      <c r="AL8" s="26" t="str">
        <f aca="false">IF(ROW()&lt;4+MinObs-1,"",IFERROR((Q8-AVERAGE(Q$4:Q8))/STDEV(Q$4:Q8),""))</f>
        <v/>
      </c>
      <c r="AM8" s="26" t="str">
        <f aca="false">IF(ROW()&lt;4+MinObs-1,"",IFERROR((R8-AVERAGE(R$4:R8))/STDEV(R$4:R8),""))</f>
        <v/>
      </c>
      <c r="AN8" s="26" t="str">
        <f aca="false">IF(ROW()&lt;4+MinObs-1,"",IFERROR((S8-AVERAGE(S$4:S8))/STDEV(S$4:S8),""))</f>
        <v/>
      </c>
      <c r="AO8" s="26" t="str">
        <f aca="false">IF(ROW()&lt;4+MinObs-1,"",IFERROR((T8-AVERAGE(T$4:T8))/STDEV(T$4:T8),""))</f>
        <v/>
      </c>
      <c r="AP8" s="26" t="str">
        <f aca="false">IF(ROW()&lt;4+MinObs-1,"",IFERROR((U8-AVERAGE(U$4:U8))/STDEV(U$4:U8),""))</f>
        <v/>
      </c>
      <c r="AQ8" s="26" t="str">
        <f aca="false">IF(ROW()&lt;4+MinObs-1,"",IFERROR((V8-AVERAGE(V$4:V8))/STDEV(V$4:V8),""))</f>
        <v/>
      </c>
      <c r="AR8" s="26" t="n">
        <f aca="false">IF(W8="",0,IF(W8&gt;=z4,w4,IF(W8&gt;=z3,w3,IF(W8&gt;=zEntry,w2,IF(AND(W8&gt;=ExitZ,AR7&gt;0),w2,0)))))</f>
        <v>0</v>
      </c>
      <c r="AS8" s="26" t="n">
        <f aca="false">IF(X8="",0,IF(X8&gt;=z4,w4,IF(X8&gt;=z3,w3,IF(X8&gt;=zEntry,w2,IF(AND(X8&gt;=ExitZ,AS7&gt;0),w2,0)))))</f>
        <v>0</v>
      </c>
      <c r="AT8" s="26" t="n">
        <f aca="false">IF(Y8="",0,IF(Y8&gt;=z4,w4,IF(Y8&gt;=z3,w3,IF(Y8&gt;=zEntry,w2,IF(AND(Y8&gt;=ExitZ,AT7&gt;0),w2,0)))))</f>
        <v>0</v>
      </c>
      <c r="AU8" s="26" t="n">
        <f aca="false">IF(Z8="",0,IF(Z8&gt;=z4,w4,IF(Z8&gt;=z3,w3,IF(Z8&gt;=zEntry,w2,IF(AND(Z8&gt;=ExitZ,AU7&gt;0),w2,0)))))</f>
        <v>0</v>
      </c>
      <c r="AV8" s="26" t="n">
        <f aca="false">IF(AA8="",0,IF(AA8&gt;=z4,w4,IF(AA8&gt;=z3,w3,IF(AA8&gt;=zEntry,w2,IF(AND(AA8&gt;=ExitZ,AV7&gt;0),w2,0)))))</f>
        <v>0</v>
      </c>
      <c r="AW8" s="26" t="n">
        <f aca="false">IF(AB8="",0,IF(AB8&gt;=z4,w4,IF(AB8&gt;=z3,w3,IF(AB8&gt;=zEntry,w2,IF(AND(AB8&gt;=ExitZ,AW7&gt;0),w2,0)))))</f>
        <v>0</v>
      </c>
      <c r="AX8" s="26" t="n">
        <f aca="false">IF(AC8="",0,IF(AC8&gt;=z4,w4,IF(AC8&gt;=z3,w3,IF(AC8&gt;=zEntry,w2,IF(AND(AC8&gt;=ExitZ,AX7&gt;0),w2,0)))))</f>
        <v>0</v>
      </c>
      <c r="AY8" s="26" t="n">
        <f aca="false">IF(AD8="",0,IF(AD8&gt;=z4,w4,IF(AD8&gt;=z3,w3,IF(AD8&gt;=zEntry,w2,IF(AND(AD8&gt;=ExitZ,AY7&gt;0),w2,0)))))</f>
        <v>0</v>
      </c>
      <c r="AZ8" s="26" t="n">
        <f aca="false">IF(AE8="",0,IF(AE8&gt;=z4,w4,IF(AE8&gt;=z3,w3,IF(AE8&gt;=zEntry,w2,IF(AND(AE8&gt;=ExitZ,AZ7&gt;0),w2,0)))))</f>
        <v>0</v>
      </c>
      <c r="BA8" s="26" t="n">
        <f aca="false">IF(AF8="",0,IF(AF8&gt;=z4,w4,IF(AF8&gt;=z3,w3,IF(AF8&gt;=zEntry,w2,IF(AND(AF8&gt;=ExitZ,BA7&gt;0),w2,0)))))</f>
        <v>0</v>
      </c>
      <c r="BB8" s="26" t="n">
        <f aca="false">IF(AG8="",0,IF(AG8&gt;=z4,w4,IF(AG8&gt;=z3,w3,IF(AG8&gt;=zEntry,w2,IF(AND(AG8&gt;=ExitZ,BB7&gt;0),w2,0)))))</f>
        <v>0</v>
      </c>
      <c r="BC8" s="26" t="n">
        <f aca="false">IF(AH8="",0,IF(AH8&gt;=z4,w4,IF(AH8&gt;=z3,w3,IF(AH8&gt;=zEntry,w2,IF(AND(AH8&gt;=ExitZ,BC7&gt;0),w2,0)))))</f>
        <v>0</v>
      </c>
      <c r="BD8" s="26" t="n">
        <f aca="false">IF(AI8="",0,IF(AI8&gt;=z4,w4,IF(AI8&gt;=z3,w3,IF(AI8&gt;=zEntry,w2,IF(AND(AI8&gt;=ExitZ,BD7&gt;0),w2,0)))))</f>
        <v>0</v>
      </c>
      <c r="BE8" s="26" t="n">
        <f aca="false">IF(AJ8="",0,IF(AJ8&gt;=z4,w4,IF(AJ8&gt;=z3,w3,IF(AJ8&gt;=zEntry,w2,IF(AND(AJ8&gt;=ExitZ,BE7&gt;0),w2,0)))))</f>
        <v>0</v>
      </c>
      <c r="BF8" s="26" t="n">
        <f aca="false">IF(AK8="",0,IF(AK8&gt;=z4,w4,IF(AK8&gt;=z3,w3,IF(AK8&gt;=zEntry,w2,IF(AND(AK8&gt;=ExitZ,BF7&gt;0),w2,0)))))</f>
        <v>0</v>
      </c>
      <c r="BG8" s="26" t="n">
        <f aca="false">IF(AL8="",0,IF(AL8&gt;=z4,w4,IF(AL8&gt;=z3,w3,IF(AL8&gt;=zEntry,w2,IF(AND(AL8&gt;=ExitZ,BG7&gt;0),w2,0)))))</f>
        <v>0</v>
      </c>
      <c r="BH8" s="26" t="n">
        <f aca="false">IF(AM8="",0,IF(AM8&gt;=z4,w4,IF(AM8&gt;=z3,w3,IF(AM8&gt;=zEntry,w2,IF(AND(AM8&gt;=ExitZ,BH7&gt;0),w2,0)))))</f>
        <v>0</v>
      </c>
      <c r="BI8" s="26" t="n">
        <f aca="false">IF(AN8="",0,IF(AN8&gt;=z4,w4,IF(AN8&gt;=z3,w3,IF(AN8&gt;=zEntry,w2,IF(AND(AN8&gt;=ExitZ,BI7&gt;0),w2,0)))))</f>
        <v>0</v>
      </c>
      <c r="BJ8" s="26" t="n">
        <f aca="false">IF(AO8="",0,IF(AO8&gt;=z4,w4,IF(AO8&gt;=z3,w3,IF(AO8&gt;=zEntry,w2,IF(AND(AO8&gt;=ExitZ,BJ7&gt;0),w2,0)))))</f>
        <v>0</v>
      </c>
      <c r="BK8" s="26" t="n">
        <f aca="false">IF(AP8="",0,IF(AP8&gt;=z4,w4,IF(AP8&gt;=z3,w3,IF(AP8&gt;=zEntry,w2,IF(AND(AP8&gt;=ExitZ,BK7&gt;0),w2,0)))))</f>
        <v>0</v>
      </c>
      <c r="BL8" s="26" t="n">
        <f aca="false">IF(AQ8="",0,IF(AQ8&gt;=z4,w4,IF(AQ8&gt;=z3,w3,IF(AQ8&gt;=zEntry,w2,IF(AND(AQ8&gt;=ExitZ,BL7&gt;0),w2,0)))))</f>
        <v>0</v>
      </c>
      <c r="BM8" s="23" t="n">
        <f aca="false">IF(EMFX_Data!X7&gt;=EMFX_Data!Y7,EMFX_Data!AE8-EMFX_Data!AF8,EMFX_Data!AF8-EMFX_Data!AE8)</f>
        <v>-0.00110079368226126</v>
      </c>
      <c r="BN8" s="23" t="n">
        <f aca="false">IF(EMFX_Data!X7&gt;=EMFX_Data!Z7,EMFX_Data!AE8-EMFX_Data!AG8,EMFX_Data!AG8-EMFX_Data!AE8)</f>
        <v>0.0526787278044859</v>
      </c>
      <c r="BO8" s="23" t="n">
        <f aca="false">IF(EMFX_Data!X7&gt;=EMFX_Data!AA7,EMFX_Data!AE8-EMFX_Data!AH8,EMFX_Data!AH8-EMFX_Data!AE8)</f>
        <v>-0.0564250348077149</v>
      </c>
      <c r="BP8" s="23" t="n">
        <f aca="false">IF(EMFX_Data!X7&gt;=EMFX_Data!AB7,EMFX_Data!AE8-EMFX_Data!AI8,EMFX_Data!AI8-EMFX_Data!AE8)</f>
        <v>-0.00328122562096032</v>
      </c>
      <c r="BQ8" s="23" t="n">
        <f aca="false">IF(EMFX_Data!X7&gt;=EMFX_Data!AC7,EMFX_Data!AE8-EMFX_Data!AJ8,EMFX_Data!AJ8-EMFX_Data!AE8)</f>
        <v>0.0313617344394604</v>
      </c>
      <c r="BR8" s="23" t="n">
        <f aca="false">IF(EMFX_Data!X7&gt;=EMFX_Data!AD7,EMFX_Data!AE8-EMFX_Data!AK8,EMFX_Data!AK8-EMFX_Data!AE8)</f>
        <v>-0.0164242001156485</v>
      </c>
      <c r="BS8" s="23" t="n">
        <f aca="false">IF(EMFX_Data!Y7&gt;=EMFX_Data!Z7,EMFX_Data!AF8-EMFX_Data!AG8,EMFX_Data!AG8-EMFX_Data!AF8)</f>
        <v>0.0537795214867471</v>
      </c>
      <c r="BT8" s="23" t="n">
        <f aca="false">IF(EMFX_Data!Y7&gt;=EMFX_Data!AA7,EMFX_Data!AF8-EMFX_Data!AH8,EMFX_Data!AH8-EMFX_Data!AF8)</f>
        <v>-0.0553242411254536</v>
      </c>
      <c r="BU8" s="23" t="n">
        <f aca="false">IF(EMFX_Data!Y7&gt;=EMFX_Data!AB7,EMFX_Data!AF8-EMFX_Data!AI8,EMFX_Data!AI8-EMFX_Data!AF8)</f>
        <v>-0.00218043193869906</v>
      </c>
      <c r="BV8" s="23" t="n">
        <f aca="false">IF(EMFX_Data!Y7&gt;=EMFX_Data!AC7,EMFX_Data!AF8-EMFX_Data!AJ8,EMFX_Data!AJ8-EMFX_Data!AF8)</f>
        <v>0.0302609407571991</v>
      </c>
      <c r="BW8" s="23" t="n">
        <f aca="false">IF(EMFX_Data!Y7&gt;=EMFX_Data!AD7,EMFX_Data!AF8-EMFX_Data!AK8,EMFX_Data!AK8-EMFX_Data!AF8)</f>
        <v>0.0153234064333872</v>
      </c>
      <c r="BX8" s="23" t="n">
        <f aca="false">IF(EMFX_Data!Z7&gt;=EMFX_Data!AA7,EMFX_Data!AG8-EMFX_Data!AH8,EMFX_Data!AH8-EMFX_Data!AG8)</f>
        <v>-0.109103762612201</v>
      </c>
      <c r="BY8" s="23" t="n">
        <f aca="false">IF(EMFX_Data!Z7&gt;=EMFX_Data!AB7,EMFX_Data!AG8-EMFX_Data!AI8,EMFX_Data!AI8-EMFX_Data!AG8)</f>
        <v>0.0559599534254462</v>
      </c>
      <c r="BZ8" s="23" t="n">
        <f aca="false">IF(EMFX_Data!Z7&gt;=EMFX_Data!AC7,EMFX_Data!AG8-EMFX_Data!AJ8,EMFX_Data!AJ8-EMFX_Data!AG8)</f>
        <v>0.0840404622439463</v>
      </c>
      <c r="CA8" s="23" t="n">
        <f aca="false">IF(EMFX_Data!Z7&gt;=EMFX_Data!AD7,EMFX_Data!AG8-EMFX_Data!AK8,EMFX_Data!AK8-EMFX_Data!AG8)</f>
        <v>0.0691029279201343</v>
      </c>
      <c r="CB8" s="23" t="n">
        <f aca="false">IF(EMFX_Data!AA7&gt;=EMFX_Data!AB7,EMFX_Data!AH8-EMFX_Data!AI8,EMFX_Data!AI8-EMFX_Data!AH8)</f>
        <v>-0.0531438091867545</v>
      </c>
      <c r="CC8" s="23" t="n">
        <f aca="false">IF(EMFX_Data!AA7&gt;=EMFX_Data!AC7,EMFX_Data!AH8-EMFX_Data!AJ8,EMFX_Data!AJ8-EMFX_Data!AH8)</f>
        <v>-0.0250633003682544</v>
      </c>
      <c r="CD8" s="23" t="n">
        <f aca="false">IF(EMFX_Data!AA7&gt;=EMFX_Data!AD7,EMFX_Data!AH8-EMFX_Data!AK8,EMFX_Data!AK8-EMFX_Data!AH8)</f>
        <v>-0.0400008346920664</v>
      </c>
      <c r="CE8" s="23" t="n">
        <f aca="false">IF(EMFX_Data!AB7&gt;=EMFX_Data!AC7,EMFX_Data!AI8-EMFX_Data!AJ8,EMFX_Data!AJ8-EMFX_Data!AI8)</f>
        <v>0.0280805088185001</v>
      </c>
      <c r="CF8" s="23" t="n">
        <f aca="false">IF(EMFX_Data!AB7&gt;=EMFX_Data!AD7,EMFX_Data!AI8-EMFX_Data!AK8,EMFX_Data!AK8-EMFX_Data!AI8)</f>
        <v>0.0131429744946881</v>
      </c>
      <c r="CG8" s="23" t="n">
        <f aca="false">IF(EMFX_Data!AC7&gt;=EMFX_Data!AD7,EMFX_Data!AJ8-EMFX_Data!AK8,EMFX_Data!AK8-EMFX_Data!AJ8)</f>
        <v>0.0149375343238119</v>
      </c>
      <c r="CH8" s="27" t="str">
        <f aca="false">IF(ROW()&lt;4+VolLB,"",STDEV(INDEX($BM:$BM,ROW()-VolLB+1):INDEX($BM:$BM,ROW()))*SQRT(12))</f>
        <v/>
      </c>
      <c r="CI8" s="27" t="str">
        <f aca="false">IF(ROW()&lt;4+VolLB,"",STDEV(INDEX($BN:$BN,ROW()-VolLB+1):INDEX($BN:$BN,ROW()))*SQRT(12))</f>
        <v/>
      </c>
      <c r="CJ8" s="27" t="str">
        <f aca="false">IF(ROW()&lt;4+VolLB,"",STDEV(INDEX($BO:$BO,ROW()-VolLB+1):INDEX($BO:$BO,ROW()))*SQRT(12))</f>
        <v/>
      </c>
      <c r="CK8" s="27" t="str">
        <f aca="false">IF(ROW()&lt;4+VolLB,"",STDEV(INDEX($BP:$BP,ROW()-VolLB+1):INDEX($BP:$BP,ROW()))*SQRT(12))</f>
        <v/>
      </c>
      <c r="CL8" s="27" t="str">
        <f aca="false">IF(ROW()&lt;4+VolLB,"",STDEV(INDEX($BQ:$BQ,ROW()-VolLB+1):INDEX($BQ:$BQ,ROW()))*SQRT(12))</f>
        <v/>
      </c>
      <c r="CM8" s="27" t="str">
        <f aca="false">IF(ROW()&lt;4+VolLB,"",STDEV(INDEX($BR:$BR,ROW()-VolLB+1):INDEX($BR:$BR,ROW()))*SQRT(12))</f>
        <v/>
      </c>
      <c r="CN8" s="27" t="str">
        <f aca="false">IF(ROW()&lt;4+VolLB,"",STDEV(INDEX($BS:$BS,ROW()-VolLB+1):INDEX($BS:$BS,ROW()))*SQRT(12))</f>
        <v/>
      </c>
      <c r="CO8" s="27" t="str">
        <f aca="false">IF(ROW()&lt;4+VolLB,"",STDEV(INDEX($BT:$BT,ROW()-VolLB+1):INDEX($BT:$BT,ROW()))*SQRT(12))</f>
        <v/>
      </c>
      <c r="CP8" s="27" t="str">
        <f aca="false">IF(ROW()&lt;4+VolLB,"",STDEV(INDEX($BU:$BU,ROW()-VolLB+1):INDEX($BU:$BU,ROW()))*SQRT(12))</f>
        <v/>
      </c>
      <c r="CQ8" s="27" t="str">
        <f aca="false">IF(ROW()&lt;4+VolLB,"",STDEV(INDEX($BV:$BV,ROW()-VolLB+1):INDEX($BV:$BV,ROW()))*SQRT(12))</f>
        <v/>
      </c>
      <c r="CR8" s="27" t="str">
        <f aca="false">IF(ROW()&lt;4+VolLB,"",STDEV(INDEX($BW:$BW,ROW()-VolLB+1):INDEX($BW:$BW,ROW()))*SQRT(12))</f>
        <v/>
      </c>
      <c r="CS8" s="27" t="str">
        <f aca="false">IF(ROW()&lt;4+VolLB,"",STDEV(INDEX($BX:$BX,ROW()-VolLB+1):INDEX($BX:$BX,ROW()))*SQRT(12))</f>
        <v/>
      </c>
      <c r="CT8" s="27" t="str">
        <f aca="false">IF(ROW()&lt;4+VolLB,"",STDEV(INDEX($BY:$BY,ROW()-VolLB+1):INDEX($BY:$BY,ROW()))*SQRT(12))</f>
        <v/>
      </c>
      <c r="CU8" s="27" t="str">
        <f aca="false">IF(ROW()&lt;4+VolLB,"",STDEV(INDEX($BZ:$BZ,ROW()-VolLB+1):INDEX($BZ:$BZ,ROW()))*SQRT(12))</f>
        <v/>
      </c>
      <c r="CV8" s="27" t="str">
        <f aca="false">IF(ROW()&lt;4+VolLB,"",STDEV(INDEX($CA:$CA,ROW()-VolLB+1):INDEX($CA:$CA,ROW()))*SQRT(12))</f>
        <v/>
      </c>
      <c r="CW8" s="27" t="str">
        <f aca="false">IF(ROW()&lt;4+VolLB,"",STDEV(INDEX($CB:$CB,ROW()-VolLB+1):INDEX($CB:$CB,ROW()))*SQRT(12))</f>
        <v/>
      </c>
      <c r="CX8" s="27" t="str">
        <f aca="false">IF(ROW()&lt;4+VolLB,"",STDEV(INDEX($CC:$CC,ROW()-VolLB+1):INDEX($CC:$CC,ROW()))*SQRT(12))</f>
        <v/>
      </c>
      <c r="CY8" s="27" t="str">
        <f aca="false">IF(ROW()&lt;4+VolLB,"",STDEV(INDEX($CD:$CD,ROW()-VolLB+1):INDEX($CD:$CD,ROW()))*SQRT(12))</f>
        <v/>
      </c>
      <c r="CZ8" s="27" t="str">
        <f aca="false">IF(ROW()&lt;4+VolLB,"",STDEV(INDEX($CE:$CE,ROW()-VolLB+1):INDEX($CE:$CE,ROW()))*SQRT(12))</f>
        <v/>
      </c>
      <c r="DA8" s="27" t="str">
        <f aca="false">IF(ROW()&lt;4+VolLB,"",STDEV(INDEX($CF:$CF,ROW()-VolLB+1):INDEX($CF:$CF,ROW()))*SQRT(12))</f>
        <v/>
      </c>
      <c r="DB8" s="27" t="str">
        <f aca="false">IF(ROW()&lt;4+VolLB,"",STDEV(INDEX($CG:$CG,ROW()-VolLB+1):INDEX($CG:$CG,ROW()))*SQRT(12))</f>
        <v/>
      </c>
      <c r="DC8" s="26" t="n">
        <f aca="false">IF(OR(AR8=0,CH8="",CH8=0),0,AR8*MIN(MaxScal,TgtVol/CH8))</f>
        <v>0</v>
      </c>
      <c r="DD8" s="26" t="n">
        <f aca="false">IF(OR(AS8=0,CI8="",CI8=0),0,AS8*MIN(MaxScal,TgtVol/CI8))</f>
        <v>0</v>
      </c>
      <c r="DE8" s="26" t="n">
        <f aca="false">IF(OR(AT8=0,CJ8="",CJ8=0),0,AT8*MIN(MaxScal,TgtVol/CJ8))</f>
        <v>0</v>
      </c>
      <c r="DF8" s="26" t="n">
        <f aca="false">IF(OR(AU8=0,CK8="",CK8=0),0,AU8*MIN(MaxScal,TgtVol/CK8))</f>
        <v>0</v>
      </c>
      <c r="DG8" s="26" t="n">
        <f aca="false">IF(OR(AV8=0,CL8="",CL8=0),0,AV8*MIN(MaxScal,TgtVol/CL8))</f>
        <v>0</v>
      </c>
      <c r="DH8" s="26" t="n">
        <f aca="false">IF(OR(AW8=0,CM8="",CM8=0),0,AW8*MIN(MaxScal,TgtVol/CM8))</f>
        <v>0</v>
      </c>
      <c r="DI8" s="26" t="n">
        <f aca="false">IF(OR(AX8=0,CN8="",CN8=0),0,AX8*MIN(MaxScal,TgtVol/CN8))</f>
        <v>0</v>
      </c>
      <c r="DJ8" s="26" t="n">
        <f aca="false">IF(OR(AY8=0,CO8="",CO8=0),0,AY8*MIN(MaxScal,TgtVol/CO8))</f>
        <v>0</v>
      </c>
      <c r="DK8" s="26" t="n">
        <f aca="false">IF(OR(AZ8=0,CP8="",CP8=0),0,AZ8*MIN(MaxScal,TgtVol/CP8))</f>
        <v>0</v>
      </c>
      <c r="DL8" s="26" t="n">
        <f aca="false">IF(OR(BA8=0,CQ8="",CQ8=0),0,BA8*MIN(MaxScal,TgtVol/CQ8))</f>
        <v>0</v>
      </c>
      <c r="DM8" s="26" t="n">
        <f aca="false">IF(OR(BB8=0,CR8="",CR8=0),0,BB8*MIN(MaxScal,TgtVol/CR8))</f>
        <v>0</v>
      </c>
      <c r="DN8" s="26" t="n">
        <f aca="false">IF(OR(BC8=0,CS8="",CS8=0),0,BC8*MIN(MaxScal,TgtVol/CS8))</f>
        <v>0</v>
      </c>
      <c r="DO8" s="26" t="n">
        <f aca="false">IF(OR(BD8=0,CT8="",CT8=0),0,BD8*MIN(MaxScal,TgtVol/CT8))</f>
        <v>0</v>
      </c>
      <c r="DP8" s="26" t="n">
        <f aca="false">IF(OR(BE8=0,CU8="",CU8=0),0,BE8*MIN(MaxScal,TgtVol/CU8))</f>
        <v>0</v>
      </c>
      <c r="DQ8" s="26" t="n">
        <f aca="false">IF(OR(BF8=0,CV8="",CV8=0),0,BF8*MIN(MaxScal,TgtVol/CV8))</f>
        <v>0</v>
      </c>
      <c r="DR8" s="26" t="n">
        <f aca="false">IF(OR(BG8=0,CW8="",CW8=0),0,BG8*MIN(MaxScal,TgtVol/CW8))</f>
        <v>0</v>
      </c>
      <c r="DS8" s="26" t="n">
        <f aca="false">IF(OR(BH8=0,CX8="",CX8=0),0,BH8*MIN(MaxScal,TgtVol/CX8))</f>
        <v>0</v>
      </c>
      <c r="DT8" s="26" t="n">
        <f aca="false">IF(OR(BI8=0,CY8="",CY8=0),0,BI8*MIN(MaxScal,TgtVol/CY8))</f>
        <v>0</v>
      </c>
      <c r="DU8" s="26" t="n">
        <f aca="false">IF(OR(BJ8=0,CZ8="",CZ8=0),0,BJ8*MIN(MaxScal,TgtVol/CZ8))</f>
        <v>0</v>
      </c>
      <c r="DV8" s="26" t="n">
        <f aca="false">IF(OR(BK8=0,DA8="",DA8=0),0,BK8*MIN(MaxScal,TgtVol/DA8))</f>
        <v>0</v>
      </c>
      <c r="DW8" s="26" t="n">
        <f aca="false">IF(OR(BL8=0,DB8="",DB8=0),0,BL8*MIN(MaxScal,TgtVol/DB8))</f>
        <v>0</v>
      </c>
      <c r="DX8" s="28" t="n">
        <f aca="false">IFERROR(DC7*BM8,"")</f>
        <v>-0</v>
      </c>
      <c r="DY8" s="28" t="n">
        <f aca="false">IFERROR(DD7*BN8,"")</f>
        <v>0</v>
      </c>
      <c r="DZ8" s="28" t="n">
        <f aca="false">IFERROR(DE7*BO8,"")</f>
        <v>-0</v>
      </c>
      <c r="EA8" s="28" t="n">
        <f aca="false">IFERROR(DF7*BP8,"")</f>
        <v>-0</v>
      </c>
      <c r="EB8" s="28" t="n">
        <f aca="false">IFERROR(DG7*BQ8,"")</f>
        <v>0</v>
      </c>
      <c r="EC8" s="28" t="n">
        <f aca="false">IFERROR(DH7*BR8,"")</f>
        <v>-0</v>
      </c>
      <c r="ED8" s="28" t="n">
        <f aca="false">IFERROR(DI7*BS8,"")</f>
        <v>0</v>
      </c>
      <c r="EE8" s="28" t="n">
        <f aca="false">IFERROR(DJ7*BT8,"")</f>
        <v>-0</v>
      </c>
      <c r="EF8" s="28" t="n">
        <f aca="false">IFERROR(DK7*BU8,"")</f>
        <v>-0</v>
      </c>
      <c r="EG8" s="28" t="n">
        <f aca="false">IFERROR(DL7*BV8,"")</f>
        <v>0</v>
      </c>
      <c r="EH8" s="28" t="n">
        <f aca="false">IFERROR(DM7*BW8,"")</f>
        <v>0</v>
      </c>
      <c r="EI8" s="28" t="n">
        <f aca="false">IFERROR(DN7*BX8,"")</f>
        <v>-0</v>
      </c>
      <c r="EJ8" s="28" t="n">
        <f aca="false">IFERROR(DO7*BY8,"")</f>
        <v>0</v>
      </c>
      <c r="EK8" s="28" t="n">
        <f aca="false">IFERROR(DP7*BZ8,"")</f>
        <v>0</v>
      </c>
      <c r="EL8" s="28" t="n">
        <f aca="false">IFERROR(DQ7*CA8,"")</f>
        <v>0</v>
      </c>
      <c r="EM8" s="28" t="n">
        <f aca="false">IFERROR(DR7*CB8,"")</f>
        <v>-0</v>
      </c>
      <c r="EN8" s="28" t="n">
        <f aca="false">IFERROR(DS7*CC8,"")</f>
        <v>-0</v>
      </c>
      <c r="EO8" s="28" t="n">
        <f aca="false">IFERROR(DT7*CD8,"")</f>
        <v>-0</v>
      </c>
      <c r="EP8" s="28" t="n">
        <f aca="false">IFERROR(DU7*CE8,"")</f>
        <v>0</v>
      </c>
      <c r="EQ8" s="28" t="n">
        <f aca="false">IFERROR(DV7*CF8,"")</f>
        <v>0</v>
      </c>
      <c r="ER8" s="28" t="n">
        <f aca="false">IFERROR(DW7*CG8,"")</f>
        <v>0</v>
      </c>
      <c r="ES8" s="28" t="n">
        <f aca="false">IF(ROW()=4,"",SUM(DX8:ER8))</f>
        <v>0</v>
      </c>
      <c r="ET8" s="29" t="n">
        <f aca="false">COUNTIF(AR8:BL8,"&gt;0")</f>
        <v>0</v>
      </c>
    </row>
    <row r="9" customFormat="false" ht="15" hidden="false" customHeight="false" outlineLevel="0" collapsed="false">
      <c r="A9" s="19" t="n">
        <v>38168</v>
      </c>
      <c r="B9" s="23" t="n">
        <f aca="false">ABS(EMFX_Data!X9-EMFX_Data!Y9)</f>
        <v>0.0373725287450979</v>
      </c>
      <c r="C9" s="23" t="n">
        <f aca="false">ABS(EMFX_Data!X9-EMFX_Data!Z9)</f>
        <v>0.0676132671506995</v>
      </c>
      <c r="D9" s="23" t="n">
        <f aca="false">ABS(EMFX_Data!X9-EMFX_Data!AA9)</f>
        <v>0.0397540381241885</v>
      </c>
      <c r="E9" s="23" t="n">
        <f aca="false">ABS(EMFX_Data!X9-EMFX_Data!AB9)</f>
        <v>0.0379559342630742</v>
      </c>
      <c r="F9" s="23" t="n">
        <f aca="false">ABS(EMFX_Data!X9-EMFX_Data!AC9)</f>
        <v>0.0506664516547932</v>
      </c>
      <c r="G9" s="23" t="n">
        <f aca="false">ABS(EMFX_Data!X9-EMFX_Data!AD9)</f>
        <v>0.0267475046543639</v>
      </c>
      <c r="H9" s="23" t="n">
        <f aca="false">ABS(EMFX_Data!Y9-EMFX_Data!Z9)</f>
        <v>0.104985795895797</v>
      </c>
      <c r="I9" s="23" t="n">
        <f aca="false">ABS(EMFX_Data!Y9-EMFX_Data!AA9)</f>
        <v>0.00238150937909065</v>
      </c>
      <c r="J9" s="23" t="n">
        <f aca="false">ABS(EMFX_Data!Y9-EMFX_Data!AB9)</f>
        <v>0.0753284630081721</v>
      </c>
      <c r="K9" s="23" t="n">
        <f aca="false">ABS(EMFX_Data!Y9-EMFX_Data!AC9)</f>
        <v>0.0880389803998911</v>
      </c>
      <c r="L9" s="23" t="n">
        <f aca="false">ABS(EMFX_Data!Y9-EMFX_Data!AD9)</f>
        <v>0.010625024090734</v>
      </c>
      <c r="M9" s="23" t="n">
        <f aca="false">ABS(EMFX_Data!Z9-EMFX_Data!AA9)</f>
        <v>0.107367305274888</v>
      </c>
      <c r="N9" s="23" t="n">
        <f aca="false">ABS(EMFX_Data!Z9-EMFX_Data!AB9)</f>
        <v>0.0296573328876253</v>
      </c>
      <c r="O9" s="23" t="n">
        <f aca="false">ABS(EMFX_Data!Z9-EMFX_Data!AC9)</f>
        <v>0.0169468154959063</v>
      </c>
      <c r="P9" s="23" t="n">
        <f aca="false">ABS(EMFX_Data!Z9-EMFX_Data!AD9)</f>
        <v>0.0943607718050634</v>
      </c>
      <c r="Q9" s="23" t="n">
        <f aca="false">ABS(EMFX_Data!AA9-EMFX_Data!AB9)</f>
        <v>0.0777099723872627</v>
      </c>
      <c r="R9" s="23" t="n">
        <f aca="false">ABS(EMFX_Data!AA9-EMFX_Data!AC9)</f>
        <v>0.0904204897789818</v>
      </c>
      <c r="S9" s="23" t="n">
        <f aca="false">ABS(EMFX_Data!AA9-EMFX_Data!AD9)</f>
        <v>0.0130065334698246</v>
      </c>
      <c r="T9" s="23" t="n">
        <f aca="false">ABS(EMFX_Data!AB9-EMFX_Data!AC9)</f>
        <v>0.012710517391719</v>
      </c>
      <c r="U9" s="23" t="n">
        <f aca="false">ABS(EMFX_Data!AB9-EMFX_Data!AD9)</f>
        <v>0.0647034389174381</v>
      </c>
      <c r="V9" s="23" t="n">
        <f aca="false">ABS(EMFX_Data!AC9-EMFX_Data!AD9)</f>
        <v>0.0774139563091572</v>
      </c>
      <c r="W9" s="26" t="str">
        <f aca="false">IF(ROW()&lt;4+MinObs-1,"",IFERROR((B9-AVERAGE(B$4:B9))/STDEV(B$4:B9),""))</f>
        <v/>
      </c>
      <c r="X9" s="26" t="str">
        <f aca="false">IF(ROW()&lt;4+MinObs-1,"",IFERROR((C9-AVERAGE(C$4:C9))/STDEV(C$4:C9),""))</f>
        <v/>
      </c>
      <c r="Y9" s="26" t="str">
        <f aca="false">IF(ROW()&lt;4+MinObs-1,"",IFERROR((D9-AVERAGE(D$4:D9))/STDEV(D$4:D9),""))</f>
        <v/>
      </c>
      <c r="Z9" s="26" t="str">
        <f aca="false">IF(ROW()&lt;4+MinObs-1,"",IFERROR((E9-AVERAGE(E$4:E9))/STDEV(E$4:E9),""))</f>
        <v/>
      </c>
      <c r="AA9" s="26" t="str">
        <f aca="false">IF(ROW()&lt;4+MinObs-1,"",IFERROR((F9-AVERAGE(F$4:F9))/STDEV(F$4:F9),""))</f>
        <v/>
      </c>
      <c r="AB9" s="26" t="str">
        <f aca="false">IF(ROW()&lt;4+MinObs-1,"",IFERROR((G9-AVERAGE(G$4:G9))/STDEV(G$4:G9),""))</f>
        <v/>
      </c>
      <c r="AC9" s="26" t="str">
        <f aca="false">IF(ROW()&lt;4+MinObs-1,"",IFERROR((H9-AVERAGE(H$4:H9))/STDEV(H$4:H9),""))</f>
        <v/>
      </c>
      <c r="AD9" s="26" t="str">
        <f aca="false">IF(ROW()&lt;4+MinObs-1,"",IFERROR((I9-AVERAGE(I$4:I9))/STDEV(I$4:I9),""))</f>
        <v/>
      </c>
      <c r="AE9" s="26" t="str">
        <f aca="false">IF(ROW()&lt;4+MinObs-1,"",IFERROR((J9-AVERAGE(J$4:J9))/STDEV(J$4:J9),""))</f>
        <v/>
      </c>
      <c r="AF9" s="26" t="str">
        <f aca="false">IF(ROW()&lt;4+MinObs-1,"",IFERROR((K9-AVERAGE(K$4:K9))/STDEV(K$4:K9),""))</f>
        <v/>
      </c>
      <c r="AG9" s="26" t="str">
        <f aca="false">IF(ROW()&lt;4+MinObs-1,"",IFERROR((L9-AVERAGE(L$4:L9))/STDEV(L$4:L9),""))</f>
        <v/>
      </c>
      <c r="AH9" s="26" t="str">
        <f aca="false">IF(ROW()&lt;4+MinObs-1,"",IFERROR((M9-AVERAGE(M$4:M9))/STDEV(M$4:M9),""))</f>
        <v/>
      </c>
      <c r="AI9" s="26" t="str">
        <f aca="false">IF(ROW()&lt;4+MinObs-1,"",IFERROR((N9-AVERAGE(N$4:N9))/STDEV(N$4:N9),""))</f>
        <v/>
      </c>
      <c r="AJ9" s="26" t="str">
        <f aca="false">IF(ROW()&lt;4+MinObs-1,"",IFERROR((O9-AVERAGE(O$4:O9))/STDEV(O$4:O9),""))</f>
        <v/>
      </c>
      <c r="AK9" s="26" t="str">
        <f aca="false">IF(ROW()&lt;4+MinObs-1,"",IFERROR((P9-AVERAGE(P$4:P9))/STDEV(P$4:P9),""))</f>
        <v/>
      </c>
      <c r="AL9" s="26" t="str">
        <f aca="false">IF(ROW()&lt;4+MinObs-1,"",IFERROR((Q9-AVERAGE(Q$4:Q9))/STDEV(Q$4:Q9),""))</f>
        <v/>
      </c>
      <c r="AM9" s="26" t="str">
        <f aca="false">IF(ROW()&lt;4+MinObs-1,"",IFERROR((R9-AVERAGE(R$4:R9))/STDEV(R$4:R9),""))</f>
        <v/>
      </c>
      <c r="AN9" s="26" t="str">
        <f aca="false">IF(ROW()&lt;4+MinObs-1,"",IFERROR((S9-AVERAGE(S$4:S9))/STDEV(S$4:S9),""))</f>
        <v/>
      </c>
      <c r="AO9" s="26" t="str">
        <f aca="false">IF(ROW()&lt;4+MinObs-1,"",IFERROR((T9-AVERAGE(T$4:T9))/STDEV(T$4:T9),""))</f>
        <v/>
      </c>
      <c r="AP9" s="26" t="str">
        <f aca="false">IF(ROW()&lt;4+MinObs-1,"",IFERROR((U9-AVERAGE(U$4:U9))/STDEV(U$4:U9),""))</f>
        <v/>
      </c>
      <c r="AQ9" s="26" t="str">
        <f aca="false">IF(ROW()&lt;4+MinObs-1,"",IFERROR((V9-AVERAGE(V$4:V9))/STDEV(V$4:V9),""))</f>
        <v/>
      </c>
      <c r="AR9" s="26" t="n">
        <f aca="false">IF(W9="",0,IF(W9&gt;=z4,w4,IF(W9&gt;=z3,w3,IF(W9&gt;=zEntry,w2,IF(AND(W9&gt;=ExitZ,AR8&gt;0),w2,0)))))</f>
        <v>0</v>
      </c>
      <c r="AS9" s="26" t="n">
        <f aca="false">IF(X9="",0,IF(X9&gt;=z4,w4,IF(X9&gt;=z3,w3,IF(X9&gt;=zEntry,w2,IF(AND(X9&gt;=ExitZ,AS8&gt;0),w2,0)))))</f>
        <v>0</v>
      </c>
      <c r="AT9" s="26" t="n">
        <f aca="false">IF(Y9="",0,IF(Y9&gt;=z4,w4,IF(Y9&gt;=z3,w3,IF(Y9&gt;=zEntry,w2,IF(AND(Y9&gt;=ExitZ,AT8&gt;0),w2,0)))))</f>
        <v>0</v>
      </c>
      <c r="AU9" s="26" t="n">
        <f aca="false">IF(Z9="",0,IF(Z9&gt;=z4,w4,IF(Z9&gt;=z3,w3,IF(Z9&gt;=zEntry,w2,IF(AND(Z9&gt;=ExitZ,AU8&gt;0),w2,0)))))</f>
        <v>0</v>
      </c>
      <c r="AV9" s="26" t="n">
        <f aca="false">IF(AA9="",0,IF(AA9&gt;=z4,w4,IF(AA9&gt;=z3,w3,IF(AA9&gt;=zEntry,w2,IF(AND(AA9&gt;=ExitZ,AV8&gt;0),w2,0)))))</f>
        <v>0</v>
      </c>
      <c r="AW9" s="26" t="n">
        <f aca="false">IF(AB9="",0,IF(AB9&gt;=z4,w4,IF(AB9&gt;=z3,w3,IF(AB9&gt;=zEntry,w2,IF(AND(AB9&gt;=ExitZ,AW8&gt;0),w2,0)))))</f>
        <v>0</v>
      </c>
      <c r="AX9" s="26" t="n">
        <f aca="false">IF(AC9="",0,IF(AC9&gt;=z4,w4,IF(AC9&gt;=z3,w3,IF(AC9&gt;=zEntry,w2,IF(AND(AC9&gt;=ExitZ,AX8&gt;0),w2,0)))))</f>
        <v>0</v>
      </c>
      <c r="AY9" s="26" t="n">
        <f aca="false">IF(AD9="",0,IF(AD9&gt;=z4,w4,IF(AD9&gt;=z3,w3,IF(AD9&gt;=zEntry,w2,IF(AND(AD9&gt;=ExitZ,AY8&gt;0),w2,0)))))</f>
        <v>0</v>
      </c>
      <c r="AZ9" s="26" t="n">
        <f aca="false">IF(AE9="",0,IF(AE9&gt;=z4,w4,IF(AE9&gt;=z3,w3,IF(AE9&gt;=zEntry,w2,IF(AND(AE9&gt;=ExitZ,AZ8&gt;0),w2,0)))))</f>
        <v>0</v>
      </c>
      <c r="BA9" s="26" t="n">
        <f aca="false">IF(AF9="",0,IF(AF9&gt;=z4,w4,IF(AF9&gt;=z3,w3,IF(AF9&gt;=zEntry,w2,IF(AND(AF9&gt;=ExitZ,BA8&gt;0),w2,0)))))</f>
        <v>0</v>
      </c>
      <c r="BB9" s="26" t="n">
        <f aca="false">IF(AG9="",0,IF(AG9&gt;=z4,w4,IF(AG9&gt;=z3,w3,IF(AG9&gt;=zEntry,w2,IF(AND(AG9&gt;=ExitZ,BB8&gt;0),w2,0)))))</f>
        <v>0</v>
      </c>
      <c r="BC9" s="26" t="n">
        <f aca="false">IF(AH9="",0,IF(AH9&gt;=z4,w4,IF(AH9&gt;=z3,w3,IF(AH9&gt;=zEntry,w2,IF(AND(AH9&gt;=ExitZ,BC8&gt;0),w2,0)))))</f>
        <v>0</v>
      </c>
      <c r="BD9" s="26" t="n">
        <f aca="false">IF(AI9="",0,IF(AI9&gt;=z4,w4,IF(AI9&gt;=z3,w3,IF(AI9&gt;=zEntry,w2,IF(AND(AI9&gt;=ExitZ,BD8&gt;0),w2,0)))))</f>
        <v>0</v>
      </c>
      <c r="BE9" s="26" t="n">
        <f aca="false">IF(AJ9="",0,IF(AJ9&gt;=z4,w4,IF(AJ9&gt;=z3,w3,IF(AJ9&gt;=zEntry,w2,IF(AND(AJ9&gt;=ExitZ,BE8&gt;0),w2,0)))))</f>
        <v>0</v>
      </c>
      <c r="BF9" s="26" t="n">
        <f aca="false">IF(AK9="",0,IF(AK9&gt;=z4,w4,IF(AK9&gt;=z3,w3,IF(AK9&gt;=zEntry,w2,IF(AND(AK9&gt;=ExitZ,BF8&gt;0),w2,0)))))</f>
        <v>0</v>
      </c>
      <c r="BG9" s="26" t="n">
        <f aca="false">IF(AL9="",0,IF(AL9&gt;=z4,w4,IF(AL9&gt;=z3,w3,IF(AL9&gt;=zEntry,w2,IF(AND(AL9&gt;=ExitZ,BG8&gt;0),w2,0)))))</f>
        <v>0</v>
      </c>
      <c r="BH9" s="26" t="n">
        <f aca="false">IF(AM9="",0,IF(AM9&gt;=z4,w4,IF(AM9&gt;=z3,w3,IF(AM9&gt;=zEntry,w2,IF(AND(AM9&gt;=ExitZ,BH8&gt;0),w2,0)))))</f>
        <v>0</v>
      </c>
      <c r="BI9" s="26" t="n">
        <f aca="false">IF(AN9="",0,IF(AN9&gt;=z4,w4,IF(AN9&gt;=z3,w3,IF(AN9&gt;=zEntry,w2,IF(AND(AN9&gt;=ExitZ,BI8&gt;0),w2,0)))))</f>
        <v>0</v>
      </c>
      <c r="BJ9" s="26" t="n">
        <f aca="false">IF(AO9="",0,IF(AO9&gt;=z4,w4,IF(AO9&gt;=z3,w3,IF(AO9&gt;=zEntry,w2,IF(AND(AO9&gt;=ExitZ,BJ8&gt;0),w2,0)))))</f>
        <v>0</v>
      </c>
      <c r="BK9" s="26" t="n">
        <f aca="false">IF(AP9="",0,IF(AP9&gt;=z4,w4,IF(AP9&gt;=z3,w3,IF(AP9&gt;=zEntry,w2,IF(AND(AP9&gt;=ExitZ,BK8&gt;0),w2,0)))))</f>
        <v>0</v>
      </c>
      <c r="BL9" s="26" t="n">
        <f aca="false">IF(AQ9="",0,IF(AQ9&gt;=z4,w4,IF(AQ9&gt;=z3,w3,IF(AQ9&gt;=zEntry,w2,IF(AND(AQ9&gt;=ExitZ,BL8&gt;0),w2,0)))))</f>
        <v>0</v>
      </c>
      <c r="BM9" s="23" t="n">
        <f aca="false">IF(EMFX_Data!X8&gt;=EMFX_Data!Y8,EMFX_Data!AE9-EMFX_Data!AF9,EMFX_Data!AF9-EMFX_Data!AE9)</f>
        <v>-0.00235094298368756</v>
      </c>
      <c r="BN9" s="23" t="n">
        <f aca="false">IF(EMFX_Data!X8&gt;=EMFX_Data!Z8,EMFX_Data!AE9-EMFX_Data!AG9,EMFX_Data!AG9-EMFX_Data!AE9)</f>
        <v>0.0895302872162361</v>
      </c>
      <c r="BO9" s="23" t="n">
        <f aca="false">IF(EMFX_Data!X8&gt;=EMFX_Data!AA8,EMFX_Data!AE9-EMFX_Data!AH9,EMFX_Data!AH9-EMFX_Data!AE9)</f>
        <v>0.0745643032376695</v>
      </c>
      <c r="BP9" s="23" t="n">
        <f aca="false">IF(EMFX_Data!X8&gt;=EMFX_Data!AB8,EMFX_Data!AE9-EMFX_Data!AI9,EMFX_Data!AI9-EMFX_Data!AE9)</f>
        <v>0.0956990110503962</v>
      </c>
      <c r="BQ9" s="23" t="n">
        <f aca="false">IF(EMFX_Data!X8&gt;=EMFX_Data!AC8,EMFX_Data!AE9-EMFX_Data!AJ9,EMFX_Data!AJ9-EMFX_Data!AE9)</f>
        <v>0.072205761502162</v>
      </c>
      <c r="BR9" s="23" t="n">
        <f aca="false">IF(EMFX_Data!X8&gt;=EMFX_Data!AD8,EMFX_Data!AE9-EMFX_Data!AK9,EMFX_Data!AK9-EMFX_Data!AE9)</f>
        <v>0.0211015365681779</v>
      </c>
      <c r="BS9" s="23" t="n">
        <f aca="false">IF(EMFX_Data!Y8&gt;=EMFX_Data!Z8,EMFX_Data!AF9-EMFX_Data!AG9,EMFX_Data!AG9-EMFX_Data!AF9)</f>
        <v>-0.0918812301999236</v>
      </c>
      <c r="BT9" s="23" t="n">
        <f aca="false">IF(EMFX_Data!Y8&gt;=EMFX_Data!AA8,EMFX_Data!AF9-EMFX_Data!AH9,EMFX_Data!AH9-EMFX_Data!AF9)</f>
        <v>0.0769152462213571</v>
      </c>
      <c r="BU9" s="23" t="n">
        <f aca="false">IF(EMFX_Data!Y8&gt;=EMFX_Data!AB8,EMFX_Data!AF9-EMFX_Data!AI9,EMFX_Data!AI9-EMFX_Data!AF9)</f>
        <v>0.0980499540340838</v>
      </c>
      <c r="BV9" s="23" t="n">
        <f aca="false">IF(EMFX_Data!Y8&gt;=EMFX_Data!AC8,EMFX_Data!AF9-EMFX_Data!AJ9,EMFX_Data!AJ9-EMFX_Data!AF9)</f>
        <v>-0.0745567044858496</v>
      </c>
      <c r="BW9" s="23" t="n">
        <f aca="false">IF(EMFX_Data!Y8&gt;=EMFX_Data!AD8,EMFX_Data!AF9-EMFX_Data!AK9,EMFX_Data!AK9-EMFX_Data!AF9)</f>
        <v>0.0234524795518654</v>
      </c>
      <c r="BX9" s="23" t="n">
        <f aca="false">IF(EMFX_Data!Z8&gt;=EMFX_Data!AA8,EMFX_Data!AG9-EMFX_Data!AH9,EMFX_Data!AH9-EMFX_Data!AG9)</f>
        <v>-0.0149659839785665</v>
      </c>
      <c r="BY9" s="23" t="n">
        <f aca="false">IF(EMFX_Data!Z8&gt;=EMFX_Data!AB8,EMFX_Data!AG9-EMFX_Data!AI9,EMFX_Data!AI9-EMFX_Data!AG9)</f>
        <v>0.00616872383416015</v>
      </c>
      <c r="BZ9" s="23" t="n">
        <f aca="false">IF(EMFX_Data!Z8&gt;=EMFX_Data!AC8,EMFX_Data!AG9-EMFX_Data!AJ9,EMFX_Data!AJ9-EMFX_Data!AG9)</f>
        <v>-0.017324525714074</v>
      </c>
      <c r="CA9" s="23" t="n">
        <f aca="false">IF(EMFX_Data!Z8&gt;=EMFX_Data!AD8,EMFX_Data!AG9-EMFX_Data!AK9,EMFX_Data!AK9-EMFX_Data!AG9)</f>
        <v>-0.0684287506480582</v>
      </c>
      <c r="CB9" s="23" t="n">
        <f aca="false">IF(EMFX_Data!AA8&gt;=EMFX_Data!AB8,EMFX_Data!AH9-EMFX_Data!AI9,EMFX_Data!AI9-EMFX_Data!AH9)</f>
        <v>-0.0211347078127267</v>
      </c>
      <c r="CC9" s="23" t="n">
        <f aca="false">IF(EMFX_Data!AA8&gt;=EMFX_Data!AC8,EMFX_Data!AH9-EMFX_Data!AJ9,EMFX_Data!AJ9-EMFX_Data!AH9)</f>
        <v>0.00235854173550749</v>
      </c>
      <c r="CD9" s="23" t="n">
        <f aca="false">IF(EMFX_Data!AA8&gt;=EMFX_Data!AD8,EMFX_Data!AH9-EMFX_Data!AK9,EMFX_Data!AK9-EMFX_Data!AH9)</f>
        <v>0.0534627666694916</v>
      </c>
      <c r="CE9" s="23" t="n">
        <f aca="false">IF(EMFX_Data!AB8&gt;=EMFX_Data!AC8,EMFX_Data!AI9-EMFX_Data!AJ9,EMFX_Data!AJ9-EMFX_Data!AI9)</f>
        <v>0.0234932495482342</v>
      </c>
      <c r="CF9" s="23" t="n">
        <f aca="false">IF(EMFX_Data!AB8&gt;=EMFX_Data!AD8,EMFX_Data!AI9-EMFX_Data!AK9,EMFX_Data!AK9-EMFX_Data!AI9)</f>
        <v>-0.0745974744822183</v>
      </c>
      <c r="CG9" s="23" t="n">
        <f aca="false">IF(EMFX_Data!AC8&gt;=EMFX_Data!AD8,EMFX_Data!AJ9-EMFX_Data!AK9,EMFX_Data!AK9-EMFX_Data!AJ9)</f>
        <v>-0.0511042249339841</v>
      </c>
      <c r="CH9" s="27" t="str">
        <f aca="false">IF(ROW()&lt;4+VolLB,"",STDEV(INDEX($BM:$BM,ROW()-VolLB+1):INDEX($BM:$BM,ROW()))*SQRT(12))</f>
        <v/>
      </c>
      <c r="CI9" s="27" t="str">
        <f aca="false">IF(ROW()&lt;4+VolLB,"",STDEV(INDEX($BN:$BN,ROW()-VolLB+1):INDEX($BN:$BN,ROW()))*SQRT(12))</f>
        <v/>
      </c>
      <c r="CJ9" s="27" t="str">
        <f aca="false">IF(ROW()&lt;4+VolLB,"",STDEV(INDEX($BO:$BO,ROW()-VolLB+1):INDEX($BO:$BO,ROW()))*SQRT(12))</f>
        <v/>
      </c>
      <c r="CK9" s="27" t="str">
        <f aca="false">IF(ROW()&lt;4+VolLB,"",STDEV(INDEX($BP:$BP,ROW()-VolLB+1):INDEX($BP:$BP,ROW()))*SQRT(12))</f>
        <v/>
      </c>
      <c r="CL9" s="27" t="str">
        <f aca="false">IF(ROW()&lt;4+VolLB,"",STDEV(INDEX($BQ:$BQ,ROW()-VolLB+1):INDEX($BQ:$BQ,ROW()))*SQRT(12))</f>
        <v/>
      </c>
      <c r="CM9" s="27" t="str">
        <f aca="false">IF(ROW()&lt;4+VolLB,"",STDEV(INDEX($BR:$BR,ROW()-VolLB+1):INDEX($BR:$BR,ROW()))*SQRT(12))</f>
        <v/>
      </c>
      <c r="CN9" s="27" t="str">
        <f aca="false">IF(ROW()&lt;4+VolLB,"",STDEV(INDEX($BS:$BS,ROW()-VolLB+1):INDEX($BS:$BS,ROW()))*SQRT(12))</f>
        <v/>
      </c>
      <c r="CO9" s="27" t="str">
        <f aca="false">IF(ROW()&lt;4+VolLB,"",STDEV(INDEX($BT:$BT,ROW()-VolLB+1):INDEX($BT:$BT,ROW()))*SQRT(12))</f>
        <v/>
      </c>
      <c r="CP9" s="27" t="str">
        <f aca="false">IF(ROW()&lt;4+VolLB,"",STDEV(INDEX($BU:$BU,ROW()-VolLB+1):INDEX($BU:$BU,ROW()))*SQRT(12))</f>
        <v/>
      </c>
      <c r="CQ9" s="27" t="str">
        <f aca="false">IF(ROW()&lt;4+VolLB,"",STDEV(INDEX($BV:$BV,ROW()-VolLB+1):INDEX($BV:$BV,ROW()))*SQRT(12))</f>
        <v/>
      </c>
      <c r="CR9" s="27" t="str">
        <f aca="false">IF(ROW()&lt;4+VolLB,"",STDEV(INDEX($BW:$BW,ROW()-VolLB+1):INDEX($BW:$BW,ROW()))*SQRT(12))</f>
        <v/>
      </c>
      <c r="CS9" s="27" t="str">
        <f aca="false">IF(ROW()&lt;4+VolLB,"",STDEV(INDEX($BX:$BX,ROW()-VolLB+1):INDEX($BX:$BX,ROW()))*SQRT(12))</f>
        <v/>
      </c>
      <c r="CT9" s="27" t="str">
        <f aca="false">IF(ROW()&lt;4+VolLB,"",STDEV(INDEX($BY:$BY,ROW()-VolLB+1):INDEX($BY:$BY,ROW()))*SQRT(12))</f>
        <v/>
      </c>
      <c r="CU9" s="27" t="str">
        <f aca="false">IF(ROW()&lt;4+VolLB,"",STDEV(INDEX($BZ:$BZ,ROW()-VolLB+1):INDEX($BZ:$BZ,ROW()))*SQRT(12))</f>
        <v/>
      </c>
      <c r="CV9" s="27" t="str">
        <f aca="false">IF(ROW()&lt;4+VolLB,"",STDEV(INDEX($CA:$CA,ROW()-VolLB+1):INDEX($CA:$CA,ROW()))*SQRT(12))</f>
        <v/>
      </c>
      <c r="CW9" s="27" t="str">
        <f aca="false">IF(ROW()&lt;4+VolLB,"",STDEV(INDEX($CB:$CB,ROW()-VolLB+1):INDEX($CB:$CB,ROW()))*SQRT(12))</f>
        <v/>
      </c>
      <c r="CX9" s="27" t="str">
        <f aca="false">IF(ROW()&lt;4+VolLB,"",STDEV(INDEX($CC:$CC,ROW()-VolLB+1):INDEX($CC:$CC,ROW()))*SQRT(12))</f>
        <v/>
      </c>
      <c r="CY9" s="27" t="str">
        <f aca="false">IF(ROW()&lt;4+VolLB,"",STDEV(INDEX($CD:$CD,ROW()-VolLB+1):INDEX($CD:$CD,ROW()))*SQRT(12))</f>
        <v/>
      </c>
      <c r="CZ9" s="27" t="str">
        <f aca="false">IF(ROW()&lt;4+VolLB,"",STDEV(INDEX($CE:$CE,ROW()-VolLB+1):INDEX($CE:$CE,ROW()))*SQRT(12))</f>
        <v/>
      </c>
      <c r="DA9" s="27" t="str">
        <f aca="false">IF(ROW()&lt;4+VolLB,"",STDEV(INDEX($CF:$CF,ROW()-VolLB+1):INDEX($CF:$CF,ROW()))*SQRT(12))</f>
        <v/>
      </c>
      <c r="DB9" s="27" t="str">
        <f aca="false">IF(ROW()&lt;4+VolLB,"",STDEV(INDEX($CG:$CG,ROW()-VolLB+1):INDEX($CG:$CG,ROW()))*SQRT(12))</f>
        <v/>
      </c>
      <c r="DC9" s="26" t="n">
        <f aca="false">IF(OR(AR9=0,CH9="",CH9=0),0,AR9*MIN(MaxScal,TgtVol/CH9))</f>
        <v>0</v>
      </c>
      <c r="DD9" s="26" t="n">
        <f aca="false">IF(OR(AS9=0,CI9="",CI9=0),0,AS9*MIN(MaxScal,TgtVol/CI9))</f>
        <v>0</v>
      </c>
      <c r="DE9" s="26" t="n">
        <f aca="false">IF(OR(AT9=0,CJ9="",CJ9=0),0,AT9*MIN(MaxScal,TgtVol/CJ9))</f>
        <v>0</v>
      </c>
      <c r="DF9" s="26" t="n">
        <f aca="false">IF(OR(AU9=0,CK9="",CK9=0),0,AU9*MIN(MaxScal,TgtVol/CK9))</f>
        <v>0</v>
      </c>
      <c r="DG9" s="26" t="n">
        <f aca="false">IF(OR(AV9=0,CL9="",CL9=0),0,AV9*MIN(MaxScal,TgtVol/CL9))</f>
        <v>0</v>
      </c>
      <c r="DH9" s="26" t="n">
        <f aca="false">IF(OR(AW9=0,CM9="",CM9=0),0,AW9*MIN(MaxScal,TgtVol/CM9))</f>
        <v>0</v>
      </c>
      <c r="DI9" s="26" t="n">
        <f aca="false">IF(OR(AX9=0,CN9="",CN9=0),0,AX9*MIN(MaxScal,TgtVol/CN9))</f>
        <v>0</v>
      </c>
      <c r="DJ9" s="26" t="n">
        <f aca="false">IF(OR(AY9=0,CO9="",CO9=0),0,AY9*MIN(MaxScal,TgtVol/CO9))</f>
        <v>0</v>
      </c>
      <c r="DK9" s="26" t="n">
        <f aca="false">IF(OR(AZ9=0,CP9="",CP9=0),0,AZ9*MIN(MaxScal,TgtVol/CP9))</f>
        <v>0</v>
      </c>
      <c r="DL9" s="26" t="n">
        <f aca="false">IF(OR(BA9=0,CQ9="",CQ9=0),0,BA9*MIN(MaxScal,TgtVol/CQ9))</f>
        <v>0</v>
      </c>
      <c r="DM9" s="26" t="n">
        <f aca="false">IF(OR(BB9=0,CR9="",CR9=0),0,BB9*MIN(MaxScal,TgtVol/CR9))</f>
        <v>0</v>
      </c>
      <c r="DN9" s="26" t="n">
        <f aca="false">IF(OR(BC9=0,CS9="",CS9=0),0,BC9*MIN(MaxScal,TgtVol/CS9))</f>
        <v>0</v>
      </c>
      <c r="DO9" s="26" t="n">
        <f aca="false">IF(OR(BD9=0,CT9="",CT9=0),0,BD9*MIN(MaxScal,TgtVol/CT9))</f>
        <v>0</v>
      </c>
      <c r="DP9" s="26" t="n">
        <f aca="false">IF(OR(BE9=0,CU9="",CU9=0),0,BE9*MIN(MaxScal,TgtVol/CU9))</f>
        <v>0</v>
      </c>
      <c r="DQ9" s="26" t="n">
        <f aca="false">IF(OR(BF9=0,CV9="",CV9=0),0,BF9*MIN(MaxScal,TgtVol/CV9))</f>
        <v>0</v>
      </c>
      <c r="DR9" s="26" t="n">
        <f aca="false">IF(OR(BG9=0,CW9="",CW9=0),0,BG9*MIN(MaxScal,TgtVol/CW9))</f>
        <v>0</v>
      </c>
      <c r="DS9" s="26" t="n">
        <f aca="false">IF(OR(BH9=0,CX9="",CX9=0),0,BH9*MIN(MaxScal,TgtVol/CX9))</f>
        <v>0</v>
      </c>
      <c r="DT9" s="26" t="n">
        <f aca="false">IF(OR(BI9=0,CY9="",CY9=0),0,BI9*MIN(MaxScal,TgtVol/CY9))</f>
        <v>0</v>
      </c>
      <c r="DU9" s="26" t="n">
        <f aca="false">IF(OR(BJ9=0,CZ9="",CZ9=0),0,BJ9*MIN(MaxScal,TgtVol/CZ9))</f>
        <v>0</v>
      </c>
      <c r="DV9" s="26" t="n">
        <f aca="false">IF(OR(BK9=0,DA9="",DA9=0),0,BK9*MIN(MaxScal,TgtVol/DA9))</f>
        <v>0</v>
      </c>
      <c r="DW9" s="26" t="n">
        <f aca="false">IF(OR(BL9=0,DB9="",DB9=0),0,BL9*MIN(MaxScal,TgtVol/DB9))</f>
        <v>0</v>
      </c>
      <c r="DX9" s="28" t="n">
        <f aca="false">IFERROR(DC8*BM9,"")</f>
        <v>-0</v>
      </c>
      <c r="DY9" s="28" t="n">
        <f aca="false">IFERROR(DD8*BN9,"")</f>
        <v>0</v>
      </c>
      <c r="DZ9" s="28" t="n">
        <f aca="false">IFERROR(DE8*BO9,"")</f>
        <v>0</v>
      </c>
      <c r="EA9" s="28" t="n">
        <f aca="false">IFERROR(DF8*BP9,"")</f>
        <v>0</v>
      </c>
      <c r="EB9" s="28" t="n">
        <f aca="false">IFERROR(DG8*BQ9,"")</f>
        <v>0</v>
      </c>
      <c r="EC9" s="28" t="n">
        <f aca="false">IFERROR(DH8*BR9,"")</f>
        <v>0</v>
      </c>
      <c r="ED9" s="28" t="n">
        <f aca="false">IFERROR(DI8*BS9,"")</f>
        <v>-0</v>
      </c>
      <c r="EE9" s="28" t="n">
        <f aca="false">IFERROR(DJ8*BT9,"")</f>
        <v>0</v>
      </c>
      <c r="EF9" s="28" t="n">
        <f aca="false">IFERROR(DK8*BU9,"")</f>
        <v>0</v>
      </c>
      <c r="EG9" s="28" t="n">
        <f aca="false">IFERROR(DL8*BV9,"")</f>
        <v>-0</v>
      </c>
      <c r="EH9" s="28" t="n">
        <f aca="false">IFERROR(DM8*BW9,"")</f>
        <v>0</v>
      </c>
      <c r="EI9" s="28" t="n">
        <f aca="false">IFERROR(DN8*BX9,"")</f>
        <v>-0</v>
      </c>
      <c r="EJ9" s="28" t="n">
        <f aca="false">IFERROR(DO8*BY9,"")</f>
        <v>0</v>
      </c>
      <c r="EK9" s="28" t="n">
        <f aca="false">IFERROR(DP8*BZ9,"")</f>
        <v>-0</v>
      </c>
      <c r="EL9" s="28" t="n">
        <f aca="false">IFERROR(DQ8*CA9,"")</f>
        <v>-0</v>
      </c>
      <c r="EM9" s="28" t="n">
        <f aca="false">IFERROR(DR8*CB9,"")</f>
        <v>-0</v>
      </c>
      <c r="EN9" s="28" t="n">
        <f aca="false">IFERROR(DS8*CC9,"")</f>
        <v>0</v>
      </c>
      <c r="EO9" s="28" t="n">
        <f aca="false">IFERROR(DT8*CD9,"")</f>
        <v>0</v>
      </c>
      <c r="EP9" s="28" t="n">
        <f aca="false">IFERROR(DU8*CE9,"")</f>
        <v>0</v>
      </c>
      <c r="EQ9" s="28" t="n">
        <f aca="false">IFERROR(DV8*CF9,"")</f>
        <v>-0</v>
      </c>
      <c r="ER9" s="28" t="n">
        <f aca="false">IFERROR(DW8*CG9,"")</f>
        <v>-0</v>
      </c>
      <c r="ES9" s="28" t="n">
        <f aca="false">IF(ROW()=4,"",SUM(DX9:ER9))</f>
        <v>0</v>
      </c>
      <c r="ET9" s="29" t="n">
        <f aca="false">COUNTIF(AR9:BL9,"&gt;0")</f>
        <v>0</v>
      </c>
    </row>
    <row r="10" customFormat="false" ht="15" hidden="false" customHeight="false" outlineLevel="0" collapsed="false">
      <c r="A10" s="19" t="n">
        <v>38199</v>
      </c>
      <c r="B10" s="23" t="n">
        <f aca="false">ABS(EMFX_Data!X10-EMFX_Data!Y10)</f>
        <v>0.0487254383405737</v>
      </c>
      <c r="C10" s="23" t="n">
        <f aca="false">ABS(EMFX_Data!X10-EMFX_Data!Z10)</f>
        <v>0.0357710086951766</v>
      </c>
      <c r="D10" s="23" t="n">
        <f aca="false">ABS(EMFX_Data!X10-EMFX_Data!AA10)</f>
        <v>0.0384247390667856</v>
      </c>
      <c r="E10" s="23" t="n">
        <f aca="false">ABS(EMFX_Data!X10-EMFX_Data!AB10)</f>
        <v>0.00757100765288854</v>
      </c>
      <c r="F10" s="23" t="n">
        <f aca="false">ABS(EMFX_Data!X10-EMFX_Data!AC10)</f>
        <v>0.0043829584199413</v>
      </c>
      <c r="G10" s="23" t="n">
        <f aca="false">ABS(EMFX_Data!X10-EMFX_Data!AD10)</f>
        <v>0.0767889252055065</v>
      </c>
      <c r="H10" s="23" t="n">
        <f aca="false">ABS(EMFX_Data!Y10-EMFX_Data!Z10)</f>
        <v>0.0129544296453972</v>
      </c>
      <c r="I10" s="23" t="n">
        <f aca="false">ABS(EMFX_Data!Y10-EMFX_Data!AA10)</f>
        <v>0.0103006992737882</v>
      </c>
      <c r="J10" s="23" t="n">
        <f aca="false">ABS(EMFX_Data!Y10-EMFX_Data!AB10)</f>
        <v>0.0562964459934623</v>
      </c>
      <c r="K10" s="23" t="n">
        <f aca="false">ABS(EMFX_Data!Y10-EMFX_Data!AC10)</f>
        <v>0.0443424799206325</v>
      </c>
      <c r="L10" s="23" t="n">
        <f aca="false">ABS(EMFX_Data!Y10-EMFX_Data!AD10)</f>
        <v>0.0280634868649328</v>
      </c>
      <c r="M10" s="23" t="n">
        <f aca="false">ABS(EMFX_Data!Z10-EMFX_Data!AA10)</f>
        <v>0.00265373037160899</v>
      </c>
      <c r="N10" s="23" t="n">
        <f aca="false">ABS(EMFX_Data!Z10-EMFX_Data!AB10)</f>
        <v>0.0433420163480651</v>
      </c>
      <c r="O10" s="23" t="n">
        <f aca="false">ABS(EMFX_Data!Z10-EMFX_Data!AC10)</f>
        <v>0.0313880502752353</v>
      </c>
      <c r="P10" s="23" t="n">
        <f aca="false">ABS(EMFX_Data!Z10-EMFX_Data!AD10)</f>
        <v>0.0410179165103299</v>
      </c>
      <c r="Q10" s="23" t="n">
        <f aca="false">ABS(EMFX_Data!AA10-EMFX_Data!AB10)</f>
        <v>0.0459957467196741</v>
      </c>
      <c r="R10" s="23" t="n">
        <f aca="false">ABS(EMFX_Data!AA10-EMFX_Data!AC10)</f>
        <v>0.0340417806468443</v>
      </c>
      <c r="S10" s="23" t="n">
        <f aca="false">ABS(EMFX_Data!AA10-EMFX_Data!AD10)</f>
        <v>0.0383641861387209</v>
      </c>
      <c r="T10" s="23" t="n">
        <f aca="false">ABS(EMFX_Data!AB10-EMFX_Data!AC10)</f>
        <v>0.0119539660728298</v>
      </c>
      <c r="U10" s="23" t="n">
        <f aca="false">ABS(EMFX_Data!AB10-EMFX_Data!AD10)</f>
        <v>0.0843599328583951</v>
      </c>
      <c r="V10" s="23" t="n">
        <f aca="false">ABS(EMFX_Data!AC10-EMFX_Data!AD10)</f>
        <v>0.0724059667855652</v>
      </c>
      <c r="W10" s="26" t="str">
        <f aca="false">IF(ROW()&lt;4+MinObs-1,"",IFERROR((B10-AVERAGE(B$4:B10))/STDEV(B$4:B10),""))</f>
        <v/>
      </c>
      <c r="X10" s="26" t="str">
        <f aca="false">IF(ROW()&lt;4+MinObs-1,"",IFERROR((C10-AVERAGE(C$4:C10))/STDEV(C$4:C10),""))</f>
        <v/>
      </c>
      <c r="Y10" s="26" t="str">
        <f aca="false">IF(ROW()&lt;4+MinObs-1,"",IFERROR((D10-AVERAGE(D$4:D10))/STDEV(D$4:D10),""))</f>
        <v/>
      </c>
      <c r="Z10" s="26" t="str">
        <f aca="false">IF(ROW()&lt;4+MinObs-1,"",IFERROR((E10-AVERAGE(E$4:E10))/STDEV(E$4:E10),""))</f>
        <v/>
      </c>
      <c r="AA10" s="26" t="str">
        <f aca="false">IF(ROW()&lt;4+MinObs-1,"",IFERROR((F10-AVERAGE(F$4:F10))/STDEV(F$4:F10),""))</f>
        <v/>
      </c>
      <c r="AB10" s="26" t="str">
        <f aca="false">IF(ROW()&lt;4+MinObs-1,"",IFERROR((G10-AVERAGE(G$4:G10))/STDEV(G$4:G10),""))</f>
        <v/>
      </c>
      <c r="AC10" s="26" t="str">
        <f aca="false">IF(ROW()&lt;4+MinObs-1,"",IFERROR((H10-AVERAGE(H$4:H10))/STDEV(H$4:H10),""))</f>
        <v/>
      </c>
      <c r="AD10" s="26" t="str">
        <f aca="false">IF(ROW()&lt;4+MinObs-1,"",IFERROR((I10-AVERAGE(I$4:I10))/STDEV(I$4:I10),""))</f>
        <v/>
      </c>
      <c r="AE10" s="26" t="str">
        <f aca="false">IF(ROW()&lt;4+MinObs-1,"",IFERROR((J10-AVERAGE(J$4:J10))/STDEV(J$4:J10),""))</f>
        <v/>
      </c>
      <c r="AF10" s="26" t="str">
        <f aca="false">IF(ROW()&lt;4+MinObs-1,"",IFERROR((K10-AVERAGE(K$4:K10))/STDEV(K$4:K10),""))</f>
        <v/>
      </c>
      <c r="AG10" s="26" t="str">
        <f aca="false">IF(ROW()&lt;4+MinObs-1,"",IFERROR((L10-AVERAGE(L$4:L10))/STDEV(L$4:L10),""))</f>
        <v/>
      </c>
      <c r="AH10" s="26" t="str">
        <f aca="false">IF(ROW()&lt;4+MinObs-1,"",IFERROR((M10-AVERAGE(M$4:M10))/STDEV(M$4:M10),""))</f>
        <v/>
      </c>
      <c r="AI10" s="26" t="str">
        <f aca="false">IF(ROW()&lt;4+MinObs-1,"",IFERROR((N10-AVERAGE(N$4:N10))/STDEV(N$4:N10),""))</f>
        <v/>
      </c>
      <c r="AJ10" s="26" t="str">
        <f aca="false">IF(ROW()&lt;4+MinObs-1,"",IFERROR((O10-AVERAGE(O$4:O10))/STDEV(O$4:O10),""))</f>
        <v/>
      </c>
      <c r="AK10" s="26" t="str">
        <f aca="false">IF(ROW()&lt;4+MinObs-1,"",IFERROR((P10-AVERAGE(P$4:P10))/STDEV(P$4:P10),""))</f>
        <v/>
      </c>
      <c r="AL10" s="26" t="str">
        <f aca="false">IF(ROW()&lt;4+MinObs-1,"",IFERROR((Q10-AVERAGE(Q$4:Q10))/STDEV(Q$4:Q10),""))</f>
        <v/>
      </c>
      <c r="AM10" s="26" t="str">
        <f aca="false">IF(ROW()&lt;4+MinObs-1,"",IFERROR((R10-AVERAGE(R$4:R10))/STDEV(R$4:R10),""))</f>
        <v/>
      </c>
      <c r="AN10" s="26" t="str">
        <f aca="false">IF(ROW()&lt;4+MinObs-1,"",IFERROR((S10-AVERAGE(S$4:S10))/STDEV(S$4:S10),""))</f>
        <v/>
      </c>
      <c r="AO10" s="26" t="str">
        <f aca="false">IF(ROW()&lt;4+MinObs-1,"",IFERROR((T10-AVERAGE(T$4:T10))/STDEV(T$4:T10),""))</f>
        <v/>
      </c>
      <c r="AP10" s="26" t="str">
        <f aca="false">IF(ROW()&lt;4+MinObs-1,"",IFERROR((U10-AVERAGE(U$4:U10))/STDEV(U$4:U10),""))</f>
        <v/>
      </c>
      <c r="AQ10" s="26" t="str">
        <f aca="false">IF(ROW()&lt;4+MinObs-1,"",IFERROR((V10-AVERAGE(V$4:V10))/STDEV(V$4:V10),""))</f>
        <v/>
      </c>
      <c r="AR10" s="26" t="n">
        <f aca="false">IF(W10="",0,IF(W10&gt;=z4,w4,IF(W10&gt;=z3,w3,IF(W10&gt;=zEntry,w2,IF(AND(W10&gt;=ExitZ,AR9&gt;0),w2,0)))))</f>
        <v>0</v>
      </c>
      <c r="AS10" s="26" t="n">
        <f aca="false">IF(X10="",0,IF(X10&gt;=z4,w4,IF(X10&gt;=z3,w3,IF(X10&gt;=zEntry,w2,IF(AND(X10&gt;=ExitZ,AS9&gt;0),w2,0)))))</f>
        <v>0</v>
      </c>
      <c r="AT10" s="26" t="n">
        <f aca="false">IF(Y10="",0,IF(Y10&gt;=z4,w4,IF(Y10&gt;=z3,w3,IF(Y10&gt;=zEntry,w2,IF(AND(Y10&gt;=ExitZ,AT9&gt;0),w2,0)))))</f>
        <v>0</v>
      </c>
      <c r="AU10" s="26" t="n">
        <f aca="false">IF(Z10="",0,IF(Z10&gt;=z4,w4,IF(Z10&gt;=z3,w3,IF(Z10&gt;=zEntry,w2,IF(AND(Z10&gt;=ExitZ,AU9&gt;0),w2,0)))))</f>
        <v>0</v>
      </c>
      <c r="AV10" s="26" t="n">
        <f aca="false">IF(AA10="",0,IF(AA10&gt;=z4,w4,IF(AA10&gt;=z3,w3,IF(AA10&gt;=zEntry,w2,IF(AND(AA10&gt;=ExitZ,AV9&gt;0),w2,0)))))</f>
        <v>0</v>
      </c>
      <c r="AW10" s="26" t="n">
        <f aca="false">IF(AB10="",0,IF(AB10&gt;=z4,w4,IF(AB10&gt;=z3,w3,IF(AB10&gt;=zEntry,w2,IF(AND(AB10&gt;=ExitZ,AW9&gt;0),w2,0)))))</f>
        <v>0</v>
      </c>
      <c r="AX10" s="26" t="n">
        <f aca="false">IF(AC10="",0,IF(AC10&gt;=z4,w4,IF(AC10&gt;=z3,w3,IF(AC10&gt;=zEntry,w2,IF(AND(AC10&gt;=ExitZ,AX9&gt;0),w2,0)))))</f>
        <v>0</v>
      </c>
      <c r="AY10" s="26" t="n">
        <f aca="false">IF(AD10="",0,IF(AD10&gt;=z4,w4,IF(AD10&gt;=z3,w3,IF(AD10&gt;=zEntry,w2,IF(AND(AD10&gt;=ExitZ,AY9&gt;0),w2,0)))))</f>
        <v>0</v>
      </c>
      <c r="AZ10" s="26" t="n">
        <f aca="false">IF(AE10="",0,IF(AE10&gt;=z4,w4,IF(AE10&gt;=z3,w3,IF(AE10&gt;=zEntry,w2,IF(AND(AE10&gt;=ExitZ,AZ9&gt;0),w2,0)))))</f>
        <v>0</v>
      </c>
      <c r="BA10" s="26" t="n">
        <f aca="false">IF(AF10="",0,IF(AF10&gt;=z4,w4,IF(AF10&gt;=z3,w3,IF(AF10&gt;=zEntry,w2,IF(AND(AF10&gt;=ExitZ,BA9&gt;0),w2,0)))))</f>
        <v>0</v>
      </c>
      <c r="BB10" s="26" t="n">
        <f aca="false">IF(AG10="",0,IF(AG10&gt;=z4,w4,IF(AG10&gt;=z3,w3,IF(AG10&gt;=zEntry,w2,IF(AND(AG10&gt;=ExitZ,BB9&gt;0),w2,0)))))</f>
        <v>0</v>
      </c>
      <c r="BC10" s="26" t="n">
        <f aca="false">IF(AH10="",0,IF(AH10&gt;=z4,w4,IF(AH10&gt;=z3,w3,IF(AH10&gt;=zEntry,w2,IF(AND(AH10&gt;=ExitZ,BC9&gt;0),w2,0)))))</f>
        <v>0</v>
      </c>
      <c r="BD10" s="26" t="n">
        <f aca="false">IF(AI10="",0,IF(AI10&gt;=z4,w4,IF(AI10&gt;=z3,w3,IF(AI10&gt;=zEntry,w2,IF(AND(AI10&gt;=ExitZ,BD9&gt;0),w2,0)))))</f>
        <v>0</v>
      </c>
      <c r="BE10" s="26" t="n">
        <f aca="false">IF(AJ10="",0,IF(AJ10&gt;=z4,w4,IF(AJ10&gt;=z3,w3,IF(AJ10&gt;=zEntry,w2,IF(AND(AJ10&gt;=ExitZ,BE9&gt;0),w2,0)))))</f>
        <v>0</v>
      </c>
      <c r="BF10" s="26" t="n">
        <f aca="false">IF(AK10="",0,IF(AK10&gt;=z4,w4,IF(AK10&gt;=z3,w3,IF(AK10&gt;=zEntry,w2,IF(AND(AK10&gt;=ExitZ,BF9&gt;0),w2,0)))))</f>
        <v>0</v>
      </c>
      <c r="BG10" s="26" t="n">
        <f aca="false">IF(AL10="",0,IF(AL10&gt;=z4,w4,IF(AL10&gt;=z3,w3,IF(AL10&gt;=zEntry,w2,IF(AND(AL10&gt;=ExitZ,BG9&gt;0),w2,0)))))</f>
        <v>0</v>
      </c>
      <c r="BH10" s="26" t="n">
        <f aca="false">IF(AM10="",0,IF(AM10&gt;=z4,w4,IF(AM10&gt;=z3,w3,IF(AM10&gt;=zEntry,w2,IF(AND(AM10&gt;=ExitZ,BH9&gt;0),w2,0)))))</f>
        <v>0</v>
      </c>
      <c r="BI10" s="26" t="n">
        <f aca="false">IF(AN10="",0,IF(AN10&gt;=z4,w4,IF(AN10&gt;=z3,w3,IF(AN10&gt;=zEntry,w2,IF(AND(AN10&gt;=ExitZ,BI9&gt;0),w2,0)))))</f>
        <v>0</v>
      </c>
      <c r="BJ10" s="26" t="n">
        <f aca="false">IF(AO10="",0,IF(AO10&gt;=z4,w4,IF(AO10&gt;=z3,w3,IF(AO10&gt;=zEntry,w2,IF(AND(AO10&gt;=ExitZ,BJ9&gt;0),w2,0)))))</f>
        <v>0</v>
      </c>
      <c r="BK10" s="26" t="n">
        <f aca="false">IF(AP10="",0,IF(AP10&gt;=z4,w4,IF(AP10&gt;=z3,w3,IF(AP10&gt;=zEntry,w2,IF(AND(AP10&gt;=ExitZ,BK9&gt;0),w2,0)))))</f>
        <v>0</v>
      </c>
      <c r="BL10" s="26" t="n">
        <f aca="false">IF(AQ10="",0,IF(AQ10&gt;=z4,w4,IF(AQ10&gt;=z3,w3,IF(AQ10&gt;=zEntry,w2,IF(AND(AQ10&gt;=ExitZ,BL9&gt;0),w2,0)))))</f>
        <v>0</v>
      </c>
      <c r="BM10" s="23" t="n">
        <f aca="false">IF(EMFX_Data!X9&gt;=EMFX_Data!Y9,EMFX_Data!AE10-EMFX_Data!AF10,EMFX_Data!AF10-EMFX_Data!AE10)</f>
        <v>-0.0190825667243326</v>
      </c>
      <c r="BN10" s="23" t="n">
        <f aca="false">IF(EMFX_Data!X9&gt;=EMFX_Data!Z9,EMFX_Data!AE10-EMFX_Data!AG10,EMFX_Data!AG10-EMFX_Data!AE10)</f>
        <v>0.108832662447082</v>
      </c>
      <c r="BO10" s="23" t="n">
        <f aca="false">IF(EMFX_Data!X9&gt;=EMFX_Data!AA9,EMFX_Data!AE10-EMFX_Data!AH10,EMFX_Data!AH10-EMFX_Data!AE10)</f>
        <v>-0.00262876917026238</v>
      </c>
      <c r="BP10" s="23" t="n">
        <f aca="false">IF(EMFX_Data!X9&gt;=EMFX_Data!AB9,EMFX_Data!AE10-EMFX_Data!AI10,EMFX_Data!AI10-EMFX_Data!AE10)</f>
        <v>0.0278885745069009</v>
      </c>
      <c r="BQ10" s="23" t="n">
        <f aca="false">IF(EMFX_Data!X9&gt;=EMFX_Data!AC9,EMFX_Data!AE10-EMFX_Data!AJ10,EMFX_Data!AJ10-EMFX_Data!AE10)</f>
        <v>0.0614293752177063</v>
      </c>
      <c r="BR10" s="23" t="n">
        <f aca="false">IF(EMFX_Data!X9&gt;=EMFX_Data!AD9,EMFX_Data!AE10-EMFX_Data!AK10,EMFX_Data!AK10-EMFX_Data!AE10)</f>
        <v>-0.058377534644003</v>
      </c>
      <c r="BS10" s="23" t="n">
        <f aca="false">IF(EMFX_Data!Y9&gt;=EMFX_Data!Z9,EMFX_Data!AF10-EMFX_Data!AG10,EMFX_Data!AG10-EMFX_Data!AF10)</f>
        <v>0.0897500957227498</v>
      </c>
      <c r="BT10" s="23" t="n">
        <f aca="false">IF(EMFX_Data!Y9&gt;=EMFX_Data!AA9,EMFX_Data!AF10-EMFX_Data!AH10,EMFX_Data!AH10-EMFX_Data!AF10)</f>
        <v>0.0164537975540702</v>
      </c>
      <c r="BU10" s="23" t="n">
        <f aca="false">IF(EMFX_Data!Y9&gt;=EMFX_Data!AB9,EMFX_Data!AF10-EMFX_Data!AI10,EMFX_Data!AI10-EMFX_Data!AF10)</f>
        <v>0.00880600778256824</v>
      </c>
      <c r="BV10" s="23" t="n">
        <f aca="false">IF(EMFX_Data!Y9&gt;=EMFX_Data!AC9,EMFX_Data!AF10-EMFX_Data!AJ10,EMFX_Data!AJ10-EMFX_Data!AF10)</f>
        <v>0.0423468084933737</v>
      </c>
      <c r="BW10" s="23" t="n">
        <f aca="false">IF(EMFX_Data!Y9&gt;=EMFX_Data!AD9,EMFX_Data!AF10-EMFX_Data!AK10,EMFX_Data!AK10-EMFX_Data!AF10)</f>
        <v>0.0392949679196704</v>
      </c>
      <c r="BX10" s="23" t="n">
        <f aca="false">IF(EMFX_Data!Z9&gt;=EMFX_Data!AA9,EMFX_Data!AG10-EMFX_Data!AH10,EMFX_Data!AH10-EMFX_Data!AG10)</f>
        <v>0.10620389327682</v>
      </c>
      <c r="BY10" s="23" t="n">
        <f aca="false">IF(EMFX_Data!Z9&gt;=EMFX_Data!AB9,EMFX_Data!AG10-EMFX_Data!AI10,EMFX_Data!AI10-EMFX_Data!AG10)</f>
        <v>0.0809440879401816</v>
      </c>
      <c r="BZ10" s="23" t="n">
        <f aca="false">IF(EMFX_Data!Z9&gt;=EMFX_Data!AC9,EMFX_Data!AG10-EMFX_Data!AJ10,EMFX_Data!AJ10-EMFX_Data!AG10)</f>
        <v>0.0474032872293762</v>
      </c>
      <c r="CA10" s="23" t="n">
        <f aca="false">IF(EMFX_Data!Z9&gt;=EMFX_Data!AD9,EMFX_Data!AG10-EMFX_Data!AK10,EMFX_Data!AK10-EMFX_Data!AG10)</f>
        <v>0.0504551278030794</v>
      </c>
      <c r="CB10" s="23" t="n">
        <f aca="false">IF(EMFX_Data!AA9&gt;=EMFX_Data!AB9,EMFX_Data!AH10-EMFX_Data!AI10,EMFX_Data!AI10-EMFX_Data!AH10)</f>
        <v>0.0252598053366385</v>
      </c>
      <c r="CC10" s="23" t="n">
        <f aca="false">IF(EMFX_Data!AA9&gt;=EMFX_Data!AC9,EMFX_Data!AH10-EMFX_Data!AJ10,EMFX_Data!AJ10-EMFX_Data!AH10)</f>
        <v>0.0588006060474439</v>
      </c>
      <c r="CD10" s="23" t="n">
        <f aca="false">IF(EMFX_Data!AA9&gt;=EMFX_Data!AD9,EMFX_Data!AH10-EMFX_Data!AK10,EMFX_Data!AK10-EMFX_Data!AH10)</f>
        <v>0.0557487654737407</v>
      </c>
      <c r="CE10" s="23" t="n">
        <f aca="false">IF(EMFX_Data!AB9&gt;=EMFX_Data!AC9,EMFX_Data!AI10-EMFX_Data!AJ10,EMFX_Data!AJ10-EMFX_Data!AI10)</f>
        <v>0.0335408007108054</v>
      </c>
      <c r="CF10" s="23" t="n">
        <f aca="false">IF(EMFX_Data!AB9&gt;=EMFX_Data!AD9,EMFX_Data!AI10-EMFX_Data!AK10,EMFX_Data!AK10-EMFX_Data!AI10)</f>
        <v>-0.0304889601371022</v>
      </c>
      <c r="CG10" s="23" t="n">
        <f aca="false">IF(EMFX_Data!AC9&gt;=EMFX_Data!AD9,EMFX_Data!AJ10-EMFX_Data!AK10,EMFX_Data!AK10-EMFX_Data!AJ10)</f>
        <v>0.00305184057370323</v>
      </c>
      <c r="CH10" s="27" t="str">
        <f aca="false">IF(ROW()&lt;4+VolLB,"",STDEV(INDEX($BM:$BM,ROW()-VolLB+1):INDEX($BM:$BM,ROW()))*SQRT(12))</f>
        <v/>
      </c>
      <c r="CI10" s="27" t="str">
        <f aca="false">IF(ROW()&lt;4+VolLB,"",STDEV(INDEX($BN:$BN,ROW()-VolLB+1):INDEX($BN:$BN,ROW()))*SQRT(12))</f>
        <v/>
      </c>
      <c r="CJ10" s="27" t="str">
        <f aca="false">IF(ROW()&lt;4+VolLB,"",STDEV(INDEX($BO:$BO,ROW()-VolLB+1):INDEX($BO:$BO,ROW()))*SQRT(12))</f>
        <v/>
      </c>
      <c r="CK10" s="27" t="str">
        <f aca="false">IF(ROW()&lt;4+VolLB,"",STDEV(INDEX($BP:$BP,ROW()-VolLB+1):INDEX($BP:$BP,ROW()))*SQRT(12))</f>
        <v/>
      </c>
      <c r="CL10" s="27" t="str">
        <f aca="false">IF(ROW()&lt;4+VolLB,"",STDEV(INDEX($BQ:$BQ,ROW()-VolLB+1):INDEX($BQ:$BQ,ROW()))*SQRT(12))</f>
        <v/>
      </c>
      <c r="CM10" s="27" t="str">
        <f aca="false">IF(ROW()&lt;4+VolLB,"",STDEV(INDEX($BR:$BR,ROW()-VolLB+1):INDEX($BR:$BR,ROW()))*SQRT(12))</f>
        <v/>
      </c>
      <c r="CN10" s="27" t="str">
        <f aca="false">IF(ROW()&lt;4+VolLB,"",STDEV(INDEX($BS:$BS,ROW()-VolLB+1):INDEX($BS:$BS,ROW()))*SQRT(12))</f>
        <v/>
      </c>
      <c r="CO10" s="27" t="str">
        <f aca="false">IF(ROW()&lt;4+VolLB,"",STDEV(INDEX($BT:$BT,ROW()-VolLB+1):INDEX($BT:$BT,ROW()))*SQRT(12))</f>
        <v/>
      </c>
      <c r="CP10" s="27" t="str">
        <f aca="false">IF(ROW()&lt;4+VolLB,"",STDEV(INDEX($BU:$BU,ROW()-VolLB+1):INDEX($BU:$BU,ROW()))*SQRT(12))</f>
        <v/>
      </c>
      <c r="CQ10" s="27" t="str">
        <f aca="false">IF(ROW()&lt;4+VolLB,"",STDEV(INDEX($BV:$BV,ROW()-VolLB+1):INDEX($BV:$BV,ROW()))*SQRT(12))</f>
        <v/>
      </c>
      <c r="CR10" s="27" t="str">
        <f aca="false">IF(ROW()&lt;4+VolLB,"",STDEV(INDEX($BW:$BW,ROW()-VolLB+1):INDEX($BW:$BW,ROW()))*SQRT(12))</f>
        <v/>
      </c>
      <c r="CS10" s="27" t="str">
        <f aca="false">IF(ROW()&lt;4+VolLB,"",STDEV(INDEX($BX:$BX,ROW()-VolLB+1):INDEX($BX:$BX,ROW()))*SQRT(12))</f>
        <v/>
      </c>
      <c r="CT10" s="27" t="str">
        <f aca="false">IF(ROW()&lt;4+VolLB,"",STDEV(INDEX($BY:$BY,ROW()-VolLB+1):INDEX($BY:$BY,ROW()))*SQRT(12))</f>
        <v/>
      </c>
      <c r="CU10" s="27" t="str">
        <f aca="false">IF(ROW()&lt;4+VolLB,"",STDEV(INDEX($BZ:$BZ,ROW()-VolLB+1):INDEX($BZ:$BZ,ROW()))*SQRT(12))</f>
        <v/>
      </c>
      <c r="CV10" s="27" t="str">
        <f aca="false">IF(ROW()&lt;4+VolLB,"",STDEV(INDEX($CA:$CA,ROW()-VolLB+1):INDEX($CA:$CA,ROW()))*SQRT(12))</f>
        <v/>
      </c>
      <c r="CW10" s="27" t="str">
        <f aca="false">IF(ROW()&lt;4+VolLB,"",STDEV(INDEX($CB:$CB,ROW()-VolLB+1):INDEX($CB:$CB,ROW()))*SQRT(12))</f>
        <v/>
      </c>
      <c r="CX10" s="27" t="str">
        <f aca="false">IF(ROW()&lt;4+VolLB,"",STDEV(INDEX($CC:$CC,ROW()-VolLB+1):INDEX($CC:$CC,ROW()))*SQRT(12))</f>
        <v/>
      </c>
      <c r="CY10" s="27" t="str">
        <f aca="false">IF(ROW()&lt;4+VolLB,"",STDEV(INDEX($CD:$CD,ROW()-VolLB+1):INDEX($CD:$CD,ROW()))*SQRT(12))</f>
        <v/>
      </c>
      <c r="CZ10" s="27" t="str">
        <f aca="false">IF(ROW()&lt;4+VolLB,"",STDEV(INDEX($CE:$CE,ROW()-VolLB+1):INDEX($CE:$CE,ROW()))*SQRT(12))</f>
        <v/>
      </c>
      <c r="DA10" s="27" t="str">
        <f aca="false">IF(ROW()&lt;4+VolLB,"",STDEV(INDEX($CF:$CF,ROW()-VolLB+1):INDEX($CF:$CF,ROW()))*SQRT(12))</f>
        <v/>
      </c>
      <c r="DB10" s="27" t="str">
        <f aca="false">IF(ROW()&lt;4+VolLB,"",STDEV(INDEX($CG:$CG,ROW()-VolLB+1):INDEX($CG:$CG,ROW()))*SQRT(12))</f>
        <v/>
      </c>
      <c r="DC10" s="26" t="n">
        <f aca="false">IF(OR(AR10=0,CH10="",CH10=0),0,AR10*MIN(MaxScal,TgtVol/CH10))</f>
        <v>0</v>
      </c>
      <c r="DD10" s="26" t="n">
        <f aca="false">IF(OR(AS10=0,CI10="",CI10=0),0,AS10*MIN(MaxScal,TgtVol/CI10))</f>
        <v>0</v>
      </c>
      <c r="DE10" s="26" t="n">
        <f aca="false">IF(OR(AT10=0,CJ10="",CJ10=0),0,AT10*MIN(MaxScal,TgtVol/CJ10))</f>
        <v>0</v>
      </c>
      <c r="DF10" s="26" t="n">
        <f aca="false">IF(OR(AU10=0,CK10="",CK10=0),0,AU10*MIN(MaxScal,TgtVol/CK10))</f>
        <v>0</v>
      </c>
      <c r="DG10" s="26" t="n">
        <f aca="false">IF(OR(AV10=0,CL10="",CL10=0),0,AV10*MIN(MaxScal,TgtVol/CL10))</f>
        <v>0</v>
      </c>
      <c r="DH10" s="26" t="n">
        <f aca="false">IF(OR(AW10=0,CM10="",CM10=0),0,AW10*MIN(MaxScal,TgtVol/CM10))</f>
        <v>0</v>
      </c>
      <c r="DI10" s="26" t="n">
        <f aca="false">IF(OR(AX10=0,CN10="",CN10=0),0,AX10*MIN(MaxScal,TgtVol/CN10))</f>
        <v>0</v>
      </c>
      <c r="DJ10" s="26" t="n">
        <f aca="false">IF(OR(AY10=0,CO10="",CO10=0),0,AY10*MIN(MaxScal,TgtVol/CO10))</f>
        <v>0</v>
      </c>
      <c r="DK10" s="26" t="n">
        <f aca="false">IF(OR(AZ10=0,CP10="",CP10=0),0,AZ10*MIN(MaxScal,TgtVol/CP10))</f>
        <v>0</v>
      </c>
      <c r="DL10" s="26" t="n">
        <f aca="false">IF(OR(BA10=0,CQ10="",CQ10=0),0,BA10*MIN(MaxScal,TgtVol/CQ10))</f>
        <v>0</v>
      </c>
      <c r="DM10" s="26" t="n">
        <f aca="false">IF(OR(BB10=0,CR10="",CR10=0),0,BB10*MIN(MaxScal,TgtVol/CR10))</f>
        <v>0</v>
      </c>
      <c r="DN10" s="26" t="n">
        <f aca="false">IF(OR(BC10=0,CS10="",CS10=0),0,BC10*MIN(MaxScal,TgtVol/CS10))</f>
        <v>0</v>
      </c>
      <c r="DO10" s="26" t="n">
        <f aca="false">IF(OR(BD10=0,CT10="",CT10=0),0,BD10*MIN(MaxScal,TgtVol/CT10))</f>
        <v>0</v>
      </c>
      <c r="DP10" s="26" t="n">
        <f aca="false">IF(OR(BE10=0,CU10="",CU10=0),0,BE10*MIN(MaxScal,TgtVol/CU10))</f>
        <v>0</v>
      </c>
      <c r="DQ10" s="26" t="n">
        <f aca="false">IF(OR(BF10=0,CV10="",CV10=0),0,BF10*MIN(MaxScal,TgtVol/CV10))</f>
        <v>0</v>
      </c>
      <c r="DR10" s="26" t="n">
        <f aca="false">IF(OR(BG10=0,CW10="",CW10=0),0,BG10*MIN(MaxScal,TgtVol/CW10))</f>
        <v>0</v>
      </c>
      <c r="DS10" s="26" t="n">
        <f aca="false">IF(OR(BH10=0,CX10="",CX10=0),0,BH10*MIN(MaxScal,TgtVol/CX10))</f>
        <v>0</v>
      </c>
      <c r="DT10" s="26" t="n">
        <f aca="false">IF(OR(BI10=0,CY10="",CY10=0),0,BI10*MIN(MaxScal,TgtVol/CY10))</f>
        <v>0</v>
      </c>
      <c r="DU10" s="26" t="n">
        <f aca="false">IF(OR(BJ10=0,CZ10="",CZ10=0),0,BJ10*MIN(MaxScal,TgtVol/CZ10))</f>
        <v>0</v>
      </c>
      <c r="DV10" s="26" t="n">
        <f aca="false">IF(OR(BK10=0,DA10="",DA10=0),0,BK10*MIN(MaxScal,TgtVol/DA10))</f>
        <v>0</v>
      </c>
      <c r="DW10" s="26" t="n">
        <f aca="false">IF(OR(BL10=0,DB10="",DB10=0),0,BL10*MIN(MaxScal,TgtVol/DB10))</f>
        <v>0</v>
      </c>
      <c r="DX10" s="28" t="n">
        <f aca="false">IFERROR(DC9*BM10,"")</f>
        <v>-0</v>
      </c>
      <c r="DY10" s="28" t="n">
        <f aca="false">IFERROR(DD9*BN10,"")</f>
        <v>0</v>
      </c>
      <c r="DZ10" s="28" t="n">
        <f aca="false">IFERROR(DE9*BO10,"")</f>
        <v>-0</v>
      </c>
      <c r="EA10" s="28" t="n">
        <f aca="false">IFERROR(DF9*BP10,"")</f>
        <v>0</v>
      </c>
      <c r="EB10" s="28" t="n">
        <f aca="false">IFERROR(DG9*BQ10,"")</f>
        <v>0</v>
      </c>
      <c r="EC10" s="28" t="n">
        <f aca="false">IFERROR(DH9*BR10,"")</f>
        <v>-0</v>
      </c>
      <c r="ED10" s="28" t="n">
        <f aca="false">IFERROR(DI9*BS10,"")</f>
        <v>0</v>
      </c>
      <c r="EE10" s="28" t="n">
        <f aca="false">IFERROR(DJ9*BT10,"")</f>
        <v>0</v>
      </c>
      <c r="EF10" s="28" t="n">
        <f aca="false">IFERROR(DK9*BU10,"")</f>
        <v>0</v>
      </c>
      <c r="EG10" s="28" t="n">
        <f aca="false">IFERROR(DL9*BV10,"")</f>
        <v>0</v>
      </c>
      <c r="EH10" s="28" t="n">
        <f aca="false">IFERROR(DM9*BW10,"")</f>
        <v>0</v>
      </c>
      <c r="EI10" s="28" t="n">
        <f aca="false">IFERROR(DN9*BX10,"")</f>
        <v>0</v>
      </c>
      <c r="EJ10" s="28" t="n">
        <f aca="false">IFERROR(DO9*BY10,"")</f>
        <v>0</v>
      </c>
      <c r="EK10" s="28" t="n">
        <f aca="false">IFERROR(DP9*BZ10,"")</f>
        <v>0</v>
      </c>
      <c r="EL10" s="28" t="n">
        <f aca="false">IFERROR(DQ9*CA10,"")</f>
        <v>0</v>
      </c>
      <c r="EM10" s="28" t="n">
        <f aca="false">IFERROR(DR9*CB10,"")</f>
        <v>0</v>
      </c>
      <c r="EN10" s="28" t="n">
        <f aca="false">IFERROR(DS9*CC10,"")</f>
        <v>0</v>
      </c>
      <c r="EO10" s="28" t="n">
        <f aca="false">IFERROR(DT9*CD10,"")</f>
        <v>0</v>
      </c>
      <c r="EP10" s="28" t="n">
        <f aca="false">IFERROR(DU9*CE10,"")</f>
        <v>0</v>
      </c>
      <c r="EQ10" s="28" t="n">
        <f aca="false">IFERROR(DV9*CF10,"")</f>
        <v>-0</v>
      </c>
      <c r="ER10" s="28" t="n">
        <f aca="false">IFERROR(DW9*CG10,"")</f>
        <v>0</v>
      </c>
      <c r="ES10" s="28" t="n">
        <f aca="false">IF(ROW()=4,"",SUM(DX10:ER10))</f>
        <v>0</v>
      </c>
      <c r="ET10" s="29" t="n">
        <f aca="false">COUNTIF(AR10:BL10,"&gt;0")</f>
        <v>0</v>
      </c>
    </row>
    <row r="11" customFormat="false" ht="15" hidden="false" customHeight="false" outlineLevel="0" collapsed="false">
      <c r="A11" s="19" t="n">
        <v>38230</v>
      </c>
      <c r="B11" s="23" t="n">
        <f aca="false">ABS(EMFX_Data!X11-EMFX_Data!Y11)</f>
        <v>0.018390526840391</v>
      </c>
      <c r="C11" s="23" t="n">
        <f aca="false">ABS(EMFX_Data!X11-EMFX_Data!Z11)</f>
        <v>0.00965694278779683</v>
      </c>
      <c r="D11" s="23" t="n">
        <f aca="false">ABS(EMFX_Data!X11-EMFX_Data!AA11)</f>
        <v>0.0976611406093406</v>
      </c>
      <c r="E11" s="23" t="n">
        <f aca="false">ABS(EMFX_Data!X11-EMFX_Data!AB11)</f>
        <v>0.0198376052216895</v>
      </c>
      <c r="F11" s="23" t="n">
        <f aca="false">ABS(EMFX_Data!X11-EMFX_Data!AC11)</f>
        <v>0.00581927571198815</v>
      </c>
      <c r="G11" s="23" t="n">
        <f aca="false">ABS(EMFX_Data!X11-EMFX_Data!AD11)</f>
        <v>0.100078391598044</v>
      </c>
      <c r="H11" s="23" t="n">
        <f aca="false">ABS(EMFX_Data!Y11-EMFX_Data!Z11)</f>
        <v>0.00873358405259417</v>
      </c>
      <c r="I11" s="23" t="n">
        <f aca="false">ABS(EMFX_Data!Y11-EMFX_Data!AA11)</f>
        <v>0.0792706137689496</v>
      </c>
      <c r="J11" s="23" t="n">
        <f aca="false">ABS(EMFX_Data!Y11-EMFX_Data!AB11)</f>
        <v>0.00144707838129854</v>
      </c>
      <c r="K11" s="23" t="n">
        <f aca="false">ABS(EMFX_Data!Y11-EMFX_Data!AC11)</f>
        <v>0.0242098025523791</v>
      </c>
      <c r="L11" s="23" t="n">
        <f aca="false">ABS(EMFX_Data!Y11-EMFX_Data!AD11)</f>
        <v>0.0816878647576527</v>
      </c>
      <c r="M11" s="23" t="n">
        <f aca="false">ABS(EMFX_Data!Z11-EMFX_Data!AA11)</f>
        <v>0.0880041978215438</v>
      </c>
      <c r="N11" s="23" t="n">
        <f aca="false">ABS(EMFX_Data!Z11-EMFX_Data!AB11)</f>
        <v>0.0101806624338927</v>
      </c>
      <c r="O11" s="23" t="n">
        <f aca="false">ABS(EMFX_Data!Z11-EMFX_Data!AC11)</f>
        <v>0.015476218499785</v>
      </c>
      <c r="P11" s="23" t="n">
        <f aca="false">ABS(EMFX_Data!Z11-EMFX_Data!AD11)</f>
        <v>0.0904214488102468</v>
      </c>
      <c r="Q11" s="23" t="n">
        <f aca="false">ABS(EMFX_Data!AA11-EMFX_Data!AB11)</f>
        <v>0.0778235353876511</v>
      </c>
      <c r="R11" s="23" t="n">
        <f aca="false">ABS(EMFX_Data!AA11-EMFX_Data!AC11)</f>
        <v>0.103480416321329</v>
      </c>
      <c r="S11" s="23" t="n">
        <f aca="false">ABS(EMFX_Data!AA11-EMFX_Data!AD11)</f>
        <v>0.00241725098870305</v>
      </c>
      <c r="T11" s="23" t="n">
        <f aca="false">ABS(EMFX_Data!AB11-EMFX_Data!AC11)</f>
        <v>0.0256568809336777</v>
      </c>
      <c r="U11" s="23" t="n">
        <f aca="false">ABS(EMFX_Data!AB11-EMFX_Data!AD11)</f>
        <v>0.0802407863763541</v>
      </c>
      <c r="V11" s="23" t="n">
        <f aca="false">ABS(EMFX_Data!AC11-EMFX_Data!AD11)</f>
        <v>0.105897667310032</v>
      </c>
      <c r="W11" s="26" t="str">
        <f aca="false">IF(ROW()&lt;4+MinObs-1,"",IFERROR((B11-AVERAGE(B$4:B11))/STDEV(B$4:B11),""))</f>
        <v/>
      </c>
      <c r="X11" s="26" t="str">
        <f aca="false">IF(ROW()&lt;4+MinObs-1,"",IFERROR((C11-AVERAGE(C$4:C11))/STDEV(C$4:C11),""))</f>
        <v/>
      </c>
      <c r="Y11" s="26" t="str">
        <f aca="false">IF(ROW()&lt;4+MinObs-1,"",IFERROR((D11-AVERAGE(D$4:D11))/STDEV(D$4:D11),""))</f>
        <v/>
      </c>
      <c r="Z11" s="26" t="str">
        <f aca="false">IF(ROW()&lt;4+MinObs-1,"",IFERROR((E11-AVERAGE(E$4:E11))/STDEV(E$4:E11),""))</f>
        <v/>
      </c>
      <c r="AA11" s="26" t="str">
        <f aca="false">IF(ROW()&lt;4+MinObs-1,"",IFERROR((F11-AVERAGE(F$4:F11))/STDEV(F$4:F11),""))</f>
        <v/>
      </c>
      <c r="AB11" s="26" t="str">
        <f aca="false">IF(ROW()&lt;4+MinObs-1,"",IFERROR((G11-AVERAGE(G$4:G11))/STDEV(G$4:G11),""))</f>
        <v/>
      </c>
      <c r="AC11" s="26" t="str">
        <f aca="false">IF(ROW()&lt;4+MinObs-1,"",IFERROR((H11-AVERAGE(H$4:H11))/STDEV(H$4:H11),""))</f>
        <v/>
      </c>
      <c r="AD11" s="26" t="str">
        <f aca="false">IF(ROW()&lt;4+MinObs-1,"",IFERROR((I11-AVERAGE(I$4:I11))/STDEV(I$4:I11),""))</f>
        <v/>
      </c>
      <c r="AE11" s="26" t="str">
        <f aca="false">IF(ROW()&lt;4+MinObs-1,"",IFERROR((J11-AVERAGE(J$4:J11))/STDEV(J$4:J11),""))</f>
        <v/>
      </c>
      <c r="AF11" s="26" t="str">
        <f aca="false">IF(ROW()&lt;4+MinObs-1,"",IFERROR((K11-AVERAGE(K$4:K11))/STDEV(K$4:K11),""))</f>
        <v/>
      </c>
      <c r="AG11" s="26" t="str">
        <f aca="false">IF(ROW()&lt;4+MinObs-1,"",IFERROR((L11-AVERAGE(L$4:L11))/STDEV(L$4:L11),""))</f>
        <v/>
      </c>
      <c r="AH11" s="26" t="str">
        <f aca="false">IF(ROW()&lt;4+MinObs-1,"",IFERROR((M11-AVERAGE(M$4:M11))/STDEV(M$4:M11),""))</f>
        <v/>
      </c>
      <c r="AI11" s="26" t="str">
        <f aca="false">IF(ROW()&lt;4+MinObs-1,"",IFERROR((N11-AVERAGE(N$4:N11))/STDEV(N$4:N11),""))</f>
        <v/>
      </c>
      <c r="AJ11" s="26" t="str">
        <f aca="false">IF(ROW()&lt;4+MinObs-1,"",IFERROR((O11-AVERAGE(O$4:O11))/STDEV(O$4:O11),""))</f>
        <v/>
      </c>
      <c r="AK11" s="26" t="str">
        <f aca="false">IF(ROW()&lt;4+MinObs-1,"",IFERROR((P11-AVERAGE(P$4:P11))/STDEV(P$4:P11),""))</f>
        <v/>
      </c>
      <c r="AL11" s="26" t="str">
        <f aca="false">IF(ROW()&lt;4+MinObs-1,"",IFERROR((Q11-AVERAGE(Q$4:Q11))/STDEV(Q$4:Q11),""))</f>
        <v/>
      </c>
      <c r="AM11" s="26" t="str">
        <f aca="false">IF(ROW()&lt;4+MinObs-1,"",IFERROR((R11-AVERAGE(R$4:R11))/STDEV(R$4:R11),""))</f>
        <v/>
      </c>
      <c r="AN11" s="26" t="str">
        <f aca="false">IF(ROW()&lt;4+MinObs-1,"",IFERROR((S11-AVERAGE(S$4:S11))/STDEV(S$4:S11),""))</f>
        <v/>
      </c>
      <c r="AO11" s="26" t="str">
        <f aca="false">IF(ROW()&lt;4+MinObs-1,"",IFERROR((T11-AVERAGE(T$4:T11))/STDEV(T$4:T11),""))</f>
        <v/>
      </c>
      <c r="AP11" s="26" t="str">
        <f aca="false">IF(ROW()&lt;4+MinObs-1,"",IFERROR((U11-AVERAGE(U$4:U11))/STDEV(U$4:U11),""))</f>
        <v/>
      </c>
      <c r="AQ11" s="26" t="str">
        <f aca="false">IF(ROW()&lt;4+MinObs-1,"",IFERROR((V11-AVERAGE(V$4:V11))/STDEV(V$4:V11),""))</f>
        <v/>
      </c>
      <c r="AR11" s="26" t="n">
        <f aca="false">IF(W11="",0,IF(W11&gt;=z4,w4,IF(W11&gt;=z3,w3,IF(W11&gt;=zEntry,w2,IF(AND(W11&gt;=ExitZ,AR10&gt;0),w2,0)))))</f>
        <v>0</v>
      </c>
      <c r="AS11" s="26" t="n">
        <f aca="false">IF(X11="",0,IF(X11&gt;=z4,w4,IF(X11&gt;=z3,w3,IF(X11&gt;=zEntry,w2,IF(AND(X11&gt;=ExitZ,AS10&gt;0),w2,0)))))</f>
        <v>0</v>
      </c>
      <c r="AT11" s="26" t="n">
        <f aca="false">IF(Y11="",0,IF(Y11&gt;=z4,w4,IF(Y11&gt;=z3,w3,IF(Y11&gt;=zEntry,w2,IF(AND(Y11&gt;=ExitZ,AT10&gt;0),w2,0)))))</f>
        <v>0</v>
      </c>
      <c r="AU11" s="26" t="n">
        <f aca="false">IF(Z11="",0,IF(Z11&gt;=z4,w4,IF(Z11&gt;=z3,w3,IF(Z11&gt;=zEntry,w2,IF(AND(Z11&gt;=ExitZ,AU10&gt;0),w2,0)))))</f>
        <v>0</v>
      </c>
      <c r="AV11" s="26" t="n">
        <f aca="false">IF(AA11="",0,IF(AA11&gt;=z4,w4,IF(AA11&gt;=z3,w3,IF(AA11&gt;=zEntry,w2,IF(AND(AA11&gt;=ExitZ,AV10&gt;0),w2,0)))))</f>
        <v>0</v>
      </c>
      <c r="AW11" s="26" t="n">
        <f aca="false">IF(AB11="",0,IF(AB11&gt;=z4,w4,IF(AB11&gt;=z3,w3,IF(AB11&gt;=zEntry,w2,IF(AND(AB11&gt;=ExitZ,AW10&gt;0),w2,0)))))</f>
        <v>0</v>
      </c>
      <c r="AX11" s="26" t="n">
        <f aca="false">IF(AC11="",0,IF(AC11&gt;=z4,w4,IF(AC11&gt;=z3,w3,IF(AC11&gt;=zEntry,w2,IF(AND(AC11&gt;=ExitZ,AX10&gt;0),w2,0)))))</f>
        <v>0</v>
      </c>
      <c r="AY11" s="26" t="n">
        <f aca="false">IF(AD11="",0,IF(AD11&gt;=z4,w4,IF(AD11&gt;=z3,w3,IF(AD11&gt;=zEntry,w2,IF(AND(AD11&gt;=ExitZ,AY10&gt;0),w2,0)))))</f>
        <v>0</v>
      </c>
      <c r="AZ11" s="26" t="n">
        <f aca="false">IF(AE11="",0,IF(AE11&gt;=z4,w4,IF(AE11&gt;=z3,w3,IF(AE11&gt;=zEntry,w2,IF(AND(AE11&gt;=ExitZ,AZ10&gt;0),w2,0)))))</f>
        <v>0</v>
      </c>
      <c r="BA11" s="26" t="n">
        <f aca="false">IF(AF11="",0,IF(AF11&gt;=z4,w4,IF(AF11&gt;=z3,w3,IF(AF11&gt;=zEntry,w2,IF(AND(AF11&gt;=ExitZ,BA10&gt;0),w2,0)))))</f>
        <v>0</v>
      </c>
      <c r="BB11" s="26" t="n">
        <f aca="false">IF(AG11="",0,IF(AG11&gt;=z4,w4,IF(AG11&gt;=z3,w3,IF(AG11&gt;=zEntry,w2,IF(AND(AG11&gt;=ExitZ,BB10&gt;0),w2,0)))))</f>
        <v>0</v>
      </c>
      <c r="BC11" s="26" t="n">
        <f aca="false">IF(AH11="",0,IF(AH11&gt;=z4,w4,IF(AH11&gt;=z3,w3,IF(AH11&gt;=zEntry,w2,IF(AND(AH11&gt;=ExitZ,BC10&gt;0),w2,0)))))</f>
        <v>0</v>
      </c>
      <c r="BD11" s="26" t="n">
        <f aca="false">IF(AI11="",0,IF(AI11&gt;=z4,w4,IF(AI11&gt;=z3,w3,IF(AI11&gt;=zEntry,w2,IF(AND(AI11&gt;=ExitZ,BD10&gt;0),w2,0)))))</f>
        <v>0</v>
      </c>
      <c r="BE11" s="26" t="n">
        <f aca="false">IF(AJ11="",0,IF(AJ11&gt;=z4,w4,IF(AJ11&gt;=z3,w3,IF(AJ11&gt;=zEntry,w2,IF(AND(AJ11&gt;=ExitZ,BE10&gt;0),w2,0)))))</f>
        <v>0</v>
      </c>
      <c r="BF11" s="26" t="n">
        <f aca="false">IF(AK11="",0,IF(AK11&gt;=z4,w4,IF(AK11&gt;=z3,w3,IF(AK11&gt;=zEntry,w2,IF(AND(AK11&gt;=ExitZ,BF10&gt;0),w2,0)))))</f>
        <v>0</v>
      </c>
      <c r="BG11" s="26" t="n">
        <f aca="false">IF(AL11="",0,IF(AL11&gt;=z4,w4,IF(AL11&gt;=z3,w3,IF(AL11&gt;=zEntry,w2,IF(AND(AL11&gt;=ExitZ,BG10&gt;0),w2,0)))))</f>
        <v>0</v>
      </c>
      <c r="BH11" s="26" t="n">
        <f aca="false">IF(AM11="",0,IF(AM11&gt;=z4,w4,IF(AM11&gt;=z3,w3,IF(AM11&gt;=zEntry,w2,IF(AND(AM11&gt;=ExitZ,BH10&gt;0),w2,0)))))</f>
        <v>0</v>
      </c>
      <c r="BI11" s="26" t="n">
        <f aca="false">IF(AN11="",0,IF(AN11&gt;=z4,w4,IF(AN11&gt;=z3,w3,IF(AN11&gt;=zEntry,w2,IF(AND(AN11&gt;=ExitZ,BI10&gt;0),w2,0)))))</f>
        <v>0</v>
      </c>
      <c r="BJ11" s="26" t="n">
        <f aca="false">IF(AO11="",0,IF(AO11&gt;=z4,w4,IF(AO11&gt;=z3,w3,IF(AO11&gt;=zEntry,w2,IF(AND(AO11&gt;=ExitZ,BJ10&gt;0),w2,0)))))</f>
        <v>0</v>
      </c>
      <c r="BK11" s="26" t="n">
        <f aca="false">IF(AP11="",0,IF(AP11&gt;=z4,w4,IF(AP11&gt;=z3,w3,IF(AP11&gt;=zEntry,w2,IF(AND(AP11&gt;=ExitZ,BK10&gt;0),w2,0)))))</f>
        <v>0</v>
      </c>
      <c r="BL11" s="26" t="n">
        <f aca="false">IF(AQ11="",0,IF(AQ11&gt;=z4,w4,IF(AQ11&gt;=z3,w3,IF(AQ11&gt;=zEntry,w2,IF(AND(AQ11&gt;=ExitZ,BL10&gt;0),w2,0)))))</f>
        <v>0</v>
      </c>
      <c r="BM11" s="23" t="n">
        <f aca="false">IF(EMFX_Data!X10&gt;=EMFX_Data!Y10,EMFX_Data!AE11-EMFX_Data!AF11,EMFX_Data!AF11-EMFX_Data!AE11)</f>
        <v>0.0284315727671637</v>
      </c>
      <c r="BN11" s="23" t="n">
        <f aca="false">IF(EMFX_Data!X10&gt;=EMFX_Data!Z10,EMFX_Data!AE11-EMFX_Data!AG11,EMFX_Data!AG11-EMFX_Data!AE11)</f>
        <v>0.0270408409504137</v>
      </c>
      <c r="BO11" s="23" t="n">
        <f aca="false">IF(EMFX_Data!X10&gt;=EMFX_Data!AA10,EMFX_Data!AE11-EMFX_Data!AH11,EMFX_Data!AH11-EMFX_Data!AE11)</f>
        <v>-0.0722605793641602</v>
      </c>
      <c r="BP11" s="23" t="n">
        <f aca="false">IF(EMFX_Data!X10&gt;=EMFX_Data!AB10,EMFX_Data!AE11-EMFX_Data!AI11,EMFX_Data!AI11-EMFX_Data!AE11)</f>
        <v>0.0303225674849701</v>
      </c>
      <c r="BQ11" s="23" t="n">
        <f aca="false">IF(EMFX_Data!X10&gt;=EMFX_Data!AC10,EMFX_Data!AE11-EMFX_Data!AJ11,EMFX_Data!AJ11-EMFX_Data!AE11)</f>
        <v>0.00217113755907739</v>
      </c>
      <c r="BR11" s="23" t="n">
        <f aca="false">IF(EMFX_Data!X10&gt;=EMFX_Data!AD10,EMFX_Data!AE11-EMFX_Data!AK11,EMFX_Data!AK11-EMFX_Data!AE11)</f>
        <v>-0.0343736025931104</v>
      </c>
      <c r="BS11" s="23" t="n">
        <f aca="false">IF(EMFX_Data!Y10&gt;=EMFX_Data!Z10,EMFX_Data!AF11-EMFX_Data!AG11,EMFX_Data!AG11-EMFX_Data!AF11)</f>
        <v>0.00139073181675002</v>
      </c>
      <c r="BT11" s="23" t="n">
        <f aca="false">IF(EMFX_Data!Y10&gt;=EMFX_Data!AA10,EMFX_Data!AF11-EMFX_Data!AH11,EMFX_Data!AH11-EMFX_Data!AF11)</f>
        <v>0.100692152131324</v>
      </c>
      <c r="BU11" s="23" t="n">
        <f aca="false">IF(EMFX_Data!Y10&gt;=EMFX_Data!AB10,EMFX_Data!AF11-EMFX_Data!AI11,EMFX_Data!AI11-EMFX_Data!AF11)</f>
        <v>0.0587541402521338</v>
      </c>
      <c r="BV11" s="23" t="n">
        <f aca="false">IF(EMFX_Data!Y10&gt;=EMFX_Data!AC10,EMFX_Data!AF11-EMFX_Data!AJ11,EMFX_Data!AJ11-EMFX_Data!AF11)</f>
        <v>0.0262604352080863</v>
      </c>
      <c r="BW11" s="23" t="n">
        <f aca="false">IF(EMFX_Data!Y10&gt;=EMFX_Data!AD10,EMFX_Data!AF11-EMFX_Data!AK11,EMFX_Data!AK11-EMFX_Data!AF11)</f>
        <v>-0.0628051753602741</v>
      </c>
      <c r="BX11" s="23" t="n">
        <f aca="false">IF(EMFX_Data!Z10&gt;=EMFX_Data!AA10,EMFX_Data!AG11-EMFX_Data!AH11,EMFX_Data!AH11-EMFX_Data!AG11)</f>
        <v>-0.0993014203145739</v>
      </c>
      <c r="BY11" s="23" t="n">
        <f aca="false">IF(EMFX_Data!Z10&gt;=EMFX_Data!AB10,EMFX_Data!AG11-EMFX_Data!AI11,EMFX_Data!AI11-EMFX_Data!AG11)</f>
        <v>0.0573634084353838</v>
      </c>
      <c r="BZ11" s="23" t="n">
        <f aca="false">IF(EMFX_Data!Z10&gt;=EMFX_Data!AC10,EMFX_Data!AG11-EMFX_Data!AJ11,EMFX_Data!AJ11-EMFX_Data!AG11)</f>
        <v>0.0248697033913363</v>
      </c>
      <c r="CA11" s="23" t="n">
        <f aca="false">IF(EMFX_Data!Z10&gt;=EMFX_Data!AD10,EMFX_Data!AG11-EMFX_Data!AK11,EMFX_Data!AK11-EMFX_Data!AG11)</f>
        <v>-0.061414443543524</v>
      </c>
      <c r="CB11" s="23" t="n">
        <f aca="false">IF(EMFX_Data!AA10&gt;=EMFX_Data!AB10,EMFX_Data!AH11-EMFX_Data!AI11,EMFX_Data!AI11-EMFX_Data!AH11)</f>
        <v>-0.0419380118791901</v>
      </c>
      <c r="CC11" s="23" t="n">
        <f aca="false">IF(EMFX_Data!AA10&gt;=EMFX_Data!AC10,EMFX_Data!AH11-EMFX_Data!AJ11,EMFX_Data!AJ11-EMFX_Data!AH11)</f>
        <v>-0.0744317169232376</v>
      </c>
      <c r="CD11" s="23" t="n">
        <f aca="false">IF(EMFX_Data!AA10&gt;=EMFX_Data!AD10,EMFX_Data!AH11-EMFX_Data!AK11,EMFX_Data!AK11-EMFX_Data!AH11)</f>
        <v>0.0378869767710499</v>
      </c>
      <c r="CE11" s="23" t="n">
        <f aca="false">IF(EMFX_Data!AB10&gt;=EMFX_Data!AC10,EMFX_Data!AI11-EMFX_Data!AJ11,EMFX_Data!AJ11-EMFX_Data!AI11)</f>
        <v>0.0324937050440475</v>
      </c>
      <c r="CF11" s="23" t="n">
        <f aca="false">IF(EMFX_Data!AB10&gt;=EMFX_Data!AD10,EMFX_Data!AI11-EMFX_Data!AK11,EMFX_Data!AK11-EMFX_Data!AI11)</f>
        <v>-0.00405103510814025</v>
      </c>
      <c r="CG11" s="23" t="n">
        <f aca="false">IF(EMFX_Data!AC10&gt;=EMFX_Data!AD10,EMFX_Data!AJ11-EMFX_Data!AK11,EMFX_Data!AK11-EMFX_Data!AJ11)</f>
        <v>-0.0365447401521877</v>
      </c>
      <c r="CH11" s="27" t="str">
        <f aca="false">IF(ROW()&lt;4+VolLB,"",STDEV(INDEX($BM:$BM,ROW()-VolLB+1):INDEX($BM:$BM,ROW()))*SQRT(12))</f>
        <v/>
      </c>
      <c r="CI11" s="27" t="str">
        <f aca="false">IF(ROW()&lt;4+VolLB,"",STDEV(INDEX($BN:$BN,ROW()-VolLB+1):INDEX($BN:$BN,ROW()))*SQRT(12))</f>
        <v/>
      </c>
      <c r="CJ11" s="27" t="str">
        <f aca="false">IF(ROW()&lt;4+VolLB,"",STDEV(INDEX($BO:$BO,ROW()-VolLB+1):INDEX($BO:$BO,ROW()))*SQRT(12))</f>
        <v/>
      </c>
      <c r="CK11" s="27" t="str">
        <f aca="false">IF(ROW()&lt;4+VolLB,"",STDEV(INDEX($BP:$BP,ROW()-VolLB+1):INDEX($BP:$BP,ROW()))*SQRT(12))</f>
        <v/>
      </c>
      <c r="CL11" s="27" t="str">
        <f aca="false">IF(ROW()&lt;4+VolLB,"",STDEV(INDEX($BQ:$BQ,ROW()-VolLB+1):INDEX($BQ:$BQ,ROW()))*SQRT(12))</f>
        <v/>
      </c>
      <c r="CM11" s="27" t="str">
        <f aca="false">IF(ROW()&lt;4+VolLB,"",STDEV(INDEX($BR:$BR,ROW()-VolLB+1):INDEX($BR:$BR,ROW()))*SQRT(12))</f>
        <v/>
      </c>
      <c r="CN11" s="27" t="str">
        <f aca="false">IF(ROW()&lt;4+VolLB,"",STDEV(INDEX($BS:$BS,ROW()-VolLB+1):INDEX($BS:$BS,ROW()))*SQRT(12))</f>
        <v/>
      </c>
      <c r="CO11" s="27" t="str">
        <f aca="false">IF(ROW()&lt;4+VolLB,"",STDEV(INDEX($BT:$BT,ROW()-VolLB+1):INDEX($BT:$BT,ROW()))*SQRT(12))</f>
        <v/>
      </c>
      <c r="CP11" s="27" t="str">
        <f aca="false">IF(ROW()&lt;4+VolLB,"",STDEV(INDEX($BU:$BU,ROW()-VolLB+1):INDEX($BU:$BU,ROW()))*SQRT(12))</f>
        <v/>
      </c>
      <c r="CQ11" s="27" t="str">
        <f aca="false">IF(ROW()&lt;4+VolLB,"",STDEV(INDEX($BV:$BV,ROW()-VolLB+1):INDEX($BV:$BV,ROW()))*SQRT(12))</f>
        <v/>
      </c>
      <c r="CR11" s="27" t="str">
        <f aca="false">IF(ROW()&lt;4+VolLB,"",STDEV(INDEX($BW:$BW,ROW()-VolLB+1):INDEX($BW:$BW,ROW()))*SQRT(12))</f>
        <v/>
      </c>
      <c r="CS11" s="27" t="str">
        <f aca="false">IF(ROW()&lt;4+VolLB,"",STDEV(INDEX($BX:$BX,ROW()-VolLB+1):INDEX($BX:$BX,ROW()))*SQRT(12))</f>
        <v/>
      </c>
      <c r="CT11" s="27" t="str">
        <f aca="false">IF(ROW()&lt;4+VolLB,"",STDEV(INDEX($BY:$BY,ROW()-VolLB+1):INDEX($BY:$BY,ROW()))*SQRT(12))</f>
        <v/>
      </c>
      <c r="CU11" s="27" t="str">
        <f aca="false">IF(ROW()&lt;4+VolLB,"",STDEV(INDEX($BZ:$BZ,ROW()-VolLB+1):INDEX($BZ:$BZ,ROW()))*SQRT(12))</f>
        <v/>
      </c>
      <c r="CV11" s="27" t="str">
        <f aca="false">IF(ROW()&lt;4+VolLB,"",STDEV(INDEX($CA:$CA,ROW()-VolLB+1):INDEX($CA:$CA,ROW()))*SQRT(12))</f>
        <v/>
      </c>
      <c r="CW11" s="27" t="str">
        <f aca="false">IF(ROW()&lt;4+VolLB,"",STDEV(INDEX($CB:$CB,ROW()-VolLB+1):INDEX($CB:$CB,ROW()))*SQRT(12))</f>
        <v/>
      </c>
      <c r="CX11" s="27" t="str">
        <f aca="false">IF(ROW()&lt;4+VolLB,"",STDEV(INDEX($CC:$CC,ROW()-VolLB+1):INDEX($CC:$CC,ROW()))*SQRT(12))</f>
        <v/>
      </c>
      <c r="CY11" s="27" t="str">
        <f aca="false">IF(ROW()&lt;4+VolLB,"",STDEV(INDEX($CD:$CD,ROW()-VolLB+1):INDEX($CD:$CD,ROW()))*SQRT(12))</f>
        <v/>
      </c>
      <c r="CZ11" s="27" t="str">
        <f aca="false">IF(ROW()&lt;4+VolLB,"",STDEV(INDEX($CE:$CE,ROW()-VolLB+1):INDEX($CE:$CE,ROW()))*SQRT(12))</f>
        <v/>
      </c>
      <c r="DA11" s="27" t="str">
        <f aca="false">IF(ROW()&lt;4+VolLB,"",STDEV(INDEX($CF:$CF,ROW()-VolLB+1):INDEX($CF:$CF,ROW()))*SQRT(12))</f>
        <v/>
      </c>
      <c r="DB11" s="27" t="str">
        <f aca="false">IF(ROW()&lt;4+VolLB,"",STDEV(INDEX($CG:$CG,ROW()-VolLB+1):INDEX($CG:$CG,ROW()))*SQRT(12))</f>
        <v/>
      </c>
      <c r="DC11" s="26" t="n">
        <f aca="false">IF(OR(AR11=0,CH11="",CH11=0),0,AR11*MIN(MaxScal,TgtVol/CH11))</f>
        <v>0</v>
      </c>
      <c r="DD11" s="26" t="n">
        <f aca="false">IF(OR(AS11=0,CI11="",CI11=0),0,AS11*MIN(MaxScal,TgtVol/CI11))</f>
        <v>0</v>
      </c>
      <c r="DE11" s="26" t="n">
        <f aca="false">IF(OR(AT11=0,CJ11="",CJ11=0),0,AT11*MIN(MaxScal,TgtVol/CJ11))</f>
        <v>0</v>
      </c>
      <c r="DF11" s="26" t="n">
        <f aca="false">IF(OR(AU11=0,CK11="",CK11=0),0,AU11*MIN(MaxScal,TgtVol/CK11))</f>
        <v>0</v>
      </c>
      <c r="DG11" s="26" t="n">
        <f aca="false">IF(OR(AV11=0,CL11="",CL11=0),0,AV11*MIN(MaxScal,TgtVol/CL11))</f>
        <v>0</v>
      </c>
      <c r="DH11" s="26" t="n">
        <f aca="false">IF(OR(AW11=0,CM11="",CM11=0),0,AW11*MIN(MaxScal,TgtVol/CM11))</f>
        <v>0</v>
      </c>
      <c r="DI11" s="26" t="n">
        <f aca="false">IF(OR(AX11=0,CN11="",CN11=0),0,AX11*MIN(MaxScal,TgtVol/CN11))</f>
        <v>0</v>
      </c>
      <c r="DJ11" s="26" t="n">
        <f aca="false">IF(OR(AY11=0,CO11="",CO11=0),0,AY11*MIN(MaxScal,TgtVol/CO11))</f>
        <v>0</v>
      </c>
      <c r="DK11" s="26" t="n">
        <f aca="false">IF(OR(AZ11=0,CP11="",CP11=0),0,AZ11*MIN(MaxScal,TgtVol/CP11))</f>
        <v>0</v>
      </c>
      <c r="DL11" s="26" t="n">
        <f aca="false">IF(OR(BA11=0,CQ11="",CQ11=0),0,BA11*MIN(MaxScal,TgtVol/CQ11))</f>
        <v>0</v>
      </c>
      <c r="DM11" s="26" t="n">
        <f aca="false">IF(OR(BB11=0,CR11="",CR11=0),0,BB11*MIN(MaxScal,TgtVol/CR11))</f>
        <v>0</v>
      </c>
      <c r="DN11" s="26" t="n">
        <f aca="false">IF(OR(BC11=0,CS11="",CS11=0),0,BC11*MIN(MaxScal,TgtVol/CS11))</f>
        <v>0</v>
      </c>
      <c r="DO11" s="26" t="n">
        <f aca="false">IF(OR(BD11=0,CT11="",CT11=0),0,BD11*MIN(MaxScal,TgtVol/CT11))</f>
        <v>0</v>
      </c>
      <c r="DP11" s="26" t="n">
        <f aca="false">IF(OR(BE11=0,CU11="",CU11=0),0,BE11*MIN(MaxScal,TgtVol/CU11))</f>
        <v>0</v>
      </c>
      <c r="DQ11" s="26" t="n">
        <f aca="false">IF(OR(BF11=0,CV11="",CV11=0),0,BF11*MIN(MaxScal,TgtVol/CV11))</f>
        <v>0</v>
      </c>
      <c r="DR11" s="26" t="n">
        <f aca="false">IF(OR(BG11=0,CW11="",CW11=0),0,BG11*MIN(MaxScal,TgtVol/CW11))</f>
        <v>0</v>
      </c>
      <c r="DS11" s="26" t="n">
        <f aca="false">IF(OR(BH11=0,CX11="",CX11=0),0,BH11*MIN(MaxScal,TgtVol/CX11))</f>
        <v>0</v>
      </c>
      <c r="DT11" s="26" t="n">
        <f aca="false">IF(OR(BI11=0,CY11="",CY11=0),0,BI11*MIN(MaxScal,TgtVol/CY11))</f>
        <v>0</v>
      </c>
      <c r="DU11" s="26" t="n">
        <f aca="false">IF(OR(BJ11=0,CZ11="",CZ11=0),0,BJ11*MIN(MaxScal,TgtVol/CZ11))</f>
        <v>0</v>
      </c>
      <c r="DV11" s="26" t="n">
        <f aca="false">IF(OR(BK11=0,DA11="",DA11=0),0,BK11*MIN(MaxScal,TgtVol/DA11))</f>
        <v>0</v>
      </c>
      <c r="DW11" s="26" t="n">
        <f aca="false">IF(OR(BL11=0,DB11="",DB11=0),0,BL11*MIN(MaxScal,TgtVol/DB11))</f>
        <v>0</v>
      </c>
      <c r="DX11" s="28" t="n">
        <f aca="false">IFERROR(DC10*BM11,"")</f>
        <v>0</v>
      </c>
      <c r="DY11" s="28" t="n">
        <f aca="false">IFERROR(DD10*BN11,"")</f>
        <v>0</v>
      </c>
      <c r="DZ11" s="28" t="n">
        <f aca="false">IFERROR(DE10*BO11,"")</f>
        <v>-0</v>
      </c>
      <c r="EA11" s="28" t="n">
        <f aca="false">IFERROR(DF10*BP11,"")</f>
        <v>0</v>
      </c>
      <c r="EB11" s="28" t="n">
        <f aca="false">IFERROR(DG10*BQ11,"")</f>
        <v>0</v>
      </c>
      <c r="EC11" s="28" t="n">
        <f aca="false">IFERROR(DH10*BR11,"")</f>
        <v>-0</v>
      </c>
      <c r="ED11" s="28" t="n">
        <f aca="false">IFERROR(DI10*BS11,"")</f>
        <v>0</v>
      </c>
      <c r="EE11" s="28" t="n">
        <f aca="false">IFERROR(DJ10*BT11,"")</f>
        <v>0</v>
      </c>
      <c r="EF11" s="28" t="n">
        <f aca="false">IFERROR(DK10*BU11,"")</f>
        <v>0</v>
      </c>
      <c r="EG11" s="28" t="n">
        <f aca="false">IFERROR(DL10*BV11,"")</f>
        <v>0</v>
      </c>
      <c r="EH11" s="28" t="n">
        <f aca="false">IFERROR(DM10*BW11,"")</f>
        <v>-0</v>
      </c>
      <c r="EI11" s="28" t="n">
        <f aca="false">IFERROR(DN10*BX11,"")</f>
        <v>-0</v>
      </c>
      <c r="EJ11" s="28" t="n">
        <f aca="false">IFERROR(DO10*BY11,"")</f>
        <v>0</v>
      </c>
      <c r="EK11" s="28" t="n">
        <f aca="false">IFERROR(DP10*BZ11,"")</f>
        <v>0</v>
      </c>
      <c r="EL11" s="28" t="n">
        <f aca="false">IFERROR(DQ10*CA11,"")</f>
        <v>-0</v>
      </c>
      <c r="EM11" s="28" t="n">
        <f aca="false">IFERROR(DR10*CB11,"")</f>
        <v>-0</v>
      </c>
      <c r="EN11" s="28" t="n">
        <f aca="false">IFERROR(DS10*CC11,"")</f>
        <v>-0</v>
      </c>
      <c r="EO11" s="28" t="n">
        <f aca="false">IFERROR(DT10*CD11,"")</f>
        <v>0</v>
      </c>
      <c r="EP11" s="28" t="n">
        <f aca="false">IFERROR(DU10*CE11,"")</f>
        <v>0</v>
      </c>
      <c r="EQ11" s="28" t="n">
        <f aca="false">IFERROR(DV10*CF11,"")</f>
        <v>-0</v>
      </c>
      <c r="ER11" s="28" t="n">
        <f aca="false">IFERROR(DW10*CG11,"")</f>
        <v>-0</v>
      </c>
      <c r="ES11" s="28" t="n">
        <f aca="false">IF(ROW()=4,"",SUM(DX11:ER11))</f>
        <v>0</v>
      </c>
      <c r="ET11" s="29" t="n">
        <f aca="false">COUNTIF(AR11:BL11,"&gt;0")</f>
        <v>0</v>
      </c>
    </row>
    <row r="12" customFormat="false" ht="15" hidden="false" customHeight="false" outlineLevel="0" collapsed="false">
      <c r="A12" s="19" t="n">
        <v>38260</v>
      </c>
      <c r="B12" s="23" t="n">
        <f aca="false">ABS(EMFX_Data!X12-EMFX_Data!Y12)</f>
        <v>0.0781953800967683</v>
      </c>
      <c r="C12" s="23" t="n">
        <f aca="false">ABS(EMFX_Data!X12-EMFX_Data!Z12)</f>
        <v>0.0250229159543682</v>
      </c>
      <c r="D12" s="23" t="n">
        <f aca="false">ABS(EMFX_Data!X12-EMFX_Data!AA12)</f>
        <v>0.0384071017914165</v>
      </c>
      <c r="E12" s="23" t="n">
        <f aca="false">ABS(EMFX_Data!X12-EMFX_Data!AB12)</f>
        <v>0.00204263097701674</v>
      </c>
      <c r="F12" s="23" t="n">
        <f aca="false">ABS(EMFX_Data!X12-EMFX_Data!AC12)</f>
        <v>0.00798074211966515</v>
      </c>
      <c r="G12" s="23" t="n">
        <f aca="false">ABS(EMFX_Data!X12-EMFX_Data!AD12)</f>
        <v>0.0552539405363932</v>
      </c>
      <c r="H12" s="23" t="n">
        <f aca="false">ABS(EMFX_Data!Y12-EMFX_Data!Z12)</f>
        <v>0.103218296051137</v>
      </c>
      <c r="I12" s="23" t="n">
        <f aca="false">ABS(EMFX_Data!Y12-EMFX_Data!AA12)</f>
        <v>0.116602481888185</v>
      </c>
      <c r="J12" s="23" t="n">
        <f aca="false">ABS(EMFX_Data!Y12-EMFX_Data!AB12)</f>
        <v>0.080238011073785</v>
      </c>
      <c r="K12" s="23" t="n">
        <f aca="false">ABS(EMFX_Data!Y12-EMFX_Data!AC12)</f>
        <v>0.0702146379771031</v>
      </c>
      <c r="L12" s="23" t="n">
        <f aca="false">ABS(EMFX_Data!Y12-EMFX_Data!AD12)</f>
        <v>0.133449320633162</v>
      </c>
      <c r="M12" s="23" t="n">
        <f aca="false">ABS(EMFX_Data!Z12-EMFX_Data!AA12)</f>
        <v>0.0133841858370483</v>
      </c>
      <c r="N12" s="23" t="n">
        <f aca="false">ABS(EMFX_Data!Z12-EMFX_Data!AB12)</f>
        <v>0.0229802849773515</v>
      </c>
      <c r="O12" s="23" t="n">
        <f aca="false">ABS(EMFX_Data!Z12-EMFX_Data!AC12)</f>
        <v>0.0330036580740334</v>
      </c>
      <c r="P12" s="23" t="n">
        <f aca="false">ABS(EMFX_Data!Z12-EMFX_Data!AD12)</f>
        <v>0.030231024582025</v>
      </c>
      <c r="Q12" s="23" t="n">
        <f aca="false">ABS(EMFX_Data!AA12-EMFX_Data!AB12)</f>
        <v>0.0363644708143998</v>
      </c>
      <c r="R12" s="23" t="n">
        <f aca="false">ABS(EMFX_Data!AA12-EMFX_Data!AC12)</f>
        <v>0.0463878439110816</v>
      </c>
      <c r="S12" s="23" t="n">
        <f aca="false">ABS(EMFX_Data!AA12-EMFX_Data!AD12)</f>
        <v>0.0168468387449767</v>
      </c>
      <c r="T12" s="23" t="n">
        <f aca="false">ABS(EMFX_Data!AB12-EMFX_Data!AC12)</f>
        <v>0.0100233730966819</v>
      </c>
      <c r="U12" s="23" t="n">
        <f aca="false">ABS(EMFX_Data!AB12-EMFX_Data!AD12)</f>
        <v>0.0532113095593765</v>
      </c>
      <c r="V12" s="23" t="n">
        <f aca="false">ABS(EMFX_Data!AC12-EMFX_Data!AD12)</f>
        <v>0.0632346826560584</v>
      </c>
      <c r="W12" s="26" t="str">
        <f aca="false">IF(ROW()&lt;4+MinObs-1,"",IFERROR((B12-AVERAGE(B$4:B12))/STDEV(B$4:B12),""))</f>
        <v/>
      </c>
      <c r="X12" s="26" t="str">
        <f aca="false">IF(ROW()&lt;4+MinObs-1,"",IFERROR((C12-AVERAGE(C$4:C12))/STDEV(C$4:C12),""))</f>
        <v/>
      </c>
      <c r="Y12" s="26" t="str">
        <f aca="false">IF(ROW()&lt;4+MinObs-1,"",IFERROR((D12-AVERAGE(D$4:D12))/STDEV(D$4:D12),""))</f>
        <v/>
      </c>
      <c r="Z12" s="26" t="str">
        <f aca="false">IF(ROW()&lt;4+MinObs-1,"",IFERROR((E12-AVERAGE(E$4:E12))/STDEV(E$4:E12),""))</f>
        <v/>
      </c>
      <c r="AA12" s="26" t="str">
        <f aca="false">IF(ROW()&lt;4+MinObs-1,"",IFERROR((F12-AVERAGE(F$4:F12))/STDEV(F$4:F12),""))</f>
        <v/>
      </c>
      <c r="AB12" s="26" t="str">
        <f aca="false">IF(ROW()&lt;4+MinObs-1,"",IFERROR((G12-AVERAGE(G$4:G12))/STDEV(G$4:G12),""))</f>
        <v/>
      </c>
      <c r="AC12" s="26" t="str">
        <f aca="false">IF(ROW()&lt;4+MinObs-1,"",IFERROR((H12-AVERAGE(H$4:H12))/STDEV(H$4:H12),""))</f>
        <v/>
      </c>
      <c r="AD12" s="26" t="str">
        <f aca="false">IF(ROW()&lt;4+MinObs-1,"",IFERROR((I12-AVERAGE(I$4:I12))/STDEV(I$4:I12),""))</f>
        <v/>
      </c>
      <c r="AE12" s="26" t="str">
        <f aca="false">IF(ROW()&lt;4+MinObs-1,"",IFERROR((J12-AVERAGE(J$4:J12))/STDEV(J$4:J12),""))</f>
        <v/>
      </c>
      <c r="AF12" s="26" t="str">
        <f aca="false">IF(ROW()&lt;4+MinObs-1,"",IFERROR((K12-AVERAGE(K$4:K12))/STDEV(K$4:K12),""))</f>
        <v/>
      </c>
      <c r="AG12" s="26" t="str">
        <f aca="false">IF(ROW()&lt;4+MinObs-1,"",IFERROR((L12-AVERAGE(L$4:L12))/STDEV(L$4:L12),""))</f>
        <v/>
      </c>
      <c r="AH12" s="26" t="str">
        <f aca="false">IF(ROW()&lt;4+MinObs-1,"",IFERROR((M12-AVERAGE(M$4:M12))/STDEV(M$4:M12),""))</f>
        <v/>
      </c>
      <c r="AI12" s="26" t="str">
        <f aca="false">IF(ROW()&lt;4+MinObs-1,"",IFERROR((N12-AVERAGE(N$4:N12))/STDEV(N$4:N12),""))</f>
        <v/>
      </c>
      <c r="AJ12" s="26" t="str">
        <f aca="false">IF(ROW()&lt;4+MinObs-1,"",IFERROR((O12-AVERAGE(O$4:O12))/STDEV(O$4:O12),""))</f>
        <v/>
      </c>
      <c r="AK12" s="26" t="str">
        <f aca="false">IF(ROW()&lt;4+MinObs-1,"",IFERROR((P12-AVERAGE(P$4:P12))/STDEV(P$4:P12),""))</f>
        <v/>
      </c>
      <c r="AL12" s="26" t="str">
        <f aca="false">IF(ROW()&lt;4+MinObs-1,"",IFERROR((Q12-AVERAGE(Q$4:Q12))/STDEV(Q$4:Q12),""))</f>
        <v/>
      </c>
      <c r="AM12" s="26" t="str">
        <f aca="false">IF(ROW()&lt;4+MinObs-1,"",IFERROR((R12-AVERAGE(R$4:R12))/STDEV(R$4:R12),""))</f>
        <v/>
      </c>
      <c r="AN12" s="26" t="str">
        <f aca="false">IF(ROW()&lt;4+MinObs-1,"",IFERROR((S12-AVERAGE(S$4:S12))/STDEV(S$4:S12),""))</f>
        <v/>
      </c>
      <c r="AO12" s="26" t="str">
        <f aca="false">IF(ROW()&lt;4+MinObs-1,"",IFERROR((T12-AVERAGE(T$4:T12))/STDEV(T$4:T12),""))</f>
        <v/>
      </c>
      <c r="AP12" s="26" t="str">
        <f aca="false">IF(ROW()&lt;4+MinObs-1,"",IFERROR((U12-AVERAGE(U$4:U12))/STDEV(U$4:U12),""))</f>
        <v/>
      </c>
      <c r="AQ12" s="26" t="str">
        <f aca="false">IF(ROW()&lt;4+MinObs-1,"",IFERROR((V12-AVERAGE(V$4:V12))/STDEV(V$4:V12),""))</f>
        <v/>
      </c>
      <c r="AR12" s="26" t="n">
        <f aca="false">IF(W12="",0,IF(W12&gt;=z4,w4,IF(W12&gt;=z3,w3,IF(W12&gt;=zEntry,w2,IF(AND(W12&gt;=ExitZ,AR11&gt;0),w2,0)))))</f>
        <v>0</v>
      </c>
      <c r="AS12" s="26" t="n">
        <f aca="false">IF(X12="",0,IF(X12&gt;=z4,w4,IF(X12&gt;=z3,w3,IF(X12&gt;=zEntry,w2,IF(AND(X12&gt;=ExitZ,AS11&gt;0),w2,0)))))</f>
        <v>0</v>
      </c>
      <c r="AT12" s="26" t="n">
        <f aca="false">IF(Y12="",0,IF(Y12&gt;=z4,w4,IF(Y12&gt;=z3,w3,IF(Y12&gt;=zEntry,w2,IF(AND(Y12&gt;=ExitZ,AT11&gt;0),w2,0)))))</f>
        <v>0</v>
      </c>
      <c r="AU12" s="26" t="n">
        <f aca="false">IF(Z12="",0,IF(Z12&gt;=z4,w4,IF(Z12&gt;=z3,w3,IF(Z12&gt;=zEntry,w2,IF(AND(Z12&gt;=ExitZ,AU11&gt;0),w2,0)))))</f>
        <v>0</v>
      </c>
      <c r="AV12" s="26" t="n">
        <f aca="false">IF(AA12="",0,IF(AA12&gt;=z4,w4,IF(AA12&gt;=z3,w3,IF(AA12&gt;=zEntry,w2,IF(AND(AA12&gt;=ExitZ,AV11&gt;0),w2,0)))))</f>
        <v>0</v>
      </c>
      <c r="AW12" s="26" t="n">
        <f aca="false">IF(AB12="",0,IF(AB12&gt;=z4,w4,IF(AB12&gt;=z3,w3,IF(AB12&gt;=zEntry,w2,IF(AND(AB12&gt;=ExitZ,AW11&gt;0),w2,0)))))</f>
        <v>0</v>
      </c>
      <c r="AX12" s="26" t="n">
        <f aca="false">IF(AC12="",0,IF(AC12&gt;=z4,w4,IF(AC12&gt;=z3,w3,IF(AC12&gt;=zEntry,w2,IF(AND(AC12&gt;=ExitZ,AX11&gt;0),w2,0)))))</f>
        <v>0</v>
      </c>
      <c r="AY12" s="26" t="n">
        <f aca="false">IF(AD12="",0,IF(AD12&gt;=z4,w4,IF(AD12&gt;=z3,w3,IF(AD12&gt;=zEntry,w2,IF(AND(AD12&gt;=ExitZ,AY11&gt;0),w2,0)))))</f>
        <v>0</v>
      </c>
      <c r="AZ12" s="26" t="n">
        <f aca="false">IF(AE12="",0,IF(AE12&gt;=z4,w4,IF(AE12&gt;=z3,w3,IF(AE12&gt;=zEntry,w2,IF(AND(AE12&gt;=ExitZ,AZ11&gt;0),w2,0)))))</f>
        <v>0</v>
      </c>
      <c r="BA12" s="26" t="n">
        <f aca="false">IF(AF12="",0,IF(AF12&gt;=z4,w4,IF(AF12&gt;=z3,w3,IF(AF12&gt;=zEntry,w2,IF(AND(AF12&gt;=ExitZ,BA11&gt;0),w2,0)))))</f>
        <v>0</v>
      </c>
      <c r="BB12" s="26" t="n">
        <f aca="false">IF(AG12="",0,IF(AG12&gt;=z4,w4,IF(AG12&gt;=z3,w3,IF(AG12&gt;=zEntry,w2,IF(AND(AG12&gt;=ExitZ,BB11&gt;0),w2,0)))))</f>
        <v>0</v>
      </c>
      <c r="BC12" s="26" t="n">
        <f aca="false">IF(AH12="",0,IF(AH12&gt;=z4,w4,IF(AH12&gt;=z3,w3,IF(AH12&gt;=zEntry,w2,IF(AND(AH12&gt;=ExitZ,BC11&gt;0),w2,0)))))</f>
        <v>0</v>
      </c>
      <c r="BD12" s="26" t="n">
        <f aca="false">IF(AI12="",0,IF(AI12&gt;=z4,w4,IF(AI12&gt;=z3,w3,IF(AI12&gt;=zEntry,w2,IF(AND(AI12&gt;=ExitZ,BD11&gt;0),w2,0)))))</f>
        <v>0</v>
      </c>
      <c r="BE12" s="26" t="n">
        <f aca="false">IF(AJ12="",0,IF(AJ12&gt;=z4,w4,IF(AJ12&gt;=z3,w3,IF(AJ12&gt;=zEntry,w2,IF(AND(AJ12&gt;=ExitZ,BE11&gt;0),w2,0)))))</f>
        <v>0</v>
      </c>
      <c r="BF12" s="26" t="n">
        <f aca="false">IF(AK12="",0,IF(AK12&gt;=z4,w4,IF(AK12&gt;=z3,w3,IF(AK12&gt;=zEntry,w2,IF(AND(AK12&gt;=ExitZ,BF11&gt;0),w2,0)))))</f>
        <v>0</v>
      </c>
      <c r="BG12" s="26" t="n">
        <f aca="false">IF(AL12="",0,IF(AL12&gt;=z4,w4,IF(AL12&gt;=z3,w3,IF(AL12&gt;=zEntry,w2,IF(AND(AL12&gt;=ExitZ,BG11&gt;0),w2,0)))))</f>
        <v>0</v>
      </c>
      <c r="BH12" s="26" t="n">
        <f aca="false">IF(AM12="",0,IF(AM12&gt;=z4,w4,IF(AM12&gt;=z3,w3,IF(AM12&gt;=zEntry,w2,IF(AND(AM12&gt;=ExitZ,BH11&gt;0),w2,0)))))</f>
        <v>0</v>
      </c>
      <c r="BI12" s="26" t="n">
        <f aca="false">IF(AN12="",0,IF(AN12&gt;=z4,w4,IF(AN12&gt;=z3,w3,IF(AN12&gt;=zEntry,w2,IF(AND(AN12&gt;=ExitZ,BI11&gt;0),w2,0)))))</f>
        <v>0</v>
      </c>
      <c r="BJ12" s="26" t="n">
        <f aca="false">IF(AO12="",0,IF(AO12&gt;=z4,w4,IF(AO12&gt;=z3,w3,IF(AO12&gt;=zEntry,w2,IF(AND(AO12&gt;=ExitZ,BJ11&gt;0),w2,0)))))</f>
        <v>0</v>
      </c>
      <c r="BK12" s="26" t="n">
        <f aca="false">IF(AP12="",0,IF(AP12&gt;=z4,w4,IF(AP12&gt;=z3,w3,IF(AP12&gt;=zEntry,w2,IF(AND(AP12&gt;=ExitZ,BK11&gt;0),w2,0)))))</f>
        <v>0</v>
      </c>
      <c r="BL12" s="26" t="n">
        <f aca="false">IF(AQ12="",0,IF(AQ12&gt;=z4,w4,IF(AQ12&gt;=z3,w3,IF(AQ12&gt;=zEntry,w2,IF(AND(AQ12&gt;=ExitZ,BL11&gt;0),w2,0)))))</f>
        <v>0</v>
      </c>
      <c r="BM12" s="23" t="n">
        <f aca="false">IF(EMFX_Data!X11&gt;=EMFX_Data!Y11,EMFX_Data!AE12-EMFX_Data!AF12,EMFX_Data!AF12-EMFX_Data!AE12)</f>
        <v>0.107987467582966</v>
      </c>
      <c r="BN12" s="23" t="n">
        <f aca="false">IF(EMFX_Data!X11&gt;=EMFX_Data!Z11,EMFX_Data!AE12-EMFX_Data!AG12,EMFX_Data!AG12-EMFX_Data!AE12)</f>
        <v>-0.0144719713785976</v>
      </c>
      <c r="BO12" s="23" t="n">
        <f aca="false">IF(EMFX_Data!X11&gt;=EMFX_Data!AA11,EMFX_Data!AE12-EMFX_Data!AH12,EMFX_Data!AH12-EMFX_Data!AE12)</f>
        <v>0.0572084896953486</v>
      </c>
      <c r="BP12" s="23" t="n">
        <f aca="false">IF(EMFX_Data!X11&gt;=EMFX_Data!AB11,EMFX_Data!AE12-EMFX_Data!AI12,EMFX_Data!AI12-EMFX_Data!AE12)</f>
        <v>0.0171485974226854</v>
      </c>
      <c r="BQ12" s="23" t="n">
        <f aca="false">IF(EMFX_Data!X11&gt;=EMFX_Data!AC11,EMFX_Data!AE12-EMFX_Data!AJ12,EMFX_Data!AJ12-EMFX_Data!AE12)</f>
        <v>0.00260669456954294</v>
      </c>
      <c r="BR12" s="23" t="n">
        <f aca="false">IF(EMFX_Data!X11&gt;=EMFX_Data!AD11,EMFX_Data!AE12-EMFX_Data!AK12,EMFX_Data!AK12-EMFX_Data!AE12)</f>
        <v>0.0391780451330986</v>
      </c>
      <c r="BS12" s="23" t="n">
        <f aca="false">IF(EMFX_Data!Y11&gt;=EMFX_Data!Z11,EMFX_Data!AF12-EMFX_Data!AG12,EMFX_Data!AG12-EMFX_Data!AF12)</f>
        <v>0.122459438961564</v>
      </c>
      <c r="BT12" s="23" t="n">
        <f aca="false">IF(EMFX_Data!Y11&gt;=EMFX_Data!AA11,EMFX_Data!AF12-EMFX_Data!AH12,EMFX_Data!AH12-EMFX_Data!AF12)</f>
        <v>-0.0507789778876177</v>
      </c>
      <c r="BU12" s="23" t="n">
        <f aca="false">IF(EMFX_Data!Y11&gt;=EMFX_Data!AB11,EMFX_Data!AF12-EMFX_Data!AI12,EMFX_Data!AI12-EMFX_Data!AF12)</f>
        <v>-0.0908388701602809</v>
      </c>
      <c r="BV12" s="23" t="n">
        <f aca="false">IF(EMFX_Data!Y11&gt;=EMFX_Data!AC11,EMFX_Data!AF12-EMFX_Data!AJ12,EMFX_Data!AJ12-EMFX_Data!AF12)</f>
        <v>0.110594162152509</v>
      </c>
      <c r="BW12" s="23" t="n">
        <f aca="false">IF(EMFX_Data!Y11&gt;=EMFX_Data!AD11,EMFX_Data!AF12-EMFX_Data!AK12,EMFX_Data!AK12-EMFX_Data!AF12)</f>
        <v>-0.0688094224498677</v>
      </c>
      <c r="BX12" s="23" t="n">
        <f aca="false">IF(EMFX_Data!Z11&gt;=EMFX_Data!AA11,EMFX_Data!AG12-EMFX_Data!AH12,EMFX_Data!AH12-EMFX_Data!AG12)</f>
        <v>0.0716804610739462</v>
      </c>
      <c r="BY12" s="23" t="n">
        <f aca="false">IF(EMFX_Data!Z11&gt;=EMFX_Data!AB11,EMFX_Data!AG12-EMFX_Data!AI12,EMFX_Data!AI12-EMFX_Data!AG12)</f>
        <v>0.031620568801283</v>
      </c>
      <c r="BZ12" s="23" t="n">
        <f aca="false">IF(EMFX_Data!Z11&gt;=EMFX_Data!AC11,EMFX_Data!AG12-EMFX_Data!AJ12,EMFX_Data!AJ12-EMFX_Data!AG12)</f>
        <v>-0.0118652768090547</v>
      </c>
      <c r="CA12" s="23" t="n">
        <f aca="false">IF(EMFX_Data!Z11&gt;=EMFX_Data!AD11,EMFX_Data!AG12-EMFX_Data!AK12,EMFX_Data!AK12-EMFX_Data!AG12)</f>
        <v>0.0536500165116962</v>
      </c>
      <c r="CB12" s="23" t="n">
        <f aca="false">IF(EMFX_Data!AA11&gt;=EMFX_Data!AB11,EMFX_Data!AH12-EMFX_Data!AI12,EMFX_Data!AI12-EMFX_Data!AH12)</f>
        <v>0.0400598922726632</v>
      </c>
      <c r="CC12" s="23" t="n">
        <f aca="false">IF(EMFX_Data!AA11&gt;=EMFX_Data!AC11,EMFX_Data!AH12-EMFX_Data!AJ12,EMFX_Data!AJ12-EMFX_Data!AH12)</f>
        <v>0.0598151842648915</v>
      </c>
      <c r="CD12" s="23" t="n">
        <f aca="false">IF(EMFX_Data!AA11&gt;=EMFX_Data!AD11,EMFX_Data!AH12-EMFX_Data!AK12,EMFX_Data!AK12-EMFX_Data!AH12)</f>
        <v>-0.01803044456225</v>
      </c>
      <c r="CE12" s="23" t="n">
        <f aca="false">IF(EMFX_Data!AB11&gt;=EMFX_Data!AC11,EMFX_Data!AI12-EMFX_Data!AJ12,EMFX_Data!AJ12-EMFX_Data!AI12)</f>
        <v>0.0197552919922283</v>
      </c>
      <c r="CF12" s="23" t="n">
        <f aca="false">IF(EMFX_Data!AB11&gt;=EMFX_Data!AD11,EMFX_Data!AI12-EMFX_Data!AK12,EMFX_Data!AK12-EMFX_Data!AI12)</f>
        <v>0.0220294477104132</v>
      </c>
      <c r="CG12" s="23" t="n">
        <f aca="false">IF(EMFX_Data!AC11&gt;=EMFX_Data!AD11,EMFX_Data!AJ12-EMFX_Data!AK12,EMFX_Data!AK12-EMFX_Data!AJ12)</f>
        <v>0.0417847397026415</v>
      </c>
      <c r="CH12" s="27" t="str">
        <f aca="false">IF(ROW()&lt;4+VolLB,"",STDEV(INDEX($BM:$BM,ROW()-VolLB+1):INDEX($BM:$BM,ROW()))*SQRT(12))</f>
        <v/>
      </c>
      <c r="CI12" s="27" t="str">
        <f aca="false">IF(ROW()&lt;4+VolLB,"",STDEV(INDEX($BN:$BN,ROW()-VolLB+1):INDEX($BN:$BN,ROW()))*SQRT(12))</f>
        <v/>
      </c>
      <c r="CJ12" s="27" t="str">
        <f aca="false">IF(ROW()&lt;4+VolLB,"",STDEV(INDEX($BO:$BO,ROW()-VolLB+1):INDEX($BO:$BO,ROW()))*SQRT(12))</f>
        <v/>
      </c>
      <c r="CK12" s="27" t="str">
        <f aca="false">IF(ROW()&lt;4+VolLB,"",STDEV(INDEX($BP:$BP,ROW()-VolLB+1):INDEX($BP:$BP,ROW()))*SQRT(12))</f>
        <v/>
      </c>
      <c r="CL12" s="27" t="str">
        <f aca="false">IF(ROW()&lt;4+VolLB,"",STDEV(INDEX($BQ:$BQ,ROW()-VolLB+1):INDEX($BQ:$BQ,ROW()))*SQRT(12))</f>
        <v/>
      </c>
      <c r="CM12" s="27" t="str">
        <f aca="false">IF(ROW()&lt;4+VolLB,"",STDEV(INDEX($BR:$BR,ROW()-VolLB+1):INDEX($BR:$BR,ROW()))*SQRT(12))</f>
        <v/>
      </c>
      <c r="CN12" s="27" t="str">
        <f aca="false">IF(ROW()&lt;4+VolLB,"",STDEV(INDEX($BS:$BS,ROW()-VolLB+1):INDEX($BS:$BS,ROW()))*SQRT(12))</f>
        <v/>
      </c>
      <c r="CO12" s="27" t="str">
        <f aca="false">IF(ROW()&lt;4+VolLB,"",STDEV(INDEX($BT:$BT,ROW()-VolLB+1):INDEX($BT:$BT,ROW()))*SQRT(12))</f>
        <v/>
      </c>
      <c r="CP12" s="27" t="str">
        <f aca="false">IF(ROW()&lt;4+VolLB,"",STDEV(INDEX($BU:$BU,ROW()-VolLB+1):INDEX($BU:$BU,ROW()))*SQRT(12))</f>
        <v/>
      </c>
      <c r="CQ12" s="27" t="str">
        <f aca="false">IF(ROW()&lt;4+VolLB,"",STDEV(INDEX($BV:$BV,ROW()-VolLB+1):INDEX($BV:$BV,ROW()))*SQRT(12))</f>
        <v/>
      </c>
      <c r="CR12" s="27" t="str">
        <f aca="false">IF(ROW()&lt;4+VolLB,"",STDEV(INDEX($BW:$BW,ROW()-VolLB+1):INDEX($BW:$BW,ROW()))*SQRT(12))</f>
        <v/>
      </c>
      <c r="CS12" s="27" t="str">
        <f aca="false">IF(ROW()&lt;4+VolLB,"",STDEV(INDEX($BX:$BX,ROW()-VolLB+1):INDEX($BX:$BX,ROW()))*SQRT(12))</f>
        <v/>
      </c>
      <c r="CT12" s="27" t="str">
        <f aca="false">IF(ROW()&lt;4+VolLB,"",STDEV(INDEX($BY:$BY,ROW()-VolLB+1):INDEX($BY:$BY,ROW()))*SQRT(12))</f>
        <v/>
      </c>
      <c r="CU12" s="27" t="str">
        <f aca="false">IF(ROW()&lt;4+VolLB,"",STDEV(INDEX($BZ:$BZ,ROW()-VolLB+1):INDEX($BZ:$BZ,ROW()))*SQRT(12))</f>
        <v/>
      </c>
      <c r="CV12" s="27" t="str">
        <f aca="false">IF(ROW()&lt;4+VolLB,"",STDEV(INDEX($CA:$CA,ROW()-VolLB+1):INDEX($CA:$CA,ROW()))*SQRT(12))</f>
        <v/>
      </c>
      <c r="CW12" s="27" t="str">
        <f aca="false">IF(ROW()&lt;4+VolLB,"",STDEV(INDEX($CB:$CB,ROW()-VolLB+1):INDEX($CB:$CB,ROW()))*SQRT(12))</f>
        <v/>
      </c>
      <c r="CX12" s="27" t="str">
        <f aca="false">IF(ROW()&lt;4+VolLB,"",STDEV(INDEX($CC:$CC,ROW()-VolLB+1):INDEX($CC:$CC,ROW()))*SQRT(12))</f>
        <v/>
      </c>
      <c r="CY12" s="27" t="str">
        <f aca="false">IF(ROW()&lt;4+VolLB,"",STDEV(INDEX($CD:$CD,ROW()-VolLB+1):INDEX($CD:$CD,ROW()))*SQRT(12))</f>
        <v/>
      </c>
      <c r="CZ12" s="27" t="str">
        <f aca="false">IF(ROW()&lt;4+VolLB,"",STDEV(INDEX($CE:$CE,ROW()-VolLB+1):INDEX($CE:$CE,ROW()))*SQRT(12))</f>
        <v/>
      </c>
      <c r="DA12" s="27" t="str">
        <f aca="false">IF(ROW()&lt;4+VolLB,"",STDEV(INDEX($CF:$CF,ROW()-VolLB+1):INDEX($CF:$CF,ROW()))*SQRT(12))</f>
        <v/>
      </c>
      <c r="DB12" s="27" t="str">
        <f aca="false">IF(ROW()&lt;4+VolLB,"",STDEV(INDEX($CG:$CG,ROW()-VolLB+1):INDEX($CG:$CG,ROW()))*SQRT(12))</f>
        <v/>
      </c>
      <c r="DC12" s="26" t="n">
        <f aca="false">IF(OR(AR12=0,CH12="",CH12=0),0,AR12*MIN(MaxScal,TgtVol/CH12))</f>
        <v>0</v>
      </c>
      <c r="DD12" s="26" t="n">
        <f aca="false">IF(OR(AS12=0,CI12="",CI12=0),0,AS12*MIN(MaxScal,TgtVol/CI12))</f>
        <v>0</v>
      </c>
      <c r="DE12" s="26" t="n">
        <f aca="false">IF(OR(AT12=0,CJ12="",CJ12=0),0,AT12*MIN(MaxScal,TgtVol/CJ12))</f>
        <v>0</v>
      </c>
      <c r="DF12" s="26" t="n">
        <f aca="false">IF(OR(AU12=0,CK12="",CK12=0),0,AU12*MIN(MaxScal,TgtVol/CK12))</f>
        <v>0</v>
      </c>
      <c r="DG12" s="26" t="n">
        <f aca="false">IF(OR(AV12=0,CL12="",CL12=0),0,AV12*MIN(MaxScal,TgtVol/CL12))</f>
        <v>0</v>
      </c>
      <c r="DH12" s="26" t="n">
        <f aca="false">IF(OR(AW12=0,CM12="",CM12=0),0,AW12*MIN(MaxScal,TgtVol/CM12))</f>
        <v>0</v>
      </c>
      <c r="DI12" s="26" t="n">
        <f aca="false">IF(OR(AX12=0,CN12="",CN12=0),0,AX12*MIN(MaxScal,TgtVol/CN12))</f>
        <v>0</v>
      </c>
      <c r="DJ12" s="26" t="n">
        <f aca="false">IF(OR(AY12=0,CO12="",CO12=0),0,AY12*MIN(MaxScal,TgtVol/CO12))</f>
        <v>0</v>
      </c>
      <c r="DK12" s="26" t="n">
        <f aca="false">IF(OR(AZ12=0,CP12="",CP12=0),0,AZ12*MIN(MaxScal,TgtVol/CP12))</f>
        <v>0</v>
      </c>
      <c r="DL12" s="26" t="n">
        <f aca="false">IF(OR(BA12=0,CQ12="",CQ12=0),0,BA12*MIN(MaxScal,TgtVol/CQ12))</f>
        <v>0</v>
      </c>
      <c r="DM12" s="26" t="n">
        <f aca="false">IF(OR(BB12=0,CR12="",CR12=0),0,BB12*MIN(MaxScal,TgtVol/CR12))</f>
        <v>0</v>
      </c>
      <c r="DN12" s="26" t="n">
        <f aca="false">IF(OR(BC12=0,CS12="",CS12=0),0,BC12*MIN(MaxScal,TgtVol/CS12))</f>
        <v>0</v>
      </c>
      <c r="DO12" s="26" t="n">
        <f aca="false">IF(OR(BD12=0,CT12="",CT12=0),0,BD12*MIN(MaxScal,TgtVol/CT12))</f>
        <v>0</v>
      </c>
      <c r="DP12" s="26" t="n">
        <f aca="false">IF(OR(BE12=0,CU12="",CU12=0),0,BE12*MIN(MaxScal,TgtVol/CU12))</f>
        <v>0</v>
      </c>
      <c r="DQ12" s="26" t="n">
        <f aca="false">IF(OR(BF12=0,CV12="",CV12=0),0,BF12*MIN(MaxScal,TgtVol/CV12))</f>
        <v>0</v>
      </c>
      <c r="DR12" s="26" t="n">
        <f aca="false">IF(OR(BG12=0,CW12="",CW12=0),0,BG12*MIN(MaxScal,TgtVol/CW12))</f>
        <v>0</v>
      </c>
      <c r="DS12" s="26" t="n">
        <f aca="false">IF(OR(BH12=0,CX12="",CX12=0),0,BH12*MIN(MaxScal,TgtVol/CX12))</f>
        <v>0</v>
      </c>
      <c r="DT12" s="26" t="n">
        <f aca="false">IF(OR(BI12=0,CY12="",CY12=0),0,BI12*MIN(MaxScal,TgtVol/CY12))</f>
        <v>0</v>
      </c>
      <c r="DU12" s="26" t="n">
        <f aca="false">IF(OR(BJ12=0,CZ12="",CZ12=0),0,BJ12*MIN(MaxScal,TgtVol/CZ12))</f>
        <v>0</v>
      </c>
      <c r="DV12" s="26" t="n">
        <f aca="false">IF(OR(BK12=0,DA12="",DA12=0),0,BK12*MIN(MaxScal,TgtVol/DA12))</f>
        <v>0</v>
      </c>
      <c r="DW12" s="26" t="n">
        <f aca="false">IF(OR(BL12=0,DB12="",DB12=0),0,BL12*MIN(MaxScal,TgtVol/DB12))</f>
        <v>0</v>
      </c>
      <c r="DX12" s="28" t="n">
        <f aca="false">IFERROR(DC11*BM12,"")</f>
        <v>0</v>
      </c>
      <c r="DY12" s="28" t="n">
        <f aca="false">IFERROR(DD11*BN12,"")</f>
        <v>-0</v>
      </c>
      <c r="DZ12" s="28" t="n">
        <f aca="false">IFERROR(DE11*BO12,"")</f>
        <v>0</v>
      </c>
      <c r="EA12" s="28" t="n">
        <f aca="false">IFERROR(DF11*BP12,"")</f>
        <v>0</v>
      </c>
      <c r="EB12" s="28" t="n">
        <f aca="false">IFERROR(DG11*BQ12,"")</f>
        <v>0</v>
      </c>
      <c r="EC12" s="28" t="n">
        <f aca="false">IFERROR(DH11*BR12,"")</f>
        <v>0</v>
      </c>
      <c r="ED12" s="28" t="n">
        <f aca="false">IFERROR(DI11*BS12,"")</f>
        <v>0</v>
      </c>
      <c r="EE12" s="28" t="n">
        <f aca="false">IFERROR(DJ11*BT12,"")</f>
        <v>-0</v>
      </c>
      <c r="EF12" s="28" t="n">
        <f aca="false">IFERROR(DK11*BU12,"")</f>
        <v>-0</v>
      </c>
      <c r="EG12" s="28" t="n">
        <f aca="false">IFERROR(DL11*BV12,"")</f>
        <v>0</v>
      </c>
      <c r="EH12" s="28" t="n">
        <f aca="false">IFERROR(DM11*BW12,"")</f>
        <v>-0</v>
      </c>
      <c r="EI12" s="28" t="n">
        <f aca="false">IFERROR(DN11*BX12,"")</f>
        <v>0</v>
      </c>
      <c r="EJ12" s="28" t="n">
        <f aca="false">IFERROR(DO11*BY12,"")</f>
        <v>0</v>
      </c>
      <c r="EK12" s="28" t="n">
        <f aca="false">IFERROR(DP11*BZ12,"")</f>
        <v>-0</v>
      </c>
      <c r="EL12" s="28" t="n">
        <f aca="false">IFERROR(DQ11*CA12,"")</f>
        <v>0</v>
      </c>
      <c r="EM12" s="28" t="n">
        <f aca="false">IFERROR(DR11*CB12,"")</f>
        <v>0</v>
      </c>
      <c r="EN12" s="28" t="n">
        <f aca="false">IFERROR(DS11*CC12,"")</f>
        <v>0</v>
      </c>
      <c r="EO12" s="28" t="n">
        <f aca="false">IFERROR(DT11*CD12,"")</f>
        <v>-0</v>
      </c>
      <c r="EP12" s="28" t="n">
        <f aca="false">IFERROR(DU11*CE12,"")</f>
        <v>0</v>
      </c>
      <c r="EQ12" s="28" t="n">
        <f aca="false">IFERROR(DV11*CF12,"")</f>
        <v>0</v>
      </c>
      <c r="ER12" s="28" t="n">
        <f aca="false">IFERROR(DW11*CG12,"")</f>
        <v>0</v>
      </c>
      <c r="ES12" s="28" t="n">
        <f aca="false">IF(ROW()=4,"",SUM(DX12:ER12))</f>
        <v>0</v>
      </c>
      <c r="ET12" s="29" t="n">
        <f aca="false">COUNTIF(AR12:BL12,"&gt;0")</f>
        <v>0</v>
      </c>
    </row>
    <row r="13" customFormat="false" ht="15" hidden="false" customHeight="false" outlineLevel="0" collapsed="false">
      <c r="A13" s="19" t="n">
        <v>38291</v>
      </c>
      <c r="B13" s="23" t="n">
        <f aca="false">ABS(EMFX_Data!X13-EMFX_Data!Y13)</f>
        <v>0.120452884295211</v>
      </c>
      <c r="C13" s="23" t="n">
        <f aca="false">ABS(EMFX_Data!X13-EMFX_Data!Z13)</f>
        <v>0.0338417722508666</v>
      </c>
      <c r="D13" s="23" t="n">
        <f aca="false">ABS(EMFX_Data!X13-EMFX_Data!AA13)</f>
        <v>0.030910722802064</v>
      </c>
      <c r="E13" s="23" t="n">
        <f aca="false">ABS(EMFX_Data!X13-EMFX_Data!AB13)</f>
        <v>0.0398795091112998</v>
      </c>
      <c r="F13" s="23" t="n">
        <f aca="false">ABS(EMFX_Data!X13-EMFX_Data!AC13)</f>
        <v>0.0320740937591735</v>
      </c>
      <c r="G13" s="23" t="n">
        <f aca="false">ABS(EMFX_Data!X13-EMFX_Data!AD13)</f>
        <v>0.0621431540731541</v>
      </c>
      <c r="H13" s="23" t="n">
        <f aca="false">ABS(EMFX_Data!Y13-EMFX_Data!Z13)</f>
        <v>0.154294656546077</v>
      </c>
      <c r="I13" s="23" t="n">
        <f aca="false">ABS(EMFX_Data!Y13-EMFX_Data!AA13)</f>
        <v>0.151363607097275</v>
      </c>
      <c r="J13" s="23" t="n">
        <f aca="false">ABS(EMFX_Data!Y13-EMFX_Data!AB13)</f>
        <v>0.16033239340651</v>
      </c>
      <c r="K13" s="23" t="n">
        <f aca="false">ABS(EMFX_Data!Y13-EMFX_Data!AC13)</f>
        <v>0.0883787905360371</v>
      </c>
      <c r="L13" s="23" t="n">
        <f aca="false">ABS(EMFX_Data!Y13-EMFX_Data!AD13)</f>
        <v>0.0583097302220565</v>
      </c>
      <c r="M13" s="23" t="n">
        <f aca="false">ABS(EMFX_Data!Z13-EMFX_Data!AA13)</f>
        <v>0.00293104944880263</v>
      </c>
      <c r="N13" s="23" t="n">
        <f aca="false">ABS(EMFX_Data!Z13-EMFX_Data!AB13)</f>
        <v>0.00603773686043319</v>
      </c>
      <c r="O13" s="23" t="n">
        <f aca="false">ABS(EMFX_Data!Z13-EMFX_Data!AC13)</f>
        <v>0.0659158660100401</v>
      </c>
      <c r="P13" s="23" t="n">
        <f aca="false">ABS(EMFX_Data!Z13-EMFX_Data!AD13)</f>
        <v>0.0959849263240207</v>
      </c>
      <c r="Q13" s="23" t="n">
        <f aca="false">ABS(EMFX_Data!AA13-EMFX_Data!AB13)</f>
        <v>0.00896878630923581</v>
      </c>
      <c r="R13" s="23" t="n">
        <f aca="false">ABS(EMFX_Data!AA13-EMFX_Data!AC13)</f>
        <v>0.0629848165612374</v>
      </c>
      <c r="S13" s="23" t="n">
        <f aca="false">ABS(EMFX_Data!AA13-EMFX_Data!AD13)</f>
        <v>0.093053876875218</v>
      </c>
      <c r="T13" s="23" t="n">
        <f aca="false">ABS(EMFX_Data!AB13-EMFX_Data!AC13)</f>
        <v>0.0719536028704733</v>
      </c>
      <c r="U13" s="23" t="n">
        <f aca="false">ABS(EMFX_Data!AB13-EMFX_Data!AD13)</f>
        <v>0.102022663184454</v>
      </c>
      <c r="V13" s="23" t="n">
        <f aca="false">ABS(EMFX_Data!AC13-EMFX_Data!AD13)</f>
        <v>0.0300690603139806</v>
      </c>
      <c r="W13" s="26" t="str">
        <f aca="false">IF(ROW()&lt;4+MinObs-1,"",IFERROR((B13-AVERAGE(B$4:B13))/STDEV(B$4:B13),""))</f>
        <v/>
      </c>
      <c r="X13" s="26" t="str">
        <f aca="false">IF(ROW()&lt;4+MinObs-1,"",IFERROR((C13-AVERAGE(C$4:C13))/STDEV(C$4:C13),""))</f>
        <v/>
      </c>
      <c r="Y13" s="26" t="str">
        <f aca="false">IF(ROW()&lt;4+MinObs-1,"",IFERROR((D13-AVERAGE(D$4:D13))/STDEV(D$4:D13),""))</f>
        <v/>
      </c>
      <c r="Z13" s="26" t="str">
        <f aca="false">IF(ROW()&lt;4+MinObs-1,"",IFERROR((E13-AVERAGE(E$4:E13))/STDEV(E$4:E13),""))</f>
        <v/>
      </c>
      <c r="AA13" s="26" t="str">
        <f aca="false">IF(ROW()&lt;4+MinObs-1,"",IFERROR((F13-AVERAGE(F$4:F13))/STDEV(F$4:F13),""))</f>
        <v/>
      </c>
      <c r="AB13" s="26" t="str">
        <f aca="false">IF(ROW()&lt;4+MinObs-1,"",IFERROR((G13-AVERAGE(G$4:G13))/STDEV(G$4:G13),""))</f>
        <v/>
      </c>
      <c r="AC13" s="26" t="str">
        <f aca="false">IF(ROW()&lt;4+MinObs-1,"",IFERROR((H13-AVERAGE(H$4:H13))/STDEV(H$4:H13),""))</f>
        <v/>
      </c>
      <c r="AD13" s="26" t="str">
        <f aca="false">IF(ROW()&lt;4+MinObs-1,"",IFERROR((I13-AVERAGE(I$4:I13))/STDEV(I$4:I13),""))</f>
        <v/>
      </c>
      <c r="AE13" s="26" t="str">
        <f aca="false">IF(ROW()&lt;4+MinObs-1,"",IFERROR((J13-AVERAGE(J$4:J13))/STDEV(J$4:J13),""))</f>
        <v/>
      </c>
      <c r="AF13" s="26" t="str">
        <f aca="false">IF(ROW()&lt;4+MinObs-1,"",IFERROR((K13-AVERAGE(K$4:K13))/STDEV(K$4:K13),""))</f>
        <v/>
      </c>
      <c r="AG13" s="26" t="str">
        <f aca="false">IF(ROW()&lt;4+MinObs-1,"",IFERROR((L13-AVERAGE(L$4:L13))/STDEV(L$4:L13),""))</f>
        <v/>
      </c>
      <c r="AH13" s="26" t="str">
        <f aca="false">IF(ROW()&lt;4+MinObs-1,"",IFERROR((M13-AVERAGE(M$4:M13))/STDEV(M$4:M13),""))</f>
        <v/>
      </c>
      <c r="AI13" s="26" t="str">
        <f aca="false">IF(ROW()&lt;4+MinObs-1,"",IFERROR((N13-AVERAGE(N$4:N13))/STDEV(N$4:N13),""))</f>
        <v/>
      </c>
      <c r="AJ13" s="26" t="str">
        <f aca="false">IF(ROW()&lt;4+MinObs-1,"",IFERROR((O13-AVERAGE(O$4:O13))/STDEV(O$4:O13),""))</f>
        <v/>
      </c>
      <c r="AK13" s="26" t="str">
        <f aca="false">IF(ROW()&lt;4+MinObs-1,"",IFERROR((P13-AVERAGE(P$4:P13))/STDEV(P$4:P13),""))</f>
        <v/>
      </c>
      <c r="AL13" s="26" t="str">
        <f aca="false">IF(ROW()&lt;4+MinObs-1,"",IFERROR((Q13-AVERAGE(Q$4:Q13))/STDEV(Q$4:Q13),""))</f>
        <v/>
      </c>
      <c r="AM13" s="26" t="str">
        <f aca="false">IF(ROW()&lt;4+MinObs-1,"",IFERROR((R13-AVERAGE(R$4:R13))/STDEV(R$4:R13),""))</f>
        <v/>
      </c>
      <c r="AN13" s="26" t="str">
        <f aca="false">IF(ROW()&lt;4+MinObs-1,"",IFERROR((S13-AVERAGE(S$4:S13))/STDEV(S$4:S13),""))</f>
        <v/>
      </c>
      <c r="AO13" s="26" t="str">
        <f aca="false">IF(ROW()&lt;4+MinObs-1,"",IFERROR((T13-AVERAGE(T$4:T13))/STDEV(T$4:T13),""))</f>
        <v/>
      </c>
      <c r="AP13" s="26" t="str">
        <f aca="false">IF(ROW()&lt;4+MinObs-1,"",IFERROR((U13-AVERAGE(U$4:U13))/STDEV(U$4:U13),""))</f>
        <v/>
      </c>
      <c r="AQ13" s="26" t="str">
        <f aca="false">IF(ROW()&lt;4+MinObs-1,"",IFERROR((V13-AVERAGE(V$4:V13))/STDEV(V$4:V13),""))</f>
        <v/>
      </c>
      <c r="AR13" s="26" t="n">
        <f aca="false">IF(W13="",0,IF(W13&gt;=z4,w4,IF(W13&gt;=z3,w3,IF(W13&gt;=zEntry,w2,IF(AND(W13&gt;=ExitZ,AR12&gt;0),w2,0)))))</f>
        <v>0</v>
      </c>
      <c r="AS13" s="26" t="n">
        <f aca="false">IF(X13="",0,IF(X13&gt;=z4,w4,IF(X13&gt;=z3,w3,IF(X13&gt;=zEntry,w2,IF(AND(X13&gt;=ExitZ,AS12&gt;0),w2,0)))))</f>
        <v>0</v>
      </c>
      <c r="AT13" s="26" t="n">
        <f aca="false">IF(Y13="",0,IF(Y13&gt;=z4,w4,IF(Y13&gt;=z3,w3,IF(Y13&gt;=zEntry,w2,IF(AND(Y13&gt;=ExitZ,AT12&gt;0),w2,0)))))</f>
        <v>0</v>
      </c>
      <c r="AU13" s="26" t="n">
        <f aca="false">IF(Z13="",0,IF(Z13&gt;=z4,w4,IF(Z13&gt;=z3,w3,IF(Z13&gt;=zEntry,w2,IF(AND(Z13&gt;=ExitZ,AU12&gt;0),w2,0)))))</f>
        <v>0</v>
      </c>
      <c r="AV13" s="26" t="n">
        <f aca="false">IF(AA13="",0,IF(AA13&gt;=z4,w4,IF(AA13&gt;=z3,w3,IF(AA13&gt;=zEntry,w2,IF(AND(AA13&gt;=ExitZ,AV12&gt;0),w2,0)))))</f>
        <v>0</v>
      </c>
      <c r="AW13" s="26" t="n">
        <f aca="false">IF(AB13="",0,IF(AB13&gt;=z4,w4,IF(AB13&gt;=z3,w3,IF(AB13&gt;=zEntry,w2,IF(AND(AB13&gt;=ExitZ,AW12&gt;0),w2,0)))))</f>
        <v>0</v>
      </c>
      <c r="AX13" s="26" t="n">
        <f aca="false">IF(AC13="",0,IF(AC13&gt;=z4,w4,IF(AC13&gt;=z3,w3,IF(AC13&gt;=zEntry,w2,IF(AND(AC13&gt;=ExitZ,AX12&gt;0),w2,0)))))</f>
        <v>0</v>
      </c>
      <c r="AY13" s="26" t="n">
        <f aca="false">IF(AD13="",0,IF(AD13&gt;=z4,w4,IF(AD13&gt;=z3,w3,IF(AD13&gt;=zEntry,w2,IF(AND(AD13&gt;=ExitZ,AY12&gt;0),w2,0)))))</f>
        <v>0</v>
      </c>
      <c r="AZ13" s="26" t="n">
        <f aca="false">IF(AE13="",0,IF(AE13&gt;=z4,w4,IF(AE13&gt;=z3,w3,IF(AE13&gt;=zEntry,w2,IF(AND(AE13&gt;=ExitZ,AZ12&gt;0),w2,0)))))</f>
        <v>0</v>
      </c>
      <c r="BA13" s="26" t="n">
        <f aca="false">IF(AF13="",0,IF(AF13&gt;=z4,w4,IF(AF13&gt;=z3,w3,IF(AF13&gt;=zEntry,w2,IF(AND(AF13&gt;=ExitZ,BA12&gt;0),w2,0)))))</f>
        <v>0</v>
      </c>
      <c r="BB13" s="26" t="n">
        <f aca="false">IF(AG13="",0,IF(AG13&gt;=z4,w4,IF(AG13&gt;=z3,w3,IF(AG13&gt;=zEntry,w2,IF(AND(AG13&gt;=ExitZ,BB12&gt;0),w2,0)))))</f>
        <v>0</v>
      </c>
      <c r="BC13" s="26" t="n">
        <f aca="false">IF(AH13="",0,IF(AH13&gt;=z4,w4,IF(AH13&gt;=z3,w3,IF(AH13&gt;=zEntry,w2,IF(AND(AH13&gt;=ExitZ,BC12&gt;0),w2,0)))))</f>
        <v>0</v>
      </c>
      <c r="BD13" s="26" t="n">
        <f aca="false">IF(AI13="",0,IF(AI13&gt;=z4,w4,IF(AI13&gt;=z3,w3,IF(AI13&gt;=zEntry,w2,IF(AND(AI13&gt;=ExitZ,BD12&gt;0),w2,0)))))</f>
        <v>0</v>
      </c>
      <c r="BE13" s="26" t="n">
        <f aca="false">IF(AJ13="",0,IF(AJ13&gt;=z4,w4,IF(AJ13&gt;=z3,w3,IF(AJ13&gt;=zEntry,w2,IF(AND(AJ13&gt;=ExitZ,BE12&gt;0),w2,0)))))</f>
        <v>0</v>
      </c>
      <c r="BF13" s="26" t="n">
        <f aca="false">IF(AK13="",0,IF(AK13&gt;=z4,w4,IF(AK13&gt;=z3,w3,IF(AK13&gt;=zEntry,w2,IF(AND(AK13&gt;=ExitZ,BF12&gt;0),w2,0)))))</f>
        <v>0</v>
      </c>
      <c r="BG13" s="26" t="n">
        <f aca="false">IF(AL13="",0,IF(AL13&gt;=z4,w4,IF(AL13&gt;=z3,w3,IF(AL13&gt;=zEntry,w2,IF(AND(AL13&gt;=ExitZ,BG12&gt;0),w2,0)))))</f>
        <v>0</v>
      </c>
      <c r="BH13" s="26" t="n">
        <f aca="false">IF(AM13="",0,IF(AM13&gt;=z4,w4,IF(AM13&gt;=z3,w3,IF(AM13&gt;=zEntry,w2,IF(AND(AM13&gt;=ExitZ,BH12&gt;0),w2,0)))))</f>
        <v>0</v>
      </c>
      <c r="BI13" s="26" t="n">
        <f aca="false">IF(AN13="",0,IF(AN13&gt;=z4,w4,IF(AN13&gt;=z3,w3,IF(AN13&gt;=zEntry,w2,IF(AND(AN13&gt;=ExitZ,BI12&gt;0),w2,0)))))</f>
        <v>0</v>
      </c>
      <c r="BJ13" s="26" t="n">
        <f aca="false">IF(AO13="",0,IF(AO13&gt;=z4,w4,IF(AO13&gt;=z3,w3,IF(AO13&gt;=zEntry,w2,IF(AND(AO13&gt;=ExitZ,BJ12&gt;0),w2,0)))))</f>
        <v>0</v>
      </c>
      <c r="BK13" s="26" t="n">
        <f aca="false">IF(AP13="",0,IF(AP13&gt;=z4,w4,IF(AP13&gt;=z3,w3,IF(AP13&gt;=zEntry,w2,IF(AND(AP13&gt;=ExitZ,BK12&gt;0),w2,0)))))</f>
        <v>0</v>
      </c>
      <c r="BL13" s="26" t="n">
        <f aca="false">IF(AQ13="",0,IF(AQ13&gt;=z4,w4,IF(AQ13&gt;=z3,w3,IF(AQ13&gt;=zEntry,w2,IF(AND(AQ13&gt;=ExitZ,BL12&gt;0),w2,0)))))</f>
        <v>0</v>
      </c>
      <c r="BM13" s="23" t="n">
        <f aca="false">IF(EMFX_Data!X12&gt;=EMFX_Data!Y12,EMFX_Data!AE13-EMFX_Data!AF13,EMFX_Data!AF13-EMFX_Data!AE13)</f>
        <v>-0.0554187078504978</v>
      </c>
      <c r="BN13" s="23" t="n">
        <f aca="false">IF(EMFX_Data!X12&gt;=EMFX_Data!Z12,EMFX_Data!AE13-EMFX_Data!AG13,EMFX_Data!AG13-EMFX_Data!AE13)</f>
        <v>-0.0103347915486222</v>
      </c>
      <c r="BO13" s="23" t="n">
        <f aca="false">IF(EMFX_Data!X12&gt;=EMFX_Data!AA12,EMFX_Data!AE13-EMFX_Data!AH13,EMFX_Data!AH13-EMFX_Data!AE13)</f>
        <v>0.00546713641791593</v>
      </c>
      <c r="BP13" s="23" t="n">
        <f aca="false">IF(EMFX_Data!X12&gt;=EMFX_Data!AB12,EMFX_Data!AE13-EMFX_Data!AI13,EMFX_Data!AI13-EMFX_Data!AE13)</f>
        <v>-0.0447242681036769</v>
      </c>
      <c r="BQ13" s="23" t="n">
        <f aca="false">IF(EMFX_Data!X12&gt;=EMFX_Data!AC12,EMFX_Data!AE13-EMFX_Data!AJ13,EMFX_Data!AJ13-EMFX_Data!AE13)</f>
        <v>-0.0212205537876768</v>
      </c>
      <c r="BR13" s="23" t="n">
        <f aca="false">IF(EMFX_Data!X12&gt;=EMFX_Data!AD12,EMFX_Data!AE13-EMFX_Data!AK13,EMFX_Data!AK13-EMFX_Data!AE13)</f>
        <v>0.126692142281782</v>
      </c>
      <c r="BS13" s="23" t="n">
        <f aca="false">IF(EMFX_Data!Y12&gt;=EMFX_Data!Z12,EMFX_Data!AF13-EMFX_Data!AG13,EMFX_Data!AG13-EMFX_Data!AF13)</f>
        <v>-0.06575349939912</v>
      </c>
      <c r="BT13" s="23" t="n">
        <f aca="false">IF(EMFX_Data!Y12&gt;=EMFX_Data!AA12,EMFX_Data!AF13-EMFX_Data!AH13,EMFX_Data!AH13-EMFX_Data!AF13)</f>
        <v>-0.0499515714325818</v>
      </c>
      <c r="BU13" s="23" t="n">
        <f aca="false">IF(EMFX_Data!Y12&gt;=EMFX_Data!AB12,EMFX_Data!AF13-EMFX_Data!AI13,EMFX_Data!AI13-EMFX_Data!AF13)</f>
        <v>-0.100142975954175</v>
      </c>
      <c r="BV13" s="23" t="n">
        <f aca="false">IF(EMFX_Data!Y12&gt;=EMFX_Data!AC12,EMFX_Data!AF13-EMFX_Data!AJ13,EMFX_Data!AJ13-EMFX_Data!AF13)</f>
        <v>-0.0341981540628209</v>
      </c>
      <c r="BW13" s="23" t="n">
        <f aca="false">IF(EMFX_Data!Y12&gt;=EMFX_Data!AD12,EMFX_Data!AF13-EMFX_Data!AK13,EMFX_Data!AK13-EMFX_Data!AF13)</f>
        <v>0.0712734344312844</v>
      </c>
      <c r="BX13" s="23" t="n">
        <f aca="false">IF(EMFX_Data!Z12&gt;=EMFX_Data!AA12,EMFX_Data!AG13-EMFX_Data!AH13,EMFX_Data!AH13-EMFX_Data!AG13)</f>
        <v>0.0158019279665382</v>
      </c>
      <c r="BY13" s="23" t="n">
        <f aca="false">IF(EMFX_Data!Z12&gt;=EMFX_Data!AB12,EMFX_Data!AG13-EMFX_Data!AI13,EMFX_Data!AI13-EMFX_Data!AG13)</f>
        <v>0.0343894765550547</v>
      </c>
      <c r="BZ13" s="23" t="n">
        <f aca="false">IF(EMFX_Data!Z12&gt;=EMFX_Data!AC12,EMFX_Data!AG13-EMFX_Data!AJ13,EMFX_Data!AJ13-EMFX_Data!AG13)</f>
        <v>-0.031555345336299</v>
      </c>
      <c r="CA13" s="23" t="n">
        <f aca="false">IF(EMFX_Data!Z12&gt;=EMFX_Data!AD12,EMFX_Data!AG13-EMFX_Data!AK13,EMFX_Data!AK13-EMFX_Data!AG13)</f>
        <v>0.137026933830404</v>
      </c>
      <c r="CB13" s="23" t="n">
        <f aca="false">IF(EMFX_Data!AA12&gt;=EMFX_Data!AB12,EMFX_Data!AH13-EMFX_Data!AI13,EMFX_Data!AI13-EMFX_Data!AH13)</f>
        <v>0.0501914045215929</v>
      </c>
      <c r="CC13" s="23" t="n">
        <f aca="false">IF(EMFX_Data!AA12&gt;=EMFX_Data!AC12,EMFX_Data!AH13-EMFX_Data!AJ13,EMFX_Data!AJ13-EMFX_Data!AH13)</f>
        <v>-0.0157534173697609</v>
      </c>
      <c r="CD13" s="23" t="n">
        <f aca="false">IF(EMFX_Data!AA12&gt;=EMFX_Data!AD12,EMFX_Data!AH13-EMFX_Data!AK13,EMFX_Data!AK13-EMFX_Data!AH13)</f>
        <v>0.121225005863866</v>
      </c>
      <c r="CE13" s="23" t="n">
        <f aca="false">IF(EMFX_Data!AB12&gt;=EMFX_Data!AC12,EMFX_Data!AI13-EMFX_Data!AJ13,EMFX_Data!AJ13-EMFX_Data!AI13)</f>
        <v>-0.0659448218913538</v>
      </c>
      <c r="CF13" s="23" t="n">
        <f aca="false">IF(EMFX_Data!AB12&gt;=EMFX_Data!AD12,EMFX_Data!AI13-EMFX_Data!AK13,EMFX_Data!AK13-EMFX_Data!AI13)</f>
        <v>0.171416410385459</v>
      </c>
      <c r="CG13" s="23" t="n">
        <f aca="false">IF(EMFX_Data!AC12&gt;=EMFX_Data!AD12,EMFX_Data!AJ13-EMFX_Data!AK13,EMFX_Data!AK13-EMFX_Data!AJ13)</f>
        <v>0.105471588494105</v>
      </c>
      <c r="CH13" s="27" t="str">
        <f aca="false">IF(ROW()&lt;4+VolLB,"",STDEV(INDEX($BM:$BM,ROW()-VolLB+1):INDEX($BM:$BM,ROW()))*SQRT(12))</f>
        <v/>
      </c>
      <c r="CI13" s="27" t="str">
        <f aca="false">IF(ROW()&lt;4+VolLB,"",STDEV(INDEX($BN:$BN,ROW()-VolLB+1):INDEX($BN:$BN,ROW()))*SQRT(12))</f>
        <v/>
      </c>
      <c r="CJ13" s="27" t="str">
        <f aca="false">IF(ROW()&lt;4+VolLB,"",STDEV(INDEX($BO:$BO,ROW()-VolLB+1):INDEX($BO:$BO,ROW()))*SQRT(12))</f>
        <v/>
      </c>
      <c r="CK13" s="27" t="str">
        <f aca="false">IF(ROW()&lt;4+VolLB,"",STDEV(INDEX($BP:$BP,ROW()-VolLB+1):INDEX($BP:$BP,ROW()))*SQRT(12))</f>
        <v/>
      </c>
      <c r="CL13" s="27" t="str">
        <f aca="false">IF(ROW()&lt;4+VolLB,"",STDEV(INDEX($BQ:$BQ,ROW()-VolLB+1):INDEX($BQ:$BQ,ROW()))*SQRT(12))</f>
        <v/>
      </c>
      <c r="CM13" s="27" t="str">
        <f aca="false">IF(ROW()&lt;4+VolLB,"",STDEV(INDEX($BR:$BR,ROW()-VolLB+1):INDEX($BR:$BR,ROW()))*SQRT(12))</f>
        <v/>
      </c>
      <c r="CN13" s="27" t="str">
        <f aca="false">IF(ROW()&lt;4+VolLB,"",STDEV(INDEX($BS:$BS,ROW()-VolLB+1):INDEX($BS:$BS,ROW()))*SQRT(12))</f>
        <v/>
      </c>
      <c r="CO13" s="27" t="str">
        <f aca="false">IF(ROW()&lt;4+VolLB,"",STDEV(INDEX($BT:$BT,ROW()-VolLB+1):INDEX($BT:$BT,ROW()))*SQRT(12))</f>
        <v/>
      </c>
      <c r="CP13" s="27" t="str">
        <f aca="false">IF(ROW()&lt;4+VolLB,"",STDEV(INDEX($BU:$BU,ROW()-VolLB+1):INDEX($BU:$BU,ROW()))*SQRT(12))</f>
        <v/>
      </c>
      <c r="CQ13" s="27" t="str">
        <f aca="false">IF(ROW()&lt;4+VolLB,"",STDEV(INDEX($BV:$BV,ROW()-VolLB+1):INDEX($BV:$BV,ROW()))*SQRT(12))</f>
        <v/>
      </c>
      <c r="CR13" s="27" t="str">
        <f aca="false">IF(ROW()&lt;4+VolLB,"",STDEV(INDEX($BW:$BW,ROW()-VolLB+1):INDEX($BW:$BW,ROW()))*SQRT(12))</f>
        <v/>
      </c>
      <c r="CS13" s="27" t="str">
        <f aca="false">IF(ROW()&lt;4+VolLB,"",STDEV(INDEX($BX:$BX,ROW()-VolLB+1):INDEX($BX:$BX,ROW()))*SQRT(12))</f>
        <v/>
      </c>
      <c r="CT13" s="27" t="str">
        <f aca="false">IF(ROW()&lt;4+VolLB,"",STDEV(INDEX($BY:$BY,ROW()-VolLB+1):INDEX($BY:$BY,ROW()))*SQRT(12))</f>
        <v/>
      </c>
      <c r="CU13" s="27" t="str">
        <f aca="false">IF(ROW()&lt;4+VolLB,"",STDEV(INDEX($BZ:$BZ,ROW()-VolLB+1):INDEX($BZ:$BZ,ROW()))*SQRT(12))</f>
        <v/>
      </c>
      <c r="CV13" s="27" t="str">
        <f aca="false">IF(ROW()&lt;4+VolLB,"",STDEV(INDEX($CA:$CA,ROW()-VolLB+1):INDEX($CA:$CA,ROW()))*SQRT(12))</f>
        <v/>
      </c>
      <c r="CW13" s="27" t="str">
        <f aca="false">IF(ROW()&lt;4+VolLB,"",STDEV(INDEX($CB:$CB,ROW()-VolLB+1):INDEX($CB:$CB,ROW()))*SQRT(12))</f>
        <v/>
      </c>
      <c r="CX13" s="27" t="str">
        <f aca="false">IF(ROW()&lt;4+VolLB,"",STDEV(INDEX($CC:$CC,ROW()-VolLB+1):INDEX($CC:$CC,ROW()))*SQRT(12))</f>
        <v/>
      </c>
      <c r="CY13" s="27" t="str">
        <f aca="false">IF(ROW()&lt;4+VolLB,"",STDEV(INDEX($CD:$CD,ROW()-VolLB+1):INDEX($CD:$CD,ROW()))*SQRT(12))</f>
        <v/>
      </c>
      <c r="CZ13" s="27" t="str">
        <f aca="false">IF(ROW()&lt;4+VolLB,"",STDEV(INDEX($CE:$CE,ROW()-VolLB+1):INDEX($CE:$CE,ROW()))*SQRT(12))</f>
        <v/>
      </c>
      <c r="DA13" s="27" t="str">
        <f aca="false">IF(ROW()&lt;4+VolLB,"",STDEV(INDEX($CF:$CF,ROW()-VolLB+1):INDEX($CF:$CF,ROW()))*SQRT(12))</f>
        <v/>
      </c>
      <c r="DB13" s="27" t="str">
        <f aca="false">IF(ROW()&lt;4+VolLB,"",STDEV(INDEX($CG:$CG,ROW()-VolLB+1):INDEX($CG:$CG,ROW()))*SQRT(12))</f>
        <v/>
      </c>
      <c r="DC13" s="26" t="n">
        <f aca="false">IF(OR(AR13=0,CH13="",CH13=0),0,AR13*MIN(MaxScal,TgtVol/CH13))</f>
        <v>0</v>
      </c>
      <c r="DD13" s="26" t="n">
        <f aca="false">IF(OR(AS13=0,CI13="",CI13=0),0,AS13*MIN(MaxScal,TgtVol/CI13))</f>
        <v>0</v>
      </c>
      <c r="DE13" s="26" t="n">
        <f aca="false">IF(OR(AT13=0,CJ13="",CJ13=0),0,AT13*MIN(MaxScal,TgtVol/CJ13))</f>
        <v>0</v>
      </c>
      <c r="DF13" s="26" t="n">
        <f aca="false">IF(OR(AU13=0,CK13="",CK13=0),0,AU13*MIN(MaxScal,TgtVol/CK13))</f>
        <v>0</v>
      </c>
      <c r="DG13" s="26" t="n">
        <f aca="false">IF(OR(AV13=0,CL13="",CL13=0),0,AV13*MIN(MaxScal,TgtVol/CL13))</f>
        <v>0</v>
      </c>
      <c r="DH13" s="26" t="n">
        <f aca="false">IF(OR(AW13=0,CM13="",CM13=0),0,AW13*MIN(MaxScal,TgtVol/CM13))</f>
        <v>0</v>
      </c>
      <c r="DI13" s="26" t="n">
        <f aca="false">IF(OR(AX13=0,CN13="",CN13=0),0,AX13*MIN(MaxScal,TgtVol/CN13))</f>
        <v>0</v>
      </c>
      <c r="DJ13" s="26" t="n">
        <f aca="false">IF(OR(AY13=0,CO13="",CO13=0),0,AY13*MIN(MaxScal,TgtVol/CO13))</f>
        <v>0</v>
      </c>
      <c r="DK13" s="26" t="n">
        <f aca="false">IF(OR(AZ13=0,CP13="",CP13=0),0,AZ13*MIN(MaxScal,TgtVol/CP13))</f>
        <v>0</v>
      </c>
      <c r="DL13" s="26" t="n">
        <f aca="false">IF(OR(BA13=0,CQ13="",CQ13=0),0,BA13*MIN(MaxScal,TgtVol/CQ13))</f>
        <v>0</v>
      </c>
      <c r="DM13" s="26" t="n">
        <f aca="false">IF(OR(BB13=0,CR13="",CR13=0),0,BB13*MIN(MaxScal,TgtVol/CR13))</f>
        <v>0</v>
      </c>
      <c r="DN13" s="26" t="n">
        <f aca="false">IF(OR(BC13=0,CS13="",CS13=0),0,BC13*MIN(MaxScal,TgtVol/CS13))</f>
        <v>0</v>
      </c>
      <c r="DO13" s="26" t="n">
        <f aca="false">IF(OR(BD13=0,CT13="",CT13=0),0,BD13*MIN(MaxScal,TgtVol/CT13))</f>
        <v>0</v>
      </c>
      <c r="DP13" s="26" t="n">
        <f aca="false">IF(OR(BE13=0,CU13="",CU13=0),0,BE13*MIN(MaxScal,TgtVol/CU13))</f>
        <v>0</v>
      </c>
      <c r="DQ13" s="26" t="n">
        <f aca="false">IF(OR(BF13=0,CV13="",CV13=0),0,BF13*MIN(MaxScal,TgtVol/CV13))</f>
        <v>0</v>
      </c>
      <c r="DR13" s="26" t="n">
        <f aca="false">IF(OR(BG13=0,CW13="",CW13=0),0,BG13*MIN(MaxScal,TgtVol/CW13))</f>
        <v>0</v>
      </c>
      <c r="DS13" s="26" t="n">
        <f aca="false">IF(OR(BH13=0,CX13="",CX13=0),0,BH13*MIN(MaxScal,TgtVol/CX13))</f>
        <v>0</v>
      </c>
      <c r="DT13" s="26" t="n">
        <f aca="false">IF(OR(BI13=0,CY13="",CY13=0),0,BI13*MIN(MaxScal,TgtVol/CY13))</f>
        <v>0</v>
      </c>
      <c r="DU13" s="26" t="n">
        <f aca="false">IF(OR(BJ13=0,CZ13="",CZ13=0),0,BJ13*MIN(MaxScal,TgtVol/CZ13))</f>
        <v>0</v>
      </c>
      <c r="DV13" s="26" t="n">
        <f aca="false">IF(OR(BK13=0,DA13="",DA13=0),0,BK13*MIN(MaxScal,TgtVol/DA13))</f>
        <v>0</v>
      </c>
      <c r="DW13" s="26" t="n">
        <f aca="false">IF(OR(BL13=0,DB13="",DB13=0),0,BL13*MIN(MaxScal,TgtVol/DB13))</f>
        <v>0</v>
      </c>
      <c r="DX13" s="28" t="n">
        <f aca="false">IFERROR(DC12*BM13,"")</f>
        <v>-0</v>
      </c>
      <c r="DY13" s="28" t="n">
        <f aca="false">IFERROR(DD12*BN13,"")</f>
        <v>-0</v>
      </c>
      <c r="DZ13" s="28" t="n">
        <f aca="false">IFERROR(DE12*BO13,"")</f>
        <v>0</v>
      </c>
      <c r="EA13" s="28" t="n">
        <f aca="false">IFERROR(DF12*BP13,"")</f>
        <v>-0</v>
      </c>
      <c r="EB13" s="28" t="n">
        <f aca="false">IFERROR(DG12*BQ13,"")</f>
        <v>-0</v>
      </c>
      <c r="EC13" s="28" t="n">
        <f aca="false">IFERROR(DH12*BR13,"")</f>
        <v>0</v>
      </c>
      <c r="ED13" s="28" t="n">
        <f aca="false">IFERROR(DI12*BS13,"")</f>
        <v>-0</v>
      </c>
      <c r="EE13" s="28" t="n">
        <f aca="false">IFERROR(DJ12*BT13,"")</f>
        <v>-0</v>
      </c>
      <c r="EF13" s="28" t="n">
        <f aca="false">IFERROR(DK12*BU13,"")</f>
        <v>-0</v>
      </c>
      <c r="EG13" s="28" t="n">
        <f aca="false">IFERROR(DL12*BV13,"")</f>
        <v>-0</v>
      </c>
      <c r="EH13" s="28" t="n">
        <f aca="false">IFERROR(DM12*BW13,"")</f>
        <v>0</v>
      </c>
      <c r="EI13" s="28" t="n">
        <f aca="false">IFERROR(DN12*BX13,"")</f>
        <v>0</v>
      </c>
      <c r="EJ13" s="28" t="n">
        <f aca="false">IFERROR(DO12*BY13,"")</f>
        <v>0</v>
      </c>
      <c r="EK13" s="28" t="n">
        <f aca="false">IFERROR(DP12*BZ13,"")</f>
        <v>-0</v>
      </c>
      <c r="EL13" s="28" t="n">
        <f aca="false">IFERROR(DQ12*CA13,"")</f>
        <v>0</v>
      </c>
      <c r="EM13" s="28" t="n">
        <f aca="false">IFERROR(DR12*CB13,"")</f>
        <v>0</v>
      </c>
      <c r="EN13" s="28" t="n">
        <f aca="false">IFERROR(DS12*CC13,"")</f>
        <v>-0</v>
      </c>
      <c r="EO13" s="28" t="n">
        <f aca="false">IFERROR(DT12*CD13,"")</f>
        <v>0</v>
      </c>
      <c r="EP13" s="28" t="n">
        <f aca="false">IFERROR(DU12*CE13,"")</f>
        <v>-0</v>
      </c>
      <c r="EQ13" s="28" t="n">
        <f aca="false">IFERROR(DV12*CF13,"")</f>
        <v>0</v>
      </c>
      <c r="ER13" s="28" t="n">
        <f aca="false">IFERROR(DW12*CG13,"")</f>
        <v>0</v>
      </c>
      <c r="ES13" s="28" t="n">
        <f aca="false">IF(ROW()=4,"",SUM(DX13:ER13))</f>
        <v>0</v>
      </c>
      <c r="ET13" s="29" t="n">
        <f aca="false">COUNTIF(AR13:BL13,"&gt;0")</f>
        <v>0</v>
      </c>
    </row>
    <row r="14" customFormat="false" ht="15" hidden="false" customHeight="false" outlineLevel="0" collapsed="false">
      <c r="A14" s="19" t="n">
        <v>38321</v>
      </c>
      <c r="B14" s="23" t="n">
        <f aca="false">ABS(EMFX_Data!X14-EMFX_Data!Y14)</f>
        <v>0.156599671725695</v>
      </c>
      <c r="C14" s="23" t="n">
        <f aca="false">ABS(EMFX_Data!X14-EMFX_Data!Z14)</f>
        <v>0.0148833078836166</v>
      </c>
      <c r="D14" s="23" t="n">
        <f aca="false">ABS(EMFX_Data!X14-EMFX_Data!AA14)</f>
        <v>0.0225645234885699</v>
      </c>
      <c r="E14" s="23" t="n">
        <f aca="false">ABS(EMFX_Data!X14-EMFX_Data!AB14)</f>
        <v>0.026869491318938</v>
      </c>
      <c r="F14" s="23" t="n">
        <f aca="false">ABS(EMFX_Data!X14-EMFX_Data!AC14)</f>
        <v>0.0380026436211764</v>
      </c>
      <c r="G14" s="23" t="n">
        <f aca="false">ABS(EMFX_Data!X14-EMFX_Data!AD14)</f>
        <v>0.0802690666982064</v>
      </c>
      <c r="H14" s="23" t="n">
        <f aca="false">ABS(EMFX_Data!Y14-EMFX_Data!Z14)</f>
        <v>0.171482979609311</v>
      </c>
      <c r="I14" s="23" t="n">
        <f aca="false">ABS(EMFX_Data!Y14-EMFX_Data!AA14)</f>
        <v>0.134035148237125</v>
      </c>
      <c r="J14" s="23" t="n">
        <f aca="false">ABS(EMFX_Data!Y14-EMFX_Data!AB14)</f>
        <v>0.183469163044633</v>
      </c>
      <c r="K14" s="23" t="n">
        <f aca="false">ABS(EMFX_Data!Y14-EMFX_Data!AC14)</f>
        <v>0.118597028104518</v>
      </c>
      <c r="L14" s="23" t="n">
        <f aca="false">ABS(EMFX_Data!Y14-EMFX_Data!AD14)</f>
        <v>0.0763306050274881</v>
      </c>
      <c r="M14" s="23" t="n">
        <f aca="false">ABS(EMFX_Data!Z14-EMFX_Data!AA14)</f>
        <v>0.0374478313721864</v>
      </c>
      <c r="N14" s="23" t="n">
        <f aca="false">ABS(EMFX_Data!Z14-EMFX_Data!AB14)</f>
        <v>0.0119861834353214</v>
      </c>
      <c r="O14" s="23" t="n">
        <f aca="false">ABS(EMFX_Data!Z14-EMFX_Data!AC14)</f>
        <v>0.052885951504793</v>
      </c>
      <c r="P14" s="23" t="n">
        <f aca="false">ABS(EMFX_Data!Z14-EMFX_Data!AD14)</f>
        <v>0.095152374581823</v>
      </c>
      <c r="Q14" s="23" t="n">
        <f aca="false">ABS(EMFX_Data!AA14-EMFX_Data!AB14)</f>
        <v>0.0494340148075079</v>
      </c>
      <c r="R14" s="23" t="n">
        <f aca="false">ABS(EMFX_Data!AA14-EMFX_Data!AC14)</f>
        <v>0.0154381201326066</v>
      </c>
      <c r="S14" s="23" t="n">
        <f aca="false">ABS(EMFX_Data!AA14-EMFX_Data!AD14)</f>
        <v>0.0577045432096366</v>
      </c>
      <c r="T14" s="23" t="n">
        <f aca="false">ABS(EMFX_Data!AB14-EMFX_Data!AC14)</f>
        <v>0.0648721349401145</v>
      </c>
      <c r="U14" s="23" t="n">
        <f aca="false">ABS(EMFX_Data!AB14-EMFX_Data!AD14)</f>
        <v>0.107138558017144</v>
      </c>
      <c r="V14" s="23" t="n">
        <f aca="false">ABS(EMFX_Data!AC14-EMFX_Data!AD14)</f>
        <v>0.04226642307703</v>
      </c>
      <c r="W14" s="26" t="str">
        <f aca="false">IF(ROW()&lt;4+MinObs-1,"",IFERROR((B14-AVERAGE(B$4:B14))/STDEV(B$4:B14),""))</f>
        <v/>
      </c>
      <c r="X14" s="26" t="str">
        <f aca="false">IF(ROW()&lt;4+MinObs-1,"",IFERROR((C14-AVERAGE(C$4:C14))/STDEV(C$4:C14),""))</f>
        <v/>
      </c>
      <c r="Y14" s="26" t="str">
        <f aca="false">IF(ROW()&lt;4+MinObs-1,"",IFERROR((D14-AVERAGE(D$4:D14))/STDEV(D$4:D14),""))</f>
        <v/>
      </c>
      <c r="Z14" s="26" t="str">
        <f aca="false">IF(ROW()&lt;4+MinObs-1,"",IFERROR((E14-AVERAGE(E$4:E14))/STDEV(E$4:E14),""))</f>
        <v/>
      </c>
      <c r="AA14" s="26" t="str">
        <f aca="false">IF(ROW()&lt;4+MinObs-1,"",IFERROR((F14-AVERAGE(F$4:F14))/STDEV(F$4:F14),""))</f>
        <v/>
      </c>
      <c r="AB14" s="26" t="str">
        <f aca="false">IF(ROW()&lt;4+MinObs-1,"",IFERROR((G14-AVERAGE(G$4:G14))/STDEV(G$4:G14),""))</f>
        <v/>
      </c>
      <c r="AC14" s="26" t="str">
        <f aca="false">IF(ROW()&lt;4+MinObs-1,"",IFERROR((H14-AVERAGE(H$4:H14))/STDEV(H$4:H14),""))</f>
        <v/>
      </c>
      <c r="AD14" s="26" t="str">
        <f aca="false">IF(ROW()&lt;4+MinObs-1,"",IFERROR((I14-AVERAGE(I$4:I14))/STDEV(I$4:I14),""))</f>
        <v/>
      </c>
      <c r="AE14" s="26" t="str">
        <f aca="false">IF(ROW()&lt;4+MinObs-1,"",IFERROR((J14-AVERAGE(J$4:J14))/STDEV(J$4:J14),""))</f>
        <v/>
      </c>
      <c r="AF14" s="26" t="str">
        <f aca="false">IF(ROW()&lt;4+MinObs-1,"",IFERROR((K14-AVERAGE(K$4:K14))/STDEV(K$4:K14),""))</f>
        <v/>
      </c>
      <c r="AG14" s="26" t="str">
        <f aca="false">IF(ROW()&lt;4+MinObs-1,"",IFERROR((L14-AVERAGE(L$4:L14))/STDEV(L$4:L14),""))</f>
        <v/>
      </c>
      <c r="AH14" s="26" t="str">
        <f aca="false">IF(ROW()&lt;4+MinObs-1,"",IFERROR((M14-AVERAGE(M$4:M14))/STDEV(M$4:M14),""))</f>
        <v/>
      </c>
      <c r="AI14" s="26" t="str">
        <f aca="false">IF(ROW()&lt;4+MinObs-1,"",IFERROR((N14-AVERAGE(N$4:N14))/STDEV(N$4:N14),""))</f>
        <v/>
      </c>
      <c r="AJ14" s="26" t="str">
        <f aca="false">IF(ROW()&lt;4+MinObs-1,"",IFERROR((O14-AVERAGE(O$4:O14))/STDEV(O$4:O14),""))</f>
        <v/>
      </c>
      <c r="AK14" s="26" t="str">
        <f aca="false">IF(ROW()&lt;4+MinObs-1,"",IFERROR((P14-AVERAGE(P$4:P14))/STDEV(P$4:P14),""))</f>
        <v/>
      </c>
      <c r="AL14" s="26" t="str">
        <f aca="false">IF(ROW()&lt;4+MinObs-1,"",IFERROR((Q14-AVERAGE(Q$4:Q14))/STDEV(Q$4:Q14),""))</f>
        <v/>
      </c>
      <c r="AM14" s="26" t="str">
        <f aca="false">IF(ROW()&lt;4+MinObs-1,"",IFERROR((R14-AVERAGE(R$4:R14))/STDEV(R$4:R14),""))</f>
        <v/>
      </c>
      <c r="AN14" s="26" t="str">
        <f aca="false">IF(ROW()&lt;4+MinObs-1,"",IFERROR((S14-AVERAGE(S$4:S14))/STDEV(S$4:S14),""))</f>
        <v/>
      </c>
      <c r="AO14" s="26" t="str">
        <f aca="false">IF(ROW()&lt;4+MinObs-1,"",IFERROR((T14-AVERAGE(T$4:T14))/STDEV(T$4:T14),""))</f>
        <v/>
      </c>
      <c r="AP14" s="26" t="str">
        <f aca="false">IF(ROW()&lt;4+MinObs-1,"",IFERROR((U14-AVERAGE(U$4:U14))/STDEV(U$4:U14),""))</f>
        <v/>
      </c>
      <c r="AQ14" s="26" t="str">
        <f aca="false">IF(ROW()&lt;4+MinObs-1,"",IFERROR((V14-AVERAGE(V$4:V14))/STDEV(V$4:V14),""))</f>
        <v/>
      </c>
      <c r="AR14" s="26" t="n">
        <f aca="false">IF(W14="",0,IF(W14&gt;=z4,w4,IF(W14&gt;=z3,w3,IF(W14&gt;=zEntry,w2,IF(AND(W14&gt;=ExitZ,AR13&gt;0),w2,0)))))</f>
        <v>0</v>
      </c>
      <c r="AS14" s="26" t="n">
        <f aca="false">IF(X14="",0,IF(X14&gt;=z4,w4,IF(X14&gt;=z3,w3,IF(X14&gt;=zEntry,w2,IF(AND(X14&gt;=ExitZ,AS13&gt;0),w2,0)))))</f>
        <v>0</v>
      </c>
      <c r="AT14" s="26" t="n">
        <f aca="false">IF(Y14="",0,IF(Y14&gt;=z4,w4,IF(Y14&gt;=z3,w3,IF(Y14&gt;=zEntry,w2,IF(AND(Y14&gt;=ExitZ,AT13&gt;0),w2,0)))))</f>
        <v>0</v>
      </c>
      <c r="AU14" s="26" t="n">
        <f aca="false">IF(Z14="",0,IF(Z14&gt;=z4,w4,IF(Z14&gt;=z3,w3,IF(Z14&gt;=zEntry,w2,IF(AND(Z14&gt;=ExitZ,AU13&gt;0),w2,0)))))</f>
        <v>0</v>
      </c>
      <c r="AV14" s="26" t="n">
        <f aca="false">IF(AA14="",0,IF(AA14&gt;=z4,w4,IF(AA14&gt;=z3,w3,IF(AA14&gt;=zEntry,w2,IF(AND(AA14&gt;=ExitZ,AV13&gt;0),w2,0)))))</f>
        <v>0</v>
      </c>
      <c r="AW14" s="26" t="n">
        <f aca="false">IF(AB14="",0,IF(AB14&gt;=z4,w4,IF(AB14&gt;=z3,w3,IF(AB14&gt;=zEntry,w2,IF(AND(AB14&gt;=ExitZ,AW13&gt;0),w2,0)))))</f>
        <v>0</v>
      </c>
      <c r="AX14" s="26" t="n">
        <f aca="false">IF(AC14="",0,IF(AC14&gt;=z4,w4,IF(AC14&gt;=z3,w3,IF(AC14&gt;=zEntry,w2,IF(AND(AC14&gt;=ExitZ,AX13&gt;0),w2,0)))))</f>
        <v>0</v>
      </c>
      <c r="AY14" s="26" t="n">
        <f aca="false">IF(AD14="",0,IF(AD14&gt;=z4,w4,IF(AD14&gt;=z3,w3,IF(AD14&gt;=zEntry,w2,IF(AND(AD14&gt;=ExitZ,AY13&gt;0),w2,0)))))</f>
        <v>0</v>
      </c>
      <c r="AZ14" s="26" t="n">
        <f aca="false">IF(AE14="",0,IF(AE14&gt;=z4,w4,IF(AE14&gt;=z3,w3,IF(AE14&gt;=zEntry,w2,IF(AND(AE14&gt;=ExitZ,AZ13&gt;0),w2,0)))))</f>
        <v>0</v>
      </c>
      <c r="BA14" s="26" t="n">
        <f aca="false">IF(AF14="",0,IF(AF14&gt;=z4,w4,IF(AF14&gt;=z3,w3,IF(AF14&gt;=zEntry,w2,IF(AND(AF14&gt;=ExitZ,BA13&gt;0),w2,0)))))</f>
        <v>0</v>
      </c>
      <c r="BB14" s="26" t="n">
        <f aca="false">IF(AG14="",0,IF(AG14&gt;=z4,w4,IF(AG14&gt;=z3,w3,IF(AG14&gt;=zEntry,w2,IF(AND(AG14&gt;=ExitZ,BB13&gt;0),w2,0)))))</f>
        <v>0</v>
      </c>
      <c r="BC14" s="26" t="n">
        <f aca="false">IF(AH14="",0,IF(AH14&gt;=z4,w4,IF(AH14&gt;=z3,w3,IF(AH14&gt;=zEntry,w2,IF(AND(AH14&gt;=ExitZ,BC13&gt;0),w2,0)))))</f>
        <v>0</v>
      </c>
      <c r="BD14" s="26" t="n">
        <f aca="false">IF(AI14="",0,IF(AI14&gt;=z4,w4,IF(AI14&gt;=z3,w3,IF(AI14&gt;=zEntry,w2,IF(AND(AI14&gt;=ExitZ,BD13&gt;0),w2,0)))))</f>
        <v>0</v>
      </c>
      <c r="BE14" s="26" t="n">
        <f aca="false">IF(AJ14="",0,IF(AJ14&gt;=z4,w4,IF(AJ14&gt;=z3,w3,IF(AJ14&gt;=zEntry,w2,IF(AND(AJ14&gt;=ExitZ,BE13&gt;0),w2,0)))))</f>
        <v>0</v>
      </c>
      <c r="BF14" s="26" t="n">
        <f aca="false">IF(AK14="",0,IF(AK14&gt;=z4,w4,IF(AK14&gt;=z3,w3,IF(AK14&gt;=zEntry,w2,IF(AND(AK14&gt;=ExitZ,BF13&gt;0),w2,0)))))</f>
        <v>0</v>
      </c>
      <c r="BG14" s="26" t="n">
        <f aca="false">IF(AL14="",0,IF(AL14&gt;=z4,w4,IF(AL14&gt;=z3,w3,IF(AL14&gt;=zEntry,w2,IF(AND(AL14&gt;=ExitZ,BG13&gt;0),w2,0)))))</f>
        <v>0</v>
      </c>
      <c r="BH14" s="26" t="n">
        <f aca="false">IF(AM14="",0,IF(AM14&gt;=z4,w4,IF(AM14&gt;=z3,w3,IF(AM14&gt;=zEntry,w2,IF(AND(AM14&gt;=ExitZ,BH13&gt;0),w2,0)))))</f>
        <v>0</v>
      </c>
      <c r="BI14" s="26" t="n">
        <f aca="false">IF(AN14="",0,IF(AN14&gt;=z4,w4,IF(AN14&gt;=z3,w3,IF(AN14&gt;=zEntry,w2,IF(AND(AN14&gt;=ExitZ,BI13&gt;0),w2,0)))))</f>
        <v>0</v>
      </c>
      <c r="BJ14" s="26" t="n">
        <f aca="false">IF(AO14="",0,IF(AO14&gt;=z4,w4,IF(AO14&gt;=z3,w3,IF(AO14&gt;=zEntry,w2,IF(AND(AO14&gt;=ExitZ,BJ13&gt;0),w2,0)))))</f>
        <v>0</v>
      </c>
      <c r="BK14" s="26" t="n">
        <f aca="false">IF(AP14="",0,IF(AP14&gt;=z4,w4,IF(AP14&gt;=z3,w3,IF(AP14&gt;=zEntry,w2,IF(AND(AP14&gt;=ExitZ,BK13&gt;0),w2,0)))))</f>
        <v>0</v>
      </c>
      <c r="BL14" s="26" t="n">
        <f aca="false">IF(AQ14="",0,IF(AQ14&gt;=z4,w4,IF(AQ14&gt;=z3,w3,IF(AQ14&gt;=zEntry,w2,IF(AND(AQ14&gt;=ExitZ,BL13&gt;0),w2,0)))))</f>
        <v>0</v>
      </c>
      <c r="BM14" s="23" t="n">
        <f aca="false">IF(EMFX_Data!X13&gt;=EMFX_Data!Y13,EMFX_Data!AE14-EMFX_Data!AF14,EMFX_Data!AF14-EMFX_Data!AE14)</f>
        <v>-0.0544579978888569</v>
      </c>
      <c r="BN14" s="23" t="n">
        <f aca="false">IF(EMFX_Data!X13&gt;=EMFX_Data!Z13,EMFX_Data!AE14-EMFX_Data!AG14,EMFX_Data!AG14-EMFX_Data!AE14)</f>
        <v>0.0219356345258672</v>
      </c>
      <c r="BO14" s="23" t="n">
        <f aca="false">IF(EMFX_Data!X13&gt;=EMFX_Data!AA13,EMFX_Data!AE14-EMFX_Data!AH14,EMFX_Data!AH14-EMFX_Data!AE14)</f>
        <v>0.0578666647241879</v>
      </c>
      <c r="BP14" s="23" t="n">
        <f aca="false">IF(EMFX_Data!X13&gt;=EMFX_Data!AB13,EMFX_Data!AE14-EMFX_Data!AI14,EMFX_Data!AI14-EMFX_Data!AE14)</f>
        <v>0.0123761185853221</v>
      </c>
      <c r="BQ14" s="23" t="n">
        <f aca="false">IF(EMFX_Data!X13&gt;=EMFX_Data!AC13,EMFX_Data!AE14-EMFX_Data!AJ14,EMFX_Data!AJ14-EMFX_Data!AE14)</f>
        <v>-0.0068154283099533</v>
      </c>
      <c r="BR14" s="23" t="n">
        <f aca="false">IF(EMFX_Data!X13&gt;=EMFX_Data!AD13,EMFX_Data!AE14-EMFX_Data!AK14,EMFX_Data!AK14-EMFX_Data!AE14)</f>
        <v>-0.0293916439472488</v>
      </c>
      <c r="BS14" s="23" t="n">
        <f aca="false">IF(EMFX_Data!Y13&gt;=EMFX_Data!Z13,EMFX_Data!AF14-EMFX_Data!AG14,EMFX_Data!AG14-EMFX_Data!AF14)</f>
        <v>-0.0325223633629897</v>
      </c>
      <c r="BT14" s="23" t="n">
        <f aca="false">IF(EMFX_Data!Y13&gt;=EMFX_Data!AA13,EMFX_Data!AF14-EMFX_Data!AH14,EMFX_Data!AH14-EMFX_Data!AF14)</f>
        <v>0.00340866683533106</v>
      </c>
      <c r="BU14" s="23" t="n">
        <f aca="false">IF(EMFX_Data!Y13&gt;=EMFX_Data!AB13,EMFX_Data!AF14-EMFX_Data!AI14,EMFX_Data!AI14-EMFX_Data!AF14)</f>
        <v>-0.0420818793035348</v>
      </c>
      <c r="BV14" s="23" t="n">
        <f aca="false">IF(EMFX_Data!Y13&gt;=EMFX_Data!AC13,EMFX_Data!AF14-EMFX_Data!AJ14,EMFX_Data!AJ14-EMFX_Data!AF14)</f>
        <v>-0.0476425695789036</v>
      </c>
      <c r="BW14" s="23" t="n">
        <f aca="false">IF(EMFX_Data!Y13&gt;=EMFX_Data!AD13,EMFX_Data!AF14-EMFX_Data!AK14,EMFX_Data!AK14-EMFX_Data!AF14)</f>
        <v>-0.0250663539416081</v>
      </c>
      <c r="BX14" s="23" t="n">
        <f aca="false">IF(EMFX_Data!Z13&gt;=EMFX_Data!AA13,EMFX_Data!AG14-EMFX_Data!AH14,EMFX_Data!AH14-EMFX_Data!AG14)</f>
        <v>-0.0359310301983207</v>
      </c>
      <c r="BY14" s="23" t="n">
        <f aca="false">IF(EMFX_Data!Z13&gt;=EMFX_Data!AB13,EMFX_Data!AG14-EMFX_Data!AI14,EMFX_Data!AI14-EMFX_Data!AG14)</f>
        <v>-0.00955951594054511</v>
      </c>
      <c r="BZ14" s="23" t="n">
        <f aca="false">IF(EMFX_Data!Z13&gt;=EMFX_Data!AC13,EMFX_Data!AG14-EMFX_Data!AJ14,EMFX_Data!AJ14-EMFX_Data!AG14)</f>
        <v>0.0151202062159139</v>
      </c>
      <c r="CA14" s="23" t="n">
        <f aca="false">IF(EMFX_Data!Z13&gt;=EMFX_Data!AD13,EMFX_Data!AG14-EMFX_Data!AK14,EMFX_Data!AK14-EMFX_Data!AG14)</f>
        <v>-0.00745600942138156</v>
      </c>
      <c r="CB14" s="23" t="n">
        <f aca="false">IF(EMFX_Data!AA13&gt;=EMFX_Data!AB13,EMFX_Data!AH14-EMFX_Data!AI14,EMFX_Data!AI14-EMFX_Data!AH14)</f>
        <v>-0.0454905461388658</v>
      </c>
      <c r="CC14" s="23" t="n">
        <f aca="false">IF(EMFX_Data!AA13&gt;=EMFX_Data!AC13,EMFX_Data!AH14-EMFX_Data!AJ14,EMFX_Data!AJ14-EMFX_Data!AH14)</f>
        <v>0.0510512364142346</v>
      </c>
      <c r="CD14" s="23" t="n">
        <f aca="false">IF(EMFX_Data!AA13&gt;=EMFX_Data!AD13,EMFX_Data!AH14-EMFX_Data!AK14,EMFX_Data!AK14-EMFX_Data!AH14)</f>
        <v>0.0284750207769392</v>
      </c>
      <c r="CE14" s="23" t="n">
        <f aca="false">IF(EMFX_Data!AB13&gt;=EMFX_Data!AC13,EMFX_Data!AI14-EMFX_Data!AJ14,EMFX_Data!AJ14-EMFX_Data!AI14)</f>
        <v>0.00556069027536879</v>
      </c>
      <c r="CF14" s="23" t="n">
        <f aca="false">IF(EMFX_Data!AB13&gt;=EMFX_Data!AD13,EMFX_Data!AI14-EMFX_Data!AK14,EMFX_Data!AK14-EMFX_Data!AI14)</f>
        <v>-0.0170155253619267</v>
      </c>
      <c r="CG14" s="23" t="n">
        <f aca="false">IF(EMFX_Data!AC13&gt;=EMFX_Data!AD13,EMFX_Data!AJ14-EMFX_Data!AK14,EMFX_Data!AK14-EMFX_Data!AJ14)</f>
        <v>-0.0225762156372955</v>
      </c>
      <c r="CH14" s="27" t="str">
        <f aca="false">IF(ROW()&lt;4+VolLB,"",STDEV(INDEX($BM:$BM,ROW()-VolLB+1):INDEX($BM:$BM,ROW()))*SQRT(12))</f>
        <v/>
      </c>
      <c r="CI14" s="27" t="str">
        <f aca="false">IF(ROW()&lt;4+VolLB,"",STDEV(INDEX($BN:$BN,ROW()-VolLB+1):INDEX($BN:$BN,ROW()))*SQRT(12))</f>
        <v/>
      </c>
      <c r="CJ14" s="27" t="str">
        <f aca="false">IF(ROW()&lt;4+VolLB,"",STDEV(INDEX($BO:$BO,ROW()-VolLB+1):INDEX($BO:$BO,ROW()))*SQRT(12))</f>
        <v/>
      </c>
      <c r="CK14" s="27" t="str">
        <f aca="false">IF(ROW()&lt;4+VolLB,"",STDEV(INDEX($BP:$BP,ROW()-VolLB+1):INDEX($BP:$BP,ROW()))*SQRT(12))</f>
        <v/>
      </c>
      <c r="CL14" s="27" t="str">
        <f aca="false">IF(ROW()&lt;4+VolLB,"",STDEV(INDEX($BQ:$BQ,ROW()-VolLB+1):INDEX($BQ:$BQ,ROW()))*SQRT(12))</f>
        <v/>
      </c>
      <c r="CM14" s="27" t="str">
        <f aca="false">IF(ROW()&lt;4+VolLB,"",STDEV(INDEX($BR:$BR,ROW()-VolLB+1):INDEX($BR:$BR,ROW()))*SQRT(12))</f>
        <v/>
      </c>
      <c r="CN14" s="27" t="str">
        <f aca="false">IF(ROW()&lt;4+VolLB,"",STDEV(INDEX($BS:$BS,ROW()-VolLB+1):INDEX($BS:$BS,ROW()))*SQRT(12))</f>
        <v/>
      </c>
      <c r="CO14" s="27" t="str">
        <f aca="false">IF(ROW()&lt;4+VolLB,"",STDEV(INDEX($BT:$BT,ROW()-VolLB+1):INDEX($BT:$BT,ROW()))*SQRT(12))</f>
        <v/>
      </c>
      <c r="CP14" s="27" t="str">
        <f aca="false">IF(ROW()&lt;4+VolLB,"",STDEV(INDEX($BU:$BU,ROW()-VolLB+1):INDEX($BU:$BU,ROW()))*SQRT(12))</f>
        <v/>
      </c>
      <c r="CQ14" s="27" t="str">
        <f aca="false">IF(ROW()&lt;4+VolLB,"",STDEV(INDEX($BV:$BV,ROW()-VolLB+1):INDEX($BV:$BV,ROW()))*SQRT(12))</f>
        <v/>
      </c>
      <c r="CR14" s="27" t="str">
        <f aca="false">IF(ROW()&lt;4+VolLB,"",STDEV(INDEX($BW:$BW,ROW()-VolLB+1):INDEX($BW:$BW,ROW()))*SQRT(12))</f>
        <v/>
      </c>
      <c r="CS14" s="27" t="str">
        <f aca="false">IF(ROW()&lt;4+VolLB,"",STDEV(INDEX($BX:$BX,ROW()-VolLB+1):INDEX($BX:$BX,ROW()))*SQRT(12))</f>
        <v/>
      </c>
      <c r="CT14" s="27" t="str">
        <f aca="false">IF(ROW()&lt;4+VolLB,"",STDEV(INDEX($BY:$BY,ROW()-VolLB+1):INDEX($BY:$BY,ROW()))*SQRT(12))</f>
        <v/>
      </c>
      <c r="CU14" s="27" t="str">
        <f aca="false">IF(ROW()&lt;4+VolLB,"",STDEV(INDEX($BZ:$BZ,ROW()-VolLB+1):INDEX($BZ:$BZ,ROW()))*SQRT(12))</f>
        <v/>
      </c>
      <c r="CV14" s="27" t="str">
        <f aca="false">IF(ROW()&lt;4+VolLB,"",STDEV(INDEX($CA:$CA,ROW()-VolLB+1):INDEX($CA:$CA,ROW()))*SQRT(12))</f>
        <v/>
      </c>
      <c r="CW14" s="27" t="str">
        <f aca="false">IF(ROW()&lt;4+VolLB,"",STDEV(INDEX($CB:$CB,ROW()-VolLB+1):INDEX($CB:$CB,ROW()))*SQRT(12))</f>
        <v/>
      </c>
      <c r="CX14" s="27" t="str">
        <f aca="false">IF(ROW()&lt;4+VolLB,"",STDEV(INDEX($CC:$CC,ROW()-VolLB+1):INDEX($CC:$CC,ROW()))*SQRT(12))</f>
        <v/>
      </c>
      <c r="CY14" s="27" t="str">
        <f aca="false">IF(ROW()&lt;4+VolLB,"",STDEV(INDEX($CD:$CD,ROW()-VolLB+1):INDEX($CD:$CD,ROW()))*SQRT(12))</f>
        <v/>
      </c>
      <c r="CZ14" s="27" t="str">
        <f aca="false">IF(ROW()&lt;4+VolLB,"",STDEV(INDEX($CE:$CE,ROW()-VolLB+1):INDEX($CE:$CE,ROW()))*SQRT(12))</f>
        <v/>
      </c>
      <c r="DA14" s="27" t="str">
        <f aca="false">IF(ROW()&lt;4+VolLB,"",STDEV(INDEX($CF:$CF,ROW()-VolLB+1):INDEX($CF:$CF,ROW()))*SQRT(12))</f>
        <v/>
      </c>
      <c r="DB14" s="27" t="str">
        <f aca="false">IF(ROW()&lt;4+VolLB,"",STDEV(INDEX($CG:$CG,ROW()-VolLB+1):INDEX($CG:$CG,ROW()))*SQRT(12))</f>
        <v/>
      </c>
      <c r="DC14" s="26" t="n">
        <f aca="false">IF(OR(AR14=0,CH14="",CH14=0),0,AR14*MIN(MaxScal,TgtVol/CH14))</f>
        <v>0</v>
      </c>
      <c r="DD14" s="26" t="n">
        <f aca="false">IF(OR(AS14=0,CI14="",CI14=0),0,AS14*MIN(MaxScal,TgtVol/CI14))</f>
        <v>0</v>
      </c>
      <c r="DE14" s="26" t="n">
        <f aca="false">IF(OR(AT14=0,CJ14="",CJ14=0),0,AT14*MIN(MaxScal,TgtVol/CJ14))</f>
        <v>0</v>
      </c>
      <c r="DF14" s="26" t="n">
        <f aca="false">IF(OR(AU14=0,CK14="",CK14=0),0,AU14*MIN(MaxScal,TgtVol/CK14))</f>
        <v>0</v>
      </c>
      <c r="DG14" s="26" t="n">
        <f aca="false">IF(OR(AV14=0,CL14="",CL14=0),0,AV14*MIN(MaxScal,TgtVol/CL14))</f>
        <v>0</v>
      </c>
      <c r="DH14" s="26" t="n">
        <f aca="false">IF(OR(AW14=0,CM14="",CM14=0),0,AW14*MIN(MaxScal,TgtVol/CM14))</f>
        <v>0</v>
      </c>
      <c r="DI14" s="26" t="n">
        <f aca="false">IF(OR(AX14=0,CN14="",CN14=0),0,AX14*MIN(MaxScal,TgtVol/CN14))</f>
        <v>0</v>
      </c>
      <c r="DJ14" s="26" t="n">
        <f aca="false">IF(OR(AY14=0,CO14="",CO14=0),0,AY14*MIN(MaxScal,TgtVol/CO14))</f>
        <v>0</v>
      </c>
      <c r="DK14" s="26" t="n">
        <f aca="false">IF(OR(AZ14=0,CP14="",CP14=0),0,AZ14*MIN(MaxScal,TgtVol/CP14))</f>
        <v>0</v>
      </c>
      <c r="DL14" s="26" t="n">
        <f aca="false">IF(OR(BA14=0,CQ14="",CQ14=0),0,BA14*MIN(MaxScal,TgtVol/CQ14))</f>
        <v>0</v>
      </c>
      <c r="DM14" s="26" t="n">
        <f aca="false">IF(OR(BB14=0,CR14="",CR14=0),0,BB14*MIN(MaxScal,TgtVol/CR14))</f>
        <v>0</v>
      </c>
      <c r="DN14" s="26" t="n">
        <f aca="false">IF(OR(BC14=0,CS14="",CS14=0),0,BC14*MIN(MaxScal,TgtVol/CS14))</f>
        <v>0</v>
      </c>
      <c r="DO14" s="26" t="n">
        <f aca="false">IF(OR(BD14=0,CT14="",CT14=0),0,BD14*MIN(MaxScal,TgtVol/CT14))</f>
        <v>0</v>
      </c>
      <c r="DP14" s="26" t="n">
        <f aca="false">IF(OR(BE14=0,CU14="",CU14=0),0,BE14*MIN(MaxScal,TgtVol/CU14))</f>
        <v>0</v>
      </c>
      <c r="DQ14" s="26" t="n">
        <f aca="false">IF(OR(BF14=0,CV14="",CV14=0),0,BF14*MIN(MaxScal,TgtVol/CV14))</f>
        <v>0</v>
      </c>
      <c r="DR14" s="26" t="n">
        <f aca="false">IF(OR(BG14=0,CW14="",CW14=0),0,BG14*MIN(MaxScal,TgtVol/CW14))</f>
        <v>0</v>
      </c>
      <c r="DS14" s="26" t="n">
        <f aca="false">IF(OR(BH14=0,CX14="",CX14=0),0,BH14*MIN(MaxScal,TgtVol/CX14))</f>
        <v>0</v>
      </c>
      <c r="DT14" s="26" t="n">
        <f aca="false">IF(OR(BI14=0,CY14="",CY14=0),0,BI14*MIN(MaxScal,TgtVol/CY14))</f>
        <v>0</v>
      </c>
      <c r="DU14" s="26" t="n">
        <f aca="false">IF(OR(BJ14=0,CZ14="",CZ14=0),0,BJ14*MIN(MaxScal,TgtVol/CZ14))</f>
        <v>0</v>
      </c>
      <c r="DV14" s="26" t="n">
        <f aca="false">IF(OR(BK14=0,DA14="",DA14=0),0,BK14*MIN(MaxScal,TgtVol/DA14))</f>
        <v>0</v>
      </c>
      <c r="DW14" s="26" t="n">
        <f aca="false">IF(OR(BL14=0,DB14="",DB14=0),0,BL14*MIN(MaxScal,TgtVol/DB14))</f>
        <v>0</v>
      </c>
      <c r="DX14" s="28" t="n">
        <f aca="false">IFERROR(DC13*BM14,"")</f>
        <v>-0</v>
      </c>
      <c r="DY14" s="28" t="n">
        <f aca="false">IFERROR(DD13*BN14,"")</f>
        <v>0</v>
      </c>
      <c r="DZ14" s="28" t="n">
        <f aca="false">IFERROR(DE13*BO14,"")</f>
        <v>0</v>
      </c>
      <c r="EA14" s="28" t="n">
        <f aca="false">IFERROR(DF13*BP14,"")</f>
        <v>0</v>
      </c>
      <c r="EB14" s="28" t="n">
        <f aca="false">IFERROR(DG13*BQ14,"")</f>
        <v>-0</v>
      </c>
      <c r="EC14" s="28" t="n">
        <f aca="false">IFERROR(DH13*BR14,"")</f>
        <v>-0</v>
      </c>
      <c r="ED14" s="28" t="n">
        <f aca="false">IFERROR(DI13*BS14,"")</f>
        <v>-0</v>
      </c>
      <c r="EE14" s="28" t="n">
        <f aca="false">IFERROR(DJ13*BT14,"")</f>
        <v>0</v>
      </c>
      <c r="EF14" s="28" t="n">
        <f aca="false">IFERROR(DK13*BU14,"")</f>
        <v>-0</v>
      </c>
      <c r="EG14" s="28" t="n">
        <f aca="false">IFERROR(DL13*BV14,"")</f>
        <v>-0</v>
      </c>
      <c r="EH14" s="28" t="n">
        <f aca="false">IFERROR(DM13*BW14,"")</f>
        <v>-0</v>
      </c>
      <c r="EI14" s="28" t="n">
        <f aca="false">IFERROR(DN13*BX14,"")</f>
        <v>-0</v>
      </c>
      <c r="EJ14" s="28" t="n">
        <f aca="false">IFERROR(DO13*BY14,"")</f>
        <v>-0</v>
      </c>
      <c r="EK14" s="28" t="n">
        <f aca="false">IFERROR(DP13*BZ14,"")</f>
        <v>0</v>
      </c>
      <c r="EL14" s="28" t="n">
        <f aca="false">IFERROR(DQ13*CA14,"")</f>
        <v>-0</v>
      </c>
      <c r="EM14" s="28" t="n">
        <f aca="false">IFERROR(DR13*CB14,"")</f>
        <v>-0</v>
      </c>
      <c r="EN14" s="28" t="n">
        <f aca="false">IFERROR(DS13*CC14,"")</f>
        <v>0</v>
      </c>
      <c r="EO14" s="28" t="n">
        <f aca="false">IFERROR(DT13*CD14,"")</f>
        <v>0</v>
      </c>
      <c r="EP14" s="28" t="n">
        <f aca="false">IFERROR(DU13*CE14,"")</f>
        <v>0</v>
      </c>
      <c r="EQ14" s="28" t="n">
        <f aca="false">IFERROR(DV13*CF14,"")</f>
        <v>-0</v>
      </c>
      <c r="ER14" s="28" t="n">
        <f aca="false">IFERROR(DW13*CG14,"")</f>
        <v>-0</v>
      </c>
      <c r="ES14" s="28" t="n">
        <f aca="false">IF(ROW()=4,"",SUM(DX14:ER14))</f>
        <v>0</v>
      </c>
      <c r="ET14" s="29" t="n">
        <f aca="false">COUNTIF(AR14:BL14,"&gt;0")</f>
        <v>0</v>
      </c>
    </row>
    <row r="15" customFormat="false" ht="15" hidden="false" customHeight="false" outlineLevel="0" collapsed="false">
      <c r="A15" s="19" t="n">
        <v>38352</v>
      </c>
      <c r="B15" s="23" t="n">
        <f aca="false">ABS(EMFX_Data!X15-EMFX_Data!Y15)</f>
        <v>0.187208034300787</v>
      </c>
      <c r="C15" s="23" t="n">
        <f aca="false">ABS(EMFX_Data!X15-EMFX_Data!Z15)</f>
        <v>0.0143288322142672</v>
      </c>
      <c r="D15" s="23" t="n">
        <f aca="false">ABS(EMFX_Data!X15-EMFX_Data!AA15)</f>
        <v>0.0518855195133945</v>
      </c>
      <c r="E15" s="23" t="n">
        <f aca="false">ABS(EMFX_Data!X15-EMFX_Data!AB15)</f>
        <v>0.0238624233079836</v>
      </c>
      <c r="F15" s="23" t="n">
        <f aca="false">ABS(EMFX_Data!X15-EMFX_Data!AC15)</f>
        <v>0.0291694369963471</v>
      </c>
      <c r="G15" s="23" t="n">
        <f aca="false">ABS(EMFX_Data!X15-EMFX_Data!AD15)</f>
        <v>0.109644951448556</v>
      </c>
      <c r="H15" s="23" t="n">
        <f aca="false">ABS(EMFX_Data!Y15-EMFX_Data!Z15)</f>
        <v>0.201536866515054</v>
      </c>
      <c r="I15" s="23" t="n">
        <f aca="false">ABS(EMFX_Data!Y15-EMFX_Data!AA15)</f>
        <v>0.135322514787393</v>
      </c>
      <c r="J15" s="23" t="n">
        <f aca="false">ABS(EMFX_Data!Y15-EMFX_Data!AB15)</f>
        <v>0.163345610992804</v>
      </c>
      <c r="K15" s="23" t="n">
        <f aca="false">ABS(EMFX_Data!Y15-EMFX_Data!AC15)</f>
        <v>0.15803859730444</v>
      </c>
      <c r="L15" s="23" t="n">
        <f aca="false">ABS(EMFX_Data!Y15-EMFX_Data!AD15)</f>
        <v>0.0775630828522314</v>
      </c>
      <c r="M15" s="23" t="n">
        <f aca="false">ABS(EMFX_Data!Z15-EMFX_Data!AA15)</f>
        <v>0.0662143517276617</v>
      </c>
      <c r="N15" s="23" t="n">
        <f aca="false">ABS(EMFX_Data!Z15-EMFX_Data!AB15)</f>
        <v>0.0381912555222508</v>
      </c>
      <c r="O15" s="23" t="n">
        <f aca="false">ABS(EMFX_Data!Z15-EMFX_Data!AC15)</f>
        <v>0.0434982692106143</v>
      </c>
      <c r="P15" s="23" t="n">
        <f aca="false">ABS(EMFX_Data!Z15-EMFX_Data!AD15)</f>
        <v>0.123973783662823</v>
      </c>
      <c r="Q15" s="23" t="n">
        <f aca="false">ABS(EMFX_Data!AA15-EMFX_Data!AB15)</f>
        <v>0.0280230962054109</v>
      </c>
      <c r="R15" s="23" t="n">
        <f aca="false">ABS(EMFX_Data!AA15-EMFX_Data!AC15)</f>
        <v>0.0227160825170474</v>
      </c>
      <c r="S15" s="23" t="n">
        <f aca="false">ABS(EMFX_Data!AA15-EMFX_Data!AD15)</f>
        <v>0.0577594319351613</v>
      </c>
      <c r="T15" s="23" t="n">
        <f aca="false">ABS(EMFX_Data!AB15-EMFX_Data!AC15)</f>
        <v>0.0053070136883635</v>
      </c>
      <c r="U15" s="23" t="n">
        <f aca="false">ABS(EMFX_Data!AB15-EMFX_Data!AD15)</f>
        <v>0.0857825281405722</v>
      </c>
      <c r="V15" s="23" t="n">
        <f aca="false">ABS(EMFX_Data!AC15-EMFX_Data!AD15)</f>
        <v>0.0804755144522087</v>
      </c>
      <c r="W15" s="26" t="str">
        <f aca="false">IF(ROW()&lt;4+MinObs-1,"",IFERROR((B15-AVERAGE(B$4:B15))/STDEV(B$4:B15),""))</f>
        <v/>
      </c>
      <c r="X15" s="26" t="str">
        <f aca="false">IF(ROW()&lt;4+MinObs-1,"",IFERROR((C15-AVERAGE(C$4:C15))/STDEV(C$4:C15),""))</f>
        <v/>
      </c>
      <c r="Y15" s="26" t="str">
        <f aca="false">IF(ROW()&lt;4+MinObs-1,"",IFERROR((D15-AVERAGE(D$4:D15))/STDEV(D$4:D15),""))</f>
        <v/>
      </c>
      <c r="Z15" s="26" t="str">
        <f aca="false">IF(ROW()&lt;4+MinObs-1,"",IFERROR((E15-AVERAGE(E$4:E15))/STDEV(E$4:E15),""))</f>
        <v/>
      </c>
      <c r="AA15" s="26" t="str">
        <f aca="false">IF(ROW()&lt;4+MinObs-1,"",IFERROR((F15-AVERAGE(F$4:F15))/STDEV(F$4:F15),""))</f>
        <v/>
      </c>
      <c r="AB15" s="26" t="str">
        <f aca="false">IF(ROW()&lt;4+MinObs-1,"",IFERROR((G15-AVERAGE(G$4:G15))/STDEV(G$4:G15),""))</f>
        <v/>
      </c>
      <c r="AC15" s="26" t="str">
        <f aca="false">IF(ROW()&lt;4+MinObs-1,"",IFERROR((H15-AVERAGE(H$4:H15))/STDEV(H$4:H15),""))</f>
        <v/>
      </c>
      <c r="AD15" s="26" t="str">
        <f aca="false">IF(ROW()&lt;4+MinObs-1,"",IFERROR((I15-AVERAGE(I$4:I15))/STDEV(I$4:I15),""))</f>
        <v/>
      </c>
      <c r="AE15" s="26" t="str">
        <f aca="false">IF(ROW()&lt;4+MinObs-1,"",IFERROR((J15-AVERAGE(J$4:J15))/STDEV(J$4:J15),""))</f>
        <v/>
      </c>
      <c r="AF15" s="26" t="str">
        <f aca="false">IF(ROW()&lt;4+MinObs-1,"",IFERROR((K15-AVERAGE(K$4:K15))/STDEV(K$4:K15),""))</f>
        <v/>
      </c>
      <c r="AG15" s="26" t="str">
        <f aca="false">IF(ROW()&lt;4+MinObs-1,"",IFERROR((L15-AVERAGE(L$4:L15))/STDEV(L$4:L15),""))</f>
        <v/>
      </c>
      <c r="AH15" s="26" t="str">
        <f aca="false">IF(ROW()&lt;4+MinObs-1,"",IFERROR((M15-AVERAGE(M$4:M15))/STDEV(M$4:M15),""))</f>
        <v/>
      </c>
      <c r="AI15" s="26" t="str">
        <f aca="false">IF(ROW()&lt;4+MinObs-1,"",IFERROR((N15-AVERAGE(N$4:N15))/STDEV(N$4:N15),""))</f>
        <v/>
      </c>
      <c r="AJ15" s="26" t="str">
        <f aca="false">IF(ROW()&lt;4+MinObs-1,"",IFERROR((O15-AVERAGE(O$4:O15))/STDEV(O$4:O15),""))</f>
        <v/>
      </c>
      <c r="AK15" s="26" t="str">
        <f aca="false">IF(ROW()&lt;4+MinObs-1,"",IFERROR((P15-AVERAGE(P$4:P15))/STDEV(P$4:P15),""))</f>
        <v/>
      </c>
      <c r="AL15" s="26" t="str">
        <f aca="false">IF(ROW()&lt;4+MinObs-1,"",IFERROR((Q15-AVERAGE(Q$4:Q15))/STDEV(Q$4:Q15),""))</f>
        <v/>
      </c>
      <c r="AM15" s="26" t="str">
        <f aca="false">IF(ROW()&lt;4+MinObs-1,"",IFERROR((R15-AVERAGE(R$4:R15))/STDEV(R$4:R15),""))</f>
        <v/>
      </c>
      <c r="AN15" s="26" t="str">
        <f aca="false">IF(ROW()&lt;4+MinObs-1,"",IFERROR((S15-AVERAGE(S$4:S15))/STDEV(S$4:S15),""))</f>
        <v/>
      </c>
      <c r="AO15" s="26" t="str">
        <f aca="false">IF(ROW()&lt;4+MinObs-1,"",IFERROR((T15-AVERAGE(T$4:T15))/STDEV(T$4:T15),""))</f>
        <v/>
      </c>
      <c r="AP15" s="26" t="str">
        <f aca="false">IF(ROW()&lt;4+MinObs-1,"",IFERROR((U15-AVERAGE(U$4:U15))/STDEV(U$4:U15),""))</f>
        <v/>
      </c>
      <c r="AQ15" s="26" t="str">
        <f aca="false">IF(ROW()&lt;4+MinObs-1,"",IFERROR((V15-AVERAGE(V$4:V15))/STDEV(V$4:V15),""))</f>
        <v/>
      </c>
      <c r="AR15" s="26" t="n">
        <f aca="false">IF(W15="",0,IF(W15&gt;=z4,w4,IF(W15&gt;=z3,w3,IF(W15&gt;=zEntry,w2,IF(AND(W15&gt;=ExitZ,AR14&gt;0),w2,0)))))</f>
        <v>0</v>
      </c>
      <c r="AS15" s="26" t="n">
        <f aca="false">IF(X15="",0,IF(X15&gt;=z4,w4,IF(X15&gt;=z3,w3,IF(X15&gt;=zEntry,w2,IF(AND(X15&gt;=ExitZ,AS14&gt;0),w2,0)))))</f>
        <v>0</v>
      </c>
      <c r="AT15" s="26" t="n">
        <f aca="false">IF(Y15="",0,IF(Y15&gt;=z4,w4,IF(Y15&gt;=z3,w3,IF(Y15&gt;=zEntry,w2,IF(AND(Y15&gt;=ExitZ,AT14&gt;0),w2,0)))))</f>
        <v>0</v>
      </c>
      <c r="AU15" s="26" t="n">
        <f aca="false">IF(Z15="",0,IF(Z15&gt;=z4,w4,IF(Z15&gt;=z3,w3,IF(Z15&gt;=zEntry,w2,IF(AND(Z15&gt;=ExitZ,AU14&gt;0),w2,0)))))</f>
        <v>0</v>
      </c>
      <c r="AV15" s="26" t="n">
        <f aca="false">IF(AA15="",0,IF(AA15&gt;=z4,w4,IF(AA15&gt;=z3,w3,IF(AA15&gt;=zEntry,w2,IF(AND(AA15&gt;=ExitZ,AV14&gt;0),w2,0)))))</f>
        <v>0</v>
      </c>
      <c r="AW15" s="26" t="n">
        <f aca="false">IF(AB15="",0,IF(AB15&gt;=z4,w4,IF(AB15&gt;=z3,w3,IF(AB15&gt;=zEntry,w2,IF(AND(AB15&gt;=ExitZ,AW14&gt;0),w2,0)))))</f>
        <v>0</v>
      </c>
      <c r="AX15" s="26" t="n">
        <f aca="false">IF(AC15="",0,IF(AC15&gt;=z4,w4,IF(AC15&gt;=z3,w3,IF(AC15&gt;=zEntry,w2,IF(AND(AC15&gt;=ExitZ,AX14&gt;0),w2,0)))))</f>
        <v>0</v>
      </c>
      <c r="AY15" s="26" t="n">
        <f aca="false">IF(AD15="",0,IF(AD15&gt;=z4,w4,IF(AD15&gt;=z3,w3,IF(AD15&gt;=zEntry,w2,IF(AND(AD15&gt;=ExitZ,AY14&gt;0),w2,0)))))</f>
        <v>0</v>
      </c>
      <c r="AZ15" s="26" t="n">
        <f aca="false">IF(AE15="",0,IF(AE15&gt;=z4,w4,IF(AE15&gt;=z3,w3,IF(AE15&gt;=zEntry,w2,IF(AND(AE15&gt;=ExitZ,AZ14&gt;0),w2,0)))))</f>
        <v>0</v>
      </c>
      <c r="BA15" s="26" t="n">
        <f aca="false">IF(AF15="",0,IF(AF15&gt;=z4,w4,IF(AF15&gt;=z3,w3,IF(AF15&gt;=zEntry,w2,IF(AND(AF15&gt;=ExitZ,BA14&gt;0),w2,0)))))</f>
        <v>0</v>
      </c>
      <c r="BB15" s="26" t="n">
        <f aca="false">IF(AG15="",0,IF(AG15&gt;=z4,w4,IF(AG15&gt;=z3,w3,IF(AG15&gt;=zEntry,w2,IF(AND(AG15&gt;=ExitZ,BB14&gt;0),w2,0)))))</f>
        <v>0</v>
      </c>
      <c r="BC15" s="26" t="n">
        <f aca="false">IF(AH15="",0,IF(AH15&gt;=z4,w4,IF(AH15&gt;=z3,w3,IF(AH15&gt;=zEntry,w2,IF(AND(AH15&gt;=ExitZ,BC14&gt;0),w2,0)))))</f>
        <v>0</v>
      </c>
      <c r="BD15" s="26" t="n">
        <f aca="false">IF(AI15="",0,IF(AI15&gt;=z4,w4,IF(AI15&gt;=z3,w3,IF(AI15&gt;=zEntry,w2,IF(AND(AI15&gt;=ExitZ,BD14&gt;0),w2,0)))))</f>
        <v>0</v>
      </c>
      <c r="BE15" s="26" t="n">
        <f aca="false">IF(AJ15="",0,IF(AJ15&gt;=z4,w4,IF(AJ15&gt;=z3,w3,IF(AJ15&gt;=zEntry,w2,IF(AND(AJ15&gt;=ExitZ,BE14&gt;0),w2,0)))))</f>
        <v>0</v>
      </c>
      <c r="BF15" s="26" t="n">
        <f aca="false">IF(AK15="",0,IF(AK15&gt;=z4,w4,IF(AK15&gt;=z3,w3,IF(AK15&gt;=zEntry,w2,IF(AND(AK15&gt;=ExitZ,BF14&gt;0),w2,0)))))</f>
        <v>0</v>
      </c>
      <c r="BG15" s="26" t="n">
        <f aca="false">IF(AL15="",0,IF(AL15&gt;=z4,w4,IF(AL15&gt;=z3,w3,IF(AL15&gt;=zEntry,w2,IF(AND(AL15&gt;=ExitZ,BG14&gt;0),w2,0)))))</f>
        <v>0</v>
      </c>
      <c r="BH15" s="26" t="n">
        <f aca="false">IF(AM15="",0,IF(AM15&gt;=z4,w4,IF(AM15&gt;=z3,w3,IF(AM15&gt;=zEntry,w2,IF(AND(AM15&gt;=ExitZ,BH14&gt;0),w2,0)))))</f>
        <v>0</v>
      </c>
      <c r="BI15" s="26" t="n">
        <f aca="false">IF(AN15="",0,IF(AN15&gt;=z4,w4,IF(AN15&gt;=z3,w3,IF(AN15&gt;=zEntry,w2,IF(AND(AN15&gt;=ExitZ,BI14&gt;0),w2,0)))))</f>
        <v>0</v>
      </c>
      <c r="BJ15" s="26" t="n">
        <f aca="false">IF(AO15="",0,IF(AO15&gt;=z4,w4,IF(AO15&gt;=z3,w3,IF(AO15&gt;=zEntry,w2,IF(AND(AO15&gt;=ExitZ,BJ14&gt;0),w2,0)))))</f>
        <v>0</v>
      </c>
      <c r="BK15" s="26" t="n">
        <f aca="false">IF(AP15="",0,IF(AP15&gt;=z4,w4,IF(AP15&gt;=z3,w3,IF(AP15&gt;=zEntry,w2,IF(AND(AP15&gt;=ExitZ,BK14&gt;0),w2,0)))))</f>
        <v>0</v>
      </c>
      <c r="BL15" s="26" t="n">
        <f aca="false">IF(AQ15="",0,IF(AQ15&gt;=z4,w4,IF(AQ15&gt;=z3,w3,IF(AQ15&gt;=zEntry,w2,IF(AND(AQ15&gt;=ExitZ,BL14&gt;0),w2,0)))))</f>
        <v>0</v>
      </c>
      <c r="BM15" s="23" t="n">
        <f aca="false">IF(EMFX_Data!X14&gt;=EMFX_Data!Y14,EMFX_Data!AE15-EMFX_Data!AF15,EMFX_Data!AF15-EMFX_Data!AE15)</f>
        <v>-0.0452352966989986</v>
      </c>
      <c r="BN15" s="23" t="n">
        <f aca="false">IF(EMFX_Data!X14&gt;=EMFX_Data!Z14,EMFX_Data!AE15-EMFX_Data!AG15,EMFX_Data!AG15-EMFX_Data!AE15)</f>
        <v>-0.0015322882838396</v>
      </c>
      <c r="BO15" s="23" t="n">
        <f aca="false">IF(EMFX_Data!X14&gt;=EMFX_Data!AA14,EMFX_Data!AE15-EMFX_Data!AH15,EMFX_Data!AH15-EMFX_Data!AE15)</f>
        <v>-0.0311200046383063</v>
      </c>
      <c r="BP15" s="23" t="n">
        <f aca="false">IF(EMFX_Data!X14&gt;=EMFX_Data!AB14,EMFX_Data!AE15-EMFX_Data!AI15,EMFX_Data!AI15-EMFX_Data!AE15)</f>
        <v>0.0528591028926501</v>
      </c>
      <c r="BQ15" s="23" t="n">
        <f aca="false">IF(EMFX_Data!X14&gt;=EMFX_Data!AC14,EMFX_Data!AE15-EMFX_Data!AJ15,EMFX_Data!AJ15-EMFX_Data!AE15)</f>
        <v>0.0144031516461639</v>
      </c>
      <c r="BR15" s="23" t="n">
        <f aca="false">IF(EMFX_Data!X14&gt;=EMFX_Data!AD14,EMFX_Data!AE15-EMFX_Data!AK15,EMFX_Data!AK15-EMFX_Data!AE15)</f>
        <v>-0.0391817662777186</v>
      </c>
      <c r="BS15" s="23" t="n">
        <f aca="false">IF(EMFX_Data!Y14&gt;=EMFX_Data!Z14,EMFX_Data!AF15-EMFX_Data!AG15,EMFX_Data!AG15-EMFX_Data!AF15)</f>
        <v>-0.0467675849828382</v>
      </c>
      <c r="BT15" s="23" t="n">
        <f aca="false">IF(EMFX_Data!Y14&gt;=EMFX_Data!AA14,EMFX_Data!AF15-EMFX_Data!AH15,EMFX_Data!AH15-EMFX_Data!AF15)</f>
        <v>-0.0141152920606923</v>
      </c>
      <c r="BU15" s="23" t="n">
        <f aca="false">IF(EMFX_Data!Y14&gt;=EMFX_Data!AB14,EMFX_Data!AF15-EMFX_Data!AI15,EMFX_Data!AI15-EMFX_Data!AF15)</f>
        <v>0.00762380619365152</v>
      </c>
      <c r="BV15" s="23" t="n">
        <f aca="false">IF(EMFX_Data!Y14&gt;=EMFX_Data!AC14,EMFX_Data!AF15-EMFX_Data!AJ15,EMFX_Data!AJ15-EMFX_Data!AF15)</f>
        <v>-0.0596384483451625</v>
      </c>
      <c r="BW15" s="23" t="n">
        <f aca="false">IF(EMFX_Data!Y14&gt;=EMFX_Data!AD14,EMFX_Data!AF15-EMFX_Data!AK15,EMFX_Data!AK15-EMFX_Data!AF15)</f>
        <v>-0.00605353042127997</v>
      </c>
      <c r="BX15" s="23" t="n">
        <f aca="false">IF(EMFX_Data!Z14&gt;=EMFX_Data!AA14,EMFX_Data!AG15-EMFX_Data!AH15,EMFX_Data!AH15-EMFX_Data!AG15)</f>
        <v>-0.0326522929221459</v>
      </c>
      <c r="BY15" s="23" t="n">
        <f aca="false">IF(EMFX_Data!Z14&gt;=EMFX_Data!AB14,EMFX_Data!AG15-EMFX_Data!AI15,EMFX_Data!AI15-EMFX_Data!AG15)</f>
        <v>0.0543913911764897</v>
      </c>
      <c r="BZ15" s="23" t="n">
        <f aca="false">IF(EMFX_Data!Z14&gt;=EMFX_Data!AC14,EMFX_Data!AG15-EMFX_Data!AJ15,EMFX_Data!AJ15-EMFX_Data!AG15)</f>
        <v>0.0128708633623244</v>
      </c>
      <c r="CA15" s="23" t="n">
        <f aca="false">IF(EMFX_Data!Z14&gt;=EMFX_Data!AD14,EMFX_Data!AG15-EMFX_Data!AK15,EMFX_Data!AK15-EMFX_Data!AG15)</f>
        <v>-0.0407140545615582</v>
      </c>
      <c r="CB15" s="23" t="n">
        <f aca="false">IF(EMFX_Data!AA14&gt;=EMFX_Data!AB14,EMFX_Data!AH15-EMFX_Data!AI15,EMFX_Data!AI15-EMFX_Data!AH15)</f>
        <v>0.0217390982543438</v>
      </c>
      <c r="CC15" s="23" t="n">
        <f aca="false">IF(EMFX_Data!AA14&gt;=EMFX_Data!AC14,EMFX_Data!AH15-EMFX_Data!AJ15,EMFX_Data!AJ15-EMFX_Data!AH15)</f>
        <v>0.0455231562844702</v>
      </c>
      <c r="CD15" s="23" t="n">
        <f aca="false">IF(EMFX_Data!AA14&gt;=EMFX_Data!AD14,EMFX_Data!AH15-EMFX_Data!AK15,EMFX_Data!AK15-EMFX_Data!AH15)</f>
        <v>-0.00806176163941233</v>
      </c>
      <c r="CE15" s="23" t="n">
        <f aca="false">IF(EMFX_Data!AB14&gt;=EMFX_Data!AC14,EMFX_Data!AI15-EMFX_Data!AJ15,EMFX_Data!AJ15-EMFX_Data!AI15)</f>
        <v>0.067262254538814</v>
      </c>
      <c r="CF15" s="23" t="n">
        <f aca="false">IF(EMFX_Data!AB14&gt;=EMFX_Data!AD14,EMFX_Data!AI15-EMFX_Data!AK15,EMFX_Data!AK15-EMFX_Data!AI15)</f>
        <v>0.0136773366149315</v>
      </c>
      <c r="CG15" s="23" t="n">
        <f aca="false">IF(EMFX_Data!AC14&gt;=EMFX_Data!AD14,EMFX_Data!AJ15-EMFX_Data!AK15,EMFX_Data!AK15-EMFX_Data!AJ15)</f>
        <v>-0.0535849179238825</v>
      </c>
      <c r="CH15" s="27" t="str">
        <f aca="false">IF(ROW()&lt;4+VolLB,"",STDEV(INDEX($BM:$BM,ROW()-VolLB+1):INDEX($BM:$BM,ROW()))*SQRT(12))</f>
        <v/>
      </c>
      <c r="CI15" s="27" t="str">
        <f aca="false">IF(ROW()&lt;4+VolLB,"",STDEV(INDEX($BN:$BN,ROW()-VolLB+1):INDEX($BN:$BN,ROW()))*SQRT(12))</f>
        <v/>
      </c>
      <c r="CJ15" s="27" t="str">
        <f aca="false">IF(ROW()&lt;4+VolLB,"",STDEV(INDEX($BO:$BO,ROW()-VolLB+1):INDEX($BO:$BO,ROW()))*SQRT(12))</f>
        <v/>
      </c>
      <c r="CK15" s="27" t="str">
        <f aca="false">IF(ROW()&lt;4+VolLB,"",STDEV(INDEX($BP:$BP,ROW()-VolLB+1):INDEX($BP:$BP,ROW()))*SQRT(12))</f>
        <v/>
      </c>
      <c r="CL15" s="27" t="str">
        <f aca="false">IF(ROW()&lt;4+VolLB,"",STDEV(INDEX($BQ:$BQ,ROW()-VolLB+1):INDEX($BQ:$BQ,ROW()))*SQRT(12))</f>
        <v/>
      </c>
      <c r="CM15" s="27" t="str">
        <f aca="false">IF(ROW()&lt;4+VolLB,"",STDEV(INDEX($BR:$BR,ROW()-VolLB+1):INDEX($BR:$BR,ROW()))*SQRT(12))</f>
        <v/>
      </c>
      <c r="CN15" s="27" t="str">
        <f aca="false">IF(ROW()&lt;4+VolLB,"",STDEV(INDEX($BS:$BS,ROW()-VolLB+1):INDEX($BS:$BS,ROW()))*SQRT(12))</f>
        <v/>
      </c>
      <c r="CO15" s="27" t="str">
        <f aca="false">IF(ROW()&lt;4+VolLB,"",STDEV(INDEX($BT:$BT,ROW()-VolLB+1):INDEX($BT:$BT,ROW()))*SQRT(12))</f>
        <v/>
      </c>
      <c r="CP15" s="27" t="str">
        <f aca="false">IF(ROW()&lt;4+VolLB,"",STDEV(INDEX($BU:$BU,ROW()-VolLB+1):INDEX($BU:$BU,ROW()))*SQRT(12))</f>
        <v/>
      </c>
      <c r="CQ15" s="27" t="str">
        <f aca="false">IF(ROW()&lt;4+VolLB,"",STDEV(INDEX($BV:$BV,ROW()-VolLB+1):INDEX($BV:$BV,ROW()))*SQRT(12))</f>
        <v/>
      </c>
      <c r="CR15" s="27" t="str">
        <f aca="false">IF(ROW()&lt;4+VolLB,"",STDEV(INDEX($BW:$BW,ROW()-VolLB+1):INDEX($BW:$BW,ROW()))*SQRT(12))</f>
        <v/>
      </c>
      <c r="CS15" s="27" t="str">
        <f aca="false">IF(ROW()&lt;4+VolLB,"",STDEV(INDEX($BX:$BX,ROW()-VolLB+1):INDEX($BX:$BX,ROW()))*SQRT(12))</f>
        <v/>
      </c>
      <c r="CT15" s="27" t="str">
        <f aca="false">IF(ROW()&lt;4+VolLB,"",STDEV(INDEX($BY:$BY,ROW()-VolLB+1):INDEX($BY:$BY,ROW()))*SQRT(12))</f>
        <v/>
      </c>
      <c r="CU15" s="27" t="str">
        <f aca="false">IF(ROW()&lt;4+VolLB,"",STDEV(INDEX($BZ:$BZ,ROW()-VolLB+1):INDEX($BZ:$BZ,ROW()))*SQRT(12))</f>
        <v/>
      </c>
      <c r="CV15" s="27" t="str">
        <f aca="false">IF(ROW()&lt;4+VolLB,"",STDEV(INDEX($CA:$CA,ROW()-VolLB+1):INDEX($CA:$CA,ROW()))*SQRT(12))</f>
        <v/>
      </c>
      <c r="CW15" s="27" t="str">
        <f aca="false">IF(ROW()&lt;4+VolLB,"",STDEV(INDEX($CB:$CB,ROW()-VolLB+1):INDEX($CB:$CB,ROW()))*SQRT(12))</f>
        <v/>
      </c>
      <c r="CX15" s="27" t="str">
        <f aca="false">IF(ROW()&lt;4+VolLB,"",STDEV(INDEX($CC:$CC,ROW()-VolLB+1):INDEX($CC:$CC,ROW()))*SQRT(12))</f>
        <v/>
      </c>
      <c r="CY15" s="27" t="str">
        <f aca="false">IF(ROW()&lt;4+VolLB,"",STDEV(INDEX($CD:$CD,ROW()-VolLB+1):INDEX($CD:$CD,ROW()))*SQRT(12))</f>
        <v/>
      </c>
      <c r="CZ15" s="27" t="str">
        <f aca="false">IF(ROW()&lt;4+VolLB,"",STDEV(INDEX($CE:$CE,ROW()-VolLB+1):INDEX($CE:$CE,ROW()))*SQRT(12))</f>
        <v/>
      </c>
      <c r="DA15" s="27" t="str">
        <f aca="false">IF(ROW()&lt;4+VolLB,"",STDEV(INDEX($CF:$CF,ROW()-VolLB+1):INDEX($CF:$CF,ROW()))*SQRT(12))</f>
        <v/>
      </c>
      <c r="DB15" s="27" t="str">
        <f aca="false">IF(ROW()&lt;4+VolLB,"",STDEV(INDEX($CG:$CG,ROW()-VolLB+1):INDEX($CG:$CG,ROW()))*SQRT(12))</f>
        <v/>
      </c>
      <c r="DC15" s="26" t="n">
        <f aca="false">IF(OR(AR15=0,CH15="",CH15=0),0,AR15*MIN(MaxScal,TgtVol/CH15))</f>
        <v>0</v>
      </c>
      <c r="DD15" s="26" t="n">
        <f aca="false">IF(OR(AS15=0,CI15="",CI15=0),0,AS15*MIN(MaxScal,TgtVol/CI15))</f>
        <v>0</v>
      </c>
      <c r="DE15" s="26" t="n">
        <f aca="false">IF(OR(AT15=0,CJ15="",CJ15=0),0,AT15*MIN(MaxScal,TgtVol/CJ15))</f>
        <v>0</v>
      </c>
      <c r="DF15" s="26" t="n">
        <f aca="false">IF(OR(AU15=0,CK15="",CK15=0),0,AU15*MIN(MaxScal,TgtVol/CK15))</f>
        <v>0</v>
      </c>
      <c r="DG15" s="26" t="n">
        <f aca="false">IF(OR(AV15=0,CL15="",CL15=0),0,AV15*MIN(MaxScal,TgtVol/CL15))</f>
        <v>0</v>
      </c>
      <c r="DH15" s="26" t="n">
        <f aca="false">IF(OR(AW15=0,CM15="",CM15=0),0,AW15*MIN(MaxScal,TgtVol/CM15))</f>
        <v>0</v>
      </c>
      <c r="DI15" s="26" t="n">
        <f aca="false">IF(OR(AX15=0,CN15="",CN15=0),0,AX15*MIN(MaxScal,TgtVol/CN15))</f>
        <v>0</v>
      </c>
      <c r="DJ15" s="26" t="n">
        <f aca="false">IF(OR(AY15=0,CO15="",CO15=0),0,AY15*MIN(MaxScal,TgtVol/CO15))</f>
        <v>0</v>
      </c>
      <c r="DK15" s="26" t="n">
        <f aca="false">IF(OR(AZ15=0,CP15="",CP15=0),0,AZ15*MIN(MaxScal,TgtVol/CP15))</f>
        <v>0</v>
      </c>
      <c r="DL15" s="26" t="n">
        <f aca="false">IF(OR(BA15=0,CQ15="",CQ15=0),0,BA15*MIN(MaxScal,TgtVol/CQ15))</f>
        <v>0</v>
      </c>
      <c r="DM15" s="26" t="n">
        <f aca="false">IF(OR(BB15=0,CR15="",CR15=0),0,BB15*MIN(MaxScal,TgtVol/CR15))</f>
        <v>0</v>
      </c>
      <c r="DN15" s="26" t="n">
        <f aca="false">IF(OR(BC15=0,CS15="",CS15=0),0,BC15*MIN(MaxScal,TgtVol/CS15))</f>
        <v>0</v>
      </c>
      <c r="DO15" s="26" t="n">
        <f aca="false">IF(OR(BD15=0,CT15="",CT15=0),0,BD15*MIN(MaxScal,TgtVol/CT15))</f>
        <v>0</v>
      </c>
      <c r="DP15" s="26" t="n">
        <f aca="false">IF(OR(BE15=0,CU15="",CU15=0),0,BE15*MIN(MaxScal,TgtVol/CU15))</f>
        <v>0</v>
      </c>
      <c r="DQ15" s="26" t="n">
        <f aca="false">IF(OR(BF15=0,CV15="",CV15=0),0,BF15*MIN(MaxScal,TgtVol/CV15))</f>
        <v>0</v>
      </c>
      <c r="DR15" s="26" t="n">
        <f aca="false">IF(OR(BG15=0,CW15="",CW15=0),0,BG15*MIN(MaxScal,TgtVol/CW15))</f>
        <v>0</v>
      </c>
      <c r="DS15" s="26" t="n">
        <f aca="false">IF(OR(BH15=0,CX15="",CX15=0),0,BH15*MIN(MaxScal,TgtVol/CX15))</f>
        <v>0</v>
      </c>
      <c r="DT15" s="26" t="n">
        <f aca="false">IF(OR(BI15=0,CY15="",CY15=0),0,BI15*MIN(MaxScal,TgtVol/CY15))</f>
        <v>0</v>
      </c>
      <c r="DU15" s="26" t="n">
        <f aca="false">IF(OR(BJ15=0,CZ15="",CZ15=0),0,BJ15*MIN(MaxScal,TgtVol/CZ15))</f>
        <v>0</v>
      </c>
      <c r="DV15" s="26" t="n">
        <f aca="false">IF(OR(BK15=0,DA15="",DA15=0),0,BK15*MIN(MaxScal,TgtVol/DA15))</f>
        <v>0</v>
      </c>
      <c r="DW15" s="26" t="n">
        <f aca="false">IF(OR(BL15=0,DB15="",DB15=0),0,BL15*MIN(MaxScal,TgtVol/DB15))</f>
        <v>0</v>
      </c>
      <c r="DX15" s="28" t="n">
        <f aca="false">IFERROR(DC14*BM15,"")</f>
        <v>-0</v>
      </c>
      <c r="DY15" s="28" t="n">
        <f aca="false">IFERROR(DD14*BN15,"")</f>
        <v>-0</v>
      </c>
      <c r="DZ15" s="28" t="n">
        <f aca="false">IFERROR(DE14*BO15,"")</f>
        <v>-0</v>
      </c>
      <c r="EA15" s="28" t="n">
        <f aca="false">IFERROR(DF14*BP15,"")</f>
        <v>0</v>
      </c>
      <c r="EB15" s="28" t="n">
        <f aca="false">IFERROR(DG14*BQ15,"")</f>
        <v>0</v>
      </c>
      <c r="EC15" s="28" t="n">
        <f aca="false">IFERROR(DH14*BR15,"")</f>
        <v>-0</v>
      </c>
      <c r="ED15" s="28" t="n">
        <f aca="false">IFERROR(DI14*BS15,"")</f>
        <v>-0</v>
      </c>
      <c r="EE15" s="28" t="n">
        <f aca="false">IFERROR(DJ14*BT15,"")</f>
        <v>-0</v>
      </c>
      <c r="EF15" s="28" t="n">
        <f aca="false">IFERROR(DK14*BU15,"")</f>
        <v>0</v>
      </c>
      <c r="EG15" s="28" t="n">
        <f aca="false">IFERROR(DL14*BV15,"")</f>
        <v>-0</v>
      </c>
      <c r="EH15" s="28" t="n">
        <f aca="false">IFERROR(DM14*BW15,"")</f>
        <v>-0</v>
      </c>
      <c r="EI15" s="28" t="n">
        <f aca="false">IFERROR(DN14*BX15,"")</f>
        <v>-0</v>
      </c>
      <c r="EJ15" s="28" t="n">
        <f aca="false">IFERROR(DO14*BY15,"")</f>
        <v>0</v>
      </c>
      <c r="EK15" s="28" t="n">
        <f aca="false">IFERROR(DP14*BZ15,"")</f>
        <v>0</v>
      </c>
      <c r="EL15" s="28" t="n">
        <f aca="false">IFERROR(DQ14*CA15,"")</f>
        <v>-0</v>
      </c>
      <c r="EM15" s="28" t="n">
        <f aca="false">IFERROR(DR14*CB15,"")</f>
        <v>0</v>
      </c>
      <c r="EN15" s="28" t="n">
        <f aca="false">IFERROR(DS14*CC15,"")</f>
        <v>0</v>
      </c>
      <c r="EO15" s="28" t="n">
        <f aca="false">IFERROR(DT14*CD15,"")</f>
        <v>-0</v>
      </c>
      <c r="EP15" s="28" t="n">
        <f aca="false">IFERROR(DU14*CE15,"")</f>
        <v>0</v>
      </c>
      <c r="EQ15" s="28" t="n">
        <f aca="false">IFERROR(DV14*CF15,"")</f>
        <v>0</v>
      </c>
      <c r="ER15" s="28" t="n">
        <f aca="false">IFERROR(DW14*CG15,"")</f>
        <v>-0</v>
      </c>
      <c r="ES15" s="28" t="n">
        <f aca="false">IF(ROW()=4,"",SUM(DX15:ER15))</f>
        <v>0</v>
      </c>
      <c r="ET15" s="29" t="n">
        <f aca="false">COUNTIF(AR15:BL15,"&gt;0")</f>
        <v>0</v>
      </c>
    </row>
    <row r="16" customFormat="false" ht="15" hidden="false" customHeight="false" outlineLevel="0" collapsed="false">
      <c r="A16" s="19" t="n">
        <v>38383</v>
      </c>
      <c r="B16" s="23" t="n">
        <f aca="false">ABS(EMFX_Data!X16-EMFX_Data!Y16)</f>
        <v>0.182633501028176</v>
      </c>
      <c r="C16" s="23" t="n">
        <f aca="false">ABS(EMFX_Data!X16-EMFX_Data!Z16)</f>
        <v>0.0128464785985578</v>
      </c>
      <c r="D16" s="23" t="n">
        <f aca="false">ABS(EMFX_Data!X16-EMFX_Data!AA16)</f>
        <v>0.0548506743935509</v>
      </c>
      <c r="E16" s="23" t="n">
        <f aca="false">ABS(EMFX_Data!X16-EMFX_Data!AB16)</f>
        <v>0.0098042782779979</v>
      </c>
      <c r="F16" s="23" t="n">
        <f aca="false">ABS(EMFX_Data!X16-EMFX_Data!AC16)</f>
        <v>0.00516721903427264</v>
      </c>
      <c r="G16" s="23" t="n">
        <f aca="false">ABS(EMFX_Data!X16-EMFX_Data!AD16)</f>
        <v>0.0711871717076056</v>
      </c>
      <c r="H16" s="23" t="n">
        <f aca="false">ABS(EMFX_Data!Y16-EMFX_Data!Z16)</f>
        <v>0.195479979626734</v>
      </c>
      <c r="I16" s="23" t="n">
        <f aca="false">ABS(EMFX_Data!Y16-EMFX_Data!AA16)</f>
        <v>0.127782826634625</v>
      </c>
      <c r="J16" s="23" t="n">
        <f aca="false">ABS(EMFX_Data!Y16-EMFX_Data!AB16)</f>
        <v>0.172829222750178</v>
      </c>
      <c r="K16" s="23" t="n">
        <f aca="false">ABS(EMFX_Data!Y16-EMFX_Data!AC16)</f>
        <v>0.177466281993904</v>
      </c>
      <c r="L16" s="23" t="n">
        <f aca="false">ABS(EMFX_Data!Y16-EMFX_Data!AD16)</f>
        <v>0.111446329320571</v>
      </c>
      <c r="M16" s="23" t="n">
        <f aca="false">ABS(EMFX_Data!Z16-EMFX_Data!AA16)</f>
        <v>0.0676971529921087</v>
      </c>
      <c r="N16" s="23" t="n">
        <f aca="false">ABS(EMFX_Data!Z16-EMFX_Data!AB16)</f>
        <v>0.0226507568765557</v>
      </c>
      <c r="O16" s="23" t="n">
        <f aca="false">ABS(EMFX_Data!Z16-EMFX_Data!AC16)</f>
        <v>0.0180136976328305</v>
      </c>
      <c r="P16" s="23" t="n">
        <f aca="false">ABS(EMFX_Data!Z16-EMFX_Data!AD16)</f>
        <v>0.0840336503061634</v>
      </c>
      <c r="Q16" s="23" t="n">
        <f aca="false">ABS(EMFX_Data!AA16-EMFX_Data!AB16)</f>
        <v>0.0450463961155529</v>
      </c>
      <c r="R16" s="23" t="n">
        <f aca="false">ABS(EMFX_Data!AA16-EMFX_Data!AC16)</f>
        <v>0.0496834553592782</v>
      </c>
      <c r="S16" s="23" t="n">
        <f aca="false">ABS(EMFX_Data!AA16-EMFX_Data!AD16)</f>
        <v>0.0163364973140547</v>
      </c>
      <c r="T16" s="23" t="n">
        <f aca="false">ABS(EMFX_Data!AB16-EMFX_Data!AC16)</f>
        <v>0.00463705924372526</v>
      </c>
      <c r="U16" s="23" t="n">
        <f aca="false">ABS(EMFX_Data!AB16-EMFX_Data!AD16)</f>
        <v>0.0613828934296077</v>
      </c>
      <c r="V16" s="23" t="n">
        <f aca="false">ABS(EMFX_Data!AC16-EMFX_Data!AD16)</f>
        <v>0.0660199526733329</v>
      </c>
      <c r="W16" s="26" t="str">
        <f aca="false">IF(ROW()&lt;4+MinObs-1,"",IFERROR((B16-AVERAGE(B$4:B16))/STDEV(B$4:B16),""))</f>
        <v/>
      </c>
      <c r="X16" s="26" t="str">
        <f aca="false">IF(ROW()&lt;4+MinObs-1,"",IFERROR((C16-AVERAGE(C$4:C16))/STDEV(C$4:C16),""))</f>
        <v/>
      </c>
      <c r="Y16" s="26" t="str">
        <f aca="false">IF(ROW()&lt;4+MinObs-1,"",IFERROR((D16-AVERAGE(D$4:D16))/STDEV(D$4:D16),""))</f>
        <v/>
      </c>
      <c r="Z16" s="26" t="str">
        <f aca="false">IF(ROW()&lt;4+MinObs-1,"",IFERROR((E16-AVERAGE(E$4:E16))/STDEV(E$4:E16),""))</f>
        <v/>
      </c>
      <c r="AA16" s="26" t="str">
        <f aca="false">IF(ROW()&lt;4+MinObs-1,"",IFERROR((F16-AVERAGE(F$4:F16))/STDEV(F$4:F16),""))</f>
        <v/>
      </c>
      <c r="AB16" s="26" t="str">
        <f aca="false">IF(ROW()&lt;4+MinObs-1,"",IFERROR((G16-AVERAGE(G$4:G16))/STDEV(G$4:G16),""))</f>
        <v/>
      </c>
      <c r="AC16" s="26" t="str">
        <f aca="false">IF(ROW()&lt;4+MinObs-1,"",IFERROR((H16-AVERAGE(H$4:H16))/STDEV(H$4:H16),""))</f>
        <v/>
      </c>
      <c r="AD16" s="26" t="str">
        <f aca="false">IF(ROW()&lt;4+MinObs-1,"",IFERROR((I16-AVERAGE(I$4:I16))/STDEV(I$4:I16),""))</f>
        <v/>
      </c>
      <c r="AE16" s="26" t="str">
        <f aca="false">IF(ROW()&lt;4+MinObs-1,"",IFERROR((J16-AVERAGE(J$4:J16))/STDEV(J$4:J16),""))</f>
        <v/>
      </c>
      <c r="AF16" s="26" t="str">
        <f aca="false">IF(ROW()&lt;4+MinObs-1,"",IFERROR((K16-AVERAGE(K$4:K16))/STDEV(K$4:K16),""))</f>
        <v/>
      </c>
      <c r="AG16" s="26" t="str">
        <f aca="false">IF(ROW()&lt;4+MinObs-1,"",IFERROR((L16-AVERAGE(L$4:L16))/STDEV(L$4:L16),""))</f>
        <v/>
      </c>
      <c r="AH16" s="26" t="str">
        <f aca="false">IF(ROW()&lt;4+MinObs-1,"",IFERROR((M16-AVERAGE(M$4:M16))/STDEV(M$4:M16),""))</f>
        <v/>
      </c>
      <c r="AI16" s="26" t="str">
        <f aca="false">IF(ROW()&lt;4+MinObs-1,"",IFERROR((N16-AVERAGE(N$4:N16))/STDEV(N$4:N16),""))</f>
        <v/>
      </c>
      <c r="AJ16" s="26" t="str">
        <f aca="false">IF(ROW()&lt;4+MinObs-1,"",IFERROR((O16-AVERAGE(O$4:O16))/STDEV(O$4:O16),""))</f>
        <v/>
      </c>
      <c r="AK16" s="26" t="str">
        <f aca="false">IF(ROW()&lt;4+MinObs-1,"",IFERROR((P16-AVERAGE(P$4:P16))/STDEV(P$4:P16),""))</f>
        <v/>
      </c>
      <c r="AL16" s="26" t="str">
        <f aca="false">IF(ROW()&lt;4+MinObs-1,"",IFERROR((Q16-AVERAGE(Q$4:Q16))/STDEV(Q$4:Q16),""))</f>
        <v/>
      </c>
      <c r="AM16" s="26" t="str">
        <f aca="false">IF(ROW()&lt;4+MinObs-1,"",IFERROR((R16-AVERAGE(R$4:R16))/STDEV(R$4:R16),""))</f>
        <v/>
      </c>
      <c r="AN16" s="26" t="str">
        <f aca="false">IF(ROW()&lt;4+MinObs-1,"",IFERROR((S16-AVERAGE(S$4:S16))/STDEV(S$4:S16),""))</f>
        <v/>
      </c>
      <c r="AO16" s="26" t="str">
        <f aca="false">IF(ROW()&lt;4+MinObs-1,"",IFERROR((T16-AVERAGE(T$4:T16))/STDEV(T$4:T16),""))</f>
        <v/>
      </c>
      <c r="AP16" s="26" t="str">
        <f aca="false">IF(ROW()&lt;4+MinObs-1,"",IFERROR((U16-AVERAGE(U$4:U16))/STDEV(U$4:U16),""))</f>
        <v/>
      </c>
      <c r="AQ16" s="26" t="str">
        <f aca="false">IF(ROW()&lt;4+MinObs-1,"",IFERROR((V16-AVERAGE(V$4:V16))/STDEV(V$4:V16),""))</f>
        <v/>
      </c>
      <c r="AR16" s="26" t="n">
        <f aca="false">IF(W16="",0,IF(W16&gt;=z4,w4,IF(W16&gt;=z3,w3,IF(W16&gt;=zEntry,w2,IF(AND(W16&gt;=ExitZ,AR15&gt;0),w2,0)))))</f>
        <v>0</v>
      </c>
      <c r="AS16" s="26" t="n">
        <f aca="false">IF(X16="",0,IF(X16&gt;=z4,w4,IF(X16&gt;=z3,w3,IF(X16&gt;=zEntry,w2,IF(AND(X16&gt;=ExitZ,AS15&gt;0),w2,0)))))</f>
        <v>0</v>
      </c>
      <c r="AT16" s="26" t="n">
        <f aca="false">IF(Y16="",0,IF(Y16&gt;=z4,w4,IF(Y16&gt;=z3,w3,IF(Y16&gt;=zEntry,w2,IF(AND(Y16&gt;=ExitZ,AT15&gt;0),w2,0)))))</f>
        <v>0</v>
      </c>
      <c r="AU16" s="26" t="n">
        <f aca="false">IF(Z16="",0,IF(Z16&gt;=z4,w4,IF(Z16&gt;=z3,w3,IF(Z16&gt;=zEntry,w2,IF(AND(Z16&gt;=ExitZ,AU15&gt;0),w2,0)))))</f>
        <v>0</v>
      </c>
      <c r="AV16" s="26" t="n">
        <f aca="false">IF(AA16="",0,IF(AA16&gt;=z4,w4,IF(AA16&gt;=z3,w3,IF(AA16&gt;=zEntry,w2,IF(AND(AA16&gt;=ExitZ,AV15&gt;0),w2,0)))))</f>
        <v>0</v>
      </c>
      <c r="AW16" s="26" t="n">
        <f aca="false">IF(AB16="",0,IF(AB16&gt;=z4,w4,IF(AB16&gt;=z3,w3,IF(AB16&gt;=zEntry,w2,IF(AND(AB16&gt;=ExitZ,AW15&gt;0),w2,0)))))</f>
        <v>0</v>
      </c>
      <c r="AX16" s="26" t="n">
        <f aca="false">IF(AC16="",0,IF(AC16&gt;=z4,w4,IF(AC16&gt;=z3,w3,IF(AC16&gt;=zEntry,w2,IF(AND(AC16&gt;=ExitZ,AX15&gt;0),w2,0)))))</f>
        <v>0</v>
      </c>
      <c r="AY16" s="26" t="n">
        <f aca="false">IF(AD16="",0,IF(AD16&gt;=z4,w4,IF(AD16&gt;=z3,w3,IF(AD16&gt;=zEntry,w2,IF(AND(AD16&gt;=ExitZ,AY15&gt;0),w2,0)))))</f>
        <v>0</v>
      </c>
      <c r="AZ16" s="26" t="n">
        <f aca="false">IF(AE16="",0,IF(AE16&gt;=z4,w4,IF(AE16&gt;=z3,w3,IF(AE16&gt;=zEntry,w2,IF(AND(AE16&gt;=ExitZ,AZ15&gt;0),w2,0)))))</f>
        <v>0</v>
      </c>
      <c r="BA16" s="26" t="n">
        <f aca="false">IF(AF16="",0,IF(AF16&gt;=z4,w4,IF(AF16&gt;=z3,w3,IF(AF16&gt;=zEntry,w2,IF(AND(AF16&gt;=ExitZ,BA15&gt;0),w2,0)))))</f>
        <v>0</v>
      </c>
      <c r="BB16" s="26" t="n">
        <f aca="false">IF(AG16="",0,IF(AG16&gt;=z4,w4,IF(AG16&gt;=z3,w3,IF(AG16&gt;=zEntry,w2,IF(AND(AG16&gt;=ExitZ,BB15&gt;0),w2,0)))))</f>
        <v>0</v>
      </c>
      <c r="BC16" s="26" t="n">
        <f aca="false">IF(AH16="",0,IF(AH16&gt;=z4,w4,IF(AH16&gt;=z3,w3,IF(AH16&gt;=zEntry,w2,IF(AND(AH16&gt;=ExitZ,BC15&gt;0),w2,0)))))</f>
        <v>0</v>
      </c>
      <c r="BD16" s="26" t="n">
        <f aca="false">IF(AI16="",0,IF(AI16&gt;=z4,w4,IF(AI16&gt;=z3,w3,IF(AI16&gt;=zEntry,w2,IF(AND(AI16&gt;=ExitZ,BD15&gt;0),w2,0)))))</f>
        <v>0</v>
      </c>
      <c r="BE16" s="26" t="n">
        <f aca="false">IF(AJ16="",0,IF(AJ16&gt;=z4,w4,IF(AJ16&gt;=z3,w3,IF(AJ16&gt;=zEntry,w2,IF(AND(AJ16&gt;=ExitZ,BE15&gt;0),w2,0)))))</f>
        <v>0</v>
      </c>
      <c r="BF16" s="26" t="n">
        <f aca="false">IF(AK16="",0,IF(AK16&gt;=z4,w4,IF(AK16&gt;=z3,w3,IF(AK16&gt;=zEntry,w2,IF(AND(AK16&gt;=ExitZ,BF15&gt;0),w2,0)))))</f>
        <v>0</v>
      </c>
      <c r="BG16" s="26" t="n">
        <f aca="false">IF(AL16="",0,IF(AL16&gt;=z4,w4,IF(AL16&gt;=z3,w3,IF(AL16&gt;=zEntry,w2,IF(AND(AL16&gt;=ExitZ,BG15&gt;0),w2,0)))))</f>
        <v>0</v>
      </c>
      <c r="BH16" s="26" t="n">
        <f aca="false">IF(AM16="",0,IF(AM16&gt;=z4,w4,IF(AM16&gt;=z3,w3,IF(AM16&gt;=zEntry,w2,IF(AND(AM16&gt;=ExitZ,BH15&gt;0),w2,0)))))</f>
        <v>0</v>
      </c>
      <c r="BI16" s="26" t="n">
        <f aca="false">IF(AN16="",0,IF(AN16&gt;=z4,w4,IF(AN16&gt;=z3,w3,IF(AN16&gt;=zEntry,w2,IF(AND(AN16&gt;=ExitZ,BI15&gt;0),w2,0)))))</f>
        <v>0</v>
      </c>
      <c r="BJ16" s="26" t="n">
        <f aca="false">IF(AO16="",0,IF(AO16&gt;=z4,w4,IF(AO16&gt;=z3,w3,IF(AO16&gt;=zEntry,w2,IF(AND(AO16&gt;=ExitZ,BJ15&gt;0),w2,0)))))</f>
        <v>0</v>
      </c>
      <c r="BK16" s="26" t="n">
        <f aca="false">IF(AP16="",0,IF(AP16&gt;=z4,w4,IF(AP16&gt;=z3,w3,IF(AP16&gt;=zEntry,w2,IF(AND(AP16&gt;=ExitZ,BK15&gt;0),w2,0)))))</f>
        <v>0</v>
      </c>
      <c r="BL16" s="26" t="n">
        <f aca="false">IF(AQ16="",0,IF(AQ16&gt;=z4,w4,IF(AQ16&gt;=z3,w3,IF(AQ16&gt;=zEntry,w2,IF(AND(AQ16&gt;=ExitZ,BL15&gt;0),w2,0)))))</f>
        <v>0</v>
      </c>
      <c r="BM16" s="23" t="n">
        <f aca="false">IF(EMFX_Data!X15&gt;=EMFX_Data!Y15,EMFX_Data!AE16-EMFX_Data!AF16,EMFX_Data!AF16-EMFX_Data!AE16)</f>
        <v>-0.0111739917403372</v>
      </c>
      <c r="BN16" s="23" t="n">
        <f aca="false">IF(EMFX_Data!X15&gt;=EMFX_Data!Z15,EMFX_Data!AE16-EMFX_Data!AG16,EMFX_Data!AG16-EMFX_Data!AE16)</f>
        <v>0.00200877059119863</v>
      </c>
      <c r="BO16" s="23" t="n">
        <f aca="false">IF(EMFX_Data!X15&gt;=EMFX_Data!AA15,EMFX_Data!AE16-EMFX_Data!AH16,EMFX_Data!AH16-EMFX_Data!AE16)</f>
        <v>-0.00642124843016525</v>
      </c>
      <c r="BP16" s="23" t="n">
        <f aca="false">IF(EMFX_Data!X15&gt;=EMFX_Data!AB15,EMFX_Data!AE16-EMFX_Data!AI16,EMFX_Data!AI16-EMFX_Data!AE16)</f>
        <v>0.0110118341229041</v>
      </c>
      <c r="BQ16" s="23" t="n">
        <f aca="false">IF(EMFX_Data!X15&gt;=EMFX_Data!AC15,EMFX_Data!AE16-EMFX_Data!AJ16,EMFX_Data!AJ16-EMFX_Data!AE16)</f>
        <v>0.0293006374999898</v>
      </c>
      <c r="BR16" s="23" t="n">
        <f aca="false">IF(EMFX_Data!X15&gt;=EMFX_Data!AD15,EMFX_Data!AE16-EMFX_Data!AK16,EMFX_Data!AK16-EMFX_Data!AE16)</f>
        <v>0.0310388011467521</v>
      </c>
      <c r="BS16" s="23" t="n">
        <f aca="false">IF(EMFX_Data!Y15&gt;=EMFX_Data!Z15,EMFX_Data!AF16-EMFX_Data!AG16,EMFX_Data!AG16-EMFX_Data!AF16)</f>
        <v>-0.00916522114913857</v>
      </c>
      <c r="BT16" s="23" t="n">
        <f aca="false">IF(EMFX_Data!Y15&gt;=EMFX_Data!AA15,EMFX_Data!AF16-EMFX_Data!AH16,EMFX_Data!AH16-EMFX_Data!AF16)</f>
        <v>-0.00475274331017195</v>
      </c>
      <c r="BU16" s="23" t="n">
        <f aca="false">IF(EMFX_Data!Y15&gt;=EMFX_Data!AB15,EMFX_Data!AF16-EMFX_Data!AI16,EMFX_Data!AI16-EMFX_Data!AF16)</f>
        <v>-0.0221858258632413</v>
      </c>
      <c r="BV16" s="23" t="n">
        <f aca="false">IF(EMFX_Data!Y15&gt;=EMFX_Data!AC15,EMFX_Data!AF16-EMFX_Data!AJ16,EMFX_Data!AJ16-EMFX_Data!AF16)</f>
        <v>-0.040474629240327</v>
      </c>
      <c r="BW16" s="23" t="n">
        <f aca="false">IF(EMFX_Data!Y15&gt;=EMFX_Data!AD15,EMFX_Data!AF16-EMFX_Data!AK16,EMFX_Data!AK16-EMFX_Data!AF16)</f>
        <v>-0.0422127928870893</v>
      </c>
      <c r="BX16" s="23" t="n">
        <f aca="false">IF(EMFX_Data!Z15&gt;=EMFX_Data!AA15,EMFX_Data!AG16-EMFX_Data!AH16,EMFX_Data!AH16-EMFX_Data!AG16)</f>
        <v>-0.00441247783896662</v>
      </c>
      <c r="BY16" s="23" t="n">
        <f aca="false">IF(EMFX_Data!Z15&gt;=EMFX_Data!AB15,EMFX_Data!AG16-EMFX_Data!AI16,EMFX_Data!AI16-EMFX_Data!AG16)</f>
        <v>0.0130206047141027</v>
      </c>
      <c r="BZ16" s="23" t="n">
        <f aca="false">IF(EMFX_Data!Z15&gt;=EMFX_Data!AC15,EMFX_Data!AG16-EMFX_Data!AJ16,EMFX_Data!AJ16-EMFX_Data!AG16)</f>
        <v>0.0313094080911884</v>
      </c>
      <c r="CA16" s="23" t="n">
        <f aca="false">IF(EMFX_Data!Z15&gt;=EMFX_Data!AD15,EMFX_Data!AG16-EMFX_Data!AK16,EMFX_Data!AK16-EMFX_Data!AG16)</f>
        <v>0.0330475717379507</v>
      </c>
      <c r="CB16" s="23" t="n">
        <f aca="false">IF(EMFX_Data!AA15&gt;=EMFX_Data!AB15,EMFX_Data!AH16-EMFX_Data!AI16,EMFX_Data!AI16-EMFX_Data!AH16)</f>
        <v>-0.0174330825530693</v>
      </c>
      <c r="CC16" s="23" t="n">
        <f aca="false">IF(EMFX_Data!AA15&gt;=EMFX_Data!AC15,EMFX_Data!AH16-EMFX_Data!AJ16,EMFX_Data!AJ16-EMFX_Data!AH16)</f>
        <v>-0.035721885930155</v>
      </c>
      <c r="CD16" s="23" t="n">
        <f aca="false">IF(EMFX_Data!AA15&gt;=EMFX_Data!AD15,EMFX_Data!AH16-EMFX_Data!AK16,EMFX_Data!AK16-EMFX_Data!AH16)</f>
        <v>0.0374600495769174</v>
      </c>
      <c r="CE16" s="23" t="n">
        <f aca="false">IF(EMFX_Data!AB15&gt;=EMFX_Data!AC15,EMFX_Data!AI16-EMFX_Data!AJ16,EMFX_Data!AJ16-EMFX_Data!AI16)</f>
        <v>0.0182888033770857</v>
      </c>
      <c r="CF16" s="23" t="n">
        <f aca="false">IF(EMFX_Data!AB15&gt;=EMFX_Data!AD15,EMFX_Data!AI16-EMFX_Data!AK16,EMFX_Data!AK16-EMFX_Data!AI16)</f>
        <v>0.020026967023848</v>
      </c>
      <c r="CG16" s="23" t="n">
        <f aca="false">IF(EMFX_Data!AC15&gt;=EMFX_Data!AD15,EMFX_Data!AJ16-EMFX_Data!AK16,EMFX_Data!AK16-EMFX_Data!AJ16)</f>
        <v>0.00173816364676235</v>
      </c>
      <c r="CH16" s="27" t="str">
        <f aca="false">IF(ROW()&lt;4+VolLB,"",STDEV(INDEX($BM:$BM,ROW()-VolLB+1):INDEX($BM:$BM,ROW()))*SQRT(12))</f>
        <v/>
      </c>
      <c r="CI16" s="27" t="str">
        <f aca="false">IF(ROW()&lt;4+VolLB,"",STDEV(INDEX($BN:$BN,ROW()-VolLB+1):INDEX($BN:$BN,ROW()))*SQRT(12))</f>
        <v/>
      </c>
      <c r="CJ16" s="27" t="str">
        <f aca="false">IF(ROW()&lt;4+VolLB,"",STDEV(INDEX($BO:$BO,ROW()-VolLB+1):INDEX($BO:$BO,ROW()))*SQRT(12))</f>
        <v/>
      </c>
      <c r="CK16" s="27" t="str">
        <f aca="false">IF(ROW()&lt;4+VolLB,"",STDEV(INDEX($BP:$BP,ROW()-VolLB+1):INDEX($BP:$BP,ROW()))*SQRT(12))</f>
        <v/>
      </c>
      <c r="CL16" s="27" t="str">
        <f aca="false">IF(ROW()&lt;4+VolLB,"",STDEV(INDEX($BQ:$BQ,ROW()-VolLB+1):INDEX($BQ:$BQ,ROW()))*SQRT(12))</f>
        <v/>
      </c>
      <c r="CM16" s="27" t="str">
        <f aca="false">IF(ROW()&lt;4+VolLB,"",STDEV(INDEX($BR:$BR,ROW()-VolLB+1):INDEX($BR:$BR,ROW()))*SQRT(12))</f>
        <v/>
      </c>
      <c r="CN16" s="27" t="str">
        <f aca="false">IF(ROW()&lt;4+VolLB,"",STDEV(INDEX($BS:$BS,ROW()-VolLB+1):INDEX($BS:$BS,ROW()))*SQRT(12))</f>
        <v/>
      </c>
      <c r="CO16" s="27" t="str">
        <f aca="false">IF(ROW()&lt;4+VolLB,"",STDEV(INDEX($BT:$BT,ROW()-VolLB+1):INDEX($BT:$BT,ROW()))*SQRT(12))</f>
        <v/>
      </c>
      <c r="CP16" s="27" t="str">
        <f aca="false">IF(ROW()&lt;4+VolLB,"",STDEV(INDEX($BU:$BU,ROW()-VolLB+1):INDEX($BU:$BU,ROW()))*SQRT(12))</f>
        <v/>
      </c>
      <c r="CQ16" s="27" t="str">
        <f aca="false">IF(ROW()&lt;4+VolLB,"",STDEV(INDEX($BV:$BV,ROW()-VolLB+1):INDEX($BV:$BV,ROW()))*SQRT(12))</f>
        <v/>
      </c>
      <c r="CR16" s="27" t="str">
        <f aca="false">IF(ROW()&lt;4+VolLB,"",STDEV(INDEX($BW:$BW,ROW()-VolLB+1):INDEX($BW:$BW,ROW()))*SQRT(12))</f>
        <v/>
      </c>
      <c r="CS16" s="27" t="str">
        <f aca="false">IF(ROW()&lt;4+VolLB,"",STDEV(INDEX($BX:$BX,ROW()-VolLB+1):INDEX($BX:$BX,ROW()))*SQRT(12))</f>
        <v/>
      </c>
      <c r="CT16" s="27" t="str">
        <f aca="false">IF(ROW()&lt;4+VolLB,"",STDEV(INDEX($BY:$BY,ROW()-VolLB+1):INDEX($BY:$BY,ROW()))*SQRT(12))</f>
        <v/>
      </c>
      <c r="CU16" s="27" t="str">
        <f aca="false">IF(ROW()&lt;4+VolLB,"",STDEV(INDEX($BZ:$BZ,ROW()-VolLB+1):INDEX($BZ:$BZ,ROW()))*SQRT(12))</f>
        <v/>
      </c>
      <c r="CV16" s="27" t="str">
        <f aca="false">IF(ROW()&lt;4+VolLB,"",STDEV(INDEX($CA:$CA,ROW()-VolLB+1):INDEX($CA:$CA,ROW()))*SQRT(12))</f>
        <v/>
      </c>
      <c r="CW16" s="27" t="str">
        <f aca="false">IF(ROW()&lt;4+VolLB,"",STDEV(INDEX($CB:$CB,ROW()-VolLB+1):INDEX($CB:$CB,ROW()))*SQRT(12))</f>
        <v/>
      </c>
      <c r="CX16" s="27" t="str">
        <f aca="false">IF(ROW()&lt;4+VolLB,"",STDEV(INDEX($CC:$CC,ROW()-VolLB+1):INDEX($CC:$CC,ROW()))*SQRT(12))</f>
        <v/>
      </c>
      <c r="CY16" s="27" t="str">
        <f aca="false">IF(ROW()&lt;4+VolLB,"",STDEV(INDEX($CD:$CD,ROW()-VolLB+1):INDEX($CD:$CD,ROW()))*SQRT(12))</f>
        <v/>
      </c>
      <c r="CZ16" s="27" t="str">
        <f aca="false">IF(ROW()&lt;4+VolLB,"",STDEV(INDEX($CE:$CE,ROW()-VolLB+1):INDEX($CE:$CE,ROW()))*SQRT(12))</f>
        <v/>
      </c>
      <c r="DA16" s="27" t="str">
        <f aca="false">IF(ROW()&lt;4+VolLB,"",STDEV(INDEX($CF:$CF,ROW()-VolLB+1):INDEX($CF:$CF,ROW()))*SQRT(12))</f>
        <v/>
      </c>
      <c r="DB16" s="27" t="str">
        <f aca="false">IF(ROW()&lt;4+VolLB,"",STDEV(INDEX($CG:$CG,ROW()-VolLB+1):INDEX($CG:$CG,ROW()))*SQRT(12))</f>
        <v/>
      </c>
      <c r="DC16" s="26" t="n">
        <f aca="false">IF(OR(AR16=0,CH16="",CH16=0),0,AR16*MIN(MaxScal,TgtVol/CH16))</f>
        <v>0</v>
      </c>
      <c r="DD16" s="26" t="n">
        <f aca="false">IF(OR(AS16=0,CI16="",CI16=0),0,AS16*MIN(MaxScal,TgtVol/CI16))</f>
        <v>0</v>
      </c>
      <c r="DE16" s="26" t="n">
        <f aca="false">IF(OR(AT16=0,CJ16="",CJ16=0),0,AT16*MIN(MaxScal,TgtVol/CJ16))</f>
        <v>0</v>
      </c>
      <c r="DF16" s="26" t="n">
        <f aca="false">IF(OR(AU16=0,CK16="",CK16=0),0,AU16*MIN(MaxScal,TgtVol/CK16))</f>
        <v>0</v>
      </c>
      <c r="DG16" s="26" t="n">
        <f aca="false">IF(OR(AV16=0,CL16="",CL16=0),0,AV16*MIN(MaxScal,TgtVol/CL16))</f>
        <v>0</v>
      </c>
      <c r="DH16" s="26" t="n">
        <f aca="false">IF(OR(AW16=0,CM16="",CM16=0),0,AW16*MIN(MaxScal,TgtVol/CM16))</f>
        <v>0</v>
      </c>
      <c r="DI16" s="26" t="n">
        <f aca="false">IF(OR(AX16=0,CN16="",CN16=0),0,AX16*MIN(MaxScal,TgtVol/CN16))</f>
        <v>0</v>
      </c>
      <c r="DJ16" s="26" t="n">
        <f aca="false">IF(OR(AY16=0,CO16="",CO16=0),0,AY16*MIN(MaxScal,TgtVol/CO16))</f>
        <v>0</v>
      </c>
      <c r="DK16" s="26" t="n">
        <f aca="false">IF(OR(AZ16=0,CP16="",CP16=0),0,AZ16*MIN(MaxScal,TgtVol/CP16))</f>
        <v>0</v>
      </c>
      <c r="DL16" s="26" t="n">
        <f aca="false">IF(OR(BA16=0,CQ16="",CQ16=0),0,BA16*MIN(MaxScal,TgtVol/CQ16))</f>
        <v>0</v>
      </c>
      <c r="DM16" s="26" t="n">
        <f aca="false">IF(OR(BB16=0,CR16="",CR16=0),0,BB16*MIN(MaxScal,TgtVol/CR16))</f>
        <v>0</v>
      </c>
      <c r="DN16" s="26" t="n">
        <f aca="false">IF(OR(BC16=0,CS16="",CS16=0),0,BC16*MIN(MaxScal,TgtVol/CS16))</f>
        <v>0</v>
      </c>
      <c r="DO16" s="26" t="n">
        <f aca="false">IF(OR(BD16=0,CT16="",CT16=0),0,BD16*MIN(MaxScal,TgtVol/CT16))</f>
        <v>0</v>
      </c>
      <c r="DP16" s="26" t="n">
        <f aca="false">IF(OR(BE16=0,CU16="",CU16=0),0,BE16*MIN(MaxScal,TgtVol/CU16))</f>
        <v>0</v>
      </c>
      <c r="DQ16" s="26" t="n">
        <f aca="false">IF(OR(BF16=0,CV16="",CV16=0),0,BF16*MIN(MaxScal,TgtVol/CV16))</f>
        <v>0</v>
      </c>
      <c r="DR16" s="26" t="n">
        <f aca="false">IF(OR(BG16=0,CW16="",CW16=0),0,BG16*MIN(MaxScal,TgtVol/CW16))</f>
        <v>0</v>
      </c>
      <c r="DS16" s="26" t="n">
        <f aca="false">IF(OR(BH16=0,CX16="",CX16=0),0,BH16*MIN(MaxScal,TgtVol/CX16))</f>
        <v>0</v>
      </c>
      <c r="DT16" s="26" t="n">
        <f aca="false">IF(OR(BI16=0,CY16="",CY16=0),0,BI16*MIN(MaxScal,TgtVol/CY16))</f>
        <v>0</v>
      </c>
      <c r="DU16" s="26" t="n">
        <f aca="false">IF(OR(BJ16=0,CZ16="",CZ16=0),0,BJ16*MIN(MaxScal,TgtVol/CZ16))</f>
        <v>0</v>
      </c>
      <c r="DV16" s="26" t="n">
        <f aca="false">IF(OR(BK16=0,DA16="",DA16=0),0,BK16*MIN(MaxScal,TgtVol/DA16))</f>
        <v>0</v>
      </c>
      <c r="DW16" s="26" t="n">
        <f aca="false">IF(OR(BL16=0,DB16="",DB16=0),0,BL16*MIN(MaxScal,TgtVol/DB16))</f>
        <v>0</v>
      </c>
      <c r="DX16" s="28" t="n">
        <f aca="false">IFERROR(DC15*BM16,"")</f>
        <v>-0</v>
      </c>
      <c r="DY16" s="28" t="n">
        <f aca="false">IFERROR(DD15*BN16,"")</f>
        <v>0</v>
      </c>
      <c r="DZ16" s="28" t="n">
        <f aca="false">IFERROR(DE15*BO16,"")</f>
        <v>-0</v>
      </c>
      <c r="EA16" s="28" t="n">
        <f aca="false">IFERROR(DF15*BP16,"")</f>
        <v>0</v>
      </c>
      <c r="EB16" s="28" t="n">
        <f aca="false">IFERROR(DG15*BQ16,"")</f>
        <v>0</v>
      </c>
      <c r="EC16" s="28" t="n">
        <f aca="false">IFERROR(DH15*BR16,"")</f>
        <v>0</v>
      </c>
      <c r="ED16" s="28" t="n">
        <f aca="false">IFERROR(DI15*BS16,"")</f>
        <v>-0</v>
      </c>
      <c r="EE16" s="28" t="n">
        <f aca="false">IFERROR(DJ15*BT16,"")</f>
        <v>-0</v>
      </c>
      <c r="EF16" s="28" t="n">
        <f aca="false">IFERROR(DK15*BU16,"")</f>
        <v>-0</v>
      </c>
      <c r="EG16" s="28" t="n">
        <f aca="false">IFERROR(DL15*BV16,"")</f>
        <v>-0</v>
      </c>
      <c r="EH16" s="28" t="n">
        <f aca="false">IFERROR(DM15*BW16,"")</f>
        <v>-0</v>
      </c>
      <c r="EI16" s="28" t="n">
        <f aca="false">IFERROR(DN15*BX16,"")</f>
        <v>-0</v>
      </c>
      <c r="EJ16" s="28" t="n">
        <f aca="false">IFERROR(DO15*BY16,"")</f>
        <v>0</v>
      </c>
      <c r="EK16" s="28" t="n">
        <f aca="false">IFERROR(DP15*BZ16,"")</f>
        <v>0</v>
      </c>
      <c r="EL16" s="28" t="n">
        <f aca="false">IFERROR(DQ15*CA16,"")</f>
        <v>0</v>
      </c>
      <c r="EM16" s="28" t="n">
        <f aca="false">IFERROR(DR15*CB16,"")</f>
        <v>-0</v>
      </c>
      <c r="EN16" s="28" t="n">
        <f aca="false">IFERROR(DS15*CC16,"")</f>
        <v>-0</v>
      </c>
      <c r="EO16" s="28" t="n">
        <f aca="false">IFERROR(DT15*CD16,"")</f>
        <v>0</v>
      </c>
      <c r="EP16" s="28" t="n">
        <f aca="false">IFERROR(DU15*CE16,"")</f>
        <v>0</v>
      </c>
      <c r="EQ16" s="28" t="n">
        <f aca="false">IFERROR(DV15*CF16,"")</f>
        <v>0</v>
      </c>
      <c r="ER16" s="28" t="n">
        <f aca="false">IFERROR(DW15*CG16,"")</f>
        <v>0</v>
      </c>
      <c r="ES16" s="28" t="n">
        <f aca="false">IF(ROW()=4,"",SUM(DX16:ER16))</f>
        <v>0</v>
      </c>
      <c r="ET16" s="29" t="n">
        <f aca="false">COUNTIF(AR16:BL16,"&gt;0")</f>
        <v>0</v>
      </c>
    </row>
    <row r="17" customFormat="false" ht="15" hidden="false" customHeight="false" outlineLevel="0" collapsed="false">
      <c r="A17" s="19" t="n">
        <v>38411</v>
      </c>
      <c r="B17" s="23" t="n">
        <f aca="false">ABS(EMFX_Data!X17-EMFX_Data!Y17)</f>
        <v>0.159829728761105</v>
      </c>
      <c r="C17" s="23" t="n">
        <f aca="false">ABS(EMFX_Data!X17-EMFX_Data!Z17)</f>
        <v>0.0290867976015479</v>
      </c>
      <c r="D17" s="23" t="n">
        <f aca="false">ABS(EMFX_Data!X17-EMFX_Data!AA17)</f>
        <v>0.107923333268014</v>
      </c>
      <c r="E17" s="23" t="n">
        <f aca="false">ABS(EMFX_Data!X17-EMFX_Data!AB17)</f>
        <v>0.0440914099766552</v>
      </c>
      <c r="F17" s="23" t="n">
        <f aca="false">ABS(EMFX_Data!X17-EMFX_Data!AC17)</f>
        <v>0.0339988067235346</v>
      </c>
      <c r="G17" s="23" t="n">
        <f aca="false">ABS(EMFX_Data!X17-EMFX_Data!AD17)</f>
        <v>0.0574524890198607</v>
      </c>
      <c r="H17" s="23" t="n">
        <f aca="false">ABS(EMFX_Data!Y17-EMFX_Data!Z17)</f>
        <v>0.130742931159557</v>
      </c>
      <c r="I17" s="23" t="n">
        <f aca="false">ABS(EMFX_Data!Y17-EMFX_Data!AA17)</f>
        <v>0.0519063954930914</v>
      </c>
      <c r="J17" s="23" t="n">
        <f aca="false">ABS(EMFX_Data!Y17-EMFX_Data!AB17)</f>
        <v>0.20392113873776</v>
      </c>
      <c r="K17" s="23" t="n">
        <f aca="false">ABS(EMFX_Data!Y17-EMFX_Data!AC17)</f>
        <v>0.19382853548464</v>
      </c>
      <c r="L17" s="23" t="n">
        <f aca="false">ABS(EMFX_Data!Y17-EMFX_Data!AD17)</f>
        <v>0.102377239741244</v>
      </c>
      <c r="M17" s="23" t="n">
        <f aca="false">ABS(EMFX_Data!Z17-EMFX_Data!AA17)</f>
        <v>0.0788365356664658</v>
      </c>
      <c r="N17" s="23" t="n">
        <f aca="false">ABS(EMFX_Data!Z17-EMFX_Data!AB17)</f>
        <v>0.073178207578203</v>
      </c>
      <c r="O17" s="23" t="n">
        <f aca="false">ABS(EMFX_Data!Z17-EMFX_Data!AC17)</f>
        <v>0.0630856043250825</v>
      </c>
      <c r="P17" s="23" t="n">
        <f aca="false">ABS(EMFX_Data!Z17-EMFX_Data!AD17)</f>
        <v>0.0283656914183128</v>
      </c>
      <c r="Q17" s="23" t="n">
        <f aca="false">ABS(EMFX_Data!AA17-EMFX_Data!AB17)</f>
        <v>0.152014743244669</v>
      </c>
      <c r="R17" s="23" t="n">
        <f aca="false">ABS(EMFX_Data!AA17-EMFX_Data!AC17)</f>
        <v>0.141922139991548</v>
      </c>
      <c r="S17" s="23" t="n">
        <f aca="false">ABS(EMFX_Data!AA17-EMFX_Data!AD17)</f>
        <v>0.050470844248153</v>
      </c>
      <c r="T17" s="23" t="n">
        <f aca="false">ABS(EMFX_Data!AB17-EMFX_Data!AC17)</f>
        <v>0.0100926032531206</v>
      </c>
      <c r="U17" s="23" t="n">
        <f aca="false">ABS(EMFX_Data!AB17-EMFX_Data!AD17)</f>
        <v>0.101543898996516</v>
      </c>
      <c r="V17" s="23" t="n">
        <f aca="false">ABS(EMFX_Data!AC17-EMFX_Data!AD17)</f>
        <v>0.0914512957433953</v>
      </c>
      <c r="W17" s="26" t="str">
        <f aca="false">IF(ROW()&lt;4+MinObs-1,"",IFERROR((B17-AVERAGE(B$4:B17))/STDEV(B$4:B17),""))</f>
        <v/>
      </c>
      <c r="X17" s="26" t="str">
        <f aca="false">IF(ROW()&lt;4+MinObs-1,"",IFERROR((C17-AVERAGE(C$4:C17))/STDEV(C$4:C17),""))</f>
        <v/>
      </c>
      <c r="Y17" s="26" t="str">
        <f aca="false">IF(ROW()&lt;4+MinObs-1,"",IFERROR((D17-AVERAGE(D$4:D17))/STDEV(D$4:D17),""))</f>
        <v/>
      </c>
      <c r="Z17" s="26" t="str">
        <f aca="false">IF(ROW()&lt;4+MinObs-1,"",IFERROR((E17-AVERAGE(E$4:E17))/STDEV(E$4:E17),""))</f>
        <v/>
      </c>
      <c r="AA17" s="26" t="str">
        <f aca="false">IF(ROW()&lt;4+MinObs-1,"",IFERROR((F17-AVERAGE(F$4:F17))/STDEV(F$4:F17),""))</f>
        <v/>
      </c>
      <c r="AB17" s="26" t="str">
        <f aca="false">IF(ROW()&lt;4+MinObs-1,"",IFERROR((G17-AVERAGE(G$4:G17))/STDEV(G$4:G17),""))</f>
        <v/>
      </c>
      <c r="AC17" s="26" t="str">
        <f aca="false">IF(ROW()&lt;4+MinObs-1,"",IFERROR((H17-AVERAGE(H$4:H17))/STDEV(H$4:H17),""))</f>
        <v/>
      </c>
      <c r="AD17" s="26" t="str">
        <f aca="false">IF(ROW()&lt;4+MinObs-1,"",IFERROR((I17-AVERAGE(I$4:I17))/STDEV(I$4:I17),""))</f>
        <v/>
      </c>
      <c r="AE17" s="26" t="str">
        <f aca="false">IF(ROW()&lt;4+MinObs-1,"",IFERROR((J17-AVERAGE(J$4:J17))/STDEV(J$4:J17),""))</f>
        <v/>
      </c>
      <c r="AF17" s="26" t="str">
        <f aca="false">IF(ROW()&lt;4+MinObs-1,"",IFERROR((K17-AVERAGE(K$4:K17))/STDEV(K$4:K17),""))</f>
        <v/>
      </c>
      <c r="AG17" s="26" t="str">
        <f aca="false">IF(ROW()&lt;4+MinObs-1,"",IFERROR((L17-AVERAGE(L$4:L17))/STDEV(L$4:L17),""))</f>
        <v/>
      </c>
      <c r="AH17" s="26" t="str">
        <f aca="false">IF(ROW()&lt;4+MinObs-1,"",IFERROR((M17-AVERAGE(M$4:M17))/STDEV(M$4:M17),""))</f>
        <v/>
      </c>
      <c r="AI17" s="26" t="str">
        <f aca="false">IF(ROW()&lt;4+MinObs-1,"",IFERROR((N17-AVERAGE(N$4:N17))/STDEV(N$4:N17),""))</f>
        <v/>
      </c>
      <c r="AJ17" s="26" t="str">
        <f aca="false">IF(ROW()&lt;4+MinObs-1,"",IFERROR((O17-AVERAGE(O$4:O17))/STDEV(O$4:O17),""))</f>
        <v/>
      </c>
      <c r="AK17" s="26" t="str">
        <f aca="false">IF(ROW()&lt;4+MinObs-1,"",IFERROR((P17-AVERAGE(P$4:P17))/STDEV(P$4:P17),""))</f>
        <v/>
      </c>
      <c r="AL17" s="26" t="str">
        <f aca="false">IF(ROW()&lt;4+MinObs-1,"",IFERROR((Q17-AVERAGE(Q$4:Q17))/STDEV(Q$4:Q17),""))</f>
        <v/>
      </c>
      <c r="AM17" s="26" t="str">
        <f aca="false">IF(ROW()&lt;4+MinObs-1,"",IFERROR((R17-AVERAGE(R$4:R17))/STDEV(R$4:R17),""))</f>
        <v/>
      </c>
      <c r="AN17" s="26" t="str">
        <f aca="false">IF(ROW()&lt;4+MinObs-1,"",IFERROR((S17-AVERAGE(S$4:S17))/STDEV(S$4:S17),""))</f>
        <v/>
      </c>
      <c r="AO17" s="26" t="str">
        <f aca="false">IF(ROW()&lt;4+MinObs-1,"",IFERROR((T17-AVERAGE(T$4:T17))/STDEV(T$4:T17),""))</f>
        <v/>
      </c>
      <c r="AP17" s="26" t="str">
        <f aca="false">IF(ROW()&lt;4+MinObs-1,"",IFERROR((U17-AVERAGE(U$4:U17))/STDEV(U$4:U17),""))</f>
        <v/>
      </c>
      <c r="AQ17" s="26" t="str">
        <f aca="false">IF(ROW()&lt;4+MinObs-1,"",IFERROR((V17-AVERAGE(V$4:V17))/STDEV(V$4:V17),""))</f>
        <v/>
      </c>
      <c r="AR17" s="26" t="n">
        <f aca="false">IF(W17="",0,IF(W17&gt;=z4,w4,IF(W17&gt;=z3,w3,IF(W17&gt;=zEntry,w2,IF(AND(W17&gt;=ExitZ,AR16&gt;0),w2,0)))))</f>
        <v>0</v>
      </c>
      <c r="AS17" s="26" t="n">
        <f aca="false">IF(X17="",0,IF(X17&gt;=z4,w4,IF(X17&gt;=z3,w3,IF(X17&gt;=zEntry,w2,IF(AND(X17&gt;=ExitZ,AS16&gt;0),w2,0)))))</f>
        <v>0</v>
      </c>
      <c r="AT17" s="26" t="n">
        <f aca="false">IF(Y17="",0,IF(Y17&gt;=z4,w4,IF(Y17&gt;=z3,w3,IF(Y17&gt;=zEntry,w2,IF(AND(Y17&gt;=ExitZ,AT16&gt;0),w2,0)))))</f>
        <v>0</v>
      </c>
      <c r="AU17" s="26" t="n">
        <f aca="false">IF(Z17="",0,IF(Z17&gt;=z4,w4,IF(Z17&gt;=z3,w3,IF(Z17&gt;=zEntry,w2,IF(AND(Z17&gt;=ExitZ,AU16&gt;0),w2,0)))))</f>
        <v>0</v>
      </c>
      <c r="AV17" s="26" t="n">
        <f aca="false">IF(AA17="",0,IF(AA17&gt;=z4,w4,IF(AA17&gt;=z3,w3,IF(AA17&gt;=zEntry,w2,IF(AND(AA17&gt;=ExitZ,AV16&gt;0),w2,0)))))</f>
        <v>0</v>
      </c>
      <c r="AW17" s="26" t="n">
        <f aca="false">IF(AB17="",0,IF(AB17&gt;=z4,w4,IF(AB17&gt;=z3,w3,IF(AB17&gt;=zEntry,w2,IF(AND(AB17&gt;=ExitZ,AW16&gt;0),w2,0)))))</f>
        <v>0</v>
      </c>
      <c r="AX17" s="26" t="n">
        <f aca="false">IF(AC17="",0,IF(AC17&gt;=z4,w4,IF(AC17&gt;=z3,w3,IF(AC17&gt;=zEntry,w2,IF(AND(AC17&gt;=ExitZ,AX16&gt;0),w2,0)))))</f>
        <v>0</v>
      </c>
      <c r="AY17" s="26" t="n">
        <f aca="false">IF(AD17="",0,IF(AD17&gt;=z4,w4,IF(AD17&gt;=z3,w3,IF(AD17&gt;=zEntry,w2,IF(AND(AD17&gt;=ExitZ,AY16&gt;0),w2,0)))))</f>
        <v>0</v>
      </c>
      <c r="AZ17" s="26" t="n">
        <f aca="false">IF(AE17="",0,IF(AE17&gt;=z4,w4,IF(AE17&gt;=z3,w3,IF(AE17&gt;=zEntry,w2,IF(AND(AE17&gt;=ExitZ,AZ16&gt;0),w2,0)))))</f>
        <v>0</v>
      </c>
      <c r="BA17" s="26" t="n">
        <f aca="false">IF(AF17="",0,IF(AF17&gt;=z4,w4,IF(AF17&gt;=z3,w3,IF(AF17&gt;=zEntry,w2,IF(AND(AF17&gt;=ExitZ,BA16&gt;0),w2,0)))))</f>
        <v>0</v>
      </c>
      <c r="BB17" s="26" t="n">
        <f aca="false">IF(AG17="",0,IF(AG17&gt;=z4,w4,IF(AG17&gt;=z3,w3,IF(AG17&gt;=zEntry,w2,IF(AND(AG17&gt;=ExitZ,BB16&gt;0),w2,0)))))</f>
        <v>0</v>
      </c>
      <c r="BC17" s="26" t="n">
        <f aca="false">IF(AH17="",0,IF(AH17&gt;=z4,w4,IF(AH17&gt;=z3,w3,IF(AH17&gt;=zEntry,w2,IF(AND(AH17&gt;=ExitZ,BC16&gt;0),w2,0)))))</f>
        <v>0</v>
      </c>
      <c r="BD17" s="26" t="n">
        <f aca="false">IF(AI17="",0,IF(AI17&gt;=z4,w4,IF(AI17&gt;=z3,w3,IF(AI17&gt;=zEntry,w2,IF(AND(AI17&gt;=ExitZ,BD16&gt;0),w2,0)))))</f>
        <v>0</v>
      </c>
      <c r="BE17" s="26" t="n">
        <f aca="false">IF(AJ17="",0,IF(AJ17&gt;=z4,w4,IF(AJ17&gt;=z3,w3,IF(AJ17&gt;=zEntry,w2,IF(AND(AJ17&gt;=ExitZ,BE16&gt;0),w2,0)))))</f>
        <v>0</v>
      </c>
      <c r="BF17" s="26" t="n">
        <f aca="false">IF(AK17="",0,IF(AK17&gt;=z4,w4,IF(AK17&gt;=z3,w3,IF(AK17&gt;=zEntry,w2,IF(AND(AK17&gt;=ExitZ,BF16&gt;0),w2,0)))))</f>
        <v>0</v>
      </c>
      <c r="BG17" s="26" t="n">
        <f aca="false">IF(AL17="",0,IF(AL17&gt;=z4,w4,IF(AL17&gt;=z3,w3,IF(AL17&gt;=zEntry,w2,IF(AND(AL17&gt;=ExitZ,BG16&gt;0),w2,0)))))</f>
        <v>0</v>
      </c>
      <c r="BH17" s="26" t="n">
        <f aca="false">IF(AM17="",0,IF(AM17&gt;=z4,w4,IF(AM17&gt;=z3,w3,IF(AM17&gt;=zEntry,w2,IF(AND(AM17&gt;=ExitZ,BH16&gt;0),w2,0)))))</f>
        <v>0</v>
      </c>
      <c r="BI17" s="26" t="n">
        <f aca="false">IF(AN17="",0,IF(AN17&gt;=z4,w4,IF(AN17&gt;=z3,w3,IF(AN17&gt;=zEntry,w2,IF(AND(AN17&gt;=ExitZ,BI16&gt;0),w2,0)))))</f>
        <v>0</v>
      </c>
      <c r="BJ17" s="26" t="n">
        <f aca="false">IF(AO17="",0,IF(AO17&gt;=z4,w4,IF(AO17&gt;=z3,w3,IF(AO17&gt;=zEntry,w2,IF(AND(AO17&gt;=ExitZ,BJ16&gt;0),w2,0)))))</f>
        <v>0</v>
      </c>
      <c r="BK17" s="26" t="n">
        <f aca="false">IF(AP17="",0,IF(AP17&gt;=z4,w4,IF(AP17&gt;=z3,w3,IF(AP17&gt;=zEntry,w2,IF(AND(AP17&gt;=ExitZ,BK16&gt;0),w2,0)))))</f>
        <v>0</v>
      </c>
      <c r="BL17" s="26" t="n">
        <f aca="false">IF(AQ17="",0,IF(AQ17&gt;=z4,w4,IF(AQ17&gt;=z3,w3,IF(AQ17&gt;=zEntry,w2,IF(AND(AQ17&gt;=ExitZ,BL16&gt;0),w2,0)))))</f>
        <v>0</v>
      </c>
      <c r="BM17" s="23" t="n">
        <f aca="false">IF(EMFX_Data!X16&gt;=EMFX_Data!Y16,EMFX_Data!AE17-EMFX_Data!AF17,EMFX_Data!AF17-EMFX_Data!AE17)</f>
        <v>0.00909056728375469</v>
      </c>
      <c r="BN17" s="23" t="n">
        <f aca="false">IF(EMFX_Data!X16&gt;=EMFX_Data!Z16,EMFX_Data!AE17-EMFX_Data!AG17,EMFX_Data!AG17-EMFX_Data!AE17)</f>
        <v>0.0448883124865938</v>
      </c>
      <c r="BO17" s="23" t="n">
        <f aca="false">IF(EMFX_Data!X16&gt;=EMFX_Data!AA16,EMFX_Data!AE17-EMFX_Data!AH17,EMFX_Data!AH17-EMFX_Data!AE17)</f>
        <v>-0.0616488310402709</v>
      </c>
      <c r="BP17" s="23" t="n">
        <f aca="false">IF(EMFX_Data!X16&gt;=EMFX_Data!AB16,EMFX_Data!AE17-EMFX_Data!AI17,EMFX_Data!AI17-EMFX_Data!AE17)</f>
        <v>0.0557411647488237</v>
      </c>
      <c r="BQ17" s="23" t="n">
        <f aca="false">IF(EMFX_Data!X16&gt;=EMFX_Data!AC16,EMFX_Data!AE17-EMFX_Data!AJ17,EMFX_Data!AJ17-EMFX_Data!AE17)</f>
        <v>0.0489240342909551</v>
      </c>
      <c r="BR17" s="23" t="n">
        <f aca="false">IF(EMFX_Data!X16&gt;=EMFX_Data!AD16,EMFX_Data!AE17-EMFX_Data!AK17,EMFX_Data!AK17-EMFX_Data!AE17)</f>
        <v>0.00711739237908891</v>
      </c>
      <c r="BS17" s="23" t="n">
        <f aca="false">IF(EMFX_Data!Y16&gt;=EMFX_Data!Z16,EMFX_Data!AF17-EMFX_Data!AG17,EMFX_Data!AG17-EMFX_Data!AF17)</f>
        <v>0.0539788797703485</v>
      </c>
      <c r="BT17" s="23" t="n">
        <f aca="false">IF(EMFX_Data!Y16&gt;=EMFX_Data!AA16,EMFX_Data!AF17-EMFX_Data!AH17,EMFX_Data!AH17-EMFX_Data!AF17)</f>
        <v>0.0707393983240256</v>
      </c>
      <c r="BU17" s="23" t="n">
        <f aca="false">IF(EMFX_Data!Y16&gt;=EMFX_Data!AB16,EMFX_Data!AF17-EMFX_Data!AI17,EMFX_Data!AI17-EMFX_Data!AF17)</f>
        <v>-0.046650597465069</v>
      </c>
      <c r="BV17" s="23" t="n">
        <f aca="false">IF(EMFX_Data!Y16&gt;=EMFX_Data!AC16,EMFX_Data!AF17-EMFX_Data!AJ17,EMFX_Data!AJ17-EMFX_Data!AF17)</f>
        <v>-0.0398334670072004</v>
      </c>
      <c r="BW17" s="23" t="n">
        <f aca="false">IF(EMFX_Data!Y16&gt;=EMFX_Data!AD16,EMFX_Data!AF17-EMFX_Data!AK17,EMFX_Data!AK17-EMFX_Data!AF17)</f>
        <v>0.00197317490466578</v>
      </c>
      <c r="BX17" s="23" t="n">
        <f aca="false">IF(EMFX_Data!Z16&gt;=EMFX_Data!AA16,EMFX_Data!AG17-EMFX_Data!AH17,EMFX_Data!AH17-EMFX_Data!AG17)</f>
        <v>-0.0167605185536771</v>
      </c>
      <c r="BY17" s="23" t="n">
        <f aca="false">IF(EMFX_Data!Z16&gt;=EMFX_Data!AB16,EMFX_Data!AG17-EMFX_Data!AI17,EMFX_Data!AI17-EMFX_Data!AG17)</f>
        <v>0.100629477235418</v>
      </c>
      <c r="BZ17" s="23" t="n">
        <f aca="false">IF(EMFX_Data!Z16&gt;=EMFX_Data!AC16,EMFX_Data!AG17-EMFX_Data!AJ17,EMFX_Data!AJ17-EMFX_Data!AG17)</f>
        <v>0.0938123467775489</v>
      </c>
      <c r="CA17" s="23" t="n">
        <f aca="false">IF(EMFX_Data!Z16&gt;=EMFX_Data!AD16,EMFX_Data!AG17-EMFX_Data!AK17,EMFX_Data!AK17-EMFX_Data!AG17)</f>
        <v>0.0520057048656827</v>
      </c>
      <c r="CB17" s="23" t="n">
        <f aca="false">IF(EMFX_Data!AA16&gt;=EMFX_Data!AB16,EMFX_Data!AH17-EMFX_Data!AI17,EMFX_Data!AI17-EMFX_Data!AH17)</f>
        <v>-0.117389995789095</v>
      </c>
      <c r="CC17" s="23" t="n">
        <f aca="false">IF(EMFX_Data!AA16&gt;=EMFX_Data!AC16,EMFX_Data!AH17-EMFX_Data!AJ17,EMFX_Data!AJ17-EMFX_Data!AH17)</f>
        <v>-0.110572865331226</v>
      </c>
      <c r="CD17" s="23" t="n">
        <f aca="false">IF(EMFX_Data!AA16&gt;=EMFX_Data!AD16,EMFX_Data!AH17-EMFX_Data!AK17,EMFX_Data!AK17-EMFX_Data!AH17)</f>
        <v>0.0687662234193598</v>
      </c>
      <c r="CE17" s="23" t="n">
        <f aca="false">IF(EMFX_Data!AB16&gt;=EMFX_Data!AC16,EMFX_Data!AI17-EMFX_Data!AJ17,EMFX_Data!AJ17-EMFX_Data!AI17)</f>
        <v>0.00681713045786862</v>
      </c>
      <c r="CF17" s="23" t="n">
        <f aca="false">IF(EMFX_Data!AB16&gt;=EMFX_Data!AD16,EMFX_Data!AI17-EMFX_Data!AK17,EMFX_Data!AK17-EMFX_Data!AI17)</f>
        <v>-0.0486237723697348</v>
      </c>
      <c r="CG17" s="23" t="n">
        <f aca="false">IF(EMFX_Data!AC16&gt;=EMFX_Data!AD16,EMFX_Data!AJ17-EMFX_Data!AK17,EMFX_Data!AK17-EMFX_Data!AJ17)</f>
        <v>-0.0418066419118662</v>
      </c>
      <c r="CH17" s="27" t="str">
        <f aca="false">IF(ROW()&lt;4+VolLB,"",STDEV(INDEX($BM:$BM,ROW()-VolLB+1):INDEX($BM:$BM,ROW()))*SQRT(12))</f>
        <v/>
      </c>
      <c r="CI17" s="27" t="str">
        <f aca="false">IF(ROW()&lt;4+VolLB,"",STDEV(INDEX($BN:$BN,ROW()-VolLB+1):INDEX($BN:$BN,ROW()))*SQRT(12))</f>
        <v/>
      </c>
      <c r="CJ17" s="27" t="str">
        <f aca="false">IF(ROW()&lt;4+VolLB,"",STDEV(INDEX($BO:$BO,ROW()-VolLB+1):INDEX($BO:$BO,ROW()))*SQRT(12))</f>
        <v/>
      </c>
      <c r="CK17" s="27" t="str">
        <f aca="false">IF(ROW()&lt;4+VolLB,"",STDEV(INDEX($BP:$BP,ROW()-VolLB+1):INDEX($BP:$BP,ROW()))*SQRT(12))</f>
        <v/>
      </c>
      <c r="CL17" s="27" t="str">
        <f aca="false">IF(ROW()&lt;4+VolLB,"",STDEV(INDEX($BQ:$BQ,ROW()-VolLB+1):INDEX($BQ:$BQ,ROW()))*SQRT(12))</f>
        <v/>
      </c>
      <c r="CM17" s="27" t="str">
        <f aca="false">IF(ROW()&lt;4+VolLB,"",STDEV(INDEX($BR:$BR,ROW()-VolLB+1):INDEX($BR:$BR,ROW()))*SQRT(12))</f>
        <v/>
      </c>
      <c r="CN17" s="27" t="str">
        <f aca="false">IF(ROW()&lt;4+VolLB,"",STDEV(INDEX($BS:$BS,ROW()-VolLB+1):INDEX($BS:$BS,ROW()))*SQRT(12))</f>
        <v/>
      </c>
      <c r="CO17" s="27" t="str">
        <f aca="false">IF(ROW()&lt;4+VolLB,"",STDEV(INDEX($BT:$BT,ROW()-VolLB+1):INDEX($BT:$BT,ROW()))*SQRT(12))</f>
        <v/>
      </c>
      <c r="CP17" s="27" t="str">
        <f aca="false">IF(ROW()&lt;4+VolLB,"",STDEV(INDEX($BU:$BU,ROW()-VolLB+1):INDEX($BU:$BU,ROW()))*SQRT(12))</f>
        <v/>
      </c>
      <c r="CQ17" s="27" t="str">
        <f aca="false">IF(ROW()&lt;4+VolLB,"",STDEV(INDEX($BV:$BV,ROW()-VolLB+1):INDEX($BV:$BV,ROW()))*SQRT(12))</f>
        <v/>
      </c>
      <c r="CR17" s="27" t="str">
        <f aca="false">IF(ROW()&lt;4+VolLB,"",STDEV(INDEX($BW:$BW,ROW()-VolLB+1):INDEX($BW:$BW,ROW()))*SQRT(12))</f>
        <v/>
      </c>
      <c r="CS17" s="27" t="str">
        <f aca="false">IF(ROW()&lt;4+VolLB,"",STDEV(INDEX($BX:$BX,ROW()-VolLB+1):INDEX($BX:$BX,ROW()))*SQRT(12))</f>
        <v/>
      </c>
      <c r="CT17" s="27" t="str">
        <f aca="false">IF(ROW()&lt;4+VolLB,"",STDEV(INDEX($BY:$BY,ROW()-VolLB+1):INDEX($BY:$BY,ROW()))*SQRT(12))</f>
        <v/>
      </c>
      <c r="CU17" s="27" t="str">
        <f aca="false">IF(ROW()&lt;4+VolLB,"",STDEV(INDEX($BZ:$BZ,ROW()-VolLB+1):INDEX($BZ:$BZ,ROW()))*SQRT(12))</f>
        <v/>
      </c>
      <c r="CV17" s="27" t="str">
        <f aca="false">IF(ROW()&lt;4+VolLB,"",STDEV(INDEX($CA:$CA,ROW()-VolLB+1):INDEX($CA:$CA,ROW()))*SQRT(12))</f>
        <v/>
      </c>
      <c r="CW17" s="27" t="str">
        <f aca="false">IF(ROW()&lt;4+VolLB,"",STDEV(INDEX($CB:$CB,ROW()-VolLB+1):INDEX($CB:$CB,ROW()))*SQRT(12))</f>
        <v/>
      </c>
      <c r="CX17" s="27" t="str">
        <f aca="false">IF(ROW()&lt;4+VolLB,"",STDEV(INDEX($CC:$CC,ROW()-VolLB+1):INDEX($CC:$CC,ROW()))*SQRT(12))</f>
        <v/>
      </c>
      <c r="CY17" s="27" t="str">
        <f aca="false">IF(ROW()&lt;4+VolLB,"",STDEV(INDEX($CD:$CD,ROW()-VolLB+1):INDEX($CD:$CD,ROW()))*SQRT(12))</f>
        <v/>
      </c>
      <c r="CZ17" s="27" t="str">
        <f aca="false">IF(ROW()&lt;4+VolLB,"",STDEV(INDEX($CE:$CE,ROW()-VolLB+1):INDEX($CE:$CE,ROW()))*SQRT(12))</f>
        <v/>
      </c>
      <c r="DA17" s="27" t="str">
        <f aca="false">IF(ROW()&lt;4+VolLB,"",STDEV(INDEX($CF:$CF,ROW()-VolLB+1):INDEX($CF:$CF,ROW()))*SQRT(12))</f>
        <v/>
      </c>
      <c r="DB17" s="27" t="str">
        <f aca="false">IF(ROW()&lt;4+VolLB,"",STDEV(INDEX($CG:$CG,ROW()-VolLB+1):INDEX($CG:$CG,ROW()))*SQRT(12))</f>
        <v/>
      </c>
      <c r="DC17" s="26" t="n">
        <f aca="false">IF(OR(AR17=0,CH17="",CH17=0),0,AR17*MIN(MaxScal,TgtVol/CH17))</f>
        <v>0</v>
      </c>
      <c r="DD17" s="26" t="n">
        <f aca="false">IF(OR(AS17=0,CI17="",CI17=0),0,AS17*MIN(MaxScal,TgtVol/CI17))</f>
        <v>0</v>
      </c>
      <c r="DE17" s="26" t="n">
        <f aca="false">IF(OR(AT17=0,CJ17="",CJ17=0),0,AT17*MIN(MaxScal,TgtVol/CJ17))</f>
        <v>0</v>
      </c>
      <c r="DF17" s="26" t="n">
        <f aca="false">IF(OR(AU17=0,CK17="",CK17=0),0,AU17*MIN(MaxScal,TgtVol/CK17))</f>
        <v>0</v>
      </c>
      <c r="DG17" s="26" t="n">
        <f aca="false">IF(OR(AV17=0,CL17="",CL17=0),0,AV17*MIN(MaxScal,TgtVol/CL17))</f>
        <v>0</v>
      </c>
      <c r="DH17" s="26" t="n">
        <f aca="false">IF(OR(AW17=0,CM17="",CM17=0),0,AW17*MIN(MaxScal,TgtVol/CM17))</f>
        <v>0</v>
      </c>
      <c r="DI17" s="26" t="n">
        <f aca="false">IF(OR(AX17=0,CN17="",CN17=0),0,AX17*MIN(MaxScal,TgtVol/CN17))</f>
        <v>0</v>
      </c>
      <c r="DJ17" s="26" t="n">
        <f aca="false">IF(OR(AY17=0,CO17="",CO17=0),0,AY17*MIN(MaxScal,TgtVol/CO17))</f>
        <v>0</v>
      </c>
      <c r="DK17" s="26" t="n">
        <f aca="false">IF(OR(AZ17=0,CP17="",CP17=0),0,AZ17*MIN(MaxScal,TgtVol/CP17))</f>
        <v>0</v>
      </c>
      <c r="DL17" s="26" t="n">
        <f aca="false">IF(OR(BA17=0,CQ17="",CQ17=0),0,BA17*MIN(MaxScal,TgtVol/CQ17))</f>
        <v>0</v>
      </c>
      <c r="DM17" s="26" t="n">
        <f aca="false">IF(OR(BB17=0,CR17="",CR17=0),0,BB17*MIN(MaxScal,TgtVol/CR17))</f>
        <v>0</v>
      </c>
      <c r="DN17" s="26" t="n">
        <f aca="false">IF(OR(BC17=0,CS17="",CS17=0),0,BC17*MIN(MaxScal,TgtVol/CS17))</f>
        <v>0</v>
      </c>
      <c r="DO17" s="26" t="n">
        <f aca="false">IF(OR(BD17=0,CT17="",CT17=0),0,BD17*MIN(MaxScal,TgtVol/CT17))</f>
        <v>0</v>
      </c>
      <c r="DP17" s="26" t="n">
        <f aca="false">IF(OR(BE17=0,CU17="",CU17=0),0,BE17*MIN(MaxScal,TgtVol/CU17))</f>
        <v>0</v>
      </c>
      <c r="DQ17" s="26" t="n">
        <f aca="false">IF(OR(BF17=0,CV17="",CV17=0),0,BF17*MIN(MaxScal,TgtVol/CV17))</f>
        <v>0</v>
      </c>
      <c r="DR17" s="26" t="n">
        <f aca="false">IF(OR(BG17=0,CW17="",CW17=0),0,BG17*MIN(MaxScal,TgtVol/CW17))</f>
        <v>0</v>
      </c>
      <c r="DS17" s="26" t="n">
        <f aca="false">IF(OR(BH17=0,CX17="",CX17=0),0,BH17*MIN(MaxScal,TgtVol/CX17))</f>
        <v>0</v>
      </c>
      <c r="DT17" s="26" t="n">
        <f aca="false">IF(OR(BI17=0,CY17="",CY17=0),0,BI17*MIN(MaxScal,TgtVol/CY17))</f>
        <v>0</v>
      </c>
      <c r="DU17" s="26" t="n">
        <f aca="false">IF(OR(BJ17=0,CZ17="",CZ17=0),0,BJ17*MIN(MaxScal,TgtVol/CZ17))</f>
        <v>0</v>
      </c>
      <c r="DV17" s="26" t="n">
        <f aca="false">IF(OR(BK17=0,DA17="",DA17=0),0,BK17*MIN(MaxScal,TgtVol/DA17))</f>
        <v>0</v>
      </c>
      <c r="DW17" s="26" t="n">
        <f aca="false">IF(OR(BL17=0,DB17="",DB17=0),0,BL17*MIN(MaxScal,TgtVol/DB17))</f>
        <v>0</v>
      </c>
      <c r="DX17" s="28" t="n">
        <f aca="false">IFERROR(DC16*BM17,"")</f>
        <v>0</v>
      </c>
      <c r="DY17" s="28" t="n">
        <f aca="false">IFERROR(DD16*BN17,"")</f>
        <v>0</v>
      </c>
      <c r="DZ17" s="28" t="n">
        <f aca="false">IFERROR(DE16*BO17,"")</f>
        <v>-0</v>
      </c>
      <c r="EA17" s="28" t="n">
        <f aca="false">IFERROR(DF16*BP17,"")</f>
        <v>0</v>
      </c>
      <c r="EB17" s="28" t="n">
        <f aca="false">IFERROR(DG16*BQ17,"")</f>
        <v>0</v>
      </c>
      <c r="EC17" s="28" t="n">
        <f aca="false">IFERROR(DH16*BR17,"")</f>
        <v>0</v>
      </c>
      <c r="ED17" s="28" t="n">
        <f aca="false">IFERROR(DI16*BS17,"")</f>
        <v>0</v>
      </c>
      <c r="EE17" s="28" t="n">
        <f aca="false">IFERROR(DJ16*BT17,"")</f>
        <v>0</v>
      </c>
      <c r="EF17" s="28" t="n">
        <f aca="false">IFERROR(DK16*BU17,"")</f>
        <v>-0</v>
      </c>
      <c r="EG17" s="28" t="n">
        <f aca="false">IFERROR(DL16*BV17,"")</f>
        <v>-0</v>
      </c>
      <c r="EH17" s="28" t="n">
        <f aca="false">IFERROR(DM16*BW17,"")</f>
        <v>0</v>
      </c>
      <c r="EI17" s="28" t="n">
        <f aca="false">IFERROR(DN16*BX17,"")</f>
        <v>-0</v>
      </c>
      <c r="EJ17" s="28" t="n">
        <f aca="false">IFERROR(DO16*BY17,"")</f>
        <v>0</v>
      </c>
      <c r="EK17" s="28" t="n">
        <f aca="false">IFERROR(DP16*BZ17,"")</f>
        <v>0</v>
      </c>
      <c r="EL17" s="28" t="n">
        <f aca="false">IFERROR(DQ16*CA17,"")</f>
        <v>0</v>
      </c>
      <c r="EM17" s="28" t="n">
        <f aca="false">IFERROR(DR16*CB17,"")</f>
        <v>-0</v>
      </c>
      <c r="EN17" s="28" t="n">
        <f aca="false">IFERROR(DS16*CC17,"")</f>
        <v>-0</v>
      </c>
      <c r="EO17" s="28" t="n">
        <f aca="false">IFERROR(DT16*CD17,"")</f>
        <v>0</v>
      </c>
      <c r="EP17" s="28" t="n">
        <f aca="false">IFERROR(DU16*CE17,"")</f>
        <v>0</v>
      </c>
      <c r="EQ17" s="28" t="n">
        <f aca="false">IFERROR(DV16*CF17,"")</f>
        <v>-0</v>
      </c>
      <c r="ER17" s="28" t="n">
        <f aca="false">IFERROR(DW16*CG17,"")</f>
        <v>-0</v>
      </c>
      <c r="ES17" s="28" t="n">
        <f aca="false">IF(ROW()=4,"",SUM(DX17:ER17))</f>
        <v>0</v>
      </c>
      <c r="ET17" s="29" t="n">
        <f aca="false">COUNTIF(AR17:BL17,"&gt;0")</f>
        <v>0</v>
      </c>
    </row>
    <row r="18" customFormat="false" ht="15" hidden="false" customHeight="false" outlineLevel="0" collapsed="false">
      <c r="A18" s="19" t="n">
        <v>38442</v>
      </c>
      <c r="B18" s="23" t="n">
        <f aca="false">ABS(EMFX_Data!X18-EMFX_Data!Y18)</f>
        <v>0.16489578390614</v>
      </c>
      <c r="C18" s="23" t="n">
        <f aca="false">ABS(EMFX_Data!X18-EMFX_Data!Z18)</f>
        <v>0.0354015904539242</v>
      </c>
      <c r="D18" s="23" t="n">
        <f aca="false">ABS(EMFX_Data!X18-EMFX_Data!AA18)</f>
        <v>0.0491727371129631</v>
      </c>
      <c r="E18" s="23" t="n">
        <f aca="false">ABS(EMFX_Data!X18-EMFX_Data!AB18)</f>
        <v>0.050597700831112</v>
      </c>
      <c r="F18" s="23" t="n">
        <f aca="false">ABS(EMFX_Data!X18-EMFX_Data!AC18)</f>
        <v>0.0509917996658871</v>
      </c>
      <c r="G18" s="23" t="n">
        <f aca="false">ABS(EMFX_Data!X18-EMFX_Data!AD18)</f>
        <v>0.000915279784397427</v>
      </c>
      <c r="H18" s="23" t="n">
        <f aca="false">ABS(EMFX_Data!Y18-EMFX_Data!Z18)</f>
        <v>0.129494193452215</v>
      </c>
      <c r="I18" s="23" t="n">
        <f aca="false">ABS(EMFX_Data!Y18-EMFX_Data!AA18)</f>
        <v>0.115723046793176</v>
      </c>
      <c r="J18" s="23" t="n">
        <f aca="false">ABS(EMFX_Data!Y18-EMFX_Data!AB18)</f>
        <v>0.215493484737252</v>
      </c>
      <c r="K18" s="23" t="n">
        <f aca="false">ABS(EMFX_Data!Y18-EMFX_Data!AC18)</f>
        <v>0.215887583572027</v>
      </c>
      <c r="L18" s="23" t="n">
        <f aca="false">ABS(EMFX_Data!Y18-EMFX_Data!AD18)</f>
        <v>0.165811063690537</v>
      </c>
      <c r="M18" s="23" t="n">
        <f aca="false">ABS(EMFX_Data!Z18-EMFX_Data!AA18)</f>
        <v>0.0137711466590389</v>
      </c>
      <c r="N18" s="23" t="n">
        <f aca="false">ABS(EMFX_Data!Z18-EMFX_Data!AB18)</f>
        <v>0.0859992912850363</v>
      </c>
      <c r="O18" s="23" t="n">
        <f aca="false">ABS(EMFX_Data!Z18-EMFX_Data!AC18)</f>
        <v>0.0863933901198113</v>
      </c>
      <c r="P18" s="23" t="n">
        <f aca="false">ABS(EMFX_Data!Z18-EMFX_Data!AD18)</f>
        <v>0.0363168702383216</v>
      </c>
      <c r="Q18" s="23" t="n">
        <f aca="false">ABS(EMFX_Data!AA18-EMFX_Data!AB18)</f>
        <v>0.0997704379440751</v>
      </c>
      <c r="R18" s="23" t="n">
        <f aca="false">ABS(EMFX_Data!AA18-EMFX_Data!AC18)</f>
        <v>0.10016453677885</v>
      </c>
      <c r="S18" s="23" t="n">
        <f aca="false">ABS(EMFX_Data!AA18-EMFX_Data!AD18)</f>
        <v>0.0500880168973605</v>
      </c>
      <c r="T18" s="23" t="n">
        <f aca="false">ABS(EMFX_Data!AB18-EMFX_Data!AC18)</f>
        <v>0.000394098834775036</v>
      </c>
      <c r="U18" s="23" t="n">
        <f aca="false">ABS(EMFX_Data!AB18-EMFX_Data!AD18)</f>
        <v>0.0496824210467146</v>
      </c>
      <c r="V18" s="23" t="n">
        <f aca="false">ABS(EMFX_Data!AC18-EMFX_Data!AD18)</f>
        <v>0.0500765198814896</v>
      </c>
      <c r="W18" s="26" t="str">
        <f aca="false">IF(ROW()&lt;4+MinObs-1,"",IFERROR((B18-AVERAGE(B$4:B18))/STDEV(B$4:B18),""))</f>
        <v/>
      </c>
      <c r="X18" s="26" t="str">
        <f aca="false">IF(ROW()&lt;4+MinObs-1,"",IFERROR((C18-AVERAGE(C$4:C18))/STDEV(C$4:C18),""))</f>
        <v/>
      </c>
      <c r="Y18" s="26" t="str">
        <f aca="false">IF(ROW()&lt;4+MinObs-1,"",IFERROR((D18-AVERAGE(D$4:D18))/STDEV(D$4:D18),""))</f>
        <v/>
      </c>
      <c r="Z18" s="26" t="str">
        <f aca="false">IF(ROW()&lt;4+MinObs-1,"",IFERROR((E18-AVERAGE(E$4:E18))/STDEV(E$4:E18),""))</f>
        <v/>
      </c>
      <c r="AA18" s="26" t="str">
        <f aca="false">IF(ROW()&lt;4+MinObs-1,"",IFERROR((F18-AVERAGE(F$4:F18))/STDEV(F$4:F18),""))</f>
        <v/>
      </c>
      <c r="AB18" s="26" t="str">
        <f aca="false">IF(ROW()&lt;4+MinObs-1,"",IFERROR((G18-AVERAGE(G$4:G18))/STDEV(G$4:G18),""))</f>
        <v/>
      </c>
      <c r="AC18" s="26" t="str">
        <f aca="false">IF(ROW()&lt;4+MinObs-1,"",IFERROR((H18-AVERAGE(H$4:H18))/STDEV(H$4:H18),""))</f>
        <v/>
      </c>
      <c r="AD18" s="26" t="str">
        <f aca="false">IF(ROW()&lt;4+MinObs-1,"",IFERROR((I18-AVERAGE(I$4:I18))/STDEV(I$4:I18),""))</f>
        <v/>
      </c>
      <c r="AE18" s="26" t="str">
        <f aca="false">IF(ROW()&lt;4+MinObs-1,"",IFERROR((J18-AVERAGE(J$4:J18))/STDEV(J$4:J18),""))</f>
        <v/>
      </c>
      <c r="AF18" s="26" t="str">
        <f aca="false">IF(ROW()&lt;4+MinObs-1,"",IFERROR((K18-AVERAGE(K$4:K18))/STDEV(K$4:K18),""))</f>
        <v/>
      </c>
      <c r="AG18" s="26" t="str">
        <f aca="false">IF(ROW()&lt;4+MinObs-1,"",IFERROR((L18-AVERAGE(L$4:L18))/STDEV(L$4:L18),""))</f>
        <v/>
      </c>
      <c r="AH18" s="26" t="str">
        <f aca="false">IF(ROW()&lt;4+MinObs-1,"",IFERROR((M18-AVERAGE(M$4:M18))/STDEV(M$4:M18),""))</f>
        <v/>
      </c>
      <c r="AI18" s="26" t="str">
        <f aca="false">IF(ROW()&lt;4+MinObs-1,"",IFERROR((N18-AVERAGE(N$4:N18))/STDEV(N$4:N18),""))</f>
        <v/>
      </c>
      <c r="AJ18" s="26" t="str">
        <f aca="false">IF(ROW()&lt;4+MinObs-1,"",IFERROR((O18-AVERAGE(O$4:O18))/STDEV(O$4:O18),""))</f>
        <v/>
      </c>
      <c r="AK18" s="26" t="str">
        <f aca="false">IF(ROW()&lt;4+MinObs-1,"",IFERROR((P18-AVERAGE(P$4:P18))/STDEV(P$4:P18),""))</f>
        <v/>
      </c>
      <c r="AL18" s="26" t="str">
        <f aca="false">IF(ROW()&lt;4+MinObs-1,"",IFERROR((Q18-AVERAGE(Q$4:Q18))/STDEV(Q$4:Q18),""))</f>
        <v/>
      </c>
      <c r="AM18" s="26" t="str">
        <f aca="false">IF(ROW()&lt;4+MinObs-1,"",IFERROR((R18-AVERAGE(R$4:R18))/STDEV(R$4:R18),""))</f>
        <v/>
      </c>
      <c r="AN18" s="26" t="str">
        <f aca="false">IF(ROW()&lt;4+MinObs-1,"",IFERROR((S18-AVERAGE(S$4:S18))/STDEV(S$4:S18),""))</f>
        <v/>
      </c>
      <c r="AO18" s="26" t="str">
        <f aca="false">IF(ROW()&lt;4+MinObs-1,"",IFERROR((T18-AVERAGE(T$4:T18))/STDEV(T$4:T18),""))</f>
        <v/>
      </c>
      <c r="AP18" s="26" t="str">
        <f aca="false">IF(ROW()&lt;4+MinObs-1,"",IFERROR((U18-AVERAGE(U$4:U18))/STDEV(U$4:U18),""))</f>
        <v/>
      </c>
      <c r="AQ18" s="26" t="str">
        <f aca="false">IF(ROW()&lt;4+MinObs-1,"",IFERROR((V18-AVERAGE(V$4:V18))/STDEV(V$4:V18),""))</f>
        <v/>
      </c>
      <c r="AR18" s="26" t="n">
        <f aca="false">IF(W18="",0,IF(W18&gt;=z4,w4,IF(W18&gt;=z3,w3,IF(W18&gt;=zEntry,w2,IF(AND(W18&gt;=ExitZ,AR17&gt;0),w2,0)))))</f>
        <v>0</v>
      </c>
      <c r="AS18" s="26" t="n">
        <f aca="false">IF(X18="",0,IF(X18&gt;=z4,w4,IF(X18&gt;=z3,w3,IF(X18&gt;=zEntry,w2,IF(AND(X18&gt;=ExitZ,AS17&gt;0),w2,0)))))</f>
        <v>0</v>
      </c>
      <c r="AT18" s="26" t="n">
        <f aca="false">IF(Y18="",0,IF(Y18&gt;=z4,w4,IF(Y18&gt;=z3,w3,IF(Y18&gt;=zEntry,w2,IF(AND(Y18&gt;=ExitZ,AT17&gt;0),w2,0)))))</f>
        <v>0</v>
      </c>
      <c r="AU18" s="26" t="n">
        <f aca="false">IF(Z18="",0,IF(Z18&gt;=z4,w4,IF(Z18&gt;=z3,w3,IF(Z18&gt;=zEntry,w2,IF(AND(Z18&gt;=ExitZ,AU17&gt;0),w2,0)))))</f>
        <v>0</v>
      </c>
      <c r="AV18" s="26" t="n">
        <f aca="false">IF(AA18="",0,IF(AA18&gt;=z4,w4,IF(AA18&gt;=z3,w3,IF(AA18&gt;=zEntry,w2,IF(AND(AA18&gt;=ExitZ,AV17&gt;0),w2,0)))))</f>
        <v>0</v>
      </c>
      <c r="AW18" s="26" t="n">
        <f aca="false">IF(AB18="",0,IF(AB18&gt;=z4,w4,IF(AB18&gt;=z3,w3,IF(AB18&gt;=zEntry,w2,IF(AND(AB18&gt;=ExitZ,AW17&gt;0),w2,0)))))</f>
        <v>0</v>
      </c>
      <c r="AX18" s="26" t="n">
        <f aca="false">IF(AC18="",0,IF(AC18&gt;=z4,w4,IF(AC18&gt;=z3,w3,IF(AC18&gt;=zEntry,w2,IF(AND(AC18&gt;=ExitZ,AX17&gt;0),w2,0)))))</f>
        <v>0</v>
      </c>
      <c r="AY18" s="26" t="n">
        <f aca="false">IF(AD18="",0,IF(AD18&gt;=z4,w4,IF(AD18&gt;=z3,w3,IF(AD18&gt;=zEntry,w2,IF(AND(AD18&gt;=ExitZ,AY17&gt;0),w2,0)))))</f>
        <v>0</v>
      </c>
      <c r="AZ18" s="26" t="n">
        <f aca="false">IF(AE18="",0,IF(AE18&gt;=z4,w4,IF(AE18&gt;=z3,w3,IF(AE18&gt;=zEntry,w2,IF(AND(AE18&gt;=ExitZ,AZ17&gt;0),w2,0)))))</f>
        <v>0</v>
      </c>
      <c r="BA18" s="26" t="n">
        <f aca="false">IF(AF18="",0,IF(AF18&gt;=z4,w4,IF(AF18&gt;=z3,w3,IF(AF18&gt;=zEntry,w2,IF(AND(AF18&gt;=ExitZ,BA17&gt;0),w2,0)))))</f>
        <v>0</v>
      </c>
      <c r="BB18" s="26" t="n">
        <f aca="false">IF(AG18="",0,IF(AG18&gt;=z4,w4,IF(AG18&gt;=z3,w3,IF(AG18&gt;=zEntry,w2,IF(AND(AG18&gt;=ExitZ,BB17&gt;0),w2,0)))))</f>
        <v>0</v>
      </c>
      <c r="BC18" s="26" t="n">
        <f aca="false">IF(AH18="",0,IF(AH18&gt;=z4,w4,IF(AH18&gt;=z3,w3,IF(AH18&gt;=zEntry,w2,IF(AND(AH18&gt;=ExitZ,BC17&gt;0),w2,0)))))</f>
        <v>0</v>
      </c>
      <c r="BD18" s="26" t="n">
        <f aca="false">IF(AI18="",0,IF(AI18&gt;=z4,w4,IF(AI18&gt;=z3,w3,IF(AI18&gt;=zEntry,w2,IF(AND(AI18&gt;=ExitZ,BD17&gt;0),w2,0)))))</f>
        <v>0</v>
      </c>
      <c r="BE18" s="26" t="n">
        <f aca="false">IF(AJ18="",0,IF(AJ18&gt;=z4,w4,IF(AJ18&gt;=z3,w3,IF(AJ18&gt;=zEntry,w2,IF(AND(AJ18&gt;=ExitZ,BE17&gt;0),w2,0)))))</f>
        <v>0</v>
      </c>
      <c r="BF18" s="26" t="n">
        <f aca="false">IF(AK18="",0,IF(AK18&gt;=z4,w4,IF(AK18&gt;=z3,w3,IF(AK18&gt;=zEntry,w2,IF(AND(AK18&gt;=ExitZ,BF17&gt;0),w2,0)))))</f>
        <v>0</v>
      </c>
      <c r="BG18" s="26" t="n">
        <f aca="false">IF(AL18="",0,IF(AL18&gt;=z4,w4,IF(AL18&gt;=z3,w3,IF(AL18&gt;=zEntry,w2,IF(AND(AL18&gt;=ExitZ,BG17&gt;0),w2,0)))))</f>
        <v>0</v>
      </c>
      <c r="BH18" s="26" t="n">
        <f aca="false">IF(AM18="",0,IF(AM18&gt;=z4,w4,IF(AM18&gt;=z3,w3,IF(AM18&gt;=zEntry,w2,IF(AND(AM18&gt;=ExitZ,BH17&gt;0),w2,0)))))</f>
        <v>0</v>
      </c>
      <c r="BI18" s="26" t="n">
        <f aca="false">IF(AN18="",0,IF(AN18&gt;=z4,w4,IF(AN18&gt;=z3,w3,IF(AN18&gt;=zEntry,w2,IF(AND(AN18&gt;=ExitZ,BI17&gt;0),w2,0)))))</f>
        <v>0</v>
      </c>
      <c r="BJ18" s="26" t="n">
        <f aca="false">IF(AO18="",0,IF(AO18&gt;=z4,w4,IF(AO18&gt;=z3,w3,IF(AO18&gt;=zEntry,w2,IF(AND(AO18&gt;=ExitZ,BJ17&gt;0),w2,0)))))</f>
        <v>0</v>
      </c>
      <c r="BK18" s="26" t="n">
        <f aca="false">IF(AP18="",0,IF(AP18&gt;=z4,w4,IF(AP18&gt;=z3,w3,IF(AP18&gt;=zEntry,w2,IF(AND(AP18&gt;=ExitZ,BK17&gt;0),w2,0)))))</f>
        <v>0</v>
      </c>
      <c r="BL18" s="26" t="n">
        <f aca="false">IF(AQ18="",0,IF(AQ18&gt;=z4,w4,IF(AQ18&gt;=z3,w3,IF(AQ18&gt;=zEntry,w2,IF(AND(AQ18&gt;=ExitZ,BL17&gt;0),w2,0)))))</f>
        <v>0</v>
      </c>
      <c r="BM18" s="23" t="n">
        <f aca="false">IF(EMFX_Data!X17&gt;=EMFX_Data!Y17,EMFX_Data!AE18-EMFX_Data!AF18,EMFX_Data!AF18-EMFX_Data!AE18)</f>
        <v>-0.0230681718556976</v>
      </c>
      <c r="BN18" s="23" t="n">
        <f aca="false">IF(EMFX_Data!X17&gt;=EMFX_Data!Z17,EMFX_Data!AE18-EMFX_Data!AG18,EMFX_Data!AG18-EMFX_Data!AE18)</f>
        <v>-0.0161698200386564</v>
      </c>
      <c r="BO18" s="23" t="n">
        <f aca="false">IF(EMFX_Data!X17&gt;=EMFX_Data!AA17,EMFX_Data!AE18-EMFX_Data!AH18,EMFX_Data!AH18-EMFX_Data!AE18)</f>
        <v>0.0511421587985</v>
      </c>
      <c r="BP18" s="23" t="n">
        <f aca="false">IF(EMFX_Data!X17&gt;=EMFX_Data!AB17,EMFX_Data!AE18-EMFX_Data!AI18,EMFX_Data!AI18-EMFX_Data!AE18)</f>
        <v>-0.0056207545077299</v>
      </c>
      <c r="BQ18" s="23" t="n">
        <f aca="false">IF(EMFX_Data!X17&gt;=EMFX_Data!AC17,EMFX_Data!AE18-EMFX_Data!AJ18,EMFX_Data!AJ18-EMFX_Data!AE18)</f>
        <v>-0.0205770418994244</v>
      </c>
      <c r="BR18" s="23" t="n">
        <f aca="false">IF(EMFX_Data!X17&gt;=EMFX_Data!AD17,EMFX_Data!AE18-EMFX_Data!AK18,EMFX_Data!AK18-EMFX_Data!AE18)</f>
        <v>0.0535198129092288</v>
      </c>
      <c r="BS18" s="23" t="n">
        <f aca="false">IF(EMFX_Data!Y17&gt;=EMFX_Data!Z17,EMFX_Data!AF18-EMFX_Data!AG18,EMFX_Data!AG18-EMFX_Data!AF18)</f>
        <v>-0.00689835181704124</v>
      </c>
      <c r="BT18" s="23" t="n">
        <f aca="false">IF(EMFX_Data!Y17&gt;=EMFX_Data!AA17,EMFX_Data!AF18-EMFX_Data!AH18,EMFX_Data!AH18-EMFX_Data!AF18)</f>
        <v>-0.0742103306541976</v>
      </c>
      <c r="BU18" s="23" t="n">
        <f aca="false">IF(EMFX_Data!Y17&gt;=EMFX_Data!AB17,EMFX_Data!AF18-EMFX_Data!AI18,EMFX_Data!AI18-EMFX_Data!AF18)</f>
        <v>-0.0286889263634275</v>
      </c>
      <c r="BV18" s="23" t="n">
        <f aca="false">IF(EMFX_Data!Y17&gt;=EMFX_Data!AC17,EMFX_Data!AF18-EMFX_Data!AJ18,EMFX_Data!AJ18-EMFX_Data!AF18)</f>
        <v>-0.043645213755122</v>
      </c>
      <c r="BW18" s="23" t="n">
        <f aca="false">IF(EMFX_Data!Y17&gt;=EMFX_Data!AD17,EMFX_Data!AF18-EMFX_Data!AK18,EMFX_Data!AK18-EMFX_Data!AF18)</f>
        <v>-0.0765879847649264</v>
      </c>
      <c r="BX18" s="23" t="n">
        <f aca="false">IF(EMFX_Data!Z17&gt;=EMFX_Data!AA17,EMFX_Data!AG18-EMFX_Data!AH18,EMFX_Data!AH18-EMFX_Data!AG18)</f>
        <v>0.0673119788371564</v>
      </c>
      <c r="BY18" s="23" t="n">
        <f aca="false">IF(EMFX_Data!Z17&gt;=EMFX_Data!AB17,EMFX_Data!AG18-EMFX_Data!AI18,EMFX_Data!AI18-EMFX_Data!AG18)</f>
        <v>-0.0217905745463863</v>
      </c>
      <c r="BZ18" s="23" t="n">
        <f aca="false">IF(EMFX_Data!Z17&gt;=EMFX_Data!AC17,EMFX_Data!AG18-EMFX_Data!AJ18,EMFX_Data!AJ18-EMFX_Data!AG18)</f>
        <v>-0.0367468619380807</v>
      </c>
      <c r="CA18" s="23" t="n">
        <f aca="false">IF(EMFX_Data!Z17&gt;=EMFX_Data!AD17,EMFX_Data!AG18-EMFX_Data!AK18,EMFX_Data!AK18-EMFX_Data!AG18)</f>
        <v>0.0696896329478852</v>
      </c>
      <c r="CB18" s="23" t="n">
        <f aca="false">IF(EMFX_Data!AA17&gt;=EMFX_Data!AB17,EMFX_Data!AH18-EMFX_Data!AI18,EMFX_Data!AI18-EMFX_Data!AH18)</f>
        <v>0.0455214042907701</v>
      </c>
      <c r="CC18" s="23" t="n">
        <f aca="false">IF(EMFX_Data!AA17&gt;=EMFX_Data!AC17,EMFX_Data!AH18-EMFX_Data!AJ18,EMFX_Data!AJ18-EMFX_Data!AH18)</f>
        <v>0.0305651168990757</v>
      </c>
      <c r="CD18" s="23" t="n">
        <f aca="false">IF(EMFX_Data!AA17&gt;=EMFX_Data!AD17,EMFX_Data!AH18-EMFX_Data!AK18,EMFX_Data!AK18-EMFX_Data!AH18)</f>
        <v>-0.00237765411072876</v>
      </c>
      <c r="CE18" s="23" t="n">
        <f aca="false">IF(EMFX_Data!AB17&gt;=EMFX_Data!AC17,EMFX_Data!AI18-EMFX_Data!AJ18,EMFX_Data!AJ18-EMFX_Data!AI18)</f>
        <v>0.0149562873916945</v>
      </c>
      <c r="CF18" s="23" t="n">
        <f aca="false">IF(EMFX_Data!AB17&gt;=EMFX_Data!AD17,EMFX_Data!AI18-EMFX_Data!AK18,EMFX_Data!AK18-EMFX_Data!AI18)</f>
        <v>0.0478990584014989</v>
      </c>
      <c r="CG18" s="23" t="n">
        <f aca="false">IF(EMFX_Data!AC17&gt;=EMFX_Data!AD17,EMFX_Data!AJ18-EMFX_Data!AK18,EMFX_Data!AK18-EMFX_Data!AJ18)</f>
        <v>0.0329427710098044</v>
      </c>
      <c r="CH18" s="27" t="str">
        <f aca="false">IF(ROW()&lt;4+VolLB,"",STDEV(INDEX($BM:$BM,ROW()-VolLB+1):INDEX($BM:$BM,ROW()))*SQRT(12))</f>
        <v/>
      </c>
      <c r="CI18" s="27" t="str">
        <f aca="false">IF(ROW()&lt;4+VolLB,"",STDEV(INDEX($BN:$BN,ROW()-VolLB+1):INDEX($BN:$BN,ROW()))*SQRT(12))</f>
        <v/>
      </c>
      <c r="CJ18" s="27" t="str">
        <f aca="false">IF(ROW()&lt;4+VolLB,"",STDEV(INDEX($BO:$BO,ROW()-VolLB+1):INDEX($BO:$BO,ROW()))*SQRT(12))</f>
        <v/>
      </c>
      <c r="CK18" s="27" t="str">
        <f aca="false">IF(ROW()&lt;4+VolLB,"",STDEV(INDEX($BP:$BP,ROW()-VolLB+1):INDEX($BP:$BP,ROW()))*SQRT(12))</f>
        <v/>
      </c>
      <c r="CL18" s="27" t="str">
        <f aca="false">IF(ROW()&lt;4+VolLB,"",STDEV(INDEX($BQ:$BQ,ROW()-VolLB+1):INDEX($BQ:$BQ,ROW()))*SQRT(12))</f>
        <v/>
      </c>
      <c r="CM18" s="27" t="str">
        <f aca="false">IF(ROW()&lt;4+VolLB,"",STDEV(INDEX($BR:$BR,ROW()-VolLB+1):INDEX($BR:$BR,ROW()))*SQRT(12))</f>
        <v/>
      </c>
      <c r="CN18" s="27" t="str">
        <f aca="false">IF(ROW()&lt;4+VolLB,"",STDEV(INDEX($BS:$BS,ROW()-VolLB+1):INDEX($BS:$BS,ROW()))*SQRT(12))</f>
        <v/>
      </c>
      <c r="CO18" s="27" t="str">
        <f aca="false">IF(ROW()&lt;4+VolLB,"",STDEV(INDEX($BT:$BT,ROW()-VolLB+1):INDEX($BT:$BT,ROW()))*SQRT(12))</f>
        <v/>
      </c>
      <c r="CP18" s="27" t="str">
        <f aca="false">IF(ROW()&lt;4+VolLB,"",STDEV(INDEX($BU:$BU,ROW()-VolLB+1):INDEX($BU:$BU,ROW()))*SQRT(12))</f>
        <v/>
      </c>
      <c r="CQ18" s="27" t="str">
        <f aca="false">IF(ROW()&lt;4+VolLB,"",STDEV(INDEX($BV:$BV,ROW()-VolLB+1):INDEX($BV:$BV,ROW()))*SQRT(12))</f>
        <v/>
      </c>
      <c r="CR18" s="27" t="str">
        <f aca="false">IF(ROW()&lt;4+VolLB,"",STDEV(INDEX($BW:$BW,ROW()-VolLB+1):INDEX($BW:$BW,ROW()))*SQRT(12))</f>
        <v/>
      </c>
      <c r="CS18" s="27" t="str">
        <f aca="false">IF(ROW()&lt;4+VolLB,"",STDEV(INDEX($BX:$BX,ROW()-VolLB+1):INDEX($BX:$BX,ROW()))*SQRT(12))</f>
        <v/>
      </c>
      <c r="CT18" s="27" t="str">
        <f aca="false">IF(ROW()&lt;4+VolLB,"",STDEV(INDEX($BY:$BY,ROW()-VolLB+1):INDEX($BY:$BY,ROW()))*SQRT(12))</f>
        <v/>
      </c>
      <c r="CU18" s="27" t="str">
        <f aca="false">IF(ROW()&lt;4+VolLB,"",STDEV(INDEX($BZ:$BZ,ROW()-VolLB+1):INDEX($BZ:$BZ,ROW()))*SQRT(12))</f>
        <v/>
      </c>
      <c r="CV18" s="27" t="str">
        <f aca="false">IF(ROW()&lt;4+VolLB,"",STDEV(INDEX($CA:$CA,ROW()-VolLB+1):INDEX($CA:$CA,ROW()))*SQRT(12))</f>
        <v/>
      </c>
      <c r="CW18" s="27" t="str">
        <f aca="false">IF(ROW()&lt;4+VolLB,"",STDEV(INDEX($CB:$CB,ROW()-VolLB+1):INDEX($CB:$CB,ROW()))*SQRT(12))</f>
        <v/>
      </c>
      <c r="CX18" s="27" t="str">
        <f aca="false">IF(ROW()&lt;4+VolLB,"",STDEV(INDEX($CC:$CC,ROW()-VolLB+1):INDEX($CC:$CC,ROW()))*SQRT(12))</f>
        <v/>
      </c>
      <c r="CY18" s="27" t="str">
        <f aca="false">IF(ROW()&lt;4+VolLB,"",STDEV(INDEX($CD:$CD,ROW()-VolLB+1):INDEX($CD:$CD,ROW()))*SQRT(12))</f>
        <v/>
      </c>
      <c r="CZ18" s="27" t="str">
        <f aca="false">IF(ROW()&lt;4+VolLB,"",STDEV(INDEX($CE:$CE,ROW()-VolLB+1):INDEX($CE:$CE,ROW()))*SQRT(12))</f>
        <v/>
      </c>
      <c r="DA18" s="27" t="str">
        <f aca="false">IF(ROW()&lt;4+VolLB,"",STDEV(INDEX($CF:$CF,ROW()-VolLB+1):INDEX($CF:$CF,ROW()))*SQRT(12))</f>
        <v/>
      </c>
      <c r="DB18" s="27" t="str">
        <f aca="false">IF(ROW()&lt;4+VolLB,"",STDEV(INDEX($CG:$CG,ROW()-VolLB+1):INDEX($CG:$CG,ROW()))*SQRT(12))</f>
        <v/>
      </c>
      <c r="DC18" s="26" t="n">
        <f aca="false">IF(OR(AR18=0,CH18="",CH18=0),0,AR18*MIN(MaxScal,TgtVol/CH18))</f>
        <v>0</v>
      </c>
      <c r="DD18" s="26" t="n">
        <f aca="false">IF(OR(AS18=0,CI18="",CI18=0),0,AS18*MIN(MaxScal,TgtVol/CI18))</f>
        <v>0</v>
      </c>
      <c r="DE18" s="26" t="n">
        <f aca="false">IF(OR(AT18=0,CJ18="",CJ18=0),0,AT18*MIN(MaxScal,TgtVol/CJ18))</f>
        <v>0</v>
      </c>
      <c r="DF18" s="26" t="n">
        <f aca="false">IF(OR(AU18=0,CK18="",CK18=0),0,AU18*MIN(MaxScal,TgtVol/CK18))</f>
        <v>0</v>
      </c>
      <c r="DG18" s="26" t="n">
        <f aca="false">IF(OR(AV18=0,CL18="",CL18=0),0,AV18*MIN(MaxScal,TgtVol/CL18))</f>
        <v>0</v>
      </c>
      <c r="DH18" s="26" t="n">
        <f aca="false">IF(OR(AW18=0,CM18="",CM18=0),0,AW18*MIN(MaxScal,TgtVol/CM18))</f>
        <v>0</v>
      </c>
      <c r="DI18" s="26" t="n">
        <f aca="false">IF(OR(AX18=0,CN18="",CN18=0),0,AX18*MIN(MaxScal,TgtVol/CN18))</f>
        <v>0</v>
      </c>
      <c r="DJ18" s="26" t="n">
        <f aca="false">IF(OR(AY18=0,CO18="",CO18=0),0,AY18*MIN(MaxScal,TgtVol/CO18))</f>
        <v>0</v>
      </c>
      <c r="DK18" s="26" t="n">
        <f aca="false">IF(OR(AZ18=0,CP18="",CP18=0),0,AZ18*MIN(MaxScal,TgtVol/CP18))</f>
        <v>0</v>
      </c>
      <c r="DL18" s="26" t="n">
        <f aca="false">IF(OR(BA18=0,CQ18="",CQ18=0),0,BA18*MIN(MaxScal,TgtVol/CQ18))</f>
        <v>0</v>
      </c>
      <c r="DM18" s="26" t="n">
        <f aca="false">IF(OR(BB18=0,CR18="",CR18=0),0,BB18*MIN(MaxScal,TgtVol/CR18))</f>
        <v>0</v>
      </c>
      <c r="DN18" s="26" t="n">
        <f aca="false">IF(OR(BC18=0,CS18="",CS18=0),0,BC18*MIN(MaxScal,TgtVol/CS18))</f>
        <v>0</v>
      </c>
      <c r="DO18" s="26" t="n">
        <f aca="false">IF(OR(BD18=0,CT18="",CT18=0),0,BD18*MIN(MaxScal,TgtVol/CT18))</f>
        <v>0</v>
      </c>
      <c r="DP18" s="26" t="n">
        <f aca="false">IF(OR(BE18=0,CU18="",CU18=0),0,BE18*MIN(MaxScal,TgtVol/CU18))</f>
        <v>0</v>
      </c>
      <c r="DQ18" s="26" t="n">
        <f aca="false">IF(OR(BF18=0,CV18="",CV18=0),0,BF18*MIN(MaxScal,TgtVol/CV18))</f>
        <v>0</v>
      </c>
      <c r="DR18" s="26" t="n">
        <f aca="false">IF(OR(BG18=0,CW18="",CW18=0),0,BG18*MIN(MaxScal,TgtVol/CW18))</f>
        <v>0</v>
      </c>
      <c r="DS18" s="26" t="n">
        <f aca="false">IF(OR(BH18=0,CX18="",CX18=0),0,BH18*MIN(MaxScal,TgtVol/CX18))</f>
        <v>0</v>
      </c>
      <c r="DT18" s="26" t="n">
        <f aca="false">IF(OR(BI18=0,CY18="",CY18=0),0,BI18*MIN(MaxScal,TgtVol/CY18))</f>
        <v>0</v>
      </c>
      <c r="DU18" s="26" t="n">
        <f aca="false">IF(OR(BJ18=0,CZ18="",CZ18=0),0,BJ18*MIN(MaxScal,TgtVol/CZ18))</f>
        <v>0</v>
      </c>
      <c r="DV18" s="26" t="n">
        <f aca="false">IF(OR(BK18=0,DA18="",DA18=0),0,BK18*MIN(MaxScal,TgtVol/DA18))</f>
        <v>0</v>
      </c>
      <c r="DW18" s="26" t="n">
        <f aca="false">IF(OR(BL18=0,DB18="",DB18=0),0,BL18*MIN(MaxScal,TgtVol/DB18))</f>
        <v>0</v>
      </c>
      <c r="DX18" s="28" t="n">
        <f aca="false">IFERROR(DC17*BM18,"")</f>
        <v>-0</v>
      </c>
      <c r="DY18" s="28" t="n">
        <f aca="false">IFERROR(DD17*BN18,"")</f>
        <v>-0</v>
      </c>
      <c r="DZ18" s="28" t="n">
        <f aca="false">IFERROR(DE17*BO18,"")</f>
        <v>0</v>
      </c>
      <c r="EA18" s="28" t="n">
        <f aca="false">IFERROR(DF17*BP18,"")</f>
        <v>-0</v>
      </c>
      <c r="EB18" s="28" t="n">
        <f aca="false">IFERROR(DG17*BQ18,"")</f>
        <v>-0</v>
      </c>
      <c r="EC18" s="28" t="n">
        <f aca="false">IFERROR(DH17*BR18,"")</f>
        <v>0</v>
      </c>
      <c r="ED18" s="28" t="n">
        <f aca="false">IFERROR(DI17*BS18,"")</f>
        <v>-0</v>
      </c>
      <c r="EE18" s="28" t="n">
        <f aca="false">IFERROR(DJ17*BT18,"")</f>
        <v>-0</v>
      </c>
      <c r="EF18" s="28" t="n">
        <f aca="false">IFERROR(DK17*BU18,"")</f>
        <v>-0</v>
      </c>
      <c r="EG18" s="28" t="n">
        <f aca="false">IFERROR(DL17*BV18,"")</f>
        <v>-0</v>
      </c>
      <c r="EH18" s="28" t="n">
        <f aca="false">IFERROR(DM17*BW18,"")</f>
        <v>-0</v>
      </c>
      <c r="EI18" s="28" t="n">
        <f aca="false">IFERROR(DN17*BX18,"")</f>
        <v>0</v>
      </c>
      <c r="EJ18" s="28" t="n">
        <f aca="false">IFERROR(DO17*BY18,"")</f>
        <v>-0</v>
      </c>
      <c r="EK18" s="28" t="n">
        <f aca="false">IFERROR(DP17*BZ18,"")</f>
        <v>-0</v>
      </c>
      <c r="EL18" s="28" t="n">
        <f aca="false">IFERROR(DQ17*CA18,"")</f>
        <v>0</v>
      </c>
      <c r="EM18" s="28" t="n">
        <f aca="false">IFERROR(DR17*CB18,"")</f>
        <v>0</v>
      </c>
      <c r="EN18" s="28" t="n">
        <f aca="false">IFERROR(DS17*CC18,"")</f>
        <v>0</v>
      </c>
      <c r="EO18" s="28" t="n">
        <f aca="false">IFERROR(DT17*CD18,"")</f>
        <v>-0</v>
      </c>
      <c r="EP18" s="28" t="n">
        <f aca="false">IFERROR(DU17*CE18,"")</f>
        <v>0</v>
      </c>
      <c r="EQ18" s="28" t="n">
        <f aca="false">IFERROR(DV17*CF18,"")</f>
        <v>0</v>
      </c>
      <c r="ER18" s="28" t="n">
        <f aca="false">IFERROR(DW17*CG18,"")</f>
        <v>0</v>
      </c>
      <c r="ES18" s="28" t="n">
        <f aca="false">IF(ROW()=4,"",SUM(DX18:ER18))</f>
        <v>0</v>
      </c>
      <c r="ET18" s="29" t="n">
        <f aca="false">COUNTIF(AR18:BL18,"&gt;0")</f>
        <v>0</v>
      </c>
    </row>
    <row r="19" customFormat="false" ht="15" hidden="false" customHeight="false" outlineLevel="0" collapsed="false">
      <c r="A19" s="19" t="n">
        <v>38472</v>
      </c>
      <c r="B19" s="23" t="n">
        <f aca="false">ABS(EMFX_Data!X19-EMFX_Data!Y19)</f>
        <v>0.13251688185582</v>
      </c>
      <c r="C19" s="23" t="n">
        <f aca="false">ABS(EMFX_Data!X19-EMFX_Data!Z19)</f>
        <v>0.0875430800828188</v>
      </c>
      <c r="D19" s="23" t="n">
        <f aca="false">ABS(EMFX_Data!X19-EMFX_Data!AA19)</f>
        <v>0.146041946668637</v>
      </c>
      <c r="E19" s="23" t="n">
        <f aca="false">ABS(EMFX_Data!X19-EMFX_Data!AB19)</f>
        <v>0.0154227600783514</v>
      </c>
      <c r="F19" s="23" t="n">
        <f aca="false">ABS(EMFX_Data!X19-EMFX_Data!AC19)</f>
        <v>0.0257540696055711</v>
      </c>
      <c r="G19" s="23" t="n">
        <f aca="false">ABS(EMFX_Data!X19-EMFX_Data!AD19)</f>
        <v>0.0325969842640168</v>
      </c>
      <c r="H19" s="23" t="n">
        <f aca="false">ABS(EMFX_Data!Y19-EMFX_Data!Z19)</f>
        <v>0.0449738017730015</v>
      </c>
      <c r="I19" s="23" t="n">
        <f aca="false">ABS(EMFX_Data!Y19-EMFX_Data!AA19)</f>
        <v>0.0135250648128169</v>
      </c>
      <c r="J19" s="23" t="n">
        <f aca="false">ABS(EMFX_Data!Y19-EMFX_Data!AB19)</f>
        <v>0.147939641934172</v>
      </c>
      <c r="K19" s="23" t="n">
        <f aca="false">ABS(EMFX_Data!Y19-EMFX_Data!AC19)</f>
        <v>0.158270951461391</v>
      </c>
      <c r="L19" s="23" t="n">
        <f aca="false">ABS(EMFX_Data!Y19-EMFX_Data!AD19)</f>
        <v>0.165113866119837</v>
      </c>
      <c r="M19" s="23" t="n">
        <f aca="false">ABS(EMFX_Data!Z19-EMFX_Data!AA19)</f>
        <v>0.0584988665858184</v>
      </c>
      <c r="N19" s="23" t="n">
        <f aca="false">ABS(EMFX_Data!Z19-EMFX_Data!AB19)</f>
        <v>0.10296584016117</v>
      </c>
      <c r="O19" s="23" t="n">
        <f aca="false">ABS(EMFX_Data!Z19-EMFX_Data!AC19)</f>
        <v>0.11329714968839</v>
      </c>
      <c r="P19" s="23" t="n">
        <f aca="false">ABS(EMFX_Data!Z19-EMFX_Data!AD19)</f>
        <v>0.120140064346836</v>
      </c>
      <c r="Q19" s="23" t="n">
        <f aca="false">ABS(EMFX_Data!AA19-EMFX_Data!AB19)</f>
        <v>0.161464706746989</v>
      </c>
      <c r="R19" s="23" t="n">
        <f aca="false">ABS(EMFX_Data!AA19-EMFX_Data!AC19)</f>
        <v>0.171796016274208</v>
      </c>
      <c r="S19" s="23" t="n">
        <f aca="false">ABS(EMFX_Data!AA19-EMFX_Data!AD19)</f>
        <v>0.178638930932654</v>
      </c>
      <c r="T19" s="23" t="n">
        <f aca="false">ABS(EMFX_Data!AB19-EMFX_Data!AC19)</f>
        <v>0.0103313095272197</v>
      </c>
      <c r="U19" s="23" t="n">
        <f aca="false">ABS(EMFX_Data!AB19-EMFX_Data!AD19)</f>
        <v>0.0171742241856654</v>
      </c>
      <c r="V19" s="23" t="n">
        <f aca="false">ABS(EMFX_Data!AC19-EMFX_Data!AD19)</f>
        <v>0.00684291465844567</v>
      </c>
      <c r="W19" s="26" t="str">
        <f aca="false">IF(ROW()&lt;4+MinObs-1,"",IFERROR((B19-AVERAGE(B$4:B19))/STDEV(B$4:B19),""))</f>
        <v/>
      </c>
      <c r="X19" s="26" t="str">
        <f aca="false">IF(ROW()&lt;4+MinObs-1,"",IFERROR((C19-AVERAGE(C$4:C19))/STDEV(C$4:C19),""))</f>
        <v/>
      </c>
      <c r="Y19" s="26" t="str">
        <f aca="false">IF(ROW()&lt;4+MinObs-1,"",IFERROR((D19-AVERAGE(D$4:D19))/STDEV(D$4:D19),""))</f>
        <v/>
      </c>
      <c r="Z19" s="26" t="str">
        <f aca="false">IF(ROW()&lt;4+MinObs-1,"",IFERROR((E19-AVERAGE(E$4:E19))/STDEV(E$4:E19),""))</f>
        <v/>
      </c>
      <c r="AA19" s="26" t="str">
        <f aca="false">IF(ROW()&lt;4+MinObs-1,"",IFERROR((F19-AVERAGE(F$4:F19))/STDEV(F$4:F19),""))</f>
        <v/>
      </c>
      <c r="AB19" s="26" t="str">
        <f aca="false">IF(ROW()&lt;4+MinObs-1,"",IFERROR((G19-AVERAGE(G$4:G19))/STDEV(G$4:G19),""))</f>
        <v/>
      </c>
      <c r="AC19" s="26" t="str">
        <f aca="false">IF(ROW()&lt;4+MinObs-1,"",IFERROR((H19-AVERAGE(H$4:H19))/STDEV(H$4:H19),""))</f>
        <v/>
      </c>
      <c r="AD19" s="26" t="str">
        <f aca="false">IF(ROW()&lt;4+MinObs-1,"",IFERROR((I19-AVERAGE(I$4:I19))/STDEV(I$4:I19),""))</f>
        <v/>
      </c>
      <c r="AE19" s="26" t="str">
        <f aca="false">IF(ROW()&lt;4+MinObs-1,"",IFERROR((J19-AVERAGE(J$4:J19))/STDEV(J$4:J19),""))</f>
        <v/>
      </c>
      <c r="AF19" s="26" t="str">
        <f aca="false">IF(ROW()&lt;4+MinObs-1,"",IFERROR((K19-AVERAGE(K$4:K19))/STDEV(K$4:K19),""))</f>
        <v/>
      </c>
      <c r="AG19" s="26" t="str">
        <f aca="false">IF(ROW()&lt;4+MinObs-1,"",IFERROR((L19-AVERAGE(L$4:L19))/STDEV(L$4:L19),""))</f>
        <v/>
      </c>
      <c r="AH19" s="26" t="str">
        <f aca="false">IF(ROW()&lt;4+MinObs-1,"",IFERROR((M19-AVERAGE(M$4:M19))/STDEV(M$4:M19),""))</f>
        <v/>
      </c>
      <c r="AI19" s="26" t="str">
        <f aca="false">IF(ROW()&lt;4+MinObs-1,"",IFERROR((N19-AVERAGE(N$4:N19))/STDEV(N$4:N19),""))</f>
        <v/>
      </c>
      <c r="AJ19" s="26" t="str">
        <f aca="false">IF(ROW()&lt;4+MinObs-1,"",IFERROR((O19-AVERAGE(O$4:O19))/STDEV(O$4:O19),""))</f>
        <v/>
      </c>
      <c r="AK19" s="26" t="str">
        <f aca="false">IF(ROW()&lt;4+MinObs-1,"",IFERROR((P19-AVERAGE(P$4:P19))/STDEV(P$4:P19),""))</f>
        <v/>
      </c>
      <c r="AL19" s="26" t="str">
        <f aca="false">IF(ROW()&lt;4+MinObs-1,"",IFERROR((Q19-AVERAGE(Q$4:Q19))/STDEV(Q$4:Q19),""))</f>
        <v/>
      </c>
      <c r="AM19" s="26" t="str">
        <f aca="false">IF(ROW()&lt;4+MinObs-1,"",IFERROR((R19-AVERAGE(R$4:R19))/STDEV(R$4:R19),""))</f>
        <v/>
      </c>
      <c r="AN19" s="26" t="str">
        <f aca="false">IF(ROW()&lt;4+MinObs-1,"",IFERROR((S19-AVERAGE(S$4:S19))/STDEV(S$4:S19),""))</f>
        <v/>
      </c>
      <c r="AO19" s="26" t="str">
        <f aca="false">IF(ROW()&lt;4+MinObs-1,"",IFERROR((T19-AVERAGE(T$4:T19))/STDEV(T$4:T19),""))</f>
        <v/>
      </c>
      <c r="AP19" s="26" t="str">
        <f aca="false">IF(ROW()&lt;4+MinObs-1,"",IFERROR((U19-AVERAGE(U$4:U19))/STDEV(U$4:U19),""))</f>
        <v/>
      </c>
      <c r="AQ19" s="26" t="str">
        <f aca="false">IF(ROW()&lt;4+MinObs-1,"",IFERROR((V19-AVERAGE(V$4:V19))/STDEV(V$4:V19),""))</f>
        <v/>
      </c>
      <c r="AR19" s="26" t="n">
        <f aca="false">IF(W19="",0,IF(W19&gt;=z4,w4,IF(W19&gt;=z3,w3,IF(W19&gt;=zEntry,w2,IF(AND(W19&gt;=ExitZ,AR18&gt;0),w2,0)))))</f>
        <v>0</v>
      </c>
      <c r="AS19" s="26" t="n">
        <f aca="false">IF(X19="",0,IF(X19&gt;=z4,w4,IF(X19&gt;=z3,w3,IF(X19&gt;=zEntry,w2,IF(AND(X19&gt;=ExitZ,AS18&gt;0),w2,0)))))</f>
        <v>0</v>
      </c>
      <c r="AT19" s="26" t="n">
        <f aca="false">IF(Y19="",0,IF(Y19&gt;=z4,w4,IF(Y19&gt;=z3,w3,IF(Y19&gt;=zEntry,w2,IF(AND(Y19&gt;=ExitZ,AT18&gt;0),w2,0)))))</f>
        <v>0</v>
      </c>
      <c r="AU19" s="26" t="n">
        <f aca="false">IF(Z19="",0,IF(Z19&gt;=z4,w4,IF(Z19&gt;=z3,w3,IF(Z19&gt;=zEntry,w2,IF(AND(Z19&gt;=ExitZ,AU18&gt;0),w2,0)))))</f>
        <v>0</v>
      </c>
      <c r="AV19" s="26" t="n">
        <f aca="false">IF(AA19="",0,IF(AA19&gt;=z4,w4,IF(AA19&gt;=z3,w3,IF(AA19&gt;=zEntry,w2,IF(AND(AA19&gt;=ExitZ,AV18&gt;0),w2,0)))))</f>
        <v>0</v>
      </c>
      <c r="AW19" s="26" t="n">
        <f aca="false">IF(AB19="",0,IF(AB19&gt;=z4,w4,IF(AB19&gt;=z3,w3,IF(AB19&gt;=zEntry,w2,IF(AND(AB19&gt;=ExitZ,AW18&gt;0),w2,0)))))</f>
        <v>0</v>
      </c>
      <c r="AX19" s="26" t="n">
        <f aca="false">IF(AC19="",0,IF(AC19&gt;=z4,w4,IF(AC19&gt;=z3,w3,IF(AC19&gt;=zEntry,w2,IF(AND(AC19&gt;=ExitZ,AX18&gt;0),w2,0)))))</f>
        <v>0</v>
      </c>
      <c r="AY19" s="26" t="n">
        <f aca="false">IF(AD19="",0,IF(AD19&gt;=z4,w4,IF(AD19&gt;=z3,w3,IF(AD19&gt;=zEntry,w2,IF(AND(AD19&gt;=ExitZ,AY18&gt;0),w2,0)))))</f>
        <v>0</v>
      </c>
      <c r="AZ19" s="26" t="n">
        <f aca="false">IF(AE19="",0,IF(AE19&gt;=z4,w4,IF(AE19&gt;=z3,w3,IF(AE19&gt;=zEntry,w2,IF(AND(AE19&gt;=ExitZ,AZ18&gt;0),w2,0)))))</f>
        <v>0</v>
      </c>
      <c r="BA19" s="26" t="n">
        <f aca="false">IF(AF19="",0,IF(AF19&gt;=z4,w4,IF(AF19&gt;=z3,w3,IF(AF19&gt;=zEntry,w2,IF(AND(AF19&gt;=ExitZ,BA18&gt;0),w2,0)))))</f>
        <v>0</v>
      </c>
      <c r="BB19" s="26" t="n">
        <f aca="false">IF(AG19="",0,IF(AG19&gt;=z4,w4,IF(AG19&gt;=z3,w3,IF(AG19&gt;=zEntry,w2,IF(AND(AG19&gt;=ExitZ,BB18&gt;0),w2,0)))))</f>
        <v>0</v>
      </c>
      <c r="BC19" s="26" t="n">
        <f aca="false">IF(AH19="",0,IF(AH19&gt;=z4,w4,IF(AH19&gt;=z3,w3,IF(AH19&gt;=zEntry,w2,IF(AND(AH19&gt;=ExitZ,BC18&gt;0),w2,0)))))</f>
        <v>0</v>
      </c>
      <c r="BD19" s="26" t="n">
        <f aca="false">IF(AI19="",0,IF(AI19&gt;=z4,w4,IF(AI19&gt;=z3,w3,IF(AI19&gt;=zEntry,w2,IF(AND(AI19&gt;=ExitZ,BD18&gt;0),w2,0)))))</f>
        <v>0</v>
      </c>
      <c r="BE19" s="26" t="n">
        <f aca="false">IF(AJ19="",0,IF(AJ19&gt;=z4,w4,IF(AJ19&gt;=z3,w3,IF(AJ19&gt;=zEntry,w2,IF(AND(AJ19&gt;=ExitZ,BE18&gt;0),w2,0)))))</f>
        <v>0</v>
      </c>
      <c r="BF19" s="26" t="n">
        <f aca="false">IF(AK19="",0,IF(AK19&gt;=z4,w4,IF(AK19&gt;=z3,w3,IF(AK19&gt;=zEntry,w2,IF(AND(AK19&gt;=ExitZ,BF18&gt;0),w2,0)))))</f>
        <v>0</v>
      </c>
      <c r="BG19" s="26" t="n">
        <f aca="false">IF(AL19="",0,IF(AL19&gt;=z4,w4,IF(AL19&gt;=z3,w3,IF(AL19&gt;=zEntry,w2,IF(AND(AL19&gt;=ExitZ,BG18&gt;0),w2,0)))))</f>
        <v>0</v>
      </c>
      <c r="BH19" s="26" t="n">
        <f aca="false">IF(AM19="",0,IF(AM19&gt;=z4,w4,IF(AM19&gt;=z3,w3,IF(AM19&gt;=zEntry,w2,IF(AND(AM19&gt;=ExitZ,BH18&gt;0),w2,0)))))</f>
        <v>0</v>
      </c>
      <c r="BI19" s="26" t="n">
        <f aca="false">IF(AN19="",0,IF(AN19&gt;=z4,w4,IF(AN19&gt;=z3,w3,IF(AN19&gt;=zEntry,w2,IF(AND(AN19&gt;=ExitZ,BI18&gt;0),w2,0)))))</f>
        <v>0</v>
      </c>
      <c r="BJ19" s="26" t="n">
        <f aca="false">IF(AO19="",0,IF(AO19&gt;=z4,w4,IF(AO19&gt;=z3,w3,IF(AO19&gt;=zEntry,w2,IF(AND(AO19&gt;=ExitZ,BJ18&gt;0),w2,0)))))</f>
        <v>0</v>
      </c>
      <c r="BK19" s="26" t="n">
        <f aca="false">IF(AP19="",0,IF(AP19&gt;=z4,w4,IF(AP19&gt;=z3,w3,IF(AP19&gt;=zEntry,w2,IF(AND(AP19&gt;=ExitZ,BK18&gt;0),w2,0)))))</f>
        <v>0</v>
      </c>
      <c r="BL19" s="26" t="n">
        <f aca="false">IF(AQ19="",0,IF(AQ19&gt;=z4,w4,IF(AQ19&gt;=z3,w3,IF(AQ19&gt;=zEntry,w2,IF(AND(AQ19&gt;=ExitZ,BL18&gt;0),w2,0)))))</f>
        <v>0</v>
      </c>
      <c r="BM19" s="23" t="n">
        <f aca="false">IF(EMFX_Data!X18&gt;=EMFX_Data!Y18,EMFX_Data!AE19-EMFX_Data!AF19,EMFX_Data!AF19-EMFX_Data!AE19)</f>
        <v>0.0220465339996267</v>
      </c>
      <c r="BN19" s="23" t="n">
        <f aca="false">IF(EMFX_Data!X18&gt;=EMFX_Data!Z18,EMFX_Data!AE19-EMFX_Data!AG19,EMFX_Data!AG19-EMFX_Data!AE19)</f>
        <v>-0.0598473385606227</v>
      </c>
      <c r="BO19" s="23" t="n">
        <f aca="false">IF(EMFX_Data!X18&gt;=EMFX_Data!AA18,EMFX_Data!AE19-EMFX_Data!AH19,EMFX_Data!AH19-EMFX_Data!AE19)</f>
        <v>-0.107221438524207</v>
      </c>
      <c r="BP19" s="23" t="n">
        <f aca="false">IF(EMFX_Data!X18&gt;=EMFX_Data!AB18,EMFX_Data!AE19-EMFX_Data!AI19,EMFX_Data!AI19-EMFX_Data!AE19)</f>
        <v>0.0334220517215116</v>
      </c>
      <c r="BQ19" s="23" t="n">
        <f aca="false">IF(EMFX_Data!X18&gt;=EMFX_Data!AC18,EMFX_Data!AE19-EMFX_Data!AJ19,EMFX_Data!AJ19-EMFX_Data!AE19)</f>
        <v>0.017228603729264</v>
      </c>
      <c r="BR19" s="23" t="n">
        <f aca="false">IF(EMFX_Data!X18&gt;=EMFX_Data!AD18,EMFX_Data!AE19-EMFX_Data!AK19,EMFX_Data!AK19-EMFX_Data!AE19)</f>
        <v>-0.0314334631484931</v>
      </c>
      <c r="BS19" s="23" t="n">
        <f aca="false">IF(EMFX_Data!Y18&gt;=EMFX_Data!Z18,EMFX_Data!AF19-EMFX_Data!AG19,EMFX_Data!AG19-EMFX_Data!AF19)</f>
        <v>0.0818938725602494</v>
      </c>
      <c r="BT19" s="23" t="n">
        <f aca="false">IF(EMFX_Data!Y18&gt;=EMFX_Data!AA18,EMFX_Data!AF19-EMFX_Data!AH19,EMFX_Data!AH19-EMFX_Data!AF19)</f>
        <v>0.129267972523833</v>
      </c>
      <c r="BU19" s="23" t="n">
        <f aca="false">IF(EMFX_Data!Y18&gt;=EMFX_Data!AB18,EMFX_Data!AF19-EMFX_Data!AI19,EMFX_Data!AI19-EMFX_Data!AF19)</f>
        <v>0.0554685857211383</v>
      </c>
      <c r="BV19" s="23" t="n">
        <f aca="false">IF(EMFX_Data!Y18&gt;=EMFX_Data!AC18,EMFX_Data!AF19-EMFX_Data!AJ19,EMFX_Data!AJ19-EMFX_Data!AF19)</f>
        <v>0.0392751377288907</v>
      </c>
      <c r="BW19" s="23" t="n">
        <f aca="false">IF(EMFX_Data!Y18&gt;=EMFX_Data!AD18,EMFX_Data!AF19-EMFX_Data!AK19,EMFX_Data!AK19-EMFX_Data!AF19)</f>
        <v>-0.00938692914886637</v>
      </c>
      <c r="BX19" s="23" t="n">
        <f aca="false">IF(EMFX_Data!Z18&gt;=EMFX_Data!AA18,EMFX_Data!AG19-EMFX_Data!AH19,EMFX_Data!AH19-EMFX_Data!AG19)</f>
        <v>-0.047374099963584</v>
      </c>
      <c r="BY19" s="23" t="n">
        <f aca="false">IF(EMFX_Data!Z18&gt;=EMFX_Data!AB18,EMFX_Data!AG19-EMFX_Data!AI19,EMFX_Data!AI19-EMFX_Data!AG19)</f>
        <v>-0.0264252868391111</v>
      </c>
      <c r="BZ19" s="23" t="n">
        <f aca="false">IF(EMFX_Data!Z18&gt;=EMFX_Data!AC18,EMFX_Data!AG19-EMFX_Data!AJ19,EMFX_Data!AJ19-EMFX_Data!AG19)</f>
        <v>-0.0426187348313587</v>
      </c>
      <c r="CA19" s="23" t="n">
        <f aca="false">IF(EMFX_Data!Z18&gt;=EMFX_Data!AD18,EMFX_Data!AG19-EMFX_Data!AK19,EMFX_Data!AK19-EMFX_Data!AG19)</f>
        <v>-0.0912808017091158</v>
      </c>
      <c r="CB19" s="23" t="n">
        <f aca="false">IF(EMFX_Data!AA18&gt;=EMFX_Data!AB18,EMFX_Data!AH19-EMFX_Data!AI19,EMFX_Data!AI19-EMFX_Data!AH19)</f>
        <v>-0.073799386802695</v>
      </c>
      <c r="CC19" s="23" t="n">
        <f aca="false">IF(EMFX_Data!AA18&gt;=EMFX_Data!AC18,EMFX_Data!AH19-EMFX_Data!AJ19,EMFX_Data!AJ19-EMFX_Data!AH19)</f>
        <v>-0.0899928347949427</v>
      </c>
      <c r="CD19" s="23" t="n">
        <f aca="false">IF(EMFX_Data!AA18&gt;=EMFX_Data!AD18,EMFX_Data!AH19-EMFX_Data!AK19,EMFX_Data!AK19-EMFX_Data!AH19)</f>
        <v>-0.1386549016727</v>
      </c>
      <c r="CE19" s="23" t="n">
        <f aca="false">IF(EMFX_Data!AB18&gt;=EMFX_Data!AC18,EMFX_Data!AI19-EMFX_Data!AJ19,EMFX_Data!AJ19-EMFX_Data!AI19)</f>
        <v>-0.0161934479922477</v>
      </c>
      <c r="CF19" s="23" t="n">
        <f aca="false">IF(EMFX_Data!AB18&gt;=EMFX_Data!AD18,EMFX_Data!AI19-EMFX_Data!AK19,EMFX_Data!AK19-EMFX_Data!AI19)</f>
        <v>0.0648555148700047</v>
      </c>
      <c r="CG19" s="23" t="n">
        <f aca="false">IF(EMFX_Data!AC18&gt;=EMFX_Data!AD18,EMFX_Data!AJ19-EMFX_Data!AK19,EMFX_Data!AK19-EMFX_Data!AJ19)</f>
        <v>0.048662066877757</v>
      </c>
      <c r="CH19" s="27" t="str">
        <f aca="false">IF(ROW()&lt;4+VolLB,"",STDEV(INDEX($BM:$BM,ROW()-VolLB+1):INDEX($BM:$BM,ROW()))*SQRT(12))</f>
        <v/>
      </c>
      <c r="CI19" s="27" t="str">
        <f aca="false">IF(ROW()&lt;4+VolLB,"",STDEV(INDEX($BN:$BN,ROW()-VolLB+1):INDEX($BN:$BN,ROW()))*SQRT(12))</f>
        <v/>
      </c>
      <c r="CJ19" s="27" t="str">
        <f aca="false">IF(ROW()&lt;4+VolLB,"",STDEV(INDEX($BO:$BO,ROW()-VolLB+1):INDEX($BO:$BO,ROW()))*SQRT(12))</f>
        <v/>
      </c>
      <c r="CK19" s="27" t="str">
        <f aca="false">IF(ROW()&lt;4+VolLB,"",STDEV(INDEX($BP:$BP,ROW()-VolLB+1):INDEX($BP:$BP,ROW()))*SQRT(12))</f>
        <v/>
      </c>
      <c r="CL19" s="27" t="str">
        <f aca="false">IF(ROW()&lt;4+VolLB,"",STDEV(INDEX($BQ:$BQ,ROW()-VolLB+1):INDEX($BQ:$BQ,ROW()))*SQRT(12))</f>
        <v/>
      </c>
      <c r="CM19" s="27" t="str">
        <f aca="false">IF(ROW()&lt;4+VolLB,"",STDEV(INDEX($BR:$BR,ROW()-VolLB+1):INDEX($BR:$BR,ROW()))*SQRT(12))</f>
        <v/>
      </c>
      <c r="CN19" s="27" t="str">
        <f aca="false">IF(ROW()&lt;4+VolLB,"",STDEV(INDEX($BS:$BS,ROW()-VolLB+1):INDEX($BS:$BS,ROW()))*SQRT(12))</f>
        <v/>
      </c>
      <c r="CO19" s="27" t="str">
        <f aca="false">IF(ROW()&lt;4+VolLB,"",STDEV(INDEX($BT:$BT,ROW()-VolLB+1):INDEX($BT:$BT,ROW()))*SQRT(12))</f>
        <v/>
      </c>
      <c r="CP19" s="27" t="str">
        <f aca="false">IF(ROW()&lt;4+VolLB,"",STDEV(INDEX($BU:$BU,ROW()-VolLB+1):INDEX($BU:$BU,ROW()))*SQRT(12))</f>
        <v/>
      </c>
      <c r="CQ19" s="27" t="str">
        <f aca="false">IF(ROW()&lt;4+VolLB,"",STDEV(INDEX($BV:$BV,ROW()-VolLB+1):INDEX($BV:$BV,ROW()))*SQRT(12))</f>
        <v/>
      </c>
      <c r="CR19" s="27" t="str">
        <f aca="false">IF(ROW()&lt;4+VolLB,"",STDEV(INDEX($BW:$BW,ROW()-VolLB+1):INDEX($BW:$BW,ROW()))*SQRT(12))</f>
        <v/>
      </c>
      <c r="CS19" s="27" t="str">
        <f aca="false">IF(ROW()&lt;4+VolLB,"",STDEV(INDEX($BX:$BX,ROW()-VolLB+1):INDEX($BX:$BX,ROW()))*SQRT(12))</f>
        <v/>
      </c>
      <c r="CT19" s="27" t="str">
        <f aca="false">IF(ROW()&lt;4+VolLB,"",STDEV(INDEX($BY:$BY,ROW()-VolLB+1):INDEX($BY:$BY,ROW()))*SQRT(12))</f>
        <v/>
      </c>
      <c r="CU19" s="27" t="str">
        <f aca="false">IF(ROW()&lt;4+VolLB,"",STDEV(INDEX($BZ:$BZ,ROW()-VolLB+1):INDEX($BZ:$BZ,ROW()))*SQRT(12))</f>
        <v/>
      </c>
      <c r="CV19" s="27" t="str">
        <f aca="false">IF(ROW()&lt;4+VolLB,"",STDEV(INDEX($CA:$CA,ROW()-VolLB+1):INDEX($CA:$CA,ROW()))*SQRT(12))</f>
        <v/>
      </c>
      <c r="CW19" s="27" t="str">
        <f aca="false">IF(ROW()&lt;4+VolLB,"",STDEV(INDEX($CB:$CB,ROW()-VolLB+1):INDEX($CB:$CB,ROW()))*SQRT(12))</f>
        <v/>
      </c>
      <c r="CX19" s="27" t="str">
        <f aca="false">IF(ROW()&lt;4+VolLB,"",STDEV(INDEX($CC:$CC,ROW()-VolLB+1):INDEX($CC:$CC,ROW()))*SQRT(12))</f>
        <v/>
      </c>
      <c r="CY19" s="27" t="str">
        <f aca="false">IF(ROW()&lt;4+VolLB,"",STDEV(INDEX($CD:$CD,ROW()-VolLB+1):INDEX($CD:$CD,ROW()))*SQRT(12))</f>
        <v/>
      </c>
      <c r="CZ19" s="27" t="str">
        <f aca="false">IF(ROW()&lt;4+VolLB,"",STDEV(INDEX($CE:$CE,ROW()-VolLB+1):INDEX($CE:$CE,ROW()))*SQRT(12))</f>
        <v/>
      </c>
      <c r="DA19" s="27" t="str">
        <f aca="false">IF(ROW()&lt;4+VolLB,"",STDEV(INDEX($CF:$CF,ROW()-VolLB+1):INDEX($CF:$CF,ROW()))*SQRT(12))</f>
        <v/>
      </c>
      <c r="DB19" s="27" t="str">
        <f aca="false">IF(ROW()&lt;4+VolLB,"",STDEV(INDEX($CG:$CG,ROW()-VolLB+1):INDEX($CG:$CG,ROW()))*SQRT(12))</f>
        <v/>
      </c>
      <c r="DC19" s="26" t="n">
        <f aca="false">IF(OR(AR19=0,CH19="",CH19=0),0,AR19*MIN(MaxScal,TgtVol/CH19))</f>
        <v>0</v>
      </c>
      <c r="DD19" s="26" t="n">
        <f aca="false">IF(OR(AS19=0,CI19="",CI19=0),0,AS19*MIN(MaxScal,TgtVol/CI19))</f>
        <v>0</v>
      </c>
      <c r="DE19" s="26" t="n">
        <f aca="false">IF(OR(AT19=0,CJ19="",CJ19=0),0,AT19*MIN(MaxScal,TgtVol/CJ19))</f>
        <v>0</v>
      </c>
      <c r="DF19" s="26" t="n">
        <f aca="false">IF(OR(AU19=0,CK19="",CK19=0),0,AU19*MIN(MaxScal,TgtVol/CK19))</f>
        <v>0</v>
      </c>
      <c r="DG19" s="26" t="n">
        <f aca="false">IF(OR(AV19=0,CL19="",CL19=0),0,AV19*MIN(MaxScal,TgtVol/CL19))</f>
        <v>0</v>
      </c>
      <c r="DH19" s="26" t="n">
        <f aca="false">IF(OR(AW19=0,CM19="",CM19=0),0,AW19*MIN(MaxScal,TgtVol/CM19))</f>
        <v>0</v>
      </c>
      <c r="DI19" s="26" t="n">
        <f aca="false">IF(OR(AX19=0,CN19="",CN19=0),0,AX19*MIN(MaxScal,TgtVol/CN19))</f>
        <v>0</v>
      </c>
      <c r="DJ19" s="26" t="n">
        <f aca="false">IF(OR(AY19=0,CO19="",CO19=0),0,AY19*MIN(MaxScal,TgtVol/CO19))</f>
        <v>0</v>
      </c>
      <c r="DK19" s="26" t="n">
        <f aca="false">IF(OR(AZ19=0,CP19="",CP19=0),0,AZ19*MIN(MaxScal,TgtVol/CP19))</f>
        <v>0</v>
      </c>
      <c r="DL19" s="26" t="n">
        <f aca="false">IF(OR(BA19=0,CQ19="",CQ19=0),0,BA19*MIN(MaxScal,TgtVol/CQ19))</f>
        <v>0</v>
      </c>
      <c r="DM19" s="26" t="n">
        <f aca="false">IF(OR(BB19=0,CR19="",CR19=0),0,BB19*MIN(MaxScal,TgtVol/CR19))</f>
        <v>0</v>
      </c>
      <c r="DN19" s="26" t="n">
        <f aca="false">IF(OR(BC19=0,CS19="",CS19=0),0,BC19*MIN(MaxScal,TgtVol/CS19))</f>
        <v>0</v>
      </c>
      <c r="DO19" s="26" t="n">
        <f aca="false">IF(OR(BD19=0,CT19="",CT19=0),0,BD19*MIN(MaxScal,TgtVol/CT19))</f>
        <v>0</v>
      </c>
      <c r="DP19" s="26" t="n">
        <f aca="false">IF(OR(BE19=0,CU19="",CU19=0),0,BE19*MIN(MaxScal,TgtVol/CU19))</f>
        <v>0</v>
      </c>
      <c r="DQ19" s="26" t="n">
        <f aca="false">IF(OR(BF19=0,CV19="",CV19=0),0,BF19*MIN(MaxScal,TgtVol/CV19))</f>
        <v>0</v>
      </c>
      <c r="DR19" s="26" t="n">
        <f aca="false">IF(OR(BG19=0,CW19="",CW19=0),0,BG19*MIN(MaxScal,TgtVol/CW19))</f>
        <v>0</v>
      </c>
      <c r="DS19" s="26" t="n">
        <f aca="false">IF(OR(BH19=0,CX19="",CX19=0),0,BH19*MIN(MaxScal,TgtVol/CX19))</f>
        <v>0</v>
      </c>
      <c r="DT19" s="26" t="n">
        <f aca="false">IF(OR(BI19=0,CY19="",CY19=0),0,BI19*MIN(MaxScal,TgtVol/CY19))</f>
        <v>0</v>
      </c>
      <c r="DU19" s="26" t="n">
        <f aca="false">IF(OR(BJ19=0,CZ19="",CZ19=0),0,BJ19*MIN(MaxScal,TgtVol/CZ19))</f>
        <v>0</v>
      </c>
      <c r="DV19" s="26" t="n">
        <f aca="false">IF(OR(BK19=0,DA19="",DA19=0),0,BK19*MIN(MaxScal,TgtVol/DA19))</f>
        <v>0</v>
      </c>
      <c r="DW19" s="26" t="n">
        <f aca="false">IF(OR(BL19=0,DB19="",DB19=0),0,BL19*MIN(MaxScal,TgtVol/DB19))</f>
        <v>0</v>
      </c>
      <c r="DX19" s="28" t="n">
        <f aca="false">IFERROR(DC18*BM19,"")</f>
        <v>0</v>
      </c>
      <c r="DY19" s="28" t="n">
        <f aca="false">IFERROR(DD18*BN19,"")</f>
        <v>-0</v>
      </c>
      <c r="DZ19" s="28" t="n">
        <f aca="false">IFERROR(DE18*BO19,"")</f>
        <v>-0</v>
      </c>
      <c r="EA19" s="28" t="n">
        <f aca="false">IFERROR(DF18*BP19,"")</f>
        <v>0</v>
      </c>
      <c r="EB19" s="28" t="n">
        <f aca="false">IFERROR(DG18*BQ19,"")</f>
        <v>0</v>
      </c>
      <c r="EC19" s="28" t="n">
        <f aca="false">IFERROR(DH18*BR19,"")</f>
        <v>-0</v>
      </c>
      <c r="ED19" s="28" t="n">
        <f aca="false">IFERROR(DI18*BS19,"")</f>
        <v>0</v>
      </c>
      <c r="EE19" s="28" t="n">
        <f aca="false">IFERROR(DJ18*BT19,"")</f>
        <v>0</v>
      </c>
      <c r="EF19" s="28" t="n">
        <f aca="false">IFERROR(DK18*BU19,"")</f>
        <v>0</v>
      </c>
      <c r="EG19" s="28" t="n">
        <f aca="false">IFERROR(DL18*BV19,"")</f>
        <v>0</v>
      </c>
      <c r="EH19" s="28" t="n">
        <f aca="false">IFERROR(DM18*BW19,"")</f>
        <v>-0</v>
      </c>
      <c r="EI19" s="28" t="n">
        <f aca="false">IFERROR(DN18*BX19,"")</f>
        <v>-0</v>
      </c>
      <c r="EJ19" s="28" t="n">
        <f aca="false">IFERROR(DO18*BY19,"")</f>
        <v>-0</v>
      </c>
      <c r="EK19" s="28" t="n">
        <f aca="false">IFERROR(DP18*BZ19,"")</f>
        <v>-0</v>
      </c>
      <c r="EL19" s="28" t="n">
        <f aca="false">IFERROR(DQ18*CA19,"")</f>
        <v>-0</v>
      </c>
      <c r="EM19" s="28" t="n">
        <f aca="false">IFERROR(DR18*CB19,"")</f>
        <v>-0</v>
      </c>
      <c r="EN19" s="28" t="n">
        <f aca="false">IFERROR(DS18*CC19,"")</f>
        <v>-0</v>
      </c>
      <c r="EO19" s="28" t="n">
        <f aca="false">IFERROR(DT18*CD19,"")</f>
        <v>-0</v>
      </c>
      <c r="EP19" s="28" t="n">
        <f aca="false">IFERROR(DU18*CE19,"")</f>
        <v>-0</v>
      </c>
      <c r="EQ19" s="28" t="n">
        <f aca="false">IFERROR(DV18*CF19,"")</f>
        <v>0</v>
      </c>
      <c r="ER19" s="28" t="n">
        <f aca="false">IFERROR(DW18*CG19,"")</f>
        <v>0</v>
      </c>
      <c r="ES19" s="28" t="n">
        <f aca="false">IF(ROW()=4,"",SUM(DX19:ER19))</f>
        <v>0</v>
      </c>
      <c r="ET19" s="29" t="n">
        <f aca="false">COUNTIF(AR19:BL19,"&gt;0")</f>
        <v>0</v>
      </c>
    </row>
    <row r="20" customFormat="false" ht="15" hidden="false" customHeight="false" outlineLevel="0" collapsed="false">
      <c r="A20" s="19" t="n">
        <v>38503</v>
      </c>
      <c r="B20" s="23" t="n">
        <f aca="false">ABS(EMFX_Data!X20-EMFX_Data!Y20)</f>
        <v>0.0711273489531479</v>
      </c>
      <c r="C20" s="23" t="n">
        <f aca="false">ABS(EMFX_Data!X20-EMFX_Data!Z20)</f>
        <v>0.0984585213373643</v>
      </c>
      <c r="D20" s="23" t="n">
        <f aca="false">ABS(EMFX_Data!X20-EMFX_Data!AA20)</f>
        <v>0.178014001769488</v>
      </c>
      <c r="E20" s="23" t="n">
        <f aca="false">ABS(EMFX_Data!X20-EMFX_Data!AB20)</f>
        <v>0.0416939292052234</v>
      </c>
      <c r="F20" s="23" t="n">
        <f aca="false">ABS(EMFX_Data!X20-EMFX_Data!AC20)</f>
        <v>0.0207236369302297</v>
      </c>
      <c r="G20" s="23" t="n">
        <f aca="false">ABS(EMFX_Data!X20-EMFX_Data!AD20)</f>
        <v>0.028990976127262</v>
      </c>
      <c r="H20" s="23" t="n">
        <f aca="false">ABS(EMFX_Data!Y20-EMFX_Data!Z20)</f>
        <v>0.0273311723842165</v>
      </c>
      <c r="I20" s="23" t="n">
        <f aca="false">ABS(EMFX_Data!Y20-EMFX_Data!AA20)</f>
        <v>0.10688665281634</v>
      </c>
      <c r="J20" s="23" t="n">
        <f aca="false">ABS(EMFX_Data!Y20-EMFX_Data!AB20)</f>
        <v>0.0294334197479245</v>
      </c>
      <c r="K20" s="23" t="n">
        <f aca="false">ABS(EMFX_Data!Y20-EMFX_Data!AC20)</f>
        <v>0.0918509858833776</v>
      </c>
      <c r="L20" s="23" t="n">
        <f aca="false">ABS(EMFX_Data!Y20-EMFX_Data!AD20)</f>
        <v>0.10011832508041</v>
      </c>
      <c r="M20" s="23" t="n">
        <f aca="false">ABS(EMFX_Data!Z20-EMFX_Data!AA20)</f>
        <v>0.0795554804321235</v>
      </c>
      <c r="N20" s="23" t="n">
        <f aca="false">ABS(EMFX_Data!Z20-EMFX_Data!AB20)</f>
        <v>0.0567645921321409</v>
      </c>
      <c r="O20" s="23" t="n">
        <f aca="false">ABS(EMFX_Data!Z20-EMFX_Data!AC20)</f>
        <v>0.119182158267594</v>
      </c>
      <c r="P20" s="23" t="n">
        <f aca="false">ABS(EMFX_Data!Z20-EMFX_Data!AD20)</f>
        <v>0.127449497464626</v>
      </c>
      <c r="Q20" s="23" t="n">
        <f aca="false">ABS(EMFX_Data!AA20-EMFX_Data!AB20)</f>
        <v>0.136320072564264</v>
      </c>
      <c r="R20" s="23" t="n">
        <f aca="false">ABS(EMFX_Data!AA20-EMFX_Data!AC20)</f>
        <v>0.198737638699718</v>
      </c>
      <c r="S20" s="23" t="n">
        <f aca="false">ABS(EMFX_Data!AA20-EMFX_Data!AD20)</f>
        <v>0.20700497789675</v>
      </c>
      <c r="T20" s="23" t="n">
        <f aca="false">ABS(EMFX_Data!AB20-EMFX_Data!AC20)</f>
        <v>0.0624175661354531</v>
      </c>
      <c r="U20" s="23" t="n">
        <f aca="false">ABS(EMFX_Data!AB20-EMFX_Data!AD20)</f>
        <v>0.0706849053324854</v>
      </c>
      <c r="V20" s="23" t="n">
        <f aca="false">ABS(EMFX_Data!AC20-EMFX_Data!AD20)</f>
        <v>0.00826733919703226</v>
      </c>
      <c r="W20" s="26" t="str">
        <f aca="false">IF(ROW()&lt;4+MinObs-1,"",IFERROR((B20-AVERAGE(B$4:B20))/STDEV(B$4:B20),""))</f>
        <v/>
      </c>
      <c r="X20" s="26" t="str">
        <f aca="false">IF(ROW()&lt;4+MinObs-1,"",IFERROR((C20-AVERAGE(C$4:C20))/STDEV(C$4:C20),""))</f>
        <v/>
      </c>
      <c r="Y20" s="26" t="str">
        <f aca="false">IF(ROW()&lt;4+MinObs-1,"",IFERROR((D20-AVERAGE(D$4:D20))/STDEV(D$4:D20),""))</f>
        <v/>
      </c>
      <c r="Z20" s="26" t="str">
        <f aca="false">IF(ROW()&lt;4+MinObs-1,"",IFERROR((E20-AVERAGE(E$4:E20))/STDEV(E$4:E20),""))</f>
        <v/>
      </c>
      <c r="AA20" s="26" t="str">
        <f aca="false">IF(ROW()&lt;4+MinObs-1,"",IFERROR((F20-AVERAGE(F$4:F20))/STDEV(F$4:F20),""))</f>
        <v/>
      </c>
      <c r="AB20" s="26" t="str">
        <f aca="false">IF(ROW()&lt;4+MinObs-1,"",IFERROR((G20-AVERAGE(G$4:G20))/STDEV(G$4:G20),""))</f>
        <v/>
      </c>
      <c r="AC20" s="26" t="str">
        <f aca="false">IF(ROW()&lt;4+MinObs-1,"",IFERROR((H20-AVERAGE(H$4:H20))/STDEV(H$4:H20),""))</f>
        <v/>
      </c>
      <c r="AD20" s="26" t="str">
        <f aca="false">IF(ROW()&lt;4+MinObs-1,"",IFERROR((I20-AVERAGE(I$4:I20))/STDEV(I$4:I20),""))</f>
        <v/>
      </c>
      <c r="AE20" s="26" t="str">
        <f aca="false">IF(ROW()&lt;4+MinObs-1,"",IFERROR((J20-AVERAGE(J$4:J20))/STDEV(J$4:J20),""))</f>
        <v/>
      </c>
      <c r="AF20" s="26" t="str">
        <f aca="false">IF(ROW()&lt;4+MinObs-1,"",IFERROR((K20-AVERAGE(K$4:K20))/STDEV(K$4:K20),""))</f>
        <v/>
      </c>
      <c r="AG20" s="26" t="str">
        <f aca="false">IF(ROW()&lt;4+MinObs-1,"",IFERROR((L20-AVERAGE(L$4:L20))/STDEV(L$4:L20),""))</f>
        <v/>
      </c>
      <c r="AH20" s="26" t="str">
        <f aca="false">IF(ROW()&lt;4+MinObs-1,"",IFERROR((M20-AVERAGE(M$4:M20))/STDEV(M$4:M20),""))</f>
        <v/>
      </c>
      <c r="AI20" s="26" t="str">
        <f aca="false">IF(ROW()&lt;4+MinObs-1,"",IFERROR((N20-AVERAGE(N$4:N20))/STDEV(N$4:N20),""))</f>
        <v/>
      </c>
      <c r="AJ20" s="26" t="str">
        <f aca="false">IF(ROW()&lt;4+MinObs-1,"",IFERROR((O20-AVERAGE(O$4:O20))/STDEV(O$4:O20),""))</f>
        <v/>
      </c>
      <c r="AK20" s="26" t="str">
        <f aca="false">IF(ROW()&lt;4+MinObs-1,"",IFERROR((P20-AVERAGE(P$4:P20))/STDEV(P$4:P20),""))</f>
        <v/>
      </c>
      <c r="AL20" s="26" t="str">
        <f aca="false">IF(ROW()&lt;4+MinObs-1,"",IFERROR((Q20-AVERAGE(Q$4:Q20))/STDEV(Q$4:Q20),""))</f>
        <v/>
      </c>
      <c r="AM20" s="26" t="str">
        <f aca="false">IF(ROW()&lt;4+MinObs-1,"",IFERROR((R20-AVERAGE(R$4:R20))/STDEV(R$4:R20),""))</f>
        <v/>
      </c>
      <c r="AN20" s="26" t="str">
        <f aca="false">IF(ROW()&lt;4+MinObs-1,"",IFERROR((S20-AVERAGE(S$4:S20))/STDEV(S$4:S20),""))</f>
        <v/>
      </c>
      <c r="AO20" s="26" t="str">
        <f aca="false">IF(ROW()&lt;4+MinObs-1,"",IFERROR((T20-AVERAGE(T$4:T20))/STDEV(T$4:T20),""))</f>
        <v/>
      </c>
      <c r="AP20" s="26" t="str">
        <f aca="false">IF(ROW()&lt;4+MinObs-1,"",IFERROR((U20-AVERAGE(U$4:U20))/STDEV(U$4:U20),""))</f>
        <v/>
      </c>
      <c r="AQ20" s="26" t="str">
        <f aca="false">IF(ROW()&lt;4+MinObs-1,"",IFERROR((V20-AVERAGE(V$4:V20))/STDEV(V$4:V20),""))</f>
        <v/>
      </c>
      <c r="AR20" s="26" t="n">
        <f aca="false">IF(W20="",0,IF(W20&gt;=z4,w4,IF(W20&gt;=z3,w3,IF(W20&gt;=zEntry,w2,IF(AND(W20&gt;=ExitZ,AR19&gt;0),w2,0)))))</f>
        <v>0</v>
      </c>
      <c r="AS20" s="26" t="n">
        <f aca="false">IF(X20="",0,IF(X20&gt;=z4,w4,IF(X20&gt;=z3,w3,IF(X20&gt;=zEntry,w2,IF(AND(X20&gt;=ExitZ,AS19&gt;0),w2,0)))))</f>
        <v>0</v>
      </c>
      <c r="AT20" s="26" t="n">
        <f aca="false">IF(Y20="",0,IF(Y20&gt;=z4,w4,IF(Y20&gt;=z3,w3,IF(Y20&gt;=zEntry,w2,IF(AND(Y20&gt;=ExitZ,AT19&gt;0),w2,0)))))</f>
        <v>0</v>
      </c>
      <c r="AU20" s="26" t="n">
        <f aca="false">IF(Z20="",0,IF(Z20&gt;=z4,w4,IF(Z20&gt;=z3,w3,IF(Z20&gt;=zEntry,w2,IF(AND(Z20&gt;=ExitZ,AU19&gt;0),w2,0)))))</f>
        <v>0</v>
      </c>
      <c r="AV20" s="26" t="n">
        <f aca="false">IF(AA20="",0,IF(AA20&gt;=z4,w4,IF(AA20&gt;=z3,w3,IF(AA20&gt;=zEntry,w2,IF(AND(AA20&gt;=ExitZ,AV19&gt;0),w2,0)))))</f>
        <v>0</v>
      </c>
      <c r="AW20" s="26" t="n">
        <f aca="false">IF(AB20="",0,IF(AB20&gt;=z4,w4,IF(AB20&gt;=z3,w3,IF(AB20&gt;=zEntry,w2,IF(AND(AB20&gt;=ExitZ,AW19&gt;0),w2,0)))))</f>
        <v>0</v>
      </c>
      <c r="AX20" s="26" t="n">
        <f aca="false">IF(AC20="",0,IF(AC20&gt;=z4,w4,IF(AC20&gt;=z3,w3,IF(AC20&gt;=zEntry,w2,IF(AND(AC20&gt;=ExitZ,AX19&gt;0),w2,0)))))</f>
        <v>0</v>
      </c>
      <c r="AY20" s="26" t="n">
        <f aca="false">IF(AD20="",0,IF(AD20&gt;=z4,w4,IF(AD20&gt;=z3,w3,IF(AD20&gt;=zEntry,w2,IF(AND(AD20&gt;=ExitZ,AY19&gt;0),w2,0)))))</f>
        <v>0</v>
      </c>
      <c r="AZ20" s="26" t="n">
        <f aca="false">IF(AE20="",0,IF(AE20&gt;=z4,w4,IF(AE20&gt;=z3,w3,IF(AE20&gt;=zEntry,w2,IF(AND(AE20&gt;=ExitZ,AZ19&gt;0),w2,0)))))</f>
        <v>0</v>
      </c>
      <c r="BA20" s="26" t="n">
        <f aca="false">IF(AF20="",0,IF(AF20&gt;=z4,w4,IF(AF20&gt;=z3,w3,IF(AF20&gt;=zEntry,w2,IF(AND(AF20&gt;=ExitZ,BA19&gt;0),w2,0)))))</f>
        <v>0</v>
      </c>
      <c r="BB20" s="26" t="n">
        <f aca="false">IF(AG20="",0,IF(AG20&gt;=z4,w4,IF(AG20&gt;=z3,w3,IF(AG20&gt;=zEntry,w2,IF(AND(AG20&gt;=ExitZ,BB19&gt;0),w2,0)))))</f>
        <v>0</v>
      </c>
      <c r="BC20" s="26" t="n">
        <f aca="false">IF(AH20="",0,IF(AH20&gt;=z4,w4,IF(AH20&gt;=z3,w3,IF(AH20&gt;=zEntry,w2,IF(AND(AH20&gt;=ExitZ,BC19&gt;0),w2,0)))))</f>
        <v>0</v>
      </c>
      <c r="BD20" s="26" t="n">
        <f aca="false">IF(AI20="",0,IF(AI20&gt;=z4,w4,IF(AI20&gt;=z3,w3,IF(AI20&gt;=zEntry,w2,IF(AND(AI20&gt;=ExitZ,BD19&gt;0),w2,0)))))</f>
        <v>0</v>
      </c>
      <c r="BE20" s="26" t="n">
        <f aca="false">IF(AJ20="",0,IF(AJ20&gt;=z4,w4,IF(AJ20&gt;=z3,w3,IF(AJ20&gt;=zEntry,w2,IF(AND(AJ20&gt;=ExitZ,BE19&gt;0),w2,0)))))</f>
        <v>0</v>
      </c>
      <c r="BF20" s="26" t="n">
        <f aca="false">IF(AK20="",0,IF(AK20&gt;=z4,w4,IF(AK20&gt;=z3,w3,IF(AK20&gt;=zEntry,w2,IF(AND(AK20&gt;=ExitZ,BF19&gt;0),w2,0)))))</f>
        <v>0</v>
      </c>
      <c r="BG20" s="26" t="n">
        <f aca="false">IF(AL20="",0,IF(AL20&gt;=z4,w4,IF(AL20&gt;=z3,w3,IF(AL20&gt;=zEntry,w2,IF(AND(AL20&gt;=ExitZ,BG19&gt;0),w2,0)))))</f>
        <v>0</v>
      </c>
      <c r="BH20" s="26" t="n">
        <f aca="false">IF(AM20="",0,IF(AM20&gt;=z4,w4,IF(AM20&gt;=z3,w3,IF(AM20&gt;=zEntry,w2,IF(AND(AM20&gt;=ExitZ,BH19&gt;0),w2,0)))))</f>
        <v>0</v>
      </c>
      <c r="BI20" s="26" t="n">
        <f aca="false">IF(AN20="",0,IF(AN20&gt;=z4,w4,IF(AN20&gt;=z3,w3,IF(AN20&gt;=zEntry,w2,IF(AND(AN20&gt;=ExitZ,BI19&gt;0),w2,0)))))</f>
        <v>0</v>
      </c>
      <c r="BJ20" s="26" t="n">
        <f aca="false">IF(AO20="",0,IF(AO20&gt;=z4,w4,IF(AO20&gt;=z3,w3,IF(AO20&gt;=zEntry,w2,IF(AND(AO20&gt;=ExitZ,BJ19&gt;0),w2,0)))))</f>
        <v>0</v>
      </c>
      <c r="BK20" s="26" t="n">
        <f aca="false">IF(AP20="",0,IF(AP20&gt;=z4,w4,IF(AP20&gt;=z3,w3,IF(AP20&gt;=zEntry,w2,IF(AND(AP20&gt;=ExitZ,BK19&gt;0),w2,0)))))</f>
        <v>0</v>
      </c>
      <c r="BL20" s="26" t="n">
        <f aca="false">IF(AQ20="",0,IF(AQ20&gt;=z4,w4,IF(AQ20&gt;=z3,w3,IF(AQ20&gt;=zEntry,w2,IF(AND(AQ20&gt;=ExitZ,BL19&gt;0),w2,0)))))</f>
        <v>0</v>
      </c>
      <c r="BM20" s="23" t="n">
        <f aca="false">IF(EMFX_Data!X19&gt;=EMFX_Data!Y19,EMFX_Data!AE20-EMFX_Data!AF20,EMFX_Data!AF20-EMFX_Data!AE20)</f>
        <v>0.0547155078165385</v>
      </c>
      <c r="BN20" s="23" t="n">
        <f aca="false">IF(EMFX_Data!X19&gt;=EMFX_Data!Z19,EMFX_Data!AE20-EMFX_Data!AG20,EMFX_Data!AG20-EMFX_Data!AE20)</f>
        <v>-0.0194685294918955</v>
      </c>
      <c r="BO20" s="23" t="n">
        <f aca="false">IF(EMFX_Data!X19&gt;=EMFX_Data!AA19,EMFX_Data!AE20-EMFX_Data!AH20,EMFX_Data!AH20-EMFX_Data!AE20)</f>
        <v>-0.0442629381889295</v>
      </c>
      <c r="BP20" s="23" t="n">
        <f aca="false">IF(EMFX_Data!X19&gt;=EMFX_Data!AB19,EMFX_Data!AE20-EMFX_Data!AI20,EMFX_Data!AI20-EMFX_Data!AE20)</f>
        <v>0.0601038698854634</v>
      </c>
      <c r="BQ20" s="23" t="n">
        <f aca="false">IF(EMFX_Data!X19&gt;=EMFX_Data!AC19,EMFX_Data!AE20-EMFX_Data!AJ20,EMFX_Data!AJ20-EMFX_Data!AE20)</f>
        <v>-0.000722918102708865</v>
      </c>
      <c r="BR20" s="23" t="n">
        <f aca="false">IF(EMFX_Data!X19&gt;=EMFX_Data!AD19,EMFX_Data!AE20-EMFX_Data!AK20,EMFX_Data!AK20-EMFX_Data!AE20)</f>
        <v>0.00256358895464336</v>
      </c>
      <c r="BS20" s="23" t="n">
        <f aca="false">IF(EMFX_Data!Y19&gt;=EMFX_Data!Z19,EMFX_Data!AF20-EMFX_Data!AG20,EMFX_Data!AG20-EMFX_Data!AF20)</f>
        <v>0.074184037308434</v>
      </c>
      <c r="BT20" s="23" t="n">
        <f aca="false">IF(EMFX_Data!Y19&gt;=EMFX_Data!AA19,EMFX_Data!AF20-EMFX_Data!AH20,EMFX_Data!AH20-EMFX_Data!AF20)</f>
        <v>-0.098978446005468</v>
      </c>
      <c r="BU20" s="23" t="n">
        <f aca="false">IF(EMFX_Data!Y19&gt;=EMFX_Data!AB19,EMFX_Data!AF20-EMFX_Data!AI20,EMFX_Data!AI20-EMFX_Data!AF20)</f>
        <v>0.114819377702002</v>
      </c>
      <c r="BV20" s="23" t="n">
        <f aca="false">IF(EMFX_Data!Y19&gt;=EMFX_Data!AC19,EMFX_Data!AF20-EMFX_Data!AJ20,EMFX_Data!AJ20-EMFX_Data!AF20)</f>
        <v>0.0539925897138296</v>
      </c>
      <c r="BW20" s="23" t="n">
        <f aca="false">IF(EMFX_Data!Y19&gt;=EMFX_Data!AD19,EMFX_Data!AF20-EMFX_Data!AK20,EMFX_Data!AK20-EMFX_Data!AF20)</f>
        <v>0.0572790967711819</v>
      </c>
      <c r="BX20" s="23" t="n">
        <f aca="false">IF(EMFX_Data!Z19&gt;=EMFX_Data!AA19,EMFX_Data!AG20-EMFX_Data!AH20,EMFX_Data!AH20-EMFX_Data!AG20)</f>
        <v>-0.024794408697034</v>
      </c>
      <c r="BY20" s="23" t="n">
        <f aca="false">IF(EMFX_Data!Z19&gt;=EMFX_Data!AB19,EMFX_Data!AG20-EMFX_Data!AI20,EMFX_Data!AI20-EMFX_Data!AG20)</f>
        <v>0.0406353403935679</v>
      </c>
      <c r="BZ20" s="23" t="n">
        <f aca="false">IF(EMFX_Data!Z19&gt;=EMFX_Data!AC19,EMFX_Data!AG20-EMFX_Data!AJ20,EMFX_Data!AJ20-EMFX_Data!AG20)</f>
        <v>-0.0201914475946044</v>
      </c>
      <c r="CA20" s="23" t="n">
        <f aca="false">IF(EMFX_Data!Z19&gt;=EMFX_Data!AD19,EMFX_Data!AG20-EMFX_Data!AK20,EMFX_Data!AK20-EMFX_Data!AG20)</f>
        <v>-0.0169049405372521</v>
      </c>
      <c r="CB20" s="23" t="n">
        <f aca="false">IF(EMFX_Data!AA19&gt;=EMFX_Data!AB19,EMFX_Data!AH20-EMFX_Data!AI20,EMFX_Data!AI20-EMFX_Data!AH20)</f>
        <v>0.0158409316965339</v>
      </c>
      <c r="CC20" s="23" t="n">
        <f aca="false">IF(EMFX_Data!AA19&gt;=EMFX_Data!AC19,EMFX_Data!AH20-EMFX_Data!AJ20,EMFX_Data!AJ20-EMFX_Data!AH20)</f>
        <v>-0.0449858562916384</v>
      </c>
      <c r="CD20" s="23" t="n">
        <f aca="false">IF(EMFX_Data!AA19&gt;=EMFX_Data!AD19,EMFX_Data!AH20-EMFX_Data!AK20,EMFX_Data!AK20-EMFX_Data!AH20)</f>
        <v>-0.0416993492342862</v>
      </c>
      <c r="CE20" s="23" t="n">
        <f aca="false">IF(EMFX_Data!AB19&gt;=EMFX_Data!AC19,EMFX_Data!AI20-EMFX_Data!AJ20,EMFX_Data!AJ20-EMFX_Data!AI20)</f>
        <v>-0.0608267879881723</v>
      </c>
      <c r="CF20" s="23" t="n">
        <f aca="false">IF(EMFX_Data!AB19&gt;=EMFX_Data!AD19,EMFX_Data!AI20-EMFX_Data!AK20,EMFX_Data!AK20-EMFX_Data!AI20)</f>
        <v>-0.05754028093082</v>
      </c>
      <c r="CG20" s="23" t="n">
        <f aca="false">IF(EMFX_Data!AC19&gt;=EMFX_Data!AD19,EMFX_Data!AJ20-EMFX_Data!AK20,EMFX_Data!AK20-EMFX_Data!AJ20)</f>
        <v>0.00328650705735223</v>
      </c>
      <c r="CH20" s="27" t="str">
        <f aca="false">IF(ROW()&lt;4+VolLB,"",STDEV(INDEX($BM:$BM,ROW()-VolLB+1):INDEX($BM:$BM,ROW()))*SQRT(12))</f>
        <v/>
      </c>
      <c r="CI20" s="27" t="str">
        <f aca="false">IF(ROW()&lt;4+VolLB,"",STDEV(INDEX($BN:$BN,ROW()-VolLB+1):INDEX($BN:$BN,ROW()))*SQRT(12))</f>
        <v/>
      </c>
      <c r="CJ20" s="27" t="str">
        <f aca="false">IF(ROW()&lt;4+VolLB,"",STDEV(INDEX($BO:$BO,ROW()-VolLB+1):INDEX($BO:$BO,ROW()))*SQRT(12))</f>
        <v/>
      </c>
      <c r="CK20" s="27" t="str">
        <f aca="false">IF(ROW()&lt;4+VolLB,"",STDEV(INDEX($BP:$BP,ROW()-VolLB+1):INDEX($BP:$BP,ROW()))*SQRT(12))</f>
        <v/>
      </c>
      <c r="CL20" s="27" t="str">
        <f aca="false">IF(ROW()&lt;4+VolLB,"",STDEV(INDEX($BQ:$BQ,ROW()-VolLB+1):INDEX($BQ:$BQ,ROW()))*SQRT(12))</f>
        <v/>
      </c>
      <c r="CM20" s="27" t="str">
        <f aca="false">IF(ROW()&lt;4+VolLB,"",STDEV(INDEX($BR:$BR,ROW()-VolLB+1):INDEX($BR:$BR,ROW()))*SQRT(12))</f>
        <v/>
      </c>
      <c r="CN20" s="27" t="str">
        <f aca="false">IF(ROW()&lt;4+VolLB,"",STDEV(INDEX($BS:$BS,ROW()-VolLB+1):INDEX($BS:$BS,ROW()))*SQRT(12))</f>
        <v/>
      </c>
      <c r="CO20" s="27" t="str">
        <f aca="false">IF(ROW()&lt;4+VolLB,"",STDEV(INDEX($BT:$BT,ROW()-VolLB+1):INDEX($BT:$BT,ROW()))*SQRT(12))</f>
        <v/>
      </c>
      <c r="CP20" s="27" t="str">
        <f aca="false">IF(ROW()&lt;4+VolLB,"",STDEV(INDEX($BU:$BU,ROW()-VolLB+1):INDEX($BU:$BU,ROW()))*SQRT(12))</f>
        <v/>
      </c>
      <c r="CQ20" s="27" t="str">
        <f aca="false">IF(ROW()&lt;4+VolLB,"",STDEV(INDEX($BV:$BV,ROW()-VolLB+1):INDEX($BV:$BV,ROW()))*SQRT(12))</f>
        <v/>
      </c>
      <c r="CR20" s="27" t="str">
        <f aca="false">IF(ROW()&lt;4+VolLB,"",STDEV(INDEX($BW:$BW,ROW()-VolLB+1):INDEX($BW:$BW,ROW()))*SQRT(12))</f>
        <v/>
      </c>
      <c r="CS20" s="27" t="str">
        <f aca="false">IF(ROW()&lt;4+VolLB,"",STDEV(INDEX($BX:$BX,ROW()-VolLB+1):INDEX($BX:$BX,ROW()))*SQRT(12))</f>
        <v/>
      </c>
      <c r="CT20" s="27" t="str">
        <f aca="false">IF(ROW()&lt;4+VolLB,"",STDEV(INDEX($BY:$BY,ROW()-VolLB+1):INDEX($BY:$BY,ROW()))*SQRT(12))</f>
        <v/>
      </c>
      <c r="CU20" s="27" t="str">
        <f aca="false">IF(ROW()&lt;4+VolLB,"",STDEV(INDEX($BZ:$BZ,ROW()-VolLB+1):INDEX($BZ:$BZ,ROW()))*SQRT(12))</f>
        <v/>
      </c>
      <c r="CV20" s="27" t="str">
        <f aca="false">IF(ROW()&lt;4+VolLB,"",STDEV(INDEX($CA:$CA,ROW()-VolLB+1):INDEX($CA:$CA,ROW()))*SQRT(12))</f>
        <v/>
      </c>
      <c r="CW20" s="27" t="str">
        <f aca="false">IF(ROW()&lt;4+VolLB,"",STDEV(INDEX($CB:$CB,ROW()-VolLB+1):INDEX($CB:$CB,ROW()))*SQRT(12))</f>
        <v/>
      </c>
      <c r="CX20" s="27" t="str">
        <f aca="false">IF(ROW()&lt;4+VolLB,"",STDEV(INDEX($CC:$CC,ROW()-VolLB+1):INDEX($CC:$CC,ROW()))*SQRT(12))</f>
        <v/>
      </c>
      <c r="CY20" s="27" t="str">
        <f aca="false">IF(ROW()&lt;4+VolLB,"",STDEV(INDEX($CD:$CD,ROW()-VolLB+1):INDEX($CD:$CD,ROW()))*SQRT(12))</f>
        <v/>
      </c>
      <c r="CZ20" s="27" t="str">
        <f aca="false">IF(ROW()&lt;4+VolLB,"",STDEV(INDEX($CE:$CE,ROW()-VolLB+1):INDEX($CE:$CE,ROW()))*SQRT(12))</f>
        <v/>
      </c>
      <c r="DA20" s="27" t="str">
        <f aca="false">IF(ROW()&lt;4+VolLB,"",STDEV(INDEX($CF:$CF,ROW()-VolLB+1):INDEX($CF:$CF,ROW()))*SQRT(12))</f>
        <v/>
      </c>
      <c r="DB20" s="27" t="str">
        <f aca="false">IF(ROW()&lt;4+VolLB,"",STDEV(INDEX($CG:$CG,ROW()-VolLB+1):INDEX($CG:$CG,ROW()))*SQRT(12))</f>
        <v/>
      </c>
      <c r="DC20" s="26" t="n">
        <f aca="false">IF(OR(AR20=0,CH20="",CH20=0),0,AR20*MIN(MaxScal,TgtVol/CH20))</f>
        <v>0</v>
      </c>
      <c r="DD20" s="26" t="n">
        <f aca="false">IF(OR(AS20=0,CI20="",CI20=0),0,AS20*MIN(MaxScal,TgtVol/CI20))</f>
        <v>0</v>
      </c>
      <c r="DE20" s="26" t="n">
        <f aca="false">IF(OR(AT20=0,CJ20="",CJ20=0),0,AT20*MIN(MaxScal,TgtVol/CJ20))</f>
        <v>0</v>
      </c>
      <c r="DF20" s="26" t="n">
        <f aca="false">IF(OR(AU20=0,CK20="",CK20=0),0,AU20*MIN(MaxScal,TgtVol/CK20))</f>
        <v>0</v>
      </c>
      <c r="DG20" s="26" t="n">
        <f aca="false">IF(OR(AV20=0,CL20="",CL20=0),0,AV20*MIN(MaxScal,TgtVol/CL20))</f>
        <v>0</v>
      </c>
      <c r="DH20" s="26" t="n">
        <f aca="false">IF(OR(AW20=0,CM20="",CM20=0),0,AW20*MIN(MaxScal,TgtVol/CM20))</f>
        <v>0</v>
      </c>
      <c r="DI20" s="26" t="n">
        <f aca="false">IF(OR(AX20=0,CN20="",CN20=0),0,AX20*MIN(MaxScal,TgtVol/CN20))</f>
        <v>0</v>
      </c>
      <c r="DJ20" s="26" t="n">
        <f aca="false">IF(OR(AY20=0,CO20="",CO20=0),0,AY20*MIN(MaxScal,TgtVol/CO20))</f>
        <v>0</v>
      </c>
      <c r="DK20" s="26" t="n">
        <f aca="false">IF(OR(AZ20=0,CP20="",CP20=0),0,AZ20*MIN(MaxScal,TgtVol/CP20))</f>
        <v>0</v>
      </c>
      <c r="DL20" s="26" t="n">
        <f aca="false">IF(OR(BA20=0,CQ20="",CQ20=0),0,BA20*MIN(MaxScal,TgtVol/CQ20))</f>
        <v>0</v>
      </c>
      <c r="DM20" s="26" t="n">
        <f aca="false">IF(OR(BB20=0,CR20="",CR20=0),0,BB20*MIN(MaxScal,TgtVol/CR20))</f>
        <v>0</v>
      </c>
      <c r="DN20" s="26" t="n">
        <f aca="false">IF(OR(BC20=0,CS20="",CS20=0),0,BC20*MIN(MaxScal,TgtVol/CS20))</f>
        <v>0</v>
      </c>
      <c r="DO20" s="26" t="n">
        <f aca="false">IF(OR(BD20=0,CT20="",CT20=0),0,BD20*MIN(MaxScal,TgtVol/CT20))</f>
        <v>0</v>
      </c>
      <c r="DP20" s="26" t="n">
        <f aca="false">IF(OR(BE20=0,CU20="",CU20=0),0,BE20*MIN(MaxScal,TgtVol/CU20))</f>
        <v>0</v>
      </c>
      <c r="DQ20" s="26" t="n">
        <f aca="false">IF(OR(BF20=0,CV20="",CV20=0),0,BF20*MIN(MaxScal,TgtVol/CV20))</f>
        <v>0</v>
      </c>
      <c r="DR20" s="26" t="n">
        <f aca="false">IF(OR(BG20=0,CW20="",CW20=0),0,BG20*MIN(MaxScal,TgtVol/CW20))</f>
        <v>0</v>
      </c>
      <c r="DS20" s="26" t="n">
        <f aca="false">IF(OR(BH20=0,CX20="",CX20=0),0,BH20*MIN(MaxScal,TgtVol/CX20))</f>
        <v>0</v>
      </c>
      <c r="DT20" s="26" t="n">
        <f aca="false">IF(OR(BI20=0,CY20="",CY20=0),0,BI20*MIN(MaxScal,TgtVol/CY20))</f>
        <v>0</v>
      </c>
      <c r="DU20" s="26" t="n">
        <f aca="false">IF(OR(BJ20=0,CZ20="",CZ20=0),0,BJ20*MIN(MaxScal,TgtVol/CZ20))</f>
        <v>0</v>
      </c>
      <c r="DV20" s="26" t="n">
        <f aca="false">IF(OR(BK20=0,DA20="",DA20=0),0,BK20*MIN(MaxScal,TgtVol/DA20))</f>
        <v>0</v>
      </c>
      <c r="DW20" s="26" t="n">
        <f aca="false">IF(OR(BL20=0,DB20="",DB20=0),0,BL20*MIN(MaxScal,TgtVol/DB20))</f>
        <v>0</v>
      </c>
      <c r="DX20" s="28" t="n">
        <f aca="false">IFERROR(DC19*BM20,"")</f>
        <v>0</v>
      </c>
      <c r="DY20" s="28" t="n">
        <f aca="false">IFERROR(DD19*BN20,"")</f>
        <v>-0</v>
      </c>
      <c r="DZ20" s="28" t="n">
        <f aca="false">IFERROR(DE19*BO20,"")</f>
        <v>-0</v>
      </c>
      <c r="EA20" s="28" t="n">
        <f aca="false">IFERROR(DF19*BP20,"")</f>
        <v>0</v>
      </c>
      <c r="EB20" s="28" t="n">
        <f aca="false">IFERROR(DG19*BQ20,"")</f>
        <v>-0</v>
      </c>
      <c r="EC20" s="28" t="n">
        <f aca="false">IFERROR(DH19*BR20,"")</f>
        <v>0</v>
      </c>
      <c r="ED20" s="28" t="n">
        <f aca="false">IFERROR(DI19*BS20,"")</f>
        <v>0</v>
      </c>
      <c r="EE20" s="28" t="n">
        <f aca="false">IFERROR(DJ19*BT20,"")</f>
        <v>-0</v>
      </c>
      <c r="EF20" s="28" t="n">
        <f aca="false">IFERROR(DK19*BU20,"")</f>
        <v>0</v>
      </c>
      <c r="EG20" s="28" t="n">
        <f aca="false">IFERROR(DL19*BV20,"")</f>
        <v>0</v>
      </c>
      <c r="EH20" s="28" t="n">
        <f aca="false">IFERROR(DM19*BW20,"")</f>
        <v>0</v>
      </c>
      <c r="EI20" s="28" t="n">
        <f aca="false">IFERROR(DN19*BX20,"")</f>
        <v>-0</v>
      </c>
      <c r="EJ20" s="28" t="n">
        <f aca="false">IFERROR(DO19*BY20,"")</f>
        <v>0</v>
      </c>
      <c r="EK20" s="28" t="n">
        <f aca="false">IFERROR(DP19*BZ20,"")</f>
        <v>-0</v>
      </c>
      <c r="EL20" s="28" t="n">
        <f aca="false">IFERROR(DQ19*CA20,"")</f>
        <v>-0</v>
      </c>
      <c r="EM20" s="28" t="n">
        <f aca="false">IFERROR(DR19*CB20,"")</f>
        <v>0</v>
      </c>
      <c r="EN20" s="28" t="n">
        <f aca="false">IFERROR(DS19*CC20,"")</f>
        <v>-0</v>
      </c>
      <c r="EO20" s="28" t="n">
        <f aca="false">IFERROR(DT19*CD20,"")</f>
        <v>-0</v>
      </c>
      <c r="EP20" s="28" t="n">
        <f aca="false">IFERROR(DU19*CE20,"")</f>
        <v>-0</v>
      </c>
      <c r="EQ20" s="28" t="n">
        <f aca="false">IFERROR(DV19*CF20,"")</f>
        <v>-0</v>
      </c>
      <c r="ER20" s="28" t="n">
        <f aca="false">IFERROR(DW19*CG20,"")</f>
        <v>0</v>
      </c>
      <c r="ES20" s="28" t="n">
        <f aca="false">IF(ROW()=4,"",SUM(DX20:ER20))</f>
        <v>0</v>
      </c>
      <c r="ET20" s="29" t="n">
        <f aca="false">COUNTIF(AR20:BL20,"&gt;0")</f>
        <v>0</v>
      </c>
    </row>
    <row r="21" customFormat="false" ht="15" hidden="false" customHeight="false" outlineLevel="0" collapsed="false">
      <c r="A21" s="19" t="n">
        <v>38533</v>
      </c>
      <c r="B21" s="23" t="n">
        <f aca="false">ABS(EMFX_Data!X21-EMFX_Data!Y21)</f>
        <v>0.122610775727943</v>
      </c>
      <c r="C21" s="23" t="n">
        <f aca="false">ABS(EMFX_Data!X21-EMFX_Data!Z21)</f>
        <v>0.118732040565812</v>
      </c>
      <c r="D21" s="23" t="n">
        <f aca="false">ABS(EMFX_Data!X21-EMFX_Data!AA21)</f>
        <v>0.251743559495856</v>
      </c>
      <c r="E21" s="23" t="n">
        <f aca="false">ABS(EMFX_Data!X21-EMFX_Data!AB21)</f>
        <v>0.0905144596096381</v>
      </c>
      <c r="F21" s="23" t="n">
        <f aca="false">ABS(EMFX_Data!X21-EMFX_Data!AC21)</f>
        <v>0.0260195862637538</v>
      </c>
      <c r="G21" s="23" t="n">
        <f aca="false">ABS(EMFX_Data!X21-EMFX_Data!AD21)</f>
        <v>0.0530150802515674</v>
      </c>
      <c r="H21" s="23" t="n">
        <f aca="false">ABS(EMFX_Data!Y21-EMFX_Data!Z21)</f>
        <v>0.00387873516213144</v>
      </c>
      <c r="I21" s="23" t="n">
        <f aca="false">ABS(EMFX_Data!Y21-EMFX_Data!AA21)</f>
        <v>0.129132783767913</v>
      </c>
      <c r="J21" s="23" t="n">
        <f aca="false">ABS(EMFX_Data!Y21-EMFX_Data!AB21)</f>
        <v>0.032096316118305</v>
      </c>
      <c r="K21" s="23" t="n">
        <f aca="false">ABS(EMFX_Data!Y21-EMFX_Data!AC21)</f>
        <v>0.0965911894641893</v>
      </c>
      <c r="L21" s="23" t="n">
        <f aca="false">ABS(EMFX_Data!Y21-EMFX_Data!AD21)</f>
        <v>0.0695956954763757</v>
      </c>
      <c r="M21" s="23" t="n">
        <f aca="false">ABS(EMFX_Data!Z21-EMFX_Data!AA21)</f>
        <v>0.133011518930044</v>
      </c>
      <c r="N21" s="23" t="n">
        <f aca="false">ABS(EMFX_Data!Z21-EMFX_Data!AB21)</f>
        <v>0.0282175809561736</v>
      </c>
      <c r="O21" s="23" t="n">
        <f aca="false">ABS(EMFX_Data!Z21-EMFX_Data!AC21)</f>
        <v>0.0927124543020579</v>
      </c>
      <c r="P21" s="23" t="n">
        <f aca="false">ABS(EMFX_Data!Z21-EMFX_Data!AD21)</f>
        <v>0.0657169603142442</v>
      </c>
      <c r="Q21" s="23" t="n">
        <f aca="false">ABS(EMFX_Data!AA21-EMFX_Data!AB21)</f>
        <v>0.161229099886218</v>
      </c>
      <c r="R21" s="23" t="n">
        <f aca="false">ABS(EMFX_Data!AA21-EMFX_Data!AC21)</f>
        <v>0.225723973232102</v>
      </c>
      <c r="S21" s="23" t="n">
        <f aca="false">ABS(EMFX_Data!AA21-EMFX_Data!AD21)</f>
        <v>0.198728479244289</v>
      </c>
      <c r="T21" s="23" t="n">
        <f aca="false">ABS(EMFX_Data!AB21-EMFX_Data!AC21)</f>
        <v>0.0644948733458843</v>
      </c>
      <c r="U21" s="23" t="n">
        <f aca="false">ABS(EMFX_Data!AB21-EMFX_Data!AD21)</f>
        <v>0.0374993793580707</v>
      </c>
      <c r="V21" s="23" t="n">
        <f aca="false">ABS(EMFX_Data!AC21-EMFX_Data!AD21)</f>
        <v>0.0269954939878136</v>
      </c>
      <c r="W21" s="26" t="str">
        <f aca="false">IF(ROW()&lt;4+MinObs-1,"",IFERROR((B21-AVERAGE(B$4:B21))/STDEV(B$4:B21),""))</f>
        <v/>
      </c>
      <c r="X21" s="26" t="str">
        <f aca="false">IF(ROW()&lt;4+MinObs-1,"",IFERROR((C21-AVERAGE(C$4:C21))/STDEV(C$4:C21),""))</f>
        <v/>
      </c>
      <c r="Y21" s="26" t="str">
        <f aca="false">IF(ROW()&lt;4+MinObs-1,"",IFERROR((D21-AVERAGE(D$4:D21))/STDEV(D$4:D21),""))</f>
        <v/>
      </c>
      <c r="Z21" s="26" t="str">
        <f aca="false">IF(ROW()&lt;4+MinObs-1,"",IFERROR((E21-AVERAGE(E$4:E21))/STDEV(E$4:E21),""))</f>
        <v/>
      </c>
      <c r="AA21" s="26" t="str">
        <f aca="false">IF(ROW()&lt;4+MinObs-1,"",IFERROR((F21-AVERAGE(F$4:F21))/STDEV(F$4:F21),""))</f>
        <v/>
      </c>
      <c r="AB21" s="26" t="str">
        <f aca="false">IF(ROW()&lt;4+MinObs-1,"",IFERROR((G21-AVERAGE(G$4:G21))/STDEV(G$4:G21),""))</f>
        <v/>
      </c>
      <c r="AC21" s="26" t="str">
        <f aca="false">IF(ROW()&lt;4+MinObs-1,"",IFERROR((H21-AVERAGE(H$4:H21))/STDEV(H$4:H21),""))</f>
        <v/>
      </c>
      <c r="AD21" s="26" t="str">
        <f aca="false">IF(ROW()&lt;4+MinObs-1,"",IFERROR((I21-AVERAGE(I$4:I21))/STDEV(I$4:I21),""))</f>
        <v/>
      </c>
      <c r="AE21" s="26" t="str">
        <f aca="false">IF(ROW()&lt;4+MinObs-1,"",IFERROR((J21-AVERAGE(J$4:J21))/STDEV(J$4:J21),""))</f>
        <v/>
      </c>
      <c r="AF21" s="26" t="str">
        <f aca="false">IF(ROW()&lt;4+MinObs-1,"",IFERROR((K21-AVERAGE(K$4:K21))/STDEV(K$4:K21),""))</f>
        <v/>
      </c>
      <c r="AG21" s="26" t="str">
        <f aca="false">IF(ROW()&lt;4+MinObs-1,"",IFERROR((L21-AVERAGE(L$4:L21))/STDEV(L$4:L21),""))</f>
        <v/>
      </c>
      <c r="AH21" s="26" t="str">
        <f aca="false">IF(ROW()&lt;4+MinObs-1,"",IFERROR((M21-AVERAGE(M$4:M21))/STDEV(M$4:M21),""))</f>
        <v/>
      </c>
      <c r="AI21" s="26" t="str">
        <f aca="false">IF(ROW()&lt;4+MinObs-1,"",IFERROR((N21-AVERAGE(N$4:N21))/STDEV(N$4:N21),""))</f>
        <v/>
      </c>
      <c r="AJ21" s="26" t="str">
        <f aca="false">IF(ROW()&lt;4+MinObs-1,"",IFERROR((O21-AVERAGE(O$4:O21))/STDEV(O$4:O21),""))</f>
        <v/>
      </c>
      <c r="AK21" s="26" t="str">
        <f aca="false">IF(ROW()&lt;4+MinObs-1,"",IFERROR((P21-AVERAGE(P$4:P21))/STDEV(P$4:P21),""))</f>
        <v/>
      </c>
      <c r="AL21" s="26" t="str">
        <f aca="false">IF(ROW()&lt;4+MinObs-1,"",IFERROR((Q21-AVERAGE(Q$4:Q21))/STDEV(Q$4:Q21),""))</f>
        <v/>
      </c>
      <c r="AM21" s="26" t="str">
        <f aca="false">IF(ROW()&lt;4+MinObs-1,"",IFERROR((R21-AVERAGE(R$4:R21))/STDEV(R$4:R21),""))</f>
        <v/>
      </c>
      <c r="AN21" s="26" t="str">
        <f aca="false">IF(ROW()&lt;4+MinObs-1,"",IFERROR((S21-AVERAGE(S$4:S21))/STDEV(S$4:S21),""))</f>
        <v/>
      </c>
      <c r="AO21" s="26" t="str">
        <f aca="false">IF(ROW()&lt;4+MinObs-1,"",IFERROR((T21-AVERAGE(T$4:T21))/STDEV(T$4:T21),""))</f>
        <v/>
      </c>
      <c r="AP21" s="26" t="str">
        <f aca="false">IF(ROW()&lt;4+MinObs-1,"",IFERROR((U21-AVERAGE(U$4:U21))/STDEV(U$4:U21),""))</f>
        <v/>
      </c>
      <c r="AQ21" s="26" t="str">
        <f aca="false">IF(ROW()&lt;4+MinObs-1,"",IFERROR((V21-AVERAGE(V$4:V21))/STDEV(V$4:V21),""))</f>
        <v/>
      </c>
      <c r="AR21" s="26" t="n">
        <f aca="false">IF(W21="",0,IF(W21&gt;=z4,w4,IF(W21&gt;=z3,w3,IF(W21&gt;=zEntry,w2,IF(AND(W21&gt;=ExitZ,AR20&gt;0),w2,0)))))</f>
        <v>0</v>
      </c>
      <c r="AS21" s="26" t="n">
        <f aca="false">IF(X21="",0,IF(X21&gt;=z4,w4,IF(X21&gt;=z3,w3,IF(X21&gt;=zEntry,w2,IF(AND(X21&gt;=ExitZ,AS20&gt;0),w2,0)))))</f>
        <v>0</v>
      </c>
      <c r="AT21" s="26" t="n">
        <f aca="false">IF(Y21="",0,IF(Y21&gt;=z4,w4,IF(Y21&gt;=z3,w3,IF(Y21&gt;=zEntry,w2,IF(AND(Y21&gt;=ExitZ,AT20&gt;0),w2,0)))))</f>
        <v>0</v>
      </c>
      <c r="AU21" s="26" t="n">
        <f aca="false">IF(Z21="",0,IF(Z21&gt;=z4,w4,IF(Z21&gt;=z3,w3,IF(Z21&gt;=zEntry,w2,IF(AND(Z21&gt;=ExitZ,AU20&gt;0),w2,0)))))</f>
        <v>0</v>
      </c>
      <c r="AV21" s="26" t="n">
        <f aca="false">IF(AA21="",0,IF(AA21&gt;=z4,w4,IF(AA21&gt;=z3,w3,IF(AA21&gt;=zEntry,w2,IF(AND(AA21&gt;=ExitZ,AV20&gt;0),w2,0)))))</f>
        <v>0</v>
      </c>
      <c r="AW21" s="26" t="n">
        <f aca="false">IF(AB21="",0,IF(AB21&gt;=z4,w4,IF(AB21&gt;=z3,w3,IF(AB21&gt;=zEntry,w2,IF(AND(AB21&gt;=ExitZ,AW20&gt;0),w2,0)))))</f>
        <v>0</v>
      </c>
      <c r="AX21" s="26" t="n">
        <f aca="false">IF(AC21="",0,IF(AC21&gt;=z4,w4,IF(AC21&gt;=z3,w3,IF(AC21&gt;=zEntry,w2,IF(AND(AC21&gt;=ExitZ,AX20&gt;0),w2,0)))))</f>
        <v>0</v>
      </c>
      <c r="AY21" s="26" t="n">
        <f aca="false">IF(AD21="",0,IF(AD21&gt;=z4,w4,IF(AD21&gt;=z3,w3,IF(AD21&gt;=zEntry,w2,IF(AND(AD21&gt;=ExitZ,AY20&gt;0),w2,0)))))</f>
        <v>0</v>
      </c>
      <c r="AZ21" s="26" t="n">
        <f aca="false">IF(AE21="",0,IF(AE21&gt;=z4,w4,IF(AE21&gt;=z3,w3,IF(AE21&gt;=zEntry,w2,IF(AND(AE21&gt;=ExitZ,AZ20&gt;0),w2,0)))))</f>
        <v>0</v>
      </c>
      <c r="BA21" s="26" t="n">
        <f aca="false">IF(AF21="",0,IF(AF21&gt;=z4,w4,IF(AF21&gt;=z3,w3,IF(AF21&gt;=zEntry,w2,IF(AND(AF21&gt;=ExitZ,BA20&gt;0),w2,0)))))</f>
        <v>0</v>
      </c>
      <c r="BB21" s="26" t="n">
        <f aca="false">IF(AG21="",0,IF(AG21&gt;=z4,w4,IF(AG21&gt;=z3,w3,IF(AG21&gt;=zEntry,w2,IF(AND(AG21&gt;=ExitZ,BB20&gt;0),w2,0)))))</f>
        <v>0</v>
      </c>
      <c r="BC21" s="26" t="n">
        <f aca="false">IF(AH21="",0,IF(AH21&gt;=z4,w4,IF(AH21&gt;=z3,w3,IF(AH21&gt;=zEntry,w2,IF(AND(AH21&gt;=ExitZ,BC20&gt;0),w2,0)))))</f>
        <v>0</v>
      </c>
      <c r="BD21" s="26" t="n">
        <f aca="false">IF(AI21="",0,IF(AI21&gt;=z4,w4,IF(AI21&gt;=z3,w3,IF(AI21&gt;=zEntry,w2,IF(AND(AI21&gt;=ExitZ,BD20&gt;0),w2,0)))))</f>
        <v>0</v>
      </c>
      <c r="BE21" s="26" t="n">
        <f aca="false">IF(AJ21="",0,IF(AJ21&gt;=z4,w4,IF(AJ21&gt;=z3,w3,IF(AJ21&gt;=zEntry,w2,IF(AND(AJ21&gt;=ExitZ,BE20&gt;0),w2,0)))))</f>
        <v>0</v>
      </c>
      <c r="BF21" s="26" t="n">
        <f aca="false">IF(AK21="",0,IF(AK21&gt;=z4,w4,IF(AK21&gt;=z3,w3,IF(AK21&gt;=zEntry,w2,IF(AND(AK21&gt;=ExitZ,BF20&gt;0),w2,0)))))</f>
        <v>0</v>
      </c>
      <c r="BG21" s="26" t="n">
        <f aca="false">IF(AL21="",0,IF(AL21&gt;=z4,w4,IF(AL21&gt;=z3,w3,IF(AL21&gt;=zEntry,w2,IF(AND(AL21&gt;=ExitZ,BG20&gt;0),w2,0)))))</f>
        <v>0</v>
      </c>
      <c r="BH21" s="26" t="n">
        <f aca="false">IF(AM21="",0,IF(AM21&gt;=z4,w4,IF(AM21&gt;=z3,w3,IF(AM21&gt;=zEntry,w2,IF(AND(AM21&gt;=ExitZ,BH20&gt;0),w2,0)))))</f>
        <v>0</v>
      </c>
      <c r="BI21" s="26" t="n">
        <f aca="false">IF(AN21="",0,IF(AN21&gt;=z4,w4,IF(AN21&gt;=z3,w3,IF(AN21&gt;=zEntry,w2,IF(AND(AN21&gt;=ExitZ,BI20&gt;0),w2,0)))))</f>
        <v>0</v>
      </c>
      <c r="BJ21" s="26" t="n">
        <f aca="false">IF(AO21="",0,IF(AO21&gt;=z4,w4,IF(AO21&gt;=z3,w3,IF(AO21&gt;=zEntry,w2,IF(AND(AO21&gt;=ExitZ,BJ20&gt;0),w2,0)))))</f>
        <v>0</v>
      </c>
      <c r="BK21" s="26" t="n">
        <f aca="false">IF(AP21="",0,IF(AP21&gt;=z4,w4,IF(AP21&gt;=z3,w3,IF(AP21&gt;=zEntry,w2,IF(AND(AP21&gt;=ExitZ,BK20&gt;0),w2,0)))))</f>
        <v>0</v>
      </c>
      <c r="BL21" s="26" t="n">
        <f aca="false">IF(AQ21="",0,IF(AQ21&gt;=z4,w4,IF(AQ21&gt;=z3,w3,IF(AQ21&gt;=zEntry,w2,IF(AND(AQ21&gt;=ExitZ,BL20&gt;0),w2,0)))))</f>
        <v>0</v>
      </c>
      <c r="BM21" s="23" t="n">
        <f aca="false">IF(EMFX_Data!X20&gt;=EMFX_Data!Y20,EMFX_Data!AE21-EMFX_Data!AF21,EMFX_Data!AF21-EMFX_Data!AE21)</f>
        <v>-0.0589037197170273</v>
      </c>
      <c r="BN21" s="23" t="n">
        <f aca="false">IF(EMFX_Data!X20&gt;=EMFX_Data!Z20,EMFX_Data!AE21-EMFX_Data!AG21,EMFX_Data!AG21-EMFX_Data!AE21)</f>
        <v>-0.0275288704350705</v>
      </c>
      <c r="BO21" s="23" t="n">
        <f aca="false">IF(EMFX_Data!X20&gt;=EMFX_Data!AA20,EMFX_Data!AE21-EMFX_Data!AH21,EMFX_Data!AH21-EMFX_Data!AE21)</f>
        <v>-0.0882888510993099</v>
      </c>
      <c r="BP21" s="23" t="n">
        <f aca="false">IF(EMFX_Data!X20&gt;=EMFX_Data!AB20,EMFX_Data!AE21-EMFX_Data!AI21,EMFX_Data!AI21-EMFX_Data!AE21)</f>
        <v>-0.0529414006468595</v>
      </c>
      <c r="BQ21" s="23" t="n">
        <f aca="false">IF(EMFX_Data!X20&gt;=EMFX_Data!AC20,EMFX_Data!AE21-EMFX_Data!AJ21,EMFX_Data!AJ21-EMFX_Data!AE21)</f>
        <v>0.0403198061148402</v>
      </c>
      <c r="BR21" s="23" t="n">
        <f aca="false">IF(EMFX_Data!X20&gt;=EMFX_Data!AD20,EMFX_Data!AE21-EMFX_Data!AK21,EMFX_Data!AK21-EMFX_Data!AE21)</f>
        <v>0.086466784403311</v>
      </c>
      <c r="BS21" s="23" t="n">
        <f aca="false">IF(EMFX_Data!Y20&gt;=EMFX_Data!Z20,EMFX_Data!AF21-EMFX_Data!AG21,EMFX_Data!AG21-EMFX_Data!AF21)</f>
        <v>0.0313748492819569</v>
      </c>
      <c r="BT21" s="23" t="n">
        <f aca="false">IF(EMFX_Data!Y20&gt;=EMFX_Data!AA20,EMFX_Data!AF21-EMFX_Data!AH21,EMFX_Data!AH21-EMFX_Data!AF21)</f>
        <v>-0.0293851313822826</v>
      </c>
      <c r="BU21" s="23" t="n">
        <f aca="false">IF(EMFX_Data!Y20&gt;=EMFX_Data!AB20,EMFX_Data!AF21-EMFX_Data!AI21,EMFX_Data!AI21-EMFX_Data!AF21)</f>
        <v>-0.00596231907016784</v>
      </c>
      <c r="BV21" s="23" t="n">
        <f aca="false">IF(EMFX_Data!Y20&gt;=EMFX_Data!AC20,EMFX_Data!AF21-EMFX_Data!AJ21,EMFX_Data!AJ21-EMFX_Data!AF21)</f>
        <v>-0.0185839136021872</v>
      </c>
      <c r="BW21" s="23" t="n">
        <f aca="false">IF(EMFX_Data!Y20&gt;=EMFX_Data!AD20,EMFX_Data!AF21-EMFX_Data!AK21,EMFX_Data!AK21-EMFX_Data!AF21)</f>
        <v>0.0275630646862836</v>
      </c>
      <c r="BX21" s="23" t="n">
        <f aca="false">IF(EMFX_Data!Z20&gt;=EMFX_Data!AA20,EMFX_Data!AG21-EMFX_Data!AH21,EMFX_Data!AH21-EMFX_Data!AG21)</f>
        <v>-0.0607599806642394</v>
      </c>
      <c r="BY21" s="23" t="n">
        <f aca="false">IF(EMFX_Data!Z20&gt;=EMFX_Data!AB20,EMFX_Data!AG21-EMFX_Data!AI21,EMFX_Data!AI21-EMFX_Data!AG21)</f>
        <v>0.025412530211789</v>
      </c>
      <c r="BZ21" s="23" t="n">
        <f aca="false">IF(EMFX_Data!Z20&gt;=EMFX_Data!AC20,EMFX_Data!AG21-EMFX_Data!AJ21,EMFX_Data!AJ21-EMFX_Data!AG21)</f>
        <v>0.0127909356797697</v>
      </c>
      <c r="CA21" s="23" t="n">
        <f aca="false">IF(EMFX_Data!Z20&gt;=EMFX_Data!AD20,EMFX_Data!AG21-EMFX_Data!AK21,EMFX_Data!AK21-EMFX_Data!AG21)</f>
        <v>0.0589379139682405</v>
      </c>
      <c r="CB21" s="23" t="n">
        <f aca="false">IF(EMFX_Data!AA20&gt;=EMFX_Data!AB20,EMFX_Data!AH21-EMFX_Data!AI21,EMFX_Data!AI21-EMFX_Data!AH21)</f>
        <v>-0.0353474504524504</v>
      </c>
      <c r="CC21" s="23" t="n">
        <f aca="false">IF(EMFX_Data!AA20&gt;=EMFX_Data!AC20,EMFX_Data!AH21-EMFX_Data!AJ21,EMFX_Data!AJ21-EMFX_Data!AH21)</f>
        <v>-0.0479690449844697</v>
      </c>
      <c r="CD21" s="23" t="n">
        <f aca="false">IF(EMFX_Data!AA20&gt;=EMFX_Data!AD20,EMFX_Data!AH21-EMFX_Data!AK21,EMFX_Data!AK21-EMFX_Data!AH21)</f>
        <v>-0.00182206669599895</v>
      </c>
      <c r="CE21" s="23" t="n">
        <f aca="false">IF(EMFX_Data!AB20&gt;=EMFX_Data!AC20,EMFX_Data!AI21-EMFX_Data!AJ21,EMFX_Data!AJ21-EMFX_Data!AI21)</f>
        <v>-0.0126215945320193</v>
      </c>
      <c r="CF21" s="23" t="n">
        <f aca="false">IF(EMFX_Data!AB20&gt;=EMFX_Data!AD20,EMFX_Data!AI21-EMFX_Data!AK21,EMFX_Data!AK21-EMFX_Data!AI21)</f>
        <v>0.0335253837564515</v>
      </c>
      <c r="CG21" s="23" t="n">
        <f aca="false">IF(EMFX_Data!AC20&gt;=EMFX_Data!AD20,EMFX_Data!AJ21-EMFX_Data!AK21,EMFX_Data!AK21-EMFX_Data!AJ21)</f>
        <v>0.0461469782884708</v>
      </c>
      <c r="CH21" s="27" t="str">
        <f aca="false">IF(ROW()&lt;4+VolLB,"",STDEV(INDEX($BM:$BM,ROW()-VolLB+1):INDEX($BM:$BM,ROW()))*SQRT(12))</f>
        <v/>
      </c>
      <c r="CI21" s="27" t="str">
        <f aca="false">IF(ROW()&lt;4+VolLB,"",STDEV(INDEX($BN:$BN,ROW()-VolLB+1):INDEX($BN:$BN,ROW()))*SQRT(12))</f>
        <v/>
      </c>
      <c r="CJ21" s="27" t="str">
        <f aca="false">IF(ROW()&lt;4+VolLB,"",STDEV(INDEX($BO:$BO,ROW()-VolLB+1):INDEX($BO:$BO,ROW()))*SQRT(12))</f>
        <v/>
      </c>
      <c r="CK21" s="27" t="str">
        <f aca="false">IF(ROW()&lt;4+VolLB,"",STDEV(INDEX($BP:$BP,ROW()-VolLB+1):INDEX($BP:$BP,ROW()))*SQRT(12))</f>
        <v/>
      </c>
      <c r="CL21" s="27" t="str">
        <f aca="false">IF(ROW()&lt;4+VolLB,"",STDEV(INDEX($BQ:$BQ,ROW()-VolLB+1):INDEX($BQ:$BQ,ROW()))*SQRT(12))</f>
        <v/>
      </c>
      <c r="CM21" s="27" t="str">
        <f aca="false">IF(ROW()&lt;4+VolLB,"",STDEV(INDEX($BR:$BR,ROW()-VolLB+1):INDEX($BR:$BR,ROW()))*SQRT(12))</f>
        <v/>
      </c>
      <c r="CN21" s="27" t="str">
        <f aca="false">IF(ROW()&lt;4+VolLB,"",STDEV(INDEX($BS:$BS,ROW()-VolLB+1):INDEX($BS:$BS,ROW()))*SQRT(12))</f>
        <v/>
      </c>
      <c r="CO21" s="27" t="str">
        <f aca="false">IF(ROW()&lt;4+VolLB,"",STDEV(INDEX($BT:$BT,ROW()-VolLB+1):INDEX($BT:$BT,ROW()))*SQRT(12))</f>
        <v/>
      </c>
      <c r="CP21" s="27" t="str">
        <f aca="false">IF(ROW()&lt;4+VolLB,"",STDEV(INDEX($BU:$BU,ROW()-VolLB+1):INDEX($BU:$BU,ROW()))*SQRT(12))</f>
        <v/>
      </c>
      <c r="CQ21" s="27" t="str">
        <f aca="false">IF(ROW()&lt;4+VolLB,"",STDEV(INDEX($BV:$BV,ROW()-VolLB+1):INDEX($BV:$BV,ROW()))*SQRT(12))</f>
        <v/>
      </c>
      <c r="CR21" s="27" t="str">
        <f aca="false">IF(ROW()&lt;4+VolLB,"",STDEV(INDEX($BW:$BW,ROW()-VolLB+1):INDEX($BW:$BW,ROW()))*SQRT(12))</f>
        <v/>
      </c>
      <c r="CS21" s="27" t="str">
        <f aca="false">IF(ROW()&lt;4+VolLB,"",STDEV(INDEX($BX:$BX,ROW()-VolLB+1):INDEX($BX:$BX,ROW()))*SQRT(12))</f>
        <v/>
      </c>
      <c r="CT21" s="27" t="str">
        <f aca="false">IF(ROW()&lt;4+VolLB,"",STDEV(INDEX($BY:$BY,ROW()-VolLB+1):INDEX($BY:$BY,ROW()))*SQRT(12))</f>
        <v/>
      </c>
      <c r="CU21" s="27" t="str">
        <f aca="false">IF(ROW()&lt;4+VolLB,"",STDEV(INDEX($BZ:$BZ,ROW()-VolLB+1):INDEX($BZ:$BZ,ROW()))*SQRT(12))</f>
        <v/>
      </c>
      <c r="CV21" s="27" t="str">
        <f aca="false">IF(ROW()&lt;4+VolLB,"",STDEV(INDEX($CA:$CA,ROW()-VolLB+1):INDEX($CA:$CA,ROW()))*SQRT(12))</f>
        <v/>
      </c>
      <c r="CW21" s="27" t="str">
        <f aca="false">IF(ROW()&lt;4+VolLB,"",STDEV(INDEX($CB:$CB,ROW()-VolLB+1):INDEX($CB:$CB,ROW()))*SQRT(12))</f>
        <v/>
      </c>
      <c r="CX21" s="27" t="str">
        <f aca="false">IF(ROW()&lt;4+VolLB,"",STDEV(INDEX($CC:$CC,ROW()-VolLB+1):INDEX($CC:$CC,ROW()))*SQRT(12))</f>
        <v/>
      </c>
      <c r="CY21" s="27" t="str">
        <f aca="false">IF(ROW()&lt;4+VolLB,"",STDEV(INDEX($CD:$CD,ROW()-VolLB+1):INDEX($CD:$CD,ROW()))*SQRT(12))</f>
        <v/>
      </c>
      <c r="CZ21" s="27" t="str">
        <f aca="false">IF(ROW()&lt;4+VolLB,"",STDEV(INDEX($CE:$CE,ROW()-VolLB+1):INDEX($CE:$CE,ROW()))*SQRT(12))</f>
        <v/>
      </c>
      <c r="DA21" s="27" t="str">
        <f aca="false">IF(ROW()&lt;4+VolLB,"",STDEV(INDEX($CF:$CF,ROW()-VolLB+1):INDEX($CF:$CF,ROW()))*SQRT(12))</f>
        <v/>
      </c>
      <c r="DB21" s="27" t="str">
        <f aca="false">IF(ROW()&lt;4+VolLB,"",STDEV(INDEX($CG:$CG,ROW()-VolLB+1):INDEX($CG:$CG,ROW()))*SQRT(12))</f>
        <v/>
      </c>
      <c r="DC21" s="26" t="n">
        <f aca="false">IF(OR(AR21=0,CH21="",CH21=0),0,AR21*MIN(MaxScal,TgtVol/CH21))</f>
        <v>0</v>
      </c>
      <c r="DD21" s="26" t="n">
        <f aca="false">IF(OR(AS21=0,CI21="",CI21=0),0,AS21*MIN(MaxScal,TgtVol/CI21))</f>
        <v>0</v>
      </c>
      <c r="DE21" s="26" t="n">
        <f aca="false">IF(OR(AT21=0,CJ21="",CJ21=0),0,AT21*MIN(MaxScal,TgtVol/CJ21))</f>
        <v>0</v>
      </c>
      <c r="DF21" s="26" t="n">
        <f aca="false">IF(OR(AU21=0,CK21="",CK21=0),0,AU21*MIN(MaxScal,TgtVol/CK21))</f>
        <v>0</v>
      </c>
      <c r="DG21" s="26" t="n">
        <f aca="false">IF(OR(AV21=0,CL21="",CL21=0),0,AV21*MIN(MaxScal,TgtVol/CL21))</f>
        <v>0</v>
      </c>
      <c r="DH21" s="26" t="n">
        <f aca="false">IF(OR(AW21=0,CM21="",CM21=0),0,AW21*MIN(MaxScal,TgtVol/CM21))</f>
        <v>0</v>
      </c>
      <c r="DI21" s="26" t="n">
        <f aca="false">IF(OR(AX21=0,CN21="",CN21=0),0,AX21*MIN(MaxScal,TgtVol/CN21))</f>
        <v>0</v>
      </c>
      <c r="DJ21" s="26" t="n">
        <f aca="false">IF(OR(AY21=0,CO21="",CO21=0),0,AY21*MIN(MaxScal,TgtVol/CO21))</f>
        <v>0</v>
      </c>
      <c r="DK21" s="26" t="n">
        <f aca="false">IF(OR(AZ21=0,CP21="",CP21=0),0,AZ21*MIN(MaxScal,TgtVol/CP21))</f>
        <v>0</v>
      </c>
      <c r="DL21" s="26" t="n">
        <f aca="false">IF(OR(BA21=0,CQ21="",CQ21=0),0,BA21*MIN(MaxScal,TgtVol/CQ21))</f>
        <v>0</v>
      </c>
      <c r="DM21" s="26" t="n">
        <f aca="false">IF(OR(BB21=0,CR21="",CR21=0),0,BB21*MIN(MaxScal,TgtVol/CR21))</f>
        <v>0</v>
      </c>
      <c r="DN21" s="26" t="n">
        <f aca="false">IF(OR(BC21=0,CS21="",CS21=0),0,BC21*MIN(MaxScal,TgtVol/CS21))</f>
        <v>0</v>
      </c>
      <c r="DO21" s="26" t="n">
        <f aca="false">IF(OR(BD21=0,CT21="",CT21=0),0,BD21*MIN(MaxScal,TgtVol/CT21))</f>
        <v>0</v>
      </c>
      <c r="DP21" s="26" t="n">
        <f aca="false">IF(OR(BE21=0,CU21="",CU21=0),0,BE21*MIN(MaxScal,TgtVol/CU21))</f>
        <v>0</v>
      </c>
      <c r="DQ21" s="26" t="n">
        <f aca="false">IF(OR(BF21=0,CV21="",CV21=0),0,BF21*MIN(MaxScal,TgtVol/CV21))</f>
        <v>0</v>
      </c>
      <c r="DR21" s="26" t="n">
        <f aca="false">IF(OR(BG21=0,CW21="",CW21=0),0,BG21*MIN(MaxScal,TgtVol/CW21))</f>
        <v>0</v>
      </c>
      <c r="DS21" s="26" t="n">
        <f aca="false">IF(OR(BH21=0,CX21="",CX21=0),0,BH21*MIN(MaxScal,TgtVol/CX21))</f>
        <v>0</v>
      </c>
      <c r="DT21" s="26" t="n">
        <f aca="false">IF(OR(BI21=0,CY21="",CY21=0),0,BI21*MIN(MaxScal,TgtVol/CY21))</f>
        <v>0</v>
      </c>
      <c r="DU21" s="26" t="n">
        <f aca="false">IF(OR(BJ21=0,CZ21="",CZ21=0),0,BJ21*MIN(MaxScal,TgtVol/CZ21))</f>
        <v>0</v>
      </c>
      <c r="DV21" s="26" t="n">
        <f aca="false">IF(OR(BK21=0,DA21="",DA21=0),0,BK21*MIN(MaxScal,TgtVol/DA21))</f>
        <v>0</v>
      </c>
      <c r="DW21" s="26" t="n">
        <f aca="false">IF(OR(BL21=0,DB21="",DB21=0),0,BL21*MIN(MaxScal,TgtVol/DB21))</f>
        <v>0</v>
      </c>
      <c r="DX21" s="28" t="n">
        <f aca="false">IFERROR(DC20*BM21,"")</f>
        <v>-0</v>
      </c>
      <c r="DY21" s="28" t="n">
        <f aca="false">IFERROR(DD20*BN21,"")</f>
        <v>-0</v>
      </c>
      <c r="DZ21" s="28" t="n">
        <f aca="false">IFERROR(DE20*BO21,"")</f>
        <v>-0</v>
      </c>
      <c r="EA21" s="28" t="n">
        <f aca="false">IFERROR(DF20*BP21,"")</f>
        <v>-0</v>
      </c>
      <c r="EB21" s="28" t="n">
        <f aca="false">IFERROR(DG20*BQ21,"")</f>
        <v>0</v>
      </c>
      <c r="EC21" s="28" t="n">
        <f aca="false">IFERROR(DH20*BR21,"")</f>
        <v>0</v>
      </c>
      <c r="ED21" s="28" t="n">
        <f aca="false">IFERROR(DI20*BS21,"")</f>
        <v>0</v>
      </c>
      <c r="EE21" s="28" t="n">
        <f aca="false">IFERROR(DJ20*BT21,"")</f>
        <v>-0</v>
      </c>
      <c r="EF21" s="28" t="n">
        <f aca="false">IFERROR(DK20*BU21,"")</f>
        <v>-0</v>
      </c>
      <c r="EG21" s="28" t="n">
        <f aca="false">IFERROR(DL20*BV21,"")</f>
        <v>-0</v>
      </c>
      <c r="EH21" s="28" t="n">
        <f aca="false">IFERROR(DM20*BW21,"")</f>
        <v>0</v>
      </c>
      <c r="EI21" s="28" t="n">
        <f aca="false">IFERROR(DN20*BX21,"")</f>
        <v>-0</v>
      </c>
      <c r="EJ21" s="28" t="n">
        <f aca="false">IFERROR(DO20*BY21,"")</f>
        <v>0</v>
      </c>
      <c r="EK21" s="28" t="n">
        <f aca="false">IFERROR(DP20*BZ21,"")</f>
        <v>0</v>
      </c>
      <c r="EL21" s="28" t="n">
        <f aca="false">IFERROR(DQ20*CA21,"")</f>
        <v>0</v>
      </c>
      <c r="EM21" s="28" t="n">
        <f aca="false">IFERROR(DR20*CB21,"")</f>
        <v>-0</v>
      </c>
      <c r="EN21" s="28" t="n">
        <f aca="false">IFERROR(DS20*CC21,"")</f>
        <v>-0</v>
      </c>
      <c r="EO21" s="28" t="n">
        <f aca="false">IFERROR(DT20*CD21,"")</f>
        <v>-0</v>
      </c>
      <c r="EP21" s="28" t="n">
        <f aca="false">IFERROR(DU20*CE21,"")</f>
        <v>-0</v>
      </c>
      <c r="EQ21" s="28" t="n">
        <f aca="false">IFERROR(DV20*CF21,"")</f>
        <v>0</v>
      </c>
      <c r="ER21" s="28" t="n">
        <f aca="false">IFERROR(DW20*CG21,"")</f>
        <v>0</v>
      </c>
      <c r="ES21" s="28" t="n">
        <f aca="false">IF(ROW()=4,"",SUM(DX21:ER21))</f>
        <v>0</v>
      </c>
      <c r="ET21" s="29" t="n">
        <f aca="false">COUNTIF(AR21:BL21,"&gt;0")</f>
        <v>0</v>
      </c>
    </row>
    <row r="22" customFormat="false" ht="15" hidden="false" customHeight="false" outlineLevel="0" collapsed="false">
      <c r="A22" s="19" t="n">
        <v>38564</v>
      </c>
      <c r="B22" s="23" t="n">
        <f aca="false">ABS(EMFX_Data!X22-EMFX_Data!Y22)</f>
        <v>0.129653346148451</v>
      </c>
      <c r="C22" s="23" t="n">
        <f aca="false">ABS(EMFX_Data!X22-EMFX_Data!Z22)</f>
        <v>0.0807411487527929</v>
      </c>
      <c r="D22" s="23" t="n">
        <f aca="false">ABS(EMFX_Data!X22-EMFX_Data!AA22)</f>
        <v>0.236573796552496</v>
      </c>
      <c r="E22" s="23" t="n">
        <f aca="false">ABS(EMFX_Data!X22-EMFX_Data!AB22)</f>
        <v>0.0523422845627675</v>
      </c>
      <c r="F22" s="23" t="n">
        <f aca="false">ABS(EMFX_Data!X22-EMFX_Data!AC22)</f>
        <v>0.0310620823864962</v>
      </c>
      <c r="G22" s="23" t="n">
        <f aca="false">ABS(EMFX_Data!X22-EMFX_Data!AD22)</f>
        <v>0.0746929715682096</v>
      </c>
      <c r="H22" s="23" t="n">
        <f aca="false">ABS(EMFX_Data!Y22-EMFX_Data!Z22)</f>
        <v>0.0489121973956586</v>
      </c>
      <c r="I22" s="23" t="n">
        <f aca="false">ABS(EMFX_Data!Y22-EMFX_Data!AA22)</f>
        <v>0.106920450404044</v>
      </c>
      <c r="J22" s="23" t="n">
        <f aca="false">ABS(EMFX_Data!Y22-EMFX_Data!AB22)</f>
        <v>0.077311061585684</v>
      </c>
      <c r="K22" s="23" t="n">
        <f aca="false">ABS(EMFX_Data!Y22-EMFX_Data!AC22)</f>
        <v>0.0985912637619553</v>
      </c>
      <c r="L22" s="23" t="n">
        <f aca="false">ABS(EMFX_Data!Y22-EMFX_Data!AD22)</f>
        <v>0.0549603745802418</v>
      </c>
      <c r="M22" s="23" t="n">
        <f aca="false">ABS(EMFX_Data!Z22-EMFX_Data!AA22)</f>
        <v>0.155832647799703</v>
      </c>
      <c r="N22" s="23" t="n">
        <f aca="false">ABS(EMFX_Data!Z22-EMFX_Data!AB22)</f>
        <v>0.0283988641900255</v>
      </c>
      <c r="O22" s="23" t="n">
        <f aca="false">ABS(EMFX_Data!Z22-EMFX_Data!AC22)</f>
        <v>0.0496790663662967</v>
      </c>
      <c r="P22" s="23" t="n">
        <f aca="false">ABS(EMFX_Data!Z22-EMFX_Data!AD22)</f>
        <v>0.00604817718458328</v>
      </c>
      <c r="Q22" s="23" t="n">
        <f aca="false">ABS(EMFX_Data!AA22-EMFX_Data!AB22)</f>
        <v>0.184231511989728</v>
      </c>
      <c r="R22" s="23" t="n">
        <f aca="false">ABS(EMFX_Data!AA22-EMFX_Data!AC22)</f>
        <v>0.205511714166</v>
      </c>
      <c r="S22" s="23" t="n">
        <f aca="false">ABS(EMFX_Data!AA22-EMFX_Data!AD22)</f>
        <v>0.161880824984286</v>
      </c>
      <c r="T22" s="23" t="n">
        <f aca="false">ABS(EMFX_Data!AB22-EMFX_Data!AC22)</f>
        <v>0.0212802021762712</v>
      </c>
      <c r="U22" s="23" t="n">
        <f aca="false">ABS(EMFX_Data!AB22-EMFX_Data!AD22)</f>
        <v>0.0223506870054422</v>
      </c>
      <c r="V22" s="23" t="n">
        <f aca="false">ABS(EMFX_Data!AC22-EMFX_Data!AD22)</f>
        <v>0.0436308891817134</v>
      </c>
      <c r="W22" s="26" t="str">
        <f aca="false">IF(ROW()&lt;4+MinObs-1,"",IFERROR((B22-AVERAGE(B$4:B22))/STDEV(B$4:B22),""))</f>
        <v/>
      </c>
      <c r="X22" s="26" t="str">
        <f aca="false">IF(ROW()&lt;4+MinObs-1,"",IFERROR((C22-AVERAGE(C$4:C22))/STDEV(C$4:C22),""))</f>
        <v/>
      </c>
      <c r="Y22" s="26" t="str">
        <f aca="false">IF(ROW()&lt;4+MinObs-1,"",IFERROR((D22-AVERAGE(D$4:D22))/STDEV(D$4:D22),""))</f>
        <v/>
      </c>
      <c r="Z22" s="26" t="str">
        <f aca="false">IF(ROW()&lt;4+MinObs-1,"",IFERROR((E22-AVERAGE(E$4:E22))/STDEV(E$4:E22),""))</f>
        <v/>
      </c>
      <c r="AA22" s="26" t="str">
        <f aca="false">IF(ROW()&lt;4+MinObs-1,"",IFERROR((F22-AVERAGE(F$4:F22))/STDEV(F$4:F22),""))</f>
        <v/>
      </c>
      <c r="AB22" s="26" t="str">
        <f aca="false">IF(ROW()&lt;4+MinObs-1,"",IFERROR((G22-AVERAGE(G$4:G22))/STDEV(G$4:G22),""))</f>
        <v/>
      </c>
      <c r="AC22" s="26" t="str">
        <f aca="false">IF(ROW()&lt;4+MinObs-1,"",IFERROR((H22-AVERAGE(H$4:H22))/STDEV(H$4:H22),""))</f>
        <v/>
      </c>
      <c r="AD22" s="26" t="str">
        <f aca="false">IF(ROW()&lt;4+MinObs-1,"",IFERROR((I22-AVERAGE(I$4:I22))/STDEV(I$4:I22),""))</f>
        <v/>
      </c>
      <c r="AE22" s="26" t="str">
        <f aca="false">IF(ROW()&lt;4+MinObs-1,"",IFERROR((J22-AVERAGE(J$4:J22))/STDEV(J$4:J22),""))</f>
        <v/>
      </c>
      <c r="AF22" s="26" t="str">
        <f aca="false">IF(ROW()&lt;4+MinObs-1,"",IFERROR((K22-AVERAGE(K$4:K22))/STDEV(K$4:K22),""))</f>
        <v/>
      </c>
      <c r="AG22" s="26" t="str">
        <f aca="false">IF(ROW()&lt;4+MinObs-1,"",IFERROR((L22-AVERAGE(L$4:L22))/STDEV(L$4:L22),""))</f>
        <v/>
      </c>
      <c r="AH22" s="26" t="str">
        <f aca="false">IF(ROW()&lt;4+MinObs-1,"",IFERROR((M22-AVERAGE(M$4:M22))/STDEV(M$4:M22),""))</f>
        <v/>
      </c>
      <c r="AI22" s="26" t="str">
        <f aca="false">IF(ROW()&lt;4+MinObs-1,"",IFERROR((N22-AVERAGE(N$4:N22))/STDEV(N$4:N22),""))</f>
        <v/>
      </c>
      <c r="AJ22" s="26" t="str">
        <f aca="false">IF(ROW()&lt;4+MinObs-1,"",IFERROR((O22-AVERAGE(O$4:O22))/STDEV(O$4:O22),""))</f>
        <v/>
      </c>
      <c r="AK22" s="26" t="str">
        <f aca="false">IF(ROW()&lt;4+MinObs-1,"",IFERROR((P22-AVERAGE(P$4:P22))/STDEV(P$4:P22),""))</f>
        <v/>
      </c>
      <c r="AL22" s="26" t="str">
        <f aca="false">IF(ROW()&lt;4+MinObs-1,"",IFERROR((Q22-AVERAGE(Q$4:Q22))/STDEV(Q$4:Q22),""))</f>
        <v/>
      </c>
      <c r="AM22" s="26" t="str">
        <f aca="false">IF(ROW()&lt;4+MinObs-1,"",IFERROR((R22-AVERAGE(R$4:R22))/STDEV(R$4:R22),""))</f>
        <v/>
      </c>
      <c r="AN22" s="26" t="str">
        <f aca="false">IF(ROW()&lt;4+MinObs-1,"",IFERROR((S22-AVERAGE(S$4:S22))/STDEV(S$4:S22),""))</f>
        <v/>
      </c>
      <c r="AO22" s="26" t="str">
        <f aca="false">IF(ROW()&lt;4+MinObs-1,"",IFERROR((T22-AVERAGE(T$4:T22))/STDEV(T$4:T22),""))</f>
        <v/>
      </c>
      <c r="AP22" s="26" t="str">
        <f aca="false">IF(ROW()&lt;4+MinObs-1,"",IFERROR((U22-AVERAGE(U$4:U22))/STDEV(U$4:U22),""))</f>
        <v/>
      </c>
      <c r="AQ22" s="26" t="str">
        <f aca="false">IF(ROW()&lt;4+MinObs-1,"",IFERROR((V22-AVERAGE(V$4:V22))/STDEV(V$4:V22),""))</f>
        <v/>
      </c>
      <c r="AR22" s="26" t="n">
        <f aca="false">IF(W22="",0,IF(W22&gt;=z4,w4,IF(W22&gt;=z3,w3,IF(W22&gt;=zEntry,w2,IF(AND(W22&gt;=ExitZ,AR21&gt;0),w2,0)))))</f>
        <v>0</v>
      </c>
      <c r="AS22" s="26" t="n">
        <f aca="false">IF(X22="",0,IF(X22&gt;=z4,w4,IF(X22&gt;=z3,w3,IF(X22&gt;=zEntry,w2,IF(AND(X22&gt;=ExitZ,AS21&gt;0),w2,0)))))</f>
        <v>0</v>
      </c>
      <c r="AT22" s="26" t="n">
        <f aca="false">IF(Y22="",0,IF(Y22&gt;=z4,w4,IF(Y22&gt;=z3,w3,IF(Y22&gt;=zEntry,w2,IF(AND(Y22&gt;=ExitZ,AT21&gt;0),w2,0)))))</f>
        <v>0</v>
      </c>
      <c r="AU22" s="26" t="n">
        <f aca="false">IF(Z22="",0,IF(Z22&gt;=z4,w4,IF(Z22&gt;=z3,w3,IF(Z22&gt;=zEntry,w2,IF(AND(Z22&gt;=ExitZ,AU21&gt;0),w2,0)))))</f>
        <v>0</v>
      </c>
      <c r="AV22" s="26" t="n">
        <f aca="false">IF(AA22="",0,IF(AA22&gt;=z4,w4,IF(AA22&gt;=z3,w3,IF(AA22&gt;=zEntry,w2,IF(AND(AA22&gt;=ExitZ,AV21&gt;0),w2,0)))))</f>
        <v>0</v>
      </c>
      <c r="AW22" s="26" t="n">
        <f aca="false">IF(AB22="",0,IF(AB22&gt;=z4,w4,IF(AB22&gt;=z3,w3,IF(AB22&gt;=zEntry,w2,IF(AND(AB22&gt;=ExitZ,AW21&gt;0),w2,0)))))</f>
        <v>0</v>
      </c>
      <c r="AX22" s="26" t="n">
        <f aca="false">IF(AC22="",0,IF(AC22&gt;=z4,w4,IF(AC22&gt;=z3,w3,IF(AC22&gt;=zEntry,w2,IF(AND(AC22&gt;=ExitZ,AX21&gt;0),w2,0)))))</f>
        <v>0</v>
      </c>
      <c r="AY22" s="26" t="n">
        <f aca="false">IF(AD22="",0,IF(AD22&gt;=z4,w4,IF(AD22&gt;=z3,w3,IF(AD22&gt;=zEntry,w2,IF(AND(AD22&gt;=ExitZ,AY21&gt;0),w2,0)))))</f>
        <v>0</v>
      </c>
      <c r="AZ22" s="26" t="n">
        <f aca="false">IF(AE22="",0,IF(AE22&gt;=z4,w4,IF(AE22&gt;=z3,w3,IF(AE22&gt;=zEntry,w2,IF(AND(AE22&gt;=ExitZ,AZ21&gt;0),w2,0)))))</f>
        <v>0</v>
      </c>
      <c r="BA22" s="26" t="n">
        <f aca="false">IF(AF22="",0,IF(AF22&gt;=z4,w4,IF(AF22&gt;=z3,w3,IF(AF22&gt;=zEntry,w2,IF(AND(AF22&gt;=ExitZ,BA21&gt;0),w2,0)))))</f>
        <v>0</v>
      </c>
      <c r="BB22" s="26" t="n">
        <f aca="false">IF(AG22="",0,IF(AG22&gt;=z4,w4,IF(AG22&gt;=z3,w3,IF(AG22&gt;=zEntry,w2,IF(AND(AG22&gt;=ExitZ,BB21&gt;0),w2,0)))))</f>
        <v>0</v>
      </c>
      <c r="BC22" s="26" t="n">
        <f aca="false">IF(AH22="",0,IF(AH22&gt;=z4,w4,IF(AH22&gt;=z3,w3,IF(AH22&gt;=zEntry,w2,IF(AND(AH22&gt;=ExitZ,BC21&gt;0),w2,0)))))</f>
        <v>0</v>
      </c>
      <c r="BD22" s="26" t="n">
        <f aca="false">IF(AI22="",0,IF(AI22&gt;=z4,w4,IF(AI22&gt;=z3,w3,IF(AI22&gt;=zEntry,w2,IF(AND(AI22&gt;=ExitZ,BD21&gt;0),w2,0)))))</f>
        <v>0</v>
      </c>
      <c r="BE22" s="26" t="n">
        <f aca="false">IF(AJ22="",0,IF(AJ22&gt;=z4,w4,IF(AJ22&gt;=z3,w3,IF(AJ22&gt;=zEntry,w2,IF(AND(AJ22&gt;=ExitZ,BE21&gt;0),w2,0)))))</f>
        <v>0</v>
      </c>
      <c r="BF22" s="26" t="n">
        <f aca="false">IF(AK22="",0,IF(AK22&gt;=z4,w4,IF(AK22&gt;=z3,w3,IF(AK22&gt;=zEntry,w2,IF(AND(AK22&gt;=ExitZ,BF21&gt;0),w2,0)))))</f>
        <v>0</v>
      </c>
      <c r="BG22" s="26" t="n">
        <f aca="false">IF(AL22="",0,IF(AL22&gt;=z4,w4,IF(AL22&gt;=z3,w3,IF(AL22&gt;=zEntry,w2,IF(AND(AL22&gt;=ExitZ,BG21&gt;0),w2,0)))))</f>
        <v>0</v>
      </c>
      <c r="BH22" s="26" t="n">
        <f aca="false">IF(AM22="",0,IF(AM22&gt;=z4,w4,IF(AM22&gt;=z3,w3,IF(AM22&gt;=zEntry,w2,IF(AND(AM22&gt;=ExitZ,BH21&gt;0),w2,0)))))</f>
        <v>0</v>
      </c>
      <c r="BI22" s="26" t="n">
        <f aca="false">IF(AN22="",0,IF(AN22&gt;=z4,w4,IF(AN22&gt;=z3,w3,IF(AN22&gt;=zEntry,w2,IF(AND(AN22&gt;=ExitZ,BI21&gt;0),w2,0)))))</f>
        <v>0</v>
      </c>
      <c r="BJ22" s="26" t="n">
        <f aca="false">IF(AO22="",0,IF(AO22&gt;=z4,w4,IF(AO22&gt;=z3,w3,IF(AO22&gt;=zEntry,w2,IF(AND(AO22&gt;=ExitZ,BJ21&gt;0),w2,0)))))</f>
        <v>0</v>
      </c>
      <c r="BK22" s="26" t="n">
        <f aca="false">IF(AP22="",0,IF(AP22&gt;=z4,w4,IF(AP22&gt;=z3,w3,IF(AP22&gt;=zEntry,w2,IF(AND(AP22&gt;=ExitZ,BK21&gt;0),w2,0)))))</f>
        <v>0</v>
      </c>
      <c r="BL22" s="26" t="n">
        <f aca="false">IF(AQ22="",0,IF(AQ22&gt;=z4,w4,IF(AQ22&gt;=z3,w3,IF(AQ22&gt;=zEntry,w2,IF(AND(AQ22&gt;=ExitZ,BL21&gt;0),w2,0)))))</f>
        <v>0</v>
      </c>
      <c r="BM22" s="23" t="n">
        <f aca="false">IF(EMFX_Data!X21&gt;=EMFX_Data!Y21,EMFX_Data!AE22-EMFX_Data!AF22,EMFX_Data!AF22-EMFX_Data!AE22)</f>
        <v>-0.0166670750990092</v>
      </c>
      <c r="BN22" s="23" t="n">
        <f aca="false">IF(EMFX_Data!X21&gt;=EMFX_Data!Z21,EMFX_Data!AE22-EMFX_Data!AG22,EMFX_Data!AG22-EMFX_Data!AE22)</f>
        <v>0.0332834618064846</v>
      </c>
      <c r="BO22" s="23" t="n">
        <f aca="false">IF(EMFX_Data!X21&gt;=EMFX_Data!AA21,EMFX_Data!AE22-EMFX_Data!AH22,EMFX_Data!AH22-EMFX_Data!AE22)</f>
        <v>0.00190337584671657</v>
      </c>
      <c r="BP22" s="23" t="n">
        <f aca="false">IF(EMFX_Data!X21&gt;=EMFX_Data!AB21,EMFX_Data!AE22-EMFX_Data!AI22,EMFX_Data!AI22-EMFX_Data!AE22)</f>
        <v>0.0368023584101172</v>
      </c>
      <c r="BQ22" s="23" t="n">
        <f aca="false">IF(EMFX_Data!X21&gt;=EMFX_Data!AC21,EMFX_Data!AE22-EMFX_Data!AJ22,EMFX_Data!AJ22-EMFX_Data!AE22)</f>
        <v>-0.00208108191230848</v>
      </c>
      <c r="BR22" s="23" t="n">
        <f aca="false">IF(EMFX_Data!X21&gt;=EMFX_Data!AD21,EMFX_Data!AE22-EMFX_Data!AK22,EMFX_Data!AK22-EMFX_Data!AE22)</f>
        <v>-0.0281864687048848</v>
      </c>
      <c r="BS22" s="23" t="n">
        <f aca="false">IF(EMFX_Data!Y21&gt;=EMFX_Data!Z21,EMFX_Data!AF22-EMFX_Data!AG22,EMFX_Data!AG22-EMFX_Data!AF22)</f>
        <v>-0.0499505369054938</v>
      </c>
      <c r="BT22" s="23" t="n">
        <f aca="false">IF(EMFX_Data!Y21&gt;=EMFX_Data!AA21,EMFX_Data!AF22-EMFX_Data!AH22,EMFX_Data!AH22-EMFX_Data!AF22)</f>
        <v>0.0185704509457257</v>
      </c>
      <c r="BU22" s="23" t="n">
        <f aca="false">IF(EMFX_Data!Y21&gt;=EMFX_Data!AB21,EMFX_Data!AF22-EMFX_Data!AI22,EMFX_Data!AI22-EMFX_Data!AF22)</f>
        <v>-0.0534694335091264</v>
      </c>
      <c r="BV22" s="23" t="n">
        <f aca="false">IF(EMFX_Data!Y21&gt;=EMFX_Data!AC21,EMFX_Data!AF22-EMFX_Data!AJ22,EMFX_Data!AJ22-EMFX_Data!AF22)</f>
        <v>-0.0145859931867007</v>
      </c>
      <c r="BW22" s="23" t="n">
        <f aca="false">IF(EMFX_Data!Y21&gt;=EMFX_Data!AD21,EMFX_Data!AF22-EMFX_Data!AK22,EMFX_Data!AK22-EMFX_Data!AF22)</f>
        <v>0.0115193936058757</v>
      </c>
      <c r="BX22" s="23" t="n">
        <f aca="false">IF(EMFX_Data!Z21&gt;=EMFX_Data!AA21,EMFX_Data!AG22-EMFX_Data!AH22,EMFX_Data!AH22-EMFX_Data!AG22)</f>
        <v>-0.0313800859597681</v>
      </c>
      <c r="BY22" s="23" t="n">
        <f aca="false">IF(EMFX_Data!Z21&gt;=EMFX_Data!AB21,EMFX_Data!AG22-EMFX_Data!AI22,EMFX_Data!AI22-EMFX_Data!AG22)</f>
        <v>-0.00351889660363259</v>
      </c>
      <c r="BZ22" s="23" t="n">
        <f aca="false">IF(EMFX_Data!Z21&gt;=EMFX_Data!AC21,EMFX_Data!AG22-EMFX_Data!AJ22,EMFX_Data!AJ22-EMFX_Data!AG22)</f>
        <v>0.0353645437187931</v>
      </c>
      <c r="CA22" s="23" t="n">
        <f aca="false">IF(EMFX_Data!Z21&gt;=EMFX_Data!AD21,EMFX_Data!AG22-EMFX_Data!AK22,EMFX_Data!AK22-EMFX_Data!AG22)</f>
        <v>0.0614699305113694</v>
      </c>
      <c r="CB22" s="23" t="n">
        <f aca="false">IF(EMFX_Data!AA21&gt;=EMFX_Data!AB21,EMFX_Data!AH22-EMFX_Data!AI22,EMFX_Data!AI22-EMFX_Data!AH22)</f>
        <v>-0.0348989825634007</v>
      </c>
      <c r="CC22" s="23" t="n">
        <f aca="false">IF(EMFX_Data!AA21&gt;=EMFX_Data!AC21,EMFX_Data!AH22-EMFX_Data!AJ22,EMFX_Data!AJ22-EMFX_Data!AH22)</f>
        <v>0.00398445775902505</v>
      </c>
      <c r="CD22" s="23" t="n">
        <f aca="false">IF(EMFX_Data!AA21&gt;=EMFX_Data!AD21,EMFX_Data!AH22-EMFX_Data!AK22,EMFX_Data!AK22-EMFX_Data!AH22)</f>
        <v>0.0300898445516014</v>
      </c>
      <c r="CE22" s="23" t="n">
        <f aca="false">IF(EMFX_Data!AB21&gt;=EMFX_Data!AC21,EMFX_Data!AI22-EMFX_Data!AJ22,EMFX_Data!AJ22-EMFX_Data!AI22)</f>
        <v>0.0388834403224257</v>
      </c>
      <c r="CF22" s="23" t="n">
        <f aca="false">IF(EMFX_Data!AB21&gt;=EMFX_Data!AD21,EMFX_Data!AI22-EMFX_Data!AK22,EMFX_Data!AK22-EMFX_Data!AI22)</f>
        <v>0.064988827115002</v>
      </c>
      <c r="CG22" s="23" t="n">
        <f aca="false">IF(EMFX_Data!AC21&gt;=EMFX_Data!AD21,EMFX_Data!AJ22-EMFX_Data!AK22,EMFX_Data!AK22-EMFX_Data!AJ22)</f>
        <v>-0.0261053867925763</v>
      </c>
      <c r="CH22" s="27" t="str">
        <f aca="false">IF(ROW()&lt;4+VolLB,"",STDEV(INDEX($BM:$BM,ROW()-VolLB+1):INDEX($BM:$BM,ROW()))*SQRT(12))</f>
        <v/>
      </c>
      <c r="CI22" s="27" t="str">
        <f aca="false">IF(ROW()&lt;4+VolLB,"",STDEV(INDEX($BN:$BN,ROW()-VolLB+1):INDEX($BN:$BN,ROW()))*SQRT(12))</f>
        <v/>
      </c>
      <c r="CJ22" s="27" t="str">
        <f aca="false">IF(ROW()&lt;4+VolLB,"",STDEV(INDEX($BO:$BO,ROW()-VolLB+1):INDEX($BO:$BO,ROW()))*SQRT(12))</f>
        <v/>
      </c>
      <c r="CK22" s="27" t="str">
        <f aca="false">IF(ROW()&lt;4+VolLB,"",STDEV(INDEX($BP:$BP,ROW()-VolLB+1):INDEX($BP:$BP,ROW()))*SQRT(12))</f>
        <v/>
      </c>
      <c r="CL22" s="27" t="str">
        <f aca="false">IF(ROW()&lt;4+VolLB,"",STDEV(INDEX($BQ:$BQ,ROW()-VolLB+1):INDEX($BQ:$BQ,ROW()))*SQRT(12))</f>
        <v/>
      </c>
      <c r="CM22" s="27" t="str">
        <f aca="false">IF(ROW()&lt;4+VolLB,"",STDEV(INDEX($BR:$BR,ROW()-VolLB+1):INDEX($BR:$BR,ROW()))*SQRT(12))</f>
        <v/>
      </c>
      <c r="CN22" s="27" t="str">
        <f aca="false">IF(ROW()&lt;4+VolLB,"",STDEV(INDEX($BS:$BS,ROW()-VolLB+1):INDEX($BS:$BS,ROW()))*SQRT(12))</f>
        <v/>
      </c>
      <c r="CO22" s="27" t="str">
        <f aca="false">IF(ROW()&lt;4+VolLB,"",STDEV(INDEX($BT:$BT,ROW()-VolLB+1):INDEX($BT:$BT,ROW()))*SQRT(12))</f>
        <v/>
      </c>
      <c r="CP22" s="27" t="str">
        <f aca="false">IF(ROW()&lt;4+VolLB,"",STDEV(INDEX($BU:$BU,ROW()-VolLB+1):INDEX($BU:$BU,ROW()))*SQRT(12))</f>
        <v/>
      </c>
      <c r="CQ22" s="27" t="str">
        <f aca="false">IF(ROW()&lt;4+VolLB,"",STDEV(INDEX($BV:$BV,ROW()-VolLB+1):INDEX($BV:$BV,ROW()))*SQRT(12))</f>
        <v/>
      </c>
      <c r="CR22" s="27" t="str">
        <f aca="false">IF(ROW()&lt;4+VolLB,"",STDEV(INDEX($BW:$BW,ROW()-VolLB+1):INDEX($BW:$BW,ROW()))*SQRT(12))</f>
        <v/>
      </c>
      <c r="CS22" s="27" t="str">
        <f aca="false">IF(ROW()&lt;4+VolLB,"",STDEV(INDEX($BX:$BX,ROW()-VolLB+1):INDEX($BX:$BX,ROW()))*SQRT(12))</f>
        <v/>
      </c>
      <c r="CT22" s="27" t="str">
        <f aca="false">IF(ROW()&lt;4+VolLB,"",STDEV(INDEX($BY:$BY,ROW()-VolLB+1):INDEX($BY:$BY,ROW()))*SQRT(12))</f>
        <v/>
      </c>
      <c r="CU22" s="27" t="str">
        <f aca="false">IF(ROW()&lt;4+VolLB,"",STDEV(INDEX($BZ:$BZ,ROW()-VolLB+1):INDEX($BZ:$BZ,ROW()))*SQRT(12))</f>
        <v/>
      </c>
      <c r="CV22" s="27" t="str">
        <f aca="false">IF(ROW()&lt;4+VolLB,"",STDEV(INDEX($CA:$CA,ROW()-VolLB+1):INDEX($CA:$CA,ROW()))*SQRT(12))</f>
        <v/>
      </c>
      <c r="CW22" s="27" t="str">
        <f aca="false">IF(ROW()&lt;4+VolLB,"",STDEV(INDEX($CB:$CB,ROW()-VolLB+1):INDEX($CB:$CB,ROW()))*SQRT(12))</f>
        <v/>
      </c>
      <c r="CX22" s="27" t="str">
        <f aca="false">IF(ROW()&lt;4+VolLB,"",STDEV(INDEX($CC:$CC,ROW()-VolLB+1):INDEX($CC:$CC,ROW()))*SQRT(12))</f>
        <v/>
      </c>
      <c r="CY22" s="27" t="str">
        <f aca="false">IF(ROW()&lt;4+VolLB,"",STDEV(INDEX($CD:$CD,ROW()-VolLB+1):INDEX($CD:$CD,ROW()))*SQRT(12))</f>
        <v/>
      </c>
      <c r="CZ22" s="27" t="str">
        <f aca="false">IF(ROW()&lt;4+VolLB,"",STDEV(INDEX($CE:$CE,ROW()-VolLB+1):INDEX($CE:$CE,ROW()))*SQRT(12))</f>
        <v/>
      </c>
      <c r="DA22" s="27" t="str">
        <f aca="false">IF(ROW()&lt;4+VolLB,"",STDEV(INDEX($CF:$CF,ROW()-VolLB+1):INDEX($CF:$CF,ROW()))*SQRT(12))</f>
        <v/>
      </c>
      <c r="DB22" s="27" t="str">
        <f aca="false">IF(ROW()&lt;4+VolLB,"",STDEV(INDEX($CG:$CG,ROW()-VolLB+1):INDEX($CG:$CG,ROW()))*SQRT(12))</f>
        <v/>
      </c>
      <c r="DC22" s="26" t="n">
        <f aca="false">IF(OR(AR22=0,CH22="",CH22=0),0,AR22*MIN(MaxScal,TgtVol/CH22))</f>
        <v>0</v>
      </c>
      <c r="DD22" s="26" t="n">
        <f aca="false">IF(OR(AS22=0,CI22="",CI22=0),0,AS22*MIN(MaxScal,TgtVol/CI22))</f>
        <v>0</v>
      </c>
      <c r="DE22" s="26" t="n">
        <f aca="false">IF(OR(AT22=0,CJ22="",CJ22=0),0,AT22*MIN(MaxScal,TgtVol/CJ22))</f>
        <v>0</v>
      </c>
      <c r="DF22" s="26" t="n">
        <f aca="false">IF(OR(AU22=0,CK22="",CK22=0),0,AU22*MIN(MaxScal,TgtVol/CK22))</f>
        <v>0</v>
      </c>
      <c r="DG22" s="26" t="n">
        <f aca="false">IF(OR(AV22=0,CL22="",CL22=0),0,AV22*MIN(MaxScal,TgtVol/CL22))</f>
        <v>0</v>
      </c>
      <c r="DH22" s="26" t="n">
        <f aca="false">IF(OR(AW22=0,CM22="",CM22=0),0,AW22*MIN(MaxScal,TgtVol/CM22))</f>
        <v>0</v>
      </c>
      <c r="DI22" s="26" t="n">
        <f aca="false">IF(OR(AX22=0,CN22="",CN22=0),0,AX22*MIN(MaxScal,TgtVol/CN22))</f>
        <v>0</v>
      </c>
      <c r="DJ22" s="26" t="n">
        <f aca="false">IF(OR(AY22=0,CO22="",CO22=0),0,AY22*MIN(MaxScal,TgtVol/CO22))</f>
        <v>0</v>
      </c>
      <c r="DK22" s="26" t="n">
        <f aca="false">IF(OR(AZ22=0,CP22="",CP22=0),0,AZ22*MIN(MaxScal,TgtVol/CP22))</f>
        <v>0</v>
      </c>
      <c r="DL22" s="26" t="n">
        <f aca="false">IF(OR(BA22=0,CQ22="",CQ22=0),0,BA22*MIN(MaxScal,TgtVol/CQ22))</f>
        <v>0</v>
      </c>
      <c r="DM22" s="26" t="n">
        <f aca="false">IF(OR(BB22=0,CR22="",CR22=0),0,BB22*MIN(MaxScal,TgtVol/CR22))</f>
        <v>0</v>
      </c>
      <c r="DN22" s="26" t="n">
        <f aca="false">IF(OR(BC22=0,CS22="",CS22=0),0,BC22*MIN(MaxScal,TgtVol/CS22))</f>
        <v>0</v>
      </c>
      <c r="DO22" s="26" t="n">
        <f aca="false">IF(OR(BD22=0,CT22="",CT22=0),0,BD22*MIN(MaxScal,TgtVol/CT22))</f>
        <v>0</v>
      </c>
      <c r="DP22" s="26" t="n">
        <f aca="false">IF(OR(BE22=0,CU22="",CU22=0),0,BE22*MIN(MaxScal,TgtVol/CU22))</f>
        <v>0</v>
      </c>
      <c r="DQ22" s="26" t="n">
        <f aca="false">IF(OR(BF22=0,CV22="",CV22=0),0,BF22*MIN(MaxScal,TgtVol/CV22))</f>
        <v>0</v>
      </c>
      <c r="DR22" s="26" t="n">
        <f aca="false">IF(OR(BG22=0,CW22="",CW22=0),0,BG22*MIN(MaxScal,TgtVol/CW22))</f>
        <v>0</v>
      </c>
      <c r="DS22" s="26" t="n">
        <f aca="false">IF(OR(BH22=0,CX22="",CX22=0),0,BH22*MIN(MaxScal,TgtVol/CX22))</f>
        <v>0</v>
      </c>
      <c r="DT22" s="26" t="n">
        <f aca="false">IF(OR(BI22=0,CY22="",CY22=0),0,BI22*MIN(MaxScal,TgtVol/CY22))</f>
        <v>0</v>
      </c>
      <c r="DU22" s="26" t="n">
        <f aca="false">IF(OR(BJ22=0,CZ22="",CZ22=0),0,BJ22*MIN(MaxScal,TgtVol/CZ22))</f>
        <v>0</v>
      </c>
      <c r="DV22" s="26" t="n">
        <f aca="false">IF(OR(BK22=0,DA22="",DA22=0),0,BK22*MIN(MaxScal,TgtVol/DA22))</f>
        <v>0</v>
      </c>
      <c r="DW22" s="26" t="n">
        <f aca="false">IF(OR(BL22=0,DB22="",DB22=0),0,BL22*MIN(MaxScal,TgtVol/DB22))</f>
        <v>0</v>
      </c>
      <c r="DX22" s="28" t="n">
        <f aca="false">IFERROR(DC21*BM22,"")</f>
        <v>-0</v>
      </c>
      <c r="DY22" s="28" t="n">
        <f aca="false">IFERROR(DD21*BN22,"")</f>
        <v>0</v>
      </c>
      <c r="DZ22" s="28" t="n">
        <f aca="false">IFERROR(DE21*BO22,"")</f>
        <v>0</v>
      </c>
      <c r="EA22" s="28" t="n">
        <f aca="false">IFERROR(DF21*BP22,"")</f>
        <v>0</v>
      </c>
      <c r="EB22" s="28" t="n">
        <f aca="false">IFERROR(DG21*BQ22,"")</f>
        <v>-0</v>
      </c>
      <c r="EC22" s="28" t="n">
        <f aca="false">IFERROR(DH21*BR22,"")</f>
        <v>-0</v>
      </c>
      <c r="ED22" s="28" t="n">
        <f aca="false">IFERROR(DI21*BS22,"")</f>
        <v>-0</v>
      </c>
      <c r="EE22" s="28" t="n">
        <f aca="false">IFERROR(DJ21*BT22,"")</f>
        <v>0</v>
      </c>
      <c r="EF22" s="28" t="n">
        <f aca="false">IFERROR(DK21*BU22,"")</f>
        <v>-0</v>
      </c>
      <c r="EG22" s="28" t="n">
        <f aca="false">IFERROR(DL21*BV22,"")</f>
        <v>-0</v>
      </c>
      <c r="EH22" s="28" t="n">
        <f aca="false">IFERROR(DM21*BW22,"")</f>
        <v>0</v>
      </c>
      <c r="EI22" s="28" t="n">
        <f aca="false">IFERROR(DN21*BX22,"")</f>
        <v>-0</v>
      </c>
      <c r="EJ22" s="28" t="n">
        <f aca="false">IFERROR(DO21*BY22,"")</f>
        <v>-0</v>
      </c>
      <c r="EK22" s="28" t="n">
        <f aca="false">IFERROR(DP21*BZ22,"")</f>
        <v>0</v>
      </c>
      <c r="EL22" s="28" t="n">
        <f aca="false">IFERROR(DQ21*CA22,"")</f>
        <v>0</v>
      </c>
      <c r="EM22" s="28" t="n">
        <f aca="false">IFERROR(DR21*CB22,"")</f>
        <v>-0</v>
      </c>
      <c r="EN22" s="28" t="n">
        <f aca="false">IFERROR(DS21*CC22,"")</f>
        <v>0</v>
      </c>
      <c r="EO22" s="28" t="n">
        <f aca="false">IFERROR(DT21*CD22,"")</f>
        <v>0</v>
      </c>
      <c r="EP22" s="28" t="n">
        <f aca="false">IFERROR(DU21*CE22,"")</f>
        <v>0</v>
      </c>
      <c r="EQ22" s="28" t="n">
        <f aca="false">IFERROR(DV21*CF22,"")</f>
        <v>0</v>
      </c>
      <c r="ER22" s="28" t="n">
        <f aca="false">IFERROR(DW21*CG22,"")</f>
        <v>-0</v>
      </c>
      <c r="ES22" s="28" t="n">
        <f aca="false">IF(ROW()=4,"",SUM(DX22:ER22))</f>
        <v>0</v>
      </c>
      <c r="ET22" s="29" t="n">
        <f aca="false">COUNTIF(AR22:BL22,"&gt;0")</f>
        <v>0</v>
      </c>
    </row>
    <row r="23" customFormat="false" ht="15" hidden="false" customHeight="false" outlineLevel="0" collapsed="false">
      <c r="A23" s="19" t="n">
        <v>38595</v>
      </c>
      <c r="B23" s="23" t="n">
        <f aca="false">ABS(EMFX_Data!X23-EMFX_Data!Y23)</f>
        <v>0.070169224928005</v>
      </c>
      <c r="C23" s="23" t="n">
        <f aca="false">ABS(EMFX_Data!X23-EMFX_Data!Z23)</f>
        <v>0.0521879628966966</v>
      </c>
      <c r="D23" s="23" t="n">
        <f aca="false">ABS(EMFX_Data!X23-EMFX_Data!AA23)</f>
        <v>0.174354789918971</v>
      </c>
      <c r="E23" s="23" t="n">
        <f aca="false">ABS(EMFX_Data!X23-EMFX_Data!AB23)</f>
        <v>0.00101328592038552</v>
      </c>
      <c r="F23" s="23" t="n">
        <f aca="false">ABS(EMFX_Data!X23-EMFX_Data!AC23)</f>
        <v>0.0063449570905405</v>
      </c>
      <c r="G23" s="23" t="n">
        <f aca="false">ABS(EMFX_Data!X23-EMFX_Data!AD23)</f>
        <v>0.0796239200696869</v>
      </c>
      <c r="H23" s="23" t="n">
        <f aca="false">ABS(EMFX_Data!Y23-EMFX_Data!Z23)</f>
        <v>0.0179812620313085</v>
      </c>
      <c r="I23" s="23" t="n">
        <f aca="false">ABS(EMFX_Data!Y23-EMFX_Data!AA23)</f>
        <v>0.104185564990966</v>
      </c>
      <c r="J23" s="23" t="n">
        <f aca="false">ABS(EMFX_Data!Y23-EMFX_Data!AB23)</f>
        <v>0.0691559390076195</v>
      </c>
      <c r="K23" s="23" t="n">
        <f aca="false">ABS(EMFX_Data!Y23-EMFX_Data!AC23)</f>
        <v>0.0765141820185455</v>
      </c>
      <c r="L23" s="23" t="n">
        <f aca="false">ABS(EMFX_Data!Y23-EMFX_Data!AD23)</f>
        <v>0.00945469514168185</v>
      </c>
      <c r="M23" s="23" t="n">
        <f aca="false">ABS(EMFX_Data!Z23-EMFX_Data!AA23)</f>
        <v>0.122166827022275</v>
      </c>
      <c r="N23" s="23" t="n">
        <f aca="false">ABS(EMFX_Data!Z23-EMFX_Data!AB23)</f>
        <v>0.0511746769763111</v>
      </c>
      <c r="O23" s="23" t="n">
        <f aca="false">ABS(EMFX_Data!Z23-EMFX_Data!AC23)</f>
        <v>0.0585329199872371</v>
      </c>
      <c r="P23" s="23" t="n">
        <f aca="false">ABS(EMFX_Data!Z23-EMFX_Data!AD23)</f>
        <v>0.0274359571729903</v>
      </c>
      <c r="Q23" s="23" t="n">
        <f aca="false">ABS(EMFX_Data!AA23-EMFX_Data!AB23)</f>
        <v>0.173341503998586</v>
      </c>
      <c r="R23" s="23" t="n">
        <f aca="false">ABS(EMFX_Data!AA23-EMFX_Data!AC23)</f>
        <v>0.180699747009512</v>
      </c>
      <c r="S23" s="23" t="n">
        <f aca="false">ABS(EMFX_Data!AA23-EMFX_Data!AD23)</f>
        <v>0.0947308698492844</v>
      </c>
      <c r="T23" s="23" t="n">
        <f aca="false">ABS(EMFX_Data!AB23-EMFX_Data!AC23)</f>
        <v>0.00735824301092602</v>
      </c>
      <c r="U23" s="23" t="n">
        <f aca="false">ABS(EMFX_Data!AB23-EMFX_Data!AD23)</f>
        <v>0.0786106341493014</v>
      </c>
      <c r="V23" s="23" t="n">
        <f aca="false">ABS(EMFX_Data!AC23-EMFX_Data!AD23)</f>
        <v>0.0859688771602274</v>
      </c>
      <c r="W23" s="26" t="str">
        <f aca="false">IF(ROW()&lt;4+MinObs-1,"",IFERROR((B23-AVERAGE(B$4:B23))/STDEV(B$4:B23),""))</f>
        <v/>
      </c>
      <c r="X23" s="26" t="str">
        <f aca="false">IF(ROW()&lt;4+MinObs-1,"",IFERROR((C23-AVERAGE(C$4:C23))/STDEV(C$4:C23),""))</f>
        <v/>
      </c>
      <c r="Y23" s="26" t="str">
        <f aca="false">IF(ROW()&lt;4+MinObs-1,"",IFERROR((D23-AVERAGE(D$4:D23))/STDEV(D$4:D23),""))</f>
        <v/>
      </c>
      <c r="Z23" s="26" t="str">
        <f aca="false">IF(ROW()&lt;4+MinObs-1,"",IFERROR((E23-AVERAGE(E$4:E23))/STDEV(E$4:E23),""))</f>
        <v/>
      </c>
      <c r="AA23" s="26" t="str">
        <f aca="false">IF(ROW()&lt;4+MinObs-1,"",IFERROR((F23-AVERAGE(F$4:F23))/STDEV(F$4:F23),""))</f>
        <v/>
      </c>
      <c r="AB23" s="26" t="str">
        <f aca="false">IF(ROW()&lt;4+MinObs-1,"",IFERROR((G23-AVERAGE(G$4:G23))/STDEV(G$4:G23),""))</f>
        <v/>
      </c>
      <c r="AC23" s="26" t="str">
        <f aca="false">IF(ROW()&lt;4+MinObs-1,"",IFERROR((H23-AVERAGE(H$4:H23))/STDEV(H$4:H23),""))</f>
        <v/>
      </c>
      <c r="AD23" s="26" t="str">
        <f aca="false">IF(ROW()&lt;4+MinObs-1,"",IFERROR((I23-AVERAGE(I$4:I23))/STDEV(I$4:I23),""))</f>
        <v/>
      </c>
      <c r="AE23" s="26" t="str">
        <f aca="false">IF(ROW()&lt;4+MinObs-1,"",IFERROR((J23-AVERAGE(J$4:J23))/STDEV(J$4:J23),""))</f>
        <v/>
      </c>
      <c r="AF23" s="26" t="str">
        <f aca="false">IF(ROW()&lt;4+MinObs-1,"",IFERROR((K23-AVERAGE(K$4:K23))/STDEV(K$4:K23),""))</f>
        <v/>
      </c>
      <c r="AG23" s="26" t="str">
        <f aca="false">IF(ROW()&lt;4+MinObs-1,"",IFERROR((L23-AVERAGE(L$4:L23))/STDEV(L$4:L23),""))</f>
        <v/>
      </c>
      <c r="AH23" s="26" t="str">
        <f aca="false">IF(ROW()&lt;4+MinObs-1,"",IFERROR((M23-AVERAGE(M$4:M23))/STDEV(M$4:M23),""))</f>
        <v/>
      </c>
      <c r="AI23" s="26" t="str">
        <f aca="false">IF(ROW()&lt;4+MinObs-1,"",IFERROR((N23-AVERAGE(N$4:N23))/STDEV(N$4:N23),""))</f>
        <v/>
      </c>
      <c r="AJ23" s="26" t="str">
        <f aca="false">IF(ROW()&lt;4+MinObs-1,"",IFERROR((O23-AVERAGE(O$4:O23))/STDEV(O$4:O23),""))</f>
        <v/>
      </c>
      <c r="AK23" s="26" t="str">
        <f aca="false">IF(ROW()&lt;4+MinObs-1,"",IFERROR((P23-AVERAGE(P$4:P23))/STDEV(P$4:P23),""))</f>
        <v/>
      </c>
      <c r="AL23" s="26" t="str">
        <f aca="false">IF(ROW()&lt;4+MinObs-1,"",IFERROR((Q23-AVERAGE(Q$4:Q23))/STDEV(Q$4:Q23),""))</f>
        <v/>
      </c>
      <c r="AM23" s="26" t="str">
        <f aca="false">IF(ROW()&lt;4+MinObs-1,"",IFERROR((R23-AVERAGE(R$4:R23))/STDEV(R$4:R23),""))</f>
        <v/>
      </c>
      <c r="AN23" s="26" t="str">
        <f aca="false">IF(ROW()&lt;4+MinObs-1,"",IFERROR((S23-AVERAGE(S$4:S23))/STDEV(S$4:S23),""))</f>
        <v/>
      </c>
      <c r="AO23" s="26" t="str">
        <f aca="false">IF(ROW()&lt;4+MinObs-1,"",IFERROR((T23-AVERAGE(T$4:T23))/STDEV(T$4:T23),""))</f>
        <v/>
      </c>
      <c r="AP23" s="26" t="str">
        <f aca="false">IF(ROW()&lt;4+MinObs-1,"",IFERROR((U23-AVERAGE(U$4:U23))/STDEV(U$4:U23),""))</f>
        <v/>
      </c>
      <c r="AQ23" s="26" t="str">
        <f aca="false">IF(ROW()&lt;4+MinObs-1,"",IFERROR((V23-AVERAGE(V$4:V23))/STDEV(V$4:V23),""))</f>
        <v/>
      </c>
      <c r="AR23" s="26" t="n">
        <f aca="false">IF(W23="",0,IF(W23&gt;=z4,w4,IF(W23&gt;=z3,w3,IF(W23&gt;=zEntry,w2,IF(AND(W23&gt;=ExitZ,AR22&gt;0),w2,0)))))</f>
        <v>0</v>
      </c>
      <c r="AS23" s="26" t="n">
        <f aca="false">IF(X23="",0,IF(X23&gt;=z4,w4,IF(X23&gt;=z3,w3,IF(X23&gt;=zEntry,w2,IF(AND(X23&gt;=ExitZ,AS22&gt;0),w2,0)))))</f>
        <v>0</v>
      </c>
      <c r="AT23" s="26" t="n">
        <f aca="false">IF(Y23="",0,IF(Y23&gt;=z4,w4,IF(Y23&gt;=z3,w3,IF(Y23&gt;=zEntry,w2,IF(AND(Y23&gt;=ExitZ,AT22&gt;0),w2,0)))))</f>
        <v>0</v>
      </c>
      <c r="AU23" s="26" t="n">
        <f aca="false">IF(Z23="",0,IF(Z23&gt;=z4,w4,IF(Z23&gt;=z3,w3,IF(Z23&gt;=zEntry,w2,IF(AND(Z23&gt;=ExitZ,AU22&gt;0),w2,0)))))</f>
        <v>0</v>
      </c>
      <c r="AV23" s="26" t="n">
        <f aca="false">IF(AA23="",0,IF(AA23&gt;=z4,w4,IF(AA23&gt;=z3,w3,IF(AA23&gt;=zEntry,w2,IF(AND(AA23&gt;=ExitZ,AV22&gt;0),w2,0)))))</f>
        <v>0</v>
      </c>
      <c r="AW23" s="26" t="n">
        <f aca="false">IF(AB23="",0,IF(AB23&gt;=z4,w4,IF(AB23&gt;=z3,w3,IF(AB23&gt;=zEntry,w2,IF(AND(AB23&gt;=ExitZ,AW22&gt;0),w2,0)))))</f>
        <v>0</v>
      </c>
      <c r="AX23" s="26" t="n">
        <f aca="false">IF(AC23="",0,IF(AC23&gt;=z4,w4,IF(AC23&gt;=z3,w3,IF(AC23&gt;=zEntry,w2,IF(AND(AC23&gt;=ExitZ,AX22&gt;0),w2,0)))))</f>
        <v>0</v>
      </c>
      <c r="AY23" s="26" t="n">
        <f aca="false">IF(AD23="",0,IF(AD23&gt;=z4,w4,IF(AD23&gt;=z3,w3,IF(AD23&gt;=zEntry,w2,IF(AND(AD23&gt;=ExitZ,AY22&gt;0),w2,0)))))</f>
        <v>0</v>
      </c>
      <c r="AZ23" s="26" t="n">
        <f aca="false">IF(AE23="",0,IF(AE23&gt;=z4,w4,IF(AE23&gt;=z3,w3,IF(AE23&gt;=zEntry,w2,IF(AND(AE23&gt;=ExitZ,AZ22&gt;0),w2,0)))))</f>
        <v>0</v>
      </c>
      <c r="BA23" s="26" t="n">
        <f aca="false">IF(AF23="",0,IF(AF23&gt;=z4,w4,IF(AF23&gt;=z3,w3,IF(AF23&gt;=zEntry,w2,IF(AND(AF23&gt;=ExitZ,BA22&gt;0),w2,0)))))</f>
        <v>0</v>
      </c>
      <c r="BB23" s="26" t="n">
        <f aca="false">IF(AG23="",0,IF(AG23&gt;=z4,w4,IF(AG23&gt;=z3,w3,IF(AG23&gt;=zEntry,w2,IF(AND(AG23&gt;=ExitZ,BB22&gt;0),w2,0)))))</f>
        <v>0</v>
      </c>
      <c r="BC23" s="26" t="n">
        <f aca="false">IF(AH23="",0,IF(AH23&gt;=z4,w4,IF(AH23&gt;=z3,w3,IF(AH23&gt;=zEntry,w2,IF(AND(AH23&gt;=ExitZ,BC22&gt;0),w2,0)))))</f>
        <v>0</v>
      </c>
      <c r="BD23" s="26" t="n">
        <f aca="false">IF(AI23="",0,IF(AI23&gt;=z4,w4,IF(AI23&gt;=z3,w3,IF(AI23&gt;=zEntry,w2,IF(AND(AI23&gt;=ExitZ,BD22&gt;0),w2,0)))))</f>
        <v>0</v>
      </c>
      <c r="BE23" s="26" t="n">
        <f aca="false">IF(AJ23="",0,IF(AJ23&gt;=z4,w4,IF(AJ23&gt;=z3,w3,IF(AJ23&gt;=zEntry,w2,IF(AND(AJ23&gt;=ExitZ,BE22&gt;0),w2,0)))))</f>
        <v>0</v>
      </c>
      <c r="BF23" s="26" t="n">
        <f aca="false">IF(AK23="",0,IF(AK23&gt;=z4,w4,IF(AK23&gt;=z3,w3,IF(AK23&gt;=zEntry,w2,IF(AND(AK23&gt;=ExitZ,BF22&gt;0),w2,0)))))</f>
        <v>0</v>
      </c>
      <c r="BG23" s="26" t="n">
        <f aca="false">IF(AL23="",0,IF(AL23&gt;=z4,w4,IF(AL23&gt;=z3,w3,IF(AL23&gt;=zEntry,w2,IF(AND(AL23&gt;=ExitZ,BG22&gt;0),w2,0)))))</f>
        <v>0</v>
      </c>
      <c r="BH23" s="26" t="n">
        <f aca="false">IF(AM23="",0,IF(AM23&gt;=z4,w4,IF(AM23&gt;=z3,w3,IF(AM23&gt;=zEntry,w2,IF(AND(AM23&gt;=ExitZ,BH22&gt;0),w2,0)))))</f>
        <v>0</v>
      </c>
      <c r="BI23" s="26" t="n">
        <f aca="false">IF(AN23="",0,IF(AN23&gt;=z4,w4,IF(AN23&gt;=z3,w3,IF(AN23&gt;=zEntry,w2,IF(AND(AN23&gt;=ExitZ,BI22&gt;0),w2,0)))))</f>
        <v>0</v>
      </c>
      <c r="BJ23" s="26" t="n">
        <f aca="false">IF(AO23="",0,IF(AO23&gt;=z4,w4,IF(AO23&gt;=z3,w3,IF(AO23&gt;=zEntry,w2,IF(AND(AO23&gt;=ExitZ,BJ22&gt;0),w2,0)))))</f>
        <v>0</v>
      </c>
      <c r="BK23" s="26" t="n">
        <f aca="false">IF(AP23="",0,IF(AP23&gt;=z4,w4,IF(AP23&gt;=z3,w3,IF(AP23&gt;=zEntry,w2,IF(AND(AP23&gt;=ExitZ,BK22&gt;0),w2,0)))))</f>
        <v>0</v>
      </c>
      <c r="BL23" s="26" t="n">
        <f aca="false">IF(AQ23="",0,IF(AQ23&gt;=z4,w4,IF(AQ23&gt;=z3,w3,IF(AQ23&gt;=zEntry,w2,IF(AND(AQ23&gt;=ExitZ,BL22&gt;0),w2,0)))))</f>
        <v>0</v>
      </c>
      <c r="BM23" s="23" t="n">
        <f aca="false">IF(EMFX_Data!X22&gt;=EMFX_Data!Y22,EMFX_Data!AE23-EMFX_Data!AF23,EMFX_Data!AF23-EMFX_Data!AE23)</f>
        <v>0.0563310726621224</v>
      </c>
      <c r="BN23" s="23" t="n">
        <f aca="false">IF(EMFX_Data!X22&gt;=EMFX_Data!Z22,EMFX_Data!AE23-EMFX_Data!AG23,EMFX_Data!AG23-EMFX_Data!AE23)</f>
        <v>0.0234641664181321</v>
      </c>
      <c r="BO23" s="23" t="n">
        <f aca="false">IF(EMFX_Data!X22&gt;=EMFX_Data!AA22,EMFX_Data!AE23-EMFX_Data!AH23,EMFX_Data!AH23-EMFX_Data!AE23)</f>
        <v>0.0546524771626385</v>
      </c>
      <c r="BP23" s="23" t="n">
        <f aca="false">IF(EMFX_Data!X22&gt;=EMFX_Data!AB22,EMFX_Data!AE23-EMFX_Data!AI23,EMFX_Data!AI23-EMFX_Data!AE23)</f>
        <v>0.0514251484510379</v>
      </c>
      <c r="BQ23" s="23" t="n">
        <f aca="false">IF(EMFX_Data!X22&gt;=EMFX_Data!AC22,EMFX_Data!AE23-EMFX_Data!AJ23,EMFX_Data!AJ23-EMFX_Data!AE23)</f>
        <v>0.044439454622395</v>
      </c>
      <c r="BR23" s="23" t="n">
        <f aca="false">IF(EMFX_Data!X22&gt;=EMFX_Data!AD22,EMFX_Data!AE23-EMFX_Data!AK23,EMFX_Data!AK23-EMFX_Data!AE23)</f>
        <v>-0.00832727953713227</v>
      </c>
      <c r="BS23" s="23" t="n">
        <f aca="false">IF(EMFX_Data!Y22&gt;=EMFX_Data!Z22,EMFX_Data!AF23-EMFX_Data!AG23,EMFX_Data!AG23-EMFX_Data!AF23)</f>
        <v>0.0328669062439903</v>
      </c>
      <c r="BT23" s="23" t="n">
        <f aca="false">IF(EMFX_Data!Y22&gt;=EMFX_Data!AA22,EMFX_Data!AF23-EMFX_Data!AH23,EMFX_Data!AH23-EMFX_Data!AF23)</f>
        <v>-0.00167859549948398</v>
      </c>
      <c r="BU23" s="23" t="n">
        <f aca="false">IF(EMFX_Data!Y22&gt;=EMFX_Data!AB22,EMFX_Data!AF23-EMFX_Data!AI23,EMFX_Data!AI23-EMFX_Data!AF23)</f>
        <v>0.00490592421108456</v>
      </c>
      <c r="BV23" s="23" t="n">
        <f aca="false">IF(EMFX_Data!Y22&gt;=EMFX_Data!AC22,EMFX_Data!AF23-EMFX_Data!AJ23,EMFX_Data!AJ23-EMFX_Data!AF23)</f>
        <v>0.0118916180397274</v>
      </c>
      <c r="BW23" s="23" t="n">
        <f aca="false">IF(EMFX_Data!Y22&gt;=EMFX_Data!AD22,EMFX_Data!AF23-EMFX_Data!AK23,EMFX_Data!AK23-EMFX_Data!AF23)</f>
        <v>0.0646583521992547</v>
      </c>
      <c r="BX23" s="23" t="n">
        <f aca="false">IF(EMFX_Data!Z22&gt;=EMFX_Data!AA22,EMFX_Data!AG23-EMFX_Data!AH23,EMFX_Data!AH23-EMFX_Data!AG23)</f>
        <v>0.0311883107445063</v>
      </c>
      <c r="BY23" s="23" t="n">
        <f aca="false">IF(EMFX_Data!Z22&gt;=EMFX_Data!AB22,EMFX_Data!AG23-EMFX_Data!AI23,EMFX_Data!AI23-EMFX_Data!AG23)</f>
        <v>-0.0279609820329058</v>
      </c>
      <c r="BZ23" s="23" t="n">
        <f aca="false">IF(EMFX_Data!Z22&gt;=EMFX_Data!AC22,EMFX_Data!AG23-EMFX_Data!AJ23,EMFX_Data!AJ23-EMFX_Data!AG23)</f>
        <v>-0.0209752882042629</v>
      </c>
      <c r="CA23" s="23" t="n">
        <f aca="false">IF(EMFX_Data!Z22&gt;=EMFX_Data!AD22,EMFX_Data!AG23-EMFX_Data!AK23,EMFX_Data!AK23-EMFX_Data!AG23)</f>
        <v>0.0317914459552644</v>
      </c>
      <c r="CB23" s="23" t="n">
        <f aca="false">IF(EMFX_Data!AA22&gt;=EMFX_Data!AB22,EMFX_Data!AH23-EMFX_Data!AI23,EMFX_Data!AI23-EMFX_Data!AH23)</f>
        <v>0.00322732871160057</v>
      </c>
      <c r="CC23" s="23" t="n">
        <f aca="false">IF(EMFX_Data!AA22&gt;=EMFX_Data!AC22,EMFX_Data!AH23-EMFX_Data!AJ23,EMFX_Data!AJ23-EMFX_Data!AH23)</f>
        <v>0.0102130225402435</v>
      </c>
      <c r="CD23" s="23" t="n">
        <f aca="false">IF(EMFX_Data!AA22&gt;=EMFX_Data!AD22,EMFX_Data!AH23-EMFX_Data!AK23,EMFX_Data!AK23-EMFX_Data!AH23)</f>
        <v>0.0629797566997707</v>
      </c>
      <c r="CE23" s="23" t="n">
        <f aca="false">IF(EMFX_Data!AB22&gt;=EMFX_Data!AC22,EMFX_Data!AI23-EMFX_Data!AJ23,EMFX_Data!AJ23-EMFX_Data!AI23)</f>
        <v>0.00698569382864288</v>
      </c>
      <c r="CF23" s="23" t="n">
        <f aca="false">IF(EMFX_Data!AB22&gt;=EMFX_Data!AD22,EMFX_Data!AI23-EMFX_Data!AK23,EMFX_Data!AK23-EMFX_Data!AI23)</f>
        <v>-0.0597524279881702</v>
      </c>
      <c r="CG23" s="23" t="n">
        <f aca="false">IF(EMFX_Data!AC22&gt;=EMFX_Data!AD22,EMFX_Data!AJ23-EMFX_Data!AK23,EMFX_Data!AK23-EMFX_Data!AJ23)</f>
        <v>-0.0527667341595273</v>
      </c>
      <c r="CH23" s="27" t="str">
        <f aca="false">IF(ROW()&lt;4+VolLB,"",STDEV(INDEX($BM:$BM,ROW()-VolLB+1):INDEX($BM:$BM,ROW()))*SQRT(12))</f>
        <v/>
      </c>
      <c r="CI23" s="27" t="str">
        <f aca="false">IF(ROW()&lt;4+VolLB,"",STDEV(INDEX($BN:$BN,ROW()-VolLB+1):INDEX($BN:$BN,ROW()))*SQRT(12))</f>
        <v/>
      </c>
      <c r="CJ23" s="27" t="str">
        <f aca="false">IF(ROW()&lt;4+VolLB,"",STDEV(INDEX($BO:$BO,ROW()-VolLB+1):INDEX($BO:$BO,ROW()))*SQRT(12))</f>
        <v/>
      </c>
      <c r="CK23" s="27" t="str">
        <f aca="false">IF(ROW()&lt;4+VolLB,"",STDEV(INDEX($BP:$BP,ROW()-VolLB+1):INDEX($BP:$BP,ROW()))*SQRT(12))</f>
        <v/>
      </c>
      <c r="CL23" s="27" t="str">
        <f aca="false">IF(ROW()&lt;4+VolLB,"",STDEV(INDEX($BQ:$BQ,ROW()-VolLB+1):INDEX($BQ:$BQ,ROW()))*SQRT(12))</f>
        <v/>
      </c>
      <c r="CM23" s="27" t="str">
        <f aca="false">IF(ROW()&lt;4+VolLB,"",STDEV(INDEX($BR:$BR,ROW()-VolLB+1):INDEX($BR:$BR,ROW()))*SQRT(12))</f>
        <v/>
      </c>
      <c r="CN23" s="27" t="str">
        <f aca="false">IF(ROW()&lt;4+VolLB,"",STDEV(INDEX($BS:$BS,ROW()-VolLB+1):INDEX($BS:$BS,ROW()))*SQRT(12))</f>
        <v/>
      </c>
      <c r="CO23" s="27" t="str">
        <f aca="false">IF(ROW()&lt;4+VolLB,"",STDEV(INDEX($BT:$BT,ROW()-VolLB+1):INDEX($BT:$BT,ROW()))*SQRT(12))</f>
        <v/>
      </c>
      <c r="CP23" s="27" t="str">
        <f aca="false">IF(ROW()&lt;4+VolLB,"",STDEV(INDEX($BU:$BU,ROW()-VolLB+1):INDEX($BU:$BU,ROW()))*SQRT(12))</f>
        <v/>
      </c>
      <c r="CQ23" s="27" t="str">
        <f aca="false">IF(ROW()&lt;4+VolLB,"",STDEV(INDEX($BV:$BV,ROW()-VolLB+1):INDEX($BV:$BV,ROW()))*SQRT(12))</f>
        <v/>
      </c>
      <c r="CR23" s="27" t="str">
        <f aca="false">IF(ROW()&lt;4+VolLB,"",STDEV(INDEX($BW:$BW,ROW()-VolLB+1):INDEX($BW:$BW,ROW()))*SQRT(12))</f>
        <v/>
      </c>
      <c r="CS23" s="27" t="str">
        <f aca="false">IF(ROW()&lt;4+VolLB,"",STDEV(INDEX($BX:$BX,ROW()-VolLB+1):INDEX($BX:$BX,ROW()))*SQRT(12))</f>
        <v/>
      </c>
      <c r="CT23" s="27" t="str">
        <f aca="false">IF(ROW()&lt;4+VolLB,"",STDEV(INDEX($BY:$BY,ROW()-VolLB+1):INDEX($BY:$BY,ROW()))*SQRT(12))</f>
        <v/>
      </c>
      <c r="CU23" s="27" t="str">
        <f aca="false">IF(ROW()&lt;4+VolLB,"",STDEV(INDEX($BZ:$BZ,ROW()-VolLB+1):INDEX($BZ:$BZ,ROW()))*SQRT(12))</f>
        <v/>
      </c>
      <c r="CV23" s="27" t="str">
        <f aca="false">IF(ROW()&lt;4+VolLB,"",STDEV(INDEX($CA:$CA,ROW()-VolLB+1):INDEX($CA:$CA,ROW()))*SQRT(12))</f>
        <v/>
      </c>
      <c r="CW23" s="27" t="str">
        <f aca="false">IF(ROW()&lt;4+VolLB,"",STDEV(INDEX($CB:$CB,ROW()-VolLB+1):INDEX($CB:$CB,ROW()))*SQRT(12))</f>
        <v/>
      </c>
      <c r="CX23" s="27" t="str">
        <f aca="false">IF(ROW()&lt;4+VolLB,"",STDEV(INDEX($CC:$CC,ROW()-VolLB+1):INDEX($CC:$CC,ROW()))*SQRT(12))</f>
        <v/>
      </c>
      <c r="CY23" s="27" t="str">
        <f aca="false">IF(ROW()&lt;4+VolLB,"",STDEV(INDEX($CD:$CD,ROW()-VolLB+1):INDEX($CD:$CD,ROW()))*SQRT(12))</f>
        <v/>
      </c>
      <c r="CZ23" s="27" t="str">
        <f aca="false">IF(ROW()&lt;4+VolLB,"",STDEV(INDEX($CE:$CE,ROW()-VolLB+1):INDEX($CE:$CE,ROW()))*SQRT(12))</f>
        <v/>
      </c>
      <c r="DA23" s="27" t="str">
        <f aca="false">IF(ROW()&lt;4+VolLB,"",STDEV(INDEX($CF:$CF,ROW()-VolLB+1):INDEX($CF:$CF,ROW()))*SQRT(12))</f>
        <v/>
      </c>
      <c r="DB23" s="27" t="str">
        <f aca="false">IF(ROW()&lt;4+VolLB,"",STDEV(INDEX($CG:$CG,ROW()-VolLB+1):INDEX($CG:$CG,ROW()))*SQRT(12))</f>
        <v/>
      </c>
      <c r="DC23" s="26" t="n">
        <f aca="false">IF(OR(AR23=0,CH23="",CH23=0),0,AR23*MIN(MaxScal,TgtVol/CH23))</f>
        <v>0</v>
      </c>
      <c r="DD23" s="26" t="n">
        <f aca="false">IF(OR(AS23=0,CI23="",CI23=0),0,AS23*MIN(MaxScal,TgtVol/CI23))</f>
        <v>0</v>
      </c>
      <c r="DE23" s="26" t="n">
        <f aca="false">IF(OR(AT23=0,CJ23="",CJ23=0),0,AT23*MIN(MaxScal,TgtVol/CJ23))</f>
        <v>0</v>
      </c>
      <c r="DF23" s="26" t="n">
        <f aca="false">IF(OR(AU23=0,CK23="",CK23=0),0,AU23*MIN(MaxScal,TgtVol/CK23))</f>
        <v>0</v>
      </c>
      <c r="DG23" s="26" t="n">
        <f aca="false">IF(OR(AV23=0,CL23="",CL23=0),0,AV23*MIN(MaxScal,TgtVol/CL23))</f>
        <v>0</v>
      </c>
      <c r="DH23" s="26" t="n">
        <f aca="false">IF(OR(AW23=0,CM23="",CM23=0),0,AW23*MIN(MaxScal,TgtVol/CM23))</f>
        <v>0</v>
      </c>
      <c r="DI23" s="26" t="n">
        <f aca="false">IF(OR(AX23=0,CN23="",CN23=0),0,AX23*MIN(MaxScal,TgtVol/CN23))</f>
        <v>0</v>
      </c>
      <c r="DJ23" s="26" t="n">
        <f aca="false">IF(OR(AY23=0,CO23="",CO23=0),0,AY23*MIN(MaxScal,TgtVol/CO23))</f>
        <v>0</v>
      </c>
      <c r="DK23" s="26" t="n">
        <f aca="false">IF(OR(AZ23=0,CP23="",CP23=0),0,AZ23*MIN(MaxScal,TgtVol/CP23))</f>
        <v>0</v>
      </c>
      <c r="DL23" s="26" t="n">
        <f aca="false">IF(OR(BA23=0,CQ23="",CQ23=0),0,BA23*MIN(MaxScal,TgtVol/CQ23))</f>
        <v>0</v>
      </c>
      <c r="DM23" s="26" t="n">
        <f aca="false">IF(OR(BB23=0,CR23="",CR23=0),0,BB23*MIN(MaxScal,TgtVol/CR23))</f>
        <v>0</v>
      </c>
      <c r="DN23" s="26" t="n">
        <f aca="false">IF(OR(BC23=0,CS23="",CS23=0),0,BC23*MIN(MaxScal,TgtVol/CS23))</f>
        <v>0</v>
      </c>
      <c r="DO23" s="26" t="n">
        <f aca="false">IF(OR(BD23=0,CT23="",CT23=0),0,BD23*MIN(MaxScal,TgtVol/CT23))</f>
        <v>0</v>
      </c>
      <c r="DP23" s="26" t="n">
        <f aca="false">IF(OR(BE23=0,CU23="",CU23=0),0,BE23*MIN(MaxScal,TgtVol/CU23))</f>
        <v>0</v>
      </c>
      <c r="DQ23" s="26" t="n">
        <f aca="false">IF(OR(BF23=0,CV23="",CV23=0),0,BF23*MIN(MaxScal,TgtVol/CV23))</f>
        <v>0</v>
      </c>
      <c r="DR23" s="26" t="n">
        <f aca="false">IF(OR(BG23=0,CW23="",CW23=0),0,BG23*MIN(MaxScal,TgtVol/CW23))</f>
        <v>0</v>
      </c>
      <c r="DS23" s="26" t="n">
        <f aca="false">IF(OR(BH23=0,CX23="",CX23=0),0,BH23*MIN(MaxScal,TgtVol/CX23))</f>
        <v>0</v>
      </c>
      <c r="DT23" s="26" t="n">
        <f aca="false">IF(OR(BI23=0,CY23="",CY23=0),0,BI23*MIN(MaxScal,TgtVol/CY23))</f>
        <v>0</v>
      </c>
      <c r="DU23" s="26" t="n">
        <f aca="false">IF(OR(BJ23=0,CZ23="",CZ23=0),0,BJ23*MIN(MaxScal,TgtVol/CZ23))</f>
        <v>0</v>
      </c>
      <c r="DV23" s="26" t="n">
        <f aca="false">IF(OR(BK23=0,DA23="",DA23=0),0,BK23*MIN(MaxScal,TgtVol/DA23))</f>
        <v>0</v>
      </c>
      <c r="DW23" s="26" t="n">
        <f aca="false">IF(OR(BL23=0,DB23="",DB23=0),0,BL23*MIN(MaxScal,TgtVol/DB23))</f>
        <v>0</v>
      </c>
      <c r="DX23" s="28" t="n">
        <f aca="false">IFERROR(DC22*BM23,"")</f>
        <v>0</v>
      </c>
      <c r="DY23" s="28" t="n">
        <f aca="false">IFERROR(DD22*BN23,"")</f>
        <v>0</v>
      </c>
      <c r="DZ23" s="28" t="n">
        <f aca="false">IFERROR(DE22*BO23,"")</f>
        <v>0</v>
      </c>
      <c r="EA23" s="28" t="n">
        <f aca="false">IFERROR(DF22*BP23,"")</f>
        <v>0</v>
      </c>
      <c r="EB23" s="28" t="n">
        <f aca="false">IFERROR(DG22*BQ23,"")</f>
        <v>0</v>
      </c>
      <c r="EC23" s="28" t="n">
        <f aca="false">IFERROR(DH22*BR23,"")</f>
        <v>-0</v>
      </c>
      <c r="ED23" s="28" t="n">
        <f aca="false">IFERROR(DI22*BS23,"")</f>
        <v>0</v>
      </c>
      <c r="EE23" s="28" t="n">
        <f aca="false">IFERROR(DJ22*BT23,"")</f>
        <v>-0</v>
      </c>
      <c r="EF23" s="28" t="n">
        <f aca="false">IFERROR(DK22*BU23,"")</f>
        <v>0</v>
      </c>
      <c r="EG23" s="28" t="n">
        <f aca="false">IFERROR(DL22*BV23,"")</f>
        <v>0</v>
      </c>
      <c r="EH23" s="28" t="n">
        <f aca="false">IFERROR(DM22*BW23,"")</f>
        <v>0</v>
      </c>
      <c r="EI23" s="28" t="n">
        <f aca="false">IFERROR(DN22*BX23,"")</f>
        <v>0</v>
      </c>
      <c r="EJ23" s="28" t="n">
        <f aca="false">IFERROR(DO22*BY23,"")</f>
        <v>-0</v>
      </c>
      <c r="EK23" s="28" t="n">
        <f aca="false">IFERROR(DP22*BZ23,"")</f>
        <v>-0</v>
      </c>
      <c r="EL23" s="28" t="n">
        <f aca="false">IFERROR(DQ22*CA23,"")</f>
        <v>0</v>
      </c>
      <c r="EM23" s="28" t="n">
        <f aca="false">IFERROR(DR22*CB23,"")</f>
        <v>0</v>
      </c>
      <c r="EN23" s="28" t="n">
        <f aca="false">IFERROR(DS22*CC23,"")</f>
        <v>0</v>
      </c>
      <c r="EO23" s="28" t="n">
        <f aca="false">IFERROR(DT22*CD23,"")</f>
        <v>0</v>
      </c>
      <c r="EP23" s="28" t="n">
        <f aca="false">IFERROR(DU22*CE23,"")</f>
        <v>0</v>
      </c>
      <c r="EQ23" s="28" t="n">
        <f aca="false">IFERROR(DV22*CF23,"")</f>
        <v>-0</v>
      </c>
      <c r="ER23" s="28" t="n">
        <f aca="false">IFERROR(DW22*CG23,"")</f>
        <v>-0</v>
      </c>
      <c r="ES23" s="28" t="n">
        <f aca="false">IF(ROW()=4,"",SUM(DX23:ER23))</f>
        <v>0</v>
      </c>
      <c r="ET23" s="29" t="n">
        <f aca="false">COUNTIF(AR23:BL23,"&gt;0")</f>
        <v>0</v>
      </c>
    </row>
    <row r="24" customFormat="false" ht="15" hidden="false" customHeight="false" outlineLevel="0" collapsed="false">
      <c r="A24" s="19" t="n">
        <v>38625</v>
      </c>
      <c r="B24" s="23" t="n">
        <f aca="false">ABS(EMFX_Data!X24-EMFX_Data!Y24)</f>
        <v>0.10370943129227</v>
      </c>
      <c r="C24" s="23" t="n">
        <f aca="false">ABS(EMFX_Data!X24-EMFX_Data!Z24)</f>
        <v>0.065117516538872</v>
      </c>
      <c r="D24" s="23" t="n">
        <f aca="false">ABS(EMFX_Data!X24-EMFX_Data!AA24)</f>
        <v>0.188042836131395</v>
      </c>
      <c r="E24" s="23" t="n">
        <f aca="false">ABS(EMFX_Data!X24-EMFX_Data!AB24)</f>
        <v>0.0134272709714791</v>
      </c>
      <c r="F24" s="23" t="n">
        <f aca="false">ABS(EMFX_Data!X24-EMFX_Data!AC24)</f>
        <v>0.00838113989106581</v>
      </c>
      <c r="G24" s="23" t="n">
        <f aca="false">ABS(EMFX_Data!X24-EMFX_Data!AD24)</f>
        <v>0.0643333904448049</v>
      </c>
      <c r="H24" s="23" t="n">
        <f aca="false">ABS(EMFX_Data!Y24-EMFX_Data!Z24)</f>
        <v>0.0385919147533977</v>
      </c>
      <c r="I24" s="23" t="n">
        <f aca="false">ABS(EMFX_Data!Y24-EMFX_Data!AA24)</f>
        <v>0.0843334048391249</v>
      </c>
      <c r="J24" s="23" t="n">
        <f aca="false">ABS(EMFX_Data!Y24-EMFX_Data!AB24)</f>
        <v>0.117136702263749</v>
      </c>
      <c r="K24" s="23" t="n">
        <f aca="false">ABS(EMFX_Data!Y24-EMFX_Data!AC24)</f>
        <v>0.112090571183336</v>
      </c>
      <c r="L24" s="23" t="n">
        <f aca="false">ABS(EMFX_Data!Y24-EMFX_Data!AD24)</f>
        <v>0.0393760408474648</v>
      </c>
      <c r="M24" s="23" t="n">
        <f aca="false">ABS(EMFX_Data!Z24-EMFX_Data!AA24)</f>
        <v>0.122925319592523</v>
      </c>
      <c r="N24" s="23" t="n">
        <f aca="false">ABS(EMFX_Data!Z24-EMFX_Data!AB24)</f>
        <v>0.0785447875103511</v>
      </c>
      <c r="O24" s="23" t="n">
        <f aca="false">ABS(EMFX_Data!Z24-EMFX_Data!AC24)</f>
        <v>0.0734986564299378</v>
      </c>
      <c r="P24" s="23" t="n">
        <f aca="false">ABS(EMFX_Data!Z24-EMFX_Data!AD24)</f>
        <v>0.000784126094067084</v>
      </c>
      <c r="Q24" s="23" t="n">
        <f aca="false">ABS(EMFX_Data!AA24-EMFX_Data!AB24)</f>
        <v>0.201470107102874</v>
      </c>
      <c r="R24" s="23" t="n">
        <f aca="false">ABS(EMFX_Data!AA24-EMFX_Data!AC24)</f>
        <v>0.19642397602246</v>
      </c>
      <c r="S24" s="23" t="n">
        <f aca="false">ABS(EMFX_Data!AA24-EMFX_Data!AD24)</f>
        <v>0.12370944568659</v>
      </c>
      <c r="T24" s="23" t="n">
        <f aca="false">ABS(EMFX_Data!AB24-EMFX_Data!AC24)</f>
        <v>0.0050461310804133</v>
      </c>
      <c r="U24" s="23" t="n">
        <f aca="false">ABS(EMFX_Data!AB24-EMFX_Data!AD24)</f>
        <v>0.077760661416284</v>
      </c>
      <c r="V24" s="23" t="n">
        <f aca="false">ABS(EMFX_Data!AC24-EMFX_Data!AD24)</f>
        <v>0.0727145303358707</v>
      </c>
      <c r="W24" s="26" t="str">
        <f aca="false">IF(ROW()&lt;4+MinObs-1,"",IFERROR((B24-AVERAGE(B$4:B24))/STDEV(B$4:B24),""))</f>
        <v/>
      </c>
      <c r="X24" s="26" t="str">
        <f aca="false">IF(ROW()&lt;4+MinObs-1,"",IFERROR((C24-AVERAGE(C$4:C24))/STDEV(C$4:C24),""))</f>
        <v/>
      </c>
      <c r="Y24" s="26" t="str">
        <f aca="false">IF(ROW()&lt;4+MinObs-1,"",IFERROR((D24-AVERAGE(D$4:D24))/STDEV(D$4:D24),""))</f>
        <v/>
      </c>
      <c r="Z24" s="26" t="str">
        <f aca="false">IF(ROW()&lt;4+MinObs-1,"",IFERROR((E24-AVERAGE(E$4:E24))/STDEV(E$4:E24),""))</f>
        <v/>
      </c>
      <c r="AA24" s="26" t="str">
        <f aca="false">IF(ROW()&lt;4+MinObs-1,"",IFERROR((F24-AVERAGE(F$4:F24))/STDEV(F$4:F24),""))</f>
        <v/>
      </c>
      <c r="AB24" s="26" t="str">
        <f aca="false">IF(ROW()&lt;4+MinObs-1,"",IFERROR((G24-AVERAGE(G$4:G24))/STDEV(G$4:G24),""))</f>
        <v/>
      </c>
      <c r="AC24" s="26" t="str">
        <f aca="false">IF(ROW()&lt;4+MinObs-1,"",IFERROR((H24-AVERAGE(H$4:H24))/STDEV(H$4:H24),""))</f>
        <v/>
      </c>
      <c r="AD24" s="26" t="str">
        <f aca="false">IF(ROW()&lt;4+MinObs-1,"",IFERROR((I24-AVERAGE(I$4:I24))/STDEV(I$4:I24),""))</f>
        <v/>
      </c>
      <c r="AE24" s="26" t="str">
        <f aca="false">IF(ROW()&lt;4+MinObs-1,"",IFERROR((J24-AVERAGE(J$4:J24))/STDEV(J$4:J24),""))</f>
        <v/>
      </c>
      <c r="AF24" s="26" t="str">
        <f aca="false">IF(ROW()&lt;4+MinObs-1,"",IFERROR((K24-AVERAGE(K$4:K24))/STDEV(K$4:K24),""))</f>
        <v/>
      </c>
      <c r="AG24" s="26" t="str">
        <f aca="false">IF(ROW()&lt;4+MinObs-1,"",IFERROR((L24-AVERAGE(L$4:L24))/STDEV(L$4:L24),""))</f>
        <v/>
      </c>
      <c r="AH24" s="26" t="str">
        <f aca="false">IF(ROW()&lt;4+MinObs-1,"",IFERROR((M24-AVERAGE(M$4:M24))/STDEV(M$4:M24),""))</f>
        <v/>
      </c>
      <c r="AI24" s="26" t="str">
        <f aca="false">IF(ROW()&lt;4+MinObs-1,"",IFERROR((N24-AVERAGE(N$4:N24))/STDEV(N$4:N24),""))</f>
        <v/>
      </c>
      <c r="AJ24" s="26" t="str">
        <f aca="false">IF(ROW()&lt;4+MinObs-1,"",IFERROR((O24-AVERAGE(O$4:O24))/STDEV(O$4:O24),""))</f>
        <v/>
      </c>
      <c r="AK24" s="26" t="str">
        <f aca="false">IF(ROW()&lt;4+MinObs-1,"",IFERROR((P24-AVERAGE(P$4:P24))/STDEV(P$4:P24),""))</f>
        <v/>
      </c>
      <c r="AL24" s="26" t="str">
        <f aca="false">IF(ROW()&lt;4+MinObs-1,"",IFERROR((Q24-AVERAGE(Q$4:Q24))/STDEV(Q$4:Q24),""))</f>
        <v/>
      </c>
      <c r="AM24" s="26" t="str">
        <f aca="false">IF(ROW()&lt;4+MinObs-1,"",IFERROR((R24-AVERAGE(R$4:R24))/STDEV(R$4:R24),""))</f>
        <v/>
      </c>
      <c r="AN24" s="26" t="str">
        <f aca="false">IF(ROW()&lt;4+MinObs-1,"",IFERROR((S24-AVERAGE(S$4:S24))/STDEV(S$4:S24),""))</f>
        <v/>
      </c>
      <c r="AO24" s="26" t="str">
        <f aca="false">IF(ROW()&lt;4+MinObs-1,"",IFERROR((T24-AVERAGE(T$4:T24))/STDEV(T$4:T24),""))</f>
        <v/>
      </c>
      <c r="AP24" s="26" t="str">
        <f aca="false">IF(ROW()&lt;4+MinObs-1,"",IFERROR((U24-AVERAGE(U$4:U24))/STDEV(U$4:U24),""))</f>
        <v/>
      </c>
      <c r="AQ24" s="26" t="str">
        <f aca="false">IF(ROW()&lt;4+MinObs-1,"",IFERROR((V24-AVERAGE(V$4:V24))/STDEV(V$4:V24),""))</f>
        <v/>
      </c>
      <c r="AR24" s="26" t="n">
        <f aca="false">IF(W24="",0,IF(W24&gt;=z4,w4,IF(W24&gt;=z3,w3,IF(W24&gt;=zEntry,w2,IF(AND(W24&gt;=ExitZ,AR23&gt;0),w2,0)))))</f>
        <v>0</v>
      </c>
      <c r="AS24" s="26" t="n">
        <f aca="false">IF(X24="",0,IF(X24&gt;=z4,w4,IF(X24&gt;=z3,w3,IF(X24&gt;=zEntry,w2,IF(AND(X24&gt;=ExitZ,AS23&gt;0),w2,0)))))</f>
        <v>0</v>
      </c>
      <c r="AT24" s="26" t="n">
        <f aca="false">IF(Y24="",0,IF(Y24&gt;=z4,w4,IF(Y24&gt;=z3,w3,IF(Y24&gt;=zEntry,w2,IF(AND(Y24&gt;=ExitZ,AT23&gt;0),w2,0)))))</f>
        <v>0</v>
      </c>
      <c r="AU24" s="26" t="n">
        <f aca="false">IF(Z24="",0,IF(Z24&gt;=z4,w4,IF(Z24&gt;=z3,w3,IF(Z24&gt;=zEntry,w2,IF(AND(Z24&gt;=ExitZ,AU23&gt;0),w2,0)))))</f>
        <v>0</v>
      </c>
      <c r="AV24" s="26" t="n">
        <f aca="false">IF(AA24="",0,IF(AA24&gt;=z4,w4,IF(AA24&gt;=z3,w3,IF(AA24&gt;=zEntry,w2,IF(AND(AA24&gt;=ExitZ,AV23&gt;0),w2,0)))))</f>
        <v>0</v>
      </c>
      <c r="AW24" s="26" t="n">
        <f aca="false">IF(AB24="",0,IF(AB24&gt;=z4,w4,IF(AB24&gt;=z3,w3,IF(AB24&gt;=zEntry,w2,IF(AND(AB24&gt;=ExitZ,AW23&gt;0),w2,0)))))</f>
        <v>0</v>
      </c>
      <c r="AX24" s="26" t="n">
        <f aca="false">IF(AC24="",0,IF(AC24&gt;=z4,w4,IF(AC24&gt;=z3,w3,IF(AC24&gt;=zEntry,w2,IF(AND(AC24&gt;=ExitZ,AX23&gt;0),w2,0)))))</f>
        <v>0</v>
      </c>
      <c r="AY24" s="26" t="n">
        <f aca="false">IF(AD24="",0,IF(AD24&gt;=z4,w4,IF(AD24&gt;=z3,w3,IF(AD24&gt;=zEntry,w2,IF(AND(AD24&gt;=ExitZ,AY23&gt;0),w2,0)))))</f>
        <v>0</v>
      </c>
      <c r="AZ24" s="26" t="n">
        <f aca="false">IF(AE24="",0,IF(AE24&gt;=z4,w4,IF(AE24&gt;=z3,w3,IF(AE24&gt;=zEntry,w2,IF(AND(AE24&gt;=ExitZ,AZ23&gt;0),w2,0)))))</f>
        <v>0</v>
      </c>
      <c r="BA24" s="26" t="n">
        <f aca="false">IF(AF24="",0,IF(AF24&gt;=z4,w4,IF(AF24&gt;=z3,w3,IF(AF24&gt;=zEntry,w2,IF(AND(AF24&gt;=ExitZ,BA23&gt;0),w2,0)))))</f>
        <v>0</v>
      </c>
      <c r="BB24" s="26" t="n">
        <f aca="false">IF(AG24="",0,IF(AG24&gt;=z4,w4,IF(AG24&gt;=z3,w3,IF(AG24&gt;=zEntry,w2,IF(AND(AG24&gt;=ExitZ,BB23&gt;0),w2,0)))))</f>
        <v>0</v>
      </c>
      <c r="BC24" s="26" t="n">
        <f aca="false">IF(AH24="",0,IF(AH24&gt;=z4,w4,IF(AH24&gt;=z3,w3,IF(AH24&gt;=zEntry,w2,IF(AND(AH24&gt;=ExitZ,BC23&gt;0),w2,0)))))</f>
        <v>0</v>
      </c>
      <c r="BD24" s="26" t="n">
        <f aca="false">IF(AI24="",0,IF(AI24&gt;=z4,w4,IF(AI24&gt;=z3,w3,IF(AI24&gt;=zEntry,w2,IF(AND(AI24&gt;=ExitZ,BD23&gt;0),w2,0)))))</f>
        <v>0</v>
      </c>
      <c r="BE24" s="26" t="n">
        <f aca="false">IF(AJ24="",0,IF(AJ24&gt;=z4,w4,IF(AJ24&gt;=z3,w3,IF(AJ24&gt;=zEntry,w2,IF(AND(AJ24&gt;=ExitZ,BE23&gt;0),w2,0)))))</f>
        <v>0</v>
      </c>
      <c r="BF24" s="26" t="n">
        <f aca="false">IF(AK24="",0,IF(AK24&gt;=z4,w4,IF(AK24&gt;=z3,w3,IF(AK24&gt;=zEntry,w2,IF(AND(AK24&gt;=ExitZ,BF23&gt;0),w2,0)))))</f>
        <v>0</v>
      </c>
      <c r="BG24" s="26" t="n">
        <f aca="false">IF(AL24="",0,IF(AL24&gt;=z4,w4,IF(AL24&gt;=z3,w3,IF(AL24&gt;=zEntry,w2,IF(AND(AL24&gt;=ExitZ,BG23&gt;0),w2,0)))))</f>
        <v>0</v>
      </c>
      <c r="BH24" s="26" t="n">
        <f aca="false">IF(AM24="",0,IF(AM24&gt;=z4,w4,IF(AM24&gt;=z3,w3,IF(AM24&gt;=zEntry,w2,IF(AND(AM24&gt;=ExitZ,BH23&gt;0),w2,0)))))</f>
        <v>0</v>
      </c>
      <c r="BI24" s="26" t="n">
        <f aca="false">IF(AN24="",0,IF(AN24&gt;=z4,w4,IF(AN24&gt;=z3,w3,IF(AN24&gt;=zEntry,w2,IF(AND(AN24&gt;=ExitZ,BI23&gt;0),w2,0)))))</f>
        <v>0</v>
      </c>
      <c r="BJ24" s="26" t="n">
        <f aca="false">IF(AO24="",0,IF(AO24&gt;=z4,w4,IF(AO24&gt;=z3,w3,IF(AO24&gt;=zEntry,w2,IF(AND(AO24&gt;=ExitZ,BJ23&gt;0),w2,0)))))</f>
        <v>0</v>
      </c>
      <c r="BK24" s="26" t="n">
        <f aca="false">IF(AP24="",0,IF(AP24&gt;=z4,w4,IF(AP24&gt;=z3,w3,IF(AP24&gt;=zEntry,w2,IF(AND(AP24&gt;=ExitZ,BK23&gt;0),w2,0)))))</f>
        <v>0</v>
      </c>
      <c r="BL24" s="26" t="n">
        <f aca="false">IF(AQ24="",0,IF(AQ24&gt;=z4,w4,IF(AQ24&gt;=z3,w3,IF(AQ24&gt;=zEntry,w2,IF(AND(AQ24&gt;=ExitZ,BL23&gt;0),w2,0)))))</f>
        <v>0</v>
      </c>
      <c r="BM24" s="23" t="n">
        <f aca="false">IF(EMFX_Data!X23&gt;=EMFX_Data!Y23,EMFX_Data!AE24-EMFX_Data!AF24,EMFX_Data!AF24-EMFX_Data!AE24)</f>
        <v>-0.0422016496566124</v>
      </c>
      <c r="BN24" s="23" t="n">
        <f aca="false">IF(EMFX_Data!X23&gt;=EMFX_Data!Z23,EMFX_Data!AE24-EMFX_Data!AG24,EMFX_Data!AG24-EMFX_Data!AE24)</f>
        <v>-0.0220379275960472</v>
      </c>
      <c r="BO24" s="23" t="n">
        <f aca="false">IF(EMFX_Data!X23&gt;=EMFX_Data!AA23,EMFX_Data!AE24-EMFX_Data!AH24,EMFX_Data!AH24-EMFX_Data!AE24)</f>
        <v>-0.028348217376176</v>
      </c>
      <c r="BP24" s="23" t="n">
        <f aca="false">IF(EMFX_Data!X23&gt;=EMFX_Data!AB23,EMFX_Data!AE24-EMFX_Data!AI24,EMFX_Data!AI24-EMFX_Data!AE24)</f>
        <v>0.0119670178105865</v>
      </c>
      <c r="BQ24" s="23" t="n">
        <f aca="false">IF(EMFX_Data!X23&gt;=EMFX_Data!AC23,EMFX_Data!AE24-EMFX_Data!AJ24,EMFX_Data!AJ24-EMFX_Data!AE24)</f>
        <v>-0.00619185851678057</v>
      </c>
      <c r="BR24" s="23" t="n">
        <f aca="false">IF(EMFX_Data!X23&gt;=EMFX_Data!AD23,EMFX_Data!AE24-EMFX_Data!AK24,EMFX_Data!AK24-EMFX_Data!AE24)</f>
        <v>0.00750075190405924</v>
      </c>
      <c r="BS24" s="23" t="n">
        <f aca="false">IF(EMFX_Data!Y23&gt;=EMFX_Data!Z23,EMFX_Data!AF24-EMFX_Data!AG24,EMFX_Data!AG24-EMFX_Data!AF24)</f>
        <v>-0.0201637220605652</v>
      </c>
      <c r="BT24" s="23" t="n">
        <f aca="false">IF(EMFX_Data!Y23&gt;=EMFX_Data!AA23,EMFX_Data!AF24-EMFX_Data!AH24,EMFX_Data!AH24-EMFX_Data!AF24)</f>
        <v>0.0138534322804364</v>
      </c>
      <c r="BU24" s="23" t="n">
        <f aca="false">IF(EMFX_Data!Y23&gt;=EMFX_Data!AB23,EMFX_Data!AF24-EMFX_Data!AI24,EMFX_Data!AI24-EMFX_Data!AF24)</f>
        <v>-0.0541686674671989</v>
      </c>
      <c r="BV24" s="23" t="n">
        <f aca="false">IF(EMFX_Data!Y23&gt;=EMFX_Data!AC23,EMFX_Data!AF24-EMFX_Data!AJ24,EMFX_Data!AJ24-EMFX_Data!AF24)</f>
        <v>-0.048393508173393</v>
      </c>
      <c r="BW24" s="23" t="n">
        <f aca="false">IF(EMFX_Data!Y23&gt;=EMFX_Data!AD23,EMFX_Data!AF24-EMFX_Data!AK24,EMFX_Data!AK24-EMFX_Data!AF24)</f>
        <v>0.0497024015606716</v>
      </c>
      <c r="BX24" s="23" t="n">
        <f aca="false">IF(EMFX_Data!Z23&gt;=EMFX_Data!AA23,EMFX_Data!AG24-EMFX_Data!AH24,EMFX_Data!AH24-EMFX_Data!AG24)</f>
        <v>-0.00631028978012884</v>
      </c>
      <c r="BY24" s="23" t="n">
        <f aca="false">IF(EMFX_Data!Z23&gt;=EMFX_Data!AB23,EMFX_Data!AG24-EMFX_Data!AI24,EMFX_Data!AI24-EMFX_Data!AG24)</f>
        <v>-0.0340049454066336</v>
      </c>
      <c r="BZ24" s="23" t="n">
        <f aca="false">IF(EMFX_Data!Z23&gt;=EMFX_Data!AC23,EMFX_Data!AG24-EMFX_Data!AJ24,EMFX_Data!AJ24-EMFX_Data!AG24)</f>
        <v>-0.0282297861128277</v>
      </c>
      <c r="CA24" s="23" t="n">
        <f aca="false">IF(EMFX_Data!Z23&gt;=EMFX_Data!AD23,EMFX_Data!AG24-EMFX_Data!AK24,EMFX_Data!AK24-EMFX_Data!AG24)</f>
        <v>0.0295386795001064</v>
      </c>
      <c r="CB24" s="23" t="n">
        <f aca="false">IF(EMFX_Data!AA23&gt;=EMFX_Data!AB23,EMFX_Data!AH24-EMFX_Data!AI24,EMFX_Data!AI24-EMFX_Data!AH24)</f>
        <v>-0.0403152351867625</v>
      </c>
      <c r="CC24" s="23" t="n">
        <f aca="false">IF(EMFX_Data!AA23&gt;=EMFX_Data!AC23,EMFX_Data!AH24-EMFX_Data!AJ24,EMFX_Data!AJ24-EMFX_Data!AH24)</f>
        <v>-0.0345400758929566</v>
      </c>
      <c r="CD24" s="23" t="n">
        <f aca="false">IF(EMFX_Data!AA23&gt;=EMFX_Data!AD23,EMFX_Data!AH24-EMFX_Data!AK24,EMFX_Data!AK24-EMFX_Data!AH24)</f>
        <v>-0.0358489692802352</v>
      </c>
      <c r="CE24" s="23" t="n">
        <f aca="false">IF(EMFX_Data!AB23&gt;=EMFX_Data!AC23,EMFX_Data!AI24-EMFX_Data!AJ24,EMFX_Data!AJ24-EMFX_Data!AI24)</f>
        <v>0.00577515929380588</v>
      </c>
      <c r="CF24" s="23" t="n">
        <f aca="false">IF(EMFX_Data!AB23&gt;=EMFX_Data!AD23,EMFX_Data!AI24-EMFX_Data!AK24,EMFX_Data!AK24-EMFX_Data!AI24)</f>
        <v>-0.00446626590652722</v>
      </c>
      <c r="CG24" s="23" t="n">
        <f aca="false">IF(EMFX_Data!AC23&gt;=EMFX_Data!AD23,EMFX_Data!AJ24-EMFX_Data!AK24,EMFX_Data!AK24-EMFX_Data!AJ24)</f>
        <v>0.00130889338727866</v>
      </c>
      <c r="CH24" s="27" t="str">
        <f aca="false">IF(ROW()&lt;4+VolLB,"",STDEV(INDEX($BM:$BM,ROW()-VolLB+1):INDEX($BM:$BM,ROW()))*SQRT(12))</f>
        <v/>
      </c>
      <c r="CI24" s="27" t="str">
        <f aca="false">IF(ROW()&lt;4+VolLB,"",STDEV(INDEX($BN:$BN,ROW()-VolLB+1):INDEX($BN:$BN,ROW()))*SQRT(12))</f>
        <v/>
      </c>
      <c r="CJ24" s="27" t="str">
        <f aca="false">IF(ROW()&lt;4+VolLB,"",STDEV(INDEX($BO:$BO,ROW()-VolLB+1):INDEX($BO:$BO,ROW()))*SQRT(12))</f>
        <v/>
      </c>
      <c r="CK24" s="27" t="str">
        <f aca="false">IF(ROW()&lt;4+VolLB,"",STDEV(INDEX($BP:$BP,ROW()-VolLB+1):INDEX($BP:$BP,ROW()))*SQRT(12))</f>
        <v/>
      </c>
      <c r="CL24" s="27" t="str">
        <f aca="false">IF(ROW()&lt;4+VolLB,"",STDEV(INDEX($BQ:$BQ,ROW()-VolLB+1):INDEX($BQ:$BQ,ROW()))*SQRT(12))</f>
        <v/>
      </c>
      <c r="CM24" s="27" t="str">
        <f aca="false">IF(ROW()&lt;4+VolLB,"",STDEV(INDEX($BR:$BR,ROW()-VolLB+1):INDEX($BR:$BR,ROW()))*SQRT(12))</f>
        <v/>
      </c>
      <c r="CN24" s="27" t="str">
        <f aca="false">IF(ROW()&lt;4+VolLB,"",STDEV(INDEX($BS:$BS,ROW()-VolLB+1):INDEX($BS:$BS,ROW()))*SQRT(12))</f>
        <v/>
      </c>
      <c r="CO24" s="27" t="str">
        <f aca="false">IF(ROW()&lt;4+VolLB,"",STDEV(INDEX($BT:$BT,ROW()-VolLB+1):INDEX($BT:$BT,ROW()))*SQRT(12))</f>
        <v/>
      </c>
      <c r="CP24" s="27" t="str">
        <f aca="false">IF(ROW()&lt;4+VolLB,"",STDEV(INDEX($BU:$BU,ROW()-VolLB+1):INDEX($BU:$BU,ROW()))*SQRT(12))</f>
        <v/>
      </c>
      <c r="CQ24" s="27" t="str">
        <f aca="false">IF(ROW()&lt;4+VolLB,"",STDEV(INDEX($BV:$BV,ROW()-VolLB+1):INDEX($BV:$BV,ROW()))*SQRT(12))</f>
        <v/>
      </c>
      <c r="CR24" s="27" t="str">
        <f aca="false">IF(ROW()&lt;4+VolLB,"",STDEV(INDEX($BW:$BW,ROW()-VolLB+1):INDEX($BW:$BW,ROW()))*SQRT(12))</f>
        <v/>
      </c>
      <c r="CS24" s="27" t="str">
        <f aca="false">IF(ROW()&lt;4+VolLB,"",STDEV(INDEX($BX:$BX,ROW()-VolLB+1):INDEX($BX:$BX,ROW()))*SQRT(12))</f>
        <v/>
      </c>
      <c r="CT24" s="27" t="str">
        <f aca="false">IF(ROW()&lt;4+VolLB,"",STDEV(INDEX($BY:$BY,ROW()-VolLB+1):INDEX($BY:$BY,ROW()))*SQRT(12))</f>
        <v/>
      </c>
      <c r="CU24" s="27" t="str">
        <f aca="false">IF(ROW()&lt;4+VolLB,"",STDEV(INDEX($BZ:$BZ,ROW()-VolLB+1):INDEX($BZ:$BZ,ROW()))*SQRT(12))</f>
        <v/>
      </c>
      <c r="CV24" s="27" t="str">
        <f aca="false">IF(ROW()&lt;4+VolLB,"",STDEV(INDEX($CA:$CA,ROW()-VolLB+1):INDEX($CA:$CA,ROW()))*SQRT(12))</f>
        <v/>
      </c>
      <c r="CW24" s="27" t="str">
        <f aca="false">IF(ROW()&lt;4+VolLB,"",STDEV(INDEX($CB:$CB,ROW()-VolLB+1):INDEX($CB:$CB,ROW()))*SQRT(12))</f>
        <v/>
      </c>
      <c r="CX24" s="27" t="str">
        <f aca="false">IF(ROW()&lt;4+VolLB,"",STDEV(INDEX($CC:$CC,ROW()-VolLB+1):INDEX($CC:$CC,ROW()))*SQRT(12))</f>
        <v/>
      </c>
      <c r="CY24" s="27" t="str">
        <f aca="false">IF(ROW()&lt;4+VolLB,"",STDEV(INDEX($CD:$CD,ROW()-VolLB+1):INDEX($CD:$CD,ROW()))*SQRT(12))</f>
        <v/>
      </c>
      <c r="CZ24" s="27" t="str">
        <f aca="false">IF(ROW()&lt;4+VolLB,"",STDEV(INDEX($CE:$CE,ROW()-VolLB+1):INDEX($CE:$CE,ROW()))*SQRT(12))</f>
        <v/>
      </c>
      <c r="DA24" s="27" t="str">
        <f aca="false">IF(ROW()&lt;4+VolLB,"",STDEV(INDEX($CF:$CF,ROW()-VolLB+1):INDEX($CF:$CF,ROW()))*SQRT(12))</f>
        <v/>
      </c>
      <c r="DB24" s="27" t="str">
        <f aca="false">IF(ROW()&lt;4+VolLB,"",STDEV(INDEX($CG:$CG,ROW()-VolLB+1):INDEX($CG:$CG,ROW()))*SQRT(12))</f>
        <v/>
      </c>
      <c r="DC24" s="26" t="n">
        <f aca="false">IF(OR(AR24=0,CH24="",CH24=0),0,AR24*MIN(MaxScal,TgtVol/CH24))</f>
        <v>0</v>
      </c>
      <c r="DD24" s="26" t="n">
        <f aca="false">IF(OR(AS24=0,CI24="",CI24=0),0,AS24*MIN(MaxScal,TgtVol/CI24))</f>
        <v>0</v>
      </c>
      <c r="DE24" s="26" t="n">
        <f aca="false">IF(OR(AT24=0,CJ24="",CJ24=0),0,AT24*MIN(MaxScal,TgtVol/CJ24))</f>
        <v>0</v>
      </c>
      <c r="DF24" s="26" t="n">
        <f aca="false">IF(OR(AU24=0,CK24="",CK24=0),0,AU24*MIN(MaxScal,TgtVol/CK24))</f>
        <v>0</v>
      </c>
      <c r="DG24" s="26" t="n">
        <f aca="false">IF(OR(AV24=0,CL24="",CL24=0),0,AV24*MIN(MaxScal,TgtVol/CL24))</f>
        <v>0</v>
      </c>
      <c r="DH24" s="26" t="n">
        <f aca="false">IF(OR(AW24=0,CM24="",CM24=0),0,AW24*MIN(MaxScal,TgtVol/CM24))</f>
        <v>0</v>
      </c>
      <c r="DI24" s="26" t="n">
        <f aca="false">IF(OR(AX24=0,CN24="",CN24=0),0,AX24*MIN(MaxScal,TgtVol/CN24))</f>
        <v>0</v>
      </c>
      <c r="DJ24" s="26" t="n">
        <f aca="false">IF(OR(AY24=0,CO24="",CO24=0),0,AY24*MIN(MaxScal,TgtVol/CO24))</f>
        <v>0</v>
      </c>
      <c r="DK24" s="26" t="n">
        <f aca="false">IF(OR(AZ24=0,CP24="",CP24=0),0,AZ24*MIN(MaxScal,TgtVol/CP24))</f>
        <v>0</v>
      </c>
      <c r="DL24" s="26" t="n">
        <f aca="false">IF(OR(BA24=0,CQ24="",CQ24=0),0,BA24*MIN(MaxScal,TgtVol/CQ24))</f>
        <v>0</v>
      </c>
      <c r="DM24" s="26" t="n">
        <f aca="false">IF(OR(BB24=0,CR24="",CR24=0),0,BB24*MIN(MaxScal,TgtVol/CR24))</f>
        <v>0</v>
      </c>
      <c r="DN24" s="26" t="n">
        <f aca="false">IF(OR(BC24=0,CS24="",CS24=0),0,BC24*MIN(MaxScal,TgtVol/CS24))</f>
        <v>0</v>
      </c>
      <c r="DO24" s="26" t="n">
        <f aca="false">IF(OR(BD24=0,CT24="",CT24=0),0,BD24*MIN(MaxScal,TgtVol/CT24))</f>
        <v>0</v>
      </c>
      <c r="DP24" s="26" t="n">
        <f aca="false">IF(OR(BE24=0,CU24="",CU24=0),0,BE24*MIN(MaxScal,TgtVol/CU24))</f>
        <v>0</v>
      </c>
      <c r="DQ24" s="26" t="n">
        <f aca="false">IF(OR(BF24=0,CV24="",CV24=0),0,BF24*MIN(MaxScal,TgtVol/CV24))</f>
        <v>0</v>
      </c>
      <c r="DR24" s="26" t="n">
        <f aca="false">IF(OR(BG24=0,CW24="",CW24=0),0,BG24*MIN(MaxScal,TgtVol/CW24))</f>
        <v>0</v>
      </c>
      <c r="DS24" s="26" t="n">
        <f aca="false">IF(OR(BH24=0,CX24="",CX24=0),0,BH24*MIN(MaxScal,TgtVol/CX24))</f>
        <v>0</v>
      </c>
      <c r="DT24" s="26" t="n">
        <f aca="false">IF(OR(BI24=0,CY24="",CY24=0),0,BI24*MIN(MaxScal,TgtVol/CY24))</f>
        <v>0</v>
      </c>
      <c r="DU24" s="26" t="n">
        <f aca="false">IF(OR(BJ24=0,CZ24="",CZ24=0),0,BJ24*MIN(MaxScal,TgtVol/CZ24))</f>
        <v>0</v>
      </c>
      <c r="DV24" s="26" t="n">
        <f aca="false">IF(OR(BK24=0,DA24="",DA24=0),0,BK24*MIN(MaxScal,TgtVol/DA24))</f>
        <v>0</v>
      </c>
      <c r="DW24" s="26" t="n">
        <f aca="false">IF(OR(BL24=0,DB24="",DB24=0),0,BL24*MIN(MaxScal,TgtVol/DB24))</f>
        <v>0</v>
      </c>
      <c r="DX24" s="28" t="n">
        <f aca="false">IFERROR(DC23*BM24,"")</f>
        <v>-0</v>
      </c>
      <c r="DY24" s="28" t="n">
        <f aca="false">IFERROR(DD23*BN24,"")</f>
        <v>-0</v>
      </c>
      <c r="DZ24" s="28" t="n">
        <f aca="false">IFERROR(DE23*BO24,"")</f>
        <v>-0</v>
      </c>
      <c r="EA24" s="28" t="n">
        <f aca="false">IFERROR(DF23*BP24,"")</f>
        <v>0</v>
      </c>
      <c r="EB24" s="28" t="n">
        <f aca="false">IFERROR(DG23*BQ24,"")</f>
        <v>-0</v>
      </c>
      <c r="EC24" s="28" t="n">
        <f aca="false">IFERROR(DH23*BR24,"")</f>
        <v>0</v>
      </c>
      <c r="ED24" s="28" t="n">
        <f aca="false">IFERROR(DI23*BS24,"")</f>
        <v>-0</v>
      </c>
      <c r="EE24" s="28" t="n">
        <f aca="false">IFERROR(DJ23*BT24,"")</f>
        <v>0</v>
      </c>
      <c r="EF24" s="28" t="n">
        <f aca="false">IFERROR(DK23*BU24,"")</f>
        <v>-0</v>
      </c>
      <c r="EG24" s="28" t="n">
        <f aca="false">IFERROR(DL23*BV24,"")</f>
        <v>-0</v>
      </c>
      <c r="EH24" s="28" t="n">
        <f aca="false">IFERROR(DM23*BW24,"")</f>
        <v>0</v>
      </c>
      <c r="EI24" s="28" t="n">
        <f aca="false">IFERROR(DN23*BX24,"")</f>
        <v>-0</v>
      </c>
      <c r="EJ24" s="28" t="n">
        <f aca="false">IFERROR(DO23*BY24,"")</f>
        <v>-0</v>
      </c>
      <c r="EK24" s="28" t="n">
        <f aca="false">IFERROR(DP23*BZ24,"")</f>
        <v>-0</v>
      </c>
      <c r="EL24" s="28" t="n">
        <f aca="false">IFERROR(DQ23*CA24,"")</f>
        <v>0</v>
      </c>
      <c r="EM24" s="28" t="n">
        <f aca="false">IFERROR(DR23*CB24,"")</f>
        <v>-0</v>
      </c>
      <c r="EN24" s="28" t="n">
        <f aca="false">IFERROR(DS23*CC24,"")</f>
        <v>-0</v>
      </c>
      <c r="EO24" s="28" t="n">
        <f aca="false">IFERROR(DT23*CD24,"")</f>
        <v>-0</v>
      </c>
      <c r="EP24" s="28" t="n">
        <f aca="false">IFERROR(DU23*CE24,"")</f>
        <v>0</v>
      </c>
      <c r="EQ24" s="28" t="n">
        <f aca="false">IFERROR(DV23*CF24,"")</f>
        <v>-0</v>
      </c>
      <c r="ER24" s="28" t="n">
        <f aca="false">IFERROR(DW23*CG24,"")</f>
        <v>0</v>
      </c>
      <c r="ES24" s="28" t="n">
        <f aca="false">IF(ROW()=4,"",SUM(DX24:ER24))</f>
        <v>0</v>
      </c>
      <c r="ET24" s="29" t="n">
        <f aca="false">COUNTIF(AR24:BL24,"&gt;0")</f>
        <v>0</v>
      </c>
    </row>
    <row r="25" customFormat="false" ht="15" hidden="false" customHeight="false" outlineLevel="0" collapsed="false">
      <c r="A25" s="19" t="n">
        <v>38656</v>
      </c>
      <c r="B25" s="23" t="n">
        <f aca="false">ABS(EMFX_Data!X25-EMFX_Data!Y25)</f>
        <v>0.125375526314869</v>
      </c>
      <c r="C25" s="23" t="n">
        <f aca="false">ABS(EMFX_Data!X25-EMFX_Data!Z25)</f>
        <v>0.102923906566003</v>
      </c>
      <c r="D25" s="23" t="n">
        <f aca="false">ABS(EMFX_Data!X25-EMFX_Data!AA25)</f>
        <v>0.226257335826045</v>
      </c>
      <c r="E25" s="23" t="n">
        <f aca="false">ABS(EMFX_Data!X25-EMFX_Data!AB25)</f>
        <v>0.00120161402643948</v>
      </c>
      <c r="F25" s="23" t="n">
        <f aca="false">ABS(EMFX_Data!X25-EMFX_Data!AC25)</f>
        <v>0.0148250679643072</v>
      </c>
      <c r="G25" s="23" t="n">
        <f aca="false">ABS(EMFX_Data!X25-EMFX_Data!AD25)</f>
        <v>0.0904040936074519</v>
      </c>
      <c r="H25" s="23" t="n">
        <f aca="false">ABS(EMFX_Data!Y25-EMFX_Data!Z25)</f>
        <v>0.0224516197488658</v>
      </c>
      <c r="I25" s="23" t="n">
        <f aca="false">ABS(EMFX_Data!Y25-EMFX_Data!AA25)</f>
        <v>0.100881809511176</v>
      </c>
      <c r="J25" s="23" t="n">
        <f aca="false">ABS(EMFX_Data!Y25-EMFX_Data!AB25)</f>
        <v>0.126577140341309</v>
      </c>
      <c r="K25" s="23" t="n">
        <f aca="false">ABS(EMFX_Data!Y25-EMFX_Data!AC25)</f>
        <v>0.140200594279176</v>
      </c>
      <c r="L25" s="23" t="n">
        <f aca="false">ABS(EMFX_Data!Y25-EMFX_Data!AD25)</f>
        <v>0.0349714327074171</v>
      </c>
      <c r="M25" s="23" t="n">
        <f aca="false">ABS(EMFX_Data!Z25-EMFX_Data!AA25)</f>
        <v>0.123333429260041</v>
      </c>
      <c r="N25" s="23" t="n">
        <f aca="false">ABS(EMFX_Data!Z25-EMFX_Data!AB25)</f>
        <v>0.104125520592443</v>
      </c>
      <c r="O25" s="23" t="n">
        <f aca="false">ABS(EMFX_Data!Z25-EMFX_Data!AC25)</f>
        <v>0.11774897453031</v>
      </c>
      <c r="P25" s="23" t="n">
        <f aca="false">ABS(EMFX_Data!Z25-EMFX_Data!AD25)</f>
        <v>0.0125198129585513</v>
      </c>
      <c r="Q25" s="23" t="n">
        <f aca="false">ABS(EMFX_Data!AA25-EMFX_Data!AB25)</f>
        <v>0.227458949852484</v>
      </c>
      <c r="R25" s="23" t="n">
        <f aca="false">ABS(EMFX_Data!AA25-EMFX_Data!AC25)</f>
        <v>0.241082403790352</v>
      </c>
      <c r="S25" s="23" t="n">
        <f aca="false">ABS(EMFX_Data!AA25-EMFX_Data!AD25)</f>
        <v>0.135853242218593</v>
      </c>
      <c r="T25" s="23" t="n">
        <f aca="false">ABS(EMFX_Data!AB25-EMFX_Data!AC25)</f>
        <v>0.0136234539378677</v>
      </c>
      <c r="U25" s="23" t="n">
        <f aca="false">ABS(EMFX_Data!AB25-EMFX_Data!AD25)</f>
        <v>0.0916057076338914</v>
      </c>
      <c r="V25" s="23" t="n">
        <f aca="false">ABS(EMFX_Data!AC25-EMFX_Data!AD25)</f>
        <v>0.105229161571759</v>
      </c>
      <c r="W25" s="26" t="str">
        <f aca="false">IF(ROW()&lt;4+MinObs-1,"",IFERROR((B25-AVERAGE(B$4:B25))/STDEV(B$4:B25),""))</f>
        <v/>
      </c>
      <c r="X25" s="26" t="str">
        <f aca="false">IF(ROW()&lt;4+MinObs-1,"",IFERROR((C25-AVERAGE(C$4:C25))/STDEV(C$4:C25),""))</f>
        <v/>
      </c>
      <c r="Y25" s="26" t="str">
        <f aca="false">IF(ROW()&lt;4+MinObs-1,"",IFERROR((D25-AVERAGE(D$4:D25))/STDEV(D$4:D25),""))</f>
        <v/>
      </c>
      <c r="Z25" s="26" t="str">
        <f aca="false">IF(ROW()&lt;4+MinObs-1,"",IFERROR((E25-AVERAGE(E$4:E25))/STDEV(E$4:E25),""))</f>
        <v/>
      </c>
      <c r="AA25" s="26" t="str">
        <f aca="false">IF(ROW()&lt;4+MinObs-1,"",IFERROR((F25-AVERAGE(F$4:F25))/STDEV(F$4:F25),""))</f>
        <v/>
      </c>
      <c r="AB25" s="26" t="str">
        <f aca="false">IF(ROW()&lt;4+MinObs-1,"",IFERROR((G25-AVERAGE(G$4:G25))/STDEV(G$4:G25),""))</f>
        <v/>
      </c>
      <c r="AC25" s="26" t="str">
        <f aca="false">IF(ROW()&lt;4+MinObs-1,"",IFERROR((H25-AVERAGE(H$4:H25))/STDEV(H$4:H25),""))</f>
        <v/>
      </c>
      <c r="AD25" s="26" t="str">
        <f aca="false">IF(ROW()&lt;4+MinObs-1,"",IFERROR((I25-AVERAGE(I$4:I25))/STDEV(I$4:I25),""))</f>
        <v/>
      </c>
      <c r="AE25" s="26" t="str">
        <f aca="false">IF(ROW()&lt;4+MinObs-1,"",IFERROR((J25-AVERAGE(J$4:J25))/STDEV(J$4:J25),""))</f>
        <v/>
      </c>
      <c r="AF25" s="26" t="str">
        <f aca="false">IF(ROW()&lt;4+MinObs-1,"",IFERROR((K25-AVERAGE(K$4:K25))/STDEV(K$4:K25),""))</f>
        <v/>
      </c>
      <c r="AG25" s="26" t="str">
        <f aca="false">IF(ROW()&lt;4+MinObs-1,"",IFERROR((L25-AVERAGE(L$4:L25))/STDEV(L$4:L25),""))</f>
        <v/>
      </c>
      <c r="AH25" s="26" t="str">
        <f aca="false">IF(ROW()&lt;4+MinObs-1,"",IFERROR((M25-AVERAGE(M$4:M25))/STDEV(M$4:M25),""))</f>
        <v/>
      </c>
      <c r="AI25" s="26" t="str">
        <f aca="false">IF(ROW()&lt;4+MinObs-1,"",IFERROR((N25-AVERAGE(N$4:N25))/STDEV(N$4:N25),""))</f>
        <v/>
      </c>
      <c r="AJ25" s="26" t="str">
        <f aca="false">IF(ROW()&lt;4+MinObs-1,"",IFERROR((O25-AVERAGE(O$4:O25))/STDEV(O$4:O25),""))</f>
        <v/>
      </c>
      <c r="AK25" s="26" t="str">
        <f aca="false">IF(ROW()&lt;4+MinObs-1,"",IFERROR((P25-AVERAGE(P$4:P25))/STDEV(P$4:P25),""))</f>
        <v/>
      </c>
      <c r="AL25" s="26" t="str">
        <f aca="false">IF(ROW()&lt;4+MinObs-1,"",IFERROR((Q25-AVERAGE(Q$4:Q25))/STDEV(Q$4:Q25),""))</f>
        <v/>
      </c>
      <c r="AM25" s="26" t="str">
        <f aca="false">IF(ROW()&lt;4+MinObs-1,"",IFERROR((R25-AVERAGE(R$4:R25))/STDEV(R$4:R25),""))</f>
        <v/>
      </c>
      <c r="AN25" s="26" t="str">
        <f aca="false">IF(ROW()&lt;4+MinObs-1,"",IFERROR((S25-AVERAGE(S$4:S25))/STDEV(S$4:S25),""))</f>
        <v/>
      </c>
      <c r="AO25" s="26" t="str">
        <f aca="false">IF(ROW()&lt;4+MinObs-1,"",IFERROR((T25-AVERAGE(T$4:T25))/STDEV(T$4:T25),""))</f>
        <v/>
      </c>
      <c r="AP25" s="26" t="str">
        <f aca="false">IF(ROW()&lt;4+MinObs-1,"",IFERROR((U25-AVERAGE(U$4:U25))/STDEV(U$4:U25),""))</f>
        <v/>
      </c>
      <c r="AQ25" s="26" t="str">
        <f aca="false">IF(ROW()&lt;4+MinObs-1,"",IFERROR((V25-AVERAGE(V$4:V25))/STDEV(V$4:V25),""))</f>
        <v/>
      </c>
      <c r="AR25" s="26" t="n">
        <f aca="false">IF(W25="",0,IF(W25&gt;=z4,w4,IF(W25&gt;=z3,w3,IF(W25&gt;=zEntry,w2,IF(AND(W25&gt;=ExitZ,AR24&gt;0),w2,0)))))</f>
        <v>0</v>
      </c>
      <c r="AS25" s="26" t="n">
        <f aca="false">IF(X25="",0,IF(X25&gt;=z4,w4,IF(X25&gt;=z3,w3,IF(X25&gt;=zEntry,w2,IF(AND(X25&gt;=ExitZ,AS24&gt;0),w2,0)))))</f>
        <v>0</v>
      </c>
      <c r="AT25" s="26" t="n">
        <f aca="false">IF(Y25="",0,IF(Y25&gt;=z4,w4,IF(Y25&gt;=z3,w3,IF(Y25&gt;=zEntry,w2,IF(AND(Y25&gt;=ExitZ,AT24&gt;0),w2,0)))))</f>
        <v>0</v>
      </c>
      <c r="AU25" s="26" t="n">
        <f aca="false">IF(Z25="",0,IF(Z25&gt;=z4,w4,IF(Z25&gt;=z3,w3,IF(Z25&gt;=zEntry,w2,IF(AND(Z25&gt;=ExitZ,AU24&gt;0),w2,0)))))</f>
        <v>0</v>
      </c>
      <c r="AV25" s="26" t="n">
        <f aca="false">IF(AA25="",0,IF(AA25&gt;=z4,w4,IF(AA25&gt;=z3,w3,IF(AA25&gt;=zEntry,w2,IF(AND(AA25&gt;=ExitZ,AV24&gt;0),w2,0)))))</f>
        <v>0</v>
      </c>
      <c r="AW25" s="26" t="n">
        <f aca="false">IF(AB25="",0,IF(AB25&gt;=z4,w4,IF(AB25&gt;=z3,w3,IF(AB25&gt;=zEntry,w2,IF(AND(AB25&gt;=ExitZ,AW24&gt;0),w2,0)))))</f>
        <v>0</v>
      </c>
      <c r="AX25" s="26" t="n">
        <f aca="false">IF(AC25="",0,IF(AC25&gt;=z4,w4,IF(AC25&gt;=z3,w3,IF(AC25&gt;=zEntry,w2,IF(AND(AC25&gt;=ExitZ,AX24&gt;0),w2,0)))))</f>
        <v>0</v>
      </c>
      <c r="AY25" s="26" t="n">
        <f aca="false">IF(AD25="",0,IF(AD25&gt;=z4,w4,IF(AD25&gt;=z3,w3,IF(AD25&gt;=zEntry,w2,IF(AND(AD25&gt;=ExitZ,AY24&gt;0),w2,0)))))</f>
        <v>0</v>
      </c>
      <c r="AZ25" s="26" t="n">
        <f aca="false">IF(AE25="",0,IF(AE25&gt;=z4,w4,IF(AE25&gt;=z3,w3,IF(AE25&gt;=zEntry,w2,IF(AND(AE25&gt;=ExitZ,AZ24&gt;0),w2,0)))))</f>
        <v>0</v>
      </c>
      <c r="BA25" s="26" t="n">
        <f aca="false">IF(AF25="",0,IF(AF25&gt;=z4,w4,IF(AF25&gt;=z3,w3,IF(AF25&gt;=zEntry,w2,IF(AND(AF25&gt;=ExitZ,BA24&gt;0),w2,0)))))</f>
        <v>0</v>
      </c>
      <c r="BB25" s="26" t="n">
        <f aca="false">IF(AG25="",0,IF(AG25&gt;=z4,w4,IF(AG25&gt;=z3,w3,IF(AG25&gt;=zEntry,w2,IF(AND(AG25&gt;=ExitZ,BB24&gt;0),w2,0)))))</f>
        <v>0</v>
      </c>
      <c r="BC25" s="26" t="n">
        <f aca="false">IF(AH25="",0,IF(AH25&gt;=z4,w4,IF(AH25&gt;=z3,w3,IF(AH25&gt;=zEntry,w2,IF(AND(AH25&gt;=ExitZ,BC24&gt;0),w2,0)))))</f>
        <v>0</v>
      </c>
      <c r="BD25" s="26" t="n">
        <f aca="false">IF(AI25="",0,IF(AI25&gt;=z4,w4,IF(AI25&gt;=z3,w3,IF(AI25&gt;=zEntry,w2,IF(AND(AI25&gt;=ExitZ,BD24&gt;0),w2,0)))))</f>
        <v>0</v>
      </c>
      <c r="BE25" s="26" t="n">
        <f aca="false">IF(AJ25="",0,IF(AJ25&gt;=z4,w4,IF(AJ25&gt;=z3,w3,IF(AJ25&gt;=zEntry,w2,IF(AND(AJ25&gt;=ExitZ,BE24&gt;0),w2,0)))))</f>
        <v>0</v>
      </c>
      <c r="BF25" s="26" t="n">
        <f aca="false">IF(AK25="",0,IF(AK25&gt;=z4,w4,IF(AK25&gt;=z3,w3,IF(AK25&gt;=zEntry,w2,IF(AND(AK25&gt;=ExitZ,BF24&gt;0),w2,0)))))</f>
        <v>0</v>
      </c>
      <c r="BG25" s="26" t="n">
        <f aca="false">IF(AL25="",0,IF(AL25&gt;=z4,w4,IF(AL25&gt;=z3,w3,IF(AL25&gt;=zEntry,w2,IF(AND(AL25&gt;=ExitZ,BG24&gt;0),w2,0)))))</f>
        <v>0</v>
      </c>
      <c r="BH25" s="26" t="n">
        <f aca="false">IF(AM25="",0,IF(AM25&gt;=z4,w4,IF(AM25&gt;=z3,w3,IF(AM25&gt;=zEntry,w2,IF(AND(AM25&gt;=ExitZ,BH24&gt;0),w2,0)))))</f>
        <v>0</v>
      </c>
      <c r="BI25" s="26" t="n">
        <f aca="false">IF(AN25="",0,IF(AN25&gt;=z4,w4,IF(AN25&gt;=z3,w3,IF(AN25&gt;=zEntry,w2,IF(AND(AN25&gt;=ExitZ,BI24&gt;0),w2,0)))))</f>
        <v>0</v>
      </c>
      <c r="BJ25" s="26" t="n">
        <f aca="false">IF(AO25="",0,IF(AO25&gt;=z4,w4,IF(AO25&gt;=z3,w3,IF(AO25&gt;=zEntry,w2,IF(AND(AO25&gt;=ExitZ,BJ24&gt;0),w2,0)))))</f>
        <v>0</v>
      </c>
      <c r="BK25" s="26" t="n">
        <f aca="false">IF(AP25="",0,IF(AP25&gt;=z4,w4,IF(AP25&gt;=z3,w3,IF(AP25&gt;=zEntry,w2,IF(AND(AP25&gt;=ExitZ,BK24&gt;0),w2,0)))))</f>
        <v>0</v>
      </c>
      <c r="BL25" s="26" t="n">
        <f aca="false">IF(AQ25="",0,IF(AQ25&gt;=z4,w4,IF(AQ25&gt;=z3,w3,IF(AQ25&gt;=zEntry,w2,IF(AND(AQ25&gt;=ExitZ,BL24&gt;0),w2,0)))))</f>
        <v>0</v>
      </c>
      <c r="BM25" s="23" t="n">
        <f aca="false">IF(EMFX_Data!X24&gt;=EMFX_Data!Y24,EMFX_Data!AE25-EMFX_Data!AF25,EMFX_Data!AF25-EMFX_Data!AE25)</f>
        <v>-0.0275173237431532</v>
      </c>
      <c r="BN25" s="23" t="n">
        <f aca="false">IF(EMFX_Data!X24&gt;=EMFX_Data!Z24,EMFX_Data!AE25-EMFX_Data!AG25,EMFX_Data!AG25-EMFX_Data!AE25)</f>
        <v>-0.044003544881542</v>
      </c>
      <c r="BO25" s="23" t="n">
        <f aca="false">IF(EMFX_Data!X24&gt;=EMFX_Data!AA24,EMFX_Data!AE25-EMFX_Data!AH25,EMFX_Data!AH25-EMFX_Data!AE25)</f>
        <v>-0.0510751287558437</v>
      </c>
      <c r="BP25" s="23" t="n">
        <f aca="false">IF(EMFX_Data!X24&gt;=EMFX_Data!AB24,EMFX_Data!AE25-EMFX_Data!AI25,EMFX_Data!AI25-EMFX_Data!AE25)</f>
        <v>0.0110172518875464</v>
      </c>
      <c r="BQ25" s="23" t="n">
        <f aca="false">IF(EMFX_Data!X24&gt;=EMFX_Data!AC24,EMFX_Data!AE25-EMFX_Data!AJ25,EMFX_Data!AJ25-EMFX_Data!AE25)</f>
        <v>-0.0136448992243458</v>
      </c>
      <c r="BR25" s="23" t="n">
        <f aca="false">IF(EMFX_Data!X24&gt;=EMFX_Data!AD24,EMFX_Data!AE25-EMFX_Data!AK25,EMFX_Data!AK25-EMFX_Data!AE25)</f>
        <v>-0.0323590172427195</v>
      </c>
      <c r="BS25" s="23" t="n">
        <f aca="false">IF(EMFX_Data!Y24&gt;=EMFX_Data!Z24,EMFX_Data!AF25-EMFX_Data!AG25,EMFX_Data!AG25-EMFX_Data!AF25)</f>
        <v>0.0164862211383887</v>
      </c>
      <c r="BT25" s="23" t="n">
        <f aca="false">IF(EMFX_Data!Y24&gt;=EMFX_Data!AA24,EMFX_Data!AF25-EMFX_Data!AH25,EMFX_Data!AH25-EMFX_Data!AF25)</f>
        <v>-0.0235578050126904</v>
      </c>
      <c r="BU25" s="23" t="n">
        <f aca="false">IF(EMFX_Data!Y24&gt;=EMFX_Data!AB24,EMFX_Data!AF25-EMFX_Data!AI25,EMFX_Data!AI25-EMFX_Data!AF25)</f>
        <v>-0.0165000718556069</v>
      </c>
      <c r="BV25" s="23" t="n">
        <f aca="false">IF(EMFX_Data!Y24&gt;=EMFX_Data!AC24,EMFX_Data!AF25-EMFX_Data!AJ25,EMFX_Data!AJ25-EMFX_Data!AF25)</f>
        <v>-0.0411622229674991</v>
      </c>
      <c r="BW25" s="23" t="n">
        <f aca="false">IF(EMFX_Data!Y24&gt;=EMFX_Data!AD24,EMFX_Data!AF25-EMFX_Data!AK25,EMFX_Data!AK25-EMFX_Data!AF25)</f>
        <v>0.00484169349956621</v>
      </c>
      <c r="BX25" s="23" t="n">
        <f aca="false">IF(EMFX_Data!Z24&gt;=EMFX_Data!AA24,EMFX_Data!AG25-EMFX_Data!AH25,EMFX_Data!AH25-EMFX_Data!AG25)</f>
        <v>-0.0070715838743017</v>
      </c>
      <c r="BY25" s="23" t="n">
        <f aca="false">IF(EMFX_Data!Z24&gt;=EMFX_Data!AB24,EMFX_Data!AG25-EMFX_Data!AI25,EMFX_Data!AI25-EMFX_Data!AG25)</f>
        <v>-0.0329862929939956</v>
      </c>
      <c r="BZ25" s="23" t="n">
        <f aca="false">IF(EMFX_Data!Z24&gt;=EMFX_Data!AC24,EMFX_Data!AG25-EMFX_Data!AJ25,EMFX_Data!AJ25-EMFX_Data!AG25)</f>
        <v>-0.0576484441058878</v>
      </c>
      <c r="CA25" s="23" t="n">
        <f aca="false">IF(EMFX_Data!Z24&gt;=EMFX_Data!AD24,EMFX_Data!AG25-EMFX_Data!AK25,EMFX_Data!AK25-EMFX_Data!AG25)</f>
        <v>-0.0116445276388225</v>
      </c>
      <c r="CB25" s="23" t="n">
        <f aca="false">IF(EMFX_Data!AA24&gt;=EMFX_Data!AB24,EMFX_Data!AH25-EMFX_Data!AI25,EMFX_Data!AI25-EMFX_Data!AH25)</f>
        <v>-0.0400578768682973</v>
      </c>
      <c r="CC25" s="23" t="n">
        <f aca="false">IF(EMFX_Data!AA24&gt;=EMFX_Data!AC24,EMFX_Data!AH25-EMFX_Data!AJ25,EMFX_Data!AJ25-EMFX_Data!AH25)</f>
        <v>-0.0647200279801895</v>
      </c>
      <c r="CD25" s="23" t="n">
        <f aca="false">IF(EMFX_Data!AA24&gt;=EMFX_Data!AD24,EMFX_Data!AH25-EMFX_Data!AK25,EMFX_Data!AK25-EMFX_Data!AH25)</f>
        <v>-0.0187161115131242</v>
      </c>
      <c r="CE25" s="23" t="n">
        <f aca="false">IF(EMFX_Data!AB24&gt;=EMFX_Data!AC24,EMFX_Data!AI25-EMFX_Data!AJ25,EMFX_Data!AJ25-EMFX_Data!AI25)</f>
        <v>0.0246621511118922</v>
      </c>
      <c r="CF25" s="23" t="n">
        <f aca="false">IF(EMFX_Data!AB24&gt;=EMFX_Data!AD24,EMFX_Data!AI25-EMFX_Data!AK25,EMFX_Data!AK25-EMFX_Data!AI25)</f>
        <v>-0.0213417653551731</v>
      </c>
      <c r="CG25" s="23" t="n">
        <f aca="false">IF(EMFX_Data!AC24&gt;=EMFX_Data!AD24,EMFX_Data!AJ25-EMFX_Data!AK25,EMFX_Data!AK25-EMFX_Data!AJ25)</f>
        <v>-0.0460039164670653</v>
      </c>
      <c r="CH25" s="27" t="str">
        <f aca="false">IF(ROW()&lt;4+VolLB,"",STDEV(INDEX($BM:$BM,ROW()-VolLB+1):INDEX($BM:$BM,ROW()))*SQRT(12))</f>
        <v/>
      </c>
      <c r="CI25" s="27" t="str">
        <f aca="false">IF(ROW()&lt;4+VolLB,"",STDEV(INDEX($BN:$BN,ROW()-VolLB+1):INDEX($BN:$BN,ROW()))*SQRT(12))</f>
        <v/>
      </c>
      <c r="CJ25" s="27" t="str">
        <f aca="false">IF(ROW()&lt;4+VolLB,"",STDEV(INDEX($BO:$BO,ROW()-VolLB+1):INDEX($BO:$BO,ROW()))*SQRT(12))</f>
        <v/>
      </c>
      <c r="CK25" s="27" t="str">
        <f aca="false">IF(ROW()&lt;4+VolLB,"",STDEV(INDEX($BP:$BP,ROW()-VolLB+1):INDEX($BP:$BP,ROW()))*SQRT(12))</f>
        <v/>
      </c>
      <c r="CL25" s="27" t="str">
        <f aca="false">IF(ROW()&lt;4+VolLB,"",STDEV(INDEX($BQ:$BQ,ROW()-VolLB+1):INDEX($BQ:$BQ,ROW()))*SQRT(12))</f>
        <v/>
      </c>
      <c r="CM25" s="27" t="str">
        <f aca="false">IF(ROW()&lt;4+VolLB,"",STDEV(INDEX($BR:$BR,ROW()-VolLB+1):INDEX($BR:$BR,ROW()))*SQRT(12))</f>
        <v/>
      </c>
      <c r="CN25" s="27" t="str">
        <f aca="false">IF(ROW()&lt;4+VolLB,"",STDEV(INDEX($BS:$BS,ROW()-VolLB+1):INDEX($BS:$BS,ROW()))*SQRT(12))</f>
        <v/>
      </c>
      <c r="CO25" s="27" t="str">
        <f aca="false">IF(ROW()&lt;4+VolLB,"",STDEV(INDEX($BT:$BT,ROW()-VolLB+1):INDEX($BT:$BT,ROW()))*SQRT(12))</f>
        <v/>
      </c>
      <c r="CP25" s="27" t="str">
        <f aca="false">IF(ROW()&lt;4+VolLB,"",STDEV(INDEX($BU:$BU,ROW()-VolLB+1):INDEX($BU:$BU,ROW()))*SQRT(12))</f>
        <v/>
      </c>
      <c r="CQ25" s="27" t="str">
        <f aca="false">IF(ROW()&lt;4+VolLB,"",STDEV(INDEX($BV:$BV,ROW()-VolLB+1):INDEX($BV:$BV,ROW()))*SQRT(12))</f>
        <v/>
      </c>
      <c r="CR25" s="27" t="str">
        <f aca="false">IF(ROW()&lt;4+VolLB,"",STDEV(INDEX($BW:$BW,ROW()-VolLB+1):INDEX($BW:$BW,ROW()))*SQRT(12))</f>
        <v/>
      </c>
      <c r="CS25" s="27" t="str">
        <f aca="false">IF(ROW()&lt;4+VolLB,"",STDEV(INDEX($BX:$BX,ROW()-VolLB+1):INDEX($BX:$BX,ROW()))*SQRT(12))</f>
        <v/>
      </c>
      <c r="CT25" s="27" t="str">
        <f aca="false">IF(ROW()&lt;4+VolLB,"",STDEV(INDEX($BY:$BY,ROW()-VolLB+1):INDEX($BY:$BY,ROW()))*SQRT(12))</f>
        <v/>
      </c>
      <c r="CU25" s="27" t="str">
        <f aca="false">IF(ROW()&lt;4+VolLB,"",STDEV(INDEX($BZ:$BZ,ROW()-VolLB+1):INDEX($BZ:$BZ,ROW()))*SQRT(12))</f>
        <v/>
      </c>
      <c r="CV25" s="27" t="str">
        <f aca="false">IF(ROW()&lt;4+VolLB,"",STDEV(INDEX($CA:$CA,ROW()-VolLB+1):INDEX($CA:$CA,ROW()))*SQRT(12))</f>
        <v/>
      </c>
      <c r="CW25" s="27" t="str">
        <f aca="false">IF(ROW()&lt;4+VolLB,"",STDEV(INDEX($CB:$CB,ROW()-VolLB+1):INDEX($CB:$CB,ROW()))*SQRT(12))</f>
        <v/>
      </c>
      <c r="CX25" s="27" t="str">
        <f aca="false">IF(ROW()&lt;4+VolLB,"",STDEV(INDEX($CC:$CC,ROW()-VolLB+1):INDEX($CC:$CC,ROW()))*SQRT(12))</f>
        <v/>
      </c>
      <c r="CY25" s="27" t="str">
        <f aca="false">IF(ROW()&lt;4+VolLB,"",STDEV(INDEX($CD:$CD,ROW()-VolLB+1):INDEX($CD:$CD,ROW()))*SQRT(12))</f>
        <v/>
      </c>
      <c r="CZ25" s="27" t="str">
        <f aca="false">IF(ROW()&lt;4+VolLB,"",STDEV(INDEX($CE:$CE,ROW()-VolLB+1):INDEX($CE:$CE,ROW()))*SQRT(12))</f>
        <v/>
      </c>
      <c r="DA25" s="27" t="str">
        <f aca="false">IF(ROW()&lt;4+VolLB,"",STDEV(INDEX($CF:$CF,ROW()-VolLB+1):INDEX($CF:$CF,ROW()))*SQRT(12))</f>
        <v/>
      </c>
      <c r="DB25" s="27" t="str">
        <f aca="false">IF(ROW()&lt;4+VolLB,"",STDEV(INDEX($CG:$CG,ROW()-VolLB+1):INDEX($CG:$CG,ROW()))*SQRT(12))</f>
        <v/>
      </c>
      <c r="DC25" s="26" t="n">
        <f aca="false">IF(OR(AR25=0,CH25="",CH25=0),0,AR25*MIN(MaxScal,TgtVol/CH25))</f>
        <v>0</v>
      </c>
      <c r="DD25" s="26" t="n">
        <f aca="false">IF(OR(AS25=0,CI25="",CI25=0),0,AS25*MIN(MaxScal,TgtVol/CI25))</f>
        <v>0</v>
      </c>
      <c r="DE25" s="26" t="n">
        <f aca="false">IF(OR(AT25=0,CJ25="",CJ25=0),0,AT25*MIN(MaxScal,TgtVol/CJ25))</f>
        <v>0</v>
      </c>
      <c r="DF25" s="26" t="n">
        <f aca="false">IF(OR(AU25=0,CK25="",CK25=0),0,AU25*MIN(MaxScal,TgtVol/CK25))</f>
        <v>0</v>
      </c>
      <c r="DG25" s="26" t="n">
        <f aca="false">IF(OR(AV25=0,CL25="",CL25=0),0,AV25*MIN(MaxScal,TgtVol/CL25))</f>
        <v>0</v>
      </c>
      <c r="DH25" s="26" t="n">
        <f aca="false">IF(OR(AW25=0,CM25="",CM25=0),0,AW25*MIN(MaxScal,TgtVol/CM25))</f>
        <v>0</v>
      </c>
      <c r="DI25" s="26" t="n">
        <f aca="false">IF(OR(AX25=0,CN25="",CN25=0),0,AX25*MIN(MaxScal,TgtVol/CN25))</f>
        <v>0</v>
      </c>
      <c r="DJ25" s="26" t="n">
        <f aca="false">IF(OR(AY25=0,CO25="",CO25=0),0,AY25*MIN(MaxScal,TgtVol/CO25))</f>
        <v>0</v>
      </c>
      <c r="DK25" s="26" t="n">
        <f aca="false">IF(OR(AZ25=0,CP25="",CP25=0),0,AZ25*MIN(MaxScal,TgtVol/CP25))</f>
        <v>0</v>
      </c>
      <c r="DL25" s="26" t="n">
        <f aca="false">IF(OR(BA25=0,CQ25="",CQ25=0),0,BA25*MIN(MaxScal,TgtVol/CQ25))</f>
        <v>0</v>
      </c>
      <c r="DM25" s="26" t="n">
        <f aca="false">IF(OR(BB25=0,CR25="",CR25=0),0,BB25*MIN(MaxScal,TgtVol/CR25))</f>
        <v>0</v>
      </c>
      <c r="DN25" s="26" t="n">
        <f aca="false">IF(OR(BC25=0,CS25="",CS25=0),0,BC25*MIN(MaxScal,TgtVol/CS25))</f>
        <v>0</v>
      </c>
      <c r="DO25" s="26" t="n">
        <f aca="false">IF(OR(BD25=0,CT25="",CT25=0),0,BD25*MIN(MaxScal,TgtVol/CT25))</f>
        <v>0</v>
      </c>
      <c r="DP25" s="26" t="n">
        <f aca="false">IF(OR(BE25=0,CU25="",CU25=0),0,BE25*MIN(MaxScal,TgtVol/CU25))</f>
        <v>0</v>
      </c>
      <c r="DQ25" s="26" t="n">
        <f aca="false">IF(OR(BF25=0,CV25="",CV25=0),0,BF25*MIN(MaxScal,TgtVol/CV25))</f>
        <v>0</v>
      </c>
      <c r="DR25" s="26" t="n">
        <f aca="false">IF(OR(BG25=0,CW25="",CW25=0),0,BG25*MIN(MaxScal,TgtVol/CW25))</f>
        <v>0</v>
      </c>
      <c r="DS25" s="26" t="n">
        <f aca="false">IF(OR(BH25=0,CX25="",CX25=0),0,BH25*MIN(MaxScal,TgtVol/CX25))</f>
        <v>0</v>
      </c>
      <c r="DT25" s="26" t="n">
        <f aca="false">IF(OR(BI25=0,CY25="",CY25=0),0,BI25*MIN(MaxScal,TgtVol/CY25))</f>
        <v>0</v>
      </c>
      <c r="DU25" s="26" t="n">
        <f aca="false">IF(OR(BJ25=0,CZ25="",CZ25=0),0,BJ25*MIN(MaxScal,TgtVol/CZ25))</f>
        <v>0</v>
      </c>
      <c r="DV25" s="26" t="n">
        <f aca="false">IF(OR(BK25=0,DA25="",DA25=0),0,BK25*MIN(MaxScal,TgtVol/DA25))</f>
        <v>0</v>
      </c>
      <c r="DW25" s="26" t="n">
        <f aca="false">IF(OR(BL25=0,DB25="",DB25=0),0,BL25*MIN(MaxScal,TgtVol/DB25))</f>
        <v>0</v>
      </c>
      <c r="DX25" s="28" t="n">
        <f aca="false">IFERROR(DC24*BM25,"")</f>
        <v>-0</v>
      </c>
      <c r="DY25" s="28" t="n">
        <f aca="false">IFERROR(DD24*BN25,"")</f>
        <v>-0</v>
      </c>
      <c r="DZ25" s="28" t="n">
        <f aca="false">IFERROR(DE24*BO25,"")</f>
        <v>-0</v>
      </c>
      <c r="EA25" s="28" t="n">
        <f aca="false">IFERROR(DF24*BP25,"")</f>
        <v>0</v>
      </c>
      <c r="EB25" s="28" t="n">
        <f aca="false">IFERROR(DG24*BQ25,"")</f>
        <v>-0</v>
      </c>
      <c r="EC25" s="28" t="n">
        <f aca="false">IFERROR(DH24*BR25,"")</f>
        <v>-0</v>
      </c>
      <c r="ED25" s="28" t="n">
        <f aca="false">IFERROR(DI24*BS25,"")</f>
        <v>0</v>
      </c>
      <c r="EE25" s="28" t="n">
        <f aca="false">IFERROR(DJ24*BT25,"")</f>
        <v>-0</v>
      </c>
      <c r="EF25" s="28" t="n">
        <f aca="false">IFERROR(DK24*BU25,"")</f>
        <v>-0</v>
      </c>
      <c r="EG25" s="28" t="n">
        <f aca="false">IFERROR(DL24*BV25,"")</f>
        <v>-0</v>
      </c>
      <c r="EH25" s="28" t="n">
        <f aca="false">IFERROR(DM24*BW25,"")</f>
        <v>0</v>
      </c>
      <c r="EI25" s="28" t="n">
        <f aca="false">IFERROR(DN24*BX25,"")</f>
        <v>-0</v>
      </c>
      <c r="EJ25" s="28" t="n">
        <f aca="false">IFERROR(DO24*BY25,"")</f>
        <v>-0</v>
      </c>
      <c r="EK25" s="28" t="n">
        <f aca="false">IFERROR(DP24*BZ25,"")</f>
        <v>-0</v>
      </c>
      <c r="EL25" s="28" t="n">
        <f aca="false">IFERROR(DQ24*CA25,"")</f>
        <v>-0</v>
      </c>
      <c r="EM25" s="28" t="n">
        <f aca="false">IFERROR(DR24*CB25,"")</f>
        <v>-0</v>
      </c>
      <c r="EN25" s="28" t="n">
        <f aca="false">IFERROR(DS24*CC25,"")</f>
        <v>-0</v>
      </c>
      <c r="EO25" s="28" t="n">
        <f aca="false">IFERROR(DT24*CD25,"")</f>
        <v>-0</v>
      </c>
      <c r="EP25" s="28" t="n">
        <f aca="false">IFERROR(DU24*CE25,"")</f>
        <v>0</v>
      </c>
      <c r="EQ25" s="28" t="n">
        <f aca="false">IFERROR(DV24*CF25,"")</f>
        <v>-0</v>
      </c>
      <c r="ER25" s="28" t="n">
        <f aca="false">IFERROR(DW24*CG25,"")</f>
        <v>-0</v>
      </c>
      <c r="ES25" s="28" t="n">
        <f aca="false">IF(ROW()=4,"",SUM(DX25:ER25))</f>
        <v>0</v>
      </c>
      <c r="ET25" s="29" t="n">
        <f aca="false">COUNTIF(AR25:BL25,"&gt;0")</f>
        <v>0</v>
      </c>
    </row>
    <row r="26" customFormat="false" ht="15" hidden="false" customHeight="false" outlineLevel="0" collapsed="false">
      <c r="A26" s="19" t="n">
        <v>38686</v>
      </c>
      <c r="B26" s="23" t="n">
        <f aca="false">ABS(EMFX_Data!X26-EMFX_Data!Y26)</f>
        <v>0.111476645271768</v>
      </c>
      <c r="C26" s="23" t="n">
        <f aca="false">ABS(EMFX_Data!X26-EMFX_Data!Z26)</f>
        <v>0.0491715094871292</v>
      </c>
      <c r="D26" s="23" t="n">
        <f aca="false">ABS(EMFX_Data!X26-EMFX_Data!AA26)</f>
        <v>0.241015712020628</v>
      </c>
      <c r="E26" s="23" t="n">
        <f aca="false">ABS(EMFX_Data!X26-EMFX_Data!AB26)</f>
        <v>0.0019922344309462</v>
      </c>
      <c r="F26" s="23" t="n">
        <f aca="false">ABS(EMFX_Data!X26-EMFX_Data!AC26)</f>
        <v>0.0200187725769814</v>
      </c>
      <c r="G26" s="23" t="n">
        <f aca="false">ABS(EMFX_Data!X26-EMFX_Data!AD26)</f>
        <v>0.119524007630702</v>
      </c>
      <c r="H26" s="23" t="n">
        <f aca="false">ABS(EMFX_Data!Y26-EMFX_Data!Z26)</f>
        <v>0.0623051357846389</v>
      </c>
      <c r="I26" s="23" t="n">
        <f aca="false">ABS(EMFX_Data!Y26-EMFX_Data!AA26)</f>
        <v>0.12953906674886</v>
      </c>
      <c r="J26" s="23" t="n">
        <f aca="false">ABS(EMFX_Data!Y26-EMFX_Data!AB26)</f>
        <v>0.113468879702714</v>
      </c>
      <c r="K26" s="23" t="n">
        <f aca="false">ABS(EMFX_Data!Y26-EMFX_Data!AC26)</f>
        <v>0.13149541784875</v>
      </c>
      <c r="L26" s="23" t="n">
        <f aca="false">ABS(EMFX_Data!Y26-EMFX_Data!AD26)</f>
        <v>0.00804736235893433</v>
      </c>
      <c r="M26" s="23" t="n">
        <f aca="false">ABS(EMFX_Data!Z26-EMFX_Data!AA26)</f>
        <v>0.191844202533499</v>
      </c>
      <c r="N26" s="23" t="n">
        <f aca="false">ABS(EMFX_Data!Z26-EMFX_Data!AB26)</f>
        <v>0.0511637439180754</v>
      </c>
      <c r="O26" s="23" t="n">
        <f aca="false">ABS(EMFX_Data!Z26-EMFX_Data!AC26)</f>
        <v>0.0691902820641106</v>
      </c>
      <c r="P26" s="23" t="n">
        <f aca="false">ABS(EMFX_Data!Z26-EMFX_Data!AD26)</f>
        <v>0.0703524981435733</v>
      </c>
      <c r="Q26" s="23" t="n">
        <f aca="false">ABS(EMFX_Data!AA26-EMFX_Data!AB26)</f>
        <v>0.243007946451574</v>
      </c>
      <c r="R26" s="23" t="n">
        <f aca="false">ABS(EMFX_Data!AA26-EMFX_Data!AC26)</f>
        <v>0.26103448459761</v>
      </c>
      <c r="S26" s="23" t="n">
        <f aca="false">ABS(EMFX_Data!AA26-EMFX_Data!AD26)</f>
        <v>0.121491704389926</v>
      </c>
      <c r="T26" s="23" t="n">
        <f aca="false">ABS(EMFX_Data!AB26-EMFX_Data!AC26)</f>
        <v>0.0180265381460352</v>
      </c>
      <c r="U26" s="23" t="n">
        <f aca="false">ABS(EMFX_Data!AB26-EMFX_Data!AD26)</f>
        <v>0.121516242061649</v>
      </c>
      <c r="V26" s="23" t="n">
        <f aca="false">ABS(EMFX_Data!AC26-EMFX_Data!AD26)</f>
        <v>0.139542780207684</v>
      </c>
      <c r="W26" s="26" t="str">
        <f aca="false">IF(ROW()&lt;4+MinObs-1,"",IFERROR((B26-AVERAGE(B$4:B26))/STDEV(B$4:B26),""))</f>
        <v/>
      </c>
      <c r="X26" s="26" t="str">
        <f aca="false">IF(ROW()&lt;4+MinObs-1,"",IFERROR((C26-AVERAGE(C$4:C26))/STDEV(C$4:C26),""))</f>
        <v/>
      </c>
      <c r="Y26" s="26" t="str">
        <f aca="false">IF(ROW()&lt;4+MinObs-1,"",IFERROR((D26-AVERAGE(D$4:D26))/STDEV(D$4:D26),""))</f>
        <v/>
      </c>
      <c r="Z26" s="26" t="str">
        <f aca="false">IF(ROW()&lt;4+MinObs-1,"",IFERROR((E26-AVERAGE(E$4:E26))/STDEV(E$4:E26),""))</f>
        <v/>
      </c>
      <c r="AA26" s="26" t="str">
        <f aca="false">IF(ROW()&lt;4+MinObs-1,"",IFERROR((F26-AVERAGE(F$4:F26))/STDEV(F$4:F26),""))</f>
        <v/>
      </c>
      <c r="AB26" s="26" t="str">
        <f aca="false">IF(ROW()&lt;4+MinObs-1,"",IFERROR((G26-AVERAGE(G$4:G26))/STDEV(G$4:G26),""))</f>
        <v/>
      </c>
      <c r="AC26" s="26" t="str">
        <f aca="false">IF(ROW()&lt;4+MinObs-1,"",IFERROR((H26-AVERAGE(H$4:H26))/STDEV(H$4:H26),""))</f>
        <v/>
      </c>
      <c r="AD26" s="26" t="str">
        <f aca="false">IF(ROW()&lt;4+MinObs-1,"",IFERROR((I26-AVERAGE(I$4:I26))/STDEV(I$4:I26),""))</f>
        <v/>
      </c>
      <c r="AE26" s="26" t="str">
        <f aca="false">IF(ROW()&lt;4+MinObs-1,"",IFERROR((J26-AVERAGE(J$4:J26))/STDEV(J$4:J26),""))</f>
        <v/>
      </c>
      <c r="AF26" s="26" t="str">
        <f aca="false">IF(ROW()&lt;4+MinObs-1,"",IFERROR((K26-AVERAGE(K$4:K26))/STDEV(K$4:K26),""))</f>
        <v/>
      </c>
      <c r="AG26" s="26" t="str">
        <f aca="false">IF(ROW()&lt;4+MinObs-1,"",IFERROR((L26-AVERAGE(L$4:L26))/STDEV(L$4:L26),""))</f>
        <v/>
      </c>
      <c r="AH26" s="26" t="str">
        <f aca="false">IF(ROW()&lt;4+MinObs-1,"",IFERROR((M26-AVERAGE(M$4:M26))/STDEV(M$4:M26),""))</f>
        <v/>
      </c>
      <c r="AI26" s="26" t="str">
        <f aca="false">IF(ROW()&lt;4+MinObs-1,"",IFERROR((N26-AVERAGE(N$4:N26))/STDEV(N$4:N26),""))</f>
        <v/>
      </c>
      <c r="AJ26" s="26" t="str">
        <f aca="false">IF(ROW()&lt;4+MinObs-1,"",IFERROR((O26-AVERAGE(O$4:O26))/STDEV(O$4:O26),""))</f>
        <v/>
      </c>
      <c r="AK26" s="26" t="str">
        <f aca="false">IF(ROW()&lt;4+MinObs-1,"",IFERROR((P26-AVERAGE(P$4:P26))/STDEV(P$4:P26),""))</f>
        <v/>
      </c>
      <c r="AL26" s="26" t="str">
        <f aca="false">IF(ROW()&lt;4+MinObs-1,"",IFERROR((Q26-AVERAGE(Q$4:Q26))/STDEV(Q$4:Q26),""))</f>
        <v/>
      </c>
      <c r="AM26" s="26" t="str">
        <f aca="false">IF(ROW()&lt;4+MinObs-1,"",IFERROR((R26-AVERAGE(R$4:R26))/STDEV(R$4:R26),""))</f>
        <v/>
      </c>
      <c r="AN26" s="26" t="str">
        <f aca="false">IF(ROW()&lt;4+MinObs-1,"",IFERROR((S26-AVERAGE(S$4:S26))/STDEV(S$4:S26),""))</f>
        <v/>
      </c>
      <c r="AO26" s="26" t="str">
        <f aca="false">IF(ROW()&lt;4+MinObs-1,"",IFERROR((T26-AVERAGE(T$4:T26))/STDEV(T$4:T26),""))</f>
        <v/>
      </c>
      <c r="AP26" s="26" t="str">
        <f aca="false">IF(ROW()&lt;4+MinObs-1,"",IFERROR((U26-AVERAGE(U$4:U26))/STDEV(U$4:U26),""))</f>
        <v/>
      </c>
      <c r="AQ26" s="26" t="str">
        <f aca="false">IF(ROW()&lt;4+MinObs-1,"",IFERROR((V26-AVERAGE(V$4:V26))/STDEV(V$4:V26),""))</f>
        <v/>
      </c>
      <c r="AR26" s="26" t="n">
        <f aca="false">IF(W26="",0,IF(W26&gt;=z4,w4,IF(W26&gt;=z3,w3,IF(W26&gt;=zEntry,w2,IF(AND(W26&gt;=ExitZ,AR25&gt;0),w2,0)))))</f>
        <v>0</v>
      </c>
      <c r="AS26" s="26" t="n">
        <f aca="false">IF(X26="",0,IF(X26&gt;=z4,w4,IF(X26&gt;=z3,w3,IF(X26&gt;=zEntry,w2,IF(AND(X26&gt;=ExitZ,AS25&gt;0),w2,0)))))</f>
        <v>0</v>
      </c>
      <c r="AT26" s="26" t="n">
        <f aca="false">IF(Y26="",0,IF(Y26&gt;=z4,w4,IF(Y26&gt;=z3,w3,IF(Y26&gt;=zEntry,w2,IF(AND(Y26&gt;=ExitZ,AT25&gt;0),w2,0)))))</f>
        <v>0</v>
      </c>
      <c r="AU26" s="26" t="n">
        <f aca="false">IF(Z26="",0,IF(Z26&gt;=z4,w4,IF(Z26&gt;=z3,w3,IF(Z26&gt;=zEntry,w2,IF(AND(Z26&gt;=ExitZ,AU25&gt;0),w2,0)))))</f>
        <v>0</v>
      </c>
      <c r="AV26" s="26" t="n">
        <f aca="false">IF(AA26="",0,IF(AA26&gt;=z4,w4,IF(AA26&gt;=z3,w3,IF(AA26&gt;=zEntry,w2,IF(AND(AA26&gt;=ExitZ,AV25&gt;0),w2,0)))))</f>
        <v>0</v>
      </c>
      <c r="AW26" s="26" t="n">
        <f aca="false">IF(AB26="",0,IF(AB26&gt;=z4,w4,IF(AB26&gt;=z3,w3,IF(AB26&gt;=zEntry,w2,IF(AND(AB26&gt;=ExitZ,AW25&gt;0),w2,0)))))</f>
        <v>0</v>
      </c>
      <c r="AX26" s="26" t="n">
        <f aca="false">IF(AC26="",0,IF(AC26&gt;=z4,w4,IF(AC26&gt;=z3,w3,IF(AC26&gt;=zEntry,w2,IF(AND(AC26&gt;=ExitZ,AX25&gt;0),w2,0)))))</f>
        <v>0</v>
      </c>
      <c r="AY26" s="26" t="n">
        <f aca="false">IF(AD26="",0,IF(AD26&gt;=z4,w4,IF(AD26&gt;=z3,w3,IF(AD26&gt;=zEntry,w2,IF(AND(AD26&gt;=ExitZ,AY25&gt;0),w2,0)))))</f>
        <v>0</v>
      </c>
      <c r="AZ26" s="26" t="n">
        <f aca="false">IF(AE26="",0,IF(AE26&gt;=z4,w4,IF(AE26&gt;=z3,w3,IF(AE26&gt;=zEntry,w2,IF(AND(AE26&gt;=ExitZ,AZ25&gt;0),w2,0)))))</f>
        <v>0</v>
      </c>
      <c r="BA26" s="26" t="n">
        <f aca="false">IF(AF26="",0,IF(AF26&gt;=z4,w4,IF(AF26&gt;=z3,w3,IF(AF26&gt;=zEntry,w2,IF(AND(AF26&gt;=ExitZ,BA25&gt;0),w2,0)))))</f>
        <v>0</v>
      </c>
      <c r="BB26" s="26" t="n">
        <f aca="false">IF(AG26="",0,IF(AG26&gt;=z4,w4,IF(AG26&gt;=z3,w3,IF(AG26&gt;=zEntry,w2,IF(AND(AG26&gt;=ExitZ,BB25&gt;0),w2,0)))))</f>
        <v>0</v>
      </c>
      <c r="BC26" s="26" t="n">
        <f aca="false">IF(AH26="",0,IF(AH26&gt;=z4,w4,IF(AH26&gt;=z3,w3,IF(AH26&gt;=zEntry,w2,IF(AND(AH26&gt;=ExitZ,BC25&gt;0),w2,0)))))</f>
        <v>0</v>
      </c>
      <c r="BD26" s="26" t="n">
        <f aca="false">IF(AI26="",0,IF(AI26&gt;=z4,w4,IF(AI26&gt;=z3,w3,IF(AI26&gt;=zEntry,w2,IF(AND(AI26&gt;=ExitZ,BD25&gt;0),w2,0)))))</f>
        <v>0</v>
      </c>
      <c r="BE26" s="26" t="n">
        <f aca="false">IF(AJ26="",0,IF(AJ26&gt;=z4,w4,IF(AJ26&gt;=z3,w3,IF(AJ26&gt;=zEntry,w2,IF(AND(AJ26&gt;=ExitZ,BE25&gt;0),w2,0)))))</f>
        <v>0</v>
      </c>
      <c r="BF26" s="26" t="n">
        <f aca="false">IF(AK26="",0,IF(AK26&gt;=z4,w4,IF(AK26&gt;=z3,w3,IF(AK26&gt;=zEntry,w2,IF(AND(AK26&gt;=ExitZ,BF25&gt;0),w2,0)))))</f>
        <v>0</v>
      </c>
      <c r="BG26" s="26" t="n">
        <f aca="false">IF(AL26="",0,IF(AL26&gt;=z4,w4,IF(AL26&gt;=z3,w3,IF(AL26&gt;=zEntry,w2,IF(AND(AL26&gt;=ExitZ,BG25&gt;0),w2,0)))))</f>
        <v>0</v>
      </c>
      <c r="BH26" s="26" t="n">
        <f aca="false">IF(AM26="",0,IF(AM26&gt;=z4,w4,IF(AM26&gt;=z3,w3,IF(AM26&gt;=zEntry,w2,IF(AND(AM26&gt;=ExitZ,BH25&gt;0),w2,0)))))</f>
        <v>0</v>
      </c>
      <c r="BI26" s="26" t="n">
        <f aca="false">IF(AN26="",0,IF(AN26&gt;=z4,w4,IF(AN26&gt;=z3,w3,IF(AN26&gt;=zEntry,w2,IF(AND(AN26&gt;=ExitZ,BI25&gt;0),w2,0)))))</f>
        <v>0</v>
      </c>
      <c r="BJ26" s="26" t="n">
        <f aca="false">IF(AO26="",0,IF(AO26&gt;=z4,w4,IF(AO26&gt;=z3,w3,IF(AO26&gt;=zEntry,w2,IF(AND(AO26&gt;=ExitZ,BJ25&gt;0),w2,0)))))</f>
        <v>0</v>
      </c>
      <c r="BK26" s="26" t="n">
        <f aca="false">IF(AP26="",0,IF(AP26&gt;=z4,w4,IF(AP26&gt;=z3,w3,IF(AP26&gt;=zEntry,w2,IF(AND(AP26&gt;=ExitZ,BK25&gt;0),w2,0)))))</f>
        <v>0</v>
      </c>
      <c r="BL26" s="26" t="n">
        <f aca="false">IF(AQ26="",0,IF(AQ26&gt;=z4,w4,IF(AQ26&gt;=z3,w3,IF(AQ26&gt;=zEntry,w2,IF(AND(AQ26&gt;=ExitZ,BL25&gt;0),w2,0)))))</f>
        <v>0</v>
      </c>
      <c r="BM26" s="23" t="n">
        <f aca="false">IF(EMFX_Data!X25&gt;=EMFX_Data!Y25,EMFX_Data!AE26-EMFX_Data!AF26,EMFX_Data!AF26-EMFX_Data!AE26)</f>
        <v>0.00922027632200128</v>
      </c>
      <c r="BN26" s="23" t="n">
        <f aca="false">IF(EMFX_Data!X25&gt;=EMFX_Data!Z25,EMFX_Data!AE26-EMFX_Data!AG26,EMFX_Data!AG26-EMFX_Data!AE26)</f>
        <v>0.0510543104989709</v>
      </c>
      <c r="BO26" s="23" t="n">
        <f aca="false">IF(EMFX_Data!X25&gt;=EMFX_Data!AA25,EMFX_Data!AE26-EMFX_Data!AH26,EMFX_Data!AH26-EMFX_Data!AE26)</f>
        <v>-0.0236639082007004</v>
      </c>
      <c r="BP26" s="23" t="n">
        <f aca="false">IF(EMFX_Data!X25&gt;=EMFX_Data!AB25,EMFX_Data!AE26-EMFX_Data!AI26,EMFX_Data!AI26-EMFX_Data!AE26)</f>
        <v>-0.00226250817297663</v>
      </c>
      <c r="BQ26" s="23" t="n">
        <f aca="false">IF(EMFX_Data!X25&gt;=EMFX_Data!AC25,EMFX_Data!AE26-EMFX_Data!AJ26,EMFX_Data!AJ26-EMFX_Data!AE26)</f>
        <v>-0.0133791419907304</v>
      </c>
      <c r="BR26" s="23" t="n">
        <f aca="false">IF(EMFX_Data!X25&gt;=EMFX_Data!AD25,EMFX_Data!AE26-EMFX_Data!AK26,EMFX_Data!AK26-EMFX_Data!AE26)</f>
        <v>-0.0360730978375975</v>
      </c>
      <c r="BS26" s="23" t="n">
        <f aca="false">IF(EMFX_Data!Y25&gt;=EMFX_Data!Z25,EMFX_Data!AF26-EMFX_Data!AG26,EMFX_Data!AG26-EMFX_Data!AF26)</f>
        <v>-0.0418340341769696</v>
      </c>
      <c r="BT26" s="23" t="n">
        <f aca="false">IF(EMFX_Data!Y25&gt;=EMFX_Data!AA25,EMFX_Data!AF26-EMFX_Data!AH26,EMFX_Data!AH26-EMFX_Data!AF26)</f>
        <v>-0.0328841845227017</v>
      </c>
      <c r="BU26" s="23" t="n">
        <f aca="false">IF(EMFX_Data!Y25&gt;=EMFX_Data!AB25,EMFX_Data!AF26-EMFX_Data!AI26,EMFX_Data!AI26-EMFX_Data!AF26)</f>
        <v>0.00695776814902465</v>
      </c>
      <c r="BV26" s="23" t="n">
        <f aca="false">IF(EMFX_Data!Y25&gt;=EMFX_Data!AC25,EMFX_Data!AF26-EMFX_Data!AJ26,EMFX_Data!AJ26-EMFX_Data!AF26)</f>
        <v>-0.00415886566872909</v>
      </c>
      <c r="BW26" s="23" t="n">
        <f aca="false">IF(EMFX_Data!Y25&gt;=EMFX_Data!AD25,EMFX_Data!AF26-EMFX_Data!AK26,EMFX_Data!AK26-EMFX_Data!AF26)</f>
        <v>0.0452933741595988</v>
      </c>
      <c r="BX26" s="23" t="n">
        <f aca="false">IF(EMFX_Data!Z25&gt;=EMFX_Data!AA25,EMFX_Data!AG26-EMFX_Data!AH26,EMFX_Data!AH26-EMFX_Data!AG26)</f>
        <v>-0.0747182186996713</v>
      </c>
      <c r="BY26" s="23" t="n">
        <f aca="false">IF(EMFX_Data!Z25&gt;=EMFX_Data!AB25,EMFX_Data!AG26-EMFX_Data!AI26,EMFX_Data!AI26-EMFX_Data!AG26)</f>
        <v>0.0487918023259943</v>
      </c>
      <c r="BZ26" s="23" t="n">
        <f aca="false">IF(EMFX_Data!Z25&gt;=EMFX_Data!AC25,EMFX_Data!AG26-EMFX_Data!AJ26,EMFX_Data!AJ26-EMFX_Data!AG26)</f>
        <v>0.0376751685082406</v>
      </c>
      <c r="CA26" s="23" t="n">
        <f aca="false">IF(EMFX_Data!Z25&gt;=EMFX_Data!AD25,EMFX_Data!AG26-EMFX_Data!AK26,EMFX_Data!AK26-EMFX_Data!AG26)</f>
        <v>0.0871274083365684</v>
      </c>
      <c r="CB26" s="23" t="n">
        <f aca="false">IF(EMFX_Data!AA25&gt;=EMFX_Data!AB25,EMFX_Data!AH26-EMFX_Data!AI26,EMFX_Data!AI26-EMFX_Data!AH26)</f>
        <v>-0.025926416373677</v>
      </c>
      <c r="CC26" s="23" t="n">
        <f aca="false">IF(EMFX_Data!AA25&gt;=EMFX_Data!AC25,EMFX_Data!AH26-EMFX_Data!AJ26,EMFX_Data!AJ26-EMFX_Data!AH26)</f>
        <v>-0.0370430501914308</v>
      </c>
      <c r="CD26" s="23" t="n">
        <f aca="false">IF(EMFX_Data!AA25&gt;=EMFX_Data!AD25,EMFX_Data!AH26-EMFX_Data!AK26,EMFX_Data!AK26-EMFX_Data!AH26)</f>
        <v>0.0124091896368971</v>
      </c>
      <c r="CE26" s="23" t="n">
        <f aca="false">IF(EMFX_Data!AB25&gt;=EMFX_Data!AC25,EMFX_Data!AI26-EMFX_Data!AJ26,EMFX_Data!AJ26-EMFX_Data!AI26)</f>
        <v>-0.0111166338177537</v>
      </c>
      <c r="CF26" s="23" t="n">
        <f aca="false">IF(EMFX_Data!AB25&gt;=EMFX_Data!AD25,EMFX_Data!AI26-EMFX_Data!AK26,EMFX_Data!AK26-EMFX_Data!AI26)</f>
        <v>-0.0383356060105741</v>
      </c>
      <c r="CG26" s="23" t="n">
        <f aca="false">IF(EMFX_Data!AC25&gt;=EMFX_Data!AD25,EMFX_Data!AJ26-EMFX_Data!AK26,EMFX_Data!AK26-EMFX_Data!AJ26)</f>
        <v>-0.0494522398283279</v>
      </c>
      <c r="CH26" s="27" t="str">
        <f aca="false">IF(ROW()&lt;4+VolLB,"",STDEV(INDEX($BM:$BM,ROW()-VolLB+1):INDEX($BM:$BM,ROW()))*SQRT(12))</f>
        <v/>
      </c>
      <c r="CI26" s="27" t="str">
        <f aca="false">IF(ROW()&lt;4+VolLB,"",STDEV(INDEX($BN:$BN,ROW()-VolLB+1):INDEX($BN:$BN,ROW()))*SQRT(12))</f>
        <v/>
      </c>
      <c r="CJ26" s="27" t="str">
        <f aca="false">IF(ROW()&lt;4+VolLB,"",STDEV(INDEX($BO:$BO,ROW()-VolLB+1):INDEX($BO:$BO,ROW()))*SQRT(12))</f>
        <v/>
      </c>
      <c r="CK26" s="27" t="str">
        <f aca="false">IF(ROW()&lt;4+VolLB,"",STDEV(INDEX($BP:$BP,ROW()-VolLB+1):INDEX($BP:$BP,ROW()))*SQRT(12))</f>
        <v/>
      </c>
      <c r="CL26" s="27" t="str">
        <f aca="false">IF(ROW()&lt;4+VolLB,"",STDEV(INDEX($BQ:$BQ,ROW()-VolLB+1):INDEX($BQ:$BQ,ROW()))*SQRT(12))</f>
        <v/>
      </c>
      <c r="CM26" s="27" t="str">
        <f aca="false">IF(ROW()&lt;4+VolLB,"",STDEV(INDEX($BR:$BR,ROW()-VolLB+1):INDEX($BR:$BR,ROW()))*SQRT(12))</f>
        <v/>
      </c>
      <c r="CN26" s="27" t="str">
        <f aca="false">IF(ROW()&lt;4+VolLB,"",STDEV(INDEX($BS:$BS,ROW()-VolLB+1):INDEX($BS:$BS,ROW()))*SQRT(12))</f>
        <v/>
      </c>
      <c r="CO26" s="27" t="str">
        <f aca="false">IF(ROW()&lt;4+VolLB,"",STDEV(INDEX($BT:$BT,ROW()-VolLB+1):INDEX($BT:$BT,ROW()))*SQRT(12))</f>
        <v/>
      </c>
      <c r="CP26" s="27" t="str">
        <f aca="false">IF(ROW()&lt;4+VolLB,"",STDEV(INDEX($BU:$BU,ROW()-VolLB+1):INDEX($BU:$BU,ROW()))*SQRT(12))</f>
        <v/>
      </c>
      <c r="CQ26" s="27" t="str">
        <f aca="false">IF(ROW()&lt;4+VolLB,"",STDEV(INDEX($BV:$BV,ROW()-VolLB+1):INDEX($BV:$BV,ROW()))*SQRT(12))</f>
        <v/>
      </c>
      <c r="CR26" s="27" t="str">
        <f aca="false">IF(ROW()&lt;4+VolLB,"",STDEV(INDEX($BW:$BW,ROW()-VolLB+1):INDEX($BW:$BW,ROW()))*SQRT(12))</f>
        <v/>
      </c>
      <c r="CS26" s="27" t="str">
        <f aca="false">IF(ROW()&lt;4+VolLB,"",STDEV(INDEX($BX:$BX,ROW()-VolLB+1):INDEX($BX:$BX,ROW()))*SQRT(12))</f>
        <v/>
      </c>
      <c r="CT26" s="27" t="str">
        <f aca="false">IF(ROW()&lt;4+VolLB,"",STDEV(INDEX($BY:$BY,ROW()-VolLB+1):INDEX($BY:$BY,ROW()))*SQRT(12))</f>
        <v/>
      </c>
      <c r="CU26" s="27" t="str">
        <f aca="false">IF(ROW()&lt;4+VolLB,"",STDEV(INDEX($BZ:$BZ,ROW()-VolLB+1):INDEX($BZ:$BZ,ROW()))*SQRT(12))</f>
        <v/>
      </c>
      <c r="CV26" s="27" t="str">
        <f aca="false">IF(ROW()&lt;4+VolLB,"",STDEV(INDEX($CA:$CA,ROW()-VolLB+1):INDEX($CA:$CA,ROW()))*SQRT(12))</f>
        <v/>
      </c>
      <c r="CW26" s="27" t="str">
        <f aca="false">IF(ROW()&lt;4+VolLB,"",STDEV(INDEX($CB:$CB,ROW()-VolLB+1):INDEX($CB:$CB,ROW()))*SQRT(12))</f>
        <v/>
      </c>
      <c r="CX26" s="27" t="str">
        <f aca="false">IF(ROW()&lt;4+VolLB,"",STDEV(INDEX($CC:$CC,ROW()-VolLB+1):INDEX($CC:$CC,ROW()))*SQRT(12))</f>
        <v/>
      </c>
      <c r="CY26" s="27" t="str">
        <f aca="false">IF(ROW()&lt;4+VolLB,"",STDEV(INDEX($CD:$CD,ROW()-VolLB+1):INDEX($CD:$CD,ROW()))*SQRT(12))</f>
        <v/>
      </c>
      <c r="CZ26" s="27" t="str">
        <f aca="false">IF(ROW()&lt;4+VolLB,"",STDEV(INDEX($CE:$CE,ROW()-VolLB+1):INDEX($CE:$CE,ROW()))*SQRT(12))</f>
        <v/>
      </c>
      <c r="DA26" s="27" t="str">
        <f aca="false">IF(ROW()&lt;4+VolLB,"",STDEV(INDEX($CF:$CF,ROW()-VolLB+1):INDEX($CF:$CF,ROW()))*SQRT(12))</f>
        <v/>
      </c>
      <c r="DB26" s="27" t="str">
        <f aca="false">IF(ROW()&lt;4+VolLB,"",STDEV(INDEX($CG:$CG,ROW()-VolLB+1):INDEX($CG:$CG,ROW()))*SQRT(12))</f>
        <v/>
      </c>
      <c r="DC26" s="26" t="n">
        <f aca="false">IF(OR(AR26=0,CH26="",CH26=0),0,AR26*MIN(MaxScal,TgtVol/CH26))</f>
        <v>0</v>
      </c>
      <c r="DD26" s="26" t="n">
        <f aca="false">IF(OR(AS26=0,CI26="",CI26=0),0,AS26*MIN(MaxScal,TgtVol/CI26))</f>
        <v>0</v>
      </c>
      <c r="DE26" s="26" t="n">
        <f aca="false">IF(OR(AT26=0,CJ26="",CJ26=0),0,AT26*MIN(MaxScal,TgtVol/CJ26))</f>
        <v>0</v>
      </c>
      <c r="DF26" s="26" t="n">
        <f aca="false">IF(OR(AU26=0,CK26="",CK26=0),0,AU26*MIN(MaxScal,TgtVol/CK26))</f>
        <v>0</v>
      </c>
      <c r="DG26" s="26" t="n">
        <f aca="false">IF(OR(AV26=0,CL26="",CL26=0),0,AV26*MIN(MaxScal,TgtVol/CL26))</f>
        <v>0</v>
      </c>
      <c r="DH26" s="26" t="n">
        <f aca="false">IF(OR(AW26=0,CM26="",CM26=0),0,AW26*MIN(MaxScal,TgtVol/CM26))</f>
        <v>0</v>
      </c>
      <c r="DI26" s="26" t="n">
        <f aca="false">IF(OR(AX26=0,CN26="",CN26=0),0,AX26*MIN(MaxScal,TgtVol/CN26))</f>
        <v>0</v>
      </c>
      <c r="DJ26" s="26" t="n">
        <f aca="false">IF(OR(AY26=0,CO26="",CO26=0),0,AY26*MIN(MaxScal,TgtVol/CO26))</f>
        <v>0</v>
      </c>
      <c r="DK26" s="26" t="n">
        <f aca="false">IF(OR(AZ26=0,CP26="",CP26=0),0,AZ26*MIN(MaxScal,TgtVol/CP26))</f>
        <v>0</v>
      </c>
      <c r="DL26" s="26" t="n">
        <f aca="false">IF(OR(BA26=0,CQ26="",CQ26=0),0,BA26*MIN(MaxScal,TgtVol/CQ26))</f>
        <v>0</v>
      </c>
      <c r="DM26" s="26" t="n">
        <f aca="false">IF(OR(BB26=0,CR26="",CR26=0),0,BB26*MIN(MaxScal,TgtVol/CR26))</f>
        <v>0</v>
      </c>
      <c r="DN26" s="26" t="n">
        <f aca="false">IF(OR(BC26=0,CS26="",CS26=0),0,BC26*MIN(MaxScal,TgtVol/CS26))</f>
        <v>0</v>
      </c>
      <c r="DO26" s="26" t="n">
        <f aca="false">IF(OR(BD26=0,CT26="",CT26=0),0,BD26*MIN(MaxScal,TgtVol/CT26))</f>
        <v>0</v>
      </c>
      <c r="DP26" s="26" t="n">
        <f aca="false">IF(OR(BE26=0,CU26="",CU26=0),0,BE26*MIN(MaxScal,TgtVol/CU26))</f>
        <v>0</v>
      </c>
      <c r="DQ26" s="26" t="n">
        <f aca="false">IF(OR(BF26=0,CV26="",CV26=0),0,BF26*MIN(MaxScal,TgtVol/CV26))</f>
        <v>0</v>
      </c>
      <c r="DR26" s="26" t="n">
        <f aca="false">IF(OR(BG26=0,CW26="",CW26=0),0,BG26*MIN(MaxScal,TgtVol/CW26))</f>
        <v>0</v>
      </c>
      <c r="DS26" s="26" t="n">
        <f aca="false">IF(OR(BH26=0,CX26="",CX26=0),0,BH26*MIN(MaxScal,TgtVol/CX26))</f>
        <v>0</v>
      </c>
      <c r="DT26" s="26" t="n">
        <f aca="false">IF(OR(BI26=0,CY26="",CY26=0),0,BI26*MIN(MaxScal,TgtVol/CY26))</f>
        <v>0</v>
      </c>
      <c r="DU26" s="26" t="n">
        <f aca="false">IF(OR(BJ26=0,CZ26="",CZ26=0),0,BJ26*MIN(MaxScal,TgtVol/CZ26))</f>
        <v>0</v>
      </c>
      <c r="DV26" s="26" t="n">
        <f aca="false">IF(OR(BK26=0,DA26="",DA26=0),0,BK26*MIN(MaxScal,TgtVol/DA26))</f>
        <v>0</v>
      </c>
      <c r="DW26" s="26" t="n">
        <f aca="false">IF(OR(BL26=0,DB26="",DB26=0),0,BL26*MIN(MaxScal,TgtVol/DB26))</f>
        <v>0</v>
      </c>
      <c r="DX26" s="28" t="n">
        <f aca="false">IFERROR(DC25*BM26,"")</f>
        <v>0</v>
      </c>
      <c r="DY26" s="28" t="n">
        <f aca="false">IFERROR(DD25*BN26,"")</f>
        <v>0</v>
      </c>
      <c r="DZ26" s="28" t="n">
        <f aca="false">IFERROR(DE25*BO26,"")</f>
        <v>-0</v>
      </c>
      <c r="EA26" s="28" t="n">
        <f aca="false">IFERROR(DF25*BP26,"")</f>
        <v>-0</v>
      </c>
      <c r="EB26" s="28" t="n">
        <f aca="false">IFERROR(DG25*BQ26,"")</f>
        <v>-0</v>
      </c>
      <c r="EC26" s="28" t="n">
        <f aca="false">IFERROR(DH25*BR26,"")</f>
        <v>-0</v>
      </c>
      <c r="ED26" s="28" t="n">
        <f aca="false">IFERROR(DI25*BS26,"")</f>
        <v>-0</v>
      </c>
      <c r="EE26" s="28" t="n">
        <f aca="false">IFERROR(DJ25*BT26,"")</f>
        <v>-0</v>
      </c>
      <c r="EF26" s="28" t="n">
        <f aca="false">IFERROR(DK25*BU26,"")</f>
        <v>0</v>
      </c>
      <c r="EG26" s="28" t="n">
        <f aca="false">IFERROR(DL25*BV26,"")</f>
        <v>-0</v>
      </c>
      <c r="EH26" s="28" t="n">
        <f aca="false">IFERROR(DM25*BW26,"")</f>
        <v>0</v>
      </c>
      <c r="EI26" s="28" t="n">
        <f aca="false">IFERROR(DN25*BX26,"")</f>
        <v>-0</v>
      </c>
      <c r="EJ26" s="28" t="n">
        <f aca="false">IFERROR(DO25*BY26,"")</f>
        <v>0</v>
      </c>
      <c r="EK26" s="28" t="n">
        <f aca="false">IFERROR(DP25*BZ26,"")</f>
        <v>0</v>
      </c>
      <c r="EL26" s="28" t="n">
        <f aca="false">IFERROR(DQ25*CA26,"")</f>
        <v>0</v>
      </c>
      <c r="EM26" s="28" t="n">
        <f aca="false">IFERROR(DR25*CB26,"")</f>
        <v>-0</v>
      </c>
      <c r="EN26" s="28" t="n">
        <f aca="false">IFERROR(DS25*CC26,"")</f>
        <v>-0</v>
      </c>
      <c r="EO26" s="28" t="n">
        <f aca="false">IFERROR(DT25*CD26,"")</f>
        <v>0</v>
      </c>
      <c r="EP26" s="28" t="n">
        <f aca="false">IFERROR(DU25*CE26,"")</f>
        <v>-0</v>
      </c>
      <c r="EQ26" s="28" t="n">
        <f aca="false">IFERROR(DV25*CF26,"")</f>
        <v>-0</v>
      </c>
      <c r="ER26" s="28" t="n">
        <f aca="false">IFERROR(DW25*CG26,"")</f>
        <v>-0</v>
      </c>
      <c r="ES26" s="28" t="n">
        <f aca="false">IF(ROW()=4,"",SUM(DX26:ER26))</f>
        <v>0</v>
      </c>
      <c r="ET26" s="29" t="n">
        <f aca="false">COUNTIF(AR26:BL26,"&gt;0")</f>
        <v>0</v>
      </c>
    </row>
    <row r="27" customFormat="false" ht="15" hidden="false" customHeight="false" outlineLevel="0" collapsed="false">
      <c r="A27" s="19" t="n">
        <v>38717</v>
      </c>
      <c r="B27" s="23" t="n">
        <f aca="false">ABS(EMFX_Data!X27-EMFX_Data!Y27)</f>
        <v>0.0490385148230414</v>
      </c>
      <c r="C27" s="23" t="n">
        <f aca="false">ABS(EMFX_Data!X27-EMFX_Data!Z27)</f>
        <v>0.0340763367452457</v>
      </c>
      <c r="D27" s="23" t="n">
        <f aca="false">ABS(EMFX_Data!X27-EMFX_Data!AA27)</f>
        <v>0.210127505264009</v>
      </c>
      <c r="E27" s="23" t="n">
        <f aca="false">ABS(EMFX_Data!X27-EMFX_Data!AB27)</f>
        <v>0.00813258486078361</v>
      </c>
      <c r="F27" s="23" t="n">
        <f aca="false">ABS(EMFX_Data!X27-EMFX_Data!AC27)</f>
        <v>0.0689275801738356</v>
      </c>
      <c r="G27" s="23" t="n">
        <f aca="false">ABS(EMFX_Data!X27-EMFX_Data!AD27)</f>
        <v>0.109988507659107</v>
      </c>
      <c r="H27" s="23" t="n">
        <f aca="false">ABS(EMFX_Data!Y27-EMFX_Data!Z27)</f>
        <v>0.0149621780777958</v>
      </c>
      <c r="I27" s="23" t="n">
        <f aca="false">ABS(EMFX_Data!Y27-EMFX_Data!AA27)</f>
        <v>0.161088990440968</v>
      </c>
      <c r="J27" s="23" t="n">
        <f aca="false">ABS(EMFX_Data!Y27-EMFX_Data!AB27)</f>
        <v>0.0409059299622578</v>
      </c>
      <c r="K27" s="23" t="n">
        <f aca="false">ABS(EMFX_Data!Y27-EMFX_Data!AC27)</f>
        <v>0.117966094996877</v>
      </c>
      <c r="L27" s="23" t="n">
        <f aca="false">ABS(EMFX_Data!Y27-EMFX_Data!AD27)</f>
        <v>0.0609499928360657</v>
      </c>
      <c r="M27" s="23" t="n">
        <f aca="false">ABS(EMFX_Data!Z27-EMFX_Data!AA27)</f>
        <v>0.176051168518764</v>
      </c>
      <c r="N27" s="23" t="n">
        <f aca="false">ABS(EMFX_Data!Z27-EMFX_Data!AB27)</f>
        <v>0.0259437518844621</v>
      </c>
      <c r="O27" s="23" t="n">
        <f aca="false">ABS(EMFX_Data!Z27-EMFX_Data!AC27)</f>
        <v>0.103003916919081</v>
      </c>
      <c r="P27" s="23" t="n">
        <f aca="false">ABS(EMFX_Data!Z27-EMFX_Data!AD27)</f>
        <v>0.0759121709138615</v>
      </c>
      <c r="Q27" s="23" t="n">
        <f aca="false">ABS(EMFX_Data!AA27-EMFX_Data!AB27)</f>
        <v>0.201994920403226</v>
      </c>
      <c r="R27" s="23" t="n">
        <f aca="false">ABS(EMFX_Data!AA27-EMFX_Data!AC27)</f>
        <v>0.279055085437845</v>
      </c>
      <c r="S27" s="23" t="n">
        <f aca="false">ABS(EMFX_Data!AA27-EMFX_Data!AD27)</f>
        <v>0.100138997604902</v>
      </c>
      <c r="T27" s="23" t="n">
        <f aca="false">ABS(EMFX_Data!AB27-EMFX_Data!AC27)</f>
        <v>0.0770601650346192</v>
      </c>
      <c r="U27" s="23" t="n">
        <f aca="false">ABS(EMFX_Data!AB27-EMFX_Data!AD27)</f>
        <v>0.101855922798324</v>
      </c>
      <c r="V27" s="23" t="n">
        <f aca="false">ABS(EMFX_Data!AC27-EMFX_Data!AD27)</f>
        <v>0.178916087832943</v>
      </c>
      <c r="W27" s="26" t="str">
        <f aca="false">IF(ROW()&lt;4+MinObs-1,"",IFERROR((B27-AVERAGE(B$4:B27))/STDEV(B$4:B27),""))</f>
        <v/>
      </c>
      <c r="X27" s="26" t="str">
        <f aca="false">IF(ROW()&lt;4+MinObs-1,"",IFERROR((C27-AVERAGE(C$4:C27))/STDEV(C$4:C27),""))</f>
        <v/>
      </c>
      <c r="Y27" s="26" t="str">
        <f aca="false">IF(ROW()&lt;4+MinObs-1,"",IFERROR((D27-AVERAGE(D$4:D27))/STDEV(D$4:D27),""))</f>
        <v/>
      </c>
      <c r="Z27" s="26" t="str">
        <f aca="false">IF(ROW()&lt;4+MinObs-1,"",IFERROR((E27-AVERAGE(E$4:E27))/STDEV(E$4:E27),""))</f>
        <v/>
      </c>
      <c r="AA27" s="26" t="str">
        <f aca="false">IF(ROW()&lt;4+MinObs-1,"",IFERROR((F27-AVERAGE(F$4:F27))/STDEV(F$4:F27),""))</f>
        <v/>
      </c>
      <c r="AB27" s="26" t="str">
        <f aca="false">IF(ROW()&lt;4+MinObs-1,"",IFERROR((G27-AVERAGE(G$4:G27))/STDEV(G$4:G27),""))</f>
        <v/>
      </c>
      <c r="AC27" s="26" t="str">
        <f aca="false">IF(ROW()&lt;4+MinObs-1,"",IFERROR((H27-AVERAGE(H$4:H27))/STDEV(H$4:H27),""))</f>
        <v/>
      </c>
      <c r="AD27" s="26" t="str">
        <f aca="false">IF(ROW()&lt;4+MinObs-1,"",IFERROR((I27-AVERAGE(I$4:I27))/STDEV(I$4:I27),""))</f>
        <v/>
      </c>
      <c r="AE27" s="26" t="str">
        <f aca="false">IF(ROW()&lt;4+MinObs-1,"",IFERROR((J27-AVERAGE(J$4:J27))/STDEV(J$4:J27),""))</f>
        <v/>
      </c>
      <c r="AF27" s="26" t="str">
        <f aca="false">IF(ROW()&lt;4+MinObs-1,"",IFERROR((K27-AVERAGE(K$4:K27))/STDEV(K$4:K27),""))</f>
        <v/>
      </c>
      <c r="AG27" s="26" t="str">
        <f aca="false">IF(ROW()&lt;4+MinObs-1,"",IFERROR((L27-AVERAGE(L$4:L27))/STDEV(L$4:L27),""))</f>
        <v/>
      </c>
      <c r="AH27" s="26" t="str">
        <f aca="false">IF(ROW()&lt;4+MinObs-1,"",IFERROR((M27-AVERAGE(M$4:M27))/STDEV(M$4:M27),""))</f>
        <v/>
      </c>
      <c r="AI27" s="26" t="str">
        <f aca="false">IF(ROW()&lt;4+MinObs-1,"",IFERROR((N27-AVERAGE(N$4:N27))/STDEV(N$4:N27),""))</f>
        <v/>
      </c>
      <c r="AJ27" s="26" t="str">
        <f aca="false">IF(ROW()&lt;4+MinObs-1,"",IFERROR((O27-AVERAGE(O$4:O27))/STDEV(O$4:O27),""))</f>
        <v/>
      </c>
      <c r="AK27" s="26" t="str">
        <f aca="false">IF(ROW()&lt;4+MinObs-1,"",IFERROR((P27-AVERAGE(P$4:P27))/STDEV(P$4:P27),""))</f>
        <v/>
      </c>
      <c r="AL27" s="26" t="str">
        <f aca="false">IF(ROW()&lt;4+MinObs-1,"",IFERROR((Q27-AVERAGE(Q$4:Q27))/STDEV(Q$4:Q27),""))</f>
        <v/>
      </c>
      <c r="AM27" s="26" t="str">
        <f aca="false">IF(ROW()&lt;4+MinObs-1,"",IFERROR((R27-AVERAGE(R$4:R27))/STDEV(R$4:R27),""))</f>
        <v/>
      </c>
      <c r="AN27" s="26" t="str">
        <f aca="false">IF(ROW()&lt;4+MinObs-1,"",IFERROR((S27-AVERAGE(S$4:S27))/STDEV(S$4:S27),""))</f>
        <v/>
      </c>
      <c r="AO27" s="26" t="str">
        <f aca="false">IF(ROW()&lt;4+MinObs-1,"",IFERROR((T27-AVERAGE(T$4:T27))/STDEV(T$4:T27),""))</f>
        <v/>
      </c>
      <c r="AP27" s="26" t="str">
        <f aca="false">IF(ROW()&lt;4+MinObs-1,"",IFERROR((U27-AVERAGE(U$4:U27))/STDEV(U$4:U27),""))</f>
        <v/>
      </c>
      <c r="AQ27" s="26" t="str">
        <f aca="false">IF(ROW()&lt;4+MinObs-1,"",IFERROR((V27-AVERAGE(V$4:V27))/STDEV(V$4:V27),""))</f>
        <v/>
      </c>
      <c r="AR27" s="26" t="n">
        <f aca="false">IF(W27="",0,IF(W27&gt;=z4,w4,IF(W27&gt;=z3,w3,IF(W27&gt;=zEntry,w2,IF(AND(W27&gt;=ExitZ,AR26&gt;0),w2,0)))))</f>
        <v>0</v>
      </c>
      <c r="AS27" s="26" t="n">
        <f aca="false">IF(X27="",0,IF(X27&gt;=z4,w4,IF(X27&gt;=z3,w3,IF(X27&gt;=zEntry,w2,IF(AND(X27&gt;=ExitZ,AS26&gt;0),w2,0)))))</f>
        <v>0</v>
      </c>
      <c r="AT27" s="26" t="n">
        <f aca="false">IF(Y27="",0,IF(Y27&gt;=z4,w4,IF(Y27&gt;=z3,w3,IF(Y27&gt;=zEntry,w2,IF(AND(Y27&gt;=ExitZ,AT26&gt;0),w2,0)))))</f>
        <v>0</v>
      </c>
      <c r="AU27" s="26" t="n">
        <f aca="false">IF(Z27="",0,IF(Z27&gt;=z4,w4,IF(Z27&gt;=z3,w3,IF(Z27&gt;=zEntry,w2,IF(AND(Z27&gt;=ExitZ,AU26&gt;0),w2,0)))))</f>
        <v>0</v>
      </c>
      <c r="AV27" s="26" t="n">
        <f aca="false">IF(AA27="",0,IF(AA27&gt;=z4,w4,IF(AA27&gt;=z3,w3,IF(AA27&gt;=zEntry,w2,IF(AND(AA27&gt;=ExitZ,AV26&gt;0),w2,0)))))</f>
        <v>0</v>
      </c>
      <c r="AW27" s="26" t="n">
        <f aca="false">IF(AB27="",0,IF(AB27&gt;=z4,w4,IF(AB27&gt;=z3,w3,IF(AB27&gt;=zEntry,w2,IF(AND(AB27&gt;=ExitZ,AW26&gt;0),w2,0)))))</f>
        <v>0</v>
      </c>
      <c r="AX27" s="26" t="n">
        <f aca="false">IF(AC27="",0,IF(AC27&gt;=z4,w4,IF(AC27&gt;=z3,w3,IF(AC27&gt;=zEntry,w2,IF(AND(AC27&gt;=ExitZ,AX26&gt;0),w2,0)))))</f>
        <v>0</v>
      </c>
      <c r="AY27" s="26" t="n">
        <f aca="false">IF(AD27="",0,IF(AD27&gt;=z4,w4,IF(AD27&gt;=z3,w3,IF(AD27&gt;=zEntry,w2,IF(AND(AD27&gt;=ExitZ,AY26&gt;0),w2,0)))))</f>
        <v>0</v>
      </c>
      <c r="AZ27" s="26" t="n">
        <f aca="false">IF(AE27="",0,IF(AE27&gt;=z4,w4,IF(AE27&gt;=z3,w3,IF(AE27&gt;=zEntry,w2,IF(AND(AE27&gt;=ExitZ,AZ26&gt;0),w2,0)))))</f>
        <v>0</v>
      </c>
      <c r="BA27" s="26" t="n">
        <f aca="false">IF(AF27="",0,IF(AF27&gt;=z4,w4,IF(AF27&gt;=z3,w3,IF(AF27&gt;=zEntry,w2,IF(AND(AF27&gt;=ExitZ,BA26&gt;0),w2,0)))))</f>
        <v>0</v>
      </c>
      <c r="BB27" s="26" t="n">
        <f aca="false">IF(AG27="",0,IF(AG27&gt;=z4,w4,IF(AG27&gt;=z3,w3,IF(AG27&gt;=zEntry,w2,IF(AND(AG27&gt;=ExitZ,BB26&gt;0),w2,0)))))</f>
        <v>0</v>
      </c>
      <c r="BC27" s="26" t="n">
        <f aca="false">IF(AH27="",0,IF(AH27&gt;=z4,w4,IF(AH27&gt;=z3,w3,IF(AH27&gt;=zEntry,w2,IF(AND(AH27&gt;=ExitZ,BC26&gt;0),w2,0)))))</f>
        <v>0</v>
      </c>
      <c r="BD27" s="26" t="n">
        <f aca="false">IF(AI27="",0,IF(AI27&gt;=z4,w4,IF(AI27&gt;=z3,w3,IF(AI27&gt;=zEntry,w2,IF(AND(AI27&gt;=ExitZ,BD26&gt;0),w2,0)))))</f>
        <v>0</v>
      </c>
      <c r="BE27" s="26" t="n">
        <f aca="false">IF(AJ27="",0,IF(AJ27&gt;=z4,w4,IF(AJ27&gt;=z3,w3,IF(AJ27&gt;=zEntry,w2,IF(AND(AJ27&gt;=ExitZ,BE26&gt;0),w2,0)))))</f>
        <v>0</v>
      </c>
      <c r="BF27" s="26" t="n">
        <f aca="false">IF(AK27="",0,IF(AK27&gt;=z4,w4,IF(AK27&gt;=z3,w3,IF(AK27&gt;=zEntry,w2,IF(AND(AK27&gt;=ExitZ,BF26&gt;0),w2,0)))))</f>
        <v>0</v>
      </c>
      <c r="BG27" s="26" t="n">
        <f aca="false">IF(AL27="",0,IF(AL27&gt;=z4,w4,IF(AL27&gt;=z3,w3,IF(AL27&gt;=zEntry,w2,IF(AND(AL27&gt;=ExitZ,BG26&gt;0),w2,0)))))</f>
        <v>0</v>
      </c>
      <c r="BH27" s="26" t="n">
        <f aca="false">IF(AM27="",0,IF(AM27&gt;=z4,w4,IF(AM27&gt;=z3,w3,IF(AM27&gt;=zEntry,w2,IF(AND(AM27&gt;=ExitZ,BH26&gt;0),w2,0)))))</f>
        <v>0</v>
      </c>
      <c r="BI27" s="26" t="n">
        <f aca="false">IF(AN27="",0,IF(AN27&gt;=z4,w4,IF(AN27&gt;=z3,w3,IF(AN27&gt;=zEntry,w2,IF(AND(AN27&gt;=ExitZ,BI26&gt;0),w2,0)))))</f>
        <v>0</v>
      </c>
      <c r="BJ27" s="26" t="n">
        <f aca="false">IF(AO27="",0,IF(AO27&gt;=z4,w4,IF(AO27&gt;=z3,w3,IF(AO27&gt;=zEntry,w2,IF(AND(AO27&gt;=ExitZ,BJ26&gt;0),w2,0)))))</f>
        <v>0</v>
      </c>
      <c r="BK27" s="26" t="n">
        <f aca="false">IF(AP27="",0,IF(AP27&gt;=z4,w4,IF(AP27&gt;=z3,w3,IF(AP27&gt;=zEntry,w2,IF(AND(AP27&gt;=ExitZ,BK26&gt;0),w2,0)))))</f>
        <v>0</v>
      </c>
      <c r="BL27" s="26" t="n">
        <f aca="false">IF(AQ27="",0,IF(AQ27&gt;=z4,w4,IF(AQ27&gt;=z3,w3,IF(AQ27&gt;=zEntry,w2,IF(AND(AQ27&gt;=ExitZ,BL26&gt;0),w2,0)))))</f>
        <v>0</v>
      </c>
      <c r="BM27" s="23" t="n">
        <f aca="false">IF(EMFX_Data!X26&gt;=EMFX_Data!Y26,EMFX_Data!AE27-EMFX_Data!AF27,EMFX_Data!AF27-EMFX_Data!AE27)</f>
        <v>0.059766904025117</v>
      </c>
      <c r="BN27" s="23" t="n">
        <f aca="false">IF(EMFX_Data!X26&gt;=EMFX_Data!Z26,EMFX_Data!AE27-EMFX_Data!AG27,EMFX_Data!AG27-EMFX_Data!AE27)</f>
        <v>0.0101936351781341</v>
      </c>
      <c r="BO27" s="23" t="n">
        <f aca="false">IF(EMFX_Data!X26&gt;=EMFX_Data!AA26,EMFX_Data!AE27-EMFX_Data!AH27,EMFX_Data!AH27-EMFX_Data!AE27)</f>
        <v>0.0208974024480481</v>
      </c>
      <c r="BP27" s="23" t="n">
        <f aca="false">IF(EMFX_Data!X26&gt;=EMFX_Data!AB26,EMFX_Data!AE27-EMFX_Data!AI27,EMFX_Data!AI27-EMFX_Data!AE27)</f>
        <v>0.0126335056780437</v>
      </c>
      <c r="BQ27" s="23" t="n">
        <f aca="false">IF(EMFX_Data!X26&gt;=EMFX_Data!AC26,EMFX_Data!AE27-EMFX_Data!AJ27,EMFX_Data!AJ27-EMFX_Data!AE27)</f>
        <v>-0.0563278454094062</v>
      </c>
      <c r="BR27" s="23" t="n">
        <f aca="false">IF(EMFX_Data!X26&gt;=EMFX_Data!AD26,EMFX_Data!AE27-EMFX_Data!AK27,EMFX_Data!AK27-EMFX_Data!AE27)</f>
        <v>0.00364929490956423</v>
      </c>
      <c r="BS27" s="23" t="n">
        <f aca="false">IF(EMFX_Data!Y26&gt;=EMFX_Data!Z26,EMFX_Data!AF27-EMFX_Data!AG27,EMFX_Data!AG27-EMFX_Data!AF27)</f>
        <v>0.0495732688469828</v>
      </c>
      <c r="BT27" s="23" t="n">
        <f aca="false">IF(EMFX_Data!Y26&gt;=EMFX_Data!AA26,EMFX_Data!AF27-EMFX_Data!AH27,EMFX_Data!AH27-EMFX_Data!AF27)</f>
        <v>-0.0388695015770689</v>
      </c>
      <c r="BU27" s="23" t="n">
        <f aca="false">IF(EMFX_Data!Y26&gt;=EMFX_Data!AB26,EMFX_Data!AF27-EMFX_Data!AI27,EMFX_Data!AI27-EMFX_Data!AF27)</f>
        <v>0.0724004097031606</v>
      </c>
      <c r="BV27" s="23" t="n">
        <f aca="false">IF(EMFX_Data!Y26&gt;=EMFX_Data!AC26,EMFX_Data!AF27-EMFX_Data!AJ27,EMFX_Data!AJ27-EMFX_Data!AF27)</f>
        <v>0.00343905861571073</v>
      </c>
      <c r="BW27" s="23" t="n">
        <f aca="false">IF(EMFX_Data!Y26&gt;=EMFX_Data!AD26,EMFX_Data!AF27-EMFX_Data!AK27,EMFX_Data!AK27-EMFX_Data!AF27)</f>
        <v>-0.0561176091155527</v>
      </c>
      <c r="BX27" s="23" t="n">
        <f aca="false">IF(EMFX_Data!Z26&gt;=EMFX_Data!AA26,EMFX_Data!AG27-EMFX_Data!AH27,EMFX_Data!AH27-EMFX_Data!AG27)</f>
        <v>0.0107037672699139</v>
      </c>
      <c r="BY27" s="23" t="n">
        <f aca="false">IF(EMFX_Data!Z26&gt;=EMFX_Data!AB26,EMFX_Data!AG27-EMFX_Data!AI27,EMFX_Data!AI27-EMFX_Data!AG27)</f>
        <v>0.0228271408561778</v>
      </c>
      <c r="BZ27" s="23" t="n">
        <f aca="false">IF(EMFX_Data!Z26&gt;=EMFX_Data!AC26,EMFX_Data!AG27-EMFX_Data!AJ27,EMFX_Data!AJ27-EMFX_Data!AG27)</f>
        <v>-0.0461342102312721</v>
      </c>
      <c r="CA27" s="23" t="n">
        <f aca="false">IF(EMFX_Data!Z26&gt;=EMFX_Data!AD26,EMFX_Data!AG27-EMFX_Data!AK27,EMFX_Data!AK27-EMFX_Data!AG27)</f>
        <v>-0.00654434026856992</v>
      </c>
      <c r="CB27" s="23" t="n">
        <f aca="false">IF(EMFX_Data!AA26&gt;=EMFX_Data!AB26,EMFX_Data!AH27-EMFX_Data!AI27,EMFX_Data!AI27-EMFX_Data!AH27)</f>
        <v>0.0335309081260918</v>
      </c>
      <c r="CC27" s="23" t="n">
        <f aca="false">IF(EMFX_Data!AA26&gt;=EMFX_Data!AC26,EMFX_Data!AH27-EMFX_Data!AJ27,EMFX_Data!AJ27-EMFX_Data!AH27)</f>
        <v>-0.0354304429613581</v>
      </c>
      <c r="CD27" s="23" t="n">
        <f aca="false">IF(EMFX_Data!AA26&gt;=EMFX_Data!AD26,EMFX_Data!AH27-EMFX_Data!AK27,EMFX_Data!AK27-EMFX_Data!AH27)</f>
        <v>0.0172481075384839</v>
      </c>
      <c r="CE27" s="23" t="n">
        <f aca="false">IF(EMFX_Data!AB26&gt;=EMFX_Data!AC26,EMFX_Data!AI27-EMFX_Data!AJ27,EMFX_Data!AJ27-EMFX_Data!AI27)</f>
        <v>-0.0689613510874499</v>
      </c>
      <c r="CF27" s="23" t="n">
        <f aca="false">IF(EMFX_Data!AB26&gt;=EMFX_Data!AD26,EMFX_Data!AI27-EMFX_Data!AK27,EMFX_Data!AK27-EMFX_Data!AI27)</f>
        <v>0.0162828005876079</v>
      </c>
      <c r="CG27" s="23" t="n">
        <f aca="false">IF(EMFX_Data!AC26&gt;=EMFX_Data!AD26,EMFX_Data!AJ27-EMFX_Data!AK27,EMFX_Data!AK27-EMFX_Data!AJ27)</f>
        <v>-0.052678550499842</v>
      </c>
      <c r="CH27" s="27" t="str">
        <f aca="false">IF(ROW()&lt;4+VolLB,"",STDEV(INDEX($BM:$BM,ROW()-VolLB+1):INDEX($BM:$BM,ROW()))*SQRT(12))</f>
        <v/>
      </c>
      <c r="CI27" s="27" t="str">
        <f aca="false">IF(ROW()&lt;4+VolLB,"",STDEV(INDEX($BN:$BN,ROW()-VolLB+1):INDEX($BN:$BN,ROW()))*SQRT(12))</f>
        <v/>
      </c>
      <c r="CJ27" s="27" t="str">
        <f aca="false">IF(ROW()&lt;4+VolLB,"",STDEV(INDEX($BO:$BO,ROW()-VolLB+1):INDEX($BO:$BO,ROW()))*SQRT(12))</f>
        <v/>
      </c>
      <c r="CK27" s="27" t="str">
        <f aca="false">IF(ROW()&lt;4+VolLB,"",STDEV(INDEX($BP:$BP,ROW()-VolLB+1):INDEX($BP:$BP,ROW()))*SQRT(12))</f>
        <v/>
      </c>
      <c r="CL27" s="27" t="str">
        <f aca="false">IF(ROW()&lt;4+VolLB,"",STDEV(INDEX($BQ:$BQ,ROW()-VolLB+1):INDEX($BQ:$BQ,ROW()))*SQRT(12))</f>
        <v/>
      </c>
      <c r="CM27" s="27" t="str">
        <f aca="false">IF(ROW()&lt;4+VolLB,"",STDEV(INDEX($BR:$BR,ROW()-VolLB+1):INDEX($BR:$BR,ROW()))*SQRT(12))</f>
        <v/>
      </c>
      <c r="CN27" s="27" t="str">
        <f aca="false">IF(ROW()&lt;4+VolLB,"",STDEV(INDEX($BS:$BS,ROW()-VolLB+1):INDEX($BS:$BS,ROW()))*SQRT(12))</f>
        <v/>
      </c>
      <c r="CO27" s="27" t="str">
        <f aca="false">IF(ROW()&lt;4+VolLB,"",STDEV(INDEX($BT:$BT,ROW()-VolLB+1):INDEX($BT:$BT,ROW()))*SQRT(12))</f>
        <v/>
      </c>
      <c r="CP27" s="27" t="str">
        <f aca="false">IF(ROW()&lt;4+VolLB,"",STDEV(INDEX($BU:$BU,ROW()-VolLB+1):INDEX($BU:$BU,ROW()))*SQRT(12))</f>
        <v/>
      </c>
      <c r="CQ27" s="27" t="str">
        <f aca="false">IF(ROW()&lt;4+VolLB,"",STDEV(INDEX($BV:$BV,ROW()-VolLB+1):INDEX($BV:$BV,ROW()))*SQRT(12))</f>
        <v/>
      </c>
      <c r="CR27" s="27" t="str">
        <f aca="false">IF(ROW()&lt;4+VolLB,"",STDEV(INDEX($BW:$BW,ROW()-VolLB+1):INDEX($BW:$BW,ROW()))*SQRT(12))</f>
        <v/>
      </c>
      <c r="CS27" s="27" t="str">
        <f aca="false">IF(ROW()&lt;4+VolLB,"",STDEV(INDEX($BX:$BX,ROW()-VolLB+1):INDEX($BX:$BX,ROW()))*SQRT(12))</f>
        <v/>
      </c>
      <c r="CT27" s="27" t="str">
        <f aca="false">IF(ROW()&lt;4+VolLB,"",STDEV(INDEX($BY:$BY,ROW()-VolLB+1):INDEX($BY:$BY,ROW()))*SQRT(12))</f>
        <v/>
      </c>
      <c r="CU27" s="27" t="str">
        <f aca="false">IF(ROW()&lt;4+VolLB,"",STDEV(INDEX($BZ:$BZ,ROW()-VolLB+1):INDEX($BZ:$BZ,ROW()))*SQRT(12))</f>
        <v/>
      </c>
      <c r="CV27" s="27" t="str">
        <f aca="false">IF(ROW()&lt;4+VolLB,"",STDEV(INDEX($CA:$CA,ROW()-VolLB+1):INDEX($CA:$CA,ROW()))*SQRT(12))</f>
        <v/>
      </c>
      <c r="CW27" s="27" t="str">
        <f aca="false">IF(ROW()&lt;4+VolLB,"",STDEV(INDEX($CB:$CB,ROW()-VolLB+1):INDEX($CB:$CB,ROW()))*SQRT(12))</f>
        <v/>
      </c>
      <c r="CX27" s="27" t="str">
        <f aca="false">IF(ROW()&lt;4+VolLB,"",STDEV(INDEX($CC:$CC,ROW()-VolLB+1):INDEX($CC:$CC,ROW()))*SQRT(12))</f>
        <v/>
      </c>
      <c r="CY27" s="27" t="str">
        <f aca="false">IF(ROW()&lt;4+VolLB,"",STDEV(INDEX($CD:$CD,ROW()-VolLB+1):INDEX($CD:$CD,ROW()))*SQRT(12))</f>
        <v/>
      </c>
      <c r="CZ27" s="27" t="str">
        <f aca="false">IF(ROW()&lt;4+VolLB,"",STDEV(INDEX($CE:$CE,ROW()-VolLB+1):INDEX($CE:$CE,ROW()))*SQRT(12))</f>
        <v/>
      </c>
      <c r="DA27" s="27" t="str">
        <f aca="false">IF(ROW()&lt;4+VolLB,"",STDEV(INDEX($CF:$CF,ROW()-VolLB+1):INDEX($CF:$CF,ROW()))*SQRT(12))</f>
        <v/>
      </c>
      <c r="DB27" s="27" t="str">
        <f aca="false">IF(ROW()&lt;4+VolLB,"",STDEV(INDEX($CG:$CG,ROW()-VolLB+1):INDEX($CG:$CG,ROW()))*SQRT(12))</f>
        <v/>
      </c>
      <c r="DC27" s="26" t="n">
        <f aca="false">IF(OR(AR27=0,CH27="",CH27=0),0,AR27*MIN(MaxScal,TgtVol/CH27))</f>
        <v>0</v>
      </c>
      <c r="DD27" s="26" t="n">
        <f aca="false">IF(OR(AS27=0,CI27="",CI27=0),0,AS27*MIN(MaxScal,TgtVol/CI27))</f>
        <v>0</v>
      </c>
      <c r="DE27" s="26" t="n">
        <f aca="false">IF(OR(AT27=0,CJ27="",CJ27=0),0,AT27*MIN(MaxScal,TgtVol/CJ27))</f>
        <v>0</v>
      </c>
      <c r="DF27" s="26" t="n">
        <f aca="false">IF(OR(AU27=0,CK27="",CK27=0),0,AU27*MIN(MaxScal,TgtVol/CK27))</f>
        <v>0</v>
      </c>
      <c r="DG27" s="26" t="n">
        <f aca="false">IF(OR(AV27=0,CL27="",CL27=0),0,AV27*MIN(MaxScal,TgtVol/CL27))</f>
        <v>0</v>
      </c>
      <c r="DH27" s="26" t="n">
        <f aca="false">IF(OR(AW27=0,CM27="",CM27=0),0,AW27*MIN(MaxScal,TgtVol/CM27))</f>
        <v>0</v>
      </c>
      <c r="DI27" s="26" t="n">
        <f aca="false">IF(OR(AX27=0,CN27="",CN27=0),0,AX27*MIN(MaxScal,TgtVol/CN27))</f>
        <v>0</v>
      </c>
      <c r="DJ27" s="26" t="n">
        <f aca="false">IF(OR(AY27=0,CO27="",CO27=0),0,AY27*MIN(MaxScal,TgtVol/CO27))</f>
        <v>0</v>
      </c>
      <c r="DK27" s="26" t="n">
        <f aca="false">IF(OR(AZ27=0,CP27="",CP27=0),0,AZ27*MIN(MaxScal,TgtVol/CP27))</f>
        <v>0</v>
      </c>
      <c r="DL27" s="26" t="n">
        <f aca="false">IF(OR(BA27=0,CQ27="",CQ27=0),0,BA27*MIN(MaxScal,TgtVol/CQ27))</f>
        <v>0</v>
      </c>
      <c r="DM27" s="26" t="n">
        <f aca="false">IF(OR(BB27=0,CR27="",CR27=0),0,BB27*MIN(MaxScal,TgtVol/CR27))</f>
        <v>0</v>
      </c>
      <c r="DN27" s="26" t="n">
        <f aca="false">IF(OR(BC27=0,CS27="",CS27=0),0,BC27*MIN(MaxScal,TgtVol/CS27))</f>
        <v>0</v>
      </c>
      <c r="DO27" s="26" t="n">
        <f aca="false">IF(OR(BD27=0,CT27="",CT27=0),0,BD27*MIN(MaxScal,TgtVol/CT27))</f>
        <v>0</v>
      </c>
      <c r="DP27" s="26" t="n">
        <f aca="false">IF(OR(BE27=0,CU27="",CU27=0),0,BE27*MIN(MaxScal,TgtVol/CU27))</f>
        <v>0</v>
      </c>
      <c r="DQ27" s="26" t="n">
        <f aca="false">IF(OR(BF27=0,CV27="",CV27=0),0,BF27*MIN(MaxScal,TgtVol/CV27))</f>
        <v>0</v>
      </c>
      <c r="DR27" s="26" t="n">
        <f aca="false">IF(OR(BG27=0,CW27="",CW27=0),0,BG27*MIN(MaxScal,TgtVol/CW27))</f>
        <v>0</v>
      </c>
      <c r="DS27" s="26" t="n">
        <f aca="false">IF(OR(BH27=0,CX27="",CX27=0),0,BH27*MIN(MaxScal,TgtVol/CX27))</f>
        <v>0</v>
      </c>
      <c r="DT27" s="26" t="n">
        <f aca="false">IF(OR(BI27=0,CY27="",CY27=0),0,BI27*MIN(MaxScal,TgtVol/CY27))</f>
        <v>0</v>
      </c>
      <c r="DU27" s="26" t="n">
        <f aca="false">IF(OR(BJ27=0,CZ27="",CZ27=0),0,BJ27*MIN(MaxScal,TgtVol/CZ27))</f>
        <v>0</v>
      </c>
      <c r="DV27" s="26" t="n">
        <f aca="false">IF(OR(BK27=0,DA27="",DA27=0),0,BK27*MIN(MaxScal,TgtVol/DA27))</f>
        <v>0</v>
      </c>
      <c r="DW27" s="26" t="n">
        <f aca="false">IF(OR(BL27=0,DB27="",DB27=0),0,BL27*MIN(MaxScal,TgtVol/DB27))</f>
        <v>0</v>
      </c>
      <c r="DX27" s="28" t="n">
        <f aca="false">IFERROR(DC26*BM27,"")</f>
        <v>0</v>
      </c>
      <c r="DY27" s="28" t="n">
        <f aca="false">IFERROR(DD26*BN27,"")</f>
        <v>0</v>
      </c>
      <c r="DZ27" s="28" t="n">
        <f aca="false">IFERROR(DE26*BO27,"")</f>
        <v>0</v>
      </c>
      <c r="EA27" s="28" t="n">
        <f aca="false">IFERROR(DF26*BP27,"")</f>
        <v>0</v>
      </c>
      <c r="EB27" s="28" t="n">
        <f aca="false">IFERROR(DG26*BQ27,"")</f>
        <v>-0</v>
      </c>
      <c r="EC27" s="28" t="n">
        <f aca="false">IFERROR(DH26*BR27,"")</f>
        <v>0</v>
      </c>
      <c r="ED27" s="28" t="n">
        <f aca="false">IFERROR(DI26*BS27,"")</f>
        <v>0</v>
      </c>
      <c r="EE27" s="28" t="n">
        <f aca="false">IFERROR(DJ26*BT27,"")</f>
        <v>-0</v>
      </c>
      <c r="EF27" s="28" t="n">
        <f aca="false">IFERROR(DK26*BU27,"")</f>
        <v>0</v>
      </c>
      <c r="EG27" s="28" t="n">
        <f aca="false">IFERROR(DL26*BV27,"")</f>
        <v>0</v>
      </c>
      <c r="EH27" s="28" t="n">
        <f aca="false">IFERROR(DM26*BW27,"")</f>
        <v>-0</v>
      </c>
      <c r="EI27" s="28" t="n">
        <f aca="false">IFERROR(DN26*BX27,"")</f>
        <v>0</v>
      </c>
      <c r="EJ27" s="28" t="n">
        <f aca="false">IFERROR(DO26*BY27,"")</f>
        <v>0</v>
      </c>
      <c r="EK27" s="28" t="n">
        <f aca="false">IFERROR(DP26*BZ27,"")</f>
        <v>-0</v>
      </c>
      <c r="EL27" s="28" t="n">
        <f aca="false">IFERROR(DQ26*CA27,"")</f>
        <v>-0</v>
      </c>
      <c r="EM27" s="28" t="n">
        <f aca="false">IFERROR(DR26*CB27,"")</f>
        <v>0</v>
      </c>
      <c r="EN27" s="28" t="n">
        <f aca="false">IFERROR(DS26*CC27,"")</f>
        <v>-0</v>
      </c>
      <c r="EO27" s="28" t="n">
        <f aca="false">IFERROR(DT26*CD27,"")</f>
        <v>0</v>
      </c>
      <c r="EP27" s="28" t="n">
        <f aca="false">IFERROR(DU26*CE27,"")</f>
        <v>-0</v>
      </c>
      <c r="EQ27" s="28" t="n">
        <f aca="false">IFERROR(DV26*CF27,"")</f>
        <v>0</v>
      </c>
      <c r="ER27" s="28" t="n">
        <f aca="false">IFERROR(DW26*CG27,"")</f>
        <v>-0</v>
      </c>
      <c r="ES27" s="28" t="n">
        <f aca="false">IF(ROW()=4,"",SUM(DX27:ER27))</f>
        <v>0</v>
      </c>
      <c r="ET27" s="29" t="n">
        <f aca="false">COUNTIF(AR27:BL27,"&gt;0")</f>
        <v>0</v>
      </c>
    </row>
    <row r="28" customFormat="false" ht="15" hidden="false" customHeight="false" outlineLevel="0" collapsed="false">
      <c r="A28" s="19" t="n">
        <v>38748</v>
      </c>
      <c r="B28" s="23" t="n">
        <f aca="false">ABS(EMFX_Data!X28-EMFX_Data!Y28)</f>
        <v>0.0636025725091471</v>
      </c>
      <c r="C28" s="23" t="n">
        <f aca="false">ABS(EMFX_Data!X28-EMFX_Data!Z28)</f>
        <v>0.00493043660197046</v>
      </c>
      <c r="D28" s="23" t="n">
        <f aca="false">ABS(EMFX_Data!X28-EMFX_Data!AA28)</f>
        <v>0.219870360736586</v>
      </c>
      <c r="E28" s="23" t="n">
        <f aca="false">ABS(EMFX_Data!X28-EMFX_Data!AB28)</f>
        <v>0.0267745850738157</v>
      </c>
      <c r="F28" s="23" t="n">
        <f aca="false">ABS(EMFX_Data!X28-EMFX_Data!AC28)</f>
        <v>0.0660294357596341</v>
      </c>
      <c r="G28" s="23" t="n">
        <f aca="false">ABS(EMFX_Data!X28-EMFX_Data!AD28)</f>
        <v>0.173687081101972</v>
      </c>
      <c r="H28" s="23" t="n">
        <f aca="false">ABS(EMFX_Data!Y28-EMFX_Data!Z28)</f>
        <v>0.0685330091111176</v>
      </c>
      <c r="I28" s="23" t="n">
        <f aca="false">ABS(EMFX_Data!Y28-EMFX_Data!AA28)</f>
        <v>0.156267788227439</v>
      </c>
      <c r="J28" s="23" t="n">
        <f aca="false">ABS(EMFX_Data!Y28-EMFX_Data!AB28)</f>
        <v>0.0368279874353314</v>
      </c>
      <c r="K28" s="23" t="n">
        <f aca="false">ABS(EMFX_Data!Y28-EMFX_Data!AC28)</f>
        <v>0.129632008268781</v>
      </c>
      <c r="L28" s="23" t="n">
        <f aca="false">ABS(EMFX_Data!Y28-EMFX_Data!AD28)</f>
        <v>0.110084508592825</v>
      </c>
      <c r="M28" s="23" t="n">
        <f aca="false">ABS(EMFX_Data!Z28-EMFX_Data!AA28)</f>
        <v>0.224800797338556</v>
      </c>
      <c r="N28" s="23" t="n">
        <f aca="false">ABS(EMFX_Data!Z28-EMFX_Data!AB28)</f>
        <v>0.0317050216757862</v>
      </c>
      <c r="O28" s="23" t="n">
        <f aca="false">ABS(EMFX_Data!Z28-EMFX_Data!AC28)</f>
        <v>0.0610989991576636</v>
      </c>
      <c r="P28" s="23" t="n">
        <f aca="false">ABS(EMFX_Data!Z28-EMFX_Data!AD28)</f>
        <v>0.178617517703943</v>
      </c>
      <c r="Q28" s="23" t="n">
        <f aca="false">ABS(EMFX_Data!AA28-EMFX_Data!AB28)</f>
        <v>0.19309577566277</v>
      </c>
      <c r="R28" s="23" t="n">
        <f aca="false">ABS(EMFX_Data!AA28-EMFX_Data!AC28)</f>
        <v>0.28589979649622</v>
      </c>
      <c r="S28" s="23" t="n">
        <f aca="false">ABS(EMFX_Data!AA28-EMFX_Data!AD28)</f>
        <v>0.0461832796346133</v>
      </c>
      <c r="T28" s="23" t="n">
        <f aca="false">ABS(EMFX_Data!AB28-EMFX_Data!AC28)</f>
        <v>0.0928040208334497</v>
      </c>
      <c r="U28" s="23" t="n">
        <f aca="false">ABS(EMFX_Data!AB28-EMFX_Data!AD28)</f>
        <v>0.146912496028157</v>
      </c>
      <c r="V28" s="23" t="n">
        <f aca="false">ABS(EMFX_Data!AC28-EMFX_Data!AD28)</f>
        <v>0.239716516861606</v>
      </c>
      <c r="W28" s="26" t="str">
        <f aca="false">IF(ROW()&lt;4+MinObs-1,"",IFERROR((B28-AVERAGE(B$4:B28))/STDEV(B$4:B28),""))</f>
        <v/>
      </c>
      <c r="X28" s="26" t="str">
        <f aca="false">IF(ROW()&lt;4+MinObs-1,"",IFERROR((C28-AVERAGE(C$4:C28))/STDEV(C$4:C28),""))</f>
        <v/>
      </c>
      <c r="Y28" s="26" t="str">
        <f aca="false">IF(ROW()&lt;4+MinObs-1,"",IFERROR((D28-AVERAGE(D$4:D28))/STDEV(D$4:D28),""))</f>
        <v/>
      </c>
      <c r="Z28" s="26" t="str">
        <f aca="false">IF(ROW()&lt;4+MinObs-1,"",IFERROR((E28-AVERAGE(E$4:E28))/STDEV(E$4:E28),""))</f>
        <v/>
      </c>
      <c r="AA28" s="26" t="str">
        <f aca="false">IF(ROW()&lt;4+MinObs-1,"",IFERROR((F28-AVERAGE(F$4:F28))/STDEV(F$4:F28),""))</f>
        <v/>
      </c>
      <c r="AB28" s="26" t="str">
        <f aca="false">IF(ROW()&lt;4+MinObs-1,"",IFERROR((G28-AVERAGE(G$4:G28))/STDEV(G$4:G28),""))</f>
        <v/>
      </c>
      <c r="AC28" s="26" t="str">
        <f aca="false">IF(ROW()&lt;4+MinObs-1,"",IFERROR((H28-AVERAGE(H$4:H28))/STDEV(H$4:H28),""))</f>
        <v/>
      </c>
      <c r="AD28" s="26" t="str">
        <f aca="false">IF(ROW()&lt;4+MinObs-1,"",IFERROR((I28-AVERAGE(I$4:I28))/STDEV(I$4:I28),""))</f>
        <v/>
      </c>
      <c r="AE28" s="26" t="str">
        <f aca="false">IF(ROW()&lt;4+MinObs-1,"",IFERROR((J28-AVERAGE(J$4:J28))/STDEV(J$4:J28),""))</f>
        <v/>
      </c>
      <c r="AF28" s="26" t="str">
        <f aca="false">IF(ROW()&lt;4+MinObs-1,"",IFERROR((K28-AVERAGE(K$4:K28))/STDEV(K$4:K28),""))</f>
        <v/>
      </c>
      <c r="AG28" s="26" t="str">
        <f aca="false">IF(ROW()&lt;4+MinObs-1,"",IFERROR((L28-AVERAGE(L$4:L28))/STDEV(L$4:L28),""))</f>
        <v/>
      </c>
      <c r="AH28" s="26" t="str">
        <f aca="false">IF(ROW()&lt;4+MinObs-1,"",IFERROR((M28-AVERAGE(M$4:M28))/STDEV(M$4:M28),""))</f>
        <v/>
      </c>
      <c r="AI28" s="26" t="str">
        <f aca="false">IF(ROW()&lt;4+MinObs-1,"",IFERROR((N28-AVERAGE(N$4:N28))/STDEV(N$4:N28),""))</f>
        <v/>
      </c>
      <c r="AJ28" s="26" t="str">
        <f aca="false">IF(ROW()&lt;4+MinObs-1,"",IFERROR((O28-AVERAGE(O$4:O28))/STDEV(O$4:O28),""))</f>
        <v/>
      </c>
      <c r="AK28" s="26" t="str">
        <f aca="false">IF(ROW()&lt;4+MinObs-1,"",IFERROR((P28-AVERAGE(P$4:P28))/STDEV(P$4:P28),""))</f>
        <v/>
      </c>
      <c r="AL28" s="26" t="str">
        <f aca="false">IF(ROW()&lt;4+MinObs-1,"",IFERROR((Q28-AVERAGE(Q$4:Q28))/STDEV(Q$4:Q28),""))</f>
        <v/>
      </c>
      <c r="AM28" s="26" t="str">
        <f aca="false">IF(ROW()&lt;4+MinObs-1,"",IFERROR((R28-AVERAGE(R$4:R28))/STDEV(R$4:R28),""))</f>
        <v/>
      </c>
      <c r="AN28" s="26" t="str">
        <f aca="false">IF(ROW()&lt;4+MinObs-1,"",IFERROR((S28-AVERAGE(S$4:S28))/STDEV(S$4:S28),""))</f>
        <v/>
      </c>
      <c r="AO28" s="26" t="str">
        <f aca="false">IF(ROW()&lt;4+MinObs-1,"",IFERROR((T28-AVERAGE(T$4:T28))/STDEV(T$4:T28),""))</f>
        <v/>
      </c>
      <c r="AP28" s="26" t="str">
        <f aca="false">IF(ROW()&lt;4+MinObs-1,"",IFERROR((U28-AVERAGE(U$4:U28))/STDEV(U$4:U28),""))</f>
        <v/>
      </c>
      <c r="AQ28" s="26" t="str">
        <f aca="false">IF(ROW()&lt;4+MinObs-1,"",IFERROR((V28-AVERAGE(V$4:V28))/STDEV(V$4:V28),""))</f>
        <v/>
      </c>
      <c r="AR28" s="26" t="n">
        <f aca="false">IF(W28="",0,IF(W28&gt;=z4,w4,IF(W28&gt;=z3,w3,IF(W28&gt;=zEntry,w2,IF(AND(W28&gt;=ExitZ,AR27&gt;0),w2,0)))))</f>
        <v>0</v>
      </c>
      <c r="AS28" s="26" t="n">
        <f aca="false">IF(X28="",0,IF(X28&gt;=z4,w4,IF(X28&gt;=z3,w3,IF(X28&gt;=zEntry,w2,IF(AND(X28&gt;=ExitZ,AS27&gt;0),w2,0)))))</f>
        <v>0</v>
      </c>
      <c r="AT28" s="26" t="n">
        <f aca="false">IF(Y28="",0,IF(Y28&gt;=z4,w4,IF(Y28&gt;=z3,w3,IF(Y28&gt;=zEntry,w2,IF(AND(Y28&gt;=ExitZ,AT27&gt;0),w2,0)))))</f>
        <v>0</v>
      </c>
      <c r="AU28" s="26" t="n">
        <f aca="false">IF(Z28="",0,IF(Z28&gt;=z4,w4,IF(Z28&gt;=z3,w3,IF(Z28&gt;=zEntry,w2,IF(AND(Z28&gt;=ExitZ,AU27&gt;0),w2,0)))))</f>
        <v>0</v>
      </c>
      <c r="AV28" s="26" t="n">
        <f aca="false">IF(AA28="",0,IF(AA28&gt;=z4,w4,IF(AA28&gt;=z3,w3,IF(AA28&gt;=zEntry,w2,IF(AND(AA28&gt;=ExitZ,AV27&gt;0),w2,0)))))</f>
        <v>0</v>
      </c>
      <c r="AW28" s="26" t="n">
        <f aca="false">IF(AB28="",0,IF(AB28&gt;=z4,w4,IF(AB28&gt;=z3,w3,IF(AB28&gt;=zEntry,w2,IF(AND(AB28&gt;=ExitZ,AW27&gt;0),w2,0)))))</f>
        <v>0</v>
      </c>
      <c r="AX28" s="26" t="n">
        <f aca="false">IF(AC28="",0,IF(AC28&gt;=z4,w4,IF(AC28&gt;=z3,w3,IF(AC28&gt;=zEntry,w2,IF(AND(AC28&gt;=ExitZ,AX27&gt;0),w2,0)))))</f>
        <v>0</v>
      </c>
      <c r="AY28" s="26" t="n">
        <f aca="false">IF(AD28="",0,IF(AD28&gt;=z4,w4,IF(AD28&gt;=z3,w3,IF(AD28&gt;=zEntry,w2,IF(AND(AD28&gt;=ExitZ,AY27&gt;0),w2,0)))))</f>
        <v>0</v>
      </c>
      <c r="AZ28" s="26" t="n">
        <f aca="false">IF(AE28="",0,IF(AE28&gt;=z4,w4,IF(AE28&gt;=z3,w3,IF(AE28&gt;=zEntry,w2,IF(AND(AE28&gt;=ExitZ,AZ27&gt;0),w2,0)))))</f>
        <v>0</v>
      </c>
      <c r="BA28" s="26" t="n">
        <f aca="false">IF(AF28="",0,IF(AF28&gt;=z4,w4,IF(AF28&gt;=z3,w3,IF(AF28&gt;=zEntry,w2,IF(AND(AF28&gt;=ExitZ,BA27&gt;0),w2,0)))))</f>
        <v>0</v>
      </c>
      <c r="BB28" s="26" t="n">
        <f aca="false">IF(AG28="",0,IF(AG28&gt;=z4,w4,IF(AG28&gt;=z3,w3,IF(AG28&gt;=zEntry,w2,IF(AND(AG28&gt;=ExitZ,BB27&gt;0),w2,0)))))</f>
        <v>0</v>
      </c>
      <c r="BC28" s="26" t="n">
        <f aca="false">IF(AH28="",0,IF(AH28&gt;=z4,w4,IF(AH28&gt;=z3,w3,IF(AH28&gt;=zEntry,w2,IF(AND(AH28&gt;=ExitZ,BC27&gt;0),w2,0)))))</f>
        <v>0</v>
      </c>
      <c r="BD28" s="26" t="n">
        <f aca="false">IF(AI28="",0,IF(AI28&gt;=z4,w4,IF(AI28&gt;=z3,w3,IF(AI28&gt;=zEntry,w2,IF(AND(AI28&gt;=ExitZ,BD27&gt;0),w2,0)))))</f>
        <v>0</v>
      </c>
      <c r="BE28" s="26" t="n">
        <f aca="false">IF(AJ28="",0,IF(AJ28&gt;=z4,w4,IF(AJ28&gt;=z3,w3,IF(AJ28&gt;=zEntry,w2,IF(AND(AJ28&gt;=ExitZ,BE27&gt;0),w2,0)))))</f>
        <v>0</v>
      </c>
      <c r="BF28" s="26" t="n">
        <f aca="false">IF(AK28="",0,IF(AK28&gt;=z4,w4,IF(AK28&gt;=z3,w3,IF(AK28&gt;=zEntry,w2,IF(AND(AK28&gt;=ExitZ,BF27&gt;0),w2,0)))))</f>
        <v>0</v>
      </c>
      <c r="BG28" s="26" t="n">
        <f aca="false">IF(AL28="",0,IF(AL28&gt;=z4,w4,IF(AL28&gt;=z3,w3,IF(AL28&gt;=zEntry,w2,IF(AND(AL28&gt;=ExitZ,BG27&gt;0),w2,0)))))</f>
        <v>0</v>
      </c>
      <c r="BH28" s="26" t="n">
        <f aca="false">IF(AM28="",0,IF(AM28&gt;=z4,w4,IF(AM28&gt;=z3,w3,IF(AM28&gt;=zEntry,w2,IF(AND(AM28&gt;=ExitZ,BH27&gt;0),w2,0)))))</f>
        <v>0</v>
      </c>
      <c r="BI28" s="26" t="n">
        <f aca="false">IF(AN28="",0,IF(AN28&gt;=z4,w4,IF(AN28&gt;=z3,w3,IF(AN28&gt;=zEntry,w2,IF(AND(AN28&gt;=ExitZ,BI27&gt;0),w2,0)))))</f>
        <v>0</v>
      </c>
      <c r="BJ28" s="26" t="n">
        <f aca="false">IF(AO28="",0,IF(AO28&gt;=z4,w4,IF(AO28&gt;=z3,w3,IF(AO28&gt;=zEntry,w2,IF(AND(AO28&gt;=ExitZ,BJ27&gt;0),w2,0)))))</f>
        <v>0</v>
      </c>
      <c r="BK28" s="26" t="n">
        <f aca="false">IF(AP28="",0,IF(AP28&gt;=z4,w4,IF(AP28&gt;=z3,w3,IF(AP28&gt;=zEntry,w2,IF(AND(AP28&gt;=ExitZ,BK27&gt;0),w2,0)))))</f>
        <v>0</v>
      </c>
      <c r="BL28" s="26" t="n">
        <f aca="false">IF(AQ28="",0,IF(AQ28&gt;=z4,w4,IF(AQ28&gt;=z3,w3,IF(AQ28&gt;=zEntry,w2,IF(AND(AQ28&gt;=ExitZ,BL27&gt;0),w2,0)))))</f>
        <v>0</v>
      </c>
      <c r="BM28" s="23" t="n">
        <f aca="false">IF(EMFX_Data!X27&gt;=EMFX_Data!Y27,EMFX_Data!AE28-EMFX_Data!AF28,EMFX_Data!AF28-EMFX_Data!AE28)</f>
        <v>-0.0181453547522718</v>
      </c>
      <c r="BN28" s="23" t="n">
        <f aca="false">IF(EMFX_Data!X27&gt;=EMFX_Data!Z27,EMFX_Data!AE28-EMFX_Data!AG28,EMFX_Data!AG28-EMFX_Data!AE28)</f>
        <v>0.0365160003909564</v>
      </c>
      <c r="BO28" s="23" t="n">
        <f aca="false">IF(EMFX_Data!X27&gt;=EMFX_Data!AA27,EMFX_Data!AE28-EMFX_Data!AH28,EMFX_Data!AH28-EMFX_Data!AE28)</f>
        <v>-0.0192740372420382</v>
      </c>
      <c r="BP28" s="23" t="n">
        <f aca="false">IF(EMFX_Data!X27&gt;=EMFX_Data!AB27,EMFX_Data!AE28-EMFX_Data!AI28,EMFX_Data!AI28-EMFX_Data!AE28)</f>
        <v>-0.0194238721044912</v>
      </c>
      <c r="BQ28" s="23" t="n">
        <f aca="false">IF(EMFX_Data!X27&gt;=EMFX_Data!AC27,EMFX_Data!AE28-EMFX_Data!AJ28,EMFX_Data!AJ28-EMFX_Data!AE28)</f>
        <v>-0.00626920052080757</v>
      </c>
      <c r="BR28" s="23" t="n">
        <f aca="false">IF(EMFX_Data!X27&gt;=EMFX_Data!AD27,EMFX_Data!AE28-EMFX_Data!AK28,EMFX_Data!AK28-EMFX_Data!AE28)</f>
        <v>-0.0723503053598709</v>
      </c>
      <c r="BS28" s="23" t="n">
        <f aca="false">IF(EMFX_Data!Y27&gt;=EMFX_Data!Z27,EMFX_Data!AF28-EMFX_Data!AG28,EMFX_Data!AG28-EMFX_Data!AF28)</f>
        <v>-0.0546613551432282</v>
      </c>
      <c r="BT28" s="23" t="n">
        <f aca="false">IF(EMFX_Data!Y27&gt;=EMFX_Data!AA27,EMFX_Data!AF28-EMFX_Data!AH28,EMFX_Data!AH28-EMFX_Data!AF28)</f>
        <v>-0.00112868248976638</v>
      </c>
      <c r="BU28" s="23" t="n">
        <f aca="false">IF(EMFX_Data!Y27&gt;=EMFX_Data!AB27,EMFX_Data!AF28-EMFX_Data!AI28,EMFX_Data!AI28-EMFX_Data!AF28)</f>
        <v>0.00127851735221935</v>
      </c>
      <c r="BV28" s="23" t="n">
        <f aca="false">IF(EMFX_Data!Y27&gt;=EMFX_Data!AC27,EMFX_Data!AF28-EMFX_Data!AJ28,EMFX_Data!AJ28-EMFX_Data!AF28)</f>
        <v>-0.0244145552730794</v>
      </c>
      <c r="BW28" s="23" t="n">
        <f aca="false">IF(EMFX_Data!Y27&gt;=EMFX_Data!AD27,EMFX_Data!AF28-EMFX_Data!AK28,EMFX_Data!AK28-EMFX_Data!AF28)</f>
        <v>-0.0542049506075991</v>
      </c>
      <c r="BX28" s="23" t="n">
        <f aca="false">IF(EMFX_Data!Z27&gt;=EMFX_Data!AA27,EMFX_Data!AG28-EMFX_Data!AH28,EMFX_Data!AH28-EMFX_Data!AG28)</f>
        <v>-0.0557900376329946</v>
      </c>
      <c r="BY28" s="23" t="n">
        <f aca="false">IF(EMFX_Data!Z27&gt;=EMFX_Data!AB27,EMFX_Data!AG28-EMFX_Data!AI28,EMFX_Data!AI28-EMFX_Data!AG28)</f>
        <v>0.0559398724954476</v>
      </c>
      <c r="BZ28" s="23" t="n">
        <f aca="false">IF(EMFX_Data!Z27&gt;=EMFX_Data!AC27,EMFX_Data!AG28-EMFX_Data!AJ28,EMFX_Data!AJ28-EMFX_Data!AG28)</f>
        <v>0.0302467998701488</v>
      </c>
      <c r="CA28" s="23" t="n">
        <f aca="false">IF(EMFX_Data!Z27&gt;=EMFX_Data!AD27,EMFX_Data!AG28-EMFX_Data!AK28,EMFX_Data!AK28-EMFX_Data!AG28)</f>
        <v>-0.108866305750827</v>
      </c>
      <c r="CB28" s="23" t="n">
        <f aca="false">IF(EMFX_Data!AA27&gt;=EMFX_Data!AB27,EMFX_Data!AH28-EMFX_Data!AI28,EMFX_Data!AI28-EMFX_Data!AH28)</f>
        <v>0.00014983486245297</v>
      </c>
      <c r="CC28" s="23" t="n">
        <f aca="false">IF(EMFX_Data!AA27&gt;=EMFX_Data!AC27,EMFX_Data!AH28-EMFX_Data!AJ28,EMFX_Data!AJ28-EMFX_Data!AH28)</f>
        <v>-0.0255432377628458</v>
      </c>
      <c r="CD28" s="23" t="n">
        <f aca="false">IF(EMFX_Data!AA27&gt;=EMFX_Data!AD27,EMFX_Data!AH28-EMFX_Data!AK28,EMFX_Data!AK28-EMFX_Data!AH28)</f>
        <v>0.0530762681178327</v>
      </c>
      <c r="CE28" s="23" t="n">
        <f aca="false">IF(EMFX_Data!AB27&gt;=EMFX_Data!AC27,EMFX_Data!AI28-EMFX_Data!AJ28,EMFX_Data!AJ28-EMFX_Data!AI28)</f>
        <v>-0.0256930726252988</v>
      </c>
      <c r="CF28" s="23" t="n">
        <f aca="false">IF(EMFX_Data!AB27&gt;=EMFX_Data!AD27,EMFX_Data!AI28-EMFX_Data!AK28,EMFX_Data!AK28-EMFX_Data!AI28)</f>
        <v>-0.0529264332553797</v>
      </c>
      <c r="CG28" s="23" t="n">
        <f aca="false">IF(EMFX_Data!AC27&gt;=EMFX_Data!AD27,EMFX_Data!AJ28-EMFX_Data!AK28,EMFX_Data!AK28-EMFX_Data!AJ28)</f>
        <v>-0.0786195058806785</v>
      </c>
      <c r="CH28" s="27" t="str">
        <f aca="false">IF(ROW()&lt;4+VolLB,"",STDEV(INDEX($BM:$BM,ROW()-VolLB+1):INDEX($BM:$BM,ROW()))*SQRT(12))</f>
        <v/>
      </c>
      <c r="CI28" s="27" t="str">
        <f aca="false">IF(ROW()&lt;4+VolLB,"",STDEV(INDEX($BN:$BN,ROW()-VolLB+1):INDEX($BN:$BN,ROW()))*SQRT(12))</f>
        <v/>
      </c>
      <c r="CJ28" s="27" t="str">
        <f aca="false">IF(ROW()&lt;4+VolLB,"",STDEV(INDEX($BO:$BO,ROW()-VolLB+1):INDEX($BO:$BO,ROW()))*SQRT(12))</f>
        <v/>
      </c>
      <c r="CK28" s="27" t="str">
        <f aca="false">IF(ROW()&lt;4+VolLB,"",STDEV(INDEX($BP:$BP,ROW()-VolLB+1):INDEX($BP:$BP,ROW()))*SQRT(12))</f>
        <v/>
      </c>
      <c r="CL28" s="27" t="str">
        <f aca="false">IF(ROW()&lt;4+VolLB,"",STDEV(INDEX($BQ:$BQ,ROW()-VolLB+1):INDEX($BQ:$BQ,ROW()))*SQRT(12))</f>
        <v/>
      </c>
      <c r="CM28" s="27" t="str">
        <f aca="false">IF(ROW()&lt;4+VolLB,"",STDEV(INDEX($BR:$BR,ROW()-VolLB+1):INDEX($BR:$BR,ROW()))*SQRT(12))</f>
        <v/>
      </c>
      <c r="CN28" s="27" t="str">
        <f aca="false">IF(ROW()&lt;4+VolLB,"",STDEV(INDEX($BS:$BS,ROW()-VolLB+1):INDEX($BS:$BS,ROW()))*SQRT(12))</f>
        <v/>
      </c>
      <c r="CO28" s="27" t="str">
        <f aca="false">IF(ROW()&lt;4+VolLB,"",STDEV(INDEX($BT:$BT,ROW()-VolLB+1):INDEX($BT:$BT,ROW()))*SQRT(12))</f>
        <v/>
      </c>
      <c r="CP28" s="27" t="str">
        <f aca="false">IF(ROW()&lt;4+VolLB,"",STDEV(INDEX($BU:$BU,ROW()-VolLB+1):INDEX($BU:$BU,ROW()))*SQRT(12))</f>
        <v/>
      </c>
      <c r="CQ28" s="27" t="str">
        <f aca="false">IF(ROW()&lt;4+VolLB,"",STDEV(INDEX($BV:$BV,ROW()-VolLB+1):INDEX($BV:$BV,ROW()))*SQRT(12))</f>
        <v/>
      </c>
      <c r="CR28" s="27" t="str">
        <f aca="false">IF(ROW()&lt;4+VolLB,"",STDEV(INDEX($BW:$BW,ROW()-VolLB+1):INDEX($BW:$BW,ROW()))*SQRT(12))</f>
        <v/>
      </c>
      <c r="CS28" s="27" t="str">
        <f aca="false">IF(ROW()&lt;4+VolLB,"",STDEV(INDEX($BX:$BX,ROW()-VolLB+1):INDEX($BX:$BX,ROW()))*SQRT(12))</f>
        <v/>
      </c>
      <c r="CT28" s="27" t="str">
        <f aca="false">IF(ROW()&lt;4+VolLB,"",STDEV(INDEX($BY:$BY,ROW()-VolLB+1):INDEX($BY:$BY,ROW()))*SQRT(12))</f>
        <v/>
      </c>
      <c r="CU28" s="27" t="str">
        <f aca="false">IF(ROW()&lt;4+VolLB,"",STDEV(INDEX($BZ:$BZ,ROW()-VolLB+1):INDEX($BZ:$BZ,ROW()))*SQRT(12))</f>
        <v/>
      </c>
      <c r="CV28" s="27" t="str">
        <f aca="false">IF(ROW()&lt;4+VolLB,"",STDEV(INDEX($CA:$CA,ROW()-VolLB+1):INDEX($CA:$CA,ROW()))*SQRT(12))</f>
        <v/>
      </c>
      <c r="CW28" s="27" t="str">
        <f aca="false">IF(ROW()&lt;4+VolLB,"",STDEV(INDEX($CB:$CB,ROW()-VolLB+1):INDEX($CB:$CB,ROW()))*SQRT(12))</f>
        <v/>
      </c>
      <c r="CX28" s="27" t="str">
        <f aca="false">IF(ROW()&lt;4+VolLB,"",STDEV(INDEX($CC:$CC,ROW()-VolLB+1):INDEX($CC:$CC,ROW()))*SQRT(12))</f>
        <v/>
      </c>
      <c r="CY28" s="27" t="str">
        <f aca="false">IF(ROW()&lt;4+VolLB,"",STDEV(INDEX($CD:$CD,ROW()-VolLB+1):INDEX($CD:$CD,ROW()))*SQRT(12))</f>
        <v/>
      </c>
      <c r="CZ28" s="27" t="str">
        <f aca="false">IF(ROW()&lt;4+VolLB,"",STDEV(INDEX($CE:$CE,ROW()-VolLB+1):INDEX($CE:$CE,ROW()))*SQRT(12))</f>
        <v/>
      </c>
      <c r="DA28" s="27" t="str">
        <f aca="false">IF(ROW()&lt;4+VolLB,"",STDEV(INDEX($CF:$CF,ROW()-VolLB+1):INDEX($CF:$CF,ROW()))*SQRT(12))</f>
        <v/>
      </c>
      <c r="DB28" s="27" t="str">
        <f aca="false">IF(ROW()&lt;4+VolLB,"",STDEV(INDEX($CG:$CG,ROW()-VolLB+1):INDEX($CG:$CG,ROW()))*SQRT(12))</f>
        <v/>
      </c>
      <c r="DC28" s="26" t="n">
        <f aca="false">IF(OR(AR28=0,CH28="",CH28=0),0,AR28*MIN(MaxScal,TgtVol/CH28))</f>
        <v>0</v>
      </c>
      <c r="DD28" s="26" t="n">
        <f aca="false">IF(OR(AS28=0,CI28="",CI28=0),0,AS28*MIN(MaxScal,TgtVol/CI28))</f>
        <v>0</v>
      </c>
      <c r="DE28" s="26" t="n">
        <f aca="false">IF(OR(AT28=0,CJ28="",CJ28=0),0,AT28*MIN(MaxScal,TgtVol/CJ28))</f>
        <v>0</v>
      </c>
      <c r="DF28" s="26" t="n">
        <f aca="false">IF(OR(AU28=0,CK28="",CK28=0),0,AU28*MIN(MaxScal,TgtVol/CK28))</f>
        <v>0</v>
      </c>
      <c r="DG28" s="26" t="n">
        <f aca="false">IF(OR(AV28=0,CL28="",CL28=0),0,AV28*MIN(MaxScal,TgtVol/CL28))</f>
        <v>0</v>
      </c>
      <c r="DH28" s="26" t="n">
        <f aca="false">IF(OR(AW28=0,CM28="",CM28=0),0,AW28*MIN(MaxScal,TgtVol/CM28))</f>
        <v>0</v>
      </c>
      <c r="DI28" s="26" t="n">
        <f aca="false">IF(OR(AX28=0,CN28="",CN28=0),0,AX28*MIN(MaxScal,TgtVol/CN28))</f>
        <v>0</v>
      </c>
      <c r="DJ28" s="26" t="n">
        <f aca="false">IF(OR(AY28=0,CO28="",CO28=0),0,AY28*MIN(MaxScal,TgtVol/CO28))</f>
        <v>0</v>
      </c>
      <c r="DK28" s="26" t="n">
        <f aca="false">IF(OR(AZ28=0,CP28="",CP28=0),0,AZ28*MIN(MaxScal,TgtVol/CP28))</f>
        <v>0</v>
      </c>
      <c r="DL28" s="26" t="n">
        <f aca="false">IF(OR(BA28=0,CQ28="",CQ28=0),0,BA28*MIN(MaxScal,TgtVol/CQ28))</f>
        <v>0</v>
      </c>
      <c r="DM28" s="26" t="n">
        <f aca="false">IF(OR(BB28=0,CR28="",CR28=0),0,BB28*MIN(MaxScal,TgtVol/CR28))</f>
        <v>0</v>
      </c>
      <c r="DN28" s="26" t="n">
        <f aca="false">IF(OR(BC28=0,CS28="",CS28=0),0,BC28*MIN(MaxScal,TgtVol/CS28))</f>
        <v>0</v>
      </c>
      <c r="DO28" s="26" t="n">
        <f aca="false">IF(OR(BD28=0,CT28="",CT28=0),0,BD28*MIN(MaxScal,TgtVol/CT28))</f>
        <v>0</v>
      </c>
      <c r="DP28" s="26" t="n">
        <f aca="false">IF(OR(BE28=0,CU28="",CU28=0),0,BE28*MIN(MaxScal,TgtVol/CU28))</f>
        <v>0</v>
      </c>
      <c r="DQ28" s="26" t="n">
        <f aca="false">IF(OR(BF28=0,CV28="",CV28=0),0,BF28*MIN(MaxScal,TgtVol/CV28))</f>
        <v>0</v>
      </c>
      <c r="DR28" s="26" t="n">
        <f aca="false">IF(OR(BG28=0,CW28="",CW28=0),0,BG28*MIN(MaxScal,TgtVol/CW28))</f>
        <v>0</v>
      </c>
      <c r="DS28" s="26" t="n">
        <f aca="false">IF(OR(BH28=0,CX28="",CX28=0),0,BH28*MIN(MaxScal,TgtVol/CX28))</f>
        <v>0</v>
      </c>
      <c r="DT28" s="26" t="n">
        <f aca="false">IF(OR(BI28=0,CY28="",CY28=0),0,BI28*MIN(MaxScal,TgtVol/CY28))</f>
        <v>0</v>
      </c>
      <c r="DU28" s="26" t="n">
        <f aca="false">IF(OR(BJ28=0,CZ28="",CZ28=0),0,BJ28*MIN(MaxScal,TgtVol/CZ28))</f>
        <v>0</v>
      </c>
      <c r="DV28" s="26" t="n">
        <f aca="false">IF(OR(BK28=0,DA28="",DA28=0),0,BK28*MIN(MaxScal,TgtVol/DA28))</f>
        <v>0</v>
      </c>
      <c r="DW28" s="26" t="n">
        <f aca="false">IF(OR(BL28=0,DB28="",DB28=0),0,BL28*MIN(MaxScal,TgtVol/DB28))</f>
        <v>0</v>
      </c>
      <c r="DX28" s="28" t="n">
        <f aca="false">IFERROR(DC27*BM28,"")</f>
        <v>-0</v>
      </c>
      <c r="DY28" s="28" t="n">
        <f aca="false">IFERROR(DD27*BN28,"")</f>
        <v>0</v>
      </c>
      <c r="DZ28" s="28" t="n">
        <f aca="false">IFERROR(DE27*BO28,"")</f>
        <v>-0</v>
      </c>
      <c r="EA28" s="28" t="n">
        <f aca="false">IFERROR(DF27*BP28,"")</f>
        <v>-0</v>
      </c>
      <c r="EB28" s="28" t="n">
        <f aca="false">IFERROR(DG27*BQ28,"")</f>
        <v>-0</v>
      </c>
      <c r="EC28" s="28" t="n">
        <f aca="false">IFERROR(DH27*BR28,"")</f>
        <v>-0</v>
      </c>
      <c r="ED28" s="28" t="n">
        <f aca="false">IFERROR(DI27*BS28,"")</f>
        <v>-0</v>
      </c>
      <c r="EE28" s="28" t="n">
        <f aca="false">IFERROR(DJ27*BT28,"")</f>
        <v>-0</v>
      </c>
      <c r="EF28" s="28" t="n">
        <f aca="false">IFERROR(DK27*BU28,"")</f>
        <v>0</v>
      </c>
      <c r="EG28" s="28" t="n">
        <f aca="false">IFERROR(DL27*BV28,"")</f>
        <v>-0</v>
      </c>
      <c r="EH28" s="28" t="n">
        <f aca="false">IFERROR(DM27*BW28,"")</f>
        <v>-0</v>
      </c>
      <c r="EI28" s="28" t="n">
        <f aca="false">IFERROR(DN27*BX28,"")</f>
        <v>-0</v>
      </c>
      <c r="EJ28" s="28" t="n">
        <f aca="false">IFERROR(DO27*BY28,"")</f>
        <v>0</v>
      </c>
      <c r="EK28" s="28" t="n">
        <f aca="false">IFERROR(DP27*BZ28,"")</f>
        <v>0</v>
      </c>
      <c r="EL28" s="28" t="n">
        <f aca="false">IFERROR(DQ27*CA28,"")</f>
        <v>-0</v>
      </c>
      <c r="EM28" s="28" t="n">
        <f aca="false">IFERROR(DR27*CB28,"")</f>
        <v>0</v>
      </c>
      <c r="EN28" s="28" t="n">
        <f aca="false">IFERROR(DS27*CC28,"")</f>
        <v>-0</v>
      </c>
      <c r="EO28" s="28" t="n">
        <f aca="false">IFERROR(DT27*CD28,"")</f>
        <v>0</v>
      </c>
      <c r="EP28" s="28" t="n">
        <f aca="false">IFERROR(DU27*CE28,"")</f>
        <v>-0</v>
      </c>
      <c r="EQ28" s="28" t="n">
        <f aca="false">IFERROR(DV27*CF28,"")</f>
        <v>-0</v>
      </c>
      <c r="ER28" s="28" t="n">
        <f aca="false">IFERROR(DW27*CG28,"")</f>
        <v>-0</v>
      </c>
      <c r="ES28" s="28" t="n">
        <f aca="false">IF(ROW()=4,"",SUM(DX28:ER28))</f>
        <v>0</v>
      </c>
      <c r="ET28" s="29" t="n">
        <f aca="false">COUNTIF(AR28:BL28,"&gt;0")</f>
        <v>0</v>
      </c>
    </row>
    <row r="29" customFormat="false" ht="15" hidden="false" customHeight="false" outlineLevel="0" collapsed="false">
      <c r="A29" s="19" t="n">
        <v>38776</v>
      </c>
      <c r="B29" s="23" t="n">
        <f aca="false">ABS(EMFX_Data!X29-EMFX_Data!Y29)</f>
        <v>0.0426347557759748</v>
      </c>
      <c r="C29" s="23" t="n">
        <f aca="false">ABS(EMFX_Data!X29-EMFX_Data!Z29)</f>
        <v>0.131805886090681</v>
      </c>
      <c r="D29" s="23" t="n">
        <f aca="false">ABS(EMFX_Data!X29-EMFX_Data!AA29)</f>
        <v>0.0979448232058173</v>
      </c>
      <c r="E29" s="23" t="n">
        <f aca="false">ABS(EMFX_Data!X29-EMFX_Data!AB29)</f>
        <v>0.0798001118733431</v>
      </c>
      <c r="F29" s="23" t="n">
        <f aca="false">ABS(EMFX_Data!X29-EMFX_Data!AC29)</f>
        <v>0.115084226444243</v>
      </c>
      <c r="G29" s="23" t="n">
        <f aca="false">ABS(EMFX_Data!X29-EMFX_Data!AD29)</f>
        <v>0.0689500518051913</v>
      </c>
      <c r="H29" s="23" t="n">
        <f aca="false">ABS(EMFX_Data!Y29-EMFX_Data!Z29)</f>
        <v>0.089171130314706</v>
      </c>
      <c r="I29" s="23" t="n">
        <f aca="false">ABS(EMFX_Data!Y29-EMFX_Data!AA29)</f>
        <v>0.140579578981792</v>
      </c>
      <c r="J29" s="23" t="n">
        <f aca="false">ABS(EMFX_Data!Y29-EMFX_Data!AB29)</f>
        <v>0.0371653560973684</v>
      </c>
      <c r="K29" s="23" t="n">
        <f aca="false">ABS(EMFX_Data!Y29-EMFX_Data!AC29)</f>
        <v>0.0724494706682686</v>
      </c>
      <c r="L29" s="23" t="n">
        <f aca="false">ABS(EMFX_Data!Y29-EMFX_Data!AD29)</f>
        <v>0.111584807581166</v>
      </c>
      <c r="M29" s="23" t="n">
        <f aca="false">ABS(EMFX_Data!Z29-EMFX_Data!AA29)</f>
        <v>0.229750709296498</v>
      </c>
      <c r="N29" s="23" t="n">
        <f aca="false">ABS(EMFX_Data!Z29-EMFX_Data!AB29)</f>
        <v>0.0520057742173377</v>
      </c>
      <c r="O29" s="23" t="n">
        <f aca="false">ABS(EMFX_Data!Z29-EMFX_Data!AC29)</f>
        <v>0.0167216596464375</v>
      </c>
      <c r="P29" s="23" t="n">
        <f aca="false">ABS(EMFX_Data!Z29-EMFX_Data!AD29)</f>
        <v>0.200755937895872</v>
      </c>
      <c r="Q29" s="23" t="n">
        <f aca="false">ABS(EMFX_Data!AA29-EMFX_Data!AB29)</f>
        <v>0.17774493507916</v>
      </c>
      <c r="R29" s="23" t="n">
        <f aca="false">ABS(EMFX_Data!AA29-EMFX_Data!AC29)</f>
        <v>0.213029049650061</v>
      </c>
      <c r="S29" s="23" t="n">
        <f aca="false">ABS(EMFX_Data!AA29-EMFX_Data!AD29)</f>
        <v>0.028994771400626</v>
      </c>
      <c r="T29" s="23" t="n">
        <f aca="false">ABS(EMFX_Data!AB29-EMFX_Data!AC29)</f>
        <v>0.0352841145709002</v>
      </c>
      <c r="U29" s="23" t="n">
        <f aca="false">ABS(EMFX_Data!AB29-EMFX_Data!AD29)</f>
        <v>0.148750163678534</v>
      </c>
      <c r="V29" s="23" t="n">
        <f aca="false">ABS(EMFX_Data!AC29-EMFX_Data!AD29)</f>
        <v>0.184034278249435</v>
      </c>
      <c r="W29" s="26" t="str">
        <f aca="false">IF(ROW()&lt;4+MinObs-1,"",IFERROR((B29-AVERAGE(B$4:B29))/STDEV(B$4:B29),""))</f>
        <v/>
      </c>
      <c r="X29" s="26" t="str">
        <f aca="false">IF(ROW()&lt;4+MinObs-1,"",IFERROR((C29-AVERAGE(C$4:C29))/STDEV(C$4:C29),""))</f>
        <v/>
      </c>
      <c r="Y29" s="26" t="str">
        <f aca="false">IF(ROW()&lt;4+MinObs-1,"",IFERROR((D29-AVERAGE(D$4:D29))/STDEV(D$4:D29),""))</f>
        <v/>
      </c>
      <c r="Z29" s="26" t="str">
        <f aca="false">IF(ROW()&lt;4+MinObs-1,"",IFERROR((E29-AVERAGE(E$4:E29))/STDEV(E$4:E29),""))</f>
        <v/>
      </c>
      <c r="AA29" s="26" t="str">
        <f aca="false">IF(ROW()&lt;4+MinObs-1,"",IFERROR((F29-AVERAGE(F$4:F29))/STDEV(F$4:F29),""))</f>
        <v/>
      </c>
      <c r="AB29" s="26" t="str">
        <f aca="false">IF(ROW()&lt;4+MinObs-1,"",IFERROR((G29-AVERAGE(G$4:G29))/STDEV(G$4:G29),""))</f>
        <v/>
      </c>
      <c r="AC29" s="26" t="str">
        <f aca="false">IF(ROW()&lt;4+MinObs-1,"",IFERROR((H29-AVERAGE(H$4:H29))/STDEV(H$4:H29),""))</f>
        <v/>
      </c>
      <c r="AD29" s="26" t="str">
        <f aca="false">IF(ROW()&lt;4+MinObs-1,"",IFERROR((I29-AVERAGE(I$4:I29))/STDEV(I$4:I29),""))</f>
        <v/>
      </c>
      <c r="AE29" s="26" t="str">
        <f aca="false">IF(ROW()&lt;4+MinObs-1,"",IFERROR((J29-AVERAGE(J$4:J29))/STDEV(J$4:J29),""))</f>
        <v/>
      </c>
      <c r="AF29" s="26" t="str">
        <f aca="false">IF(ROW()&lt;4+MinObs-1,"",IFERROR((K29-AVERAGE(K$4:K29))/STDEV(K$4:K29),""))</f>
        <v/>
      </c>
      <c r="AG29" s="26" t="str">
        <f aca="false">IF(ROW()&lt;4+MinObs-1,"",IFERROR((L29-AVERAGE(L$4:L29))/STDEV(L$4:L29),""))</f>
        <v/>
      </c>
      <c r="AH29" s="26" t="str">
        <f aca="false">IF(ROW()&lt;4+MinObs-1,"",IFERROR((M29-AVERAGE(M$4:M29))/STDEV(M$4:M29),""))</f>
        <v/>
      </c>
      <c r="AI29" s="26" t="str">
        <f aca="false">IF(ROW()&lt;4+MinObs-1,"",IFERROR((N29-AVERAGE(N$4:N29))/STDEV(N$4:N29),""))</f>
        <v/>
      </c>
      <c r="AJ29" s="26" t="str">
        <f aca="false">IF(ROW()&lt;4+MinObs-1,"",IFERROR((O29-AVERAGE(O$4:O29))/STDEV(O$4:O29),""))</f>
        <v/>
      </c>
      <c r="AK29" s="26" t="str">
        <f aca="false">IF(ROW()&lt;4+MinObs-1,"",IFERROR((P29-AVERAGE(P$4:P29))/STDEV(P$4:P29),""))</f>
        <v/>
      </c>
      <c r="AL29" s="26" t="str">
        <f aca="false">IF(ROW()&lt;4+MinObs-1,"",IFERROR((Q29-AVERAGE(Q$4:Q29))/STDEV(Q$4:Q29),""))</f>
        <v/>
      </c>
      <c r="AM29" s="26" t="str">
        <f aca="false">IF(ROW()&lt;4+MinObs-1,"",IFERROR((R29-AVERAGE(R$4:R29))/STDEV(R$4:R29),""))</f>
        <v/>
      </c>
      <c r="AN29" s="26" t="str">
        <f aca="false">IF(ROW()&lt;4+MinObs-1,"",IFERROR((S29-AVERAGE(S$4:S29))/STDEV(S$4:S29),""))</f>
        <v/>
      </c>
      <c r="AO29" s="26" t="str">
        <f aca="false">IF(ROW()&lt;4+MinObs-1,"",IFERROR((T29-AVERAGE(T$4:T29))/STDEV(T$4:T29),""))</f>
        <v/>
      </c>
      <c r="AP29" s="26" t="str">
        <f aca="false">IF(ROW()&lt;4+MinObs-1,"",IFERROR((U29-AVERAGE(U$4:U29))/STDEV(U$4:U29),""))</f>
        <v/>
      </c>
      <c r="AQ29" s="26" t="str">
        <f aca="false">IF(ROW()&lt;4+MinObs-1,"",IFERROR((V29-AVERAGE(V$4:V29))/STDEV(V$4:V29),""))</f>
        <v/>
      </c>
      <c r="AR29" s="26" t="n">
        <f aca="false">IF(W29="",0,IF(W29&gt;=z4,w4,IF(W29&gt;=z3,w3,IF(W29&gt;=zEntry,w2,IF(AND(W29&gt;=ExitZ,AR28&gt;0),w2,0)))))</f>
        <v>0</v>
      </c>
      <c r="AS29" s="26" t="n">
        <f aca="false">IF(X29="",0,IF(X29&gt;=z4,w4,IF(X29&gt;=z3,w3,IF(X29&gt;=zEntry,w2,IF(AND(X29&gt;=ExitZ,AS28&gt;0),w2,0)))))</f>
        <v>0</v>
      </c>
      <c r="AT29" s="26" t="n">
        <f aca="false">IF(Y29="",0,IF(Y29&gt;=z4,w4,IF(Y29&gt;=z3,w3,IF(Y29&gt;=zEntry,w2,IF(AND(Y29&gt;=ExitZ,AT28&gt;0),w2,0)))))</f>
        <v>0</v>
      </c>
      <c r="AU29" s="26" t="n">
        <f aca="false">IF(Z29="",0,IF(Z29&gt;=z4,w4,IF(Z29&gt;=z3,w3,IF(Z29&gt;=zEntry,w2,IF(AND(Z29&gt;=ExitZ,AU28&gt;0),w2,0)))))</f>
        <v>0</v>
      </c>
      <c r="AV29" s="26" t="n">
        <f aca="false">IF(AA29="",0,IF(AA29&gt;=z4,w4,IF(AA29&gt;=z3,w3,IF(AA29&gt;=zEntry,w2,IF(AND(AA29&gt;=ExitZ,AV28&gt;0),w2,0)))))</f>
        <v>0</v>
      </c>
      <c r="AW29" s="26" t="n">
        <f aca="false">IF(AB29="",0,IF(AB29&gt;=z4,w4,IF(AB29&gt;=z3,w3,IF(AB29&gt;=zEntry,w2,IF(AND(AB29&gt;=ExitZ,AW28&gt;0),w2,0)))))</f>
        <v>0</v>
      </c>
      <c r="AX29" s="26" t="n">
        <f aca="false">IF(AC29="",0,IF(AC29&gt;=z4,w4,IF(AC29&gt;=z3,w3,IF(AC29&gt;=zEntry,w2,IF(AND(AC29&gt;=ExitZ,AX28&gt;0),w2,0)))))</f>
        <v>0</v>
      </c>
      <c r="AY29" s="26" t="n">
        <f aca="false">IF(AD29="",0,IF(AD29&gt;=z4,w4,IF(AD29&gt;=z3,w3,IF(AD29&gt;=zEntry,w2,IF(AND(AD29&gt;=ExitZ,AY28&gt;0),w2,0)))))</f>
        <v>0</v>
      </c>
      <c r="AZ29" s="26" t="n">
        <f aca="false">IF(AE29="",0,IF(AE29&gt;=z4,w4,IF(AE29&gt;=z3,w3,IF(AE29&gt;=zEntry,w2,IF(AND(AE29&gt;=ExitZ,AZ28&gt;0),w2,0)))))</f>
        <v>0</v>
      </c>
      <c r="BA29" s="26" t="n">
        <f aca="false">IF(AF29="",0,IF(AF29&gt;=z4,w4,IF(AF29&gt;=z3,w3,IF(AF29&gt;=zEntry,w2,IF(AND(AF29&gt;=ExitZ,BA28&gt;0),w2,0)))))</f>
        <v>0</v>
      </c>
      <c r="BB29" s="26" t="n">
        <f aca="false">IF(AG29="",0,IF(AG29&gt;=z4,w4,IF(AG29&gt;=z3,w3,IF(AG29&gt;=zEntry,w2,IF(AND(AG29&gt;=ExitZ,BB28&gt;0),w2,0)))))</f>
        <v>0</v>
      </c>
      <c r="BC29" s="26" t="n">
        <f aca="false">IF(AH29="",0,IF(AH29&gt;=z4,w4,IF(AH29&gt;=z3,w3,IF(AH29&gt;=zEntry,w2,IF(AND(AH29&gt;=ExitZ,BC28&gt;0),w2,0)))))</f>
        <v>0</v>
      </c>
      <c r="BD29" s="26" t="n">
        <f aca="false">IF(AI29="",0,IF(AI29&gt;=z4,w4,IF(AI29&gt;=z3,w3,IF(AI29&gt;=zEntry,w2,IF(AND(AI29&gt;=ExitZ,BD28&gt;0),w2,0)))))</f>
        <v>0</v>
      </c>
      <c r="BE29" s="26" t="n">
        <f aca="false">IF(AJ29="",0,IF(AJ29&gt;=z4,w4,IF(AJ29&gt;=z3,w3,IF(AJ29&gt;=zEntry,w2,IF(AND(AJ29&gt;=ExitZ,BE28&gt;0),w2,0)))))</f>
        <v>0</v>
      </c>
      <c r="BF29" s="26" t="n">
        <f aca="false">IF(AK29="",0,IF(AK29&gt;=z4,w4,IF(AK29&gt;=z3,w3,IF(AK29&gt;=zEntry,w2,IF(AND(AK29&gt;=ExitZ,BF28&gt;0),w2,0)))))</f>
        <v>0</v>
      </c>
      <c r="BG29" s="26" t="n">
        <f aca="false">IF(AL29="",0,IF(AL29&gt;=z4,w4,IF(AL29&gt;=z3,w3,IF(AL29&gt;=zEntry,w2,IF(AND(AL29&gt;=ExitZ,BG28&gt;0),w2,0)))))</f>
        <v>0</v>
      </c>
      <c r="BH29" s="26" t="n">
        <f aca="false">IF(AM29="",0,IF(AM29&gt;=z4,w4,IF(AM29&gt;=z3,w3,IF(AM29&gt;=zEntry,w2,IF(AND(AM29&gt;=ExitZ,BH28&gt;0),w2,0)))))</f>
        <v>0</v>
      </c>
      <c r="BI29" s="26" t="n">
        <f aca="false">IF(AN29="",0,IF(AN29&gt;=z4,w4,IF(AN29&gt;=z3,w3,IF(AN29&gt;=zEntry,w2,IF(AND(AN29&gt;=ExitZ,BI28&gt;0),w2,0)))))</f>
        <v>0</v>
      </c>
      <c r="BJ29" s="26" t="n">
        <f aca="false">IF(AO29="",0,IF(AO29&gt;=z4,w4,IF(AO29&gt;=z3,w3,IF(AO29&gt;=zEntry,w2,IF(AND(AO29&gt;=ExitZ,BJ28&gt;0),w2,0)))))</f>
        <v>0</v>
      </c>
      <c r="BK29" s="26" t="n">
        <f aca="false">IF(AP29="",0,IF(AP29&gt;=z4,w4,IF(AP29&gt;=z3,w3,IF(AP29&gt;=zEntry,w2,IF(AND(AP29&gt;=ExitZ,BK28&gt;0),w2,0)))))</f>
        <v>0</v>
      </c>
      <c r="BL29" s="26" t="n">
        <f aca="false">IF(AQ29="",0,IF(AQ29&gt;=z4,w4,IF(AQ29&gt;=z3,w3,IF(AQ29&gt;=zEntry,w2,IF(AND(AQ29&gt;=ExitZ,BL28&gt;0),w2,0)))))</f>
        <v>0</v>
      </c>
      <c r="BM29" s="23" t="n">
        <f aca="false">IF(EMFX_Data!X28&gt;=EMFX_Data!Y28,EMFX_Data!AE29-EMFX_Data!AF29,EMFX_Data!AF29-EMFX_Data!AE29)</f>
        <v>0.108047155344115</v>
      </c>
      <c r="BN29" s="23" t="n">
        <f aca="false">IF(EMFX_Data!X28&gt;=EMFX_Data!Z28,EMFX_Data!AE29-EMFX_Data!AG29,EMFX_Data!AG29-EMFX_Data!AE29)</f>
        <v>-0.128347288946287</v>
      </c>
      <c r="BO29" s="23" t="n">
        <f aca="false">IF(EMFX_Data!X28&gt;=EMFX_Data!AA28,EMFX_Data!AE29-EMFX_Data!AH29,EMFX_Data!AH29-EMFX_Data!AE29)</f>
        <v>0.116468773890438</v>
      </c>
      <c r="BP29" s="23" t="n">
        <f aca="false">IF(EMFX_Data!X28&gt;=EMFX_Data!AB28,EMFX_Data!AE29-EMFX_Data!AI29,EMFX_Data!AI29-EMFX_Data!AE29)</f>
        <v>0.108981750581688</v>
      </c>
      <c r="BQ29" s="23" t="n">
        <f aca="false">IF(EMFX_Data!X28&gt;=EMFX_Data!AC28,EMFX_Data!AE29-EMFX_Data!AJ29,EMFX_Data!AJ29-EMFX_Data!AE29)</f>
        <v>-0.0579392758258066</v>
      </c>
      <c r="BR29" s="23" t="n">
        <f aca="false">IF(EMFX_Data!X28&gt;=EMFX_Data!AD28,EMFX_Data!AE29-EMFX_Data!AK29,EMFX_Data!AK29-EMFX_Data!AE29)</f>
        <v>0.0982848190064165</v>
      </c>
      <c r="BS29" s="23" t="n">
        <f aca="false">IF(EMFX_Data!Y28&gt;=EMFX_Data!Z28,EMFX_Data!AF29-EMFX_Data!AG29,EMFX_Data!AG29-EMFX_Data!AF29)</f>
        <v>-0.0203001336021718</v>
      </c>
      <c r="BT29" s="23" t="n">
        <f aca="false">IF(EMFX_Data!Y28&gt;=EMFX_Data!AA28,EMFX_Data!AF29-EMFX_Data!AH29,EMFX_Data!AH29-EMFX_Data!AF29)</f>
        <v>0.00842161854632224</v>
      </c>
      <c r="BU29" s="23" t="n">
        <f aca="false">IF(EMFX_Data!Y28&gt;=EMFX_Data!AB28,EMFX_Data!AF29-EMFX_Data!AI29,EMFX_Data!AI29-EMFX_Data!AF29)</f>
        <v>-0.000934595237572989</v>
      </c>
      <c r="BV29" s="23" t="n">
        <f aca="false">IF(EMFX_Data!Y28&gt;=EMFX_Data!AC28,EMFX_Data!AF29-EMFX_Data!AJ29,EMFX_Data!AJ29-EMFX_Data!AF29)</f>
        <v>0.0501078795183087</v>
      </c>
      <c r="BW29" s="23" t="n">
        <f aca="false">IF(EMFX_Data!Y28&gt;=EMFX_Data!AD28,EMFX_Data!AF29-EMFX_Data!AK29,EMFX_Data!AK29-EMFX_Data!AF29)</f>
        <v>-0.00976233633769879</v>
      </c>
      <c r="BX29" s="23" t="n">
        <f aca="false">IF(EMFX_Data!Z28&gt;=EMFX_Data!AA28,EMFX_Data!AG29-EMFX_Data!AH29,EMFX_Data!AH29-EMFX_Data!AG29)</f>
        <v>-0.0118785150558496</v>
      </c>
      <c r="BY29" s="23" t="n">
        <f aca="false">IF(EMFX_Data!Z28&gt;=EMFX_Data!AB28,EMFX_Data!AG29-EMFX_Data!AI29,EMFX_Data!AI29-EMFX_Data!AG29)</f>
        <v>-0.0193655383645988</v>
      </c>
      <c r="BZ29" s="23" t="n">
        <f aca="false">IF(EMFX_Data!Z28&gt;=EMFX_Data!AC28,EMFX_Data!AG29-EMFX_Data!AJ29,EMFX_Data!AJ29-EMFX_Data!AG29)</f>
        <v>0.0704080131204805</v>
      </c>
      <c r="CA29" s="23" t="n">
        <f aca="false">IF(EMFX_Data!Z28&gt;=EMFX_Data!AD28,EMFX_Data!AG29-EMFX_Data!AK29,EMFX_Data!AK29-EMFX_Data!AG29)</f>
        <v>-0.0300624699398706</v>
      </c>
      <c r="CB29" s="23" t="n">
        <f aca="false">IF(EMFX_Data!AA28&gt;=EMFX_Data!AB28,EMFX_Data!AH29-EMFX_Data!AI29,EMFX_Data!AI29-EMFX_Data!AH29)</f>
        <v>0.00748702330874925</v>
      </c>
      <c r="CC29" s="23" t="n">
        <f aca="false">IF(EMFX_Data!AA28&gt;=EMFX_Data!AC28,EMFX_Data!AH29-EMFX_Data!AJ29,EMFX_Data!AJ29-EMFX_Data!AH29)</f>
        <v>0.0585294980646309</v>
      </c>
      <c r="CD29" s="23" t="n">
        <f aca="false">IF(EMFX_Data!AA28&gt;=EMFX_Data!AD28,EMFX_Data!AH29-EMFX_Data!AK29,EMFX_Data!AK29-EMFX_Data!AH29)</f>
        <v>0.018183954884021</v>
      </c>
      <c r="CE29" s="23" t="n">
        <f aca="false">IF(EMFX_Data!AB28&gt;=EMFX_Data!AC28,EMFX_Data!AI29-EMFX_Data!AJ29,EMFX_Data!AJ29-EMFX_Data!AI29)</f>
        <v>0.0510424747558817</v>
      </c>
      <c r="CF29" s="23" t="n">
        <f aca="false">IF(EMFX_Data!AB28&gt;=EMFX_Data!AD28,EMFX_Data!AI29-EMFX_Data!AK29,EMFX_Data!AK29-EMFX_Data!AI29)</f>
        <v>-0.0106969315752718</v>
      </c>
      <c r="CG29" s="23" t="n">
        <f aca="false">IF(EMFX_Data!AC28&gt;=EMFX_Data!AD28,EMFX_Data!AJ29-EMFX_Data!AK29,EMFX_Data!AK29-EMFX_Data!AJ29)</f>
        <v>0.0403455431806099</v>
      </c>
      <c r="CH29" s="27" t="str">
        <f aca="false">IF(ROW()&lt;4+VolLB,"",STDEV(INDEX($BM:$BM,ROW()-VolLB+1):INDEX($BM:$BM,ROW()))*SQRT(12))</f>
        <v/>
      </c>
      <c r="CI29" s="27" t="str">
        <f aca="false">IF(ROW()&lt;4+VolLB,"",STDEV(INDEX($BN:$BN,ROW()-VolLB+1):INDEX($BN:$BN,ROW()))*SQRT(12))</f>
        <v/>
      </c>
      <c r="CJ29" s="27" t="str">
        <f aca="false">IF(ROW()&lt;4+VolLB,"",STDEV(INDEX($BO:$BO,ROW()-VolLB+1):INDEX($BO:$BO,ROW()))*SQRT(12))</f>
        <v/>
      </c>
      <c r="CK29" s="27" t="str">
        <f aca="false">IF(ROW()&lt;4+VolLB,"",STDEV(INDEX($BP:$BP,ROW()-VolLB+1):INDEX($BP:$BP,ROW()))*SQRT(12))</f>
        <v/>
      </c>
      <c r="CL29" s="27" t="str">
        <f aca="false">IF(ROW()&lt;4+VolLB,"",STDEV(INDEX($BQ:$BQ,ROW()-VolLB+1):INDEX($BQ:$BQ,ROW()))*SQRT(12))</f>
        <v/>
      </c>
      <c r="CM29" s="27" t="str">
        <f aca="false">IF(ROW()&lt;4+VolLB,"",STDEV(INDEX($BR:$BR,ROW()-VolLB+1):INDEX($BR:$BR,ROW()))*SQRT(12))</f>
        <v/>
      </c>
      <c r="CN29" s="27" t="str">
        <f aca="false">IF(ROW()&lt;4+VolLB,"",STDEV(INDEX($BS:$BS,ROW()-VolLB+1):INDEX($BS:$BS,ROW()))*SQRT(12))</f>
        <v/>
      </c>
      <c r="CO29" s="27" t="str">
        <f aca="false">IF(ROW()&lt;4+VolLB,"",STDEV(INDEX($BT:$BT,ROW()-VolLB+1):INDEX($BT:$BT,ROW()))*SQRT(12))</f>
        <v/>
      </c>
      <c r="CP29" s="27" t="str">
        <f aca="false">IF(ROW()&lt;4+VolLB,"",STDEV(INDEX($BU:$BU,ROW()-VolLB+1):INDEX($BU:$BU,ROW()))*SQRT(12))</f>
        <v/>
      </c>
      <c r="CQ29" s="27" t="str">
        <f aca="false">IF(ROW()&lt;4+VolLB,"",STDEV(INDEX($BV:$BV,ROW()-VolLB+1):INDEX($BV:$BV,ROW()))*SQRT(12))</f>
        <v/>
      </c>
      <c r="CR29" s="27" t="str">
        <f aca="false">IF(ROW()&lt;4+VolLB,"",STDEV(INDEX($BW:$BW,ROW()-VolLB+1):INDEX($BW:$BW,ROW()))*SQRT(12))</f>
        <v/>
      </c>
      <c r="CS29" s="27" t="str">
        <f aca="false">IF(ROW()&lt;4+VolLB,"",STDEV(INDEX($BX:$BX,ROW()-VolLB+1):INDEX($BX:$BX,ROW()))*SQRT(12))</f>
        <v/>
      </c>
      <c r="CT29" s="27" t="str">
        <f aca="false">IF(ROW()&lt;4+VolLB,"",STDEV(INDEX($BY:$BY,ROW()-VolLB+1):INDEX($BY:$BY,ROW()))*SQRT(12))</f>
        <v/>
      </c>
      <c r="CU29" s="27" t="str">
        <f aca="false">IF(ROW()&lt;4+VolLB,"",STDEV(INDEX($BZ:$BZ,ROW()-VolLB+1):INDEX($BZ:$BZ,ROW()))*SQRT(12))</f>
        <v/>
      </c>
      <c r="CV29" s="27" t="str">
        <f aca="false">IF(ROW()&lt;4+VolLB,"",STDEV(INDEX($CA:$CA,ROW()-VolLB+1):INDEX($CA:$CA,ROW()))*SQRT(12))</f>
        <v/>
      </c>
      <c r="CW29" s="27" t="str">
        <f aca="false">IF(ROW()&lt;4+VolLB,"",STDEV(INDEX($CB:$CB,ROW()-VolLB+1):INDEX($CB:$CB,ROW()))*SQRT(12))</f>
        <v/>
      </c>
      <c r="CX29" s="27" t="str">
        <f aca="false">IF(ROW()&lt;4+VolLB,"",STDEV(INDEX($CC:$CC,ROW()-VolLB+1):INDEX($CC:$CC,ROW()))*SQRT(12))</f>
        <v/>
      </c>
      <c r="CY29" s="27" t="str">
        <f aca="false">IF(ROW()&lt;4+VolLB,"",STDEV(INDEX($CD:$CD,ROW()-VolLB+1):INDEX($CD:$CD,ROW()))*SQRT(12))</f>
        <v/>
      </c>
      <c r="CZ29" s="27" t="str">
        <f aca="false">IF(ROW()&lt;4+VolLB,"",STDEV(INDEX($CE:$CE,ROW()-VolLB+1):INDEX($CE:$CE,ROW()))*SQRT(12))</f>
        <v/>
      </c>
      <c r="DA29" s="27" t="str">
        <f aca="false">IF(ROW()&lt;4+VolLB,"",STDEV(INDEX($CF:$CF,ROW()-VolLB+1):INDEX($CF:$CF,ROW()))*SQRT(12))</f>
        <v/>
      </c>
      <c r="DB29" s="27" t="str">
        <f aca="false">IF(ROW()&lt;4+VolLB,"",STDEV(INDEX($CG:$CG,ROW()-VolLB+1):INDEX($CG:$CG,ROW()))*SQRT(12))</f>
        <v/>
      </c>
      <c r="DC29" s="26" t="n">
        <f aca="false">IF(OR(AR29=0,CH29="",CH29=0),0,AR29*MIN(MaxScal,TgtVol/CH29))</f>
        <v>0</v>
      </c>
      <c r="DD29" s="26" t="n">
        <f aca="false">IF(OR(AS29=0,CI29="",CI29=0),0,AS29*MIN(MaxScal,TgtVol/CI29))</f>
        <v>0</v>
      </c>
      <c r="DE29" s="26" t="n">
        <f aca="false">IF(OR(AT29=0,CJ29="",CJ29=0),0,AT29*MIN(MaxScal,TgtVol/CJ29))</f>
        <v>0</v>
      </c>
      <c r="DF29" s="26" t="n">
        <f aca="false">IF(OR(AU29=0,CK29="",CK29=0),0,AU29*MIN(MaxScal,TgtVol/CK29))</f>
        <v>0</v>
      </c>
      <c r="DG29" s="26" t="n">
        <f aca="false">IF(OR(AV29=0,CL29="",CL29=0),0,AV29*MIN(MaxScal,TgtVol/CL29))</f>
        <v>0</v>
      </c>
      <c r="DH29" s="26" t="n">
        <f aca="false">IF(OR(AW29=0,CM29="",CM29=0),0,AW29*MIN(MaxScal,TgtVol/CM29))</f>
        <v>0</v>
      </c>
      <c r="DI29" s="26" t="n">
        <f aca="false">IF(OR(AX29=0,CN29="",CN29=0),0,AX29*MIN(MaxScal,TgtVol/CN29))</f>
        <v>0</v>
      </c>
      <c r="DJ29" s="26" t="n">
        <f aca="false">IF(OR(AY29=0,CO29="",CO29=0),0,AY29*MIN(MaxScal,TgtVol/CO29))</f>
        <v>0</v>
      </c>
      <c r="DK29" s="26" t="n">
        <f aca="false">IF(OR(AZ29=0,CP29="",CP29=0),0,AZ29*MIN(MaxScal,TgtVol/CP29))</f>
        <v>0</v>
      </c>
      <c r="DL29" s="26" t="n">
        <f aca="false">IF(OR(BA29=0,CQ29="",CQ29=0),0,BA29*MIN(MaxScal,TgtVol/CQ29))</f>
        <v>0</v>
      </c>
      <c r="DM29" s="26" t="n">
        <f aca="false">IF(OR(BB29=0,CR29="",CR29=0),0,BB29*MIN(MaxScal,TgtVol/CR29))</f>
        <v>0</v>
      </c>
      <c r="DN29" s="26" t="n">
        <f aca="false">IF(OR(BC29=0,CS29="",CS29=0),0,BC29*MIN(MaxScal,TgtVol/CS29))</f>
        <v>0</v>
      </c>
      <c r="DO29" s="26" t="n">
        <f aca="false">IF(OR(BD29=0,CT29="",CT29=0),0,BD29*MIN(MaxScal,TgtVol/CT29))</f>
        <v>0</v>
      </c>
      <c r="DP29" s="26" t="n">
        <f aca="false">IF(OR(BE29=0,CU29="",CU29=0),0,BE29*MIN(MaxScal,TgtVol/CU29))</f>
        <v>0</v>
      </c>
      <c r="DQ29" s="26" t="n">
        <f aca="false">IF(OR(BF29=0,CV29="",CV29=0),0,BF29*MIN(MaxScal,TgtVol/CV29))</f>
        <v>0</v>
      </c>
      <c r="DR29" s="26" t="n">
        <f aca="false">IF(OR(BG29=0,CW29="",CW29=0),0,BG29*MIN(MaxScal,TgtVol/CW29))</f>
        <v>0</v>
      </c>
      <c r="DS29" s="26" t="n">
        <f aca="false">IF(OR(BH29=0,CX29="",CX29=0),0,BH29*MIN(MaxScal,TgtVol/CX29))</f>
        <v>0</v>
      </c>
      <c r="DT29" s="26" t="n">
        <f aca="false">IF(OR(BI29=0,CY29="",CY29=0),0,BI29*MIN(MaxScal,TgtVol/CY29))</f>
        <v>0</v>
      </c>
      <c r="DU29" s="26" t="n">
        <f aca="false">IF(OR(BJ29=0,CZ29="",CZ29=0),0,BJ29*MIN(MaxScal,TgtVol/CZ29))</f>
        <v>0</v>
      </c>
      <c r="DV29" s="26" t="n">
        <f aca="false">IF(OR(BK29=0,DA29="",DA29=0),0,BK29*MIN(MaxScal,TgtVol/DA29))</f>
        <v>0</v>
      </c>
      <c r="DW29" s="26" t="n">
        <f aca="false">IF(OR(BL29=0,DB29="",DB29=0),0,BL29*MIN(MaxScal,TgtVol/DB29))</f>
        <v>0</v>
      </c>
      <c r="DX29" s="28" t="n">
        <f aca="false">IFERROR(DC28*BM29,"")</f>
        <v>0</v>
      </c>
      <c r="DY29" s="28" t="n">
        <f aca="false">IFERROR(DD28*BN29,"")</f>
        <v>-0</v>
      </c>
      <c r="DZ29" s="28" t="n">
        <f aca="false">IFERROR(DE28*BO29,"")</f>
        <v>0</v>
      </c>
      <c r="EA29" s="28" t="n">
        <f aca="false">IFERROR(DF28*BP29,"")</f>
        <v>0</v>
      </c>
      <c r="EB29" s="28" t="n">
        <f aca="false">IFERROR(DG28*BQ29,"")</f>
        <v>-0</v>
      </c>
      <c r="EC29" s="28" t="n">
        <f aca="false">IFERROR(DH28*BR29,"")</f>
        <v>0</v>
      </c>
      <c r="ED29" s="28" t="n">
        <f aca="false">IFERROR(DI28*BS29,"")</f>
        <v>-0</v>
      </c>
      <c r="EE29" s="28" t="n">
        <f aca="false">IFERROR(DJ28*BT29,"")</f>
        <v>0</v>
      </c>
      <c r="EF29" s="28" t="n">
        <f aca="false">IFERROR(DK28*BU29,"")</f>
        <v>-0</v>
      </c>
      <c r="EG29" s="28" t="n">
        <f aca="false">IFERROR(DL28*BV29,"")</f>
        <v>0</v>
      </c>
      <c r="EH29" s="28" t="n">
        <f aca="false">IFERROR(DM28*BW29,"")</f>
        <v>-0</v>
      </c>
      <c r="EI29" s="28" t="n">
        <f aca="false">IFERROR(DN28*BX29,"")</f>
        <v>-0</v>
      </c>
      <c r="EJ29" s="28" t="n">
        <f aca="false">IFERROR(DO28*BY29,"")</f>
        <v>-0</v>
      </c>
      <c r="EK29" s="28" t="n">
        <f aca="false">IFERROR(DP28*BZ29,"")</f>
        <v>0</v>
      </c>
      <c r="EL29" s="28" t="n">
        <f aca="false">IFERROR(DQ28*CA29,"")</f>
        <v>-0</v>
      </c>
      <c r="EM29" s="28" t="n">
        <f aca="false">IFERROR(DR28*CB29,"")</f>
        <v>0</v>
      </c>
      <c r="EN29" s="28" t="n">
        <f aca="false">IFERROR(DS28*CC29,"")</f>
        <v>0</v>
      </c>
      <c r="EO29" s="28" t="n">
        <f aca="false">IFERROR(DT28*CD29,"")</f>
        <v>0</v>
      </c>
      <c r="EP29" s="28" t="n">
        <f aca="false">IFERROR(DU28*CE29,"")</f>
        <v>0</v>
      </c>
      <c r="EQ29" s="28" t="n">
        <f aca="false">IFERROR(DV28*CF29,"")</f>
        <v>-0</v>
      </c>
      <c r="ER29" s="28" t="n">
        <f aca="false">IFERROR(DW28*CG29,"")</f>
        <v>0</v>
      </c>
      <c r="ES29" s="28" t="n">
        <f aca="false">IF(ROW()=4,"",SUM(DX29:ER29))</f>
        <v>0</v>
      </c>
      <c r="ET29" s="29" t="n">
        <f aca="false">COUNTIF(AR29:BL29,"&gt;0")</f>
        <v>0</v>
      </c>
    </row>
    <row r="30" customFormat="false" ht="15" hidden="false" customHeight="false" outlineLevel="0" collapsed="false">
      <c r="A30" s="19" t="n">
        <v>38807</v>
      </c>
      <c r="B30" s="23" t="n">
        <f aca="false">ABS(EMFX_Data!X30-EMFX_Data!Y30)</f>
        <v>0.0272698769949518</v>
      </c>
      <c r="C30" s="23" t="n">
        <f aca="false">ABS(EMFX_Data!X30-EMFX_Data!Z30)</f>
        <v>0.0071595073608135</v>
      </c>
      <c r="D30" s="23" t="n">
        <f aca="false">ABS(EMFX_Data!X30-EMFX_Data!AA30)</f>
        <v>0.172875386609795</v>
      </c>
      <c r="E30" s="23" t="n">
        <f aca="false">ABS(EMFX_Data!X30-EMFX_Data!AB30)</f>
        <v>0.0297379425536191</v>
      </c>
      <c r="F30" s="23" t="n">
        <f aca="false">ABS(EMFX_Data!X30-EMFX_Data!AC30)</f>
        <v>0.0284497078236399</v>
      </c>
      <c r="G30" s="23" t="n">
        <f aca="false">ABS(EMFX_Data!X30-EMFX_Data!AD30)</f>
        <v>0.170433558096655</v>
      </c>
      <c r="H30" s="23" t="n">
        <f aca="false">ABS(EMFX_Data!Y30-EMFX_Data!Z30)</f>
        <v>0.0344293843557653</v>
      </c>
      <c r="I30" s="23" t="n">
        <f aca="false">ABS(EMFX_Data!Y30-EMFX_Data!AA30)</f>
        <v>0.145605509614843</v>
      </c>
      <c r="J30" s="23" t="n">
        <f aca="false">ABS(EMFX_Data!Y30-EMFX_Data!AB30)</f>
        <v>0.0024680655586673</v>
      </c>
      <c r="K30" s="23" t="n">
        <f aca="false">ABS(EMFX_Data!Y30-EMFX_Data!AC30)</f>
        <v>0.0557195848185916</v>
      </c>
      <c r="L30" s="23" t="n">
        <f aca="false">ABS(EMFX_Data!Y30-EMFX_Data!AD30)</f>
        <v>0.143163681101703</v>
      </c>
      <c r="M30" s="23" t="n">
        <f aca="false">ABS(EMFX_Data!Z30-EMFX_Data!AA30)</f>
        <v>0.180034893970609</v>
      </c>
      <c r="N30" s="23" t="n">
        <f aca="false">ABS(EMFX_Data!Z30-EMFX_Data!AB30)</f>
        <v>0.0368974499144326</v>
      </c>
      <c r="O30" s="23" t="n">
        <f aca="false">ABS(EMFX_Data!Z30-EMFX_Data!AC30)</f>
        <v>0.0212902004628264</v>
      </c>
      <c r="P30" s="23" t="n">
        <f aca="false">ABS(EMFX_Data!Z30-EMFX_Data!AD30)</f>
        <v>0.177593065457469</v>
      </c>
      <c r="Q30" s="23" t="n">
        <f aca="false">ABS(EMFX_Data!AA30-EMFX_Data!AB30)</f>
        <v>0.143137444056176</v>
      </c>
      <c r="R30" s="23" t="n">
        <f aca="false">ABS(EMFX_Data!AA30-EMFX_Data!AC30)</f>
        <v>0.201325094433435</v>
      </c>
      <c r="S30" s="23" t="n">
        <f aca="false">ABS(EMFX_Data!AA30-EMFX_Data!AD30)</f>
        <v>0.00244182851314001</v>
      </c>
      <c r="T30" s="23" t="n">
        <f aca="false">ABS(EMFX_Data!AB30-EMFX_Data!AC30)</f>
        <v>0.0581876503772589</v>
      </c>
      <c r="U30" s="23" t="n">
        <f aca="false">ABS(EMFX_Data!AB30-EMFX_Data!AD30)</f>
        <v>0.140695615543036</v>
      </c>
      <c r="V30" s="23" t="n">
        <f aca="false">ABS(EMFX_Data!AC30-EMFX_Data!AD30)</f>
        <v>0.198883265920295</v>
      </c>
      <c r="W30" s="26" t="str">
        <f aca="false">IF(ROW()&lt;4+MinObs-1,"",IFERROR((B30-AVERAGE(B$4:B30))/STDEV(B$4:B30),""))</f>
        <v/>
      </c>
      <c r="X30" s="26" t="str">
        <f aca="false">IF(ROW()&lt;4+MinObs-1,"",IFERROR((C30-AVERAGE(C$4:C30))/STDEV(C$4:C30),""))</f>
        <v/>
      </c>
      <c r="Y30" s="26" t="str">
        <f aca="false">IF(ROW()&lt;4+MinObs-1,"",IFERROR((D30-AVERAGE(D$4:D30))/STDEV(D$4:D30),""))</f>
        <v/>
      </c>
      <c r="Z30" s="26" t="str">
        <f aca="false">IF(ROW()&lt;4+MinObs-1,"",IFERROR((E30-AVERAGE(E$4:E30))/STDEV(E$4:E30),""))</f>
        <v/>
      </c>
      <c r="AA30" s="26" t="str">
        <f aca="false">IF(ROW()&lt;4+MinObs-1,"",IFERROR((F30-AVERAGE(F$4:F30))/STDEV(F$4:F30),""))</f>
        <v/>
      </c>
      <c r="AB30" s="26" t="str">
        <f aca="false">IF(ROW()&lt;4+MinObs-1,"",IFERROR((G30-AVERAGE(G$4:G30))/STDEV(G$4:G30),""))</f>
        <v/>
      </c>
      <c r="AC30" s="26" t="str">
        <f aca="false">IF(ROW()&lt;4+MinObs-1,"",IFERROR((H30-AVERAGE(H$4:H30))/STDEV(H$4:H30),""))</f>
        <v/>
      </c>
      <c r="AD30" s="26" t="str">
        <f aca="false">IF(ROW()&lt;4+MinObs-1,"",IFERROR((I30-AVERAGE(I$4:I30))/STDEV(I$4:I30),""))</f>
        <v/>
      </c>
      <c r="AE30" s="26" t="str">
        <f aca="false">IF(ROW()&lt;4+MinObs-1,"",IFERROR((J30-AVERAGE(J$4:J30))/STDEV(J$4:J30),""))</f>
        <v/>
      </c>
      <c r="AF30" s="26" t="str">
        <f aca="false">IF(ROW()&lt;4+MinObs-1,"",IFERROR((K30-AVERAGE(K$4:K30))/STDEV(K$4:K30),""))</f>
        <v/>
      </c>
      <c r="AG30" s="26" t="str">
        <f aca="false">IF(ROW()&lt;4+MinObs-1,"",IFERROR((L30-AVERAGE(L$4:L30))/STDEV(L$4:L30),""))</f>
        <v/>
      </c>
      <c r="AH30" s="26" t="str">
        <f aca="false">IF(ROW()&lt;4+MinObs-1,"",IFERROR((M30-AVERAGE(M$4:M30))/STDEV(M$4:M30),""))</f>
        <v/>
      </c>
      <c r="AI30" s="26" t="str">
        <f aca="false">IF(ROW()&lt;4+MinObs-1,"",IFERROR((N30-AVERAGE(N$4:N30))/STDEV(N$4:N30),""))</f>
        <v/>
      </c>
      <c r="AJ30" s="26" t="str">
        <f aca="false">IF(ROW()&lt;4+MinObs-1,"",IFERROR((O30-AVERAGE(O$4:O30))/STDEV(O$4:O30),""))</f>
        <v/>
      </c>
      <c r="AK30" s="26" t="str">
        <f aca="false">IF(ROW()&lt;4+MinObs-1,"",IFERROR((P30-AVERAGE(P$4:P30))/STDEV(P$4:P30),""))</f>
        <v/>
      </c>
      <c r="AL30" s="26" t="str">
        <f aca="false">IF(ROW()&lt;4+MinObs-1,"",IFERROR((Q30-AVERAGE(Q$4:Q30))/STDEV(Q$4:Q30),""))</f>
        <v/>
      </c>
      <c r="AM30" s="26" t="str">
        <f aca="false">IF(ROW()&lt;4+MinObs-1,"",IFERROR((R30-AVERAGE(R$4:R30))/STDEV(R$4:R30),""))</f>
        <v/>
      </c>
      <c r="AN30" s="26" t="str">
        <f aca="false">IF(ROW()&lt;4+MinObs-1,"",IFERROR((S30-AVERAGE(S$4:S30))/STDEV(S$4:S30),""))</f>
        <v/>
      </c>
      <c r="AO30" s="26" t="str">
        <f aca="false">IF(ROW()&lt;4+MinObs-1,"",IFERROR((T30-AVERAGE(T$4:T30))/STDEV(T$4:T30),""))</f>
        <v/>
      </c>
      <c r="AP30" s="26" t="str">
        <f aca="false">IF(ROW()&lt;4+MinObs-1,"",IFERROR((U30-AVERAGE(U$4:U30))/STDEV(U$4:U30),""))</f>
        <v/>
      </c>
      <c r="AQ30" s="26" t="str">
        <f aca="false">IF(ROW()&lt;4+MinObs-1,"",IFERROR((V30-AVERAGE(V$4:V30))/STDEV(V$4:V30),""))</f>
        <v/>
      </c>
      <c r="AR30" s="26" t="n">
        <f aca="false">IF(W30="",0,IF(W30&gt;=z4,w4,IF(W30&gt;=z3,w3,IF(W30&gt;=zEntry,w2,IF(AND(W30&gt;=ExitZ,AR29&gt;0),w2,0)))))</f>
        <v>0</v>
      </c>
      <c r="AS30" s="26" t="n">
        <f aca="false">IF(X30="",0,IF(X30&gt;=z4,w4,IF(X30&gt;=z3,w3,IF(X30&gt;=zEntry,w2,IF(AND(X30&gt;=ExitZ,AS29&gt;0),w2,0)))))</f>
        <v>0</v>
      </c>
      <c r="AT30" s="26" t="n">
        <f aca="false">IF(Y30="",0,IF(Y30&gt;=z4,w4,IF(Y30&gt;=z3,w3,IF(Y30&gt;=zEntry,w2,IF(AND(Y30&gt;=ExitZ,AT29&gt;0),w2,0)))))</f>
        <v>0</v>
      </c>
      <c r="AU30" s="26" t="n">
        <f aca="false">IF(Z30="",0,IF(Z30&gt;=z4,w4,IF(Z30&gt;=z3,w3,IF(Z30&gt;=zEntry,w2,IF(AND(Z30&gt;=ExitZ,AU29&gt;0),w2,0)))))</f>
        <v>0</v>
      </c>
      <c r="AV30" s="26" t="n">
        <f aca="false">IF(AA30="",0,IF(AA30&gt;=z4,w4,IF(AA30&gt;=z3,w3,IF(AA30&gt;=zEntry,w2,IF(AND(AA30&gt;=ExitZ,AV29&gt;0),w2,0)))))</f>
        <v>0</v>
      </c>
      <c r="AW30" s="26" t="n">
        <f aca="false">IF(AB30="",0,IF(AB30&gt;=z4,w4,IF(AB30&gt;=z3,w3,IF(AB30&gt;=zEntry,w2,IF(AND(AB30&gt;=ExitZ,AW29&gt;0),w2,0)))))</f>
        <v>0</v>
      </c>
      <c r="AX30" s="26" t="n">
        <f aca="false">IF(AC30="",0,IF(AC30&gt;=z4,w4,IF(AC30&gt;=z3,w3,IF(AC30&gt;=zEntry,w2,IF(AND(AC30&gt;=ExitZ,AX29&gt;0),w2,0)))))</f>
        <v>0</v>
      </c>
      <c r="AY30" s="26" t="n">
        <f aca="false">IF(AD30="",0,IF(AD30&gt;=z4,w4,IF(AD30&gt;=z3,w3,IF(AD30&gt;=zEntry,w2,IF(AND(AD30&gt;=ExitZ,AY29&gt;0),w2,0)))))</f>
        <v>0</v>
      </c>
      <c r="AZ30" s="26" t="n">
        <f aca="false">IF(AE30="",0,IF(AE30&gt;=z4,w4,IF(AE30&gt;=z3,w3,IF(AE30&gt;=zEntry,w2,IF(AND(AE30&gt;=ExitZ,AZ29&gt;0),w2,0)))))</f>
        <v>0</v>
      </c>
      <c r="BA30" s="26" t="n">
        <f aca="false">IF(AF30="",0,IF(AF30&gt;=z4,w4,IF(AF30&gt;=z3,w3,IF(AF30&gt;=zEntry,w2,IF(AND(AF30&gt;=ExitZ,BA29&gt;0),w2,0)))))</f>
        <v>0</v>
      </c>
      <c r="BB30" s="26" t="n">
        <f aca="false">IF(AG30="",0,IF(AG30&gt;=z4,w4,IF(AG30&gt;=z3,w3,IF(AG30&gt;=zEntry,w2,IF(AND(AG30&gt;=ExitZ,BB29&gt;0),w2,0)))))</f>
        <v>0</v>
      </c>
      <c r="BC30" s="26" t="n">
        <f aca="false">IF(AH30="",0,IF(AH30&gt;=z4,w4,IF(AH30&gt;=z3,w3,IF(AH30&gt;=zEntry,w2,IF(AND(AH30&gt;=ExitZ,BC29&gt;0),w2,0)))))</f>
        <v>0</v>
      </c>
      <c r="BD30" s="26" t="n">
        <f aca="false">IF(AI30="",0,IF(AI30&gt;=z4,w4,IF(AI30&gt;=z3,w3,IF(AI30&gt;=zEntry,w2,IF(AND(AI30&gt;=ExitZ,BD29&gt;0),w2,0)))))</f>
        <v>0</v>
      </c>
      <c r="BE30" s="26" t="n">
        <f aca="false">IF(AJ30="",0,IF(AJ30&gt;=z4,w4,IF(AJ30&gt;=z3,w3,IF(AJ30&gt;=zEntry,w2,IF(AND(AJ30&gt;=ExitZ,BE29&gt;0),w2,0)))))</f>
        <v>0</v>
      </c>
      <c r="BF30" s="26" t="n">
        <f aca="false">IF(AK30="",0,IF(AK30&gt;=z4,w4,IF(AK30&gt;=z3,w3,IF(AK30&gt;=zEntry,w2,IF(AND(AK30&gt;=ExitZ,BF29&gt;0),w2,0)))))</f>
        <v>0</v>
      </c>
      <c r="BG30" s="26" t="n">
        <f aca="false">IF(AL30="",0,IF(AL30&gt;=z4,w4,IF(AL30&gt;=z3,w3,IF(AL30&gt;=zEntry,w2,IF(AND(AL30&gt;=ExitZ,BG29&gt;0),w2,0)))))</f>
        <v>0</v>
      </c>
      <c r="BH30" s="26" t="n">
        <f aca="false">IF(AM30="",0,IF(AM30&gt;=z4,w4,IF(AM30&gt;=z3,w3,IF(AM30&gt;=zEntry,w2,IF(AND(AM30&gt;=ExitZ,BH29&gt;0),w2,0)))))</f>
        <v>0</v>
      </c>
      <c r="BI30" s="26" t="n">
        <f aca="false">IF(AN30="",0,IF(AN30&gt;=z4,w4,IF(AN30&gt;=z3,w3,IF(AN30&gt;=zEntry,w2,IF(AND(AN30&gt;=ExitZ,BI29&gt;0),w2,0)))))</f>
        <v>0</v>
      </c>
      <c r="BJ30" s="26" t="n">
        <f aca="false">IF(AO30="",0,IF(AO30&gt;=z4,w4,IF(AO30&gt;=z3,w3,IF(AO30&gt;=zEntry,w2,IF(AND(AO30&gt;=ExitZ,BJ29&gt;0),w2,0)))))</f>
        <v>0</v>
      </c>
      <c r="BK30" s="26" t="n">
        <f aca="false">IF(AP30="",0,IF(AP30&gt;=z4,w4,IF(AP30&gt;=z3,w3,IF(AP30&gt;=zEntry,w2,IF(AND(AP30&gt;=ExitZ,BK29&gt;0),w2,0)))))</f>
        <v>0</v>
      </c>
      <c r="BL30" s="26" t="n">
        <f aca="false">IF(AQ30="",0,IF(AQ30&gt;=z4,w4,IF(AQ30&gt;=z3,w3,IF(AQ30&gt;=zEntry,w2,IF(AND(AQ30&gt;=ExitZ,BL29&gt;0),w2,0)))))</f>
        <v>0</v>
      </c>
      <c r="BM30" s="23" t="n">
        <f aca="false">IF(EMFX_Data!X29&gt;=EMFX_Data!Y29,EMFX_Data!AE30-EMFX_Data!AF30,EMFX_Data!AF30-EMFX_Data!AE30)</f>
        <v>0.0714347493455958</v>
      </c>
      <c r="BN30" s="23" t="n">
        <f aca="false">IF(EMFX_Data!X29&gt;=EMFX_Data!Z29,EMFX_Data!AE30-EMFX_Data!AG30,EMFX_Data!AG30-EMFX_Data!AE30)</f>
        <v>0.124256673864923</v>
      </c>
      <c r="BO30" s="23" t="n">
        <f aca="false">IF(EMFX_Data!X29&gt;=EMFX_Data!AA29,EMFX_Data!AE30-EMFX_Data!AH30,EMFX_Data!AH30-EMFX_Data!AE30)</f>
        <v>-0.0826201774982644</v>
      </c>
      <c r="BP30" s="23" t="n">
        <f aca="false">IF(EMFX_Data!X29&gt;=EMFX_Data!AB29,EMFX_Data!AE30-EMFX_Data!AI30,EMFX_Data!AI30-EMFX_Data!AE30)</f>
        <v>0.110065768477225</v>
      </c>
      <c r="BQ30" s="23" t="n">
        <f aca="false">IF(EMFX_Data!X29&gt;=EMFX_Data!AC29,EMFX_Data!AE30-EMFX_Data!AJ30,EMFX_Data!AJ30-EMFX_Data!AE30)</f>
        <v>0.0792391009872734</v>
      </c>
      <c r="BR30" s="23" t="n">
        <f aca="false">IF(EMFX_Data!X29&gt;=EMFX_Data!AD29,EMFX_Data!AE30-EMFX_Data!AK30,EMFX_Data!AK30-EMFX_Data!AE30)</f>
        <v>-0.110335126871098</v>
      </c>
      <c r="BS30" s="23" t="n">
        <f aca="false">IF(EMFX_Data!Y29&gt;=EMFX_Data!Z29,EMFX_Data!AF30-EMFX_Data!AG30,EMFX_Data!AG30-EMFX_Data!AF30)</f>
        <v>0.0528219245193267</v>
      </c>
      <c r="BT30" s="23" t="n">
        <f aca="false">IF(EMFX_Data!Y29&gt;=EMFX_Data!AA29,EMFX_Data!AF30-EMFX_Data!AH30,EMFX_Data!AH30-EMFX_Data!AF30)</f>
        <v>-0.0111854281526685</v>
      </c>
      <c r="BU30" s="23" t="n">
        <f aca="false">IF(EMFX_Data!Y29&gt;=EMFX_Data!AB29,EMFX_Data!AF30-EMFX_Data!AI30,EMFX_Data!AI30-EMFX_Data!AF30)</f>
        <v>0.0386310191316293</v>
      </c>
      <c r="BV30" s="23" t="n">
        <f aca="false">IF(EMFX_Data!Y29&gt;=EMFX_Data!AC29,EMFX_Data!AF30-EMFX_Data!AJ30,EMFX_Data!AJ30-EMFX_Data!AF30)</f>
        <v>0.00780435164167754</v>
      </c>
      <c r="BW30" s="23" t="n">
        <f aca="false">IF(EMFX_Data!Y29&gt;=EMFX_Data!AD29,EMFX_Data!AF30-EMFX_Data!AK30,EMFX_Data!AK30-EMFX_Data!AF30)</f>
        <v>-0.0389003775255025</v>
      </c>
      <c r="BX30" s="23" t="n">
        <f aca="false">IF(EMFX_Data!Z29&gt;=EMFX_Data!AA29,EMFX_Data!AG30-EMFX_Data!AH30,EMFX_Data!AH30-EMFX_Data!AG30)</f>
        <v>0.0416364963666582</v>
      </c>
      <c r="BY30" s="23" t="n">
        <f aca="false">IF(EMFX_Data!Z29&gt;=EMFX_Data!AB29,EMFX_Data!AG30-EMFX_Data!AI30,EMFX_Data!AI30-EMFX_Data!AG30)</f>
        <v>0.0141909053876974</v>
      </c>
      <c r="BZ30" s="23" t="n">
        <f aca="false">IF(EMFX_Data!Z29&gt;=EMFX_Data!AC29,EMFX_Data!AG30-EMFX_Data!AJ30,EMFX_Data!AJ30-EMFX_Data!AG30)</f>
        <v>0.0450175728776492</v>
      </c>
      <c r="CA30" s="23" t="n">
        <f aca="false">IF(EMFX_Data!Z29&gt;=EMFX_Data!AD29,EMFX_Data!AG30-EMFX_Data!AK30,EMFX_Data!AK30-EMFX_Data!AG30)</f>
        <v>0.0139215469938242</v>
      </c>
      <c r="CB30" s="23" t="n">
        <f aca="false">IF(EMFX_Data!AA29&gt;=EMFX_Data!AB29,EMFX_Data!AH30-EMFX_Data!AI30,EMFX_Data!AI30-EMFX_Data!AH30)</f>
        <v>0.0274455909789608</v>
      </c>
      <c r="CC30" s="23" t="n">
        <f aca="false">IF(EMFX_Data!AA29&gt;=EMFX_Data!AC29,EMFX_Data!AH30-EMFX_Data!AJ30,EMFX_Data!AJ30-EMFX_Data!AH30)</f>
        <v>-0.003381076510991</v>
      </c>
      <c r="CD30" s="23" t="n">
        <f aca="false">IF(EMFX_Data!AA29&gt;=EMFX_Data!AD29,EMFX_Data!AH30-EMFX_Data!AK30,EMFX_Data!AK30-EMFX_Data!AH30)</f>
        <v>0.027714949372834</v>
      </c>
      <c r="CE30" s="23" t="n">
        <f aca="false">IF(EMFX_Data!AB29&gt;=EMFX_Data!AC29,EMFX_Data!AI30-EMFX_Data!AJ30,EMFX_Data!AJ30-EMFX_Data!AI30)</f>
        <v>-0.0308266674899518</v>
      </c>
      <c r="CF30" s="23" t="n">
        <f aca="false">IF(EMFX_Data!AB29&gt;=EMFX_Data!AD29,EMFX_Data!AI30-EMFX_Data!AK30,EMFX_Data!AK30-EMFX_Data!AI30)</f>
        <v>-0.000269358393873159</v>
      </c>
      <c r="CG30" s="23" t="n">
        <f aca="false">IF(EMFX_Data!AC29&gt;=EMFX_Data!AD29,EMFX_Data!AJ30-EMFX_Data!AK30,EMFX_Data!AK30-EMFX_Data!AJ30)</f>
        <v>-0.031096025883825</v>
      </c>
      <c r="CH30" s="27" t="str">
        <f aca="false">IF(ROW()&lt;4+VolLB,"",STDEV(INDEX($BM:$BM,ROW()-VolLB+1):INDEX($BM:$BM,ROW()))*SQRT(12))</f>
        <v/>
      </c>
      <c r="CI30" s="27" t="str">
        <f aca="false">IF(ROW()&lt;4+VolLB,"",STDEV(INDEX($BN:$BN,ROW()-VolLB+1):INDEX($BN:$BN,ROW()))*SQRT(12))</f>
        <v/>
      </c>
      <c r="CJ30" s="27" t="str">
        <f aca="false">IF(ROW()&lt;4+VolLB,"",STDEV(INDEX($BO:$BO,ROW()-VolLB+1):INDEX($BO:$BO,ROW()))*SQRT(12))</f>
        <v/>
      </c>
      <c r="CK30" s="27" t="str">
        <f aca="false">IF(ROW()&lt;4+VolLB,"",STDEV(INDEX($BP:$BP,ROW()-VolLB+1):INDEX($BP:$BP,ROW()))*SQRT(12))</f>
        <v/>
      </c>
      <c r="CL30" s="27" t="str">
        <f aca="false">IF(ROW()&lt;4+VolLB,"",STDEV(INDEX($BQ:$BQ,ROW()-VolLB+1):INDEX($BQ:$BQ,ROW()))*SQRT(12))</f>
        <v/>
      </c>
      <c r="CM30" s="27" t="str">
        <f aca="false">IF(ROW()&lt;4+VolLB,"",STDEV(INDEX($BR:$BR,ROW()-VolLB+1):INDEX($BR:$BR,ROW()))*SQRT(12))</f>
        <v/>
      </c>
      <c r="CN30" s="27" t="str">
        <f aca="false">IF(ROW()&lt;4+VolLB,"",STDEV(INDEX($BS:$BS,ROW()-VolLB+1):INDEX($BS:$BS,ROW()))*SQRT(12))</f>
        <v/>
      </c>
      <c r="CO30" s="27" t="str">
        <f aca="false">IF(ROW()&lt;4+VolLB,"",STDEV(INDEX($BT:$BT,ROW()-VolLB+1):INDEX($BT:$BT,ROW()))*SQRT(12))</f>
        <v/>
      </c>
      <c r="CP30" s="27" t="str">
        <f aca="false">IF(ROW()&lt;4+VolLB,"",STDEV(INDEX($BU:$BU,ROW()-VolLB+1):INDEX($BU:$BU,ROW()))*SQRT(12))</f>
        <v/>
      </c>
      <c r="CQ30" s="27" t="str">
        <f aca="false">IF(ROW()&lt;4+VolLB,"",STDEV(INDEX($BV:$BV,ROW()-VolLB+1):INDEX($BV:$BV,ROW()))*SQRT(12))</f>
        <v/>
      </c>
      <c r="CR30" s="27" t="str">
        <f aca="false">IF(ROW()&lt;4+VolLB,"",STDEV(INDEX($BW:$BW,ROW()-VolLB+1):INDEX($BW:$BW,ROW()))*SQRT(12))</f>
        <v/>
      </c>
      <c r="CS30" s="27" t="str">
        <f aca="false">IF(ROW()&lt;4+VolLB,"",STDEV(INDEX($BX:$BX,ROW()-VolLB+1):INDEX($BX:$BX,ROW()))*SQRT(12))</f>
        <v/>
      </c>
      <c r="CT30" s="27" t="str">
        <f aca="false">IF(ROW()&lt;4+VolLB,"",STDEV(INDEX($BY:$BY,ROW()-VolLB+1):INDEX($BY:$BY,ROW()))*SQRT(12))</f>
        <v/>
      </c>
      <c r="CU30" s="27" t="str">
        <f aca="false">IF(ROW()&lt;4+VolLB,"",STDEV(INDEX($BZ:$BZ,ROW()-VolLB+1):INDEX($BZ:$BZ,ROW()))*SQRT(12))</f>
        <v/>
      </c>
      <c r="CV30" s="27" t="str">
        <f aca="false">IF(ROW()&lt;4+VolLB,"",STDEV(INDEX($CA:$CA,ROW()-VolLB+1):INDEX($CA:$CA,ROW()))*SQRT(12))</f>
        <v/>
      </c>
      <c r="CW30" s="27" t="str">
        <f aca="false">IF(ROW()&lt;4+VolLB,"",STDEV(INDEX($CB:$CB,ROW()-VolLB+1):INDEX($CB:$CB,ROW()))*SQRT(12))</f>
        <v/>
      </c>
      <c r="CX30" s="27" t="str">
        <f aca="false">IF(ROW()&lt;4+VolLB,"",STDEV(INDEX($CC:$CC,ROW()-VolLB+1):INDEX($CC:$CC,ROW()))*SQRT(12))</f>
        <v/>
      </c>
      <c r="CY30" s="27" t="str">
        <f aca="false">IF(ROW()&lt;4+VolLB,"",STDEV(INDEX($CD:$CD,ROW()-VolLB+1):INDEX($CD:$CD,ROW()))*SQRT(12))</f>
        <v/>
      </c>
      <c r="CZ30" s="27" t="str">
        <f aca="false">IF(ROW()&lt;4+VolLB,"",STDEV(INDEX($CE:$CE,ROW()-VolLB+1):INDEX($CE:$CE,ROW()))*SQRT(12))</f>
        <v/>
      </c>
      <c r="DA30" s="27" t="str">
        <f aca="false">IF(ROW()&lt;4+VolLB,"",STDEV(INDEX($CF:$CF,ROW()-VolLB+1):INDEX($CF:$CF,ROW()))*SQRT(12))</f>
        <v/>
      </c>
      <c r="DB30" s="27" t="str">
        <f aca="false">IF(ROW()&lt;4+VolLB,"",STDEV(INDEX($CG:$CG,ROW()-VolLB+1):INDEX($CG:$CG,ROW()))*SQRT(12))</f>
        <v/>
      </c>
      <c r="DC30" s="26" t="n">
        <f aca="false">IF(OR(AR30=0,CH30="",CH30=0),0,AR30*MIN(MaxScal,TgtVol/CH30))</f>
        <v>0</v>
      </c>
      <c r="DD30" s="26" t="n">
        <f aca="false">IF(OR(AS30=0,CI30="",CI30=0),0,AS30*MIN(MaxScal,TgtVol/CI30))</f>
        <v>0</v>
      </c>
      <c r="DE30" s="26" t="n">
        <f aca="false">IF(OR(AT30=0,CJ30="",CJ30=0),0,AT30*MIN(MaxScal,TgtVol/CJ30))</f>
        <v>0</v>
      </c>
      <c r="DF30" s="26" t="n">
        <f aca="false">IF(OR(AU30=0,CK30="",CK30=0),0,AU30*MIN(MaxScal,TgtVol/CK30))</f>
        <v>0</v>
      </c>
      <c r="DG30" s="26" t="n">
        <f aca="false">IF(OR(AV30=0,CL30="",CL30=0),0,AV30*MIN(MaxScal,TgtVol/CL30))</f>
        <v>0</v>
      </c>
      <c r="DH30" s="26" t="n">
        <f aca="false">IF(OR(AW30=0,CM30="",CM30=0),0,AW30*MIN(MaxScal,TgtVol/CM30))</f>
        <v>0</v>
      </c>
      <c r="DI30" s="26" t="n">
        <f aca="false">IF(OR(AX30=0,CN30="",CN30=0),0,AX30*MIN(MaxScal,TgtVol/CN30))</f>
        <v>0</v>
      </c>
      <c r="DJ30" s="26" t="n">
        <f aca="false">IF(OR(AY30=0,CO30="",CO30=0),0,AY30*MIN(MaxScal,TgtVol/CO30))</f>
        <v>0</v>
      </c>
      <c r="DK30" s="26" t="n">
        <f aca="false">IF(OR(AZ30=0,CP30="",CP30=0),0,AZ30*MIN(MaxScal,TgtVol/CP30))</f>
        <v>0</v>
      </c>
      <c r="DL30" s="26" t="n">
        <f aca="false">IF(OR(BA30=0,CQ30="",CQ30=0),0,BA30*MIN(MaxScal,TgtVol/CQ30))</f>
        <v>0</v>
      </c>
      <c r="DM30" s="26" t="n">
        <f aca="false">IF(OR(BB30=0,CR30="",CR30=0),0,BB30*MIN(MaxScal,TgtVol/CR30))</f>
        <v>0</v>
      </c>
      <c r="DN30" s="26" t="n">
        <f aca="false">IF(OR(BC30=0,CS30="",CS30=0),0,BC30*MIN(MaxScal,TgtVol/CS30))</f>
        <v>0</v>
      </c>
      <c r="DO30" s="26" t="n">
        <f aca="false">IF(OR(BD30=0,CT30="",CT30=0),0,BD30*MIN(MaxScal,TgtVol/CT30))</f>
        <v>0</v>
      </c>
      <c r="DP30" s="26" t="n">
        <f aca="false">IF(OR(BE30=0,CU30="",CU30=0),0,BE30*MIN(MaxScal,TgtVol/CU30))</f>
        <v>0</v>
      </c>
      <c r="DQ30" s="26" t="n">
        <f aca="false">IF(OR(BF30=0,CV30="",CV30=0),0,BF30*MIN(MaxScal,TgtVol/CV30))</f>
        <v>0</v>
      </c>
      <c r="DR30" s="26" t="n">
        <f aca="false">IF(OR(BG30=0,CW30="",CW30=0),0,BG30*MIN(MaxScal,TgtVol/CW30))</f>
        <v>0</v>
      </c>
      <c r="DS30" s="26" t="n">
        <f aca="false">IF(OR(BH30=0,CX30="",CX30=0),0,BH30*MIN(MaxScal,TgtVol/CX30))</f>
        <v>0</v>
      </c>
      <c r="DT30" s="26" t="n">
        <f aca="false">IF(OR(BI30=0,CY30="",CY30=0),0,BI30*MIN(MaxScal,TgtVol/CY30))</f>
        <v>0</v>
      </c>
      <c r="DU30" s="26" t="n">
        <f aca="false">IF(OR(BJ30=0,CZ30="",CZ30=0),0,BJ30*MIN(MaxScal,TgtVol/CZ30))</f>
        <v>0</v>
      </c>
      <c r="DV30" s="26" t="n">
        <f aca="false">IF(OR(BK30=0,DA30="",DA30=0),0,BK30*MIN(MaxScal,TgtVol/DA30))</f>
        <v>0</v>
      </c>
      <c r="DW30" s="26" t="n">
        <f aca="false">IF(OR(BL30=0,DB30="",DB30=0),0,BL30*MIN(MaxScal,TgtVol/DB30))</f>
        <v>0</v>
      </c>
      <c r="DX30" s="28" t="n">
        <f aca="false">IFERROR(DC29*BM30,"")</f>
        <v>0</v>
      </c>
      <c r="DY30" s="28" t="n">
        <f aca="false">IFERROR(DD29*BN30,"")</f>
        <v>0</v>
      </c>
      <c r="DZ30" s="28" t="n">
        <f aca="false">IFERROR(DE29*BO30,"")</f>
        <v>-0</v>
      </c>
      <c r="EA30" s="28" t="n">
        <f aca="false">IFERROR(DF29*BP30,"")</f>
        <v>0</v>
      </c>
      <c r="EB30" s="28" t="n">
        <f aca="false">IFERROR(DG29*BQ30,"")</f>
        <v>0</v>
      </c>
      <c r="EC30" s="28" t="n">
        <f aca="false">IFERROR(DH29*BR30,"")</f>
        <v>-0</v>
      </c>
      <c r="ED30" s="28" t="n">
        <f aca="false">IFERROR(DI29*BS30,"")</f>
        <v>0</v>
      </c>
      <c r="EE30" s="28" t="n">
        <f aca="false">IFERROR(DJ29*BT30,"")</f>
        <v>-0</v>
      </c>
      <c r="EF30" s="28" t="n">
        <f aca="false">IFERROR(DK29*BU30,"")</f>
        <v>0</v>
      </c>
      <c r="EG30" s="28" t="n">
        <f aca="false">IFERROR(DL29*BV30,"")</f>
        <v>0</v>
      </c>
      <c r="EH30" s="28" t="n">
        <f aca="false">IFERROR(DM29*BW30,"")</f>
        <v>-0</v>
      </c>
      <c r="EI30" s="28" t="n">
        <f aca="false">IFERROR(DN29*BX30,"")</f>
        <v>0</v>
      </c>
      <c r="EJ30" s="28" t="n">
        <f aca="false">IFERROR(DO29*BY30,"")</f>
        <v>0</v>
      </c>
      <c r="EK30" s="28" t="n">
        <f aca="false">IFERROR(DP29*BZ30,"")</f>
        <v>0</v>
      </c>
      <c r="EL30" s="28" t="n">
        <f aca="false">IFERROR(DQ29*CA30,"")</f>
        <v>0</v>
      </c>
      <c r="EM30" s="28" t="n">
        <f aca="false">IFERROR(DR29*CB30,"")</f>
        <v>0</v>
      </c>
      <c r="EN30" s="28" t="n">
        <f aca="false">IFERROR(DS29*CC30,"")</f>
        <v>-0</v>
      </c>
      <c r="EO30" s="28" t="n">
        <f aca="false">IFERROR(DT29*CD30,"")</f>
        <v>0</v>
      </c>
      <c r="EP30" s="28" t="n">
        <f aca="false">IFERROR(DU29*CE30,"")</f>
        <v>-0</v>
      </c>
      <c r="EQ30" s="28" t="n">
        <f aca="false">IFERROR(DV29*CF30,"")</f>
        <v>-0</v>
      </c>
      <c r="ER30" s="28" t="n">
        <f aca="false">IFERROR(DW29*CG30,"")</f>
        <v>-0</v>
      </c>
      <c r="ES30" s="28" t="n">
        <f aca="false">IF(ROW()=4,"",SUM(DX30:ER30))</f>
        <v>0</v>
      </c>
      <c r="ET30" s="29" t="n">
        <f aca="false">COUNTIF(AR30:BL30,"&gt;0")</f>
        <v>0</v>
      </c>
    </row>
    <row r="31" customFormat="false" ht="15" hidden="false" customHeight="false" outlineLevel="0" collapsed="false">
      <c r="A31" s="19" t="n">
        <v>38837</v>
      </c>
      <c r="B31" s="23" t="n">
        <f aca="false">ABS(EMFX_Data!X31-EMFX_Data!Y31)</f>
        <v>0.0600036289170349</v>
      </c>
      <c r="C31" s="23" t="n">
        <f aca="false">ABS(EMFX_Data!X31-EMFX_Data!Z31)</f>
        <v>0.0123787761772611</v>
      </c>
      <c r="D31" s="23" t="n">
        <f aca="false">ABS(EMFX_Data!X31-EMFX_Data!AA31)</f>
        <v>0.192417731696718</v>
      </c>
      <c r="E31" s="23" t="n">
        <f aca="false">ABS(EMFX_Data!X31-EMFX_Data!AB31)</f>
        <v>0.0545620897750201</v>
      </c>
      <c r="F31" s="23" t="n">
        <f aca="false">ABS(EMFX_Data!X31-EMFX_Data!AC31)</f>
        <v>0.00523743408534383</v>
      </c>
      <c r="G31" s="23" t="n">
        <f aca="false">ABS(EMFX_Data!X31-EMFX_Data!AD31)</f>
        <v>0.179661252190591</v>
      </c>
      <c r="H31" s="23" t="n">
        <f aca="false">ABS(EMFX_Data!Y31-EMFX_Data!Z31)</f>
        <v>0.0476248527397738</v>
      </c>
      <c r="I31" s="23" t="n">
        <f aca="false">ABS(EMFX_Data!Y31-EMFX_Data!AA31)</f>
        <v>0.132414102779683</v>
      </c>
      <c r="J31" s="23" t="n">
        <f aca="false">ABS(EMFX_Data!Y31-EMFX_Data!AB31)</f>
        <v>0.00544153914201484</v>
      </c>
      <c r="K31" s="23" t="n">
        <f aca="false">ABS(EMFX_Data!Y31-EMFX_Data!AC31)</f>
        <v>0.0652410630023788</v>
      </c>
      <c r="L31" s="23" t="n">
        <f aca="false">ABS(EMFX_Data!Y31-EMFX_Data!AD31)</f>
        <v>0.119657623273556</v>
      </c>
      <c r="M31" s="23" t="n">
        <f aca="false">ABS(EMFX_Data!Z31-EMFX_Data!AA31)</f>
        <v>0.180038955519457</v>
      </c>
      <c r="N31" s="23" t="n">
        <f aca="false">ABS(EMFX_Data!Z31-EMFX_Data!AB31)</f>
        <v>0.042183313597759</v>
      </c>
      <c r="O31" s="23" t="n">
        <f aca="false">ABS(EMFX_Data!Z31-EMFX_Data!AC31)</f>
        <v>0.017616210262605</v>
      </c>
      <c r="P31" s="23" t="n">
        <f aca="false">ABS(EMFX_Data!Z31-EMFX_Data!AD31)</f>
        <v>0.16728247601333</v>
      </c>
      <c r="Q31" s="23" t="n">
        <f aca="false">ABS(EMFX_Data!AA31-EMFX_Data!AB31)</f>
        <v>0.137855641921698</v>
      </c>
      <c r="R31" s="23" t="n">
        <f aca="false">ABS(EMFX_Data!AA31-EMFX_Data!AC31)</f>
        <v>0.197655165782062</v>
      </c>
      <c r="S31" s="23" t="n">
        <f aca="false">ABS(EMFX_Data!AA31-EMFX_Data!AD31)</f>
        <v>0.0127564795061268</v>
      </c>
      <c r="T31" s="23" t="n">
        <f aca="false">ABS(EMFX_Data!AB31-EMFX_Data!AC31)</f>
        <v>0.0597995238603639</v>
      </c>
      <c r="U31" s="23" t="n">
        <f aca="false">ABS(EMFX_Data!AB31-EMFX_Data!AD31)</f>
        <v>0.125099162415571</v>
      </c>
      <c r="V31" s="23" t="n">
        <f aca="false">ABS(EMFX_Data!AC31-EMFX_Data!AD31)</f>
        <v>0.184898686275935</v>
      </c>
      <c r="W31" s="26" t="str">
        <f aca="false">IF(ROW()&lt;4+MinObs-1,"",IFERROR((B31-AVERAGE(B$4:B31))/STDEV(B$4:B31),""))</f>
        <v/>
      </c>
      <c r="X31" s="26" t="str">
        <f aca="false">IF(ROW()&lt;4+MinObs-1,"",IFERROR((C31-AVERAGE(C$4:C31))/STDEV(C$4:C31),""))</f>
        <v/>
      </c>
      <c r="Y31" s="26" t="str">
        <f aca="false">IF(ROW()&lt;4+MinObs-1,"",IFERROR((D31-AVERAGE(D$4:D31))/STDEV(D$4:D31),""))</f>
        <v/>
      </c>
      <c r="Z31" s="26" t="str">
        <f aca="false">IF(ROW()&lt;4+MinObs-1,"",IFERROR((E31-AVERAGE(E$4:E31))/STDEV(E$4:E31),""))</f>
        <v/>
      </c>
      <c r="AA31" s="26" t="str">
        <f aca="false">IF(ROW()&lt;4+MinObs-1,"",IFERROR((F31-AVERAGE(F$4:F31))/STDEV(F$4:F31),""))</f>
        <v/>
      </c>
      <c r="AB31" s="26" t="str">
        <f aca="false">IF(ROW()&lt;4+MinObs-1,"",IFERROR((G31-AVERAGE(G$4:G31))/STDEV(G$4:G31),""))</f>
        <v/>
      </c>
      <c r="AC31" s="26" t="str">
        <f aca="false">IF(ROW()&lt;4+MinObs-1,"",IFERROR((H31-AVERAGE(H$4:H31))/STDEV(H$4:H31),""))</f>
        <v/>
      </c>
      <c r="AD31" s="26" t="str">
        <f aca="false">IF(ROW()&lt;4+MinObs-1,"",IFERROR((I31-AVERAGE(I$4:I31))/STDEV(I$4:I31),""))</f>
        <v/>
      </c>
      <c r="AE31" s="26" t="str">
        <f aca="false">IF(ROW()&lt;4+MinObs-1,"",IFERROR((J31-AVERAGE(J$4:J31))/STDEV(J$4:J31),""))</f>
        <v/>
      </c>
      <c r="AF31" s="26" t="str">
        <f aca="false">IF(ROW()&lt;4+MinObs-1,"",IFERROR((K31-AVERAGE(K$4:K31))/STDEV(K$4:K31),""))</f>
        <v/>
      </c>
      <c r="AG31" s="26" t="str">
        <f aca="false">IF(ROW()&lt;4+MinObs-1,"",IFERROR((L31-AVERAGE(L$4:L31))/STDEV(L$4:L31),""))</f>
        <v/>
      </c>
      <c r="AH31" s="26" t="str">
        <f aca="false">IF(ROW()&lt;4+MinObs-1,"",IFERROR((M31-AVERAGE(M$4:M31))/STDEV(M$4:M31),""))</f>
        <v/>
      </c>
      <c r="AI31" s="26" t="str">
        <f aca="false">IF(ROW()&lt;4+MinObs-1,"",IFERROR((N31-AVERAGE(N$4:N31))/STDEV(N$4:N31),""))</f>
        <v/>
      </c>
      <c r="AJ31" s="26" t="str">
        <f aca="false">IF(ROW()&lt;4+MinObs-1,"",IFERROR((O31-AVERAGE(O$4:O31))/STDEV(O$4:O31),""))</f>
        <v/>
      </c>
      <c r="AK31" s="26" t="str">
        <f aca="false">IF(ROW()&lt;4+MinObs-1,"",IFERROR((P31-AVERAGE(P$4:P31))/STDEV(P$4:P31),""))</f>
        <v/>
      </c>
      <c r="AL31" s="26" t="str">
        <f aca="false">IF(ROW()&lt;4+MinObs-1,"",IFERROR((Q31-AVERAGE(Q$4:Q31))/STDEV(Q$4:Q31),""))</f>
        <v/>
      </c>
      <c r="AM31" s="26" t="str">
        <f aca="false">IF(ROW()&lt;4+MinObs-1,"",IFERROR((R31-AVERAGE(R$4:R31))/STDEV(R$4:R31),""))</f>
        <v/>
      </c>
      <c r="AN31" s="26" t="str">
        <f aca="false">IF(ROW()&lt;4+MinObs-1,"",IFERROR((S31-AVERAGE(S$4:S31))/STDEV(S$4:S31),""))</f>
        <v/>
      </c>
      <c r="AO31" s="26" t="str">
        <f aca="false">IF(ROW()&lt;4+MinObs-1,"",IFERROR((T31-AVERAGE(T$4:T31))/STDEV(T$4:T31),""))</f>
        <v/>
      </c>
      <c r="AP31" s="26" t="str">
        <f aca="false">IF(ROW()&lt;4+MinObs-1,"",IFERROR((U31-AVERAGE(U$4:U31))/STDEV(U$4:U31),""))</f>
        <v/>
      </c>
      <c r="AQ31" s="26" t="str">
        <f aca="false">IF(ROW()&lt;4+MinObs-1,"",IFERROR((V31-AVERAGE(V$4:V31))/STDEV(V$4:V31),""))</f>
        <v/>
      </c>
      <c r="AR31" s="26" t="n">
        <f aca="false">IF(W31="",0,IF(W31&gt;=z4,w4,IF(W31&gt;=z3,w3,IF(W31&gt;=zEntry,w2,IF(AND(W31&gt;=ExitZ,AR30&gt;0),w2,0)))))</f>
        <v>0</v>
      </c>
      <c r="AS31" s="26" t="n">
        <f aca="false">IF(X31="",0,IF(X31&gt;=z4,w4,IF(X31&gt;=z3,w3,IF(X31&gt;=zEntry,w2,IF(AND(X31&gt;=ExitZ,AS30&gt;0),w2,0)))))</f>
        <v>0</v>
      </c>
      <c r="AT31" s="26" t="n">
        <f aca="false">IF(Y31="",0,IF(Y31&gt;=z4,w4,IF(Y31&gt;=z3,w3,IF(Y31&gt;=zEntry,w2,IF(AND(Y31&gt;=ExitZ,AT30&gt;0),w2,0)))))</f>
        <v>0</v>
      </c>
      <c r="AU31" s="26" t="n">
        <f aca="false">IF(Z31="",0,IF(Z31&gt;=z4,w4,IF(Z31&gt;=z3,w3,IF(Z31&gt;=zEntry,w2,IF(AND(Z31&gt;=ExitZ,AU30&gt;0),w2,0)))))</f>
        <v>0</v>
      </c>
      <c r="AV31" s="26" t="n">
        <f aca="false">IF(AA31="",0,IF(AA31&gt;=z4,w4,IF(AA31&gt;=z3,w3,IF(AA31&gt;=zEntry,w2,IF(AND(AA31&gt;=ExitZ,AV30&gt;0),w2,0)))))</f>
        <v>0</v>
      </c>
      <c r="AW31" s="26" t="n">
        <f aca="false">IF(AB31="",0,IF(AB31&gt;=z4,w4,IF(AB31&gt;=z3,w3,IF(AB31&gt;=zEntry,w2,IF(AND(AB31&gt;=ExitZ,AW30&gt;0),w2,0)))))</f>
        <v>0</v>
      </c>
      <c r="AX31" s="26" t="n">
        <f aca="false">IF(AC31="",0,IF(AC31&gt;=z4,w4,IF(AC31&gt;=z3,w3,IF(AC31&gt;=zEntry,w2,IF(AND(AC31&gt;=ExitZ,AX30&gt;0),w2,0)))))</f>
        <v>0</v>
      </c>
      <c r="AY31" s="26" t="n">
        <f aca="false">IF(AD31="",0,IF(AD31&gt;=z4,w4,IF(AD31&gt;=z3,w3,IF(AD31&gt;=zEntry,w2,IF(AND(AD31&gt;=ExitZ,AY30&gt;0),w2,0)))))</f>
        <v>0</v>
      </c>
      <c r="AZ31" s="26" t="n">
        <f aca="false">IF(AE31="",0,IF(AE31&gt;=z4,w4,IF(AE31&gt;=z3,w3,IF(AE31&gt;=zEntry,w2,IF(AND(AE31&gt;=ExitZ,AZ30&gt;0),w2,0)))))</f>
        <v>0</v>
      </c>
      <c r="BA31" s="26" t="n">
        <f aca="false">IF(AF31="",0,IF(AF31&gt;=z4,w4,IF(AF31&gt;=z3,w3,IF(AF31&gt;=zEntry,w2,IF(AND(AF31&gt;=ExitZ,BA30&gt;0),w2,0)))))</f>
        <v>0</v>
      </c>
      <c r="BB31" s="26" t="n">
        <f aca="false">IF(AG31="",0,IF(AG31&gt;=z4,w4,IF(AG31&gt;=z3,w3,IF(AG31&gt;=zEntry,w2,IF(AND(AG31&gt;=ExitZ,BB30&gt;0),w2,0)))))</f>
        <v>0</v>
      </c>
      <c r="BC31" s="26" t="n">
        <f aca="false">IF(AH31="",0,IF(AH31&gt;=z4,w4,IF(AH31&gt;=z3,w3,IF(AH31&gt;=zEntry,w2,IF(AND(AH31&gt;=ExitZ,BC30&gt;0),w2,0)))))</f>
        <v>0</v>
      </c>
      <c r="BD31" s="26" t="n">
        <f aca="false">IF(AI31="",0,IF(AI31&gt;=z4,w4,IF(AI31&gt;=z3,w3,IF(AI31&gt;=zEntry,w2,IF(AND(AI31&gt;=ExitZ,BD30&gt;0),w2,0)))))</f>
        <v>0</v>
      </c>
      <c r="BE31" s="26" t="n">
        <f aca="false">IF(AJ31="",0,IF(AJ31&gt;=z4,w4,IF(AJ31&gt;=z3,w3,IF(AJ31&gt;=zEntry,w2,IF(AND(AJ31&gt;=ExitZ,BE30&gt;0),w2,0)))))</f>
        <v>0</v>
      </c>
      <c r="BF31" s="26" t="n">
        <f aca="false">IF(AK31="",0,IF(AK31&gt;=z4,w4,IF(AK31&gt;=z3,w3,IF(AK31&gt;=zEntry,w2,IF(AND(AK31&gt;=ExitZ,BF30&gt;0),w2,0)))))</f>
        <v>0</v>
      </c>
      <c r="BG31" s="26" t="n">
        <f aca="false">IF(AL31="",0,IF(AL31&gt;=z4,w4,IF(AL31&gt;=z3,w3,IF(AL31&gt;=zEntry,w2,IF(AND(AL31&gt;=ExitZ,BG30&gt;0),w2,0)))))</f>
        <v>0</v>
      </c>
      <c r="BH31" s="26" t="n">
        <f aca="false">IF(AM31="",0,IF(AM31&gt;=z4,w4,IF(AM31&gt;=z3,w3,IF(AM31&gt;=zEntry,w2,IF(AND(AM31&gt;=ExitZ,BH30&gt;0),w2,0)))))</f>
        <v>0</v>
      </c>
      <c r="BI31" s="26" t="n">
        <f aca="false">IF(AN31="",0,IF(AN31&gt;=z4,w4,IF(AN31&gt;=z3,w3,IF(AN31&gt;=zEntry,w2,IF(AND(AN31&gt;=ExitZ,BI30&gt;0),w2,0)))))</f>
        <v>0</v>
      </c>
      <c r="BJ31" s="26" t="n">
        <f aca="false">IF(AO31="",0,IF(AO31&gt;=z4,w4,IF(AO31&gt;=z3,w3,IF(AO31&gt;=zEntry,w2,IF(AND(AO31&gt;=ExitZ,BJ30&gt;0),w2,0)))))</f>
        <v>0</v>
      </c>
      <c r="BK31" s="26" t="n">
        <f aca="false">IF(AP31="",0,IF(AP31&gt;=z4,w4,IF(AP31&gt;=z3,w3,IF(AP31&gt;=zEntry,w2,IF(AND(AP31&gt;=ExitZ,BK30&gt;0),w2,0)))))</f>
        <v>0</v>
      </c>
      <c r="BL31" s="26" t="n">
        <f aca="false">IF(AQ31="",0,IF(AQ31&gt;=z4,w4,IF(AQ31&gt;=z3,w3,IF(AQ31&gt;=zEntry,w2,IF(AND(AQ31&gt;=ExitZ,BL30&gt;0),w2,0)))))</f>
        <v>0</v>
      </c>
      <c r="BM31" s="23" t="n">
        <f aca="false">IF(EMFX_Data!X30&gt;=EMFX_Data!Y30,EMFX_Data!AE31-EMFX_Data!AF31,EMFX_Data!AF31-EMFX_Data!AE31)</f>
        <v>-0.0358786115785871</v>
      </c>
      <c r="BN31" s="23" t="n">
        <f aca="false">IF(EMFX_Data!X30&gt;=EMFX_Data!Z30,EMFX_Data!AE31-EMFX_Data!AG31,EMFX_Data!AG31-EMFX_Data!AE31)</f>
        <v>0.0208553295903655</v>
      </c>
      <c r="BO31" s="23" t="n">
        <f aca="false">IF(EMFX_Data!X30&gt;=EMFX_Data!AA30,EMFX_Data!AE31-EMFX_Data!AH31,EMFX_Data!AH31-EMFX_Data!AE31)</f>
        <v>-0.0280727937030061</v>
      </c>
      <c r="BP31" s="23" t="n">
        <f aca="false">IF(EMFX_Data!X30&gt;=EMFX_Data!AB30,EMFX_Data!AE31-EMFX_Data!AI31,EMFX_Data!AI31-EMFX_Data!AE31)</f>
        <v>-0.027440081783576</v>
      </c>
      <c r="BQ31" s="23" t="n">
        <f aca="false">IF(EMFX_Data!X30&gt;=EMFX_Data!AC30,EMFX_Data!AE31-EMFX_Data!AJ31,EMFX_Data!AJ31-EMFX_Data!AE31)</f>
        <v>0.0184948238381866</v>
      </c>
      <c r="BR31" s="23" t="n">
        <f aca="false">IF(EMFX_Data!X30&gt;=EMFX_Data!AD30,EMFX_Data!AE31-EMFX_Data!AK31,EMFX_Data!AK31-EMFX_Data!AE31)</f>
        <v>-0.0165970518648452</v>
      </c>
      <c r="BS31" s="23" t="n">
        <f aca="false">IF(EMFX_Data!Y30&gt;=EMFX_Data!Z30,EMFX_Data!AF31-EMFX_Data!AG31,EMFX_Data!AG31-EMFX_Data!AF31)</f>
        <v>-0.0150232819882216</v>
      </c>
      <c r="BT31" s="23" t="n">
        <f aca="false">IF(EMFX_Data!Y30&gt;=EMFX_Data!AA30,EMFX_Data!AF31-EMFX_Data!AH31,EMFX_Data!AH31-EMFX_Data!AF31)</f>
        <v>0.00780581787558096</v>
      </c>
      <c r="BU31" s="23" t="n">
        <f aca="false">IF(EMFX_Data!Y30&gt;=EMFX_Data!AB30,EMFX_Data!AF31-EMFX_Data!AI31,EMFX_Data!AI31-EMFX_Data!AF31)</f>
        <v>0.00843852979501111</v>
      </c>
      <c r="BV31" s="23" t="n">
        <f aca="false">IF(EMFX_Data!Y30&gt;=EMFX_Data!AC30,EMFX_Data!AF31-EMFX_Data!AJ31,EMFX_Data!AJ31-EMFX_Data!AF31)</f>
        <v>-0.0173837877404005</v>
      </c>
      <c r="BW31" s="23" t="n">
        <f aca="false">IF(EMFX_Data!Y30&gt;=EMFX_Data!AD30,EMFX_Data!AF31-EMFX_Data!AK31,EMFX_Data!AK31-EMFX_Data!AF31)</f>
        <v>0.0192815597137419</v>
      </c>
      <c r="BX31" s="23" t="n">
        <f aca="false">IF(EMFX_Data!Z30&gt;=EMFX_Data!AA30,EMFX_Data!AG31-EMFX_Data!AH31,EMFX_Data!AH31-EMFX_Data!AG31)</f>
        <v>-0.00721746411264063</v>
      </c>
      <c r="BY31" s="23" t="n">
        <f aca="false">IF(EMFX_Data!Z30&gt;=EMFX_Data!AB30,EMFX_Data!AG31-EMFX_Data!AI31,EMFX_Data!AI31-EMFX_Data!AG31)</f>
        <v>-0.00658475219321048</v>
      </c>
      <c r="BZ31" s="23" t="n">
        <f aca="false">IF(EMFX_Data!Z30&gt;=EMFX_Data!AC30,EMFX_Data!AG31-EMFX_Data!AJ31,EMFX_Data!AJ31-EMFX_Data!AG31)</f>
        <v>-0.00236050575217889</v>
      </c>
      <c r="CA31" s="23" t="n">
        <f aca="false">IF(EMFX_Data!Z30&gt;=EMFX_Data!AD30,EMFX_Data!AG31-EMFX_Data!AK31,EMFX_Data!AK31-EMFX_Data!AG31)</f>
        <v>0.00425827772552027</v>
      </c>
      <c r="CB31" s="23" t="n">
        <f aca="false">IF(EMFX_Data!AA30&gt;=EMFX_Data!AB30,EMFX_Data!AH31-EMFX_Data!AI31,EMFX_Data!AI31-EMFX_Data!AH31)</f>
        <v>-0.000632711919430156</v>
      </c>
      <c r="CC31" s="23" t="n">
        <f aca="false">IF(EMFX_Data!AA30&gt;=EMFX_Data!AC30,EMFX_Data!AH31-EMFX_Data!AJ31,EMFX_Data!AJ31-EMFX_Data!AH31)</f>
        <v>-0.00957796986481953</v>
      </c>
      <c r="CD31" s="23" t="n">
        <f aca="false">IF(EMFX_Data!AA30&gt;=EMFX_Data!AD30,EMFX_Data!AH31-EMFX_Data!AK31,EMFX_Data!AK31-EMFX_Data!AH31)</f>
        <v>-0.0114757418381609</v>
      </c>
      <c r="CE31" s="23" t="n">
        <f aca="false">IF(EMFX_Data!AB30&gt;=EMFX_Data!AC30,EMFX_Data!AI31-EMFX_Data!AJ31,EMFX_Data!AJ31-EMFX_Data!AI31)</f>
        <v>-0.00894525794538937</v>
      </c>
      <c r="CF31" s="23" t="n">
        <f aca="false">IF(EMFX_Data!AB30&gt;=EMFX_Data!AD30,EMFX_Data!AI31-EMFX_Data!AK31,EMFX_Data!AK31-EMFX_Data!AI31)</f>
        <v>0.0108430299187307</v>
      </c>
      <c r="CG31" s="23" t="n">
        <f aca="false">IF(EMFX_Data!AC30&gt;=EMFX_Data!AD30,EMFX_Data!AJ31-EMFX_Data!AK31,EMFX_Data!AK31-EMFX_Data!AJ31)</f>
        <v>0.00189777197334137</v>
      </c>
      <c r="CH31" s="27" t="str">
        <f aca="false">IF(ROW()&lt;4+VolLB,"",STDEV(INDEX($BM:$BM,ROW()-VolLB+1):INDEX($BM:$BM,ROW()))*SQRT(12))</f>
        <v/>
      </c>
      <c r="CI31" s="27" t="str">
        <f aca="false">IF(ROW()&lt;4+VolLB,"",STDEV(INDEX($BN:$BN,ROW()-VolLB+1):INDEX($BN:$BN,ROW()))*SQRT(12))</f>
        <v/>
      </c>
      <c r="CJ31" s="27" t="str">
        <f aca="false">IF(ROW()&lt;4+VolLB,"",STDEV(INDEX($BO:$BO,ROW()-VolLB+1):INDEX($BO:$BO,ROW()))*SQRT(12))</f>
        <v/>
      </c>
      <c r="CK31" s="27" t="str">
        <f aca="false">IF(ROW()&lt;4+VolLB,"",STDEV(INDEX($BP:$BP,ROW()-VolLB+1):INDEX($BP:$BP,ROW()))*SQRT(12))</f>
        <v/>
      </c>
      <c r="CL31" s="27" t="str">
        <f aca="false">IF(ROW()&lt;4+VolLB,"",STDEV(INDEX($BQ:$BQ,ROW()-VolLB+1):INDEX($BQ:$BQ,ROW()))*SQRT(12))</f>
        <v/>
      </c>
      <c r="CM31" s="27" t="str">
        <f aca="false">IF(ROW()&lt;4+VolLB,"",STDEV(INDEX($BR:$BR,ROW()-VolLB+1):INDEX($BR:$BR,ROW()))*SQRT(12))</f>
        <v/>
      </c>
      <c r="CN31" s="27" t="str">
        <f aca="false">IF(ROW()&lt;4+VolLB,"",STDEV(INDEX($BS:$BS,ROW()-VolLB+1):INDEX($BS:$BS,ROW()))*SQRT(12))</f>
        <v/>
      </c>
      <c r="CO31" s="27" t="str">
        <f aca="false">IF(ROW()&lt;4+VolLB,"",STDEV(INDEX($BT:$BT,ROW()-VolLB+1):INDEX($BT:$BT,ROW()))*SQRT(12))</f>
        <v/>
      </c>
      <c r="CP31" s="27" t="str">
        <f aca="false">IF(ROW()&lt;4+VolLB,"",STDEV(INDEX($BU:$BU,ROW()-VolLB+1):INDEX($BU:$BU,ROW()))*SQRT(12))</f>
        <v/>
      </c>
      <c r="CQ31" s="27" t="str">
        <f aca="false">IF(ROW()&lt;4+VolLB,"",STDEV(INDEX($BV:$BV,ROW()-VolLB+1):INDEX($BV:$BV,ROW()))*SQRT(12))</f>
        <v/>
      </c>
      <c r="CR31" s="27" t="str">
        <f aca="false">IF(ROW()&lt;4+VolLB,"",STDEV(INDEX($BW:$BW,ROW()-VolLB+1):INDEX($BW:$BW,ROW()))*SQRT(12))</f>
        <v/>
      </c>
      <c r="CS31" s="27" t="str">
        <f aca="false">IF(ROW()&lt;4+VolLB,"",STDEV(INDEX($BX:$BX,ROW()-VolLB+1):INDEX($BX:$BX,ROW()))*SQRT(12))</f>
        <v/>
      </c>
      <c r="CT31" s="27" t="str">
        <f aca="false">IF(ROW()&lt;4+VolLB,"",STDEV(INDEX($BY:$BY,ROW()-VolLB+1):INDEX($BY:$BY,ROW()))*SQRT(12))</f>
        <v/>
      </c>
      <c r="CU31" s="27" t="str">
        <f aca="false">IF(ROW()&lt;4+VolLB,"",STDEV(INDEX($BZ:$BZ,ROW()-VolLB+1):INDEX($BZ:$BZ,ROW()))*SQRT(12))</f>
        <v/>
      </c>
      <c r="CV31" s="27" t="str">
        <f aca="false">IF(ROW()&lt;4+VolLB,"",STDEV(INDEX($CA:$CA,ROW()-VolLB+1):INDEX($CA:$CA,ROW()))*SQRT(12))</f>
        <v/>
      </c>
      <c r="CW31" s="27" t="str">
        <f aca="false">IF(ROW()&lt;4+VolLB,"",STDEV(INDEX($CB:$CB,ROW()-VolLB+1):INDEX($CB:$CB,ROW()))*SQRT(12))</f>
        <v/>
      </c>
      <c r="CX31" s="27" t="str">
        <f aca="false">IF(ROW()&lt;4+VolLB,"",STDEV(INDEX($CC:$CC,ROW()-VolLB+1):INDEX($CC:$CC,ROW()))*SQRT(12))</f>
        <v/>
      </c>
      <c r="CY31" s="27" t="str">
        <f aca="false">IF(ROW()&lt;4+VolLB,"",STDEV(INDEX($CD:$CD,ROW()-VolLB+1):INDEX($CD:$CD,ROW()))*SQRT(12))</f>
        <v/>
      </c>
      <c r="CZ31" s="27" t="str">
        <f aca="false">IF(ROW()&lt;4+VolLB,"",STDEV(INDEX($CE:$CE,ROW()-VolLB+1):INDEX($CE:$CE,ROW()))*SQRT(12))</f>
        <v/>
      </c>
      <c r="DA31" s="27" t="str">
        <f aca="false">IF(ROW()&lt;4+VolLB,"",STDEV(INDEX($CF:$CF,ROW()-VolLB+1):INDEX($CF:$CF,ROW()))*SQRT(12))</f>
        <v/>
      </c>
      <c r="DB31" s="27" t="str">
        <f aca="false">IF(ROW()&lt;4+VolLB,"",STDEV(INDEX($CG:$CG,ROW()-VolLB+1):INDEX($CG:$CG,ROW()))*SQRT(12))</f>
        <v/>
      </c>
      <c r="DC31" s="26" t="n">
        <f aca="false">IF(OR(AR31=0,CH31="",CH31=0),0,AR31*MIN(MaxScal,TgtVol/CH31))</f>
        <v>0</v>
      </c>
      <c r="DD31" s="26" t="n">
        <f aca="false">IF(OR(AS31=0,CI31="",CI31=0),0,AS31*MIN(MaxScal,TgtVol/CI31))</f>
        <v>0</v>
      </c>
      <c r="DE31" s="26" t="n">
        <f aca="false">IF(OR(AT31=0,CJ31="",CJ31=0),0,AT31*MIN(MaxScal,TgtVol/CJ31))</f>
        <v>0</v>
      </c>
      <c r="DF31" s="26" t="n">
        <f aca="false">IF(OR(AU31=0,CK31="",CK31=0),0,AU31*MIN(MaxScal,TgtVol/CK31))</f>
        <v>0</v>
      </c>
      <c r="DG31" s="26" t="n">
        <f aca="false">IF(OR(AV31=0,CL31="",CL31=0),0,AV31*MIN(MaxScal,TgtVol/CL31))</f>
        <v>0</v>
      </c>
      <c r="DH31" s="26" t="n">
        <f aca="false">IF(OR(AW31=0,CM31="",CM31=0),0,AW31*MIN(MaxScal,TgtVol/CM31))</f>
        <v>0</v>
      </c>
      <c r="DI31" s="26" t="n">
        <f aca="false">IF(OR(AX31=0,CN31="",CN31=0),0,AX31*MIN(MaxScal,TgtVol/CN31))</f>
        <v>0</v>
      </c>
      <c r="DJ31" s="26" t="n">
        <f aca="false">IF(OR(AY31=0,CO31="",CO31=0),0,AY31*MIN(MaxScal,TgtVol/CO31))</f>
        <v>0</v>
      </c>
      <c r="DK31" s="26" t="n">
        <f aca="false">IF(OR(AZ31=0,CP31="",CP31=0),0,AZ31*MIN(MaxScal,TgtVol/CP31))</f>
        <v>0</v>
      </c>
      <c r="DL31" s="26" t="n">
        <f aca="false">IF(OR(BA31=0,CQ31="",CQ31=0),0,BA31*MIN(MaxScal,TgtVol/CQ31))</f>
        <v>0</v>
      </c>
      <c r="DM31" s="26" t="n">
        <f aca="false">IF(OR(BB31=0,CR31="",CR31=0),0,BB31*MIN(MaxScal,TgtVol/CR31))</f>
        <v>0</v>
      </c>
      <c r="DN31" s="26" t="n">
        <f aca="false">IF(OR(BC31=0,CS31="",CS31=0),0,BC31*MIN(MaxScal,TgtVol/CS31))</f>
        <v>0</v>
      </c>
      <c r="DO31" s="26" t="n">
        <f aca="false">IF(OR(BD31=0,CT31="",CT31=0),0,BD31*MIN(MaxScal,TgtVol/CT31))</f>
        <v>0</v>
      </c>
      <c r="DP31" s="26" t="n">
        <f aca="false">IF(OR(BE31=0,CU31="",CU31=0),0,BE31*MIN(MaxScal,TgtVol/CU31))</f>
        <v>0</v>
      </c>
      <c r="DQ31" s="26" t="n">
        <f aca="false">IF(OR(BF31=0,CV31="",CV31=0),0,BF31*MIN(MaxScal,TgtVol/CV31))</f>
        <v>0</v>
      </c>
      <c r="DR31" s="26" t="n">
        <f aca="false">IF(OR(BG31=0,CW31="",CW31=0),0,BG31*MIN(MaxScal,TgtVol/CW31))</f>
        <v>0</v>
      </c>
      <c r="DS31" s="26" t="n">
        <f aca="false">IF(OR(BH31=0,CX31="",CX31=0),0,BH31*MIN(MaxScal,TgtVol/CX31))</f>
        <v>0</v>
      </c>
      <c r="DT31" s="26" t="n">
        <f aca="false">IF(OR(BI31=0,CY31="",CY31=0),0,BI31*MIN(MaxScal,TgtVol/CY31))</f>
        <v>0</v>
      </c>
      <c r="DU31" s="26" t="n">
        <f aca="false">IF(OR(BJ31=0,CZ31="",CZ31=0),0,BJ31*MIN(MaxScal,TgtVol/CZ31))</f>
        <v>0</v>
      </c>
      <c r="DV31" s="26" t="n">
        <f aca="false">IF(OR(BK31=0,DA31="",DA31=0),0,BK31*MIN(MaxScal,TgtVol/DA31))</f>
        <v>0</v>
      </c>
      <c r="DW31" s="26" t="n">
        <f aca="false">IF(OR(BL31=0,DB31="",DB31=0),0,BL31*MIN(MaxScal,TgtVol/DB31))</f>
        <v>0</v>
      </c>
      <c r="DX31" s="28" t="n">
        <f aca="false">IFERROR(DC30*BM31,"")</f>
        <v>-0</v>
      </c>
      <c r="DY31" s="28" t="n">
        <f aca="false">IFERROR(DD30*BN31,"")</f>
        <v>0</v>
      </c>
      <c r="DZ31" s="28" t="n">
        <f aca="false">IFERROR(DE30*BO31,"")</f>
        <v>-0</v>
      </c>
      <c r="EA31" s="28" t="n">
        <f aca="false">IFERROR(DF30*BP31,"")</f>
        <v>-0</v>
      </c>
      <c r="EB31" s="28" t="n">
        <f aca="false">IFERROR(DG30*BQ31,"")</f>
        <v>0</v>
      </c>
      <c r="EC31" s="28" t="n">
        <f aca="false">IFERROR(DH30*BR31,"")</f>
        <v>-0</v>
      </c>
      <c r="ED31" s="28" t="n">
        <f aca="false">IFERROR(DI30*BS31,"")</f>
        <v>-0</v>
      </c>
      <c r="EE31" s="28" t="n">
        <f aca="false">IFERROR(DJ30*BT31,"")</f>
        <v>0</v>
      </c>
      <c r="EF31" s="28" t="n">
        <f aca="false">IFERROR(DK30*BU31,"")</f>
        <v>0</v>
      </c>
      <c r="EG31" s="28" t="n">
        <f aca="false">IFERROR(DL30*BV31,"")</f>
        <v>-0</v>
      </c>
      <c r="EH31" s="28" t="n">
        <f aca="false">IFERROR(DM30*BW31,"")</f>
        <v>0</v>
      </c>
      <c r="EI31" s="28" t="n">
        <f aca="false">IFERROR(DN30*BX31,"")</f>
        <v>-0</v>
      </c>
      <c r="EJ31" s="28" t="n">
        <f aca="false">IFERROR(DO30*BY31,"")</f>
        <v>-0</v>
      </c>
      <c r="EK31" s="28" t="n">
        <f aca="false">IFERROR(DP30*BZ31,"")</f>
        <v>-0</v>
      </c>
      <c r="EL31" s="28" t="n">
        <f aca="false">IFERROR(DQ30*CA31,"")</f>
        <v>0</v>
      </c>
      <c r="EM31" s="28" t="n">
        <f aca="false">IFERROR(DR30*CB31,"")</f>
        <v>-0</v>
      </c>
      <c r="EN31" s="28" t="n">
        <f aca="false">IFERROR(DS30*CC31,"")</f>
        <v>-0</v>
      </c>
      <c r="EO31" s="28" t="n">
        <f aca="false">IFERROR(DT30*CD31,"")</f>
        <v>-0</v>
      </c>
      <c r="EP31" s="28" t="n">
        <f aca="false">IFERROR(DU30*CE31,"")</f>
        <v>-0</v>
      </c>
      <c r="EQ31" s="28" t="n">
        <f aca="false">IFERROR(DV30*CF31,"")</f>
        <v>0</v>
      </c>
      <c r="ER31" s="28" t="n">
        <f aca="false">IFERROR(DW30*CG31,"")</f>
        <v>0</v>
      </c>
      <c r="ES31" s="28" t="n">
        <f aca="false">IF(ROW()=4,"",SUM(DX31:ER31))</f>
        <v>0</v>
      </c>
      <c r="ET31" s="29" t="n">
        <f aca="false">COUNTIF(AR31:BL31,"&gt;0")</f>
        <v>0</v>
      </c>
    </row>
    <row r="32" customFormat="false" ht="15" hidden="false" customHeight="false" outlineLevel="0" collapsed="false">
      <c r="A32" s="19" t="n">
        <v>38868</v>
      </c>
      <c r="B32" s="23" t="n">
        <f aca="false">ABS(EMFX_Data!X32-EMFX_Data!Y32)</f>
        <v>0.0729250610277061</v>
      </c>
      <c r="C32" s="23" t="n">
        <f aca="false">ABS(EMFX_Data!X32-EMFX_Data!Z32)</f>
        <v>0.058434361557488</v>
      </c>
      <c r="D32" s="23" t="n">
        <f aca="false">ABS(EMFX_Data!X32-EMFX_Data!AA32)</f>
        <v>0.124582432231398</v>
      </c>
      <c r="E32" s="23" t="n">
        <f aca="false">ABS(EMFX_Data!X32-EMFX_Data!AB32)</f>
        <v>0.0741198121639908</v>
      </c>
      <c r="F32" s="23" t="n">
        <f aca="false">ABS(EMFX_Data!X32-EMFX_Data!AC32)</f>
        <v>0.0176546789649672</v>
      </c>
      <c r="G32" s="23" t="n">
        <f aca="false">ABS(EMFX_Data!X32-EMFX_Data!AD32)</f>
        <v>0.189004574321651</v>
      </c>
      <c r="H32" s="23" t="n">
        <f aca="false">ABS(EMFX_Data!Y32-EMFX_Data!Z32)</f>
        <v>0.0144906994702181</v>
      </c>
      <c r="I32" s="23" t="n">
        <f aca="false">ABS(EMFX_Data!Y32-EMFX_Data!AA32)</f>
        <v>0.0516573712036923</v>
      </c>
      <c r="J32" s="23" t="n">
        <f aca="false">ABS(EMFX_Data!Y32-EMFX_Data!AB32)</f>
        <v>0.00119475113628464</v>
      </c>
      <c r="K32" s="23" t="n">
        <f aca="false">ABS(EMFX_Data!Y32-EMFX_Data!AC32)</f>
        <v>0.0905797399926733</v>
      </c>
      <c r="L32" s="23" t="n">
        <f aca="false">ABS(EMFX_Data!Y32-EMFX_Data!AD32)</f>
        <v>0.116079513293945</v>
      </c>
      <c r="M32" s="23" t="n">
        <f aca="false">ABS(EMFX_Data!Z32-EMFX_Data!AA32)</f>
        <v>0.0661480706739104</v>
      </c>
      <c r="N32" s="23" t="n">
        <f aca="false">ABS(EMFX_Data!Z32-EMFX_Data!AB32)</f>
        <v>0.0156854506065027</v>
      </c>
      <c r="O32" s="23" t="n">
        <f aca="false">ABS(EMFX_Data!Z32-EMFX_Data!AC32)</f>
        <v>0.0760890405224552</v>
      </c>
      <c r="P32" s="23" t="n">
        <f aca="false">ABS(EMFX_Data!Z32-EMFX_Data!AD32)</f>
        <v>0.130570212764163</v>
      </c>
      <c r="Q32" s="23" t="n">
        <f aca="false">ABS(EMFX_Data!AA32-EMFX_Data!AB32)</f>
        <v>0.0504626200674077</v>
      </c>
      <c r="R32" s="23" t="n">
        <f aca="false">ABS(EMFX_Data!AA32-EMFX_Data!AC32)</f>
        <v>0.142237111196366</v>
      </c>
      <c r="S32" s="23" t="n">
        <f aca="false">ABS(EMFX_Data!AA32-EMFX_Data!AD32)</f>
        <v>0.0644221420902529</v>
      </c>
      <c r="T32" s="23" t="n">
        <f aca="false">ABS(EMFX_Data!AB32-EMFX_Data!AC32)</f>
        <v>0.091774491128958</v>
      </c>
      <c r="U32" s="23" t="n">
        <f aca="false">ABS(EMFX_Data!AB32-EMFX_Data!AD32)</f>
        <v>0.114884762157661</v>
      </c>
      <c r="V32" s="23" t="n">
        <f aca="false">ABS(EMFX_Data!AC32-EMFX_Data!AD32)</f>
        <v>0.206659253286619</v>
      </c>
      <c r="W32" s="26" t="str">
        <f aca="false">IF(ROW()&lt;4+MinObs-1,"",IFERROR((B32-AVERAGE(B$4:B32))/STDEV(B$4:B32),""))</f>
        <v/>
      </c>
      <c r="X32" s="26" t="str">
        <f aca="false">IF(ROW()&lt;4+MinObs-1,"",IFERROR((C32-AVERAGE(C$4:C32))/STDEV(C$4:C32),""))</f>
        <v/>
      </c>
      <c r="Y32" s="26" t="str">
        <f aca="false">IF(ROW()&lt;4+MinObs-1,"",IFERROR((D32-AVERAGE(D$4:D32))/STDEV(D$4:D32),""))</f>
        <v/>
      </c>
      <c r="Z32" s="26" t="str">
        <f aca="false">IF(ROW()&lt;4+MinObs-1,"",IFERROR((E32-AVERAGE(E$4:E32))/STDEV(E$4:E32),""))</f>
        <v/>
      </c>
      <c r="AA32" s="26" t="str">
        <f aca="false">IF(ROW()&lt;4+MinObs-1,"",IFERROR((F32-AVERAGE(F$4:F32))/STDEV(F$4:F32),""))</f>
        <v/>
      </c>
      <c r="AB32" s="26" t="str">
        <f aca="false">IF(ROW()&lt;4+MinObs-1,"",IFERROR((G32-AVERAGE(G$4:G32))/STDEV(G$4:G32),""))</f>
        <v/>
      </c>
      <c r="AC32" s="26" t="str">
        <f aca="false">IF(ROW()&lt;4+MinObs-1,"",IFERROR((H32-AVERAGE(H$4:H32))/STDEV(H$4:H32),""))</f>
        <v/>
      </c>
      <c r="AD32" s="26" t="str">
        <f aca="false">IF(ROW()&lt;4+MinObs-1,"",IFERROR((I32-AVERAGE(I$4:I32))/STDEV(I$4:I32),""))</f>
        <v/>
      </c>
      <c r="AE32" s="26" t="str">
        <f aca="false">IF(ROW()&lt;4+MinObs-1,"",IFERROR((J32-AVERAGE(J$4:J32))/STDEV(J$4:J32),""))</f>
        <v/>
      </c>
      <c r="AF32" s="26" t="str">
        <f aca="false">IF(ROW()&lt;4+MinObs-1,"",IFERROR((K32-AVERAGE(K$4:K32))/STDEV(K$4:K32),""))</f>
        <v/>
      </c>
      <c r="AG32" s="26" t="str">
        <f aca="false">IF(ROW()&lt;4+MinObs-1,"",IFERROR((L32-AVERAGE(L$4:L32))/STDEV(L$4:L32),""))</f>
        <v/>
      </c>
      <c r="AH32" s="26" t="str">
        <f aca="false">IF(ROW()&lt;4+MinObs-1,"",IFERROR((M32-AVERAGE(M$4:M32))/STDEV(M$4:M32),""))</f>
        <v/>
      </c>
      <c r="AI32" s="26" t="str">
        <f aca="false">IF(ROW()&lt;4+MinObs-1,"",IFERROR((N32-AVERAGE(N$4:N32))/STDEV(N$4:N32),""))</f>
        <v/>
      </c>
      <c r="AJ32" s="26" t="str">
        <f aca="false">IF(ROW()&lt;4+MinObs-1,"",IFERROR((O32-AVERAGE(O$4:O32))/STDEV(O$4:O32),""))</f>
        <v/>
      </c>
      <c r="AK32" s="26" t="str">
        <f aca="false">IF(ROW()&lt;4+MinObs-1,"",IFERROR((P32-AVERAGE(P$4:P32))/STDEV(P$4:P32),""))</f>
        <v/>
      </c>
      <c r="AL32" s="26" t="str">
        <f aca="false">IF(ROW()&lt;4+MinObs-1,"",IFERROR((Q32-AVERAGE(Q$4:Q32))/STDEV(Q$4:Q32),""))</f>
        <v/>
      </c>
      <c r="AM32" s="26" t="str">
        <f aca="false">IF(ROW()&lt;4+MinObs-1,"",IFERROR((R32-AVERAGE(R$4:R32))/STDEV(R$4:R32),""))</f>
        <v/>
      </c>
      <c r="AN32" s="26" t="str">
        <f aca="false">IF(ROW()&lt;4+MinObs-1,"",IFERROR((S32-AVERAGE(S$4:S32))/STDEV(S$4:S32),""))</f>
        <v/>
      </c>
      <c r="AO32" s="26" t="str">
        <f aca="false">IF(ROW()&lt;4+MinObs-1,"",IFERROR((T32-AVERAGE(T$4:T32))/STDEV(T$4:T32),""))</f>
        <v/>
      </c>
      <c r="AP32" s="26" t="str">
        <f aca="false">IF(ROW()&lt;4+MinObs-1,"",IFERROR((U32-AVERAGE(U$4:U32))/STDEV(U$4:U32),""))</f>
        <v/>
      </c>
      <c r="AQ32" s="26" t="str">
        <f aca="false">IF(ROW()&lt;4+MinObs-1,"",IFERROR((V32-AVERAGE(V$4:V32))/STDEV(V$4:V32),""))</f>
        <v/>
      </c>
      <c r="AR32" s="26" t="n">
        <f aca="false">IF(W32="",0,IF(W32&gt;=z4,w4,IF(W32&gt;=z3,w3,IF(W32&gt;=zEntry,w2,IF(AND(W32&gt;=ExitZ,AR31&gt;0),w2,0)))))</f>
        <v>0</v>
      </c>
      <c r="AS32" s="26" t="n">
        <f aca="false">IF(X32="",0,IF(X32&gt;=z4,w4,IF(X32&gt;=z3,w3,IF(X32&gt;=zEntry,w2,IF(AND(X32&gt;=ExitZ,AS31&gt;0),w2,0)))))</f>
        <v>0</v>
      </c>
      <c r="AT32" s="26" t="n">
        <f aca="false">IF(Y32="",0,IF(Y32&gt;=z4,w4,IF(Y32&gt;=z3,w3,IF(Y32&gt;=zEntry,w2,IF(AND(Y32&gt;=ExitZ,AT31&gt;0),w2,0)))))</f>
        <v>0</v>
      </c>
      <c r="AU32" s="26" t="n">
        <f aca="false">IF(Z32="",0,IF(Z32&gt;=z4,w4,IF(Z32&gt;=z3,w3,IF(Z32&gt;=zEntry,w2,IF(AND(Z32&gt;=ExitZ,AU31&gt;0),w2,0)))))</f>
        <v>0</v>
      </c>
      <c r="AV32" s="26" t="n">
        <f aca="false">IF(AA32="",0,IF(AA32&gt;=z4,w4,IF(AA32&gt;=z3,w3,IF(AA32&gt;=zEntry,w2,IF(AND(AA32&gt;=ExitZ,AV31&gt;0),w2,0)))))</f>
        <v>0</v>
      </c>
      <c r="AW32" s="26" t="n">
        <f aca="false">IF(AB32="",0,IF(AB32&gt;=z4,w4,IF(AB32&gt;=z3,w3,IF(AB32&gt;=zEntry,w2,IF(AND(AB32&gt;=ExitZ,AW31&gt;0),w2,0)))))</f>
        <v>0</v>
      </c>
      <c r="AX32" s="26" t="n">
        <f aca="false">IF(AC32="",0,IF(AC32&gt;=z4,w4,IF(AC32&gt;=z3,w3,IF(AC32&gt;=zEntry,w2,IF(AND(AC32&gt;=ExitZ,AX31&gt;0),w2,0)))))</f>
        <v>0</v>
      </c>
      <c r="AY32" s="26" t="n">
        <f aca="false">IF(AD32="",0,IF(AD32&gt;=z4,w4,IF(AD32&gt;=z3,w3,IF(AD32&gt;=zEntry,w2,IF(AND(AD32&gt;=ExitZ,AY31&gt;0),w2,0)))))</f>
        <v>0</v>
      </c>
      <c r="AZ32" s="26" t="n">
        <f aca="false">IF(AE32="",0,IF(AE32&gt;=z4,w4,IF(AE32&gt;=z3,w3,IF(AE32&gt;=zEntry,w2,IF(AND(AE32&gt;=ExitZ,AZ31&gt;0),w2,0)))))</f>
        <v>0</v>
      </c>
      <c r="BA32" s="26" t="n">
        <f aca="false">IF(AF32="",0,IF(AF32&gt;=z4,w4,IF(AF32&gt;=z3,w3,IF(AF32&gt;=zEntry,w2,IF(AND(AF32&gt;=ExitZ,BA31&gt;0),w2,0)))))</f>
        <v>0</v>
      </c>
      <c r="BB32" s="26" t="n">
        <f aca="false">IF(AG32="",0,IF(AG32&gt;=z4,w4,IF(AG32&gt;=z3,w3,IF(AG32&gt;=zEntry,w2,IF(AND(AG32&gt;=ExitZ,BB31&gt;0),w2,0)))))</f>
        <v>0</v>
      </c>
      <c r="BC32" s="26" t="n">
        <f aca="false">IF(AH32="",0,IF(AH32&gt;=z4,w4,IF(AH32&gt;=z3,w3,IF(AH32&gt;=zEntry,w2,IF(AND(AH32&gt;=ExitZ,BC31&gt;0),w2,0)))))</f>
        <v>0</v>
      </c>
      <c r="BD32" s="26" t="n">
        <f aca="false">IF(AI32="",0,IF(AI32&gt;=z4,w4,IF(AI32&gt;=z3,w3,IF(AI32&gt;=zEntry,w2,IF(AND(AI32&gt;=ExitZ,BD31&gt;0),w2,0)))))</f>
        <v>0</v>
      </c>
      <c r="BE32" s="26" t="n">
        <f aca="false">IF(AJ32="",0,IF(AJ32&gt;=z4,w4,IF(AJ32&gt;=z3,w3,IF(AJ32&gt;=zEntry,w2,IF(AND(AJ32&gt;=ExitZ,BE31&gt;0),w2,0)))))</f>
        <v>0</v>
      </c>
      <c r="BF32" s="26" t="n">
        <f aca="false">IF(AK32="",0,IF(AK32&gt;=z4,w4,IF(AK32&gt;=z3,w3,IF(AK32&gt;=zEntry,w2,IF(AND(AK32&gt;=ExitZ,BF31&gt;0),w2,0)))))</f>
        <v>0</v>
      </c>
      <c r="BG32" s="26" t="n">
        <f aca="false">IF(AL32="",0,IF(AL32&gt;=z4,w4,IF(AL32&gt;=z3,w3,IF(AL32&gt;=zEntry,w2,IF(AND(AL32&gt;=ExitZ,BG31&gt;0),w2,0)))))</f>
        <v>0</v>
      </c>
      <c r="BH32" s="26" t="n">
        <f aca="false">IF(AM32="",0,IF(AM32&gt;=z4,w4,IF(AM32&gt;=z3,w3,IF(AM32&gt;=zEntry,w2,IF(AND(AM32&gt;=ExitZ,BH31&gt;0),w2,0)))))</f>
        <v>0</v>
      </c>
      <c r="BI32" s="26" t="n">
        <f aca="false">IF(AN32="",0,IF(AN32&gt;=z4,w4,IF(AN32&gt;=z3,w3,IF(AN32&gt;=zEntry,w2,IF(AND(AN32&gt;=ExitZ,BI31&gt;0),w2,0)))))</f>
        <v>0</v>
      </c>
      <c r="BJ32" s="26" t="n">
        <f aca="false">IF(AO32="",0,IF(AO32&gt;=z4,w4,IF(AO32&gt;=z3,w3,IF(AO32&gt;=zEntry,w2,IF(AND(AO32&gt;=ExitZ,BJ31&gt;0),w2,0)))))</f>
        <v>0</v>
      </c>
      <c r="BK32" s="26" t="n">
        <f aca="false">IF(AP32="",0,IF(AP32&gt;=z4,w4,IF(AP32&gt;=z3,w3,IF(AP32&gt;=zEntry,w2,IF(AND(AP32&gt;=ExitZ,BK31&gt;0),w2,0)))))</f>
        <v>0</v>
      </c>
      <c r="BL32" s="26" t="n">
        <f aca="false">IF(AQ32="",0,IF(AQ32&gt;=z4,w4,IF(AQ32&gt;=z3,w3,IF(AQ32&gt;=zEntry,w2,IF(AND(AQ32&gt;=ExitZ,BL31&gt;0),w2,0)))))</f>
        <v>0</v>
      </c>
      <c r="BM32" s="23" t="n">
        <f aca="false">IF(EMFX_Data!X31&gt;=EMFX_Data!Y31,EMFX_Data!AE32-EMFX_Data!AF32,EMFX_Data!AF32-EMFX_Data!AE32)</f>
        <v>-0.0182219304575739</v>
      </c>
      <c r="BN32" s="23" t="n">
        <f aca="false">IF(EMFX_Data!X31&gt;=EMFX_Data!Z31,EMFX_Data!AE32-EMFX_Data!AG32,EMFX_Data!AG32-EMFX_Data!AE32)</f>
        <v>-0.052686042350601</v>
      </c>
      <c r="BO32" s="23" t="n">
        <f aca="false">IF(EMFX_Data!X31&gt;=EMFX_Data!AA31,EMFX_Data!AE32-EMFX_Data!AH32,EMFX_Data!AH32-EMFX_Data!AE32)</f>
        <v>0.0632155224091138</v>
      </c>
      <c r="BP32" s="23" t="n">
        <f aca="false">IF(EMFX_Data!X31&gt;=EMFX_Data!AB31,EMFX_Data!AE32-EMFX_Data!AI32,EMFX_Data!AI32-EMFX_Data!AE32)</f>
        <v>-0.0264984072117572</v>
      </c>
      <c r="BQ32" s="23" t="n">
        <f aca="false">IF(EMFX_Data!X31&gt;=EMFX_Data!AC31,EMFX_Data!AE32-EMFX_Data!AJ32,EMFX_Data!AJ32-EMFX_Data!AE32)</f>
        <v>-0.0173488285554407</v>
      </c>
      <c r="BR32" s="23" t="n">
        <f aca="false">IF(EMFX_Data!X31&gt;=EMFX_Data!AD31,EMFX_Data!AE32-EMFX_Data!AK32,EMFX_Data!AK32-EMFX_Data!AE32)</f>
        <v>-0.0183670217362479</v>
      </c>
      <c r="BS32" s="23" t="n">
        <f aca="false">IF(EMFX_Data!Y31&gt;=EMFX_Data!Z31,EMFX_Data!AF32-EMFX_Data!AG32,EMFX_Data!AG32-EMFX_Data!AF32)</f>
        <v>0.0344641118930271</v>
      </c>
      <c r="BT32" s="23" t="n">
        <f aca="false">IF(EMFX_Data!Y31&gt;=EMFX_Data!AA31,EMFX_Data!AF32-EMFX_Data!AH32,EMFX_Data!AH32-EMFX_Data!AF32)</f>
        <v>0.0814374528666878</v>
      </c>
      <c r="BU32" s="23" t="n">
        <f aca="false">IF(EMFX_Data!Y31&gt;=EMFX_Data!AB31,EMFX_Data!AF32-EMFX_Data!AI32,EMFX_Data!AI32-EMFX_Data!AF32)</f>
        <v>0.00827647675418323</v>
      </c>
      <c r="BV32" s="23" t="n">
        <f aca="false">IF(EMFX_Data!Y31&gt;=EMFX_Data!AC31,EMFX_Data!AF32-EMFX_Data!AJ32,EMFX_Data!AJ32-EMFX_Data!AF32)</f>
        <v>-0.0355707590130146</v>
      </c>
      <c r="BW32" s="23" t="n">
        <f aca="false">IF(EMFX_Data!Y31&gt;=EMFX_Data!AD31,EMFX_Data!AF32-EMFX_Data!AK32,EMFX_Data!AK32-EMFX_Data!AF32)</f>
        <v>-0.000145091278673936</v>
      </c>
      <c r="BX32" s="23" t="n">
        <f aca="false">IF(EMFX_Data!Z31&gt;=EMFX_Data!AA31,EMFX_Data!AG32-EMFX_Data!AH32,EMFX_Data!AH32-EMFX_Data!AG32)</f>
        <v>0.115901564759715</v>
      </c>
      <c r="BY32" s="23" t="n">
        <f aca="false">IF(EMFX_Data!Z31&gt;=EMFX_Data!AB31,EMFX_Data!AG32-EMFX_Data!AI32,EMFX_Data!AI32-EMFX_Data!AG32)</f>
        <v>0.0261876351388439</v>
      </c>
      <c r="BZ32" s="23" t="n">
        <f aca="false">IF(EMFX_Data!Z31&gt;=EMFX_Data!AC31,EMFX_Data!AG32-EMFX_Data!AJ32,EMFX_Data!AJ32-EMFX_Data!AG32)</f>
        <v>-0.0700348709060417</v>
      </c>
      <c r="CA32" s="23" t="n">
        <f aca="false">IF(EMFX_Data!Z31&gt;=EMFX_Data!AD31,EMFX_Data!AG32-EMFX_Data!AK32,EMFX_Data!AK32-EMFX_Data!AG32)</f>
        <v>0.0343190206143532</v>
      </c>
      <c r="CB32" s="23" t="n">
        <f aca="false">IF(EMFX_Data!AA31&gt;=EMFX_Data!AB31,EMFX_Data!AH32-EMFX_Data!AI32,EMFX_Data!AI32-EMFX_Data!AH32)</f>
        <v>0.089713929620871</v>
      </c>
      <c r="CC32" s="23" t="n">
        <f aca="false">IF(EMFX_Data!AA31&gt;=EMFX_Data!AC31,EMFX_Data!AH32-EMFX_Data!AJ32,EMFX_Data!AJ32-EMFX_Data!AH32)</f>
        <v>0.0458666938536731</v>
      </c>
      <c r="CD32" s="23" t="n">
        <f aca="false">IF(EMFX_Data!AA31&gt;=EMFX_Data!AD31,EMFX_Data!AH32-EMFX_Data!AK32,EMFX_Data!AK32-EMFX_Data!AH32)</f>
        <v>0.0815825441453617</v>
      </c>
      <c r="CE32" s="23" t="n">
        <f aca="false">IF(EMFX_Data!AB31&gt;=EMFX_Data!AC31,EMFX_Data!AI32-EMFX_Data!AJ32,EMFX_Data!AJ32-EMFX_Data!AI32)</f>
        <v>-0.0438472357671979</v>
      </c>
      <c r="CF32" s="23" t="n">
        <f aca="false">IF(EMFX_Data!AB31&gt;=EMFX_Data!AD31,EMFX_Data!AI32-EMFX_Data!AK32,EMFX_Data!AK32-EMFX_Data!AI32)</f>
        <v>0.00813138547550929</v>
      </c>
      <c r="CG32" s="23" t="n">
        <f aca="false">IF(EMFX_Data!AC31&gt;=EMFX_Data!AD31,EMFX_Data!AJ32-EMFX_Data!AK32,EMFX_Data!AK32-EMFX_Data!AJ32)</f>
        <v>-0.0357158502916886</v>
      </c>
      <c r="CH32" s="27" t="str">
        <f aca="false">IF(ROW()&lt;4+VolLB,"",STDEV(INDEX($BM:$BM,ROW()-VolLB+1):INDEX($BM:$BM,ROW()))*SQRT(12))</f>
        <v/>
      </c>
      <c r="CI32" s="27" t="str">
        <f aca="false">IF(ROW()&lt;4+VolLB,"",STDEV(INDEX($BN:$BN,ROW()-VolLB+1):INDEX($BN:$BN,ROW()))*SQRT(12))</f>
        <v/>
      </c>
      <c r="CJ32" s="27" t="str">
        <f aca="false">IF(ROW()&lt;4+VolLB,"",STDEV(INDEX($BO:$BO,ROW()-VolLB+1):INDEX($BO:$BO,ROW()))*SQRT(12))</f>
        <v/>
      </c>
      <c r="CK32" s="27" t="str">
        <f aca="false">IF(ROW()&lt;4+VolLB,"",STDEV(INDEX($BP:$BP,ROW()-VolLB+1):INDEX($BP:$BP,ROW()))*SQRT(12))</f>
        <v/>
      </c>
      <c r="CL32" s="27" t="str">
        <f aca="false">IF(ROW()&lt;4+VolLB,"",STDEV(INDEX($BQ:$BQ,ROW()-VolLB+1):INDEX($BQ:$BQ,ROW()))*SQRT(12))</f>
        <v/>
      </c>
      <c r="CM32" s="27" t="str">
        <f aca="false">IF(ROW()&lt;4+VolLB,"",STDEV(INDEX($BR:$BR,ROW()-VolLB+1):INDEX($BR:$BR,ROW()))*SQRT(12))</f>
        <v/>
      </c>
      <c r="CN32" s="27" t="str">
        <f aca="false">IF(ROW()&lt;4+VolLB,"",STDEV(INDEX($BS:$BS,ROW()-VolLB+1):INDEX($BS:$BS,ROW()))*SQRT(12))</f>
        <v/>
      </c>
      <c r="CO32" s="27" t="str">
        <f aca="false">IF(ROW()&lt;4+VolLB,"",STDEV(INDEX($BT:$BT,ROW()-VolLB+1):INDEX($BT:$BT,ROW()))*SQRT(12))</f>
        <v/>
      </c>
      <c r="CP32" s="27" t="str">
        <f aca="false">IF(ROW()&lt;4+VolLB,"",STDEV(INDEX($BU:$BU,ROW()-VolLB+1):INDEX($BU:$BU,ROW()))*SQRT(12))</f>
        <v/>
      </c>
      <c r="CQ32" s="27" t="str">
        <f aca="false">IF(ROW()&lt;4+VolLB,"",STDEV(INDEX($BV:$BV,ROW()-VolLB+1):INDEX($BV:$BV,ROW()))*SQRT(12))</f>
        <v/>
      </c>
      <c r="CR32" s="27" t="str">
        <f aca="false">IF(ROW()&lt;4+VolLB,"",STDEV(INDEX($BW:$BW,ROW()-VolLB+1):INDEX($BW:$BW,ROW()))*SQRT(12))</f>
        <v/>
      </c>
      <c r="CS32" s="27" t="str">
        <f aca="false">IF(ROW()&lt;4+VolLB,"",STDEV(INDEX($BX:$BX,ROW()-VolLB+1):INDEX($BX:$BX,ROW()))*SQRT(12))</f>
        <v/>
      </c>
      <c r="CT32" s="27" t="str">
        <f aca="false">IF(ROW()&lt;4+VolLB,"",STDEV(INDEX($BY:$BY,ROW()-VolLB+1):INDEX($BY:$BY,ROW()))*SQRT(12))</f>
        <v/>
      </c>
      <c r="CU32" s="27" t="str">
        <f aca="false">IF(ROW()&lt;4+VolLB,"",STDEV(INDEX($BZ:$BZ,ROW()-VolLB+1):INDEX($BZ:$BZ,ROW()))*SQRT(12))</f>
        <v/>
      </c>
      <c r="CV32" s="27" t="str">
        <f aca="false">IF(ROW()&lt;4+VolLB,"",STDEV(INDEX($CA:$CA,ROW()-VolLB+1):INDEX($CA:$CA,ROW()))*SQRT(12))</f>
        <v/>
      </c>
      <c r="CW32" s="27" t="str">
        <f aca="false">IF(ROW()&lt;4+VolLB,"",STDEV(INDEX($CB:$CB,ROW()-VolLB+1):INDEX($CB:$CB,ROW()))*SQRT(12))</f>
        <v/>
      </c>
      <c r="CX32" s="27" t="str">
        <f aca="false">IF(ROW()&lt;4+VolLB,"",STDEV(INDEX($CC:$CC,ROW()-VolLB+1):INDEX($CC:$CC,ROW()))*SQRT(12))</f>
        <v/>
      </c>
      <c r="CY32" s="27" t="str">
        <f aca="false">IF(ROW()&lt;4+VolLB,"",STDEV(INDEX($CD:$CD,ROW()-VolLB+1):INDEX($CD:$CD,ROW()))*SQRT(12))</f>
        <v/>
      </c>
      <c r="CZ32" s="27" t="str">
        <f aca="false">IF(ROW()&lt;4+VolLB,"",STDEV(INDEX($CE:$CE,ROW()-VolLB+1):INDEX($CE:$CE,ROW()))*SQRT(12))</f>
        <v/>
      </c>
      <c r="DA32" s="27" t="str">
        <f aca="false">IF(ROW()&lt;4+VolLB,"",STDEV(INDEX($CF:$CF,ROW()-VolLB+1):INDEX($CF:$CF,ROW()))*SQRT(12))</f>
        <v/>
      </c>
      <c r="DB32" s="27" t="str">
        <f aca="false">IF(ROW()&lt;4+VolLB,"",STDEV(INDEX($CG:$CG,ROW()-VolLB+1):INDEX($CG:$CG,ROW()))*SQRT(12))</f>
        <v/>
      </c>
      <c r="DC32" s="26" t="n">
        <f aca="false">IF(OR(AR32=0,CH32="",CH32=0),0,AR32*MIN(MaxScal,TgtVol/CH32))</f>
        <v>0</v>
      </c>
      <c r="DD32" s="26" t="n">
        <f aca="false">IF(OR(AS32=0,CI32="",CI32=0),0,AS32*MIN(MaxScal,TgtVol/CI32))</f>
        <v>0</v>
      </c>
      <c r="DE32" s="26" t="n">
        <f aca="false">IF(OR(AT32=0,CJ32="",CJ32=0),0,AT32*MIN(MaxScal,TgtVol/CJ32))</f>
        <v>0</v>
      </c>
      <c r="DF32" s="26" t="n">
        <f aca="false">IF(OR(AU32=0,CK32="",CK32=0),0,AU32*MIN(MaxScal,TgtVol/CK32))</f>
        <v>0</v>
      </c>
      <c r="DG32" s="26" t="n">
        <f aca="false">IF(OR(AV32=0,CL32="",CL32=0),0,AV32*MIN(MaxScal,TgtVol/CL32))</f>
        <v>0</v>
      </c>
      <c r="DH32" s="26" t="n">
        <f aca="false">IF(OR(AW32=0,CM32="",CM32=0),0,AW32*MIN(MaxScal,TgtVol/CM32))</f>
        <v>0</v>
      </c>
      <c r="DI32" s="26" t="n">
        <f aca="false">IF(OR(AX32=0,CN32="",CN32=0),0,AX32*MIN(MaxScal,TgtVol/CN32))</f>
        <v>0</v>
      </c>
      <c r="DJ32" s="26" t="n">
        <f aca="false">IF(OR(AY32=0,CO32="",CO32=0),0,AY32*MIN(MaxScal,TgtVol/CO32))</f>
        <v>0</v>
      </c>
      <c r="DK32" s="26" t="n">
        <f aca="false">IF(OR(AZ32=0,CP32="",CP32=0),0,AZ32*MIN(MaxScal,TgtVol/CP32))</f>
        <v>0</v>
      </c>
      <c r="DL32" s="26" t="n">
        <f aca="false">IF(OR(BA32=0,CQ32="",CQ32=0),0,BA32*MIN(MaxScal,TgtVol/CQ32))</f>
        <v>0</v>
      </c>
      <c r="DM32" s="26" t="n">
        <f aca="false">IF(OR(BB32=0,CR32="",CR32=0),0,BB32*MIN(MaxScal,TgtVol/CR32))</f>
        <v>0</v>
      </c>
      <c r="DN32" s="26" t="n">
        <f aca="false">IF(OR(BC32=0,CS32="",CS32=0),0,BC32*MIN(MaxScal,TgtVol/CS32))</f>
        <v>0</v>
      </c>
      <c r="DO32" s="26" t="n">
        <f aca="false">IF(OR(BD32=0,CT32="",CT32=0),0,BD32*MIN(MaxScal,TgtVol/CT32))</f>
        <v>0</v>
      </c>
      <c r="DP32" s="26" t="n">
        <f aca="false">IF(OR(BE32=0,CU32="",CU32=0),0,BE32*MIN(MaxScal,TgtVol/CU32))</f>
        <v>0</v>
      </c>
      <c r="DQ32" s="26" t="n">
        <f aca="false">IF(OR(BF32=0,CV32="",CV32=0),0,BF32*MIN(MaxScal,TgtVol/CV32))</f>
        <v>0</v>
      </c>
      <c r="DR32" s="26" t="n">
        <f aca="false">IF(OR(BG32=0,CW32="",CW32=0),0,BG32*MIN(MaxScal,TgtVol/CW32))</f>
        <v>0</v>
      </c>
      <c r="DS32" s="26" t="n">
        <f aca="false">IF(OR(BH32=0,CX32="",CX32=0),0,BH32*MIN(MaxScal,TgtVol/CX32))</f>
        <v>0</v>
      </c>
      <c r="DT32" s="26" t="n">
        <f aca="false">IF(OR(BI32=0,CY32="",CY32=0),0,BI32*MIN(MaxScal,TgtVol/CY32))</f>
        <v>0</v>
      </c>
      <c r="DU32" s="26" t="n">
        <f aca="false">IF(OR(BJ32=0,CZ32="",CZ32=0),0,BJ32*MIN(MaxScal,TgtVol/CZ32))</f>
        <v>0</v>
      </c>
      <c r="DV32" s="26" t="n">
        <f aca="false">IF(OR(BK32=0,DA32="",DA32=0),0,BK32*MIN(MaxScal,TgtVol/DA32))</f>
        <v>0</v>
      </c>
      <c r="DW32" s="26" t="n">
        <f aca="false">IF(OR(BL32=0,DB32="",DB32=0),0,BL32*MIN(MaxScal,TgtVol/DB32))</f>
        <v>0</v>
      </c>
      <c r="DX32" s="28" t="n">
        <f aca="false">IFERROR(DC31*BM32,"")</f>
        <v>-0</v>
      </c>
      <c r="DY32" s="28" t="n">
        <f aca="false">IFERROR(DD31*BN32,"")</f>
        <v>-0</v>
      </c>
      <c r="DZ32" s="28" t="n">
        <f aca="false">IFERROR(DE31*BO32,"")</f>
        <v>0</v>
      </c>
      <c r="EA32" s="28" t="n">
        <f aca="false">IFERROR(DF31*BP32,"")</f>
        <v>-0</v>
      </c>
      <c r="EB32" s="28" t="n">
        <f aca="false">IFERROR(DG31*BQ32,"")</f>
        <v>-0</v>
      </c>
      <c r="EC32" s="28" t="n">
        <f aca="false">IFERROR(DH31*BR32,"")</f>
        <v>-0</v>
      </c>
      <c r="ED32" s="28" t="n">
        <f aca="false">IFERROR(DI31*BS32,"")</f>
        <v>0</v>
      </c>
      <c r="EE32" s="28" t="n">
        <f aca="false">IFERROR(DJ31*BT32,"")</f>
        <v>0</v>
      </c>
      <c r="EF32" s="28" t="n">
        <f aca="false">IFERROR(DK31*BU32,"")</f>
        <v>0</v>
      </c>
      <c r="EG32" s="28" t="n">
        <f aca="false">IFERROR(DL31*BV32,"")</f>
        <v>-0</v>
      </c>
      <c r="EH32" s="28" t="n">
        <f aca="false">IFERROR(DM31*BW32,"")</f>
        <v>-0</v>
      </c>
      <c r="EI32" s="28" t="n">
        <f aca="false">IFERROR(DN31*BX32,"")</f>
        <v>0</v>
      </c>
      <c r="EJ32" s="28" t="n">
        <f aca="false">IFERROR(DO31*BY32,"")</f>
        <v>0</v>
      </c>
      <c r="EK32" s="28" t="n">
        <f aca="false">IFERROR(DP31*BZ32,"")</f>
        <v>-0</v>
      </c>
      <c r="EL32" s="28" t="n">
        <f aca="false">IFERROR(DQ31*CA32,"")</f>
        <v>0</v>
      </c>
      <c r="EM32" s="28" t="n">
        <f aca="false">IFERROR(DR31*CB32,"")</f>
        <v>0</v>
      </c>
      <c r="EN32" s="28" t="n">
        <f aca="false">IFERROR(DS31*CC32,"")</f>
        <v>0</v>
      </c>
      <c r="EO32" s="28" t="n">
        <f aca="false">IFERROR(DT31*CD32,"")</f>
        <v>0</v>
      </c>
      <c r="EP32" s="28" t="n">
        <f aca="false">IFERROR(DU31*CE32,"")</f>
        <v>-0</v>
      </c>
      <c r="EQ32" s="28" t="n">
        <f aca="false">IFERROR(DV31*CF32,"")</f>
        <v>0</v>
      </c>
      <c r="ER32" s="28" t="n">
        <f aca="false">IFERROR(DW31*CG32,"")</f>
        <v>-0</v>
      </c>
      <c r="ES32" s="28" t="n">
        <f aca="false">IF(ROW()=4,"",SUM(DX32:ER32))</f>
        <v>0</v>
      </c>
      <c r="ET32" s="29" t="n">
        <f aca="false">COUNTIF(AR32:BL32,"&gt;0")</f>
        <v>0</v>
      </c>
    </row>
    <row r="33" customFormat="false" ht="15" hidden="false" customHeight="false" outlineLevel="0" collapsed="false">
      <c r="A33" s="19" t="n">
        <v>38898</v>
      </c>
      <c r="B33" s="23" t="n">
        <f aca="false">ABS(EMFX_Data!X33-EMFX_Data!Y33)</f>
        <v>0.0656374004462244</v>
      </c>
      <c r="C33" s="23" t="n">
        <f aca="false">ABS(EMFX_Data!X33-EMFX_Data!Z33)</f>
        <v>0.0315334954101258</v>
      </c>
      <c r="D33" s="23" t="n">
        <f aca="false">ABS(EMFX_Data!X33-EMFX_Data!AA33)</f>
        <v>0.0870349485282782</v>
      </c>
      <c r="E33" s="23" t="n">
        <f aca="false">ABS(EMFX_Data!X33-EMFX_Data!AB33)</f>
        <v>0.00606320047181796</v>
      </c>
      <c r="F33" s="23" t="n">
        <f aca="false">ABS(EMFX_Data!X33-EMFX_Data!AC33)</f>
        <v>0.048350777943563</v>
      </c>
      <c r="G33" s="23" t="n">
        <f aca="false">ABS(EMFX_Data!X33-EMFX_Data!AD33)</f>
        <v>0.118323321484891</v>
      </c>
      <c r="H33" s="23" t="n">
        <f aca="false">ABS(EMFX_Data!Y33-EMFX_Data!Z33)</f>
        <v>0.0971708958563502</v>
      </c>
      <c r="I33" s="23" t="n">
        <f aca="false">ABS(EMFX_Data!Y33-EMFX_Data!AA33)</f>
        <v>0.0213975480820539</v>
      </c>
      <c r="J33" s="23" t="n">
        <f aca="false">ABS(EMFX_Data!Y33-EMFX_Data!AB33)</f>
        <v>0.0595741999744064</v>
      </c>
      <c r="K33" s="23" t="n">
        <f aca="false">ABS(EMFX_Data!Y33-EMFX_Data!AC33)</f>
        <v>0.113988178389787</v>
      </c>
      <c r="L33" s="23" t="n">
        <f aca="false">ABS(EMFX_Data!Y33-EMFX_Data!AD33)</f>
        <v>0.052685921038667</v>
      </c>
      <c r="M33" s="23" t="n">
        <f aca="false">ABS(EMFX_Data!Z33-EMFX_Data!AA33)</f>
        <v>0.118568443938404</v>
      </c>
      <c r="N33" s="23" t="n">
        <f aca="false">ABS(EMFX_Data!Z33-EMFX_Data!AB33)</f>
        <v>0.0375966958819438</v>
      </c>
      <c r="O33" s="23" t="n">
        <f aca="false">ABS(EMFX_Data!Z33-EMFX_Data!AC33)</f>
        <v>0.0168172825334372</v>
      </c>
      <c r="P33" s="23" t="n">
        <f aca="false">ABS(EMFX_Data!Z33-EMFX_Data!AD33)</f>
        <v>0.149856816895017</v>
      </c>
      <c r="Q33" s="23" t="n">
        <f aca="false">ABS(EMFX_Data!AA33-EMFX_Data!AB33)</f>
        <v>0.0809717480564602</v>
      </c>
      <c r="R33" s="23" t="n">
        <f aca="false">ABS(EMFX_Data!AA33-EMFX_Data!AC33)</f>
        <v>0.135385726471841</v>
      </c>
      <c r="S33" s="23" t="n">
        <f aca="false">ABS(EMFX_Data!AA33-EMFX_Data!AD33)</f>
        <v>0.0312883729566131</v>
      </c>
      <c r="T33" s="23" t="n">
        <f aca="false">ABS(EMFX_Data!AB33-EMFX_Data!AC33)</f>
        <v>0.054413978415381</v>
      </c>
      <c r="U33" s="23" t="n">
        <f aca="false">ABS(EMFX_Data!AB33-EMFX_Data!AD33)</f>
        <v>0.112260121013073</v>
      </c>
      <c r="V33" s="23" t="n">
        <f aca="false">ABS(EMFX_Data!AC33-EMFX_Data!AD33)</f>
        <v>0.166674099428454</v>
      </c>
      <c r="W33" s="26" t="str">
        <f aca="false">IF(ROW()&lt;4+MinObs-1,"",IFERROR((B33-AVERAGE(B$4:B33))/STDEV(B$4:B33),""))</f>
        <v/>
      </c>
      <c r="X33" s="26" t="str">
        <f aca="false">IF(ROW()&lt;4+MinObs-1,"",IFERROR((C33-AVERAGE(C$4:C33))/STDEV(C$4:C33),""))</f>
        <v/>
      </c>
      <c r="Y33" s="26" t="str">
        <f aca="false">IF(ROW()&lt;4+MinObs-1,"",IFERROR((D33-AVERAGE(D$4:D33))/STDEV(D$4:D33),""))</f>
        <v/>
      </c>
      <c r="Z33" s="26" t="str">
        <f aca="false">IF(ROW()&lt;4+MinObs-1,"",IFERROR((E33-AVERAGE(E$4:E33))/STDEV(E$4:E33),""))</f>
        <v/>
      </c>
      <c r="AA33" s="26" t="str">
        <f aca="false">IF(ROW()&lt;4+MinObs-1,"",IFERROR((F33-AVERAGE(F$4:F33))/STDEV(F$4:F33),""))</f>
        <v/>
      </c>
      <c r="AB33" s="26" t="str">
        <f aca="false">IF(ROW()&lt;4+MinObs-1,"",IFERROR((G33-AVERAGE(G$4:G33))/STDEV(G$4:G33),""))</f>
        <v/>
      </c>
      <c r="AC33" s="26" t="str">
        <f aca="false">IF(ROW()&lt;4+MinObs-1,"",IFERROR((H33-AVERAGE(H$4:H33))/STDEV(H$4:H33),""))</f>
        <v/>
      </c>
      <c r="AD33" s="26" t="str">
        <f aca="false">IF(ROW()&lt;4+MinObs-1,"",IFERROR((I33-AVERAGE(I$4:I33))/STDEV(I$4:I33),""))</f>
        <v/>
      </c>
      <c r="AE33" s="26" t="str">
        <f aca="false">IF(ROW()&lt;4+MinObs-1,"",IFERROR((J33-AVERAGE(J$4:J33))/STDEV(J$4:J33),""))</f>
        <v/>
      </c>
      <c r="AF33" s="26" t="str">
        <f aca="false">IF(ROW()&lt;4+MinObs-1,"",IFERROR((K33-AVERAGE(K$4:K33))/STDEV(K$4:K33),""))</f>
        <v/>
      </c>
      <c r="AG33" s="26" t="str">
        <f aca="false">IF(ROW()&lt;4+MinObs-1,"",IFERROR((L33-AVERAGE(L$4:L33))/STDEV(L$4:L33),""))</f>
        <v/>
      </c>
      <c r="AH33" s="26" t="str">
        <f aca="false">IF(ROW()&lt;4+MinObs-1,"",IFERROR((M33-AVERAGE(M$4:M33))/STDEV(M$4:M33),""))</f>
        <v/>
      </c>
      <c r="AI33" s="26" t="str">
        <f aca="false">IF(ROW()&lt;4+MinObs-1,"",IFERROR((N33-AVERAGE(N$4:N33))/STDEV(N$4:N33),""))</f>
        <v/>
      </c>
      <c r="AJ33" s="26" t="str">
        <f aca="false">IF(ROW()&lt;4+MinObs-1,"",IFERROR((O33-AVERAGE(O$4:O33))/STDEV(O$4:O33),""))</f>
        <v/>
      </c>
      <c r="AK33" s="26" t="str">
        <f aca="false">IF(ROW()&lt;4+MinObs-1,"",IFERROR((P33-AVERAGE(P$4:P33))/STDEV(P$4:P33),""))</f>
        <v/>
      </c>
      <c r="AL33" s="26" t="str">
        <f aca="false">IF(ROW()&lt;4+MinObs-1,"",IFERROR((Q33-AVERAGE(Q$4:Q33))/STDEV(Q$4:Q33),""))</f>
        <v/>
      </c>
      <c r="AM33" s="26" t="str">
        <f aca="false">IF(ROW()&lt;4+MinObs-1,"",IFERROR((R33-AVERAGE(R$4:R33))/STDEV(R$4:R33),""))</f>
        <v/>
      </c>
      <c r="AN33" s="26" t="str">
        <f aca="false">IF(ROW()&lt;4+MinObs-1,"",IFERROR((S33-AVERAGE(S$4:S33))/STDEV(S$4:S33),""))</f>
        <v/>
      </c>
      <c r="AO33" s="26" t="str">
        <f aca="false">IF(ROW()&lt;4+MinObs-1,"",IFERROR((T33-AVERAGE(T$4:T33))/STDEV(T$4:T33),""))</f>
        <v/>
      </c>
      <c r="AP33" s="26" t="str">
        <f aca="false">IF(ROW()&lt;4+MinObs-1,"",IFERROR((U33-AVERAGE(U$4:U33))/STDEV(U$4:U33),""))</f>
        <v/>
      </c>
      <c r="AQ33" s="26" t="str">
        <f aca="false">IF(ROW()&lt;4+MinObs-1,"",IFERROR((V33-AVERAGE(V$4:V33))/STDEV(V$4:V33),""))</f>
        <v/>
      </c>
      <c r="AR33" s="26" t="n">
        <f aca="false">IF(W33="",0,IF(W33&gt;=z4,w4,IF(W33&gt;=z3,w3,IF(W33&gt;=zEntry,w2,IF(AND(W33&gt;=ExitZ,AR32&gt;0),w2,0)))))</f>
        <v>0</v>
      </c>
      <c r="AS33" s="26" t="n">
        <f aca="false">IF(X33="",0,IF(X33&gt;=z4,w4,IF(X33&gt;=z3,w3,IF(X33&gt;=zEntry,w2,IF(AND(X33&gt;=ExitZ,AS32&gt;0),w2,0)))))</f>
        <v>0</v>
      </c>
      <c r="AT33" s="26" t="n">
        <f aca="false">IF(Y33="",0,IF(Y33&gt;=z4,w4,IF(Y33&gt;=z3,w3,IF(Y33&gt;=zEntry,w2,IF(AND(Y33&gt;=ExitZ,AT32&gt;0),w2,0)))))</f>
        <v>0</v>
      </c>
      <c r="AU33" s="26" t="n">
        <f aca="false">IF(Z33="",0,IF(Z33&gt;=z4,w4,IF(Z33&gt;=z3,w3,IF(Z33&gt;=zEntry,w2,IF(AND(Z33&gt;=ExitZ,AU32&gt;0),w2,0)))))</f>
        <v>0</v>
      </c>
      <c r="AV33" s="26" t="n">
        <f aca="false">IF(AA33="",0,IF(AA33&gt;=z4,w4,IF(AA33&gt;=z3,w3,IF(AA33&gt;=zEntry,w2,IF(AND(AA33&gt;=ExitZ,AV32&gt;0),w2,0)))))</f>
        <v>0</v>
      </c>
      <c r="AW33" s="26" t="n">
        <f aca="false">IF(AB33="",0,IF(AB33&gt;=z4,w4,IF(AB33&gt;=z3,w3,IF(AB33&gt;=zEntry,w2,IF(AND(AB33&gt;=ExitZ,AW32&gt;0),w2,0)))))</f>
        <v>0</v>
      </c>
      <c r="AX33" s="26" t="n">
        <f aca="false">IF(AC33="",0,IF(AC33&gt;=z4,w4,IF(AC33&gt;=z3,w3,IF(AC33&gt;=zEntry,w2,IF(AND(AC33&gt;=ExitZ,AX32&gt;0),w2,0)))))</f>
        <v>0</v>
      </c>
      <c r="AY33" s="26" t="n">
        <f aca="false">IF(AD33="",0,IF(AD33&gt;=z4,w4,IF(AD33&gt;=z3,w3,IF(AD33&gt;=zEntry,w2,IF(AND(AD33&gt;=ExitZ,AY32&gt;0),w2,0)))))</f>
        <v>0</v>
      </c>
      <c r="AZ33" s="26" t="n">
        <f aca="false">IF(AE33="",0,IF(AE33&gt;=z4,w4,IF(AE33&gt;=z3,w3,IF(AE33&gt;=zEntry,w2,IF(AND(AE33&gt;=ExitZ,AZ32&gt;0),w2,0)))))</f>
        <v>0</v>
      </c>
      <c r="BA33" s="26" t="n">
        <f aca="false">IF(AF33="",0,IF(AF33&gt;=z4,w4,IF(AF33&gt;=z3,w3,IF(AF33&gt;=zEntry,w2,IF(AND(AF33&gt;=ExitZ,BA32&gt;0),w2,0)))))</f>
        <v>0</v>
      </c>
      <c r="BB33" s="26" t="n">
        <f aca="false">IF(AG33="",0,IF(AG33&gt;=z4,w4,IF(AG33&gt;=z3,w3,IF(AG33&gt;=zEntry,w2,IF(AND(AG33&gt;=ExitZ,BB32&gt;0),w2,0)))))</f>
        <v>0</v>
      </c>
      <c r="BC33" s="26" t="n">
        <f aca="false">IF(AH33="",0,IF(AH33&gt;=z4,w4,IF(AH33&gt;=z3,w3,IF(AH33&gt;=zEntry,w2,IF(AND(AH33&gt;=ExitZ,BC32&gt;0),w2,0)))))</f>
        <v>0</v>
      </c>
      <c r="BD33" s="26" t="n">
        <f aca="false">IF(AI33="",0,IF(AI33&gt;=z4,w4,IF(AI33&gt;=z3,w3,IF(AI33&gt;=zEntry,w2,IF(AND(AI33&gt;=ExitZ,BD32&gt;0),w2,0)))))</f>
        <v>0</v>
      </c>
      <c r="BE33" s="26" t="n">
        <f aca="false">IF(AJ33="",0,IF(AJ33&gt;=z4,w4,IF(AJ33&gt;=z3,w3,IF(AJ33&gt;=zEntry,w2,IF(AND(AJ33&gt;=ExitZ,BE32&gt;0),w2,0)))))</f>
        <v>0</v>
      </c>
      <c r="BF33" s="26" t="n">
        <f aca="false">IF(AK33="",0,IF(AK33&gt;=z4,w4,IF(AK33&gt;=z3,w3,IF(AK33&gt;=zEntry,w2,IF(AND(AK33&gt;=ExitZ,BF32&gt;0),w2,0)))))</f>
        <v>0</v>
      </c>
      <c r="BG33" s="26" t="n">
        <f aca="false">IF(AL33="",0,IF(AL33&gt;=z4,w4,IF(AL33&gt;=z3,w3,IF(AL33&gt;=zEntry,w2,IF(AND(AL33&gt;=ExitZ,BG32&gt;0),w2,0)))))</f>
        <v>0</v>
      </c>
      <c r="BH33" s="26" t="n">
        <f aca="false">IF(AM33="",0,IF(AM33&gt;=z4,w4,IF(AM33&gt;=z3,w3,IF(AM33&gt;=zEntry,w2,IF(AND(AM33&gt;=ExitZ,BH32&gt;0),w2,0)))))</f>
        <v>0</v>
      </c>
      <c r="BI33" s="26" t="n">
        <f aca="false">IF(AN33="",0,IF(AN33&gt;=z4,w4,IF(AN33&gt;=z3,w3,IF(AN33&gt;=zEntry,w2,IF(AND(AN33&gt;=ExitZ,BI32&gt;0),w2,0)))))</f>
        <v>0</v>
      </c>
      <c r="BJ33" s="26" t="n">
        <f aca="false">IF(AO33="",0,IF(AO33&gt;=z4,w4,IF(AO33&gt;=z3,w3,IF(AO33&gt;=zEntry,w2,IF(AND(AO33&gt;=ExitZ,BJ32&gt;0),w2,0)))))</f>
        <v>0</v>
      </c>
      <c r="BK33" s="26" t="n">
        <f aca="false">IF(AP33="",0,IF(AP33&gt;=z4,w4,IF(AP33&gt;=z3,w3,IF(AP33&gt;=zEntry,w2,IF(AND(AP33&gt;=ExitZ,BK32&gt;0),w2,0)))))</f>
        <v>0</v>
      </c>
      <c r="BL33" s="26" t="n">
        <f aca="false">IF(AQ33="",0,IF(AQ33&gt;=z4,w4,IF(AQ33&gt;=z3,w3,IF(AQ33&gt;=zEntry,w2,IF(AND(AQ33&gt;=ExitZ,BL32&gt;0),w2,0)))))</f>
        <v>0</v>
      </c>
      <c r="BM33" s="23" t="n">
        <f aca="false">IF(EMFX_Data!X32&gt;=EMFX_Data!Y32,EMFX_Data!AE33-EMFX_Data!AF33,EMFX_Data!AF33-EMFX_Data!AE33)</f>
        <v>0.00117145769148259</v>
      </c>
      <c r="BN33" s="23" t="n">
        <f aca="false">IF(EMFX_Data!X32&gt;=EMFX_Data!Z32,EMFX_Data!AE33-EMFX_Data!AG33,EMFX_Data!AG33-EMFX_Data!AE33)</f>
        <v>0.0891755550228915</v>
      </c>
      <c r="BO33" s="23" t="n">
        <f aca="false">IF(EMFX_Data!X32&gt;=EMFX_Data!AA32,EMFX_Data!AE33-EMFX_Data!AH33,EMFX_Data!AH33-EMFX_Data!AE33)</f>
        <v>0.0310615966141554</v>
      </c>
      <c r="BP33" s="23" t="n">
        <f aca="false">IF(EMFX_Data!X32&gt;=EMFX_Data!AB32,EMFX_Data!AE33-EMFX_Data!AI33,EMFX_Data!AI33-EMFX_Data!AE33)</f>
        <v>0.0652674261385647</v>
      </c>
      <c r="BQ33" s="23" t="n">
        <f aca="false">IF(EMFX_Data!X32&gt;=EMFX_Data!AC32,EMFX_Data!AE33-EMFX_Data!AJ33,EMFX_Data!AJ33-EMFX_Data!AE33)</f>
        <v>-0.0376451669844368</v>
      </c>
      <c r="BR33" s="23" t="n">
        <f aca="false">IF(EMFX_Data!X32&gt;=EMFX_Data!AD32,EMFX_Data!AE33-EMFX_Data!AK33,EMFX_Data!AK33-EMFX_Data!AE33)</f>
        <v>0.0633573656917165</v>
      </c>
      <c r="BS33" s="23" t="n">
        <f aca="false">IF(EMFX_Data!Y32&gt;=EMFX_Data!Z32,EMFX_Data!AF33-EMFX_Data!AG33,EMFX_Data!AG33-EMFX_Data!AF33)</f>
        <v>-0.088004097331409</v>
      </c>
      <c r="BT33" s="23" t="n">
        <f aca="false">IF(EMFX_Data!Y32&gt;=EMFX_Data!AA32,EMFX_Data!AF33-EMFX_Data!AH33,EMFX_Data!AH33-EMFX_Data!AF33)</f>
        <v>0.0298901389226728</v>
      </c>
      <c r="BU33" s="23" t="n">
        <f aca="false">IF(EMFX_Data!Y32&gt;=EMFX_Data!AB32,EMFX_Data!AF33-EMFX_Data!AI33,EMFX_Data!AI33-EMFX_Data!AF33)</f>
        <v>0.0640959684470821</v>
      </c>
      <c r="BV33" s="23" t="n">
        <f aca="false">IF(EMFX_Data!Y32&gt;=EMFX_Data!AC32,EMFX_Data!AF33-EMFX_Data!AJ33,EMFX_Data!AJ33-EMFX_Data!AF33)</f>
        <v>-0.0364737092929542</v>
      </c>
      <c r="BW33" s="23" t="n">
        <f aca="false">IF(EMFX_Data!Y32&gt;=EMFX_Data!AD32,EMFX_Data!AF33-EMFX_Data!AK33,EMFX_Data!AK33-EMFX_Data!AF33)</f>
        <v>0.062185908000234</v>
      </c>
      <c r="BX33" s="23" t="n">
        <f aca="false">IF(EMFX_Data!Z32&gt;=EMFX_Data!AA32,EMFX_Data!AG33-EMFX_Data!AH33,EMFX_Data!AH33-EMFX_Data!AG33)</f>
        <v>-0.0581139584087361</v>
      </c>
      <c r="BY33" s="23" t="n">
        <f aca="false">IF(EMFX_Data!Z32&gt;=EMFX_Data!AB32,EMFX_Data!AG33-EMFX_Data!AI33,EMFX_Data!AI33-EMFX_Data!AG33)</f>
        <v>-0.0239081288843269</v>
      </c>
      <c r="BZ33" s="23" t="n">
        <f aca="false">IF(EMFX_Data!Z32&gt;=EMFX_Data!AC32,EMFX_Data!AG33-EMFX_Data!AJ33,EMFX_Data!AJ33-EMFX_Data!AG33)</f>
        <v>0.0515303880384548</v>
      </c>
      <c r="CA33" s="23" t="n">
        <f aca="false">IF(EMFX_Data!Z32&gt;=EMFX_Data!AD32,EMFX_Data!AG33-EMFX_Data!AK33,EMFX_Data!AK33-EMFX_Data!AG33)</f>
        <v>-0.025818189331175</v>
      </c>
      <c r="CB33" s="23" t="n">
        <f aca="false">IF(EMFX_Data!AA32&gt;=EMFX_Data!AB32,EMFX_Data!AH33-EMFX_Data!AI33,EMFX_Data!AI33-EMFX_Data!AH33)</f>
        <v>-0.0342058295244093</v>
      </c>
      <c r="CC33" s="23" t="n">
        <f aca="false">IF(EMFX_Data!AA32&gt;=EMFX_Data!AC32,EMFX_Data!AH33-EMFX_Data!AJ33,EMFX_Data!AJ33-EMFX_Data!AH33)</f>
        <v>-0.00658357037028135</v>
      </c>
      <c r="CD33" s="23" t="n">
        <f aca="false">IF(EMFX_Data!AA32&gt;=EMFX_Data!AD32,EMFX_Data!AH33-EMFX_Data!AK33,EMFX_Data!AK33-EMFX_Data!AH33)</f>
        <v>0.0322957690775611</v>
      </c>
      <c r="CE33" s="23" t="n">
        <f aca="false">IF(EMFX_Data!AB32&gt;=EMFX_Data!AC32,EMFX_Data!AI33-EMFX_Data!AJ33,EMFX_Data!AJ33-EMFX_Data!AI33)</f>
        <v>0.0276222591541279</v>
      </c>
      <c r="CF33" s="23" t="n">
        <f aca="false">IF(EMFX_Data!AB32&gt;=EMFX_Data!AD32,EMFX_Data!AI33-EMFX_Data!AK33,EMFX_Data!AK33-EMFX_Data!AI33)</f>
        <v>-0.00191006044684813</v>
      </c>
      <c r="CG33" s="23" t="n">
        <f aca="false">IF(EMFX_Data!AC32&gt;=EMFX_Data!AD32,EMFX_Data!AJ33-EMFX_Data!AK33,EMFX_Data!AK33-EMFX_Data!AJ33)</f>
        <v>0.0257121987072798</v>
      </c>
      <c r="CH33" s="27" t="str">
        <f aca="false">IF(ROW()&lt;4+VolLB,"",STDEV(INDEX($BM:$BM,ROW()-VolLB+1):INDEX($BM:$BM,ROW()))*SQRT(12))</f>
        <v/>
      </c>
      <c r="CI33" s="27" t="str">
        <f aca="false">IF(ROW()&lt;4+VolLB,"",STDEV(INDEX($BN:$BN,ROW()-VolLB+1):INDEX($BN:$BN,ROW()))*SQRT(12))</f>
        <v/>
      </c>
      <c r="CJ33" s="27" t="str">
        <f aca="false">IF(ROW()&lt;4+VolLB,"",STDEV(INDEX($BO:$BO,ROW()-VolLB+1):INDEX($BO:$BO,ROW()))*SQRT(12))</f>
        <v/>
      </c>
      <c r="CK33" s="27" t="str">
        <f aca="false">IF(ROW()&lt;4+VolLB,"",STDEV(INDEX($BP:$BP,ROW()-VolLB+1):INDEX($BP:$BP,ROW()))*SQRT(12))</f>
        <v/>
      </c>
      <c r="CL33" s="27" t="str">
        <f aca="false">IF(ROW()&lt;4+VolLB,"",STDEV(INDEX($BQ:$BQ,ROW()-VolLB+1):INDEX($BQ:$BQ,ROW()))*SQRT(12))</f>
        <v/>
      </c>
      <c r="CM33" s="27" t="str">
        <f aca="false">IF(ROW()&lt;4+VolLB,"",STDEV(INDEX($BR:$BR,ROW()-VolLB+1):INDEX($BR:$BR,ROW()))*SQRT(12))</f>
        <v/>
      </c>
      <c r="CN33" s="27" t="str">
        <f aca="false">IF(ROW()&lt;4+VolLB,"",STDEV(INDEX($BS:$BS,ROW()-VolLB+1):INDEX($BS:$BS,ROW()))*SQRT(12))</f>
        <v/>
      </c>
      <c r="CO33" s="27" t="str">
        <f aca="false">IF(ROW()&lt;4+VolLB,"",STDEV(INDEX($BT:$BT,ROW()-VolLB+1):INDEX($BT:$BT,ROW()))*SQRT(12))</f>
        <v/>
      </c>
      <c r="CP33" s="27" t="str">
        <f aca="false">IF(ROW()&lt;4+VolLB,"",STDEV(INDEX($BU:$BU,ROW()-VolLB+1):INDEX($BU:$BU,ROW()))*SQRT(12))</f>
        <v/>
      </c>
      <c r="CQ33" s="27" t="str">
        <f aca="false">IF(ROW()&lt;4+VolLB,"",STDEV(INDEX($BV:$BV,ROW()-VolLB+1):INDEX($BV:$BV,ROW()))*SQRT(12))</f>
        <v/>
      </c>
      <c r="CR33" s="27" t="str">
        <f aca="false">IF(ROW()&lt;4+VolLB,"",STDEV(INDEX($BW:$BW,ROW()-VolLB+1):INDEX($BW:$BW,ROW()))*SQRT(12))</f>
        <v/>
      </c>
      <c r="CS33" s="27" t="str">
        <f aca="false">IF(ROW()&lt;4+VolLB,"",STDEV(INDEX($BX:$BX,ROW()-VolLB+1):INDEX($BX:$BX,ROW()))*SQRT(12))</f>
        <v/>
      </c>
      <c r="CT33" s="27" t="str">
        <f aca="false">IF(ROW()&lt;4+VolLB,"",STDEV(INDEX($BY:$BY,ROW()-VolLB+1):INDEX($BY:$BY,ROW()))*SQRT(12))</f>
        <v/>
      </c>
      <c r="CU33" s="27" t="str">
        <f aca="false">IF(ROW()&lt;4+VolLB,"",STDEV(INDEX($BZ:$BZ,ROW()-VolLB+1):INDEX($BZ:$BZ,ROW()))*SQRT(12))</f>
        <v/>
      </c>
      <c r="CV33" s="27" t="str">
        <f aca="false">IF(ROW()&lt;4+VolLB,"",STDEV(INDEX($CA:$CA,ROW()-VolLB+1):INDEX($CA:$CA,ROW()))*SQRT(12))</f>
        <v/>
      </c>
      <c r="CW33" s="27" t="str">
        <f aca="false">IF(ROW()&lt;4+VolLB,"",STDEV(INDEX($CB:$CB,ROW()-VolLB+1):INDEX($CB:$CB,ROW()))*SQRT(12))</f>
        <v/>
      </c>
      <c r="CX33" s="27" t="str">
        <f aca="false">IF(ROW()&lt;4+VolLB,"",STDEV(INDEX($CC:$CC,ROW()-VolLB+1):INDEX($CC:$CC,ROW()))*SQRT(12))</f>
        <v/>
      </c>
      <c r="CY33" s="27" t="str">
        <f aca="false">IF(ROW()&lt;4+VolLB,"",STDEV(INDEX($CD:$CD,ROW()-VolLB+1):INDEX($CD:$CD,ROW()))*SQRT(12))</f>
        <v/>
      </c>
      <c r="CZ33" s="27" t="str">
        <f aca="false">IF(ROW()&lt;4+VolLB,"",STDEV(INDEX($CE:$CE,ROW()-VolLB+1):INDEX($CE:$CE,ROW()))*SQRT(12))</f>
        <v/>
      </c>
      <c r="DA33" s="27" t="str">
        <f aca="false">IF(ROW()&lt;4+VolLB,"",STDEV(INDEX($CF:$CF,ROW()-VolLB+1):INDEX($CF:$CF,ROW()))*SQRT(12))</f>
        <v/>
      </c>
      <c r="DB33" s="27" t="str">
        <f aca="false">IF(ROW()&lt;4+VolLB,"",STDEV(INDEX($CG:$CG,ROW()-VolLB+1):INDEX($CG:$CG,ROW()))*SQRT(12))</f>
        <v/>
      </c>
      <c r="DC33" s="26" t="n">
        <f aca="false">IF(OR(AR33=0,CH33="",CH33=0),0,AR33*MIN(MaxScal,TgtVol/CH33))</f>
        <v>0</v>
      </c>
      <c r="DD33" s="26" t="n">
        <f aca="false">IF(OR(AS33=0,CI33="",CI33=0),0,AS33*MIN(MaxScal,TgtVol/CI33))</f>
        <v>0</v>
      </c>
      <c r="DE33" s="26" t="n">
        <f aca="false">IF(OR(AT33=0,CJ33="",CJ33=0),0,AT33*MIN(MaxScal,TgtVol/CJ33))</f>
        <v>0</v>
      </c>
      <c r="DF33" s="26" t="n">
        <f aca="false">IF(OR(AU33=0,CK33="",CK33=0),0,AU33*MIN(MaxScal,TgtVol/CK33))</f>
        <v>0</v>
      </c>
      <c r="DG33" s="26" t="n">
        <f aca="false">IF(OR(AV33=0,CL33="",CL33=0),0,AV33*MIN(MaxScal,TgtVol/CL33))</f>
        <v>0</v>
      </c>
      <c r="DH33" s="26" t="n">
        <f aca="false">IF(OR(AW33=0,CM33="",CM33=0),0,AW33*MIN(MaxScal,TgtVol/CM33))</f>
        <v>0</v>
      </c>
      <c r="DI33" s="26" t="n">
        <f aca="false">IF(OR(AX33=0,CN33="",CN33=0),0,AX33*MIN(MaxScal,TgtVol/CN33))</f>
        <v>0</v>
      </c>
      <c r="DJ33" s="26" t="n">
        <f aca="false">IF(OR(AY33=0,CO33="",CO33=0),0,AY33*MIN(MaxScal,TgtVol/CO33))</f>
        <v>0</v>
      </c>
      <c r="DK33" s="26" t="n">
        <f aca="false">IF(OR(AZ33=0,CP33="",CP33=0),0,AZ33*MIN(MaxScal,TgtVol/CP33))</f>
        <v>0</v>
      </c>
      <c r="DL33" s="26" t="n">
        <f aca="false">IF(OR(BA33=0,CQ33="",CQ33=0),0,BA33*MIN(MaxScal,TgtVol/CQ33))</f>
        <v>0</v>
      </c>
      <c r="DM33" s="26" t="n">
        <f aca="false">IF(OR(BB33=0,CR33="",CR33=0),0,BB33*MIN(MaxScal,TgtVol/CR33))</f>
        <v>0</v>
      </c>
      <c r="DN33" s="26" t="n">
        <f aca="false">IF(OR(BC33=0,CS33="",CS33=0),0,BC33*MIN(MaxScal,TgtVol/CS33))</f>
        <v>0</v>
      </c>
      <c r="DO33" s="26" t="n">
        <f aca="false">IF(OR(BD33=0,CT33="",CT33=0),0,BD33*MIN(MaxScal,TgtVol/CT33))</f>
        <v>0</v>
      </c>
      <c r="DP33" s="26" t="n">
        <f aca="false">IF(OR(BE33=0,CU33="",CU33=0),0,BE33*MIN(MaxScal,TgtVol/CU33))</f>
        <v>0</v>
      </c>
      <c r="DQ33" s="26" t="n">
        <f aca="false">IF(OR(BF33=0,CV33="",CV33=0),0,BF33*MIN(MaxScal,TgtVol/CV33))</f>
        <v>0</v>
      </c>
      <c r="DR33" s="26" t="n">
        <f aca="false">IF(OR(BG33=0,CW33="",CW33=0),0,BG33*MIN(MaxScal,TgtVol/CW33))</f>
        <v>0</v>
      </c>
      <c r="DS33" s="26" t="n">
        <f aca="false">IF(OR(BH33=0,CX33="",CX33=0),0,BH33*MIN(MaxScal,TgtVol/CX33))</f>
        <v>0</v>
      </c>
      <c r="DT33" s="26" t="n">
        <f aca="false">IF(OR(BI33=0,CY33="",CY33=0),0,BI33*MIN(MaxScal,TgtVol/CY33))</f>
        <v>0</v>
      </c>
      <c r="DU33" s="26" t="n">
        <f aca="false">IF(OR(BJ33=0,CZ33="",CZ33=0),0,BJ33*MIN(MaxScal,TgtVol/CZ33))</f>
        <v>0</v>
      </c>
      <c r="DV33" s="26" t="n">
        <f aca="false">IF(OR(BK33=0,DA33="",DA33=0),0,BK33*MIN(MaxScal,TgtVol/DA33))</f>
        <v>0</v>
      </c>
      <c r="DW33" s="26" t="n">
        <f aca="false">IF(OR(BL33=0,DB33="",DB33=0),0,BL33*MIN(MaxScal,TgtVol/DB33))</f>
        <v>0</v>
      </c>
      <c r="DX33" s="28" t="n">
        <f aca="false">IFERROR(DC32*BM33,"")</f>
        <v>0</v>
      </c>
      <c r="DY33" s="28" t="n">
        <f aca="false">IFERROR(DD32*BN33,"")</f>
        <v>0</v>
      </c>
      <c r="DZ33" s="28" t="n">
        <f aca="false">IFERROR(DE32*BO33,"")</f>
        <v>0</v>
      </c>
      <c r="EA33" s="28" t="n">
        <f aca="false">IFERROR(DF32*BP33,"")</f>
        <v>0</v>
      </c>
      <c r="EB33" s="28" t="n">
        <f aca="false">IFERROR(DG32*BQ33,"")</f>
        <v>-0</v>
      </c>
      <c r="EC33" s="28" t="n">
        <f aca="false">IFERROR(DH32*BR33,"")</f>
        <v>0</v>
      </c>
      <c r="ED33" s="28" t="n">
        <f aca="false">IFERROR(DI32*BS33,"")</f>
        <v>-0</v>
      </c>
      <c r="EE33" s="28" t="n">
        <f aca="false">IFERROR(DJ32*BT33,"")</f>
        <v>0</v>
      </c>
      <c r="EF33" s="28" t="n">
        <f aca="false">IFERROR(DK32*BU33,"")</f>
        <v>0</v>
      </c>
      <c r="EG33" s="28" t="n">
        <f aca="false">IFERROR(DL32*BV33,"")</f>
        <v>-0</v>
      </c>
      <c r="EH33" s="28" t="n">
        <f aca="false">IFERROR(DM32*BW33,"")</f>
        <v>0</v>
      </c>
      <c r="EI33" s="28" t="n">
        <f aca="false">IFERROR(DN32*BX33,"")</f>
        <v>-0</v>
      </c>
      <c r="EJ33" s="28" t="n">
        <f aca="false">IFERROR(DO32*BY33,"")</f>
        <v>-0</v>
      </c>
      <c r="EK33" s="28" t="n">
        <f aca="false">IFERROR(DP32*BZ33,"")</f>
        <v>0</v>
      </c>
      <c r="EL33" s="28" t="n">
        <f aca="false">IFERROR(DQ32*CA33,"")</f>
        <v>-0</v>
      </c>
      <c r="EM33" s="28" t="n">
        <f aca="false">IFERROR(DR32*CB33,"")</f>
        <v>-0</v>
      </c>
      <c r="EN33" s="28" t="n">
        <f aca="false">IFERROR(DS32*CC33,"")</f>
        <v>-0</v>
      </c>
      <c r="EO33" s="28" t="n">
        <f aca="false">IFERROR(DT32*CD33,"")</f>
        <v>0</v>
      </c>
      <c r="EP33" s="28" t="n">
        <f aca="false">IFERROR(DU32*CE33,"")</f>
        <v>0</v>
      </c>
      <c r="EQ33" s="28" t="n">
        <f aca="false">IFERROR(DV32*CF33,"")</f>
        <v>-0</v>
      </c>
      <c r="ER33" s="28" t="n">
        <f aca="false">IFERROR(DW32*CG33,"")</f>
        <v>0</v>
      </c>
      <c r="ES33" s="28" t="n">
        <f aca="false">IF(ROW()=4,"",SUM(DX33:ER33))</f>
        <v>0</v>
      </c>
      <c r="ET33" s="29" t="n">
        <f aca="false">COUNTIF(AR33:BL33,"&gt;0")</f>
        <v>0</v>
      </c>
    </row>
    <row r="34" customFormat="false" ht="15" hidden="false" customHeight="false" outlineLevel="0" collapsed="false">
      <c r="A34" s="19" t="n">
        <v>38929</v>
      </c>
      <c r="B34" s="23" t="n">
        <f aca="false">ABS(EMFX_Data!X34-EMFX_Data!Y34)</f>
        <v>0.0510979635438478</v>
      </c>
      <c r="C34" s="23" t="n">
        <f aca="false">ABS(EMFX_Data!X34-EMFX_Data!Z34)</f>
        <v>0.0137818434949528</v>
      </c>
      <c r="D34" s="23" t="n">
        <f aca="false">ABS(EMFX_Data!X34-EMFX_Data!AA34)</f>
        <v>0.108671175889771</v>
      </c>
      <c r="E34" s="23" t="n">
        <f aca="false">ABS(EMFX_Data!X34-EMFX_Data!AB34)</f>
        <v>0.0558555499173332</v>
      </c>
      <c r="F34" s="23" t="n">
        <f aca="false">ABS(EMFX_Data!X34-EMFX_Data!AC34)</f>
        <v>0.0895541615582181</v>
      </c>
      <c r="G34" s="23" t="n">
        <f aca="false">ABS(EMFX_Data!X34-EMFX_Data!AD34)</f>
        <v>0.0884054767297942</v>
      </c>
      <c r="H34" s="23" t="n">
        <f aca="false">ABS(EMFX_Data!Y34-EMFX_Data!Z34)</f>
        <v>0.0648798070388006</v>
      </c>
      <c r="I34" s="23" t="n">
        <f aca="false">ABS(EMFX_Data!Y34-EMFX_Data!AA34)</f>
        <v>0.0575732123459236</v>
      </c>
      <c r="J34" s="23" t="n">
        <f aca="false">ABS(EMFX_Data!Y34-EMFX_Data!AB34)</f>
        <v>0.00475758637348545</v>
      </c>
      <c r="K34" s="23" t="n">
        <f aca="false">ABS(EMFX_Data!Y34-EMFX_Data!AC34)</f>
        <v>0.140652125102066</v>
      </c>
      <c r="L34" s="23" t="n">
        <f aca="false">ABS(EMFX_Data!Y34-EMFX_Data!AD34)</f>
        <v>0.0373075131859464</v>
      </c>
      <c r="M34" s="23" t="n">
        <f aca="false">ABS(EMFX_Data!Z34-EMFX_Data!AA34)</f>
        <v>0.122453019384724</v>
      </c>
      <c r="N34" s="23" t="n">
        <f aca="false">ABS(EMFX_Data!Z34-EMFX_Data!AB34)</f>
        <v>0.069637393412286</v>
      </c>
      <c r="O34" s="23" t="n">
        <f aca="false">ABS(EMFX_Data!Z34-EMFX_Data!AC34)</f>
        <v>0.0757723180632652</v>
      </c>
      <c r="P34" s="23" t="n">
        <f aca="false">ABS(EMFX_Data!Z34-EMFX_Data!AD34)</f>
        <v>0.102187320224747</v>
      </c>
      <c r="Q34" s="23" t="n">
        <f aca="false">ABS(EMFX_Data!AA34-EMFX_Data!AB34)</f>
        <v>0.0528156259724382</v>
      </c>
      <c r="R34" s="23" t="n">
        <f aca="false">ABS(EMFX_Data!AA34-EMFX_Data!AC34)</f>
        <v>0.198225337447989</v>
      </c>
      <c r="S34" s="23" t="n">
        <f aca="false">ABS(EMFX_Data!AA34-EMFX_Data!AD34)</f>
        <v>0.0202656991599772</v>
      </c>
      <c r="T34" s="23" t="n">
        <f aca="false">ABS(EMFX_Data!AB34-EMFX_Data!AC34)</f>
        <v>0.145409711475551</v>
      </c>
      <c r="U34" s="23" t="n">
        <f aca="false">ABS(EMFX_Data!AB34-EMFX_Data!AD34)</f>
        <v>0.0325499268124609</v>
      </c>
      <c r="V34" s="23" t="n">
        <f aca="false">ABS(EMFX_Data!AC34-EMFX_Data!AD34)</f>
        <v>0.177959638288012</v>
      </c>
      <c r="W34" s="26" t="str">
        <f aca="false">IF(ROW()&lt;4+MinObs-1,"",IFERROR((B34-AVERAGE(B$4:B34))/STDEV(B$4:B34),""))</f>
        <v/>
      </c>
      <c r="X34" s="26" t="str">
        <f aca="false">IF(ROW()&lt;4+MinObs-1,"",IFERROR((C34-AVERAGE(C$4:C34))/STDEV(C$4:C34),""))</f>
        <v/>
      </c>
      <c r="Y34" s="26" t="str">
        <f aca="false">IF(ROW()&lt;4+MinObs-1,"",IFERROR((D34-AVERAGE(D$4:D34))/STDEV(D$4:D34),""))</f>
        <v/>
      </c>
      <c r="Z34" s="26" t="str">
        <f aca="false">IF(ROW()&lt;4+MinObs-1,"",IFERROR((E34-AVERAGE(E$4:E34))/STDEV(E$4:E34),""))</f>
        <v/>
      </c>
      <c r="AA34" s="26" t="str">
        <f aca="false">IF(ROW()&lt;4+MinObs-1,"",IFERROR((F34-AVERAGE(F$4:F34))/STDEV(F$4:F34),""))</f>
        <v/>
      </c>
      <c r="AB34" s="26" t="str">
        <f aca="false">IF(ROW()&lt;4+MinObs-1,"",IFERROR((G34-AVERAGE(G$4:G34))/STDEV(G$4:G34),""))</f>
        <v/>
      </c>
      <c r="AC34" s="26" t="str">
        <f aca="false">IF(ROW()&lt;4+MinObs-1,"",IFERROR((H34-AVERAGE(H$4:H34))/STDEV(H$4:H34),""))</f>
        <v/>
      </c>
      <c r="AD34" s="26" t="str">
        <f aca="false">IF(ROW()&lt;4+MinObs-1,"",IFERROR((I34-AVERAGE(I$4:I34))/STDEV(I$4:I34),""))</f>
        <v/>
      </c>
      <c r="AE34" s="26" t="str">
        <f aca="false">IF(ROW()&lt;4+MinObs-1,"",IFERROR((J34-AVERAGE(J$4:J34))/STDEV(J$4:J34),""))</f>
        <v/>
      </c>
      <c r="AF34" s="26" t="str">
        <f aca="false">IF(ROW()&lt;4+MinObs-1,"",IFERROR((K34-AVERAGE(K$4:K34))/STDEV(K$4:K34),""))</f>
        <v/>
      </c>
      <c r="AG34" s="26" t="str">
        <f aca="false">IF(ROW()&lt;4+MinObs-1,"",IFERROR((L34-AVERAGE(L$4:L34))/STDEV(L$4:L34),""))</f>
        <v/>
      </c>
      <c r="AH34" s="26" t="str">
        <f aca="false">IF(ROW()&lt;4+MinObs-1,"",IFERROR((M34-AVERAGE(M$4:M34))/STDEV(M$4:M34),""))</f>
        <v/>
      </c>
      <c r="AI34" s="26" t="str">
        <f aca="false">IF(ROW()&lt;4+MinObs-1,"",IFERROR((N34-AVERAGE(N$4:N34))/STDEV(N$4:N34),""))</f>
        <v/>
      </c>
      <c r="AJ34" s="26" t="str">
        <f aca="false">IF(ROW()&lt;4+MinObs-1,"",IFERROR((O34-AVERAGE(O$4:O34))/STDEV(O$4:O34),""))</f>
        <v/>
      </c>
      <c r="AK34" s="26" t="str">
        <f aca="false">IF(ROW()&lt;4+MinObs-1,"",IFERROR((P34-AVERAGE(P$4:P34))/STDEV(P$4:P34),""))</f>
        <v/>
      </c>
      <c r="AL34" s="26" t="str">
        <f aca="false">IF(ROW()&lt;4+MinObs-1,"",IFERROR((Q34-AVERAGE(Q$4:Q34))/STDEV(Q$4:Q34),""))</f>
        <v/>
      </c>
      <c r="AM34" s="26" t="str">
        <f aca="false">IF(ROW()&lt;4+MinObs-1,"",IFERROR((R34-AVERAGE(R$4:R34))/STDEV(R$4:R34),""))</f>
        <v/>
      </c>
      <c r="AN34" s="26" t="str">
        <f aca="false">IF(ROW()&lt;4+MinObs-1,"",IFERROR((S34-AVERAGE(S$4:S34))/STDEV(S$4:S34),""))</f>
        <v/>
      </c>
      <c r="AO34" s="26" t="str">
        <f aca="false">IF(ROW()&lt;4+MinObs-1,"",IFERROR((T34-AVERAGE(T$4:T34))/STDEV(T$4:T34),""))</f>
        <v/>
      </c>
      <c r="AP34" s="26" t="str">
        <f aca="false">IF(ROW()&lt;4+MinObs-1,"",IFERROR((U34-AVERAGE(U$4:U34))/STDEV(U$4:U34),""))</f>
        <v/>
      </c>
      <c r="AQ34" s="26" t="str">
        <f aca="false">IF(ROW()&lt;4+MinObs-1,"",IFERROR((V34-AVERAGE(V$4:V34))/STDEV(V$4:V34),""))</f>
        <v/>
      </c>
      <c r="AR34" s="26" t="n">
        <f aca="false">IF(W34="",0,IF(W34&gt;=z4,w4,IF(W34&gt;=z3,w3,IF(W34&gt;=zEntry,w2,IF(AND(W34&gt;=ExitZ,AR33&gt;0),w2,0)))))</f>
        <v>0</v>
      </c>
      <c r="AS34" s="26" t="n">
        <f aca="false">IF(X34="",0,IF(X34&gt;=z4,w4,IF(X34&gt;=z3,w3,IF(X34&gt;=zEntry,w2,IF(AND(X34&gt;=ExitZ,AS33&gt;0),w2,0)))))</f>
        <v>0</v>
      </c>
      <c r="AT34" s="26" t="n">
        <f aca="false">IF(Y34="",0,IF(Y34&gt;=z4,w4,IF(Y34&gt;=z3,w3,IF(Y34&gt;=zEntry,w2,IF(AND(Y34&gt;=ExitZ,AT33&gt;0),w2,0)))))</f>
        <v>0</v>
      </c>
      <c r="AU34" s="26" t="n">
        <f aca="false">IF(Z34="",0,IF(Z34&gt;=z4,w4,IF(Z34&gt;=z3,w3,IF(Z34&gt;=zEntry,w2,IF(AND(Z34&gt;=ExitZ,AU33&gt;0),w2,0)))))</f>
        <v>0</v>
      </c>
      <c r="AV34" s="26" t="n">
        <f aca="false">IF(AA34="",0,IF(AA34&gt;=z4,w4,IF(AA34&gt;=z3,w3,IF(AA34&gt;=zEntry,w2,IF(AND(AA34&gt;=ExitZ,AV33&gt;0),w2,0)))))</f>
        <v>0</v>
      </c>
      <c r="AW34" s="26" t="n">
        <f aca="false">IF(AB34="",0,IF(AB34&gt;=z4,w4,IF(AB34&gt;=z3,w3,IF(AB34&gt;=zEntry,w2,IF(AND(AB34&gt;=ExitZ,AW33&gt;0),w2,0)))))</f>
        <v>0</v>
      </c>
      <c r="AX34" s="26" t="n">
        <f aca="false">IF(AC34="",0,IF(AC34&gt;=z4,w4,IF(AC34&gt;=z3,w3,IF(AC34&gt;=zEntry,w2,IF(AND(AC34&gt;=ExitZ,AX33&gt;0),w2,0)))))</f>
        <v>0</v>
      </c>
      <c r="AY34" s="26" t="n">
        <f aca="false">IF(AD34="",0,IF(AD34&gt;=z4,w4,IF(AD34&gt;=z3,w3,IF(AD34&gt;=zEntry,w2,IF(AND(AD34&gt;=ExitZ,AY33&gt;0),w2,0)))))</f>
        <v>0</v>
      </c>
      <c r="AZ34" s="26" t="n">
        <f aca="false">IF(AE34="",0,IF(AE34&gt;=z4,w4,IF(AE34&gt;=z3,w3,IF(AE34&gt;=zEntry,w2,IF(AND(AE34&gt;=ExitZ,AZ33&gt;0),w2,0)))))</f>
        <v>0</v>
      </c>
      <c r="BA34" s="26" t="n">
        <f aca="false">IF(AF34="",0,IF(AF34&gt;=z4,w4,IF(AF34&gt;=z3,w3,IF(AF34&gt;=zEntry,w2,IF(AND(AF34&gt;=ExitZ,BA33&gt;0),w2,0)))))</f>
        <v>0</v>
      </c>
      <c r="BB34" s="26" t="n">
        <f aca="false">IF(AG34="",0,IF(AG34&gt;=z4,w4,IF(AG34&gt;=z3,w3,IF(AG34&gt;=zEntry,w2,IF(AND(AG34&gt;=ExitZ,BB33&gt;0),w2,0)))))</f>
        <v>0</v>
      </c>
      <c r="BC34" s="26" t="n">
        <f aca="false">IF(AH34="",0,IF(AH34&gt;=z4,w4,IF(AH34&gt;=z3,w3,IF(AH34&gt;=zEntry,w2,IF(AND(AH34&gt;=ExitZ,BC33&gt;0),w2,0)))))</f>
        <v>0</v>
      </c>
      <c r="BD34" s="26" t="n">
        <f aca="false">IF(AI34="",0,IF(AI34&gt;=z4,w4,IF(AI34&gt;=z3,w3,IF(AI34&gt;=zEntry,w2,IF(AND(AI34&gt;=ExitZ,BD33&gt;0),w2,0)))))</f>
        <v>0</v>
      </c>
      <c r="BE34" s="26" t="n">
        <f aca="false">IF(AJ34="",0,IF(AJ34&gt;=z4,w4,IF(AJ34&gt;=z3,w3,IF(AJ34&gt;=zEntry,w2,IF(AND(AJ34&gt;=ExitZ,BE33&gt;0),w2,0)))))</f>
        <v>0</v>
      </c>
      <c r="BF34" s="26" t="n">
        <f aca="false">IF(AK34="",0,IF(AK34&gt;=z4,w4,IF(AK34&gt;=z3,w3,IF(AK34&gt;=zEntry,w2,IF(AND(AK34&gt;=ExitZ,BF33&gt;0),w2,0)))))</f>
        <v>0</v>
      </c>
      <c r="BG34" s="26" t="n">
        <f aca="false">IF(AL34="",0,IF(AL34&gt;=z4,w4,IF(AL34&gt;=z3,w3,IF(AL34&gt;=zEntry,w2,IF(AND(AL34&gt;=ExitZ,BG33&gt;0),w2,0)))))</f>
        <v>0</v>
      </c>
      <c r="BH34" s="26" t="n">
        <f aca="false">IF(AM34="",0,IF(AM34&gt;=z4,w4,IF(AM34&gt;=z3,w3,IF(AM34&gt;=zEntry,w2,IF(AND(AM34&gt;=ExitZ,BH33&gt;0),w2,0)))))</f>
        <v>0</v>
      </c>
      <c r="BI34" s="26" t="n">
        <f aca="false">IF(AN34="",0,IF(AN34&gt;=z4,w4,IF(AN34&gt;=z3,w3,IF(AN34&gt;=zEntry,w2,IF(AND(AN34&gt;=ExitZ,BI33&gt;0),w2,0)))))</f>
        <v>0</v>
      </c>
      <c r="BJ34" s="26" t="n">
        <f aca="false">IF(AO34="",0,IF(AO34&gt;=z4,w4,IF(AO34&gt;=z3,w3,IF(AO34&gt;=zEntry,w2,IF(AND(AO34&gt;=ExitZ,BJ33&gt;0),w2,0)))))</f>
        <v>0</v>
      </c>
      <c r="BK34" s="26" t="n">
        <f aca="false">IF(AP34="",0,IF(AP34&gt;=z4,w4,IF(AP34&gt;=z3,w3,IF(AP34&gt;=zEntry,w2,IF(AND(AP34&gt;=ExitZ,BK33&gt;0),w2,0)))))</f>
        <v>0</v>
      </c>
      <c r="BL34" s="26" t="n">
        <f aca="false">IF(AQ34="",0,IF(AQ34&gt;=z4,w4,IF(AQ34&gt;=z3,w3,IF(AQ34&gt;=zEntry,w2,IF(AND(AQ34&gt;=ExitZ,BL33&gt;0),w2,0)))))</f>
        <v>0</v>
      </c>
      <c r="BM34" s="23" t="n">
        <f aca="false">IF(EMFX_Data!X33&gt;=EMFX_Data!Y33,EMFX_Data!AE34-EMFX_Data!AF34,EMFX_Data!AF34-EMFX_Data!AE34)</f>
        <v>0.0104139982825154</v>
      </c>
      <c r="BN34" s="23" t="n">
        <f aca="false">IF(EMFX_Data!X33&gt;=EMFX_Data!Z33,EMFX_Data!AE34-EMFX_Data!AG34,EMFX_Data!AG34-EMFX_Data!AE34)</f>
        <v>0.0162370926808079</v>
      </c>
      <c r="BO34" s="23" t="n">
        <f aca="false">IF(EMFX_Data!X33&gt;=EMFX_Data!AA33,EMFX_Data!AE34-EMFX_Data!AH34,EMFX_Data!AH34-EMFX_Data!AE34)</f>
        <v>-0.0257351590805629</v>
      </c>
      <c r="BP34" s="23" t="n">
        <f aca="false">IF(EMFX_Data!X33&gt;=EMFX_Data!AB33,EMFX_Data!AE34-EMFX_Data!AI34,EMFX_Data!AI34-EMFX_Data!AE34)</f>
        <v>-0.0515595614795407</v>
      </c>
      <c r="BQ34" s="23" t="n">
        <f aca="false">IF(EMFX_Data!X33&gt;=EMFX_Data!AC33,EMFX_Data!AE34-EMFX_Data!AJ34,EMFX_Data!AJ34-EMFX_Data!AE34)</f>
        <v>-0.0497898684355778</v>
      </c>
      <c r="BR34" s="23" t="n">
        <f aca="false">IF(EMFX_Data!X33&gt;=EMFX_Data!AD33,EMFX_Data!AE34-EMFX_Data!AK34,EMFX_Data!AK34-EMFX_Data!AE34)</f>
        <v>0.0244839607987069</v>
      </c>
      <c r="BS34" s="23" t="n">
        <f aca="false">IF(EMFX_Data!Y33&gt;=EMFX_Data!Z33,EMFX_Data!AF34-EMFX_Data!AG34,EMFX_Data!AG34-EMFX_Data!AF34)</f>
        <v>0.0266510909633233</v>
      </c>
      <c r="BT34" s="23" t="n">
        <f aca="false">IF(EMFX_Data!Y33&gt;=EMFX_Data!AA33,EMFX_Data!AF34-EMFX_Data!AH34,EMFX_Data!AH34-EMFX_Data!AF34)</f>
        <v>-0.0361491573630783</v>
      </c>
      <c r="BU34" s="23" t="n">
        <f aca="false">IF(EMFX_Data!Y33&gt;=EMFX_Data!AB33,EMFX_Data!AF34-EMFX_Data!AI34,EMFX_Data!AI34-EMFX_Data!AF34)</f>
        <v>0.061973559762056</v>
      </c>
      <c r="BV34" s="23" t="n">
        <f aca="false">IF(EMFX_Data!Y33&gt;=EMFX_Data!AC33,EMFX_Data!AF34-EMFX_Data!AJ34,EMFX_Data!AJ34-EMFX_Data!AF34)</f>
        <v>-0.0393758701530625</v>
      </c>
      <c r="BW34" s="23" t="n">
        <f aca="false">IF(EMFX_Data!Y33&gt;=EMFX_Data!AD33,EMFX_Data!AF34-EMFX_Data!AK34,EMFX_Data!AK34-EMFX_Data!AF34)</f>
        <v>0.0140699625161916</v>
      </c>
      <c r="BX34" s="23" t="n">
        <f aca="false">IF(EMFX_Data!Z33&gt;=EMFX_Data!AA33,EMFX_Data!AG34-EMFX_Data!AH34,EMFX_Data!AH34-EMFX_Data!AG34)</f>
        <v>-0.00949806639975496</v>
      </c>
      <c r="BY34" s="23" t="n">
        <f aca="false">IF(EMFX_Data!Z33&gt;=EMFX_Data!AB33,EMFX_Data!AG34-EMFX_Data!AI34,EMFX_Data!AI34-EMFX_Data!AG34)</f>
        <v>-0.0353224687987327</v>
      </c>
      <c r="BZ34" s="23" t="n">
        <f aca="false">IF(EMFX_Data!Z33&gt;=EMFX_Data!AC33,EMFX_Data!AG34-EMFX_Data!AJ34,EMFX_Data!AJ34-EMFX_Data!AG34)</f>
        <v>-0.0660269611163858</v>
      </c>
      <c r="CA34" s="23" t="n">
        <f aca="false">IF(EMFX_Data!Z33&gt;=EMFX_Data!AD33,EMFX_Data!AG34-EMFX_Data!AK34,EMFX_Data!AK34-EMFX_Data!AG34)</f>
        <v>0.0407210534795149</v>
      </c>
      <c r="CB34" s="23" t="n">
        <f aca="false">IF(EMFX_Data!AA33&gt;=EMFX_Data!AB33,EMFX_Data!AH34-EMFX_Data!AI34,EMFX_Data!AI34-EMFX_Data!AH34)</f>
        <v>0.0258244023989778</v>
      </c>
      <c r="CC34" s="23" t="n">
        <f aca="false">IF(EMFX_Data!AA33&gt;=EMFX_Data!AC33,EMFX_Data!AH34-EMFX_Data!AJ34,EMFX_Data!AJ34-EMFX_Data!AH34)</f>
        <v>-0.0755250275161407</v>
      </c>
      <c r="CD34" s="23" t="n">
        <f aca="false">IF(EMFX_Data!AA33&gt;=EMFX_Data!AD33,EMFX_Data!AH34-EMFX_Data!AK34,EMFX_Data!AK34-EMFX_Data!AH34)</f>
        <v>0.0502191198792698</v>
      </c>
      <c r="CE34" s="23" t="n">
        <f aca="false">IF(EMFX_Data!AB33&gt;=EMFX_Data!AC33,EMFX_Data!AI34-EMFX_Data!AJ34,EMFX_Data!AJ34-EMFX_Data!AI34)</f>
        <v>-0.101349429915118</v>
      </c>
      <c r="CF34" s="23" t="n">
        <f aca="false">IF(EMFX_Data!AB33&gt;=EMFX_Data!AD33,EMFX_Data!AI34-EMFX_Data!AK34,EMFX_Data!AK34-EMFX_Data!AI34)</f>
        <v>0.0760435222782476</v>
      </c>
      <c r="CG34" s="23" t="n">
        <f aca="false">IF(EMFX_Data!AC33&gt;=EMFX_Data!AD33,EMFX_Data!AJ34-EMFX_Data!AK34,EMFX_Data!AK34-EMFX_Data!AJ34)</f>
        <v>-0.0253059076368709</v>
      </c>
      <c r="CH34" s="27" t="str">
        <f aca="false">IF(ROW()&lt;4+VolLB,"",STDEV(INDEX($BM:$BM,ROW()-VolLB+1):INDEX($BM:$BM,ROW()))*SQRT(12))</f>
        <v/>
      </c>
      <c r="CI34" s="27" t="str">
        <f aca="false">IF(ROW()&lt;4+VolLB,"",STDEV(INDEX($BN:$BN,ROW()-VolLB+1):INDEX($BN:$BN,ROW()))*SQRT(12))</f>
        <v/>
      </c>
      <c r="CJ34" s="27" t="str">
        <f aca="false">IF(ROW()&lt;4+VolLB,"",STDEV(INDEX($BO:$BO,ROW()-VolLB+1):INDEX($BO:$BO,ROW()))*SQRT(12))</f>
        <v/>
      </c>
      <c r="CK34" s="27" t="str">
        <f aca="false">IF(ROW()&lt;4+VolLB,"",STDEV(INDEX($BP:$BP,ROW()-VolLB+1):INDEX($BP:$BP,ROW()))*SQRT(12))</f>
        <v/>
      </c>
      <c r="CL34" s="27" t="str">
        <f aca="false">IF(ROW()&lt;4+VolLB,"",STDEV(INDEX($BQ:$BQ,ROW()-VolLB+1):INDEX($BQ:$BQ,ROW()))*SQRT(12))</f>
        <v/>
      </c>
      <c r="CM34" s="27" t="str">
        <f aca="false">IF(ROW()&lt;4+VolLB,"",STDEV(INDEX($BR:$BR,ROW()-VolLB+1):INDEX($BR:$BR,ROW()))*SQRT(12))</f>
        <v/>
      </c>
      <c r="CN34" s="27" t="str">
        <f aca="false">IF(ROW()&lt;4+VolLB,"",STDEV(INDEX($BS:$BS,ROW()-VolLB+1):INDEX($BS:$BS,ROW()))*SQRT(12))</f>
        <v/>
      </c>
      <c r="CO34" s="27" t="str">
        <f aca="false">IF(ROW()&lt;4+VolLB,"",STDEV(INDEX($BT:$BT,ROW()-VolLB+1):INDEX($BT:$BT,ROW()))*SQRT(12))</f>
        <v/>
      </c>
      <c r="CP34" s="27" t="str">
        <f aca="false">IF(ROW()&lt;4+VolLB,"",STDEV(INDEX($BU:$BU,ROW()-VolLB+1):INDEX($BU:$BU,ROW()))*SQRT(12))</f>
        <v/>
      </c>
      <c r="CQ34" s="27" t="str">
        <f aca="false">IF(ROW()&lt;4+VolLB,"",STDEV(INDEX($BV:$BV,ROW()-VolLB+1):INDEX($BV:$BV,ROW()))*SQRT(12))</f>
        <v/>
      </c>
      <c r="CR34" s="27" t="str">
        <f aca="false">IF(ROW()&lt;4+VolLB,"",STDEV(INDEX($BW:$BW,ROW()-VolLB+1):INDEX($BW:$BW,ROW()))*SQRT(12))</f>
        <v/>
      </c>
      <c r="CS34" s="27" t="str">
        <f aca="false">IF(ROW()&lt;4+VolLB,"",STDEV(INDEX($BX:$BX,ROW()-VolLB+1):INDEX($BX:$BX,ROW()))*SQRT(12))</f>
        <v/>
      </c>
      <c r="CT34" s="27" t="str">
        <f aca="false">IF(ROW()&lt;4+VolLB,"",STDEV(INDEX($BY:$BY,ROW()-VolLB+1):INDEX($BY:$BY,ROW()))*SQRT(12))</f>
        <v/>
      </c>
      <c r="CU34" s="27" t="str">
        <f aca="false">IF(ROW()&lt;4+VolLB,"",STDEV(INDEX($BZ:$BZ,ROW()-VolLB+1):INDEX($BZ:$BZ,ROW()))*SQRT(12))</f>
        <v/>
      </c>
      <c r="CV34" s="27" t="str">
        <f aca="false">IF(ROW()&lt;4+VolLB,"",STDEV(INDEX($CA:$CA,ROW()-VolLB+1):INDEX($CA:$CA,ROW()))*SQRT(12))</f>
        <v/>
      </c>
      <c r="CW34" s="27" t="str">
        <f aca="false">IF(ROW()&lt;4+VolLB,"",STDEV(INDEX($CB:$CB,ROW()-VolLB+1):INDEX($CB:$CB,ROW()))*SQRT(12))</f>
        <v/>
      </c>
      <c r="CX34" s="27" t="str">
        <f aca="false">IF(ROW()&lt;4+VolLB,"",STDEV(INDEX($CC:$CC,ROW()-VolLB+1):INDEX($CC:$CC,ROW()))*SQRT(12))</f>
        <v/>
      </c>
      <c r="CY34" s="27" t="str">
        <f aca="false">IF(ROW()&lt;4+VolLB,"",STDEV(INDEX($CD:$CD,ROW()-VolLB+1):INDEX($CD:$CD,ROW()))*SQRT(12))</f>
        <v/>
      </c>
      <c r="CZ34" s="27" t="str">
        <f aca="false">IF(ROW()&lt;4+VolLB,"",STDEV(INDEX($CE:$CE,ROW()-VolLB+1):INDEX($CE:$CE,ROW()))*SQRT(12))</f>
        <v/>
      </c>
      <c r="DA34" s="27" t="str">
        <f aca="false">IF(ROW()&lt;4+VolLB,"",STDEV(INDEX($CF:$CF,ROW()-VolLB+1):INDEX($CF:$CF,ROW()))*SQRT(12))</f>
        <v/>
      </c>
      <c r="DB34" s="27" t="str">
        <f aca="false">IF(ROW()&lt;4+VolLB,"",STDEV(INDEX($CG:$CG,ROW()-VolLB+1):INDEX($CG:$CG,ROW()))*SQRT(12))</f>
        <v/>
      </c>
      <c r="DC34" s="26" t="n">
        <f aca="false">IF(OR(AR34=0,CH34="",CH34=0),0,AR34*MIN(MaxScal,TgtVol/CH34))</f>
        <v>0</v>
      </c>
      <c r="DD34" s="26" t="n">
        <f aca="false">IF(OR(AS34=0,CI34="",CI34=0),0,AS34*MIN(MaxScal,TgtVol/CI34))</f>
        <v>0</v>
      </c>
      <c r="DE34" s="26" t="n">
        <f aca="false">IF(OR(AT34=0,CJ34="",CJ34=0),0,AT34*MIN(MaxScal,TgtVol/CJ34))</f>
        <v>0</v>
      </c>
      <c r="DF34" s="26" t="n">
        <f aca="false">IF(OR(AU34=0,CK34="",CK34=0),0,AU34*MIN(MaxScal,TgtVol/CK34))</f>
        <v>0</v>
      </c>
      <c r="DG34" s="26" t="n">
        <f aca="false">IF(OR(AV34=0,CL34="",CL34=0),0,AV34*MIN(MaxScal,TgtVol/CL34))</f>
        <v>0</v>
      </c>
      <c r="DH34" s="26" t="n">
        <f aca="false">IF(OR(AW34=0,CM34="",CM34=0),0,AW34*MIN(MaxScal,TgtVol/CM34))</f>
        <v>0</v>
      </c>
      <c r="DI34" s="26" t="n">
        <f aca="false">IF(OR(AX34=0,CN34="",CN34=0),0,AX34*MIN(MaxScal,TgtVol/CN34))</f>
        <v>0</v>
      </c>
      <c r="DJ34" s="26" t="n">
        <f aca="false">IF(OR(AY34=0,CO34="",CO34=0),0,AY34*MIN(MaxScal,TgtVol/CO34))</f>
        <v>0</v>
      </c>
      <c r="DK34" s="26" t="n">
        <f aca="false">IF(OR(AZ34=0,CP34="",CP34=0),0,AZ34*MIN(MaxScal,TgtVol/CP34))</f>
        <v>0</v>
      </c>
      <c r="DL34" s="26" t="n">
        <f aca="false">IF(OR(BA34=0,CQ34="",CQ34=0),0,BA34*MIN(MaxScal,TgtVol/CQ34))</f>
        <v>0</v>
      </c>
      <c r="DM34" s="26" t="n">
        <f aca="false">IF(OR(BB34=0,CR34="",CR34=0),0,BB34*MIN(MaxScal,TgtVol/CR34))</f>
        <v>0</v>
      </c>
      <c r="DN34" s="26" t="n">
        <f aca="false">IF(OR(BC34=0,CS34="",CS34=0),0,BC34*MIN(MaxScal,TgtVol/CS34))</f>
        <v>0</v>
      </c>
      <c r="DO34" s="26" t="n">
        <f aca="false">IF(OR(BD34=0,CT34="",CT34=0),0,BD34*MIN(MaxScal,TgtVol/CT34))</f>
        <v>0</v>
      </c>
      <c r="DP34" s="26" t="n">
        <f aca="false">IF(OR(BE34=0,CU34="",CU34=0),0,BE34*MIN(MaxScal,TgtVol/CU34))</f>
        <v>0</v>
      </c>
      <c r="DQ34" s="26" t="n">
        <f aca="false">IF(OR(BF34=0,CV34="",CV34=0),0,BF34*MIN(MaxScal,TgtVol/CV34))</f>
        <v>0</v>
      </c>
      <c r="DR34" s="26" t="n">
        <f aca="false">IF(OR(BG34=0,CW34="",CW34=0),0,BG34*MIN(MaxScal,TgtVol/CW34))</f>
        <v>0</v>
      </c>
      <c r="DS34" s="26" t="n">
        <f aca="false">IF(OR(BH34=0,CX34="",CX34=0),0,BH34*MIN(MaxScal,TgtVol/CX34))</f>
        <v>0</v>
      </c>
      <c r="DT34" s="26" t="n">
        <f aca="false">IF(OR(BI34=0,CY34="",CY34=0),0,BI34*MIN(MaxScal,TgtVol/CY34))</f>
        <v>0</v>
      </c>
      <c r="DU34" s="26" t="n">
        <f aca="false">IF(OR(BJ34=0,CZ34="",CZ34=0),0,BJ34*MIN(MaxScal,TgtVol/CZ34))</f>
        <v>0</v>
      </c>
      <c r="DV34" s="26" t="n">
        <f aca="false">IF(OR(BK34=0,DA34="",DA34=0),0,BK34*MIN(MaxScal,TgtVol/DA34))</f>
        <v>0</v>
      </c>
      <c r="DW34" s="26" t="n">
        <f aca="false">IF(OR(BL34=0,DB34="",DB34=0),0,BL34*MIN(MaxScal,TgtVol/DB34))</f>
        <v>0</v>
      </c>
      <c r="DX34" s="28" t="n">
        <f aca="false">IFERROR(DC33*BM34,"")</f>
        <v>0</v>
      </c>
      <c r="DY34" s="28" t="n">
        <f aca="false">IFERROR(DD33*BN34,"")</f>
        <v>0</v>
      </c>
      <c r="DZ34" s="28" t="n">
        <f aca="false">IFERROR(DE33*BO34,"")</f>
        <v>-0</v>
      </c>
      <c r="EA34" s="28" t="n">
        <f aca="false">IFERROR(DF33*BP34,"")</f>
        <v>-0</v>
      </c>
      <c r="EB34" s="28" t="n">
        <f aca="false">IFERROR(DG33*BQ34,"")</f>
        <v>-0</v>
      </c>
      <c r="EC34" s="28" t="n">
        <f aca="false">IFERROR(DH33*BR34,"")</f>
        <v>0</v>
      </c>
      <c r="ED34" s="28" t="n">
        <f aca="false">IFERROR(DI33*BS34,"")</f>
        <v>0</v>
      </c>
      <c r="EE34" s="28" t="n">
        <f aca="false">IFERROR(DJ33*BT34,"")</f>
        <v>-0</v>
      </c>
      <c r="EF34" s="28" t="n">
        <f aca="false">IFERROR(DK33*BU34,"")</f>
        <v>0</v>
      </c>
      <c r="EG34" s="28" t="n">
        <f aca="false">IFERROR(DL33*BV34,"")</f>
        <v>-0</v>
      </c>
      <c r="EH34" s="28" t="n">
        <f aca="false">IFERROR(DM33*BW34,"")</f>
        <v>0</v>
      </c>
      <c r="EI34" s="28" t="n">
        <f aca="false">IFERROR(DN33*BX34,"")</f>
        <v>-0</v>
      </c>
      <c r="EJ34" s="28" t="n">
        <f aca="false">IFERROR(DO33*BY34,"")</f>
        <v>-0</v>
      </c>
      <c r="EK34" s="28" t="n">
        <f aca="false">IFERROR(DP33*BZ34,"")</f>
        <v>-0</v>
      </c>
      <c r="EL34" s="28" t="n">
        <f aca="false">IFERROR(DQ33*CA34,"")</f>
        <v>0</v>
      </c>
      <c r="EM34" s="28" t="n">
        <f aca="false">IFERROR(DR33*CB34,"")</f>
        <v>0</v>
      </c>
      <c r="EN34" s="28" t="n">
        <f aca="false">IFERROR(DS33*CC34,"")</f>
        <v>-0</v>
      </c>
      <c r="EO34" s="28" t="n">
        <f aca="false">IFERROR(DT33*CD34,"")</f>
        <v>0</v>
      </c>
      <c r="EP34" s="28" t="n">
        <f aca="false">IFERROR(DU33*CE34,"")</f>
        <v>-0</v>
      </c>
      <c r="EQ34" s="28" t="n">
        <f aca="false">IFERROR(DV33*CF34,"")</f>
        <v>0</v>
      </c>
      <c r="ER34" s="28" t="n">
        <f aca="false">IFERROR(DW33*CG34,"")</f>
        <v>-0</v>
      </c>
      <c r="ES34" s="28" t="n">
        <f aca="false">IF(ROW()=4,"",SUM(DX34:ER34))</f>
        <v>0</v>
      </c>
      <c r="ET34" s="29" t="n">
        <f aca="false">COUNTIF(AR34:BL34,"&gt;0")</f>
        <v>0</v>
      </c>
    </row>
    <row r="35" customFormat="false" ht="15" hidden="false" customHeight="false" outlineLevel="0" collapsed="false">
      <c r="A35" s="19" t="n">
        <v>38960</v>
      </c>
      <c r="B35" s="23" t="n">
        <f aca="false">ABS(EMFX_Data!X35-EMFX_Data!Y35)</f>
        <v>0.0397177061788465</v>
      </c>
      <c r="C35" s="23" t="n">
        <f aca="false">ABS(EMFX_Data!X35-EMFX_Data!Z35)</f>
        <v>0.025558369798758</v>
      </c>
      <c r="D35" s="23" t="n">
        <f aca="false">ABS(EMFX_Data!X35-EMFX_Data!AA35)</f>
        <v>0.0942506387246915</v>
      </c>
      <c r="E35" s="23" t="n">
        <f aca="false">ABS(EMFX_Data!X35-EMFX_Data!AB35)</f>
        <v>0.052798634300343</v>
      </c>
      <c r="F35" s="23" t="n">
        <f aca="false">ABS(EMFX_Data!X35-EMFX_Data!AC35)</f>
        <v>0.123817010830956</v>
      </c>
      <c r="G35" s="23" t="n">
        <f aca="false">ABS(EMFX_Data!X35-EMFX_Data!AD35)</f>
        <v>0.0599388710634496</v>
      </c>
      <c r="H35" s="23" t="n">
        <f aca="false">ABS(EMFX_Data!Y35-EMFX_Data!Z35)</f>
        <v>0.0141593363800885</v>
      </c>
      <c r="I35" s="23" t="n">
        <f aca="false">ABS(EMFX_Data!Y35-EMFX_Data!AA35)</f>
        <v>0.054532932545845</v>
      </c>
      <c r="J35" s="23" t="n">
        <f aca="false">ABS(EMFX_Data!Y35-EMFX_Data!AB35)</f>
        <v>0.0130809281214965</v>
      </c>
      <c r="K35" s="23" t="n">
        <f aca="false">ABS(EMFX_Data!Y35-EMFX_Data!AC35)</f>
        <v>0.163534717009803</v>
      </c>
      <c r="L35" s="23" t="n">
        <f aca="false">ABS(EMFX_Data!Y35-EMFX_Data!AD35)</f>
        <v>0.0202211648846031</v>
      </c>
      <c r="M35" s="23" t="n">
        <f aca="false">ABS(EMFX_Data!Z35-EMFX_Data!AA35)</f>
        <v>0.0686922689259335</v>
      </c>
      <c r="N35" s="23" t="n">
        <f aca="false">ABS(EMFX_Data!Z35-EMFX_Data!AB35)</f>
        <v>0.027240264501585</v>
      </c>
      <c r="O35" s="23" t="n">
        <f aca="false">ABS(EMFX_Data!Z35-EMFX_Data!AC35)</f>
        <v>0.149375380629714</v>
      </c>
      <c r="P35" s="23" t="n">
        <f aca="false">ABS(EMFX_Data!Z35-EMFX_Data!AD35)</f>
        <v>0.0343805012646916</v>
      </c>
      <c r="Q35" s="23" t="n">
        <f aca="false">ABS(EMFX_Data!AA35-EMFX_Data!AB35)</f>
        <v>0.0414520044243485</v>
      </c>
      <c r="R35" s="23" t="n">
        <f aca="false">ABS(EMFX_Data!AA35-EMFX_Data!AC35)</f>
        <v>0.218067649555648</v>
      </c>
      <c r="S35" s="23" t="n">
        <f aca="false">ABS(EMFX_Data!AA35-EMFX_Data!AD35)</f>
        <v>0.0343117676612419</v>
      </c>
      <c r="T35" s="23" t="n">
        <f aca="false">ABS(EMFX_Data!AB35-EMFX_Data!AC35)</f>
        <v>0.176615645131299</v>
      </c>
      <c r="U35" s="23" t="n">
        <f aca="false">ABS(EMFX_Data!AB35-EMFX_Data!AD35)</f>
        <v>0.0071402367631066</v>
      </c>
      <c r="V35" s="23" t="n">
        <f aca="false">ABS(EMFX_Data!AC35-EMFX_Data!AD35)</f>
        <v>0.183755881894406</v>
      </c>
      <c r="W35" s="26" t="str">
        <f aca="false">IF(ROW()&lt;4+MinObs-1,"",IFERROR((B35-AVERAGE(B$4:B35))/STDEV(B$4:B35),""))</f>
        <v/>
      </c>
      <c r="X35" s="26" t="str">
        <f aca="false">IF(ROW()&lt;4+MinObs-1,"",IFERROR((C35-AVERAGE(C$4:C35))/STDEV(C$4:C35),""))</f>
        <v/>
      </c>
      <c r="Y35" s="26" t="str">
        <f aca="false">IF(ROW()&lt;4+MinObs-1,"",IFERROR((D35-AVERAGE(D$4:D35))/STDEV(D$4:D35),""))</f>
        <v/>
      </c>
      <c r="Z35" s="26" t="str">
        <f aca="false">IF(ROW()&lt;4+MinObs-1,"",IFERROR((E35-AVERAGE(E$4:E35))/STDEV(E$4:E35),""))</f>
        <v/>
      </c>
      <c r="AA35" s="26" t="str">
        <f aca="false">IF(ROW()&lt;4+MinObs-1,"",IFERROR((F35-AVERAGE(F$4:F35))/STDEV(F$4:F35),""))</f>
        <v/>
      </c>
      <c r="AB35" s="26" t="str">
        <f aca="false">IF(ROW()&lt;4+MinObs-1,"",IFERROR((G35-AVERAGE(G$4:G35))/STDEV(G$4:G35),""))</f>
        <v/>
      </c>
      <c r="AC35" s="26" t="str">
        <f aca="false">IF(ROW()&lt;4+MinObs-1,"",IFERROR((H35-AVERAGE(H$4:H35))/STDEV(H$4:H35),""))</f>
        <v/>
      </c>
      <c r="AD35" s="26" t="str">
        <f aca="false">IF(ROW()&lt;4+MinObs-1,"",IFERROR((I35-AVERAGE(I$4:I35))/STDEV(I$4:I35),""))</f>
        <v/>
      </c>
      <c r="AE35" s="26" t="str">
        <f aca="false">IF(ROW()&lt;4+MinObs-1,"",IFERROR((J35-AVERAGE(J$4:J35))/STDEV(J$4:J35),""))</f>
        <v/>
      </c>
      <c r="AF35" s="26" t="str">
        <f aca="false">IF(ROW()&lt;4+MinObs-1,"",IFERROR((K35-AVERAGE(K$4:K35))/STDEV(K$4:K35),""))</f>
        <v/>
      </c>
      <c r="AG35" s="26" t="str">
        <f aca="false">IF(ROW()&lt;4+MinObs-1,"",IFERROR((L35-AVERAGE(L$4:L35))/STDEV(L$4:L35),""))</f>
        <v/>
      </c>
      <c r="AH35" s="26" t="str">
        <f aca="false">IF(ROW()&lt;4+MinObs-1,"",IFERROR((M35-AVERAGE(M$4:M35))/STDEV(M$4:M35),""))</f>
        <v/>
      </c>
      <c r="AI35" s="26" t="str">
        <f aca="false">IF(ROW()&lt;4+MinObs-1,"",IFERROR((N35-AVERAGE(N$4:N35))/STDEV(N$4:N35),""))</f>
        <v/>
      </c>
      <c r="AJ35" s="26" t="str">
        <f aca="false">IF(ROW()&lt;4+MinObs-1,"",IFERROR((O35-AVERAGE(O$4:O35))/STDEV(O$4:O35),""))</f>
        <v/>
      </c>
      <c r="AK35" s="26" t="str">
        <f aca="false">IF(ROW()&lt;4+MinObs-1,"",IFERROR((P35-AVERAGE(P$4:P35))/STDEV(P$4:P35),""))</f>
        <v/>
      </c>
      <c r="AL35" s="26" t="str">
        <f aca="false">IF(ROW()&lt;4+MinObs-1,"",IFERROR((Q35-AVERAGE(Q$4:Q35))/STDEV(Q$4:Q35),""))</f>
        <v/>
      </c>
      <c r="AM35" s="26" t="str">
        <f aca="false">IF(ROW()&lt;4+MinObs-1,"",IFERROR((R35-AVERAGE(R$4:R35))/STDEV(R$4:R35),""))</f>
        <v/>
      </c>
      <c r="AN35" s="26" t="str">
        <f aca="false">IF(ROW()&lt;4+MinObs-1,"",IFERROR((S35-AVERAGE(S$4:S35))/STDEV(S$4:S35),""))</f>
        <v/>
      </c>
      <c r="AO35" s="26" t="str">
        <f aca="false">IF(ROW()&lt;4+MinObs-1,"",IFERROR((T35-AVERAGE(T$4:T35))/STDEV(T$4:T35),""))</f>
        <v/>
      </c>
      <c r="AP35" s="26" t="str">
        <f aca="false">IF(ROW()&lt;4+MinObs-1,"",IFERROR((U35-AVERAGE(U$4:U35))/STDEV(U$4:U35),""))</f>
        <v/>
      </c>
      <c r="AQ35" s="26" t="str">
        <f aca="false">IF(ROW()&lt;4+MinObs-1,"",IFERROR((V35-AVERAGE(V$4:V35))/STDEV(V$4:V35),""))</f>
        <v/>
      </c>
      <c r="AR35" s="26" t="n">
        <f aca="false">IF(W35="",0,IF(W35&gt;=z4,w4,IF(W35&gt;=z3,w3,IF(W35&gt;=zEntry,w2,IF(AND(W35&gt;=ExitZ,AR34&gt;0),w2,0)))))</f>
        <v>0</v>
      </c>
      <c r="AS35" s="26" t="n">
        <f aca="false">IF(X35="",0,IF(X35&gt;=z4,w4,IF(X35&gt;=z3,w3,IF(X35&gt;=zEntry,w2,IF(AND(X35&gt;=ExitZ,AS34&gt;0),w2,0)))))</f>
        <v>0</v>
      </c>
      <c r="AT35" s="26" t="n">
        <f aca="false">IF(Y35="",0,IF(Y35&gt;=z4,w4,IF(Y35&gt;=z3,w3,IF(Y35&gt;=zEntry,w2,IF(AND(Y35&gt;=ExitZ,AT34&gt;0),w2,0)))))</f>
        <v>0</v>
      </c>
      <c r="AU35" s="26" t="n">
        <f aca="false">IF(Z35="",0,IF(Z35&gt;=z4,w4,IF(Z35&gt;=z3,w3,IF(Z35&gt;=zEntry,w2,IF(AND(Z35&gt;=ExitZ,AU34&gt;0),w2,0)))))</f>
        <v>0</v>
      </c>
      <c r="AV35" s="26" t="n">
        <f aca="false">IF(AA35="",0,IF(AA35&gt;=z4,w4,IF(AA35&gt;=z3,w3,IF(AA35&gt;=zEntry,w2,IF(AND(AA35&gt;=ExitZ,AV34&gt;0),w2,0)))))</f>
        <v>0</v>
      </c>
      <c r="AW35" s="26" t="n">
        <f aca="false">IF(AB35="",0,IF(AB35&gt;=z4,w4,IF(AB35&gt;=z3,w3,IF(AB35&gt;=zEntry,w2,IF(AND(AB35&gt;=ExitZ,AW34&gt;0),w2,0)))))</f>
        <v>0</v>
      </c>
      <c r="AX35" s="26" t="n">
        <f aca="false">IF(AC35="",0,IF(AC35&gt;=z4,w4,IF(AC35&gt;=z3,w3,IF(AC35&gt;=zEntry,w2,IF(AND(AC35&gt;=ExitZ,AX34&gt;0),w2,0)))))</f>
        <v>0</v>
      </c>
      <c r="AY35" s="26" t="n">
        <f aca="false">IF(AD35="",0,IF(AD35&gt;=z4,w4,IF(AD35&gt;=z3,w3,IF(AD35&gt;=zEntry,w2,IF(AND(AD35&gt;=ExitZ,AY34&gt;0),w2,0)))))</f>
        <v>0</v>
      </c>
      <c r="AZ35" s="26" t="n">
        <f aca="false">IF(AE35="",0,IF(AE35&gt;=z4,w4,IF(AE35&gt;=z3,w3,IF(AE35&gt;=zEntry,w2,IF(AND(AE35&gt;=ExitZ,AZ34&gt;0),w2,0)))))</f>
        <v>0</v>
      </c>
      <c r="BA35" s="26" t="n">
        <f aca="false">IF(AF35="",0,IF(AF35&gt;=z4,w4,IF(AF35&gt;=z3,w3,IF(AF35&gt;=zEntry,w2,IF(AND(AF35&gt;=ExitZ,BA34&gt;0),w2,0)))))</f>
        <v>0</v>
      </c>
      <c r="BB35" s="26" t="n">
        <f aca="false">IF(AG35="",0,IF(AG35&gt;=z4,w4,IF(AG35&gt;=z3,w3,IF(AG35&gt;=zEntry,w2,IF(AND(AG35&gt;=ExitZ,BB34&gt;0),w2,0)))))</f>
        <v>0</v>
      </c>
      <c r="BC35" s="26" t="n">
        <f aca="false">IF(AH35="",0,IF(AH35&gt;=z4,w4,IF(AH35&gt;=z3,w3,IF(AH35&gt;=zEntry,w2,IF(AND(AH35&gt;=ExitZ,BC34&gt;0),w2,0)))))</f>
        <v>0</v>
      </c>
      <c r="BD35" s="26" t="n">
        <f aca="false">IF(AI35="",0,IF(AI35&gt;=z4,w4,IF(AI35&gt;=z3,w3,IF(AI35&gt;=zEntry,w2,IF(AND(AI35&gt;=ExitZ,BD34&gt;0),w2,0)))))</f>
        <v>0</v>
      </c>
      <c r="BE35" s="26" t="n">
        <f aca="false">IF(AJ35="",0,IF(AJ35&gt;=z4,w4,IF(AJ35&gt;=z3,w3,IF(AJ35&gt;=zEntry,w2,IF(AND(AJ35&gt;=ExitZ,BE34&gt;0),w2,0)))))</f>
        <v>0</v>
      </c>
      <c r="BF35" s="26" t="n">
        <f aca="false">IF(AK35="",0,IF(AK35&gt;=z4,w4,IF(AK35&gt;=z3,w3,IF(AK35&gt;=zEntry,w2,IF(AND(AK35&gt;=ExitZ,BF34&gt;0),w2,0)))))</f>
        <v>0</v>
      </c>
      <c r="BG35" s="26" t="n">
        <f aca="false">IF(AL35="",0,IF(AL35&gt;=z4,w4,IF(AL35&gt;=z3,w3,IF(AL35&gt;=zEntry,w2,IF(AND(AL35&gt;=ExitZ,BG34&gt;0),w2,0)))))</f>
        <v>0</v>
      </c>
      <c r="BH35" s="26" t="n">
        <f aca="false">IF(AM35="",0,IF(AM35&gt;=z4,w4,IF(AM35&gt;=z3,w3,IF(AM35&gt;=zEntry,w2,IF(AND(AM35&gt;=ExitZ,BH34&gt;0),w2,0)))))</f>
        <v>0</v>
      </c>
      <c r="BI35" s="26" t="n">
        <f aca="false">IF(AN35="",0,IF(AN35&gt;=z4,w4,IF(AN35&gt;=z3,w3,IF(AN35&gt;=zEntry,w2,IF(AND(AN35&gt;=ExitZ,BI34&gt;0),w2,0)))))</f>
        <v>0</v>
      </c>
      <c r="BJ35" s="26" t="n">
        <f aca="false">IF(AO35="",0,IF(AO35&gt;=z4,w4,IF(AO35&gt;=z3,w3,IF(AO35&gt;=zEntry,w2,IF(AND(AO35&gt;=ExitZ,BJ34&gt;0),w2,0)))))</f>
        <v>0</v>
      </c>
      <c r="BK35" s="26" t="n">
        <f aca="false">IF(AP35="",0,IF(AP35&gt;=z4,w4,IF(AP35&gt;=z3,w3,IF(AP35&gt;=zEntry,w2,IF(AND(AP35&gt;=ExitZ,BK34&gt;0),w2,0)))))</f>
        <v>0</v>
      </c>
      <c r="BL35" s="26" t="n">
        <f aca="false">IF(AQ35="",0,IF(AQ35&gt;=z4,w4,IF(AQ35&gt;=z3,w3,IF(AQ35&gt;=zEntry,w2,IF(AND(AQ35&gt;=ExitZ,BL34&gt;0),w2,0)))))</f>
        <v>0</v>
      </c>
      <c r="BM35" s="23" t="n">
        <f aca="false">IF(EMFX_Data!X34&gt;=EMFX_Data!Y34,EMFX_Data!AE35-EMFX_Data!AF35,EMFX_Data!AF35-EMFX_Data!AE35)</f>
        <v>0.00612744580136451</v>
      </c>
      <c r="BN35" s="23" t="n">
        <f aca="false">IF(EMFX_Data!X34&gt;=EMFX_Data!Z34,EMFX_Data!AE35-EMFX_Data!AG35,EMFX_Data!AG35-EMFX_Data!AE35)</f>
        <v>0.042575093721095</v>
      </c>
      <c r="BO35" s="23" t="n">
        <f aca="false">IF(EMFX_Data!X34&gt;=EMFX_Data!AA34,EMFX_Data!AE35-EMFX_Data!AH35,EMFX_Data!AH35-EMFX_Data!AE35)</f>
        <v>0.0101829327849303</v>
      </c>
      <c r="BP35" s="23" t="n">
        <f aca="false">IF(EMFX_Data!X34&gt;=EMFX_Data!AB34,EMFX_Data!AE35-EMFX_Data!AI35,EMFX_Data!AI35-EMFX_Data!AE35)</f>
        <v>-0.000323197730557355</v>
      </c>
      <c r="BQ35" s="23" t="n">
        <f aca="false">IF(EMFX_Data!X34&gt;=EMFX_Data!AC34,EMFX_Data!AE35-EMFX_Data!AJ35,EMFX_Data!AJ35-EMFX_Data!AE35)</f>
        <v>-0.0440900586317493</v>
      </c>
      <c r="BR35" s="23" t="n">
        <f aca="false">IF(EMFX_Data!X34&gt;=EMFX_Data!AD34,EMFX_Data!AE35-EMFX_Data!AK35,EMFX_Data!AK35-EMFX_Data!AE35)</f>
        <v>0.0227837649095331</v>
      </c>
      <c r="BS35" s="23" t="n">
        <f aca="false">IF(EMFX_Data!Y34&gt;=EMFX_Data!Z34,EMFX_Data!AF35-EMFX_Data!AG35,EMFX_Data!AG35-EMFX_Data!AF35)</f>
        <v>0.0487025395224595</v>
      </c>
      <c r="BT35" s="23" t="n">
        <f aca="false">IF(EMFX_Data!Y34&gt;=EMFX_Data!AA34,EMFX_Data!AF35-EMFX_Data!AH35,EMFX_Data!AH35-EMFX_Data!AF35)</f>
        <v>0.00405548698356579</v>
      </c>
      <c r="BU35" s="23" t="n">
        <f aca="false">IF(EMFX_Data!Y34&gt;=EMFX_Data!AB34,EMFX_Data!AF35-EMFX_Data!AI35,EMFX_Data!AI35-EMFX_Data!AF35)</f>
        <v>-0.00645064353192186</v>
      </c>
      <c r="BV35" s="23" t="n">
        <f aca="false">IF(EMFX_Data!Y34&gt;=EMFX_Data!AC34,EMFX_Data!AF35-EMFX_Data!AJ35,EMFX_Data!AJ35-EMFX_Data!AF35)</f>
        <v>-0.0379626128303848</v>
      </c>
      <c r="BW35" s="23" t="n">
        <f aca="false">IF(EMFX_Data!Y34&gt;=EMFX_Data!AD34,EMFX_Data!AF35-EMFX_Data!AK35,EMFX_Data!AK35-EMFX_Data!AF35)</f>
        <v>0.0166563191081685</v>
      </c>
      <c r="BX35" s="23" t="n">
        <f aca="false">IF(EMFX_Data!Z34&gt;=EMFX_Data!AA34,EMFX_Data!AG35-EMFX_Data!AH35,EMFX_Data!AH35-EMFX_Data!AG35)</f>
        <v>0.0527580265060253</v>
      </c>
      <c r="BY35" s="23" t="n">
        <f aca="false">IF(EMFX_Data!Z34&gt;=EMFX_Data!AB34,EMFX_Data!AG35-EMFX_Data!AI35,EMFX_Data!AI35-EMFX_Data!AG35)</f>
        <v>0.0422518959905376</v>
      </c>
      <c r="BZ35" s="23" t="n">
        <f aca="false">IF(EMFX_Data!Z34&gt;=EMFX_Data!AC34,EMFX_Data!AG35-EMFX_Data!AJ35,EMFX_Data!AJ35-EMFX_Data!AG35)</f>
        <v>-0.0866651523528443</v>
      </c>
      <c r="CA35" s="23" t="n">
        <f aca="false">IF(EMFX_Data!Z34&gt;=EMFX_Data!AD34,EMFX_Data!AG35-EMFX_Data!AK35,EMFX_Data!AK35-EMFX_Data!AG35)</f>
        <v>0.065358858630628</v>
      </c>
      <c r="CB35" s="23" t="n">
        <f aca="false">IF(EMFX_Data!AA34&gt;=EMFX_Data!AB34,EMFX_Data!AH35-EMFX_Data!AI35,EMFX_Data!AI35-EMFX_Data!AH35)</f>
        <v>0.0105061305154877</v>
      </c>
      <c r="CC35" s="23" t="n">
        <f aca="false">IF(EMFX_Data!AA34&gt;=EMFX_Data!AC34,EMFX_Data!AH35-EMFX_Data!AJ35,EMFX_Data!AJ35-EMFX_Data!AH35)</f>
        <v>-0.033907125846819</v>
      </c>
      <c r="CD35" s="23" t="n">
        <f aca="false">IF(EMFX_Data!AA34&gt;=EMFX_Data!AD34,EMFX_Data!AH35-EMFX_Data!AK35,EMFX_Data!AK35-EMFX_Data!AH35)</f>
        <v>-0.0126008321246028</v>
      </c>
      <c r="CE35" s="23" t="n">
        <f aca="false">IF(EMFX_Data!AB34&gt;=EMFX_Data!AC34,EMFX_Data!AI35-EMFX_Data!AJ35,EMFX_Data!AJ35-EMFX_Data!AI35)</f>
        <v>-0.0444132563623067</v>
      </c>
      <c r="CF35" s="23" t="n">
        <f aca="false">IF(EMFX_Data!AB34&gt;=EMFX_Data!AD34,EMFX_Data!AI35-EMFX_Data!AK35,EMFX_Data!AK35-EMFX_Data!AI35)</f>
        <v>0.0231069626400904</v>
      </c>
      <c r="CG35" s="23" t="n">
        <f aca="false">IF(EMFX_Data!AC34&gt;=EMFX_Data!AD34,EMFX_Data!AJ35-EMFX_Data!AK35,EMFX_Data!AK35-EMFX_Data!AJ35)</f>
        <v>-0.0213062937222163</v>
      </c>
      <c r="CH35" s="27" t="str">
        <f aca="false">IF(ROW()&lt;4+VolLB,"",STDEV(INDEX($BM:$BM,ROW()-VolLB+1):INDEX($BM:$BM,ROW()))*SQRT(12))</f>
        <v/>
      </c>
      <c r="CI35" s="27" t="str">
        <f aca="false">IF(ROW()&lt;4+VolLB,"",STDEV(INDEX($BN:$BN,ROW()-VolLB+1):INDEX($BN:$BN,ROW()))*SQRT(12))</f>
        <v/>
      </c>
      <c r="CJ35" s="27" t="str">
        <f aca="false">IF(ROW()&lt;4+VolLB,"",STDEV(INDEX($BO:$BO,ROW()-VolLB+1):INDEX($BO:$BO,ROW()))*SQRT(12))</f>
        <v/>
      </c>
      <c r="CK35" s="27" t="str">
        <f aca="false">IF(ROW()&lt;4+VolLB,"",STDEV(INDEX($BP:$BP,ROW()-VolLB+1):INDEX($BP:$BP,ROW()))*SQRT(12))</f>
        <v/>
      </c>
      <c r="CL35" s="27" t="str">
        <f aca="false">IF(ROW()&lt;4+VolLB,"",STDEV(INDEX($BQ:$BQ,ROW()-VolLB+1):INDEX($BQ:$BQ,ROW()))*SQRT(12))</f>
        <v/>
      </c>
      <c r="CM35" s="27" t="str">
        <f aca="false">IF(ROW()&lt;4+VolLB,"",STDEV(INDEX($BR:$BR,ROW()-VolLB+1):INDEX($BR:$BR,ROW()))*SQRT(12))</f>
        <v/>
      </c>
      <c r="CN35" s="27" t="str">
        <f aca="false">IF(ROW()&lt;4+VolLB,"",STDEV(INDEX($BS:$BS,ROW()-VolLB+1):INDEX($BS:$BS,ROW()))*SQRT(12))</f>
        <v/>
      </c>
      <c r="CO35" s="27" t="str">
        <f aca="false">IF(ROW()&lt;4+VolLB,"",STDEV(INDEX($BT:$BT,ROW()-VolLB+1):INDEX($BT:$BT,ROW()))*SQRT(12))</f>
        <v/>
      </c>
      <c r="CP35" s="27" t="str">
        <f aca="false">IF(ROW()&lt;4+VolLB,"",STDEV(INDEX($BU:$BU,ROW()-VolLB+1):INDEX($BU:$BU,ROW()))*SQRT(12))</f>
        <v/>
      </c>
      <c r="CQ35" s="27" t="str">
        <f aca="false">IF(ROW()&lt;4+VolLB,"",STDEV(INDEX($BV:$BV,ROW()-VolLB+1):INDEX($BV:$BV,ROW()))*SQRT(12))</f>
        <v/>
      </c>
      <c r="CR35" s="27" t="str">
        <f aca="false">IF(ROW()&lt;4+VolLB,"",STDEV(INDEX($BW:$BW,ROW()-VolLB+1):INDEX($BW:$BW,ROW()))*SQRT(12))</f>
        <v/>
      </c>
      <c r="CS35" s="27" t="str">
        <f aca="false">IF(ROW()&lt;4+VolLB,"",STDEV(INDEX($BX:$BX,ROW()-VolLB+1):INDEX($BX:$BX,ROW()))*SQRT(12))</f>
        <v/>
      </c>
      <c r="CT35" s="27" t="str">
        <f aca="false">IF(ROW()&lt;4+VolLB,"",STDEV(INDEX($BY:$BY,ROW()-VolLB+1):INDEX($BY:$BY,ROW()))*SQRT(12))</f>
        <v/>
      </c>
      <c r="CU35" s="27" t="str">
        <f aca="false">IF(ROW()&lt;4+VolLB,"",STDEV(INDEX($BZ:$BZ,ROW()-VolLB+1):INDEX($BZ:$BZ,ROW()))*SQRT(12))</f>
        <v/>
      </c>
      <c r="CV35" s="27" t="str">
        <f aca="false">IF(ROW()&lt;4+VolLB,"",STDEV(INDEX($CA:$CA,ROW()-VolLB+1):INDEX($CA:$CA,ROW()))*SQRT(12))</f>
        <v/>
      </c>
      <c r="CW35" s="27" t="str">
        <f aca="false">IF(ROW()&lt;4+VolLB,"",STDEV(INDEX($CB:$CB,ROW()-VolLB+1):INDEX($CB:$CB,ROW()))*SQRT(12))</f>
        <v/>
      </c>
      <c r="CX35" s="27" t="str">
        <f aca="false">IF(ROW()&lt;4+VolLB,"",STDEV(INDEX($CC:$CC,ROW()-VolLB+1):INDEX($CC:$CC,ROW()))*SQRT(12))</f>
        <v/>
      </c>
      <c r="CY35" s="27" t="str">
        <f aca="false">IF(ROW()&lt;4+VolLB,"",STDEV(INDEX($CD:$CD,ROW()-VolLB+1):INDEX($CD:$CD,ROW()))*SQRT(12))</f>
        <v/>
      </c>
      <c r="CZ35" s="27" t="str">
        <f aca="false">IF(ROW()&lt;4+VolLB,"",STDEV(INDEX($CE:$CE,ROW()-VolLB+1):INDEX($CE:$CE,ROW()))*SQRT(12))</f>
        <v/>
      </c>
      <c r="DA35" s="27" t="str">
        <f aca="false">IF(ROW()&lt;4+VolLB,"",STDEV(INDEX($CF:$CF,ROW()-VolLB+1):INDEX($CF:$CF,ROW()))*SQRT(12))</f>
        <v/>
      </c>
      <c r="DB35" s="27" t="str">
        <f aca="false">IF(ROW()&lt;4+VolLB,"",STDEV(INDEX($CG:$CG,ROW()-VolLB+1):INDEX($CG:$CG,ROW()))*SQRT(12))</f>
        <v/>
      </c>
      <c r="DC35" s="26" t="n">
        <f aca="false">IF(OR(AR35=0,CH35="",CH35=0),0,AR35*MIN(MaxScal,TgtVol/CH35))</f>
        <v>0</v>
      </c>
      <c r="DD35" s="26" t="n">
        <f aca="false">IF(OR(AS35=0,CI35="",CI35=0),0,AS35*MIN(MaxScal,TgtVol/CI35))</f>
        <v>0</v>
      </c>
      <c r="DE35" s="26" t="n">
        <f aca="false">IF(OR(AT35=0,CJ35="",CJ35=0),0,AT35*MIN(MaxScal,TgtVol/CJ35))</f>
        <v>0</v>
      </c>
      <c r="DF35" s="26" t="n">
        <f aca="false">IF(OR(AU35=0,CK35="",CK35=0),0,AU35*MIN(MaxScal,TgtVol/CK35))</f>
        <v>0</v>
      </c>
      <c r="DG35" s="26" t="n">
        <f aca="false">IF(OR(AV35=0,CL35="",CL35=0),0,AV35*MIN(MaxScal,TgtVol/CL35))</f>
        <v>0</v>
      </c>
      <c r="DH35" s="26" t="n">
        <f aca="false">IF(OR(AW35=0,CM35="",CM35=0),0,AW35*MIN(MaxScal,TgtVol/CM35))</f>
        <v>0</v>
      </c>
      <c r="DI35" s="26" t="n">
        <f aca="false">IF(OR(AX35=0,CN35="",CN35=0),0,AX35*MIN(MaxScal,TgtVol/CN35))</f>
        <v>0</v>
      </c>
      <c r="DJ35" s="26" t="n">
        <f aca="false">IF(OR(AY35=0,CO35="",CO35=0),0,AY35*MIN(MaxScal,TgtVol/CO35))</f>
        <v>0</v>
      </c>
      <c r="DK35" s="26" t="n">
        <f aca="false">IF(OR(AZ35=0,CP35="",CP35=0),0,AZ35*MIN(MaxScal,TgtVol/CP35))</f>
        <v>0</v>
      </c>
      <c r="DL35" s="26" t="n">
        <f aca="false">IF(OR(BA35=0,CQ35="",CQ35=0),0,BA35*MIN(MaxScal,TgtVol/CQ35))</f>
        <v>0</v>
      </c>
      <c r="DM35" s="26" t="n">
        <f aca="false">IF(OR(BB35=0,CR35="",CR35=0),0,BB35*MIN(MaxScal,TgtVol/CR35))</f>
        <v>0</v>
      </c>
      <c r="DN35" s="26" t="n">
        <f aca="false">IF(OR(BC35=0,CS35="",CS35=0),0,BC35*MIN(MaxScal,TgtVol/CS35))</f>
        <v>0</v>
      </c>
      <c r="DO35" s="26" t="n">
        <f aca="false">IF(OR(BD35=0,CT35="",CT35=0),0,BD35*MIN(MaxScal,TgtVol/CT35))</f>
        <v>0</v>
      </c>
      <c r="DP35" s="26" t="n">
        <f aca="false">IF(OR(BE35=0,CU35="",CU35=0),0,BE35*MIN(MaxScal,TgtVol/CU35))</f>
        <v>0</v>
      </c>
      <c r="DQ35" s="26" t="n">
        <f aca="false">IF(OR(BF35=0,CV35="",CV35=0),0,BF35*MIN(MaxScal,TgtVol/CV35))</f>
        <v>0</v>
      </c>
      <c r="DR35" s="26" t="n">
        <f aca="false">IF(OR(BG35=0,CW35="",CW35=0),0,BG35*MIN(MaxScal,TgtVol/CW35))</f>
        <v>0</v>
      </c>
      <c r="DS35" s="26" t="n">
        <f aca="false">IF(OR(BH35=0,CX35="",CX35=0),0,BH35*MIN(MaxScal,TgtVol/CX35))</f>
        <v>0</v>
      </c>
      <c r="DT35" s="26" t="n">
        <f aca="false">IF(OR(BI35=0,CY35="",CY35=0),0,BI35*MIN(MaxScal,TgtVol/CY35))</f>
        <v>0</v>
      </c>
      <c r="DU35" s="26" t="n">
        <f aca="false">IF(OR(BJ35=0,CZ35="",CZ35=0),0,BJ35*MIN(MaxScal,TgtVol/CZ35))</f>
        <v>0</v>
      </c>
      <c r="DV35" s="26" t="n">
        <f aca="false">IF(OR(BK35=0,DA35="",DA35=0),0,BK35*MIN(MaxScal,TgtVol/DA35))</f>
        <v>0</v>
      </c>
      <c r="DW35" s="26" t="n">
        <f aca="false">IF(OR(BL35=0,DB35="",DB35=0),0,BL35*MIN(MaxScal,TgtVol/DB35))</f>
        <v>0</v>
      </c>
      <c r="DX35" s="28" t="n">
        <f aca="false">IFERROR(DC34*BM35,"")</f>
        <v>0</v>
      </c>
      <c r="DY35" s="28" t="n">
        <f aca="false">IFERROR(DD34*BN35,"")</f>
        <v>0</v>
      </c>
      <c r="DZ35" s="28" t="n">
        <f aca="false">IFERROR(DE34*BO35,"")</f>
        <v>0</v>
      </c>
      <c r="EA35" s="28" t="n">
        <f aca="false">IFERROR(DF34*BP35,"")</f>
        <v>-0</v>
      </c>
      <c r="EB35" s="28" t="n">
        <f aca="false">IFERROR(DG34*BQ35,"")</f>
        <v>-0</v>
      </c>
      <c r="EC35" s="28" t="n">
        <f aca="false">IFERROR(DH34*BR35,"")</f>
        <v>0</v>
      </c>
      <c r="ED35" s="28" t="n">
        <f aca="false">IFERROR(DI34*BS35,"")</f>
        <v>0</v>
      </c>
      <c r="EE35" s="28" t="n">
        <f aca="false">IFERROR(DJ34*BT35,"")</f>
        <v>0</v>
      </c>
      <c r="EF35" s="28" t="n">
        <f aca="false">IFERROR(DK34*BU35,"")</f>
        <v>-0</v>
      </c>
      <c r="EG35" s="28" t="n">
        <f aca="false">IFERROR(DL34*BV35,"")</f>
        <v>-0</v>
      </c>
      <c r="EH35" s="28" t="n">
        <f aca="false">IFERROR(DM34*BW35,"")</f>
        <v>0</v>
      </c>
      <c r="EI35" s="28" t="n">
        <f aca="false">IFERROR(DN34*BX35,"")</f>
        <v>0</v>
      </c>
      <c r="EJ35" s="28" t="n">
        <f aca="false">IFERROR(DO34*BY35,"")</f>
        <v>0</v>
      </c>
      <c r="EK35" s="28" t="n">
        <f aca="false">IFERROR(DP34*BZ35,"")</f>
        <v>-0</v>
      </c>
      <c r="EL35" s="28" t="n">
        <f aca="false">IFERROR(DQ34*CA35,"")</f>
        <v>0</v>
      </c>
      <c r="EM35" s="28" t="n">
        <f aca="false">IFERROR(DR34*CB35,"")</f>
        <v>0</v>
      </c>
      <c r="EN35" s="28" t="n">
        <f aca="false">IFERROR(DS34*CC35,"")</f>
        <v>-0</v>
      </c>
      <c r="EO35" s="28" t="n">
        <f aca="false">IFERROR(DT34*CD35,"")</f>
        <v>-0</v>
      </c>
      <c r="EP35" s="28" t="n">
        <f aca="false">IFERROR(DU34*CE35,"")</f>
        <v>-0</v>
      </c>
      <c r="EQ35" s="28" t="n">
        <f aca="false">IFERROR(DV34*CF35,"")</f>
        <v>0</v>
      </c>
      <c r="ER35" s="28" t="n">
        <f aca="false">IFERROR(DW34*CG35,"")</f>
        <v>-0</v>
      </c>
      <c r="ES35" s="28" t="n">
        <f aca="false">IF(ROW()=4,"",SUM(DX35:ER35))</f>
        <v>0</v>
      </c>
      <c r="ET35" s="29" t="n">
        <f aca="false">COUNTIF(AR35:BL35,"&gt;0")</f>
        <v>0</v>
      </c>
    </row>
    <row r="36" customFormat="false" ht="15" hidden="false" customHeight="false" outlineLevel="0" collapsed="false">
      <c r="A36" s="19" t="n">
        <v>38990</v>
      </c>
      <c r="B36" s="23" t="n">
        <f aca="false">ABS(EMFX_Data!X36-EMFX_Data!Y36)</f>
        <v>0.0180080365870294</v>
      </c>
      <c r="C36" s="23" t="n">
        <f aca="false">ABS(EMFX_Data!X36-EMFX_Data!Z36)</f>
        <v>0.0647604031188083</v>
      </c>
      <c r="D36" s="23" t="n">
        <f aca="false">ABS(EMFX_Data!X36-EMFX_Data!AA36)</f>
        <v>0.0368965050564283</v>
      </c>
      <c r="E36" s="23" t="n">
        <f aca="false">ABS(EMFX_Data!X36-EMFX_Data!AB36)</f>
        <v>0.0129353596457715</v>
      </c>
      <c r="F36" s="23" t="n">
        <f aca="false">ABS(EMFX_Data!X36-EMFX_Data!AC36)</f>
        <v>0.0892807684589823</v>
      </c>
      <c r="G36" s="23" t="n">
        <f aca="false">ABS(EMFX_Data!X36-EMFX_Data!AD36)</f>
        <v>0.0216970822448372</v>
      </c>
      <c r="H36" s="23" t="n">
        <f aca="false">ABS(EMFX_Data!Y36-EMFX_Data!Z36)</f>
        <v>0.0827684397058377</v>
      </c>
      <c r="I36" s="23" t="n">
        <f aca="false">ABS(EMFX_Data!Y36-EMFX_Data!AA36)</f>
        <v>0.0549045416434577</v>
      </c>
      <c r="J36" s="23" t="n">
        <f aca="false">ABS(EMFX_Data!Y36-EMFX_Data!AB36)</f>
        <v>0.030943396232801</v>
      </c>
      <c r="K36" s="23" t="n">
        <f aca="false">ABS(EMFX_Data!Y36-EMFX_Data!AC36)</f>
        <v>0.0712727318719528</v>
      </c>
      <c r="L36" s="23" t="n">
        <f aca="false">ABS(EMFX_Data!Y36-EMFX_Data!AD36)</f>
        <v>0.0397051188318667</v>
      </c>
      <c r="M36" s="23" t="n">
        <f aca="false">ABS(EMFX_Data!Z36-EMFX_Data!AA36)</f>
        <v>0.02786389806238</v>
      </c>
      <c r="N36" s="23" t="n">
        <f aca="false">ABS(EMFX_Data!Z36-EMFX_Data!AB36)</f>
        <v>0.0518250434730367</v>
      </c>
      <c r="O36" s="23" t="n">
        <f aca="false">ABS(EMFX_Data!Z36-EMFX_Data!AC36)</f>
        <v>0.154041171577791</v>
      </c>
      <c r="P36" s="23" t="n">
        <f aca="false">ABS(EMFX_Data!Z36-EMFX_Data!AD36)</f>
        <v>0.043063320873971</v>
      </c>
      <c r="Q36" s="23" t="n">
        <f aca="false">ABS(EMFX_Data!AA36-EMFX_Data!AB36)</f>
        <v>0.0239611454106567</v>
      </c>
      <c r="R36" s="23" t="n">
        <f aca="false">ABS(EMFX_Data!AA36-EMFX_Data!AC36)</f>
        <v>0.126177273515411</v>
      </c>
      <c r="S36" s="23" t="n">
        <f aca="false">ABS(EMFX_Data!AA36-EMFX_Data!AD36)</f>
        <v>0.015199422811591</v>
      </c>
      <c r="T36" s="23" t="n">
        <f aca="false">ABS(EMFX_Data!AB36-EMFX_Data!AC36)</f>
        <v>0.102216128104754</v>
      </c>
      <c r="U36" s="23" t="n">
        <f aca="false">ABS(EMFX_Data!AB36-EMFX_Data!AD36)</f>
        <v>0.00876172259906571</v>
      </c>
      <c r="V36" s="23" t="n">
        <f aca="false">ABS(EMFX_Data!AC36-EMFX_Data!AD36)</f>
        <v>0.110977850703819</v>
      </c>
      <c r="W36" s="26" t="str">
        <f aca="false">IF(ROW()&lt;4+MinObs-1,"",IFERROR((B36-AVERAGE(B$4:B36))/STDEV(B$4:B36),""))</f>
        <v/>
      </c>
      <c r="X36" s="26" t="str">
        <f aca="false">IF(ROW()&lt;4+MinObs-1,"",IFERROR((C36-AVERAGE(C$4:C36))/STDEV(C$4:C36),""))</f>
        <v/>
      </c>
      <c r="Y36" s="26" t="str">
        <f aca="false">IF(ROW()&lt;4+MinObs-1,"",IFERROR((D36-AVERAGE(D$4:D36))/STDEV(D$4:D36),""))</f>
        <v/>
      </c>
      <c r="Z36" s="26" t="str">
        <f aca="false">IF(ROW()&lt;4+MinObs-1,"",IFERROR((E36-AVERAGE(E$4:E36))/STDEV(E$4:E36),""))</f>
        <v/>
      </c>
      <c r="AA36" s="26" t="str">
        <f aca="false">IF(ROW()&lt;4+MinObs-1,"",IFERROR((F36-AVERAGE(F$4:F36))/STDEV(F$4:F36),""))</f>
        <v/>
      </c>
      <c r="AB36" s="26" t="str">
        <f aca="false">IF(ROW()&lt;4+MinObs-1,"",IFERROR((G36-AVERAGE(G$4:G36))/STDEV(G$4:G36),""))</f>
        <v/>
      </c>
      <c r="AC36" s="26" t="str">
        <f aca="false">IF(ROW()&lt;4+MinObs-1,"",IFERROR((H36-AVERAGE(H$4:H36))/STDEV(H$4:H36),""))</f>
        <v/>
      </c>
      <c r="AD36" s="26" t="str">
        <f aca="false">IF(ROW()&lt;4+MinObs-1,"",IFERROR((I36-AVERAGE(I$4:I36))/STDEV(I$4:I36),""))</f>
        <v/>
      </c>
      <c r="AE36" s="26" t="str">
        <f aca="false">IF(ROW()&lt;4+MinObs-1,"",IFERROR((J36-AVERAGE(J$4:J36))/STDEV(J$4:J36),""))</f>
        <v/>
      </c>
      <c r="AF36" s="26" t="str">
        <f aca="false">IF(ROW()&lt;4+MinObs-1,"",IFERROR((K36-AVERAGE(K$4:K36))/STDEV(K$4:K36),""))</f>
        <v/>
      </c>
      <c r="AG36" s="26" t="str">
        <f aca="false">IF(ROW()&lt;4+MinObs-1,"",IFERROR((L36-AVERAGE(L$4:L36))/STDEV(L$4:L36),""))</f>
        <v/>
      </c>
      <c r="AH36" s="26" t="str">
        <f aca="false">IF(ROW()&lt;4+MinObs-1,"",IFERROR((M36-AVERAGE(M$4:M36))/STDEV(M$4:M36),""))</f>
        <v/>
      </c>
      <c r="AI36" s="26" t="str">
        <f aca="false">IF(ROW()&lt;4+MinObs-1,"",IFERROR((N36-AVERAGE(N$4:N36))/STDEV(N$4:N36),""))</f>
        <v/>
      </c>
      <c r="AJ36" s="26" t="str">
        <f aca="false">IF(ROW()&lt;4+MinObs-1,"",IFERROR((O36-AVERAGE(O$4:O36))/STDEV(O$4:O36),""))</f>
        <v/>
      </c>
      <c r="AK36" s="26" t="str">
        <f aca="false">IF(ROW()&lt;4+MinObs-1,"",IFERROR((P36-AVERAGE(P$4:P36))/STDEV(P$4:P36),""))</f>
        <v/>
      </c>
      <c r="AL36" s="26" t="str">
        <f aca="false">IF(ROW()&lt;4+MinObs-1,"",IFERROR((Q36-AVERAGE(Q$4:Q36))/STDEV(Q$4:Q36),""))</f>
        <v/>
      </c>
      <c r="AM36" s="26" t="str">
        <f aca="false">IF(ROW()&lt;4+MinObs-1,"",IFERROR((R36-AVERAGE(R$4:R36))/STDEV(R$4:R36),""))</f>
        <v/>
      </c>
      <c r="AN36" s="26" t="str">
        <f aca="false">IF(ROW()&lt;4+MinObs-1,"",IFERROR((S36-AVERAGE(S$4:S36))/STDEV(S$4:S36),""))</f>
        <v/>
      </c>
      <c r="AO36" s="26" t="str">
        <f aca="false">IF(ROW()&lt;4+MinObs-1,"",IFERROR((T36-AVERAGE(T$4:T36))/STDEV(T$4:T36),""))</f>
        <v/>
      </c>
      <c r="AP36" s="26" t="str">
        <f aca="false">IF(ROW()&lt;4+MinObs-1,"",IFERROR((U36-AVERAGE(U$4:U36))/STDEV(U$4:U36),""))</f>
        <v/>
      </c>
      <c r="AQ36" s="26" t="str">
        <f aca="false">IF(ROW()&lt;4+MinObs-1,"",IFERROR((V36-AVERAGE(V$4:V36))/STDEV(V$4:V36),""))</f>
        <v/>
      </c>
      <c r="AR36" s="26" t="n">
        <f aca="false">IF(W36="",0,IF(W36&gt;=z4,w4,IF(W36&gt;=z3,w3,IF(W36&gt;=zEntry,w2,IF(AND(W36&gt;=ExitZ,AR35&gt;0),w2,0)))))</f>
        <v>0</v>
      </c>
      <c r="AS36" s="26" t="n">
        <f aca="false">IF(X36="",0,IF(X36&gt;=z4,w4,IF(X36&gt;=z3,w3,IF(X36&gt;=zEntry,w2,IF(AND(X36&gt;=ExitZ,AS35&gt;0),w2,0)))))</f>
        <v>0</v>
      </c>
      <c r="AT36" s="26" t="n">
        <f aca="false">IF(Y36="",0,IF(Y36&gt;=z4,w4,IF(Y36&gt;=z3,w3,IF(Y36&gt;=zEntry,w2,IF(AND(Y36&gt;=ExitZ,AT35&gt;0),w2,0)))))</f>
        <v>0</v>
      </c>
      <c r="AU36" s="26" t="n">
        <f aca="false">IF(Z36="",0,IF(Z36&gt;=z4,w4,IF(Z36&gt;=z3,w3,IF(Z36&gt;=zEntry,w2,IF(AND(Z36&gt;=ExitZ,AU35&gt;0),w2,0)))))</f>
        <v>0</v>
      </c>
      <c r="AV36" s="26" t="n">
        <f aca="false">IF(AA36="",0,IF(AA36&gt;=z4,w4,IF(AA36&gt;=z3,w3,IF(AA36&gt;=zEntry,w2,IF(AND(AA36&gt;=ExitZ,AV35&gt;0),w2,0)))))</f>
        <v>0</v>
      </c>
      <c r="AW36" s="26" t="n">
        <f aca="false">IF(AB36="",0,IF(AB36&gt;=z4,w4,IF(AB36&gt;=z3,w3,IF(AB36&gt;=zEntry,w2,IF(AND(AB36&gt;=ExitZ,AW35&gt;0),w2,0)))))</f>
        <v>0</v>
      </c>
      <c r="AX36" s="26" t="n">
        <f aca="false">IF(AC36="",0,IF(AC36&gt;=z4,w4,IF(AC36&gt;=z3,w3,IF(AC36&gt;=zEntry,w2,IF(AND(AC36&gt;=ExitZ,AX35&gt;0),w2,0)))))</f>
        <v>0</v>
      </c>
      <c r="AY36" s="26" t="n">
        <f aca="false">IF(AD36="",0,IF(AD36&gt;=z4,w4,IF(AD36&gt;=z3,w3,IF(AD36&gt;=zEntry,w2,IF(AND(AD36&gt;=ExitZ,AY35&gt;0),w2,0)))))</f>
        <v>0</v>
      </c>
      <c r="AZ36" s="26" t="n">
        <f aca="false">IF(AE36="",0,IF(AE36&gt;=z4,w4,IF(AE36&gt;=z3,w3,IF(AE36&gt;=zEntry,w2,IF(AND(AE36&gt;=ExitZ,AZ35&gt;0),w2,0)))))</f>
        <v>0</v>
      </c>
      <c r="BA36" s="26" t="n">
        <f aca="false">IF(AF36="",0,IF(AF36&gt;=z4,w4,IF(AF36&gt;=z3,w3,IF(AF36&gt;=zEntry,w2,IF(AND(AF36&gt;=ExitZ,BA35&gt;0),w2,0)))))</f>
        <v>0</v>
      </c>
      <c r="BB36" s="26" t="n">
        <f aca="false">IF(AG36="",0,IF(AG36&gt;=z4,w4,IF(AG36&gt;=z3,w3,IF(AG36&gt;=zEntry,w2,IF(AND(AG36&gt;=ExitZ,BB35&gt;0),w2,0)))))</f>
        <v>0</v>
      </c>
      <c r="BC36" s="26" t="n">
        <f aca="false">IF(AH36="",0,IF(AH36&gt;=z4,w4,IF(AH36&gt;=z3,w3,IF(AH36&gt;=zEntry,w2,IF(AND(AH36&gt;=ExitZ,BC35&gt;0),w2,0)))))</f>
        <v>0</v>
      </c>
      <c r="BD36" s="26" t="n">
        <f aca="false">IF(AI36="",0,IF(AI36&gt;=z4,w4,IF(AI36&gt;=z3,w3,IF(AI36&gt;=zEntry,w2,IF(AND(AI36&gt;=ExitZ,BD35&gt;0),w2,0)))))</f>
        <v>0</v>
      </c>
      <c r="BE36" s="26" t="n">
        <f aca="false">IF(AJ36="",0,IF(AJ36&gt;=z4,w4,IF(AJ36&gt;=z3,w3,IF(AJ36&gt;=zEntry,w2,IF(AND(AJ36&gt;=ExitZ,BE35&gt;0),w2,0)))))</f>
        <v>0</v>
      </c>
      <c r="BF36" s="26" t="n">
        <f aca="false">IF(AK36="",0,IF(AK36&gt;=z4,w4,IF(AK36&gt;=z3,w3,IF(AK36&gt;=zEntry,w2,IF(AND(AK36&gt;=ExitZ,BF35&gt;0),w2,0)))))</f>
        <v>0</v>
      </c>
      <c r="BG36" s="26" t="n">
        <f aca="false">IF(AL36="",0,IF(AL36&gt;=z4,w4,IF(AL36&gt;=z3,w3,IF(AL36&gt;=zEntry,w2,IF(AND(AL36&gt;=ExitZ,BG35&gt;0),w2,0)))))</f>
        <v>0</v>
      </c>
      <c r="BH36" s="26" t="n">
        <f aca="false">IF(AM36="",0,IF(AM36&gt;=z4,w4,IF(AM36&gt;=z3,w3,IF(AM36&gt;=zEntry,w2,IF(AND(AM36&gt;=ExitZ,BH35&gt;0),w2,0)))))</f>
        <v>0</v>
      </c>
      <c r="BI36" s="26" t="n">
        <f aca="false">IF(AN36="",0,IF(AN36&gt;=z4,w4,IF(AN36&gt;=z3,w3,IF(AN36&gt;=zEntry,w2,IF(AND(AN36&gt;=ExitZ,BI35&gt;0),w2,0)))))</f>
        <v>0</v>
      </c>
      <c r="BJ36" s="26" t="n">
        <f aca="false">IF(AO36="",0,IF(AO36&gt;=z4,w4,IF(AO36&gt;=z3,w3,IF(AO36&gt;=zEntry,w2,IF(AND(AO36&gt;=ExitZ,BJ35&gt;0),w2,0)))))</f>
        <v>0</v>
      </c>
      <c r="BK36" s="26" t="n">
        <f aca="false">IF(AP36="",0,IF(AP36&gt;=z4,w4,IF(AP36&gt;=z3,w3,IF(AP36&gt;=zEntry,w2,IF(AND(AP36&gt;=ExitZ,BK35&gt;0),w2,0)))))</f>
        <v>0</v>
      </c>
      <c r="BL36" s="26" t="n">
        <f aca="false">IF(AQ36="",0,IF(AQ36&gt;=z4,w4,IF(AQ36&gt;=z3,w3,IF(AQ36&gt;=zEntry,w2,IF(AND(AQ36&gt;=ExitZ,BL35&gt;0),w2,0)))))</f>
        <v>0</v>
      </c>
      <c r="BM36" s="23" t="n">
        <f aca="false">IF(EMFX_Data!X35&gt;=EMFX_Data!Y35,EMFX_Data!AE36-EMFX_Data!AF36,EMFX_Data!AF36-EMFX_Data!AE36)</f>
        <v>0.0576616432003677</v>
      </c>
      <c r="BN36" s="23" t="n">
        <f aca="false">IF(EMFX_Data!X35&gt;=EMFX_Data!Z35,EMFX_Data!AE36-EMFX_Data!AG36,EMFX_Data!AG36-EMFX_Data!AE36)</f>
        <v>-0.0439531584494284</v>
      </c>
      <c r="BO36" s="23" t="n">
        <f aca="false">IF(EMFX_Data!X35&gt;=EMFX_Data!AA35,EMFX_Data!AE36-EMFX_Data!AH36,EMFX_Data!AH36-EMFX_Data!AE36)</f>
        <v>0.0527184691436281</v>
      </c>
      <c r="BP36" s="23" t="n">
        <f aca="false">IF(EMFX_Data!X35&gt;=EMFX_Data!AB35,EMFX_Data!AE36-EMFX_Data!AI36,EMFX_Data!AI36-EMFX_Data!AE36)</f>
        <v>0.0386864638835341</v>
      </c>
      <c r="BQ36" s="23" t="n">
        <f aca="false">IF(EMFX_Data!X35&gt;=EMFX_Data!AC35,EMFX_Data!AE36-EMFX_Data!AJ36,EMFX_Data!AJ36-EMFX_Data!AE36)</f>
        <v>0.0246032542155248</v>
      </c>
      <c r="BR36" s="23" t="n">
        <f aca="false">IF(EMFX_Data!X35&gt;=EMFX_Data!AD35,EMFX_Data!AE36-EMFX_Data!AK36,EMFX_Data!AK36-EMFX_Data!AE36)</f>
        <v>0.038106807765757</v>
      </c>
      <c r="BS36" s="23" t="n">
        <f aca="false">IF(EMFX_Data!Y35&gt;=EMFX_Data!Z35,EMFX_Data!AF36-EMFX_Data!AG36,EMFX_Data!AG36-EMFX_Data!AF36)</f>
        <v>0.101614801649796</v>
      </c>
      <c r="BT36" s="23" t="n">
        <f aca="false">IF(EMFX_Data!Y35&gt;=EMFX_Data!AA35,EMFX_Data!AF36-EMFX_Data!AH36,EMFX_Data!AH36-EMFX_Data!AF36)</f>
        <v>-0.00494317405673954</v>
      </c>
      <c r="BU36" s="23" t="n">
        <f aca="false">IF(EMFX_Data!Y35&gt;=EMFX_Data!AB35,EMFX_Data!AF36-EMFX_Data!AI36,EMFX_Data!AI36-EMFX_Data!AF36)</f>
        <v>-0.0189751793168336</v>
      </c>
      <c r="BV36" s="23" t="n">
        <f aca="false">IF(EMFX_Data!Y35&gt;=EMFX_Data!AC35,EMFX_Data!AF36-EMFX_Data!AJ36,EMFX_Data!AJ36-EMFX_Data!AF36)</f>
        <v>0.0822648974158925</v>
      </c>
      <c r="BW36" s="23" t="n">
        <f aca="false">IF(EMFX_Data!Y35&gt;=EMFX_Data!AD35,EMFX_Data!AF36-EMFX_Data!AK36,EMFX_Data!AK36-EMFX_Data!AF36)</f>
        <v>-0.0195548354346107</v>
      </c>
      <c r="BX36" s="23" t="n">
        <f aca="false">IF(EMFX_Data!Z35&gt;=EMFX_Data!AA35,EMFX_Data!AG36-EMFX_Data!AH36,EMFX_Data!AH36-EMFX_Data!AG36)</f>
        <v>0.0966716275930565</v>
      </c>
      <c r="BY36" s="23" t="n">
        <f aca="false">IF(EMFX_Data!Z35&gt;=EMFX_Data!AB35,EMFX_Data!AG36-EMFX_Data!AI36,EMFX_Data!AI36-EMFX_Data!AG36)</f>
        <v>0.0826396223329624</v>
      </c>
      <c r="BZ36" s="23" t="n">
        <f aca="false">IF(EMFX_Data!Z35&gt;=EMFX_Data!AC35,EMFX_Data!AG36-EMFX_Data!AJ36,EMFX_Data!AJ36-EMFX_Data!AG36)</f>
        <v>-0.0193499042339036</v>
      </c>
      <c r="CA36" s="23" t="n">
        <f aca="false">IF(EMFX_Data!Z35&gt;=EMFX_Data!AD35,EMFX_Data!AG36-EMFX_Data!AK36,EMFX_Data!AK36-EMFX_Data!AG36)</f>
        <v>0.0820599662151854</v>
      </c>
      <c r="CB36" s="23" t="n">
        <f aca="false">IF(EMFX_Data!AA35&gt;=EMFX_Data!AB35,EMFX_Data!AH36-EMFX_Data!AI36,EMFX_Data!AI36-EMFX_Data!AH36)</f>
        <v>0.0140320052600941</v>
      </c>
      <c r="CC36" s="23" t="n">
        <f aca="false">IF(EMFX_Data!AA35&gt;=EMFX_Data!AC35,EMFX_Data!AH36-EMFX_Data!AJ36,EMFX_Data!AJ36-EMFX_Data!AH36)</f>
        <v>0.0773217233591529</v>
      </c>
      <c r="CD36" s="23" t="n">
        <f aca="false">IF(EMFX_Data!AA35&gt;=EMFX_Data!AD35,EMFX_Data!AH36-EMFX_Data!AK36,EMFX_Data!AK36-EMFX_Data!AH36)</f>
        <v>0.0146116613778711</v>
      </c>
      <c r="CE36" s="23" t="n">
        <f aca="false">IF(EMFX_Data!AB35&gt;=EMFX_Data!AC35,EMFX_Data!AI36-EMFX_Data!AJ36,EMFX_Data!AJ36-EMFX_Data!AI36)</f>
        <v>0.0632897180990589</v>
      </c>
      <c r="CF36" s="23" t="n">
        <f aca="false">IF(EMFX_Data!AB35&gt;=EMFX_Data!AD35,EMFX_Data!AI36-EMFX_Data!AK36,EMFX_Data!AK36-EMFX_Data!AI36)</f>
        <v>-0.000579656117777064</v>
      </c>
      <c r="CG36" s="23" t="n">
        <f aca="false">IF(EMFX_Data!AC35&gt;=EMFX_Data!AD35,EMFX_Data!AJ36-EMFX_Data!AK36,EMFX_Data!AK36-EMFX_Data!AJ36)</f>
        <v>0.0627100619812818</v>
      </c>
      <c r="CH36" s="27" t="str">
        <f aca="false">IF(ROW()&lt;4+VolLB,"",STDEV(INDEX($BM:$BM,ROW()-VolLB+1):INDEX($BM:$BM,ROW()))*SQRT(12))</f>
        <v/>
      </c>
      <c r="CI36" s="27" t="str">
        <f aca="false">IF(ROW()&lt;4+VolLB,"",STDEV(INDEX($BN:$BN,ROW()-VolLB+1):INDEX($BN:$BN,ROW()))*SQRT(12))</f>
        <v/>
      </c>
      <c r="CJ36" s="27" t="str">
        <f aca="false">IF(ROW()&lt;4+VolLB,"",STDEV(INDEX($BO:$BO,ROW()-VolLB+1):INDEX($BO:$BO,ROW()))*SQRT(12))</f>
        <v/>
      </c>
      <c r="CK36" s="27" t="str">
        <f aca="false">IF(ROW()&lt;4+VolLB,"",STDEV(INDEX($BP:$BP,ROW()-VolLB+1):INDEX($BP:$BP,ROW()))*SQRT(12))</f>
        <v/>
      </c>
      <c r="CL36" s="27" t="str">
        <f aca="false">IF(ROW()&lt;4+VolLB,"",STDEV(INDEX($BQ:$BQ,ROW()-VolLB+1):INDEX($BQ:$BQ,ROW()))*SQRT(12))</f>
        <v/>
      </c>
      <c r="CM36" s="27" t="str">
        <f aca="false">IF(ROW()&lt;4+VolLB,"",STDEV(INDEX($BR:$BR,ROW()-VolLB+1):INDEX($BR:$BR,ROW()))*SQRT(12))</f>
        <v/>
      </c>
      <c r="CN36" s="27" t="str">
        <f aca="false">IF(ROW()&lt;4+VolLB,"",STDEV(INDEX($BS:$BS,ROW()-VolLB+1):INDEX($BS:$BS,ROW()))*SQRT(12))</f>
        <v/>
      </c>
      <c r="CO36" s="27" t="str">
        <f aca="false">IF(ROW()&lt;4+VolLB,"",STDEV(INDEX($BT:$BT,ROW()-VolLB+1):INDEX($BT:$BT,ROW()))*SQRT(12))</f>
        <v/>
      </c>
      <c r="CP36" s="27" t="str">
        <f aca="false">IF(ROW()&lt;4+VolLB,"",STDEV(INDEX($BU:$BU,ROW()-VolLB+1):INDEX($BU:$BU,ROW()))*SQRT(12))</f>
        <v/>
      </c>
      <c r="CQ36" s="27" t="str">
        <f aca="false">IF(ROW()&lt;4+VolLB,"",STDEV(INDEX($BV:$BV,ROW()-VolLB+1):INDEX($BV:$BV,ROW()))*SQRT(12))</f>
        <v/>
      </c>
      <c r="CR36" s="27" t="str">
        <f aca="false">IF(ROW()&lt;4+VolLB,"",STDEV(INDEX($BW:$BW,ROW()-VolLB+1):INDEX($BW:$BW,ROW()))*SQRT(12))</f>
        <v/>
      </c>
      <c r="CS36" s="27" t="str">
        <f aca="false">IF(ROW()&lt;4+VolLB,"",STDEV(INDEX($BX:$BX,ROW()-VolLB+1):INDEX($BX:$BX,ROW()))*SQRT(12))</f>
        <v/>
      </c>
      <c r="CT36" s="27" t="str">
        <f aca="false">IF(ROW()&lt;4+VolLB,"",STDEV(INDEX($BY:$BY,ROW()-VolLB+1):INDEX($BY:$BY,ROW()))*SQRT(12))</f>
        <v/>
      </c>
      <c r="CU36" s="27" t="str">
        <f aca="false">IF(ROW()&lt;4+VolLB,"",STDEV(INDEX($BZ:$BZ,ROW()-VolLB+1):INDEX($BZ:$BZ,ROW()))*SQRT(12))</f>
        <v/>
      </c>
      <c r="CV36" s="27" t="str">
        <f aca="false">IF(ROW()&lt;4+VolLB,"",STDEV(INDEX($CA:$CA,ROW()-VolLB+1):INDEX($CA:$CA,ROW()))*SQRT(12))</f>
        <v/>
      </c>
      <c r="CW36" s="27" t="str">
        <f aca="false">IF(ROW()&lt;4+VolLB,"",STDEV(INDEX($CB:$CB,ROW()-VolLB+1):INDEX($CB:$CB,ROW()))*SQRT(12))</f>
        <v/>
      </c>
      <c r="CX36" s="27" t="str">
        <f aca="false">IF(ROW()&lt;4+VolLB,"",STDEV(INDEX($CC:$CC,ROW()-VolLB+1):INDEX($CC:$CC,ROW()))*SQRT(12))</f>
        <v/>
      </c>
      <c r="CY36" s="27" t="str">
        <f aca="false">IF(ROW()&lt;4+VolLB,"",STDEV(INDEX($CD:$CD,ROW()-VolLB+1):INDEX($CD:$CD,ROW()))*SQRT(12))</f>
        <v/>
      </c>
      <c r="CZ36" s="27" t="str">
        <f aca="false">IF(ROW()&lt;4+VolLB,"",STDEV(INDEX($CE:$CE,ROW()-VolLB+1):INDEX($CE:$CE,ROW()))*SQRT(12))</f>
        <v/>
      </c>
      <c r="DA36" s="27" t="str">
        <f aca="false">IF(ROW()&lt;4+VolLB,"",STDEV(INDEX($CF:$CF,ROW()-VolLB+1):INDEX($CF:$CF,ROW()))*SQRT(12))</f>
        <v/>
      </c>
      <c r="DB36" s="27" t="str">
        <f aca="false">IF(ROW()&lt;4+VolLB,"",STDEV(INDEX($CG:$CG,ROW()-VolLB+1):INDEX($CG:$CG,ROW()))*SQRT(12))</f>
        <v/>
      </c>
      <c r="DC36" s="26" t="n">
        <f aca="false">IF(OR(AR36=0,CH36="",CH36=0),0,AR36*MIN(MaxScal,TgtVol/CH36))</f>
        <v>0</v>
      </c>
      <c r="DD36" s="26" t="n">
        <f aca="false">IF(OR(AS36=0,CI36="",CI36=0),0,AS36*MIN(MaxScal,TgtVol/CI36))</f>
        <v>0</v>
      </c>
      <c r="DE36" s="26" t="n">
        <f aca="false">IF(OR(AT36=0,CJ36="",CJ36=0),0,AT36*MIN(MaxScal,TgtVol/CJ36))</f>
        <v>0</v>
      </c>
      <c r="DF36" s="26" t="n">
        <f aca="false">IF(OR(AU36=0,CK36="",CK36=0),0,AU36*MIN(MaxScal,TgtVol/CK36))</f>
        <v>0</v>
      </c>
      <c r="DG36" s="26" t="n">
        <f aca="false">IF(OR(AV36=0,CL36="",CL36=0),0,AV36*MIN(MaxScal,TgtVol/CL36))</f>
        <v>0</v>
      </c>
      <c r="DH36" s="26" t="n">
        <f aca="false">IF(OR(AW36=0,CM36="",CM36=0),0,AW36*MIN(MaxScal,TgtVol/CM36))</f>
        <v>0</v>
      </c>
      <c r="DI36" s="26" t="n">
        <f aca="false">IF(OR(AX36=0,CN36="",CN36=0),0,AX36*MIN(MaxScal,TgtVol/CN36))</f>
        <v>0</v>
      </c>
      <c r="DJ36" s="26" t="n">
        <f aca="false">IF(OR(AY36=0,CO36="",CO36=0),0,AY36*MIN(MaxScal,TgtVol/CO36))</f>
        <v>0</v>
      </c>
      <c r="DK36" s="26" t="n">
        <f aca="false">IF(OR(AZ36=0,CP36="",CP36=0),0,AZ36*MIN(MaxScal,TgtVol/CP36))</f>
        <v>0</v>
      </c>
      <c r="DL36" s="26" t="n">
        <f aca="false">IF(OR(BA36=0,CQ36="",CQ36=0),0,BA36*MIN(MaxScal,TgtVol/CQ36))</f>
        <v>0</v>
      </c>
      <c r="DM36" s="26" t="n">
        <f aca="false">IF(OR(BB36=0,CR36="",CR36=0),0,BB36*MIN(MaxScal,TgtVol/CR36))</f>
        <v>0</v>
      </c>
      <c r="DN36" s="26" t="n">
        <f aca="false">IF(OR(BC36=0,CS36="",CS36=0),0,BC36*MIN(MaxScal,TgtVol/CS36))</f>
        <v>0</v>
      </c>
      <c r="DO36" s="26" t="n">
        <f aca="false">IF(OR(BD36=0,CT36="",CT36=0),0,BD36*MIN(MaxScal,TgtVol/CT36))</f>
        <v>0</v>
      </c>
      <c r="DP36" s="26" t="n">
        <f aca="false">IF(OR(BE36=0,CU36="",CU36=0),0,BE36*MIN(MaxScal,TgtVol/CU36))</f>
        <v>0</v>
      </c>
      <c r="DQ36" s="26" t="n">
        <f aca="false">IF(OR(BF36=0,CV36="",CV36=0),0,BF36*MIN(MaxScal,TgtVol/CV36))</f>
        <v>0</v>
      </c>
      <c r="DR36" s="26" t="n">
        <f aca="false">IF(OR(BG36=0,CW36="",CW36=0),0,BG36*MIN(MaxScal,TgtVol/CW36))</f>
        <v>0</v>
      </c>
      <c r="DS36" s="26" t="n">
        <f aca="false">IF(OR(BH36=0,CX36="",CX36=0),0,BH36*MIN(MaxScal,TgtVol/CX36))</f>
        <v>0</v>
      </c>
      <c r="DT36" s="26" t="n">
        <f aca="false">IF(OR(BI36=0,CY36="",CY36=0),0,BI36*MIN(MaxScal,TgtVol/CY36))</f>
        <v>0</v>
      </c>
      <c r="DU36" s="26" t="n">
        <f aca="false">IF(OR(BJ36=0,CZ36="",CZ36=0),0,BJ36*MIN(MaxScal,TgtVol/CZ36))</f>
        <v>0</v>
      </c>
      <c r="DV36" s="26" t="n">
        <f aca="false">IF(OR(BK36=0,DA36="",DA36=0),0,BK36*MIN(MaxScal,TgtVol/DA36))</f>
        <v>0</v>
      </c>
      <c r="DW36" s="26" t="n">
        <f aca="false">IF(OR(BL36=0,DB36="",DB36=0),0,BL36*MIN(MaxScal,TgtVol/DB36))</f>
        <v>0</v>
      </c>
      <c r="DX36" s="28" t="n">
        <f aca="false">IFERROR(DC35*BM36,"")</f>
        <v>0</v>
      </c>
      <c r="DY36" s="28" t="n">
        <f aca="false">IFERROR(DD35*BN36,"")</f>
        <v>-0</v>
      </c>
      <c r="DZ36" s="28" t="n">
        <f aca="false">IFERROR(DE35*BO36,"")</f>
        <v>0</v>
      </c>
      <c r="EA36" s="28" t="n">
        <f aca="false">IFERROR(DF35*BP36,"")</f>
        <v>0</v>
      </c>
      <c r="EB36" s="28" t="n">
        <f aca="false">IFERROR(DG35*BQ36,"")</f>
        <v>0</v>
      </c>
      <c r="EC36" s="28" t="n">
        <f aca="false">IFERROR(DH35*BR36,"")</f>
        <v>0</v>
      </c>
      <c r="ED36" s="28" t="n">
        <f aca="false">IFERROR(DI35*BS36,"")</f>
        <v>0</v>
      </c>
      <c r="EE36" s="28" t="n">
        <f aca="false">IFERROR(DJ35*BT36,"")</f>
        <v>-0</v>
      </c>
      <c r="EF36" s="28" t="n">
        <f aca="false">IFERROR(DK35*BU36,"")</f>
        <v>-0</v>
      </c>
      <c r="EG36" s="28" t="n">
        <f aca="false">IFERROR(DL35*BV36,"")</f>
        <v>0</v>
      </c>
      <c r="EH36" s="28" t="n">
        <f aca="false">IFERROR(DM35*BW36,"")</f>
        <v>-0</v>
      </c>
      <c r="EI36" s="28" t="n">
        <f aca="false">IFERROR(DN35*BX36,"")</f>
        <v>0</v>
      </c>
      <c r="EJ36" s="28" t="n">
        <f aca="false">IFERROR(DO35*BY36,"")</f>
        <v>0</v>
      </c>
      <c r="EK36" s="28" t="n">
        <f aca="false">IFERROR(DP35*BZ36,"")</f>
        <v>-0</v>
      </c>
      <c r="EL36" s="28" t="n">
        <f aca="false">IFERROR(DQ35*CA36,"")</f>
        <v>0</v>
      </c>
      <c r="EM36" s="28" t="n">
        <f aca="false">IFERROR(DR35*CB36,"")</f>
        <v>0</v>
      </c>
      <c r="EN36" s="28" t="n">
        <f aca="false">IFERROR(DS35*CC36,"")</f>
        <v>0</v>
      </c>
      <c r="EO36" s="28" t="n">
        <f aca="false">IFERROR(DT35*CD36,"")</f>
        <v>0</v>
      </c>
      <c r="EP36" s="28" t="n">
        <f aca="false">IFERROR(DU35*CE36,"")</f>
        <v>0</v>
      </c>
      <c r="EQ36" s="28" t="n">
        <f aca="false">IFERROR(DV35*CF36,"")</f>
        <v>-0</v>
      </c>
      <c r="ER36" s="28" t="n">
        <f aca="false">IFERROR(DW35*CG36,"")</f>
        <v>0</v>
      </c>
      <c r="ES36" s="28" t="n">
        <f aca="false">IF(ROW()=4,"",SUM(DX36:ER36))</f>
        <v>0</v>
      </c>
      <c r="ET36" s="29" t="n">
        <f aca="false">COUNTIF(AR36:BL36,"&gt;0")</f>
        <v>0</v>
      </c>
    </row>
    <row r="37" customFormat="false" ht="15" hidden="false" customHeight="false" outlineLevel="0" collapsed="false">
      <c r="A37" s="19" t="n">
        <v>39021</v>
      </c>
      <c r="B37" s="23" t="n">
        <f aca="false">ABS(EMFX_Data!X37-EMFX_Data!Y37)</f>
        <v>0.0175590777447852</v>
      </c>
      <c r="C37" s="23" t="n">
        <f aca="false">ABS(EMFX_Data!X37-EMFX_Data!Z37)</f>
        <v>0.0258806246944063</v>
      </c>
      <c r="D37" s="23" t="n">
        <f aca="false">ABS(EMFX_Data!X37-EMFX_Data!AA37)</f>
        <v>0.0152948723226931</v>
      </c>
      <c r="E37" s="23" t="n">
        <f aca="false">ABS(EMFX_Data!X37-EMFX_Data!AB37)</f>
        <v>0.00305458502534606</v>
      </c>
      <c r="F37" s="23" t="n">
        <f aca="false">ABS(EMFX_Data!X37-EMFX_Data!AC37)</f>
        <v>0.0769614870988944</v>
      </c>
      <c r="G37" s="23" t="n">
        <f aca="false">ABS(EMFX_Data!X37-EMFX_Data!AD37)</f>
        <v>0.0020893667591686</v>
      </c>
      <c r="H37" s="23" t="n">
        <f aca="false">ABS(EMFX_Data!Y37-EMFX_Data!Z37)</f>
        <v>0.0434397024391915</v>
      </c>
      <c r="I37" s="23" t="n">
        <f aca="false">ABS(EMFX_Data!Y37-EMFX_Data!AA37)</f>
        <v>0.00226420542209205</v>
      </c>
      <c r="J37" s="23" t="n">
        <f aca="false">ABS(EMFX_Data!Y37-EMFX_Data!AB37)</f>
        <v>0.0145044927194391</v>
      </c>
      <c r="K37" s="23" t="n">
        <f aca="false">ABS(EMFX_Data!Y37-EMFX_Data!AC37)</f>
        <v>0.0594024093541092</v>
      </c>
      <c r="L37" s="23" t="n">
        <f aca="false">ABS(EMFX_Data!Y37-EMFX_Data!AD37)</f>
        <v>0.0154697109856166</v>
      </c>
      <c r="M37" s="23" t="n">
        <f aca="false">ABS(EMFX_Data!Z37-EMFX_Data!AA37)</f>
        <v>0.0411754970170994</v>
      </c>
      <c r="N37" s="23" t="n">
        <f aca="false">ABS(EMFX_Data!Z37-EMFX_Data!AB37)</f>
        <v>0.0289352097197524</v>
      </c>
      <c r="O37" s="23" t="n">
        <f aca="false">ABS(EMFX_Data!Z37-EMFX_Data!AC37)</f>
        <v>0.102842111793301</v>
      </c>
      <c r="P37" s="23" t="n">
        <f aca="false">ABS(EMFX_Data!Z37-EMFX_Data!AD37)</f>
        <v>0.0279699914535749</v>
      </c>
      <c r="Q37" s="23" t="n">
        <f aca="false">ABS(EMFX_Data!AA37-EMFX_Data!AB37)</f>
        <v>0.0122402872973471</v>
      </c>
      <c r="R37" s="23" t="n">
        <f aca="false">ABS(EMFX_Data!AA37-EMFX_Data!AC37)</f>
        <v>0.0616666147762013</v>
      </c>
      <c r="S37" s="23" t="n">
        <f aca="false">ABS(EMFX_Data!AA37-EMFX_Data!AD37)</f>
        <v>0.0132055055635245</v>
      </c>
      <c r="T37" s="23" t="n">
        <f aca="false">ABS(EMFX_Data!AB37-EMFX_Data!AC37)</f>
        <v>0.0739069020735483</v>
      </c>
      <c r="U37" s="23" t="n">
        <f aca="false">ABS(EMFX_Data!AB37-EMFX_Data!AD37)</f>
        <v>0.000965218266177459</v>
      </c>
      <c r="V37" s="23" t="n">
        <f aca="false">ABS(EMFX_Data!AC37-EMFX_Data!AD37)</f>
        <v>0.0748721203397258</v>
      </c>
      <c r="W37" s="26" t="str">
        <f aca="false">IF(ROW()&lt;4+MinObs-1,"",IFERROR((B37-AVERAGE(B$4:B37))/STDEV(B$4:B37),""))</f>
        <v/>
      </c>
      <c r="X37" s="26" t="str">
        <f aca="false">IF(ROW()&lt;4+MinObs-1,"",IFERROR((C37-AVERAGE(C$4:C37))/STDEV(C$4:C37),""))</f>
        <v/>
      </c>
      <c r="Y37" s="26" t="str">
        <f aca="false">IF(ROW()&lt;4+MinObs-1,"",IFERROR((D37-AVERAGE(D$4:D37))/STDEV(D$4:D37),""))</f>
        <v/>
      </c>
      <c r="Z37" s="26" t="str">
        <f aca="false">IF(ROW()&lt;4+MinObs-1,"",IFERROR((E37-AVERAGE(E$4:E37))/STDEV(E$4:E37),""))</f>
        <v/>
      </c>
      <c r="AA37" s="26" t="str">
        <f aca="false">IF(ROW()&lt;4+MinObs-1,"",IFERROR((F37-AVERAGE(F$4:F37))/STDEV(F$4:F37),""))</f>
        <v/>
      </c>
      <c r="AB37" s="26" t="str">
        <f aca="false">IF(ROW()&lt;4+MinObs-1,"",IFERROR((G37-AVERAGE(G$4:G37))/STDEV(G$4:G37),""))</f>
        <v/>
      </c>
      <c r="AC37" s="26" t="str">
        <f aca="false">IF(ROW()&lt;4+MinObs-1,"",IFERROR((H37-AVERAGE(H$4:H37))/STDEV(H$4:H37),""))</f>
        <v/>
      </c>
      <c r="AD37" s="26" t="str">
        <f aca="false">IF(ROW()&lt;4+MinObs-1,"",IFERROR((I37-AVERAGE(I$4:I37))/STDEV(I$4:I37),""))</f>
        <v/>
      </c>
      <c r="AE37" s="26" t="str">
        <f aca="false">IF(ROW()&lt;4+MinObs-1,"",IFERROR((J37-AVERAGE(J$4:J37))/STDEV(J$4:J37),""))</f>
        <v/>
      </c>
      <c r="AF37" s="26" t="str">
        <f aca="false">IF(ROW()&lt;4+MinObs-1,"",IFERROR((K37-AVERAGE(K$4:K37))/STDEV(K$4:K37),""))</f>
        <v/>
      </c>
      <c r="AG37" s="26" t="str">
        <f aca="false">IF(ROW()&lt;4+MinObs-1,"",IFERROR((L37-AVERAGE(L$4:L37))/STDEV(L$4:L37),""))</f>
        <v/>
      </c>
      <c r="AH37" s="26" t="str">
        <f aca="false">IF(ROW()&lt;4+MinObs-1,"",IFERROR((M37-AVERAGE(M$4:M37))/STDEV(M$4:M37),""))</f>
        <v/>
      </c>
      <c r="AI37" s="26" t="str">
        <f aca="false">IF(ROW()&lt;4+MinObs-1,"",IFERROR((N37-AVERAGE(N$4:N37))/STDEV(N$4:N37),""))</f>
        <v/>
      </c>
      <c r="AJ37" s="26" t="str">
        <f aca="false">IF(ROW()&lt;4+MinObs-1,"",IFERROR((O37-AVERAGE(O$4:O37))/STDEV(O$4:O37),""))</f>
        <v/>
      </c>
      <c r="AK37" s="26" t="str">
        <f aca="false">IF(ROW()&lt;4+MinObs-1,"",IFERROR((P37-AVERAGE(P$4:P37))/STDEV(P$4:P37),""))</f>
        <v/>
      </c>
      <c r="AL37" s="26" t="str">
        <f aca="false">IF(ROW()&lt;4+MinObs-1,"",IFERROR((Q37-AVERAGE(Q$4:Q37))/STDEV(Q$4:Q37),""))</f>
        <v/>
      </c>
      <c r="AM37" s="26" t="str">
        <f aca="false">IF(ROW()&lt;4+MinObs-1,"",IFERROR((R37-AVERAGE(R$4:R37))/STDEV(R$4:R37),""))</f>
        <v/>
      </c>
      <c r="AN37" s="26" t="str">
        <f aca="false">IF(ROW()&lt;4+MinObs-1,"",IFERROR((S37-AVERAGE(S$4:S37))/STDEV(S$4:S37),""))</f>
        <v/>
      </c>
      <c r="AO37" s="26" t="str">
        <f aca="false">IF(ROW()&lt;4+MinObs-1,"",IFERROR((T37-AVERAGE(T$4:T37))/STDEV(T$4:T37),""))</f>
        <v/>
      </c>
      <c r="AP37" s="26" t="str">
        <f aca="false">IF(ROW()&lt;4+MinObs-1,"",IFERROR((U37-AVERAGE(U$4:U37))/STDEV(U$4:U37),""))</f>
        <v/>
      </c>
      <c r="AQ37" s="26" t="str">
        <f aca="false">IF(ROW()&lt;4+MinObs-1,"",IFERROR((V37-AVERAGE(V$4:V37))/STDEV(V$4:V37),""))</f>
        <v/>
      </c>
      <c r="AR37" s="26" t="n">
        <f aca="false">IF(W37="",0,IF(W37&gt;=z4,w4,IF(W37&gt;=z3,w3,IF(W37&gt;=zEntry,w2,IF(AND(W37&gt;=ExitZ,AR36&gt;0),w2,0)))))</f>
        <v>0</v>
      </c>
      <c r="AS37" s="26" t="n">
        <f aca="false">IF(X37="",0,IF(X37&gt;=z4,w4,IF(X37&gt;=z3,w3,IF(X37&gt;=zEntry,w2,IF(AND(X37&gt;=ExitZ,AS36&gt;0),w2,0)))))</f>
        <v>0</v>
      </c>
      <c r="AT37" s="26" t="n">
        <f aca="false">IF(Y37="",0,IF(Y37&gt;=z4,w4,IF(Y37&gt;=z3,w3,IF(Y37&gt;=zEntry,w2,IF(AND(Y37&gt;=ExitZ,AT36&gt;0),w2,0)))))</f>
        <v>0</v>
      </c>
      <c r="AU37" s="26" t="n">
        <f aca="false">IF(Z37="",0,IF(Z37&gt;=z4,w4,IF(Z37&gt;=z3,w3,IF(Z37&gt;=zEntry,w2,IF(AND(Z37&gt;=ExitZ,AU36&gt;0),w2,0)))))</f>
        <v>0</v>
      </c>
      <c r="AV37" s="26" t="n">
        <f aca="false">IF(AA37="",0,IF(AA37&gt;=z4,w4,IF(AA37&gt;=z3,w3,IF(AA37&gt;=zEntry,w2,IF(AND(AA37&gt;=ExitZ,AV36&gt;0),w2,0)))))</f>
        <v>0</v>
      </c>
      <c r="AW37" s="26" t="n">
        <f aca="false">IF(AB37="",0,IF(AB37&gt;=z4,w4,IF(AB37&gt;=z3,w3,IF(AB37&gt;=zEntry,w2,IF(AND(AB37&gt;=ExitZ,AW36&gt;0),w2,0)))))</f>
        <v>0</v>
      </c>
      <c r="AX37" s="26" t="n">
        <f aca="false">IF(AC37="",0,IF(AC37&gt;=z4,w4,IF(AC37&gt;=z3,w3,IF(AC37&gt;=zEntry,w2,IF(AND(AC37&gt;=ExitZ,AX36&gt;0),w2,0)))))</f>
        <v>0</v>
      </c>
      <c r="AY37" s="26" t="n">
        <f aca="false">IF(AD37="",0,IF(AD37&gt;=z4,w4,IF(AD37&gt;=z3,w3,IF(AD37&gt;=zEntry,w2,IF(AND(AD37&gt;=ExitZ,AY36&gt;0),w2,0)))))</f>
        <v>0</v>
      </c>
      <c r="AZ37" s="26" t="n">
        <f aca="false">IF(AE37="",0,IF(AE37&gt;=z4,w4,IF(AE37&gt;=z3,w3,IF(AE37&gt;=zEntry,w2,IF(AND(AE37&gt;=ExitZ,AZ36&gt;0),w2,0)))))</f>
        <v>0</v>
      </c>
      <c r="BA37" s="26" t="n">
        <f aca="false">IF(AF37="",0,IF(AF37&gt;=z4,w4,IF(AF37&gt;=z3,w3,IF(AF37&gt;=zEntry,w2,IF(AND(AF37&gt;=ExitZ,BA36&gt;0),w2,0)))))</f>
        <v>0</v>
      </c>
      <c r="BB37" s="26" t="n">
        <f aca="false">IF(AG37="",0,IF(AG37&gt;=z4,w4,IF(AG37&gt;=z3,w3,IF(AG37&gt;=zEntry,w2,IF(AND(AG37&gt;=ExitZ,BB36&gt;0),w2,0)))))</f>
        <v>0</v>
      </c>
      <c r="BC37" s="26" t="n">
        <f aca="false">IF(AH37="",0,IF(AH37&gt;=z4,w4,IF(AH37&gt;=z3,w3,IF(AH37&gt;=zEntry,w2,IF(AND(AH37&gt;=ExitZ,BC36&gt;0),w2,0)))))</f>
        <v>0</v>
      </c>
      <c r="BD37" s="26" t="n">
        <f aca="false">IF(AI37="",0,IF(AI37&gt;=z4,w4,IF(AI37&gt;=z3,w3,IF(AI37&gt;=zEntry,w2,IF(AND(AI37&gt;=ExitZ,BD36&gt;0),w2,0)))))</f>
        <v>0</v>
      </c>
      <c r="BE37" s="26" t="n">
        <f aca="false">IF(AJ37="",0,IF(AJ37&gt;=z4,w4,IF(AJ37&gt;=z3,w3,IF(AJ37&gt;=zEntry,w2,IF(AND(AJ37&gt;=ExitZ,BE36&gt;0),w2,0)))))</f>
        <v>0</v>
      </c>
      <c r="BF37" s="26" t="n">
        <f aca="false">IF(AK37="",0,IF(AK37&gt;=z4,w4,IF(AK37&gt;=z3,w3,IF(AK37&gt;=zEntry,w2,IF(AND(AK37&gt;=ExitZ,BF36&gt;0),w2,0)))))</f>
        <v>0</v>
      </c>
      <c r="BG37" s="26" t="n">
        <f aca="false">IF(AL37="",0,IF(AL37&gt;=z4,w4,IF(AL37&gt;=z3,w3,IF(AL37&gt;=zEntry,w2,IF(AND(AL37&gt;=ExitZ,BG36&gt;0),w2,0)))))</f>
        <v>0</v>
      </c>
      <c r="BH37" s="26" t="n">
        <f aca="false">IF(AM37="",0,IF(AM37&gt;=z4,w4,IF(AM37&gt;=z3,w3,IF(AM37&gt;=zEntry,w2,IF(AND(AM37&gt;=ExitZ,BH36&gt;0),w2,0)))))</f>
        <v>0</v>
      </c>
      <c r="BI37" s="26" t="n">
        <f aca="false">IF(AN37="",0,IF(AN37&gt;=z4,w4,IF(AN37&gt;=z3,w3,IF(AN37&gt;=zEntry,w2,IF(AND(AN37&gt;=ExitZ,BI36&gt;0),w2,0)))))</f>
        <v>0</v>
      </c>
      <c r="BJ37" s="26" t="n">
        <f aca="false">IF(AO37="",0,IF(AO37&gt;=z4,w4,IF(AO37&gt;=z3,w3,IF(AO37&gt;=zEntry,w2,IF(AND(AO37&gt;=ExitZ,BJ36&gt;0),w2,0)))))</f>
        <v>0</v>
      </c>
      <c r="BK37" s="26" t="n">
        <f aca="false">IF(AP37="",0,IF(AP37&gt;=z4,w4,IF(AP37&gt;=z3,w3,IF(AP37&gt;=zEntry,w2,IF(AND(AP37&gt;=ExitZ,BK36&gt;0),w2,0)))))</f>
        <v>0</v>
      </c>
      <c r="BL37" s="26" t="n">
        <f aca="false">IF(AQ37="",0,IF(AQ37&gt;=z4,w4,IF(AQ37&gt;=z3,w3,IF(AQ37&gt;=zEntry,w2,IF(AND(AQ37&gt;=ExitZ,BL36&gt;0),w2,0)))))</f>
        <v>0</v>
      </c>
      <c r="BM37" s="23" t="n">
        <f aca="false">IF(EMFX_Data!X36&gt;=EMFX_Data!Y36,EMFX_Data!AE37-EMFX_Data!AF37,EMFX_Data!AF37-EMFX_Data!AE37)</f>
        <v>0.00040789155652405</v>
      </c>
      <c r="BN37" s="23" t="n">
        <f aca="false">IF(EMFX_Data!X36&gt;=EMFX_Data!Z36,EMFX_Data!AE37-EMFX_Data!AG37,EMFX_Data!AG37-EMFX_Data!AE37)</f>
        <v>0.0356913778754983</v>
      </c>
      <c r="BO37" s="23" t="n">
        <f aca="false">IF(EMFX_Data!X36&gt;=EMFX_Data!AA36,EMFX_Data!AE37-EMFX_Data!AH37,EMFX_Data!AH37-EMFX_Data!AE37)</f>
        <v>0.0523934783346258</v>
      </c>
      <c r="BP37" s="23" t="n">
        <f aca="false">IF(EMFX_Data!X36&gt;=EMFX_Data!AB36,EMFX_Data!AE37-EMFX_Data!AI37,EMFX_Data!AI37-EMFX_Data!AE37)</f>
        <v>0.0151185333395034</v>
      </c>
      <c r="BQ37" s="23" t="n">
        <f aca="false">IF(EMFX_Data!X36&gt;=EMFX_Data!AC36,EMFX_Data!AE37-EMFX_Data!AJ37,EMFX_Data!AJ37-EMFX_Data!AE37)</f>
        <v>0.00410895732951074</v>
      </c>
      <c r="BR37" s="23" t="n">
        <f aca="false">IF(EMFX_Data!X36&gt;=EMFX_Data!AD36,EMFX_Data!AE37-EMFX_Data!AK37,EMFX_Data!AK37-EMFX_Data!AE37)</f>
        <v>0.0207402020389061</v>
      </c>
      <c r="BS37" s="23" t="n">
        <f aca="false">IF(EMFX_Data!Y36&gt;=EMFX_Data!Z36,EMFX_Data!AF37-EMFX_Data!AG37,EMFX_Data!AG37-EMFX_Data!AF37)</f>
        <v>0.0360992694320224</v>
      </c>
      <c r="BT37" s="23" t="n">
        <f aca="false">IF(EMFX_Data!Y36&gt;=EMFX_Data!AA36,EMFX_Data!AF37-EMFX_Data!AH37,EMFX_Data!AH37-EMFX_Data!AF37)</f>
        <v>0.0528013698911499</v>
      </c>
      <c r="BU37" s="23" t="n">
        <f aca="false">IF(EMFX_Data!Y36&gt;=EMFX_Data!AB36,EMFX_Data!AF37-EMFX_Data!AI37,EMFX_Data!AI37-EMFX_Data!AF37)</f>
        <v>0.0155264248960274</v>
      </c>
      <c r="BV37" s="23" t="n">
        <f aca="false">IF(EMFX_Data!Y36&gt;=EMFX_Data!AC36,EMFX_Data!AF37-EMFX_Data!AJ37,EMFX_Data!AJ37-EMFX_Data!AF37)</f>
        <v>0.00370106577298669</v>
      </c>
      <c r="BW37" s="23" t="n">
        <f aca="false">IF(EMFX_Data!Y36&gt;=EMFX_Data!AD36,EMFX_Data!AF37-EMFX_Data!AK37,EMFX_Data!AK37-EMFX_Data!AF37)</f>
        <v>0.0211480935954302</v>
      </c>
      <c r="BX37" s="23" t="n">
        <f aca="false">IF(EMFX_Data!Z36&gt;=EMFX_Data!AA36,EMFX_Data!AG37-EMFX_Data!AH37,EMFX_Data!AH37-EMFX_Data!AG37)</f>
        <v>-0.0167021004591275</v>
      </c>
      <c r="BY37" s="23" t="n">
        <f aca="false">IF(EMFX_Data!Z36&gt;=EMFX_Data!AB36,EMFX_Data!AG37-EMFX_Data!AI37,EMFX_Data!AI37-EMFX_Data!AG37)</f>
        <v>0.020572844535995</v>
      </c>
      <c r="BZ37" s="23" t="n">
        <f aca="false">IF(EMFX_Data!Z36&gt;=EMFX_Data!AC36,EMFX_Data!AG37-EMFX_Data!AJ37,EMFX_Data!AJ37-EMFX_Data!AG37)</f>
        <v>0.0398003352050091</v>
      </c>
      <c r="CA37" s="23" t="n">
        <f aca="false">IF(EMFX_Data!Z36&gt;=EMFX_Data!AD36,EMFX_Data!AG37-EMFX_Data!AK37,EMFX_Data!AK37-EMFX_Data!AG37)</f>
        <v>0.0149511758365922</v>
      </c>
      <c r="CB37" s="23" t="n">
        <f aca="false">IF(EMFX_Data!AA36&gt;=EMFX_Data!AB36,EMFX_Data!AH37-EMFX_Data!AI37,EMFX_Data!AI37-EMFX_Data!AH37)</f>
        <v>0.0372749449951224</v>
      </c>
      <c r="CC37" s="23" t="n">
        <f aca="false">IF(EMFX_Data!AA36&gt;=EMFX_Data!AC36,EMFX_Data!AH37-EMFX_Data!AJ37,EMFX_Data!AJ37-EMFX_Data!AH37)</f>
        <v>0.0565024356641365</v>
      </c>
      <c r="CD37" s="23" t="n">
        <f aca="false">IF(EMFX_Data!AA36&gt;=EMFX_Data!AD36,EMFX_Data!AH37-EMFX_Data!AK37,EMFX_Data!AK37-EMFX_Data!AH37)</f>
        <v>0.0316532762957197</v>
      </c>
      <c r="CE37" s="23" t="n">
        <f aca="false">IF(EMFX_Data!AB36&gt;=EMFX_Data!AC36,EMFX_Data!AI37-EMFX_Data!AJ37,EMFX_Data!AJ37-EMFX_Data!AI37)</f>
        <v>0.0192274906690141</v>
      </c>
      <c r="CF37" s="23" t="n">
        <f aca="false">IF(EMFX_Data!AB36&gt;=EMFX_Data!AD36,EMFX_Data!AI37-EMFX_Data!AK37,EMFX_Data!AK37-EMFX_Data!AI37)</f>
        <v>0.00562166869940273</v>
      </c>
      <c r="CG37" s="23" t="n">
        <f aca="false">IF(EMFX_Data!AC36&gt;=EMFX_Data!AD36,EMFX_Data!AJ37-EMFX_Data!AK37,EMFX_Data!AK37-EMFX_Data!AJ37)</f>
        <v>0.0248491593684169</v>
      </c>
      <c r="CH37" s="27" t="str">
        <f aca="false">IF(ROW()&lt;4+VolLB,"",STDEV(INDEX($BM:$BM,ROW()-VolLB+1):INDEX($BM:$BM,ROW()))*SQRT(12))</f>
        <v/>
      </c>
      <c r="CI37" s="27" t="str">
        <f aca="false">IF(ROW()&lt;4+VolLB,"",STDEV(INDEX($BN:$BN,ROW()-VolLB+1):INDEX($BN:$BN,ROW()))*SQRT(12))</f>
        <v/>
      </c>
      <c r="CJ37" s="27" t="str">
        <f aca="false">IF(ROW()&lt;4+VolLB,"",STDEV(INDEX($BO:$BO,ROW()-VolLB+1):INDEX($BO:$BO,ROW()))*SQRT(12))</f>
        <v/>
      </c>
      <c r="CK37" s="27" t="str">
        <f aca="false">IF(ROW()&lt;4+VolLB,"",STDEV(INDEX($BP:$BP,ROW()-VolLB+1):INDEX($BP:$BP,ROW()))*SQRT(12))</f>
        <v/>
      </c>
      <c r="CL37" s="27" t="str">
        <f aca="false">IF(ROW()&lt;4+VolLB,"",STDEV(INDEX($BQ:$BQ,ROW()-VolLB+1):INDEX($BQ:$BQ,ROW()))*SQRT(12))</f>
        <v/>
      </c>
      <c r="CM37" s="27" t="str">
        <f aca="false">IF(ROW()&lt;4+VolLB,"",STDEV(INDEX($BR:$BR,ROW()-VolLB+1):INDEX($BR:$BR,ROW()))*SQRT(12))</f>
        <v/>
      </c>
      <c r="CN37" s="27" t="str">
        <f aca="false">IF(ROW()&lt;4+VolLB,"",STDEV(INDEX($BS:$BS,ROW()-VolLB+1):INDEX($BS:$BS,ROW()))*SQRT(12))</f>
        <v/>
      </c>
      <c r="CO37" s="27" t="str">
        <f aca="false">IF(ROW()&lt;4+VolLB,"",STDEV(INDEX($BT:$BT,ROW()-VolLB+1):INDEX($BT:$BT,ROW()))*SQRT(12))</f>
        <v/>
      </c>
      <c r="CP37" s="27" t="str">
        <f aca="false">IF(ROW()&lt;4+VolLB,"",STDEV(INDEX($BU:$BU,ROW()-VolLB+1):INDEX($BU:$BU,ROW()))*SQRT(12))</f>
        <v/>
      </c>
      <c r="CQ37" s="27" t="str">
        <f aca="false">IF(ROW()&lt;4+VolLB,"",STDEV(INDEX($BV:$BV,ROW()-VolLB+1):INDEX($BV:$BV,ROW()))*SQRT(12))</f>
        <v/>
      </c>
      <c r="CR37" s="27" t="str">
        <f aca="false">IF(ROW()&lt;4+VolLB,"",STDEV(INDEX($BW:$BW,ROW()-VolLB+1):INDEX($BW:$BW,ROW()))*SQRT(12))</f>
        <v/>
      </c>
      <c r="CS37" s="27" t="str">
        <f aca="false">IF(ROW()&lt;4+VolLB,"",STDEV(INDEX($BX:$BX,ROW()-VolLB+1):INDEX($BX:$BX,ROW()))*SQRT(12))</f>
        <v/>
      </c>
      <c r="CT37" s="27" t="str">
        <f aca="false">IF(ROW()&lt;4+VolLB,"",STDEV(INDEX($BY:$BY,ROW()-VolLB+1):INDEX($BY:$BY,ROW()))*SQRT(12))</f>
        <v/>
      </c>
      <c r="CU37" s="27" t="str">
        <f aca="false">IF(ROW()&lt;4+VolLB,"",STDEV(INDEX($BZ:$BZ,ROW()-VolLB+1):INDEX($BZ:$BZ,ROW()))*SQRT(12))</f>
        <v/>
      </c>
      <c r="CV37" s="27" t="str">
        <f aca="false">IF(ROW()&lt;4+VolLB,"",STDEV(INDEX($CA:$CA,ROW()-VolLB+1):INDEX($CA:$CA,ROW()))*SQRT(12))</f>
        <v/>
      </c>
      <c r="CW37" s="27" t="str">
        <f aca="false">IF(ROW()&lt;4+VolLB,"",STDEV(INDEX($CB:$CB,ROW()-VolLB+1):INDEX($CB:$CB,ROW()))*SQRT(12))</f>
        <v/>
      </c>
      <c r="CX37" s="27" t="str">
        <f aca="false">IF(ROW()&lt;4+VolLB,"",STDEV(INDEX($CC:$CC,ROW()-VolLB+1):INDEX($CC:$CC,ROW()))*SQRT(12))</f>
        <v/>
      </c>
      <c r="CY37" s="27" t="str">
        <f aca="false">IF(ROW()&lt;4+VolLB,"",STDEV(INDEX($CD:$CD,ROW()-VolLB+1):INDEX($CD:$CD,ROW()))*SQRT(12))</f>
        <v/>
      </c>
      <c r="CZ37" s="27" t="str">
        <f aca="false">IF(ROW()&lt;4+VolLB,"",STDEV(INDEX($CE:$CE,ROW()-VolLB+1):INDEX($CE:$CE,ROW()))*SQRT(12))</f>
        <v/>
      </c>
      <c r="DA37" s="27" t="str">
        <f aca="false">IF(ROW()&lt;4+VolLB,"",STDEV(INDEX($CF:$CF,ROW()-VolLB+1):INDEX($CF:$CF,ROW()))*SQRT(12))</f>
        <v/>
      </c>
      <c r="DB37" s="27" t="str">
        <f aca="false">IF(ROW()&lt;4+VolLB,"",STDEV(INDEX($CG:$CG,ROW()-VolLB+1):INDEX($CG:$CG,ROW()))*SQRT(12))</f>
        <v/>
      </c>
      <c r="DC37" s="26" t="n">
        <f aca="false">IF(OR(AR37=0,CH37="",CH37=0),0,AR37*MIN(MaxScal,TgtVol/CH37))</f>
        <v>0</v>
      </c>
      <c r="DD37" s="26" t="n">
        <f aca="false">IF(OR(AS37=0,CI37="",CI37=0),0,AS37*MIN(MaxScal,TgtVol/CI37))</f>
        <v>0</v>
      </c>
      <c r="DE37" s="26" t="n">
        <f aca="false">IF(OR(AT37=0,CJ37="",CJ37=0),0,AT37*MIN(MaxScal,TgtVol/CJ37))</f>
        <v>0</v>
      </c>
      <c r="DF37" s="26" t="n">
        <f aca="false">IF(OR(AU37=0,CK37="",CK37=0),0,AU37*MIN(MaxScal,TgtVol/CK37))</f>
        <v>0</v>
      </c>
      <c r="DG37" s="26" t="n">
        <f aca="false">IF(OR(AV37=0,CL37="",CL37=0),0,AV37*MIN(MaxScal,TgtVol/CL37))</f>
        <v>0</v>
      </c>
      <c r="DH37" s="26" t="n">
        <f aca="false">IF(OR(AW37=0,CM37="",CM37=0),0,AW37*MIN(MaxScal,TgtVol/CM37))</f>
        <v>0</v>
      </c>
      <c r="DI37" s="26" t="n">
        <f aca="false">IF(OR(AX37=0,CN37="",CN37=0),0,AX37*MIN(MaxScal,TgtVol/CN37))</f>
        <v>0</v>
      </c>
      <c r="DJ37" s="26" t="n">
        <f aca="false">IF(OR(AY37=0,CO37="",CO37=0),0,AY37*MIN(MaxScal,TgtVol/CO37))</f>
        <v>0</v>
      </c>
      <c r="DK37" s="26" t="n">
        <f aca="false">IF(OR(AZ37=0,CP37="",CP37=0),0,AZ37*MIN(MaxScal,TgtVol/CP37))</f>
        <v>0</v>
      </c>
      <c r="DL37" s="26" t="n">
        <f aca="false">IF(OR(BA37=0,CQ37="",CQ37=0),0,BA37*MIN(MaxScal,TgtVol/CQ37))</f>
        <v>0</v>
      </c>
      <c r="DM37" s="26" t="n">
        <f aca="false">IF(OR(BB37=0,CR37="",CR37=0),0,BB37*MIN(MaxScal,TgtVol/CR37))</f>
        <v>0</v>
      </c>
      <c r="DN37" s="26" t="n">
        <f aca="false">IF(OR(BC37=0,CS37="",CS37=0),0,BC37*MIN(MaxScal,TgtVol/CS37))</f>
        <v>0</v>
      </c>
      <c r="DO37" s="26" t="n">
        <f aca="false">IF(OR(BD37=0,CT37="",CT37=0),0,BD37*MIN(MaxScal,TgtVol/CT37))</f>
        <v>0</v>
      </c>
      <c r="DP37" s="26" t="n">
        <f aca="false">IF(OR(BE37=0,CU37="",CU37=0),0,BE37*MIN(MaxScal,TgtVol/CU37))</f>
        <v>0</v>
      </c>
      <c r="DQ37" s="26" t="n">
        <f aca="false">IF(OR(BF37=0,CV37="",CV37=0),0,BF37*MIN(MaxScal,TgtVol/CV37))</f>
        <v>0</v>
      </c>
      <c r="DR37" s="26" t="n">
        <f aca="false">IF(OR(BG37=0,CW37="",CW37=0),0,BG37*MIN(MaxScal,TgtVol/CW37))</f>
        <v>0</v>
      </c>
      <c r="DS37" s="26" t="n">
        <f aca="false">IF(OR(BH37=0,CX37="",CX37=0),0,BH37*MIN(MaxScal,TgtVol/CX37))</f>
        <v>0</v>
      </c>
      <c r="DT37" s="26" t="n">
        <f aca="false">IF(OR(BI37=0,CY37="",CY37=0),0,BI37*MIN(MaxScal,TgtVol/CY37))</f>
        <v>0</v>
      </c>
      <c r="DU37" s="26" t="n">
        <f aca="false">IF(OR(BJ37=0,CZ37="",CZ37=0),0,BJ37*MIN(MaxScal,TgtVol/CZ37))</f>
        <v>0</v>
      </c>
      <c r="DV37" s="26" t="n">
        <f aca="false">IF(OR(BK37=0,DA37="",DA37=0),0,BK37*MIN(MaxScal,TgtVol/DA37))</f>
        <v>0</v>
      </c>
      <c r="DW37" s="26" t="n">
        <f aca="false">IF(OR(BL37=0,DB37="",DB37=0),0,BL37*MIN(MaxScal,TgtVol/DB37))</f>
        <v>0</v>
      </c>
      <c r="DX37" s="28" t="n">
        <f aca="false">IFERROR(DC36*BM37,"")</f>
        <v>0</v>
      </c>
      <c r="DY37" s="28" t="n">
        <f aca="false">IFERROR(DD36*BN37,"")</f>
        <v>0</v>
      </c>
      <c r="DZ37" s="28" t="n">
        <f aca="false">IFERROR(DE36*BO37,"")</f>
        <v>0</v>
      </c>
      <c r="EA37" s="28" t="n">
        <f aca="false">IFERROR(DF36*BP37,"")</f>
        <v>0</v>
      </c>
      <c r="EB37" s="28" t="n">
        <f aca="false">IFERROR(DG36*BQ37,"")</f>
        <v>0</v>
      </c>
      <c r="EC37" s="28" t="n">
        <f aca="false">IFERROR(DH36*BR37,"")</f>
        <v>0</v>
      </c>
      <c r="ED37" s="28" t="n">
        <f aca="false">IFERROR(DI36*BS37,"")</f>
        <v>0</v>
      </c>
      <c r="EE37" s="28" t="n">
        <f aca="false">IFERROR(DJ36*BT37,"")</f>
        <v>0</v>
      </c>
      <c r="EF37" s="28" t="n">
        <f aca="false">IFERROR(DK36*BU37,"")</f>
        <v>0</v>
      </c>
      <c r="EG37" s="28" t="n">
        <f aca="false">IFERROR(DL36*BV37,"")</f>
        <v>0</v>
      </c>
      <c r="EH37" s="28" t="n">
        <f aca="false">IFERROR(DM36*BW37,"")</f>
        <v>0</v>
      </c>
      <c r="EI37" s="28" t="n">
        <f aca="false">IFERROR(DN36*BX37,"")</f>
        <v>-0</v>
      </c>
      <c r="EJ37" s="28" t="n">
        <f aca="false">IFERROR(DO36*BY37,"")</f>
        <v>0</v>
      </c>
      <c r="EK37" s="28" t="n">
        <f aca="false">IFERROR(DP36*BZ37,"")</f>
        <v>0</v>
      </c>
      <c r="EL37" s="28" t="n">
        <f aca="false">IFERROR(DQ36*CA37,"")</f>
        <v>0</v>
      </c>
      <c r="EM37" s="28" t="n">
        <f aca="false">IFERROR(DR36*CB37,"")</f>
        <v>0</v>
      </c>
      <c r="EN37" s="28" t="n">
        <f aca="false">IFERROR(DS36*CC37,"")</f>
        <v>0</v>
      </c>
      <c r="EO37" s="28" t="n">
        <f aca="false">IFERROR(DT36*CD37,"")</f>
        <v>0</v>
      </c>
      <c r="EP37" s="28" t="n">
        <f aca="false">IFERROR(DU36*CE37,"")</f>
        <v>0</v>
      </c>
      <c r="EQ37" s="28" t="n">
        <f aca="false">IFERROR(DV36*CF37,"")</f>
        <v>0</v>
      </c>
      <c r="ER37" s="28" t="n">
        <f aca="false">IFERROR(DW36*CG37,"")</f>
        <v>0</v>
      </c>
      <c r="ES37" s="28" t="n">
        <f aca="false">IF(ROW()=4,"",SUM(DX37:ER37))</f>
        <v>0</v>
      </c>
      <c r="ET37" s="29" t="n">
        <f aca="false">COUNTIF(AR37:BL37,"&gt;0")</f>
        <v>0</v>
      </c>
    </row>
    <row r="38" customFormat="false" ht="15" hidden="false" customHeight="false" outlineLevel="0" collapsed="false">
      <c r="A38" s="19" t="n">
        <v>39051</v>
      </c>
      <c r="B38" s="23" t="n">
        <f aca="false">ABS(EMFX_Data!X38-EMFX_Data!Y38)</f>
        <v>0.00853600038251479</v>
      </c>
      <c r="C38" s="23" t="n">
        <f aca="false">ABS(EMFX_Data!X38-EMFX_Data!Z38)</f>
        <v>0.0876389134503661</v>
      </c>
      <c r="D38" s="23" t="n">
        <f aca="false">ABS(EMFX_Data!X38-EMFX_Data!AA38)</f>
        <v>0.0188523439932187</v>
      </c>
      <c r="E38" s="23" t="n">
        <f aca="false">ABS(EMFX_Data!X38-EMFX_Data!AB38)</f>
        <v>0.0527101617054182</v>
      </c>
      <c r="F38" s="23" t="n">
        <f aca="false">ABS(EMFX_Data!X38-EMFX_Data!AC38)</f>
        <v>0.0830881862556439</v>
      </c>
      <c r="G38" s="23" t="n">
        <f aca="false">ABS(EMFX_Data!X38-EMFX_Data!AD38)</f>
        <v>0.0196758636098577</v>
      </c>
      <c r="H38" s="23" t="n">
        <f aca="false">ABS(EMFX_Data!Y38-EMFX_Data!Z38)</f>
        <v>0.0961749138328809</v>
      </c>
      <c r="I38" s="23" t="n">
        <f aca="false">ABS(EMFX_Data!Y38-EMFX_Data!AA38)</f>
        <v>0.0273883443757335</v>
      </c>
      <c r="J38" s="23" t="n">
        <f aca="false">ABS(EMFX_Data!Y38-EMFX_Data!AB38)</f>
        <v>0.061246162087933</v>
      </c>
      <c r="K38" s="23" t="n">
        <f aca="false">ABS(EMFX_Data!Y38-EMFX_Data!AC38)</f>
        <v>0.0745521858731291</v>
      </c>
      <c r="L38" s="23" t="n">
        <f aca="false">ABS(EMFX_Data!Y38-EMFX_Data!AD38)</f>
        <v>0.011139863227343</v>
      </c>
      <c r="M38" s="23" t="n">
        <f aca="false">ABS(EMFX_Data!Z38-EMFX_Data!AA38)</f>
        <v>0.0687865694571475</v>
      </c>
      <c r="N38" s="23" t="n">
        <f aca="false">ABS(EMFX_Data!Z38-EMFX_Data!AB38)</f>
        <v>0.0349287517449479</v>
      </c>
      <c r="O38" s="23" t="n">
        <f aca="false">ABS(EMFX_Data!Z38-EMFX_Data!AC38)</f>
        <v>0.17072709970601</v>
      </c>
      <c r="P38" s="23" t="n">
        <f aca="false">ABS(EMFX_Data!Z38-EMFX_Data!AD38)</f>
        <v>0.107314777060224</v>
      </c>
      <c r="Q38" s="23" t="n">
        <f aca="false">ABS(EMFX_Data!AA38-EMFX_Data!AB38)</f>
        <v>0.0338578177121995</v>
      </c>
      <c r="R38" s="23" t="n">
        <f aca="false">ABS(EMFX_Data!AA38-EMFX_Data!AC38)</f>
        <v>0.101940530248863</v>
      </c>
      <c r="S38" s="23" t="n">
        <f aca="false">ABS(EMFX_Data!AA38-EMFX_Data!AD38)</f>
        <v>0.0385282076030764</v>
      </c>
      <c r="T38" s="23" t="n">
        <f aca="false">ABS(EMFX_Data!AB38-EMFX_Data!AC38)</f>
        <v>0.135798347961062</v>
      </c>
      <c r="U38" s="23" t="n">
        <f aca="false">ABS(EMFX_Data!AB38-EMFX_Data!AD38)</f>
        <v>0.0723860253152759</v>
      </c>
      <c r="V38" s="23" t="n">
        <f aca="false">ABS(EMFX_Data!AC38-EMFX_Data!AD38)</f>
        <v>0.0634123226457861</v>
      </c>
      <c r="W38" s="26" t="str">
        <f aca="false">IF(ROW()&lt;4+MinObs-1,"",IFERROR((B38-AVERAGE(B$4:B38))/STDEV(B$4:B38),""))</f>
        <v/>
      </c>
      <c r="X38" s="26" t="str">
        <f aca="false">IF(ROW()&lt;4+MinObs-1,"",IFERROR((C38-AVERAGE(C$4:C38))/STDEV(C$4:C38),""))</f>
        <v/>
      </c>
      <c r="Y38" s="26" t="str">
        <f aca="false">IF(ROW()&lt;4+MinObs-1,"",IFERROR((D38-AVERAGE(D$4:D38))/STDEV(D$4:D38),""))</f>
        <v/>
      </c>
      <c r="Z38" s="26" t="str">
        <f aca="false">IF(ROW()&lt;4+MinObs-1,"",IFERROR((E38-AVERAGE(E$4:E38))/STDEV(E$4:E38),""))</f>
        <v/>
      </c>
      <c r="AA38" s="26" t="str">
        <f aca="false">IF(ROW()&lt;4+MinObs-1,"",IFERROR((F38-AVERAGE(F$4:F38))/STDEV(F$4:F38),""))</f>
        <v/>
      </c>
      <c r="AB38" s="26" t="str">
        <f aca="false">IF(ROW()&lt;4+MinObs-1,"",IFERROR((G38-AVERAGE(G$4:G38))/STDEV(G$4:G38),""))</f>
        <v/>
      </c>
      <c r="AC38" s="26" t="str">
        <f aca="false">IF(ROW()&lt;4+MinObs-1,"",IFERROR((H38-AVERAGE(H$4:H38))/STDEV(H$4:H38),""))</f>
        <v/>
      </c>
      <c r="AD38" s="26" t="str">
        <f aca="false">IF(ROW()&lt;4+MinObs-1,"",IFERROR((I38-AVERAGE(I$4:I38))/STDEV(I$4:I38),""))</f>
        <v/>
      </c>
      <c r="AE38" s="26" t="str">
        <f aca="false">IF(ROW()&lt;4+MinObs-1,"",IFERROR((J38-AVERAGE(J$4:J38))/STDEV(J$4:J38),""))</f>
        <v/>
      </c>
      <c r="AF38" s="26" t="str">
        <f aca="false">IF(ROW()&lt;4+MinObs-1,"",IFERROR((K38-AVERAGE(K$4:K38))/STDEV(K$4:K38),""))</f>
        <v/>
      </c>
      <c r="AG38" s="26" t="str">
        <f aca="false">IF(ROW()&lt;4+MinObs-1,"",IFERROR((L38-AVERAGE(L$4:L38))/STDEV(L$4:L38),""))</f>
        <v/>
      </c>
      <c r="AH38" s="26" t="str">
        <f aca="false">IF(ROW()&lt;4+MinObs-1,"",IFERROR((M38-AVERAGE(M$4:M38))/STDEV(M$4:M38),""))</f>
        <v/>
      </c>
      <c r="AI38" s="26" t="str">
        <f aca="false">IF(ROW()&lt;4+MinObs-1,"",IFERROR((N38-AVERAGE(N$4:N38))/STDEV(N$4:N38),""))</f>
        <v/>
      </c>
      <c r="AJ38" s="26" t="str">
        <f aca="false">IF(ROW()&lt;4+MinObs-1,"",IFERROR((O38-AVERAGE(O$4:O38))/STDEV(O$4:O38),""))</f>
        <v/>
      </c>
      <c r="AK38" s="26" t="str">
        <f aca="false">IF(ROW()&lt;4+MinObs-1,"",IFERROR((P38-AVERAGE(P$4:P38))/STDEV(P$4:P38),""))</f>
        <v/>
      </c>
      <c r="AL38" s="26" t="str">
        <f aca="false">IF(ROW()&lt;4+MinObs-1,"",IFERROR((Q38-AVERAGE(Q$4:Q38))/STDEV(Q$4:Q38),""))</f>
        <v/>
      </c>
      <c r="AM38" s="26" t="str">
        <f aca="false">IF(ROW()&lt;4+MinObs-1,"",IFERROR((R38-AVERAGE(R$4:R38))/STDEV(R$4:R38),""))</f>
        <v/>
      </c>
      <c r="AN38" s="26" t="str">
        <f aca="false">IF(ROW()&lt;4+MinObs-1,"",IFERROR((S38-AVERAGE(S$4:S38))/STDEV(S$4:S38),""))</f>
        <v/>
      </c>
      <c r="AO38" s="26" t="str">
        <f aca="false">IF(ROW()&lt;4+MinObs-1,"",IFERROR((T38-AVERAGE(T$4:T38))/STDEV(T$4:T38),""))</f>
        <v/>
      </c>
      <c r="AP38" s="26" t="str">
        <f aca="false">IF(ROW()&lt;4+MinObs-1,"",IFERROR((U38-AVERAGE(U$4:U38))/STDEV(U$4:U38),""))</f>
        <v/>
      </c>
      <c r="AQ38" s="26" t="str">
        <f aca="false">IF(ROW()&lt;4+MinObs-1,"",IFERROR((V38-AVERAGE(V$4:V38))/STDEV(V$4:V38),""))</f>
        <v/>
      </c>
      <c r="AR38" s="26" t="n">
        <f aca="false">IF(W38="",0,IF(W38&gt;=z4,w4,IF(W38&gt;=z3,w3,IF(W38&gt;=zEntry,w2,IF(AND(W38&gt;=ExitZ,AR37&gt;0),w2,0)))))</f>
        <v>0</v>
      </c>
      <c r="AS38" s="26" t="n">
        <f aca="false">IF(X38="",0,IF(X38&gt;=z4,w4,IF(X38&gt;=z3,w3,IF(X38&gt;=zEntry,w2,IF(AND(X38&gt;=ExitZ,AS37&gt;0),w2,0)))))</f>
        <v>0</v>
      </c>
      <c r="AT38" s="26" t="n">
        <f aca="false">IF(Y38="",0,IF(Y38&gt;=z4,w4,IF(Y38&gt;=z3,w3,IF(Y38&gt;=zEntry,w2,IF(AND(Y38&gt;=ExitZ,AT37&gt;0),w2,0)))))</f>
        <v>0</v>
      </c>
      <c r="AU38" s="26" t="n">
        <f aca="false">IF(Z38="",0,IF(Z38&gt;=z4,w4,IF(Z38&gt;=z3,w3,IF(Z38&gt;=zEntry,w2,IF(AND(Z38&gt;=ExitZ,AU37&gt;0),w2,0)))))</f>
        <v>0</v>
      </c>
      <c r="AV38" s="26" t="n">
        <f aca="false">IF(AA38="",0,IF(AA38&gt;=z4,w4,IF(AA38&gt;=z3,w3,IF(AA38&gt;=zEntry,w2,IF(AND(AA38&gt;=ExitZ,AV37&gt;0),w2,0)))))</f>
        <v>0</v>
      </c>
      <c r="AW38" s="26" t="n">
        <f aca="false">IF(AB38="",0,IF(AB38&gt;=z4,w4,IF(AB38&gt;=z3,w3,IF(AB38&gt;=zEntry,w2,IF(AND(AB38&gt;=ExitZ,AW37&gt;0),w2,0)))))</f>
        <v>0</v>
      </c>
      <c r="AX38" s="26" t="n">
        <f aca="false">IF(AC38="",0,IF(AC38&gt;=z4,w4,IF(AC38&gt;=z3,w3,IF(AC38&gt;=zEntry,w2,IF(AND(AC38&gt;=ExitZ,AX37&gt;0),w2,0)))))</f>
        <v>0</v>
      </c>
      <c r="AY38" s="26" t="n">
        <f aca="false">IF(AD38="",0,IF(AD38&gt;=z4,w4,IF(AD38&gt;=z3,w3,IF(AD38&gt;=zEntry,w2,IF(AND(AD38&gt;=ExitZ,AY37&gt;0),w2,0)))))</f>
        <v>0</v>
      </c>
      <c r="AZ38" s="26" t="n">
        <f aca="false">IF(AE38="",0,IF(AE38&gt;=z4,w4,IF(AE38&gt;=z3,w3,IF(AE38&gt;=zEntry,w2,IF(AND(AE38&gt;=ExitZ,AZ37&gt;0),w2,0)))))</f>
        <v>0</v>
      </c>
      <c r="BA38" s="26" t="n">
        <f aca="false">IF(AF38="",0,IF(AF38&gt;=z4,w4,IF(AF38&gt;=z3,w3,IF(AF38&gt;=zEntry,w2,IF(AND(AF38&gt;=ExitZ,BA37&gt;0),w2,0)))))</f>
        <v>0</v>
      </c>
      <c r="BB38" s="26" t="n">
        <f aca="false">IF(AG38="",0,IF(AG38&gt;=z4,w4,IF(AG38&gt;=z3,w3,IF(AG38&gt;=zEntry,w2,IF(AND(AG38&gt;=ExitZ,BB37&gt;0),w2,0)))))</f>
        <v>0</v>
      </c>
      <c r="BC38" s="26" t="n">
        <f aca="false">IF(AH38="",0,IF(AH38&gt;=z4,w4,IF(AH38&gt;=z3,w3,IF(AH38&gt;=zEntry,w2,IF(AND(AH38&gt;=ExitZ,BC37&gt;0),w2,0)))))</f>
        <v>0</v>
      </c>
      <c r="BD38" s="26" t="n">
        <f aca="false">IF(AI38="",0,IF(AI38&gt;=z4,w4,IF(AI38&gt;=z3,w3,IF(AI38&gt;=zEntry,w2,IF(AND(AI38&gt;=ExitZ,BD37&gt;0),w2,0)))))</f>
        <v>0</v>
      </c>
      <c r="BE38" s="26" t="n">
        <f aca="false">IF(AJ38="",0,IF(AJ38&gt;=z4,w4,IF(AJ38&gt;=z3,w3,IF(AJ38&gt;=zEntry,w2,IF(AND(AJ38&gt;=ExitZ,BE37&gt;0),w2,0)))))</f>
        <v>0</v>
      </c>
      <c r="BF38" s="26" t="n">
        <f aca="false">IF(AK38="",0,IF(AK38&gt;=z4,w4,IF(AK38&gt;=z3,w3,IF(AK38&gt;=zEntry,w2,IF(AND(AK38&gt;=ExitZ,BF37&gt;0),w2,0)))))</f>
        <v>0</v>
      </c>
      <c r="BG38" s="26" t="n">
        <f aca="false">IF(AL38="",0,IF(AL38&gt;=z4,w4,IF(AL38&gt;=z3,w3,IF(AL38&gt;=zEntry,w2,IF(AND(AL38&gt;=ExitZ,BG37&gt;0),w2,0)))))</f>
        <v>0</v>
      </c>
      <c r="BH38" s="26" t="n">
        <f aca="false">IF(AM38="",0,IF(AM38&gt;=z4,w4,IF(AM38&gt;=z3,w3,IF(AM38&gt;=zEntry,w2,IF(AND(AM38&gt;=ExitZ,BH37&gt;0),w2,0)))))</f>
        <v>0</v>
      </c>
      <c r="BI38" s="26" t="n">
        <f aca="false">IF(AN38="",0,IF(AN38&gt;=z4,w4,IF(AN38&gt;=z3,w3,IF(AN38&gt;=zEntry,w2,IF(AND(AN38&gt;=ExitZ,BI37&gt;0),w2,0)))))</f>
        <v>0</v>
      </c>
      <c r="BJ38" s="26" t="n">
        <f aca="false">IF(AO38="",0,IF(AO38&gt;=z4,w4,IF(AO38&gt;=z3,w3,IF(AO38&gt;=zEntry,w2,IF(AND(AO38&gt;=ExitZ,BJ37&gt;0),w2,0)))))</f>
        <v>0</v>
      </c>
      <c r="BK38" s="26" t="n">
        <f aca="false">IF(AP38="",0,IF(AP38&gt;=z4,w4,IF(AP38&gt;=z3,w3,IF(AP38&gt;=zEntry,w2,IF(AND(AP38&gt;=ExitZ,BK37&gt;0),w2,0)))))</f>
        <v>0</v>
      </c>
      <c r="BL38" s="26" t="n">
        <f aca="false">IF(AQ38="",0,IF(AQ38&gt;=z4,w4,IF(AQ38&gt;=z3,w3,IF(AQ38&gt;=zEntry,w2,IF(AND(AQ38&gt;=ExitZ,BL37&gt;0),w2,0)))))</f>
        <v>0</v>
      </c>
      <c r="BM38" s="23" t="n">
        <f aca="false">IF(EMFX_Data!X37&gt;=EMFX_Data!Y37,EMFX_Data!AE38-EMFX_Data!AF38,EMFX_Data!AF38-EMFX_Data!AE38)</f>
        <v>0.00711545775501482</v>
      </c>
      <c r="BN38" s="23" t="n">
        <f aca="false">IF(EMFX_Data!X37&gt;=EMFX_Data!Z37,EMFX_Data!AE38-EMFX_Data!AG38,EMFX_Data!AG38-EMFX_Data!AE38)</f>
        <v>-0.0647873566074199</v>
      </c>
      <c r="BO38" s="23" t="n">
        <f aca="false">IF(EMFX_Data!X37&gt;=EMFX_Data!AA37,EMFX_Data!AE38-EMFX_Data!AH38,EMFX_Data!AH38-EMFX_Data!AE38)</f>
        <v>0.0350512110499543</v>
      </c>
      <c r="BP38" s="23" t="n">
        <f aca="false">IF(EMFX_Data!X37&gt;=EMFX_Data!AB37,EMFX_Data!AE38-EMFX_Data!AI38,EMFX_Data!AI38-EMFX_Data!AE38)</f>
        <v>0.0565682546765991</v>
      </c>
      <c r="BQ38" s="23" t="n">
        <f aca="false">IF(EMFX_Data!X37&gt;=EMFX_Data!AC37,EMFX_Data!AE38-EMFX_Data!AJ38,EMFX_Data!AJ38-EMFX_Data!AE38)</f>
        <v>-0.0144191146187362</v>
      </c>
      <c r="BR38" s="23" t="n">
        <f aca="false">IF(EMFX_Data!X37&gt;=EMFX_Data!AD37,EMFX_Data!AE38-EMFX_Data!AK38,EMFX_Data!AK38-EMFX_Data!AE38)</f>
        <v>-0.0180209608511286</v>
      </c>
      <c r="BS38" s="23" t="n">
        <f aca="false">IF(EMFX_Data!Y37&gt;=EMFX_Data!Z37,EMFX_Data!AF38-EMFX_Data!AG38,EMFX_Data!AG38-EMFX_Data!AF38)</f>
        <v>-0.0576718988524051</v>
      </c>
      <c r="BT38" s="23" t="n">
        <f aca="false">IF(EMFX_Data!Y37&gt;=EMFX_Data!AA37,EMFX_Data!AF38-EMFX_Data!AH38,EMFX_Data!AH38-EMFX_Data!AF38)</f>
        <v>-0.0279357532949395</v>
      </c>
      <c r="BU38" s="23" t="n">
        <f aca="false">IF(EMFX_Data!Y37&gt;=EMFX_Data!AB37,EMFX_Data!AF38-EMFX_Data!AI38,EMFX_Data!AI38-EMFX_Data!AF38)</f>
        <v>-0.0494527969215843</v>
      </c>
      <c r="BV38" s="23" t="n">
        <f aca="false">IF(EMFX_Data!Y37&gt;=EMFX_Data!AC37,EMFX_Data!AF38-EMFX_Data!AJ38,EMFX_Data!AJ38-EMFX_Data!AF38)</f>
        <v>-0.021534572373751</v>
      </c>
      <c r="BW38" s="23" t="n">
        <f aca="false">IF(EMFX_Data!Y37&gt;=EMFX_Data!AD37,EMFX_Data!AF38-EMFX_Data!AK38,EMFX_Data!AK38-EMFX_Data!AF38)</f>
        <v>0.0251364186061434</v>
      </c>
      <c r="BX38" s="23" t="n">
        <f aca="false">IF(EMFX_Data!Z37&gt;=EMFX_Data!AA37,EMFX_Data!AG38-EMFX_Data!AH38,EMFX_Data!AH38-EMFX_Data!AG38)</f>
        <v>-0.0297361455574656</v>
      </c>
      <c r="BY38" s="23" t="n">
        <f aca="false">IF(EMFX_Data!Z37&gt;=EMFX_Data!AB37,EMFX_Data!AG38-EMFX_Data!AI38,EMFX_Data!AI38-EMFX_Data!AG38)</f>
        <v>-0.00821910193082078</v>
      </c>
      <c r="BZ38" s="23" t="n">
        <f aca="false">IF(EMFX_Data!Z37&gt;=EMFX_Data!AC37,EMFX_Data!AG38-EMFX_Data!AJ38,EMFX_Data!AJ38-EMFX_Data!AG38)</f>
        <v>-0.0792064712261561</v>
      </c>
      <c r="CA38" s="23" t="n">
        <f aca="false">IF(EMFX_Data!Z37&gt;=EMFX_Data!AD37,EMFX_Data!AG38-EMFX_Data!AK38,EMFX_Data!AK38-EMFX_Data!AG38)</f>
        <v>-0.0828083174585485</v>
      </c>
      <c r="CB38" s="23" t="n">
        <f aca="false">IF(EMFX_Data!AA37&gt;=EMFX_Data!AB37,EMFX_Data!AH38-EMFX_Data!AI38,EMFX_Data!AI38-EMFX_Data!AH38)</f>
        <v>-0.0215170436266448</v>
      </c>
      <c r="CC38" s="23" t="n">
        <f aca="false">IF(EMFX_Data!AA37&gt;=EMFX_Data!AC37,EMFX_Data!AH38-EMFX_Data!AJ38,EMFX_Data!AJ38-EMFX_Data!AH38)</f>
        <v>-0.0494703256686905</v>
      </c>
      <c r="CD38" s="23" t="n">
        <f aca="false">IF(EMFX_Data!AA37&gt;=EMFX_Data!AD37,EMFX_Data!AH38-EMFX_Data!AK38,EMFX_Data!AK38-EMFX_Data!AH38)</f>
        <v>0.0530721719010829</v>
      </c>
      <c r="CE38" s="23" t="n">
        <f aca="false">IF(EMFX_Data!AB37&gt;=EMFX_Data!AC37,EMFX_Data!AI38-EMFX_Data!AJ38,EMFX_Data!AJ38-EMFX_Data!AI38)</f>
        <v>-0.0709873692953353</v>
      </c>
      <c r="CF38" s="23" t="n">
        <f aca="false">IF(EMFX_Data!AB37&gt;=EMFX_Data!AD37,EMFX_Data!AI38-EMFX_Data!AK38,EMFX_Data!AK38-EMFX_Data!AI38)</f>
        <v>0.0745892155277277</v>
      </c>
      <c r="CG38" s="23" t="n">
        <f aca="false">IF(EMFX_Data!AC37&gt;=EMFX_Data!AD37,EMFX_Data!AJ38-EMFX_Data!AK38,EMFX_Data!AK38-EMFX_Data!AJ38)</f>
        <v>0.0036018462323924</v>
      </c>
      <c r="CH38" s="27" t="str">
        <f aca="false">IF(ROW()&lt;4+VolLB,"",STDEV(INDEX($BM:$BM,ROW()-VolLB+1):INDEX($BM:$BM,ROW()))*SQRT(12))</f>
        <v/>
      </c>
      <c r="CI38" s="27" t="str">
        <f aca="false">IF(ROW()&lt;4+VolLB,"",STDEV(INDEX($BN:$BN,ROW()-VolLB+1):INDEX($BN:$BN,ROW()))*SQRT(12))</f>
        <v/>
      </c>
      <c r="CJ38" s="27" t="str">
        <f aca="false">IF(ROW()&lt;4+VolLB,"",STDEV(INDEX($BO:$BO,ROW()-VolLB+1):INDEX($BO:$BO,ROW()))*SQRT(12))</f>
        <v/>
      </c>
      <c r="CK38" s="27" t="str">
        <f aca="false">IF(ROW()&lt;4+VolLB,"",STDEV(INDEX($BP:$BP,ROW()-VolLB+1):INDEX($BP:$BP,ROW()))*SQRT(12))</f>
        <v/>
      </c>
      <c r="CL38" s="27" t="str">
        <f aca="false">IF(ROW()&lt;4+VolLB,"",STDEV(INDEX($BQ:$BQ,ROW()-VolLB+1):INDEX($BQ:$BQ,ROW()))*SQRT(12))</f>
        <v/>
      </c>
      <c r="CM38" s="27" t="str">
        <f aca="false">IF(ROW()&lt;4+VolLB,"",STDEV(INDEX($BR:$BR,ROW()-VolLB+1):INDEX($BR:$BR,ROW()))*SQRT(12))</f>
        <v/>
      </c>
      <c r="CN38" s="27" t="str">
        <f aca="false">IF(ROW()&lt;4+VolLB,"",STDEV(INDEX($BS:$BS,ROW()-VolLB+1):INDEX($BS:$BS,ROW()))*SQRT(12))</f>
        <v/>
      </c>
      <c r="CO38" s="27" t="str">
        <f aca="false">IF(ROW()&lt;4+VolLB,"",STDEV(INDEX($BT:$BT,ROW()-VolLB+1):INDEX($BT:$BT,ROW()))*SQRT(12))</f>
        <v/>
      </c>
      <c r="CP38" s="27" t="str">
        <f aca="false">IF(ROW()&lt;4+VolLB,"",STDEV(INDEX($BU:$BU,ROW()-VolLB+1):INDEX($BU:$BU,ROW()))*SQRT(12))</f>
        <v/>
      </c>
      <c r="CQ38" s="27" t="str">
        <f aca="false">IF(ROW()&lt;4+VolLB,"",STDEV(INDEX($BV:$BV,ROW()-VolLB+1):INDEX($BV:$BV,ROW()))*SQRT(12))</f>
        <v/>
      </c>
      <c r="CR38" s="27" t="str">
        <f aca="false">IF(ROW()&lt;4+VolLB,"",STDEV(INDEX($BW:$BW,ROW()-VolLB+1):INDEX($BW:$BW,ROW()))*SQRT(12))</f>
        <v/>
      </c>
      <c r="CS38" s="27" t="str">
        <f aca="false">IF(ROW()&lt;4+VolLB,"",STDEV(INDEX($BX:$BX,ROW()-VolLB+1):INDEX($BX:$BX,ROW()))*SQRT(12))</f>
        <v/>
      </c>
      <c r="CT38" s="27" t="str">
        <f aca="false">IF(ROW()&lt;4+VolLB,"",STDEV(INDEX($BY:$BY,ROW()-VolLB+1):INDEX($BY:$BY,ROW()))*SQRT(12))</f>
        <v/>
      </c>
      <c r="CU38" s="27" t="str">
        <f aca="false">IF(ROW()&lt;4+VolLB,"",STDEV(INDEX($BZ:$BZ,ROW()-VolLB+1):INDEX($BZ:$BZ,ROW()))*SQRT(12))</f>
        <v/>
      </c>
      <c r="CV38" s="27" t="str">
        <f aca="false">IF(ROW()&lt;4+VolLB,"",STDEV(INDEX($CA:$CA,ROW()-VolLB+1):INDEX($CA:$CA,ROW()))*SQRT(12))</f>
        <v/>
      </c>
      <c r="CW38" s="27" t="str">
        <f aca="false">IF(ROW()&lt;4+VolLB,"",STDEV(INDEX($CB:$CB,ROW()-VolLB+1):INDEX($CB:$CB,ROW()))*SQRT(12))</f>
        <v/>
      </c>
      <c r="CX38" s="27" t="str">
        <f aca="false">IF(ROW()&lt;4+VolLB,"",STDEV(INDEX($CC:$CC,ROW()-VolLB+1):INDEX($CC:$CC,ROW()))*SQRT(12))</f>
        <v/>
      </c>
      <c r="CY38" s="27" t="str">
        <f aca="false">IF(ROW()&lt;4+VolLB,"",STDEV(INDEX($CD:$CD,ROW()-VolLB+1):INDEX($CD:$CD,ROW()))*SQRT(12))</f>
        <v/>
      </c>
      <c r="CZ38" s="27" t="str">
        <f aca="false">IF(ROW()&lt;4+VolLB,"",STDEV(INDEX($CE:$CE,ROW()-VolLB+1):INDEX($CE:$CE,ROW()))*SQRT(12))</f>
        <v/>
      </c>
      <c r="DA38" s="27" t="str">
        <f aca="false">IF(ROW()&lt;4+VolLB,"",STDEV(INDEX($CF:$CF,ROW()-VolLB+1):INDEX($CF:$CF,ROW()))*SQRT(12))</f>
        <v/>
      </c>
      <c r="DB38" s="27" t="str">
        <f aca="false">IF(ROW()&lt;4+VolLB,"",STDEV(INDEX($CG:$CG,ROW()-VolLB+1):INDEX($CG:$CG,ROW()))*SQRT(12))</f>
        <v/>
      </c>
      <c r="DC38" s="26" t="n">
        <f aca="false">IF(OR(AR38=0,CH38="",CH38=0),0,AR38*MIN(MaxScal,TgtVol/CH38))</f>
        <v>0</v>
      </c>
      <c r="DD38" s="26" t="n">
        <f aca="false">IF(OR(AS38=0,CI38="",CI38=0),0,AS38*MIN(MaxScal,TgtVol/CI38))</f>
        <v>0</v>
      </c>
      <c r="DE38" s="26" t="n">
        <f aca="false">IF(OR(AT38=0,CJ38="",CJ38=0),0,AT38*MIN(MaxScal,TgtVol/CJ38))</f>
        <v>0</v>
      </c>
      <c r="DF38" s="26" t="n">
        <f aca="false">IF(OR(AU38=0,CK38="",CK38=0),0,AU38*MIN(MaxScal,TgtVol/CK38))</f>
        <v>0</v>
      </c>
      <c r="DG38" s="26" t="n">
        <f aca="false">IF(OR(AV38=0,CL38="",CL38=0),0,AV38*MIN(MaxScal,TgtVol/CL38))</f>
        <v>0</v>
      </c>
      <c r="DH38" s="26" t="n">
        <f aca="false">IF(OR(AW38=0,CM38="",CM38=0),0,AW38*MIN(MaxScal,TgtVol/CM38))</f>
        <v>0</v>
      </c>
      <c r="DI38" s="26" t="n">
        <f aca="false">IF(OR(AX38=0,CN38="",CN38=0),0,AX38*MIN(MaxScal,TgtVol/CN38))</f>
        <v>0</v>
      </c>
      <c r="DJ38" s="26" t="n">
        <f aca="false">IF(OR(AY38=0,CO38="",CO38=0),0,AY38*MIN(MaxScal,TgtVol/CO38))</f>
        <v>0</v>
      </c>
      <c r="DK38" s="26" t="n">
        <f aca="false">IF(OR(AZ38=0,CP38="",CP38=0),0,AZ38*MIN(MaxScal,TgtVol/CP38))</f>
        <v>0</v>
      </c>
      <c r="DL38" s="26" t="n">
        <f aca="false">IF(OR(BA38=0,CQ38="",CQ38=0),0,BA38*MIN(MaxScal,TgtVol/CQ38))</f>
        <v>0</v>
      </c>
      <c r="DM38" s="26" t="n">
        <f aca="false">IF(OR(BB38=0,CR38="",CR38=0),0,BB38*MIN(MaxScal,TgtVol/CR38))</f>
        <v>0</v>
      </c>
      <c r="DN38" s="26" t="n">
        <f aca="false">IF(OR(BC38=0,CS38="",CS38=0),0,BC38*MIN(MaxScal,TgtVol/CS38))</f>
        <v>0</v>
      </c>
      <c r="DO38" s="26" t="n">
        <f aca="false">IF(OR(BD38=0,CT38="",CT38=0),0,BD38*MIN(MaxScal,TgtVol/CT38))</f>
        <v>0</v>
      </c>
      <c r="DP38" s="26" t="n">
        <f aca="false">IF(OR(BE38=0,CU38="",CU38=0),0,BE38*MIN(MaxScal,TgtVol/CU38))</f>
        <v>0</v>
      </c>
      <c r="DQ38" s="26" t="n">
        <f aca="false">IF(OR(BF38=0,CV38="",CV38=0),0,BF38*MIN(MaxScal,TgtVol/CV38))</f>
        <v>0</v>
      </c>
      <c r="DR38" s="26" t="n">
        <f aca="false">IF(OR(BG38=0,CW38="",CW38=0),0,BG38*MIN(MaxScal,TgtVol/CW38))</f>
        <v>0</v>
      </c>
      <c r="DS38" s="26" t="n">
        <f aca="false">IF(OR(BH38=0,CX38="",CX38=0),0,BH38*MIN(MaxScal,TgtVol/CX38))</f>
        <v>0</v>
      </c>
      <c r="DT38" s="26" t="n">
        <f aca="false">IF(OR(BI38=0,CY38="",CY38=0),0,BI38*MIN(MaxScal,TgtVol/CY38))</f>
        <v>0</v>
      </c>
      <c r="DU38" s="26" t="n">
        <f aca="false">IF(OR(BJ38=0,CZ38="",CZ38=0),0,BJ38*MIN(MaxScal,TgtVol/CZ38))</f>
        <v>0</v>
      </c>
      <c r="DV38" s="26" t="n">
        <f aca="false">IF(OR(BK38=0,DA38="",DA38=0),0,BK38*MIN(MaxScal,TgtVol/DA38))</f>
        <v>0</v>
      </c>
      <c r="DW38" s="26" t="n">
        <f aca="false">IF(OR(BL38=0,DB38="",DB38=0),0,BL38*MIN(MaxScal,TgtVol/DB38))</f>
        <v>0</v>
      </c>
      <c r="DX38" s="28" t="n">
        <f aca="false">IFERROR(DC37*BM38,"")</f>
        <v>0</v>
      </c>
      <c r="DY38" s="28" t="n">
        <f aca="false">IFERROR(DD37*BN38,"")</f>
        <v>-0</v>
      </c>
      <c r="DZ38" s="28" t="n">
        <f aca="false">IFERROR(DE37*BO38,"")</f>
        <v>0</v>
      </c>
      <c r="EA38" s="28" t="n">
        <f aca="false">IFERROR(DF37*BP38,"")</f>
        <v>0</v>
      </c>
      <c r="EB38" s="28" t="n">
        <f aca="false">IFERROR(DG37*BQ38,"")</f>
        <v>-0</v>
      </c>
      <c r="EC38" s="28" t="n">
        <f aca="false">IFERROR(DH37*BR38,"")</f>
        <v>-0</v>
      </c>
      <c r="ED38" s="28" t="n">
        <f aca="false">IFERROR(DI37*BS38,"")</f>
        <v>-0</v>
      </c>
      <c r="EE38" s="28" t="n">
        <f aca="false">IFERROR(DJ37*BT38,"")</f>
        <v>-0</v>
      </c>
      <c r="EF38" s="28" t="n">
        <f aca="false">IFERROR(DK37*BU38,"")</f>
        <v>-0</v>
      </c>
      <c r="EG38" s="28" t="n">
        <f aca="false">IFERROR(DL37*BV38,"")</f>
        <v>-0</v>
      </c>
      <c r="EH38" s="28" t="n">
        <f aca="false">IFERROR(DM37*BW38,"")</f>
        <v>0</v>
      </c>
      <c r="EI38" s="28" t="n">
        <f aca="false">IFERROR(DN37*BX38,"")</f>
        <v>-0</v>
      </c>
      <c r="EJ38" s="28" t="n">
        <f aca="false">IFERROR(DO37*BY38,"")</f>
        <v>-0</v>
      </c>
      <c r="EK38" s="28" t="n">
        <f aca="false">IFERROR(DP37*BZ38,"")</f>
        <v>-0</v>
      </c>
      <c r="EL38" s="28" t="n">
        <f aca="false">IFERROR(DQ37*CA38,"")</f>
        <v>-0</v>
      </c>
      <c r="EM38" s="28" t="n">
        <f aca="false">IFERROR(DR37*CB38,"")</f>
        <v>-0</v>
      </c>
      <c r="EN38" s="28" t="n">
        <f aca="false">IFERROR(DS37*CC38,"")</f>
        <v>-0</v>
      </c>
      <c r="EO38" s="28" t="n">
        <f aca="false">IFERROR(DT37*CD38,"")</f>
        <v>0</v>
      </c>
      <c r="EP38" s="28" t="n">
        <f aca="false">IFERROR(DU37*CE38,"")</f>
        <v>-0</v>
      </c>
      <c r="EQ38" s="28" t="n">
        <f aca="false">IFERROR(DV37*CF38,"")</f>
        <v>0</v>
      </c>
      <c r="ER38" s="28" t="n">
        <f aca="false">IFERROR(DW37*CG38,"")</f>
        <v>0</v>
      </c>
      <c r="ES38" s="28" t="n">
        <f aca="false">IF(ROW()=4,"",SUM(DX38:ER38))</f>
        <v>0</v>
      </c>
      <c r="ET38" s="29" t="n">
        <f aca="false">COUNTIF(AR38:BL38,"&gt;0")</f>
        <v>0</v>
      </c>
    </row>
    <row r="39" customFormat="false" ht="15" hidden="false" customHeight="false" outlineLevel="0" collapsed="false">
      <c r="A39" s="19" t="n">
        <v>39082</v>
      </c>
      <c r="B39" s="23" t="n">
        <f aca="false">ABS(EMFX_Data!X39-EMFX_Data!Y39)</f>
        <v>0.0256436537721241</v>
      </c>
      <c r="C39" s="23" t="n">
        <f aca="false">ABS(EMFX_Data!X39-EMFX_Data!Z39)</f>
        <v>0.000482400146005979</v>
      </c>
      <c r="D39" s="23" t="n">
        <f aca="false">ABS(EMFX_Data!X39-EMFX_Data!AA39)</f>
        <v>0.0245377967510416</v>
      </c>
      <c r="E39" s="23" t="n">
        <f aca="false">ABS(EMFX_Data!X39-EMFX_Data!AB39)</f>
        <v>0.0710803086065166</v>
      </c>
      <c r="F39" s="23" t="n">
        <f aca="false">ABS(EMFX_Data!X39-EMFX_Data!AC39)</f>
        <v>0.0546914227553552</v>
      </c>
      <c r="G39" s="23" t="n">
        <f aca="false">ABS(EMFX_Data!X39-EMFX_Data!AD39)</f>
        <v>0.0170164316885817</v>
      </c>
      <c r="H39" s="23" t="n">
        <f aca="false">ABS(EMFX_Data!Y39-EMFX_Data!Z39)</f>
        <v>0.0251612536261181</v>
      </c>
      <c r="I39" s="23" t="n">
        <f aca="false">ABS(EMFX_Data!Y39-EMFX_Data!AA39)</f>
        <v>0.0501814505231657</v>
      </c>
      <c r="J39" s="23" t="n">
        <f aca="false">ABS(EMFX_Data!Y39-EMFX_Data!AB39)</f>
        <v>0.0967239623786407</v>
      </c>
      <c r="K39" s="23" t="n">
        <f aca="false">ABS(EMFX_Data!Y39-EMFX_Data!AC39)</f>
        <v>0.0290477689832311</v>
      </c>
      <c r="L39" s="23" t="n">
        <f aca="false">ABS(EMFX_Data!Y39-EMFX_Data!AD39)</f>
        <v>0.0426600854607058</v>
      </c>
      <c r="M39" s="23" t="n">
        <f aca="false">ABS(EMFX_Data!Z39-EMFX_Data!AA39)</f>
        <v>0.0250201968970476</v>
      </c>
      <c r="N39" s="23" t="n">
        <f aca="false">ABS(EMFX_Data!Z39-EMFX_Data!AB39)</f>
        <v>0.0715627087525226</v>
      </c>
      <c r="O39" s="23" t="n">
        <f aca="false">ABS(EMFX_Data!Z39-EMFX_Data!AC39)</f>
        <v>0.0542090226093492</v>
      </c>
      <c r="P39" s="23" t="n">
        <f aca="false">ABS(EMFX_Data!Z39-EMFX_Data!AD39)</f>
        <v>0.0174988318345877</v>
      </c>
      <c r="Q39" s="23" t="n">
        <f aca="false">ABS(EMFX_Data!AA39-EMFX_Data!AB39)</f>
        <v>0.046542511855475</v>
      </c>
      <c r="R39" s="23" t="n">
        <f aca="false">ABS(EMFX_Data!AA39-EMFX_Data!AC39)</f>
        <v>0.0792292195063968</v>
      </c>
      <c r="S39" s="23" t="n">
        <f aca="false">ABS(EMFX_Data!AA39-EMFX_Data!AD39)</f>
        <v>0.00752136506245993</v>
      </c>
      <c r="T39" s="23" t="n">
        <f aca="false">ABS(EMFX_Data!AB39-EMFX_Data!AC39)</f>
        <v>0.125771731361872</v>
      </c>
      <c r="U39" s="23" t="n">
        <f aca="false">ABS(EMFX_Data!AB39-EMFX_Data!AD39)</f>
        <v>0.0540638769179349</v>
      </c>
      <c r="V39" s="23" t="n">
        <f aca="false">ABS(EMFX_Data!AC39-EMFX_Data!AD39)</f>
        <v>0.0717078544439369</v>
      </c>
      <c r="W39" s="26" t="str">
        <f aca="false">IF(ROW()&lt;4+MinObs-1,"",IFERROR((B39-AVERAGE(B$4:B39))/STDEV(B$4:B39),""))</f>
        <v/>
      </c>
      <c r="X39" s="26" t="str">
        <f aca="false">IF(ROW()&lt;4+MinObs-1,"",IFERROR((C39-AVERAGE(C$4:C39))/STDEV(C$4:C39),""))</f>
        <v/>
      </c>
      <c r="Y39" s="26" t="str">
        <f aca="false">IF(ROW()&lt;4+MinObs-1,"",IFERROR((D39-AVERAGE(D$4:D39))/STDEV(D$4:D39),""))</f>
        <v/>
      </c>
      <c r="Z39" s="26" t="str">
        <f aca="false">IF(ROW()&lt;4+MinObs-1,"",IFERROR((E39-AVERAGE(E$4:E39))/STDEV(E$4:E39),""))</f>
        <v/>
      </c>
      <c r="AA39" s="26" t="str">
        <f aca="false">IF(ROW()&lt;4+MinObs-1,"",IFERROR((F39-AVERAGE(F$4:F39))/STDEV(F$4:F39),""))</f>
        <v/>
      </c>
      <c r="AB39" s="26" t="str">
        <f aca="false">IF(ROW()&lt;4+MinObs-1,"",IFERROR((G39-AVERAGE(G$4:G39))/STDEV(G$4:G39),""))</f>
        <v/>
      </c>
      <c r="AC39" s="26" t="str">
        <f aca="false">IF(ROW()&lt;4+MinObs-1,"",IFERROR((H39-AVERAGE(H$4:H39))/STDEV(H$4:H39),""))</f>
        <v/>
      </c>
      <c r="AD39" s="26" t="str">
        <f aca="false">IF(ROW()&lt;4+MinObs-1,"",IFERROR((I39-AVERAGE(I$4:I39))/STDEV(I$4:I39),""))</f>
        <v/>
      </c>
      <c r="AE39" s="26" t="str">
        <f aca="false">IF(ROW()&lt;4+MinObs-1,"",IFERROR((J39-AVERAGE(J$4:J39))/STDEV(J$4:J39),""))</f>
        <v/>
      </c>
      <c r="AF39" s="26" t="str">
        <f aca="false">IF(ROW()&lt;4+MinObs-1,"",IFERROR((K39-AVERAGE(K$4:K39))/STDEV(K$4:K39),""))</f>
        <v/>
      </c>
      <c r="AG39" s="26" t="str">
        <f aca="false">IF(ROW()&lt;4+MinObs-1,"",IFERROR((L39-AVERAGE(L$4:L39))/STDEV(L$4:L39),""))</f>
        <v/>
      </c>
      <c r="AH39" s="26" t="str">
        <f aca="false">IF(ROW()&lt;4+MinObs-1,"",IFERROR((M39-AVERAGE(M$4:M39))/STDEV(M$4:M39),""))</f>
        <v/>
      </c>
      <c r="AI39" s="26" t="str">
        <f aca="false">IF(ROW()&lt;4+MinObs-1,"",IFERROR((N39-AVERAGE(N$4:N39))/STDEV(N$4:N39),""))</f>
        <v/>
      </c>
      <c r="AJ39" s="26" t="str">
        <f aca="false">IF(ROW()&lt;4+MinObs-1,"",IFERROR((O39-AVERAGE(O$4:O39))/STDEV(O$4:O39),""))</f>
        <v/>
      </c>
      <c r="AK39" s="26" t="str">
        <f aca="false">IF(ROW()&lt;4+MinObs-1,"",IFERROR((P39-AVERAGE(P$4:P39))/STDEV(P$4:P39),""))</f>
        <v/>
      </c>
      <c r="AL39" s="26" t="str">
        <f aca="false">IF(ROW()&lt;4+MinObs-1,"",IFERROR((Q39-AVERAGE(Q$4:Q39))/STDEV(Q$4:Q39),""))</f>
        <v/>
      </c>
      <c r="AM39" s="26" t="str">
        <f aca="false">IF(ROW()&lt;4+MinObs-1,"",IFERROR((R39-AVERAGE(R$4:R39))/STDEV(R$4:R39),""))</f>
        <v/>
      </c>
      <c r="AN39" s="26" t="str">
        <f aca="false">IF(ROW()&lt;4+MinObs-1,"",IFERROR((S39-AVERAGE(S$4:S39))/STDEV(S$4:S39),""))</f>
        <v/>
      </c>
      <c r="AO39" s="26" t="str">
        <f aca="false">IF(ROW()&lt;4+MinObs-1,"",IFERROR((T39-AVERAGE(T$4:T39))/STDEV(T$4:T39),""))</f>
        <v/>
      </c>
      <c r="AP39" s="26" t="str">
        <f aca="false">IF(ROW()&lt;4+MinObs-1,"",IFERROR((U39-AVERAGE(U$4:U39))/STDEV(U$4:U39),""))</f>
        <v/>
      </c>
      <c r="AQ39" s="26" t="str">
        <f aca="false">IF(ROW()&lt;4+MinObs-1,"",IFERROR((V39-AVERAGE(V$4:V39))/STDEV(V$4:V39),""))</f>
        <v/>
      </c>
      <c r="AR39" s="26" t="n">
        <f aca="false">IF(W39="",0,IF(W39&gt;=z4,w4,IF(W39&gt;=z3,w3,IF(W39&gt;=zEntry,w2,IF(AND(W39&gt;=ExitZ,AR38&gt;0),w2,0)))))</f>
        <v>0</v>
      </c>
      <c r="AS39" s="26" t="n">
        <f aca="false">IF(X39="",0,IF(X39&gt;=z4,w4,IF(X39&gt;=z3,w3,IF(X39&gt;=zEntry,w2,IF(AND(X39&gt;=ExitZ,AS38&gt;0),w2,0)))))</f>
        <v>0</v>
      </c>
      <c r="AT39" s="26" t="n">
        <f aca="false">IF(Y39="",0,IF(Y39&gt;=z4,w4,IF(Y39&gt;=z3,w3,IF(Y39&gt;=zEntry,w2,IF(AND(Y39&gt;=ExitZ,AT38&gt;0),w2,0)))))</f>
        <v>0</v>
      </c>
      <c r="AU39" s="26" t="n">
        <f aca="false">IF(Z39="",0,IF(Z39&gt;=z4,w4,IF(Z39&gt;=z3,w3,IF(Z39&gt;=zEntry,w2,IF(AND(Z39&gt;=ExitZ,AU38&gt;0),w2,0)))))</f>
        <v>0</v>
      </c>
      <c r="AV39" s="26" t="n">
        <f aca="false">IF(AA39="",0,IF(AA39&gt;=z4,w4,IF(AA39&gt;=z3,w3,IF(AA39&gt;=zEntry,w2,IF(AND(AA39&gt;=ExitZ,AV38&gt;0),w2,0)))))</f>
        <v>0</v>
      </c>
      <c r="AW39" s="26" t="n">
        <f aca="false">IF(AB39="",0,IF(AB39&gt;=z4,w4,IF(AB39&gt;=z3,w3,IF(AB39&gt;=zEntry,w2,IF(AND(AB39&gt;=ExitZ,AW38&gt;0),w2,0)))))</f>
        <v>0</v>
      </c>
      <c r="AX39" s="26" t="n">
        <f aca="false">IF(AC39="",0,IF(AC39&gt;=z4,w4,IF(AC39&gt;=z3,w3,IF(AC39&gt;=zEntry,w2,IF(AND(AC39&gt;=ExitZ,AX38&gt;0),w2,0)))))</f>
        <v>0</v>
      </c>
      <c r="AY39" s="26" t="n">
        <f aca="false">IF(AD39="",0,IF(AD39&gt;=z4,w4,IF(AD39&gt;=z3,w3,IF(AD39&gt;=zEntry,w2,IF(AND(AD39&gt;=ExitZ,AY38&gt;0),w2,0)))))</f>
        <v>0</v>
      </c>
      <c r="AZ39" s="26" t="n">
        <f aca="false">IF(AE39="",0,IF(AE39&gt;=z4,w4,IF(AE39&gt;=z3,w3,IF(AE39&gt;=zEntry,w2,IF(AND(AE39&gt;=ExitZ,AZ38&gt;0),w2,0)))))</f>
        <v>0</v>
      </c>
      <c r="BA39" s="26" t="n">
        <f aca="false">IF(AF39="",0,IF(AF39&gt;=z4,w4,IF(AF39&gt;=z3,w3,IF(AF39&gt;=zEntry,w2,IF(AND(AF39&gt;=ExitZ,BA38&gt;0),w2,0)))))</f>
        <v>0</v>
      </c>
      <c r="BB39" s="26" t="n">
        <f aca="false">IF(AG39="",0,IF(AG39&gt;=z4,w4,IF(AG39&gt;=z3,w3,IF(AG39&gt;=zEntry,w2,IF(AND(AG39&gt;=ExitZ,BB38&gt;0),w2,0)))))</f>
        <v>0</v>
      </c>
      <c r="BC39" s="26" t="n">
        <f aca="false">IF(AH39="",0,IF(AH39&gt;=z4,w4,IF(AH39&gt;=z3,w3,IF(AH39&gt;=zEntry,w2,IF(AND(AH39&gt;=ExitZ,BC38&gt;0),w2,0)))))</f>
        <v>0</v>
      </c>
      <c r="BD39" s="26" t="n">
        <f aca="false">IF(AI39="",0,IF(AI39&gt;=z4,w4,IF(AI39&gt;=z3,w3,IF(AI39&gt;=zEntry,w2,IF(AND(AI39&gt;=ExitZ,BD38&gt;0),w2,0)))))</f>
        <v>0</v>
      </c>
      <c r="BE39" s="26" t="n">
        <f aca="false">IF(AJ39="",0,IF(AJ39&gt;=z4,w4,IF(AJ39&gt;=z3,w3,IF(AJ39&gt;=zEntry,w2,IF(AND(AJ39&gt;=ExitZ,BE38&gt;0),w2,0)))))</f>
        <v>0</v>
      </c>
      <c r="BF39" s="26" t="n">
        <f aca="false">IF(AK39="",0,IF(AK39&gt;=z4,w4,IF(AK39&gt;=z3,w3,IF(AK39&gt;=zEntry,w2,IF(AND(AK39&gt;=ExitZ,BF38&gt;0),w2,0)))))</f>
        <v>0</v>
      </c>
      <c r="BG39" s="26" t="n">
        <f aca="false">IF(AL39="",0,IF(AL39&gt;=z4,w4,IF(AL39&gt;=z3,w3,IF(AL39&gt;=zEntry,w2,IF(AND(AL39&gt;=ExitZ,BG38&gt;0),w2,0)))))</f>
        <v>0</v>
      </c>
      <c r="BH39" s="26" t="n">
        <f aca="false">IF(AM39="",0,IF(AM39&gt;=z4,w4,IF(AM39&gt;=z3,w3,IF(AM39&gt;=zEntry,w2,IF(AND(AM39&gt;=ExitZ,BH38&gt;0),w2,0)))))</f>
        <v>0</v>
      </c>
      <c r="BI39" s="26" t="n">
        <f aca="false">IF(AN39="",0,IF(AN39&gt;=z4,w4,IF(AN39&gt;=z3,w3,IF(AN39&gt;=zEntry,w2,IF(AND(AN39&gt;=ExitZ,BI38&gt;0),w2,0)))))</f>
        <v>0</v>
      </c>
      <c r="BJ39" s="26" t="n">
        <f aca="false">IF(AO39="",0,IF(AO39&gt;=z4,w4,IF(AO39&gt;=z3,w3,IF(AO39&gt;=zEntry,w2,IF(AND(AO39&gt;=ExitZ,BJ38&gt;0),w2,0)))))</f>
        <v>0</v>
      </c>
      <c r="BK39" s="26" t="n">
        <f aca="false">IF(AP39="",0,IF(AP39&gt;=z4,w4,IF(AP39&gt;=z3,w3,IF(AP39&gt;=zEntry,w2,IF(AND(AP39&gt;=ExitZ,BK38&gt;0),w2,0)))))</f>
        <v>0</v>
      </c>
      <c r="BL39" s="26" t="n">
        <f aca="false">IF(AQ39="",0,IF(AQ39&gt;=z4,w4,IF(AQ39&gt;=z3,w3,IF(AQ39&gt;=zEntry,w2,IF(AND(AQ39&gt;=ExitZ,BL38&gt;0),w2,0)))))</f>
        <v>0</v>
      </c>
      <c r="BM39" s="23" t="n">
        <f aca="false">IF(EMFX_Data!X38&gt;=EMFX_Data!Y38,EMFX_Data!AE39-EMFX_Data!AF39,EMFX_Data!AF39-EMFX_Data!AE39)</f>
        <v>-0.0151288428713679</v>
      </c>
      <c r="BN39" s="23" t="n">
        <f aca="false">IF(EMFX_Data!X38&gt;=EMFX_Data!Z38,EMFX_Data!AE39-EMFX_Data!AG39,EMFX_Data!AG39-EMFX_Data!AE39)</f>
        <v>0.0887553808675387</v>
      </c>
      <c r="BO39" s="23" t="n">
        <f aca="false">IF(EMFX_Data!X38&gt;=EMFX_Data!AA38,EMFX_Data!AE39-EMFX_Data!AH39,EMFX_Data!AH39-EMFX_Data!AE39)</f>
        <v>-0.00553619367195866</v>
      </c>
      <c r="BP39" s="23" t="n">
        <f aca="false">IF(EMFX_Data!X38&gt;=EMFX_Data!AB38,EMFX_Data!AE39-EMFX_Data!AI39,EMFX_Data!AI39-EMFX_Data!AE39)</f>
        <v>-0.0203514617382876</v>
      </c>
      <c r="BQ39" s="23" t="n">
        <f aca="false">IF(EMFX_Data!X38&gt;=EMFX_Data!AC38,EMFX_Data!AE39-EMFX_Data!AJ39,EMFX_Data!AJ39-EMFX_Data!AE39)</f>
        <v>0.0201994855401355</v>
      </c>
      <c r="BR39" s="23" t="n">
        <f aca="false">IF(EMFX_Data!X38&gt;=EMFX_Data!AD38,EMFX_Data!AE39-EMFX_Data!AK39,EMFX_Data!AK39-EMFX_Data!AE39)</f>
        <v>0.0391504008235874</v>
      </c>
      <c r="BS39" s="23" t="n">
        <f aca="false">IF(EMFX_Data!Y38&gt;=EMFX_Data!Z38,EMFX_Data!AF39-EMFX_Data!AG39,EMFX_Data!AG39-EMFX_Data!AF39)</f>
        <v>0.0736265379961708</v>
      </c>
      <c r="BT39" s="23" t="n">
        <f aca="false">IF(EMFX_Data!Y38&gt;=EMFX_Data!AA38,EMFX_Data!AF39-EMFX_Data!AH39,EMFX_Data!AH39-EMFX_Data!AF39)</f>
        <v>-0.0206650365433266</v>
      </c>
      <c r="BU39" s="23" t="n">
        <f aca="false">IF(EMFX_Data!Y38&gt;=EMFX_Data!AB38,EMFX_Data!AF39-EMFX_Data!AI39,EMFX_Data!AI39-EMFX_Data!AF39)</f>
        <v>-0.0354803046096555</v>
      </c>
      <c r="BV39" s="23" t="n">
        <f aca="false">IF(EMFX_Data!Y38&gt;=EMFX_Data!AC38,EMFX_Data!AF39-EMFX_Data!AJ39,EMFX_Data!AJ39-EMFX_Data!AF39)</f>
        <v>0.0353283284115035</v>
      </c>
      <c r="BW39" s="23" t="n">
        <f aca="false">IF(EMFX_Data!Y38&gt;=EMFX_Data!AD38,EMFX_Data!AF39-EMFX_Data!AK39,EMFX_Data!AK39-EMFX_Data!AF39)</f>
        <v>0.0542792436949553</v>
      </c>
      <c r="BX39" s="23" t="n">
        <f aca="false">IF(EMFX_Data!Z38&gt;=EMFX_Data!AA38,EMFX_Data!AG39-EMFX_Data!AH39,EMFX_Data!AH39-EMFX_Data!AG39)</f>
        <v>0.0942915745394974</v>
      </c>
      <c r="BY39" s="23" t="n">
        <f aca="false">IF(EMFX_Data!Z38&gt;=EMFX_Data!AB38,EMFX_Data!AG39-EMFX_Data!AI39,EMFX_Data!AI39-EMFX_Data!AG39)</f>
        <v>0.109106842605826</v>
      </c>
      <c r="BZ39" s="23" t="n">
        <f aca="false">IF(EMFX_Data!Z38&gt;=EMFX_Data!AC38,EMFX_Data!AG39-EMFX_Data!AJ39,EMFX_Data!AJ39-EMFX_Data!AG39)</f>
        <v>0.108954866407674</v>
      </c>
      <c r="CA39" s="23" t="n">
        <f aca="false">IF(EMFX_Data!Z38&gt;=EMFX_Data!AD38,EMFX_Data!AG39-EMFX_Data!AK39,EMFX_Data!AK39-EMFX_Data!AG39)</f>
        <v>0.127905781691126</v>
      </c>
      <c r="CB39" s="23" t="n">
        <f aca="false">IF(EMFX_Data!AA38&gt;=EMFX_Data!AB38,EMFX_Data!AH39-EMFX_Data!AI39,EMFX_Data!AI39-EMFX_Data!AH39)</f>
        <v>-0.0148152680663289</v>
      </c>
      <c r="CC39" s="23" t="n">
        <f aca="false">IF(EMFX_Data!AA38&gt;=EMFX_Data!AC38,EMFX_Data!AH39-EMFX_Data!AJ39,EMFX_Data!AJ39-EMFX_Data!AH39)</f>
        <v>0.0146632918681769</v>
      </c>
      <c r="CD39" s="23" t="n">
        <f aca="false">IF(EMFX_Data!AA38&gt;=EMFX_Data!AD38,EMFX_Data!AH39-EMFX_Data!AK39,EMFX_Data!AK39-EMFX_Data!AH39)</f>
        <v>0.0336142071516287</v>
      </c>
      <c r="CE39" s="23" t="n">
        <f aca="false">IF(EMFX_Data!AB38&gt;=EMFX_Data!AC38,EMFX_Data!AI39-EMFX_Data!AJ39,EMFX_Data!AJ39-EMFX_Data!AI39)</f>
        <v>-0.000151976198152023</v>
      </c>
      <c r="CF39" s="23" t="n">
        <f aca="false">IF(EMFX_Data!AB38&gt;=EMFX_Data!AD38,EMFX_Data!AI39-EMFX_Data!AK39,EMFX_Data!AK39-EMFX_Data!AI39)</f>
        <v>0.0187989390852998</v>
      </c>
      <c r="CG39" s="23" t="n">
        <f aca="false">IF(EMFX_Data!AC38&gt;=EMFX_Data!AD38,EMFX_Data!AJ39-EMFX_Data!AK39,EMFX_Data!AK39-EMFX_Data!AJ39)</f>
        <v>-0.0189509152834518</v>
      </c>
      <c r="CH39" s="27" t="str">
        <f aca="false">IF(ROW()&lt;4+VolLB,"",STDEV(INDEX($BM:$BM,ROW()-VolLB+1):INDEX($BM:$BM,ROW()))*SQRT(12))</f>
        <v/>
      </c>
      <c r="CI39" s="27" t="str">
        <f aca="false">IF(ROW()&lt;4+VolLB,"",STDEV(INDEX($BN:$BN,ROW()-VolLB+1):INDEX($BN:$BN,ROW()))*SQRT(12))</f>
        <v/>
      </c>
      <c r="CJ39" s="27" t="str">
        <f aca="false">IF(ROW()&lt;4+VolLB,"",STDEV(INDEX($BO:$BO,ROW()-VolLB+1):INDEX($BO:$BO,ROW()))*SQRT(12))</f>
        <v/>
      </c>
      <c r="CK39" s="27" t="str">
        <f aca="false">IF(ROW()&lt;4+VolLB,"",STDEV(INDEX($BP:$BP,ROW()-VolLB+1):INDEX($BP:$BP,ROW()))*SQRT(12))</f>
        <v/>
      </c>
      <c r="CL39" s="27" t="str">
        <f aca="false">IF(ROW()&lt;4+VolLB,"",STDEV(INDEX($BQ:$BQ,ROW()-VolLB+1):INDEX($BQ:$BQ,ROW()))*SQRT(12))</f>
        <v/>
      </c>
      <c r="CM39" s="27" t="str">
        <f aca="false">IF(ROW()&lt;4+VolLB,"",STDEV(INDEX($BR:$BR,ROW()-VolLB+1):INDEX($BR:$BR,ROW()))*SQRT(12))</f>
        <v/>
      </c>
      <c r="CN39" s="27" t="str">
        <f aca="false">IF(ROW()&lt;4+VolLB,"",STDEV(INDEX($BS:$BS,ROW()-VolLB+1):INDEX($BS:$BS,ROW()))*SQRT(12))</f>
        <v/>
      </c>
      <c r="CO39" s="27" t="str">
        <f aca="false">IF(ROW()&lt;4+VolLB,"",STDEV(INDEX($BT:$BT,ROW()-VolLB+1):INDEX($BT:$BT,ROW()))*SQRT(12))</f>
        <v/>
      </c>
      <c r="CP39" s="27" t="str">
        <f aca="false">IF(ROW()&lt;4+VolLB,"",STDEV(INDEX($BU:$BU,ROW()-VolLB+1):INDEX($BU:$BU,ROW()))*SQRT(12))</f>
        <v/>
      </c>
      <c r="CQ39" s="27" t="str">
        <f aca="false">IF(ROW()&lt;4+VolLB,"",STDEV(INDEX($BV:$BV,ROW()-VolLB+1):INDEX($BV:$BV,ROW()))*SQRT(12))</f>
        <v/>
      </c>
      <c r="CR39" s="27" t="str">
        <f aca="false">IF(ROW()&lt;4+VolLB,"",STDEV(INDEX($BW:$BW,ROW()-VolLB+1):INDEX($BW:$BW,ROW()))*SQRT(12))</f>
        <v/>
      </c>
      <c r="CS39" s="27" t="str">
        <f aca="false">IF(ROW()&lt;4+VolLB,"",STDEV(INDEX($BX:$BX,ROW()-VolLB+1):INDEX($BX:$BX,ROW()))*SQRT(12))</f>
        <v/>
      </c>
      <c r="CT39" s="27" t="str">
        <f aca="false">IF(ROW()&lt;4+VolLB,"",STDEV(INDEX($BY:$BY,ROW()-VolLB+1):INDEX($BY:$BY,ROW()))*SQRT(12))</f>
        <v/>
      </c>
      <c r="CU39" s="27" t="str">
        <f aca="false">IF(ROW()&lt;4+VolLB,"",STDEV(INDEX($BZ:$BZ,ROW()-VolLB+1):INDEX($BZ:$BZ,ROW()))*SQRT(12))</f>
        <v/>
      </c>
      <c r="CV39" s="27" t="str">
        <f aca="false">IF(ROW()&lt;4+VolLB,"",STDEV(INDEX($CA:$CA,ROW()-VolLB+1):INDEX($CA:$CA,ROW()))*SQRT(12))</f>
        <v/>
      </c>
      <c r="CW39" s="27" t="str">
        <f aca="false">IF(ROW()&lt;4+VolLB,"",STDEV(INDEX($CB:$CB,ROW()-VolLB+1):INDEX($CB:$CB,ROW()))*SQRT(12))</f>
        <v/>
      </c>
      <c r="CX39" s="27" t="str">
        <f aca="false">IF(ROW()&lt;4+VolLB,"",STDEV(INDEX($CC:$CC,ROW()-VolLB+1):INDEX($CC:$CC,ROW()))*SQRT(12))</f>
        <v/>
      </c>
      <c r="CY39" s="27" t="str">
        <f aca="false">IF(ROW()&lt;4+VolLB,"",STDEV(INDEX($CD:$CD,ROW()-VolLB+1):INDEX($CD:$CD,ROW()))*SQRT(12))</f>
        <v/>
      </c>
      <c r="CZ39" s="27" t="str">
        <f aca="false">IF(ROW()&lt;4+VolLB,"",STDEV(INDEX($CE:$CE,ROW()-VolLB+1):INDEX($CE:$CE,ROW()))*SQRT(12))</f>
        <v/>
      </c>
      <c r="DA39" s="27" t="str">
        <f aca="false">IF(ROW()&lt;4+VolLB,"",STDEV(INDEX($CF:$CF,ROW()-VolLB+1):INDEX($CF:$CF,ROW()))*SQRT(12))</f>
        <v/>
      </c>
      <c r="DB39" s="27" t="str">
        <f aca="false">IF(ROW()&lt;4+VolLB,"",STDEV(INDEX($CG:$CG,ROW()-VolLB+1):INDEX($CG:$CG,ROW()))*SQRT(12))</f>
        <v/>
      </c>
      <c r="DC39" s="26" t="n">
        <f aca="false">IF(OR(AR39=0,CH39="",CH39=0),0,AR39*MIN(MaxScal,TgtVol/CH39))</f>
        <v>0</v>
      </c>
      <c r="DD39" s="26" t="n">
        <f aca="false">IF(OR(AS39=0,CI39="",CI39=0),0,AS39*MIN(MaxScal,TgtVol/CI39))</f>
        <v>0</v>
      </c>
      <c r="DE39" s="26" t="n">
        <f aca="false">IF(OR(AT39=0,CJ39="",CJ39=0),0,AT39*MIN(MaxScal,TgtVol/CJ39))</f>
        <v>0</v>
      </c>
      <c r="DF39" s="26" t="n">
        <f aca="false">IF(OR(AU39=0,CK39="",CK39=0),0,AU39*MIN(MaxScal,TgtVol/CK39))</f>
        <v>0</v>
      </c>
      <c r="DG39" s="26" t="n">
        <f aca="false">IF(OR(AV39=0,CL39="",CL39=0),0,AV39*MIN(MaxScal,TgtVol/CL39))</f>
        <v>0</v>
      </c>
      <c r="DH39" s="26" t="n">
        <f aca="false">IF(OR(AW39=0,CM39="",CM39=0),0,AW39*MIN(MaxScal,TgtVol/CM39))</f>
        <v>0</v>
      </c>
      <c r="DI39" s="26" t="n">
        <f aca="false">IF(OR(AX39=0,CN39="",CN39=0),0,AX39*MIN(MaxScal,TgtVol/CN39))</f>
        <v>0</v>
      </c>
      <c r="DJ39" s="26" t="n">
        <f aca="false">IF(OR(AY39=0,CO39="",CO39=0),0,AY39*MIN(MaxScal,TgtVol/CO39))</f>
        <v>0</v>
      </c>
      <c r="DK39" s="26" t="n">
        <f aca="false">IF(OR(AZ39=0,CP39="",CP39=0),0,AZ39*MIN(MaxScal,TgtVol/CP39))</f>
        <v>0</v>
      </c>
      <c r="DL39" s="26" t="n">
        <f aca="false">IF(OR(BA39=0,CQ39="",CQ39=0),0,BA39*MIN(MaxScal,TgtVol/CQ39))</f>
        <v>0</v>
      </c>
      <c r="DM39" s="26" t="n">
        <f aca="false">IF(OR(BB39=0,CR39="",CR39=0),0,BB39*MIN(MaxScal,TgtVol/CR39))</f>
        <v>0</v>
      </c>
      <c r="DN39" s="26" t="n">
        <f aca="false">IF(OR(BC39=0,CS39="",CS39=0),0,BC39*MIN(MaxScal,TgtVol/CS39))</f>
        <v>0</v>
      </c>
      <c r="DO39" s="26" t="n">
        <f aca="false">IF(OR(BD39=0,CT39="",CT39=0),0,BD39*MIN(MaxScal,TgtVol/CT39))</f>
        <v>0</v>
      </c>
      <c r="DP39" s="26" t="n">
        <f aca="false">IF(OR(BE39=0,CU39="",CU39=0),0,BE39*MIN(MaxScal,TgtVol/CU39))</f>
        <v>0</v>
      </c>
      <c r="DQ39" s="26" t="n">
        <f aca="false">IF(OR(BF39=0,CV39="",CV39=0),0,BF39*MIN(MaxScal,TgtVol/CV39))</f>
        <v>0</v>
      </c>
      <c r="DR39" s="26" t="n">
        <f aca="false">IF(OR(BG39=0,CW39="",CW39=0),0,BG39*MIN(MaxScal,TgtVol/CW39))</f>
        <v>0</v>
      </c>
      <c r="DS39" s="26" t="n">
        <f aca="false">IF(OR(BH39=0,CX39="",CX39=0),0,BH39*MIN(MaxScal,TgtVol/CX39))</f>
        <v>0</v>
      </c>
      <c r="DT39" s="26" t="n">
        <f aca="false">IF(OR(BI39=0,CY39="",CY39=0),0,BI39*MIN(MaxScal,TgtVol/CY39))</f>
        <v>0</v>
      </c>
      <c r="DU39" s="26" t="n">
        <f aca="false">IF(OR(BJ39=0,CZ39="",CZ39=0),0,BJ39*MIN(MaxScal,TgtVol/CZ39))</f>
        <v>0</v>
      </c>
      <c r="DV39" s="26" t="n">
        <f aca="false">IF(OR(BK39=0,DA39="",DA39=0),0,BK39*MIN(MaxScal,TgtVol/DA39))</f>
        <v>0</v>
      </c>
      <c r="DW39" s="26" t="n">
        <f aca="false">IF(OR(BL39=0,DB39="",DB39=0),0,BL39*MIN(MaxScal,TgtVol/DB39))</f>
        <v>0</v>
      </c>
      <c r="DX39" s="28" t="n">
        <f aca="false">IFERROR(DC38*BM39,"")</f>
        <v>-0</v>
      </c>
      <c r="DY39" s="28" t="n">
        <f aca="false">IFERROR(DD38*BN39,"")</f>
        <v>0</v>
      </c>
      <c r="DZ39" s="28" t="n">
        <f aca="false">IFERROR(DE38*BO39,"")</f>
        <v>-0</v>
      </c>
      <c r="EA39" s="28" t="n">
        <f aca="false">IFERROR(DF38*BP39,"")</f>
        <v>-0</v>
      </c>
      <c r="EB39" s="28" t="n">
        <f aca="false">IFERROR(DG38*BQ39,"")</f>
        <v>0</v>
      </c>
      <c r="EC39" s="28" t="n">
        <f aca="false">IFERROR(DH38*BR39,"")</f>
        <v>0</v>
      </c>
      <c r="ED39" s="28" t="n">
        <f aca="false">IFERROR(DI38*BS39,"")</f>
        <v>0</v>
      </c>
      <c r="EE39" s="28" t="n">
        <f aca="false">IFERROR(DJ38*BT39,"")</f>
        <v>-0</v>
      </c>
      <c r="EF39" s="28" t="n">
        <f aca="false">IFERROR(DK38*BU39,"")</f>
        <v>-0</v>
      </c>
      <c r="EG39" s="28" t="n">
        <f aca="false">IFERROR(DL38*BV39,"")</f>
        <v>0</v>
      </c>
      <c r="EH39" s="28" t="n">
        <f aca="false">IFERROR(DM38*BW39,"")</f>
        <v>0</v>
      </c>
      <c r="EI39" s="28" t="n">
        <f aca="false">IFERROR(DN38*BX39,"")</f>
        <v>0</v>
      </c>
      <c r="EJ39" s="28" t="n">
        <f aca="false">IFERROR(DO38*BY39,"")</f>
        <v>0</v>
      </c>
      <c r="EK39" s="28" t="n">
        <f aca="false">IFERROR(DP38*BZ39,"")</f>
        <v>0</v>
      </c>
      <c r="EL39" s="28" t="n">
        <f aca="false">IFERROR(DQ38*CA39,"")</f>
        <v>0</v>
      </c>
      <c r="EM39" s="28" t="n">
        <f aca="false">IFERROR(DR38*CB39,"")</f>
        <v>-0</v>
      </c>
      <c r="EN39" s="28" t="n">
        <f aca="false">IFERROR(DS38*CC39,"")</f>
        <v>0</v>
      </c>
      <c r="EO39" s="28" t="n">
        <f aca="false">IFERROR(DT38*CD39,"")</f>
        <v>0</v>
      </c>
      <c r="EP39" s="28" t="n">
        <f aca="false">IFERROR(DU38*CE39,"")</f>
        <v>-0</v>
      </c>
      <c r="EQ39" s="28" t="n">
        <f aca="false">IFERROR(DV38*CF39,"")</f>
        <v>0</v>
      </c>
      <c r="ER39" s="28" t="n">
        <f aca="false">IFERROR(DW38*CG39,"")</f>
        <v>-0</v>
      </c>
      <c r="ES39" s="28" t="n">
        <f aca="false">IF(ROW()=4,"",SUM(DX39:ER39))</f>
        <v>0</v>
      </c>
      <c r="ET39" s="29" t="n">
        <f aca="false">COUNTIF(AR39:BL39,"&gt;0")</f>
        <v>0</v>
      </c>
    </row>
    <row r="40" customFormat="false" ht="15" hidden="false" customHeight="false" outlineLevel="0" collapsed="false">
      <c r="A40" s="19" t="n">
        <v>39113</v>
      </c>
      <c r="B40" s="23" t="n">
        <f aca="false">ABS(EMFX_Data!X40-EMFX_Data!Y40)</f>
        <v>0.0518019791182391</v>
      </c>
      <c r="C40" s="23" t="n">
        <f aca="false">ABS(EMFX_Data!X40-EMFX_Data!Z40)</f>
        <v>0.0653869517753734</v>
      </c>
      <c r="D40" s="23" t="n">
        <f aca="false">ABS(EMFX_Data!X40-EMFX_Data!AA40)</f>
        <v>0.10410931971344</v>
      </c>
      <c r="E40" s="23" t="n">
        <f aca="false">ABS(EMFX_Data!X40-EMFX_Data!AB40)</f>
        <v>0.158638954707886</v>
      </c>
      <c r="F40" s="23" t="n">
        <f aca="false">ABS(EMFX_Data!X40-EMFX_Data!AC40)</f>
        <v>0.0434255471681588</v>
      </c>
      <c r="G40" s="23" t="n">
        <f aca="false">ABS(EMFX_Data!X40-EMFX_Data!AD40)</f>
        <v>0.140366884666908</v>
      </c>
      <c r="H40" s="23" t="n">
        <f aca="false">ABS(EMFX_Data!Y40-EMFX_Data!Z40)</f>
        <v>0.0135849726571342</v>
      </c>
      <c r="I40" s="23" t="n">
        <f aca="false">ABS(EMFX_Data!Y40-EMFX_Data!AA40)</f>
        <v>0.0523073405952008</v>
      </c>
      <c r="J40" s="23" t="n">
        <f aca="false">ABS(EMFX_Data!Y40-EMFX_Data!AB40)</f>
        <v>0.106836975589647</v>
      </c>
      <c r="K40" s="23" t="n">
        <f aca="false">ABS(EMFX_Data!Y40-EMFX_Data!AC40)</f>
        <v>0.00837643195008031</v>
      </c>
      <c r="L40" s="23" t="n">
        <f aca="false">ABS(EMFX_Data!Y40-EMFX_Data!AD40)</f>
        <v>0.0885649055486688</v>
      </c>
      <c r="M40" s="23" t="n">
        <f aca="false">ABS(EMFX_Data!Z40-EMFX_Data!AA40)</f>
        <v>0.0387223679380666</v>
      </c>
      <c r="N40" s="23" t="n">
        <f aca="false">ABS(EMFX_Data!Z40-EMFX_Data!AB40)</f>
        <v>0.0932520029325126</v>
      </c>
      <c r="O40" s="23" t="n">
        <f aca="false">ABS(EMFX_Data!Z40-EMFX_Data!AC40)</f>
        <v>0.0219614046072145</v>
      </c>
      <c r="P40" s="23" t="n">
        <f aca="false">ABS(EMFX_Data!Z40-EMFX_Data!AD40)</f>
        <v>0.0749799328915346</v>
      </c>
      <c r="Q40" s="23" t="n">
        <f aca="false">ABS(EMFX_Data!AA40-EMFX_Data!AB40)</f>
        <v>0.054529634994446</v>
      </c>
      <c r="R40" s="23" t="n">
        <f aca="false">ABS(EMFX_Data!AA40-EMFX_Data!AC40)</f>
        <v>0.0606837725452811</v>
      </c>
      <c r="S40" s="23" t="n">
        <f aca="false">ABS(EMFX_Data!AA40-EMFX_Data!AD40)</f>
        <v>0.036257564953468</v>
      </c>
      <c r="T40" s="23" t="n">
        <f aca="false">ABS(EMFX_Data!AB40-EMFX_Data!AC40)</f>
        <v>0.115213407539727</v>
      </c>
      <c r="U40" s="23" t="n">
        <f aca="false">ABS(EMFX_Data!AB40-EMFX_Data!AD40)</f>
        <v>0.018272070040978</v>
      </c>
      <c r="V40" s="23" t="n">
        <f aca="false">ABS(EMFX_Data!AC40-EMFX_Data!AD40)</f>
        <v>0.0969413374987491</v>
      </c>
      <c r="W40" s="26" t="str">
        <f aca="false">IF(ROW()&lt;4+MinObs-1,"",IFERROR((B40-AVERAGE(B$4:B40))/STDEV(B$4:B40),""))</f>
        <v/>
      </c>
      <c r="X40" s="26" t="str">
        <f aca="false">IF(ROW()&lt;4+MinObs-1,"",IFERROR((C40-AVERAGE(C$4:C40))/STDEV(C$4:C40),""))</f>
        <v/>
      </c>
      <c r="Y40" s="26" t="str">
        <f aca="false">IF(ROW()&lt;4+MinObs-1,"",IFERROR((D40-AVERAGE(D$4:D40))/STDEV(D$4:D40),""))</f>
        <v/>
      </c>
      <c r="Z40" s="26" t="str">
        <f aca="false">IF(ROW()&lt;4+MinObs-1,"",IFERROR((E40-AVERAGE(E$4:E40))/STDEV(E$4:E40),""))</f>
        <v/>
      </c>
      <c r="AA40" s="26" t="str">
        <f aca="false">IF(ROW()&lt;4+MinObs-1,"",IFERROR((F40-AVERAGE(F$4:F40))/STDEV(F$4:F40),""))</f>
        <v/>
      </c>
      <c r="AB40" s="26" t="str">
        <f aca="false">IF(ROW()&lt;4+MinObs-1,"",IFERROR((G40-AVERAGE(G$4:G40))/STDEV(G$4:G40),""))</f>
        <v/>
      </c>
      <c r="AC40" s="26" t="str">
        <f aca="false">IF(ROW()&lt;4+MinObs-1,"",IFERROR((H40-AVERAGE(H$4:H40))/STDEV(H$4:H40),""))</f>
        <v/>
      </c>
      <c r="AD40" s="26" t="str">
        <f aca="false">IF(ROW()&lt;4+MinObs-1,"",IFERROR((I40-AVERAGE(I$4:I40))/STDEV(I$4:I40),""))</f>
        <v/>
      </c>
      <c r="AE40" s="26" t="str">
        <f aca="false">IF(ROW()&lt;4+MinObs-1,"",IFERROR((J40-AVERAGE(J$4:J40))/STDEV(J$4:J40),""))</f>
        <v/>
      </c>
      <c r="AF40" s="26" t="str">
        <f aca="false">IF(ROW()&lt;4+MinObs-1,"",IFERROR((K40-AVERAGE(K$4:K40))/STDEV(K$4:K40),""))</f>
        <v/>
      </c>
      <c r="AG40" s="26" t="str">
        <f aca="false">IF(ROW()&lt;4+MinObs-1,"",IFERROR((L40-AVERAGE(L$4:L40))/STDEV(L$4:L40),""))</f>
        <v/>
      </c>
      <c r="AH40" s="26" t="str">
        <f aca="false">IF(ROW()&lt;4+MinObs-1,"",IFERROR((M40-AVERAGE(M$4:M40))/STDEV(M$4:M40),""))</f>
        <v/>
      </c>
      <c r="AI40" s="26" t="str">
        <f aca="false">IF(ROW()&lt;4+MinObs-1,"",IFERROR((N40-AVERAGE(N$4:N40))/STDEV(N$4:N40),""))</f>
        <v/>
      </c>
      <c r="AJ40" s="26" t="str">
        <f aca="false">IF(ROW()&lt;4+MinObs-1,"",IFERROR((O40-AVERAGE(O$4:O40))/STDEV(O$4:O40),""))</f>
        <v/>
      </c>
      <c r="AK40" s="26" t="str">
        <f aca="false">IF(ROW()&lt;4+MinObs-1,"",IFERROR((P40-AVERAGE(P$4:P40))/STDEV(P$4:P40),""))</f>
        <v/>
      </c>
      <c r="AL40" s="26" t="str">
        <f aca="false">IF(ROW()&lt;4+MinObs-1,"",IFERROR((Q40-AVERAGE(Q$4:Q40))/STDEV(Q$4:Q40),""))</f>
        <v/>
      </c>
      <c r="AM40" s="26" t="str">
        <f aca="false">IF(ROW()&lt;4+MinObs-1,"",IFERROR((R40-AVERAGE(R$4:R40))/STDEV(R$4:R40),""))</f>
        <v/>
      </c>
      <c r="AN40" s="26" t="str">
        <f aca="false">IF(ROW()&lt;4+MinObs-1,"",IFERROR((S40-AVERAGE(S$4:S40))/STDEV(S$4:S40),""))</f>
        <v/>
      </c>
      <c r="AO40" s="26" t="str">
        <f aca="false">IF(ROW()&lt;4+MinObs-1,"",IFERROR((T40-AVERAGE(T$4:T40))/STDEV(T$4:T40),""))</f>
        <v/>
      </c>
      <c r="AP40" s="26" t="str">
        <f aca="false">IF(ROW()&lt;4+MinObs-1,"",IFERROR((U40-AVERAGE(U$4:U40))/STDEV(U$4:U40),""))</f>
        <v/>
      </c>
      <c r="AQ40" s="26" t="str">
        <f aca="false">IF(ROW()&lt;4+MinObs-1,"",IFERROR((V40-AVERAGE(V$4:V40))/STDEV(V$4:V40),""))</f>
        <v/>
      </c>
      <c r="AR40" s="26" t="n">
        <f aca="false">IF(W40="",0,IF(W40&gt;=z4,w4,IF(W40&gt;=z3,w3,IF(W40&gt;=zEntry,w2,IF(AND(W40&gt;=ExitZ,AR39&gt;0),w2,0)))))</f>
        <v>0</v>
      </c>
      <c r="AS40" s="26" t="n">
        <f aca="false">IF(X40="",0,IF(X40&gt;=z4,w4,IF(X40&gt;=z3,w3,IF(X40&gt;=zEntry,w2,IF(AND(X40&gt;=ExitZ,AS39&gt;0),w2,0)))))</f>
        <v>0</v>
      </c>
      <c r="AT40" s="26" t="n">
        <f aca="false">IF(Y40="",0,IF(Y40&gt;=z4,w4,IF(Y40&gt;=z3,w3,IF(Y40&gt;=zEntry,w2,IF(AND(Y40&gt;=ExitZ,AT39&gt;0),w2,0)))))</f>
        <v>0</v>
      </c>
      <c r="AU40" s="26" t="n">
        <f aca="false">IF(Z40="",0,IF(Z40&gt;=z4,w4,IF(Z40&gt;=z3,w3,IF(Z40&gt;=zEntry,w2,IF(AND(Z40&gt;=ExitZ,AU39&gt;0),w2,0)))))</f>
        <v>0</v>
      </c>
      <c r="AV40" s="26" t="n">
        <f aca="false">IF(AA40="",0,IF(AA40&gt;=z4,w4,IF(AA40&gt;=z3,w3,IF(AA40&gt;=zEntry,w2,IF(AND(AA40&gt;=ExitZ,AV39&gt;0),w2,0)))))</f>
        <v>0</v>
      </c>
      <c r="AW40" s="26" t="n">
        <f aca="false">IF(AB40="",0,IF(AB40&gt;=z4,w4,IF(AB40&gt;=z3,w3,IF(AB40&gt;=zEntry,w2,IF(AND(AB40&gt;=ExitZ,AW39&gt;0),w2,0)))))</f>
        <v>0</v>
      </c>
      <c r="AX40" s="26" t="n">
        <f aca="false">IF(AC40="",0,IF(AC40&gt;=z4,w4,IF(AC40&gt;=z3,w3,IF(AC40&gt;=zEntry,w2,IF(AND(AC40&gt;=ExitZ,AX39&gt;0),w2,0)))))</f>
        <v>0</v>
      </c>
      <c r="AY40" s="26" t="n">
        <f aca="false">IF(AD40="",0,IF(AD40&gt;=z4,w4,IF(AD40&gt;=z3,w3,IF(AD40&gt;=zEntry,w2,IF(AND(AD40&gt;=ExitZ,AY39&gt;0),w2,0)))))</f>
        <v>0</v>
      </c>
      <c r="AZ40" s="26" t="n">
        <f aca="false">IF(AE40="",0,IF(AE40&gt;=z4,w4,IF(AE40&gt;=z3,w3,IF(AE40&gt;=zEntry,w2,IF(AND(AE40&gt;=ExitZ,AZ39&gt;0),w2,0)))))</f>
        <v>0</v>
      </c>
      <c r="BA40" s="26" t="n">
        <f aca="false">IF(AF40="",0,IF(AF40&gt;=z4,w4,IF(AF40&gt;=z3,w3,IF(AF40&gt;=zEntry,w2,IF(AND(AF40&gt;=ExitZ,BA39&gt;0),w2,0)))))</f>
        <v>0</v>
      </c>
      <c r="BB40" s="26" t="n">
        <f aca="false">IF(AG40="",0,IF(AG40&gt;=z4,w4,IF(AG40&gt;=z3,w3,IF(AG40&gt;=zEntry,w2,IF(AND(AG40&gt;=ExitZ,BB39&gt;0),w2,0)))))</f>
        <v>0</v>
      </c>
      <c r="BC40" s="26" t="n">
        <f aca="false">IF(AH40="",0,IF(AH40&gt;=z4,w4,IF(AH40&gt;=z3,w3,IF(AH40&gt;=zEntry,w2,IF(AND(AH40&gt;=ExitZ,BC39&gt;0),w2,0)))))</f>
        <v>0</v>
      </c>
      <c r="BD40" s="26" t="n">
        <f aca="false">IF(AI40="",0,IF(AI40&gt;=z4,w4,IF(AI40&gt;=z3,w3,IF(AI40&gt;=zEntry,w2,IF(AND(AI40&gt;=ExitZ,BD39&gt;0),w2,0)))))</f>
        <v>0</v>
      </c>
      <c r="BE40" s="26" t="n">
        <f aca="false">IF(AJ40="",0,IF(AJ40&gt;=z4,w4,IF(AJ40&gt;=z3,w3,IF(AJ40&gt;=zEntry,w2,IF(AND(AJ40&gt;=ExitZ,BE39&gt;0),w2,0)))))</f>
        <v>0</v>
      </c>
      <c r="BF40" s="26" t="n">
        <f aca="false">IF(AK40="",0,IF(AK40&gt;=z4,w4,IF(AK40&gt;=z3,w3,IF(AK40&gt;=zEntry,w2,IF(AND(AK40&gt;=ExitZ,BF39&gt;0),w2,0)))))</f>
        <v>0</v>
      </c>
      <c r="BG40" s="26" t="n">
        <f aca="false">IF(AL40="",0,IF(AL40&gt;=z4,w4,IF(AL40&gt;=z3,w3,IF(AL40&gt;=zEntry,w2,IF(AND(AL40&gt;=ExitZ,BG39&gt;0),w2,0)))))</f>
        <v>0</v>
      </c>
      <c r="BH40" s="26" t="n">
        <f aca="false">IF(AM40="",0,IF(AM40&gt;=z4,w4,IF(AM40&gt;=z3,w3,IF(AM40&gt;=zEntry,w2,IF(AND(AM40&gt;=ExitZ,BH39&gt;0),w2,0)))))</f>
        <v>0</v>
      </c>
      <c r="BI40" s="26" t="n">
        <f aca="false">IF(AN40="",0,IF(AN40&gt;=z4,w4,IF(AN40&gt;=z3,w3,IF(AN40&gt;=zEntry,w2,IF(AND(AN40&gt;=ExitZ,BI39&gt;0),w2,0)))))</f>
        <v>0</v>
      </c>
      <c r="BJ40" s="26" t="n">
        <f aca="false">IF(AO40="",0,IF(AO40&gt;=z4,w4,IF(AO40&gt;=z3,w3,IF(AO40&gt;=zEntry,w2,IF(AND(AO40&gt;=ExitZ,BJ39&gt;0),w2,0)))))</f>
        <v>0</v>
      </c>
      <c r="BK40" s="26" t="n">
        <f aca="false">IF(AP40="",0,IF(AP40&gt;=z4,w4,IF(AP40&gt;=z3,w3,IF(AP40&gt;=zEntry,w2,IF(AND(AP40&gt;=ExitZ,BK39&gt;0),w2,0)))))</f>
        <v>0</v>
      </c>
      <c r="BL40" s="26" t="n">
        <f aca="false">IF(AQ40="",0,IF(AQ40&gt;=z4,w4,IF(AQ40&gt;=z3,w3,IF(AQ40&gt;=zEntry,w2,IF(AND(AQ40&gt;=ExitZ,BL39&gt;0),w2,0)))))</f>
        <v>0</v>
      </c>
      <c r="BM40" s="23" t="n">
        <f aca="false">IF(EMFX_Data!X39&gt;=EMFX_Data!Y39,EMFX_Data!AE40-EMFX_Data!AF40,EMFX_Data!AF40-EMFX_Data!AE40)</f>
        <v>0.0813586967352113</v>
      </c>
      <c r="BN40" s="23" t="n">
        <f aca="false">IF(EMFX_Data!X39&gt;=EMFX_Data!Z39,EMFX_Data!AE40-EMFX_Data!AG40,EMFX_Data!AG40-EMFX_Data!AE40)</f>
        <v>0.0697161382370753</v>
      </c>
      <c r="BO40" s="23" t="n">
        <f aca="false">IF(EMFX_Data!X39&gt;=EMFX_Data!AA39,EMFX_Data!AE40-EMFX_Data!AH40,EMFX_Data!AH40-EMFX_Data!AE40)</f>
        <v>-0.0842999312676689</v>
      </c>
      <c r="BP40" s="23" t="n">
        <f aca="false">IF(EMFX_Data!X39&gt;=EMFX_Data!AB39,EMFX_Data!AE40-EMFX_Data!AI40,EMFX_Data!AI40-EMFX_Data!AE40)</f>
        <v>-0.0935352510178586</v>
      </c>
      <c r="BQ40" s="23" t="n">
        <f aca="false">IF(EMFX_Data!X39&gt;=EMFX_Data!AC39,EMFX_Data!AE40-EMFX_Data!AJ40,EMFX_Data!AJ40-EMFX_Data!AE40)</f>
        <v>0.0935141460919855</v>
      </c>
      <c r="BR40" s="23" t="n">
        <f aca="false">IF(EMFX_Data!X39&gt;=EMFX_Data!AD39,EMFX_Data!AE40-EMFX_Data!AK40,EMFX_Data!AK40-EMFX_Data!AE40)</f>
        <v>-0.132210346113936</v>
      </c>
      <c r="BS40" s="23" t="n">
        <f aca="false">IF(EMFX_Data!Y39&gt;=EMFX_Data!Z39,EMFX_Data!AF40-EMFX_Data!AG40,EMFX_Data!AG40-EMFX_Data!AF40)</f>
        <v>0.011642558498136</v>
      </c>
      <c r="BT40" s="23" t="n">
        <f aca="false">IF(EMFX_Data!Y39&gt;=EMFX_Data!AA39,EMFX_Data!AF40-EMFX_Data!AH40,EMFX_Data!AH40-EMFX_Data!AF40)</f>
        <v>-0.00294123453245768</v>
      </c>
      <c r="BU40" s="23" t="n">
        <f aca="false">IF(EMFX_Data!Y39&gt;=EMFX_Data!AB39,EMFX_Data!AF40-EMFX_Data!AI40,EMFX_Data!AI40-EMFX_Data!AF40)</f>
        <v>-0.0121765542826473</v>
      </c>
      <c r="BV40" s="23" t="n">
        <f aca="false">IF(EMFX_Data!Y39&gt;=EMFX_Data!AC39,EMFX_Data!AF40-EMFX_Data!AJ40,EMFX_Data!AJ40-EMFX_Data!AF40)</f>
        <v>0.0121554493567742</v>
      </c>
      <c r="BW40" s="23" t="n">
        <f aca="false">IF(EMFX_Data!Y39&gt;=EMFX_Data!AD39,EMFX_Data!AF40-EMFX_Data!AK40,EMFX_Data!AK40-EMFX_Data!AF40)</f>
        <v>-0.0508516493787244</v>
      </c>
      <c r="BX40" s="23" t="n">
        <f aca="false">IF(EMFX_Data!Z39&gt;=EMFX_Data!AA39,EMFX_Data!AG40-EMFX_Data!AH40,EMFX_Data!AH40-EMFX_Data!AG40)</f>
        <v>-0.0145837930305937</v>
      </c>
      <c r="BY40" s="23" t="n">
        <f aca="false">IF(EMFX_Data!Z39&gt;=EMFX_Data!AB39,EMFX_Data!AG40-EMFX_Data!AI40,EMFX_Data!AI40-EMFX_Data!AG40)</f>
        <v>-0.0238191127807833</v>
      </c>
      <c r="BZ40" s="23" t="n">
        <f aca="false">IF(EMFX_Data!Z39&gt;=EMFX_Data!AC39,EMFX_Data!AG40-EMFX_Data!AJ40,EMFX_Data!AJ40-EMFX_Data!AG40)</f>
        <v>0.0237980078549102</v>
      </c>
      <c r="CA40" s="23" t="n">
        <f aca="false">IF(EMFX_Data!Z39&gt;=EMFX_Data!AD39,EMFX_Data!AG40-EMFX_Data!AK40,EMFX_Data!AK40-EMFX_Data!AG40)</f>
        <v>-0.0624942078768604</v>
      </c>
      <c r="CB40" s="23" t="n">
        <f aca="false">IF(EMFX_Data!AA39&gt;=EMFX_Data!AB39,EMFX_Data!AH40-EMFX_Data!AI40,EMFX_Data!AI40-EMFX_Data!AH40)</f>
        <v>-0.00923531975018966</v>
      </c>
      <c r="CC40" s="23" t="n">
        <f aca="false">IF(EMFX_Data!AA39&gt;=EMFX_Data!AC39,EMFX_Data!AH40-EMFX_Data!AJ40,EMFX_Data!AJ40-EMFX_Data!AH40)</f>
        <v>0.00921421482431656</v>
      </c>
      <c r="CD40" s="23" t="n">
        <f aca="false">IF(EMFX_Data!AA39&gt;=EMFX_Data!AD39,EMFX_Data!AH40-EMFX_Data!AK40,EMFX_Data!AK40-EMFX_Data!AH40)</f>
        <v>0.0479104148462668</v>
      </c>
      <c r="CE40" s="23" t="n">
        <f aca="false">IF(EMFX_Data!AB39&gt;=EMFX_Data!AC39,EMFX_Data!AI40-EMFX_Data!AJ40,EMFX_Data!AJ40-EMFX_Data!AI40)</f>
        <v>-2.11049258731048E-005</v>
      </c>
      <c r="CF40" s="23" t="n">
        <f aca="false">IF(EMFX_Data!AB39&gt;=EMFX_Data!AD39,EMFX_Data!AI40-EMFX_Data!AK40,EMFX_Data!AK40-EMFX_Data!AI40)</f>
        <v>0.0386750950960771</v>
      </c>
      <c r="CG40" s="23" t="n">
        <f aca="false">IF(EMFX_Data!AC39&gt;=EMFX_Data!AD39,EMFX_Data!AJ40-EMFX_Data!AK40,EMFX_Data!AK40-EMFX_Data!AJ40)</f>
        <v>-0.0386962000219502</v>
      </c>
      <c r="CH40" s="27" t="n">
        <f aca="false">IF(ROW()&lt;4+VolLB,"",STDEV(INDEX($BM:$BM,ROW()-VolLB+1):INDEX($BM:$BM,ROW()))*SQRT(12))</f>
        <v>0.154995256411419</v>
      </c>
      <c r="CI40" s="27" t="n">
        <f aca="false">IF(ROW()&lt;4+VolLB,"",STDEV(INDEX($BN:$BN,ROW()-VolLB+1):INDEX($BN:$BN,ROW()))*SQRT(12))</f>
        <v>0.188719837418184</v>
      </c>
      <c r="CJ40" s="27" t="n">
        <f aca="false">IF(ROW()&lt;4+VolLB,"",STDEV(INDEX($BO:$BO,ROW()-VolLB+1):INDEX($BO:$BO,ROW()))*SQRT(12))</f>
        <v>0.19168798411164</v>
      </c>
      <c r="CK40" s="27" t="n">
        <f aca="false">IF(ROW()&lt;4+VolLB,"",STDEV(INDEX($BP:$BP,ROW()-VolLB+1):INDEX($BP:$BP,ROW()))*SQRT(12))</f>
        <v>0.161117324717591</v>
      </c>
      <c r="CL40" s="27" t="n">
        <f aca="false">IF(ROW()&lt;4+VolLB,"",STDEV(INDEX($BQ:$BQ,ROW()-VolLB+1):INDEX($BQ:$BQ,ROW()))*SQRT(12))</f>
        <v>0.12637291318849</v>
      </c>
      <c r="CM40" s="27" t="n">
        <f aca="false">IF(ROW()&lt;4+VolLB,"",STDEV(INDEX($BR:$BR,ROW()-VolLB+1):INDEX($BR:$BR,ROW()))*SQRT(12))</f>
        <v>0.18533103361855</v>
      </c>
      <c r="CN40" s="27" t="n">
        <f aca="false">IF(ROW()&lt;4+VolLB,"",STDEV(INDEX($BS:$BS,ROW()-VolLB+1):INDEX($BS:$BS,ROW()))*SQRT(12))</f>
        <v>0.187691767165945</v>
      </c>
      <c r="CO40" s="27" t="n">
        <f aca="false">IF(ROW()&lt;4+VolLB,"",STDEV(INDEX($BT:$BT,ROW()-VolLB+1):INDEX($BT:$BT,ROW()))*SQRT(12))</f>
        <v>0.168419142552034</v>
      </c>
      <c r="CP40" s="27" t="n">
        <f aca="false">IF(ROW()&lt;4+VolLB,"",STDEV(INDEX($BU:$BU,ROW()-VolLB+1):INDEX($BU:$BU,ROW()))*SQRT(12))</f>
        <v>0.167362709826927</v>
      </c>
      <c r="CQ40" s="27" t="n">
        <f aca="false">IF(ROW()&lt;4+VolLB,"",STDEV(INDEX($BV:$BV,ROW()-VolLB+1):INDEX($BV:$BV,ROW()))*SQRT(12))</f>
        <v>0.146349009890386</v>
      </c>
      <c r="CR40" s="27" t="n">
        <f aca="false">IF(ROW()&lt;4+VolLB,"",STDEV(INDEX($BW:$BW,ROW()-VolLB+1):INDEX($BW:$BW,ROW()))*SQRT(12))</f>
        <v>0.141526867750837</v>
      </c>
      <c r="CS40" s="27" t="n">
        <f aca="false">IF(ROW()&lt;4+VolLB,"",STDEV(INDEX($BX:$BX,ROW()-VolLB+1):INDEX($BX:$BX,ROW()))*SQRT(12))</f>
        <v>0.193188758659906</v>
      </c>
      <c r="CT40" s="27" t="n">
        <f aca="false">IF(ROW()&lt;4+VolLB,"",STDEV(INDEX($BY:$BY,ROW()-VolLB+1):INDEX($BY:$BY,ROW()))*SQRT(12))</f>
        <v>0.136696582832119</v>
      </c>
      <c r="CU40" s="27" t="n">
        <f aca="false">IF(ROW()&lt;4+VolLB,"",STDEV(INDEX($BZ:$BZ,ROW()-VolLB+1):INDEX($BZ:$BZ,ROW()))*SQRT(12))</f>
        <v>0.17325317930068</v>
      </c>
      <c r="CV40" s="27" t="n">
        <f aca="false">IF(ROW()&lt;4+VolLB,"",STDEV(INDEX($CA:$CA,ROW()-VolLB+1):INDEX($CA:$CA,ROW()))*SQRT(12))</f>
        <v>0.208245117818835</v>
      </c>
      <c r="CW40" s="27" t="n">
        <f aca="false">IF(ROW()&lt;4+VolLB,"",STDEV(INDEX($CB:$CB,ROW()-VolLB+1):INDEX($CB:$CB,ROW()))*SQRT(12))</f>
        <v>0.143471068768547</v>
      </c>
      <c r="CX40" s="27" t="n">
        <f aca="false">IF(ROW()&lt;4+VolLB,"",STDEV(INDEX($CC:$CC,ROW()-VolLB+1):INDEX($CC:$CC,ROW()))*SQRT(12))</f>
        <v>0.168395556656519</v>
      </c>
      <c r="CY40" s="27" t="n">
        <f aca="false">IF(ROW()&lt;4+VolLB,"",STDEV(INDEX($CD:$CD,ROW()-VolLB+1):INDEX($CD:$CD,ROW()))*SQRT(12))</f>
        <v>0.16078494965959</v>
      </c>
      <c r="CZ40" s="27" t="n">
        <f aca="false">IF(ROW()&lt;4+VolLB,"",STDEV(INDEX($CE:$CE,ROW()-VolLB+1):INDEX($CE:$CE,ROW()))*SQRT(12))</f>
        <v>0.140207295253043</v>
      </c>
      <c r="DA40" s="27" t="n">
        <f aca="false">IF(ROW()&lt;4+VolLB,"",STDEV(INDEX($CF:$CF,ROW()-VolLB+1):INDEX($CF:$CF,ROW()))*SQRT(12))</f>
        <v>0.168886824142187</v>
      </c>
      <c r="DB40" s="27" t="n">
        <f aca="false">IF(ROW()&lt;4+VolLB,"",STDEV(INDEX($CG:$CG,ROW()-VolLB+1):INDEX($CG:$CG,ROW()))*SQRT(12))</f>
        <v>0.144422961029356</v>
      </c>
      <c r="DC40" s="26" t="n">
        <f aca="false">IF(OR(AR40=0,CH40="",CH40=0),0,AR40*MIN(MaxScal,TgtVol/CH40))</f>
        <v>0</v>
      </c>
      <c r="DD40" s="26" t="n">
        <f aca="false">IF(OR(AS40=0,CI40="",CI40=0),0,AS40*MIN(MaxScal,TgtVol/CI40))</f>
        <v>0</v>
      </c>
      <c r="DE40" s="26" t="n">
        <f aca="false">IF(OR(AT40=0,CJ40="",CJ40=0),0,AT40*MIN(MaxScal,TgtVol/CJ40))</f>
        <v>0</v>
      </c>
      <c r="DF40" s="26" t="n">
        <f aca="false">IF(OR(AU40=0,CK40="",CK40=0),0,AU40*MIN(MaxScal,TgtVol/CK40))</f>
        <v>0</v>
      </c>
      <c r="DG40" s="26" t="n">
        <f aca="false">IF(OR(AV40=0,CL40="",CL40=0),0,AV40*MIN(MaxScal,TgtVol/CL40))</f>
        <v>0</v>
      </c>
      <c r="DH40" s="26" t="n">
        <f aca="false">IF(OR(AW40=0,CM40="",CM40=0),0,AW40*MIN(MaxScal,TgtVol/CM40))</f>
        <v>0</v>
      </c>
      <c r="DI40" s="26" t="n">
        <f aca="false">IF(OR(AX40=0,CN40="",CN40=0),0,AX40*MIN(MaxScal,TgtVol/CN40))</f>
        <v>0</v>
      </c>
      <c r="DJ40" s="26" t="n">
        <f aca="false">IF(OR(AY40=0,CO40="",CO40=0),0,AY40*MIN(MaxScal,TgtVol/CO40))</f>
        <v>0</v>
      </c>
      <c r="DK40" s="26" t="n">
        <f aca="false">IF(OR(AZ40=0,CP40="",CP40=0),0,AZ40*MIN(MaxScal,TgtVol/CP40))</f>
        <v>0</v>
      </c>
      <c r="DL40" s="26" t="n">
        <f aca="false">IF(OR(BA40=0,CQ40="",CQ40=0),0,BA40*MIN(MaxScal,TgtVol/CQ40))</f>
        <v>0</v>
      </c>
      <c r="DM40" s="26" t="n">
        <f aca="false">IF(OR(BB40=0,CR40="",CR40=0),0,BB40*MIN(MaxScal,TgtVol/CR40))</f>
        <v>0</v>
      </c>
      <c r="DN40" s="26" t="n">
        <f aca="false">IF(OR(BC40=0,CS40="",CS40=0),0,BC40*MIN(MaxScal,TgtVol/CS40))</f>
        <v>0</v>
      </c>
      <c r="DO40" s="26" t="n">
        <f aca="false">IF(OR(BD40=0,CT40="",CT40=0),0,BD40*MIN(MaxScal,TgtVol/CT40))</f>
        <v>0</v>
      </c>
      <c r="DP40" s="26" t="n">
        <f aca="false">IF(OR(BE40=0,CU40="",CU40=0),0,BE40*MIN(MaxScal,TgtVol/CU40))</f>
        <v>0</v>
      </c>
      <c r="DQ40" s="26" t="n">
        <f aca="false">IF(OR(BF40=0,CV40="",CV40=0),0,BF40*MIN(MaxScal,TgtVol/CV40))</f>
        <v>0</v>
      </c>
      <c r="DR40" s="26" t="n">
        <f aca="false">IF(OR(BG40=0,CW40="",CW40=0),0,BG40*MIN(MaxScal,TgtVol/CW40))</f>
        <v>0</v>
      </c>
      <c r="DS40" s="26" t="n">
        <f aca="false">IF(OR(BH40=0,CX40="",CX40=0),0,BH40*MIN(MaxScal,TgtVol/CX40))</f>
        <v>0</v>
      </c>
      <c r="DT40" s="26" t="n">
        <f aca="false">IF(OR(BI40=0,CY40="",CY40=0),0,BI40*MIN(MaxScal,TgtVol/CY40))</f>
        <v>0</v>
      </c>
      <c r="DU40" s="26" t="n">
        <f aca="false">IF(OR(BJ40=0,CZ40="",CZ40=0),0,BJ40*MIN(MaxScal,TgtVol/CZ40))</f>
        <v>0</v>
      </c>
      <c r="DV40" s="26" t="n">
        <f aca="false">IF(OR(BK40=0,DA40="",DA40=0),0,BK40*MIN(MaxScal,TgtVol/DA40))</f>
        <v>0</v>
      </c>
      <c r="DW40" s="26" t="n">
        <f aca="false">IF(OR(BL40=0,DB40="",DB40=0),0,BL40*MIN(MaxScal,TgtVol/DB40))</f>
        <v>0</v>
      </c>
      <c r="DX40" s="28" t="n">
        <f aca="false">IFERROR(DC39*BM40,"")</f>
        <v>0</v>
      </c>
      <c r="DY40" s="28" t="n">
        <f aca="false">IFERROR(DD39*BN40,"")</f>
        <v>0</v>
      </c>
      <c r="DZ40" s="28" t="n">
        <f aca="false">IFERROR(DE39*BO40,"")</f>
        <v>-0</v>
      </c>
      <c r="EA40" s="28" t="n">
        <f aca="false">IFERROR(DF39*BP40,"")</f>
        <v>-0</v>
      </c>
      <c r="EB40" s="28" t="n">
        <f aca="false">IFERROR(DG39*BQ40,"")</f>
        <v>0</v>
      </c>
      <c r="EC40" s="28" t="n">
        <f aca="false">IFERROR(DH39*BR40,"")</f>
        <v>-0</v>
      </c>
      <c r="ED40" s="28" t="n">
        <f aca="false">IFERROR(DI39*BS40,"")</f>
        <v>0</v>
      </c>
      <c r="EE40" s="28" t="n">
        <f aca="false">IFERROR(DJ39*BT40,"")</f>
        <v>-0</v>
      </c>
      <c r="EF40" s="28" t="n">
        <f aca="false">IFERROR(DK39*BU40,"")</f>
        <v>-0</v>
      </c>
      <c r="EG40" s="28" t="n">
        <f aca="false">IFERROR(DL39*BV40,"")</f>
        <v>0</v>
      </c>
      <c r="EH40" s="28" t="n">
        <f aca="false">IFERROR(DM39*BW40,"")</f>
        <v>-0</v>
      </c>
      <c r="EI40" s="28" t="n">
        <f aca="false">IFERROR(DN39*BX40,"")</f>
        <v>-0</v>
      </c>
      <c r="EJ40" s="28" t="n">
        <f aca="false">IFERROR(DO39*BY40,"")</f>
        <v>-0</v>
      </c>
      <c r="EK40" s="28" t="n">
        <f aca="false">IFERROR(DP39*BZ40,"")</f>
        <v>0</v>
      </c>
      <c r="EL40" s="28" t="n">
        <f aca="false">IFERROR(DQ39*CA40,"")</f>
        <v>-0</v>
      </c>
      <c r="EM40" s="28" t="n">
        <f aca="false">IFERROR(DR39*CB40,"")</f>
        <v>-0</v>
      </c>
      <c r="EN40" s="28" t="n">
        <f aca="false">IFERROR(DS39*CC40,"")</f>
        <v>0</v>
      </c>
      <c r="EO40" s="28" t="n">
        <f aca="false">IFERROR(DT39*CD40,"")</f>
        <v>0</v>
      </c>
      <c r="EP40" s="28" t="n">
        <f aca="false">IFERROR(DU39*CE40,"")</f>
        <v>-0</v>
      </c>
      <c r="EQ40" s="28" t="n">
        <f aca="false">IFERROR(DV39*CF40,"")</f>
        <v>0</v>
      </c>
      <c r="ER40" s="28" t="n">
        <f aca="false">IFERROR(DW39*CG40,"")</f>
        <v>-0</v>
      </c>
      <c r="ES40" s="28" t="n">
        <f aca="false">IF(ROW()=4,"",SUM(DX40:ER40))</f>
        <v>0</v>
      </c>
      <c r="ET40" s="29" t="n">
        <f aca="false">COUNTIF(AR40:BL40,"&gt;0")</f>
        <v>0</v>
      </c>
    </row>
    <row r="41" customFormat="false" ht="15" hidden="false" customHeight="false" outlineLevel="0" collapsed="false">
      <c r="A41" s="19" t="n">
        <v>39141</v>
      </c>
      <c r="B41" s="23" t="n">
        <f aca="false">ABS(EMFX_Data!X41-EMFX_Data!Y41)</f>
        <v>0.0671013407835677</v>
      </c>
      <c r="C41" s="23" t="n">
        <f aca="false">ABS(EMFX_Data!X41-EMFX_Data!Z41)</f>
        <v>0.0278916413525945</v>
      </c>
      <c r="D41" s="23" t="n">
        <f aca="false">ABS(EMFX_Data!X41-EMFX_Data!AA41)</f>
        <v>0.0843714893034679</v>
      </c>
      <c r="E41" s="23" t="n">
        <f aca="false">ABS(EMFX_Data!X41-EMFX_Data!AB41)</f>
        <v>0.181565147313588</v>
      </c>
      <c r="F41" s="23" t="n">
        <f aca="false">ABS(EMFX_Data!X41-EMFX_Data!AC41)</f>
        <v>0.0104452631339127</v>
      </c>
      <c r="G41" s="23" t="n">
        <f aca="false">ABS(EMFX_Data!X41-EMFX_Data!AD41)</f>
        <v>0.0954861441599659</v>
      </c>
      <c r="H41" s="23" t="n">
        <f aca="false">ABS(EMFX_Data!Y41-EMFX_Data!Z41)</f>
        <v>0.0392096994309732</v>
      </c>
      <c r="I41" s="23" t="n">
        <f aca="false">ABS(EMFX_Data!Y41-EMFX_Data!AA41)</f>
        <v>0.0172701485199003</v>
      </c>
      <c r="J41" s="23" t="n">
        <f aca="false">ABS(EMFX_Data!Y41-EMFX_Data!AB41)</f>
        <v>0.11446380653002</v>
      </c>
      <c r="K41" s="23" t="n">
        <f aca="false">ABS(EMFX_Data!Y41-EMFX_Data!AC41)</f>
        <v>0.056656077649655</v>
      </c>
      <c r="L41" s="23" t="n">
        <f aca="false">ABS(EMFX_Data!Y41-EMFX_Data!AD41)</f>
        <v>0.0283848033763983</v>
      </c>
      <c r="M41" s="23" t="n">
        <f aca="false">ABS(EMFX_Data!Z41-EMFX_Data!AA41)</f>
        <v>0.0564798479508735</v>
      </c>
      <c r="N41" s="23" t="n">
        <f aca="false">ABS(EMFX_Data!Z41-EMFX_Data!AB41)</f>
        <v>0.153673505960994</v>
      </c>
      <c r="O41" s="23" t="n">
        <f aca="false">ABS(EMFX_Data!Z41-EMFX_Data!AC41)</f>
        <v>0.0174463782186818</v>
      </c>
      <c r="P41" s="23" t="n">
        <f aca="false">ABS(EMFX_Data!Z41-EMFX_Data!AD41)</f>
        <v>0.0675945028073715</v>
      </c>
      <c r="Q41" s="23" t="n">
        <f aca="false">ABS(EMFX_Data!AA41-EMFX_Data!AB41)</f>
        <v>0.09719365801012</v>
      </c>
      <c r="R41" s="23" t="n">
        <f aca="false">ABS(EMFX_Data!AA41-EMFX_Data!AC41)</f>
        <v>0.0739262261695552</v>
      </c>
      <c r="S41" s="23" t="n">
        <f aca="false">ABS(EMFX_Data!AA41-EMFX_Data!AD41)</f>
        <v>0.011114654856498</v>
      </c>
      <c r="T41" s="23" t="n">
        <f aca="false">ABS(EMFX_Data!AB41-EMFX_Data!AC41)</f>
        <v>0.171119884179675</v>
      </c>
      <c r="U41" s="23" t="n">
        <f aca="false">ABS(EMFX_Data!AB41-EMFX_Data!AD41)</f>
        <v>0.0860790031536221</v>
      </c>
      <c r="V41" s="23" t="n">
        <f aca="false">ABS(EMFX_Data!AC41-EMFX_Data!AD41)</f>
        <v>0.0850408810260532</v>
      </c>
      <c r="W41" s="26" t="str">
        <f aca="false">IF(ROW()&lt;4+MinObs-1,"",IFERROR((B41-AVERAGE(B$4:B41))/STDEV(B$4:B41),""))</f>
        <v/>
      </c>
      <c r="X41" s="26" t="str">
        <f aca="false">IF(ROW()&lt;4+MinObs-1,"",IFERROR((C41-AVERAGE(C$4:C41))/STDEV(C$4:C41),""))</f>
        <v/>
      </c>
      <c r="Y41" s="26" t="str">
        <f aca="false">IF(ROW()&lt;4+MinObs-1,"",IFERROR((D41-AVERAGE(D$4:D41))/STDEV(D$4:D41),""))</f>
        <v/>
      </c>
      <c r="Z41" s="26" t="str">
        <f aca="false">IF(ROW()&lt;4+MinObs-1,"",IFERROR((E41-AVERAGE(E$4:E41))/STDEV(E$4:E41),""))</f>
        <v/>
      </c>
      <c r="AA41" s="26" t="str">
        <f aca="false">IF(ROW()&lt;4+MinObs-1,"",IFERROR((F41-AVERAGE(F$4:F41))/STDEV(F$4:F41),""))</f>
        <v/>
      </c>
      <c r="AB41" s="26" t="str">
        <f aca="false">IF(ROW()&lt;4+MinObs-1,"",IFERROR((G41-AVERAGE(G$4:G41))/STDEV(G$4:G41),""))</f>
        <v/>
      </c>
      <c r="AC41" s="26" t="str">
        <f aca="false">IF(ROW()&lt;4+MinObs-1,"",IFERROR((H41-AVERAGE(H$4:H41))/STDEV(H$4:H41),""))</f>
        <v/>
      </c>
      <c r="AD41" s="26" t="str">
        <f aca="false">IF(ROW()&lt;4+MinObs-1,"",IFERROR((I41-AVERAGE(I$4:I41))/STDEV(I$4:I41),""))</f>
        <v/>
      </c>
      <c r="AE41" s="26" t="str">
        <f aca="false">IF(ROW()&lt;4+MinObs-1,"",IFERROR((J41-AVERAGE(J$4:J41))/STDEV(J$4:J41),""))</f>
        <v/>
      </c>
      <c r="AF41" s="26" t="str">
        <f aca="false">IF(ROW()&lt;4+MinObs-1,"",IFERROR((K41-AVERAGE(K$4:K41))/STDEV(K$4:K41),""))</f>
        <v/>
      </c>
      <c r="AG41" s="26" t="str">
        <f aca="false">IF(ROW()&lt;4+MinObs-1,"",IFERROR((L41-AVERAGE(L$4:L41))/STDEV(L$4:L41),""))</f>
        <v/>
      </c>
      <c r="AH41" s="26" t="str">
        <f aca="false">IF(ROW()&lt;4+MinObs-1,"",IFERROR((M41-AVERAGE(M$4:M41))/STDEV(M$4:M41),""))</f>
        <v/>
      </c>
      <c r="AI41" s="26" t="str">
        <f aca="false">IF(ROW()&lt;4+MinObs-1,"",IFERROR((N41-AVERAGE(N$4:N41))/STDEV(N$4:N41),""))</f>
        <v/>
      </c>
      <c r="AJ41" s="26" t="str">
        <f aca="false">IF(ROW()&lt;4+MinObs-1,"",IFERROR((O41-AVERAGE(O$4:O41))/STDEV(O$4:O41),""))</f>
        <v/>
      </c>
      <c r="AK41" s="26" t="str">
        <f aca="false">IF(ROW()&lt;4+MinObs-1,"",IFERROR((P41-AVERAGE(P$4:P41))/STDEV(P$4:P41),""))</f>
        <v/>
      </c>
      <c r="AL41" s="26" t="str">
        <f aca="false">IF(ROW()&lt;4+MinObs-1,"",IFERROR((Q41-AVERAGE(Q$4:Q41))/STDEV(Q$4:Q41),""))</f>
        <v/>
      </c>
      <c r="AM41" s="26" t="str">
        <f aca="false">IF(ROW()&lt;4+MinObs-1,"",IFERROR((R41-AVERAGE(R$4:R41))/STDEV(R$4:R41),""))</f>
        <v/>
      </c>
      <c r="AN41" s="26" t="str">
        <f aca="false">IF(ROW()&lt;4+MinObs-1,"",IFERROR((S41-AVERAGE(S$4:S41))/STDEV(S$4:S41),""))</f>
        <v/>
      </c>
      <c r="AO41" s="26" t="str">
        <f aca="false">IF(ROW()&lt;4+MinObs-1,"",IFERROR((T41-AVERAGE(T$4:T41))/STDEV(T$4:T41),""))</f>
        <v/>
      </c>
      <c r="AP41" s="26" t="str">
        <f aca="false">IF(ROW()&lt;4+MinObs-1,"",IFERROR((U41-AVERAGE(U$4:U41))/STDEV(U$4:U41),""))</f>
        <v/>
      </c>
      <c r="AQ41" s="26" t="str">
        <f aca="false">IF(ROW()&lt;4+MinObs-1,"",IFERROR((V41-AVERAGE(V$4:V41))/STDEV(V$4:V41),""))</f>
        <v/>
      </c>
      <c r="AR41" s="26" t="n">
        <f aca="false">IF(W41="",0,IF(W41&gt;=z4,w4,IF(W41&gt;=z3,w3,IF(W41&gt;=zEntry,w2,IF(AND(W41&gt;=ExitZ,AR40&gt;0),w2,0)))))</f>
        <v>0</v>
      </c>
      <c r="AS41" s="26" t="n">
        <f aca="false">IF(X41="",0,IF(X41&gt;=z4,w4,IF(X41&gt;=z3,w3,IF(X41&gt;=zEntry,w2,IF(AND(X41&gt;=ExitZ,AS40&gt;0),w2,0)))))</f>
        <v>0</v>
      </c>
      <c r="AT41" s="26" t="n">
        <f aca="false">IF(Y41="",0,IF(Y41&gt;=z4,w4,IF(Y41&gt;=z3,w3,IF(Y41&gt;=zEntry,w2,IF(AND(Y41&gt;=ExitZ,AT40&gt;0),w2,0)))))</f>
        <v>0</v>
      </c>
      <c r="AU41" s="26" t="n">
        <f aca="false">IF(Z41="",0,IF(Z41&gt;=z4,w4,IF(Z41&gt;=z3,w3,IF(Z41&gt;=zEntry,w2,IF(AND(Z41&gt;=ExitZ,AU40&gt;0),w2,0)))))</f>
        <v>0</v>
      </c>
      <c r="AV41" s="26" t="n">
        <f aca="false">IF(AA41="",0,IF(AA41&gt;=z4,w4,IF(AA41&gt;=z3,w3,IF(AA41&gt;=zEntry,w2,IF(AND(AA41&gt;=ExitZ,AV40&gt;0),w2,0)))))</f>
        <v>0</v>
      </c>
      <c r="AW41" s="26" t="n">
        <f aca="false">IF(AB41="",0,IF(AB41&gt;=z4,w4,IF(AB41&gt;=z3,w3,IF(AB41&gt;=zEntry,w2,IF(AND(AB41&gt;=ExitZ,AW40&gt;0),w2,0)))))</f>
        <v>0</v>
      </c>
      <c r="AX41" s="26" t="n">
        <f aca="false">IF(AC41="",0,IF(AC41&gt;=z4,w4,IF(AC41&gt;=z3,w3,IF(AC41&gt;=zEntry,w2,IF(AND(AC41&gt;=ExitZ,AX40&gt;0),w2,0)))))</f>
        <v>0</v>
      </c>
      <c r="AY41" s="26" t="n">
        <f aca="false">IF(AD41="",0,IF(AD41&gt;=z4,w4,IF(AD41&gt;=z3,w3,IF(AD41&gt;=zEntry,w2,IF(AND(AD41&gt;=ExitZ,AY40&gt;0),w2,0)))))</f>
        <v>0</v>
      </c>
      <c r="AZ41" s="26" t="n">
        <f aca="false">IF(AE41="",0,IF(AE41&gt;=z4,w4,IF(AE41&gt;=z3,w3,IF(AE41&gt;=zEntry,w2,IF(AND(AE41&gt;=ExitZ,AZ40&gt;0),w2,0)))))</f>
        <v>0</v>
      </c>
      <c r="BA41" s="26" t="n">
        <f aca="false">IF(AF41="",0,IF(AF41&gt;=z4,w4,IF(AF41&gt;=z3,w3,IF(AF41&gt;=zEntry,w2,IF(AND(AF41&gt;=ExitZ,BA40&gt;0),w2,0)))))</f>
        <v>0</v>
      </c>
      <c r="BB41" s="26" t="n">
        <f aca="false">IF(AG41="",0,IF(AG41&gt;=z4,w4,IF(AG41&gt;=z3,w3,IF(AG41&gt;=zEntry,w2,IF(AND(AG41&gt;=ExitZ,BB40&gt;0),w2,0)))))</f>
        <v>0</v>
      </c>
      <c r="BC41" s="26" t="n">
        <f aca="false">IF(AH41="",0,IF(AH41&gt;=z4,w4,IF(AH41&gt;=z3,w3,IF(AH41&gt;=zEntry,w2,IF(AND(AH41&gt;=ExitZ,BC40&gt;0),w2,0)))))</f>
        <v>0</v>
      </c>
      <c r="BD41" s="26" t="n">
        <f aca="false">IF(AI41="",0,IF(AI41&gt;=z4,w4,IF(AI41&gt;=z3,w3,IF(AI41&gt;=zEntry,w2,IF(AND(AI41&gt;=ExitZ,BD40&gt;0),w2,0)))))</f>
        <v>0</v>
      </c>
      <c r="BE41" s="26" t="n">
        <f aca="false">IF(AJ41="",0,IF(AJ41&gt;=z4,w4,IF(AJ41&gt;=z3,w3,IF(AJ41&gt;=zEntry,w2,IF(AND(AJ41&gt;=ExitZ,BE40&gt;0),w2,0)))))</f>
        <v>0</v>
      </c>
      <c r="BF41" s="26" t="n">
        <f aca="false">IF(AK41="",0,IF(AK41&gt;=z4,w4,IF(AK41&gt;=z3,w3,IF(AK41&gt;=zEntry,w2,IF(AND(AK41&gt;=ExitZ,BF40&gt;0),w2,0)))))</f>
        <v>0</v>
      </c>
      <c r="BG41" s="26" t="n">
        <f aca="false">IF(AL41="",0,IF(AL41&gt;=z4,w4,IF(AL41&gt;=z3,w3,IF(AL41&gt;=zEntry,w2,IF(AND(AL41&gt;=ExitZ,BG40&gt;0),w2,0)))))</f>
        <v>0</v>
      </c>
      <c r="BH41" s="26" t="n">
        <f aca="false">IF(AM41="",0,IF(AM41&gt;=z4,w4,IF(AM41&gt;=z3,w3,IF(AM41&gt;=zEntry,w2,IF(AND(AM41&gt;=ExitZ,BH40&gt;0),w2,0)))))</f>
        <v>0</v>
      </c>
      <c r="BI41" s="26" t="n">
        <f aca="false">IF(AN41="",0,IF(AN41&gt;=z4,w4,IF(AN41&gt;=z3,w3,IF(AN41&gt;=zEntry,w2,IF(AND(AN41&gt;=ExitZ,BI40&gt;0),w2,0)))))</f>
        <v>0</v>
      </c>
      <c r="BJ41" s="26" t="n">
        <f aca="false">IF(AO41="",0,IF(AO41&gt;=z4,w4,IF(AO41&gt;=z3,w3,IF(AO41&gt;=zEntry,w2,IF(AND(AO41&gt;=ExitZ,BJ40&gt;0),w2,0)))))</f>
        <v>0</v>
      </c>
      <c r="BK41" s="26" t="n">
        <f aca="false">IF(AP41="",0,IF(AP41&gt;=z4,w4,IF(AP41&gt;=z3,w3,IF(AP41&gt;=zEntry,w2,IF(AND(AP41&gt;=ExitZ,BK40&gt;0),w2,0)))))</f>
        <v>0</v>
      </c>
      <c r="BL41" s="26" t="n">
        <f aca="false">IF(AQ41="",0,IF(AQ41&gt;=z4,w4,IF(AQ41&gt;=z3,w3,IF(AQ41&gt;=zEntry,w2,IF(AND(AQ41&gt;=ExitZ,BL40&gt;0),w2,0)))))</f>
        <v>0</v>
      </c>
      <c r="BM41" s="23" t="n">
        <f aca="false">IF(EMFX_Data!X40&gt;=EMFX_Data!Y40,EMFX_Data!AE41-EMFX_Data!AF41,EMFX_Data!AF41-EMFX_Data!AE41)</f>
        <v>-0.0152735592661502</v>
      </c>
      <c r="BN41" s="23" t="n">
        <f aca="false">IF(EMFX_Data!X40&gt;=EMFX_Data!Z40,EMFX_Data!AE41-EMFX_Data!AG41,EMFX_Data!AG41-EMFX_Data!AE41)</f>
        <v>0.0355373265972895</v>
      </c>
      <c r="BO41" s="23" t="n">
        <f aca="false">IF(EMFX_Data!X40&gt;=EMFX_Data!AA40,EMFX_Data!AE41-EMFX_Data!AH41,EMFX_Data!AH41-EMFX_Data!AE41)</f>
        <v>0.0161635728299821</v>
      </c>
      <c r="BP41" s="23" t="n">
        <f aca="false">IF(EMFX_Data!X40&gt;=EMFX_Data!AB40,EMFX_Data!AE41-EMFX_Data!AI41,EMFX_Data!AI41-EMFX_Data!AE41)</f>
        <v>-0.0253479020295908</v>
      </c>
      <c r="BQ41" s="23" t="n">
        <f aca="false">IF(EMFX_Data!X40&gt;=EMFX_Data!AC40,EMFX_Data!AE41-EMFX_Data!AJ41,EMFX_Data!AJ41-EMFX_Data!AE41)</f>
        <v>0.0380465906813447</v>
      </c>
      <c r="BR41" s="23" t="n">
        <f aca="false">IF(EMFX_Data!X40&gt;=EMFX_Data!AD40,EMFX_Data!AE41-EMFX_Data!AK41,EMFX_Data!AK41-EMFX_Data!AE41)</f>
        <v>0.0425739881494013</v>
      </c>
      <c r="BS41" s="23" t="n">
        <f aca="false">IF(EMFX_Data!Y40&gt;=EMFX_Data!Z40,EMFX_Data!AF41-EMFX_Data!AG41,EMFX_Data!AG41-EMFX_Data!AF41)</f>
        <v>0.0508108858634397</v>
      </c>
      <c r="BT41" s="23" t="n">
        <f aca="false">IF(EMFX_Data!Y40&gt;=EMFX_Data!AA40,EMFX_Data!AF41-EMFX_Data!AH41,EMFX_Data!AH41-EMFX_Data!AF41)</f>
        <v>0.0314371320961324</v>
      </c>
      <c r="BU41" s="23" t="n">
        <f aca="false">IF(EMFX_Data!Y40&gt;=EMFX_Data!AB40,EMFX_Data!AF41-EMFX_Data!AI41,EMFX_Data!AI41-EMFX_Data!AF41)</f>
        <v>-0.0100743427634406</v>
      </c>
      <c r="BV41" s="23" t="n">
        <f aca="false">IF(EMFX_Data!Y40&gt;=EMFX_Data!AC40,EMFX_Data!AF41-EMFX_Data!AJ41,EMFX_Data!AJ41-EMFX_Data!AF41)</f>
        <v>-0.053320149947495</v>
      </c>
      <c r="BW41" s="23" t="n">
        <f aca="false">IF(EMFX_Data!Y40&gt;=EMFX_Data!AD40,EMFX_Data!AF41-EMFX_Data!AK41,EMFX_Data!AK41-EMFX_Data!AF41)</f>
        <v>0.0578475474155515</v>
      </c>
      <c r="BX41" s="23" t="n">
        <f aca="false">IF(EMFX_Data!Z40&gt;=EMFX_Data!AA40,EMFX_Data!AG41-EMFX_Data!AH41,EMFX_Data!AH41-EMFX_Data!AG41)</f>
        <v>-0.0193737537673073</v>
      </c>
      <c r="BY41" s="23" t="n">
        <f aca="false">IF(EMFX_Data!Z40&gt;=EMFX_Data!AB40,EMFX_Data!AG41-EMFX_Data!AI41,EMFX_Data!AI41-EMFX_Data!AG41)</f>
        <v>-0.0608852286268803</v>
      </c>
      <c r="BZ41" s="23" t="n">
        <f aca="false">IF(EMFX_Data!Z40&gt;=EMFX_Data!AC40,EMFX_Data!AG41-EMFX_Data!AJ41,EMFX_Data!AJ41-EMFX_Data!AG41)</f>
        <v>-0.00250926408405524</v>
      </c>
      <c r="CA41" s="23" t="n">
        <f aca="false">IF(EMFX_Data!Z40&gt;=EMFX_Data!AD40,EMFX_Data!AG41-EMFX_Data!AK41,EMFX_Data!AK41-EMFX_Data!AG41)</f>
        <v>0.0070366615521118</v>
      </c>
      <c r="CB41" s="23" t="n">
        <f aca="false">IF(EMFX_Data!AA40&gt;=EMFX_Data!AB40,EMFX_Data!AH41-EMFX_Data!AI41,EMFX_Data!AI41-EMFX_Data!AH41)</f>
        <v>-0.041511474859573</v>
      </c>
      <c r="CC41" s="23" t="n">
        <f aca="false">IF(EMFX_Data!AA40&gt;=EMFX_Data!AC40,EMFX_Data!AH41-EMFX_Data!AJ41,EMFX_Data!AJ41-EMFX_Data!AH41)</f>
        <v>-0.0218830178513626</v>
      </c>
      <c r="CD41" s="23" t="n">
        <f aca="false">IF(EMFX_Data!AA40&gt;=EMFX_Data!AD40,EMFX_Data!AH41-EMFX_Data!AK41,EMFX_Data!AK41-EMFX_Data!AH41)</f>
        <v>0.0264104153194191</v>
      </c>
      <c r="CE41" s="23" t="n">
        <f aca="false">IF(EMFX_Data!AB40&gt;=EMFX_Data!AC40,EMFX_Data!AI41-EMFX_Data!AJ41,EMFX_Data!AJ41-EMFX_Data!AI41)</f>
        <v>-0.0633944927109355</v>
      </c>
      <c r="CF41" s="23" t="n">
        <f aca="false">IF(EMFX_Data!AB40&gt;=EMFX_Data!AD40,EMFX_Data!AI41-EMFX_Data!AK41,EMFX_Data!AK41-EMFX_Data!AI41)</f>
        <v>-0.0679218901789921</v>
      </c>
      <c r="CG41" s="23" t="n">
        <f aca="false">IF(EMFX_Data!AC40&gt;=EMFX_Data!AD40,EMFX_Data!AJ41-EMFX_Data!AK41,EMFX_Data!AK41-EMFX_Data!AJ41)</f>
        <v>0.00452739746805656</v>
      </c>
      <c r="CH41" s="27" t="n">
        <f aca="false">IF(ROW()&lt;4+VolLB,"",STDEV(INDEX($BM:$BM,ROW()-VolLB+1):INDEX($BM:$BM,ROW()))*SQRT(12))</f>
        <v>0.15534859536345</v>
      </c>
      <c r="CI41" s="27" t="n">
        <f aca="false">IF(ROW()&lt;4+VolLB,"",STDEV(INDEX($BN:$BN,ROW()-VolLB+1):INDEX($BN:$BN,ROW()))*SQRT(12))</f>
        <v>0.188245846008205</v>
      </c>
      <c r="CJ41" s="27" t="n">
        <f aca="false">IF(ROW()&lt;4+VolLB,"",STDEV(INDEX($BO:$BO,ROW()-VolLB+1):INDEX($BO:$BO,ROW()))*SQRT(12))</f>
        <v>0.192069489631821</v>
      </c>
      <c r="CK41" s="27" t="n">
        <f aca="false">IF(ROW()&lt;4+VolLB,"",STDEV(INDEX($BP:$BP,ROW()-VolLB+1):INDEX($BP:$BP,ROW()))*SQRT(12))</f>
        <v>0.161573519205641</v>
      </c>
      <c r="CL41" s="27" t="n">
        <f aca="false">IF(ROW()&lt;4+VolLB,"",STDEV(INDEX($BQ:$BQ,ROW()-VolLB+1):INDEX($BQ:$BQ,ROW()))*SQRT(12))</f>
        <v>0.127285268967962</v>
      </c>
      <c r="CM41" s="27" t="n">
        <f aca="false">IF(ROW()&lt;4+VolLB,"",STDEV(INDEX($BR:$BR,ROW()-VolLB+1):INDEX($BR:$BR,ROW()))*SQRT(12))</f>
        <v>0.18600323730836</v>
      </c>
      <c r="CN41" s="27" t="n">
        <f aca="false">IF(ROW()&lt;4+VolLB,"",STDEV(INDEX($BS:$BS,ROW()-VolLB+1):INDEX($BS:$BS,ROW()))*SQRT(12))</f>
        <v>0.18878675868366</v>
      </c>
      <c r="CO41" s="27" t="n">
        <f aca="false">IF(ROW()&lt;4+VolLB,"",STDEV(INDEX($BT:$BT,ROW()-VolLB+1):INDEX($BT:$BT,ROW()))*SQRT(12))</f>
        <v>0.169172290231904</v>
      </c>
      <c r="CP41" s="27" t="n">
        <f aca="false">IF(ROW()&lt;4+VolLB,"",STDEV(INDEX($BU:$BU,ROW()-VolLB+1):INDEX($BU:$BU,ROW()))*SQRT(12))</f>
        <v>0.166489649630317</v>
      </c>
      <c r="CQ41" s="27" t="n">
        <f aca="false">IF(ROW()&lt;4+VolLB,"",STDEV(INDEX($BV:$BV,ROW()-VolLB+1):INDEX($BV:$BV,ROW()))*SQRT(12))</f>
        <v>0.148516593700968</v>
      </c>
      <c r="CR41" s="27" t="n">
        <f aca="false">IF(ROW()&lt;4+VolLB,"",STDEV(INDEX($BW:$BW,ROW()-VolLB+1):INDEX($BW:$BW,ROW()))*SQRT(12))</f>
        <v>0.142777440932548</v>
      </c>
      <c r="CS41" s="27" t="n">
        <f aca="false">IF(ROW()&lt;4+VolLB,"",STDEV(INDEX($BX:$BX,ROW()-VolLB+1):INDEX($BX:$BX,ROW()))*SQRT(12))</f>
        <v>0.192054749151127</v>
      </c>
      <c r="CT41" s="27" t="n">
        <f aca="false">IF(ROW()&lt;4+VolLB,"",STDEV(INDEX($BY:$BY,ROW()-VolLB+1):INDEX($BY:$BY,ROW()))*SQRT(12))</f>
        <v>0.143850639624701</v>
      </c>
      <c r="CU41" s="27" t="n">
        <f aca="false">IF(ROW()&lt;4+VolLB,"",STDEV(INDEX($BZ:$BZ,ROW()-VolLB+1):INDEX($BZ:$BZ,ROW()))*SQRT(12))</f>
        <v>0.170267428317305</v>
      </c>
      <c r="CV41" s="27" t="n">
        <f aca="false">IF(ROW()&lt;4+VolLB,"",STDEV(INDEX($CA:$CA,ROW()-VolLB+1):INDEX($CA:$CA,ROW()))*SQRT(12))</f>
        <v>0.20509471791979</v>
      </c>
      <c r="CW41" s="27" t="n">
        <f aca="false">IF(ROW()&lt;4+VolLB,"",STDEV(INDEX($CB:$CB,ROW()-VolLB+1):INDEX($CB:$CB,ROW()))*SQRT(12))</f>
        <v>0.142635365219579</v>
      </c>
      <c r="CX41" s="27" t="n">
        <f aca="false">IF(ROW()&lt;4+VolLB,"",STDEV(INDEX($CC:$CC,ROW()-VolLB+1):INDEX($CC:$CC,ROW()))*SQRT(12))</f>
        <v>0.16849223448809</v>
      </c>
      <c r="CY41" s="27" t="n">
        <f aca="false">IF(ROW()&lt;4+VolLB,"",STDEV(INDEX($CD:$CD,ROW()-VolLB+1):INDEX($CD:$CD,ROW()))*SQRT(12))</f>
        <v>0.160488936837317</v>
      </c>
      <c r="CZ41" s="27" t="n">
        <f aca="false">IF(ROW()&lt;4+VolLB,"",STDEV(INDEX($CE:$CE,ROW()-VolLB+1):INDEX($CE:$CE,ROW()))*SQRT(12))</f>
        <v>0.141212805917912</v>
      </c>
      <c r="DA41" s="27" t="n">
        <f aca="false">IF(ROW()&lt;4+VolLB,"",STDEV(INDEX($CF:$CF,ROW()-VolLB+1):INDEX($CF:$CF,ROW()))*SQRT(12))</f>
        <v>0.169619681449565</v>
      </c>
      <c r="DB41" s="27" t="n">
        <f aca="false">IF(ROW()&lt;4+VolLB,"",STDEV(INDEX($CG:$CG,ROW()-VolLB+1):INDEX($CG:$CG,ROW()))*SQRT(12))</f>
        <v>0.143598137066888</v>
      </c>
      <c r="DC41" s="26" t="n">
        <f aca="false">IF(OR(AR41=0,CH41="",CH41=0),0,AR41*MIN(MaxScal,TgtVol/CH41))</f>
        <v>0</v>
      </c>
      <c r="DD41" s="26" t="n">
        <f aca="false">IF(OR(AS41=0,CI41="",CI41=0),0,AS41*MIN(MaxScal,TgtVol/CI41))</f>
        <v>0</v>
      </c>
      <c r="DE41" s="26" t="n">
        <f aca="false">IF(OR(AT41=0,CJ41="",CJ41=0),0,AT41*MIN(MaxScal,TgtVol/CJ41))</f>
        <v>0</v>
      </c>
      <c r="DF41" s="26" t="n">
        <f aca="false">IF(OR(AU41=0,CK41="",CK41=0),0,AU41*MIN(MaxScal,TgtVol/CK41))</f>
        <v>0</v>
      </c>
      <c r="DG41" s="26" t="n">
        <f aca="false">IF(OR(AV41=0,CL41="",CL41=0),0,AV41*MIN(MaxScal,TgtVol/CL41))</f>
        <v>0</v>
      </c>
      <c r="DH41" s="26" t="n">
        <f aca="false">IF(OR(AW41=0,CM41="",CM41=0),0,AW41*MIN(MaxScal,TgtVol/CM41))</f>
        <v>0</v>
      </c>
      <c r="DI41" s="26" t="n">
        <f aca="false">IF(OR(AX41=0,CN41="",CN41=0),0,AX41*MIN(MaxScal,TgtVol/CN41))</f>
        <v>0</v>
      </c>
      <c r="DJ41" s="26" t="n">
        <f aca="false">IF(OR(AY41=0,CO41="",CO41=0),0,AY41*MIN(MaxScal,TgtVol/CO41))</f>
        <v>0</v>
      </c>
      <c r="DK41" s="26" t="n">
        <f aca="false">IF(OR(AZ41=0,CP41="",CP41=0),0,AZ41*MIN(MaxScal,TgtVol/CP41))</f>
        <v>0</v>
      </c>
      <c r="DL41" s="26" t="n">
        <f aca="false">IF(OR(BA41=0,CQ41="",CQ41=0),0,BA41*MIN(MaxScal,TgtVol/CQ41))</f>
        <v>0</v>
      </c>
      <c r="DM41" s="26" t="n">
        <f aca="false">IF(OR(BB41=0,CR41="",CR41=0),0,BB41*MIN(MaxScal,TgtVol/CR41))</f>
        <v>0</v>
      </c>
      <c r="DN41" s="26" t="n">
        <f aca="false">IF(OR(BC41=0,CS41="",CS41=0),0,BC41*MIN(MaxScal,TgtVol/CS41))</f>
        <v>0</v>
      </c>
      <c r="DO41" s="26" t="n">
        <f aca="false">IF(OR(BD41=0,CT41="",CT41=0),0,BD41*MIN(MaxScal,TgtVol/CT41))</f>
        <v>0</v>
      </c>
      <c r="DP41" s="26" t="n">
        <f aca="false">IF(OR(BE41=0,CU41="",CU41=0),0,BE41*MIN(MaxScal,TgtVol/CU41))</f>
        <v>0</v>
      </c>
      <c r="DQ41" s="26" t="n">
        <f aca="false">IF(OR(BF41=0,CV41="",CV41=0),0,BF41*MIN(MaxScal,TgtVol/CV41))</f>
        <v>0</v>
      </c>
      <c r="DR41" s="26" t="n">
        <f aca="false">IF(OR(BG41=0,CW41="",CW41=0),0,BG41*MIN(MaxScal,TgtVol/CW41))</f>
        <v>0</v>
      </c>
      <c r="DS41" s="26" t="n">
        <f aca="false">IF(OR(BH41=0,CX41="",CX41=0),0,BH41*MIN(MaxScal,TgtVol/CX41))</f>
        <v>0</v>
      </c>
      <c r="DT41" s="26" t="n">
        <f aca="false">IF(OR(BI41=0,CY41="",CY41=0),0,BI41*MIN(MaxScal,TgtVol/CY41))</f>
        <v>0</v>
      </c>
      <c r="DU41" s="26" t="n">
        <f aca="false">IF(OR(BJ41=0,CZ41="",CZ41=0),0,BJ41*MIN(MaxScal,TgtVol/CZ41))</f>
        <v>0</v>
      </c>
      <c r="DV41" s="26" t="n">
        <f aca="false">IF(OR(BK41=0,DA41="",DA41=0),0,BK41*MIN(MaxScal,TgtVol/DA41))</f>
        <v>0</v>
      </c>
      <c r="DW41" s="26" t="n">
        <f aca="false">IF(OR(BL41=0,DB41="",DB41=0),0,BL41*MIN(MaxScal,TgtVol/DB41))</f>
        <v>0</v>
      </c>
      <c r="DX41" s="28" t="n">
        <f aca="false">IFERROR(DC40*BM41,"")</f>
        <v>-0</v>
      </c>
      <c r="DY41" s="28" t="n">
        <f aca="false">IFERROR(DD40*BN41,"")</f>
        <v>0</v>
      </c>
      <c r="DZ41" s="28" t="n">
        <f aca="false">IFERROR(DE40*BO41,"")</f>
        <v>0</v>
      </c>
      <c r="EA41" s="28" t="n">
        <f aca="false">IFERROR(DF40*BP41,"")</f>
        <v>-0</v>
      </c>
      <c r="EB41" s="28" t="n">
        <f aca="false">IFERROR(DG40*BQ41,"")</f>
        <v>0</v>
      </c>
      <c r="EC41" s="28" t="n">
        <f aca="false">IFERROR(DH40*BR41,"")</f>
        <v>0</v>
      </c>
      <c r="ED41" s="28" t="n">
        <f aca="false">IFERROR(DI40*BS41,"")</f>
        <v>0</v>
      </c>
      <c r="EE41" s="28" t="n">
        <f aca="false">IFERROR(DJ40*BT41,"")</f>
        <v>0</v>
      </c>
      <c r="EF41" s="28" t="n">
        <f aca="false">IFERROR(DK40*BU41,"")</f>
        <v>-0</v>
      </c>
      <c r="EG41" s="28" t="n">
        <f aca="false">IFERROR(DL40*BV41,"")</f>
        <v>-0</v>
      </c>
      <c r="EH41" s="28" t="n">
        <f aca="false">IFERROR(DM40*BW41,"")</f>
        <v>0</v>
      </c>
      <c r="EI41" s="28" t="n">
        <f aca="false">IFERROR(DN40*BX41,"")</f>
        <v>-0</v>
      </c>
      <c r="EJ41" s="28" t="n">
        <f aca="false">IFERROR(DO40*BY41,"")</f>
        <v>-0</v>
      </c>
      <c r="EK41" s="28" t="n">
        <f aca="false">IFERROR(DP40*BZ41,"")</f>
        <v>-0</v>
      </c>
      <c r="EL41" s="28" t="n">
        <f aca="false">IFERROR(DQ40*CA41,"")</f>
        <v>0</v>
      </c>
      <c r="EM41" s="28" t="n">
        <f aca="false">IFERROR(DR40*CB41,"")</f>
        <v>-0</v>
      </c>
      <c r="EN41" s="28" t="n">
        <f aca="false">IFERROR(DS40*CC41,"")</f>
        <v>-0</v>
      </c>
      <c r="EO41" s="28" t="n">
        <f aca="false">IFERROR(DT40*CD41,"")</f>
        <v>0</v>
      </c>
      <c r="EP41" s="28" t="n">
        <f aca="false">IFERROR(DU40*CE41,"")</f>
        <v>-0</v>
      </c>
      <c r="EQ41" s="28" t="n">
        <f aca="false">IFERROR(DV40*CF41,"")</f>
        <v>-0</v>
      </c>
      <c r="ER41" s="28" t="n">
        <f aca="false">IFERROR(DW40*CG41,"")</f>
        <v>0</v>
      </c>
      <c r="ES41" s="28" t="n">
        <f aca="false">IF(ROW()=4,"",SUM(DX41:ER41))</f>
        <v>0</v>
      </c>
      <c r="ET41" s="29" t="n">
        <f aca="false">COUNTIF(AR41:BL41,"&gt;0")</f>
        <v>0</v>
      </c>
    </row>
    <row r="42" customFormat="false" ht="15" hidden="false" customHeight="false" outlineLevel="0" collapsed="false">
      <c r="A42" s="19" t="n">
        <v>39172</v>
      </c>
      <c r="B42" s="23" t="n">
        <f aca="false">ABS(EMFX_Data!X42-EMFX_Data!Y42)</f>
        <v>0.0222162607605512</v>
      </c>
      <c r="C42" s="23" t="n">
        <f aca="false">ABS(EMFX_Data!X42-EMFX_Data!Z42)</f>
        <v>0.0140840099753214</v>
      </c>
      <c r="D42" s="23" t="n">
        <f aca="false">ABS(EMFX_Data!X42-EMFX_Data!AA42)</f>
        <v>0.0945428661072807</v>
      </c>
      <c r="E42" s="23" t="n">
        <f aca="false">ABS(EMFX_Data!X42-EMFX_Data!AB42)</f>
        <v>0.0953172231793742</v>
      </c>
      <c r="F42" s="23" t="n">
        <f aca="false">ABS(EMFX_Data!X42-EMFX_Data!AC42)</f>
        <v>0.0304023236232105</v>
      </c>
      <c r="G42" s="23" t="n">
        <f aca="false">ABS(EMFX_Data!X42-EMFX_Data!AD42)</f>
        <v>0.0353715841214513</v>
      </c>
      <c r="H42" s="23" t="n">
        <f aca="false">ABS(EMFX_Data!Y42-EMFX_Data!Z42)</f>
        <v>0.0363002707358726</v>
      </c>
      <c r="I42" s="23" t="n">
        <f aca="false">ABS(EMFX_Data!Y42-EMFX_Data!AA42)</f>
        <v>0.116759126867832</v>
      </c>
      <c r="J42" s="23" t="n">
        <f aca="false">ABS(EMFX_Data!Y42-EMFX_Data!AB42)</f>
        <v>0.117533483939925</v>
      </c>
      <c r="K42" s="23" t="n">
        <f aca="false">ABS(EMFX_Data!Y42-EMFX_Data!AC42)</f>
        <v>0.00818606286265933</v>
      </c>
      <c r="L42" s="23" t="n">
        <f aca="false">ABS(EMFX_Data!Y42-EMFX_Data!AD42)</f>
        <v>0.0131553233609001</v>
      </c>
      <c r="M42" s="23" t="n">
        <f aca="false">ABS(EMFX_Data!Z42-EMFX_Data!AA42)</f>
        <v>0.0804588561319592</v>
      </c>
      <c r="N42" s="23" t="n">
        <f aca="false">ABS(EMFX_Data!Z42-EMFX_Data!AB42)</f>
        <v>0.0812332132040528</v>
      </c>
      <c r="O42" s="23" t="n">
        <f aca="false">ABS(EMFX_Data!Z42-EMFX_Data!AC42)</f>
        <v>0.0444863335985319</v>
      </c>
      <c r="P42" s="23" t="n">
        <f aca="false">ABS(EMFX_Data!Z42-EMFX_Data!AD42)</f>
        <v>0.0494555940967727</v>
      </c>
      <c r="Q42" s="23" t="n">
        <f aca="false">ABS(EMFX_Data!AA42-EMFX_Data!AB42)</f>
        <v>0.000774357072093501</v>
      </c>
      <c r="R42" s="23" t="n">
        <f aca="false">ABS(EMFX_Data!AA42-EMFX_Data!AC42)</f>
        <v>0.124945189730491</v>
      </c>
      <c r="S42" s="23" t="n">
        <f aca="false">ABS(EMFX_Data!AA42-EMFX_Data!AD42)</f>
        <v>0.129914450228732</v>
      </c>
      <c r="T42" s="23" t="n">
        <f aca="false">ABS(EMFX_Data!AB42-EMFX_Data!AC42)</f>
        <v>0.125719546802585</v>
      </c>
      <c r="U42" s="23" t="n">
        <f aca="false">ABS(EMFX_Data!AB42-EMFX_Data!AD42)</f>
        <v>0.130688807300825</v>
      </c>
      <c r="V42" s="23" t="n">
        <f aca="false">ABS(EMFX_Data!AC42-EMFX_Data!AD42)</f>
        <v>0.00496926049824076</v>
      </c>
      <c r="W42" s="26" t="str">
        <f aca="false">IF(ROW()&lt;4+MinObs-1,"",IFERROR((B42-AVERAGE(B$4:B42))/STDEV(B$4:B42),""))</f>
        <v/>
      </c>
      <c r="X42" s="26" t="str">
        <f aca="false">IF(ROW()&lt;4+MinObs-1,"",IFERROR((C42-AVERAGE(C$4:C42))/STDEV(C$4:C42),""))</f>
        <v/>
      </c>
      <c r="Y42" s="26" t="str">
        <f aca="false">IF(ROW()&lt;4+MinObs-1,"",IFERROR((D42-AVERAGE(D$4:D42))/STDEV(D$4:D42),""))</f>
        <v/>
      </c>
      <c r="Z42" s="26" t="str">
        <f aca="false">IF(ROW()&lt;4+MinObs-1,"",IFERROR((E42-AVERAGE(E$4:E42))/STDEV(E$4:E42),""))</f>
        <v/>
      </c>
      <c r="AA42" s="26" t="str">
        <f aca="false">IF(ROW()&lt;4+MinObs-1,"",IFERROR((F42-AVERAGE(F$4:F42))/STDEV(F$4:F42),""))</f>
        <v/>
      </c>
      <c r="AB42" s="26" t="str">
        <f aca="false">IF(ROW()&lt;4+MinObs-1,"",IFERROR((G42-AVERAGE(G$4:G42))/STDEV(G$4:G42),""))</f>
        <v/>
      </c>
      <c r="AC42" s="26" t="str">
        <f aca="false">IF(ROW()&lt;4+MinObs-1,"",IFERROR((H42-AVERAGE(H$4:H42))/STDEV(H$4:H42),""))</f>
        <v/>
      </c>
      <c r="AD42" s="26" t="str">
        <f aca="false">IF(ROW()&lt;4+MinObs-1,"",IFERROR((I42-AVERAGE(I$4:I42))/STDEV(I$4:I42),""))</f>
        <v/>
      </c>
      <c r="AE42" s="26" t="str">
        <f aca="false">IF(ROW()&lt;4+MinObs-1,"",IFERROR((J42-AVERAGE(J$4:J42))/STDEV(J$4:J42),""))</f>
        <v/>
      </c>
      <c r="AF42" s="26" t="str">
        <f aca="false">IF(ROW()&lt;4+MinObs-1,"",IFERROR((K42-AVERAGE(K$4:K42))/STDEV(K$4:K42),""))</f>
        <v/>
      </c>
      <c r="AG42" s="26" t="str">
        <f aca="false">IF(ROW()&lt;4+MinObs-1,"",IFERROR((L42-AVERAGE(L$4:L42))/STDEV(L$4:L42),""))</f>
        <v/>
      </c>
      <c r="AH42" s="26" t="str">
        <f aca="false">IF(ROW()&lt;4+MinObs-1,"",IFERROR((M42-AVERAGE(M$4:M42))/STDEV(M$4:M42),""))</f>
        <v/>
      </c>
      <c r="AI42" s="26" t="str">
        <f aca="false">IF(ROW()&lt;4+MinObs-1,"",IFERROR((N42-AVERAGE(N$4:N42))/STDEV(N$4:N42),""))</f>
        <v/>
      </c>
      <c r="AJ42" s="26" t="str">
        <f aca="false">IF(ROW()&lt;4+MinObs-1,"",IFERROR((O42-AVERAGE(O$4:O42))/STDEV(O$4:O42),""))</f>
        <v/>
      </c>
      <c r="AK42" s="26" t="str">
        <f aca="false">IF(ROW()&lt;4+MinObs-1,"",IFERROR((P42-AVERAGE(P$4:P42))/STDEV(P$4:P42),""))</f>
        <v/>
      </c>
      <c r="AL42" s="26" t="str">
        <f aca="false">IF(ROW()&lt;4+MinObs-1,"",IFERROR((Q42-AVERAGE(Q$4:Q42))/STDEV(Q$4:Q42),""))</f>
        <v/>
      </c>
      <c r="AM42" s="26" t="str">
        <f aca="false">IF(ROW()&lt;4+MinObs-1,"",IFERROR((R42-AVERAGE(R$4:R42))/STDEV(R$4:R42),""))</f>
        <v/>
      </c>
      <c r="AN42" s="26" t="str">
        <f aca="false">IF(ROW()&lt;4+MinObs-1,"",IFERROR((S42-AVERAGE(S$4:S42))/STDEV(S$4:S42),""))</f>
        <v/>
      </c>
      <c r="AO42" s="26" t="str">
        <f aca="false">IF(ROW()&lt;4+MinObs-1,"",IFERROR((T42-AVERAGE(T$4:T42))/STDEV(T$4:T42),""))</f>
        <v/>
      </c>
      <c r="AP42" s="26" t="str">
        <f aca="false">IF(ROW()&lt;4+MinObs-1,"",IFERROR((U42-AVERAGE(U$4:U42))/STDEV(U$4:U42),""))</f>
        <v/>
      </c>
      <c r="AQ42" s="26" t="str">
        <f aca="false">IF(ROW()&lt;4+MinObs-1,"",IFERROR((V42-AVERAGE(V$4:V42))/STDEV(V$4:V42),""))</f>
        <v/>
      </c>
      <c r="AR42" s="26" t="n">
        <f aca="false">IF(W42="",0,IF(W42&gt;=z4,w4,IF(W42&gt;=z3,w3,IF(W42&gt;=zEntry,w2,IF(AND(W42&gt;=ExitZ,AR41&gt;0),w2,0)))))</f>
        <v>0</v>
      </c>
      <c r="AS42" s="26" t="n">
        <f aca="false">IF(X42="",0,IF(X42&gt;=z4,w4,IF(X42&gt;=z3,w3,IF(X42&gt;=zEntry,w2,IF(AND(X42&gt;=ExitZ,AS41&gt;0),w2,0)))))</f>
        <v>0</v>
      </c>
      <c r="AT42" s="26" t="n">
        <f aca="false">IF(Y42="",0,IF(Y42&gt;=z4,w4,IF(Y42&gt;=z3,w3,IF(Y42&gt;=zEntry,w2,IF(AND(Y42&gt;=ExitZ,AT41&gt;0),w2,0)))))</f>
        <v>0</v>
      </c>
      <c r="AU42" s="26" t="n">
        <f aca="false">IF(Z42="",0,IF(Z42&gt;=z4,w4,IF(Z42&gt;=z3,w3,IF(Z42&gt;=zEntry,w2,IF(AND(Z42&gt;=ExitZ,AU41&gt;0),w2,0)))))</f>
        <v>0</v>
      </c>
      <c r="AV42" s="26" t="n">
        <f aca="false">IF(AA42="",0,IF(AA42&gt;=z4,w4,IF(AA42&gt;=z3,w3,IF(AA42&gt;=zEntry,w2,IF(AND(AA42&gt;=ExitZ,AV41&gt;0),w2,0)))))</f>
        <v>0</v>
      </c>
      <c r="AW42" s="26" t="n">
        <f aca="false">IF(AB42="",0,IF(AB42&gt;=z4,w4,IF(AB42&gt;=z3,w3,IF(AB42&gt;=zEntry,w2,IF(AND(AB42&gt;=ExitZ,AW41&gt;0),w2,0)))))</f>
        <v>0</v>
      </c>
      <c r="AX42" s="26" t="n">
        <f aca="false">IF(AC42="",0,IF(AC42&gt;=z4,w4,IF(AC42&gt;=z3,w3,IF(AC42&gt;=zEntry,w2,IF(AND(AC42&gt;=ExitZ,AX41&gt;0),w2,0)))))</f>
        <v>0</v>
      </c>
      <c r="AY42" s="26" t="n">
        <f aca="false">IF(AD42="",0,IF(AD42&gt;=z4,w4,IF(AD42&gt;=z3,w3,IF(AD42&gt;=zEntry,w2,IF(AND(AD42&gt;=ExitZ,AY41&gt;0),w2,0)))))</f>
        <v>0</v>
      </c>
      <c r="AZ42" s="26" t="n">
        <f aca="false">IF(AE42="",0,IF(AE42&gt;=z4,w4,IF(AE42&gt;=z3,w3,IF(AE42&gt;=zEntry,w2,IF(AND(AE42&gt;=ExitZ,AZ41&gt;0),w2,0)))))</f>
        <v>0</v>
      </c>
      <c r="BA42" s="26" t="n">
        <f aca="false">IF(AF42="",0,IF(AF42&gt;=z4,w4,IF(AF42&gt;=z3,w3,IF(AF42&gt;=zEntry,w2,IF(AND(AF42&gt;=ExitZ,BA41&gt;0),w2,0)))))</f>
        <v>0</v>
      </c>
      <c r="BB42" s="26" t="n">
        <f aca="false">IF(AG42="",0,IF(AG42&gt;=z4,w4,IF(AG42&gt;=z3,w3,IF(AG42&gt;=zEntry,w2,IF(AND(AG42&gt;=ExitZ,BB41&gt;0),w2,0)))))</f>
        <v>0</v>
      </c>
      <c r="BC42" s="26" t="n">
        <f aca="false">IF(AH42="",0,IF(AH42&gt;=z4,w4,IF(AH42&gt;=z3,w3,IF(AH42&gt;=zEntry,w2,IF(AND(AH42&gt;=ExitZ,BC41&gt;0),w2,0)))))</f>
        <v>0</v>
      </c>
      <c r="BD42" s="26" t="n">
        <f aca="false">IF(AI42="",0,IF(AI42&gt;=z4,w4,IF(AI42&gt;=z3,w3,IF(AI42&gt;=zEntry,w2,IF(AND(AI42&gt;=ExitZ,BD41&gt;0),w2,0)))))</f>
        <v>0</v>
      </c>
      <c r="BE42" s="26" t="n">
        <f aca="false">IF(AJ42="",0,IF(AJ42&gt;=z4,w4,IF(AJ42&gt;=z3,w3,IF(AJ42&gt;=zEntry,w2,IF(AND(AJ42&gt;=ExitZ,BE41&gt;0),w2,0)))))</f>
        <v>0</v>
      </c>
      <c r="BF42" s="26" t="n">
        <f aca="false">IF(AK42="",0,IF(AK42&gt;=z4,w4,IF(AK42&gt;=z3,w3,IF(AK42&gt;=zEntry,w2,IF(AND(AK42&gt;=ExitZ,BF41&gt;0),w2,0)))))</f>
        <v>0</v>
      </c>
      <c r="BG42" s="26" t="n">
        <f aca="false">IF(AL42="",0,IF(AL42&gt;=z4,w4,IF(AL42&gt;=z3,w3,IF(AL42&gt;=zEntry,w2,IF(AND(AL42&gt;=ExitZ,BG41&gt;0),w2,0)))))</f>
        <v>0</v>
      </c>
      <c r="BH42" s="26" t="n">
        <f aca="false">IF(AM42="",0,IF(AM42&gt;=z4,w4,IF(AM42&gt;=z3,w3,IF(AM42&gt;=zEntry,w2,IF(AND(AM42&gt;=ExitZ,BH41&gt;0),w2,0)))))</f>
        <v>0</v>
      </c>
      <c r="BI42" s="26" t="n">
        <f aca="false">IF(AN42="",0,IF(AN42&gt;=z4,w4,IF(AN42&gt;=z3,w3,IF(AN42&gt;=zEntry,w2,IF(AND(AN42&gt;=ExitZ,BI41&gt;0),w2,0)))))</f>
        <v>0</v>
      </c>
      <c r="BJ42" s="26" t="n">
        <f aca="false">IF(AO42="",0,IF(AO42&gt;=z4,w4,IF(AO42&gt;=z3,w3,IF(AO42&gt;=zEntry,w2,IF(AND(AO42&gt;=ExitZ,BJ41&gt;0),w2,0)))))</f>
        <v>0</v>
      </c>
      <c r="BK42" s="26" t="n">
        <f aca="false">IF(AP42="",0,IF(AP42&gt;=z4,w4,IF(AP42&gt;=z3,w3,IF(AP42&gt;=zEntry,w2,IF(AND(AP42&gt;=ExitZ,BK41&gt;0),w2,0)))))</f>
        <v>0</v>
      </c>
      <c r="BL42" s="26" t="n">
        <f aca="false">IF(AQ42="",0,IF(AQ42&gt;=z4,w4,IF(AQ42&gt;=z3,w3,IF(AQ42&gt;=zEntry,w2,IF(AND(AQ42&gt;=ExitZ,BL41&gt;0),w2,0)))))</f>
        <v>0</v>
      </c>
      <c r="BM42" s="23" t="n">
        <f aca="false">IF(EMFX_Data!X41&gt;=EMFX_Data!Y41,EMFX_Data!AE42-EMFX_Data!AF42,EMFX_Data!AF42-EMFX_Data!AE42)</f>
        <v>0.0913499923685659</v>
      </c>
      <c r="BN42" s="23" t="n">
        <f aca="false">IF(EMFX_Data!X41&gt;=EMFX_Data!Z41,EMFX_Data!AE42-EMFX_Data!AG42,EMFX_Data!AG42-EMFX_Data!AE42)</f>
        <v>0.0113623895520883</v>
      </c>
      <c r="BO42" s="23" t="n">
        <f aca="false">IF(EMFX_Data!X41&gt;=EMFX_Data!AA41,EMFX_Data!AE42-EMFX_Data!AH42,EMFX_Data!AH42-EMFX_Data!AE42)</f>
        <v>-0.0147733345564033</v>
      </c>
      <c r="BP42" s="23" t="n">
        <f aca="false">IF(EMFX_Data!X41&gt;=EMFX_Data!AB41,EMFX_Data!AE42-EMFX_Data!AI42,EMFX_Data!AI42-EMFX_Data!AE42)</f>
        <v>0.0830859555700155</v>
      </c>
      <c r="BQ42" s="23" t="n">
        <f aca="false">IF(EMFX_Data!X41&gt;=EMFX_Data!AC41,EMFX_Data!AE42-EMFX_Data!AJ42,EMFX_Data!AJ42-EMFX_Data!AE42)</f>
        <v>0.0474355331527082</v>
      </c>
      <c r="BR42" s="23" t="n">
        <f aca="false">IF(EMFX_Data!X41&gt;=EMFX_Data!AD41,EMFX_Data!AE42-EMFX_Data!AK42,EMFX_Data!AK42-EMFX_Data!AE42)</f>
        <v>0.12901598439597</v>
      </c>
      <c r="BS42" s="23" t="n">
        <f aca="false">IF(EMFX_Data!Y41&gt;=EMFX_Data!Z41,EMFX_Data!AF42-EMFX_Data!AG42,EMFX_Data!AG42-EMFX_Data!AF42)</f>
        <v>0.0799876028164776</v>
      </c>
      <c r="BT42" s="23" t="n">
        <f aca="false">IF(EMFX_Data!Y41&gt;=EMFX_Data!AA41,EMFX_Data!AF42-EMFX_Data!AH42,EMFX_Data!AH42-EMFX_Data!AF42)</f>
        <v>-0.106123326924969</v>
      </c>
      <c r="BU42" s="23" t="n">
        <f aca="false">IF(EMFX_Data!Y41&gt;=EMFX_Data!AB41,EMFX_Data!AF42-EMFX_Data!AI42,EMFX_Data!AI42-EMFX_Data!AF42)</f>
        <v>-0.0082640367985504</v>
      </c>
      <c r="BV42" s="23" t="n">
        <f aca="false">IF(EMFX_Data!Y41&gt;=EMFX_Data!AC41,EMFX_Data!AF42-EMFX_Data!AJ42,EMFX_Data!AJ42-EMFX_Data!AF42)</f>
        <v>0.0439144592158576</v>
      </c>
      <c r="BW42" s="23" t="n">
        <f aca="false">IF(EMFX_Data!Y41&gt;=EMFX_Data!AD41,EMFX_Data!AF42-EMFX_Data!AK42,EMFX_Data!AK42-EMFX_Data!AF42)</f>
        <v>0.0376659920274043</v>
      </c>
      <c r="BX42" s="23" t="n">
        <f aca="false">IF(EMFX_Data!Z41&gt;=EMFX_Data!AA41,EMFX_Data!AG42-EMFX_Data!AH42,EMFX_Data!AH42-EMFX_Data!AG42)</f>
        <v>-0.0261357241084915</v>
      </c>
      <c r="BY42" s="23" t="n">
        <f aca="false">IF(EMFX_Data!Z41&gt;=EMFX_Data!AB41,EMFX_Data!AG42-EMFX_Data!AI42,EMFX_Data!AI42-EMFX_Data!AG42)</f>
        <v>0.0717235660179272</v>
      </c>
      <c r="BZ42" s="23" t="n">
        <f aca="false">IF(EMFX_Data!Z41&gt;=EMFX_Data!AC41,EMFX_Data!AG42-EMFX_Data!AJ42,EMFX_Data!AJ42-EMFX_Data!AG42)</f>
        <v>-0.03607314360062</v>
      </c>
      <c r="CA42" s="23" t="n">
        <f aca="false">IF(EMFX_Data!Z41&gt;=EMFX_Data!AD41,EMFX_Data!AG42-EMFX_Data!AK42,EMFX_Data!AK42-EMFX_Data!AG42)</f>
        <v>0.117653594843882</v>
      </c>
      <c r="CB42" s="23" t="n">
        <f aca="false">IF(EMFX_Data!AA41&gt;=EMFX_Data!AB41,EMFX_Data!AH42-EMFX_Data!AI42,EMFX_Data!AI42-EMFX_Data!AH42)</f>
        <v>0.0978592901264188</v>
      </c>
      <c r="CC42" s="23" t="n">
        <f aca="false">IF(EMFX_Data!AA41&gt;=EMFX_Data!AC41,EMFX_Data!AH42-EMFX_Data!AJ42,EMFX_Data!AJ42-EMFX_Data!AH42)</f>
        <v>-0.0622088677091115</v>
      </c>
      <c r="CD42" s="23" t="n">
        <f aca="false">IF(EMFX_Data!AA41&gt;=EMFX_Data!AD41,EMFX_Data!AH42-EMFX_Data!AK42,EMFX_Data!AK42-EMFX_Data!AH42)</f>
        <v>0.143789318952373</v>
      </c>
      <c r="CE42" s="23" t="n">
        <f aca="false">IF(EMFX_Data!AB41&gt;=EMFX_Data!AC41,EMFX_Data!AI42-EMFX_Data!AJ42,EMFX_Data!AJ42-EMFX_Data!AI42)</f>
        <v>0.0356504224173072</v>
      </c>
      <c r="CF42" s="23" t="n">
        <f aca="false">IF(EMFX_Data!AB41&gt;=EMFX_Data!AD41,EMFX_Data!AI42-EMFX_Data!AK42,EMFX_Data!AK42-EMFX_Data!AI42)</f>
        <v>-0.0459300288259547</v>
      </c>
      <c r="CG42" s="23" t="n">
        <f aca="false">IF(EMFX_Data!AC41&gt;=EMFX_Data!AD41,EMFX_Data!AJ42-EMFX_Data!AK42,EMFX_Data!AK42-EMFX_Data!AJ42)</f>
        <v>0.081580451243262</v>
      </c>
      <c r="CH42" s="27" t="n">
        <f aca="false">IF(ROW()&lt;4+VolLB,"",STDEV(INDEX($BM:$BM,ROW()-VolLB+1):INDEX($BM:$BM,ROW()))*SQRT(12))</f>
        <v>0.163138894009369</v>
      </c>
      <c r="CI42" s="27" t="n">
        <f aca="false">IF(ROW()&lt;4+VolLB,"",STDEV(INDEX($BN:$BN,ROW()-VolLB+1):INDEX($BN:$BN,ROW()))*SQRT(12))</f>
        <v>0.186747872848763</v>
      </c>
      <c r="CJ42" s="27" t="n">
        <f aca="false">IF(ROW()&lt;4+VolLB,"",STDEV(INDEX($BO:$BO,ROW()-VolLB+1):INDEX($BO:$BO,ROW()))*SQRT(12))</f>
        <v>0.190891952952519</v>
      </c>
      <c r="CK42" s="27" t="n">
        <f aca="false">IF(ROW()&lt;4+VolLB,"",STDEV(INDEX($BP:$BP,ROW()-VolLB+1):INDEX($BP:$BP,ROW()))*SQRT(12))</f>
        <v>0.163090117489529</v>
      </c>
      <c r="CL42" s="27" t="n">
        <f aca="false">IF(ROW()&lt;4+VolLB,"",STDEV(INDEX($BQ:$BQ,ROW()-VolLB+1):INDEX($BQ:$BQ,ROW()))*SQRT(12))</f>
        <v>0.129278407743942</v>
      </c>
      <c r="CM42" s="27" t="n">
        <f aca="false">IF(ROW()&lt;4+VolLB,"",STDEV(INDEX($BR:$BR,ROW()-VolLB+1):INDEX($BR:$BR,ROW()))*SQRT(12))</f>
        <v>0.199634386263636</v>
      </c>
      <c r="CN42" s="27" t="n">
        <f aca="false">IF(ROW()&lt;4+VolLB,"",STDEV(INDEX($BS:$BS,ROW()-VolLB+1):INDEX($BS:$BS,ROW()))*SQRT(12))</f>
        <v>0.191312005753291</v>
      </c>
      <c r="CO42" s="27" t="n">
        <f aca="false">IF(ROW()&lt;4+VolLB,"",STDEV(INDEX($BT:$BT,ROW()-VolLB+1):INDEX($BT:$BT,ROW()))*SQRT(12))</f>
        <v>0.178416807626422</v>
      </c>
      <c r="CP42" s="27" t="n">
        <f aca="false">IF(ROW()&lt;4+VolLB,"",STDEV(INDEX($BU:$BU,ROW()-VolLB+1):INDEX($BU:$BU,ROW()))*SQRT(12))</f>
        <v>0.164691267652599</v>
      </c>
      <c r="CQ42" s="27" t="n">
        <f aca="false">IF(ROW()&lt;4+VolLB,"",STDEV(INDEX($BV:$BV,ROW()-VolLB+1):INDEX($BV:$BV,ROW()))*SQRT(12))</f>
        <v>0.151058170675935</v>
      </c>
      <c r="CR42" s="27" t="n">
        <f aca="false">IF(ROW()&lt;4+VolLB,"",STDEV(INDEX($BW:$BW,ROW()-VolLB+1):INDEX($BW:$BW,ROW()))*SQRT(12))</f>
        <v>0.143927361539282</v>
      </c>
      <c r="CS42" s="27" t="n">
        <f aca="false">IF(ROW()&lt;4+VolLB,"",STDEV(INDEX($BX:$BX,ROW()-VolLB+1):INDEX($BX:$BX,ROW()))*SQRT(12))</f>
        <v>0.19234417752667</v>
      </c>
      <c r="CT42" s="27" t="n">
        <f aca="false">IF(ROW()&lt;4+VolLB,"",STDEV(INDEX($BY:$BY,ROW()-VolLB+1):INDEX($BY:$BY,ROW()))*SQRT(12))</f>
        <v>0.146105810347585</v>
      </c>
      <c r="CU42" s="27" t="n">
        <f aca="false">IF(ROW()&lt;4+VolLB,"",STDEV(INDEX($BZ:$BZ,ROW()-VolLB+1):INDEX($BZ:$BZ,ROW()))*SQRT(12))</f>
        <v>0.171422825844497</v>
      </c>
      <c r="CV42" s="27" t="n">
        <f aca="false">IF(ROW()&lt;4+VolLB,"",STDEV(INDEX($CA:$CA,ROW()-VolLB+1):INDEX($CA:$CA,ROW()))*SQRT(12))</f>
        <v>0.21175379813378</v>
      </c>
      <c r="CW42" s="27" t="n">
        <f aca="false">IF(ROW()&lt;4+VolLB,"",STDEV(INDEX($CB:$CB,ROW()-VolLB+1):INDEX($CB:$CB,ROW()))*SQRT(12))</f>
        <v>0.154382842661547</v>
      </c>
      <c r="CX42" s="27" t="n">
        <f aca="false">IF(ROW()&lt;4+VolLB,"",STDEV(INDEX($CC:$CC,ROW()-VolLB+1):INDEX($CC:$CC,ROW()))*SQRT(12))</f>
        <v>0.170630484981286</v>
      </c>
      <c r="CY42" s="27" t="n">
        <f aca="false">IF(ROW()&lt;4+VolLB,"",STDEV(INDEX($CD:$CD,ROW()-VolLB+1):INDEX($CD:$CD,ROW()))*SQRT(12))</f>
        <v>0.171927954059111</v>
      </c>
      <c r="CZ42" s="27" t="n">
        <f aca="false">IF(ROW()&lt;4+VolLB,"",STDEV(INDEX($CE:$CE,ROW()-VolLB+1):INDEX($CE:$CE,ROW()))*SQRT(12))</f>
        <v>0.142421719716547</v>
      </c>
      <c r="DA42" s="27" t="n">
        <f aca="false">IF(ROW()&lt;4+VolLB,"",STDEV(INDEX($CF:$CF,ROW()-VolLB+1):INDEX($CF:$CF,ROW()))*SQRT(12))</f>
        <v>0.169557555681794</v>
      </c>
      <c r="DB42" s="27" t="n">
        <f aca="false">IF(ROW()&lt;4+VolLB,"",STDEV(INDEX($CG:$CG,ROW()-VolLB+1):INDEX($CG:$CG,ROW()))*SQRT(12))</f>
        <v>0.151785654993115</v>
      </c>
      <c r="DC42" s="26" t="n">
        <f aca="false">IF(OR(AR42=0,CH42="",CH42=0),0,AR42*MIN(MaxScal,TgtVol/CH42))</f>
        <v>0</v>
      </c>
      <c r="DD42" s="26" t="n">
        <f aca="false">IF(OR(AS42=0,CI42="",CI42=0),0,AS42*MIN(MaxScal,TgtVol/CI42))</f>
        <v>0</v>
      </c>
      <c r="DE42" s="26" t="n">
        <f aca="false">IF(OR(AT42=0,CJ42="",CJ42=0),0,AT42*MIN(MaxScal,TgtVol/CJ42))</f>
        <v>0</v>
      </c>
      <c r="DF42" s="26" t="n">
        <f aca="false">IF(OR(AU42=0,CK42="",CK42=0),0,AU42*MIN(MaxScal,TgtVol/CK42))</f>
        <v>0</v>
      </c>
      <c r="DG42" s="26" t="n">
        <f aca="false">IF(OR(AV42=0,CL42="",CL42=0),0,AV42*MIN(MaxScal,TgtVol/CL42))</f>
        <v>0</v>
      </c>
      <c r="DH42" s="26" t="n">
        <f aca="false">IF(OR(AW42=0,CM42="",CM42=0),0,AW42*MIN(MaxScal,TgtVol/CM42))</f>
        <v>0</v>
      </c>
      <c r="DI42" s="26" t="n">
        <f aca="false">IF(OR(AX42=0,CN42="",CN42=0),0,AX42*MIN(MaxScal,TgtVol/CN42))</f>
        <v>0</v>
      </c>
      <c r="DJ42" s="26" t="n">
        <f aca="false">IF(OR(AY42=0,CO42="",CO42=0),0,AY42*MIN(MaxScal,TgtVol/CO42))</f>
        <v>0</v>
      </c>
      <c r="DK42" s="26" t="n">
        <f aca="false">IF(OR(AZ42=0,CP42="",CP42=0),0,AZ42*MIN(MaxScal,TgtVol/CP42))</f>
        <v>0</v>
      </c>
      <c r="DL42" s="26" t="n">
        <f aca="false">IF(OR(BA42=0,CQ42="",CQ42=0),0,BA42*MIN(MaxScal,TgtVol/CQ42))</f>
        <v>0</v>
      </c>
      <c r="DM42" s="26" t="n">
        <f aca="false">IF(OR(BB42=0,CR42="",CR42=0),0,BB42*MIN(MaxScal,TgtVol/CR42))</f>
        <v>0</v>
      </c>
      <c r="DN42" s="26" t="n">
        <f aca="false">IF(OR(BC42=0,CS42="",CS42=0),0,BC42*MIN(MaxScal,TgtVol/CS42))</f>
        <v>0</v>
      </c>
      <c r="DO42" s="26" t="n">
        <f aca="false">IF(OR(BD42=0,CT42="",CT42=0),0,BD42*MIN(MaxScal,TgtVol/CT42))</f>
        <v>0</v>
      </c>
      <c r="DP42" s="26" t="n">
        <f aca="false">IF(OR(BE42=0,CU42="",CU42=0),0,BE42*MIN(MaxScal,TgtVol/CU42))</f>
        <v>0</v>
      </c>
      <c r="DQ42" s="26" t="n">
        <f aca="false">IF(OR(BF42=0,CV42="",CV42=0),0,BF42*MIN(MaxScal,TgtVol/CV42))</f>
        <v>0</v>
      </c>
      <c r="DR42" s="26" t="n">
        <f aca="false">IF(OR(BG42=0,CW42="",CW42=0),0,BG42*MIN(MaxScal,TgtVol/CW42))</f>
        <v>0</v>
      </c>
      <c r="DS42" s="26" t="n">
        <f aca="false">IF(OR(BH42=0,CX42="",CX42=0),0,BH42*MIN(MaxScal,TgtVol/CX42))</f>
        <v>0</v>
      </c>
      <c r="DT42" s="26" t="n">
        <f aca="false">IF(OR(BI42=0,CY42="",CY42=0),0,BI42*MIN(MaxScal,TgtVol/CY42))</f>
        <v>0</v>
      </c>
      <c r="DU42" s="26" t="n">
        <f aca="false">IF(OR(BJ42=0,CZ42="",CZ42=0),0,BJ42*MIN(MaxScal,TgtVol/CZ42))</f>
        <v>0</v>
      </c>
      <c r="DV42" s="26" t="n">
        <f aca="false">IF(OR(BK42=0,DA42="",DA42=0),0,BK42*MIN(MaxScal,TgtVol/DA42))</f>
        <v>0</v>
      </c>
      <c r="DW42" s="26" t="n">
        <f aca="false">IF(OR(BL42=0,DB42="",DB42=0),0,BL42*MIN(MaxScal,TgtVol/DB42))</f>
        <v>0</v>
      </c>
      <c r="DX42" s="28" t="n">
        <f aca="false">IFERROR(DC41*BM42,"")</f>
        <v>0</v>
      </c>
      <c r="DY42" s="28" t="n">
        <f aca="false">IFERROR(DD41*BN42,"")</f>
        <v>0</v>
      </c>
      <c r="DZ42" s="28" t="n">
        <f aca="false">IFERROR(DE41*BO42,"")</f>
        <v>-0</v>
      </c>
      <c r="EA42" s="28" t="n">
        <f aca="false">IFERROR(DF41*BP42,"")</f>
        <v>0</v>
      </c>
      <c r="EB42" s="28" t="n">
        <f aca="false">IFERROR(DG41*BQ42,"")</f>
        <v>0</v>
      </c>
      <c r="EC42" s="28" t="n">
        <f aca="false">IFERROR(DH41*BR42,"")</f>
        <v>0</v>
      </c>
      <c r="ED42" s="28" t="n">
        <f aca="false">IFERROR(DI41*BS42,"")</f>
        <v>0</v>
      </c>
      <c r="EE42" s="28" t="n">
        <f aca="false">IFERROR(DJ41*BT42,"")</f>
        <v>-0</v>
      </c>
      <c r="EF42" s="28" t="n">
        <f aca="false">IFERROR(DK41*BU42,"")</f>
        <v>-0</v>
      </c>
      <c r="EG42" s="28" t="n">
        <f aca="false">IFERROR(DL41*BV42,"")</f>
        <v>0</v>
      </c>
      <c r="EH42" s="28" t="n">
        <f aca="false">IFERROR(DM41*BW42,"")</f>
        <v>0</v>
      </c>
      <c r="EI42" s="28" t="n">
        <f aca="false">IFERROR(DN41*BX42,"")</f>
        <v>-0</v>
      </c>
      <c r="EJ42" s="28" t="n">
        <f aca="false">IFERROR(DO41*BY42,"")</f>
        <v>0</v>
      </c>
      <c r="EK42" s="28" t="n">
        <f aca="false">IFERROR(DP41*BZ42,"")</f>
        <v>-0</v>
      </c>
      <c r="EL42" s="28" t="n">
        <f aca="false">IFERROR(DQ41*CA42,"")</f>
        <v>0</v>
      </c>
      <c r="EM42" s="28" t="n">
        <f aca="false">IFERROR(DR41*CB42,"")</f>
        <v>0</v>
      </c>
      <c r="EN42" s="28" t="n">
        <f aca="false">IFERROR(DS41*CC42,"")</f>
        <v>-0</v>
      </c>
      <c r="EO42" s="28" t="n">
        <f aca="false">IFERROR(DT41*CD42,"")</f>
        <v>0</v>
      </c>
      <c r="EP42" s="28" t="n">
        <f aca="false">IFERROR(DU41*CE42,"")</f>
        <v>0</v>
      </c>
      <c r="EQ42" s="28" t="n">
        <f aca="false">IFERROR(DV41*CF42,"")</f>
        <v>-0</v>
      </c>
      <c r="ER42" s="28" t="n">
        <f aca="false">IFERROR(DW41*CG42,"")</f>
        <v>0</v>
      </c>
      <c r="ES42" s="28" t="n">
        <f aca="false">IF(ROW()=4,"",SUM(DX42:ER42))</f>
        <v>0</v>
      </c>
      <c r="ET42" s="29" t="n">
        <f aca="false">COUNTIF(AR42:BL42,"&gt;0")</f>
        <v>0</v>
      </c>
    </row>
    <row r="43" customFormat="false" ht="15" hidden="false" customHeight="false" outlineLevel="0" collapsed="false">
      <c r="A43" s="19" t="n">
        <v>39202</v>
      </c>
      <c r="B43" s="23" t="n">
        <f aca="false">ABS(EMFX_Data!X43-EMFX_Data!Y43)</f>
        <v>0.0148948995259879</v>
      </c>
      <c r="C43" s="23" t="n">
        <f aca="false">ABS(EMFX_Data!X43-EMFX_Data!Z43)</f>
        <v>0.030213681382266</v>
      </c>
      <c r="D43" s="23" t="n">
        <f aca="false">ABS(EMFX_Data!X43-EMFX_Data!AA43)</f>
        <v>0.0743441396165574</v>
      </c>
      <c r="E43" s="23" t="n">
        <f aca="false">ABS(EMFX_Data!X43-EMFX_Data!AB43)</f>
        <v>0.100407363242606</v>
      </c>
      <c r="F43" s="23" t="n">
        <f aca="false">ABS(EMFX_Data!X43-EMFX_Data!AC43)</f>
        <v>0.0436197749234255</v>
      </c>
      <c r="G43" s="23" t="n">
        <f aca="false">ABS(EMFX_Data!X43-EMFX_Data!AD43)</f>
        <v>0.0149506734319376</v>
      </c>
      <c r="H43" s="23" t="n">
        <f aca="false">ABS(EMFX_Data!Y43-EMFX_Data!Z43)</f>
        <v>0.0451085809082539</v>
      </c>
      <c r="I43" s="23" t="n">
        <f aca="false">ABS(EMFX_Data!Y43-EMFX_Data!AA43)</f>
        <v>0.0594492400905695</v>
      </c>
      <c r="J43" s="23" t="n">
        <f aca="false">ABS(EMFX_Data!Y43-EMFX_Data!AB43)</f>
        <v>0.0855124637166185</v>
      </c>
      <c r="K43" s="23" t="n">
        <f aca="false">ABS(EMFX_Data!Y43-EMFX_Data!AC43)</f>
        <v>0.0585146744494134</v>
      </c>
      <c r="L43" s="23" t="n">
        <f aca="false">ABS(EMFX_Data!Y43-EMFX_Data!AD43)</f>
        <v>0.0298455729579254</v>
      </c>
      <c r="M43" s="23" t="n">
        <f aca="false">ABS(EMFX_Data!Z43-EMFX_Data!AA43)</f>
        <v>0.104557820998823</v>
      </c>
      <c r="N43" s="23" t="n">
        <f aca="false">ABS(EMFX_Data!Z43-EMFX_Data!AB43)</f>
        <v>0.130621044624872</v>
      </c>
      <c r="O43" s="23" t="n">
        <f aca="false">ABS(EMFX_Data!Z43-EMFX_Data!AC43)</f>
        <v>0.0134060935411595</v>
      </c>
      <c r="P43" s="23" t="n">
        <f aca="false">ABS(EMFX_Data!Z43-EMFX_Data!AD43)</f>
        <v>0.0152630079503284</v>
      </c>
      <c r="Q43" s="23" t="n">
        <f aca="false">ABS(EMFX_Data!AA43-EMFX_Data!AB43)</f>
        <v>0.026063223626049</v>
      </c>
      <c r="R43" s="23" t="n">
        <f aca="false">ABS(EMFX_Data!AA43-EMFX_Data!AC43)</f>
        <v>0.117963914539983</v>
      </c>
      <c r="S43" s="23" t="n">
        <f aca="false">ABS(EMFX_Data!AA43-EMFX_Data!AD43)</f>
        <v>0.089294813048495</v>
      </c>
      <c r="T43" s="23" t="n">
        <f aca="false">ABS(EMFX_Data!AB43-EMFX_Data!AC43)</f>
        <v>0.144027138166032</v>
      </c>
      <c r="U43" s="23" t="n">
        <f aca="false">ABS(EMFX_Data!AB43-EMFX_Data!AD43)</f>
        <v>0.115358036674544</v>
      </c>
      <c r="V43" s="23" t="n">
        <f aca="false">ABS(EMFX_Data!AC43-EMFX_Data!AD43)</f>
        <v>0.0286691014914879</v>
      </c>
      <c r="W43" s="26" t="str">
        <f aca="false">IF(ROW()&lt;4+MinObs-1,"",IFERROR((B43-AVERAGE(B$4:B43))/STDEV(B$4:B43),""))</f>
        <v/>
      </c>
      <c r="X43" s="26" t="str">
        <f aca="false">IF(ROW()&lt;4+MinObs-1,"",IFERROR((C43-AVERAGE(C$4:C43))/STDEV(C$4:C43),""))</f>
        <v/>
      </c>
      <c r="Y43" s="26" t="str">
        <f aca="false">IF(ROW()&lt;4+MinObs-1,"",IFERROR((D43-AVERAGE(D$4:D43))/STDEV(D$4:D43),""))</f>
        <v/>
      </c>
      <c r="Z43" s="26" t="str">
        <f aca="false">IF(ROW()&lt;4+MinObs-1,"",IFERROR((E43-AVERAGE(E$4:E43))/STDEV(E$4:E43),""))</f>
        <v/>
      </c>
      <c r="AA43" s="26" t="str">
        <f aca="false">IF(ROW()&lt;4+MinObs-1,"",IFERROR((F43-AVERAGE(F$4:F43))/STDEV(F$4:F43),""))</f>
        <v/>
      </c>
      <c r="AB43" s="26" t="str">
        <f aca="false">IF(ROW()&lt;4+MinObs-1,"",IFERROR((G43-AVERAGE(G$4:G43))/STDEV(G$4:G43),""))</f>
        <v/>
      </c>
      <c r="AC43" s="26" t="str">
        <f aca="false">IF(ROW()&lt;4+MinObs-1,"",IFERROR((H43-AVERAGE(H$4:H43))/STDEV(H$4:H43),""))</f>
        <v/>
      </c>
      <c r="AD43" s="26" t="str">
        <f aca="false">IF(ROW()&lt;4+MinObs-1,"",IFERROR((I43-AVERAGE(I$4:I43))/STDEV(I$4:I43),""))</f>
        <v/>
      </c>
      <c r="AE43" s="26" t="str">
        <f aca="false">IF(ROW()&lt;4+MinObs-1,"",IFERROR((J43-AVERAGE(J$4:J43))/STDEV(J$4:J43),""))</f>
        <v/>
      </c>
      <c r="AF43" s="26" t="str">
        <f aca="false">IF(ROW()&lt;4+MinObs-1,"",IFERROR((K43-AVERAGE(K$4:K43))/STDEV(K$4:K43),""))</f>
        <v/>
      </c>
      <c r="AG43" s="26" t="str">
        <f aca="false">IF(ROW()&lt;4+MinObs-1,"",IFERROR((L43-AVERAGE(L$4:L43))/STDEV(L$4:L43),""))</f>
        <v/>
      </c>
      <c r="AH43" s="26" t="str">
        <f aca="false">IF(ROW()&lt;4+MinObs-1,"",IFERROR((M43-AVERAGE(M$4:M43))/STDEV(M$4:M43),""))</f>
        <v/>
      </c>
      <c r="AI43" s="26" t="str">
        <f aca="false">IF(ROW()&lt;4+MinObs-1,"",IFERROR((N43-AVERAGE(N$4:N43))/STDEV(N$4:N43),""))</f>
        <v/>
      </c>
      <c r="AJ43" s="26" t="str">
        <f aca="false">IF(ROW()&lt;4+MinObs-1,"",IFERROR((O43-AVERAGE(O$4:O43))/STDEV(O$4:O43),""))</f>
        <v/>
      </c>
      <c r="AK43" s="26" t="str">
        <f aca="false">IF(ROW()&lt;4+MinObs-1,"",IFERROR((P43-AVERAGE(P$4:P43))/STDEV(P$4:P43),""))</f>
        <v/>
      </c>
      <c r="AL43" s="26" t="str">
        <f aca="false">IF(ROW()&lt;4+MinObs-1,"",IFERROR((Q43-AVERAGE(Q$4:Q43))/STDEV(Q$4:Q43),""))</f>
        <v/>
      </c>
      <c r="AM43" s="26" t="str">
        <f aca="false">IF(ROW()&lt;4+MinObs-1,"",IFERROR((R43-AVERAGE(R$4:R43))/STDEV(R$4:R43),""))</f>
        <v/>
      </c>
      <c r="AN43" s="26" t="str">
        <f aca="false">IF(ROW()&lt;4+MinObs-1,"",IFERROR((S43-AVERAGE(S$4:S43))/STDEV(S$4:S43),""))</f>
        <v/>
      </c>
      <c r="AO43" s="26" t="str">
        <f aca="false">IF(ROW()&lt;4+MinObs-1,"",IFERROR((T43-AVERAGE(T$4:T43))/STDEV(T$4:T43),""))</f>
        <v/>
      </c>
      <c r="AP43" s="26" t="str">
        <f aca="false">IF(ROW()&lt;4+MinObs-1,"",IFERROR((U43-AVERAGE(U$4:U43))/STDEV(U$4:U43),""))</f>
        <v/>
      </c>
      <c r="AQ43" s="26" t="str">
        <f aca="false">IF(ROW()&lt;4+MinObs-1,"",IFERROR((V43-AVERAGE(V$4:V43))/STDEV(V$4:V43),""))</f>
        <v/>
      </c>
      <c r="AR43" s="26" t="n">
        <f aca="false">IF(W43="",0,IF(W43&gt;=z4,w4,IF(W43&gt;=z3,w3,IF(W43&gt;=zEntry,w2,IF(AND(W43&gt;=ExitZ,AR42&gt;0),w2,0)))))</f>
        <v>0</v>
      </c>
      <c r="AS43" s="26" t="n">
        <f aca="false">IF(X43="",0,IF(X43&gt;=z4,w4,IF(X43&gt;=z3,w3,IF(X43&gt;=zEntry,w2,IF(AND(X43&gt;=ExitZ,AS42&gt;0),w2,0)))))</f>
        <v>0</v>
      </c>
      <c r="AT43" s="26" t="n">
        <f aca="false">IF(Y43="",0,IF(Y43&gt;=z4,w4,IF(Y43&gt;=z3,w3,IF(Y43&gt;=zEntry,w2,IF(AND(Y43&gt;=ExitZ,AT42&gt;0),w2,0)))))</f>
        <v>0</v>
      </c>
      <c r="AU43" s="26" t="n">
        <f aca="false">IF(Z43="",0,IF(Z43&gt;=z4,w4,IF(Z43&gt;=z3,w3,IF(Z43&gt;=zEntry,w2,IF(AND(Z43&gt;=ExitZ,AU42&gt;0),w2,0)))))</f>
        <v>0</v>
      </c>
      <c r="AV43" s="26" t="n">
        <f aca="false">IF(AA43="",0,IF(AA43&gt;=z4,w4,IF(AA43&gt;=z3,w3,IF(AA43&gt;=zEntry,w2,IF(AND(AA43&gt;=ExitZ,AV42&gt;0),w2,0)))))</f>
        <v>0</v>
      </c>
      <c r="AW43" s="26" t="n">
        <f aca="false">IF(AB43="",0,IF(AB43&gt;=z4,w4,IF(AB43&gt;=z3,w3,IF(AB43&gt;=zEntry,w2,IF(AND(AB43&gt;=ExitZ,AW42&gt;0),w2,0)))))</f>
        <v>0</v>
      </c>
      <c r="AX43" s="26" t="n">
        <f aca="false">IF(AC43="",0,IF(AC43&gt;=z4,w4,IF(AC43&gt;=z3,w3,IF(AC43&gt;=zEntry,w2,IF(AND(AC43&gt;=ExitZ,AX42&gt;0),w2,0)))))</f>
        <v>0</v>
      </c>
      <c r="AY43" s="26" t="n">
        <f aca="false">IF(AD43="",0,IF(AD43&gt;=z4,w4,IF(AD43&gt;=z3,w3,IF(AD43&gt;=zEntry,w2,IF(AND(AD43&gt;=ExitZ,AY42&gt;0),w2,0)))))</f>
        <v>0</v>
      </c>
      <c r="AZ43" s="26" t="n">
        <f aca="false">IF(AE43="",0,IF(AE43&gt;=z4,w4,IF(AE43&gt;=z3,w3,IF(AE43&gt;=zEntry,w2,IF(AND(AE43&gt;=ExitZ,AZ42&gt;0),w2,0)))))</f>
        <v>0</v>
      </c>
      <c r="BA43" s="26" t="n">
        <f aca="false">IF(AF43="",0,IF(AF43&gt;=z4,w4,IF(AF43&gt;=z3,w3,IF(AF43&gt;=zEntry,w2,IF(AND(AF43&gt;=ExitZ,BA42&gt;0),w2,0)))))</f>
        <v>0</v>
      </c>
      <c r="BB43" s="26" t="n">
        <f aca="false">IF(AG43="",0,IF(AG43&gt;=z4,w4,IF(AG43&gt;=z3,w3,IF(AG43&gt;=zEntry,w2,IF(AND(AG43&gt;=ExitZ,BB42&gt;0),w2,0)))))</f>
        <v>0</v>
      </c>
      <c r="BC43" s="26" t="n">
        <f aca="false">IF(AH43="",0,IF(AH43&gt;=z4,w4,IF(AH43&gt;=z3,w3,IF(AH43&gt;=zEntry,w2,IF(AND(AH43&gt;=ExitZ,BC42&gt;0),w2,0)))))</f>
        <v>0</v>
      </c>
      <c r="BD43" s="26" t="n">
        <f aca="false">IF(AI43="",0,IF(AI43&gt;=z4,w4,IF(AI43&gt;=z3,w3,IF(AI43&gt;=zEntry,w2,IF(AND(AI43&gt;=ExitZ,BD42&gt;0),w2,0)))))</f>
        <v>0</v>
      </c>
      <c r="BE43" s="26" t="n">
        <f aca="false">IF(AJ43="",0,IF(AJ43&gt;=z4,w4,IF(AJ43&gt;=z3,w3,IF(AJ43&gt;=zEntry,w2,IF(AND(AJ43&gt;=ExitZ,BE42&gt;0),w2,0)))))</f>
        <v>0</v>
      </c>
      <c r="BF43" s="26" t="n">
        <f aca="false">IF(AK43="",0,IF(AK43&gt;=z4,w4,IF(AK43&gt;=z3,w3,IF(AK43&gt;=zEntry,w2,IF(AND(AK43&gt;=ExitZ,BF42&gt;0),w2,0)))))</f>
        <v>0</v>
      </c>
      <c r="BG43" s="26" t="n">
        <f aca="false">IF(AL43="",0,IF(AL43&gt;=z4,w4,IF(AL43&gt;=z3,w3,IF(AL43&gt;=zEntry,w2,IF(AND(AL43&gt;=ExitZ,BG42&gt;0),w2,0)))))</f>
        <v>0</v>
      </c>
      <c r="BH43" s="26" t="n">
        <f aca="false">IF(AM43="",0,IF(AM43&gt;=z4,w4,IF(AM43&gt;=z3,w3,IF(AM43&gt;=zEntry,w2,IF(AND(AM43&gt;=ExitZ,BH42&gt;0),w2,0)))))</f>
        <v>0</v>
      </c>
      <c r="BI43" s="26" t="n">
        <f aca="false">IF(AN43="",0,IF(AN43&gt;=z4,w4,IF(AN43&gt;=z3,w3,IF(AN43&gt;=zEntry,w2,IF(AND(AN43&gt;=ExitZ,BI42&gt;0),w2,0)))))</f>
        <v>0</v>
      </c>
      <c r="BJ43" s="26" t="n">
        <f aca="false">IF(AO43="",0,IF(AO43&gt;=z4,w4,IF(AO43&gt;=z3,w3,IF(AO43&gt;=zEntry,w2,IF(AND(AO43&gt;=ExitZ,BJ42&gt;0),w2,0)))))</f>
        <v>0</v>
      </c>
      <c r="BK43" s="26" t="n">
        <f aca="false">IF(AP43="",0,IF(AP43&gt;=z4,w4,IF(AP43&gt;=z3,w3,IF(AP43&gt;=zEntry,w2,IF(AND(AP43&gt;=ExitZ,BK42&gt;0),w2,0)))))</f>
        <v>0</v>
      </c>
      <c r="BL43" s="26" t="n">
        <f aca="false">IF(AQ43="",0,IF(AQ43&gt;=z4,w4,IF(AQ43&gt;=z3,w3,IF(AQ43&gt;=zEntry,w2,IF(AND(AQ43&gt;=ExitZ,BL42&gt;0),w2,0)))))</f>
        <v>0</v>
      </c>
      <c r="BM43" s="23" t="n">
        <f aca="false">IF(EMFX_Data!X42&gt;=EMFX_Data!Y42,EMFX_Data!AE43-EMFX_Data!AF43,EMFX_Data!AF43-EMFX_Data!AE43)</f>
        <v>0.0345253233693344</v>
      </c>
      <c r="BN43" s="23" t="n">
        <f aca="false">IF(EMFX_Data!X42&gt;=EMFX_Data!Z42,EMFX_Data!AE43-EMFX_Data!AG43,EMFX_Data!AG43-EMFX_Data!AE43)</f>
        <v>0.0479184994505245</v>
      </c>
      <c r="BO43" s="23" t="n">
        <f aca="false">IF(EMFX_Data!X42&gt;=EMFX_Data!AA42,EMFX_Data!AE43-EMFX_Data!AH43,EMFX_Data!AH43-EMFX_Data!AE43)</f>
        <v>0.0204004940906879</v>
      </c>
      <c r="BP43" s="23" t="n">
        <f aca="false">IF(EMFX_Data!X42&gt;=EMFX_Data!AB42,EMFX_Data!AE43-EMFX_Data!AI43,EMFX_Data!AI43-EMFX_Data!AE43)</f>
        <v>-0.00626991130068565</v>
      </c>
      <c r="BQ43" s="23" t="n">
        <f aca="false">IF(EMFX_Data!X42&gt;=EMFX_Data!AC42,EMFX_Data!AE43-EMFX_Data!AJ43,EMFX_Data!AJ43-EMFX_Data!AE43)</f>
        <v>-0.0244869456473832</v>
      </c>
      <c r="BR43" s="23" t="n">
        <f aca="false">IF(EMFX_Data!X42&gt;=EMFX_Data!AD42,EMFX_Data!AE43-EMFX_Data!AK43,EMFX_Data!AK43-EMFX_Data!AE43)</f>
        <v>0.0192447147918256</v>
      </c>
      <c r="BS43" s="23" t="n">
        <f aca="false">IF(EMFX_Data!Y42&gt;=EMFX_Data!Z42,EMFX_Data!AF43-EMFX_Data!AG43,EMFX_Data!AG43-EMFX_Data!AF43)</f>
        <v>0.0824438228198589</v>
      </c>
      <c r="BT43" s="23" t="n">
        <f aca="false">IF(EMFX_Data!Y42&gt;=EMFX_Data!AA42,EMFX_Data!AF43-EMFX_Data!AH43,EMFX_Data!AH43-EMFX_Data!AF43)</f>
        <v>0.0549258174600223</v>
      </c>
      <c r="BU43" s="23" t="n">
        <f aca="false">IF(EMFX_Data!Y42&gt;=EMFX_Data!AB42,EMFX_Data!AF43-EMFX_Data!AI43,EMFX_Data!AI43-EMFX_Data!AF43)</f>
        <v>0.0282554120686487</v>
      </c>
      <c r="BV43" s="23" t="n">
        <f aca="false">IF(EMFX_Data!Y42&gt;=EMFX_Data!AC42,EMFX_Data!AF43-EMFX_Data!AJ43,EMFX_Data!AJ43-EMFX_Data!AF43)</f>
        <v>-0.0590122690167175</v>
      </c>
      <c r="BW43" s="23" t="n">
        <f aca="false">IF(EMFX_Data!Y42&gt;=EMFX_Data!AD42,EMFX_Data!AF43-EMFX_Data!AK43,EMFX_Data!AK43-EMFX_Data!AF43)</f>
        <v>-0.0152806085775088</v>
      </c>
      <c r="BX43" s="23" t="n">
        <f aca="false">IF(EMFX_Data!Z42&gt;=EMFX_Data!AA42,EMFX_Data!AG43-EMFX_Data!AH43,EMFX_Data!AH43-EMFX_Data!AG43)</f>
        <v>-0.0275180053598366</v>
      </c>
      <c r="BY43" s="23" t="n">
        <f aca="false">IF(EMFX_Data!Z42&gt;=EMFX_Data!AB42,EMFX_Data!AG43-EMFX_Data!AI43,EMFX_Data!AI43-EMFX_Data!AG43)</f>
        <v>-0.0541884107512102</v>
      </c>
      <c r="BZ43" s="23" t="n">
        <f aca="false">IF(EMFX_Data!Z42&gt;=EMFX_Data!AC42,EMFX_Data!AG43-EMFX_Data!AJ43,EMFX_Data!AJ43-EMFX_Data!AG43)</f>
        <v>0.0234315538031414</v>
      </c>
      <c r="CA43" s="23" t="n">
        <f aca="false">IF(EMFX_Data!Z42&gt;=EMFX_Data!AD42,EMFX_Data!AG43-EMFX_Data!AK43,EMFX_Data!AK43-EMFX_Data!AG43)</f>
        <v>0.0671632142423501</v>
      </c>
      <c r="CB43" s="23" t="n">
        <f aca="false">IF(EMFX_Data!AA42&gt;=EMFX_Data!AB42,EMFX_Data!AH43-EMFX_Data!AI43,EMFX_Data!AI43-EMFX_Data!AH43)</f>
        <v>-0.0266704053913736</v>
      </c>
      <c r="CC43" s="23" t="n">
        <f aca="false">IF(EMFX_Data!AA42&gt;=EMFX_Data!AC42,EMFX_Data!AH43-EMFX_Data!AJ43,EMFX_Data!AJ43-EMFX_Data!AH43)</f>
        <v>-0.00408645155669524</v>
      </c>
      <c r="CD43" s="23" t="n">
        <f aca="false">IF(EMFX_Data!AA42&gt;=EMFX_Data!AD42,EMFX_Data!AH43-EMFX_Data!AK43,EMFX_Data!AK43-EMFX_Data!AH43)</f>
        <v>0.0396452088825135</v>
      </c>
      <c r="CE43" s="23" t="n">
        <f aca="false">IF(EMFX_Data!AB42&gt;=EMFX_Data!AC42,EMFX_Data!AI43-EMFX_Data!AJ43,EMFX_Data!AJ43-EMFX_Data!AI43)</f>
        <v>-0.0307568569480688</v>
      </c>
      <c r="CF43" s="23" t="n">
        <f aca="false">IF(EMFX_Data!AB42&gt;=EMFX_Data!AD42,EMFX_Data!AI43-EMFX_Data!AK43,EMFX_Data!AK43-EMFX_Data!AI43)</f>
        <v>0.0129748034911399</v>
      </c>
      <c r="CG43" s="23" t="n">
        <f aca="false">IF(EMFX_Data!AC42&gt;=EMFX_Data!AD42,EMFX_Data!AJ43-EMFX_Data!AK43,EMFX_Data!AK43-EMFX_Data!AJ43)</f>
        <v>0.0437316604392087</v>
      </c>
      <c r="CH43" s="27" t="n">
        <f aca="false">IF(ROW()&lt;4+VolLB,"",STDEV(INDEX($BM:$BM,ROW()-VolLB+1):INDEX($BM:$BM,ROW()))*SQRT(12))</f>
        <v>0.158829553218136</v>
      </c>
      <c r="CI43" s="27" t="n">
        <f aca="false">IF(ROW()&lt;4+VolLB,"",STDEV(INDEX($BN:$BN,ROW()-VolLB+1):INDEX($BN:$BN,ROW()))*SQRT(12))</f>
        <v>0.184217039153524</v>
      </c>
      <c r="CJ43" s="27" t="n">
        <f aca="false">IF(ROW()&lt;4+VolLB,"",STDEV(INDEX($BO:$BO,ROW()-VolLB+1):INDEX($BO:$BO,ROW()))*SQRT(12))</f>
        <v>0.18368808397358</v>
      </c>
      <c r="CK43" s="27" t="n">
        <f aca="false">IF(ROW()&lt;4+VolLB,"",STDEV(INDEX($BP:$BP,ROW()-VolLB+1):INDEX($BP:$BP,ROW()))*SQRT(12))</f>
        <v>0.160478457203353</v>
      </c>
      <c r="CL43" s="27" t="n">
        <f aca="false">IF(ROW()&lt;4+VolLB,"",STDEV(INDEX($BQ:$BQ,ROW()-VolLB+1):INDEX($BQ:$BQ,ROW()))*SQRT(12))</f>
        <v>0.130704757239405</v>
      </c>
      <c r="CM43" s="27" t="n">
        <f aca="false">IF(ROW()&lt;4+VolLB,"",STDEV(INDEX($BR:$BR,ROW()-VolLB+1):INDEX($BR:$BR,ROW()))*SQRT(12))</f>
        <v>0.196597188753757</v>
      </c>
      <c r="CN43" s="27" t="n">
        <f aca="false">IF(ROW()&lt;4+VolLB,"",STDEV(INDEX($BS:$BS,ROW()-VolLB+1):INDEX($BS:$BS,ROW()))*SQRT(12))</f>
        <v>0.195235467430626</v>
      </c>
      <c r="CO43" s="27" t="n">
        <f aca="false">IF(ROW()&lt;4+VolLB,"",STDEV(INDEX($BT:$BT,ROW()-VolLB+1):INDEX($BT:$BT,ROW()))*SQRT(12))</f>
        <v>0.180150714267784</v>
      </c>
      <c r="CP43" s="27" t="n">
        <f aca="false">IF(ROW()&lt;4+VolLB,"",STDEV(INDEX($BU:$BU,ROW()-VolLB+1):INDEX($BU:$BU,ROW()))*SQRT(12))</f>
        <v>0.164997117338821</v>
      </c>
      <c r="CQ43" s="27" t="n">
        <f aca="false">IF(ROW()&lt;4+VolLB,"",STDEV(INDEX($BV:$BV,ROW()-VolLB+1):INDEX($BV:$BV,ROW()))*SQRT(12))</f>
        <v>0.151458800771554</v>
      </c>
      <c r="CR43" s="27" t="n">
        <f aca="false">IF(ROW()&lt;4+VolLB,"",STDEV(INDEX($BW:$BW,ROW()-VolLB+1):INDEX($BW:$BW,ROW()))*SQRT(12))</f>
        <v>0.144435785873971</v>
      </c>
      <c r="CS43" s="27" t="n">
        <f aca="false">IF(ROW()&lt;4+VolLB,"",STDEV(INDEX($BX:$BX,ROW()-VolLB+1):INDEX($BX:$BX,ROW()))*SQRT(12))</f>
        <v>0.190423988317112</v>
      </c>
      <c r="CT43" s="27" t="n">
        <f aca="false">IF(ROW()&lt;4+VolLB,"",STDEV(INDEX($BY:$BY,ROW()-VolLB+1):INDEX($BY:$BY,ROW()))*SQRT(12))</f>
        <v>0.151970781518914</v>
      </c>
      <c r="CU43" s="27" t="n">
        <f aca="false">IF(ROW()&lt;4+VolLB,"",STDEV(INDEX($BZ:$BZ,ROW()-VolLB+1):INDEX($BZ:$BZ,ROW()))*SQRT(12))</f>
        <v>0.169851035132687</v>
      </c>
      <c r="CV43" s="27" t="n">
        <f aca="false">IF(ROW()&lt;4+VolLB,"",STDEV(INDEX($CA:$CA,ROW()-VolLB+1):INDEX($CA:$CA,ROW()))*SQRT(12))</f>
        <v>0.21365096643498</v>
      </c>
      <c r="CW43" s="27" t="n">
        <f aca="false">IF(ROW()&lt;4+VolLB,"",STDEV(INDEX($CB:$CB,ROW()-VolLB+1):INDEX($CB:$CB,ROW()))*SQRT(12))</f>
        <v>0.150700255440373</v>
      </c>
      <c r="CX43" s="27" t="n">
        <f aca="false">IF(ROW()&lt;4+VolLB,"",STDEV(INDEX($CC:$CC,ROW()-VolLB+1):INDEX($CC:$CC,ROW()))*SQRT(12))</f>
        <v>0.164051421673303</v>
      </c>
      <c r="CY43" s="27" t="n">
        <f aca="false">IF(ROW()&lt;4+VolLB,"",STDEV(INDEX($CD:$CD,ROW()-VolLB+1):INDEX($CD:$CD,ROW()))*SQRT(12))</f>
        <v>0.169412512733382</v>
      </c>
      <c r="CZ43" s="27" t="n">
        <f aca="false">IF(ROW()&lt;4+VolLB,"",STDEV(INDEX($CE:$CE,ROW()-VolLB+1):INDEX($CE:$CE,ROW()))*SQRT(12))</f>
        <v>0.14223927299279</v>
      </c>
      <c r="DA43" s="27" t="n">
        <f aca="false">IF(ROW()&lt;4+VolLB,"",STDEV(INDEX($CF:$CF,ROW()-VolLB+1):INDEX($CF:$CF,ROW()))*SQRT(12))</f>
        <v>0.169074328360867</v>
      </c>
      <c r="DB43" s="27" t="n">
        <f aca="false">IF(ROW()&lt;4+VolLB,"",STDEV(INDEX($CG:$CG,ROW()-VolLB+1):INDEX($CG:$CG,ROW()))*SQRT(12))</f>
        <v>0.14945891256352</v>
      </c>
      <c r="DC43" s="26" t="n">
        <f aca="false">IF(OR(AR43=0,CH43="",CH43=0),0,AR43*MIN(MaxScal,TgtVol/CH43))</f>
        <v>0</v>
      </c>
      <c r="DD43" s="26" t="n">
        <f aca="false">IF(OR(AS43=0,CI43="",CI43=0),0,AS43*MIN(MaxScal,TgtVol/CI43))</f>
        <v>0</v>
      </c>
      <c r="DE43" s="26" t="n">
        <f aca="false">IF(OR(AT43=0,CJ43="",CJ43=0),0,AT43*MIN(MaxScal,TgtVol/CJ43))</f>
        <v>0</v>
      </c>
      <c r="DF43" s="26" t="n">
        <f aca="false">IF(OR(AU43=0,CK43="",CK43=0),0,AU43*MIN(MaxScal,TgtVol/CK43))</f>
        <v>0</v>
      </c>
      <c r="DG43" s="26" t="n">
        <f aca="false">IF(OR(AV43=0,CL43="",CL43=0),0,AV43*MIN(MaxScal,TgtVol/CL43))</f>
        <v>0</v>
      </c>
      <c r="DH43" s="26" t="n">
        <f aca="false">IF(OR(AW43=0,CM43="",CM43=0),0,AW43*MIN(MaxScal,TgtVol/CM43))</f>
        <v>0</v>
      </c>
      <c r="DI43" s="26" t="n">
        <f aca="false">IF(OR(AX43=0,CN43="",CN43=0),0,AX43*MIN(MaxScal,TgtVol/CN43))</f>
        <v>0</v>
      </c>
      <c r="DJ43" s="26" t="n">
        <f aca="false">IF(OR(AY43=0,CO43="",CO43=0),0,AY43*MIN(MaxScal,TgtVol/CO43))</f>
        <v>0</v>
      </c>
      <c r="DK43" s="26" t="n">
        <f aca="false">IF(OR(AZ43=0,CP43="",CP43=0),0,AZ43*MIN(MaxScal,TgtVol/CP43))</f>
        <v>0</v>
      </c>
      <c r="DL43" s="26" t="n">
        <f aca="false">IF(OR(BA43=0,CQ43="",CQ43=0),0,BA43*MIN(MaxScal,TgtVol/CQ43))</f>
        <v>0</v>
      </c>
      <c r="DM43" s="26" t="n">
        <f aca="false">IF(OR(BB43=0,CR43="",CR43=0),0,BB43*MIN(MaxScal,TgtVol/CR43))</f>
        <v>0</v>
      </c>
      <c r="DN43" s="26" t="n">
        <f aca="false">IF(OR(BC43=0,CS43="",CS43=0),0,BC43*MIN(MaxScal,TgtVol/CS43))</f>
        <v>0</v>
      </c>
      <c r="DO43" s="26" t="n">
        <f aca="false">IF(OR(BD43=0,CT43="",CT43=0),0,BD43*MIN(MaxScal,TgtVol/CT43))</f>
        <v>0</v>
      </c>
      <c r="DP43" s="26" t="n">
        <f aca="false">IF(OR(BE43=0,CU43="",CU43=0),0,BE43*MIN(MaxScal,TgtVol/CU43))</f>
        <v>0</v>
      </c>
      <c r="DQ43" s="26" t="n">
        <f aca="false">IF(OR(BF43=0,CV43="",CV43=0),0,BF43*MIN(MaxScal,TgtVol/CV43))</f>
        <v>0</v>
      </c>
      <c r="DR43" s="26" t="n">
        <f aca="false">IF(OR(BG43=0,CW43="",CW43=0),0,BG43*MIN(MaxScal,TgtVol/CW43))</f>
        <v>0</v>
      </c>
      <c r="DS43" s="26" t="n">
        <f aca="false">IF(OR(BH43=0,CX43="",CX43=0),0,BH43*MIN(MaxScal,TgtVol/CX43))</f>
        <v>0</v>
      </c>
      <c r="DT43" s="26" t="n">
        <f aca="false">IF(OR(BI43=0,CY43="",CY43=0),0,BI43*MIN(MaxScal,TgtVol/CY43))</f>
        <v>0</v>
      </c>
      <c r="DU43" s="26" t="n">
        <f aca="false">IF(OR(BJ43=0,CZ43="",CZ43=0),0,BJ43*MIN(MaxScal,TgtVol/CZ43))</f>
        <v>0</v>
      </c>
      <c r="DV43" s="26" t="n">
        <f aca="false">IF(OR(BK43=0,DA43="",DA43=0),0,BK43*MIN(MaxScal,TgtVol/DA43))</f>
        <v>0</v>
      </c>
      <c r="DW43" s="26" t="n">
        <f aca="false">IF(OR(BL43=0,DB43="",DB43=0),0,BL43*MIN(MaxScal,TgtVol/DB43))</f>
        <v>0</v>
      </c>
      <c r="DX43" s="28" t="n">
        <f aca="false">IFERROR(DC42*BM43,"")</f>
        <v>0</v>
      </c>
      <c r="DY43" s="28" t="n">
        <f aca="false">IFERROR(DD42*BN43,"")</f>
        <v>0</v>
      </c>
      <c r="DZ43" s="28" t="n">
        <f aca="false">IFERROR(DE42*BO43,"")</f>
        <v>0</v>
      </c>
      <c r="EA43" s="28" t="n">
        <f aca="false">IFERROR(DF42*BP43,"")</f>
        <v>-0</v>
      </c>
      <c r="EB43" s="28" t="n">
        <f aca="false">IFERROR(DG42*BQ43,"")</f>
        <v>-0</v>
      </c>
      <c r="EC43" s="28" t="n">
        <f aca="false">IFERROR(DH42*BR43,"")</f>
        <v>0</v>
      </c>
      <c r="ED43" s="28" t="n">
        <f aca="false">IFERROR(DI42*BS43,"")</f>
        <v>0</v>
      </c>
      <c r="EE43" s="28" t="n">
        <f aca="false">IFERROR(DJ42*BT43,"")</f>
        <v>0</v>
      </c>
      <c r="EF43" s="28" t="n">
        <f aca="false">IFERROR(DK42*BU43,"")</f>
        <v>0</v>
      </c>
      <c r="EG43" s="28" t="n">
        <f aca="false">IFERROR(DL42*BV43,"")</f>
        <v>-0</v>
      </c>
      <c r="EH43" s="28" t="n">
        <f aca="false">IFERROR(DM42*BW43,"")</f>
        <v>-0</v>
      </c>
      <c r="EI43" s="28" t="n">
        <f aca="false">IFERROR(DN42*BX43,"")</f>
        <v>-0</v>
      </c>
      <c r="EJ43" s="28" t="n">
        <f aca="false">IFERROR(DO42*BY43,"")</f>
        <v>-0</v>
      </c>
      <c r="EK43" s="28" t="n">
        <f aca="false">IFERROR(DP42*BZ43,"")</f>
        <v>0</v>
      </c>
      <c r="EL43" s="28" t="n">
        <f aca="false">IFERROR(DQ42*CA43,"")</f>
        <v>0</v>
      </c>
      <c r="EM43" s="28" t="n">
        <f aca="false">IFERROR(DR42*CB43,"")</f>
        <v>-0</v>
      </c>
      <c r="EN43" s="28" t="n">
        <f aca="false">IFERROR(DS42*CC43,"")</f>
        <v>-0</v>
      </c>
      <c r="EO43" s="28" t="n">
        <f aca="false">IFERROR(DT42*CD43,"")</f>
        <v>0</v>
      </c>
      <c r="EP43" s="28" t="n">
        <f aca="false">IFERROR(DU42*CE43,"")</f>
        <v>-0</v>
      </c>
      <c r="EQ43" s="28" t="n">
        <f aca="false">IFERROR(DV42*CF43,"")</f>
        <v>0</v>
      </c>
      <c r="ER43" s="28" t="n">
        <f aca="false">IFERROR(DW42*CG43,"")</f>
        <v>0</v>
      </c>
      <c r="ES43" s="28" t="n">
        <f aca="false">IF(ROW()=4,"",SUM(DX43:ER43))</f>
        <v>0</v>
      </c>
      <c r="ET43" s="29" t="n">
        <f aca="false">COUNTIF(AR43:BL43,"&gt;0")</f>
        <v>0</v>
      </c>
    </row>
    <row r="44" customFormat="false" ht="15" hidden="false" customHeight="false" outlineLevel="0" collapsed="false">
      <c r="A44" s="19" t="n">
        <v>39233</v>
      </c>
      <c r="B44" s="23" t="n">
        <f aca="false">ABS(EMFX_Data!X44-EMFX_Data!Y44)</f>
        <v>0.0298905241298231</v>
      </c>
      <c r="C44" s="23" t="n">
        <f aca="false">ABS(EMFX_Data!X44-EMFX_Data!Z44)</f>
        <v>0.00535018024968093</v>
      </c>
      <c r="D44" s="23" t="n">
        <f aca="false">ABS(EMFX_Data!X44-EMFX_Data!AA44)</f>
        <v>0.0504850108570638</v>
      </c>
      <c r="E44" s="23" t="n">
        <f aca="false">ABS(EMFX_Data!X44-EMFX_Data!AB44)</f>
        <v>0.0799497794340764</v>
      </c>
      <c r="F44" s="23" t="n">
        <f aca="false">ABS(EMFX_Data!X44-EMFX_Data!AC44)</f>
        <v>0.043666834260172</v>
      </c>
      <c r="G44" s="23" t="n">
        <f aca="false">ABS(EMFX_Data!X44-EMFX_Data!AD44)</f>
        <v>0.0347025374379593</v>
      </c>
      <c r="H44" s="23" t="n">
        <f aca="false">ABS(EMFX_Data!Y44-EMFX_Data!Z44)</f>
        <v>0.035240704379504</v>
      </c>
      <c r="I44" s="23" t="n">
        <f aca="false">ABS(EMFX_Data!Y44-EMFX_Data!AA44)</f>
        <v>0.0205944867272407</v>
      </c>
      <c r="J44" s="23" t="n">
        <f aca="false">ABS(EMFX_Data!Y44-EMFX_Data!AB44)</f>
        <v>0.0500592553042534</v>
      </c>
      <c r="K44" s="23" t="n">
        <f aca="false">ABS(EMFX_Data!Y44-EMFX_Data!AC44)</f>
        <v>0.0735573583899951</v>
      </c>
      <c r="L44" s="23" t="n">
        <f aca="false">ABS(EMFX_Data!Y44-EMFX_Data!AD44)</f>
        <v>0.0645930615677823</v>
      </c>
      <c r="M44" s="23" t="n">
        <f aca="false">ABS(EMFX_Data!Z44-EMFX_Data!AA44)</f>
        <v>0.0558351911067447</v>
      </c>
      <c r="N44" s="23" t="n">
        <f aca="false">ABS(EMFX_Data!Z44-EMFX_Data!AB44)</f>
        <v>0.0852999596837574</v>
      </c>
      <c r="O44" s="23" t="n">
        <f aca="false">ABS(EMFX_Data!Z44-EMFX_Data!AC44)</f>
        <v>0.0383166540104911</v>
      </c>
      <c r="P44" s="23" t="n">
        <f aca="false">ABS(EMFX_Data!Z44-EMFX_Data!AD44)</f>
        <v>0.0293523571882783</v>
      </c>
      <c r="Q44" s="23" t="n">
        <f aca="false">ABS(EMFX_Data!AA44-EMFX_Data!AB44)</f>
        <v>0.0294647685770126</v>
      </c>
      <c r="R44" s="23" t="n">
        <f aca="false">ABS(EMFX_Data!AA44-EMFX_Data!AC44)</f>
        <v>0.0941518451172358</v>
      </c>
      <c r="S44" s="23" t="n">
        <f aca="false">ABS(EMFX_Data!AA44-EMFX_Data!AD44)</f>
        <v>0.0851875482950231</v>
      </c>
      <c r="T44" s="23" t="n">
        <f aca="false">ABS(EMFX_Data!AB44-EMFX_Data!AC44)</f>
        <v>0.123616613694248</v>
      </c>
      <c r="U44" s="23" t="n">
        <f aca="false">ABS(EMFX_Data!AB44-EMFX_Data!AD44)</f>
        <v>0.114652316872036</v>
      </c>
      <c r="V44" s="23" t="n">
        <f aca="false">ABS(EMFX_Data!AC44-EMFX_Data!AD44)</f>
        <v>0.00896429682221278</v>
      </c>
      <c r="W44" s="26" t="str">
        <f aca="false">IF(ROW()&lt;4+MinObs-1,"",IFERROR((B44-AVERAGE(B$4:B44))/STDEV(B$4:B44),""))</f>
        <v/>
      </c>
      <c r="X44" s="26" t="str">
        <f aca="false">IF(ROW()&lt;4+MinObs-1,"",IFERROR((C44-AVERAGE(C$4:C44))/STDEV(C$4:C44),""))</f>
        <v/>
      </c>
      <c r="Y44" s="26" t="str">
        <f aca="false">IF(ROW()&lt;4+MinObs-1,"",IFERROR((D44-AVERAGE(D$4:D44))/STDEV(D$4:D44),""))</f>
        <v/>
      </c>
      <c r="Z44" s="26" t="str">
        <f aca="false">IF(ROW()&lt;4+MinObs-1,"",IFERROR((E44-AVERAGE(E$4:E44))/STDEV(E$4:E44),""))</f>
        <v/>
      </c>
      <c r="AA44" s="26" t="str">
        <f aca="false">IF(ROW()&lt;4+MinObs-1,"",IFERROR((F44-AVERAGE(F$4:F44))/STDEV(F$4:F44),""))</f>
        <v/>
      </c>
      <c r="AB44" s="26" t="str">
        <f aca="false">IF(ROW()&lt;4+MinObs-1,"",IFERROR((G44-AVERAGE(G$4:G44))/STDEV(G$4:G44),""))</f>
        <v/>
      </c>
      <c r="AC44" s="26" t="str">
        <f aca="false">IF(ROW()&lt;4+MinObs-1,"",IFERROR((H44-AVERAGE(H$4:H44))/STDEV(H$4:H44),""))</f>
        <v/>
      </c>
      <c r="AD44" s="26" t="str">
        <f aca="false">IF(ROW()&lt;4+MinObs-1,"",IFERROR((I44-AVERAGE(I$4:I44))/STDEV(I$4:I44),""))</f>
        <v/>
      </c>
      <c r="AE44" s="26" t="str">
        <f aca="false">IF(ROW()&lt;4+MinObs-1,"",IFERROR((J44-AVERAGE(J$4:J44))/STDEV(J$4:J44),""))</f>
        <v/>
      </c>
      <c r="AF44" s="26" t="str">
        <f aca="false">IF(ROW()&lt;4+MinObs-1,"",IFERROR((K44-AVERAGE(K$4:K44))/STDEV(K$4:K44),""))</f>
        <v/>
      </c>
      <c r="AG44" s="26" t="str">
        <f aca="false">IF(ROW()&lt;4+MinObs-1,"",IFERROR((L44-AVERAGE(L$4:L44))/STDEV(L$4:L44),""))</f>
        <v/>
      </c>
      <c r="AH44" s="26" t="str">
        <f aca="false">IF(ROW()&lt;4+MinObs-1,"",IFERROR((M44-AVERAGE(M$4:M44))/STDEV(M$4:M44),""))</f>
        <v/>
      </c>
      <c r="AI44" s="26" t="str">
        <f aca="false">IF(ROW()&lt;4+MinObs-1,"",IFERROR((N44-AVERAGE(N$4:N44))/STDEV(N$4:N44),""))</f>
        <v/>
      </c>
      <c r="AJ44" s="26" t="str">
        <f aca="false">IF(ROW()&lt;4+MinObs-1,"",IFERROR((O44-AVERAGE(O$4:O44))/STDEV(O$4:O44),""))</f>
        <v/>
      </c>
      <c r="AK44" s="26" t="str">
        <f aca="false">IF(ROW()&lt;4+MinObs-1,"",IFERROR((P44-AVERAGE(P$4:P44))/STDEV(P$4:P44),""))</f>
        <v/>
      </c>
      <c r="AL44" s="26" t="str">
        <f aca="false">IF(ROW()&lt;4+MinObs-1,"",IFERROR((Q44-AVERAGE(Q$4:Q44))/STDEV(Q$4:Q44),""))</f>
        <v/>
      </c>
      <c r="AM44" s="26" t="str">
        <f aca="false">IF(ROW()&lt;4+MinObs-1,"",IFERROR((R44-AVERAGE(R$4:R44))/STDEV(R$4:R44),""))</f>
        <v/>
      </c>
      <c r="AN44" s="26" t="str">
        <f aca="false">IF(ROW()&lt;4+MinObs-1,"",IFERROR((S44-AVERAGE(S$4:S44))/STDEV(S$4:S44),""))</f>
        <v/>
      </c>
      <c r="AO44" s="26" t="str">
        <f aca="false">IF(ROW()&lt;4+MinObs-1,"",IFERROR((T44-AVERAGE(T$4:T44))/STDEV(T$4:T44),""))</f>
        <v/>
      </c>
      <c r="AP44" s="26" t="str">
        <f aca="false">IF(ROW()&lt;4+MinObs-1,"",IFERROR((U44-AVERAGE(U$4:U44))/STDEV(U$4:U44),""))</f>
        <v/>
      </c>
      <c r="AQ44" s="26" t="str">
        <f aca="false">IF(ROW()&lt;4+MinObs-1,"",IFERROR((V44-AVERAGE(V$4:V44))/STDEV(V$4:V44),""))</f>
        <v/>
      </c>
      <c r="AR44" s="26" t="n">
        <f aca="false">IF(W44="",0,IF(W44&gt;=z4,w4,IF(W44&gt;=z3,w3,IF(W44&gt;=zEntry,w2,IF(AND(W44&gt;=ExitZ,AR43&gt;0),w2,0)))))</f>
        <v>0</v>
      </c>
      <c r="AS44" s="26" t="n">
        <f aca="false">IF(X44="",0,IF(X44&gt;=z4,w4,IF(X44&gt;=z3,w3,IF(X44&gt;=zEntry,w2,IF(AND(X44&gt;=ExitZ,AS43&gt;0),w2,0)))))</f>
        <v>0</v>
      </c>
      <c r="AT44" s="26" t="n">
        <f aca="false">IF(Y44="",0,IF(Y44&gt;=z4,w4,IF(Y44&gt;=z3,w3,IF(Y44&gt;=zEntry,w2,IF(AND(Y44&gt;=ExitZ,AT43&gt;0),w2,0)))))</f>
        <v>0</v>
      </c>
      <c r="AU44" s="26" t="n">
        <f aca="false">IF(Z44="",0,IF(Z44&gt;=z4,w4,IF(Z44&gt;=z3,w3,IF(Z44&gt;=zEntry,w2,IF(AND(Z44&gt;=ExitZ,AU43&gt;0),w2,0)))))</f>
        <v>0</v>
      </c>
      <c r="AV44" s="26" t="n">
        <f aca="false">IF(AA44="",0,IF(AA44&gt;=z4,w4,IF(AA44&gt;=z3,w3,IF(AA44&gt;=zEntry,w2,IF(AND(AA44&gt;=ExitZ,AV43&gt;0),w2,0)))))</f>
        <v>0</v>
      </c>
      <c r="AW44" s="26" t="n">
        <f aca="false">IF(AB44="",0,IF(AB44&gt;=z4,w4,IF(AB44&gt;=z3,w3,IF(AB44&gt;=zEntry,w2,IF(AND(AB44&gt;=ExitZ,AW43&gt;0),w2,0)))))</f>
        <v>0</v>
      </c>
      <c r="AX44" s="26" t="n">
        <f aca="false">IF(AC44="",0,IF(AC44&gt;=z4,w4,IF(AC44&gt;=z3,w3,IF(AC44&gt;=zEntry,w2,IF(AND(AC44&gt;=ExitZ,AX43&gt;0),w2,0)))))</f>
        <v>0</v>
      </c>
      <c r="AY44" s="26" t="n">
        <f aca="false">IF(AD44="",0,IF(AD44&gt;=z4,w4,IF(AD44&gt;=z3,w3,IF(AD44&gt;=zEntry,w2,IF(AND(AD44&gt;=ExitZ,AY43&gt;0),w2,0)))))</f>
        <v>0</v>
      </c>
      <c r="AZ44" s="26" t="n">
        <f aca="false">IF(AE44="",0,IF(AE44&gt;=z4,w4,IF(AE44&gt;=z3,w3,IF(AE44&gt;=zEntry,w2,IF(AND(AE44&gt;=ExitZ,AZ43&gt;0),w2,0)))))</f>
        <v>0</v>
      </c>
      <c r="BA44" s="26" t="n">
        <f aca="false">IF(AF44="",0,IF(AF44&gt;=z4,w4,IF(AF44&gt;=z3,w3,IF(AF44&gt;=zEntry,w2,IF(AND(AF44&gt;=ExitZ,BA43&gt;0),w2,0)))))</f>
        <v>0</v>
      </c>
      <c r="BB44" s="26" t="n">
        <f aca="false">IF(AG44="",0,IF(AG44&gt;=z4,w4,IF(AG44&gt;=z3,w3,IF(AG44&gt;=zEntry,w2,IF(AND(AG44&gt;=ExitZ,BB43&gt;0),w2,0)))))</f>
        <v>0</v>
      </c>
      <c r="BC44" s="26" t="n">
        <f aca="false">IF(AH44="",0,IF(AH44&gt;=z4,w4,IF(AH44&gt;=z3,w3,IF(AH44&gt;=zEntry,w2,IF(AND(AH44&gt;=ExitZ,BC43&gt;0),w2,0)))))</f>
        <v>0</v>
      </c>
      <c r="BD44" s="26" t="n">
        <f aca="false">IF(AI44="",0,IF(AI44&gt;=z4,w4,IF(AI44&gt;=z3,w3,IF(AI44&gt;=zEntry,w2,IF(AND(AI44&gt;=ExitZ,BD43&gt;0),w2,0)))))</f>
        <v>0</v>
      </c>
      <c r="BE44" s="26" t="n">
        <f aca="false">IF(AJ44="",0,IF(AJ44&gt;=z4,w4,IF(AJ44&gt;=z3,w3,IF(AJ44&gt;=zEntry,w2,IF(AND(AJ44&gt;=ExitZ,BE43&gt;0),w2,0)))))</f>
        <v>0</v>
      </c>
      <c r="BF44" s="26" t="n">
        <f aca="false">IF(AK44="",0,IF(AK44&gt;=z4,w4,IF(AK44&gt;=z3,w3,IF(AK44&gt;=zEntry,w2,IF(AND(AK44&gt;=ExitZ,BF43&gt;0),w2,0)))))</f>
        <v>0</v>
      </c>
      <c r="BG44" s="26" t="n">
        <f aca="false">IF(AL44="",0,IF(AL44&gt;=z4,w4,IF(AL44&gt;=z3,w3,IF(AL44&gt;=zEntry,w2,IF(AND(AL44&gt;=ExitZ,BG43&gt;0),w2,0)))))</f>
        <v>0</v>
      </c>
      <c r="BH44" s="26" t="n">
        <f aca="false">IF(AM44="",0,IF(AM44&gt;=z4,w4,IF(AM44&gt;=z3,w3,IF(AM44&gt;=zEntry,w2,IF(AND(AM44&gt;=ExitZ,BH43&gt;0),w2,0)))))</f>
        <v>0</v>
      </c>
      <c r="BI44" s="26" t="n">
        <f aca="false">IF(AN44="",0,IF(AN44&gt;=z4,w4,IF(AN44&gt;=z3,w3,IF(AN44&gt;=zEntry,w2,IF(AND(AN44&gt;=ExitZ,BI43&gt;0),w2,0)))))</f>
        <v>0</v>
      </c>
      <c r="BJ44" s="26" t="n">
        <f aca="false">IF(AO44="",0,IF(AO44&gt;=z4,w4,IF(AO44&gt;=z3,w3,IF(AO44&gt;=zEntry,w2,IF(AND(AO44&gt;=ExitZ,BJ43&gt;0),w2,0)))))</f>
        <v>0</v>
      </c>
      <c r="BK44" s="26" t="n">
        <f aca="false">IF(AP44="",0,IF(AP44&gt;=z4,w4,IF(AP44&gt;=z3,w3,IF(AP44&gt;=zEntry,w2,IF(AND(AP44&gt;=ExitZ,BK43&gt;0),w2,0)))))</f>
        <v>0</v>
      </c>
      <c r="BL44" s="26" t="n">
        <f aca="false">IF(AQ44="",0,IF(AQ44&gt;=z4,w4,IF(AQ44&gt;=z3,w3,IF(AQ44&gt;=zEntry,w2,IF(AND(AQ44&gt;=ExitZ,BL43&gt;0),w2,0)))))</f>
        <v>0</v>
      </c>
      <c r="BM44" s="23" t="n">
        <f aca="false">IF(EMFX_Data!X43&gt;=EMFX_Data!Y43,EMFX_Data!AE44-EMFX_Data!AF44,EMFX_Data!AF44-EMFX_Data!AE44)</f>
        <v>-0.014480047937923</v>
      </c>
      <c r="BN44" s="23" t="n">
        <f aca="false">IF(EMFX_Data!X43&gt;=EMFX_Data!Z43,EMFX_Data!AE44-EMFX_Data!AG44,EMFX_Data!AG44-EMFX_Data!AE44)</f>
        <v>0.0271497716398405</v>
      </c>
      <c r="BO44" s="23" t="n">
        <f aca="false">IF(EMFX_Data!X43&gt;=EMFX_Data!AA43,EMFX_Data!AE44-EMFX_Data!AH44,EMFX_Data!AH44-EMFX_Data!AE44)</f>
        <v>0.0222053361451207</v>
      </c>
      <c r="BP44" s="23" t="n">
        <f aca="false">IF(EMFX_Data!X43&gt;=EMFX_Data!AB43,EMFX_Data!AE44-EMFX_Data!AI44,EMFX_Data!AI44-EMFX_Data!AE44)</f>
        <v>0.0168806002347939</v>
      </c>
      <c r="BQ44" s="23" t="n">
        <f aca="false">IF(EMFX_Data!X43&gt;=EMFX_Data!AC43,EMFX_Data!AE44-EMFX_Data!AJ44,EMFX_Data!AJ44-EMFX_Data!AE44)</f>
        <v>-0.00659011623411722</v>
      </c>
      <c r="BR44" s="23" t="n">
        <f aca="false">IF(EMFX_Data!X43&gt;=EMFX_Data!AD43,EMFX_Data!AE44-EMFX_Data!AK44,EMFX_Data!AK44-EMFX_Data!AE44)</f>
        <v>-0.016934984083294</v>
      </c>
      <c r="BS44" s="23" t="n">
        <f aca="false">IF(EMFX_Data!Y43&gt;=EMFX_Data!Z43,EMFX_Data!AF44-EMFX_Data!AG44,EMFX_Data!AG44-EMFX_Data!AF44)</f>
        <v>0.0126697237019175</v>
      </c>
      <c r="BT44" s="23" t="n">
        <f aca="false">IF(EMFX_Data!Y43&gt;=EMFX_Data!AA43,EMFX_Data!AF44-EMFX_Data!AH44,EMFX_Data!AH44-EMFX_Data!AF44)</f>
        <v>0.0366853840830436</v>
      </c>
      <c r="BU44" s="23" t="n">
        <f aca="false">IF(EMFX_Data!Y43&gt;=EMFX_Data!AB43,EMFX_Data!AF44-EMFX_Data!AI44,EMFX_Data!AI44-EMFX_Data!AF44)</f>
        <v>0.0313606481727168</v>
      </c>
      <c r="BV44" s="23" t="n">
        <f aca="false">IF(EMFX_Data!Y43&gt;=EMFX_Data!AC43,EMFX_Data!AF44-EMFX_Data!AJ44,EMFX_Data!AJ44-EMFX_Data!AF44)</f>
        <v>-0.0210701641720402</v>
      </c>
      <c r="BW44" s="23" t="n">
        <f aca="false">IF(EMFX_Data!Y43&gt;=EMFX_Data!AD43,EMFX_Data!AF44-EMFX_Data!AK44,EMFX_Data!AK44-EMFX_Data!AF44)</f>
        <v>-0.0314150320212169</v>
      </c>
      <c r="BX44" s="23" t="n">
        <f aca="false">IF(EMFX_Data!Z43&gt;=EMFX_Data!AA43,EMFX_Data!AG44-EMFX_Data!AH44,EMFX_Data!AH44-EMFX_Data!AG44)</f>
        <v>0.0493551077849612</v>
      </c>
      <c r="BY44" s="23" t="n">
        <f aca="false">IF(EMFX_Data!Z43&gt;=EMFX_Data!AB43,EMFX_Data!AG44-EMFX_Data!AI44,EMFX_Data!AI44-EMFX_Data!AG44)</f>
        <v>0.0440303718746344</v>
      </c>
      <c r="BZ44" s="23" t="n">
        <f aca="false">IF(EMFX_Data!Z43&gt;=EMFX_Data!AC43,EMFX_Data!AG44-EMFX_Data!AJ44,EMFX_Data!AJ44-EMFX_Data!AG44)</f>
        <v>-0.0337398878739577</v>
      </c>
      <c r="CA44" s="23" t="n">
        <f aca="false">IF(EMFX_Data!Z43&gt;=EMFX_Data!AD43,EMFX_Data!AG44-EMFX_Data!AK44,EMFX_Data!AK44-EMFX_Data!AG44)</f>
        <v>0.0440847557231345</v>
      </c>
      <c r="CB44" s="23" t="n">
        <f aca="false">IF(EMFX_Data!AA43&gt;=EMFX_Data!AB43,EMFX_Data!AH44-EMFX_Data!AI44,EMFX_Data!AI44-EMFX_Data!AH44)</f>
        <v>-0.00532473591032679</v>
      </c>
      <c r="CC44" s="23" t="n">
        <f aca="false">IF(EMFX_Data!AA43&gt;=EMFX_Data!AC43,EMFX_Data!AH44-EMFX_Data!AJ44,EMFX_Data!AJ44-EMFX_Data!AH44)</f>
        <v>0.0156152199110035</v>
      </c>
      <c r="CD44" s="23" t="n">
        <f aca="false">IF(EMFX_Data!AA43&gt;=EMFX_Data!AD43,EMFX_Data!AH44-EMFX_Data!AK44,EMFX_Data!AK44-EMFX_Data!AH44)</f>
        <v>0.00527035206182669</v>
      </c>
      <c r="CE44" s="23" t="n">
        <f aca="false">IF(EMFX_Data!AB43&gt;=EMFX_Data!AC43,EMFX_Data!AI44-EMFX_Data!AJ44,EMFX_Data!AJ44-EMFX_Data!AI44)</f>
        <v>0.0102904840006767</v>
      </c>
      <c r="CF44" s="23" t="n">
        <f aca="false">IF(EMFX_Data!AB43&gt;=EMFX_Data!AD43,EMFX_Data!AI44-EMFX_Data!AK44,EMFX_Data!AK44-EMFX_Data!AI44)</f>
        <v>-5.43838485001086E-005</v>
      </c>
      <c r="CG44" s="23" t="n">
        <f aca="false">IF(EMFX_Data!AC43&gt;=EMFX_Data!AD43,EMFX_Data!AJ44-EMFX_Data!AK44,EMFX_Data!AK44-EMFX_Data!AJ44)</f>
        <v>0.0103448678491768</v>
      </c>
      <c r="CH44" s="27" t="n">
        <f aca="false">IF(ROW()&lt;4+VolLB,"",STDEV(INDEX($BM:$BM,ROW()-VolLB+1):INDEX($BM:$BM,ROW()))*SQRT(12))</f>
        <v>0.159335084759785</v>
      </c>
      <c r="CI44" s="27" t="n">
        <f aca="false">IF(ROW()&lt;4+VolLB,"",STDEV(INDEX($BN:$BN,ROW()-VolLB+1):INDEX($BN:$BN,ROW()))*SQRT(12))</f>
        <v>0.183063418690889</v>
      </c>
      <c r="CJ44" s="27" t="n">
        <f aca="false">IF(ROW()&lt;4+VolLB,"",STDEV(INDEX($BO:$BO,ROW()-VolLB+1):INDEX($BO:$BO,ROW()))*SQRT(12))</f>
        <v>0.181461077155775</v>
      </c>
      <c r="CK44" s="27" t="n">
        <f aca="false">IF(ROW()&lt;4+VolLB,"",STDEV(INDEX($BP:$BP,ROW()-VolLB+1):INDEX($BP:$BP,ROW()))*SQRT(12))</f>
        <v>0.160018444163321</v>
      </c>
      <c r="CL44" s="27" t="n">
        <f aca="false">IF(ROW()&lt;4+VolLB,"",STDEV(INDEX($BQ:$BQ,ROW()-VolLB+1):INDEX($BQ:$BQ,ROW()))*SQRT(12))</f>
        <v>0.130239952528288</v>
      </c>
      <c r="CM44" s="27" t="n">
        <f aca="false">IF(ROW()&lt;4+VolLB,"",STDEV(INDEX($BR:$BR,ROW()-VolLB+1):INDEX($BR:$BR,ROW()))*SQRT(12))</f>
        <v>0.196616853622589</v>
      </c>
      <c r="CN44" s="27" t="n">
        <f aca="false">IF(ROW()&lt;4+VolLB,"",STDEV(INDEX($BS:$BS,ROW()-VolLB+1):INDEX($BS:$BS,ROW()))*SQRT(12))</f>
        <v>0.194007044459126</v>
      </c>
      <c r="CO44" s="27" t="n">
        <f aca="false">IF(ROW()&lt;4+VolLB,"",STDEV(INDEX($BT:$BT,ROW()-VolLB+1):INDEX($BT:$BT,ROW()))*SQRT(12))</f>
        <v>0.178211040732128</v>
      </c>
      <c r="CP44" s="27" t="n">
        <f aca="false">IF(ROW()&lt;4+VolLB,"",STDEV(INDEX($BU:$BU,ROW()-VolLB+1):INDEX($BU:$BU,ROW()))*SQRT(12))</f>
        <v>0.165883161520278</v>
      </c>
      <c r="CQ44" s="27" t="n">
        <f aca="false">IF(ROW()&lt;4+VolLB,"",STDEV(INDEX($BV:$BV,ROW()-VolLB+1):INDEX($BV:$BV,ROW()))*SQRT(12))</f>
        <v>0.150065488322023</v>
      </c>
      <c r="CR44" s="27" t="n">
        <f aca="false">IF(ROW()&lt;4+VolLB,"",STDEV(INDEX($BW:$BW,ROW()-VolLB+1):INDEX($BW:$BW,ROW()))*SQRT(12))</f>
        <v>0.145819029855952</v>
      </c>
      <c r="CS44" s="27" t="n">
        <f aca="false">IF(ROW()&lt;4+VolLB,"",STDEV(INDEX($BX:$BX,ROW()-VolLB+1):INDEX($BX:$BX,ROW()))*SQRT(12))</f>
        <v>0.182187846515734</v>
      </c>
      <c r="CT44" s="27" t="n">
        <f aca="false">IF(ROW()&lt;4+VolLB,"",STDEV(INDEX($BY:$BY,ROW()-VolLB+1):INDEX($BY:$BY,ROW()))*SQRT(12))</f>
        <v>0.151071313520465</v>
      </c>
      <c r="CU44" s="27" t="n">
        <f aca="false">IF(ROW()&lt;4+VolLB,"",STDEV(INDEX($BZ:$BZ,ROW()-VolLB+1):INDEX($BZ:$BZ,ROW()))*SQRT(12))</f>
        <v>0.164132189522663</v>
      </c>
      <c r="CV44" s="27" t="n">
        <f aca="false">IF(ROW()&lt;4+VolLB,"",STDEV(INDEX($CA:$CA,ROW()-VolLB+1):INDEX($CA:$CA,ROW()))*SQRT(12))</f>
        <v>0.212134309576744</v>
      </c>
      <c r="CW44" s="27" t="n">
        <f aca="false">IF(ROW()&lt;4+VolLB,"",STDEV(INDEX($CB:$CB,ROW()-VolLB+1):INDEX($CB:$CB,ROW()))*SQRT(12))</f>
        <v>0.147873710917404</v>
      </c>
      <c r="CX44" s="27" t="n">
        <f aca="false">IF(ROW()&lt;4+VolLB,"",STDEV(INDEX($CC:$CC,ROW()-VolLB+1):INDEX($CC:$CC,ROW()))*SQRT(12))</f>
        <v>0.164507927626495</v>
      </c>
      <c r="CY44" s="27" t="n">
        <f aca="false">IF(ROW()&lt;4+VolLB,"",STDEV(INDEX($CD:$CD,ROW()-VolLB+1):INDEX($CD:$CD,ROW()))*SQRT(12))</f>
        <v>0.165556149601056</v>
      </c>
      <c r="CZ44" s="27" t="n">
        <f aca="false">IF(ROW()&lt;4+VolLB,"",STDEV(INDEX($CE:$CE,ROW()-VolLB+1):INDEX($CE:$CE,ROW()))*SQRT(12))</f>
        <v>0.14124447258128</v>
      </c>
      <c r="DA44" s="27" t="n">
        <f aca="false">IF(ROW()&lt;4+VolLB,"",STDEV(INDEX($CF:$CF,ROW()-VolLB+1):INDEX($CF:$CF,ROW()))*SQRT(12))</f>
        <v>0.16904309435235</v>
      </c>
      <c r="DB44" s="27" t="n">
        <f aca="false">IF(ROW()&lt;4+VolLB,"",STDEV(INDEX($CG:$CG,ROW()-VolLB+1):INDEX($CG:$CG,ROW()))*SQRT(12))</f>
        <v>0.149297454237155</v>
      </c>
      <c r="DC44" s="26" t="n">
        <f aca="false">IF(OR(AR44=0,CH44="",CH44=0),0,AR44*MIN(MaxScal,TgtVol/CH44))</f>
        <v>0</v>
      </c>
      <c r="DD44" s="26" t="n">
        <f aca="false">IF(OR(AS44=0,CI44="",CI44=0),0,AS44*MIN(MaxScal,TgtVol/CI44))</f>
        <v>0</v>
      </c>
      <c r="DE44" s="26" t="n">
        <f aca="false">IF(OR(AT44=0,CJ44="",CJ44=0),0,AT44*MIN(MaxScal,TgtVol/CJ44))</f>
        <v>0</v>
      </c>
      <c r="DF44" s="26" t="n">
        <f aca="false">IF(OR(AU44=0,CK44="",CK44=0),0,AU44*MIN(MaxScal,TgtVol/CK44))</f>
        <v>0</v>
      </c>
      <c r="DG44" s="26" t="n">
        <f aca="false">IF(OR(AV44=0,CL44="",CL44=0),0,AV44*MIN(MaxScal,TgtVol/CL44))</f>
        <v>0</v>
      </c>
      <c r="DH44" s="26" t="n">
        <f aca="false">IF(OR(AW44=0,CM44="",CM44=0),0,AW44*MIN(MaxScal,TgtVol/CM44))</f>
        <v>0</v>
      </c>
      <c r="DI44" s="26" t="n">
        <f aca="false">IF(OR(AX44=0,CN44="",CN44=0),0,AX44*MIN(MaxScal,TgtVol/CN44))</f>
        <v>0</v>
      </c>
      <c r="DJ44" s="26" t="n">
        <f aca="false">IF(OR(AY44=0,CO44="",CO44=0),0,AY44*MIN(MaxScal,TgtVol/CO44))</f>
        <v>0</v>
      </c>
      <c r="DK44" s="26" t="n">
        <f aca="false">IF(OR(AZ44=0,CP44="",CP44=0),0,AZ44*MIN(MaxScal,TgtVol/CP44))</f>
        <v>0</v>
      </c>
      <c r="DL44" s="26" t="n">
        <f aca="false">IF(OR(BA44=0,CQ44="",CQ44=0),0,BA44*MIN(MaxScal,TgtVol/CQ44))</f>
        <v>0</v>
      </c>
      <c r="DM44" s="26" t="n">
        <f aca="false">IF(OR(BB44=0,CR44="",CR44=0),0,BB44*MIN(MaxScal,TgtVol/CR44))</f>
        <v>0</v>
      </c>
      <c r="DN44" s="26" t="n">
        <f aca="false">IF(OR(BC44=0,CS44="",CS44=0),0,BC44*MIN(MaxScal,TgtVol/CS44))</f>
        <v>0</v>
      </c>
      <c r="DO44" s="26" t="n">
        <f aca="false">IF(OR(BD44=0,CT44="",CT44=0),0,BD44*MIN(MaxScal,TgtVol/CT44))</f>
        <v>0</v>
      </c>
      <c r="DP44" s="26" t="n">
        <f aca="false">IF(OR(BE44=0,CU44="",CU44=0),0,BE44*MIN(MaxScal,TgtVol/CU44))</f>
        <v>0</v>
      </c>
      <c r="DQ44" s="26" t="n">
        <f aca="false">IF(OR(BF44=0,CV44="",CV44=0),0,BF44*MIN(MaxScal,TgtVol/CV44))</f>
        <v>0</v>
      </c>
      <c r="DR44" s="26" t="n">
        <f aca="false">IF(OR(BG44=0,CW44="",CW44=0),0,BG44*MIN(MaxScal,TgtVol/CW44))</f>
        <v>0</v>
      </c>
      <c r="DS44" s="26" t="n">
        <f aca="false">IF(OR(BH44=0,CX44="",CX44=0),0,BH44*MIN(MaxScal,TgtVol/CX44))</f>
        <v>0</v>
      </c>
      <c r="DT44" s="26" t="n">
        <f aca="false">IF(OR(BI44=0,CY44="",CY44=0),0,BI44*MIN(MaxScal,TgtVol/CY44))</f>
        <v>0</v>
      </c>
      <c r="DU44" s="26" t="n">
        <f aca="false">IF(OR(BJ44=0,CZ44="",CZ44=0),0,BJ44*MIN(MaxScal,TgtVol/CZ44))</f>
        <v>0</v>
      </c>
      <c r="DV44" s="26" t="n">
        <f aca="false">IF(OR(BK44=0,DA44="",DA44=0),0,BK44*MIN(MaxScal,TgtVol/DA44))</f>
        <v>0</v>
      </c>
      <c r="DW44" s="26" t="n">
        <f aca="false">IF(OR(BL44=0,DB44="",DB44=0),0,BL44*MIN(MaxScal,TgtVol/DB44))</f>
        <v>0</v>
      </c>
      <c r="DX44" s="28" t="n">
        <f aca="false">IFERROR(DC43*BM44,"")</f>
        <v>-0</v>
      </c>
      <c r="DY44" s="28" t="n">
        <f aca="false">IFERROR(DD43*BN44,"")</f>
        <v>0</v>
      </c>
      <c r="DZ44" s="28" t="n">
        <f aca="false">IFERROR(DE43*BO44,"")</f>
        <v>0</v>
      </c>
      <c r="EA44" s="28" t="n">
        <f aca="false">IFERROR(DF43*BP44,"")</f>
        <v>0</v>
      </c>
      <c r="EB44" s="28" t="n">
        <f aca="false">IFERROR(DG43*BQ44,"")</f>
        <v>-0</v>
      </c>
      <c r="EC44" s="28" t="n">
        <f aca="false">IFERROR(DH43*BR44,"")</f>
        <v>-0</v>
      </c>
      <c r="ED44" s="28" t="n">
        <f aca="false">IFERROR(DI43*BS44,"")</f>
        <v>0</v>
      </c>
      <c r="EE44" s="28" t="n">
        <f aca="false">IFERROR(DJ43*BT44,"")</f>
        <v>0</v>
      </c>
      <c r="EF44" s="28" t="n">
        <f aca="false">IFERROR(DK43*BU44,"")</f>
        <v>0</v>
      </c>
      <c r="EG44" s="28" t="n">
        <f aca="false">IFERROR(DL43*BV44,"")</f>
        <v>-0</v>
      </c>
      <c r="EH44" s="28" t="n">
        <f aca="false">IFERROR(DM43*BW44,"")</f>
        <v>-0</v>
      </c>
      <c r="EI44" s="28" t="n">
        <f aca="false">IFERROR(DN43*BX44,"")</f>
        <v>0</v>
      </c>
      <c r="EJ44" s="28" t="n">
        <f aca="false">IFERROR(DO43*BY44,"")</f>
        <v>0</v>
      </c>
      <c r="EK44" s="28" t="n">
        <f aca="false">IFERROR(DP43*BZ44,"")</f>
        <v>-0</v>
      </c>
      <c r="EL44" s="28" t="n">
        <f aca="false">IFERROR(DQ43*CA44,"")</f>
        <v>0</v>
      </c>
      <c r="EM44" s="28" t="n">
        <f aca="false">IFERROR(DR43*CB44,"")</f>
        <v>-0</v>
      </c>
      <c r="EN44" s="28" t="n">
        <f aca="false">IFERROR(DS43*CC44,"")</f>
        <v>0</v>
      </c>
      <c r="EO44" s="28" t="n">
        <f aca="false">IFERROR(DT43*CD44,"")</f>
        <v>0</v>
      </c>
      <c r="EP44" s="28" t="n">
        <f aca="false">IFERROR(DU43*CE44,"")</f>
        <v>0</v>
      </c>
      <c r="EQ44" s="28" t="n">
        <f aca="false">IFERROR(DV43*CF44,"")</f>
        <v>-0</v>
      </c>
      <c r="ER44" s="28" t="n">
        <f aca="false">IFERROR(DW43*CG44,"")</f>
        <v>0</v>
      </c>
      <c r="ES44" s="28" t="n">
        <f aca="false">IF(ROW()=4,"",SUM(DX44:ER44))</f>
        <v>0</v>
      </c>
      <c r="ET44" s="29" t="n">
        <f aca="false">COUNTIF(AR44:BL44,"&gt;0")</f>
        <v>0</v>
      </c>
    </row>
    <row r="45" customFormat="false" ht="15" hidden="false" customHeight="false" outlineLevel="0" collapsed="false">
      <c r="A45" s="19" t="n">
        <v>39263</v>
      </c>
      <c r="B45" s="23" t="n">
        <f aca="false">ABS(EMFX_Data!X45-EMFX_Data!Y45)</f>
        <v>0.0285783312329784</v>
      </c>
      <c r="C45" s="23" t="n">
        <f aca="false">ABS(EMFX_Data!X45-EMFX_Data!Z45)</f>
        <v>0.0340685725161967</v>
      </c>
      <c r="D45" s="23" t="n">
        <f aca="false">ABS(EMFX_Data!X45-EMFX_Data!AA45)</f>
        <v>0.0236063334667262</v>
      </c>
      <c r="E45" s="23" t="n">
        <f aca="false">ABS(EMFX_Data!X45-EMFX_Data!AB45)</f>
        <v>0.0631514163694886</v>
      </c>
      <c r="F45" s="23" t="n">
        <f aca="false">ABS(EMFX_Data!X45-EMFX_Data!AC45)</f>
        <v>0.0405042498555694</v>
      </c>
      <c r="G45" s="23" t="n">
        <f aca="false">ABS(EMFX_Data!X45-EMFX_Data!AD45)</f>
        <v>0.160433180163789</v>
      </c>
      <c r="H45" s="23" t="n">
        <f aca="false">ABS(EMFX_Data!Y45-EMFX_Data!Z45)</f>
        <v>0.00549024128321829</v>
      </c>
      <c r="I45" s="23" t="n">
        <f aca="false">ABS(EMFX_Data!Y45-EMFX_Data!AA45)</f>
        <v>0.0521846646997046</v>
      </c>
      <c r="J45" s="23" t="n">
        <f aca="false">ABS(EMFX_Data!Y45-EMFX_Data!AB45)</f>
        <v>0.0345730851365103</v>
      </c>
      <c r="K45" s="23" t="n">
        <f aca="false">ABS(EMFX_Data!Y45-EMFX_Data!AC45)</f>
        <v>0.0119259186225911</v>
      </c>
      <c r="L45" s="23" t="n">
        <f aca="false">ABS(EMFX_Data!Y45-EMFX_Data!AD45)</f>
        <v>0.131854848930811</v>
      </c>
      <c r="M45" s="23" t="n">
        <f aca="false">ABS(EMFX_Data!Z45-EMFX_Data!AA45)</f>
        <v>0.0576749059829229</v>
      </c>
      <c r="N45" s="23" t="n">
        <f aca="false">ABS(EMFX_Data!Z45-EMFX_Data!AB45)</f>
        <v>0.029082843853292</v>
      </c>
      <c r="O45" s="23" t="n">
        <f aca="false">ABS(EMFX_Data!Z45-EMFX_Data!AC45)</f>
        <v>0.00643567733937278</v>
      </c>
      <c r="P45" s="23" t="n">
        <f aca="false">ABS(EMFX_Data!Z45-EMFX_Data!AD45)</f>
        <v>0.126364607647592</v>
      </c>
      <c r="Q45" s="23" t="n">
        <f aca="false">ABS(EMFX_Data!AA45-EMFX_Data!AB45)</f>
        <v>0.0867577498362149</v>
      </c>
      <c r="R45" s="23" t="n">
        <f aca="false">ABS(EMFX_Data!AA45-EMFX_Data!AC45)</f>
        <v>0.0641105833222957</v>
      </c>
      <c r="S45" s="23" t="n">
        <f aca="false">ABS(EMFX_Data!AA45-EMFX_Data!AD45)</f>
        <v>0.184039513630515</v>
      </c>
      <c r="T45" s="23" t="n">
        <f aca="false">ABS(EMFX_Data!AB45-EMFX_Data!AC45)</f>
        <v>0.0226471665139192</v>
      </c>
      <c r="U45" s="23" t="n">
        <f aca="false">ABS(EMFX_Data!AB45-EMFX_Data!AD45)</f>
        <v>0.0972817637943004</v>
      </c>
      <c r="V45" s="23" t="n">
        <f aca="false">ABS(EMFX_Data!AC45-EMFX_Data!AD45)</f>
        <v>0.11992893030822</v>
      </c>
      <c r="W45" s="26" t="str">
        <f aca="false">IF(ROW()&lt;4+MinObs-1,"",IFERROR((B45-AVERAGE(B$4:B45))/STDEV(B$4:B45),""))</f>
        <v/>
      </c>
      <c r="X45" s="26" t="str">
        <f aca="false">IF(ROW()&lt;4+MinObs-1,"",IFERROR((C45-AVERAGE(C$4:C45))/STDEV(C$4:C45),""))</f>
        <v/>
      </c>
      <c r="Y45" s="26" t="str">
        <f aca="false">IF(ROW()&lt;4+MinObs-1,"",IFERROR((D45-AVERAGE(D$4:D45))/STDEV(D$4:D45),""))</f>
        <v/>
      </c>
      <c r="Z45" s="26" t="str">
        <f aca="false">IF(ROW()&lt;4+MinObs-1,"",IFERROR((E45-AVERAGE(E$4:E45))/STDEV(E$4:E45),""))</f>
        <v/>
      </c>
      <c r="AA45" s="26" t="str">
        <f aca="false">IF(ROW()&lt;4+MinObs-1,"",IFERROR((F45-AVERAGE(F$4:F45))/STDEV(F$4:F45),""))</f>
        <v/>
      </c>
      <c r="AB45" s="26" t="str">
        <f aca="false">IF(ROW()&lt;4+MinObs-1,"",IFERROR((G45-AVERAGE(G$4:G45))/STDEV(G$4:G45),""))</f>
        <v/>
      </c>
      <c r="AC45" s="26" t="str">
        <f aca="false">IF(ROW()&lt;4+MinObs-1,"",IFERROR((H45-AVERAGE(H$4:H45))/STDEV(H$4:H45),""))</f>
        <v/>
      </c>
      <c r="AD45" s="26" t="str">
        <f aca="false">IF(ROW()&lt;4+MinObs-1,"",IFERROR((I45-AVERAGE(I$4:I45))/STDEV(I$4:I45),""))</f>
        <v/>
      </c>
      <c r="AE45" s="26" t="str">
        <f aca="false">IF(ROW()&lt;4+MinObs-1,"",IFERROR((J45-AVERAGE(J$4:J45))/STDEV(J$4:J45),""))</f>
        <v/>
      </c>
      <c r="AF45" s="26" t="str">
        <f aca="false">IF(ROW()&lt;4+MinObs-1,"",IFERROR((K45-AVERAGE(K$4:K45))/STDEV(K$4:K45),""))</f>
        <v/>
      </c>
      <c r="AG45" s="26" t="str">
        <f aca="false">IF(ROW()&lt;4+MinObs-1,"",IFERROR((L45-AVERAGE(L$4:L45))/STDEV(L$4:L45),""))</f>
        <v/>
      </c>
      <c r="AH45" s="26" t="str">
        <f aca="false">IF(ROW()&lt;4+MinObs-1,"",IFERROR((M45-AVERAGE(M$4:M45))/STDEV(M$4:M45),""))</f>
        <v/>
      </c>
      <c r="AI45" s="26" t="str">
        <f aca="false">IF(ROW()&lt;4+MinObs-1,"",IFERROR((N45-AVERAGE(N$4:N45))/STDEV(N$4:N45),""))</f>
        <v/>
      </c>
      <c r="AJ45" s="26" t="str">
        <f aca="false">IF(ROW()&lt;4+MinObs-1,"",IFERROR((O45-AVERAGE(O$4:O45))/STDEV(O$4:O45),""))</f>
        <v/>
      </c>
      <c r="AK45" s="26" t="str">
        <f aca="false">IF(ROW()&lt;4+MinObs-1,"",IFERROR((P45-AVERAGE(P$4:P45))/STDEV(P$4:P45),""))</f>
        <v/>
      </c>
      <c r="AL45" s="26" t="str">
        <f aca="false">IF(ROW()&lt;4+MinObs-1,"",IFERROR((Q45-AVERAGE(Q$4:Q45))/STDEV(Q$4:Q45),""))</f>
        <v/>
      </c>
      <c r="AM45" s="26" t="str">
        <f aca="false">IF(ROW()&lt;4+MinObs-1,"",IFERROR((R45-AVERAGE(R$4:R45))/STDEV(R$4:R45),""))</f>
        <v/>
      </c>
      <c r="AN45" s="26" t="str">
        <f aca="false">IF(ROW()&lt;4+MinObs-1,"",IFERROR((S45-AVERAGE(S$4:S45))/STDEV(S$4:S45),""))</f>
        <v/>
      </c>
      <c r="AO45" s="26" t="str">
        <f aca="false">IF(ROW()&lt;4+MinObs-1,"",IFERROR((T45-AVERAGE(T$4:T45))/STDEV(T$4:T45),""))</f>
        <v/>
      </c>
      <c r="AP45" s="26" t="str">
        <f aca="false">IF(ROW()&lt;4+MinObs-1,"",IFERROR((U45-AVERAGE(U$4:U45))/STDEV(U$4:U45),""))</f>
        <v/>
      </c>
      <c r="AQ45" s="26" t="str">
        <f aca="false">IF(ROW()&lt;4+MinObs-1,"",IFERROR((V45-AVERAGE(V$4:V45))/STDEV(V$4:V45),""))</f>
        <v/>
      </c>
      <c r="AR45" s="26" t="n">
        <f aca="false">IF(W45="",0,IF(W45&gt;=z4,w4,IF(W45&gt;=z3,w3,IF(W45&gt;=zEntry,w2,IF(AND(W45&gt;=ExitZ,AR44&gt;0),w2,0)))))</f>
        <v>0</v>
      </c>
      <c r="AS45" s="26" t="n">
        <f aca="false">IF(X45="",0,IF(X45&gt;=z4,w4,IF(X45&gt;=z3,w3,IF(X45&gt;=zEntry,w2,IF(AND(X45&gt;=ExitZ,AS44&gt;0),w2,0)))))</f>
        <v>0</v>
      </c>
      <c r="AT45" s="26" t="n">
        <f aca="false">IF(Y45="",0,IF(Y45&gt;=z4,w4,IF(Y45&gt;=z3,w3,IF(Y45&gt;=zEntry,w2,IF(AND(Y45&gt;=ExitZ,AT44&gt;0),w2,0)))))</f>
        <v>0</v>
      </c>
      <c r="AU45" s="26" t="n">
        <f aca="false">IF(Z45="",0,IF(Z45&gt;=z4,w4,IF(Z45&gt;=z3,w3,IF(Z45&gt;=zEntry,w2,IF(AND(Z45&gt;=ExitZ,AU44&gt;0),w2,0)))))</f>
        <v>0</v>
      </c>
      <c r="AV45" s="26" t="n">
        <f aca="false">IF(AA45="",0,IF(AA45&gt;=z4,w4,IF(AA45&gt;=z3,w3,IF(AA45&gt;=zEntry,w2,IF(AND(AA45&gt;=ExitZ,AV44&gt;0),w2,0)))))</f>
        <v>0</v>
      </c>
      <c r="AW45" s="26" t="n">
        <f aca="false">IF(AB45="",0,IF(AB45&gt;=z4,w4,IF(AB45&gt;=z3,w3,IF(AB45&gt;=zEntry,w2,IF(AND(AB45&gt;=ExitZ,AW44&gt;0),w2,0)))))</f>
        <v>0</v>
      </c>
      <c r="AX45" s="26" t="n">
        <f aca="false">IF(AC45="",0,IF(AC45&gt;=z4,w4,IF(AC45&gt;=z3,w3,IF(AC45&gt;=zEntry,w2,IF(AND(AC45&gt;=ExitZ,AX44&gt;0),w2,0)))))</f>
        <v>0</v>
      </c>
      <c r="AY45" s="26" t="n">
        <f aca="false">IF(AD45="",0,IF(AD45&gt;=z4,w4,IF(AD45&gt;=z3,w3,IF(AD45&gt;=zEntry,w2,IF(AND(AD45&gt;=ExitZ,AY44&gt;0),w2,0)))))</f>
        <v>0</v>
      </c>
      <c r="AZ45" s="26" t="n">
        <f aca="false">IF(AE45="",0,IF(AE45&gt;=z4,w4,IF(AE45&gt;=z3,w3,IF(AE45&gt;=zEntry,w2,IF(AND(AE45&gt;=ExitZ,AZ44&gt;0),w2,0)))))</f>
        <v>0</v>
      </c>
      <c r="BA45" s="26" t="n">
        <f aca="false">IF(AF45="",0,IF(AF45&gt;=z4,w4,IF(AF45&gt;=z3,w3,IF(AF45&gt;=zEntry,w2,IF(AND(AF45&gt;=ExitZ,BA44&gt;0),w2,0)))))</f>
        <v>0</v>
      </c>
      <c r="BB45" s="26" t="n">
        <f aca="false">IF(AG45="",0,IF(AG45&gt;=z4,w4,IF(AG45&gt;=z3,w3,IF(AG45&gt;=zEntry,w2,IF(AND(AG45&gt;=ExitZ,BB44&gt;0),w2,0)))))</f>
        <v>0</v>
      </c>
      <c r="BC45" s="26" t="n">
        <f aca="false">IF(AH45="",0,IF(AH45&gt;=z4,w4,IF(AH45&gt;=z3,w3,IF(AH45&gt;=zEntry,w2,IF(AND(AH45&gt;=ExitZ,BC44&gt;0),w2,0)))))</f>
        <v>0</v>
      </c>
      <c r="BD45" s="26" t="n">
        <f aca="false">IF(AI45="",0,IF(AI45&gt;=z4,w4,IF(AI45&gt;=z3,w3,IF(AI45&gt;=zEntry,w2,IF(AND(AI45&gt;=ExitZ,BD44&gt;0),w2,0)))))</f>
        <v>0</v>
      </c>
      <c r="BE45" s="26" t="n">
        <f aca="false">IF(AJ45="",0,IF(AJ45&gt;=z4,w4,IF(AJ45&gt;=z3,w3,IF(AJ45&gt;=zEntry,w2,IF(AND(AJ45&gt;=ExitZ,BE44&gt;0),w2,0)))))</f>
        <v>0</v>
      </c>
      <c r="BF45" s="26" t="n">
        <f aca="false">IF(AK45="",0,IF(AK45&gt;=z4,w4,IF(AK45&gt;=z3,w3,IF(AK45&gt;=zEntry,w2,IF(AND(AK45&gt;=ExitZ,BF44&gt;0),w2,0)))))</f>
        <v>0</v>
      </c>
      <c r="BG45" s="26" t="n">
        <f aca="false">IF(AL45="",0,IF(AL45&gt;=z4,w4,IF(AL45&gt;=z3,w3,IF(AL45&gt;=zEntry,w2,IF(AND(AL45&gt;=ExitZ,BG44&gt;0),w2,0)))))</f>
        <v>0</v>
      </c>
      <c r="BH45" s="26" t="n">
        <f aca="false">IF(AM45="",0,IF(AM45&gt;=z4,w4,IF(AM45&gt;=z3,w3,IF(AM45&gt;=zEntry,w2,IF(AND(AM45&gt;=ExitZ,BH44&gt;0),w2,0)))))</f>
        <v>0</v>
      </c>
      <c r="BI45" s="26" t="n">
        <f aca="false">IF(AN45="",0,IF(AN45&gt;=z4,w4,IF(AN45&gt;=z3,w3,IF(AN45&gt;=zEntry,w2,IF(AND(AN45&gt;=ExitZ,BI44&gt;0),w2,0)))))</f>
        <v>0</v>
      </c>
      <c r="BJ45" s="26" t="n">
        <f aca="false">IF(AO45="",0,IF(AO45&gt;=z4,w4,IF(AO45&gt;=z3,w3,IF(AO45&gt;=zEntry,w2,IF(AND(AO45&gt;=ExitZ,BJ44&gt;0),w2,0)))))</f>
        <v>0</v>
      </c>
      <c r="BK45" s="26" t="n">
        <f aca="false">IF(AP45="",0,IF(AP45&gt;=z4,w4,IF(AP45&gt;=z3,w3,IF(AP45&gt;=zEntry,w2,IF(AND(AP45&gt;=ExitZ,BK44&gt;0),w2,0)))))</f>
        <v>0</v>
      </c>
      <c r="BL45" s="26" t="n">
        <f aca="false">IF(AQ45="",0,IF(AQ45&gt;=z4,w4,IF(AQ45&gt;=z3,w3,IF(AQ45&gt;=zEntry,w2,IF(AND(AQ45&gt;=ExitZ,BL44&gt;0),w2,0)))))</f>
        <v>0</v>
      </c>
      <c r="BM45" s="23" t="n">
        <f aca="false">IF(EMFX_Data!X44&gt;=EMFX_Data!Y44,EMFX_Data!AE45-EMFX_Data!AF45,EMFX_Data!AF45-EMFX_Data!AE45)</f>
        <v>0.0554687194560173</v>
      </c>
      <c r="BN45" s="23" t="n">
        <f aca="false">IF(EMFX_Data!X44&gt;=EMFX_Data!Z44,EMFX_Data!AE45-EMFX_Data!AG45,EMFX_Data!AG45-EMFX_Data!AE45)</f>
        <v>-0.0249821492827365</v>
      </c>
      <c r="BO45" s="23" t="n">
        <f aca="false">IF(EMFX_Data!X44&gt;=EMFX_Data!AA44,EMFX_Data!AE45-EMFX_Data!AH45,EMFX_Data!AH45-EMFX_Data!AE45)</f>
        <v>0.0254423513557961</v>
      </c>
      <c r="BP45" s="23" t="n">
        <f aca="false">IF(EMFX_Data!X44&gt;=EMFX_Data!AB44,EMFX_Data!AE45-EMFX_Data!AI45,EMFX_Data!AI45-EMFX_Data!AE45)</f>
        <v>0.14299491589285</v>
      </c>
      <c r="BQ45" s="23" t="n">
        <f aca="false">IF(EMFX_Data!X44&gt;=EMFX_Data!AC44,EMFX_Data!AE45-EMFX_Data!AJ45,EMFX_Data!AJ45-EMFX_Data!AE45)</f>
        <v>-0.00334971493915996</v>
      </c>
      <c r="BR45" s="23" t="n">
        <f aca="false">IF(EMFX_Data!X44&gt;=EMFX_Data!AD44,EMFX_Data!AE45-EMFX_Data!AK45,EMFX_Data!AK45-EMFX_Data!AE45)</f>
        <v>-0.123829760506796</v>
      </c>
      <c r="BS45" s="23" t="n">
        <f aca="false">IF(EMFX_Data!Y44&gt;=EMFX_Data!Z44,EMFX_Data!AF45-EMFX_Data!AG45,EMFX_Data!AG45-EMFX_Data!AF45)</f>
        <v>0.0304865701732809</v>
      </c>
      <c r="BT45" s="23" t="n">
        <f aca="false">IF(EMFX_Data!Y44&gt;=EMFX_Data!AA44,EMFX_Data!AF45-EMFX_Data!AH45,EMFX_Data!AH45-EMFX_Data!AF45)</f>
        <v>-0.0300263681002212</v>
      </c>
      <c r="BU45" s="23" t="n">
        <f aca="false">IF(EMFX_Data!Y44&gt;=EMFX_Data!AB44,EMFX_Data!AF45-EMFX_Data!AI45,EMFX_Data!AI45-EMFX_Data!AF45)</f>
        <v>0.087526196436833</v>
      </c>
      <c r="BV45" s="23" t="n">
        <f aca="false">IF(EMFX_Data!Y44&gt;=EMFX_Data!AC44,EMFX_Data!AF45-EMFX_Data!AJ45,EMFX_Data!AJ45-EMFX_Data!AF45)</f>
        <v>0.0521190045168574</v>
      </c>
      <c r="BW45" s="23" t="n">
        <f aca="false">IF(EMFX_Data!Y44&gt;=EMFX_Data!AD44,EMFX_Data!AF45-EMFX_Data!AK45,EMFX_Data!AK45-EMFX_Data!AF45)</f>
        <v>-0.0683610410507782</v>
      </c>
      <c r="BX45" s="23" t="n">
        <f aca="false">IF(EMFX_Data!Z44&gt;=EMFX_Data!AA44,EMFX_Data!AG45-EMFX_Data!AH45,EMFX_Data!AH45-EMFX_Data!AG45)</f>
        <v>0.000460202073059666</v>
      </c>
      <c r="BY45" s="23" t="n">
        <f aca="false">IF(EMFX_Data!Z44&gt;=EMFX_Data!AB44,EMFX_Data!AG45-EMFX_Data!AI45,EMFX_Data!AI45-EMFX_Data!AG45)</f>
        <v>0.118012766610114</v>
      </c>
      <c r="BZ45" s="23" t="n">
        <f aca="false">IF(EMFX_Data!Z44&gt;=EMFX_Data!AC44,EMFX_Data!AG45-EMFX_Data!AJ45,EMFX_Data!AJ45-EMFX_Data!AG45)</f>
        <v>0.0216324343435765</v>
      </c>
      <c r="CA45" s="23" t="n">
        <f aca="false">IF(EMFX_Data!Z44&gt;=EMFX_Data!AD44,EMFX_Data!AG45-EMFX_Data!AK45,EMFX_Data!AK45-EMFX_Data!AG45)</f>
        <v>-0.0988476112240591</v>
      </c>
      <c r="CB45" s="23" t="n">
        <f aca="false">IF(EMFX_Data!AA44&gt;=EMFX_Data!AB44,EMFX_Data!AH45-EMFX_Data!AI45,EMFX_Data!AI45-EMFX_Data!AH45)</f>
        <v>0.117552564537054</v>
      </c>
      <c r="CC45" s="23" t="n">
        <f aca="false">IF(EMFX_Data!AA44&gt;=EMFX_Data!AC44,EMFX_Data!AH45-EMFX_Data!AJ45,EMFX_Data!AJ45-EMFX_Data!AH45)</f>
        <v>0.0220926364166362</v>
      </c>
      <c r="CD45" s="23" t="n">
        <f aca="false">IF(EMFX_Data!AA44&gt;=EMFX_Data!AD44,EMFX_Data!AH45-EMFX_Data!AK45,EMFX_Data!AK45-EMFX_Data!AH45)</f>
        <v>-0.0983874091509994</v>
      </c>
      <c r="CE45" s="23" t="n">
        <f aca="false">IF(EMFX_Data!AB44&gt;=EMFX_Data!AC44,EMFX_Data!AI45-EMFX_Data!AJ45,EMFX_Data!AJ45-EMFX_Data!AI45)</f>
        <v>0.13964520095369</v>
      </c>
      <c r="CF45" s="23" t="n">
        <f aca="false">IF(EMFX_Data!AB44&gt;=EMFX_Data!AD44,EMFX_Data!AI45-EMFX_Data!AK45,EMFX_Data!AK45-EMFX_Data!AI45)</f>
        <v>0.0191651553860548</v>
      </c>
      <c r="CG45" s="23" t="n">
        <f aca="false">IF(EMFX_Data!AC44&gt;=EMFX_Data!AD44,EMFX_Data!AJ45-EMFX_Data!AK45,EMFX_Data!AK45-EMFX_Data!AJ45)</f>
        <v>0.120480045567636</v>
      </c>
      <c r="CH45" s="27" t="n">
        <f aca="false">IF(ROW()&lt;4+VolLB,"",STDEV(INDEX($BM:$BM,ROW()-VolLB+1):INDEX($BM:$BM,ROW()))*SQRT(12))</f>
        <v>0.161338081512788</v>
      </c>
      <c r="CI45" s="27" t="n">
        <f aca="false">IF(ROW()&lt;4+VolLB,"",STDEV(INDEX($BN:$BN,ROW()-VolLB+1):INDEX($BN:$BN,ROW()))*SQRT(12))</f>
        <v>0.179049883210802</v>
      </c>
      <c r="CJ45" s="27" t="n">
        <f aca="false">IF(ROW()&lt;4+VolLB,"",STDEV(INDEX($BO:$BO,ROW()-VolLB+1):INDEX($BO:$BO,ROW()))*SQRT(12))</f>
        <v>0.17660500583491</v>
      </c>
      <c r="CK45" s="27" t="n">
        <f aca="false">IF(ROW()&lt;4+VolLB,"",STDEV(INDEX($BP:$BP,ROW()-VolLB+1):INDEX($BP:$BP,ROW()))*SQRT(12))</f>
        <v>0.169940405925899</v>
      </c>
      <c r="CL45" s="27" t="n">
        <f aca="false">IF(ROW()&lt;4+VolLB,"",STDEV(INDEX($BQ:$BQ,ROW()-VolLB+1):INDEX($BQ:$BQ,ROW()))*SQRT(12))</f>
        <v>0.124488187705971</v>
      </c>
      <c r="CM45" s="27" t="n">
        <f aca="false">IF(ROW()&lt;4+VolLB,"",STDEV(INDEX($BR:$BR,ROW()-VolLB+1):INDEX($BR:$BR,ROW()))*SQRT(12))</f>
        <v>0.209996367229452</v>
      </c>
      <c r="CN45" s="27" t="n">
        <f aca="false">IF(ROW()&lt;4+VolLB,"",STDEV(INDEX($BS:$BS,ROW()-VolLB+1):INDEX($BS:$BS,ROW()))*SQRT(12))</f>
        <v>0.183313022115243</v>
      </c>
      <c r="CO45" s="27" t="n">
        <f aca="false">IF(ROW()&lt;4+VolLB,"",STDEV(INDEX($BT:$BT,ROW()-VolLB+1):INDEX($BT:$BT,ROW()))*SQRT(12))</f>
        <v>0.173635417918991</v>
      </c>
      <c r="CP45" s="27" t="n">
        <f aca="false">IF(ROW()&lt;4+VolLB,"",STDEV(INDEX($BU:$BU,ROW()-VolLB+1):INDEX($BU:$BU,ROW()))*SQRT(12))</f>
        <v>0.163900107662598</v>
      </c>
      <c r="CQ45" s="27" t="n">
        <f aca="false">IF(ROW()&lt;4+VolLB,"",STDEV(INDEX($BV:$BV,ROW()-VolLB+1):INDEX($BV:$BV,ROW()))*SQRT(12))</f>
        <v>0.148633265050351</v>
      </c>
      <c r="CR45" s="27" t="n">
        <f aca="false">IF(ROW()&lt;4+VolLB,"",STDEV(INDEX($BW:$BW,ROW()-VolLB+1):INDEX($BW:$BW,ROW()))*SQRT(12))</f>
        <v>0.151122008833582</v>
      </c>
      <c r="CS45" s="27" t="n">
        <f aca="false">IF(ROW()&lt;4+VolLB,"",STDEV(INDEX($BX:$BX,ROW()-VolLB+1):INDEX($BX:$BX,ROW()))*SQRT(12))</f>
        <v>0.181954371921139</v>
      </c>
      <c r="CT45" s="27" t="n">
        <f aca="false">IF(ROW()&lt;4+VolLB,"",STDEV(INDEX($BY:$BY,ROW()-VolLB+1):INDEX($BY:$BY,ROW()))*SQRT(12))</f>
        <v>0.161861868691481</v>
      </c>
      <c r="CU45" s="27" t="n">
        <f aca="false">IF(ROW()&lt;4+VolLB,"",STDEV(INDEX($BZ:$BZ,ROW()-VolLB+1):INDEX($BZ:$BZ,ROW()))*SQRT(12))</f>
        <v>0.164274348656929</v>
      </c>
      <c r="CV45" s="27" t="n">
        <f aca="false">IF(ROW()&lt;4+VolLB,"",STDEV(INDEX($CA:$CA,ROW()-VolLB+1):INDEX($CA:$CA,ROW()))*SQRT(12))</f>
        <v>0.217082432113862</v>
      </c>
      <c r="CW45" s="27" t="n">
        <f aca="false">IF(ROW()&lt;4+VolLB,"",STDEV(INDEX($CB:$CB,ROW()-VolLB+1):INDEX($CB:$CB,ROW()))*SQRT(12))</f>
        <v>0.162903381377909</v>
      </c>
      <c r="CX45" s="27" t="n">
        <f aca="false">IF(ROW()&lt;4+VolLB,"",STDEV(INDEX($CC:$CC,ROW()-VolLB+1):INDEX($CC:$CC,ROW()))*SQRT(12))</f>
        <v>0.165389325279941</v>
      </c>
      <c r="CY45" s="27" t="n">
        <f aca="false">IF(ROW()&lt;4+VolLB,"",STDEV(INDEX($CD:$CD,ROW()-VolLB+1):INDEX($CD:$CD,ROW()))*SQRT(12))</f>
        <v>0.179215823236266</v>
      </c>
      <c r="CZ45" s="27" t="n">
        <f aca="false">IF(ROW()&lt;4+VolLB,"",STDEV(INDEX($CE:$CE,ROW()-VolLB+1):INDEX($CE:$CE,ROW()))*SQRT(12))</f>
        <v>0.163251731617799</v>
      </c>
      <c r="DA45" s="27" t="n">
        <f aca="false">IF(ROW()&lt;4+VolLB,"",STDEV(INDEX($CF:$CF,ROW()-VolLB+1):INDEX($CF:$CF,ROW()))*SQRT(12))</f>
        <v>0.162406590966942</v>
      </c>
      <c r="DB45" s="27" t="n">
        <f aca="false">IF(ROW()&lt;4+VolLB,"",STDEV(INDEX($CG:$CG,ROW()-VolLB+1):INDEX($CG:$CG,ROW()))*SQRT(12))</f>
        <v>0.162520634738267</v>
      </c>
      <c r="DC45" s="26" t="n">
        <f aca="false">IF(OR(AR45=0,CH45="",CH45=0),0,AR45*MIN(MaxScal,TgtVol/CH45))</f>
        <v>0</v>
      </c>
      <c r="DD45" s="26" t="n">
        <f aca="false">IF(OR(AS45=0,CI45="",CI45=0),0,AS45*MIN(MaxScal,TgtVol/CI45))</f>
        <v>0</v>
      </c>
      <c r="DE45" s="26" t="n">
        <f aca="false">IF(OR(AT45=0,CJ45="",CJ45=0),0,AT45*MIN(MaxScal,TgtVol/CJ45))</f>
        <v>0</v>
      </c>
      <c r="DF45" s="26" t="n">
        <f aca="false">IF(OR(AU45=0,CK45="",CK45=0),0,AU45*MIN(MaxScal,TgtVol/CK45))</f>
        <v>0</v>
      </c>
      <c r="DG45" s="26" t="n">
        <f aca="false">IF(OR(AV45=0,CL45="",CL45=0),0,AV45*MIN(MaxScal,TgtVol/CL45))</f>
        <v>0</v>
      </c>
      <c r="DH45" s="26" t="n">
        <f aca="false">IF(OR(AW45=0,CM45="",CM45=0),0,AW45*MIN(MaxScal,TgtVol/CM45))</f>
        <v>0</v>
      </c>
      <c r="DI45" s="26" t="n">
        <f aca="false">IF(OR(AX45=0,CN45="",CN45=0),0,AX45*MIN(MaxScal,TgtVol/CN45))</f>
        <v>0</v>
      </c>
      <c r="DJ45" s="26" t="n">
        <f aca="false">IF(OR(AY45=0,CO45="",CO45=0),0,AY45*MIN(MaxScal,TgtVol/CO45))</f>
        <v>0</v>
      </c>
      <c r="DK45" s="26" t="n">
        <f aca="false">IF(OR(AZ45=0,CP45="",CP45=0),0,AZ45*MIN(MaxScal,TgtVol/CP45))</f>
        <v>0</v>
      </c>
      <c r="DL45" s="26" t="n">
        <f aca="false">IF(OR(BA45=0,CQ45="",CQ45=0),0,BA45*MIN(MaxScal,TgtVol/CQ45))</f>
        <v>0</v>
      </c>
      <c r="DM45" s="26" t="n">
        <f aca="false">IF(OR(BB45=0,CR45="",CR45=0),0,BB45*MIN(MaxScal,TgtVol/CR45))</f>
        <v>0</v>
      </c>
      <c r="DN45" s="26" t="n">
        <f aca="false">IF(OR(BC45=0,CS45="",CS45=0),0,BC45*MIN(MaxScal,TgtVol/CS45))</f>
        <v>0</v>
      </c>
      <c r="DO45" s="26" t="n">
        <f aca="false">IF(OR(BD45=0,CT45="",CT45=0),0,BD45*MIN(MaxScal,TgtVol/CT45))</f>
        <v>0</v>
      </c>
      <c r="DP45" s="26" t="n">
        <f aca="false">IF(OR(BE45=0,CU45="",CU45=0),0,BE45*MIN(MaxScal,TgtVol/CU45))</f>
        <v>0</v>
      </c>
      <c r="DQ45" s="26" t="n">
        <f aca="false">IF(OR(BF45=0,CV45="",CV45=0),0,BF45*MIN(MaxScal,TgtVol/CV45))</f>
        <v>0</v>
      </c>
      <c r="DR45" s="26" t="n">
        <f aca="false">IF(OR(BG45=0,CW45="",CW45=0),0,BG45*MIN(MaxScal,TgtVol/CW45))</f>
        <v>0</v>
      </c>
      <c r="DS45" s="26" t="n">
        <f aca="false">IF(OR(BH45=0,CX45="",CX45=0),0,BH45*MIN(MaxScal,TgtVol/CX45))</f>
        <v>0</v>
      </c>
      <c r="DT45" s="26" t="n">
        <f aca="false">IF(OR(BI45=0,CY45="",CY45=0),0,BI45*MIN(MaxScal,TgtVol/CY45))</f>
        <v>0</v>
      </c>
      <c r="DU45" s="26" t="n">
        <f aca="false">IF(OR(BJ45=0,CZ45="",CZ45=0),0,BJ45*MIN(MaxScal,TgtVol/CZ45))</f>
        <v>0</v>
      </c>
      <c r="DV45" s="26" t="n">
        <f aca="false">IF(OR(BK45=0,DA45="",DA45=0),0,BK45*MIN(MaxScal,TgtVol/DA45))</f>
        <v>0</v>
      </c>
      <c r="DW45" s="26" t="n">
        <f aca="false">IF(OR(BL45=0,DB45="",DB45=0),0,BL45*MIN(MaxScal,TgtVol/DB45))</f>
        <v>0</v>
      </c>
      <c r="DX45" s="28" t="n">
        <f aca="false">IFERROR(DC44*BM45,"")</f>
        <v>0</v>
      </c>
      <c r="DY45" s="28" t="n">
        <f aca="false">IFERROR(DD44*BN45,"")</f>
        <v>-0</v>
      </c>
      <c r="DZ45" s="28" t="n">
        <f aca="false">IFERROR(DE44*BO45,"")</f>
        <v>0</v>
      </c>
      <c r="EA45" s="28" t="n">
        <f aca="false">IFERROR(DF44*BP45,"")</f>
        <v>0</v>
      </c>
      <c r="EB45" s="28" t="n">
        <f aca="false">IFERROR(DG44*BQ45,"")</f>
        <v>-0</v>
      </c>
      <c r="EC45" s="28" t="n">
        <f aca="false">IFERROR(DH44*BR45,"")</f>
        <v>-0</v>
      </c>
      <c r="ED45" s="28" t="n">
        <f aca="false">IFERROR(DI44*BS45,"")</f>
        <v>0</v>
      </c>
      <c r="EE45" s="28" t="n">
        <f aca="false">IFERROR(DJ44*BT45,"")</f>
        <v>-0</v>
      </c>
      <c r="EF45" s="28" t="n">
        <f aca="false">IFERROR(DK44*BU45,"")</f>
        <v>0</v>
      </c>
      <c r="EG45" s="28" t="n">
        <f aca="false">IFERROR(DL44*BV45,"")</f>
        <v>0</v>
      </c>
      <c r="EH45" s="28" t="n">
        <f aca="false">IFERROR(DM44*BW45,"")</f>
        <v>-0</v>
      </c>
      <c r="EI45" s="28" t="n">
        <f aca="false">IFERROR(DN44*BX45,"")</f>
        <v>0</v>
      </c>
      <c r="EJ45" s="28" t="n">
        <f aca="false">IFERROR(DO44*BY45,"")</f>
        <v>0</v>
      </c>
      <c r="EK45" s="28" t="n">
        <f aca="false">IFERROR(DP44*BZ45,"")</f>
        <v>0</v>
      </c>
      <c r="EL45" s="28" t="n">
        <f aca="false">IFERROR(DQ44*CA45,"")</f>
        <v>-0</v>
      </c>
      <c r="EM45" s="28" t="n">
        <f aca="false">IFERROR(DR44*CB45,"")</f>
        <v>0</v>
      </c>
      <c r="EN45" s="28" t="n">
        <f aca="false">IFERROR(DS44*CC45,"")</f>
        <v>0</v>
      </c>
      <c r="EO45" s="28" t="n">
        <f aca="false">IFERROR(DT44*CD45,"")</f>
        <v>-0</v>
      </c>
      <c r="EP45" s="28" t="n">
        <f aca="false">IFERROR(DU44*CE45,"")</f>
        <v>0</v>
      </c>
      <c r="EQ45" s="28" t="n">
        <f aca="false">IFERROR(DV44*CF45,"")</f>
        <v>0</v>
      </c>
      <c r="ER45" s="28" t="n">
        <f aca="false">IFERROR(DW44*CG45,"")</f>
        <v>0</v>
      </c>
      <c r="ES45" s="28" t="n">
        <f aca="false">IF(ROW()=4,"",SUM(DX45:ER45))</f>
        <v>0</v>
      </c>
      <c r="ET45" s="29" t="n">
        <f aca="false">COUNTIF(AR45:BL45,"&gt;0")</f>
        <v>0</v>
      </c>
    </row>
    <row r="46" customFormat="false" ht="15" hidden="false" customHeight="false" outlineLevel="0" collapsed="false">
      <c r="A46" s="19" t="n">
        <v>39294</v>
      </c>
      <c r="B46" s="23" t="n">
        <f aca="false">ABS(EMFX_Data!X46-EMFX_Data!Y46)</f>
        <v>0.0757331660730767</v>
      </c>
      <c r="C46" s="23" t="n">
        <f aca="false">ABS(EMFX_Data!X46-EMFX_Data!Z46)</f>
        <v>0.0147172108995939</v>
      </c>
      <c r="D46" s="23" t="n">
        <f aca="false">ABS(EMFX_Data!X46-EMFX_Data!AA46)</f>
        <v>0.010272866132393</v>
      </c>
      <c r="E46" s="23" t="n">
        <f aca="false">ABS(EMFX_Data!X46-EMFX_Data!AB46)</f>
        <v>0.111523026427787</v>
      </c>
      <c r="F46" s="23" t="n">
        <f aca="false">ABS(EMFX_Data!X46-EMFX_Data!AC46)</f>
        <v>0.0929471091166443</v>
      </c>
      <c r="G46" s="23" t="n">
        <f aca="false">ABS(EMFX_Data!X46-EMFX_Data!AD46)</f>
        <v>0.200703264617425</v>
      </c>
      <c r="H46" s="23" t="n">
        <f aca="false">ABS(EMFX_Data!Y46-EMFX_Data!Z46)</f>
        <v>0.0610159551734828</v>
      </c>
      <c r="I46" s="23" t="n">
        <f aca="false">ABS(EMFX_Data!Y46-EMFX_Data!AA46)</f>
        <v>0.0654602999406837</v>
      </c>
      <c r="J46" s="23" t="n">
        <f aca="false">ABS(EMFX_Data!Y46-EMFX_Data!AB46)</f>
        <v>0.0357898603547104</v>
      </c>
      <c r="K46" s="23" t="n">
        <f aca="false">ABS(EMFX_Data!Y46-EMFX_Data!AC46)</f>
        <v>0.0172139430435676</v>
      </c>
      <c r="L46" s="23" t="n">
        <f aca="false">ABS(EMFX_Data!Y46-EMFX_Data!AD46)</f>
        <v>0.124970098544348</v>
      </c>
      <c r="M46" s="23" t="n">
        <f aca="false">ABS(EMFX_Data!Z46-EMFX_Data!AA46)</f>
        <v>0.0044443447672009</v>
      </c>
      <c r="N46" s="23" t="n">
        <f aca="false">ABS(EMFX_Data!Z46-EMFX_Data!AB46)</f>
        <v>0.0968058155281932</v>
      </c>
      <c r="O46" s="23" t="n">
        <f aca="false">ABS(EMFX_Data!Z46-EMFX_Data!AC46)</f>
        <v>0.0782298982170504</v>
      </c>
      <c r="P46" s="23" t="n">
        <f aca="false">ABS(EMFX_Data!Z46-EMFX_Data!AD46)</f>
        <v>0.185986053717831</v>
      </c>
      <c r="Q46" s="23" t="n">
        <f aca="false">ABS(EMFX_Data!AA46-EMFX_Data!AB46)</f>
        <v>0.101250160295394</v>
      </c>
      <c r="R46" s="23" t="n">
        <f aca="false">ABS(EMFX_Data!AA46-EMFX_Data!AC46)</f>
        <v>0.0826742429842513</v>
      </c>
      <c r="S46" s="23" t="n">
        <f aca="false">ABS(EMFX_Data!AA46-EMFX_Data!AD46)</f>
        <v>0.190430398485032</v>
      </c>
      <c r="T46" s="23" t="n">
        <f aca="false">ABS(EMFX_Data!AB46-EMFX_Data!AC46)</f>
        <v>0.0185759173111428</v>
      </c>
      <c r="U46" s="23" t="n">
        <f aca="false">ABS(EMFX_Data!AB46-EMFX_Data!AD46)</f>
        <v>0.0891802381896376</v>
      </c>
      <c r="V46" s="23" t="n">
        <f aca="false">ABS(EMFX_Data!AC46-EMFX_Data!AD46)</f>
        <v>0.10775615550078</v>
      </c>
      <c r="W46" s="26" t="str">
        <f aca="false">IF(ROW()&lt;4+MinObs-1,"",IFERROR((B46-AVERAGE(B$4:B46))/STDEV(B$4:B46),""))</f>
        <v/>
      </c>
      <c r="X46" s="26" t="str">
        <f aca="false">IF(ROW()&lt;4+MinObs-1,"",IFERROR((C46-AVERAGE(C$4:C46))/STDEV(C$4:C46),""))</f>
        <v/>
      </c>
      <c r="Y46" s="26" t="str">
        <f aca="false">IF(ROW()&lt;4+MinObs-1,"",IFERROR((D46-AVERAGE(D$4:D46))/STDEV(D$4:D46),""))</f>
        <v/>
      </c>
      <c r="Z46" s="26" t="str">
        <f aca="false">IF(ROW()&lt;4+MinObs-1,"",IFERROR((E46-AVERAGE(E$4:E46))/STDEV(E$4:E46),""))</f>
        <v/>
      </c>
      <c r="AA46" s="26" t="str">
        <f aca="false">IF(ROW()&lt;4+MinObs-1,"",IFERROR((F46-AVERAGE(F$4:F46))/STDEV(F$4:F46),""))</f>
        <v/>
      </c>
      <c r="AB46" s="26" t="str">
        <f aca="false">IF(ROW()&lt;4+MinObs-1,"",IFERROR((G46-AVERAGE(G$4:G46))/STDEV(G$4:G46),""))</f>
        <v/>
      </c>
      <c r="AC46" s="26" t="str">
        <f aca="false">IF(ROW()&lt;4+MinObs-1,"",IFERROR((H46-AVERAGE(H$4:H46))/STDEV(H$4:H46),""))</f>
        <v/>
      </c>
      <c r="AD46" s="26" t="str">
        <f aca="false">IF(ROW()&lt;4+MinObs-1,"",IFERROR((I46-AVERAGE(I$4:I46))/STDEV(I$4:I46),""))</f>
        <v/>
      </c>
      <c r="AE46" s="26" t="str">
        <f aca="false">IF(ROW()&lt;4+MinObs-1,"",IFERROR((J46-AVERAGE(J$4:J46))/STDEV(J$4:J46),""))</f>
        <v/>
      </c>
      <c r="AF46" s="26" t="str">
        <f aca="false">IF(ROW()&lt;4+MinObs-1,"",IFERROR((K46-AVERAGE(K$4:K46))/STDEV(K$4:K46),""))</f>
        <v/>
      </c>
      <c r="AG46" s="26" t="str">
        <f aca="false">IF(ROW()&lt;4+MinObs-1,"",IFERROR((L46-AVERAGE(L$4:L46))/STDEV(L$4:L46),""))</f>
        <v/>
      </c>
      <c r="AH46" s="26" t="str">
        <f aca="false">IF(ROW()&lt;4+MinObs-1,"",IFERROR((M46-AVERAGE(M$4:M46))/STDEV(M$4:M46),""))</f>
        <v/>
      </c>
      <c r="AI46" s="26" t="str">
        <f aca="false">IF(ROW()&lt;4+MinObs-1,"",IFERROR((N46-AVERAGE(N$4:N46))/STDEV(N$4:N46),""))</f>
        <v/>
      </c>
      <c r="AJ46" s="26" t="str">
        <f aca="false">IF(ROW()&lt;4+MinObs-1,"",IFERROR((O46-AVERAGE(O$4:O46))/STDEV(O$4:O46),""))</f>
        <v/>
      </c>
      <c r="AK46" s="26" t="str">
        <f aca="false">IF(ROW()&lt;4+MinObs-1,"",IFERROR((P46-AVERAGE(P$4:P46))/STDEV(P$4:P46),""))</f>
        <v/>
      </c>
      <c r="AL46" s="26" t="str">
        <f aca="false">IF(ROW()&lt;4+MinObs-1,"",IFERROR((Q46-AVERAGE(Q$4:Q46))/STDEV(Q$4:Q46),""))</f>
        <v/>
      </c>
      <c r="AM46" s="26" t="str">
        <f aca="false">IF(ROW()&lt;4+MinObs-1,"",IFERROR((R46-AVERAGE(R$4:R46))/STDEV(R$4:R46),""))</f>
        <v/>
      </c>
      <c r="AN46" s="26" t="str">
        <f aca="false">IF(ROW()&lt;4+MinObs-1,"",IFERROR((S46-AVERAGE(S$4:S46))/STDEV(S$4:S46),""))</f>
        <v/>
      </c>
      <c r="AO46" s="26" t="str">
        <f aca="false">IF(ROW()&lt;4+MinObs-1,"",IFERROR((T46-AVERAGE(T$4:T46))/STDEV(T$4:T46),""))</f>
        <v/>
      </c>
      <c r="AP46" s="26" t="str">
        <f aca="false">IF(ROW()&lt;4+MinObs-1,"",IFERROR((U46-AVERAGE(U$4:U46))/STDEV(U$4:U46),""))</f>
        <v/>
      </c>
      <c r="AQ46" s="26" t="str">
        <f aca="false">IF(ROW()&lt;4+MinObs-1,"",IFERROR((V46-AVERAGE(V$4:V46))/STDEV(V$4:V46),""))</f>
        <v/>
      </c>
      <c r="AR46" s="26" t="n">
        <f aca="false">IF(W46="",0,IF(W46&gt;=z4,w4,IF(W46&gt;=z3,w3,IF(W46&gt;=zEntry,w2,IF(AND(W46&gt;=ExitZ,AR45&gt;0),w2,0)))))</f>
        <v>0</v>
      </c>
      <c r="AS46" s="26" t="n">
        <f aca="false">IF(X46="",0,IF(X46&gt;=z4,w4,IF(X46&gt;=z3,w3,IF(X46&gt;=zEntry,w2,IF(AND(X46&gt;=ExitZ,AS45&gt;0),w2,0)))))</f>
        <v>0</v>
      </c>
      <c r="AT46" s="26" t="n">
        <f aca="false">IF(Y46="",0,IF(Y46&gt;=z4,w4,IF(Y46&gt;=z3,w3,IF(Y46&gt;=zEntry,w2,IF(AND(Y46&gt;=ExitZ,AT45&gt;0),w2,0)))))</f>
        <v>0</v>
      </c>
      <c r="AU46" s="26" t="n">
        <f aca="false">IF(Z46="",0,IF(Z46&gt;=z4,w4,IF(Z46&gt;=z3,w3,IF(Z46&gt;=zEntry,w2,IF(AND(Z46&gt;=ExitZ,AU45&gt;0),w2,0)))))</f>
        <v>0</v>
      </c>
      <c r="AV46" s="26" t="n">
        <f aca="false">IF(AA46="",0,IF(AA46&gt;=z4,w4,IF(AA46&gt;=z3,w3,IF(AA46&gt;=zEntry,w2,IF(AND(AA46&gt;=ExitZ,AV45&gt;0),w2,0)))))</f>
        <v>0</v>
      </c>
      <c r="AW46" s="26" t="n">
        <f aca="false">IF(AB46="",0,IF(AB46&gt;=z4,w4,IF(AB46&gt;=z3,w3,IF(AB46&gt;=zEntry,w2,IF(AND(AB46&gt;=ExitZ,AW45&gt;0),w2,0)))))</f>
        <v>0</v>
      </c>
      <c r="AX46" s="26" t="n">
        <f aca="false">IF(AC46="",0,IF(AC46&gt;=z4,w4,IF(AC46&gt;=z3,w3,IF(AC46&gt;=zEntry,w2,IF(AND(AC46&gt;=ExitZ,AX45&gt;0),w2,0)))))</f>
        <v>0</v>
      </c>
      <c r="AY46" s="26" t="n">
        <f aca="false">IF(AD46="",0,IF(AD46&gt;=z4,w4,IF(AD46&gt;=z3,w3,IF(AD46&gt;=zEntry,w2,IF(AND(AD46&gt;=ExitZ,AY45&gt;0),w2,0)))))</f>
        <v>0</v>
      </c>
      <c r="AZ46" s="26" t="n">
        <f aca="false">IF(AE46="",0,IF(AE46&gt;=z4,w4,IF(AE46&gt;=z3,w3,IF(AE46&gt;=zEntry,w2,IF(AND(AE46&gt;=ExitZ,AZ45&gt;0),w2,0)))))</f>
        <v>0</v>
      </c>
      <c r="BA46" s="26" t="n">
        <f aca="false">IF(AF46="",0,IF(AF46&gt;=z4,w4,IF(AF46&gt;=z3,w3,IF(AF46&gt;=zEntry,w2,IF(AND(AF46&gt;=ExitZ,BA45&gt;0),w2,0)))))</f>
        <v>0</v>
      </c>
      <c r="BB46" s="26" t="n">
        <f aca="false">IF(AG46="",0,IF(AG46&gt;=z4,w4,IF(AG46&gt;=z3,w3,IF(AG46&gt;=zEntry,w2,IF(AND(AG46&gt;=ExitZ,BB45&gt;0),w2,0)))))</f>
        <v>0</v>
      </c>
      <c r="BC46" s="26" t="n">
        <f aca="false">IF(AH46="",0,IF(AH46&gt;=z4,w4,IF(AH46&gt;=z3,w3,IF(AH46&gt;=zEntry,w2,IF(AND(AH46&gt;=ExitZ,BC45&gt;0),w2,0)))))</f>
        <v>0</v>
      </c>
      <c r="BD46" s="26" t="n">
        <f aca="false">IF(AI46="",0,IF(AI46&gt;=z4,w4,IF(AI46&gt;=z3,w3,IF(AI46&gt;=zEntry,w2,IF(AND(AI46&gt;=ExitZ,BD45&gt;0),w2,0)))))</f>
        <v>0</v>
      </c>
      <c r="BE46" s="26" t="n">
        <f aca="false">IF(AJ46="",0,IF(AJ46&gt;=z4,w4,IF(AJ46&gt;=z3,w3,IF(AJ46&gt;=zEntry,w2,IF(AND(AJ46&gt;=ExitZ,BE45&gt;0),w2,0)))))</f>
        <v>0</v>
      </c>
      <c r="BF46" s="26" t="n">
        <f aca="false">IF(AK46="",0,IF(AK46&gt;=z4,w4,IF(AK46&gt;=z3,w3,IF(AK46&gt;=zEntry,w2,IF(AND(AK46&gt;=ExitZ,BF45&gt;0),w2,0)))))</f>
        <v>0</v>
      </c>
      <c r="BG46" s="26" t="n">
        <f aca="false">IF(AL46="",0,IF(AL46&gt;=z4,w4,IF(AL46&gt;=z3,w3,IF(AL46&gt;=zEntry,w2,IF(AND(AL46&gt;=ExitZ,BG45&gt;0),w2,0)))))</f>
        <v>0</v>
      </c>
      <c r="BH46" s="26" t="n">
        <f aca="false">IF(AM46="",0,IF(AM46&gt;=z4,w4,IF(AM46&gt;=z3,w3,IF(AM46&gt;=zEntry,w2,IF(AND(AM46&gt;=ExitZ,BH45&gt;0),w2,0)))))</f>
        <v>0</v>
      </c>
      <c r="BI46" s="26" t="n">
        <f aca="false">IF(AN46="",0,IF(AN46&gt;=z4,w4,IF(AN46&gt;=z3,w3,IF(AN46&gt;=zEntry,w2,IF(AND(AN46&gt;=ExitZ,BI45&gt;0),w2,0)))))</f>
        <v>0</v>
      </c>
      <c r="BJ46" s="26" t="n">
        <f aca="false">IF(AO46="",0,IF(AO46&gt;=z4,w4,IF(AO46&gt;=z3,w3,IF(AO46&gt;=zEntry,w2,IF(AND(AO46&gt;=ExitZ,BJ45&gt;0),w2,0)))))</f>
        <v>0</v>
      </c>
      <c r="BK46" s="26" t="n">
        <f aca="false">IF(AP46="",0,IF(AP46&gt;=z4,w4,IF(AP46&gt;=z3,w3,IF(AP46&gt;=zEntry,w2,IF(AND(AP46&gt;=ExitZ,BK45&gt;0),w2,0)))))</f>
        <v>0</v>
      </c>
      <c r="BL46" s="26" t="n">
        <f aca="false">IF(AQ46="",0,IF(AQ46&gt;=z4,w4,IF(AQ46&gt;=z3,w3,IF(AQ46&gt;=zEntry,w2,IF(AND(AQ46&gt;=ExitZ,BL45&gt;0),w2,0)))))</f>
        <v>0</v>
      </c>
      <c r="BM46" s="23" t="n">
        <f aca="false">IF(EMFX_Data!X45&gt;=EMFX_Data!Y45,EMFX_Data!AE46-EMFX_Data!AF46,EMFX_Data!AF46-EMFX_Data!AE46)</f>
        <v>-0.0478698587202925</v>
      </c>
      <c r="BN46" s="23" t="n">
        <f aca="false">IF(EMFX_Data!X45&gt;=EMFX_Data!Z45,EMFX_Data!AE46-EMFX_Data!AG46,EMFX_Data!AG46-EMFX_Data!AE46)</f>
        <v>0.0190868628350546</v>
      </c>
      <c r="BO46" s="23" t="n">
        <f aca="false">IF(EMFX_Data!X45&gt;=EMFX_Data!AA45,EMFX_Data!AE46-EMFX_Data!AH46,EMFX_Data!AH46-EMFX_Data!AE46)</f>
        <v>0.0346538683599697</v>
      </c>
      <c r="BP46" s="23" t="n">
        <f aca="false">IF(EMFX_Data!X45&gt;=EMFX_Data!AB45,EMFX_Data!AE46-EMFX_Data!AI46,EMFX_Data!AI46-EMFX_Data!AE46)</f>
        <v>-0.0521711345035201</v>
      </c>
      <c r="BQ46" s="23" t="n">
        <f aca="false">IF(EMFX_Data!X45&gt;=EMFX_Data!AC45,EMFX_Data!AE46-EMFX_Data!AJ46,EMFX_Data!AJ46-EMFX_Data!AE46)</f>
        <v>-0.0615149833448719</v>
      </c>
      <c r="BR46" s="23" t="n">
        <f aca="false">IF(EMFX_Data!X45&gt;=EMFX_Data!AD45,EMFX_Data!AE46-EMFX_Data!AK46,EMFX_Data!AK46-EMFX_Data!AE46)</f>
        <v>-0.0438453724404482</v>
      </c>
      <c r="BS46" s="23" t="n">
        <f aca="false">IF(EMFX_Data!Y45&gt;=EMFX_Data!Z45,EMFX_Data!AF46-EMFX_Data!AG46,EMFX_Data!AG46-EMFX_Data!AF46)</f>
        <v>0.0669567215553471</v>
      </c>
      <c r="BT46" s="23" t="n">
        <f aca="false">IF(EMFX_Data!Y45&gt;=EMFX_Data!AA45,EMFX_Data!AF46-EMFX_Data!AH46,EMFX_Data!AH46-EMFX_Data!AF46)</f>
        <v>-0.0132159903603228</v>
      </c>
      <c r="BU46" s="23" t="n">
        <f aca="false">IF(EMFX_Data!Y45&gt;=EMFX_Data!AB45,EMFX_Data!AF46-EMFX_Data!AI46,EMFX_Data!AI46-EMFX_Data!AF46)</f>
        <v>-0.00430127578322761</v>
      </c>
      <c r="BV46" s="23" t="n">
        <f aca="false">IF(EMFX_Data!Y45&gt;=EMFX_Data!AC45,EMFX_Data!AF46-EMFX_Data!AJ46,EMFX_Data!AJ46-EMFX_Data!AF46)</f>
        <v>-0.0136451246245794</v>
      </c>
      <c r="BW46" s="23" t="n">
        <f aca="false">IF(EMFX_Data!Y45&gt;=EMFX_Data!AD45,EMFX_Data!AF46-EMFX_Data!AK46,EMFX_Data!AK46-EMFX_Data!AF46)</f>
        <v>0.00402448627984436</v>
      </c>
      <c r="BX46" s="23" t="n">
        <f aca="false">IF(EMFX_Data!Z45&gt;=EMFX_Data!AA45,EMFX_Data!AG46-EMFX_Data!AH46,EMFX_Data!AH46-EMFX_Data!AG46)</f>
        <v>0.0537407311950243</v>
      </c>
      <c r="BY46" s="23" t="n">
        <f aca="false">IF(EMFX_Data!Z45&gt;=EMFX_Data!AB45,EMFX_Data!AG46-EMFX_Data!AI46,EMFX_Data!AI46-EMFX_Data!AG46)</f>
        <v>-0.0712579973385747</v>
      </c>
      <c r="BZ46" s="23" t="n">
        <f aca="false">IF(EMFX_Data!Z45&gt;=EMFX_Data!AC45,EMFX_Data!AG46-EMFX_Data!AJ46,EMFX_Data!AJ46-EMFX_Data!AG46)</f>
        <v>-0.0806018461799265</v>
      </c>
      <c r="CA46" s="23" t="n">
        <f aca="false">IF(EMFX_Data!Z45&gt;=EMFX_Data!AD45,EMFX_Data!AG46-EMFX_Data!AK46,EMFX_Data!AK46-EMFX_Data!AG46)</f>
        <v>-0.0629322352755027</v>
      </c>
      <c r="CB46" s="23" t="n">
        <f aca="false">IF(EMFX_Data!AA45&gt;=EMFX_Data!AB45,EMFX_Data!AH46-EMFX_Data!AI46,EMFX_Data!AI46-EMFX_Data!AH46)</f>
        <v>-0.0175172661435504</v>
      </c>
      <c r="CC46" s="23" t="n">
        <f aca="false">IF(EMFX_Data!AA45&gt;=EMFX_Data!AC45,EMFX_Data!AH46-EMFX_Data!AJ46,EMFX_Data!AJ46-EMFX_Data!AH46)</f>
        <v>-0.0268611149849022</v>
      </c>
      <c r="CD46" s="23" t="n">
        <f aca="false">IF(EMFX_Data!AA45&gt;=EMFX_Data!AD45,EMFX_Data!AH46-EMFX_Data!AK46,EMFX_Data!AK46-EMFX_Data!AH46)</f>
        <v>-0.00919150408047846</v>
      </c>
      <c r="CE46" s="23" t="n">
        <f aca="false">IF(EMFX_Data!AB45&gt;=EMFX_Data!AC45,EMFX_Data!AI46-EMFX_Data!AJ46,EMFX_Data!AJ46-EMFX_Data!AI46)</f>
        <v>0.00934384884135179</v>
      </c>
      <c r="CF46" s="23" t="n">
        <f aca="false">IF(EMFX_Data!AB45&gt;=EMFX_Data!AD45,EMFX_Data!AI46-EMFX_Data!AK46,EMFX_Data!AK46-EMFX_Data!AI46)</f>
        <v>0.00832576206307198</v>
      </c>
      <c r="CG46" s="23" t="n">
        <f aca="false">IF(EMFX_Data!AC45&gt;=EMFX_Data!AD45,EMFX_Data!AJ46-EMFX_Data!AK46,EMFX_Data!AK46-EMFX_Data!AJ46)</f>
        <v>0.0176696109044238</v>
      </c>
      <c r="CH46" s="27" t="n">
        <f aca="false">IF(ROW()&lt;4+VolLB,"",STDEV(INDEX($BM:$BM,ROW()-VolLB+1):INDEX($BM:$BM,ROW()))*SQRT(12))</f>
        <v>0.164022035519064</v>
      </c>
      <c r="CI46" s="27" t="n">
        <f aca="false">IF(ROW()&lt;4+VolLB,"",STDEV(INDEX($BN:$BN,ROW()-VolLB+1):INDEX($BN:$BN,ROW()))*SQRT(12))</f>
        <v>0.169691824628958</v>
      </c>
      <c r="CJ46" s="27" t="n">
        <f aca="false">IF(ROW()&lt;4+VolLB,"",STDEV(INDEX($BO:$BO,ROW()-VolLB+1):INDEX($BO:$BO,ROW()))*SQRT(12))</f>
        <v>0.177888341052204</v>
      </c>
      <c r="CK46" s="27" t="n">
        <f aca="false">IF(ROW()&lt;4+VolLB,"",STDEV(INDEX($BP:$BP,ROW()-VolLB+1):INDEX($BP:$BP,ROW()))*SQRT(12))</f>
        <v>0.174732515198009</v>
      </c>
      <c r="CL46" s="27" t="n">
        <f aca="false">IF(ROW()&lt;4+VolLB,"",STDEV(INDEX($BQ:$BQ,ROW()-VolLB+1):INDEX($BQ:$BQ,ROW()))*SQRT(12))</f>
        <v>0.125645768820701</v>
      </c>
      <c r="CM46" s="27" t="n">
        <f aca="false">IF(ROW()&lt;4+VolLB,"",STDEV(INDEX($BR:$BR,ROW()-VolLB+1):INDEX($BR:$BR,ROW()))*SQRT(12))</f>
        <v>0.208742773611153</v>
      </c>
      <c r="CN46" s="27" t="n">
        <f aca="false">IF(ROW()&lt;4+VolLB,"",STDEV(INDEX($BS:$BS,ROW()-VolLB+1):INDEX($BS:$BS,ROW()))*SQRT(12))</f>
        <v>0.180755233853591</v>
      </c>
      <c r="CO46" s="27" t="n">
        <f aca="false">IF(ROW()&lt;4+VolLB,"",STDEV(INDEX($BT:$BT,ROW()-VolLB+1):INDEX($BT:$BT,ROW()))*SQRT(12))</f>
        <v>0.173516692971033</v>
      </c>
      <c r="CP46" s="27" t="n">
        <f aca="false">IF(ROW()&lt;4+VolLB,"",STDEV(INDEX($BU:$BU,ROW()-VolLB+1):INDEX($BU:$BU,ROW()))*SQRT(12))</f>
        <v>0.16388865381736</v>
      </c>
      <c r="CQ46" s="27" t="n">
        <f aca="false">IF(ROW()&lt;4+VolLB,"",STDEV(INDEX($BV:$BV,ROW()-VolLB+1):INDEX($BV:$BV,ROW()))*SQRT(12))</f>
        <v>0.146071553298923</v>
      </c>
      <c r="CR46" s="27" t="n">
        <f aca="false">IF(ROW()&lt;4+VolLB,"",STDEV(INDEX($BW:$BW,ROW()-VolLB+1):INDEX($BW:$BW,ROW()))*SQRT(12))</f>
        <v>0.149442866771029</v>
      </c>
      <c r="CS46" s="27" t="n">
        <f aca="false">IF(ROW()&lt;4+VolLB,"",STDEV(INDEX($BX:$BX,ROW()-VolLB+1):INDEX($BX:$BX,ROW()))*SQRT(12))</f>
        <v>0.173896874356063</v>
      </c>
      <c r="CT46" s="27" t="n">
        <f aca="false">IF(ROW()&lt;4+VolLB,"",STDEV(INDEX($BY:$BY,ROW()-VolLB+1):INDEX($BY:$BY,ROW()))*SQRT(12))</f>
        <v>0.165892604247059</v>
      </c>
      <c r="CU46" s="27" t="n">
        <f aca="false">IF(ROW()&lt;4+VolLB,"",STDEV(INDEX($BZ:$BZ,ROW()-VolLB+1):INDEX($BZ:$BZ,ROW()))*SQRT(12))</f>
        <v>0.168434456672045</v>
      </c>
      <c r="CV46" s="27" t="n">
        <f aca="false">IF(ROW()&lt;4+VolLB,"",STDEV(INDEX($CA:$CA,ROW()-VolLB+1):INDEX($CA:$CA,ROW()))*SQRT(12))</f>
        <v>0.221061454390912</v>
      </c>
      <c r="CW46" s="27" t="n">
        <f aca="false">IF(ROW()&lt;4+VolLB,"",STDEV(INDEX($CB:$CB,ROW()-VolLB+1):INDEX($CB:$CB,ROW()))*SQRT(12))</f>
        <v>0.162592858305788</v>
      </c>
      <c r="CX46" s="27" t="n">
        <f aca="false">IF(ROW()&lt;4+VolLB,"",STDEV(INDEX($CC:$CC,ROW()-VolLB+1):INDEX($CC:$CC,ROW()))*SQRT(12))</f>
        <v>0.16067898726007</v>
      </c>
      <c r="CY46" s="27" t="n">
        <f aca="false">IF(ROW()&lt;4+VolLB,"",STDEV(INDEX($CD:$CD,ROW()-VolLB+1):INDEX($CD:$CD,ROW()))*SQRT(12))</f>
        <v>0.178777567631238</v>
      </c>
      <c r="CZ46" s="27" t="n">
        <f aca="false">IF(ROW()&lt;4+VolLB,"",STDEV(INDEX($CE:$CE,ROW()-VolLB+1):INDEX($CE:$CE,ROW()))*SQRT(12))</f>
        <v>0.16209246423181</v>
      </c>
      <c r="DA46" s="27" t="n">
        <f aca="false">IF(ROW()&lt;4+VolLB,"",STDEV(INDEX($CF:$CF,ROW()-VolLB+1):INDEX($CF:$CF,ROW()))*SQRT(12))</f>
        <v>0.160807470035596</v>
      </c>
      <c r="DB46" s="27" t="n">
        <f aca="false">IF(ROW()&lt;4+VolLB,"",STDEV(INDEX($CG:$CG,ROW()-VolLB+1):INDEX($CG:$CG,ROW()))*SQRT(12))</f>
        <v>0.162771182370655</v>
      </c>
      <c r="DC46" s="26" t="n">
        <f aca="false">IF(OR(AR46=0,CH46="",CH46=0),0,AR46*MIN(MaxScal,TgtVol/CH46))</f>
        <v>0</v>
      </c>
      <c r="DD46" s="26" t="n">
        <f aca="false">IF(OR(AS46=0,CI46="",CI46=0),0,AS46*MIN(MaxScal,TgtVol/CI46))</f>
        <v>0</v>
      </c>
      <c r="DE46" s="26" t="n">
        <f aca="false">IF(OR(AT46=0,CJ46="",CJ46=0),0,AT46*MIN(MaxScal,TgtVol/CJ46))</f>
        <v>0</v>
      </c>
      <c r="DF46" s="26" t="n">
        <f aca="false">IF(OR(AU46=0,CK46="",CK46=0),0,AU46*MIN(MaxScal,TgtVol/CK46))</f>
        <v>0</v>
      </c>
      <c r="DG46" s="26" t="n">
        <f aca="false">IF(OR(AV46=0,CL46="",CL46=0),0,AV46*MIN(MaxScal,TgtVol/CL46))</f>
        <v>0</v>
      </c>
      <c r="DH46" s="26" t="n">
        <f aca="false">IF(OR(AW46=0,CM46="",CM46=0),0,AW46*MIN(MaxScal,TgtVol/CM46))</f>
        <v>0</v>
      </c>
      <c r="DI46" s="26" t="n">
        <f aca="false">IF(OR(AX46=0,CN46="",CN46=0),0,AX46*MIN(MaxScal,TgtVol/CN46))</f>
        <v>0</v>
      </c>
      <c r="DJ46" s="26" t="n">
        <f aca="false">IF(OR(AY46=0,CO46="",CO46=0),0,AY46*MIN(MaxScal,TgtVol/CO46))</f>
        <v>0</v>
      </c>
      <c r="DK46" s="26" t="n">
        <f aca="false">IF(OR(AZ46=0,CP46="",CP46=0),0,AZ46*MIN(MaxScal,TgtVol/CP46))</f>
        <v>0</v>
      </c>
      <c r="DL46" s="26" t="n">
        <f aca="false">IF(OR(BA46=0,CQ46="",CQ46=0),0,BA46*MIN(MaxScal,TgtVol/CQ46))</f>
        <v>0</v>
      </c>
      <c r="DM46" s="26" t="n">
        <f aca="false">IF(OR(BB46=0,CR46="",CR46=0),0,BB46*MIN(MaxScal,TgtVol/CR46))</f>
        <v>0</v>
      </c>
      <c r="DN46" s="26" t="n">
        <f aca="false">IF(OR(BC46=0,CS46="",CS46=0),0,BC46*MIN(MaxScal,TgtVol/CS46))</f>
        <v>0</v>
      </c>
      <c r="DO46" s="26" t="n">
        <f aca="false">IF(OR(BD46=0,CT46="",CT46=0),0,BD46*MIN(MaxScal,TgtVol/CT46))</f>
        <v>0</v>
      </c>
      <c r="DP46" s="26" t="n">
        <f aca="false">IF(OR(BE46=0,CU46="",CU46=0),0,BE46*MIN(MaxScal,TgtVol/CU46))</f>
        <v>0</v>
      </c>
      <c r="DQ46" s="26" t="n">
        <f aca="false">IF(OR(BF46=0,CV46="",CV46=0),0,BF46*MIN(MaxScal,TgtVol/CV46))</f>
        <v>0</v>
      </c>
      <c r="DR46" s="26" t="n">
        <f aca="false">IF(OR(BG46=0,CW46="",CW46=0),0,BG46*MIN(MaxScal,TgtVol/CW46))</f>
        <v>0</v>
      </c>
      <c r="DS46" s="26" t="n">
        <f aca="false">IF(OR(BH46=0,CX46="",CX46=0),0,BH46*MIN(MaxScal,TgtVol/CX46))</f>
        <v>0</v>
      </c>
      <c r="DT46" s="26" t="n">
        <f aca="false">IF(OR(BI46=0,CY46="",CY46=0),0,BI46*MIN(MaxScal,TgtVol/CY46))</f>
        <v>0</v>
      </c>
      <c r="DU46" s="26" t="n">
        <f aca="false">IF(OR(BJ46=0,CZ46="",CZ46=0),0,BJ46*MIN(MaxScal,TgtVol/CZ46))</f>
        <v>0</v>
      </c>
      <c r="DV46" s="26" t="n">
        <f aca="false">IF(OR(BK46=0,DA46="",DA46=0),0,BK46*MIN(MaxScal,TgtVol/DA46))</f>
        <v>0</v>
      </c>
      <c r="DW46" s="26" t="n">
        <f aca="false">IF(OR(BL46=0,DB46="",DB46=0),0,BL46*MIN(MaxScal,TgtVol/DB46))</f>
        <v>0</v>
      </c>
      <c r="DX46" s="28" t="n">
        <f aca="false">IFERROR(DC45*BM46,"")</f>
        <v>-0</v>
      </c>
      <c r="DY46" s="28" t="n">
        <f aca="false">IFERROR(DD45*BN46,"")</f>
        <v>0</v>
      </c>
      <c r="DZ46" s="28" t="n">
        <f aca="false">IFERROR(DE45*BO46,"")</f>
        <v>0</v>
      </c>
      <c r="EA46" s="28" t="n">
        <f aca="false">IFERROR(DF45*BP46,"")</f>
        <v>-0</v>
      </c>
      <c r="EB46" s="28" t="n">
        <f aca="false">IFERROR(DG45*BQ46,"")</f>
        <v>-0</v>
      </c>
      <c r="EC46" s="28" t="n">
        <f aca="false">IFERROR(DH45*BR46,"")</f>
        <v>-0</v>
      </c>
      <c r="ED46" s="28" t="n">
        <f aca="false">IFERROR(DI45*BS46,"")</f>
        <v>0</v>
      </c>
      <c r="EE46" s="28" t="n">
        <f aca="false">IFERROR(DJ45*BT46,"")</f>
        <v>-0</v>
      </c>
      <c r="EF46" s="28" t="n">
        <f aca="false">IFERROR(DK45*BU46,"")</f>
        <v>-0</v>
      </c>
      <c r="EG46" s="28" t="n">
        <f aca="false">IFERROR(DL45*BV46,"")</f>
        <v>-0</v>
      </c>
      <c r="EH46" s="28" t="n">
        <f aca="false">IFERROR(DM45*BW46,"")</f>
        <v>0</v>
      </c>
      <c r="EI46" s="28" t="n">
        <f aca="false">IFERROR(DN45*BX46,"")</f>
        <v>0</v>
      </c>
      <c r="EJ46" s="28" t="n">
        <f aca="false">IFERROR(DO45*BY46,"")</f>
        <v>-0</v>
      </c>
      <c r="EK46" s="28" t="n">
        <f aca="false">IFERROR(DP45*BZ46,"")</f>
        <v>-0</v>
      </c>
      <c r="EL46" s="28" t="n">
        <f aca="false">IFERROR(DQ45*CA46,"")</f>
        <v>-0</v>
      </c>
      <c r="EM46" s="28" t="n">
        <f aca="false">IFERROR(DR45*CB46,"")</f>
        <v>-0</v>
      </c>
      <c r="EN46" s="28" t="n">
        <f aca="false">IFERROR(DS45*CC46,"")</f>
        <v>-0</v>
      </c>
      <c r="EO46" s="28" t="n">
        <f aca="false">IFERROR(DT45*CD46,"")</f>
        <v>-0</v>
      </c>
      <c r="EP46" s="28" t="n">
        <f aca="false">IFERROR(DU45*CE46,"")</f>
        <v>0</v>
      </c>
      <c r="EQ46" s="28" t="n">
        <f aca="false">IFERROR(DV45*CF46,"")</f>
        <v>0</v>
      </c>
      <c r="ER46" s="28" t="n">
        <f aca="false">IFERROR(DW45*CG46,"")</f>
        <v>0</v>
      </c>
      <c r="ES46" s="28" t="n">
        <f aca="false">IF(ROW()=4,"",SUM(DX46:ER46))</f>
        <v>0</v>
      </c>
      <c r="ET46" s="29" t="n">
        <f aca="false">COUNTIF(AR46:BL46,"&gt;0")</f>
        <v>0</v>
      </c>
    </row>
    <row r="47" customFormat="false" ht="15" hidden="false" customHeight="false" outlineLevel="0" collapsed="false">
      <c r="A47" s="19" t="n">
        <v>39325</v>
      </c>
      <c r="B47" s="23" t="n">
        <f aca="false">ABS(EMFX_Data!X47-EMFX_Data!Y47)</f>
        <v>0.0146970912436215</v>
      </c>
      <c r="C47" s="23" t="n">
        <f aca="false">ABS(EMFX_Data!X47-EMFX_Data!Z47)</f>
        <v>0.0755042207275132</v>
      </c>
      <c r="D47" s="23" t="n">
        <f aca="false">ABS(EMFX_Data!X47-EMFX_Data!AA47)</f>
        <v>0.0908811705358117</v>
      </c>
      <c r="E47" s="23" t="n">
        <f aca="false">ABS(EMFX_Data!X47-EMFX_Data!AB47)</f>
        <v>0.02921744511361</v>
      </c>
      <c r="F47" s="23" t="n">
        <f aca="false">ABS(EMFX_Data!X47-EMFX_Data!AC47)</f>
        <v>0.0309262202680669</v>
      </c>
      <c r="G47" s="23" t="n">
        <f aca="false">ABS(EMFX_Data!X47-EMFX_Data!AD47)</f>
        <v>0.117786499383024</v>
      </c>
      <c r="H47" s="23" t="n">
        <f aca="false">ABS(EMFX_Data!Y47-EMFX_Data!Z47)</f>
        <v>0.0608071294838917</v>
      </c>
      <c r="I47" s="23" t="n">
        <f aca="false">ABS(EMFX_Data!Y47-EMFX_Data!AA47)</f>
        <v>0.0761840792921902</v>
      </c>
      <c r="J47" s="23" t="n">
        <f aca="false">ABS(EMFX_Data!Y47-EMFX_Data!AB47)</f>
        <v>0.0439145363572315</v>
      </c>
      <c r="K47" s="23" t="n">
        <f aca="false">ABS(EMFX_Data!Y47-EMFX_Data!AC47)</f>
        <v>0.0456233115116884</v>
      </c>
      <c r="L47" s="23" t="n">
        <f aca="false">ABS(EMFX_Data!Y47-EMFX_Data!AD47)</f>
        <v>0.132483590626646</v>
      </c>
      <c r="M47" s="23" t="n">
        <f aca="false">ABS(EMFX_Data!Z47-EMFX_Data!AA47)</f>
        <v>0.0153769498082985</v>
      </c>
      <c r="N47" s="23" t="n">
        <f aca="false">ABS(EMFX_Data!Z47-EMFX_Data!AB47)</f>
        <v>0.104721665841123</v>
      </c>
      <c r="O47" s="23" t="n">
        <f aca="false">ABS(EMFX_Data!Z47-EMFX_Data!AC47)</f>
        <v>0.10643044099558</v>
      </c>
      <c r="P47" s="23" t="n">
        <f aca="false">ABS(EMFX_Data!Z47-EMFX_Data!AD47)</f>
        <v>0.193290720110538</v>
      </c>
      <c r="Q47" s="23" t="n">
        <f aca="false">ABS(EMFX_Data!AA47-EMFX_Data!AB47)</f>
        <v>0.120098615649422</v>
      </c>
      <c r="R47" s="23" t="n">
        <f aca="false">ABS(EMFX_Data!AA47-EMFX_Data!AC47)</f>
        <v>0.121807390803879</v>
      </c>
      <c r="S47" s="23" t="n">
        <f aca="false">ABS(EMFX_Data!AA47-EMFX_Data!AD47)</f>
        <v>0.208667669918836</v>
      </c>
      <c r="T47" s="23" t="n">
        <f aca="false">ABS(EMFX_Data!AB47-EMFX_Data!AC47)</f>
        <v>0.00170877515445689</v>
      </c>
      <c r="U47" s="23" t="n">
        <f aca="false">ABS(EMFX_Data!AB47-EMFX_Data!AD47)</f>
        <v>0.0885690542694144</v>
      </c>
      <c r="V47" s="23" t="n">
        <f aca="false">ABS(EMFX_Data!AC47-EMFX_Data!AD47)</f>
        <v>0.0868602791149575</v>
      </c>
      <c r="W47" s="26" t="str">
        <f aca="false">IF(ROW()&lt;4+MinObs-1,"",IFERROR((B47-AVERAGE(B$4:B47))/STDEV(B$4:B47),""))</f>
        <v/>
      </c>
      <c r="X47" s="26" t="str">
        <f aca="false">IF(ROW()&lt;4+MinObs-1,"",IFERROR((C47-AVERAGE(C$4:C47))/STDEV(C$4:C47),""))</f>
        <v/>
      </c>
      <c r="Y47" s="26" t="str">
        <f aca="false">IF(ROW()&lt;4+MinObs-1,"",IFERROR((D47-AVERAGE(D$4:D47))/STDEV(D$4:D47),""))</f>
        <v/>
      </c>
      <c r="Z47" s="26" t="str">
        <f aca="false">IF(ROW()&lt;4+MinObs-1,"",IFERROR((E47-AVERAGE(E$4:E47))/STDEV(E$4:E47),""))</f>
        <v/>
      </c>
      <c r="AA47" s="26" t="str">
        <f aca="false">IF(ROW()&lt;4+MinObs-1,"",IFERROR((F47-AVERAGE(F$4:F47))/STDEV(F$4:F47),""))</f>
        <v/>
      </c>
      <c r="AB47" s="26" t="str">
        <f aca="false">IF(ROW()&lt;4+MinObs-1,"",IFERROR((G47-AVERAGE(G$4:G47))/STDEV(G$4:G47),""))</f>
        <v/>
      </c>
      <c r="AC47" s="26" t="str">
        <f aca="false">IF(ROW()&lt;4+MinObs-1,"",IFERROR((H47-AVERAGE(H$4:H47))/STDEV(H$4:H47),""))</f>
        <v/>
      </c>
      <c r="AD47" s="26" t="str">
        <f aca="false">IF(ROW()&lt;4+MinObs-1,"",IFERROR((I47-AVERAGE(I$4:I47))/STDEV(I$4:I47),""))</f>
        <v/>
      </c>
      <c r="AE47" s="26" t="str">
        <f aca="false">IF(ROW()&lt;4+MinObs-1,"",IFERROR((J47-AVERAGE(J$4:J47))/STDEV(J$4:J47),""))</f>
        <v/>
      </c>
      <c r="AF47" s="26" t="str">
        <f aca="false">IF(ROW()&lt;4+MinObs-1,"",IFERROR((K47-AVERAGE(K$4:K47))/STDEV(K$4:K47),""))</f>
        <v/>
      </c>
      <c r="AG47" s="26" t="str">
        <f aca="false">IF(ROW()&lt;4+MinObs-1,"",IFERROR((L47-AVERAGE(L$4:L47))/STDEV(L$4:L47),""))</f>
        <v/>
      </c>
      <c r="AH47" s="26" t="str">
        <f aca="false">IF(ROW()&lt;4+MinObs-1,"",IFERROR((M47-AVERAGE(M$4:M47))/STDEV(M$4:M47),""))</f>
        <v/>
      </c>
      <c r="AI47" s="26" t="str">
        <f aca="false">IF(ROW()&lt;4+MinObs-1,"",IFERROR((N47-AVERAGE(N$4:N47))/STDEV(N$4:N47),""))</f>
        <v/>
      </c>
      <c r="AJ47" s="26" t="str">
        <f aca="false">IF(ROW()&lt;4+MinObs-1,"",IFERROR((O47-AVERAGE(O$4:O47))/STDEV(O$4:O47),""))</f>
        <v/>
      </c>
      <c r="AK47" s="26" t="str">
        <f aca="false">IF(ROW()&lt;4+MinObs-1,"",IFERROR((P47-AVERAGE(P$4:P47))/STDEV(P$4:P47),""))</f>
        <v/>
      </c>
      <c r="AL47" s="26" t="str">
        <f aca="false">IF(ROW()&lt;4+MinObs-1,"",IFERROR((Q47-AVERAGE(Q$4:Q47))/STDEV(Q$4:Q47),""))</f>
        <v/>
      </c>
      <c r="AM47" s="26" t="str">
        <f aca="false">IF(ROW()&lt;4+MinObs-1,"",IFERROR((R47-AVERAGE(R$4:R47))/STDEV(R$4:R47),""))</f>
        <v/>
      </c>
      <c r="AN47" s="26" t="str">
        <f aca="false">IF(ROW()&lt;4+MinObs-1,"",IFERROR((S47-AVERAGE(S$4:S47))/STDEV(S$4:S47),""))</f>
        <v/>
      </c>
      <c r="AO47" s="26" t="str">
        <f aca="false">IF(ROW()&lt;4+MinObs-1,"",IFERROR((T47-AVERAGE(T$4:T47))/STDEV(T$4:T47),""))</f>
        <v/>
      </c>
      <c r="AP47" s="26" t="str">
        <f aca="false">IF(ROW()&lt;4+MinObs-1,"",IFERROR((U47-AVERAGE(U$4:U47))/STDEV(U$4:U47),""))</f>
        <v/>
      </c>
      <c r="AQ47" s="26" t="str">
        <f aca="false">IF(ROW()&lt;4+MinObs-1,"",IFERROR((V47-AVERAGE(V$4:V47))/STDEV(V$4:V47),""))</f>
        <v/>
      </c>
      <c r="AR47" s="26" t="n">
        <f aca="false">IF(W47="",0,IF(W47&gt;=z4,w4,IF(W47&gt;=z3,w3,IF(W47&gt;=zEntry,w2,IF(AND(W47&gt;=ExitZ,AR46&gt;0),w2,0)))))</f>
        <v>0</v>
      </c>
      <c r="AS47" s="26" t="n">
        <f aca="false">IF(X47="",0,IF(X47&gt;=z4,w4,IF(X47&gt;=z3,w3,IF(X47&gt;=zEntry,w2,IF(AND(X47&gt;=ExitZ,AS46&gt;0),w2,0)))))</f>
        <v>0</v>
      </c>
      <c r="AT47" s="26" t="n">
        <f aca="false">IF(Y47="",0,IF(Y47&gt;=z4,w4,IF(Y47&gt;=z3,w3,IF(Y47&gt;=zEntry,w2,IF(AND(Y47&gt;=ExitZ,AT46&gt;0),w2,0)))))</f>
        <v>0</v>
      </c>
      <c r="AU47" s="26" t="n">
        <f aca="false">IF(Z47="",0,IF(Z47&gt;=z4,w4,IF(Z47&gt;=z3,w3,IF(Z47&gt;=zEntry,w2,IF(AND(Z47&gt;=ExitZ,AU46&gt;0),w2,0)))))</f>
        <v>0</v>
      </c>
      <c r="AV47" s="26" t="n">
        <f aca="false">IF(AA47="",0,IF(AA47&gt;=z4,w4,IF(AA47&gt;=z3,w3,IF(AA47&gt;=zEntry,w2,IF(AND(AA47&gt;=ExitZ,AV46&gt;0),w2,0)))))</f>
        <v>0</v>
      </c>
      <c r="AW47" s="26" t="n">
        <f aca="false">IF(AB47="",0,IF(AB47&gt;=z4,w4,IF(AB47&gt;=z3,w3,IF(AB47&gt;=zEntry,w2,IF(AND(AB47&gt;=ExitZ,AW46&gt;0),w2,0)))))</f>
        <v>0</v>
      </c>
      <c r="AX47" s="26" t="n">
        <f aca="false">IF(AC47="",0,IF(AC47&gt;=z4,w4,IF(AC47&gt;=z3,w3,IF(AC47&gt;=zEntry,w2,IF(AND(AC47&gt;=ExitZ,AX46&gt;0),w2,0)))))</f>
        <v>0</v>
      </c>
      <c r="AY47" s="26" t="n">
        <f aca="false">IF(AD47="",0,IF(AD47&gt;=z4,w4,IF(AD47&gt;=z3,w3,IF(AD47&gt;=zEntry,w2,IF(AND(AD47&gt;=ExitZ,AY46&gt;0),w2,0)))))</f>
        <v>0</v>
      </c>
      <c r="AZ47" s="26" t="n">
        <f aca="false">IF(AE47="",0,IF(AE47&gt;=z4,w4,IF(AE47&gt;=z3,w3,IF(AE47&gt;=zEntry,w2,IF(AND(AE47&gt;=ExitZ,AZ46&gt;0),w2,0)))))</f>
        <v>0</v>
      </c>
      <c r="BA47" s="26" t="n">
        <f aca="false">IF(AF47="",0,IF(AF47&gt;=z4,w4,IF(AF47&gt;=z3,w3,IF(AF47&gt;=zEntry,w2,IF(AND(AF47&gt;=ExitZ,BA46&gt;0),w2,0)))))</f>
        <v>0</v>
      </c>
      <c r="BB47" s="26" t="n">
        <f aca="false">IF(AG47="",0,IF(AG47&gt;=z4,w4,IF(AG47&gt;=z3,w3,IF(AG47&gt;=zEntry,w2,IF(AND(AG47&gt;=ExitZ,BB46&gt;0),w2,0)))))</f>
        <v>0</v>
      </c>
      <c r="BC47" s="26" t="n">
        <f aca="false">IF(AH47="",0,IF(AH47&gt;=z4,w4,IF(AH47&gt;=z3,w3,IF(AH47&gt;=zEntry,w2,IF(AND(AH47&gt;=ExitZ,BC46&gt;0),w2,0)))))</f>
        <v>0</v>
      </c>
      <c r="BD47" s="26" t="n">
        <f aca="false">IF(AI47="",0,IF(AI47&gt;=z4,w4,IF(AI47&gt;=z3,w3,IF(AI47&gt;=zEntry,w2,IF(AND(AI47&gt;=ExitZ,BD46&gt;0),w2,0)))))</f>
        <v>0</v>
      </c>
      <c r="BE47" s="26" t="n">
        <f aca="false">IF(AJ47="",0,IF(AJ47&gt;=z4,w4,IF(AJ47&gt;=z3,w3,IF(AJ47&gt;=zEntry,w2,IF(AND(AJ47&gt;=ExitZ,BE46&gt;0),w2,0)))))</f>
        <v>0</v>
      </c>
      <c r="BF47" s="26" t="n">
        <f aca="false">IF(AK47="",0,IF(AK47&gt;=z4,w4,IF(AK47&gt;=z3,w3,IF(AK47&gt;=zEntry,w2,IF(AND(AK47&gt;=ExitZ,BF46&gt;0),w2,0)))))</f>
        <v>0</v>
      </c>
      <c r="BG47" s="26" t="n">
        <f aca="false">IF(AL47="",0,IF(AL47&gt;=z4,w4,IF(AL47&gt;=z3,w3,IF(AL47&gt;=zEntry,w2,IF(AND(AL47&gt;=ExitZ,BG46&gt;0),w2,0)))))</f>
        <v>0</v>
      </c>
      <c r="BH47" s="26" t="n">
        <f aca="false">IF(AM47="",0,IF(AM47&gt;=z4,w4,IF(AM47&gt;=z3,w3,IF(AM47&gt;=zEntry,w2,IF(AND(AM47&gt;=ExitZ,BH46&gt;0),w2,0)))))</f>
        <v>0</v>
      </c>
      <c r="BI47" s="26" t="n">
        <f aca="false">IF(AN47="",0,IF(AN47&gt;=z4,w4,IF(AN47&gt;=z3,w3,IF(AN47&gt;=zEntry,w2,IF(AND(AN47&gt;=ExitZ,BI46&gt;0),w2,0)))))</f>
        <v>0</v>
      </c>
      <c r="BJ47" s="26" t="n">
        <f aca="false">IF(AO47="",0,IF(AO47&gt;=z4,w4,IF(AO47&gt;=z3,w3,IF(AO47&gt;=zEntry,w2,IF(AND(AO47&gt;=ExitZ,BJ46&gt;0),w2,0)))))</f>
        <v>0</v>
      </c>
      <c r="BK47" s="26" t="n">
        <f aca="false">IF(AP47="",0,IF(AP47&gt;=z4,w4,IF(AP47&gt;=z3,w3,IF(AP47&gt;=zEntry,w2,IF(AND(AP47&gt;=ExitZ,BK46&gt;0),w2,0)))))</f>
        <v>0</v>
      </c>
      <c r="BL47" s="26" t="n">
        <f aca="false">IF(AQ47="",0,IF(AQ47&gt;=z4,w4,IF(AQ47&gt;=z3,w3,IF(AQ47&gt;=zEntry,w2,IF(AND(AQ47&gt;=ExitZ,BL46&gt;0),w2,0)))))</f>
        <v>0</v>
      </c>
      <c r="BM47" s="23" t="n">
        <f aca="false">IF(EMFX_Data!X46&gt;=EMFX_Data!Y46,EMFX_Data!AE47-EMFX_Data!AF47,EMFX_Data!AF47-EMFX_Data!AE47)</f>
        <v>0.0925715907743494</v>
      </c>
      <c r="BN47" s="23" t="n">
        <f aca="false">IF(EMFX_Data!X46&gt;=EMFX_Data!Z46,EMFX_Data!AE47-EMFX_Data!AG47,EMFX_Data!AG47-EMFX_Data!AE47)</f>
        <v>0.0941436888668418</v>
      </c>
      <c r="BO47" s="23" t="n">
        <f aca="false">IF(EMFX_Data!X46&gt;=EMFX_Data!AA46,EMFX_Data!AE47-EMFX_Data!AH47,EMFX_Data!AH47-EMFX_Data!AE47)</f>
        <v>0.106208778473721</v>
      </c>
      <c r="BP47" s="23" t="n">
        <f aca="false">IF(EMFX_Data!X46&gt;=EMFX_Data!AB46,EMFX_Data!AE47-EMFX_Data!AI47,EMFX_Data!AI47-EMFX_Data!AE47)</f>
        <v>0.0822817173141327</v>
      </c>
      <c r="BQ47" s="23" t="n">
        <f aca="false">IF(EMFX_Data!X46&gt;=EMFX_Data!AC46,EMFX_Data!AE47-EMFX_Data!AJ47,EMFX_Data!AJ47-EMFX_Data!AE47)</f>
        <v>0.0551007266287634</v>
      </c>
      <c r="BR47" s="23" t="n">
        <f aca="false">IF(EMFX_Data!X46&gt;=EMFX_Data!AD46,EMFX_Data!AE47-EMFX_Data!AK47,EMFX_Data!AK47-EMFX_Data!AE47)</f>
        <v>0.083094539540723</v>
      </c>
      <c r="BS47" s="23" t="n">
        <f aca="false">IF(EMFX_Data!Y46&gt;=EMFX_Data!Z46,EMFX_Data!AF47-EMFX_Data!AG47,EMFX_Data!AG47-EMFX_Data!AF47)</f>
        <v>-0.00157209809249242</v>
      </c>
      <c r="BT47" s="23" t="n">
        <f aca="false">IF(EMFX_Data!Y46&gt;=EMFX_Data!AA46,EMFX_Data!AF47-EMFX_Data!AH47,EMFX_Data!AH47-EMFX_Data!AF47)</f>
        <v>-0.0136371876993719</v>
      </c>
      <c r="BU47" s="23" t="n">
        <f aca="false">IF(EMFX_Data!Y46&gt;=EMFX_Data!AB46,EMFX_Data!AF47-EMFX_Data!AI47,EMFX_Data!AI47-EMFX_Data!AF47)</f>
        <v>-0.0102898734602167</v>
      </c>
      <c r="BV47" s="23" t="n">
        <f aca="false">IF(EMFX_Data!Y46&gt;=EMFX_Data!AC46,EMFX_Data!AF47-EMFX_Data!AJ47,EMFX_Data!AJ47-EMFX_Data!AF47)</f>
        <v>-0.037470864145586</v>
      </c>
      <c r="BW47" s="23" t="n">
        <f aca="false">IF(EMFX_Data!Y46&gt;=EMFX_Data!AD46,EMFX_Data!AF47-EMFX_Data!AK47,EMFX_Data!AK47-EMFX_Data!AF47)</f>
        <v>-0.00947705123362635</v>
      </c>
      <c r="BX47" s="23" t="n">
        <f aca="false">IF(EMFX_Data!Z46&gt;=EMFX_Data!AA46,EMFX_Data!AG47-EMFX_Data!AH47,EMFX_Data!AH47-EMFX_Data!AG47)</f>
        <v>-0.0120650896068794</v>
      </c>
      <c r="BY47" s="23" t="n">
        <f aca="false">IF(EMFX_Data!Z46&gt;=EMFX_Data!AB46,EMFX_Data!AG47-EMFX_Data!AI47,EMFX_Data!AI47-EMFX_Data!AG47)</f>
        <v>-0.0118619715527091</v>
      </c>
      <c r="BZ47" s="23" t="n">
        <f aca="false">IF(EMFX_Data!Z46&gt;=EMFX_Data!AC46,EMFX_Data!AG47-EMFX_Data!AJ47,EMFX_Data!AJ47-EMFX_Data!AG47)</f>
        <v>-0.0390429622380784</v>
      </c>
      <c r="CA47" s="23" t="n">
        <f aca="false">IF(EMFX_Data!Z46&gt;=EMFX_Data!AD46,EMFX_Data!AG47-EMFX_Data!AK47,EMFX_Data!AK47-EMFX_Data!AG47)</f>
        <v>-0.0110491493261188</v>
      </c>
      <c r="CB47" s="23" t="n">
        <f aca="false">IF(EMFX_Data!AA46&gt;=EMFX_Data!AB46,EMFX_Data!AH47-EMFX_Data!AI47,EMFX_Data!AI47-EMFX_Data!AH47)</f>
        <v>-0.0239270611595885</v>
      </c>
      <c r="CC47" s="23" t="n">
        <f aca="false">IF(EMFX_Data!AA46&gt;=EMFX_Data!AC46,EMFX_Data!AH47-EMFX_Data!AJ47,EMFX_Data!AJ47-EMFX_Data!AH47)</f>
        <v>-0.0511080518449578</v>
      </c>
      <c r="CD47" s="23" t="n">
        <f aca="false">IF(EMFX_Data!AA46&gt;=EMFX_Data!AD46,EMFX_Data!AH47-EMFX_Data!AK47,EMFX_Data!AK47-EMFX_Data!AH47)</f>
        <v>-0.0231142389329982</v>
      </c>
      <c r="CE47" s="23" t="n">
        <f aca="false">IF(EMFX_Data!AB46&gt;=EMFX_Data!AC46,EMFX_Data!AI47-EMFX_Data!AJ47,EMFX_Data!AJ47-EMFX_Data!AI47)</f>
        <v>0.0271809906853693</v>
      </c>
      <c r="CF47" s="23" t="n">
        <f aca="false">IF(EMFX_Data!AB46&gt;=EMFX_Data!AD46,EMFX_Data!AI47-EMFX_Data!AK47,EMFX_Data!AK47-EMFX_Data!AI47)</f>
        <v>0.000812822226590309</v>
      </c>
      <c r="CG47" s="23" t="n">
        <f aca="false">IF(EMFX_Data!AC46&gt;=EMFX_Data!AD46,EMFX_Data!AJ47-EMFX_Data!AK47,EMFX_Data!AK47-EMFX_Data!AJ47)</f>
        <v>0.0279938129119596</v>
      </c>
      <c r="CH47" s="27" t="n">
        <f aca="false">IF(ROW()&lt;4+VolLB,"",STDEV(INDEX($BM:$BM,ROW()-VolLB+1):INDEX($BM:$BM,ROW()))*SQRT(12))</f>
        <v>0.170497141326334</v>
      </c>
      <c r="CI47" s="27" t="n">
        <f aca="false">IF(ROW()&lt;4+VolLB,"",STDEV(INDEX($BN:$BN,ROW()-VolLB+1):INDEX($BN:$BN,ROW()))*SQRT(12))</f>
        <v>0.176337703363841</v>
      </c>
      <c r="CJ47" s="27" t="n">
        <f aca="false">IF(ROW()&lt;4+VolLB,"",STDEV(INDEX($BO:$BO,ROW()-VolLB+1):INDEX($BO:$BO,ROW()))*SQRT(12))</f>
        <v>0.183229244335142</v>
      </c>
      <c r="CK47" s="27" t="n">
        <f aca="false">IF(ROW()&lt;4+VolLB,"",STDEV(INDEX($BP:$BP,ROW()-VolLB+1):INDEX($BP:$BP,ROW()))*SQRT(12))</f>
        <v>0.178639214271948</v>
      </c>
      <c r="CL47" s="27" t="n">
        <f aca="false">IF(ROW()&lt;4+VolLB,"",STDEV(INDEX($BQ:$BQ,ROW()-VolLB+1):INDEX($BQ:$BQ,ROW()))*SQRT(12))</f>
        <v>0.129376888883401</v>
      </c>
      <c r="CM47" s="27" t="n">
        <f aca="false">IF(ROW()&lt;4+VolLB,"",STDEV(INDEX($BR:$BR,ROW()-VolLB+1):INDEX($BR:$BR,ROW()))*SQRT(12))</f>
        <v>0.212748525603608</v>
      </c>
      <c r="CN47" s="27" t="n">
        <f aca="false">IF(ROW()&lt;4+VolLB,"",STDEV(INDEX($BS:$BS,ROW()-VolLB+1):INDEX($BS:$BS,ROW()))*SQRT(12))</f>
        <v>0.180859211773712</v>
      </c>
      <c r="CO47" s="27" t="n">
        <f aca="false">IF(ROW()&lt;4+VolLB,"",STDEV(INDEX($BT:$BT,ROW()-VolLB+1):INDEX($BT:$BT,ROW()))*SQRT(12))</f>
        <v>0.162809432822532</v>
      </c>
      <c r="CP47" s="27" t="n">
        <f aca="false">IF(ROW()&lt;4+VolLB,"",STDEV(INDEX($BU:$BU,ROW()-VolLB+1):INDEX($BU:$BU,ROW()))*SQRT(12))</f>
        <v>0.160452715749688</v>
      </c>
      <c r="CQ47" s="27" t="n">
        <f aca="false">IF(ROW()&lt;4+VolLB,"",STDEV(INDEX($BV:$BV,ROW()-VolLB+1):INDEX($BV:$BV,ROW()))*SQRT(12))</f>
        <v>0.145866513485474</v>
      </c>
      <c r="CR47" s="27" t="n">
        <f aca="false">IF(ROW()&lt;4+VolLB,"",STDEV(INDEX($BW:$BW,ROW()-VolLB+1):INDEX($BW:$BW,ROW()))*SQRT(12))</f>
        <v>0.144822053747622</v>
      </c>
      <c r="CS47" s="27" t="n">
        <f aca="false">IF(ROW()&lt;4+VolLB,"",STDEV(INDEX($BX:$BX,ROW()-VolLB+1):INDEX($BX:$BX,ROW()))*SQRT(12))</f>
        <v>0.163902882102905</v>
      </c>
      <c r="CT47" s="27" t="n">
        <f aca="false">IF(ROW()&lt;4+VolLB,"",STDEV(INDEX($BY:$BY,ROW()-VolLB+1):INDEX($BY:$BY,ROW()))*SQRT(12))</f>
        <v>0.16469724077329</v>
      </c>
      <c r="CU47" s="27" t="n">
        <f aca="false">IF(ROW()&lt;4+VolLB,"",STDEV(INDEX($BZ:$BZ,ROW()-VolLB+1):INDEX($BZ:$BZ,ROW()))*SQRT(12))</f>
        <v>0.168900940747993</v>
      </c>
      <c r="CV47" s="27" t="n">
        <f aca="false">IF(ROW()&lt;4+VolLB,"",STDEV(INDEX($CA:$CA,ROW()-VolLB+1):INDEX($CA:$CA,ROW()))*SQRT(12))</f>
        <v>0.216998049534189</v>
      </c>
      <c r="CW47" s="27" t="n">
        <f aca="false">IF(ROW()&lt;4+VolLB,"",STDEV(INDEX($CB:$CB,ROW()-VolLB+1):INDEX($CB:$CB,ROW()))*SQRT(12))</f>
        <v>0.161334130755986</v>
      </c>
      <c r="CX47" s="27" t="n">
        <f aca="false">IF(ROW()&lt;4+VolLB,"",STDEV(INDEX($CC:$CC,ROW()-VolLB+1):INDEX($CC:$CC,ROW()))*SQRT(12))</f>
        <v>0.158083709419839</v>
      </c>
      <c r="CY47" s="27" t="n">
        <f aca="false">IF(ROW()&lt;4+VolLB,"",STDEV(INDEX($CD:$CD,ROW()-VolLB+1):INDEX($CD:$CD,ROW()))*SQRT(12))</f>
        <v>0.180015663308714</v>
      </c>
      <c r="CZ47" s="27" t="n">
        <f aca="false">IF(ROW()&lt;4+VolLB,"",STDEV(INDEX($CE:$CE,ROW()-VolLB+1):INDEX($CE:$CE,ROW()))*SQRT(12))</f>
        <v>0.161737691355044</v>
      </c>
      <c r="DA47" s="27" t="n">
        <f aca="false">IF(ROW()&lt;4+VolLB,"",STDEV(INDEX($CF:$CF,ROW()-VolLB+1):INDEX($CF:$CF,ROW()))*SQRT(12))</f>
        <v>0.160697888180015</v>
      </c>
      <c r="DB47" s="27" t="n">
        <f aca="false">IF(ROW()&lt;4+VolLB,"",STDEV(INDEX($CG:$CG,ROW()-VolLB+1):INDEX($CG:$CG,ROW()))*SQRT(12))</f>
        <v>0.161734080893705</v>
      </c>
      <c r="DC47" s="26" t="n">
        <f aca="false">IF(OR(AR47=0,CH47="",CH47=0),0,AR47*MIN(MaxScal,TgtVol/CH47))</f>
        <v>0</v>
      </c>
      <c r="DD47" s="26" t="n">
        <f aca="false">IF(OR(AS47=0,CI47="",CI47=0),0,AS47*MIN(MaxScal,TgtVol/CI47))</f>
        <v>0</v>
      </c>
      <c r="DE47" s="26" t="n">
        <f aca="false">IF(OR(AT47=0,CJ47="",CJ47=0),0,AT47*MIN(MaxScal,TgtVol/CJ47))</f>
        <v>0</v>
      </c>
      <c r="DF47" s="26" t="n">
        <f aca="false">IF(OR(AU47=0,CK47="",CK47=0),0,AU47*MIN(MaxScal,TgtVol/CK47))</f>
        <v>0</v>
      </c>
      <c r="DG47" s="26" t="n">
        <f aca="false">IF(OR(AV47=0,CL47="",CL47=0),0,AV47*MIN(MaxScal,TgtVol/CL47))</f>
        <v>0</v>
      </c>
      <c r="DH47" s="26" t="n">
        <f aca="false">IF(OR(AW47=0,CM47="",CM47=0),0,AW47*MIN(MaxScal,TgtVol/CM47))</f>
        <v>0</v>
      </c>
      <c r="DI47" s="26" t="n">
        <f aca="false">IF(OR(AX47=0,CN47="",CN47=0),0,AX47*MIN(MaxScal,TgtVol/CN47))</f>
        <v>0</v>
      </c>
      <c r="DJ47" s="26" t="n">
        <f aca="false">IF(OR(AY47=0,CO47="",CO47=0),0,AY47*MIN(MaxScal,TgtVol/CO47))</f>
        <v>0</v>
      </c>
      <c r="DK47" s="26" t="n">
        <f aca="false">IF(OR(AZ47=0,CP47="",CP47=0),0,AZ47*MIN(MaxScal,TgtVol/CP47))</f>
        <v>0</v>
      </c>
      <c r="DL47" s="26" t="n">
        <f aca="false">IF(OR(BA47=0,CQ47="",CQ47=0),0,BA47*MIN(MaxScal,TgtVol/CQ47))</f>
        <v>0</v>
      </c>
      <c r="DM47" s="26" t="n">
        <f aca="false">IF(OR(BB47=0,CR47="",CR47=0),0,BB47*MIN(MaxScal,TgtVol/CR47))</f>
        <v>0</v>
      </c>
      <c r="DN47" s="26" t="n">
        <f aca="false">IF(OR(BC47=0,CS47="",CS47=0),0,BC47*MIN(MaxScal,TgtVol/CS47))</f>
        <v>0</v>
      </c>
      <c r="DO47" s="26" t="n">
        <f aca="false">IF(OR(BD47=0,CT47="",CT47=0),0,BD47*MIN(MaxScal,TgtVol/CT47))</f>
        <v>0</v>
      </c>
      <c r="DP47" s="26" t="n">
        <f aca="false">IF(OR(BE47=0,CU47="",CU47=0),0,BE47*MIN(MaxScal,TgtVol/CU47))</f>
        <v>0</v>
      </c>
      <c r="DQ47" s="26" t="n">
        <f aca="false">IF(OR(BF47=0,CV47="",CV47=0),0,BF47*MIN(MaxScal,TgtVol/CV47))</f>
        <v>0</v>
      </c>
      <c r="DR47" s="26" t="n">
        <f aca="false">IF(OR(BG47=0,CW47="",CW47=0),0,BG47*MIN(MaxScal,TgtVol/CW47))</f>
        <v>0</v>
      </c>
      <c r="DS47" s="26" t="n">
        <f aca="false">IF(OR(BH47=0,CX47="",CX47=0),0,BH47*MIN(MaxScal,TgtVol/CX47))</f>
        <v>0</v>
      </c>
      <c r="DT47" s="26" t="n">
        <f aca="false">IF(OR(BI47=0,CY47="",CY47=0),0,BI47*MIN(MaxScal,TgtVol/CY47))</f>
        <v>0</v>
      </c>
      <c r="DU47" s="26" t="n">
        <f aca="false">IF(OR(BJ47=0,CZ47="",CZ47=0),0,BJ47*MIN(MaxScal,TgtVol/CZ47))</f>
        <v>0</v>
      </c>
      <c r="DV47" s="26" t="n">
        <f aca="false">IF(OR(BK47=0,DA47="",DA47=0),0,BK47*MIN(MaxScal,TgtVol/DA47))</f>
        <v>0</v>
      </c>
      <c r="DW47" s="26" t="n">
        <f aca="false">IF(OR(BL47=0,DB47="",DB47=0),0,BL47*MIN(MaxScal,TgtVol/DB47))</f>
        <v>0</v>
      </c>
      <c r="DX47" s="28" t="n">
        <f aca="false">IFERROR(DC46*BM47,"")</f>
        <v>0</v>
      </c>
      <c r="DY47" s="28" t="n">
        <f aca="false">IFERROR(DD46*BN47,"")</f>
        <v>0</v>
      </c>
      <c r="DZ47" s="28" t="n">
        <f aca="false">IFERROR(DE46*BO47,"")</f>
        <v>0</v>
      </c>
      <c r="EA47" s="28" t="n">
        <f aca="false">IFERROR(DF46*BP47,"")</f>
        <v>0</v>
      </c>
      <c r="EB47" s="28" t="n">
        <f aca="false">IFERROR(DG46*BQ47,"")</f>
        <v>0</v>
      </c>
      <c r="EC47" s="28" t="n">
        <f aca="false">IFERROR(DH46*BR47,"")</f>
        <v>0</v>
      </c>
      <c r="ED47" s="28" t="n">
        <f aca="false">IFERROR(DI46*BS47,"")</f>
        <v>-0</v>
      </c>
      <c r="EE47" s="28" t="n">
        <f aca="false">IFERROR(DJ46*BT47,"")</f>
        <v>-0</v>
      </c>
      <c r="EF47" s="28" t="n">
        <f aca="false">IFERROR(DK46*BU47,"")</f>
        <v>-0</v>
      </c>
      <c r="EG47" s="28" t="n">
        <f aca="false">IFERROR(DL46*BV47,"")</f>
        <v>-0</v>
      </c>
      <c r="EH47" s="28" t="n">
        <f aca="false">IFERROR(DM46*BW47,"")</f>
        <v>-0</v>
      </c>
      <c r="EI47" s="28" t="n">
        <f aca="false">IFERROR(DN46*BX47,"")</f>
        <v>-0</v>
      </c>
      <c r="EJ47" s="28" t="n">
        <f aca="false">IFERROR(DO46*BY47,"")</f>
        <v>-0</v>
      </c>
      <c r="EK47" s="28" t="n">
        <f aca="false">IFERROR(DP46*BZ47,"")</f>
        <v>-0</v>
      </c>
      <c r="EL47" s="28" t="n">
        <f aca="false">IFERROR(DQ46*CA47,"")</f>
        <v>-0</v>
      </c>
      <c r="EM47" s="28" t="n">
        <f aca="false">IFERROR(DR46*CB47,"")</f>
        <v>-0</v>
      </c>
      <c r="EN47" s="28" t="n">
        <f aca="false">IFERROR(DS46*CC47,"")</f>
        <v>-0</v>
      </c>
      <c r="EO47" s="28" t="n">
        <f aca="false">IFERROR(DT46*CD47,"")</f>
        <v>-0</v>
      </c>
      <c r="EP47" s="28" t="n">
        <f aca="false">IFERROR(DU46*CE47,"")</f>
        <v>0</v>
      </c>
      <c r="EQ47" s="28" t="n">
        <f aca="false">IFERROR(DV46*CF47,"")</f>
        <v>0</v>
      </c>
      <c r="ER47" s="28" t="n">
        <f aca="false">IFERROR(DW46*CG47,"")</f>
        <v>0</v>
      </c>
      <c r="ES47" s="28" t="n">
        <f aca="false">IF(ROW()=4,"",SUM(DX47:ER47))</f>
        <v>0</v>
      </c>
      <c r="ET47" s="29" t="n">
        <f aca="false">COUNTIF(AR47:BL47,"&gt;0")</f>
        <v>0</v>
      </c>
    </row>
    <row r="48" customFormat="false" ht="15" hidden="false" customHeight="false" outlineLevel="0" collapsed="false">
      <c r="A48" s="19" t="n">
        <v>39355</v>
      </c>
      <c r="B48" s="23" t="n">
        <f aca="false">ABS(EMFX_Data!X48-EMFX_Data!Y48)</f>
        <v>0.0196009809150182</v>
      </c>
      <c r="C48" s="23" t="n">
        <f aca="false">ABS(EMFX_Data!X48-EMFX_Data!Z48)</f>
        <v>0.0414106756905532</v>
      </c>
      <c r="D48" s="23" t="n">
        <f aca="false">ABS(EMFX_Data!X48-EMFX_Data!AA48)</f>
        <v>0.0829661523629302</v>
      </c>
      <c r="E48" s="23" t="n">
        <f aca="false">ABS(EMFX_Data!X48-EMFX_Data!AB48)</f>
        <v>0.0495060387701898</v>
      </c>
      <c r="F48" s="23" t="n">
        <f aca="false">ABS(EMFX_Data!X48-EMFX_Data!AC48)</f>
        <v>0.0043051944281487</v>
      </c>
      <c r="G48" s="23" t="n">
        <f aca="false">ABS(EMFX_Data!X48-EMFX_Data!AD48)</f>
        <v>0.105037762733885</v>
      </c>
      <c r="H48" s="23" t="n">
        <f aca="false">ABS(EMFX_Data!Y48-EMFX_Data!Z48)</f>
        <v>0.0218096947755351</v>
      </c>
      <c r="I48" s="23" t="n">
        <f aca="false">ABS(EMFX_Data!Y48-EMFX_Data!AA48)</f>
        <v>0.063365171447912</v>
      </c>
      <c r="J48" s="23" t="n">
        <f aca="false">ABS(EMFX_Data!Y48-EMFX_Data!AB48)</f>
        <v>0.0299050578551716</v>
      </c>
      <c r="K48" s="23" t="n">
        <f aca="false">ABS(EMFX_Data!Y48-EMFX_Data!AC48)</f>
        <v>0.0239061753431669</v>
      </c>
      <c r="L48" s="23" t="n">
        <f aca="false">ABS(EMFX_Data!Y48-EMFX_Data!AD48)</f>
        <v>0.124638743648903</v>
      </c>
      <c r="M48" s="23" t="n">
        <f aca="false">ABS(EMFX_Data!Z48-EMFX_Data!AA48)</f>
        <v>0.0415554766723769</v>
      </c>
      <c r="N48" s="23" t="n">
        <f aca="false">ABS(EMFX_Data!Z48-EMFX_Data!AB48)</f>
        <v>0.00809536307963654</v>
      </c>
      <c r="O48" s="23" t="n">
        <f aca="false">ABS(EMFX_Data!Z48-EMFX_Data!AC48)</f>
        <v>0.0457158701187019</v>
      </c>
      <c r="P48" s="23" t="n">
        <f aca="false">ABS(EMFX_Data!Z48-EMFX_Data!AD48)</f>
        <v>0.146448438424438</v>
      </c>
      <c r="Q48" s="23" t="n">
        <f aca="false">ABS(EMFX_Data!AA48-EMFX_Data!AB48)</f>
        <v>0.0334601135927404</v>
      </c>
      <c r="R48" s="23" t="n">
        <f aca="false">ABS(EMFX_Data!AA48-EMFX_Data!AC48)</f>
        <v>0.0872713467910788</v>
      </c>
      <c r="S48" s="23" t="n">
        <f aca="false">ABS(EMFX_Data!AA48-EMFX_Data!AD48)</f>
        <v>0.188003915096815</v>
      </c>
      <c r="T48" s="23" t="n">
        <f aca="false">ABS(EMFX_Data!AB48-EMFX_Data!AC48)</f>
        <v>0.0538112331983385</v>
      </c>
      <c r="U48" s="23" t="n">
        <f aca="false">ABS(EMFX_Data!AB48-EMFX_Data!AD48)</f>
        <v>0.154543801504075</v>
      </c>
      <c r="V48" s="23" t="n">
        <f aca="false">ABS(EMFX_Data!AC48-EMFX_Data!AD48)</f>
        <v>0.100732568305737</v>
      </c>
      <c r="W48" s="26" t="str">
        <f aca="false">IF(ROW()&lt;4+MinObs-1,"",IFERROR((B48-AVERAGE(B$4:B48))/STDEV(B$4:B48),""))</f>
        <v/>
      </c>
      <c r="X48" s="26" t="str">
        <f aca="false">IF(ROW()&lt;4+MinObs-1,"",IFERROR((C48-AVERAGE(C$4:C48))/STDEV(C$4:C48),""))</f>
        <v/>
      </c>
      <c r="Y48" s="26" t="str">
        <f aca="false">IF(ROW()&lt;4+MinObs-1,"",IFERROR((D48-AVERAGE(D$4:D48))/STDEV(D$4:D48),""))</f>
        <v/>
      </c>
      <c r="Z48" s="26" t="str">
        <f aca="false">IF(ROW()&lt;4+MinObs-1,"",IFERROR((E48-AVERAGE(E$4:E48))/STDEV(E$4:E48),""))</f>
        <v/>
      </c>
      <c r="AA48" s="26" t="str">
        <f aca="false">IF(ROW()&lt;4+MinObs-1,"",IFERROR((F48-AVERAGE(F$4:F48))/STDEV(F$4:F48),""))</f>
        <v/>
      </c>
      <c r="AB48" s="26" t="str">
        <f aca="false">IF(ROW()&lt;4+MinObs-1,"",IFERROR((G48-AVERAGE(G$4:G48))/STDEV(G$4:G48),""))</f>
        <v/>
      </c>
      <c r="AC48" s="26" t="str">
        <f aca="false">IF(ROW()&lt;4+MinObs-1,"",IFERROR((H48-AVERAGE(H$4:H48))/STDEV(H$4:H48),""))</f>
        <v/>
      </c>
      <c r="AD48" s="26" t="str">
        <f aca="false">IF(ROW()&lt;4+MinObs-1,"",IFERROR((I48-AVERAGE(I$4:I48))/STDEV(I$4:I48),""))</f>
        <v/>
      </c>
      <c r="AE48" s="26" t="str">
        <f aca="false">IF(ROW()&lt;4+MinObs-1,"",IFERROR((J48-AVERAGE(J$4:J48))/STDEV(J$4:J48),""))</f>
        <v/>
      </c>
      <c r="AF48" s="26" t="str">
        <f aca="false">IF(ROW()&lt;4+MinObs-1,"",IFERROR((K48-AVERAGE(K$4:K48))/STDEV(K$4:K48),""))</f>
        <v/>
      </c>
      <c r="AG48" s="26" t="str">
        <f aca="false">IF(ROW()&lt;4+MinObs-1,"",IFERROR((L48-AVERAGE(L$4:L48))/STDEV(L$4:L48),""))</f>
        <v/>
      </c>
      <c r="AH48" s="26" t="str">
        <f aca="false">IF(ROW()&lt;4+MinObs-1,"",IFERROR((M48-AVERAGE(M$4:M48))/STDEV(M$4:M48),""))</f>
        <v/>
      </c>
      <c r="AI48" s="26" t="str">
        <f aca="false">IF(ROW()&lt;4+MinObs-1,"",IFERROR((N48-AVERAGE(N$4:N48))/STDEV(N$4:N48),""))</f>
        <v/>
      </c>
      <c r="AJ48" s="26" t="str">
        <f aca="false">IF(ROW()&lt;4+MinObs-1,"",IFERROR((O48-AVERAGE(O$4:O48))/STDEV(O$4:O48),""))</f>
        <v/>
      </c>
      <c r="AK48" s="26" t="str">
        <f aca="false">IF(ROW()&lt;4+MinObs-1,"",IFERROR((P48-AVERAGE(P$4:P48))/STDEV(P$4:P48),""))</f>
        <v/>
      </c>
      <c r="AL48" s="26" t="str">
        <f aca="false">IF(ROW()&lt;4+MinObs-1,"",IFERROR((Q48-AVERAGE(Q$4:Q48))/STDEV(Q$4:Q48),""))</f>
        <v/>
      </c>
      <c r="AM48" s="26" t="str">
        <f aca="false">IF(ROW()&lt;4+MinObs-1,"",IFERROR((R48-AVERAGE(R$4:R48))/STDEV(R$4:R48),""))</f>
        <v/>
      </c>
      <c r="AN48" s="26" t="str">
        <f aca="false">IF(ROW()&lt;4+MinObs-1,"",IFERROR((S48-AVERAGE(S$4:S48))/STDEV(S$4:S48),""))</f>
        <v/>
      </c>
      <c r="AO48" s="26" t="str">
        <f aca="false">IF(ROW()&lt;4+MinObs-1,"",IFERROR((T48-AVERAGE(T$4:T48))/STDEV(T$4:T48),""))</f>
        <v/>
      </c>
      <c r="AP48" s="26" t="str">
        <f aca="false">IF(ROW()&lt;4+MinObs-1,"",IFERROR((U48-AVERAGE(U$4:U48))/STDEV(U$4:U48),""))</f>
        <v/>
      </c>
      <c r="AQ48" s="26" t="str">
        <f aca="false">IF(ROW()&lt;4+MinObs-1,"",IFERROR((V48-AVERAGE(V$4:V48))/STDEV(V$4:V48),""))</f>
        <v/>
      </c>
      <c r="AR48" s="26" t="n">
        <f aca="false">IF(W48="",0,IF(W48&gt;=z4,w4,IF(W48&gt;=z3,w3,IF(W48&gt;=zEntry,w2,IF(AND(W48&gt;=ExitZ,AR47&gt;0),w2,0)))))</f>
        <v>0</v>
      </c>
      <c r="AS48" s="26" t="n">
        <f aca="false">IF(X48="",0,IF(X48&gt;=z4,w4,IF(X48&gt;=z3,w3,IF(X48&gt;=zEntry,w2,IF(AND(X48&gt;=ExitZ,AS47&gt;0),w2,0)))))</f>
        <v>0</v>
      </c>
      <c r="AT48" s="26" t="n">
        <f aca="false">IF(Y48="",0,IF(Y48&gt;=z4,w4,IF(Y48&gt;=z3,w3,IF(Y48&gt;=zEntry,w2,IF(AND(Y48&gt;=ExitZ,AT47&gt;0),w2,0)))))</f>
        <v>0</v>
      </c>
      <c r="AU48" s="26" t="n">
        <f aca="false">IF(Z48="",0,IF(Z48&gt;=z4,w4,IF(Z48&gt;=z3,w3,IF(Z48&gt;=zEntry,w2,IF(AND(Z48&gt;=ExitZ,AU47&gt;0),w2,0)))))</f>
        <v>0</v>
      </c>
      <c r="AV48" s="26" t="n">
        <f aca="false">IF(AA48="",0,IF(AA48&gt;=z4,w4,IF(AA48&gt;=z3,w3,IF(AA48&gt;=zEntry,w2,IF(AND(AA48&gt;=ExitZ,AV47&gt;0),w2,0)))))</f>
        <v>0</v>
      </c>
      <c r="AW48" s="26" t="n">
        <f aca="false">IF(AB48="",0,IF(AB48&gt;=z4,w4,IF(AB48&gt;=z3,w3,IF(AB48&gt;=zEntry,w2,IF(AND(AB48&gt;=ExitZ,AW47&gt;0),w2,0)))))</f>
        <v>0</v>
      </c>
      <c r="AX48" s="26" t="n">
        <f aca="false">IF(AC48="",0,IF(AC48&gt;=z4,w4,IF(AC48&gt;=z3,w3,IF(AC48&gt;=zEntry,w2,IF(AND(AC48&gt;=ExitZ,AX47&gt;0),w2,0)))))</f>
        <v>0</v>
      </c>
      <c r="AY48" s="26" t="n">
        <f aca="false">IF(AD48="",0,IF(AD48&gt;=z4,w4,IF(AD48&gt;=z3,w3,IF(AD48&gt;=zEntry,w2,IF(AND(AD48&gt;=ExitZ,AY47&gt;0),w2,0)))))</f>
        <v>0</v>
      </c>
      <c r="AZ48" s="26" t="n">
        <f aca="false">IF(AE48="",0,IF(AE48&gt;=z4,w4,IF(AE48&gt;=z3,w3,IF(AE48&gt;=zEntry,w2,IF(AND(AE48&gt;=ExitZ,AZ47&gt;0),w2,0)))))</f>
        <v>0</v>
      </c>
      <c r="BA48" s="26" t="n">
        <f aca="false">IF(AF48="",0,IF(AF48&gt;=z4,w4,IF(AF48&gt;=z3,w3,IF(AF48&gt;=zEntry,w2,IF(AND(AF48&gt;=ExitZ,BA47&gt;0),w2,0)))))</f>
        <v>0</v>
      </c>
      <c r="BB48" s="26" t="n">
        <f aca="false">IF(AG48="",0,IF(AG48&gt;=z4,w4,IF(AG48&gt;=z3,w3,IF(AG48&gt;=zEntry,w2,IF(AND(AG48&gt;=ExitZ,BB47&gt;0),w2,0)))))</f>
        <v>0</v>
      </c>
      <c r="BC48" s="26" t="n">
        <f aca="false">IF(AH48="",0,IF(AH48&gt;=z4,w4,IF(AH48&gt;=z3,w3,IF(AH48&gt;=zEntry,w2,IF(AND(AH48&gt;=ExitZ,BC47&gt;0),w2,0)))))</f>
        <v>0</v>
      </c>
      <c r="BD48" s="26" t="n">
        <f aca="false">IF(AI48="",0,IF(AI48&gt;=z4,w4,IF(AI48&gt;=z3,w3,IF(AI48&gt;=zEntry,w2,IF(AND(AI48&gt;=ExitZ,BD47&gt;0),w2,0)))))</f>
        <v>0</v>
      </c>
      <c r="BE48" s="26" t="n">
        <f aca="false">IF(AJ48="",0,IF(AJ48&gt;=z4,w4,IF(AJ48&gt;=z3,w3,IF(AJ48&gt;=zEntry,w2,IF(AND(AJ48&gt;=ExitZ,BE47&gt;0),w2,0)))))</f>
        <v>0</v>
      </c>
      <c r="BF48" s="26" t="n">
        <f aca="false">IF(AK48="",0,IF(AK48&gt;=z4,w4,IF(AK48&gt;=z3,w3,IF(AK48&gt;=zEntry,w2,IF(AND(AK48&gt;=ExitZ,BF47&gt;0),w2,0)))))</f>
        <v>0</v>
      </c>
      <c r="BG48" s="26" t="n">
        <f aca="false">IF(AL48="",0,IF(AL48&gt;=z4,w4,IF(AL48&gt;=z3,w3,IF(AL48&gt;=zEntry,w2,IF(AND(AL48&gt;=ExitZ,BG47&gt;0),w2,0)))))</f>
        <v>0</v>
      </c>
      <c r="BH48" s="26" t="n">
        <f aca="false">IF(AM48="",0,IF(AM48&gt;=z4,w4,IF(AM48&gt;=z3,w3,IF(AM48&gt;=zEntry,w2,IF(AND(AM48&gt;=ExitZ,BH47&gt;0),w2,0)))))</f>
        <v>0</v>
      </c>
      <c r="BI48" s="26" t="n">
        <f aca="false">IF(AN48="",0,IF(AN48&gt;=z4,w4,IF(AN48&gt;=z3,w3,IF(AN48&gt;=zEntry,w2,IF(AND(AN48&gt;=ExitZ,BI47&gt;0),w2,0)))))</f>
        <v>0</v>
      </c>
      <c r="BJ48" s="26" t="n">
        <f aca="false">IF(AO48="",0,IF(AO48&gt;=z4,w4,IF(AO48&gt;=z3,w3,IF(AO48&gt;=zEntry,w2,IF(AND(AO48&gt;=ExitZ,BJ47&gt;0),w2,0)))))</f>
        <v>0</v>
      </c>
      <c r="BK48" s="26" t="n">
        <f aca="false">IF(AP48="",0,IF(AP48&gt;=z4,w4,IF(AP48&gt;=z3,w3,IF(AP48&gt;=zEntry,w2,IF(AND(AP48&gt;=ExitZ,BK47&gt;0),w2,0)))))</f>
        <v>0</v>
      </c>
      <c r="BL48" s="26" t="n">
        <f aca="false">IF(AQ48="",0,IF(AQ48&gt;=z4,w4,IF(AQ48&gt;=z3,w3,IF(AQ48&gt;=zEntry,w2,IF(AND(AQ48&gt;=ExitZ,BL47&gt;0),w2,0)))))</f>
        <v>0</v>
      </c>
      <c r="BM48" s="23" t="n">
        <f aca="false">IF(EMFX_Data!X47&gt;=EMFX_Data!Y47,EMFX_Data!AE48-EMFX_Data!AF48,EMFX_Data!AF48-EMFX_Data!AE48)</f>
        <v>-0.00707535827745407</v>
      </c>
      <c r="BN48" s="23" t="n">
        <f aca="false">IF(EMFX_Data!X47&gt;=EMFX_Data!Z47,EMFX_Data!AE48-EMFX_Data!AG48,EMFX_Data!AG48-EMFX_Data!AE48)</f>
        <v>0.0287648347265051</v>
      </c>
      <c r="BO48" s="23" t="n">
        <f aca="false">IF(EMFX_Data!X47&gt;=EMFX_Data!AA47,EMFX_Data!AE48-EMFX_Data!AH48,EMFX_Data!AH48-EMFX_Data!AE48)</f>
        <v>0.00498969756331968</v>
      </c>
      <c r="BP48" s="23" t="n">
        <f aca="false">IF(EMFX_Data!X47&gt;=EMFX_Data!AB47,EMFX_Data!AE48-EMFX_Data!AI48,EMFX_Data!AI48-EMFX_Data!AE48)</f>
        <v>0.0811420162769867</v>
      </c>
      <c r="BQ48" s="23" t="n">
        <f aca="false">IF(EMFX_Data!X47&gt;=EMFX_Data!AC47,EMFX_Data!AE48-EMFX_Data!AJ48,EMFX_Data!AJ48-EMFX_Data!AE48)</f>
        <v>0.0184232822654673</v>
      </c>
      <c r="BR48" s="23" t="n">
        <f aca="false">IF(EMFX_Data!X47&gt;=EMFX_Data!AD47,EMFX_Data!AE48-EMFX_Data!AK48,EMFX_Data!AK48-EMFX_Data!AE48)</f>
        <v>0.0155231300755322</v>
      </c>
      <c r="BS48" s="23" t="n">
        <f aca="false">IF(EMFX_Data!Y47&gt;=EMFX_Data!Z47,EMFX_Data!AF48-EMFX_Data!AG48,EMFX_Data!AG48-EMFX_Data!AF48)</f>
        <v>0.0358401930039592</v>
      </c>
      <c r="BT48" s="23" t="n">
        <f aca="false">IF(EMFX_Data!Y47&gt;=EMFX_Data!AA47,EMFX_Data!AF48-EMFX_Data!AH48,EMFX_Data!AH48-EMFX_Data!AF48)</f>
        <v>0.0120650558407738</v>
      </c>
      <c r="BU48" s="23" t="n">
        <f aca="false">IF(EMFX_Data!Y47&gt;=EMFX_Data!AB47,EMFX_Data!AF48-EMFX_Data!AI48,EMFX_Data!AI48-EMFX_Data!AF48)</f>
        <v>0.0740666579995326</v>
      </c>
      <c r="BV48" s="23" t="n">
        <f aca="false">IF(EMFX_Data!Y47&gt;=EMFX_Data!AC47,EMFX_Data!AF48-EMFX_Data!AJ48,EMFX_Data!AJ48-EMFX_Data!AF48)</f>
        <v>0.0113479239880132</v>
      </c>
      <c r="BW48" s="23" t="n">
        <f aca="false">IF(EMFX_Data!Y47&gt;=EMFX_Data!AD47,EMFX_Data!AF48-EMFX_Data!AK48,EMFX_Data!AK48-EMFX_Data!AF48)</f>
        <v>0.00844777179807809</v>
      </c>
      <c r="BX48" s="23" t="n">
        <f aca="false">IF(EMFX_Data!Z47&gt;=EMFX_Data!AA47,EMFX_Data!AG48-EMFX_Data!AH48,EMFX_Data!AH48-EMFX_Data!AG48)</f>
        <v>-0.0237751371631854</v>
      </c>
      <c r="BY48" s="23" t="n">
        <f aca="false">IF(EMFX_Data!Z47&gt;=EMFX_Data!AB47,EMFX_Data!AG48-EMFX_Data!AI48,EMFX_Data!AI48-EMFX_Data!AG48)</f>
        <v>0.109906851003492</v>
      </c>
      <c r="BZ48" s="23" t="n">
        <f aca="false">IF(EMFX_Data!Z47&gt;=EMFX_Data!AC47,EMFX_Data!AG48-EMFX_Data!AJ48,EMFX_Data!AJ48-EMFX_Data!AG48)</f>
        <v>0.0471881169919724</v>
      </c>
      <c r="CA48" s="23" t="n">
        <f aca="false">IF(EMFX_Data!Z47&gt;=EMFX_Data!AD47,EMFX_Data!AG48-EMFX_Data!AK48,EMFX_Data!AK48-EMFX_Data!AG48)</f>
        <v>0.0442879648020373</v>
      </c>
      <c r="CB48" s="23" t="n">
        <f aca="false">IF(EMFX_Data!AA47&gt;=EMFX_Data!AB47,EMFX_Data!AH48-EMFX_Data!AI48,EMFX_Data!AI48-EMFX_Data!AH48)</f>
        <v>0.0861317138403064</v>
      </c>
      <c r="CC48" s="23" t="n">
        <f aca="false">IF(EMFX_Data!AA47&gt;=EMFX_Data!AC47,EMFX_Data!AH48-EMFX_Data!AJ48,EMFX_Data!AJ48-EMFX_Data!AH48)</f>
        <v>0.0234129798287869</v>
      </c>
      <c r="CD48" s="23" t="n">
        <f aca="false">IF(EMFX_Data!AA47&gt;=EMFX_Data!AD47,EMFX_Data!AH48-EMFX_Data!AK48,EMFX_Data!AK48-EMFX_Data!AH48)</f>
        <v>0.0205128276388518</v>
      </c>
      <c r="CE48" s="23" t="n">
        <f aca="false">IF(EMFX_Data!AB47&gt;=EMFX_Data!AC47,EMFX_Data!AI48-EMFX_Data!AJ48,EMFX_Data!AJ48-EMFX_Data!AI48)</f>
        <v>-0.0627187340115194</v>
      </c>
      <c r="CF48" s="23" t="n">
        <f aca="false">IF(EMFX_Data!AB47&gt;=EMFX_Data!AD47,EMFX_Data!AI48-EMFX_Data!AK48,EMFX_Data!AK48-EMFX_Data!AI48)</f>
        <v>-0.0656188862014545</v>
      </c>
      <c r="CG48" s="23" t="n">
        <f aca="false">IF(EMFX_Data!AC47&gt;=EMFX_Data!AD47,EMFX_Data!AJ48-EMFX_Data!AK48,EMFX_Data!AK48-EMFX_Data!AJ48)</f>
        <v>-0.0029001521899351</v>
      </c>
      <c r="CH48" s="27" t="n">
        <f aca="false">IF(ROW()&lt;4+VolLB,"",STDEV(INDEX($BM:$BM,ROW()-VolLB+1):INDEX($BM:$BM,ROW()))*SQRT(12))</f>
        <v>0.160997905234524</v>
      </c>
      <c r="CI48" s="27" t="n">
        <f aca="false">IF(ROW()&lt;4+VolLB,"",STDEV(INDEX($BN:$BN,ROW()-VolLB+1):INDEX($BN:$BN,ROW()))*SQRT(12))</f>
        <v>0.175916867053225</v>
      </c>
      <c r="CJ48" s="27" t="n">
        <f aca="false">IF(ROW()&lt;4+VolLB,"",STDEV(INDEX($BO:$BO,ROW()-VolLB+1):INDEX($BO:$BO,ROW()))*SQRT(12))</f>
        <v>0.180459540237816</v>
      </c>
      <c r="CK48" s="27" t="n">
        <f aca="false">IF(ROW()&lt;4+VolLB,"",STDEV(INDEX($BP:$BP,ROW()-VolLB+1):INDEX($BP:$BP,ROW()))*SQRT(12))</f>
        <v>0.182284142415588</v>
      </c>
      <c r="CL48" s="27" t="n">
        <f aca="false">IF(ROW()&lt;4+VolLB,"",STDEV(INDEX($BQ:$BQ,ROW()-VolLB+1):INDEX($BQ:$BQ,ROW()))*SQRT(12))</f>
        <v>0.129675851754742</v>
      </c>
      <c r="CM48" s="27" t="n">
        <f aca="false">IF(ROW()&lt;4+VolLB,"",STDEV(INDEX($BR:$BR,ROW()-VolLB+1):INDEX($BR:$BR,ROW()))*SQRT(12))</f>
        <v>0.211883393547434</v>
      </c>
      <c r="CN48" s="27" t="n">
        <f aca="false">IF(ROW()&lt;4+VolLB,"",STDEV(INDEX($BS:$BS,ROW()-VolLB+1):INDEX($BS:$BS,ROW()))*SQRT(12))</f>
        <v>0.170378479804308</v>
      </c>
      <c r="CO48" s="27" t="n">
        <f aca="false">IF(ROW()&lt;4+VolLB,"",STDEV(INDEX($BT:$BT,ROW()-VolLB+1):INDEX($BT:$BT,ROW()))*SQRT(12))</f>
        <v>0.160646497368652</v>
      </c>
      <c r="CP48" s="27" t="n">
        <f aca="false">IF(ROW()&lt;4+VolLB,"",STDEV(INDEX($BU:$BU,ROW()-VolLB+1):INDEX($BU:$BU,ROW()))*SQRT(12))</f>
        <v>0.156741185310611</v>
      </c>
      <c r="CQ48" s="27" t="n">
        <f aca="false">IF(ROW()&lt;4+VolLB,"",STDEV(INDEX($BV:$BV,ROW()-VolLB+1):INDEX($BV:$BV,ROW()))*SQRT(12))</f>
        <v>0.128448273399733</v>
      </c>
      <c r="CR48" s="27" t="n">
        <f aca="false">IF(ROW()&lt;4+VolLB,"",STDEV(INDEX($BW:$BW,ROW()-VolLB+1):INDEX($BW:$BW,ROW()))*SQRT(12))</f>
        <v>0.138647828551481</v>
      </c>
      <c r="CS48" s="27" t="n">
        <f aca="false">IF(ROW()&lt;4+VolLB,"",STDEV(INDEX($BX:$BX,ROW()-VolLB+1):INDEX($BX:$BX,ROW()))*SQRT(12))</f>
        <v>0.159179580512571</v>
      </c>
      <c r="CT48" s="27" t="n">
        <f aca="false">IF(ROW()&lt;4+VolLB,"",STDEV(INDEX($BY:$BY,ROW()-VolLB+1):INDEX($BY:$BY,ROW()))*SQRT(12))</f>
        <v>0.173616702439457</v>
      </c>
      <c r="CU48" s="27" t="n">
        <f aca="false">IF(ROW()&lt;4+VolLB,"",STDEV(INDEX($BZ:$BZ,ROW()-VolLB+1):INDEX($BZ:$BZ,ROW()))*SQRT(12))</f>
        <v>0.171426382938701</v>
      </c>
      <c r="CV48" s="27" t="n">
        <f aca="false">IF(ROW()&lt;4+VolLB,"",STDEV(INDEX($CA:$CA,ROW()-VolLB+1):INDEX($CA:$CA,ROW()))*SQRT(12))</f>
        <v>0.216508015451678</v>
      </c>
      <c r="CW48" s="27" t="n">
        <f aca="false">IF(ROW()&lt;4+VolLB,"",STDEV(INDEX($CB:$CB,ROW()-VolLB+1):INDEX($CB:$CB,ROW()))*SQRT(12))</f>
        <v>0.167306118024226</v>
      </c>
      <c r="CX48" s="27" t="n">
        <f aca="false">IF(ROW()&lt;4+VolLB,"",STDEV(INDEX($CC:$CC,ROW()-VolLB+1):INDEX($CC:$CC,ROW()))*SQRT(12))</f>
        <v>0.153855483792851</v>
      </c>
      <c r="CY48" s="27" t="n">
        <f aca="false">IF(ROW()&lt;4+VolLB,"",STDEV(INDEX($CD:$CD,ROW()-VolLB+1):INDEX($CD:$CD,ROW()))*SQRT(12))</f>
        <v>0.17880377439624</v>
      </c>
      <c r="CZ48" s="27" t="n">
        <f aca="false">IF(ROW()&lt;4+VolLB,"",STDEV(INDEX($CE:$CE,ROW()-VolLB+1):INDEX($CE:$CE,ROW()))*SQRT(12))</f>
        <v>0.16495128214066</v>
      </c>
      <c r="DA48" s="27" t="n">
        <f aca="false">IF(ROW()&lt;4+VolLB,"",STDEV(INDEX($CF:$CF,ROW()-VolLB+1):INDEX($CF:$CF,ROW()))*SQRT(12))</f>
        <v>0.166139018099547</v>
      </c>
      <c r="DB48" s="27" t="n">
        <f aca="false">IF(ROW()&lt;4+VolLB,"",STDEV(INDEX($CG:$CG,ROW()-VolLB+1):INDEX($CG:$CG,ROW()))*SQRT(12))</f>
        <v>0.160226839026452</v>
      </c>
      <c r="DC48" s="26" t="n">
        <f aca="false">IF(OR(AR48=0,CH48="",CH48=0),0,AR48*MIN(MaxScal,TgtVol/CH48))</f>
        <v>0</v>
      </c>
      <c r="DD48" s="26" t="n">
        <f aca="false">IF(OR(AS48=0,CI48="",CI48=0),0,AS48*MIN(MaxScal,TgtVol/CI48))</f>
        <v>0</v>
      </c>
      <c r="DE48" s="26" t="n">
        <f aca="false">IF(OR(AT48=0,CJ48="",CJ48=0),0,AT48*MIN(MaxScal,TgtVol/CJ48))</f>
        <v>0</v>
      </c>
      <c r="DF48" s="26" t="n">
        <f aca="false">IF(OR(AU48=0,CK48="",CK48=0),0,AU48*MIN(MaxScal,TgtVol/CK48))</f>
        <v>0</v>
      </c>
      <c r="DG48" s="26" t="n">
        <f aca="false">IF(OR(AV48=0,CL48="",CL48=0),0,AV48*MIN(MaxScal,TgtVol/CL48))</f>
        <v>0</v>
      </c>
      <c r="DH48" s="26" t="n">
        <f aca="false">IF(OR(AW48=0,CM48="",CM48=0),0,AW48*MIN(MaxScal,TgtVol/CM48))</f>
        <v>0</v>
      </c>
      <c r="DI48" s="26" t="n">
        <f aca="false">IF(OR(AX48=0,CN48="",CN48=0),0,AX48*MIN(MaxScal,TgtVol/CN48))</f>
        <v>0</v>
      </c>
      <c r="DJ48" s="26" t="n">
        <f aca="false">IF(OR(AY48=0,CO48="",CO48=0),0,AY48*MIN(MaxScal,TgtVol/CO48))</f>
        <v>0</v>
      </c>
      <c r="DK48" s="26" t="n">
        <f aca="false">IF(OR(AZ48=0,CP48="",CP48=0),0,AZ48*MIN(MaxScal,TgtVol/CP48))</f>
        <v>0</v>
      </c>
      <c r="DL48" s="26" t="n">
        <f aca="false">IF(OR(BA48=0,CQ48="",CQ48=0),0,BA48*MIN(MaxScal,TgtVol/CQ48))</f>
        <v>0</v>
      </c>
      <c r="DM48" s="26" t="n">
        <f aca="false">IF(OR(BB48=0,CR48="",CR48=0),0,BB48*MIN(MaxScal,TgtVol/CR48))</f>
        <v>0</v>
      </c>
      <c r="DN48" s="26" t="n">
        <f aca="false">IF(OR(BC48=0,CS48="",CS48=0),0,BC48*MIN(MaxScal,TgtVol/CS48))</f>
        <v>0</v>
      </c>
      <c r="DO48" s="26" t="n">
        <f aca="false">IF(OR(BD48=0,CT48="",CT48=0),0,BD48*MIN(MaxScal,TgtVol/CT48))</f>
        <v>0</v>
      </c>
      <c r="DP48" s="26" t="n">
        <f aca="false">IF(OR(BE48=0,CU48="",CU48=0),0,BE48*MIN(MaxScal,TgtVol/CU48))</f>
        <v>0</v>
      </c>
      <c r="DQ48" s="26" t="n">
        <f aca="false">IF(OR(BF48=0,CV48="",CV48=0),0,BF48*MIN(MaxScal,TgtVol/CV48))</f>
        <v>0</v>
      </c>
      <c r="DR48" s="26" t="n">
        <f aca="false">IF(OR(BG48=0,CW48="",CW48=0),0,BG48*MIN(MaxScal,TgtVol/CW48))</f>
        <v>0</v>
      </c>
      <c r="DS48" s="26" t="n">
        <f aca="false">IF(OR(BH48=0,CX48="",CX48=0),0,BH48*MIN(MaxScal,TgtVol/CX48))</f>
        <v>0</v>
      </c>
      <c r="DT48" s="26" t="n">
        <f aca="false">IF(OR(BI48=0,CY48="",CY48=0),0,BI48*MIN(MaxScal,TgtVol/CY48))</f>
        <v>0</v>
      </c>
      <c r="DU48" s="26" t="n">
        <f aca="false">IF(OR(BJ48=0,CZ48="",CZ48=0),0,BJ48*MIN(MaxScal,TgtVol/CZ48))</f>
        <v>0</v>
      </c>
      <c r="DV48" s="26" t="n">
        <f aca="false">IF(OR(BK48=0,DA48="",DA48=0),0,BK48*MIN(MaxScal,TgtVol/DA48))</f>
        <v>0</v>
      </c>
      <c r="DW48" s="26" t="n">
        <f aca="false">IF(OR(BL48=0,DB48="",DB48=0),0,BL48*MIN(MaxScal,TgtVol/DB48))</f>
        <v>0</v>
      </c>
      <c r="DX48" s="28" t="n">
        <f aca="false">IFERROR(DC47*BM48,"")</f>
        <v>-0</v>
      </c>
      <c r="DY48" s="28" t="n">
        <f aca="false">IFERROR(DD47*BN48,"")</f>
        <v>0</v>
      </c>
      <c r="DZ48" s="28" t="n">
        <f aca="false">IFERROR(DE47*BO48,"")</f>
        <v>0</v>
      </c>
      <c r="EA48" s="28" t="n">
        <f aca="false">IFERROR(DF47*BP48,"")</f>
        <v>0</v>
      </c>
      <c r="EB48" s="28" t="n">
        <f aca="false">IFERROR(DG47*BQ48,"")</f>
        <v>0</v>
      </c>
      <c r="EC48" s="28" t="n">
        <f aca="false">IFERROR(DH47*BR48,"")</f>
        <v>0</v>
      </c>
      <c r="ED48" s="28" t="n">
        <f aca="false">IFERROR(DI47*BS48,"")</f>
        <v>0</v>
      </c>
      <c r="EE48" s="28" t="n">
        <f aca="false">IFERROR(DJ47*BT48,"")</f>
        <v>0</v>
      </c>
      <c r="EF48" s="28" t="n">
        <f aca="false">IFERROR(DK47*BU48,"")</f>
        <v>0</v>
      </c>
      <c r="EG48" s="28" t="n">
        <f aca="false">IFERROR(DL47*BV48,"")</f>
        <v>0</v>
      </c>
      <c r="EH48" s="28" t="n">
        <f aca="false">IFERROR(DM47*BW48,"")</f>
        <v>0</v>
      </c>
      <c r="EI48" s="28" t="n">
        <f aca="false">IFERROR(DN47*BX48,"")</f>
        <v>-0</v>
      </c>
      <c r="EJ48" s="28" t="n">
        <f aca="false">IFERROR(DO47*BY48,"")</f>
        <v>0</v>
      </c>
      <c r="EK48" s="28" t="n">
        <f aca="false">IFERROR(DP47*BZ48,"")</f>
        <v>0</v>
      </c>
      <c r="EL48" s="28" t="n">
        <f aca="false">IFERROR(DQ47*CA48,"")</f>
        <v>0</v>
      </c>
      <c r="EM48" s="28" t="n">
        <f aca="false">IFERROR(DR47*CB48,"")</f>
        <v>0</v>
      </c>
      <c r="EN48" s="28" t="n">
        <f aca="false">IFERROR(DS47*CC48,"")</f>
        <v>0</v>
      </c>
      <c r="EO48" s="28" t="n">
        <f aca="false">IFERROR(DT47*CD48,"")</f>
        <v>0</v>
      </c>
      <c r="EP48" s="28" t="n">
        <f aca="false">IFERROR(DU47*CE48,"")</f>
        <v>-0</v>
      </c>
      <c r="EQ48" s="28" t="n">
        <f aca="false">IFERROR(DV47*CF48,"")</f>
        <v>-0</v>
      </c>
      <c r="ER48" s="28" t="n">
        <f aca="false">IFERROR(DW47*CG48,"")</f>
        <v>-0</v>
      </c>
      <c r="ES48" s="28" t="n">
        <f aca="false">IF(ROW()=4,"",SUM(DX48:ER48))</f>
        <v>0</v>
      </c>
      <c r="ET48" s="29" t="n">
        <f aca="false">COUNTIF(AR48:BL48,"&gt;0")</f>
        <v>0</v>
      </c>
    </row>
    <row r="49" customFormat="false" ht="15" hidden="false" customHeight="false" outlineLevel="0" collapsed="false">
      <c r="A49" s="19" t="n">
        <v>39386</v>
      </c>
      <c r="B49" s="23" t="n">
        <f aca="false">ABS(EMFX_Data!X49-EMFX_Data!Y49)</f>
        <v>0.0180119073838938</v>
      </c>
      <c r="C49" s="23" t="n">
        <f aca="false">ABS(EMFX_Data!X49-EMFX_Data!Z49)</f>
        <v>0.0529415482585227</v>
      </c>
      <c r="D49" s="23" t="n">
        <f aca="false">ABS(EMFX_Data!X49-EMFX_Data!AA49)</f>
        <v>0.098243016515827</v>
      </c>
      <c r="E49" s="23" t="n">
        <f aca="false">ABS(EMFX_Data!X49-EMFX_Data!AB49)</f>
        <v>0.0786796725846104</v>
      </c>
      <c r="F49" s="23" t="n">
        <f aca="false">ABS(EMFX_Data!X49-EMFX_Data!AC49)</f>
        <v>0.0105410441187876</v>
      </c>
      <c r="G49" s="23" t="n">
        <f aca="false">ABS(EMFX_Data!X49-EMFX_Data!AD49)</f>
        <v>0.107754991657085</v>
      </c>
      <c r="H49" s="23" t="n">
        <f aca="false">ABS(EMFX_Data!Y49-EMFX_Data!Z49)</f>
        <v>0.0709534556424165</v>
      </c>
      <c r="I49" s="23" t="n">
        <f aca="false">ABS(EMFX_Data!Y49-EMFX_Data!AA49)</f>
        <v>0.116254923899721</v>
      </c>
      <c r="J49" s="23" t="n">
        <f aca="false">ABS(EMFX_Data!Y49-EMFX_Data!AB49)</f>
        <v>0.0966915799685042</v>
      </c>
      <c r="K49" s="23" t="n">
        <f aca="false">ABS(EMFX_Data!Y49-EMFX_Data!AC49)</f>
        <v>0.00747086326510615</v>
      </c>
      <c r="L49" s="23" t="n">
        <f aca="false">ABS(EMFX_Data!Y49-EMFX_Data!AD49)</f>
        <v>0.0897430842731914</v>
      </c>
      <c r="M49" s="23" t="n">
        <f aca="false">ABS(EMFX_Data!Z49-EMFX_Data!AA49)</f>
        <v>0.0453014682573043</v>
      </c>
      <c r="N49" s="23" t="n">
        <f aca="false">ABS(EMFX_Data!Z49-EMFX_Data!AB49)</f>
        <v>0.0257381243260877</v>
      </c>
      <c r="O49" s="23" t="n">
        <f aca="false">ABS(EMFX_Data!Z49-EMFX_Data!AC49)</f>
        <v>0.0634825923773104</v>
      </c>
      <c r="P49" s="23" t="n">
        <f aca="false">ABS(EMFX_Data!Z49-EMFX_Data!AD49)</f>
        <v>0.160696539915608</v>
      </c>
      <c r="Q49" s="23" t="n">
        <f aca="false">ABS(EMFX_Data!AA49-EMFX_Data!AB49)</f>
        <v>0.0195633439312166</v>
      </c>
      <c r="R49" s="23" t="n">
        <f aca="false">ABS(EMFX_Data!AA49-EMFX_Data!AC49)</f>
        <v>0.108784060634615</v>
      </c>
      <c r="S49" s="23" t="n">
        <f aca="false">ABS(EMFX_Data!AA49-EMFX_Data!AD49)</f>
        <v>0.205998008172912</v>
      </c>
      <c r="T49" s="23" t="n">
        <f aca="false">ABS(EMFX_Data!AB49-EMFX_Data!AC49)</f>
        <v>0.089220716703398</v>
      </c>
      <c r="U49" s="23" t="n">
        <f aca="false">ABS(EMFX_Data!AB49-EMFX_Data!AD49)</f>
        <v>0.186434664241696</v>
      </c>
      <c r="V49" s="23" t="n">
        <f aca="false">ABS(EMFX_Data!AC49-EMFX_Data!AD49)</f>
        <v>0.0972139475382976</v>
      </c>
      <c r="W49" s="26" t="str">
        <f aca="false">IF(ROW()&lt;4+MinObs-1,"",IFERROR((B49-AVERAGE(B$4:B49))/STDEV(B$4:B49),""))</f>
        <v/>
      </c>
      <c r="X49" s="26" t="str">
        <f aca="false">IF(ROW()&lt;4+MinObs-1,"",IFERROR((C49-AVERAGE(C$4:C49))/STDEV(C$4:C49),""))</f>
        <v/>
      </c>
      <c r="Y49" s="26" t="str">
        <f aca="false">IF(ROW()&lt;4+MinObs-1,"",IFERROR((D49-AVERAGE(D$4:D49))/STDEV(D$4:D49),""))</f>
        <v/>
      </c>
      <c r="Z49" s="26" t="str">
        <f aca="false">IF(ROW()&lt;4+MinObs-1,"",IFERROR((E49-AVERAGE(E$4:E49))/STDEV(E$4:E49),""))</f>
        <v/>
      </c>
      <c r="AA49" s="26" t="str">
        <f aca="false">IF(ROW()&lt;4+MinObs-1,"",IFERROR((F49-AVERAGE(F$4:F49))/STDEV(F$4:F49),""))</f>
        <v/>
      </c>
      <c r="AB49" s="26" t="str">
        <f aca="false">IF(ROW()&lt;4+MinObs-1,"",IFERROR((G49-AVERAGE(G$4:G49))/STDEV(G$4:G49),""))</f>
        <v/>
      </c>
      <c r="AC49" s="26" t="str">
        <f aca="false">IF(ROW()&lt;4+MinObs-1,"",IFERROR((H49-AVERAGE(H$4:H49))/STDEV(H$4:H49),""))</f>
        <v/>
      </c>
      <c r="AD49" s="26" t="str">
        <f aca="false">IF(ROW()&lt;4+MinObs-1,"",IFERROR((I49-AVERAGE(I$4:I49))/STDEV(I$4:I49),""))</f>
        <v/>
      </c>
      <c r="AE49" s="26" t="str">
        <f aca="false">IF(ROW()&lt;4+MinObs-1,"",IFERROR((J49-AVERAGE(J$4:J49))/STDEV(J$4:J49),""))</f>
        <v/>
      </c>
      <c r="AF49" s="26" t="str">
        <f aca="false">IF(ROW()&lt;4+MinObs-1,"",IFERROR((K49-AVERAGE(K$4:K49))/STDEV(K$4:K49),""))</f>
        <v/>
      </c>
      <c r="AG49" s="26" t="str">
        <f aca="false">IF(ROW()&lt;4+MinObs-1,"",IFERROR((L49-AVERAGE(L$4:L49))/STDEV(L$4:L49),""))</f>
        <v/>
      </c>
      <c r="AH49" s="26" t="str">
        <f aca="false">IF(ROW()&lt;4+MinObs-1,"",IFERROR((M49-AVERAGE(M$4:M49))/STDEV(M$4:M49),""))</f>
        <v/>
      </c>
      <c r="AI49" s="26" t="str">
        <f aca="false">IF(ROW()&lt;4+MinObs-1,"",IFERROR((N49-AVERAGE(N$4:N49))/STDEV(N$4:N49),""))</f>
        <v/>
      </c>
      <c r="AJ49" s="26" t="str">
        <f aca="false">IF(ROW()&lt;4+MinObs-1,"",IFERROR((O49-AVERAGE(O$4:O49))/STDEV(O$4:O49),""))</f>
        <v/>
      </c>
      <c r="AK49" s="26" t="str">
        <f aca="false">IF(ROW()&lt;4+MinObs-1,"",IFERROR((P49-AVERAGE(P$4:P49))/STDEV(P$4:P49),""))</f>
        <v/>
      </c>
      <c r="AL49" s="26" t="str">
        <f aca="false">IF(ROW()&lt;4+MinObs-1,"",IFERROR((Q49-AVERAGE(Q$4:Q49))/STDEV(Q$4:Q49),""))</f>
        <v/>
      </c>
      <c r="AM49" s="26" t="str">
        <f aca="false">IF(ROW()&lt;4+MinObs-1,"",IFERROR((R49-AVERAGE(R$4:R49))/STDEV(R$4:R49),""))</f>
        <v/>
      </c>
      <c r="AN49" s="26" t="str">
        <f aca="false">IF(ROW()&lt;4+MinObs-1,"",IFERROR((S49-AVERAGE(S$4:S49))/STDEV(S$4:S49),""))</f>
        <v/>
      </c>
      <c r="AO49" s="26" t="str">
        <f aca="false">IF(ROW()&lt;4+MinObs-1,"",IFERROR((T49-AVERAGE(T$4:T49))/STDEV(T$4:T49),""))</f>
        <v/>
      </c>
      <c r="AP49" s="26" t="str">
        <f aca="false">IF(ROW()&lt;4+MinObs-1,"",IFERROR((U49-AVERAGE(U$4:U49))/STDEV(U$4:U49),""))</f>
        <v/>
      </c>
      <c r="AQ49" s="26" t="str">
        <f aca="false">IF(ROW()&lt;4+MinObs-1,"",IFERROR((V49-AVERAGE(V$4:V49))/STDEV(V$4:V49),""))</f>
        <v/>
      </c>
      <c r="AR49" s="26" t="n">
        <f aca="false">IF(W49="",0,IF(W49&gt;=z4,w4,IF(W49&gt;=z3,w3,IF(W49&gt;=zEntry,w2,IF(AND(W49&gt;=ExitZ,AR48&gt;0),w2,0)))))</f>
        <v>0</v>
      </c>
      <c r="AS49" s="26" t="n">
        <f aca="false">IF(X49="",0,IF(X49&gt;=z4,w4,IF(X49&gt;=z3,w3,IF(X49&gt;=zEntry,w2,IF(AND(X49&gt;=ExitZ,AS48&gt;0),w2,0)))))</f>
        <v>0</v>
      </c>
      <c r="AT49" s="26" t="n">
        <f aca="false">IF(Y49="",0,IF(Y49&gt;=z4,w4,IF(Y49&gt;=z3,w3,IF(Y49&gt;=zEntry,w2,IF(AND(Y49&gt;=ExitZ,AT48&gt;0),w2,0)))))</f>
        <v>0</v>
      </c>
      <c r="AU49" s="26" t="n">
        <f aca="false">IF(Z49="",0,IF(Z49&gt;=z4,w4,IF(Z49&gt;=z3,w3,IF(Z49&gt;=zEntry,w2,IF(AND(Z49&gt;=ExitZ,AU48&gt;0),w2,0)))))</f>
        <v>0</v>
      </c>
      <c r="AV49" s="26" t="n">
        <f aca="false">IF(AA49="",0,IF(AA49&gt;=z4,w4,IF(AA49&gt;=z3,w3,IF(AA49&gt;=zEntry,w2,IF(AND(AA49&gt;=ExitZ,AV48&gt;0),w2,0)))))</f>
        <v>0</v>
      </c>
      <c r="AW49" s="26" t="n">
        <f aca="false">IF(AB49="",0,IF(AB49&gt;=z4,w4,IF(AB49&gt;=z3,w3,IF(AB49&gt;=zEntry,w2,IF(AND(AB49&gt;=ExitZ,AW48&gt;0),w2,0)))))</f>
        <v>0</v>
      </c>
      <c r="AX49" s="26" t="n">
        <f aca="false">IF(AC49="",0,IF(AC49&gt;=z4,w4,IF(AC49&gt;=z3,w3,IF(AC49&gt;=zEntry,w2,IF(AND(AC49&gt;=ExitZ,AX48&gt;0),w2,0)))))</f>
        <v>0</v>
      </c>
      <c r="AY49" s="26" t="n">
        <f aca="false">IF(AD49="",0,IF(AD49&gt;=z4,w4,IF(AD49&gt;=z3,w3,IF(AD49&gt;=zEntry,w2,IF(AND(AD49&gt;=ExitZ,AY48&gt;0),w2,0)))))</f>
        <v>0</v>
      </c>
      <c r="AZ49" s="26" t="n">
        <f aca="false">IF(AE49="",0,IF(AE49&gt;=z4,w4,IF(AE49&gt;=z3,w3,IF(AE49&gt;=zEntry,w2,IF(AND(AE49&gt;=ExitZ,AZ48&gt;0),w2,0)))))</f>
        <v>0</v>
      </c>
      <c r="BA49" s="26" t="n">
        <f aca="false">IF(AF49="",0,IF(AF49&gt;=z4,w4,IF(AF49&gt;=z3,w3,IF(AF49&gt;=zEntry,w2,IF(AND(AF49&gt;=ExitZ,BA48&gt;0),w2,0)))))</f>
        <v>0</v>
      </c>
      <c r="BB49" s="26" t="n">
        <f aca="false">IF(AG49="",0,IF(AG49&gt;=z4,w4,IF(AG49&gt;=z3,w3,IF(AG49&gt;=zEntry,w2,IF(AND(AG49&gt;=ExitZ,BB48&gt;0),w2,0)))))</f>
        <v>0</v>
      </c>
      <c r="BC49" s="26" t="n">
        <f aca="false">IF(AH49="",0,IF(AH49&gt;=z4,w4,IF(AH49&gt;=z3,w3,IF(AH49&gt;=zEntry,w2,IF(AND(AH49&gt;=ExitZ,BC48&gt;0),w2,0)))))</f>
        <v>0</v>
      </c>
      <c r="BD49" s="26" t="n">
        <f aca="false">IF(AI49="",0,IF(AI49&gt;=z4,w4,IF(AI49&gt;=z3,w3,IF(AI49&gt;=zEntry,w2,IF(AND(AI49&gt;=ExitZ,BD48&gt;0),w2,0)))))</f>
        <v>0</v>
      </c>
      <c r="BE49" s="26" t="n">
        <f aca="false">IF(AJ49="",0,IF(AJ49&gt;=z4,w4,IF(AJ49&gt;=z3,w3,IF(AJ49&gt;=zEntry,w2,IF(AND(AJ49&gt;=ExitZ,BE48&gt;0),w2,0)))))</f>
        <v>0</v>
      </c>
      <c r="BF49" s="26" t="n">
        <f aca="false">IF(AK49="",0,IF(AK49&gt;=z4,w4,IF(AK49&gt;=z3,w3,IF(AK49&gt;=zEntry,w2,IF(AND(AK49&gt;=ExitZ,BF48&gt;0),w2,0)))))</f>
        <v>0</v>
      </c>
      <c r="BG49" s="26" t="n">
        <f aca="false">IF(AL49="",0,IF(AL49&gt;=z4,w4,IF(AL49&gt;=z3,w3,IF(AL49&gt;=zEntry,w2,IF(AND(AL49&gt;=ExitZ,BG48&gt;0),w2,0)))))</f>
        <v>0</v>
      </c>
      <c r="BH49" s="26" t="n">
        <f aca="false">IF(AM49="",0,IF(AM49&gt;=z4,w4,IF(AM49&gt;=z3,w3,IF(AM49&gt;=zEntry,w2,IF(AND(AM49&gt;=ExitZ,BH48&gt;0),w2,0)))))</f>
        <v>0</v>
      </c>
      <c r="BI49" s="26" t="n">
        <f aca="false">IF(AN49="",0,IF(AN49&gt;=z4,w4,IF(AN49&gt;=z3,w3,IF(AN49&gt;=zEntry,w2,IF(AND(AN49&gt;=ExitZ,BI48&gt;0),w2,0)))))</f>
        <v>0</v>
      </c>
      <c r="BJ49" s="26" t="n">
        <f aca="false">IF(AO49="",0,IF(AO49&gt;=z4,w4,IF(AO49&gt;=z3,w3,IF(AO49&gt;=zEntry,w2,IF(AND(AO49&gt;=ExitZ,BJ48&gt;0),w2,0)))))</f>
        <v>0</v>
      </c>
      <c r="BK49" s="26" t="n">
        <f aca="false">IF(AP49="",0,IF(AP49&gt;=z4,w4,IF(AP49&gt;=z3,w3,IF(AP49&gt;=zEntry,w2,IF(AND(AP49&gt;=ExitZ,BK48&gt;0),w2,0)))))</f>
        <v>0</v>
      </c>
      <c r="BL49" s="26" t="n">
        <f aca="false">IF(AQ49="",0,IF(AQ49&gt;=z4,w4,IF(AQ49&gt;=z3,w3,IF(AQ49&gt;=zEntry,w2,IF(AND(AQ49&gt;=ExitZ,BL48&gt;0),w2,0)))))</f>
        <v>0</v>
      </c>
      <c r="BM49" s="23" t="n">
        <f aca="false">IF(EMFX_Data!X48&gt;=EMFX_Data!Y48,EMFX_Data!AE49-EMFX_Data!AF49,EMFX_Data!AF49-EMFX_Data!AE49)</f>
        <v>0.0383513521552533</v>
      </c>
      <c r="BN49" s="23" t="n">
        <f aca="false">IF(EMFX_Data!X48&gt;=EMFX_Data!Z48,EMFX_Data!AE49-EMFX_Data!AG49,EMFX_Data!AG49-EMFX_Data!AE49)</f>
        <v>-0.0143890140230353</v>
      </c>
      <c r="BO49" s="23" t="n">
        <f aca="false">IF(EMFX_Data!X48&gt;=EMFX_Data!AA48,EMFX_Data!AE49-EMFX_Data!AH49,EMFX_Data!AH49-EMFX_Data!AE49)</f>
        <v>-0.0196404363268423</v>
      </c>
      <c r="BP49" s="23" t="n">
        <f aca="false">IF(EMFX_Data!X48&gt;=EMFX_Data!AB48,EMFX_Data!AE49-EMFX_Data!AI49,EMFX_Data!AI49-EMFX_Data!AE49)</f>
        <v>-0.0322231515935704</v>
      </c>
      <c r="BQ49" s="23" t="n">
        <f aca="false">IF(EMFX_Data!X48&gt;=EMFX_Data!AC48,EMFX_Data!AE49-EMFX_Data!AJ49,EMFX_Data!AJ49-EMFX_Data!AE49)</f>
        <v>-0.0128182824734939</v>
      </c>
      <c r="BR49" s="23" t="n">
        <f aca="false">IF(EMFX_Data!X48&gt;=EMFX_Data!AD48,EMFX_Data!AE49-EMFX_Data!AK49,EMFX_Data!AK49-EMFX_Data!AE49)</f>
        <v>-0.00240197596074988</v>
      </c>
      <c r="BS49" s="23" t="n">
        <f aca="false">IF(EMFX_Data!Y48&gt;=EMFX_Data!Z48,EMFX_Data!AF49-EMFX_Data!AG49,EMFX_Data!AG49-EMFX_Data!AF49)</f>
        <v>-0.0527403661782885</v>
      </c>
      <c r="BT49" s="23" t="n">
        <f aca="false">IF(EMFX_Data!Y48&gt;=EMFX_Data!AA48,EMFX_Data!AF49-EMFX_Data!AH49,EMFX_Data!AH49-EMFX_Data!AF49)</f>
        <v>-0.0579917884820956</v>
      </c>
      <c r="BU49" s="23" t="n">
        <f aca="false">IF(EMFX_Data!Y48&gt;=EMFX_Data!AB48,EMFX_Data!AF49-EMFX_Data!AI49,EMFX_Data!AI49-EMFX_Data!AF49)</f>
        <v>-0.0705745037488237</v>
      </c>
      <c r="BV49" s="23" t="n">
        <f aca="false">IF(EMFX_Data!Y48&gt;=EMFX_Data!AC48,EMFX_Data!AF49-EMFX_Data!AJ49,EMFX_Data!AJ49-EMFX_Data!AF49)</f>
        <v>0.0255330696817594</v>
      </c>
      <c r="BW49" s="23" t="n">
        <f aca="false">IF(EMFX_Data!Y48&gt;=EMFX_Data!AD48,EMFX_Data!AF49-EMFX_Data!AK49,EMFX_Data!AK49-EMFX_Data!AF49)</f>
        <v>0.0359493761945034</v>
      </c>
      <c r="BX49" s="23" t="n">
        <f aca="false">IF(EMFX_Data!Z48&gt;=EMFX_Data!AA48,EMFX_Data!AG49-EMFX_Data!AH49,EMFX_Data!AH49-EMFX_Data!AG49)</f>
        <v>-0.00525142230380707</v>
      </c>
      <c r="BY49" s="23" t="n">
        <f aca="false">IF(EMFX_Data!Z48&gt;=EMFX_Data!AB48,EMFX_Data!AG49-EMFX_Data!AI49,EMFX_Data!AI49-EMFX_Data!AG49)</f>
        <v>-0.0178341375705351</v>
      </c>
      <c r="BZ49" s="23" t="n">
        <f aca="false">IF(EMFX_Data!Z48&gt;=EMFX_Data!AC48,EMFX_Data!AG49-EMFX_Data!AJ49,EMFX_Data!AJ49-EMFX_Data!AG49)</f>
        <v>-0.0272072964965292</v>
      </c>
      <c r="CA49" s="23" t="n">
        <f aca="false">IF(EMFX_Data!Z48&gt;=EMFX_Data!AD48,EMFX_Data!AG49-EMFX_Data!AK49,EMFX_Data!AK49-EMFX_Data!AG49)</f>
        <v>-0.0167909899837851</v>
      </c>
      <c r="CB49" s="23" t="n">
        <f aca="false">IF(EMFX_Data!AA48&gt;=EMFX_Data!AB48,EMFX_Data!AH49-EMFX_Data!AI49,EMFX_Data!AI49-EMFX_Data!AH49)</f>
        <v>0.0125827152667281</v>
      </c>
      <c r="CC49" s="23" t="n">
        <f aca="false">IF(EMFX_Data!AA48&gt;=EMFX_Data!AC48,EMFX_Data!AH49-EMFX_Data!AJ49,EMFX_Data!AJ49-EMFX_Data!AH49)</f>
        <v>-0.0324587188003362</v>
      </c>
      <c r="CD49" s="23" t="n">
        <f aca="false">IF(EMFX_Data!AA48&gt;=EMFX_Data!AD48,EMFX_Data!AH49-EMFX_Data!AK49,EMFX_Data!AK49-EMFX_Data!AH49)</f>
        <v>-0.0220424122875922</v>
      </c>
      <c r="CE49" s="23" t="n">
        <f aca="false">IF(EMFX_Data!AB48&gt;=EMFX_Data!AC48,EMFX_Data!AI49-EMFX_Data!AJ49,EMFX_Data!AJ49-EMFX_Data!AI49)</f>
        <v>-0.0450414340670643</v>
      </c>
      <c r="CF49" s="23" t="n">
        <f aca="false">IF(EMFX_Data!AB48&gt;=EMFX_Data!AD48,EMFX_Data!AI49-EMFX_Data!AK49,EMFX_Data!AK49-EMFX_Data!AI49)</f>
        <v>-0.0346251275543203</v>
      </c>
      <c r="CG49" s="23" t="n">
        <f aca="false">IF(EMFX_Data!AC48&gt;=EMFX_Data!AD48,EMFX_Data!AJ49-EMFX_Data!AK49,EMFX_Data!AK49-EMFX_Data!AJ49)</f>
        <v>0.010416306512744</v>
      </c>
      <c r="CH49" s="27" t="n">
        <f aca="false">IF(ROW()&lt;4+VolLB,"",STDEV(INDEX($BM:$BM,ROW()-VolLB+1):INDEX($BM:$BM,ROW()))*SQRT(12))</f>
        <v>0.157202284756489</v>
      </c>
      <c r="CI49" s="27" t="n">
        <f aca="false">IF(ROW()&lt;4+VolLB,"",STDEV(INDEX($BN:$BN,ROW()-VolLB+1):INDEX($BN:$BN,ROW()))*SQRT(12))</f>
        <v>0.176114710409278</v>
      </c>
      <c r="CJ49" s="27" t="n">
        <f aca="false">IF(ROW()&lt;4+VolLB,"",STDEV(INDEX($BO:$BO,ROW()-VolLB+1):INDEX($BO:$BO,ROW()))*SQRT(12))</f>
        <v>0.180887409985059</v>
      </c>
      <c r="CK49" s="27" t="n">
        <f aca="false">IF(ROW()&lt;4+VolLB,"",STDEV(INDEX($BP:$BP,ROW()-VolLB+1):INDEX($BP:$BP,ROW()))*SQRT(12))</f>
        <v>0.180898603560241</v>
      </c>
      <c r="CL49" s="27" t="n">
        <f aca="false">IF(ROW()&lt;4+VolLB,"",STDEV(INDEX($BQ:$BQ,ROW()-VolLB+1):INDEX($BQ:$BQ,ROW()))*SQRT(12))</f>
        <v>0.129214510812652</v>
      </c>
      <c r="CM49" s="27" t="n">
        <f aca="false">IF(ROW()&lt;4+VolLB,"",STDEV(INDEX($BR:$BR,ROW()-VolLB+1):INDEX($BR:$BR,ROW()))*SQRT(12))</f>
        <v>0.199052413771837</v>
      </c>
      <c r="CN49" s="27" t="n">
        <f aca="false">IF(ROW()&lt;4+VolLB,"",STDEV(INDEX($BS:$BS,ROW()-VolLB+1):INDEX($BS:$BS,ROW()))*SQRT(12))</f>
        <v>0.168392514313121</v>
      </c>
      <c r="CO49" s="27" t="n">
        <f aca="false">IF(ROW()&lt;4+VolLB,"",STDEV(INDEX($BT:$BT,ROW()-VolLB+1):INDEX($BT:$BT,ROW()))*SQRT(12))</f>
        <v>0.1615296963132</v>
      </c>
      <c r="CP49" s="27" t="n">
        <f aca="false">IF(ROW()&lt;4+VolLB,"",STDEV(INDEX($BU:$BU,ROW()-VolLB+1):INDEX($BU:$BU,ROW()))*SQRT(12))</f>
        <v>0.150802128873867</v>
      </c>
      <c r="CQ49" s="27" t="n">
        <f aca="false">IF(ROW()&lt;4+VolLB,"",STDEV(INDEX($BV:$BV,ROW()-VolLB+1):INDEX($BV:$BV,ROW()))*SQRT(12))</f>
        <v>0.129315039144102</v>
      </c>
      <c r="CR49" s="27" t="n">
        <f aca="false">IF(ROW()&lt;4+VolLB,"",STDEV(INDEX($BW:$BW,ROW()-VolLB+1):INDEX($BW:$BW,ROW()))*SQRT(12))</f>
        <v>0.134193650491349</v>
      </c>
      <c r="CS49" s="27" t="n">
        <f aca="false">IF(ROW()&lt;4+VolLB,"",STDEV(INDEX($BX:$BX,ROW()-VolLB+1):INDEX($BX:$BX,ROW()))*SQRT(12))</f>
        <v>0.158895698942726</v>
      </c>
      <c r="CT49" s="27" t="n">
        <f aca="false">IF(ROW()&lt;4+VolLB,"",STDEV(INDEX($BY:$BY,ROW()-VolLB+1):INDEX($BY:$BY,ROW()))*SQRT(12))</f>
        <v>0.17429972901362</v>
      </c>
      <c r="CU49" s="27" t="n">
        <f aca="false">IF(ROW()&lt;4+VolLB,"",STDEV(INDEX($BZ:$BZ,ROW()-VolLB+1):INDEX($BZ:$BZ,ROW()))*SQRT(12))</f>
        <v>0.171194050726292</v>
      </c>
      <c r="CV49" s="27" t="n">
        <f aca="false">IF(ROW()&lt;4+VolLB,"",STDEV(INDEX($CA:$CA,ROW()-VolLB+1):INDEX($CA:$CA,ROW()))*SQRT(12))</f>
        <v>0.204866971234563</v>
      </c>
      <c r="CW49" s="27" t="n">
        <f aca="false">IF(ROW()&lt;4+VolLB,"",STDEV(INDEX($CB:$CB,ROW()-VolLB+1):INDEX($CB:$CB,ROW()))*SQRT(12))</f>
        <v>0.164954505756264</v>
      </c>
      <c r="CX49" s="27" t="n">
        <f aca="false">IF(ROW()&lt;4+VolLB,"",STDEV(INDEX($CC:$CC,ROW()-VolLB+1):INDEX($CC:$CC,ROW()))*SQRT(12))</f>
        <v>0.154306873874655</v>
      </c>
      <c r="CY49" s="27" t="n">
        <f aca="false">IF(ROW()&lt;4+VolLB,"",STDEV(INDEX($CD:$CD,ROW()-VolLB+1):INDEX($CD:$CD,ROW()))*SQRT(12))</f>
        <v>0.169393971884407</v>
      </c>
      <c r="CZ49" s="27" t="n">
        <f aca="false">IF(ROW()&lt;4+VolLB,"",STDEV(INDEX($CE:$CE,ROW()-VolLB+1):INDEX($CE:$CE,ROW()))*SQRT(12))</f>
        <v>0.162688611642467</v>
      </c>
      <c r="DA49" s="27" t="n">
        <f aca="false">IF(ROW()&lt;4+VolLB,"",STDEV(INDEX($CF:$CF,ROW()-VolLB+1):INDEX($CF:$CF,ROW()))*SQRT(12))</f>
        <v>0.135881542691221</v>
      </c>
      <c r="DB49" s="27" t="n">
        <f aca="false">IF(ROW()&lt;4+VolLB,"",STDEV(INDEX($CG:$CG,ROW()-VolLB+1):INDEX($CG:$CG,ROW()))*SQRT(12))</f>
        <v>0.148338389205516</v>
      </c>
      <c r="DC49" s="26" t="n">
        <f aca="false">IF(OR(AR49=0,CH49="",CH49=0),0,AR49*MIN(MaxScal,TgtVol/CH49))</f>
        <v>0</v>
      </c>
      <c r="DD49" s="26" t="n">
        <f aca="false">IF(OR(AS49=0,CI49="",CI49=0),0,AS49*MIN(MaxScal,TgtVol/CI49))</f>
        <v>0</v>
      </c>
      <c r="DE49" s="26" t="n">
        <f aca="false">IF(OR(AT49=0,CJ49="",CJ49=0),0,AT49*MIN(MaxScal,TgtVol/CJ49))</f>
        <v>0</v>
      </c>
      <c r="DF49" s="26" t="n">
        <f aca="false">IF(OR(AU49=0,CK49="",CK49=0),0,AU49*MIN(MaxScal,TgtVol/CK49))</f>
        <v>0</v>
      </c>
      <c r="DG49" s="26" t="n">
        <f aca="false">IF(OR(AV49=0,CL49="",CL49=0),0,AV49*MIN(MaxScal,TgtVol/CL49))</f>
        <v>0</v>
      </c>
      <c r="DH49" s="26" t="n">
        <f aca="false">IF(OR(AW49=0,CM49="",CM49=0),0,AW49*MIN(MaxScal,TgtVol/CM49))</f>
        <v>0</v>
      </c>
      <c r="DI49" s="26" t="n">
        <f aca="false">IF(OR(AX49=0,CN49="",CN49=0),0,AX49*MIN(MaxScal,TgtVol/CN49))</f>
        <v>0</v>
      </c>
      <c r="DJ49" s="26" t="n">
        <f aca="false">IF(OR(AY49=0,CO49="",CO49=0),0,AY49*MIN(MaxScal,TgtVol/CO49))</f>
        <v>0</v>
      </c>
      <c r="DK49" s="26" t="n">
        <f aca="false">IF(OR(AZ49=0,CP49="",CP49=0),0,AZ49*MIN(MaxScal,TgtVol/CP49))</f>
        <v>0</v>
      </c>
      <c r="DL49" s="26" t="n">
        <f aca="false">IF(OR(BA49=0,CQ49="",CQ49=0),0,BA49*MIN(MaxScal,TgtVol/CQ49))</f>
        <v>0</v>
      </c>
      <c r="DM49" s="26" t="n">
        <f aca="false">IF(OR(BB49=0,CR49="",CR49=0),0,BB49*MIN(MaxScal,TgtVol/CR49))</f>
        <v>0</v>
      </c>
      <c r="DN49" s="26" t="n">
        <f aca="false">IF(OR(BC49=0,CS49="",CS49=0),0,BC49*MIN(MaxScal,TgtVol/CS49))</f>
        <v>0</v>
      </c>
      <c r="DO49" s="26" t="n">
        <f aca="false">IF(OR(BD49=0,CT49="",CT49=0),0,BD49*MIN(MaxScal,TgtVol/CT49))</f>
        <v>0</v>
      </c>
      <c r="DP49" s="26" t="n">
        <f aca="false">IF(OR(BE49=0,CU49="",CU49=0),0,BE49*MIN(MaxScal,TgtVol/CU49))</f>
        <v>0</v>
      </c>
      <c r="DQ49" s="26" t="n">
        <f aca="false">IF(OR(BF49=0,CV49="",CV49=0),0,BF49*MIN(MaxScal,TgtVol/CV49))</f>
        <v>0</v>
      </c>
      <c r="DR49" s="26" t="n">
        <f aca="false">IF(OR(BG49=0,CW49="",CW49=0),0,BG49*MIN(MaxScal,TgtVol/CW49))</f>
        <v>0</v>
      </c>
      <c r="DS49" s="26" t="n">
        <f aca="false">IF(OR(BH49=0,CX49="",CX49=0),0,BH49*MIN(MaxScal,TgtVol/CX49))</f>
        <v>0</v>
      </c>
      <c r="DT49" s="26" t="n">
        <f aca="false">IF(OR(BI49=0,CY49="",CY49=0),0,BI49*MIN(MaxScal,TgtVol/CY49))</f>
        <v>0</v>
      </c>
      <c r="DU49" s="26" t="n">
        <f aca="false">IF(OR(BJ49=0,CZ49="",CZ49=0),0,BJ49*MIN(MaxScal,TgtVol/CZ49))</f>
        <v>0</v>
      </c>
      <c r="DV49" s="26" t="n">
        <f aca="false">IF(OR(BK49=0,DA49="",DA49=0),0,BK49*MIN(MaxScal,TgtVol/DA49))</f>
        <v>0</v>
      </c>
      <c r="DW49" s="26" t="n">
        <f aca="false">IF(OR(BL49=0,DB49="",DB49=0),0,BL49*MIN(MaxScal,TgtVol/DB49))</f>
        <v>0</v>
      </c>
      <c r="DX49" s="28" t="n">
        <f aca="false">IFERROR(DC48*BM49,"")</f>
        <v>0</v>
      </c>
      <c r="DY49" s="28" t="n">
        <f aca="false">IFERROR(DD48*BN49,"")</f>
        <v>-0</v>
      </c>
      <c r="DZ49" s="28" t="n">
        <f aca="false">IFERROR(DE48*BO49,"")</f>
        <v>-0</v>
      </c>
      <c r="EA49" s="28" t="n">
        <f aca="false">IFERROR(DF48*BP49,"")</f>
        <v>-0</v>
      </c>
      <c r="EB49" s="28" t="n">
        <f aca="false">IFERROR(DG48*BQ49,"")</f>
        <v>-0</v>
      </c>
      <c r="EC49" s="28" t="n">
        <f aca="false">IFERROR(DH48*BR49,"")</f>
        <v>-0</v>
      </c>
      <c r="ED49" s="28" t="n">
        <f aca="false">IFERROR(DI48*BS49,"")</f>
        <v>-0</v>
      </c>
      <c r="EE49" s="28" t="n">
        <f aca="false">IFERROR(DJ48*BT49,"")</f>
        <v>-0</v>
      </c>
      <c r="EF49" s="28" t="n">
        <f aca="false">IFERROR(DK48*BU49,"")</f>
        <v>-0</v>
      </c>
      <c r="EG49" s="28" t="n">
        <f aca="false">IFERROR(DL48*BV49,"")</f>
        <v>0</v>
      </c>
      <c r="EH49" s="28" t="n">
        <f aca="false">IFERROR(DM48*BW49,"")</f>
        <v>0</v>
      </c>
      <c r="EI49" s="28" t="n">
        <f aca="false">IFERROR(DN48*BX49,"")</f>
        <v>-0</v>
      </c>
      <c r="EJ49" s="28" t="n">
        <f aca="false">IFERROR(DO48*BY49,"")</f>
        <v>-0</v>
      </c>
      <c r="EK49" s="28" t="n">
        <f aca="false">IFERROR(DP48*BZ49,"")</f>
        <v>-0</v>
      </c>
      <c r="EL49" s="28" t="n">
        <f aca="false">IFERROR(DQ48*CA49,"")</f>
        <v>-0</v>
      </c>
      <c r="EM49" s="28" t="n">
        <f aca="false">IFERROR(DR48*CB49,"")</f>
        <v>0</v>
      </c>
      <c r="EN49" s="28" t="n">
        <f aca="false">IFERROR(DS48*CC49,"")</f>
        <v>-0</v>
      </c>
      <c r="EO49" s="28" t="n">
        <f aca="false">IFERROR(DT48*CD49,"")</f>
        <v>-0</v>
      </c>
      <c r="EP49" s="28" t="n">
        <f aca="false">IFERROR(DU48*CE49,"")</f>
        <v>-0</v>
      </c>
      <c r="EQ49" s="28" t="n">
        <f aca="false">IFERROR(DV48*CF49,"")</f>
        <v>-0</v>
      </c>
      <c r="ER49" s="28" t="n">
        <f aca="false">IFERROR(DW48*CG49,"")</f>
        <v>0</v>
      </c>
      <c r="ES49" s="28" t="n">
        <f aca="false">IF(ROW()=4,"",SUM(DX49:ER49))</f>
        <v>0</v>
      </c>
      <c r="ET49" s="29" t="n">
        <f aca="false">COUNTIF(AR49:BL49,"&gt;0")</f>
        <v>0</v>
      </c>
    </row>
    <row r="50" customFormat="false" ht="15" hidden="false" customHeight="false" outlineLevel="0" collapsed="false">
      <c r="A50" s="19" t="n">
        <v>39416</v>
      </c>
      <c r="B50" s="23" t="n">
        <f aca="false">ABS(EMFX_Data!X50-EMFX_Data!Y50)</f>
        <v>0.00520605104023453</v>
      </c>
      <c r="C50" s="23" t="n">
        <f aca="false">ABS(EMFX_Data!X50-EMFX_Data!Z50)</f>
        <v>0.149553338742553</v>
      </c>
      <c r="D50" s="23" t="n">
        <f aca="false">ABS(EMFX_Data!X50-EMFX_Data!AA50)</f>
        <v>0.0892412871196529</v>
      </c>
      <c r="E50" s="23" t="n">
        <f aca="false">ABS(EMFX_Data!X50-EMFX_Data!AB50)</f>
        <v>0.136927904345026</v>
      </c>
      <c r="F50" s="23" t="n">
        <f aca="false">ABS(EMFX_Data!X50-EMFX_Data!AC50)</f>
        <v>0.0270131465280201</v>
      </c>
      <c r="G50" s="23" t="n">
        <f aca="false">ABS(EMFX_Data!X50-EMFX_Data!AD50)</f>
        <v>0.0633673513439819</v>
      </c>
      <c r="H50" s="23" t="n">
        <f aca="false">ABS(EMFX_Data!Y50-EMFX_Data!Z50)</f>
        <v>0.154759389782788</v>
      </c>
      <c r="I50" s="23" t="n">
        <f aca="false">ABS(EMFX_Data!Y50-EMFX_Data!AA50)</f>
        <v>0.0944473381598874</v>
      </c>
      <c r="J50" s="23" t="n">
        <f aca="false">ABS(EMFX_Data!Y50-EMFX_Data!AB50)</f>
        <v>0.14213395538526</v>
      </c>
      <c r="K50" s="23" t="n">
        <f aca="false">ABS(EMFX_Data!Y50-EMFX_Data!AC50)</f>
        <v>0.0322191975682546</v>
      </c>
      <c r="L50" s="23" t="n">
        <f aca="false">ABS(EMFX_Data!Y50-EMFX_Data!AD50)</f>
        <v>0.0581613003037473</v>
      </c>
      <c r="M50" s="23" t="n">
        <f aca="false">ABS(EMFX_Data!Z50-EMFX_Data!AA50)</f>
        <v>0.0603120516229003</v>
      </c>
      <c r="N50" s="23" t="n">
        <f aca="false">ABS(EMFX_Data!Z50-EMFX_Data!AB50)</f>
        <v>0.0126254343975276</v>
      </c>
      <c r="O50" s="23" t="n">
        <f aca="false">ABS(EMFX_Data!Z50-EMFX_Data!AC50)</f>
        <v>0.122540192214533</v>
      </c>
      <c r="P50" s="23" t="n">
        <f aca="false">ABS(EMFX_Data!Z50-EMFX_Data!AD50)</f>
        <v>0.212920690086535</v>
      </c>
      <c r="Q50" s="23" t="n">
        <f aca="false">ABS(EMFX_Data!AA50-EMFX_Data!AB50)</f>
        <v>0.0476866172253727</v>
      </c>
      <c r="R50" s="23" t="n">
        <f aca="false">ABS(EMFX_Data!AA50-EMFX_Data!AC50)</f>
        <v>0.0622281405916327</v>
      </c>
      <c r="S50" s="23" t="n">
        <f aca="false">ABS(EMFX_Data!AA50-EMFX_Data!AD50)</f>
        <v>0.152608638463635</v>
      </c>
      <c r="T50" s="23" t="n">
        <f aca="false">ABS(EMFX_Data!AB50-EMFX_Data!AC50)</f>
        <v>0.109914757817005</v>
      </c>
      <c r="U50" s="23" t="n">
        <f aca="false">ABS(EMFX_Data!AB50-EMFX_Data!AD50)</f>
        <v>0.200295255689007</v>
      </c>
      <c r="V50" s="23" t="n">
        <f aca="false">ABS(EMFX_Data!AC50-EMFX_Data!AD50)</f>
        <v>0.090380497872002</v>
      </c>
      <c r="W50" s="26" t="str">
        <f aca="false">IF(ROW()&lt;4+MinObs-1,"",IFERROR((B50-AVERAGE(B$4:B50))/STDEV(B$4:B50),""))</f>
        <v/>
      </c>
      <c r="X50" s="26" t="str">
        <f aca="false">IF(ROW()&lt;4+MinObs-1,"",IFERROR((C50-AVERAGE(C$4:C50))/STDEV(C$4:C50),""))</f>
        <v/>
      </c>
      <c r="Y50" s="26" t="str">
        <f aca="false">IF(ROW()&lt;4+MinObs-1,"",IFERROR((D50-AVERAGE(D$4:D50))/STDEV(D$4:D50),""))</f>
        <v/>
      </c>
      <c r="Z50" s="26" t="str">
        <f aca="false">IF(ROW()&lt;4+MinObs-1,"",IFERROR((E50-AVERAGE(E$4:E50))/STDEV(E$4:E50),""))</f>
        <v/>
      </c>
      <c r="AA50" s="26" t="str">
        <f aca="false">IF(ROW()&lt;4+MinObs-1,"",IFERROR((F50-AVERAGE(F$4:F50))/STDEV(F$4:F50),""))</f>
        <v/>
      </c>
      <c r="AB50" s="26" t="str">
        <f aca="false">IF(ROW()&lt;4+MinObs-1,"",IFERROR((G50-AVERAGE(G$4:G50))/STDEV(G$4:G50),""))</f>
        <v/>
      </c>
      <c r="AC50" s="26" t="str">
        <f aca="false">IF(ROW()&lt;4+MinObs-1,"",IFERROR((H50-AVERAGE(H$4:H50))/STDEV(H$4:H50),""))</f>
        <v/>
      </c>
      <c r="AD50" s="26" t="str">
        <f aca="false">IF(ROW()&lt;4+MinObs-1,"",IFERROR((I50-AVERAGE(I$4:I50))/STDEV(I$4:I50),""))</f>
        <v/>
      </c>
      <c r="AE50" s="26" t="str">
        <f aca="false">IF(ROW()&lt;4+MinObs-1,"",IFERROR((J50-AVERAGE(J$4:J50))/STDEV(J$4:J50),""))</f>
        <v/>
      </c>
      <c r="AF50" s="26" t="str">
        <f aca="false">IF(ROW()&lt;4+MinObs-1,"",IFERROR((K50-AVERAGE(K$4:K50))/STDEV(K$4:K50),""))</f>
        <v/>
      </c>
      <c r="AG50" s="26" t="str">
        <f aca="false">IF(ROW()&lt;4+MinObs-1,"",IFERROR((L50-AVERAGE(L$4:L50))/STDEV(L$4:L50),""))</f>
        <v/>
      </c>
      <c r="AH50" s="26" t="str">
        <f aca="false">IF(ROW()&lt;4+MinObs-1,"",IFERROR((M50-AVERAGE(M$4:M50))/STDEV(M$4:M50),""))</f>
        <v/>
      </c>
      <c r="AI50" s="26" t="str">
        <f aca="false">IF(ROW()&lt;4+MinObs-1,"",IFERROR((N50-AVERAGE(N$4:N50))/STDEV(N$4:N50),""))</f>
        <v/>
      </c>
      <c r="AJ50" s="26" t="str">
        <f aca="false">IF(ROW()&lt;4+MinObs-1,"",IFERROR((O50-AVERAGE(O$4:O50))/STDEV(O$4:O50),""))</f>
        <v/>
      </c>
      <c r="AK50" s="26" t="str">
        <f aca="false">IF(ROW()&lt;4+MinObs-1,"",IFERROR((P50-AVERAGE(P$4:P50))/STDEV(P$4:P50),""))</f>
        <v/>
      </c>
      <c r="AL50" s="26" t="str">
        <f aca="false">IF(ROW()&lt;4+MinObs-1,"",IFERROR((Q50-AVERAGE(Q$4:Q50))/STDEV(Q$4:Q50),""))</f>
        <v/>
      </c>
      <c r="AM50" s="26" t="str">
        <f aca="false">IF(ROW()&lt;4+MinObs-1,"",IFERROR((R50-AVERAGE(R$4:R50))/STDEV(R$4:R50),""))</f>
        <v/>
      </c>
      <c r="AN50" s="26" t="str">
        <f aca="false">IF(ROW()&lt;4+MinObs-1,"",IFERROR((S50-AVERAGE(S$4:S50))/STDEV(S$4:S50),""))</f>
        <v/>
      </c>
      <c r="AO50" s="26" t="str">
        <f aca="false">IF(ROW()&lt;4+MinObs-1,"",IFERROR((T50-AVERAGE(T$4:T50))/STDEV(T$4:T50),""))</f>
        <v/>
      </c>
      <c r="AP50" s="26" t="str">
        <f aca="false">IF(ROW()&lt;4+MinObs-1,"",IFERROR((U50-AVERAGE(U$4:U50))/STDEV(U$4:U50),""))</f>
        <v/>
      </c>
      <c r="AQ50" s="26" t="str">
        <f aca="false">IF(ROW()&lt;4+MinObs-1,"",IFERROR((V50-AVERAGE(V$4:V50))/STDEV(V$4:V50),""))</f>
        <v/>
      </c>
      <c r="AR50" s="26" t="n">
        <f aca="false">IF(W50="",0,IF(W50&gt;=z4,w4,IF(W50&gt;=z3,w3,IF(W50&gt;=zEntry,w2,IF(AND(W50&gt;=ExitZ,AR49&gt;0),w2,0)))))</f>
        <v>0</v>
      </c>
      <c r="AS50" s="26" t="n">
        <f aca="false">IF(X50="",0,IF(X50&gt;=z4,w4,IF(X50&gt;=z3,w3,IF(X50&gt;=zEntry,w2,IF(AND(X50&gt;=ExitZ,AS49&gt;0),w2,0)))))</f>
        <v>0</v>
      </c>
      <c r="AT50" s="26" t="n">
        <f aca="false">IF(Y50="",0,IF(Y50&gt;=z4,w4,IF(Y50&gt;=z3,w3,IF(Y50&gt;=zEntry,w2,IF(AND(Y50&gt;=ExitZ,AT49&gt;0),w2,0)))))</f>
        <v>0</v>
      </c>
      <c r="AU50" s="26" t="n">
        <f aca="false">IF(Z50="",0,IF(Z50&gt;=z4,w4,IF(Z50&gt;=z3,w3,IF(Z50&gt;=zEntry,w2,IF(AND(Z50&gt;=ExitZ,AU49&gt;0),w2,0)))))</f>
        <v>0</v>
      </c>
      <c r="AV50" s="26" t="n">
        <f aca="false">IF(AA50="",0,IF(AA50&gt;=z4,w4,IF(AA50&gt;=z3,w3,IF(AA50&gt;=zEntry,w2,IF(AND(AA50&gt;=ExitZ,AV49&gt;0),w2,0)))))</f>
        <v>0</v>
      </c>
      <c r="AW50" s="26" t="n">
        <f aca="false">IF(AB50="",0,IF(AB50&gt;=z4,w4,IF(AB50&gt;=z3,w3,IF(AB50&gt;=zEntry,w2,IF(AND(AB50&gt;=ExitZ,AW49&gt;0),w2,0)))))</f>
        <v>0</v>
      </c>
      <c r="AX50" s="26" t="n">
        <f aca="false">IF(AC50="",0,IF(AC50&gt;=z4,w4,IF(AC50&gt;=z3,w3,IF(AC50&gt;=zEntry,w2,IF(AND(AC50&gt;=ExitZ,AX49&gt;0),w2,0)))))</f>
        <v>0</v>
      </c>
      <c r="AY50" s="26" t="n">
        <f aca="false">IF(AD50="",0,IF(AD50&gt;=z4,w4,IF(AD50&gt;=z3,w3,IF(AD50&gt;=zEntry,w2,IF(AND(AD50&gt;=ExitZ,AY49&gt;0),w2,0)))))</f>
        <v>0</v>
      </c>
      <c r="AZ50" s="26" t="n">
        <f aca="false">IF(AE50="",0,IF(AE50&gt;=z4,w4,IF(AE50&gt;=z3,w3,IF(AE50&gt;=zEntry,w2,IF(AND(AE50&gt;=ExitZ,AZ49&gt;0),w2,0)))))</f>
        <v>0</v>
      </c>
      <c r="BA50" s="26" t="n">
        <f aca="false">IF(AF50="",0,IF(AF50&gt;=z4,w4,IF(AF50&gt;=z3,w3,IF(AF50&gt;=zEntry,w2,IF(AND(AF50&gt;=ExitZ,BA49&gt;0),w2,0)))))</f>
        <v>0</v>
      </c>
      <c r="BB50" s="26" t="n">
        <f aca="false">IF(AG50="",0,IF(AG50&gt;=z4,w4,IF(AG50&gt;=z3,w3,IF(AG50&gt;=zEntry,w2,IF(AND(AG50&gt;=ExitZ,BB49&gt;0),w2,0)))))</f>
        <v>0</v>
      </c>
      <c r="BC50" s="26" t="n">
        <f aca="false">IF(AH50="",0,IF(AH50&gt;=z4,w4,IF(AH50&gt;=z3,w3,IF(AH50&gt;=zEntry,w2,IF(AND(AH50&gt;=ExitZ,BC49&gt;0),w2,0)))))</f>
        <v>0</v>
      </c>
      <c r="BD50" s="26" t="n">
        <f aca="false">IF(AI50="",0,IF(AI50&gt;=z4,w4,IF(AI50&gt;=z3,w3,IF(AI50&gt;=zEntry,w2,IF(AND(AI50&gt;=ExitZ,BD49&gt;0),w2,0)))))</f>
        <v>0</v>
      </c>
      <c r="BE50" s="26" t="n">
        <f aca="false">IF(AJ50="",0,IF(AJ50&gt;=z4,w4,IF(AJ50&gt;=z3,w3,IF(AJ50&gt;=zEntry,w2,IF(AND(AJ50&gt;=ExitZ,BE49&gt;0),w2,0)))))</f>
        <v>0</v>
      </c>
      <c r="BF50" s="26" t="n">
        <f aca="false">IF(AK50="",0,IF(AK50&gt;=z4,w4,IF(AK50&gt;=z3,w3,IF(AK50&gt;=zEntry,w2,IF(AND(AK50&gt;=ExitZ,BF49&gt;0),w2,0)))))</f>
        <v>0</v>
      </c>
      <c r="BG50" s="26" t="n">
        <f aca="false">IF(AL50="",0,IF(AL50&gt;=z4,w4,IF(AL50&gt;=z3,w3,IF(AL50&gt;=zEntry,w2,IF(AND(AL50&gt;=ExitZ,BG49&gt;0),w2,0)))))</f>
        <v>0</v>
      </c>
      <c r="BH50" s="26" t="n">
        <f aca="false">IF(AM50="",0,IF(AM50&gt;=z4,w4,IF(AM50&gt;=z3,w3,IF(AM50&gt;=zEntry,w2,IF(AND(AM50&gt;=ExitZ,BH49&gt;0),w2,0)))))</f>
        <v>0</v>
      </c>
      <c r="BI50" s="26" t="n">
        <f aca="false">IF(AN50="",0,IF(AN50&gt;=z4,w4,IF(AN50&gt;=z3,w3,IF(AN50&gt;=zEntry,w2,IF(AND(AN50&gt;=ExitZ,BI49&gt;0),w2,0)))))</f>
        <v>0</v>
      </c>
      <c r="BJ50" s="26" t="n">
        <f aca="false">IF(AO50="",0,IF(AO50&gt;=z4,w4,IF(AO50&gt;=z3,w3,IF(AO50&gt;=zEntry,w2,IF(AND(AO50&gt;=ExitZ,BJ49&gt;0),w2,0)))))</f>
        <v>0</v>
      </c>
      <c r="BK50" s="26" t="n">
        <f aca="false">IF(AP50="",0,IF(AP50&gt;=z4,w4,IF(AP50&gt;=z3,w3,IF(AP50&gt;=zEntry,w2,IF(AND(AP50&gt;=ExitZ,BK49&gt;0),w2,0)))))</f>
        <v>0</v>
      </c>
      <c r="BL50" s="26" t="n">
        <f aca="false">IF(AQ50="",0,IF(AQ50&gt;=z4,w4,IF(AQ50&gt;=z3,w3,IF(AQ50&gt;=zEntry,w2,IF(AND(AQ50&gt;=ExitZ,BL49&gt;0),w2,0)))))</f>
        <v>0</v>
      </c>
      <c r="BM50" s="23" t="n">
        <f aca="false">IF(EMFX_Data!X49&gt;=EMFX_Data!Y49,EMFX_Data!AE50-EMFX_Data!AF50,EMFX_Data!AF50-EMFX_Data!AE50)</f>
        <v>0.0131411552912063</v>
      </c>
      <c r="BN50" s="23" t="n">
        <f aca="false">IF(EMFX_Data!X49&gt;=EMFX_Data!Z49,EMFX_Data!AE50-EMFX_Data!AG50,EMFX_Data!AG50-EMFX_Data!AE50)</f>
        <v>-0.101824217213773</v>
      </c>
      <c r="BO50" s="23" t="n">
        <f aca="false">IF(EMFX_Data!X49&gt;=EMFX_Data!AA49,EMFX_Data!AE50-EMFX_Data!AH50,EMFX_Data!AH50-EMFX_Data!AE50)</f>
        <v>0.00810438340698155</v>
      </c>
      <c r="BP50" s="23" t="n">
        <f aca="false">IF(EMFX_Data!X49&gt;=EMFX_Data!AB49,EMFX_Data!AE50-EMFX_Data!AI50,EMFX_Data!AI50-EMFX_Data!AE50)</f>
        <v>-0.0625809935060095</v>
      </c>
      <c r="BQ50" s="23" t="n">
        <f aca="false">IF(EMFX_Data!X49&gt;=EMFX_Data!AC49,EMFX_Data!AE50-EMFX_Data!AJ50,EMFX_Data!AJ50-EMFX_Data!AE50)</f>
        <v>0.0321484456448286</v>
      </c>
      <c r="BR50" s="23" t="n">
        <f aca="false">IF(EMFX_Data!X49&gt;=EMFX_Data!AD49,EMFX_Data!AE50-EMFX_Data!AK50,EMFX_Data!AK50-EMFX_Data!AE50)</f>
        <v>0.0466574108606398</v>
      </c>
      <c r="BS50" s="23" t="n">
        <f aca="false">IF(EMFX_Data!Y49&gt;=EMFX_Data!Z49,EMFX_Data!AF50-EMFX_Data!AG50,EMFX_Data!AG50-EMFX_Data!AF50)</f>
        <v>-0.0886830619225666</v>
      </c>
      <c r="BT50" s="23" t="n">
        <f aca="false">IF(EMFX_Data!Y49&gt;=EMFX_Data!AA49,EMFX_Data!AF50-EMFX_Data!AH50,EMFX_Data!AH50-EMFX_Data!AF50)</f>
        <v>0.0212455386981879</v>
      </c>
      <c r="BU50" s="23" t="n">
        <f aca="false">IF(EMFX_Data!Y49&gt;=EMFX_Data!AB49,EMFX_Data!AF50-EMFX_Data!AI50,EMFX_Data!AI50-EMFX_Data!AF50)</f>
        <v>-0.0494398382148032</v>
      </c>
      <c r="BV50" s="23" t="n">
        <f aca="false">IF(EMFX_Data!Y49&gt;=EMFX_Data!AC49,EMFX_Data!AF50-EMFX_Data!AJ50,EMFX_Data!AJ50-EMFX_Data!AF50)</f>
        <v>-0.0190072903536223</v>
      </c>
      <c r="BW50" s="23" t="n">
        <f aca="false">IF(EMFX_Data!Y49&gt;=EMFX_Data!AD49,EMFX_Data!AF50-EMFX_Data!AK50,EMFX_Data!AK50-EMFX_Data!AF50)</f>
        <v>0.0335162555694335</v>
      </c>
      <c r="BX50" s="23" t="n">
        <f aca="false">IF(EMFX_Data!Z49&gt;=EMFX_Data!AA49,EMFX_Data!AG50-EMFX_Data!AH50,EMFX_Data!AH50-EMFX_Data!AG50)</f>
        <v>0.109928600620754</v>
      </c>
      <c r="BY50" s="23" t="n">
        <f aca="false">IF(EMFX_Data!Z49&gt;=EMFX_Data!AB49,EMFX_Data!AG50-EMFX_Data!AI50,EMFX_Data!AI50-EMFX_Data!AG50)</f>
        <v>0.0392432237077634</v>
      </c>
      <c r="BZ50" s="23" t="n">
        <f aca="false">IF(EMFX_Data!Z49&gt;=EMFX_Data!AC49,EMFX_Data!AG50-EMFX_Data!AJ50,EMFX_Data!AJ50-EMFX_Data!AG50)</f>
        <v>-0.0696757715689443</v>
      </c>
      <c r="CA50" s="23" t="n">
        <f aca="false">IF(EMFX_Data!Z49&gt;=EMFX_Data!AD49,EMFX_Data!AG50-EMFX_Data!AK50,EMFX_Data!AK50-EMFX_Data!AG50)</f>
        <v>-0.0551668063531331</v>
      </c>
      <c r="CB50" s="23" t="n">
        <f aca="false">IF(EMFX_Data!AA49&gt;=EMFX_Data!AB49,EMFX_Data!AH50-EMFX_Data!AI50,EMFX_Data!AI50-EMFX_Data!AH50)</f>
        <v>0.070685376912991</v>
      </c>
      <c r="CC50" s="23" t="n">
        <f aca="false">IF(EMFX_Data!AA49&gt;=EMFX_Data!AC49,EMFX_Data!AH50-EMFX_Data!AJ50,EMFX_Data!AJ50-EMFX_Data!AH50)</f>
        <v>0.0402528290518101</v>
      </c>
      <c r="CD50" s="23" t="n">
        <f aca="false">IF(EMFX_Data!AA49&gt;=EMFX_Data!AD49,EMFX_Data!AH50-EMFX_Data!AK50,EMFX_Data!AK50-EMFX_Data!AH50)</f>
        <v>0.0547617942676214</v>
      </c>
      <c r="CE50" s="23" t="n">
        <f aca="false">IF(EMFX_Data!AB49&gt;=EMFX_Data!AC49,EMFX_Data!AI50-EMFX_Data!AJ50,EMFX_Data!AJ50-EMFX_Data!AI50)</f>
        <v>-0.0304325478611809</v>
      </c>
      <c r="CF50" s="23" t="n">
        <f aca="false">IF(EMFX_Data!AB49&gt;=EMFX_Data!AD49,EMFX_Data!AI50-EMFX_Data!AK50,EMFX_Data!AK50-EMFX_Data!AI50)</f>
        <v>-0.0159235826453697</v>
      </c>
      <c r="CG50" s="23" t="n">
        <f aca="false">IF(EMFX_Data!AC49&gt;=EMFX_Data!AD49,EMFX_Data!AJ50-EMFX_Data!AK50,EMFX_Data!AK50-EMFX_Data!AJ50)</f>
        <v>0.0145089652158113</v>
      </c>
      <c r="CH50" s="27" t="n">
        <f aca="false">IF(ROW()&lt;4+VolLB,"",STDEV(INDEX($BM:$BM,ROW()-VolLB+1):INDEX($BM:$BM,ROW()))*SQRT(12))</f>
        <v>0.152236521211434</v>
      </c>
      <c r="CI50" s="27" t="n">
        <f aca="false">IF(ROW()&lt;4+VolLB,"",STDEV(INDEX($BN:$BN,ROW()-VolLB+1):INDEX($BN:$BN,ROW()))*SQRT(12))</f>
        <v>0.187969543147867</v>
      </c>
      <c r="CJ50" s="27" t="n">
        <f aca="false">IF(ROW()&lt;4+VolLB,"",STDEV(INDEX($BO:$BO,ROW()-VolLB+1):INDEX($BO:$BO,ROW()))*SQRT(12))</f>
        <v>0.177830906753257</v>
      </c>
      <c r="CK50" s="27" t="n">
        <f aca="false">IF(ROW()&lt;4+VolLB,"",STDEV(INDEX($BP:$BP,ROW()-VolLB+1):INDEX($BP:$BP,ROW()))*SQRT(12))</f>
        <v>0.187108721012205</v>
      </c>
      <c r="CL50" s="27" t="n">
        <f aca="false">IF(ROW()&lt;4+VolLB,"",STDEV(INDEX($BQ:$BQ,ROW()-VolLB+1):INDEX($BQ:$BQ,ROW()))*SQRT(12))</f>
        <v>0.130069596203971</v>
      </c>
      <c r="CM50" s="27" t="n">
        <f aca="false">IF(ROW()&lt;4+VolLB,"",STDEV(INDEX($BR:$BR,ROW()-VolLB+1):INDEX($BR:$BR,ROW()))*SQRT(12))</f>
        <v>0.199939675110436</v>
      </c>
      <c r="CN50" s="27" t="n">
        <f aca="false">IF(ROW()&lt;4+VolLB,"",STDEV(INDEX($BS:$BS,ROW()-VolLB+1):INDEX($BS:$BS,ROW()))*SQRT(12))</f>
        <v>0.176886169666472</v>
      </c>
      <c r="CO50" s="27" t="n">
        <f aca="false">IF(ROW()&lt;4+VolLB,"",STDEV(INDEX($BT:$BT,ROW()-VolLB+1):INDEX($BT:$BT,ROW()))*SQRT(12))</f>
        <v>0.162079692280802</v>
      </c>
      <c r="CP50" s="27" t="n">
        <f aca="false">IF(ROW()&lt;4+VolLB,"",STDEV(INDEX($BU:$BU,ROW()-VolLB+1):INDEX($BU:$BU,ROW()))*SQRT(12))</f>
        <v>0.151649491412493</v>
      </c>
      <c r="CQ50" s="27" t="n">
        <f aca="false">IF(ROW()&lt;4+VolLB,"",STDEV(INDEX($BV:$BV,ROW()-VolLB+1):INDEX($BV:$BV,ROW()))*SQRT(12))</f>
        <v>0.127420975621541</v>
      </c>
      <c r="CR50" s="27" t="n">
        <f aca="false">IF(ROW()&lt;4+VolLB,"",STDEV(INDEX($BW:$BW,ROW()-VolLB+1):INDEX($BW:$BW,ROW()))*SQRT(12))</f>
        <v>0.134262906758703</v>
      </c>
      <c r="CS50" s="27" t="n">
        <f aca="false">IF(ROW()&lt;4+VolLB,"",STDEV(INDEX($BX:$BX,ROW()-VolLB+1):INDEX($BX:$BX,ROW()))*SQRT(12))</f>
        <v>0.16992048865113</v>
      </c>
      <c r="CT50" s="27" t="n">
        <f aca="false">IF(ROW()&lt;4+VolLB,"",STDEV(INDEX($BY:$BY,ROW()-VolLB+1):INDEX($BY:$BY,ROW()))*SQRT(12))</f>
        <v>0.174297401727192</v>
      </c>
      <c r="CU50" s="27" t="n">
        <f aca="false">IF(ROW()&lt;4+VolLB,"",STDEV(INDEX($BZ:$BZ,ROW()-VolLB+1):INDEX($BZ:$BZ,ROW()))*SQRT(12))</f>
        <v>0.175135725887886</v>
      </c>
      <c r="CV50" s="27" t="n">
        <f aca="false">IF(ROW()&lt;4+VolLB,"",STDEV(INDEX($CA:$CA,ROW()-VolLB+1):INDEX($CA:$CA,ROW()))*SQRT(12))</f>
        <v>0.208203290716562</v>
      </c>
      <c r="CW50" s="27" t="n">
        <f aca="false">IF(ROW()&lt;4+VolLB,"",STDEV(INDEX($CB:$CB,ROW()-VolLB+1):INDEX($CB:$CB,ROW()))*SQRT(12))</f>
        <v>0.167451039919003</v>
      </c>
      <c r="CX50" s="27" t="n">
        <f aca="false">IF(ROW()&lt;4+VolLB,"",STDEV(INDEX($CC:$CC,ROW()-VolLB+1):INDEX($CC:$CC,ROW()))*SQRT(12))</f>
        <v>0.152909013502875</v>
      </c>
      <c r="CY50" s="27" t="n">
        <f aca="false">IF(ROW()&lt;4+VolLB,"",STDEV(INDEX($CD:$CD,ROW()-VolLB+1):INDEX($CD:$CD,ROW()))*SQRT(12))</f>
        <v>0.170824645245084</v>
      </c>
      <c r="CZ50" s="27" t="n">
        <f aca="false">IF(ROW()&lt;4+VolLB,"",STDEV(INDEX($CE:$CE,ROW()-VolLB+1):INDEX($CE:$CE,ROW()))*SQRT(12))</f>
        <v>0.163328558560265</v>
      </c>
      <c r="DA50" s="27" t="n">
        <f aca="false">IF(ROW()&lt;4+VolLB,"",STDEV(INDEX($CF:$CF,ROW()-VolLB+1):INDEX($CF:$CF,ROW()))*SQRT(12))</f>
        <v>0.135833763333284</v>
      </c>
      <c r="DB50" s="27" t="n">
        <f aca="false">IF(ROW()&lt;4+VolLB,"",STDEV(INDEX($CG:$CG,ROW()-VolLB+1):INDEX($CG:$CG,ROW()))*SQRT(12))</f>
        <v>0.147918422021294</v>
      </c>
      <c r="DC50" s="26" t="n">
        <f aca="false">IF(OR(AR50=0,CH50="",CH50=0),0,AR50*MIN(MaxScal,TgtVol/CH50))</f>
        <v>0</v>
      </c>
      <c r="DD50" s="26" t="n">
        <f aca="false">IF(OR(AS50=0,CI50="",CI50=0),0,AS50*MIN(MaxScal,TgtVol/CI50))</f>
        <v>0</v>
      </c>
      <c r="DE50" s="26" t="n">
        <f aca="false">IF(OR(AT50=0,CJ50="",CJ50=0),0,AT50*MIN(MaxScal,TgtVol/CJ50))</f>
        <v>0</v>
      </c>
      <c r="DF50" s="26" t="n">
        <f aca="false">IF(OR(AU50=0,CK50="",CK50=0),0,AU50*MIN(MaxScal,TgtVol/CK50))</f>
        <v>0</v>
      </c>
      <c r="DG50" s="26" t="n">
        <f aca="false">IF(OR(AV50=0,CL50="",CL50=0),0,AV50*MIN(MaxScal,TgtVol/CL50))</f>
        <v>0</v>
      </c>
      <c r="DH50" s="26" t="n">
        <f aca="false">IF(OR(AW50=0,CM50="",CM50=0),0,AW50*MIN(MaxScal,TgtVol/CM50))</f>
        <v>0</v>
      </c>
      <c r="DI50" s="26" t="n">
        <f aca="false">IF(OR(AX50=0,CN50="",CN50=0),0,AX50*MIN(MaxScal,TgtVol/CN50))</f>
        <v>0</v>
      </c>
      <c r="DJ50" s="26" t="n">
        <f aca="false">IF(OR(AY50=0,CO50="",CO50=0),0,AY50*MIN(MaxScal,TgtVol/CO50))</f>
        <v>0</v>
      </c>
      <c r="DK50" s="26" t="n">
        <f aca="false">IF(OR(AZ50=0,CP50="",CP50=0),0,AZ50*MIN(MaxScal,TgtVol/CP50))</f>
        <v>0</v>
      </c>
      <c r="DL50" s="26" t="n">
        <f aca="false">IF(OR(BA50=0,CQ50="",CQ50=0),0,BA50*MIN(MaxScal,TgtVol/CQ50))</f>
        <v>0</v>
      </c>
      <c r="DM50" s="26" t="n">
        <f aca="false">IF(OR(BB50=0,CR50="",CR50=0),0,BB50*MIN(MaxScal,TgtVol/CR50))</f>
        <v>0</v>
      </c>
      <c r="DN50" s="26" t="n">
        <f aca="false">IF(OR(BC50=0,CS50="",CS50=0),0,BC50*MIN(MaxScal,TgtVol/CS50))</f>
        <v>0</v>
      </c>
      <c r="DO50" s="26" t="n">
        <f aca="false">IF(OR(BD50=0,CT50="",CT50=0),0,BD50*MIN(MaxScal,TgtVol/CT50))</f>
        <v>0</v>
      </c>
      <c r="DP50" s="26" t="n">
        <f aca="false">IF(OR(BE50=0,CU50="",CU50=0),0,BE50*MIN(MaxScal,TgtVol/CU50))</f>
        <v>0</v>
      </c>
      <c r="DQ50" s="26" t="n">
        <f aca="false">IF(OR(BF50=0,CV50="",CV50=0),0,BF50*MIN(MaxScal,TgtVol/CV50))</f>
        <v>0</v>
      </c>
      <c r="DR50" s="26" t="n">
        <f aca="false">IF(OR(BG50=0,CW50="",CW50=0),0,BG50*MIN(MaxScal,TgtVol/CW50))</f>
        <v>0</v>
      </c>
      <c r="DS50" s="26" t="n">
        <f aca="false">IF(OR(BH50=0,CX50="",CX50=0),0,BH50*MIN(MaxScal,TgtVol/CX50))</f>
        <v>0</v>
      </c>
      <c r="DT50" s="26" t="n">
        <f aca="false">IF(OR(BI50=0,CY50="",CY50=0),0,BI50*MIN(MaxScal,TgtVol/CY50))</f>
        <v>0</v>
      </c>
      <c r="DU50" s="26" t="n">
        <f aca="false">IF(OR(BJ50=0,CZ50="",CZ50=0),0,BJ50*MIN(MaxScal,TgtVol/CZ50))</f>
        <v>0</v>
      </c>
      <c r="DV50" s="26" t="n">
        <f aca="false">IF(OR(BK50=0,DA50="",DA50=0),0,BK50*MIN(MaxScal,TgtVol/DA50))</f>
        <v>0</v>
      </c>
      <c r="DW50" s="26" t="n">
        <f aca="false">IF(OR(BL50=0,DB50="",DB50=0),0,BL50*MIN(MaxScal,TgtVol/DB50))</f>
        <v>0</v>
      </c>
      <c r="DX50" s="28" t="n">
        <f aca="false">IFERROR(DC49*BM50,"")</f>
        <v>0</v>
      </c>
      <c r="DY50" s="28" t="n">
        <f aca="false">IFERROR(DD49*BN50,"")</f>
        <v>-0</v>
      </c>
      <c r="DZ50" s="28" t="n">
        <f aca="false">IFERROR(DE49*BO50,"")</f>
        <v>0</v>
      </c>
      <c r="EA50" s="28" t="n">
        <f aca="false">IFERROR(DF49*BP50,"")</f>
        <v>-0</v>
      </c>
      <c r="EB50" s="28" t="n">
        <f aca="false">IFERROR(DG49*BQ50,"")</f>
        <v>0</v>
      </c>
      <c r="EC50" s="28" t="n">
        <f aca="false">IFERROR(DH49*BR50,"")</f>
        <v>0</v>
      </c>
      <c r="ED50" s="28" t="n">
        <f aca="false">IFERROR(DI49*BS50,"")</f>
        <v>-0</v>
      </c>
      <c r="EE50" s="28" t="n">
        <f aca="false">IFERROR(DJ49*BT50,"")</f>
        <v>0</v>
      </c>
      <c r="EF50" s="28" t="n">
        <f aca="false">IFERROR(DK49*BU50,"")</f>
        <v>-0</v>
      </c>
      <c r="EG50" s="28" t="n">
        <f aca="false">IFERROR(DL49*BV50,"")</f>
        <v>-0</v>
      </c>
      <c r="EH50" s="28" t="n">
        <f aca="false">IFERROR(DM49*BW50,"")</f>
        <v>0</v>
      </c>
      <c r="EI50" s="28" t="n">
        <f aca="false">IFERROR(DN49*BX50,"")</f>
        <v>0</v>
      </c>
      <c r="EJ50" s="28" t="n">
        <f aca="false">IFERROR(DO49*BY50,"")</f>
        <v>0</v>
      </c>
      <c r="EK50" s="28" t="n">
        <f aca="false">IFERROR(DP49*BZ50,"")</f>
        <v>-0</v>
      </c>
      <c r="EL50" s="28" t="n">
        <f aca="false">IFERROR(DQ49*CA50,"")</f>
        <v>-0</v>
      </c>
      <c r="EM50" s="28" t="n">
        <f aca="false">IFERROR(DR49*CB50,"")</f>
        <v>0</v>
      </c>
      <c r="EN50" s="28" t="n">
        <f aca="false">IFERROR(DS49*CC50,"")</f>
        <v>0</v>
      </c>
      <c r="EO50" s="28" t="n">
        <f aca="false">IFERROR(DT49*CD50,"")</f>
        <v>0</v>
      </c>
      <c r="EP50" s="28" t="n">
        <f aca="false">IFERROR(DU49*CE50,"")</f>
        <v>-0</v>
      </c>
      <c r="EQ50" s="28" t="n">
        <f aca="false">IFERROR(DV49*CF50,"")</f>
        <v>-0</v>
      </c>
      <c r="ER50" s="28" t="n">
        <f aca="false">IFERROR(DW49*CG50,"")</f>
        <v>0</v>
      </c>
      <c r="ES50" s="28" t="n">
        <f aca="false">IF(ROW()=4,"",SUM(DX50:ER50))</f>
        <v>0</v>
      </c>
      <c r="ET50" s="29" t="n">
        <f aca="false">COUNTIF(AR50:BL50,"&gt;0")</f>
        <v>0</v>
      </c>
    </row>
    <row r="51" customFormat="false" ht="15" hidden="false" customHeight="false" outlineLevel="0" collapsed="false">
      <c r="A51" s="19" t="n">
        <v>39447</v>
      </c>
      <c r="B51" s="23" t="n">
        <f aca="false">ABS(EMFX_Data!X51-EMFX_Data!Y51)</f>
        <v>0.049068260973721</v>
      </c>
      <c r="C51" s="23" t="n">
        <f aca="false">ABS(EMFX_Data!X51-EMFX_Data!Z51)</f>
        <v>0.121971648391281</v>
      </c>
      <c r="D51" s="23" t="n">
        <f aca="false">ABS(EMFX_Data!X51-EMFX_Data!AA51)</f>
        <v>0.0782084603009894</v>
      </c>
      <c r="E51" s="23" t="n">
        <f aca="false">ABS(EMFX_Data!X51-EMFX_Data!AB51)</f>
        <v>0.138927083092515</v>
      </c>
      <c r="F51" s="23" t="n">
        <f aca="false">ABS(EMFX_Data!X51-EMFX_Data!AC51)</f>
        <v>0.02576818975297</v>
      </c>
      <c r="G51" s="23" t="n">
        <f aca="false">ABS(EMFX_Data!X51-EMFX_Data!AD51)</f>
        <v>0.121270439042248</v>
      </c>
      <c r="H51" s="23" t="n">
        <f aca="false">ABS(EMFX_Data!Y51-EMFX_Data!Z51)</f>
        <v>0.171039909365002</v>
      </c>
      <c r="I51" s="23" t="n">
        <f aca="false">ABS(EMFX_Data!Y51-EMFX_Data!AA51)</f>
        <v>0.12727672127471</v>
      </c>
      <c r="J51" s="23" t="n">
        <f aca="false">ABS(EMFX_Data!Y51-EMFX_Data!AB51)</f>
        <v>0.187995344066236</v>
      </c>
      <c r="K51" s="23" t="n">
        <f aca="false">ABS(EMFX_Data!Y51-EMFX_Data!AC51)</f>
        <v>0.074836450726691</v>
      </c>
      <c r="L51" s="23" t="n">
        <f aca="false">ABS(EMFX_Data!Y51-EMFX_Data!AD51)</f>
        <v>0.0722021780685269</v>
      </c>
      <c r="M51" s="23" t="n">
        <f aca="false">ABS(EMFX_Data!Z51-EMFX_Data!AA51)</f>
        <v>0.043763188090292</v>
      </c>
      <c r="N51" s="23" t="n">
        <f aca="false">ABS(EMFX_Data!Z51-EMFX_Data!AB51)</f>
        <v>0.0169554347012335</v>
      </c>
      <c r="O51" s="23" t="n">
        <f aca="false">ABS(EMFX_Data!Z51-EMFX_Data!AC51)</f>
        <v>0.0962034586383114</v>
      </c>
      <c r="P51" s="23" t="n">
        <f aca="false">ABS(EMFX_Data!Z51-EMFX_Data!AD51)</f>
        <v>0.243242087433529</v>
      </c>
      <c r="Q51" s="23" t="n">
        <f aca="false">ABS(EMFX_Data!AA51-EMFX_Data!AB51)</f>
        <v>0.0607186227915255</v>
      </c>
      <c r="R51" s="23" t="n">
        <f aca="false">ABS(EMFX_Data!AA51-EMFX_Data!AC51)</f>
        <v>0.0524402705480194</v>
      </c>
      <c r="S51" s="23" t="n">
        <f aca="false">ABS(EMFX_Data!AA51-EMFX_Data!AD51)</f>
        <v>0.199478899343237</v>
      </c>
      <c r="T51" s="23" t="n">
        <f aca="false">ABS(EMFX_Data!AB51-EMFX_Data!AC51)</f>
        <v>0.113158893339545</v>
      </c>
      <c r="U51" s="23" t="n">
        <f aca="false">ABS(EMFX_Data!AB51-EMFX_Data!AD51)</f>
        <v>0.260197522134763</v>
      </c>
      <c r="V51" s="23" t="n">
        <f aca="false">ABS(EMFX_Data!AC51-EMFX_Data!AD51)</f>
        <v>0.147038628795218</v>
      </c>
      <c r="W51" s="26" t="str">
        <f aca="false">IF(ROW()&lt;4+MinObs-1,"",IFERROR((B51-AVERAGE(B$4:B51))/STDEV(B$4:B51),""))</f>
        <v/>
      </c>
      <c r="X51" s="26" t="str">
        <f aca="false">IF(ROW()&lt;4+MinObs-1,"",IFERROR((C51-AVERAGE(C$4:C51))/STDEV(C$4:C51),""))</f>
        <v/>
      </c>
      <c r="Y51" s="26" t="str">
        <f aca="false">IF(ROW()&lt;4+MinObs-1,"",IFERROR((D51-AVERAGE(D$4:D51))/STDEV(D$4:D51),""))</f>
        <v/>
      </c>
      <c r="Z51" s="26" t="str">
        <f aca="false">IF(ROW()&lt;4+MinObs-1,"",IFERROR((E51-AVERAGE(E$4:E51))/STDEV(E$4:E51),""))</f>
        <v/>
      </c>
      <c r="AA51" s="26" t="str">
        <f aca="false">IF(ROW()&lt;4+MinObs-1,"",IFERROR((F51-AVERAGE(F$4:F51))/STDEV(F$4:F51),""))</f>
        <v/>
      </c>
      <c r="AB51" s="26" t="str">
        <f aca="false">IF(ROW()&lt;4+MinObs-1,"",IFERROR((G51-AVERAGE(G$4:G51))/STDEV(G$4:G51),""))</f>
        <v/>
      </c>
      <c r="AC51" s="26" t="str">
        <f aca="false">IF(ROW()&lt;4+MinObs-1,"",IFERROR((H51-AVERAGE(H$4:H51))/STDEV(H$4:H51),""))</f>
        <v/>
      </c>
      <c r="AD51" s="26" t="str">
        <f aca="false">IF(ROW()&lt;4+MinObs-1,"",IFERROR((I51-AVERAGE(I$4:I51))/STDEV(I$4:I51),""))</f>
        <v/>
      </c>
      <c r="AE51" s="26" t="str">
        <f aca="false">IF(ROW()&lt;4+MinObs-1,"",IFERROR((J51-AVERAGE(J$4:J51))/STDEV(J$4:J51),""))</f>
        <v/>
      </c>
      <c r="AF51" s="26" t="str">
        <f aca="false">IF(ROW()&lt;4+MinObs-1,"",IFERROR((K51-AVERAGE(K$4:K51))/STDEV(K$4:K51),""))</f>
        <v/>
      </c>
      <c r="AG51" s="26" t="str">
        <f aca="false">IF(ROW()&lt;4+MinObs-1,"",IFERROR((L51-AVERAGE(L$4:L51))/STDEV(L$4:L51),""))</f>
        <v/>
      </c>
      <c r="AH51" s="26" t="str">
        <f aca="false">IF(ROW()&lt;4+MinObs-1,"",IFERROR((M51-AVERAGE(M$4:M51))/STDEV(M$4:M51),""))</f>
        <v/>
      </c>
      <c r="AI51" s="26" t="str">
        <f aca="false">IF(ROW()&lt;4+MinObs-1,"",IFERROR((N51-AVERAGE(N$4:N51))/STDEV(N$4:N51),""))</f>
        <v/>
      </c>
      <c r="AJ51" s="26" t="str">
        <f aca="false">IF(ROW()&lt;4+MinObs-1,"",IFERROR((O51-AVERAGE(O$4:O51))/STDEV(O$4:O51),""))</f>
        <v/>
      </c>
      <c r="AK51" s="26" t="str">
        <f aca="false">IF(ROW()&lt;4+MinObs-1,"",IFERROR((P51-AVERAGE(P$4:P51))/STDEV(P$4:P51),""))</f>
        <v/>
      </c>
      <c r="AL51" s="26" t="str">
        <f aca="false">IF(ROW()&lt;4+MinObs-1,"",IFERROR((Q51-AVERAGE(Q$4:Q51))/STDEV(Q$4:Q51),""))</f>
        <v/>
      </c>
      <c r="AM51" s="26" t="str">
        <f aca="false">IF(ROW()&lt;4+MinObs-1,"",IFERROR((R51-AVERAGE(R$4:R51))/STDEV(R$4:R51),""))</f>
        <v/>
      </c>
      <c r="AN51" s="26" t="str">
        <f aca="false">IF(ROW()&lt;4+MinObs-1,"",IFERROR((S51-AVERAGE(S$4:S51))/STDEV(S$4:S51),""))</f>
        <v/>
      </c>
      <c r="AO51" s="26" t="str">
        <f aca="false">IF(ROW()&lt;4+MinObs-1,"",IFERROR((T51-AVERAGE(T$4:T51))/STDEV(T$4:T51),""))</f>
        <v/>
      </c>
      <c r="AP51" s="26" t="str">
        <f aca="false">IF(ROW()&lt;4+MinObs-1,"",IFERROR((U51-AVERAGE(U$4:U51))/STDEV(U$4:U51),""))</f>
        <v/>
      </c>
      <c r="AQ51" s="26" t="str">
        <f aca="false">IF(ROW()&lt;4+MinObs-1,"",IFERROR((V51-AVERAGE(V$4:V51))/STDEV(V$4:V51),""))</f>
        <v/>
      </c>
      <c r="AR51" s="26" t="n">
        <f aca="false">IF(W51="",0,IF(W51&gt;=z4,w4,IF(W51&gt;=z3,w3,IF(W51&gt;=zEntry,w2,IF(AND(W51&gt;=ExitZ,AR50&gt;0),w2,0)))))</f>
        <v>0</v>
      </c>
      <c r="AS51" s="26" t="n">
        <f aca="false">IF(X51="",0,IF(X51&gt;=z4,w4,IF(X51&gt;=z3,w3,IF(X51&gt;=zEntry,w2,IF(AND(X51&gt;=ExitZ,AS50&gt;0),w2,0)))))</f>
        <v>0</v>
      </c>
      <c r="AT51" s="26" t="n">
        <f aca="false">IF(Y51="",0,IF(Y51&gt;=z4,w4,IF(Y51&gt;=z3,w3,IF(Y51&gt;=zEntry,w2,IF(AND(Y51&gt;=ExitZ,AT50&gt;0),w2,0)))))</f>
        <v>0</v>
      </c>
      <c r="AU51" s="26" t="n">
        <f aca="false">IF(Z51="",0,IF(Z51&gt;=z4,w4,IF(Z51&gt;=z3,w3,IF(Z51&gt;=zEntry,w2,IF(AND(Z51&gt;=ExitZ,AU50&gt;0),w2,0)))))</f>
        <v>0</v>
      </c>
      <c r="AV51" s="26" t="n">
        <f aca="false">IF(AA51="",0,IF(AA51&gt;=z4,w4,IF(AA51&gt;=z3,w3,IF(AA51&gt;=zEntry,w2,IF(AND(AA51&gt;=ExitZ,AV50&gt;0),w2,0)))))</f>
        <v>0</v>
      </c>
      <c r="AW51" s="26" t="n">
        <f aca="false">IF(AB51="",0,IF(AB51&gt;=z4,w4,IF(AB51&gt;=z3,w3,IF(AB51&gt;=zEntry,w2,IF(AND(AB51&gt;=ExitZ,AW50&gt;0),w2,0)))))</f>
        <v>0</v>
      </c>
      <c r="AX51" s="26" t="n">
        <f aca="false">IF(AC51="",0,IF(AC51&gt;=z4,w4,IF(AC51&gt;=z3,w3,IF(AC51&gt;=zEntry,w2,IF(AND(AC51&gt;=ExitZ,AX50&gt;0),w2,0)))))</f>
        <v>0</v>
      </c>
      <c r="AY51" s="26" t="n">
        <f aca="false">IF(AD51="",0,IF(AD51&gt;=z4,w4,IF(AD51&gt;=z3,w3,IF(AD51&gt;=zEntry,w2,IF(AND(AD51&gt;=ExitZ,AY50&gt;0),w2,0)))))</f>
        <v>0</v>
      </c>
      <c r="AZ51" s="26" t="n">
        <f aca="false">IF(AE51="",0,IF(AE51&gt;=z4,w4,IF(AE51&gt;=z3,w3,IF(AE51&gt;=zEntry,w2,IF(AND(AE51&gt;=ExitZ,AZ50&gt;0),w2,0)))))</f>
        <v>0</v>
      </c>
      <c r="BA51" s="26" t="n">
        <f aca="false">IF(AF51="",0,IF(AF51&gt;=z4,w4,IF(AF51&gt;=z3,w3,IF(AF51&gt;=zEntry,w2,IF(AND(AF51&gt;=ExitZ,BA50&gt;0),w2,0)))))</f>
        <v>0</v>
      </c>
      <c r="BB51" s="26" t="n">
        <f aca="false">IF(AG51="",0,IF(AG51&gt;=z4,w4,IF(AG51&gt;=z3,w3,IF(AG51&gt;=zEntry,w2,IF(AND(AG51&gt;=ExitZ,BB50&gt;0),w2,0)))))</f>
        <v>0</v>
      </c>
      <c r="BC51" s="26" t="n">
        <f aca="false">IF(AH51="",0,IF(AH51&gt;=z4,w4,IF(AH51&gt;=z3,w3,IF(AH51&gt;=zEntry,w2,IF(AND(AH51&gt;=ExitZ,BC50&gt;0),w2,0)))))</f>
        <v>0</v>
      </c>
      <c r="BD51" s="26" t="n">
        <f aca="false">IF(AI51="",0,IF(AI51&gt;=z4,w4,IF(AI51&gt;=z3,w3,IF(AI51&gt;=zEntry,w2,IF(AND(AI51&gt;=ExitZ,BD50&gt;0),w2,0)))))</f>
        <v>0</v>
      </c>
      <c r="BE51" s="26" t="n">
        <f aca="false">IF(AJ51="",0,IF(AJ51&gt;=z4,w4,IF(AJ51&gt;=z3,w3,IF(AJ51&gt;=zEntry,w2,IF(AND(AJ51&gt;=ExitZ,BE50&gt;0),w2,0)))))</f>
        <v>0</v>
      </c>
      <c r="BF51" s="26" t="n">
        <f aca="false">IF(AK51="",0,IF(AK51&gt;=z4,w4,IF(AK51&gt;=z3,w3,IF(AK51&gt;=zEntry,w2,IF(AND(AK51&gt;=ExitZ,BF50&gt;0),w2,0)))))</f>
        <v>0</v>
      </c>
      <c r="BG51" s="26" t="n">
        <f aca="false">IF(AL51="",0,IF(AL51&gt;=z4,w4,IF(AL51&gt;=z3,w3,IF(AL51&gt;=zEntry,w2,IF(AND(AL51&gt;=ExitZ,BG50&gt;0),w2,0)))))</f>
        <v>0</v>
      </c>
      <c r="BH51" s="26" t="n">
        <f aca="false">IF(AM51="",0,IF(AM51&gt;=z4,w4,IF(AM51&gt;=z3,w3,IF(AM51&gt;=zEntry,w2,IF(AND(AM51&gt;=ExitZ,BH50&gt;0),w2,0)))))</f>
        <v>0</v>
      </c>
      <c r="BI51" s="26" t="n">
        <f aca="false">IF(AN51="",0,IF(AN51&gt;=z4,w4,IF(AN51&gt;=z3,w3,IF(AN51&gt;=zEntry,w2,IF(AND(AN51&gt;=ExitZ,BI50&gt;0),w2,0)))))</f>
        <v>0</v>
      </c>
      <c r="BJ51" s="26" t="n">
        <f aca="false">IF(AO51="",0,IF(AO51&gt;=z4,w4,IF(AO51&gt;=z3,w3,IF(AO51&gt;=zEntry,w2,IF(AND(AO51&gt;=ExitZ,BJ50&gt;0),w2,0)))))</f>
        <v>0</v>
      </c>
      <c r="BK51" s="26" t="n">
        <f aca="false">IF(AP51="",0,IF(AP51&gt;=z4,w4,IF(AP51&gt;=z3,w3,IF(AP51&gt;=zEntry,w2,IF(AND(AP51&gt;=ExitZ,BK50&gt;0),w2,0)))))</f>
        <v>0</v>
      </c>
      <c r="BL51" s="26" t="n">
        <f aca="false">IF(AQ51="",0,IF(AQ51&gt;=z4,w4,IF(AQ51&gt;=z3,w3,IF(AQ51&gt;=zEntry,w2,IF(AND(AQ51&gt;=ExitZ,BL50&gt;0),w2,0)))))</f>
        <v>0</v>
      </c>
      <c r="BM51" s="23" t="n">
        <f aca="false">IF(EMFX_Data!X50&gt;=EMFX_Data!Y50,EMFX_Data!AE51-EMFX_Data!AF51,EMFX_Data!AF51-EMFX_Data!AE51)</f>
        <v>-0.0438858490105584</v>
      </c>
      <c r="BN51" s="23" t="n">
        <f aca="false">IF(EMFX_Data!X50&gt;=EMFX_Data!Z50,EMFX_Data!AE51-EMFX_Data!AG51,EMFX_Data!AG51-EMFX_Data!AE51)</f>
        <v>0.0233444382831882</v>
      </c>
      <c r="BO51" s="23" t="n">
        <f aca="false">IF(EMFX_Data!X50&gt;=EMFX_Data!AA50,EMFX_Data!AE51-EMFX_Data!AH51,EMFX_Data!AH51-EMFX_Data!AE51)</f>
        <v>0.00660076035156914</v>
      </c>
      <c r="BP51" s="23" t="n">
        <f aca="false">IF(EMFX_Data!X50&gt;=EMFX_Data!AB50,EMFX_Data!AE51-EMFX_Data!AI51,EMFX_Data!AI51-EMFX_Data!AE51)</f>
        <v>-0.00686703643061185</v>
      </c>
      <c r="BQ51" s="23" t="n">
        <f aca="false">IF(EMFX_Data!X50&gt;=EMFX_Data!AC50,EMFX_Data!AE51-EMFX_Data!AJ51,EMFX_Data!AJ51-EMFX_Data!AE51)</f>
        <v>0.00546032264003286</v>
      </c>
      <c r="BR51" s="23" t="n">
        <f aca="false">IF(EMFX_Data!X50&gt;=EMFX_Data!AD50,EMFX_Data!AE51-EMFX_Data!AK51,EMFX_Data!AK51-EMFX_Data!AE51)</f>
        <v>-0.0585748983231113</v>
      </c>
      <c r="BS51" s="23" t="n">
        <f aca="false">IF(EMFX_Data!Y50&gt;=EMFX_Data!Z50,EMFX_Data!AF51-EMFX_Data!AG51,EMFX_Data!AG51-EMFX_Data!AF51)</f>
        <v>-0.0205414107273701</v>
      </c>
      <c r="BT51" s="23" t="n">
        <f aca="false">IF(EMFX_Data!Y50&gt;=EMFX_Data!AA50,EMFX_Data!AF51-EMFX_Data!AH51,EMFX_Data!AH51-EMFX_Data!AF51)</f>
        <v>-0.0372850886589892</v>
      </c>
      <c r="BU51" s="23" t="n">
        <f aca="false">IF(EMFX_Data!Y50&gt;=EMFX_Data!AB50,EMFX_Data!AF51-EMFX_Data!AI51,EMFX_Data!AI51-EMFX_Data!AF51)</f>
        <v>-0.0507528854411702</v>
      </c>
      <c r="BV51" s="23" t="n">
        <f aca="false">IF(EMFX_Data!Y50&gt;=EMFX_Data!AC50,EMFX_Data!AF51-EMFX_Data!AJ51,EMFX_Data!AJ51-EMFX_Data!AF51)</f>
        <v>-0.0384255263705255</v>
      </c>
      <c r="BW51" s="23" t="n">
        <f aca="false">IF(EMFX_Data!Y50&gt;=EMFX_Data!AD50,EMFX_Data!AF51-EMFX_Data!AK51,EMFX_Data!AK51-EMFX_Data!AF51)</f>
        <v>-0.014689049312553</v>
      </c>
      <c r="BX51" s="23" t="n">
        <f aca="false">IF(EMFX_Data!Z50&gt;=EMFX_Data!AA50,EMFX_Data!AG51-EMFX_Data!AH51,EMFX_Data!AH51-EMFX_Data!AG51)</f>
        <v>0.0167436779316191</v>
      </c>
      <c r="BY51" s="23" t="n">
        <f aca="false">IF(EMFX_Data!Z50&gt;=EMFX_Data!AB50,EMFX_Data!AG51-EMFX_Data!AI51,EMFX_Data!AI51-EMFX_Data!AG51)</f>
        <v>0.0302114747138001</v>
      </c>
      <c r="BZ51" s="23" t="n">
        <f aca="false">IF(EMFX_Data!Z50&gt;=EMFX_Data!AC50,EMFX_Data!AG51-EMFX_Data!AJ51,EMFX_Data!AJ51-EMFX_Data!AG51)</f>
        <v>0.0178841156431554</v>
      </c>
      <c r="CA51" s="23" t="n">
        <f aca="false">IF(EMFX_Data!Z50&gt;=EMFX_Data!AD50,EMFX_Data!AG51-EMFX_Data!AK51,EMFX_Data!AK51-EMFX_Data!AG51)</f>
        <v>-0.0352304600399231</v>
      </c>
      <c r="CB51" s="23" t="n">
        <f aca="false">IF(EMFX_Data!AA50&gt;=EMFX_Data!AB50,EMFX_Data!AH51-EMFX_Data!AI51,EMFX_Data!AI51-EMFX_Data!AH51)</f>
        <v>-0.013467796782181</v>
      </c>
      <c r="CC51" s="23" t="n">
        <f aca="false">IF(EMFX_Data!AA50&gt;=EMFX_Data!AC50,EMFX_Data!AH51-EMFX_Data!AJ51,EMFX_Data!AJ51-EMFX_Data!AH51)</f>
        <v>0.00114043771153628</v>
      </c>
      <c r="CD51" s="23" t="n">
        <f aca="false">IF(EMFX_Data!AA50&gt;=EMFX_Data!AD50,EMFX_Data!AH51-EMFX_Data!AK51,EMFX_Data!AK51-EMFX_Data!AH51)</f>
        <v>-0.0519741379715422</v>
      </c>
      <c r="CE51" s="23" t="n">
        <f aca="false">IF(EMFX_Data!AB50&gt;=EMFX_Data!AC50,EMFX_Data!AI51-EMFX_Data!AJ51,EMFX_Data!AJ51-EMFX_Data!AI51)</f>
        <v>-0.0123273590706447</v>
      </c>
      <c r="CF51" s="23" t="n">
        <f aca="false">IF(EMFX_Data!AB50&gt;=EMFX_Data!AD50,EMFX_Data!AI51-EMFX_Data!AK51,EMFX_Data!AK51-EMFX_Data!AI51)</f>
        <v>-0.0654419347537232</v>
      </c>
      <c r="CG51" s="23" t="n">
        <f aca="false">IF(EMFX_Data!AC50&gt;=EMFX_Data!AD50,EMFX_Data!AJ51-EMFX_Data!AK51,EMFX_Data!AK51-EMFX_Data!AJ51)</f>
        <v>-0.0531145756830785</v>
      </c>
      <c r="CH51" s="27" t="n">
        <f aca="false">IF(ROW()&lt;4+VolLB,"",STDEV(INDEX($BM:$BM,ROW()-VolLB+1):INDEX($BM:$BM,ROW()))*SQRT(12))</f>
        <v>0.152060120983079</v>
      </c>
      <c r="CI51" s="27" t="n">
        <f aca="false">IF(ROW()&lt;4+VolLB,"",STDEV(INDEX($BN:$BN,ROW()-VolLB+1):INDEX($BN:$BN,ROW()))*SQRT(12))</f>
        <v>0.188031423795616</v>
      </c>
      <c r="CJ51" s="27" t="n">
        <f aca="false">IF(ROW()&lt;4+VolLB,"",STDEV(INDEX($BO:$BO,ROW()-VolLB+1):INDEX($BO:$BO,ROW()))*SQRT(12))</f>
        <v>0.176886889198093</v>
      </c>
      <c r="CK51" s="27" t="n">
        <f aca="false">IF(ROW()&lt;4+VolLB,"",STDEV(INDEX($BP:$BP,ROW()-VolLB+1):INDEX($BP:$BP,ROW()))*SQRT(12))</f>
        <v>0.186505169165501</v>
      </c>
      <c r="CL51" s="27" t="n">
        <f aca="false">IF(ROW()&lt;4+VolLB,"",STDEV(INDEX($BQ:$BQ,ROW()-VolLB+1):INDEX($BQ:$BQ,ROW()))*SQRT(12))</f>
        <v>0.129948224283954</v>
      </c>
      <c r="CM51" s="27" t="n">
        <f aca="false">IF(ROW()&lt;4+VolLB,"",STDEV(INDEX($BR:$BR,ROW()-VolLB+1):INDEX($BR:$BR,ROW()))*SQRT(12))</f>
        <v>0.201645369297522</v>
      </c>
      <c r="CN51" s="27" t="n">
        <f aca="false">IF(ROW()&lt;4+VolLB,"",STDEV(INDEX($BS:$BS,ROW()-VolLB+1):INDEX($BS:$BS,ROW()))*SQRT(12))</f>
        <v>0.174388377751222</v>
      </c>
      <c r="CO51" s="27" t="n">
        <f aca="false">IF(ROW()&lt;4+VolLB,"",STDEV(INDEX($BT:$BT,ROW()-VolLB+1):INDEX($BT:$BT,ROW()))*SQRT(12))</f>
        <v>0.163222621444525</v>
      </c>
      <c r="CP51" s="27" t="n">
        <f aca="false">IF(ROW()&lt;4+VolLB,"",STDEV(INDEX($BU:$BU,ROW()-VolLB+1):INDEX($BU:$BU,ROW()))*SQRT(12))</f>
        <v>0.155002506482228</v>
      </c>
      <c r="CQ51" s="27" t="n">
        <f aca="false">IF(ROW()&lt;4+VolLB,"",STDEV(INDEX($BV:$BV,ROW()-VolLB+1):INDEX($BV:$BV,ROW()))*SQRT(12))</f>
        <v>0.125049306079956</v>
      </c>
      <c r="CR51" s="27" t="n">
        <f aca="false">IF(ROW()&lt;4+VolLB,"",STDEV(INDEX($BW:$BW,ROW()-VolLB+1):INDEX($BW:$BW,ROW()))*SQRT(12))</f>
        <v>0.134589475466067</v>
      </c>
      <c r="CS51" s="27" t="n">
        <f aca="false">IF(ROW()&lt;4+VolLB,"",STDEV(INDEX($BX:$BX,ROW()-VolLB+1):INDEX($BX:$BX,ROW()))*SQRT(12))</f>
        <v>0.16877841172421</v>
      </c>
      <c r="CT51" s="27" t="n">
        <f aca="false">IF(ROW()&lt;4+VolLB,"",STDEV(INDEX($BY:$BY,ROW()-VolLB+1):INDEX($BY:$BY,ROW()))*SQRT(12))</f>
        <v>0.173003937920249</v>
      </c>
      <c r="CU51" s="27" t="n">
        <f aca="false">IF(ROW()&lt;4+VolLB,"",STDEV(INDEX($BZ:$BZ,ROW()-VolLB+1):INDEX($BZ:$BZ,ROW()))*SQRT(12))</f>
        <v>0.175334703629995</v>
      </c>
      <c r="CV51" s="27" t="n">
        <f aca="false">IF(ROW()&lt;4+VolLB,"",STDEV(INDEX($CA:$CA,ROW()-VolLB+1):INDEX($CA:$CA,ROW()))*SQRT(12))</f>
        <v>0.207767598617809</v>
      </c>
      <c r="CW51" s="27" t="n">
        <f aca="false">IF(ROW()&lt;4+VolLB,"",STDEV(INDEX($CB:$CB,ROW()-VolLB+1):INDEX($CB:$CB,ROW()))*SQRT(12))</f>
        <v>0.167391143018393</v>
      </c>
      <c r="CX51" s="27" t="n">
        <f aca="false">IF(ROW()&lt;4+VolLB,"",STDEV(INDEX($CC:$CC,ROW()-VolLB+1):INDEX($CC:$CC,ROW()))*SQRT(12))</f>
        <v>0.149238278943473</v>
      </c>
      <c r="CY51" s="27" t="n">
        <f aca="false">IF(ROW()&lt;4+VolLB,"",STDEV(INDEX($CD:$CD,ROW()-VolLB+1):INDEX($CD:$CD,ROW()))*SQRT(12))</f>
        <v>0.17469300835653</v>
      </c>
      <c r="CZ51" s="27" t="n">
        <f aca="false">IF(ROW()&lt;4+VolLB,"",STDEV(INDEX($CE:$CE,ROW()-VolLB+1):INDEX($CE:$CE,ROW()))*SQRT(12))</f>
        <v>0.157709192108026</v>
      </c>
      <c r="DA51" s="27" t="n">
        <f aca="false">IF(ROW()&lt;4+VolLB,"",STDEV(INDEX($CF:$CF,ROW()-VolLB+1):INDEX($CF:$CF,ROW()))*SQRT(12))</f>
        <v>0.140866451080725</v>
      </c>
      <c r="DB51" s="27" t="n">
        <f aca="false">IF(ROW()&lt;4+VolLB,"",STDEV(INDEX($CG:$CG,ROW()-VolLB+1):INDEX($CG:$CG,ROW()))*SQRT(12))</f>
        <v>0.147858743148774</v>
      </c>
      <c r="DC51" s="26" t="n">
        <f aca="false">IF(OR(AR51=0,CH51="",CH51=0),0,AR51*MIN(MaxScal,TgtVol/CH51))</f>
        <v>0</v>
      </c>
      <c r="DD51" s="26" t="n">
        <f aca="false">IF(OR(AS51=0,CI51="",CI51=0),0,AS51*MIN(MaxScal,TgtVol/CI51))</f>
        <v>0</v>
      </c>
      <c r="DE51" s="26" t="n">
        <f aca="false">IF(OR(AT51=0,CJ51="",CJ51=0),0,AT51*MIN(MaxScal,TgtVol/CJ51))</f>
        <v>0</v>
      </c>
      <c r="DF51" s="26" t="n">
        <f aca="false">IF(OR(AU51=0,CK51="",CK51=0),0,AU51*MIN(MaxScal,TgtVol/CK51))</f>
        <v>0</v>
      </c>
      <c r="DG51" s="26" t="n">
        <f aca="false">IF(OR(AV51=0,CL51="",CL51=0),0,AV51*MIN(MaxScal,TgtVol/CL51))</f>
        <v>0</v>
      </c>
      <c r="DH51" s="26" t="n">
        <f aca="false">IF(OR(AW51=0,CM51="",CM51=0),0,AW51*MIN(MaxScal,TgtVol/CM51))</f>
        <v>0</v>
      </c>
      <c r="DI51" s="26" t="n">
        <f aca="false">IF(OR(AX51=0,CN51="",CN51=0),0,AX51*MIN(MaxScal,TgtVol/CN51))</f>
        <v>0</v>
      </c>
      <c r="DJ51" s="26" t="n">
        <f aca="false">IF(OR(AY51=0,CO51="",CO51=0),0,AY51*MIN(MaxScal,TgtVol/CO51))</f>
        <v>0</v>
      </c>
      <c r="DK51" s="26" t="n">
        <f aca="false">IF(OR(AZ51=0,CP51="",CP51=0),0,AZ51*MIN(MaxScal,TgtVol/CP51))</f>
        <v>0</v>
      </c>
      <c r="DL51" s="26" t="n">
        <f aca="false">IF(OR(BA51=0,CQ51="",CQ51=0),0,BA51*MIN(MaxScal,TgtVol/CQ51))</f>
        <v>0</v>
      </c>
      <c r="DM51" s="26" t="n">
        <f aca="false">IF(OR(BB51=0,CR51="",CR51=0),0,BB51*MIN(MaxScal,TgtVol/CR51))</f>
        <v>0</v>
      </c>
      <c r="DN51" s="26" t="n">
        <f aca="false">IF(OR(BC51=0,CS51="",CS51=0),0,BC51*MIN(MaxScal,TgtVol/CS51))</f>
        <v>0</v>
      </c>
      <c r="DO51" s="26" t="n">
        <f aca="false">IF(OR(BD51=0,CT51="",CT51=0),0,BD51*MIN(MaxScal,TgtVol/CT51))</f>
        <v>0</v>
      </c>
      <c r="DP51" s="26" t="n">
        <f aca="false">IF(OR(BE51=0,CU51="",CU51=0),0,BE51*MIN(MaxScal,TgtVol/CU51))</f>
        <v>0</v>
      </c>
      <c r="DQ51" s="26" t="n">
        <f aca="false">IF(OR(BF51=0,CV51="",CV51=0),0,BF51*MIN(MaxScal,TgtVol/CV51))</f>
        <v>0</v>
      </c>
      <c r="DR51" s="26" t="n">
        <f aca="false">IF(OR(BG51=0,CW51="",CW51=0),0,BG51*MIN(MaxScal,TgtVol/CW51))</f>
        <v>0</v>
      </c>
      <c r="DS51" s="26" t="n">
        <f aca="false">IF(OR(BH51=0,CX51="",CX51=0),0,BH51*MIN(MaxScal,TgtVol/CX51))</f>
        <v>0</v>
      </c>
      <c r="DT51" s="26" t="n">
        <f aca="false">IF(OR(BI51=0,CY51="",CY51=0),0,BI51*MIN(MaxScal,TgtVol/CY51))</f>
        <v>0</v>
      </c>
      <c r="DU51" s="26" t="n">
        <f aca="false">IF(OR(BJ51=0,CZ51="",CZ51=0),0,BJ51*MIN(MaxScal,TgtVol/CZ51))</f>
        <v>0</v>
      </c>
      <c r="DV51" s="26" t="n">
        <f aca="false">IF(OR(BK51=0,DA51="",DA51=0),0,BK51*MIN(MaxScal,TgtVol/DA51))</f>
        <v>0</v>
      </c>
      <c r="DW51" s="26" t="n">
        <f aca="false">IF(OR(BL51=0,DB51="",DB51=0),0,BL51*MIN(MaxScal,TgtVol/DB51))</f>
        <v>0</v>
      </c>
      <c r="DX51" s="28" t="n">
        <f aca="false">IFERROR(DC50*BM51,"")</f>
        <v>-0</v>
      </c>
      <c r="DY51" s="28" t="n">
        <f aca="false">IFERROR(DD50*BN51,"")</f>
        <v>0</v>
      </c>
      <c r="DZ51" s="28" t="n">
        <f aca="false">IFERROR(DE50*BO51,"")</f>
        <v>0</v>
      </c>
      <c r="EA51" s="28" t="n">
        <f aca="false">IFERROR(DF50*BP51,"")</f>
        <v>-0</v>
      </c>
      <c r="EB51" s="28" t="n">
        <f aca="false">IFERROR(DG50*BQ51,"")</f>
        <v>0</v>
      </c>
      <c r="EC51" s="28" t="n">
        <f aca="false">IFERROR(DH50*BR51,"")</f>
        <v>-0</v>
      </c>
      <c r="ED51" s="28" t="n">
        <f aca="false">IFERROR(DI50*BS51,"")</f>
        <v>-0</v>
      </c>
      <c r="EE51" s="28" t="n">
        <f aca="false">IFERROR(DJ50*BT51,"")</f>
        <v>-0</v>
      </c>
      <c r="EF51" s="28" t="n">
        <f aca="false">IFERROR(DK50*BU51,"")</f>
        <v>-0</v>
      </c>
      <c r="EG51" s="28" t="n">
        <f aca="false">IFERROR(DL50*BV51,"")</f>
        <v>-0</v>
      </c>
      <c r="EH51" s="28" t="n">
        <f aca="false">IFERROR(DM50*BW51,"")</f>
        <v>-0</v>
      </c>
      <c r="EI51" s="28" t="n">
        <f aca="false">IFERROR(DN50*BX51,"")</f>
        <v>0</v>
      </c>
      <c r="EJ51" s="28" t="n">
        <f aca="false">IFERROR(DO50*BY51,"")</f>
        <v>0</v>
      </c>
      <c r="EK51" s="28" t="n">
        <f aca="false">IFERROR(DP50*BZ51,"")</f>
        <v>0</v>
      </c>
      <c r="EL51" s="28" t="n">
        <f aca="false">IFERROR(DQ50*CA51,"")</f>
        <v>-0</v>
      </c>
      <c r="EM51" s="28" t="n">
        <f aca="false">IFERROR(DR50*CB51,"")</f>
        <v>-0</v>
      </c>
      <c r="EN51" s="28" t="n">
        <f aca="false">IFERROR(DS50*CC51,"")</f>
        <v>0</v>
      </c>
      <c r="EO51" s="28" t="n">
        <f aca="false">IFERROR(DT50*CD51,"")</f>
        <v>-0</v>
      </c>
      <c r="EP51" s="28" t="n">
        <f aca="false">IFERROR(DU50*CE51,"")</f>
        <v>-0</v>
      </c>
      <c r="EQ51" s="28" t="n">
        <f aca="false">IFERROR(DV50*CF51,"")</f>
        <v>-0</v>
      </c>
      <c r="ER51" s="28" t="n">
        <f aca="false">IFERROR(DW50*CG51,"")</f>
        <v>-0</v>
      </c>
      <c r="ES51" s="28" t="n">
        <f aca="false">IF(ROW()=4,"",SUM(DX51:ER51))</f>
        <v>0</v>
      </c>
      <c r="ET51" s="29" t="n">
        <f aca="false">COUNTIF(AR51:BL51,"&gt;0")</f>
        <v>0</v>
      </c>
    </row>
    <row r="52" customFormat="false" ht="15" hidden="false" customHeight="false" outlineLevel="0" collapsed="false">
      <c r="A52" s="19" t="n">
        <v>39478</v>
      </c>
      <c r="B52" s="23" t="n">
        <f aca="false">ABS(EMFX_Data!X52-EMFX_Data!Y52)</f>
        <v>0.0953458609377558</v>
      </c>
      <c r="C52" s="23" t="n">
        <f aca="false">ABS(EMFX_Data!X52-EMFX_Data!Z52)</f>
        <v>0.130377008552458</v>
      </c>
      <c r="D52" s="23" t="n">
        <f aca="false">ABS(EMFX_Data!X52-EMFX_Data!AA52)</f>
        <v>0.0116614502373258</v>
      </c>
      <c r="E52" s="23" t="n">
        <f aca="false">ABS(EMFX_Data!X52-EMFX_Data!AB52)</f>
        <v>0.0869757903366804</v>
      </c>
      <c r="F52" s="23" t="n">
        <f aca="false">ABS(EMFX_Data!X52-EMFX_Data!AC52)</f>
        <v>0.0413721349835061</v>
      </c>
      <c r="G52" s="23" t="n">
        <f aca="false">ABS(EMFX_Data!X52-EMFX_Data!AD52)</f>
        <v>0.105235816263409</v>
      </c>
      <c r="H52" s="23" t="n">
        <f aca="false">ABS(EMFX_Data!Y52-EMFX_Data!Z52)</f>
        <v>0.225722869490213</v>
      </c>
      <c r="I52" s="23" t="n">
        <f aca="false">ABS(EMFX_Data!Y52-EMFX_Data!AA52)</f>
        <v>0.107007311175082</v>
      </c>
      <c r="J52" s="23" t="n">
        <f aca="false">ABS(EMFX_Data!Y52-EMFX_Data!AB52)</f>
        <v>0.182321651274436</v>
      </c>
      <c r="K52" s="23" t="n">
        <f aca="false">ABS(EMFX_Data!Y52-EMFX_Data!AC52)</f>
        <v>0.136717995921262</v>
      </c>
      <c r="L52" s="23" t="n">
        <f aca="false">ABS(EMFX_Data!Y52-EMFX_Data!AD52)</f>
        <v>0.00988995532565351</v>
      </c>
      <c r="M52" s="23" t="n">
        <f aca="false">ABS(EMFX_Data!Z52-EMFX_Data!AA52)</f>
        <v>0.118715558315132</v>
      </c>
      <c r="N52" s="23" t="n">
        <f aca="false">ABS(EMFX_Data!Z52-EMFX_Data!AB52)</f>
        <v>0.0434012182157773</v>
      </c>
      <c r="O52" s="23" t="n">
        <f aca="false">ABS(EMFX_Data!Z52-EMFX_Data!AC52)</f>
        <v>0.0890048735689515</v>
      </c>
      <c r="P52" s="23" t="n">
        <f aca="false">ABS(EMFX_Data!Z52-EMFX_Data!AD52)</f>
        <v>0.235612824815867</v>
      </c>
      <c r="Q52" s="23" t="n">
        <f aca="false">ABS(EMFX_Data!AA52-EMFX_Data!AB52)</f>
        <v>0.0753143400993546</v>
      </c>
      <c r="R52" s="23" t="n">
        <f aca="false">ABS(EMFX_Data!AA52-EMFX_Data!AC52)</f>
        <v>0.0297106847461803</v>
      </c>
      <c r="S52" s="23" t="n">
        <f aca="false">ABS(EMFX_Data!AA52-EMFX_Data!AD52)</f>
        <v>0.116897266500735</v>
      </c>
      <c r="T52" s="23" t="n">
        <f aca="false">ABS(EMFX_Data!AB52-EMFX_Data!AC52)</f>
        <v>0.0456036553531742</v>
      </c>
      <c r="U52" s="23" t="n">
        <f aca="false">ABS(EMFX_Data!AB52-EMFX_Data!AD52)</f>
        <v>0.19221160660009</v>
      </c>
      <c r="V52" s="23" t="n">
        <f aca="false">ABS(EMFX_Data!AC52-EMFX_Data!AD52)</f>
        <v>0.146607951246915</v>
      </c>
      <c r="W52" s="26" t="str">
        <f aca="false">IF(ROW()&lt;4+MinObs-1,"",IFERROR((B52-AVERAGE(B$4:B52))/STDEV(B$4:B52),""))</f>
        <v/>
      </c>
      <c r="X52" s="26" t="str">
        <f aca="false">IF(ROW()&lt;4+MinObs-1,"",IFERROR((C52-AVERAGE(C$4:C52))/STDEV(C$4:C52),""))</f>
        <v/>
      </c>
      <c r="Y52" s="26" t="str">
        <f aca="false">IF(ROW()&lt;4+MinObs-1,"",IFERROR((D52-AVERAGE(D$4:D52))/STDEV(D$4:D52),""))</f>
        <v/>
      </c>
      <c r="Z52" s="26" t="str">
        <f aca="false">IF(ROW()&lt;4+MinObs-1,"",IFERROR((E52-AVERAGE(E$4:E52))/STDEV(E$4:E52),""))</f>
        <v/>
      </c>
      <c r="AA52" s="26" t="str">
        <f aca="false">IF(ROW()&lt;4+MinObs-1,"",IFERROR((F52-AVERAGE(F$4:F52))/STDEV(F$4:F52),""))</f>
        <v/>
      </c>
      <c r="AB52" s="26" t="str">
        <f aca="false">IF(ROW()&lt;4+MinObs-1,"",IFERROR((G52-AVERAGE(G$4:G52))/STDEV(G$4:G52),""))</f>
        <v/>
      </c>
      <c r="AC52" s="26" t="str">
        <f aca="false">IF(ROW()&lt;4+MinObs-1,"",IFERROR((H52-AVERAGE(H$4:H52))/STDEV(H$4:H52),""))</f>
        <v/>
      </c>
      <c r="AD52" s="26" t="str">
        <f aca="false">IF(ROW()&lt;4+MinObs-1,"",IFERROR((I52-AVERAGE(I$4:I52))/STDEV(I$4:I52),""))</f>
        <v/>
      </c>
      <c r="AE52" s="26" t="str">
        <f aca="false">IF(ROW()&lt;4+MinObs-1,"",IFERROR((J52-AVERAGE(J$4:J52))/STDEV(J$4:J52),""))</f>
        <v/>
      </c>
      <c r="AF52" s="26" t="str">
        <f aca="false">IF(ROW()&lt;4+MinObs-1,"",IFERROR((K52-AVERAGE(K$4:K52))/STDEV(K$4:K52),""))</f>
        <v/>
      </c>
      <c r="AG52" s="26" t="str">
        <f aca="false">IF(ROW()&lt;4+MinObs-1,"",IFERROR((L52-AVERAGE(L$4:L52))/STDEV(L$4:L52),""))</f>
        <v/>
      </c>
      <c r="AH52" s="26" t="str">
        <f aca="false">IF(ROW()&lt;4+MinObs-1,"",IFERROR((M52-AVERAGE(M$4:M52))/STDEV(M$4:M52),""))</f>
        <v/>
      </c>
      <c r="AI52" s="26" t="str">
        <f aca="false">IF(ROW()&lt;4+MinObs-1,"",IFERROR((N52-AVERAGE(N$4:N52))/STDEV(N$4:N52),""))</f>
        <v/>
      </c>
      <c r="AJ52" s="26" t="str">
        <f aca="false">IF(ROW()&lt;4+MinObs-1,"",IFERROR((O52-AVERAGE(O$4:O52))/STDEV(O$4:O52),""))</f>
        <v/>
      </c>
      <c r="AK52" s="26" t="str">
        <f aca="false">IF(ROW()&lt;4+MinObs-1,"",IFERROR((P52-AVERAGE(P$4:P52))/STDEV(P$4:P52),""))</f>
        <v/>
      </c>
      <c r="AL52" s="26" t="str">
        <f aca="false">IF(ROW()&lt;4+MinObs-1,"",IFERROR((Q52-AVERAGE(Q$4:Q52))/STDEV(Q$4:Q52),""))</f>
        <v/>
      </c>
      <c r="AM52" s="26" t="str">
        <f aca="false">IF(ROW()&lt;4+MinObs-1,"",IFERROR((R52-AVERAGE(R$4:R52))/STDEV(R$4:R52),""))</f>
        <v/>
      </c>
      <c r="AN52" s="26" t="str">
        <f aca="false">IF(ROW()&lt;4+MinObs-1,"",IFERROR((S52-AVERAGE(S$4:S52))/STDEV(S$4:S52),""))</f>
        <v/>
      </c>
      <c r="AO52" s="26" t="str">
        <f aca="false">IF(ROW()&lt;4+MinObs-1,"",IFERROR((T52-AVERAGE(T$4:T52))/STDEV(T$4:T52),""))</f>
        <v/>
      </c>
      <c r="AP52" s="26" t="str">
        <f aca="false">IF(ROW()&lt;4+MinObs-1,"",IFERROR((U52-AVERAGE(U$4:U52))/STDEV(U$4:U52),""))</f>
        <v/>
      </c>
      <c r="AQ52" s="26" t="str">
        <f aca="false">IF(ROW()&lt;4+MinObs-1,"",IFERROR((V52-AVERAGE(V$4:V52))/STDEV(V$4:V52),""))</f>
        <v/>
      </c>
      <c r="AR52" s="26" t="n">
        <f aca="false">IF(W52="",0,IF(W52&gt;=z4,w4,IF(W52&gt;=z3,w3,IF(W52&gt;=zEntry,w2,IF(AND(W52&gt;=ExitZ,AR51&gt;0),w2,0)))))</f>
        <v>0</v>
      </c>
      <c r="AS52" s="26" t="n">
        <f aca="false">IF(X52="",0,IF(X52&gt;=z4,w4,IF(X52&gt;=z3,w3,IF(X52&gt;=zEntry,w2,IF(AND(X52&gt;=ExitZ,AS51&gt;0),w2,0)))))</f>
        <v>0</v>
      </c>
      <c r="AT52" s="26" t="n">
        <f aca="false">IF(Y52="",0,IF(Y52&gt;=z4,w4,IF(Y52&gt;=z3,w3,IF(Y52&gt;=zEntry,w2,IF(AND(Y52&gt;=ExitZ,AT51&gt;0),w2,0)))))</f>
        <v>0</v>
      </c>
      <c r="AU52" s="26" t="n">
        <f aca="false">IF(Z52="",0,IF(Z52&gt;=z4,w4,IF(Z52&gt;=z3,w3,IF(Z52&gt;=zEntry,w2,IF(AND(Z52&gt;=ExitZ,AU51&gt;0),w2,0)))))</f>
        <v>0</v>
      </c>
      <c r="AV52" s="26" t="n">
        <f aca="false">IF(AA52="",0,IF(AA52&gt;=z4,w4,IF(AA52&gt;=z3,w3,IF(AA52&gt;=zEntry,w2,IF(AND(AA52&gt;=ExitZ,AV51&gt;0),w2,0)))))</f>
        <v>0</v>
      </c>
      <c r="AW52" s="26" t="n">
        <f aca="false">IF(AB52="",0,IF(AB52&gt;=z4,w4,IF(AB52&gt;=z3,w3,IF(AB52&gt;=zEntry,w2,IF(AND(AB52&gt;=ExitZ,AW51&gt;0),w2,0)))))</f>
        <v>0</v>
      </c>
      <c r="AX52" s="26" t="n">
        <f aca="false">IF(AC52="",0,IF(AC52&gt;=z4,w4,IF(AC52&gt;=z3,w3,IF(AC52&gt;=zEntry,w2,IF(AND(AC52&gt;=ExitZ,AX51&gt;0),w2,0)))))</f>
        <v>0</v>
      </c>
      <c r="AY52" s="26" t="n">
        <f aca="false">IF(AD52="",0,IF(AD52&gt;=z4,w4,IF(AD52&gt;=z3,w3,IF(AD52&gt;=zEntry,w2,IF(AND(AD52&gt;=ExitZ,AY51&gt;0),w2,0)))))</f>
        <v>0</v>
      </c>
      <c r="AZ52" s="26" t="n">
        <f aca="false">IF(AE52="",0,IF(AE52&gt;=z4,w4,IF(AE52&gt;=z3,w3,IF(AE52&gt;=zEntry,w2,IF(AND(AE52&gt;=ExitZ,AZ51&gt;0),w2,0)))))</f>
        <v>0</v>
      </c>
      <c r="BA52" s="26" t="n">
        <f aca="false">IF(AF52="",0,IF(AF52&gt;=z4,w4,IF(AF52&gt;=z3,w3,IF(AF52&gt;=zEntry,w2,IF(AND(AF52&gt;=ExitZ,BA51&gt;0),w2,0)))))</f>
        <v>0</v>
      </c>
      <c r="BB52" s="26" t="n">
        <f aca="false">IF(AG52="",0,IF(AG52&gt;=z4,w4,IF(AG52&gt;=z3,w3,IF(AG52&gt;=zEntry,w2,IF(AND(AG52&gt;=ExitZ,BB51&gt;0),w2,0)))))</f>
        <v>0</v>
      </c>
      <c r="BC52" s="26" t="n">
        <f aca="false">IF(AH52="",0,IF(AH52&gt;=z4,w4,IF(AH52&gt;=z3,w3,IF(AH52&gt;=zEntry,w2,IF(AND(AH52&gt;=ExitZ,BC51&gt;0),w2,0)))))</f>
        <v>0</v>
      </c>
      <c r="BD52" s="26" t="n">
        <f aca="false">IF(AI52="",0,IF(AI52&gt;=z4,w4,IF(AI52&gt;=z3,w3,IF(AI52&gt;=zEntry,w2,IF(AND(AI52&gt;=ExitZ,BD51&gt;0),w2,0)))))</f>
        <v>0</v>
      </c>
      <c r="BE52" s="26" t="n">
        <f aca="false">IF(AJ52="",0,IF(AJ52&gt;=z4,w4,IF(AJ52&gt;=z3,w3,IF(AJ52&gt;=zEntry,w2,IF(AND(AJ52&gt;=ExitZ,BE51&gt;0),w2,0)))))</f>
        <v>0</v>
      </c>
      <c r="BF52" s="26" t="n">
        <f aca="false">IF(AK52="",0,IF(AK52&gt;=z4,w4,IF(AK52&gt;=z3,w3,IF(AK52&gt;=zEntry,w2,IF(AND(AK52&gt;=ExitZ,BF51&gt;0),w2,0)))))</f>
        <v>0</v>
      </c>
      <c r="BG52" s="26" t="n">
        <f aca="false">IF(AL52="",0,IF(AL52&gt;=z4,w4,IF(AL52&gt;=z3,w3,IF(AL52&gt;=zEntry,w2,IF(AND(AL52&gt;=ExitZ,BG51&gt;0),w2,0)))))</f>
        <v>0</v>
      </c>
      <c r="BH52" s="26" t="n">
        <f aca="false">IF(AM52="",0,IF(AM52&gt;=z4,w4,IF(AM52&gt;=z3,w3,IF(AM52&gt;=zEntry,w2,IF(AND(AM52&gt;=ExitZ,BH51&gt;0),w2,0)))))</f>
        <v>0</v>
      </c>
      <c r="BI52" s="26" t="n">
        <f aca="false">IF(AN52="",0,IF(AN52&gt;=z4,w4,IF(AN52&gt;=z3,w3,IF(AN52&gt;=zEntry,w2,IF(AND(AN52&gt;=ExitZ,BI51&gt;0),w2,0)))))</f>
        <v>0</v>
      </c>
      <c r="BJ52" s="26" t="n">
        <f aca="false">IF(AO52="",0,IF(AO52&gt;=z4,w4,IF(AO52&gt;=z3,w3,IF(AO52&gt;=zEntry,w2,IF(AND(AO52&gt;=ExitZ,BJ51&gt;0),w2,0)))))</f>
        <v>0</v>
      </c>
      <c r="BK52" s="26" t="n">
        <f aca="false">IF(AP52="",0,IF(AP52&gt;=z4,w4,IF(AP52&gt;=z3,w3,IF(AP52&gt;=zEntry,w2,IF(AND(AP52&gt;=ExitZ,BK51&gt;0),w2,0)))))</f>
        <v>0</v>
      </c>
      <c r="BL52" s="26" t="n">
        <f aca="false">IF(AQ52="",0,IF(AQ52&gt;=z4,w4,IF(AQ52&gt;=z3,w3,IF(AQ52&gt;=zEntry,w2,IF(AND(AQ52&gt;=ExitZ,BL51&gt;0),w2,0)))))</f>
        <v>0</v>
      </c>
      <c r="BM52" s="23" t="n">
        <f aca="false">IF(EMFX_Data!X51&gt;=EMFX_Data!Y51,EMFX_Data!AE52-EMFX_Data!AF52,EMFX_Data!AF52-EMFX_Data!AE52)</f>
        <v>-0.047356691610161</v>
      </c>
      <c r="BN52" s="23" t="n">
        <f aca="false">IF(EMFX_Data!X51&gt;=EMFX_Data!Z51,EMFX_Data!AE52-EMFX_Data!AG52,EMFX_Data!AG52-EMFX_Data!AE52)</f>
        <v>-0.0116936365204054</v>
      </c>
      <c r="BO52" s="23" t="n">
        <f aca="false">IF(EMFX_Data!X51&gt;=EMFX_Data!AA51,EMFX_Data!AE52-EMFX_Data!AH52,EMFX_Data!AH52-EMFX_Data!AE52)</f>
        <v>0.0660959726464058</v>
      </c>
      <c r="BP52" s="23" t="n">
        <f aca="false">IF(EMFX_Data!X51&gt;=EMFX_Data!AB51,EMFX_Data!AE52-EMFX_Data!AI52,EMFX_Data!AI52-EMFX_Data!AE52)</f>
        <v>0.0504856908322342</v>
      </c>
      <c r="BQ52" s="23" t="n">
        <f aca="false">IF(EMFX_Data!X51&gt;=EMFX_Data!AC51,EMFX_Data!AE52-EMFX_Data!AJ52,EMFX_Data!AJ52-EMFX_Data!AE52)</f>
        <v>-0.00974867131266466</v>
      </c>
      <c r="BR52" s="23" t="n">
        <f aca="false">IF(EMFX_Data!X51&gt;=EMFX_Data!AD51,EMFX_Data!AE52-EMFX_Data!AK52,EMFX_Data!AK52-EMFX_Data!AE52)</f>
        <v>0.0130343912950193</v>
      </c>
      <c r="BS52" s="23" t="n">
        <f aca="false">IF(EMFX_Data!Y51&gt;=EMFX_Data!Z51,EMFX_Data!AF52-EMFX_Data!AG52,EMFX_Data!AG52-EMFX_Data!AF52)</f>
        <v>-0.0590503281305664</v>
      </c>
      <c r="BT52" s="23" t="n">
        <f aca="false">IF(EMFX_Data!Y51&gt;=EMFX_Data!AA51,EMFX_Data!AF52-EMFX_Data!AH52,EMFX_Data!AH52-EMFX_Data!AF52)</f>
        <v>0.0187392810362448</v>
      </c>
      <c r="BU52" s="23" t="n">
        <f aca="false">IF(EMFX_Data!Y51&gt;=EMFX_Data!AB51,EMFX_Data!AF52-EMFX_Data!AI52,EMFX_Data!AI52-EMFX_Data!AF52)</f>
        <v>0.00312899922207319</v>
      </c>
      <c r="BV52" s="23" t="n">
        <f aca="false">IF(EMFX_Data!Y51&gt;=EMFX_Data!AC51,EMFX_Data!AF52-EMFX_Data!AJ52,EMFX_Data!AJ52-EMFX_Data!AF52)</f>
        <v>-0.0571053629228256</v>
      </c>
      <c r="BW52" s="23" t="n">
        <f aca="false">IF(EMFX_Data!Y51&gt;=EMFX_Data!AD51,EMFX_Data!AF52-EMFX_Data!AK52,EMFX_Data!AK52-EMFX_Data!AF52)</f>
        <v>0.0603910829051803</v>
      </c>
      <c r="BX52" s="23" t="n">
        <f aca="false">IF(EMFX_Data!Z51&gt;=EMFX_Data!AA51,EMFX_Data!AG52-EMFX_Data!AH52,EMFX_Data!AH52-EMFX_Data!AG52)</f>
        <v>-0.0777896091668111</v>
      </c>
      <c r="BY52" s="23" t="n">
        <f aca="false">IF(EMFX_Data!Z51&gt;=EMFX_Data!AB51,EMFX_Data!AG52-EMFX_Data!AI52,EMFX_Data!AI52-EMFX_Data!AG52)</f>
        <v>0.0621793273526396</v>
      </c>
      <c r="BZ52" s="23" t="n">
        <f aca="false">IF(EMFX_Data!Z51&gt;=EMFX_Data!AC51,EMFX_Data!AG52-EMFX_Data!AJ52,EMFX_Data!AJ52-EMFX_Data!AG52)</f>
        <v>-0.00194496520774073</v>
      </c>
      <c r="CA52" s="23" t="n">
        <f aca="false">IF(EMFX_Data!Z51&gt;=EMFX_Data!AD51,EMFX_Data!AG52-EMFX_Data!AK52,EMFX_Data!AK52-EMFX_Data!AG52)</f>
        <v>0.00134075477461391</v>
      </c>
      <c r="CB52" s="23" t="n">
        <f aca="false">IF(EMFX_Data!AA51&gt;=EMFX_Data!AB51,EMFX_Data!AH52-EMFX_Data!AI52,EMFX_Data!AI52-EMFX_Data!AH52)</f>
        <v>-0.0156102818141716</v>
      </c>
      <c r="CC52" s="23" t="n">
        <f aca="false">IF(EMFX_Data!AA51&gt;=EMFX_Data!AC51,EMFX_Data!AH52-EMFX_Data!AJ52,EMFX_Data!AJ52-EMFX_Data!AH52)</f>
        <v>0.0758446439590704</v>
      </c>
      <c r="CD52" s="23" t="n">
        <f aca="false">IF(EMFX_Data!AA51&gt;=EMFX_Data!AD51,EMFX_Data!AH52-EMFX_Data!AK52,EMFX_Data!AK52-EMFX_Data!AH52)</f>
        <v>0.0791303639414251</v>
      </c>
      <c r="CE52" s="23" t="n">
        <f aca="false">IF(EMFX_Data!AB51&gt;=EMFX_Data!AC51,EMFX_Data!AI52-EMFX_Data!AJ52,EMFX_Data!AJ52-EMFX_Data!AI52)</f>
        <v>0.0602343621448988</v>
      </c>
      <c r="CF52" s="23" t="n">
        <f aca="false">IF(EMFX_Data!AB51&gt;=EMFX_Data!AD51,EMFX_Data!AI52-EMFX_Data!AK52,EMFX_Data!AK52-EMFX_Data!AI52)</f>
        <v>0.0635200821272535</v>
      </c>
      <c r="CG52" s="23" t="n">
        <f aca="false">IF(EMFX_Data!AC51&gt;=EMFX_Data!AD51,EMFX_Data!AJ52-EMFX_Data!AK52,EMFX_Data!AK52-EMFX_Data!AJ52)</f>
        <v>0.00328571998235464</v>
      </c>
      <c r="CH52" s="27" t="n">
        <f aca="false">IF(ROW()&lt;4+VolLB,"",STDEV(INDEX($BM:$BM,ROW()-VolLB+1):INDEX($BM:$BM,ROW()))*SQRT(12))</f>
        <v>0.15546721059267</v>
      </c>
      <c r="CI52" s="27" t="n">
        <f aca="false">IF(ROW()&lt;4+VolLB,"",STDEV(INDEX($BN:$BN,ROW()-VolLB+1):INDEX($BN:$BN,ROW()))*SQRT(12))</f>
        <v>0.188394348907339</v>
      </c>
      <c r="CJ52" s="27" t="n">
        <f aca="false">IF(ROW()&lt;4+VolLB,"",STDEV(INDEX($BO:$BO,ROW()-VolLB+1):INDEX($BO:$BO,ROW()))*SQRT(12))</f>
        <v>0.180727407478809</v>
      </c>
      <c r="CK52" s="27" t="n">
        <f aca="false">IF(ROW()&lt;4+VolLB,"",STDEV(INDEX($BP:$BP,ROW()-VolLB+1):INDEX($BP:$BP,ROW()))*SQRT(12))</f>
        <v>0.187485130394711</v>
      </c>
      <c r="CL52" s="27" t="n">
        <f aca="false">IF(ROW()&lt;4+VolLB,"",STDEV(INDEX($BQ:$BQ,ROW()-VolLB+1):INDEX($BQ:$BQ,ROW()))*SQRT(12))</f>
        <v>0.12936406006044</v>
      </c>
      <c r="CM52" s="27" t="n">
        <f aca="false">IF(ROW()&lt;4+VolLB,"",STDEV(INDEX($BR:$BR,ROW()-VolLB+1):INDEX($BR:$BR,ROW()))*SQRT(12))</f>
        <v>0.2010344885401</v>
      </c>
      <c r="CN52" s="27" t="n">
        <f aca="false">IF(ROW()&lt;4+VolLB,"",STDEV(INDEX($BS:$BS,ROW()-VolLB+1):INDEX($BS:$BS,ROW()))*SQRT(12))</f>
        <v>0.179121478998983</v>
      </c>
      <c r="CO52" s="27" t="n">
        <f aca="false">IF(ROW()&lt;4+VolLB,"",STDEV(INDEX($BT:$BT,ROW()-VolLB+1):INDEX($BT:$BT,ROW()))*SQRT(12))</f>
        <v>0.163680288440975</v>
      </c>
      <c r="CP52" s="27" t="n">
        <f aca="false">IF(ROW()&lt;4+VolLB,"",STDEV(INDEX($BU:$BU,ROW()-VolLB+1):INDEX($BU:$BU,ROW()))*SQRT(12))</f>
        <v>0.15426211862295</v>
      </c>
      <c r="CQ52" s="27" t="n">
        <f aca="false">IF(ROW()&lt;4+VolLB,"",STDEV(INDEX($BV:$BV,ROW()-VolLB+1):INDEX($BV:$BV,ROW()))*SQRT(12))</f>
        <v>0.126904412619188</v>
      </c>
      <c r="CR52" s="27" t="n">
        <f aca="false">IF(ROW()&lt;4+VolLB,"",STDEV(INDEX($BW:$BW,ROW()-VolLB+1):INDEX($BW:$BW,ROW()))*SQRT(12))</f>
        <v>0.135456593632828</v>
      </c>
      <c r="CS52" s="27" t="n">
        <f aca="false">IF(ROW()&lt;4+VolLB,"",STDEV(INDEX($BX:$BX,ROW()-VolLB+1):INDEX($BX:$BX,ROW()))*SQRT(12))</f>
        <v>0.175247862015514</v>
      </c>
      <c r="CT52" s="27" t="n">
        <f aca="false">IF(ROW()&lt;4+VolLB,"",STDEV(INDEX($BY:$BY,ROW()-VolLB+1):INDEX($BY:$BY,ROW()))*SQRT(12))</f>
        <v>0.175138437957008</v>
      </c>
      <c r="CU52" s="27" t="n">
        <f aca="false">IF(ROW()&lt;4+VolLB,"",STDEV(INDEX($BZ:$BZ,ROW()-VolLB+1):INDEX($BZ:$BZ,ROW()))*SQRT(12))</f>
        <v>0.174030428878911</v>
      </c>
      <c r="CV52" s="27" t="n">
        <f aca="false">IF(ROW()&lt;4+VolLB,"",STDEV(INDEX($CA:$CA,ROW()-VolLB+1):INDEX($CA:$CA,ROW()))*SQRT(12))</f>
        <v>0.207383612018685</v>
      </c>
      <c r="CW52" s="27" t="n">
        <f aca="false">IF(ROW()&lt;4+VolLB,"",STDEV(INDEX($CB:$CB,ROW()-VolLB+1):INDEX($CB:$CB,ROW()))*SQRT(12))</f>
        <v>0.167318835354239</v>
      </c>
      <c r="CX52" s="27" t="n">
        <f aca="false">IF(ROW()&lt;4+VolLB,"",STDEV(INDEX($CC:$CC,ROW()-VolLB+1):INDEX($CC:$CC,ROW()))*SQRT(12))</f>
        <v>0.157284696407186</v>
      </c>
      <c r="CY52" s="27" t="n">
        <f aca="false">IF(ROW()&lt;4+VolLB,"",STDEV(INDEX($CD:$CD,ROW()-VolLB+1):INDEX($CD:$CD,ROW()))*SQRT(12))</f>
        <v>0.178251637171688</v>
      </c>
      <c r="CZ52" s="27" t="n">
        <f aca="false">IF(ROW()&lt;4+VolLB,"",STDEV(INDEX($CE:$CE,ROW()-VolLB+1):INDEX($CE:$CE,ROW()))*SQRT(12))</f>
        <v>0.161793766485685</v>
      </c>
      <c r="DA52" s="27" t="n">
        <f aca="false">IF(ROW()&lt;4+VolLB,"",STDEV(INDEX($CF:$CF,ROW()-VolLB+1):INDEX($CF:$CF,ROW()))*SQRT(12))</f>
        <v>0.145294070173997</v>
      </c>
      <c r="DB52" s="27" t="n">
        <f aca="false">IF(ROW()&lt;4+VolLB,"",STDEV(INDEX($CG:$CG,ROW()-VolLB+1):INDEX($CG:$CG,ROW()))*SQRT(12))</f>
        <v>0.147862702399151</v>
      </c>
      <c r="DC52" s="26" t="n">
        <f aca="false">IF(OR(AR52=0,CH52="",CH52=0),0,AR52*MIN(MaxScal,TgtVol/CH52))</f>
        <v>0</v>
      </c>
      <c r="DD52" s="26" t="n">
        <f aca="false">IF(OR(AS52=0,CI52="",CI52=0),0,AS52*MIN(MaxScal,TgtVol/CI52))</f>
        <v>0</v>
      </c>
      <c r="DE52" s="26" t="n">
        <f aca="false">IF(OR(AT52=0,CJ52="",CJ52=0),0,AT52*MIN(MaxScal,TgtVol/CJ52))</f>
        <v>0</v>
      </c>
      <c r="DF52" s="26" t="n">
        <f aca="false">IF(OR(AU52=0,CK52="",CK52=0),0,AU52*MIN(MaxScal,TgtVol/CK52))</f>
        <v>0</v>
      </c>
      <c r="DG52" s="26" t="n">
        <f aca="false">IF(OR(AV52=0,CL52="",CL52=0),0,AV52*MIN(MaxScal,TgtVol/CL52))</f>
        <v>0</v>
      </c>
      <c r="DH52" s="26" t="n">
        <f aca="false">IF(OR(AW52=0,CM52="",CM52=0),0,AW52*MIN(MaxScal,TgtVol/CM52))</f>
        <v>0</v>
      </c>
      <c r="DI52" s="26" t="n">
        <f aca="false">IF(OR(AX52=0,CN52="",CN52=0),0,AX52*MIN(MaxScal,TgtVol/CN52))</f>
        <v>0</v>
      </c>
      <c r="DJ52" s="26" t="n">
        <f aca="false">IF(OR(AY52=0,CO52="",CO52=0),0,AY52*MIN(MaxScal,TgtVol/CO52))</f>
        <v>0</v>
      </c>
      <c r="DK52" s="26" t="n">
        <f aca="false">IF(OR(AZ52=0,CP52="",CP52=0),0,AZ52*MIN(MaxScal,TgtVol/CP52))</f>
        <v>0</v>
      </c>
      <c r="DL52" s="26" t="n">
        <f aca="false">IF(OR(BA52=0,CQ52="",CQ52=0),0,BA52*MIN(MaxScal,TgtVol/CQ52))</f>
        <v>0</v>
      </c>
      <c r="DM52" s="26" t="n">
        <f aca="false">IF(OR(BB52=0,CR52="",CR52=0),0,BB52*MIN(MaxScal,TgtVol/CR52))</f>
        <v>0</v>
      </c>
      <c r="DN52" s="26" t="n">
        <f aca="false">IF(OR(BC52=0,CS52="",CS52=0),0,BC52*MIN(MaxScal,TgtVol/CS52))</f>
        <v>0</v>
      </c>
      <c r="DO52" s="26" t="n">
        <f aca="false">IF(OR(BD52=0,CT52="",CT52=0),0,BD52*MIN(MaxScal,TgtVol/CT52))</f>
        <v>0</v>
      </c>
      <c r="DP52" s="26" t="n">
        <f aca="false">IF(OR(BE52=0,CU52="",CU52=0),0,BE52*MIN(MaxScal,TgtVol/CU52))</f>
        <v>0</v>
      </c>
      <c r="DQ52" s="26" t="n">
        <f aca="false">IF(OR(BF52=0,CV52="",CV52=0),0,BF52*MIN(MaxScal,TgtVol/CV52))</f>
        <v>0</v>
      </c>
      <c r="DR52" s="26" t="n">
        <f aca="false">IF(OR(BG52=0,CW52="",CW52=0),0,BG52*MIN(MaxScal,TgtVol/CW52))</f>
        <v>0</v>
      </c>
      <c r="DS52" s="26" t="n">
        <f aca="false">IF(OR(BH52=0,CX52="",CX52=0),0,BH52*MIN(MaxScal,TgtVol/CX52))</f>
        <v>0</v>
      </c>
      <c r="DT52" s="26" t="n">
        <f aca="false">IF(OR(BI52=0,CY52="",CY52=0),0,BI52*MIN(MaxScal,TgtVol/CY52))</f>
        <v>0</v>
      </c>
      <c r="DU52" s="26" t="n">
        <f aca="false">IF(OR(BJ52=0,CZ52="",CZ52=0),0,BJ52*MIN(MaxScal,TgtVol/CZ52))</f>
        <v>0</v>
      </c>
      <c r="DV52" s="26" t="n">
        <f aca="false">IF(OR(BK52=0,DA52="",DA52=0),0,BK52*MIN(MaxScal,TgtVol/DA52))</f>
        <v>0</v>
      </c>
      <c r="DW52" s="26" t="n">
        <f aca="false">IF(OR(BL52=0,DB52="",DB52=0),0,BL52*MIN(MaxScal,TgtVol/DB52))</f>
        <v>0</v>
      </c>
      <c r="DX52" s="28" t="n">
        <f aca="false">IFERROR(DC51*BM52,"")</f>
        <v>-0</v>
      </c>
      <c r="DY52" s="28" t="n">
        <f aca="false">IFERROR(DD51*BN52,"")</f>
        <v>-0</v>
      </c>
      <c r="DZ52" s="28" t="n">
        <f aca="false">IFERROR(DE51*BO52,"")</f>
        <v>0</v>
      </c>
      <c r="EA52" s="28" t="n">
        <f aca="false">IFERROR(DF51*BP52,"")</f>
        <v>0</v>
      </c>
      <c r="EB52" s="28" t="n">
        <f aca="false">IFERROR(DG51*BQ52,"")</f>
        <v>-0</v>
      </c>
      <c r="EC52" s="28" t="n">
        <f aca="false">IFERROR(DH51*BR52,"")</f>
        <v>0</v>
      </c>
      <c r="ED52" s="28" t="n">
        <f aca="false">IFERROR(DI51*BS52,"")</f>
        <v>-0</v>
      </c>
      <c r="EE52" s="28" t="n">
        <f aca="false">IFERROR(DJ51*BT52,"")</f>
        <v>0</v>
      </c>
      <c r="EF52" s="28" t="n">
        <f aca="false">IFERROR(DK51*BU52,"")</f>
        <v>0</v>
      </c>
      <c r="EG52" s="28" t="n">
        <f aca="false">IFERROR(DL51*BV52,"")</f>
        <v>-0</v>
      </c>
      <c r="EH52" s="28" t="n">
        <f aca="false">IFERROR(DM51*BW52,"")</f>
        <v>0</v>
      </c>
      <c r="EI52" s="28" t="n">
        <f aca="false">IFERROR(DN51*BX52,"")</f>
        <v>-0</v>
      </c>
      <c r="EJ52" s="28" t="n">
        <f aca="false">IFERROR(DO51*BY52,"")</f>
        <v>0</v>
      </c>
      <c r="EK52" s="28" t="n">
        <f aca="false">IFERROR(DP51*BZ52,"")</f>
        <v>-0</v>
      </c>
      <c r="EL52" s="28" t="n">
        <f aca="false">IFERROR(DQ51*CA52,"")</f>
        <v>0</v>
      </c>
      <c r="EM52" s="28" t="n">
        <f aca="false">IFERROR(DR51*CB52,"")</f>
        <v>-0</v>
      </c>
      <c r="EN52" s="28" t="n">
        <f aca="false">IFERROR(DS51*CC52,"")</f>
        <v>0</v>
      </c>
      <c r="EO52" s="28" t="n">
        <f aca="false">IFERROR(DT51*CD52,"")</f>
        <v>0</v>
      </c>
      <c r="EP52" s="28" t="n">
        <f aca="false">IFERROR(DU51*CE52,"")</f>
        <v>0</v>
      </c>
      <c r="EQ52" s="28" t="n">
        <f aca="false">IFERROR(DV51*CF52,"")</f>
        <v>0</v>
      </c>
      <c r="ER52" s="28" t="n">
        <f aca="false">IFERROR(DW51*CG52,"")</f>
        <v>0</v>
      </c>
      <c r="ES52" s="28" t="n">
        <f aca="false">IF(ROW()=4,"",SUM(DX52:ER52))</f>
        <v>0</v>
      </c>
      <c r="ET52" s="29" t="n">
        <f aca="false">COUNTIF(AR52:BL52,"&gt;0")</f>
        <v>0</v>
      </c>
    </row>
    <row r="53" customFormat="false" ht="15" hidden="false" customHeight="false" outlineLevel="0" collapsed="false">
      <c r="A53" s="19" t="n">
        <v>39507</v>
      </c>
      <c r="B53" s="23" t="n">
        <f aca="false">ABS(EMFX_Data!X53-EMFX_Data!Y53)</f>
        <v>0.128794111461224</v>
      </c>
      <c r="C53" s="23" t="n">
        <f aca="false">ABS(EMFX_Data!X53-EMFX_Data!Z53)</f>
        <v>0.126263363712009</v>
      </c>
      <c r="D53" s="23" t="n">
        <f aca="false">ABS(EMFX_Data!X53-EMFX_Data!AA53)</f>
        <v>0.0359880858715318</v>
      </c>
      <c r="E53" s="23" t="n">
        <f aca="false">ABS(EMFX_Data!X53-EMFX_Data!AB53)</f>
        <v>0.0961144907125604</v>
      </c>
      <c r="F53" s="23" t="n">
        <f aca="false">ABS(EMFX_Data!X53-EMFX_Data!AC53)</f>
        <v>0.0700717592075622</v>
      </c>
      <c r="G53" s="23" t="n">
        <f aca="false">ABS(EMFX_Data!X53-EMFX_Data!AD53)</f>
        <v>0.0878632671537414</v>
      </c>
      <c r="H53" s="23" t="n">
        <f aca="false">ABS(EMFX_Data!Y53-EMFX_Data!Z53)</f>
        <v>0.255057475173233</v>
      </c>
      <c r="I53" s="23" t="n">
        <f aca="false">ABS(EMFX_Data!Y53-EMFX_Data!AA53)</f>
        <v>0.164782197332756</v>
      </c>
      <c r="J53" s="23" t="n">
        <f aca="false">ABS(EMFX_Data!Y53-EMFX_Data!AB53)</f>
        <v>0.224908602173785</v>
      </c>
      <c r="K53" s="23" t="n">
        <f aca="false">ABS(EMFX_Data!Y53-EMFX_Data!AC53)</f>
        <v>0.198865870668786</v>
      </c>
      <c r="L53" s="23" t="n">
        <f aca="false">ABS(EMFX_Data!Y53-EMFX_Data!AD53)</f>
        <v>0.040930844307483</v>
      </c>
      <c r="M53" s="23" t="n">
        <f aca="false">ABS(EMFX_Data!Z53-EMFX_Data!AA53)</f>
        <v>0.090275277840477</v>
      </c>
      <c r="N53" s="23" t="n">
        <f aca="false">ABS(EMFX_Data!Z53-EMFX_Data!AB53)</f>
        <v>0.0301488729994484</v>
      </c>
      <c r="O53" s="23" t="n">
        <f aca="false">ABS(EMFX_Data!Z53-EMFX_Data!AC53)</f>
        <v>0.0561916045044466</v>
      </c>
      <c r="P53" s="23" t="n">
        <f aca="false">ABS(EMFX_Data!Z53-EMFX_Data!AD53)</f>
        <v>0.21412663086575</v>
      </c>
      <c r="Q53" s="23" t="n">
        <f aca="false">ABS(EMFX_Data!AA53-EMFX_Data!AB53)</f>
        <v>0.0601264048410286</v>
      </c>
      <c r="R53" s="23" t="n">
        <f aca="false">ABS(EMFX_Data!AA53-EMFX_Data!AC53)</f>
        <v>0.0340836733360304</v>
      </c>
      <c r="S53" s="23" t="n">
        <f aca="false">ABS(EMFX_Data!AA53-EMFX_Data!AD53)</f>
        <v>0.123851353025273</v>
      </c>
      <c r="T53" s="23" t="n">
        <f aca="false">ABS(EMFX_Data!AB53-EMFX_Data!AC53)</f>
        <v>0.0260427315049983</v>
      </c>
      <c r="U53" s="23" t="n">
        <f aca="false">ABS(EMFX_Data!AB53-EMFX_Data!AD53)</f>
        <v>0.183977757866302</v>
      </c>
      <c r="V53" s="23" t="n">
        <f aca="false">ABS(EMFX_Data!AC53-EMFX_Data!AD53)</f>
        <v>0.157935026361304</v>
      </c>
      <c r="W53" s="26" t="str">
        <f aca="false">IF(ROW()&lt;4+MinObs-1,"",IFERROR((B53-AVERAGE(B$4:B53))/STDEV(B$4:B53),""))</f>
        <v/>
      </c>
      <c r="X53" s="26" t="str">
        <f aca="false">IF(ROW()&lt;4+MinObs-1,"",IFERROR((C53-AVERAGE(C$4:C53))/STDEV(C$4:C53),""))</f>
        <v/>
      </c>
      <c r="Y53" s="26" t="str">
        <f aca="false">IF(ROW()&lt;4+MinObs-1,"",IFERROR((D53-AVERAGE(D$4:D53))/STDEV(D$4:D53),""))</f>
        <v/>
      </c>
      <c r="Z53" s="26" t="str">
        <f aca="false">IF(ROW()&lt;4+MinObs-1,"",IFERROR((E53-AVERAGE(E$4:E53))/STDEV(E$4:E53),""))</f>
        <v/>
      </c>
      <c r="AA53" s="26" t="str">
        <f aca="false">IF(ROW()&lt;4+MinObs-1,"",IFERROR((F53-AVERAGE(F$4:F53))/STDEV(F$4:F53),""))</f>
        <v/>
      </c>
      <c r="AB53" s="26" t="str">
        <f aca="false">IF(ROW()&lt;4+MinObs-1,"",IFERROR((G53-AVERAGE(G$4:G53))/STDEV(G$4:G53),""))</f>
        <v/>
      </c>
      <c r="AC53" s="26" t="str">
        <f aca="false">IF(ROW()&lt;4+MinObs-1,"",IFERROR((H53-AVERAGE(H$4:H53))/STDEV(H$4:H53),""))</f>
        <v/>
      </c>
      <c r="AD53" s="26" t="str">
        <f aca="false">IF(ROW()&lt;4+MinObs-1,"",IFERROR((I53-AVERAGE(I$4:I53))/STDEV(I$4:I53),""))</f>
        <v/>
      </c>
      <c r="AE53" s="26" t="str">
        <f aca="false">IF(ROW()&lt;4+MinObs-1,"",IFERROR((J53-AVERAGE(J$4:J53))/STDEV(J$4:J53),""))</f>
        <v/>
      </c>
      <c r="AF53" s="26" t="str">
        <f aca="false">IF(ROW()&lt;4+MinObs-1,"",IFERROR((K53-AVERAGE(K$4:K53))/STDEV(K$4:K53),""))</f>
        <v/>
      </c>
      <c r="AG53" s="26" t="str">
        <f aca="false">IF(ROW()&lt;4+MinObs-1,"",IFERROR((L53-AVERAGE(L$4:L53))/STDEV(L$4:L53),""))</f>
        <v/>
      </c>
      <c r="AH53" s="26" t="str">
        <f aca="false">IF(ROW()&lt;4+MinObs-1,"",IFERROR((M53-AVERAGE(M$4:M53))/STDEV(M$4:M53),""))</f>
        <v/>
      </c>
      <c r="AI53" s="26" t="str">
        <f aca="false">IF(ROW()&lt;4+MinObs-1,"",IFERROR((N53-AVERAGE(N$4:N53))/STDEV(N$4:N53),""))</f>
        <v/>
      </c>
      <c r="AJ53" s="26" t="str">
        <f aca="false">IF(ROW()&lt;4+MinObs-1,"",IFERROR((O53-AVERAGE(O$4:O53))/STDEV(O$4:O53),""))</f>
        <v/>
      </c>
      <c r="AK53" s="26" t="str">
        <f aca="false">IF(ROW()&lt;4+MinObs-1,"",IFERROR((P53-AVERAGE(P$4:P53))/STDEV(P$4:P53),""))</f>
        <v/>
      </c>
      <c r="AL53" s="26" t="str">
        <f aca="false">IF(ROW()&lt;4+MinObs-1,"",IFERROR((Q53-AVERAGE(Q$4:Q53))/STDEV(Q$4:Q53),""))</f>
        <v/>
      </c>
      <c r="AM53" s="26" t="str">
        <f aca="false">IF(ROW()&lt;4+MinObs-1,"",IFERROR((R53-AVERAGE(R$4:R53))/STDEV(R$4:R53),""))</f>
        <v/>
      </c>
      <c r="AN53" s="26" t="str">
        <f aca="false">IF(ROW()&lt;4+MinObs-1,"",IFERROR((S53-AVERAGE(S$4:S53))/STDEV(S$4:S53),""))</f>
        <v/>
      </c>
      <c r="AO53" s="26" t="str">
        <f aca="false">IF(ROW()&lt;4+MinObs-1,"",IFERROR((T53-AVERAGE(T$4:T53))/STDEV(T$4:T53),""))</f>
        <v/>
      </c>
      <c r="AP53" s="26" t="str">
        <f aca="false">IF(ROW()&lt;4+MinObs-1,"",IFERROR((U53-AVERAGE(U$4:U53))/STDEV(U$4:U53),""))</f>
        <v/>
      </c>
      <c r="AQ53" s="26" t="str">
        <f aca="false">IF(ROW()&lt;4+MinObs-1,"",IFERROR((V53-AVERAGE(V$4:V53))/STDEV(V$4:V53),""))</f>
        <v/>
      </c>
      <c r="AR53" s="26" t="n">
        <f aca="false">IF(W53="",0,IF(W53&gt;=z4,w4,IF(W53&gt;=z3,w3,IF(W53&gt;=zEntry,w2,IF(AND(W53&gt;=ExitZ,AR52&gt;0),w2,0)))))</f>
        <v>0</v>
      </c>
      <c r="AS53" s="26" t="n">
        <f aca="false">IF(X53="",0,IF(X53&gt;=z4,w4,IF(X53&gt;=z3,w3,IF(X53&gt;=zEntry,w2,IF(AND(X53&gt;=ExitZ,AS52&gt;0),w2,0)))))</f>
        <v>0</v>
      </c>
      <c r="AT53" s="26" t="n">
        <f aca="false">IF(Y53="",0,IF(Y53&gt;=z4,w4,IF(Y53&gt;=z3,w3,IF(Y53&gt;=zEntry,w2,IF(AND(Y53&gt;=ExitZ,AT52&gt;0),w2,0)))))</f>
        <v>0</v>
      </c>
      <c r="AU53" s="26" t="n">
        <f aca="false">IF(Z53="",0,IF(Z53&gt;=z4,w4,IF(Z53&gt;=z3,w3,IF(Z53&gt;=zEntry,w2,IF(AND(Z53&gt;=ExitZ,AU52&gt;0),w2,0)))))</f>
        <v>0</v>
      </c>
      <c r="AV53" s="26" t="n">
        <f aca="false">IF(AA53="",0,IF(AA53&gt;=z4,w4,IF(AA53&gt;=z3,w3,IF(AA53&gt;=zEntry,w2,IF(AND(AA53&gt;=ExitZ,AV52&gt;0),w2,0)))))</f>
        <v>0</v>
      </c>
      <c r="AW53" s="26" t="n">
        <f aca="false">IF(AB53="",0,IF(AB53&gt;=z4,w4,IF(AB53&gt;=z3,w3,IF(AB53&gt;=zEntry,w2,IF(AND(AB53&gt;=ExitZ,AW52&gt;0),w2,0)))))</f>
        <v>0</v>
      </c>
      <c r="AX53" s="26" t="n">
        <f aca="false">IF(AC53="",0,IF(AC53&gt;=z4,w4,IF(AC53&gt;=z3,w3,IF(AC53&gt;=zEntry,w2,IF(AND(AC53&gt;=ExitZ,AX52&gt;0),w2,0)))))</f>
        <v>0</v>
      </c>
      <c r="AY53" s="26" t="n">
        <f aca="false">IF(AD53="",0,IF(AD53&gt;=z4,w4,IF(AD53&gt;=z3,w3,IF(AD53&gt;=zEntry,w2,IF(AND(AD53&gt;=ExitZ,AY52&gt;0),w2,0)))))</f>
        <v>0</v>
      </c>
      <c r="AZ53" s="26" t="n">
        <f aca="false">IF(AE53="",0,IF(AE53&gt;=z4,w4,IF(AE53&gt;=z3,w3,IF(AE53&gt;=zEntry,w2,IF(AND(AE53&gt;=ExitZ,AZ52&gt;0),w2,0)))))</f>
        <v>0</v>
      </c>
      <c r="BA53" s="26" t="n">
        <f aca="false">IF(AF53="",0,IF(AF53&gt;=z4,w4,IF(AF53&gt;=z3,w3,IF(AF53&gt;=zEntry,w2,IF(AND(AF53&gt;=ExitZ,BA52&gt;0),w2,0)))))</f>
        <v>0</v>
      </c>
      <c r="BB53" s="26" t="n">
        <f aca="false">IF(AG53="",0,IF(AG53&gt;=z4,w4,IF(AG53&gt;=z3,w3,IF(AG53&gt;=zEntry,w2,IF(AND(AG53&gt;=ExitZ,BB52&gt;0),w2,0)))))</f>
        <v>0</v>
      </c>
      <c r="BC53" s="26" t="n">
        <f aca="false">IF(AH53="",0,IF(AH53&gt;=z4,w4,IF(AH53&gt;=z3,w3,IF(AH53&gt;=zEntry,w2,IF(AND(AH53&gt;=ExitZ,BC52&gt;0),w2,0)))))</f>
        <v>0</v>
      </c>
      <c r="BD53" s="26" t="n">
        <f aca="false">IF(AI53="",0,IF(AI53&gt;=z4,w4,IF(AI53&gt;=z3,w3,IF(AI53&gt;=zEntry,w2,IF(AND(AI53&gt;=ExitZ,BD52&gt;0),w2,0)))))</f>
        <v>0</v>
      </c>
      <c r="BE53" s="26" t="n">
        <f aca="false">IF(AJ53="",0,IF(AJ53&gt;=z4,w4,IF(AJ53&gt;=z3,w3,IF(AJ53&gt;=zEntry,w2,IF(AND(AJ53&gt;=ExitZ,BE52&gt;0),w2,0)))))</f>
        <v>0</v>
      </c>
      <c r="BF53" s="26" t="n">
        <f aca="false">IF(AK53="",0,IF(AK53&gt;=z4,w4,IF(AK53&gt;=z3,w3,IF(AK53&gt;=zEntry,w2,IF(AND(AK53&gt;=ExitZ,BF52&gt;0),w2,0)))))</f>
        <v>0</v>
      </c>
      <c r="BG53" s="26" t="n">
        <f aca="false">IF(AL53="",0,IF(AL53&gt;=z4,w4,IF(AL53&gt;=z3,w3,IF(AL53&gt;=zEntry,w2,IF(AND(AL53&gt;=ExitZ,BG52&gt;0),w2,0)))))</f>
        <v>0</v>
      </c>
      <c r="BH53" s="26" t="n">
        <f aca="false">IF(AM53="",0,IF(AM53&gt;=z4,w4,IF(AM53&gt;=z3,w3,IF(AM53&gt;=zEntry,w2,IF(AND(AM53&gt;=ExitZ,BH52&gt;0),w2,0)))))</f>
        <v>0</v>
      </c>
      <c r="BI53" s="26" t="n">
        <f aca="false">IF(AN53="",0,IF(AN53&gt;=z4,w4,IF(AN53&gt;=z3,w3,IF(AN53&gt;=zEntry,w2,IF(AND(AN53&gt;=ExitZ,BI52&gt;0),w2,0)))))</f>
        <v>0</v>
      </c>
      <c r="BJ53" s="26" t="n">
        <f aca="false">IF(AO53="",0,IF(AO53&gt;=z4,w4,IF(AO53&gt;=z3,w3,IF(AO53&gt;=zEntry,w2,IF(AND(AO53&gt;=ExitZ,BJ52&gt;0),w2,0)))))</f>
        <v>0</v>
      </c>
      <c r="BK53" s="26" t="n">
        <f aca="false">IF(AP53="",0,IF(AP53&gt;=z4,w4,IF(AP53&gt;=z3,w3,IF(AP53&gt;=zEntry,w2,IF(AND(AP53&gt;=ExitZ,BK52&gt;0),w2,0)))))</f>
        <v>0</v>
      </c>
      <c r="BL53" s="26" t="n">
        <f aca="false">IF(AQ53="",0,IF(AQ53&gt;=z4,w4,IF(AQ53&gt;=z3,w3,IF(AQ53&gt;=zEntry,w2,IF(AND(AQ53&gt;=ExitZ,BL52&gt;0),w2,0)))))</f>
        <v>0</v>
      </c>
      <c r="BM53" s="23" t="n">
        <f aca="false">IF(EMFX_Data!X52&gt;=EMFX_Data!Y52,EMFX_Data!AE53-EMFX_Data!AF53,EMFX_Data!AF53-EMFX_Data!AE53)</f>
        <v>-0.0323404769481102</v>
      </c>
      <c r="BN53" s="23" t="n">
        <f aca="false">IF(EMFX_Data!X52&gt;=EMFX_Data!Z52,EMFX_Data!AE53-EMFX_Data!AG53,EMFX_Data!AG53-EMFX_Data!AE53)</f>
        <v>-0.00185116553535303</v>
      </c>
      <c r="BO53" s="23" t="n">
        <f aca="false">IF(EMFX_Data!X52&gt;=EMFX_Data!AA52,EMFX_Data!AE53-EMFX_Data!AH53,EMFX_Data!AH53-EMFX_Data!AE53)</f>
        <v>-0.0254326760346093</v>
      </c>
      <c r="BP53" s="23" t="n">
        <f aca="false">IF(EMFX_Data!X52&gt;=EMFX_Data!AB52,EMFX_Data!AE53-EMFX_Data!AI53,EMFX_Data!AI53-EMFX_Data!AE53)</f>
        <v>-0.0109089008987099</v>
      </c>
      <c r="BQ53" s="23" t="n">
        <f aca="false">IF(EMFX_Data!X52&gt;=EMFX_Data!AC52,EMFX_Data!AE53-EMFX_Data!AJ53,EMFX_Data!AJ53-EMFX_Data!AE53)</f>
        <v>-0.0243154966550407</v>
      </c>
      <c r="BR53" s="23" t="n">
        <f aca="false">IF(EMFX_Data!X52&gt;=EMFX_Data!AD52,EMFX_Data!AE53-EMFX_Data!AK53,EMFX_Data!AK53-EMFX_Data!AE53)</f>
        <v>0.0156872998693851</v>
      </c>
      <c r="BS53" s="23" t="n">
        <f aca="false">IF(EMFX_Data!Y52&gt;=EMFX_Data!Z52,EMFX_Data!AF53-EMFX_Data!AG53,EMFX_Data!AG53-EMFX_Data!AF53)</f>
        <v>-0.0341916424834632</v>
      </c>
      <c r="BT53" s="23" t="n">
        <f aca="false">IF(EMFX_Data!Y52&gt;=EMFX_Data!AA52,EMFX_Data!AF53-EMFX_Data!AH53,EMFX_Data!AH53-EMFX_Data!AF53)</f>
        <v>-0.0577731529827195</v>
      </c>
      <c r="BU53" s="23" t="n">
        <f aca="false">IF(EMFX_Data!Y52&gt;=EMFX_Data!AB52,EMFX_Data!AF53-EMFX_Data!AI53,EMFX_Data!AI53-EMFX_Data!AF53)</f>
        <v>-0.0432493778468201</v>
      </c>
      <c r="BV53" s="23" t="n">
        <f aca="false">IF(EMFX_Data!Y52&gt;=EMFX_Data!AC52,EMFX_Data!AF53-EMFX_Data!AJ53,EMFX_Data!AJ53-EMFX_Data!AF53)</f>
        <v>-0.0566559736031509</v>
      </c>
      <c r="BW53" s="23" t="n">
        <f aca="false">IF(EMFX_Data!Y52&gt;=EMFX_Data!AD52,EMFX_Data!AF53-EMFX_Data!AK53,EMFX_Data!AK53-EMFX_Data!AF53)</f>
        <v>0.0480277768174952</v>
      </c>
      <c r="BX53" s="23" t="n">
        <f aca="false">IF(EMFX_Data!Z52&gt;=EMFX_Data!AA52,EMFX_Data!AG53-EMFX_Data!AH53,EMFX_Data!AH53-EMFX_Data!AG53)</f>
        <v>0.0235815104992562</v>
      </c>
      <c r="BY53" s="23" t="n">
        <f aca="false">IF(EMFX_Data!Z52&gt;=EMFX_Data!AB52,EMFX_Data!AG53-EMFX_Data!AI53,EMFX_Data!AI53-EMFX_Data!AG53)</f>
        <v>0.00905773536335688</v>
      </c>
      <c r="BZ53" s="23" t="n">
        <f aca="false">IF(EMFX_Data!Z52&gt;=EMFX_Data!AC52,EMFX_Data!AG53-EMFX_Data!AJ53,EMFX_Data!AJ53-EMFX_Data!AG53)</f>
        <v>0.0224643311196877</v>
      </c>
      <c r="CA53" s="23" t="n">
        <f aca="false">IF(EMFX_Data!Z52&gt;=EMFX_Data!AD52,EMFX_Data!AG53-EMFX_Data!AK53,EMFX_Data!AK53-EMFX_Data!AG53)</f>
        <v>0.013836134334032</v>
      </c>
      <c r="CB53" s="23" t="n">
        <f aca="false">IF(EMFX_Data!AA52&gt;=EMFX_Data!AB52,EMFX_Data!AH53-EMFX_Data!AI53,EMFX_Data!AI53-EMFX_Data!AH53)</f>
        <v>0.0145237751358994</v>
      </c>
      <c r="CC53" s="23" t="n">
        <f aca="false">IF(EMFX_Data!AA52&gt;=EMFX_Data!AC52,EMFX_Data!AH53-EMFX_Data!AJ53,EMFX_Data!AJ53-EMFX_Data!AH53)</f>
        <v>0.00111717937956858</v>
      </c>
      <c r="CD53" s="23" t="n">
        <f aca="false">IF(EMFX_Data!AA52&gt;=EMFX_Data!AD52,EMFX_Data!AH53-EMFX_Data!AK53,EMFX_Data!AK53-EMFX_Data!AH53)</f>
        <v>-0.00974537616522422</v>
      </c>
      <c r="CE53" s="23" t="n">
        <f aca="false">IF(EMFX_Data!AB52&gt;=EMFX_Data!AC52,EMFX_Data!AI53-EMFX_Data!AJ53,EMFX_Data!AJ53-EMFX_Data!AI53)</f>
        <v>0.0134065957563308</v>
      </c>
      <c r="CF53" s="23" t="n">
        <f aca="false">IF(EMFX_Data!AB52&gt;=EMFX_Data!AD52,EMFX_Data!AI53-EMFX_Data!AK53,EMFX_Data!AK53-EMFX_Data!AI53)</f>
        <v>0.00477839897067514</v>
      </c>
      <c r="CG53" s="23" t="n">
        <f aca="false">IF(EMFX_Data!AC52&gt;=EMFX_Data!AD52,EMFX_Data!AJ53-EMFX_Data!AK53,EMFX_Data!AK53-EMFX_Data!AJ53)</f>
        <v>-0.00862819678565564</v>
      </c>
      <c r="CH53" s="27" t="n">
        <f aca="false">IF(ROW()&lt;4+VolLB,"",STDEV(INDEX($BM:$BM,ROW()-VolLB+1):INDEX($BM:$BM,ROW()))*SQRT(12))</f>
        <v>0.1576008301773</v>
      </c>
      <c r="CI53" s="27" t="n">
        <f aca="false">IF(ROW()&lt;4+VolLB,"",STDEV(INDEX($BN:$BN,ROW()-VolLB+1):INDEX($BN:$BN,ROW()))*SQRT(12))</f>
        <v>0.187314320414238</v>
      </c>
      <c r="CJ53" s="27" t="n">
        <f aca="false">IF(ROW()&lt;4+VolLB,"",STDEV(INDEX($BO:$BO,ROW()-VolLB+1):INDEX($BO:$BO,ROW()))*SQRT(12))</f>
        <v>0.177450084979159</v>
      </c>
      <c r="CK53" s="27" t="n">
        <f aca="false">IF(ROW()&lt;4+VolLB,"",STDEV(INDEX($BP:$BP,ROW()-VolLB+1):INDEX($BP:$BP,ROW()))*SQRT(12))</f>
        <v>0.186803198325821</v>
      </c>
      <c r="CL53" s="27" t="n">
        <f aca="false">IF(ROW()&lt;4+VolLB,"",STDEV(INDEX($BQ:$BQ,ROW()-VolLB+1):INDEX($BQ:$BQ,ROW()))*SQRT(12))</f>
        <v>0.127458424310512</v>
      </c>
      <c r="CM53" s="27" t="n">
        <f aca="false">IF(ROW()&lt;4+VolLB,"",STDEV(INDEX($BR:$BR,ROW()-VolLB+1):INDEX($BR:$BR,ROW()))*SQRT(12))</f>
        <v>0.201172144391666</v>
      </c>
      <c r="CN53" s="27" t="n">
        <f aca="false">IF(ROW()&lt;4+VolLB,"",STDEV(INDEX($BS:$BS,ROW()-VolLB+1):INDEX($BS:$BS,ROW()))*SQRT(12))</f>
        <v>0.179626255540259</v>
      </c>
      <c r="CO53" s="27" t="n">
        <f aca="false">IF(ROW()&lt;4+VolLB,"",STDEV(INDEX($BT:$BT,ROW()-VolLB+1):INDEX($BT:$BT,ROW()))*SQRT(12))</f>
        <v>0.160901218754857</v>
      </c>
      <c r="CP53" s="27" t="n">
        <f aca="false">IF(ROW()&lt;4+VolLB,"",STDEV(INDEX($BU:$BU,ROW()-VolLB+1):INDEX($BU:$BU,ROW()))*SQRT(12))</f>
        <v>0.153891176169874</v>
      </c>
      <c r="CQ53" s="27" t="n">
        <f aca="false">IF(ROW()&lt;4+VolLB,"",STDEV(INDEX($BV:$BV,ROW()-VolLB+1):INDEX($BV:$BV,ROW()))*SQRT(12))</f>
        <v>0.128708472771309</v>
      </c>
      <c r="CR53" s="27" t="n">
        <f aca="false">IF(ROW()&lt;4+VolLB,"",STDEV(INDEX($BW:$BW,ROW()-VolLB+1):INDEX($BW:$BW,ROW()))*SQRT(12))</f>
        <v>0.137444079362819</v>
      </c>
      <c r="CS53" s="27" t="n">
        <f aca="false">IF(ROW()&lt;4+VolLB,"",STDEV(INDEX($BX:$BX,ROW()-VolLB+1):INDEX($BX:$BX,ROW()))*SQRT(12))</f>
        <v>0.175305979333855</v>
      </c>
      <c r="CT53" s="27" t="n">
        <f aca="false">IF(ROW()&lt;4+VolLB,"",STDEV(INDEX($BY:$BY,ROW()-VolLB+1):INDEX($BY:$BY,ROW()))*SQRT(12))</f>
        <v>0.167837635495364</v>
      </c>
      <c r="CU53" s="27" t="n">
        <f aca="false">IF(ROW()&lt;4+VolLB,"",STDEV(INDEX($BZ:$BZ,ROW()-VolLB+1):INDEX($BZ:$BZ,ROW()))*SQRT(12))</f>
        <v>0.164656623137131</v>
      </c>
      <c r="CV53" s="27" t="n">
        <f aca="false">IF(ROW()&lt;4+VolLB,"",STDEV(INDEX($CA:$CA,ROW()-VolLB+1):INDEX($CA:$CA,ROW()))*SQRT(12))</f>
        <v>0.2058616836074</v>
      </c>
      <c r="CW53" s="27" t="n">
        <f aca="false">IF(ROW()&lt;4+VolLB,"",STDEV(INDEX($CB:$CB,ROW()-VolLB+1):INDEX($CB:$CB,ROW()))*SQRT(12))</f>
        <v>0.151387525383471</v>
      </c>
      <c r="CX53" s="27" t="n">
        <f aca="false">IF(ROW()&lt;4+VolLB,"",STDEV(INDEX($CC:$CC,ROW()-VolLB+1):INDEX($CC:$CC,ROW()))*SQRT(12))</f>
        <v>0.145747110800643</v>
      </c>
      <c r="CY53" s="27" t="n">
        <f aca="false">IF(ROW()&lt;4+VolLB,"",STDEV(INDEX($CD:$CD,ROW()-VolLB+1):INDEX($CD:$CD,ROW()))*SQRT(12))</f>
        <v>0.175867356180815</v>
      </c>
      <c r="CZ53" s="27" t="n">
        <f aca="false">IF(ROW()&lt;4+VolLB,"",STDEV(INDEX($CE:$CE,ROW()-VolLB+1):INDEX($CE:$CE,ROW()))*SQRT(12))</f>
        <v>0.162010738395554</v>
      </c>
      <c r="DA53" s="27" t="n">
        <f aca="false">IF(ROW()&lt;4+VolLB,"",STDEV(INDEX($CF:$CF,ROW()-VolLB+1):INDEX($CF:$CF,ROW()))*SQRT(12))</f>
        <v>0.142422932663771</v>
      </c>
      <c r="DB53" s="27" t="n">
        <f aca="false">IF(ROW()&lt;4+VolLB,"",STDEV(INDEX($CG:$CG,ROW()-VolLB+1):INDEX($CG:$CG,ROW()))*SQRT(12))</f>
        <v>0.145762268184743</v>
      </c>
      <c r="DC53" s="26" t="n">
        <f aca="false">IF(OR(AR53=0,CH53="",CH53=0),0,AR53*MIN(MaxScal,TgtVol/CH53))</f>
        <v>0</v>
      </c>
      <c r="DD53" s="26" t="n">
        <f aca="false">IF(OR(AS53=0,CI53="",CI53=0),0,AS53*MIN(MaxScal,TgtVol/CI53))</f>
        <v>0</v>
      </c>
      <c r="DE53" s="26" t="n">
        <f aca="false">IF(OR(AT53=0,CJ53="",CJ53=0),0,AT53*MIN(MaxScal,TgtVol/CJ53))</f>
        <v>0</v>
      </c>
      <c r="DF53" s="26" t="n">
        <f aca="false">IF(OR(AU53=0,CK53="",CK53=0),0,AU53*MIN(MaxScal,TgtVol/CK53))</f>
        <v>0</v>
      </c>
      <c r="DG53" s="26" t="n">
        <f aca="false">IF(OR(AV53=0,CL53="",CL53=0),0,AV53*MIN(MaxScal,TgtVol/CL53))</f>
        <v>0</v>
      </c>
      <c r="DH53" s="26" t="n">
        <f aca="false">IF(OR(AW53=0,CM53="",CM53=0),0,AW53*MIN(MaxScal,TgtVol/CM53))</f>
        <v>0</v>
      </c>
      <c r="DI53" s="26" t="n">
        <f aca="false">IF(OR(AX53=0,CN53="",CN53=0),0,AX53*MIN(MaxScal,TgtVol/CN53))</f>
        <v>0</v>
      </c>
      <c r="DJ53" s="26" t="n">
        <f aca="false">IF(OR(AY53=0,CO53="",CO53=0),0,AY53*MIN(MaxScal,TgtVol/CO53))</f>
        <v>0</v>
      </c>
      <c r="DK53" s="26" t="n">
        <f aca="false">IF(OR(AZ53=0,CP53="",CP53=0),0,AZ53*MIN(MaxScal,TgtVol/CP53))</f>
        <v>0</v>
      </c>
      <c r="DL53" s="26" t="n">
        <f aca="false">IF(OR(BA53=0,CQ53="",CQ53=0),0,BA53*MIN(MaxScal,TgtVol/CQ53))</f>
        <v>0</v>
      </c>
      <c r="DM53" s="26" t="n">
        <f aca="false">IF(OR(BB53=0,CR53="",CR53=0),0,BB53*MIN(MaxScal,TgtVol/CR53))</f>
        <v>0</v>
      </c>
      <c r="DN53" s="26" t="n">
        <f aca="false">IF(OR(BC53=0,CS53="",CS53=0),0,BC53*MIN(MaxScal,TgtVol/CS53))</f>
        <v>0</v>
      </c>
      <c r="DO53" s="26" t="n">
        <f aca="false">IF(OR(BD53=0,CT53="",CT53=0),0,BD53*MIN(MaxScal,TgtVol/CT53))</f>
        <v>0</v>
      </c>
      <c r="DP53" s="26" t="n">
        <f aca="false">IF(OR(BE53=0,CU53="",CU53=0),0,BE53*MIN(MaxScal,TgtVol/CU53))</f>
        <v>0</v>
      </c>
      <c r="DQ53" s="26" t="n">
        <f aca="false">IF(OR(BF53=0,CV53="",CV53=0),0,BF53*MIN(MaxScal,TgtVol/CV53))</f>
        <v>0</v>
      </c>
      <c r="DR53" s="26" t="n">
        <f aca="false">IF(OR(BG53=0,CW53="",CW53=0),0,BG53*MIN(MaxScal,TgtVol/CW53))</f>
        <v>0</v>
      </c>
      <c r="DS53" s="26" t="n">
        <f aca="false">IF(OR(BH53=0,CX53="",CX53=0),0,BH53*MIN(MaxScal,TgtVol/CX53))</f>
        <v>0</v>
      </c>
      <c r="DT53" s="26" t="n">
        <f aca="false">IF(OR(BI53=0,CY53="",CY53=0),0,BI53*MIN(MaxScal,TgtVol/CY53))</f>
        <v>0</v>
      </c>
      <c r="DU53" s="26" t="n">
        <f aca="false">IF(OR(BJ53=0,CZ53="",CZ53=0),0,BJ53*MIN(MaxScal,TgtVol/CZ53))</f>
        <v>0</v>
      </c>
      <c r="DV53" s="26" t="n">
        <f aca="false">IF(OR(BK53=0,DA53="",DA53=0),0,BK53*MIN(MaxScal,TgtVol/DA53))</f>
        <v>0</v>
      </c>
      <c r="DW53" s="26" t="n">
        <f aca="false">IF(OR(BL53=0,DB53="",DB53=0),0,BL53*MIN(MaxScal,TgtVol/DB53))</f>
        <v>0</v>
      </c>
      <c r="DX53" s="28" t="n">
        <f aca="false">IFERROR(DC52*BM53,"")</f>
        <v>-0</v>
      </c>
      <c r="DY53" s="28" t="n">
        <f aca="false">IFERROR(DD52*BN53,"")</f>
        <v>-0</v>
      </c>
      <c r="DZ53" s="28" t="n">
        <f aca="false">IFERROR(DE52*BO53,"")</f>
        <v>-0</v>
      </c>
      <c r="EA53" s="28" t="n">
        <f aca="false">IFERROR(DF52*BP53,"")</f>
        <v>-0</v>
      </c>
      <c r="EB53" s="28" t="n">
        <f aca="false">IFERROR(DG52*BQ53,"")</f>
        <v>-0</v>
      </c>
      <c r="EC53" s="28" t="n">
        <f aca="false">IFERROR(DH52*BR53,"")</f>
        <v>0</v>
      </c>
      <c r="ED53" s="28" t="n">
        <f aca="false">IFERROR(DI52*BS53,"")</f>
        <v>-0</v>
      </c>
      <c r="EE53" s="28" t="n">
        <f aca="false">IFERROR(DJ52*BT53,"")</f>
        <v>-0</v>
      </c>
      <c r="EF53" s="28" t="n">
        <f aca="false">IFERROR(DK52*BU53,"")</f>
        <v>-0</v>
      </c>
      <c r="EG53" s="28" t="n">
        <f aca="false">IFERROR(DL52*BV53,"")</f>
        <v>-0</v>
      </c>
      <c r="EH53" s="28" t="n">
        <f aca="false">IFERROR(DM52*BW53,"")</f>
        <v>0</v>
      </c>
      <c r="EI53" s="28" t="n">
        <f aca="false">IFERROR(DN52*BX53,"")</f>
        <v>0</v>
      </c>
      <c r="EJ53" s="28" t="n">
        <f aca="false">IFERROR(DO52*BY53,"")</f>
        <v>0</v>
      </c>
      <c r="EK53" s="28" t="n">
        <f aca="false">IFERROR(DP52*BZ53,"")</f>
        <v>0</v>
      </c>
      <c r="EL53" s="28" t="n">
        <f aca="false">IFERROR(DQ52*CA53,"")</f>
        <v>0</v>
      </c>
      <c r="EM53" s="28" t="n">
        <f aca="false">IFERROR(DR52*CB53,"")</f>
        <v>0</v>
      </c>
      <c r="EN53" s="28" t="n">
        <f aca="false">IFERROR(DS52*CC53,"")</f>
        <v>0</v>
      </c>
      <c r="EO53" s="28" t="n">
        <f aca="false">IFERROR(DT52*CD53,"")</f>
        <v>-0</v>
      </c>
      <c r="EP53" s="28" t="n">
        <f aca="false">IFERROR(DU52*CE53,"")</f>
        <v>0</v>
      </c>
      <c r="EQ53" s="28" t="n">
        <f aca="false">IFERROR(DV52*CF53,"")</f>
        <v>0</v>
      </c>
      <c r="ER53" s="28" t="n">
        <f aca="false">IFERROR(DW52*CG53,"")</f>
        <v>-0</v>
      </c>
      <c r="ES53" s="28" t="n">
        <f aca="false">IF(ROW()=4,"",SUM(DX53:ER53))</f>
        <v>0</v>
      </c>
      <c r="ET53" s="29" t="n">
        <f aca="false">COUNTIF(AR53:BL53,"&gt;0")</f>
        <v>0</v>
      </c>
    </row>
    <row r="54" customFormat="false" ht="15" hidden="false" customHeight="false" outlineLevel="0" collapsed="false">
      <c r="A54" s="19" t="n">
        <v>39538</v>
      </c>
      <c r="B54" s="23" t="n">
        <f aca="false">ABS(EMFX_Data!X54-EMFX_Data!Y54)</f>
        <v>0.191813562142483</v>
      </c>
      <c r="C54" s="23" t="n">
        <f aca="false">ABS(EMFX_Data!X54-EMFX_Data!Z54)</f>
        <v>0.135444025843219</v>
      </c>
      <c r="D54" s="23" t="n">
        <f aca="false">ABS(EMFX_Data!X54-EMFX_Data!AA54)</f>
        <v>0.044543360952086</v>
      </c>
      <c r="E54" s="23" t="n">
        <f aca="false">ABS(EMFX_Data!X54-EMFX_Data!AB54)</f>
        <v>0.0408875560269593</v>
      </c>
      <c r="F54" s="23" t="n">
        <f aca="false">ABS(EMFX_Data!X54-EMFX_Data!AC54)</f>
        <v>0.0476478549752937</v>
      </c>
      <c r="G54" s="23" t="n">
        <f aca="false">ABS(EMFX_Data!X54-EMFX_Data!AD54)</f>
        <v>0.0910071236840526</v>
      </c>
      <c r="H54" s="23" t="n">
        <f aca="false">ABS(EMFX_Data!Y54-EMFX_Data!Z54)</f>
        <v>0.327257587985701</v>
      </c>
      <c r="I54" s="23" t="n">
        <f aca="false">ABS(EMFX_Data!Y54-EMFX_Data!AA54)</f>
        <v>0.236356923094569</v>
      </c>
      <c r="J54" s="23" t="n">
        <f aca="false">ABS(EMFX_Data!Y54-EMFX_Data!AB54)</f>
        <v>0.232701118169442</v>
      </c>
      <c r="K54" s="23" t="n">
        <f aca="false">ABS(EMFX_Data!Y54-EMFX_Data!AC54)</f>
        <v>0.239461417117776</v>
      </c>
      <c r="L54" s="23" t="n">
        <f aca="false">ABS(EMFX_Data!Y54-EMFX_Data!AD54)</f>
        <v>0.10080643845843</v>
      </c>
      <c r="M54" s="23" t="n">
        <f aca="false">ABS(EMFX_Data!Z54-EMFX_Data!AA54)</f>
        <v>0.0909006648911328</v>
      </c>
      <c r="N54" s="23" t="n">
        <f aca="false">ABS(EMFX_Data!Z54-EMFX_Data!AB54)</f>
        <v>0.0945564698162595</v>
      </c>
      <c r="O54" s="23" t="n">
        <f aca="false">ABS(EMFX_Data!Z54-EMFX_Data!AC54)</f>
        <v>0.0877961708679251</v>
      </c>
      <c r="P54" s="23" t="n">
        <f aca="false">ABS(EMFX_Data!Z54-EMFX_Data!AD54)</f>
        <v>0.226451149527271</v>
      </c>
      <c r="Q54" s="23" t="n">
        <f aca="false">ABS(EMFX_Data!AA54-EMFX_Data!AB54)</f>
        <v>0.00365580492512674</v>
      </c>
      <c r="R54" s="23" t="n">
        <f aca="false">ABS(EMFX_Data!AA54-EMFX_Data!AC54)</f>
        <v>0.00310449402320767</v>
      </c>
      <c r="S54" s="23" t="n">
        <f aca="false">ABS(EMFX_Data!AA54-EMFX_Data!AD54)</f>
        <v>0.135550484636139</v>
      </c>
      <c r="T54" s="23" t="n">
        <f aca="false">ABS(EMFX_Data!AB54-EMFX_Data!AC54)</f>
        <v>0.00676029894833441</v>
      </c>
      <c r="U54" s="23" t="n">
        <f aca="false">ABS(EMFX_Data!AB54-EMFX_Data!AD54)</f>
        <v>0.131894679711012</v>
      </c>
      <c r="V54" s="23" t="n">
        <f aca="false">ABS(EMFX_Data!AC54-EMFX_Data!AD54)</f>
        <v>0.138654978659346</v>
      </c>
      <c r="W54" s="26" t="str">
        <f aca="false">IF(ROW()&lt;4+MinObs-1,"",IFERROR((B54-AVERAGE(B$4:B54))/STDEV(B$4:B54),""))</f>
        <v/>
      </c>
      <c r="X54" s="26" t="str">
        <f aca="false">IF(ROW()&lt;4+MinObs-1,"",IFERROR((C54-AVERAGE(C$4:C54))/STDEV(C$4:C54),""))</f>
        <v/>
      </c>
      <c r="Y54" s="26" t="str">
        <f aca="false">IF(ROW()&lt;4+MinObs-1,"",IFERROR((D54-AVERAGE(D$4:D54))/STDEV(D$4:D54),""))</f>
        <v/>
      </c>
      <c r="Z54" s="26" t="str">
        <f aca="false">IF(ROW()&lt;4+MinObs-1,"",IFERROR((E54-AVERAGE(E$4:E54))/STDEV(E$4:E54),""))</f>
        <v/>
      </c>
      <c r="AA54" s="26" t="str">
        <f aca="false">IF(ROW()&lt;4+MinObs-1,"",IFERROR((F54-AVERAGE(F$4:F54))/STDEV(F$4:F54),""))</f>
        <v/>
      </c>
      <c r="AB54" s="26" t="str">
        <f aca="false">IF(ROW()&lt;4+MinObs-1,"",IFERROR((G54-AVERAGE(G$4:G54))/STDEV(G$4:G54),""))</f>
        <v/>
      </c>
      <c r="AC54" s="26" t="str">
        <f aca="false">IF(ROW()&lt;4+MinObs-1,"",IFERROR((H54-AVERAGE(H$4:H54))/STDEV(H$4:H54),""))</f>
        <v/>
      </c>
      <c r="AD54" s="26" t="str">
        <f aca="false">IF(ROW()&lt;4+MinObs-1,"",IFERROR((I54-AVERAGE(I$4:I54))/STDEV(I$4:I54),""))</f>
        <v/>
      </c>
      <c r="AE54" s="26" t="str">
        <f aca="false">IF(ROW()&lt;4+MinObs-1,"",IFERROR((J54-AVERAGE(J$4:J54))/STDEV(J$4:J54),""))</f>
        <v/>
      </c>
      <c r="AF54" s="26" t="str">
        <f aca="false">IF(ROW()&lt;4+MinObs-1,"",IFERROR((K54-AVERAGE(K$4:K54))/STDEV(K$4:K54),""))</f>
        <v/>
      </c>
      <c r="AG54" s="26" t="str">
        <f aca="false">IF(ROW()&lt;4+MinObs-1,"",IFERROR((L54-AVERAGE(L$4:L54))/STDEV(L$4:L54),""))</f>
        <v/>
      </c>
      <c r="AH54" s="26" t="str">
        <f aca="false">IF(ROW()&lt;4+MinObs-1,"",IFERROR((M54-AVERAGE(M$4:M54))/STDEV(M$4:M54),""))</f>
        <v/>
      </c>
      <c r="AI54" s="26" t="str">
        <f aca="false">IF(ROW()&lt;4+MinObs-1,"",IFERROR((N54-AVERAGE(N$4:N54))/STDEV(N$4:N54),""))</f>
        <v/>
      </c>
      <c r="AJ54" s="26" t="str">
        <f aca="false">IF(ROW()&lt;4+MinObs-1,"",IFERROR((O54-AVERAGE(O$4:O54))/STDEV(O$4:O54),""))</f>
        <v/>
      </c>
      <c r="AK54" s="26" t="str">
        <f aca="false">IF(ROW()&lt;4+MinObs-1,"",IFERROR((P54-AVERAGE(P$4:P54))/STDEV(P$4:P54),""))</f>
        <v/>
      </c>
      <c r="AL54" s="26" t="str">
        <f aca="false">IF(ROW()&lt;4+MinObs-1,"",IFERROR((Q54-AVERAGE(Q$4:Q54))/STDEV(Q$4:Q54),""))</f>
        <v/>
      </c>
      <c r="AM54" s="26" t="str">
        <f aca="false">IF(ROW()&lt;4+MinObs-1,"",IFERROR((R54-AVERAGE(R$4:R54))/STDEV(R$4:R54),""))</f>
        <v/>
      </c>
      <c r="AN54" s="26" t="str">
        <f aca="false">IF(ROW()&lt;4+MinObs-1,"",IFERROR((S54-AVERAGE(S$4:S54))/STDEV(S$4:S54),""))</f>
        <v/>
      </c>
      <c r="AO54" s="26" t="str">
        <f aca="false">IF(ROW()&lt;4+MinObs-1,"",IFERROR((T54-AVERAGE(T$4:T54))/STDEV(T$4:T54),""))</f>
        <v/>
      </c>
      <c r="AP54" s="26" t="str">
        <f aca="false">IF(ROW()&lt;4+MinObs-1,"",IFERROR((U54-AVERAGE(U$4:U54))/STDEV(U$4:U54),""))</f>
        <v/>
      </c>
      <c r="AQ54" s="26" t="str">
        <f aca="false">IF(ROW()&lt;4+MinObs-1,"",IFERROR((V54-AVERAGE(V$4:V54))/STDEV(V$4:V54),""))</f>
        <v/>
      </c>
      <c r="AR54" s="26" t="n">
        <f aca="false">IF(W54="",0,IF(W54&gt;=z4,w4,IF(W54&gt;=z3,w3,IF(W54&gt;=zEntry,w2,IF(AND(W54&gt;=ExitZ,AR53&gt;0),w2,0)))))</f>
        <v>0</v>
      </c>
      <c r="AS54" s="26" t="n">
        <f aca="false">IF(X54="",0,IF(X54&gt;=z4,w4,IF(X54&gt;=z3,w3,IF(X54&gt;=zEntry,w2,IF(AND(X54&gt;=ExitZ,AS53&gt;0),w2,0)))))</f>
        <v>0</v>
      </c>
      <c r="AT54" s="26" t="n">
        <f aca="false">IF(Y54="",0,IF(Y54&gt;=z4,w4,IF(Y54&gt;=z3,w3,IF(Y54&gt;=zEntry,w2,IF(AND(Y54&gt;=ExitZ,AT53&gt;0),w2,0)))))</f>
        <v>0</v>
      </c>
      <c r="AU54" s="26" t="n">
        <f aca="false">IF(Z54="",0,IF(Z54&gt;=z4,w4,IF(Z54&gt;=z3,w3,IF(Z54&gt;=zEntry,w2,IF(AND(Z54&gt;=ExitZ,AU53&gt;0),w2,0)))))</f>
        <v>0</v>
      </c>
      <c r="AV54" s="26" t="n">
        <f aca="false">IF(AA54="",0,IF(AA54&gt;=z4,w4,IF(AA54&gt;=z3,w3,IF(AA54&gt;=zEntry,w2,IF(AND(AA54&gt;=ExitZ,AV53&gt;0),w2,0)))))</f>
        <v>0</v>
      </c>
      <c r="AW54" s="26" t="n">
        <f aca="false">IF(AB54="",0,IF(AB54&gt;=z4,w4,IF(AB54&gt;=z3,w3,IF(AB54&gt;=zEntry,w2,IF(AND(AB54&gt;=ExitZ,AW53&gt;0),w2,0)))))</f>
        <v>0</v>
      </c>
      <c r="AX54" s="26" t="n">
        <f aca="false">IF(AC54="",0,IF(AC54&gt;=z4,w4,IF(AC54&gt;=z3,w3,IF(AC54&gt;=zEntry,w2,IF(AND(AC54&gt;=ExitZ,AX53&gt;0),w2,0)))))</f>
        <v>0</v>
      </c>
      <c r="AY54" s="26" t="n">
        <f aca="false">IF(AD54="",0,IF(AD54&gt;=z4,w4,IF(AD54&gt;=z3,w3,IF(AD54&gt;=zEntry,w2,IF(AND(AD54&gt;=ExitZ,AY53&gt;0),w2,0)))))</f>
        <v>0</v>
      </c>
      <c r="AZ54" s="26" t="n">
        <f aca="false">IF(AE54="",0,IF(AE54&gt;=z4,w4,IF(AE54&gt;=z3,w3,IF(AE54&gt;=zEntry,w2,IF(AND(AE54&gt;=ExitZ,AZ53&gt;0),w2,0)))))</f>
        <v>0</v>
      </c>
      <c r="BA54" s="26" t="n">
        <f aca="false">IF(AF54="",0,IF(AF54&gt;=z4,w4,IF(AF54&gt;=z3,w3,IF(AF54&gt;=zEntry,w2,IF(AND(AF54&gt;=ExitZ,BA53&gt;0),w2,0)))))</f>
        <v>0</v>
      </c>
      <c r="BB54" s="26" t="n">
        <f aca="false">IF(AG54="",0,IF(AG54&gt;=z4,w4,IF(AG54&gt;=z3,w3,IF(AG54&gt;=zEntry,w2,IF(AND(AG54&gt;=ExitZ,BB53&gt;0),w2,0)))))</f>
        <v>0</v>
      </c>
      <c r="BC54" s="26" t="n">
        <f aca="false">IF(AH54="",0,IF(AH54&gt;=z4,w4,IF(AH54&gt;=z3,w3,IF(AH54&gt;=zEntry,w2,IF(AND(AH54&gt;=ExitZ,BC53&gt;0),w2,0)))))</f>
        <v>0</v>
      </c>
      <c r="BD54" s="26" t="n">
        <f aca="false">IF(AI54="",0,IF(AI54&gt;=z4,w4,IF(AI54&gt;=z3,w3,IF(AI54&gt;=zEntry,w2,IF(AND(AI54&gt;=ExitZ,BD53&gt;0),w2,0)))))</f>
        <v>0</v>
      </c>
      <c r="BE54" s="26" t="n">
        <f aca="false">IF(AJ54="",0,IF(AJ54&gt;=z4,w4,IF(AJ54&gt;=z3,w3,IF(AJ54&gt;=zEntry,w2,IF(AND(AJ54&gt;=ExitZ,BE53&gt;0),w2,0)))))</f>
        <v>0</v>
      </c>
      <c r="BF54" s="26" t="n">
        <f aca="false">IF(AK54="",0,IF(AK54&gt;=z4,w4,IF(AK54&gt;=z3,w3,IF(AK54&gt;=zEntry,w2,IF(AND(AK54&gt;=ExitZ,BF53&gt;0),w2,0)))))</f>
        <v>0</v>
      </c>
      <c r="BG54" s="26" t="n">
        <f aca="false">IF(AL54="",0,IF(AL54&gt;=z4,w4,IF(AL54&gt;=z3,w3,IF(AL54&gt;=zEntry,w2,IF(AND(AL54&gt;=ExitZ,BG53&gt;0),w2,0)))))</f>
        <v>0</v>
      </c>
      <c r="BH54" s="26" t="n">
        <f aca="false">IF(AM54="",0,IF(AM54&gt;=z4,w4,IF(AM54&gt;=z3,w3,IF(AM54&gt;=zEntry,w2,IF(AND(AM54&gt;=ExitZ,BH53&gt;0),w2,0)))))</f>
        <v>0</v>
      </c>
      <c r="BI54" s="26" t="n">
        <f aca="false">IF(AN54="",0,IF(AN54&gt;=z4,w4,IF(AN54&gt;=z3,w3,IF(AN54&gt;=zEntry,w2,IF(AND(AN54&gt;=ExitZ,BI53&gt;0),w2,0)))))</f>
        <v>0</v>
      </c>
      <c r="BJ54" s="26" t="n">
        <f aca="false">IF(AO54="",0,IF(AO54&gt;=z4,w4,IF(AO54&gt;=z3,w3,IF(AO54&gt;=zEntry,w2,IF(AND(AO54&gt;=ExitZ,BJ53&gt;0),w2,0)))))</f>
        <v>0</v>
      </c>
      <c r="BK54" s="26" t="n">
        <f aca="false">IF(AP54="",0,IF(AP54&gt;=z4,w4,IF(AP54&gt;=z3,w3,IF(AP54&gt;=zEntry,w2,IF(AND(AP54&gt;=ExitZ,BK53&gt;0),w2,0)))))</f>
        <v>0</v>
      </c>
      <c r="BL54" s="26" t="n">
        <f aca="false">IF(AQ54="",0,IF(AQ54&gt;=z4,w4,IF(AQ54&gt;=z3,w3,IF(AQ54&gt;=zEntry,w2,IF(AND(AQ54&gt;=ExitZ,BL53&gt;0),w2,0)))))</f>
        <v>0</v>
      </c>
      <c r="BM54" s="23" t="n">
        <f aca="false">IF(EMFX_Data!X53&gt;=EMFX_Data!Y53,EMFX_Data!AE54-EMFX_Data!AF54,EMFX_Data!AF54-EMFX_Data!AE54)</f>
        <v>-0.0651010213789962</v>
      </c>
      <c r="BN54" s="23" t="n">
        <f aca="false">IF(EMFX_Data!X53&gt;=EMFX_Data!Z53,EMFX_Data!AE54-EMFX_Data!AG54,EMFX_Data!AG54-EMFX_Data!AE54)</f>
        <v>-0.015413019615171</v>
      </c>
      <c r="BO54" s="23" t="n">
        <f aca="false">IF(EMFX_Data!X53&gt;=EMFX_Data!AA53,EMFX_Data!AE54-EMFX_Data!AH54,EMFX_Data!AH54-EMFX_Data!AE54)</f>
        <v>-0.0101970071451022</v>
      </c>
      <c r="BP54" s="23" t="n">
        <f aca="false">IF(EMFX_Data!X53&gt;=EMFX_Data!AB53,EMFX_Data!AE54-EMFX_Data!AI54,EMFX_Data!AI54-EMFX_Data!AE54)</f>
        <v>0.053859151069483</v>
      </c>
      <c r="BQ54" s="23" t="n">
        <f aca="false">IF(EMFX_Data!X53&gt;=EMFX_Data!AC53,EMFX_Data!AE54-EMFX_Data!AJ54,EMFX_Data!AJ54-EMFX_Data!AE54)</f>
        <v>0.0280380364066715</v>
      </c>
      <c r="BR54" s="23" t="n">
        <f aca="false">IF(EMFX_Data!X53&gt;=EMFX_Data!AD53,EMFX_Data!AE54-EMFX_Data!AK54,EMFX_Data!AK54-EMFX_Data!AE54)</f>
        <v>-0.00188563805698592</v>
      </c>
      <c r="BS54" s="23" t="n">
        <f aca="false">IF(EMFX_Data!Y53&gt;=EMFX_Data!Z53,EMFX_Data!AF54-EMFX_Data!AG54,EMFX_Data!AG54-EMFX_Data!AF54)</f>
        <v>-0.0805140409941672</v>
      </c>
      <c r="BT54" s="23" t="n">
        <f aca="false">IF(EMFX_Data!Y53&gt;=EMFX_Data!AA53,EMFX_Data!AF54-EMFX_Data!AH54,EMFX_Data!AH54-EMFX_Data!AF54)</f>
        <v>-0.0752980285240984</v>
      </c>
      <c r="BU54" s="23" t="n">
        <f aca="false">IF(EMFX_Data!Y53&gt;=EMFX_Data!AB53,EMFX_Data!AF54-EMFX_Data!AI54,EMFX_Data!AI54-EMFX_Data!AF54)</f>
        <v>-0.0112418703095132</v>
      </c>
      <c r="BV54" s="23" t="n">
        <f aca="false">IF(EMFX_Data!Y53&gt;=EMFX_Data!AC53,EMFX_Data!AF54-EMFX_Data!AJ54,EMFX_Data!AJ54-EMFX_Data!AF54)</f>
        <v>-0.0370629849723247</v>
      </c>
      <c r="BW54" s="23" t="n">
        <f aca="false">IF(EMFX_Data!Y53&gt;=EMFX_Data!AD53,EMFX_Data!AF54-EMFX_Data!AK54,EMFX_Data!AK54-EMFX_Data!AF54)</f>
        <v>-0.0632153833220103</v>
      </c>
      <c r="BX54" s="23" t="n">
        <f aca="false">IF(EMFX_Data!Z53&gt;=EMFX_Data!AA53,EMFX_Data!AG54-EMFX_Data!AH54,EMFX_Data!AH54-EMFX_Data!AG54)</f>
        <v>-0.0052160124700688</v>
      </c>
      <c r="BY54" s="23" t="n">
        <f aca="false">IF(EMFX_Data!Z53&gt;=EMFX_Data!AB53,EMFX_Data!AG54-EMFX_Data!AI54,EMFX_Data!AI54-EMFX_Data!AG54)</f>
        <v>-0.069272170684654</v>
      </c>
      <c r="BZ54" s="23" t="n">
        <f aca="false">IF(EMFX_Data!Z53&gt;=EMFX_Data!AC53,EMFX_Data!AG54-EMFX_Data!AJ54,EMFX_Data!AJ54-EMFX_Data!AG54)</f>
        <v>-0.0434510560218425</v>
      </c>
      <c r="CA54" s="23" t="n">
        <f aca="false">IF(EMFX_Data!Z53&gt;=EMFX_Data!AD53,EMFX_Data!AG54-EMFX_Data!AK54,EMFX_Data!AK54-EMFX_Data!AG54)</f>
        <v>-0.0172986576721569</v>
      </c>
      <c r="CB54" s="23" t="n">
        <f aca="false">IF(EMFX_Data!AA53&gt;=EMFX_Data!AB53,EMFX_Data!AH54-EMFX_Data!AI54,EMFX_Data!AI54-EMFX_Data!AH54)</f>
        <v>0.0640561582145852</v>
      </c>
      <c r="CC54" s="23" t="n">
        <f aca="false">IF(EMFX_Data!AA53&gt;=EMFX_Data!AC53,EMFX_Data!AH54-EMFX_Data!AJ54,EMFX_Data!AJ54-EMFX_Data!AH54)</f>
        <v>0.0382350435517737</v>
      </c>
      <c r="CD54" s="23" t="n">
        <f aca="false">IF(EMFX_Data!AA53&gt;=EMFX_Data!AD53,EMFX_Data!AH54-EMFX_Data!AK54,EMFX_Data!AK54-EMFX_Data!AH54)</f>
        <v>-0.0120826452020881</v>
      </c>
      <c r="CE54" s="23" t="n">
        <f aca="false">IF(EMFX_Data!AB53&gt;=EMFX_Data!AC53,EMFX_Data!AI54-EMFX_Data!AJ54,EMFX_Data!AJ54-EMFX_Data!AI54)</f>
        <v>0.0258211146628115</v>
      </c>
      <c r="CF54" s="23" t="n">
        <f aca="false">IF(EMFX_Data!AB53&gt;=EMFX_Data!AD53,EMFX_Data!AI54-EMFX_Data!AK54,EMFX_Data!AK54-EMFX_Data!AI54)</f>
        <v>0.0519735130124971</v>
      </c>
      <c r="CG54" s="23" t="n">
        <f aca="false">IF(EMFX_Data!AC53&gt;=EMFX_Data!AD53,EMFX_Data!AJ54-EMFX_Data!AK54,EMFX_Data!AK54-EMFX_Data!AJ54)</f>
        <v>0.0261523983496856</v>
      </c>
      <c r="CH54" s="27" t="n">
        <f aca="false">IF(ROW()&lt;4+VolLB,"",STDEV(INDEX($BM:$BM,ROW()-VolLB+1):INDEX($BM:$BM,ROW()))*SQRT(12))</f>
        <v>0.162535686865241</v>
      </c>
      <c r="CI54" s="27" t="n">
        <f aca="false">IF(ROW()&lt;4+VolLB,"",STDEV(INDEX($BN:$BN,ROW()-VolLB+1):INDEX($BN:$BN,ROW()))*SQRT(12))</f>
        <v>0.187281057131802</v>
      </c>
      <c r="CJ54" s="27" t="n">
        <f aca="false">IF(ROW()&lt;4+VolLB,"",STDEV(INDEX($BO:$BO,ROW()-VolLB+1):INDEX($BO:$BO,ROW()))*SQRT(12))</f>
        <v>0.175412514090912</v>
      </c>
      <c r="CK54" s="27" t="n">
        <f aca="false">IF(ROW()&lt;4+VolLB,"",STDEV(INDEX($BP:$BP,ROW()-VolLB+1):INDEX($BP:$BP,ROW()))*SQRT(12))</f>
        <v>0.18760793973185</v>
      </c>
      <c r="CL54" s="27" t="n">
        <f aca="false">IF(ROW()&lt;4+VolLB,"",STDEV(INDEX($BQ:$BQ,ROW()-VolLB+1):INDEX($BQ:$BQ,ROW()))*SQRT(12))</f>
        <v>0.12765616691553</v>
      </c>
      <c r="CM54" s="27" t="n">
        <f aca="false">IF(ROW()&lt;4+VolLB,"",STDEV(INDEX($BR:$BR,ROW()-VolLB+1):INDEX($BR:$BR,ROW()))*SQRT(12))</f>
        <v>0.198846474309214</v>
      </c>
      <c r="CN54" s="27" t="n">
        <f aca="false">IF(ROW()&lt;4+VolLB,"",STDEV(INDEX($BS:$BS,ROW()-VolLB+1):INDEX($BS:$BS,ROW()))*SQRT(12))</f>
        <v>0.187107028383682</v>
      </c>
      <c r="CO54" s="27" t="n">
        <f aca="false">IF(ROW()&lt;4+VolLB,"",STDEV(INDEX($BT:$BT,ROW()-VolLB+1):INDEX($BT:$BT,ROW()))*SQRT(12))</f>
        <v>0.161061528335109</v>
      </c>
      <c r="CP54" s="27" t="n">
        <f aca="false">IF(ROW()&lt;4+VolLB,"",STDEV(INDEX($BU:$BU,ROW()-VolLB+1):INDEX($BU:$BU,ROW()))*SQRT(12))</f>
        <v>0.152943069960215</v>
      </c>
      <c r="CQ54" s="27" t="n">
        <f aca="false">IF(ROW()&lt;4+VolLB,"",STDEV(INDEX($BV:$BV,ROW()-VolLB+1):INDEX($BV:$BV,ROW()))*SQRT(12))</f>
        <v>0.128147159249328</v>
      </c>
      <c r="CR54" s="27" t="n">
        <f aca="false">IF(ROW()&lt;4+VolLB,"",STDEV(INDEX($BW:$BW,ROW()-VolLB+1):INDEX($BW:$BW,ROW()))*SQRT(12))</f>
        <v>0.13479823286255</v>
      </c>
      <c r="CS54" s="27" t="n">
        <f aca="false">IF(ROW()&lt;4+VolLB,"",STDEV(INDEX($BX:$BX,ROW()-VolLB+1):INDEX($BX:$BX,ROW()))*SQRT(12))</f>
        <v>0.171168975518624</v>
      </c>
      <c r="CT54" s="27" t="n">
        <f aca="false">IF(ROW()&lt;4+VolLB,"",STDEV(INDEX($BY:$BY,ROW()-VolLB+1):INDEX($BY:$BY,ROW()))*SQRT(12))</f>
        <v>0.173425233371909</v>
      </c>
      <c r="CU54" s="27" t="n">
        <f aca="false">IF(ROW()&lt;4+VolLB,"",STDEV(INDEX($BZ:$BZ,ROW()-VolLB+1):INDEX($BZ:$BZ,ROW()))*SQRT(12))</f>
        <v>0.165106374354478</v>
      </c>
      <c r="CV54" s="27" t="n">
        <f aca="false">IF(ROW()&lt;4+VolLB,"",STDEV(INDEX($CA:$CA,ROW()-VolLB+1):INDEX($CA:$CA,ROW()))*SQRT(12))</f>
        <v>0.203084175390954</v>
      </c>
      <c r="CW54" s="27" t="n">
        <f aca="false">IF(ROW()&lt;4+VolLB,"",STDEV(INDEX($CB:$CB,ROW()-VolLB+1):INDEX($CB:$CB,ROW()))*SQRT(12))</f>
        <v>0.153389203936848</v>
      </c>
      <c r="CX54" s="27" t="n">
        <f aca="false">IF(ROW()&lt;4+VolLB,"",STDEV(INDEX($CC:$CC,ROW()-VolLB+1):INDEX($CC:$CC,ROW()))*SQRT(12))</f>
        <v>0.14649971218502</v>
      </c>
      <c r="CY54" s="27" t="n">
        <f aca="false">IF(ROW()&lt;4+VolLB,"",STDEV(INDEX($CD:$CD,ROW()-VolLB+1):INDEX($CD:$CD,ROW()))*SQRT(12))</f>
        <v>0.176242186037348</v>
      </c>
      <c r="CZ54" s="27" t="n">
        <f aca="false">IF(ROW()&lt;4+VolLB,"",STDEV(INDEX($CE:$CE,ROW()-VolLB+1):INDEX($CE:$CE,ROW()))*SQRT(12))</f>
        <v>0.162597901510214</v>
      </c>
      <c r="DA54" s="27" t="n">
        <f aca="false">IF(ROW()&lt;4+VolLB,"",STDEV(INDEX($CF:$CF,ROW()-VolLB+1):INDEX($CF:$CF,ROW()))*SQRT(12))</f>
        <v>0.142897870983474</v>
      </c>
      <c r="DB54" s="27" t="n">
        <f aca="false">IF(ROW()&lt;4+VolLB,"",STDEV(INDEX($CG:$CG,ROW()-VolLB+1):INDEX($CG:$CG,ROW()))*SQRT(12))</f>
        <v>0.145325733544473</v>
      </c>
      <c r="DC54" s="26" t="n">
        <f aca="false">IF(OR(AR54=0,CH54="",CH54=0),0,AR54*MIN(MaxScal,TgtVol/CH54))</f>
        <v>0</v>
      </c>
      <c r="DD54" s="26" t="n">
        <f aca="false">IF(OR(AS54=0,CI54="",CI54=0),0,AS54*MIN(MaxScal,TgtVol/CI54))</f>
        <v>0</v>
      </c>
      <c r="DE54" s="26" t="n">
        <f aca="false">IF(OR(AT54=0,CJ54="",CJ54=0),0,AT54*MIN(MaxScal,TgtVol/CJ54))</f>
        <v>0</v>
      </c>
      <c r="DF54" s="26" t="n">
        <f aca="false">IF(OR(AU54=0,CK54="",CK54=0),0,AU54*MIN(MaxScal,TgtVol/CK54))</f>
        <v>0</v>
      </c>
      <c r="DG54" s="26" t="n">
        <f aca="false">IF(OR(AV54=0,CL54="",CL54=0),0,AV54*MIN(MaxScal,TgtVol/CL54))</f>
        <v>0</v>
      </c>
      <c r="DH54" s="26" t="n">
        <f aca="false">IF(OR(AW54=0,CM54="",CM54=0),0,AW54*MIN(MaxScal,TgtVol/CM54))</f>
        <v>0</v>
      </c>
      <c r="DI54" s="26" t="n">
        <f aca="false">IF(OR(AX54=0,CN54="",CN54=0),0,AX54*MIN(MaxScal,TgtVol/CN54))</f>
        <v>0</v>
      </c>
      <c r="DJ54" s="26" t="n">
        <f aca="false">IF(OR(AY54=0,CO54="",CO54=0),0,AY54*MIN(MaxScal,TgtVol/CO54))</f>
        <v>0</v>
      </c>
      <c r="DK54" s="26" t="n">
        <f aca="false">IF(OR(AZ54=0,CP54="",CP54=0),0,AZ54*MIN(MaxScal,TgtVol/CP54))</f>
        <v>0</v>
      </c>
      <c r="DL54" s="26" t="n">
        <f aca="false">IF(OR(BA54=0,CQ54="",CQ54=0),0,BA54*MIN(MaxScal,TgtVol/CQ54))</f>
        <v>0</v>
      </c>
      <c r="DM54" s="26" t="n">
        <f aca="false">IF(OR(BB54=0,CR54="",CR54=0),0,BB54*MIN(MaxScal,TgtVol/CR54))</f>
        <v>0</v>
      </c>
      <c r="DN54" s="26" t="n">
        <f aca="false">IF(OR(BC54=0,CS54="",CS54=0),0,BC54*MIN(MaxScal,TgtVol/CS54))</f>
        <v>0</v>
      </c>
      <c r="DO54" s="26" t="n">
        <f aca="false">IF(OR(BD54=0,CT54="",CT54=0),0,BD54*MIN(MaxScal,TgtVol/CT54))</f>
        <v>0</v>
      </c>
      <c r="DP54" s="26" t="n">
        <f aca="false">IF(OR(BE54=0,CU54="",CU54=0),0,BE54*MIN(MaxScal,TgtVol/CU54))</f>
        <v>0</v>
      </c>
      <c r="DQ54" s="26" t="n">
        <f aca="false">IF(OR(BF54=0,CV54="",CV54=0),0,BF54*MIN(MaxScal,TgtVol/CV54))</f>
        <v>0</v>
      </c>
      <c r="DR54" s="26" t="n">
        <f aca="false">IF(OR(BG54=0,CW54="",CW54=0),0,BG54*MIN(MaxScal,TgtVol/CW54))</f>
        <v>0</v>
      </c>
      <c r="DS54" s="26" t="n">
        <f aca="false">IF(OR(BH54=0,CX54="",CX54=0),0,BH54*MIN(MaxScal,TgtVol/CX54))</f>
        <v>0</v>
      </c>
      <c r="DT54" s="26" t="n">
        <f aca="false">IF(OR(BI54=0,CY54="",CY54=0),0,BI54*MIN(MaxScal,TgtVol/CY54))</f>
        <v>0</v>
      </c>
      <c r="DU54" s="26" t="n">
        <f aca="false">IF(OR(BJ54=0,CZ54="",CZ54=0),0,BJ54*MIN(MaxScal,TgtVol/CZ54))</f>
        <v>0</v>
      </c>
      <c r="DV54" s="26" t="n">
        <f aca="false">IF(OR(BK54=0,DA54="",DA54=0),0,BK54*MIN(MaxScal,TgtVol/DA54))</f>
        <v>0</v>
      </c>
      <c r="DW54" s="26" t="n">
        <f aca="false">IF(OR(BL54=0,DB54="",DB54=0),0,BL54*MIN(MaxScal,TgtVol/DB54))</f>
        <v>0</v>
      </c>
      <c r="DX54" s="28" t="n">
        <f aca="false">IFERROR(DC53*BM54,"")</f>
        <v>-0</v>
      </c>
      <c r="DY54" s="28" t="n">
        <f aca="false">IFERROR(DD53*BN54,"")</f>
        <v>-0</v>
      </c>
      <c r="DZ54" s="28" t="n">
        <f aca="false">IFERROR(DE53*BO54,"")</f>
        <v>-0</v>
      </c>
      <c r="EA54" s="28" t="n">
        <f aca="false">IFERROR(DF53*BP54,"")</f>
        <v>0</v>
      </c>
      <c r="EB54" s="28" t="n">
        <f aca="false">IFERROR(DG53*BQ54,"")</f>
        <v>0</v>
      </c>
      <c r="EC54" s="28" t="n">
        <f aca="false">IFERROR(DH53*BR54,"")</f>
        <v>-0</v>
      </c>
      <c r="ED54" s="28" t="n">
        <f aca="false">IFERROR(DI53*BS54,"")</f>
        <v>-0</v>
      </c>
      <c r="EE54" s="28" t="n">
        <f aca="false">IFERROR(DJ53*BT54,"")</f>
        <v>-0</v>
      </c>
      <c r="EF54" s="28" t="n">
        <f aca="false">IFERROR(DK53*BU54,"")</f>
        <v>-0</v>
      </c>
      <c r="EG54" s="28" t="n">
        <f aca="false">IFERROR(DL53*BV54,"")</f>
        <v>-0</v>
      </c>
      <c r="EH54" s="28" t="n">
        <f aca="false">IFERROR(DM53*BW54,"")</f>
        <v>-0</v>
      </c>
      <c r="EI54" s="28" t="n">
        <f aca="false">IFERROR(DN53*BX54,"")</f>
        <v>-0</v>
      </c>
      <c r="EJ54" s="28" t="n">
        <f aca="false">IFERROR(DO53*BY54,"")</f>
        <v>-0</v>
      </c>
      <c r="EK54" s="28" t="n">
        <f aca="false">IFERROR(DP53*BZ54,"")</f>
        <v>-0</v>
      </c>
      <c r="EL54" s="28" t="n">
        <f aca="false">IFERROR(DQ53*CA54,"")</f>
        <v>-0</v>
      </c>
      <c r="EM54" s="28" t="n">
        <f aca="false">IFERROR(DR53*CB54,"")</f>
        <v>0</v>
      </c>
      <c r="EN54" s="28" t="n">
        <f aca="false">IFERROR(DS53*CC54,"")</f>
        <v>0</v>
      </c>
      <c r="EO54" s="28" t="n">
        <f aca="false">IFERROR(DT53*CD54,"")</f>
        <v>-0</v>
      </c>
      <c r="EP54" s="28" t="n">
        <f aca="false">IFERROR(DU53*CE54,"")</f>
        <v>0</v>
      </c>
      <c r="EQ54" s="28" t="n">
        <f aca="false">IFERROR(DV53*CF54,"")</f>
        <v>0</v>
      </c>
      <c r="ER54" s="28" t="n">
        <f aca="false">IFERROR(DW53*CG54,"")</f>
        <v>0</v>
      </c>
      <c r="ES54" s="28" t="n">
        <f aca="false">IF(ROW()=4,"",SUM(DX54:ER54))</f>
        <v>0</v>
      </c>
      <c r="ET54" s="29" t="n">
        <f aca="false">COUNTIF(AR54:BL54,"&gt;0")</f>
        <v>0</v>
      </c>
    </row>
    <row r="55" customFormat="false" ht="15" hidden="false" customHeight="false" outlineLevel="0" collapsed="false">
      <c r="A55" s="19" t="n">
        <v>39568</v>
      </c>
      <c r="B55" s="23" t="n">
        <f aca="false">ABS(EMFX_Data!X55-EMFX_Data!Y55)</f>
        <v>0.147259415636588</v>
      </c>
      <c r="C55" s="23" t="n">
        <f aca="false">ABS(EMFX_Data!X55-EMFX_Data!Z55)</f>
        <v>0.168772147037837</v>
      </c>
      <c r="D55" s="23" t="n">
        <f aca="false">ABS(EMFX_Data!X55-EMFX_Data!AA55)</f>
        <v>0.0723702368854626</v>
      </c>
      <c r="E55" s="23" t="n">
        <f aca="false">ABS(EMFX_Data!X55-EMFX_Data!AB55)</f>
        <v>0.0310964668451357</v>
      </c>
      <c r="F55" s="23" t="n">
        <f aca="false">ABS(EMFX_Data!X55-EMFX_Data!AC55)</f>
        <v>0.00151968930781532</v>
      </c>
      <c r="G55" s="23" t="n">
        <f aca="false">ABS(EMFX_Data!X55-EMFX_Data!AD55)</f>
        <v>0.0525142095239426</v>
      </c>
      <c r="H55" s="23" t="n">
        <f aca="false">ABS(EMFX_Data!Y55-EMFX_Data!Z55)</f>
        <v>0.316031562674425</v>
      </c>
      <c r="I55" s="23" t="n">
        <f aca="false">ABS(EMFX_Data!Y55-EMFX_Data!AA55)</f>
        <v>0.219629652522051</v>
      </c>
      <c r="J55" s="23" t="n">
        <f aca="false">ABS(EMFX_Data!Y55-EMFX_Data!AB55)</f>
        <v>0.116162948791453</v>
      </c>
      <c r="K55" s="23" t="n">
        <f aca="false">ABS(EMFX_Data!Y55-EMFX_Data!AC55)</f>
        <v>0.145739726328773</v>
      </c>
      <c r="L55" s="23" t="n">
        <f aca="false">ABS(EMFX_Data!Y55-EMFX_Data!AD55)</f>
        <v>0.0947452061126457</v>
      </c>
      <c r="M55" s="23" t="n">
        <f aca="false">ABS(EMFX_Data!Z55-EMFX_Data!AA55)</f>
        <v>0.0964019101523741</v>
      </c>
      <c r="N55" s="23" t="n">
        <f aca="false">ABS(EMFX_Data!Z55-EMFX_Data!AB55)</f>
        <v>0.199868613882972</v>
      </c>
      <c r="O55" s="23" t="n">
        <f aca="false">ABS(EMFX_Data!Z55-EMFX_Data!AC55)</f>
        <v>0.170291836345652</v>
      </c>
      <c r="P55" s="23" t="n">
        <f aca="false">ABS(EMFX_Data!Z55-EMFX_Data!AD55)</f>
        <v>0.221286356561779</v>
      </c>
      <c r="Q55" s="23" t="n">
        <f aca="false">ABS(EMFX_Data!AA55-EMFX_Data!AB55)</f>
        <v>0.103466703730598</v>
      </c>
      <c r="R55" s="23" t="n">
        <f aca="false">ABS(EMFX_Data!AA55-EMFX_Data!AC55)</f>
        <v>0.0738899261932779</v>
      </c>
      <c r="S55" s="23" t="n">
        <f aca="false">ABS(EMFX_Data!AA55-EMFX_Data!AD55)</f>
        <v>0.124884446409405</v>
      </c>
      <c r="T55" s="23" t="n">
        <f aca="false">ABS(EMFX_Data!AB55-EMFX_Data!AC55)</f>
        <v>0.0295767775373204</v>
      </c>
      <c r="U55" s="23" t="n">
        <f aca="false">ABS(EMFX_Data!AB55-EMFX_Data!AD55)</f>
        <v>0.0214177426788069</v>
      </c>
      <c r="V55" s="23" t="n">
        <f aca="false">ABS(EMFX_Data!AC55-EMFX_Data!AD55)</f>
        <v>0.0509945202161273</v>
      </c>
      <c r="W55" s="26" t="str">
        <f aca="false">IF(ROW()&lt;4+MinObs-1,"",IFERROR((B55-AVERAGE(B$4:B55))/STDEV(B$4:B55),""))</f>
        <v/>
      </c>
      <c r="X55" s="26" t="str">
        <f aca="false">IF(ROW()&lt;4+MinObs-1,"",IFERROR((C55-AVERAGE(C$4:C55))/STDEV(C$4:C55),""))</f>
        <v/>
      </c>
      <c r="Y55" s="26" t="str">
        <f aca="false">IF(ROW()&lt;4+MinObs-1,"",IFERROR((D55-AVERAGE(D$4:D55))/STDEV(D$4:D55),""))</f>
        <v/>
      </c>
      <c r="Z55" s="26" t="str">
        <f aca="false">IF(ROW()&lt;4+MinObs-1,"",IFERROR((E55-AVERAGE(E$4:E55))/STDEV(E$4:E55),""))</f>
        <v/>
      </c>
      <c r="AA55" s="26" t="str">
        <f aca="false">IF(ROW()&lt;4+MinObs-1,"",IFERROR((F55-AVERAGE(F$4:F55))/STDEV(F$4:F55),""))</f>
        <v/>
      </c>
      <c r="AB55" s="26" t="str">
        <f aca="false">IF(ROW()&lt;4+MinObs-1,"",IFERROR((G55-AVERAGE(G$4:G55))/STDEV(G$4:G55),""))</f>
        <v/>
      </c>
      <c r="AC55" s="26" t="str">
        <f aca="false">IF(ROW()&lt;4+MinObs-1,"",IFERROR((H55-AVERAGE(H$4:H55))/STDEV(H$4:H55),""))</f>
        <v/>
      </c>
      <c r="AD55" s="26" t="str">
        <f aca="false">IF(ROW()&lt;4+MinObs-1,"",IFERROR((I55-AVERAGE(I$4:I55))/STDEV(I$4:I55),""))</f>
        <v/>
      </c>
      <c r="AE55" s="26" t="str">
        <f aca="false">IF(ROW()&lt;4+MinObs-1,"",IFERROR((J55-AVERAGE(J$4:J55))/STDEV(J$4:J55),""))</f>
        <v/>
      </c>
      <c r="AF55" s="26" t="str">
        <f aca="false">IF(ROW()&lt;4+MinObs-1,"",IFERROR((K55-AVERAGE(K$4:K55))/STDEV(K$4:K55),""))</f>
        <v/>
      </c>
      <c r="AG55" s="26" t="str">
        <f aca="false">IF(ROW()&lt;4+MinObs-1,"",IFERROR((L55-AVERAGE(L$4:L55))/STDEV(L$4:L55),""))</f>
        <v/>
      </c>
      <c r="AH55" s="26" t="str">
        <f aca="false">IF(ROW()&lt;4+MinObs-1,"",IFERROR((M55-AVERAGE(M$4:M55))/STDEV(M$4:M55),""))</f>
        <v/>
      </c>
      <c r="AI55" s="26" t="str">
        <f aca="false">IF(ROW()&lt;4+MinObs-1,"",IFERROR((N55-AVERAGE(N$4:N55))/STDEV(N$4:N55),""))</f>
        <v/>
      </c>
      <c r="AJ55" s="26" t="str">
        <f aca="false">IF(ROW()&lt;4+MinObs-1,"",IFERROR((O55-AVERAGE(O$4:O55))/STDEV(O$4:O55),""))</f>
        <v/>
      </c>
      <c r="AK55" s="26" t="str">
        <f aca="false">IF(ROW()&lt;4+MinObs-1,"",IFERROR((P55-AVERAGE(P$4:P55))/STDEV(P$4:P55),""))</f>
        <v/>
      </c>
      <c r="AL55" s="26" t="str">
        <f aca="false">IF(ROW()&lt;4+MinObs-1,"",IFERROR((Q55-AVERAGE(Q$4:Q55))/STDEV(Q$4:Q55),""))</f>
        <v/>
      </c>
      <c r="AM55" s="26" t="str">
        <f aca="false">IF(ROW()&lt;4+MinObs-1,"",IFERROR((R55-AVERAGE(R$4:R55))/STDEV(R$4:R55),""))</f>
        <v/>
      </c>
      <c r="AN55" s="26" t="str">
        <f aca="false">IF(ROW()&lt;4+MinObs-1,"",IFERROR((S55-AVERAGE(S$4:S55))/STDEV(S$4:S55),""))</f>
        <v/>
      </c>
      <c r="AO55" s="26" t="str">
        <f aca="false">IF(ROW()&lt;4+MinObs-1,"",IFERROR((T55-AVERAGE(T$4:T55))/STDEV(T$4:T55),""))</f>
        <v/>
      </c>
      <c r="AP55" s="26" t="str">
        <f aca="false">IF(ROW()&lt;4+MinObs-1,"",IFERROR((U55-AVERAGE(U$4:U55))/STDEV(U$4:U55),""))</f>
        <v/>
      </c>
      <c r="AQ55" s="26" t="str">
        <f aca="false">IF(ROW()&lt;4+MinObs-1,"",IFERROR((V55-AVERAGE(V$4:V55))/STDEV(V$4:V55),""))</f>
        <v/>
      </c>
      <c r="AR55" s="26" t="n">
        <f aca="false">IF(W55="",0,IF(W55&gt;=z4,w4,IF(W55&gt;=z3,w3,IF(W55&gt;=zEntry,w2,IF(AND(W55&gt;=ExitZ,AR54&gt;0),w2,0)))))</f>
        <v>0</v>
      </c>
      <c r="AS55" s="26" t="n">
        <f aca="false">IF(X55="",0,IF(X55&gt;=z4,w4,IF(X55&gt;=z3,w3,IF(X55&gt;=zEntry,w2,IF(AND(X55&gt;=ExitZ,AS54&gt;0),w2,0)))))</f>
        <v>0</v>
      </c>
      <c r="AT55" s="26" t="n">
        <f aca="false">IF(Y55="",0,IF(Y55&gt;=z4,w4,IF(Y55&gt;=z3,w3,IF(Y55&gt;=zEntry,w2,IF(AND(Y55&gt;=ExitZ,AT54&gt;0),w2,0)))))</f>
        <v>0</v>
      </c>
      <c r="AU55" s="26" t="n">
        <f aca="false">IF(Z55="",0,IF(Z55&gt;=z4,w4,IF(Z55&gt;=z3,w3,IF(Z55&gt;=zEntry,w2,IF(AND(Z55&gt;=ExitZ,AU54&gt;0),w2,0)))))</f>
        <v>0</v>
      </c>
      <c r="AV55" s="26" t="n">
        <f aca="false">IF(AA55="",0,IF(AA55&gt;=z4,w4,IF(AA55&gt;=z3,w3,IF(AA55&gt;=zEntry,w2,IF(AND(AA55&gt;=ExitZ,AV54&gt;0),w2,0)))))</f>
        <v>0</v>
      </c>
      <c r="AW55" s="26" t="n">
        <f aca="false">IF(AB55="",0,IF(AB55&gt;=z4,w4,IF(AB55&gt;=z3,w3,IF(AB55&gt;=zEntry,w2,IF(AND(AB55&gt;=ExitZ,AW54&gt;0),w2,0)))))</f>
        <v>0</v>
      </c>
      <c r="AX55" s="26" t="n">
        <f aca="false">IF(AC55="",0,IF(AC55&gt;=z4,w4,IF(AC55&gt;=z3,w3,IF(AC55&gt;=zEntry,w2,IF(AND(AC55&gt;=ExitZ,AX54&gt;0),w2,0)))))</f>
        <v>0</v>
      </c>
      <c r="AY55" s="26" t="n">
        <f aca="false">IF(AD55="",0,IF(AD55&gt;=z4,w4,IF(AD55&gt;=z3,w3,IF(AD55&gt;=zEntry,w2,IF(AND(AD55&gt;=ExitZ,AY54&gt;0),w2,0)))))</f>
        <v>0</v>
      </c>
      <c r="AZ55" s="26" t="n">
        <f aca="false">IF(AE55="",0,IF(AE55&gt;=z4,w4,IF(AE55&gt;=z3,w3,IF(AE55&gt;=zEntry,w2,IF(AND(AE55&gt;=ExitZ,AZ54&gt;0),w2,0)))))</f>
        <v>0</v>
      </c>
      <c r="BA55" s="26" t="n">
        <f aca="false">IF(AF55="",0,IF(AF55&gt;=z4,w4,IF(AF55&gt;=z3,w3,IF(AF55&gt;=zEntry,w2,IF(AND(AF55&gt;=ExitZ,BA54&gt;0),w2,0)))))</f>
        <v>0</v>
      </c>
      <c r="BB55" s="26" t="n">
        <f aca="false">IF(AG55="",0,IF(AG55&gt;=z4,w4,IF(AG55&gt;=z3,w3,IF(AG55&gt;=zEntry,w2,IF(AND(AG55&gt;=ExitZ,BB54&gt;0),w2,0)))))</f>
        <v>0</v>
      </c>
      <c r="BC55" s="26" t="n">
        <f aca="false">IF(AH55="",0,IF(AH55&gt;=z4,w4,IF(AH55&gt;=z3,w3,IF(AH55&gt;=zEntry,w2,IF(AND(AH55&gt;=ExitZ,BC54&gt;0),w2,0)))))</f>
        <v>0</v>
      </c>
      <c r="BD55" s="26" t="n">
        <f aca="false">IF(AI55="",0,IF(AI55&gt;=z4,w4,IF(AI55&gt;=z3,w3,IF(AI55&gt;=zEntry,w2,IF(AND(AI55&gt;=ExitZ,BD54&gt;0),w2,0)))))</f>
        <v>0</v>
      </c>
      <c r="BE55" s="26" t="n">
        <f aca="false">IF(AJ55="",0,IF(AJ55&gt;=z4,w4,IF(AJ55&gt;=z3,w3,IF(AJ55&gt;=zEntry,w2,IF(AND(AJ55&gt;=ExitZ,BE54&gt;0),w2,0)))))</f>
        <v>0</v>
      </c>
      <c r="BF55" s="26" t="n">
        <f aca="false">IF(AK55="",0,IF(AK55&gt;=z4,w4,IF(AK55&gt;=z3,w3,IF(AK55&gt;=zEntry,w2,IF(AND(AK55&gt;=ExitZ,BF54&gt;0),w2,0)))))</f>
        <v>0</v>
      </c>
      <c r="BG55" s="26" t="n">
        <f aca="false">IF(AL55="",0,IF(AL55&gt;=z4,w4,IF(AL55&gt;=z3,w3,IF(AL55&gt;=zEntry,w2,IF(AND(AL55&gt;=ExitZ,BG54&gt;0),w2,0)))))</f>
        <v>0</v>
      </c>
      <c r="BH55" s="26" t="n">
        <f aca="false">IF(AM55="",0,IF(AM55&gt;=z4,w4,IF(AM55&gt;=z3,w3,IF(AM55&gt;=zEntry,w2,IF(AND(AM55&gt;=ExitZ,BH54&gt;0),w2,0)))))</f>
        <v>0</v>
      </c>
      <c r="BI55" s="26" t="n">
        <f aca="false">IF(AN55="",0,IF(AN55&gt;=z4,w4,IF(AN55&gt;=z3,w3,IF(AN55&gt;=zEntry,w2,IF(AND(AN55&gt;=ExitZ,BI54&gt;0),w2,0)))))</f>
        <v>0</v>
      </c>
      <c r="BJ55" s="26" t="n">
        <f aca="false">IF(AO55="",0,IF(AO55&gt;=z4,w4,IF(AO55&gt;=z3,w3,IF(AO55&gt;=zEntry,w2,IF(AND(AO55&gt;=ExitZ,BJ54&gt;0),w2,0)))))</f>
        <v>0</v>
      </c>
      <c r="BK55" s="26" t="n">
        <f aca="false">IF(AP55="",0,IF(AP55&gt;=z4,w4,IF(AP55&gt;=z3,w3,IF(AP55&gt;=zEntry,w2,IF(AND(AP55&gt;=ExitZ,BK54&gt;0),w2,0)))))</f>
        <v>0</v>
      </c>
      <c r="BL55" s="26" t="n">
        <f aca="false">IF(AQ55="",0,IF(AQ55&gt;=z4,w4,IF(AQ55&gt;=z3,w3,IF(AQ55&gt;=zEntry,w2,IF(AND(AQ55&gt;=ExitZ,BL54&gt;0),w2,0)))))</f>
        <v>0</v>
      </c>
      <c r="BM55" s="23" t="n">
        <f aca="false">IF(EMFX_Data!X54&gt;=EMFX_Data!Y54,EMFX_Data!AE55-EMFX_Data!AF55,EMFX_Data!AF55-EMFX_Data!AE55)</f>
        <v>0.0438824226014488</v>
      </c>
      <c r="BN55" s="23" t="n">
        <f aca="false">IF(EMFX_Data!X54&gt;=EMFX_Data!Z54,EMFX_Data!AE55-EMFX_Data!AG55,EMFX_Data!AG55-EMFX_Data!AE55)</f>
        <v>-0.0399231706816687</v>
      </c>
      <c r="BO55" s="23" t="n">
        <f aca="false">IF(EMFX_Data!X54&gt;=EMFX_Data!AA54,EMFX_Data!AE55-EMFX_Data!AH55,EMFX_Data!AH55-EMFX_Data!AE55)</f>
        <v>-0.027818554144218</v>
      </c>
      <c r="BP55" s="23" t="n">
        <f aca="false">IF(EMFX_Data!X54&gt;=EMFX_Data!AB54,EMFX_Data!AE55-EMFX_Data!AI55,EMFX_Data!AI55-EMFX_Data!AE55)</f>
        <v>0.074140922044772</v>
      </c>
      <c r="BQ55" s="23" t="n">
        <f aca="false">IF(EMFX_Data!X54&gt;=EMFX_Data!AC54,EMFX_Data!AE55-EMFX_Data!AJ55,EMFX_Data!AJ55-EMFX_Data!AE55)</f>
        <v>0.0547898368133863</v>
      </c>
      <c r="BR55" s="23" t="n">
        <f aca="false">IF(EMFX_Data!X54&gt;=EMFX_Data!AD54,EMFX_Data!AE55-EMFX_Data!AK55,EMFX_Data!AK55-EMFX_Data!AE55)</f>
        <v>0.0401629697230207</v>
      </c>
      <c r="BS55" s="23" t="n">
        <f aca="false">IF(EMFX_Data!Y54&gt;=EMFX_Data!Z54,EMFX_Data!AF55-EMFX_Data!AG55,EMFX_Data!AG55-EMFX_Data!AF55)</f>
        <v>0.00395925191978007</v>
      </c>
      <c r="BT55" s="23" t="n">
        <f aca="false">IF(EMFX_Data!Y54&gt;=EMFX_Data!AA54,EMFX_Data!AF55-EMFX_Data!AH55,EMFX_Data!AH55-EMFX_Data!AF55)</f>
        <v>0.0160638684572308</v>
      </c>
      <c r="BU55" s="23" t="n">
        <f aca="false">IF(EMFX_Data!Y54&gt;=EMFX_Data!AB54,EMFX_Data!AF55-EMFX_Data!AI55,EMFX_Data!AI55-EMFX_Data!AF55)</f>
        <v>0.118023344646221</v>
      </c>
      <c r="BV55" s="23" t="n">
        <f aca="false">IF(EMFX_Data!Y54&gt;=EMFX_Data!AC54,EMFX_Data!AF55-EMFX_Data!AJ55,EMFX_Data!AJ55-EMFX_Data!AF55)</f>
        <v>0.0986722594148351</v>
      </c>
      <c r="BW55" s="23" t="n">
        <f aca="false">IF(EMFX_Data!Y54&gt;=EMFX_Data!AD54,EMFX_Data!AF55-EMFX_Data!AK55,EMFX_Data!AK55-EMFX_Data!AF55)</f>
        <v>0.00371945287842809</v>
      </c>
      <c r="BX55" s="23" t="n">
        <f aca="false">IF(EMFX_Data!Z54&gt;=EMFX_Data!AA54,EMFX_Data!AG55-EMFX_Data!AH55,EMFX_Data!AH55-EMFX_Data!AG55)</f>
        <v>-0.0121046165374507</v>
      </c>
      <c r="BY55" s="23" t="n">
        <f aca="false">IF(EMFX_Data!Z54&gt;=EMFX_Data!AB54,EMFX_Data!AG55-EMFX_Data!AI55,EMFX_Data!AI55-EMFX_Data!AG55)</f>
        <v>-0.114064092726441</v>
      </c>
      <c r="BZ55" s="23" t="n">
        <f aca="false">IF(EMFX_Data!Z54&gt;=EMFX_Data!AC54,EMFX_Data!AG55-EMFX_Data!AJ55,EMFX_Data!AJ55-EMFX_Data!AG55)</f>
        <v>-0.094713007495055</v>
      </c>
      <c r="CA55" s="23" t="n">
        <f aca="false">IF(EMFX_Data!Z54&gt;=EMFX_Data!AD54,EMFX_Data!AG55-EMFX_Data!AK55,EMFX_Data!AK55-EMFX_Data!AG55)</f>
        <v>0.000239799041351987</v>
      </c>
      <c r="CB55" s="23" t="n">
        <f aca="false">IF(EMFX_Data!AA54&gt;=EMFX_Data!AB54,EMFX_Data!AH55-EMFX_Data!AI55,EMFX_Data!AI55-EMFX_Data!AH55)</f>
        <v>-0.10195947618899</v>
      </c>
      <c r="CC55" s="23" t="n">
        <f aca="false">IF(EMFX_Data!AA54&gt;=EMFX_Data!AC54,EMFX_Data!AH55-EMFX_Data!AJ55,EMFX_Data!AJ55-EMFX_Data!AH55)</f>
        <v>0.0826083909576043</v>
      </c>
      <c r="CD55" s="23" t="n">
        <f aca="false">IF(EMFX_Data!AA54&gt;=EMFX_Data!AD54,EMFX_Data!AH55-EMFX_Data!AK55,EMFX_Data!AK55-EMFX_Data!AH55)</f>
        <v>0.0123444155788027</v>
      </c>
      <c r="CE55" s="23" t="n">
        <f aca="false">IF(EMFX_Data!AB54&gt;=EMFX_Data!AC54,EMFX_Data!AI55-EMFX_Data!AJ55,EMFX_Data!AJ55-EMFX_Data!AI55)</f>
        <v>-0.0193510852313857</v>
      </c>
      <c r="CF55" s="23" t="n">
        <f aca="false">IF(EMFX_Data!AB54&gt;=EMFX_Data!AD54,EMFX_Data!AI55-EMFX_Data!AK55,EMFX_Data!AK55-EMFX_Data!AI55)</f>
        <v>0.114303891767793</v>
      </c>
      <c r="CG55" s="23" t="n">
        <f aca="false">IF(EMFX_Data!AC54&gt;=EMFX_Data!AD54,EMFX_Data!AJ55-EMFX_Data!AK55,EMFX_Data!AK55-EMFX_Data!AJ55)</f>
        <v>0.094952806536407</v>
      </c>
      <c r="CH55" s="27" t="n">
        <f aca="false">IF(ROW()&lt;4+VolLB,"",STDEV(INDEX($BM:$BM,ROW()-VolLB+1):INDEX($BM:$BM,ROW()))*SQRT(12))</f>
        <v>0.163569573854957</v>
      </c>
      <c r="CI55" s="27" t="n">
        <f aca="false">IF(ROW()&lt;4+VolLB,"",STDEV(INDEX($BN:$BN,ROW()-VolLB+1):INDEX($BN:$BN,ROW()))*SQRT(12))</f>
        <v>0.185138949633406</v>
      </c>
      <c r="CJ55" s="27" t="n">
        <f aca="false">IF(ROW()&lt;4+VolLB,"",STDEV(INDEX($BO:$BO,ROW()-VolLB+1):INDEX($BO:$BO,ROW()))*SQRT(12))</f>
        <v>0.163998818986368</v>
      </c>
      <c r="CK55" s="27" t="n">
        <f aca="false">IF(ROW()&lt;4+VolLB,"",STDEV(INDEX($BP:$BP,ROW()-VolLB+1):INDEX($BP:$BP,ROW()))*SQRT(12))</f>
        <v>0.190242911540026</v>
      </c>
      <c r="CL55" s="27" t="n">
        <f aca="false">IF(ROW()&lt;4+VolLB,"",STDEV(INDEX($BQ:$BQ,ROW()-VolLB+1):INDEX($BQ:$BQ,ROW()))*SQRT(12))</f>
        <v>0.130903115777675</v>
      </c>
      <c r="CM55" s="27" t="n">
        <f aca="false">IF(ROW()&lt;4+VolLB,"",STDEV(INDEX($BR:$BR,ROW()-VolLB+1):INDEX($BR:$BR,ROW()))*SQRT(12))</f>
        <v>0.199193016926684</v>
      </c>
      <c r="CN55" s="27" t="n">
        <f aca="false">IF(ROW()&lt;4+VolLB,"",STDEV(INDEX($BS:$BS,ROW()-VolLB+1):INDEX($BS:$BS,ROW()))*SQRT(12))</f>
        <v>0.182129695144479</v>
      </c>
      <c r="CO55" s="27" t="n">
        <f aca="false">IF(ROW()&lt;4+VolLB,"",STDEV(INDEX($BT:$BT,ROW()-VolLB+1):INDEX($BT:$BT,ROW()))*SQRT(12))</f>
        <v>0.140519747251494</v>
      </c>
      <c r="CP55" s="27" t="n">
        <f aca="false">IF(ROW()&lt;4+VolLB,"",STDEV(INDEX($BU:$BU,ROW()-VolLB+1):INDEX($BU:$BU,ROW()))*SQRT(12))</f>
        <v>0.163945834108934</v>
      </c>
      <c r="CQ55" s="27" t="n">
        <f aca="false">IF(ROW()&lt;4+VolLB,"",STDEV(INDEX($BV:$BV,ROW()-VolLB+1):INDEX($BV:$BV,ROW()))*SQRT(12))</f>
        <v>0.139771968729361</v>
      </c>
      <c r="CR55" s="27" t="n">
        <f aca="false">IF(ROW()&lt;4+VolLB,"",STDEV(INDEX($BW:$BW,ROW()-VolLB+1):INDEX($BW:$BW,ROW()))*SQRT(12))</f>
        <v>0.134402537743509</v>
      </c>
      <c r="CS55" s="27" t="n">
        <f aca="false">IF(ROW()&lt;4+VolLB,"",STDEV(INDEX($BX:$BX,ROW()-VolLB+1):INDEX($BX:$BX,ROW()))*SQRT(12))</f>
        <v>0.168932631237064</v>
      </c>
      <c r="CT55" s="27" t="n">
        <f aca="false">IF(ROW()&lt;4+VolLB,"",STDEV(INDEX($BY:$BY,ROW()-VolLB+1):INDEX($BY:$BY,ROW()))*SQRT(12))</f>
        <v>0.186997912187938</v>
      </c>
      <c r="CU55" s="27" t="n">
        <f aca="false">IF(ROW()&lt;4+VolLB,"",STDEV(INDEX($BZ:$BZ,ROW()-VolLB+1):INDEX($BZ:$BZ,ROW()))*SQRT(12))</f>
        <v>0.171475485819511</v>
      </c>
      <c r="CV55" s="27" t="n">
        <f aca="false">IF(ROW()&lt;4+VolLB,"",STDEV(INDEX($CA:$CA,ROW()-VolLB+1):INDEX($CA:$CA,ROW()))*SQRT(12))</f>
        <v>0.194765458595264</v>
      </c>
      <c r="CW55" s="27" t="n">
        <f aca="false">IF(ROW()&lt;4+VolLB,"",STDEV(INDEX($CB:$CB,ROW()-VolLB+1):INDEX($CB:$CB,ROW()))*SQRT(12))</f>
        <v>0.159228383081</v>
      </c>
      <c r="CX55" s="27" t="n">
        <f aca="false">IF(ROW()&lt;4+VolLB,"",STDEV(INDEX($CC:$CC,ROW()-VolLB+1):INDEX($CC:$CC,ROW()))*SQRT(12))</f>
        <v>0.146993139171193</v>
      </c>
      <c r="CY55" s="27" t="n">
        <f aca="false">IF(ROW()&lt;4+VolLB,"",STDEV(INDEX($CD:$CD,ROW()-VolLB+1):INDEX($CD:$CD,ROW()))*SQRT(12))</f>
        <v>0.151703692333276</v>
      </c>
      <c r="CZ55" s="27" t="n">
        <f aca="false">IF(ROW()&lt;4+VolLB,"",STDEV(INDEX($CE:$CE,ROW()-VolLB+1):INDEX($CE:$CE,ROW()))*SQRT(12))</f>
        <v>0.162682339117035</v>
      </c>
      <c r="DA55" s="27" t="n">
        <f aca="false">IF(ROW()&lt;4+VolLB,"",STDEV(INDEX($CF:$CF,ROW()-VolLB+1):INDEX($CF:$CF,ROW()))*SQRT(12))</f>
        <v>0.152916239757277</v>
      </c>
      <c r="DB55" s="27" t="n">
        <f aca="false">IF(ROW()&lt;4+VolLB,"",STDEV(INDEX($CG:$CG,ROW()-VolLB+1):INDEX($CG:$CG,ROW()))*SQRT(12))</f>
        <v>0.152675560173422</v>
      </c>
      <c r="DC55" s="26" t="n">
        <f aca="false">IF(OR(AR55=0,CH55="",CH55=0),0,AR55*MIN(MaxScal,TgtVol/CH55))</f>
        <v>0</v>
      </c>
      <c r="DD55" s="26" t="n">
        <f aca="false">IF(OR(AS55=0,CI55="",CI55=0),0,AS55*MIN(MaxScal,TgtVol/CI55))</f>
        <v>0</v>
      </c>
      <c r="DE55" s="26" t="n">
        <f aca="false">IF(OR(AT55=0,CJ55="",CJ55=0),0,AT55*MIN(MaxScal,TgtVol/CJ55))</f>
        <v>0</v>
      </c>
      <c r="DF55" s="26" t="n">
        <f aca="false">IF(OR(AU55=0,CK55="",CK55=0),0,AU55*MIN(MaxScal,TgtVol/CK55))</f>
        <v>0</v>
      </c>
      <c r="DG55" s="26" t="n">
        <f aca="false">IF(OR(AV55=0,CL55="",CL55=0),0,AV55*MIN(MaxScal,TgtVol/CL55))</f>
        <v>0</v>
      </c>
      <c r="DH55" s="26" t="n">
        <f aca="false">IF(OR(AW55=0,CM55="",CM55=0),0,AW55*MIN(MaxScal,TgtVol/CM55))</f>
        <v>0</v>
      </c>
      <c r="DI55" s="26" t="n">
        <f aca="false">IF(OR(AX55=0,CN55="",CN55=0),0,AX55*MIN(MaxScal,TgtVol/CN55))</f>
        <v>0</v>
      </c>
      <c r="DJ55" s="26" t="n">
        <f aca="false">IF(OR(AY55=0,CO55="",CO55=0),0,AY55*MIN(MaxScal,TgtVol/CO55))</f>
        <v>0</v>
      </c>
      <c r="DK55" s="26" t="n">
        <f aca="false">IF(OR(AZ55=0,CP55="",CP55=0),0,AZ55*MIN(MaxScal,TgtVol/CP55))</f>
        <v>0</v>
      </c>
      <c r="DL55" s="26" t="n">
        <f aca="false">IF(OR(BA55=0,CQ55="",CQ55=0),0,BA55*MIN(MaxScal,TgtVol/CQ55))</f>
        <v>0</v>
      </c>
      <c r="DM55" s="26" t="n">
        <f aca="false">IF(OR(BB55=0,CR55="",CR55=0),0,BB55*MIN(MaxScal,TgtVol/CR55))</f>
        <v>0</v>
      </c>
      <c r="DN55" s="26" t="n">
        <f aca="false">IF(OR(BC55=0,CS55="",CS55=0),0,BC55*MIN(MaxScal,TgtVol/CS55))</f>
        <v>0</v>
      </c>
      <c r="DO55" s="26" t="n">
        <f aca="false">IF(OR(BD55=0,CT55="",CT55=0),0,BD55*MIN(MaxScal,TgtVol/CT55))</f>
        <v>0</v>
      </c>
      <c r="DP55" s="26" t="n">
        <f aca="false">IF(OR(BE55=0,CU55="",CU55=0),0,BE55*MIN(MaxScal,TgtVol/CU55))</f>
        <v>0</v>
      </c>
      <c r="DQ55" s="26" t="n">
        <f aca="false">IF(OR(BF55=0,CV55="",CV55=0),0,BF55*MIN(MaxScal,TgtVol/CV55))</f>
        <v>0</v>
      </c>
      <c r="DR55" s="26" t="n">
        <f aca="false">IF(OR(BG55=0,CW55="",CW55=0),0,BG55*MIN(MaxScal,TgtVol/CW55))</f>
        <v>0</v>
      </c>
      <c r="DS55" s="26" t="n">
        <f aca="false">IF(OR(BH55=0,CX55="",CX55=0),0,BH55*MIN(MaxScal,TgtVol/CX55))</f>
        <v>0</v>
      </c>
      <c r="DT55" s="26" t="n">
        <f aca="false">IF(OR(BI55=0,CY55="",CY55=0),0,BI55*MIN(MaxScal,TgtVol/CY55))</f>
        <v>0</v>
      </c>
      <c r="DU55" s="26" t="n">
        <f aca="false">IF(OR(BJ55=0,CZ55="",CZ55=0),0,BJ55*MIN(MaxScal,TgtVol/CZ55))</f>
        <v>0</v>
      </c>
      <c r="DV55" s="26" t="n">
        <f aca="false">IF(OR(BK55=0,DA55="",DA55=0),0,BK55*MIN(MaxScal,TgtVol/DA55))</f>
        <v>0</v>
      </c>
      <c r="DW55" s="26" t="n">
        <f aca="false">IF(OR(BL55=0,DB55="",DB55=0),0,BL55*MIN(MaxScal,TgtVol/DB55))</f>
        <v>0</v>
      </c>
      <c r="DX55" s="28" t="n">
        <f aca="false">IFERROR(DC54*BM55,"")</f>
        <v>0</v>
      </c>
      <c r="DY55" s="28" t="n">
        <f aca="false">IFERROR(DD54*BN55,"")</f>
        <v>-0</v>
      </c>
      <c r="DZ55" s="28" t="n">
        <f aca="false">IFERROR(DE54*BO55,"")</f>
        <v>-0</v>
      </c>
      <c r="EA55" s="28" t="n">
        <f aca="false">IFERROR(DF54*BP55,"")</f>
        <v>0</v>
      </c>
      <c r="EB55" s="28" t="n">
        <f aca="false">IFERROR(DG54*BQ55,"")</f>
        <v>0</v>
      </c>
      <c r="EC55" s="28" t="n">
        <f aca="false">IFERROR(DH54*BR55,"")</f>
        <v>0</v>
      </c>
      <c r="ED55" s="28" t="n">
        <f aca="false">IFERROR(DI54*BS55,"")</f>
        <v>0</v>
      </c>
      <c r="EE55" s="28" t="n">
        <f aca="false">IFERROR(DJ54*BT55,"")</f>
        <v>0</v>
      </c>
      <c r="EF55" s="28" t="n">
        <f aca="false">IFERROR(DK54*BU55,"")</f>
        <v>0</v>
      </c>
      <c r="EG55" s="28" t="n">
        <f aca="false">IFERROR(DL54*BV55,"")</f>
        <v>0</v>
      </c>
      <c r="EH55" s="28" t="n">
        <f aca="false">IFERROR(DM54*BW55,"")</f>
        <v>0</v>
      </c>
      <c r="EI55" s="28" t="n">
        <f aca="false">IFERROR(DN54*BX55,"")</f>
        <v>-0</v>
      </c>
      <c r="EJ55" s="28" t="n">
        <f aca="false">IFERROR(DO54*BY55,"")</f>
        <v>-0</v>
      </c>
      <c r="EK55" s="28" t="n">
        <f aca="false">IFERROR(DP54*BZ55,"")</f>
        <v>-0</v>
      </c>
      <c r="EL55" s="28" t="n">
        <f aca="false">IFERROR(DQ54*CA55,"")</f>
        <v>0</v>
      </c>
      <c r="EM55" s="28" t="n">
        <f aca="false">IFERROR(DR54*CB55,"")</f>
        <v>-0</v>
      </c>
      <c r="EN55" s="28" t="n">
        <f aca="false">IFERROR(DS54*CC55,"")</f>
        <v>0</v>
      </c>
      <c r="EO55" s="28" t="n">
        <f aca="false">IFERROR(DT54*CD55,"")</f>
        <v>0</v>
      </c>
      <c r="EP55" s="28" t="n">
        <f aca="false">IFERROR(DU54*CE55,"")</f>
        <v>-0</v>
      </c>
      <c r="EQ55" s="28" t="n">
        <f aca="false">IFERROR(DV54*CF55,"")</f>
        <v>0</v>
      </c>
      <c r="ER55" s="28" t="n">
        <f aca="false">IFERROR(DW54*CG55,"")</f>
        <v>0</v>
      </c>
      <c r="ES55" s="28" t="n">
        <f aca="false">IF(ROW()=4,"",SUM(DX55:ER55))</f>
        <v>0</v>
      </c>
      <c r="ET55" s="29" t="n">
        <f aca="false">COUNTIF(AR55:BL55,"&gt;0")</f>
        <v>0</v>
      </c>
    </row>
    <row r="56" customFormat="false" ht="15" hidden="false" customHeight="false" outlineLevel="0" collapsed="false">
      <c r="A56" s="19" t="n">
        <v>39599</v>
      </c>
      <c r="B56" s="23" t="n">
        <f aca="false">ABS(EMFX_Data!X56-EMFX_Data!Y56)</f>
        <v>0.277976079828553</v>
      </c>
      <c r="C56" s="23" t="n">
        <f aca="false">ABS(EMFX_Data!X56-EMFX_Data!Z56)</f>
        <v>0.128386102100534</v>
      </c>
      <c r="D56" s="23" t="n">
        <f aca="false">ABS(EMFX_Data!X56-EMFX_Data!AA56)</f>
        <v>0.00890665855000883</v>
      </c>
      <c r="E56" s="23" t="n">
        <f aca="false">ABS(EMFX_Data!X56-EMFX_Data!AB56)</f>
        <v>0.0922372316883058</v>
      </c>
      <c r="F56" s="23" t="n">
        <f aca="false">ABS(EMFX_Data!X56-EMFX_Data!AC56)</f>
        <v>0.0375934300141285</v>
      </c>
      <c r="G56" s="23" t="n">
        <f aca="false">ABS(EMFX_Data!X56-EMFX_Data!AD56)</f>
        <v>0.102999090975728</v>
      </c>
      <c r="H56" s="23" t="n">
        <f aca="false">ABS(EMFX_Data!Y56-EMFX_Data!Z56)</f>
        <v>0.406362181929087</v>
      </c>
      <c r="I56" s="23" t="n">
        <f aca="false">ABS(EMFX_Data!Y56-EMFX_Data!AA56)</f>
        <v>0.269069421278545</v>
      </c>
      <c r="J56" s="23" t="n">
        <f aca="false">ABS(EMFX_Data!Y56-EMFX_Data!AB56)</f>
        <v>0.185738848140248</v>
      </c>
      <c r="K56" s="23" t="n">
        <f aca="false">ABS(EMFX_Data!Y56-EMFX_Data!AC56)</f>
        <v>0.240382649814425</v>
      </c>
      <c r="L56" s="23" t="n">
        <f aca="false">ABS(EMFX_Data!Y56-EMFX_Data!AD56)</f>
        <v>0.174976988852825</v>
      </c>
      <c r="M56" s="23" t="n">
        <f aca="false">ABS(EMFX_Data!Z56-EMFX_Data!AA56)</f>
        <v>0.137292760650543</v>
      </c>
      <c r="N56" s="23" t="n">
        <f aca="false">ABS(EMFX_Data!Z56-EMFX_Data!AB56)</f>
        <v>0.22062333378884</v>
      </c>
      <c r="O56" s="23" t="n">
        <f aca="false">ABS(EMFX_Data!Z56-EMFX_Data!AC56)</f>
        <v>0.165979532114663</v>
      </c>
      <c r="P56" s="23" t="n">
        <f aca="false">ABS(EMFX_Data!Z56-EMFX_Data!AD56)</f>
        <v>0.231385193076262</v>
      </c>
      <c r="Q56" s="23" t="n">
        <f aca="false">ABS(EMFX_Data!AA56-EMFX_Data!AB56)</f>
        <v>0.083330573138297</v>
      </c>
      <c r="R56" s="23" t="n">
        <f aca="false">ABS(EMFX_Data!AA56-EMFX_Data!AC56)</f>
        <v>0.0286867714641197</v>
      </c>
      <c r="S56" s="23" t="n">
        <f aca="false">ABS(EMFX_Data!AA56-EMFX_Data!AD56)</f>
        <v>0.0940924324257191</v>
      </c>
      <c r="T56" s="23" t="n">
        <f aca="false">ABS(EMFX_Data!AB56-EMFX_Data!AC56)</f>
        <v>0.0546438016741773</v>
      </c>
      <c r="U56" s="23" t="n">
        <f aca="false">ABS(EMFX_Data!AB56-EMFX_Data!AD56)</f>
        <v>0.0107618592874221</v>
      </c>
      <c r="V56" s="23" t="n">
        <f aca="false">ABS(EMFX_Data!AC56-EMFX_Data!AD56)</f>
        <v>0.0654056609615994</v>
      </c>
      <c r="W56" s="26" t="str">
        <f aca="false">IF(ROW()&lt;4+MinObs-1,"",IFERROR((B56-AVERAGE(B$4:B56))/STDEV(B$4:B56),""))</f>
        <v/>
      </c>
      <c r="X56" s="26" t="str">
        <f aca="false">IF(ROW()&lt;4+MinObs-1,"",IFERROR((C56-AVERAGE(C$4:C56))/STDEV(C$4:C56),""))</f>
        <v/>
      </c>
      <c r="Y56" s="26" t="str">
        <f aca="false">IF(ROW()&lt;4+MinObs-1,"",IFERROR((D56-AVERAGE(D$4:D56))/STDEV(D$4:D56),""))</f>
        <v/>
      </c>
      <c r="Z56" s="26" t="str">
        <f aca="false">IF(ROW()&lt;4+MinObs-1,"",IFERROR((E56-AVERAGE(E$4:E56))/STDEV(E$4:E56),""))</f>
        <v/>
      </c>
      <c r="AA56" s="26" t="str">
        <f aca="false">IF(ROW()&lt;4+MinObs-1,"",IFERROR((F56-AVERAGE(F$4:F56))/STDEV(F$4:F56),""))</f>
        <v/>
      </c>
      <c r="AB56" s="26" t="str">
        <f aca="false">IF(ROW()&lt;4+MinObs-1,"",IFERROR((G56-AVERAGE(G$4:G56))/STDEV(G$4:G56),""))</f>
        <v/>
      </c>
      <c r="AC56" s="26" t="str">
        <f aca="false">IF(ROW()&lt;4+MinObs-1,"",IFERROR((H56-AVERAGE(H$4:H56))/STDEV(H$4:H56),""))</f>
        <v/>
      </c>
      <c r="AD56" s="26" t="str">
        <f aca="false">IF(ROW()&lt;4+MinObs-1,"",IFERROR((I56-AVERAGE(I$4:I56))/STDEV(I$4:I56),""))</f>
        <v/>
      </c>
      <c r="AE56" s="26" t="str">
        <f aca="false">IF(ROW()&lt;4+MinObs-1,"",IFERROR((J56-AVERAGE(J$4:J56))/STDEV(J$4:J56),""))</f>
        <v/>
      </c>
      <c r="AF56" s="26" t="str">
        <f aca="false">IF(ROW()&lt;4+MinObs-1,"",IFERROR((K56-AVERAGE(K$4:K56))/STDEV(K$4:K56),""))</f>
        <v/>
      </c>
      <c r="AG56" s="26" t="str">
        <f aca="false">IF(ROW()&lt;4+MinObs-1,"",IFERROR((L56-AVERAGE(L$4:L56))/STDEV(L$4:L56),""))</f>
        <v/>
      </c>
      <c r="AH56" s="26" t="str">
        <f aca="false">IF(ROW()&lt;4+MinObs-1,"",IFERROR((M56-AVERAGE(M$4:M56))/STDEV(M$4:M56),""))</f>
        <v/>
      </c>
      <c r="AI56" s="26" t="str">
        <f aca="false">IF(ROW()&lt;4+MinObs-1,"",IFERROR((N56-AVERAGE(N$4:N56))/STDEV(N$4:N56),""))</f>
        <v/>
      </c>
      <c r="AJ56" s="26" t="str">
        <f aca="false">IF(ROW()&lt;4+MinObs-1,"",IFERROR((O56-AVERAGE(O$4:O56))/STDEV(O$4:O56),""))</f>
        <v/>
      </c>
      <c r="AK56" s="26" t="str">
        <f aca="false">IF(ROW()&lt;4+MinObs-1,"",IFERROR((P56-AVERAGE(P$4:P56))/STDEV(P$4:P56),""))</f>
        <v/>
      </c>
      <c r="AL56" s="26" t="str">
        <f aca="false">IF(ROW()&lt;4+MinObs-1,"",IFERROR((Q56-AVERAGE(Q$4:Q56))/STDEV(Q$4:Q56),""))</f>
        <v/>
      </c>
      <c r="AM56" s="26" t="str">
        <f aca="false">IF(ROW()&lt;4+MinObs-1,"",IFERROR((R56-AVERAGE(R$4:R56))/STDEV(R$4:R56),""))</f>
        <v/>
      </c>
      <c r="AN56" s="26" t="str">
        <f aca="false">IF(ROW()&lt;4+MinObs-1,"",IFERROR((S56-AVERAGE(S$4:S56))/STDEV(S$4:S56),""))</f>
        <v/>
      </c>
      <c r="AO56" s="26" t="str">
        <f aca="false">IF(ROW()&lt;4+MinObs-1,"",IFERROR((T56-AVERAGE(T$4:T56))/STDEV(T$4:T56),""))</f>
        <v/>
      </c>
      <c r="AP56" s="26" t="str">
        <f aca="false">IF(ROW()&lt;4+MinObs-1,"",IFERROR((U56-AVERAGE(U$4:U56))/STDEV(U$4:U56),""))</f>
        <v/>
      </c>
      <c r="AQ56" s="26" t="str">
        <f aca="false">IF(ROW()&lt;4+MinObs-1,"",IFERROR((V56-AVERAGE(V$4:V56))/STDEV(V$4:V56),""))</f>
        <v/>
      </c>
      <c r="AR56" s="26" t="n">
        <f aca="false">IF(W56="",0,IF(W56&gt;=z4,w4,IF(W56&gt;=z3,w3,IF(W56&gt;=zEntry,w2,IF(AND(W56&gt;=ExitZ,AR55&gt;0),w2,0)))))</f>
        <v>0</v>
      </c>
      <c r="AS56" s="26" t="n">
        <f aca="false">IF(X56="",0,IF(X56&gt;=z4,w4,IF(X56&gt;=z3,w3,IF(X56&gt;=zEntry,w2,IF(AND(X56&gt;=ExitZ,AS55&gt;0),w2,0)))))</f>
        <v>0</v>
      </c>
      <c r="AT56" s="26" t="n">
        <f aca="false">IF(Y56="",0,IF(Y56&gt;=z4,w4,IF(Y56&gt;=z3,w3,IF(Y56&gt;=zEntry,w2,IF(AND(Y56&gt;=ExitZ,AT55&gt;0),w2,0)))))</f>
        <v>0</v>
      </c>
      <c r="AU56" s="26" t="n">
        <f aca="false">IF(Z56="",0,IF(Z56&gt;=z4,w4,IF(Z56&gt;=z3,w3,IF(Z56&gt;=zEntry,w2,IF(AND(Z56&gt;=ExitZ,AU55&gt;0),w2,0)))))</f>
        <v>0</v>
      </c>
      <c r="AV56" s="26" t="n">
        <f aca="false">IF(AA56="",0,IF(AA56&gt;=z4,w4,IF(AA56&gt;=z3,w3,IF(AA56&gt;=zEntry,w2,IF(AND(AA56&gt;=ExitZ,AV55&gt;0),w2,0)))))</f>
        <v>0</v>
      </c>
      <c r="AW56" s="26" t="n">
        <f aca="false">IF(AB56="",0,IF(AB56&gt;=z4,w4,IF(AB56&gt;=z3,w3,IF(AB56&gt;=zEntry,w2,IF(AND(AB56&gt;=ExitZ,AW55&gt;0),w2,0)))))</f>
        <v>0</v>
      </c>
      <c r="AX56" s="26" t="n">
        <f aca="false">IF(AC56="",0,IF(AC56&gt;=z4,w4,IF(AC56&gt;=z3,w3,IF(AC56&gt;=zEntry,w2,IF(AND(AC56&gt;=ExitZ,AX55&gt;0),w2,0)))))</f>
        <v>0</v>
      </c>
      <c r="AY56" s="26" t="n">
        <f aca="false">IF(AD56="",0,IF(AD56&gt;=z4,w4,IF(AD56&gt;=z3,w3,IF(AD56&gt;=zEntry,w2,IF(AND(AD56&gt;=ExitZ,AY55&gt;0),w2,0)))))</f>
        <v>0</v>
      </c>
      <c r="AZ56" s="26" t="n">
        <f aca="false">IF(AE56="",0,IF(AE56&gt;=z4,w4,IF(AE56&gt;=z3,w3,IF(AE56&gt;=zEntry,w2,IF(AND(AE56&gt;=ExitZ,AZ55&gt;0),w2,0)))))</f>
        <v>0</v>
      </c>
      <c r="BA56" s="26" t="n">
        <f aca="false">IF(AF56="",0,IF(AF56&gt;=z4,w4,IF(AF56&gt;=z3,w3,IF(AF56&gt;=zEntry,w2,IF(AND(AF56&gt;=ExitZ,BA55&gt;0),w2,0)))))</f>
        <v>0</v>
      </c>
      <c r="BB56" s="26" t="n">
        <f aca="false">IF(AG56="",0,IF(AG56&gt;=z4,w4,IF(AG56&gt;=z3,w3,IF(AG56&gt;=zEntry,w2,IF(AND(AG56&gt;=ExitZ,BB55&gt;0),w2,0)))))</f>
        <v>0</v>
      </c>
      <c r="BC56" s="26" t="n">
        <f aca="false">IF(AH56="",0,IF(AH56&gt;=z4,w4,IF(AH56&gt;=z3,w3,IF(AH56&gt;=zEntry,w2,IF(AND(AH56&gt;=ExitZ,BC55&gt;0),w2,0)))))</f>
        <v>0</v>
      </c>
      <c r="BD56" s="26" t="n">
        <f aca="false">IF(AI56="",0,IF(AI56&gt;=z4,w4,IF(AI56&gt;=z3,w3,IF(AI56&gt;=zEntry,w2,IF(AND(AI56&gt;=ExitZ,BD55&gt;0),w2,0)))))</f>
        <v>0</v>
      </c>
      <c r="BE56" s="26" t="n">
        <f aca="false">IF(AJ56="",0,IF(AJ56&gt;=z4,w4,IF(AJ56&gt;=z3,w3,IF(AJ56&gt;=zEntry,w2,IF(AND(AJ56&gt;=ExitZ,BE55&gt;0),w2,0)))))</f>
        <v>0</v>
      </c>
      <c r="BF56" s="26" t="n">
        <f aca="false">IF(AK56="",0,IF(AK56&gt;=z4,w4,IF(AK56&gt;=z3,w3,IF(AK56&gt;=zEntry,w2,IF(AND(AK56&gt;=ExitZ,BF55&gt;0),w2,0)))))</f>
        <v>0</v>
      </c>
      <c r="BG56" s="26" t="n">
        <f aca="false">IF(AL56="",0,IF(AL56&gt;=z4,w4,IF(AL56&gt;=z3,w3,IF(AL56&gt;=zEntry,w2,IF(AND(AL56&gt;=ExitZ,BG55&gt;0),w2,0)))))</f>
        <v>0</v>
      </c>
      <c r="BH56" s="26" t="n">
        <f aca="false">IF(AM56="",0,IF(AM56&gt;=z4,w4,IF(AM56&gt;=z3,w3,IF(AM56&gt;=zEntry,w2,IF(AND(AM56&gt;=ExitZ,BH55&gt;0),w2,0)))))</f>
        <v>0</v>
      </c>
      <c r="BI56" s="26" t="n">
        <f aca="false">IF(AN56="",0,IF(AN56&gt;=z4,w4,IF(AN56&gt;=z3,w3,IF(AN56&gt;=zEntry,w2,IF(AND(AN56&gt;=ExitZ,BI55&gt;0),w2,0)))))</f>
        <v>0</v>
      </c>
      <c r="BJ56" s="26" t="n">
        <f aca="false">IF(AO56="",0,IF(AO56&gt;=z4,w4,IF(AO56&gt;=z3,w3,IF(AO56&gt;=zEntry,w2,IF(AND(AO56&gt;=ExitZ,BJ55&gt;0),w2,0)))))</f>
        <v>0</v>
      </c>
      <c r="BK56" s="26" t="n">
        <f aca="false">IF(AP56="",0,IF(AP56&gt;=z4,w4,IF(AP56&gt;=z3,w3,IF(AP56&gt;=zEntry,w2,IF(AND(AP56&gt;=ExitZ,BK55&gt;0),w2,0)))))</f>
        <v>0</v>
      </c>
      <c r="BL56" s="26" t="n">
        <f aca="false">IF(AQ56="",0,IF(AQ56&gt;=z4,w4,IF(AQ56&gt;=z3,w3,IF(AQ56&gt;=zEntry,w2,IF(AND(AQ56&gt;=ExitZ,BL55&gt;0),w2,0)))))</f>
        <v>0</v>
      </c>
      <c r="BM56" s="23" t="n">
        <f aca="false">IF(EMFX_Data!X55&gt;=EMFX_Data!Y55,EMFX_Data!AE56-EMFX_Data!AF56,EMFX_Data!AF56-EMFX_Data!AE56)</f>
        <v>-0.133816607220062</v>
      </c>
      <c r="BN56" s="23" t="n">
        <f aca="false">IF(EMFX_Data!X55&gt;=EMFX_Data!Z55,EMFX_Data!AE56-EMFX_Data!AG56,EMFX_Data!AG56-EMFX_Data!AE56)</f>
        <v>0.0349639257642956</v>
      </c>
      <c r="BO56" s="23" t="n">
        <f aca="false">IF(EMFX_Data!X55&gt;=EMFX_Data!AA55,EMFX_Data!AE56-EMFX_Data!AH56,EMFX_Data!AH56-EMFX_Data!AE56)</f>
        <v>0.0815479861840967</v>
      </c>
      <c r="BP56" s="23" t="n">
        <f aca="false">IF(EMFX_Data!X55&gt;=EMFX_Data!AB55,EMFX_Data!AE56-EMFX_Data!AI56,EMFX_Data!AI56-EMFX_Data!AE56)</f>
        <v>-0.0631255310450797</v>
      </c>
      <c r="BQ56" s="23" t="n">
        <f aca="false">IF(EMFX_Data!X55&gt;=EMFX_Data!AC55,EMFX_Data!AE56-EMFX_Data!AJ56,EMFX_Data!AJ56-EMFX_Data!AE56)</f>
        <v>-0.0435245713125264</v>
      </c>
      <c r="BR56" s="23" t="n">
        <f aca="false">IF(EMFX_Data!X55&gt;=EMFX_Data!AD55,EMFX_Data!AE56-EMFX_Data!AK56,EMFX_Data!AK56-EMFX_Data!AE56)</f>
        <v>-0.0505068548944947</v>
      </c>
      <c r="BS56" s="23" t="n">
        <f aca="false">IF(EMFX_Data!Y55&gt;=EMFX_Data!Z55,EMFX_Data!AF56-EMFX_Data!AG56,EMFX_Data!AG56-EMFX_Data!AF56)</f>
        <v>-0.0988526814557663</v>
      </c>
      <c r="BT56" s="23" t="n">
        <f aca="false">IF(EMFX_Data!Y55&gt;=EMFX_Data!AA55,EMFX_Data!AF56-EMFX_Data!AH56,EMFX_Data!AH56-EMFX_Data!AF56)</f>
        <v>-0.0522686210359653</v>
      </c>
      <c r="BU56" s="23" t="n">
        <f aca="false">IF(EMFX_Data!Y55&gt;=EMFX_Data!AB55,EMFX_Data!AF56-EMFX_Data!AI56,EMFX_Data!AI56-EMFX_Data!AF56)</f>
        <v>-0.0706910761749823</v>
      </c>
      <c r="BV56" s="23" t="n">
        <f aca="false">IF(EMFX_Data!Y55&gt;=EMFX_Data!AC55,EMFX_Data!AF56-EMFX_Data!AJ56,EMFX_Data!AJ56-EMFX_Data!AF56)</f>
        <v>-0.0902920359075356</v>
      </c>
      <c r="BW56" s="23" t="n">
        <f aca="false">IF(EMFX_Data!Y55&gt;=EMFX_Data!AD55,EMFX_Data!AF56-EMFX_Data!AK56,EMFX_Data!AK56-EMFX_Data!AF56)</f>
        <v>-0.0833097523255672</v>
      </c>
      <c r="BX56" s="23" t="n">
        <f aca="false">IF(EMFX_Data!Z55&gt;=EMFX_Data!AA55,EMFX_Data!AG56-EMFX_Data!AH56,EMFX_Data!AH56-EMFX_Data!AG56)</f>
        <v>-0.046584060419801</v>
      </c>
      <c r="BY56" s="23" t="n">
        <f aca="false">IF(EMFX_Data!Z55&gt;=EMFX_Data!AB55,EMFX_Data!AG56-EMFX_Data!AI56,EMFX_Data!AI56-EMFX_Data!AG56)</f>
        <v>-0.0281616052807841</v>
      </c>
      <c r="BZ56" s="23" t="n">
        <f aca="false">IF(EMFX_Data!Z55&gt;=EMFX_Data!AC55,EMFX_Data!AG56-EMFX_Data!AJ56,EMFX_Data!AJ56-EMFX_Data!AG56)</f>
        <v>-0.00856064554823076</v>
      </c>
      <c r="CA56" s="23" t="n">
        <f aca="false">IF(EMFX_Data!Z55&gt;=EMFX_Data!AD55,EMFX_Data!AG56-EMFX_Data!AK56,EMFX_Data!AK56-EMFX_Data!AG56)</f>
        <v>-0.0155429291301991</v>
      </c>
      <c r="CB56" s="23" t="n">
        <f aca="false">IF(EMFX_Data!AA55&gt;=EMFX_Data!AB55,EMFX_Data!AH56-EMFX_Data!AI56,EMFX_Data!AI56-EMFX_Data!AH56)</f>
        <v>0.018422455139017</v>
      </c>
      <c r="CC56" s="23" t="n">
        <f aca="false">IF(EMFX_Data!AA55&gt;=EMFX_Data!AC55,EMFX_Data!AH56-EMFX_Data!AJ56,EMFX_Data!AJ56-EMFX_Data!AH56)</f>
        <v>0.0380234148715703</v>
      </c>
      <c r="CD56" s="23" t="n">
        <f aca="false">IF(EMFX_Data!AA55&gt;=EMFX_Data!AD55,EMFX_Data!AH56-EMFX_Data!AK56,EMFX_Data!AK56-EMFX_Data!AH56)</f>
        <v>0.0310411312896019</v>
      </c>
      <c r="CE56" s="23" t="n">
        <f aca="false">IF(EMFX_Data!AB55&gt;=EMFX_Data!AC55,EMFX_Data!AI56-EMFX_Data!AJ56,EMFX_Data!AJ56-EMFX_Data!AI56)</f>
        <v>-0.0196009597325533</v>
      </c>
      <c r="CF56" s="23" t="n">
        <f aca="false">IF(EMFX_Data!AB55&gt;=EMFX_Data!AD55,EMFX_Data!AI56-EMFX_Data!AK56,EMFX_Data!AK56-EMFX_Data!AI56)</f>
        <v>0.012618676150585</v>
      </c>
      <c r="CG56" s="23" t="n">
        <f aca="false">IF(EMFX_Data!AC55&gt;=EMFX_Data!AD55,EMFX_Data!AJ56-EMFX_Data!AK56,EMFX_Data!AK56-EMFX_Data!AJ56)</f>
        <v>-0.00698228358196835</v>
      </c>
      <c r="CH56" s="27" t="n">
        <f aca="false">IF(ROW()&lt;4+VolLB,"",STDEV(INDEX($BM:$BM,ROW()-VolLB+1):INDEX($BM:$BM,ROW()))*SQRT(12))</f>
        <v>0.18143692096186</v>
      </c>
      <c r="CI56" s="27" t="n">
        <f aca="false">IF(ROW()&lt;4+VolLB,"",STDEV(INDEX($BN:$BN,ROW()-VolLB+1):INDEX($BN:$BN,ROW()))*SQRT(12))</f>
        <v>0.184958278468871</v>
      </c>
      <c r="CJ56" s="27" t="n">
        <f aca="false">IF(ROW()&lt;4+VolLB,"",STDEV(INDEX($BO:$BO,ROW()-VolLB+1):INDEX($BO:$BO,ROW()))*SQRT(12))</f>
        <v>0.167167239677532</v>
      </c>
      <c r="CK56" s="27" t="n">
        <f aca="false">IF(ROW()&lt;4+VolLB,"",STDEV(INDEX($BP:$BP,ROW()-VolLB+1):INDEX($BP:$BP,ROW()))*SQRT(12))</f>
        <v>0.194305505804848</v>
      </c>
      <c r="CL56" s="27" t="n">
        <f aca="false">IF(ROW()&lt;4+VolLB,"",STDEV(INDEX($BQ:$BQ,ROW()-VolLB+1):INDEX($BQ:$BQ,ROW()))*SQRT(12))</f>
        <v>0.133727401261623</v>
      </c>
      <c r="CM56" s="27" t="n">
        <f aca="false">IF(ROW()&lt;4+VolLB,"",STDEV(INDEX($BR:$BR,ROW()-VolLB+1):INDEX($BR:$BR,ROW()))*SQRT(12))</f>
        <v>0.201534538370444</v>
      </c>
      <c r="CN56" s="27" t="n">
        <f aca="false">IF(ROW()&lt;4+VolLB,"",STDEV(INDEX($BS:$BS,ROW()-VolLB+1):INDEX($BS:$BS,ROW()))*SQRT(12))</f>
        <v>0.187707434604969</v>
      </c>
      <c r="CO56" s="27" t="n">
        <f aca="false">IF(ROW()&lt;4+VolLB,"",STDEV(INDEX($BT:$BT,ROW()-VolLB+1):INDEX($BT:$BT,ROW()))*SQRT(12))</f>
        <v>0.132596725568902</v>
      </c>
      <c r="CP56" s="27" t="n">
        <f aca="false">IF(ROW()&lt;4+VolLB,"",STDEV(INDEX($BU:$BU,ROW()-VolLB+1):INDEX($BU:$BU,ROW()))*SQRT(12))</f>
        <v>0.156681461477288</v>
      </c>
      <c r="CQ56" s="27" t="n">
        <f aca="false">IF(ROW()&lt;4+VolLB,"",STDEV(INDEX($BV:$BV,ROW()-VolLB+1):INDEX($BV:$BV,ROW()))*SQRT(12))</f>
        <v>0.143086550292204</v>
      </c>
      <c r="CR56" s="27" t="n">
        <f aca="false">IF(ROW()&lt;4+VolLB,"",STDEV(INDEX($BW:$BW,ROW()-VolLB+1):INDEX($BW:$BW,ROW()))*SQRT(12))</f>
        <v>0.141483295225523</v>
      </c>
      <c r="CS56" s="27" t="n">
        <f aca="false">IF(ROW()&lt;4+VolLB,"",STDEV(INDEX($BX:$BX,ROW()-VolLB+1):INDEX($BX:$BX,ROW()))*SQRT(12))</f>
        <v>0.170586704330719</v>
      </c>
      <c r="CT56" s="27" t="n">
        <f aca="false">IF(ROW()&lt;4+VolLB,"",STDEV(INDEX($BY:$BY,ROW()-VolLB+1):INDEX($BY:$BY,ROW()))*SQRT(12))</f>
        <v>0.187344266789777</v>
      </c>
      <c r="CU56" s="27" t="n">
        <f aca="false">IF(ROW()&lt;4+VolLB,"",STDEV(INDEX($BZ:$BZ,ROW()-VolLB+1):INDEX($BZ:$BZ,ROW()))*SQRT(12))</f>
        <v>0.171355448046926</v>
      </c>
      <c r="CV56" s="27" t="n">
        <f aca="false">IF(ROW()&lt;4+VolLB,"",STDEV(INDEX($CA:$CA,ROW()-VolLB+1):INDEX($CA:$CA,ROW()))*SQRT(12))</f>
        <v>0.194706155706014</v>
      </c>
      <c r="CW56" s="27" t="n">
        <f aca="false">IF(ROW()&lt;4+VolLB,"",STDEV(INDEX($CB:$CB,ROW()-VolLB+1):INDEX($CB:$CB,ROW()))*SQRT(12))</f>
        <v>0.159288585116226</v>
      </c>
      <c r="CX56" s="27" t="n">
        <f aca="false">IF(ROW()&lt;4+VolLB,"",STDEV(INDEX($CC:$CC,ROW()-VolLB+1):INDEX($CC:$CC,ROW()))*SQRT(12))</f>
        <v>0.146582958847696</v>
      </c>
      <c r="CY56" s="27" t="n">
        <f aca="false">IF(ROW()&lt;4+VolLB,"",STDEV(INDEX($CD:$CD,ROW()-VolLB+1):INDEX($CD:$CD,ROW()))*SQRT(12))</f>
        <v>0.147874030782556</v>
      </c>
      <c r="CZ56" s="27" t="n">
        <f aca="false">IF(ROW()&lt;4+VolLB,"",STDEV(INDEX($CE:$CE,ROW()-VolLB+1):INDEX($CE:$CE,ROW()))*SQRT(12))</f>
        <v>0.159554378852997</v>
      </c>
      <c r="DA56" s="27" t="n">
        <f aca="false">IF(ROW()&lt;4+VolLB,"",STDEV(INDEX($CF:$CF,ROW()-VolLB+1):INDEX($CF:$CF,ROW()))*SQRT(12))</f>
        <v>0.148721606973504</v>
      </c>
      <c r="DB56" s="27" t="n">
        <f aca="false">IF(ROW()&lt;4+VolLB,"",STDEV(INDEX($CG:$CG,ROW()-VolLB+1):INDEX($CG:$CG,ROW()))*SQRT(12))</f>
        <v>0.152794371400781</v>
      </c>
      <c r="DC56" s="26" t="n">
        <f aca="false">IF(OR(AR56=0,CH56="",CH56=0),0,AR56*MIN(MaxScal,TgtVol/CH56))</f>
        <v>0</v>
      </c>
      <c r="DD56" s="26" t="n">
        <f aca="false">IF(OR(AS56=0,CI56="",CI56=0),0,AS56*MIN(MaxScal,TgtVol/CI56))</f>
        <v>0</v>
      </c>
      <c r="DE56" s="26" t="n">
        <f aca="false">IF(OR(AT56=0,CJ56="",CJ56=0),0,AT56*MIN(MaxScal,TgtVol/CJ56))</f>
        <v>0</v>
      </c>
      <c r="DF56" s="26" t="n">
        <f aca="false">IF(OR(AU56=0,CK56="",CK56=0),0,AU56*MIN(MaxScal,TgtVol/CK56))</f>
        <v>0</v>
      </c>
      <c r="DG56" s="26" t="n">
        <f aca="false">IF(OR(AV56=0,CL56="",CL56=0),0,AV56*MIN(MaxScal,TgtVol/CL56))</f>
        <v>0</v>
      </c>
      <c r="DH56" s="26" t="n">
        <f aca="false">IF(OR(AW56=0,CM56="",CM56=0),0,AW56*MIN(MaxScal,TgtVol/CM56))</f>
        <v>0</v>
      </c>
      <c r="DI56" s="26" t="n">
        <f aca="false">IF(OR(AX56=0,CN56="",CN56=0),0,AX56*MIN(MaxScal,TgtVol/CN56))</f>
        <v>0</v>
      </c>
      <c r="DJ56" s="26" t="n">
        <f aca="false">IF(OR(AY56=0,CO56="",CO56=0),0,AY56*MIN(MaxScal,TgtVol/CO56))</f>
        <v>0</v>
      </c>
      <c r="DK56" s="26" t="n">
        <f aca="false">IF(OR(AZ56=0,CP56="",CP56=0),0,AZ56*MIN(MaxScal,TgtVol/CP56))</f>
        <v>0</v>
      </c>
      <c r="DL56" s="26" t="n">
        <f aca="false">IF(OR(BA56=0,CQ56="",CQ56=0),0,BA56*MIN(MaxScal,TgtVol/CQ56))</f>
        <v>0</v>
      </c>
      <c r="DM56" s="26" t="n">
        <f aca="false">IF(OR(BB56=0,CR56="",CR56=0),0,BB56*MIN(MaxScal,TgtVol/CR56))</f>
        <v>0</v>
      </c>
      <c r="DN56" s="26" t="n">
        <f aca="false">IF(OR(BC56=0,CS56="",CS56=0),0,BC56*MIN(MaxScal,TgtVol/CS56))</f>
        <v>0</v>
      </c>
      <c r="DO56" s="26" t="n">
        <f aca="false">IF(OR(BD56=0,CT56="",CT56=0),0,BD56*MIN(MaxScal,TgtVol/CT56))</f>
        <v>0</v>
      </c>
      <c r="DP56" s="26" t="n">
        <f aca="false">IF(OR(BE56=0,CU56="",CU56=0),0,BE56*MIN(MaxScal,TgtVol/CU56))</f>
        <v>0</v>
      </c>
      <c r="DQ56" s="26" t="n">
        <f aca="false">IF(OR(BF56=0,CV56="",CV56=0),0,BF56*MIN(MaxScal,TgtVol/CV56))</f>
        <v>0</v>
      </c>
      <c r="DR56" s="26" t="n">
        <f aca="false">IF(OR(BG56=0,CW56="",CW56=0),0,BG56*MIN(MaxScal,TgtVol/CW56))</f>
        <v>0</v>
      </c>
      <c r="DS56" s="26" t="n">
        <f aca="false">IF(OR(BH56=0,CX56="",CX56=0),0,BH56*MIN(MaxScal,TgtVol/CX56))</f>
        <v>0</v>
      </c>
      <c r="DT56" s="26" t="n">
        <f aca="false">IF(OR(BI56=0,CY56="",CY56=0),0,BI56*MIN(MaxScal,TgtVol/CY56))</f>
        <v>0</v>
      </c>
      <c r="DU56" s="26" t="n">
        <f aca="false">IF(OR(BJ56=0,CZ56="",CZ56=0),0,BJ56*MIN(MaxScal,TgtVol/CZ56))</f>
        <v>0</v>
      </c>
      <c r="DV56" s="26" t="n">
        <f aca="false">IF(OR(BK56=0,DA56="",DA56=0),0,BK56*MIN(MaxScal,TgtVol/DA56))</f>
        <v>0</v>
      </c>
      <c r="DW56" s="26" t="n">
        <f aca="false">IF(OR(BL56=0,DB56="",DB56=0),0,BL56*MIN(MaxScal,TgtVol/DB56))</f>
        <v>0</v>
      </c>
      <c r="DX56" s="28" t="n">
        <f aca="false">IFERROR(DC55*BM56,"")</f>
        <v>-0</v>
      </c>
      <c r="DY56" s="28" t="n">
        <f aca="false">IFERROR(DD55*BN56,"")</f>
        <v>0</v>
      </c>
      <c r="DZ56" s="28" t="n">
        <f aca="false">IFERROR(DE55*BO56,"")</f>
        <v>0</v>
      </c>
      <c r="EA56" s="28" t="n">
        <f aca="false">IFERROR(DF55*BP56,"")</f>
        <v>-0</v>
      </c>
      <c r="EB56" s="28" t="n">
        <f aca="false">IFERROR(DG55*BQ56,"")</f>
        <v>-0</v>
      </c>
      <c r="EC56" s="28" t="n">
        <f aca="false">IFERROR(DH55*BR56,"")</f>
        <v>-0</v>
      </c>
      <c r="ED56" s="28" t="n">
        <f aca="false">IFERROR(DI55*BS56,"")</f>
        <v>-0</v>
      </c>
      <c r="EE56" s="28" t="n">
        <f aca="false">IFERROR(DJ55*BT56,"")</f>
        <v>-0</v>
      </c>
      <c r="EF56" s="28" t="n">
        <f aca="false">IFERROR(DK55*BU56,"")</f>
        <v>-0</v>
      </c>
      <c r="EG56" s="28" t="n">
        <f aca="false">IFERROR(DL55*BV56,"")</f>
        <v>-0</v>
      </c>
      <c r="EH56" s="28" t="n">
        <f aca="false">IFERROR(DM55*BW56,"")</f>
        <v>-0</v>
      </c>
      <c r="EI56" s="28" t="n">
        <f aca="false">IFERROR(DN55*BX56,"")</f>
        <v>-0</v>
      </c>
      <c r="EJ56" s="28" t="n">
        <f aca="false">IFERROR(DO55*BY56,"")</f>
        <v>-0</v>
      </c>
      <c r="EK56" s="28" t="n">
        <f aca="false">IFERROR(DP55*BZ56,"")</f>
        <v>-0</v>
      </c>
      <c r="EL56" s="28" t="n">
        <f aca="false">IFERROR(DQ55*CA56,"")</f>
        <v>-0</v>
      </c>
      <c r="EM56" s="28" t="n">
        <f aca="false">IFERROR(DR55*CB56,"")</f>
        <v>0</v>
      </c>
      <c r="EN56" s="28" t="n">
        <f aca="false">IFERROR(DS55*CC56,"")</f>
        <v>0</v>
      </c>
      <c r="EO56" s="28" t="n">
        <f aca="false">IFERROR(DT55*CD56,"")</f>
        <v>0</v>
      </c>
      <c r="EP56" s="28" t="n">
        <f aca="false">IFERROR(DU55*CE56,"")</f>
        <v>-0</v>
      </c>
      <c r="EQ56" s="28" t="n">
        <f aca="false">IFERROR(DV55*CF56,"")</f>
        <v>0</v>
      </c>
      <c r="ER56" s="28" t="n">
        <f aca="false">IFERROR(DW55*CG56,"")</f>
        <v>-0</v>
      </c>
      <c r="ES56" s="28" t="n">
        <f aca="false">IF(ROW()=4,"",SUM(DX56:ER56))</f>
        <v>0</v>
      </c>
      <c r="ET56" s="29" t="n">
        <f aca="false">COUNTIF(AR56:BL56,"&gt;0")</f>
        <v>0</v>
      </c>
    </row>
    <row r="57" customFormat="false" ht="15" hidden="false" customHeight="false" outlineLevel="0" collapsed="false">
      <c r="A57" s="19" t="n">
        <v>39629</v>
      </c>
      <c r="B57" s="23" t="n">
        <f aca="false">ABS(EMFX_Data!X57-EMFX_Data!Y57)</f>
        <v>0.311019455671561</v>
      </c>
      <c r="C57" s="23" t="n">
        <f aca="false">ABS(EMFX_Data!X57-EMFX_Data!Z57)</f>
        <v>0.126470363230431</v>
      </c>
      <c r="D57" s="23" t="n">
        <f aca="false">ABS(EMFX_Data!X57-EMFX_Data!AA57)</f>
        <v>0.0610549121821249</v>
      </c>
      <c r="E57" s="23" t="n">
        <f aca="false">ABS(EMFX_Data!X57-EMFX_Data!AB57)</f>
        <v>0.083179145655488</v>
      </c>
      <c r="F57" s="23" t="n">
        <f aca="false">ABS(EMFX_Data!X57-EMFX_Data!AC57)</f>
        <v>0.133990593412848</v>
      </c>
      <c r="G57" s="23" t="n">
        <f aca="false">ABS(EMFX_Data!X57-EMFX_Data!AD57)</f>
        <v>0.16942558694296</v>
      </c>
      <c r="H57" s="23" t="n">
        <f aca="false">ABS(EMFX_Data!Y57-EMFX_Data!Z57)</f>
        <v>0.437489818901992</v>
      </c>
      <c r="I57" s="23" t="n">
        <f aca="false">ABS(EMFX_Data!Y57-EMFX_Data!AA57)</f>
        <v>0.249964543489436</v>
      </c>
      <c r="J57" s="23" t="n">
        <f aca="false">ABS(EMFX_Data!Y57-EMFX_Data!AB57)</f>
        <v>0.227840310016073</v>
      </c>
      <c r="K57" s="23" t="n">
        <f aca="false">ABS(EMFX_Data!Y57-EMFX_Data!AC57)</f>
        <v>0.177028862258712</v>
      </c>
      <c r="L57" s="23" t="n">
        <f aca="false">ABS(EMFX_Data!Y57-EMFX_Data!AD57)</f>
        <v>0.1415938687286</v>
      </c>
      <c r="M57" s="23" t="n">
        <f aca="false">ABS(EMFX_Data!Z57-EMFX_Data!AA57)</f>
        <v>0.187525275412556</v>
      </c>
      <c r="N57" s="23" t="n">
        <f aca="false">ABS(EMFX_Data!Z57-EMFX_Data!AB57)</f>
        <v>0.209649508885919</v>
      </c>
      <c r="O57" s="23" t="n">
        <f aca="false">ABS(EMFX_Data!Z57-EMFX_Data!AC57)</f>
        <v>0.260460956643279</v>
      </c>
      <c r="P57" s="23" t="n">
        <f aca="false">ABS(EMFX_Data!Z57-EMFX_Data!AD57)</f>
        <v>0.295895950173391</v>
      </c>
      <c r="Q57" s="23" t="n">
        <f aca="false">ABS(EMFX_Data!AA57-EMFX_Data!AB57)</f>
        <v>0.0221242334733631</v>
      </c>
      <c r="R57" s="23" t="n">
        <f aca="false">ABS(EMFX_Data!AA57-EMFX_Data!AC57)</f>
        <v>0.0729356812307236</v>
      </c>
      <c r="S57" s="23" t="n">
        <f aca="false">ABS(EMFX_Data!AA57-EMFX_Data!AD57)</f>
        <v>0.108370674760836</v>
      </c>
      <c r="T57" s="23" t="n">
        <f aca="false">ABS(EMFX_Data!AB57-EMFX_Data!AC57)</f>
        <v>0.0508114477573605</v>
      </c>
      <c r="U57" s="23" t="n">
        <f aca="false">ABS(EMFX_Data!AB57-EMFX_Data!AD57)</f>
        <v>0.0862464412874724</v>
      </c>
      <c r="V57" s="23" t="n">
        <f aca="false">ABS(EMFX_Data!AC57-EMFX_Data!AD57)</f>
        <v>0.0354349935301119</v>
      </c>
      <c r="W57" s="26" t="str">
        <f aca="false">IF(ROW()&lt;4+MinObs-1,"",IFERROR((B57-AVERAGE(B$4:B57))/STDEV(B$4:B57),""))</f>
        <v/>
      </c>
      <c r="X57" s="26" t="str">
        <f aca="false">IF(ROW()&lt;4+MinObs-1,"",IFERROR((C57-AVERAGE(C$4:C57))/STDEV(C$4:C57),""))</f>
        <v/>
      </c>
      <c r="Y57" s="26" t="str">
        <f aca="false">IF(ROW()&lt;4+MinObs-1,"",IFERROR((D57-AVERAGE(D$4:D57))/STDEV(D$4:D57),""))</f>
        <v/>
      </c>
      <c r="Z57" s="26" t="str">
        <f aca="false">IF(ROW()&lt;4+MinObs-1,"",IFERROR((E57-AVERAGE(E$4:E57))/STDEV(E$4:E57),""))</f>
        <v/>
      </c>
      <c r="AA57" s="26" t="str">
        <f aca="false">IF(ROW()&lt;4+MinObs-1,"",IFERROR((F57-AVERAGE(F$4:F57))/STDEV(F$4:F57),""))</f>
        <v/>
      </c>
      <c r="AB57" s="26" t="str">
        <f aca="false">IF(ROW()&lt;4+MinObs-1,"",IFERROR((G57-AVERAGE(G$4:G57))/STDEV(G$4:G57),""))</f>
        <v/>
      </c>
      <c r="AC57" s="26" t="str">
        <f aca="false">IF(ROW()&lt;4+MinObs-1,"",IFERROR((H57-AVERAGE(H$4:H57))/STDEV(H$4:H57),""))</f>
        <v/>
      </c>
      <c r="AD57" s="26" t="str">
        <f aca="false">IF(ROW()&lt;4+MinObs-1,"",IFERROR((I57-AVERAGE(I$4:I57))/STDEV(I$4:I57),""))</f>
        <v/>
      </c>
      <c r="AE57" s="26" t="str">
        <f aca="false">IF(ROW()&lt;4+MinObs-1,"",IFERROR((J57-AVERAGE(J$4:J57))/STDEV(J$4:J57),""))</f>
        <v/>
      </c>
      <c r="AF57" s="26" t="str">
        <f aca="false">IF(ROW()&lt;4+MinObs-1,"",IFERROR((K57-AVERAGE(K$4:K57))/STDEV(K$4:K57),""))</f>
        <v/>
      </c>
      <c r="AG57" s="26" t="str">
        <f aca="false">IF(ROW()&lt;4+MinObs-1,"",IFERROR((L57-AVERAGE(L$4:L57))/STDEV(L$4:L57),""))</f>
        <v/>
      </c>
      <c r="AH57" s="26" t="str">
        <f aca="false">IF(ROW()&lt;4+MinObs-1,"",IFERROR((M57-AVERAGE(M$4:M57))/STDEV(M$4:M57),""))</f>
        <v/>
      </c>
      <c r="AI57" s="26" t="str">
        <f aca="false">IF(ROW()&lt;4+MinObs-1,"",IFERROR((N57-AVERAGE(N$4:N57))/STDEV(N$4:N57),""))</f>
        <v/>
      </c>
      <c r="AJ57" s="26" t="str">
        <f aca="false">IF(ROW()&lt;4+MinObs-1,"",IFERROR((O57-AVERAGE(O$4:O57))/STDEV(O$4:O57),""))</f>
        <v/>
      </c>
      <c r="AK57" s="26" t="str">
        <f aca="false">IF(ROW()&lt;4+MinObs-1,"",IFERROR((P57-AVERAGE(P$4:P57))/STDEV(P$4:P57),""))</f>
        <v/>
      </c>
      <c r="AL57" s="26" t="str">
        <f aca="false">IF(ROW()&lt;4+MinObs-1,"",IFERROR((Q57-AVERAGE(Q$4:Q57))/STDEV(Q$4:Q57),""))</f>
        <v/>
      </c>
      <c r="AM57" s="26" t="str">
        <f aca="false">IF(ROW()&lt;4+MinObs-1,"",IFERROR((R57-AVERAGE(R$4:R57))/STDEV(R$4:R57),""))</f>
        <v/>
      </c>
      <c r="AN57" s="26" t="str">
        <f aca="false">IF(ROW()&lt;4+MinObs-1,"",IFERROR((S57-AVERAGE(S$4:S57))/STDEV(S$4:S57),""))</f>
        <v/>
      </c>
      <c r="AO57" s="26" t="str">
        <f aca="false">IF(ROW()&lt;4+MinObs-1,"",IFERROR((T57-AVERAGE(T$4:T57))/STDEV(T$4:T57),""))</f>
        <v/>
      </c>
      <c r="AP57" s="26" t="str">
        <f aca="false">IF(ROW()&lt;4+MinObs-1,"",IFERROR((U57-AVERAGE(U$4:U57))/STDEV(U$4:U57),""))</f>
        <v/>
      </c>
      <c r="AQ57" s="26" t="str">
        <f aca="false">IF(ROW()&lt;4+MinObs-1,"",IFERROR((V57-AVERAGE(V$4:V57))/STDEV(V$4:V57),""))</f>
        <v/>
      </c>
      <c r="AR57" s="26" t="n">
        <f aca="false">IF(W57="",0,IF(W57&gt;=z4,w4,IF(W57&gt;=z3,w3,IF(W57&gt;=zEntry,w2,IF(AND(W57&gt;=ExitZ,AR56&gt;0),w2,0)))))</f>
        <v>0</v>
      </c>
      <c r="AS57" s="26" t="n">
        <f aca="false">IF(X57="",0,IF(X57&gt;=z4,w4,IF(X57&gt;=z3,w3,IF(X57&gt;=zEntry,w2,IF(AND(X57&gt;=ExitZ,AS56&gt;0),w2,0)))))</f>
        <v>0</v>
      </c>
      <c r="AT57" s="26" t="n">
        <f aca="false">IF(Y57="",0,IF(Y57&gt;=z4,w4,IF(Y57&gt;=z3,w3,IF(Y57&gt;=zEntry,w2,IF(AND(Y57&gt;=ExitZ,AT56&gt;0),w2,0)))))</f>
        <v>0</v>
      </c>
      <c r="AU57" s="26" t="n">
        <f aca="false">IF(Z57="",0,IF(Z57&gt;=z4,w4,IF(Z57&gt;=z3,w3,IF(Z57&gt;=zEntry,w2,IF(AND(Z57&gt;=ExitZ,AU56&gt;0),w2,0)))))</f>
        <v>0</v>
      </c>
      <c r="AV57" s="26" t="n">
        <f aca="false">IF(AA57="",0,IF(AA57&gt;=z4,w4,IF(AA57&gt;=z3,w3,IF(AA57&gt;=zEntry,w2,IF(AND(AA57&gt;=ExitZ,AV56&gt;0),w2,0)))))</f>
        <v>0</v>
      </c>
      <c r="AW57" s="26" t="n">
        <f aca="false">IF(AB57="",0,IF(AB57&gt;=z4,w4,IF(AB57&gt;=z3,w3,IF(AB57&gt;=zEntry,w2,IF(AND(AB57&gt;=ExitZ,AW56&gt;0),w2,0)))))</f>
        <v>0</v>
      </c>
      <c r="AX57" s="26" t="n">
        <f aca="false">IF(AC57="",0,IF(AC57&gt;=z4,w4,IF(AC57&gt;=z3,w3,IF(AC57&gt;=zEntry,w2,IF(AND(AC57&gt;=ExitZ,AX56&gt;0),w2,0)))))</f>
        <v>0</v>
      </c>
      <c r="AY57" s="26" t="n">
        <f aca="false">IF(AD57="",0,IF(AD57&gt;=z4,w4,IF(AD57&gt;=z3,w3,IF(AD57&gt;=zEntry,w2,IF(AND(AD57&gt;=ExitZ,AY56&gt;0),w2,0)))))</f>
        <v>0</v>
      </c>
      <c r="AZ57" s="26" t="n">
        <f aca="false">IF(AE57="",0,IF(AE57&gt;=z4,w4,IF(AE57&gt;=z3,w3,IF(AE57&gt;=zEntry,w2,IF(AND(AE57&gt;=ExitZ,AZ56&gt;0),w2,0)))))</f>
        <v>0</v>
      </c>
      <c r="BA57" s="26" t="n">
        <f aca="false">IF(AF57="",0,IF(AF57&gt;=z4,w4,IF(AF57&gt;=z3,w3,IF(AF57&gt;=zEntry,w2,IF(AND(AF57&gt;=ExitZ,BA56&gt;0),w2,0)))))</f>
        <v>0</v>
      </c>
      <c r="BB57" s="26" t="n">
        <f aca="false">IF(AG57="",0,IF(AG57&gt;=z4,w4,IF(AG57&gt;=z3,w3,IF(AG57&gt;=zEntry,w2,IF(AND(AG57&gt;=ExitZ,BB56&gt;0),w2,0)))))</f>
        <v>0</v>
      </c>
      <c r="BC57" s="26" t="n">
        <f aca="false">IF(AH57="",0,IF(AH57&gt;=z4,w4,IF(AH57&gt;=z3,w3,IF(AH57&gt;=zEntry,w2,IF(AND(AH57&gt;=ExitZ,BC56&gt;0),w2,0)))))</f>
        <v>0</v>
      </c>
      <c r="BD57" s="26" t="n">
        <f aca="false">IF(AI57="",0,IF(AI57&gt;=z4,w4,IF(AI57&gt;=z3,w3,IF(AI57&gt;=zEntry,w2,IF(AND(AI57&gt;=ExitZ,BD56&gt;0),w2,0)))))</f>
        <v>0</v>
      </c>
      <c r="BE57" s="26" t="n">
        <f aca="false">IF(AJ57="",0,IF(AJ57&gt;=z4,w4,IF(AJ57&gt;=z3,w3,IF(AJ57&gt;=zEntry,w2,IF(AND(AJ57&gt;=ExitZ,BE56&gt;0),w2,0)))))</f>
        <v>0</v>
      </c>
      <c r="BF57" s="26" t="n">
        <f aca="false">IF(AK57="",0,IF(AK57&gt;=z4,w4,IF(AK57&gt;=z3,w3,IF(AK57&gt;=zEntry,w2,IF(AND(AK57&gt;=ExitZ,BF56&gt;0),w2,0)))))</f>
        <v>0</v>
      </c>
      <c r="BG57" s="26" t="n">
        <f aca="false">IF(AL57="",0,IF(AL57&gt;=z4,w4,IF(AL57&gt;=z3,w3,IF(AL57&gt;=zEntry,w2,IF(AND(AL57&gt;=ExitZ,BG56&gt;0),w2,0)))))</f>
        <v>0</v>
      </c>
      <c r="BH57" s="26" t="n">
        <f aca="false">IF(AM57="",0,IF(AM57&gt;=z4,w4,IF(AM57&gt;=z3,w3,IF(AM57&gt;=zEntry,w2,IF(AND(AM57&gt;=ExitZ,BH56&gt;0),w2,0)))))</f>
        <v>0</v>
      </c>
      <c r="BI57" s="26" t="n">
        <f aca="false">IF(AN57="",0,IF(AN57&gt;=z4,w4,IF(AN57&gt;=z3,w3,IF(AN57&gt;=zEntry,w2,IF(AND(AN57&gt;=ExitZ,BI56&gt;0),w2,0)))))</f>
        <v>0</v>
      </c>
      <c r="BJ57" s="26" t="n">
        <f aca="false">IF(AO57="",0,IF(AO57&gt;=z4,w4,IF(AO57&gt;=z3,w3,IF(AO57&gt;=zEntry,w2,IF(AND(AO57&gt;=ExitZ,BJ56&gt;0),w2,0)))))</f>
        <v>0</v>
      </c>
      <c r="BK57" s="26" t="n">
        <f aca="false">IF(AP57="",0,IF(AP57&gt;=z4,w4,IF(AP57&gt;=z3,w3,IF(AP57&gt;=zEntry,w2,IF(AND(AP57&gt;=ExitZ,BK56&gt;0),w2,0)))))</f>
        <v>0</v>
      </c>
      <c r="BL57" s="26" t="n">
        <f aca="false">IF(AQ57="",0,IF(AQ57&gt;=z4,w4,IF(AQ57&gt;=z3,w3,IF(AQ57&gt;=zEntry,w2,IF(AND(AQ57&gt;=ExitZ,BL56&gt;0),w2,0)))))</f>
        <v>0</v>
      </c>
      <c r="BM57" s="23" t="n">
        <f aca="false">IF(EMFX_Data!X56&gt;=EMFX_Data!Y56,EMFX_Data!AE57-EMFX_Data!AF57,EMFX_Data!AF57-EMFX_Data!AE57)</f>
        <v>-0.0364222210590296</v>
      </c>
      <c r="BN57" s="23" t="n">
        <f aca="false">IF(EMFX_Data!X56&gt;=EMFX_Data!Z56,EMFX_Data!AE57-EMFX_Data!AG57,EMFX_Data!AG57-EMFX_Data!AE57)</f>
        <v>-0.00104697576762618</v>
      </c>
      <c r="BO57" s="23" t="n">
        <f aca="false">IF(EMFX_Data!X56&gt;=EMFX_Data!AA56,EMFX_Data!AE57-EMFX_Data!AH57,EMFX_Data!AH57-EMFX_Data!AE57)</f>
        <v>-0.051774391517031</v>
      </c>
      <c r="BP57" s="23" t="n">
        <f aca="false">IF(EMFX_Data!X56&gt;=EMFX_Data!AB56,EMFX_Data!AE57-EMFX_Data!AI57,EMFX_Data!AI57-EMFX_Data!AE57)</f>
        <v>0.00864202721048544</v>
      </c>
      <c r="BQ57" s="23" t="n">
        <f aca="false">IF(EMFX_Data!X56&gt;=EMFX_Data!AC56,EMFX_Data!AE57-EMFX_Data!AJ57,EMFX_Data!AJ57-EMFX_Data!AE57)</f>
        <v>-0.104132687355275</v>
      </c>
      <c r="BR57" s="23" t="n">
        <f aca="false">IF(EMFX_Data!X56&gt;=EMFX_Data!AD56,EMFX_Data!AE57-EMFX_Data!AK57,EMFX_Data!AK57-EMFX_Data!AE57)</f>
        <v>-0.0686708320347322</v>
      </c>
      <c r="BS57" s="23" t="n">
        <f aca="false">IF(EMFX_Data!Y56&gt;=EMFX_Data!Z56,EMFX_Data!AF57-EMFX_Data!AG57,EMFX_Data!AG57-EMFX_Data!AF57)</f>
        <v>-0.0374691968266558</v>
      </c>
      <c r="BT57" s="23" t="n">
        <f aca="false">IF(EMFX_Data!Y56&gt;=EMFX_Data!AA56,EMFX_Data!AF57-EMFX_Data!AH57,EMFX_Data!AH57-EMFX_Data!AF57)</f>
        <v>0.0153521704580014</v>
      </c>
      <c r="BU57" s="23" t="n">
        <f aca="false">IF(EMFX_Data!Y56&gt;=EMFX_Data!AB56,EMFX_Data!AF57-EMFX_Data!AI57,EMFX_Data!AI57-EMFX_Data!AF57)</f>
        <v>-0.0450642482695151</v>
      </c>
      <c r="BV57" s="23" t="n">
        <f aca="false">IF(EMFX_Data!Y56&gt;=EMFX_Data!AC56,EMFX_Data!AF57-EMFX_Data!AJ57,EMFX_Data!AJ57-EMFX_Data!AF57)</f>
        <v>0.0677104662962455</v>
      </c>
      <c r="BW57" s="23" t="n">
        <f aca="false">IF(EMFX_Data!Y56&gt;=EMFX_Data!AD56,EMFX_Data!AF57-EMFX_Data!AK57,EMFX_Data!AK57-EMFX_Data!AF57)</f>
        <v>0.0322486109757025</v>
      </c>
      <c r="BX57" s="23" t="n">
        <f aca="false">IF(EMFX_Data!Z56&gt;=EMFX_Data!AA56,EMFX_Data!AG57-EMFX_Data!AH57,EMFX_Data!AH57-EMFX_Data!AG57)</f>
        <v>-0.0528213672846572</v>
      </c>
      <c r="BY57" s="23" t="n">
        <f aca="false">IF(EMFX_Data!Z56&gt;=EMFX_Data!AB56,EMFX_Data!AG57-EMFX_Data!AI57,EMFX_Data!AI57-EMFX_Data!AG57)</f>
        <v>0.00759505144285926</v>
      </c>
      <c r="BZ57" s="23" t="n">
        <f aca="false">IF(EMFX_Data!Z56&gt;=EMFX_Data!AC56,EMFX_Data!AG57-EMFX_Data!AJ57,EMFX_Data!AJ57-EMFX_Data!AG57)</f>
        <v>-0.105179663122901</v>
      </c>
      <c r="CA57" s="23" t="n">
        <f aca="false">IF(EMFX_Data!Z56&gt;=EMFX_Data!AD56,EMFX_Data!AG57-EMFX_Data!AK57,EMFX_Data!AK57-EMFX_Data!AG57)</f>
        <v>-0.0697178078023583</v>
      </c>
      <c r="CB57" s="23" t="n">
        <f aca="false">IF(EMFX_Data!AA56&gt;=EMFX_Data!AB56,EMFX_Data!AH57-EMFX_Data!AI57,EMFX_Data!AI57-EMFX_Data!AH57)</f>
        <v>0.0604164187275164</v>
      </c>
      <c r="CC57" s="23" t="n">
        <f aca="false">IF(EMFX_Data!AA56&gt;=EMFX_Data!AC56,EMFX_Data!AH57-EMFX_Data!AJ57,EMFX_Data!AJ57-EMFX_Data!AH57)</f>
        <v>-0.0523582958382442</v>
      </c>
      <c r="CD57" s="23" t="n">
        <f aca="false">IF(EMFX_Data!AA56&gt;=EMFX_Data!AD56,EMFX_Data!AH57-EMFX_Data!AK57,EMFX_Data!AK57-EMFX_Data!AH57)</f>
        <v>-0.0168964405177012</v>
      </c>
      <c r="CE57" s="23" t="n">
        <f aca="false">IF(EMFX_Data!AB56&gt;=EMFX_Data!AC56,EMFX_Data!AI57-EMFX_Data!AJ57,EMFX_Data!AJ57-EMFX_Data!AI57)</f>
        <v>0.112774714565761</v>
      </c>
      <c r="CF57" s="23" t="n">
        <f aca="false">IF(EMFX_Data!AB56&gt;=EMFX_Data!AD56,EMFX_Data!AI57-EMFX_Data!AK57,EMFX_Data!AK57-EMFX_Data!AI57)</f>
        <v>-0.0773128592452176</v>
      </c>
      <c r="CG57" s="23" t="n">
        <f aca="false">IF(EMFX_Data!AC56&gt;=EMFX_Data!AD56,EMFX_Data!AJ57-EMFX_Data!AK57,EMFX_Data!AK57-EMFX_Data!AJ57)</f>
        <v>0.035461855320543</v>
      </c>
      <c r="CH57" s="27" t="n">
        <f aca="false">IF(ROW()&lt;4+VolLB,"",STDEV(INDEX($BM:$BM,ROW()-VolLB+1):INDEX($BM:$BM,ROW()))*SQRT(12))</f>
        <v>0.179150164914872</v>
      </c>
      <c r="CI57" s="27" t="n">
        <f aca="false">IF(ROW()&lt;4+VolLB,"",STDEV(INDEX($BN:$BN,ROW()-VolLB+1):INDEX($BN:$BN,ROW()))*SQRT(12))</f>
        <v>0.1837293701695</v>
      </c>
      <c r="CJ57" s="27" t="n">
        <f aca="false">IF(ROW()&lt;4+VolLB,"",STDEV(INDEX($BO:$BO,ROW()-VolLB+1):INDEX($BO:$BO,ROW()))*SQRT(12))</f>
        <v>0.161160489739844</v>
      </c>
      <c r="CK57" s="27" t="n">
        <f aca="false">IF(ROW()&lt;4+VolLB,"",STDEV(INDEX($BP:$BP,ROW()-VolLB+1):INDEX($BP:$BP,ROW()))*SQRT(12))</f>
        <v>0.190101286457165</v>
      </c>
      <c r="CL57" s="27" t="n">
        <f aca="false">IF(ROW()&lt;4+VolLB,"",STDEV(INDEX($BQ:$BQ,ROW()-VolLB+1):INDEX($BQ:$BQ,ROW()))*SQRT(12))</f>
        <v>0.145316229208427</v>
      </c>
      <c r="CM57" s="27" t="n">
        <f aca="false">IF(ROW()&lt;4+VolLB,"",STDEV(INDEX($BR:$BR,ROW()-VolLB+1):INDEX($BR:$BR,ROW()))*SQRT(12))</f>
        <v>0.198883840539075</v>
      </c>
      <c r="CN57" s="27" t="n">
        <f aca="false">IF(ROW()&lt;4+VolLB,"",STDEV(INDEX($BS:$BS,ROW()-VolLB+1):INDEX($BS:$BS,ROW()))*SQRT(12))</f>
        <v>0.188302394807727</v>
      </c>
      <c r="CO57" s="27" t="n">
        <f aca="false">IF(ROW()&lt;4+VolLB,"",STDEV(INDEX($BT:$BT,ROW()-VolLB+1):INDEX($BT:$BT,ROW()))*SQRT(12))</f>
        <v>0.132570963678419</v>
      </c>
      <c r="CP57" s="27" t="n">
        <f aca="false">IF(ROW()&lt;4+VolLB,"",STDEV(INDEX($BU:$BU,ROW()-VolLB+1):INDEX($BU:$BU,ROW()))*SQRT(12))</f>
        <v>0.158903042175607</v>
      </c>
      <c r="CQ57" s="27" t="n">
        <f aca="false">IF(ROW()&lt;4+VolLB,"",STDEV(INDEX($BV:$BV,ROW()-VolLB+1):INDEX($BV:$BV,ROW()))*SQRT(12))</f>
        <v>0.149960495878588</v>
      </c>
      <c r="CR57" s="27" t="n">
        <f aca="false">IF(ROW()&lt;4+VolLB,"",STDEV(INDEX($BW:$BW,ROW()-VolLB+1):INDEX($BW:$BW,ROW()))*SQRT(12))</f>
        <v>0.141761719726361</v>
      </c>
      <c r="CS57" s="27" t="n">
        <f aca="false">IF(ROW()&lt;4+VolLB,"",STDEV(INDEX($BX:$BX,ROW()-VolLB+1):INDEX($BX:$BX,ROW()))*SQRT(12))</f>
        <v>0.169650814738211</v>
      </c>
      <c r="CT57" s="27" t="n">
        <f aca="false">IF(ROW()&lt;4+VolLB,"",STDEV(INDEX($BY:$BY,ROW()-VolLB+1):INDEX($BY:$BY,ROW()))*SQRT(12))</f>
        <v>0.187059662715576</v>
      </c>
      <c r="CU57" s="27" t="n">
        <f aca="false">IF(ROW()&lt;4+VolLB,"",STDEV(INDEX($BZ:$BZ,ROW()-VolLB+1):INDEX($BZ:$BZ,ROW()))*SQRT(12))</f>
        <v>0.179539794552545</v>
      </c>
      <c r="CV57" s="27" t="n">
        <f aca="false">IF(ROW()&lt;4+VolLB,"",STDEV(INDEX($CA:$CA,ROW()-VolLB+1):INDEX($CA:$CA,ROW()))*SQRT(12))</f>
        <v>0.197434683233308</v>
      </c>
      <c r="CW57" s="27" t="n">
        <f aca="false">IF(ROW()&lt;4+VolLB,"",STDEV(INDEX($CB:$CB,ROW()-VolLB+1):INDEX($CB:$CB,ROW()))*SQRT(12))</f>
        <v>0.160289121542734</v>
      </c>
      <c r="CX57" s="27" t="n">
        <f aca="false">IF(ROW()&lt;4+VolLB,"",STDEV(INDEX($CC:$CC,ROW()-VolLB+1):INDEX($CC:$CC,ROW()))*SQRT(12))</f>
        <v>0.147094259638568</v>
      </c>
      <c r="CY57" s="27" t="n">
        <f aca="false">IF(ROW()&lt;4+VolLB,"",STDEV(INDEX($CD:$CD,ROW()-VolLB+1):INDEX($CD:$CD,ROW()))*SQRT(12))</f>
        <v>0.148843619731181</v>
      </c>
      <c r="CZ57" s="27" t="n">
        <f aca="false">IF(ROW()&lt;4+VolLB,"",STDEV(INDEX($CE:$CE,ROW()-VolLB+1):INDEX($CE:$CE,ROW()))*SQRT(12))</f>
        <v>0.173079383793126</v>
      </c>
      <c r="DA57" s="27" t="n">
        <f aca="false">IF(ROW()&lt;4+VolLB,"",STDEV(INDEX($CF:$CF,ROW()-VolLB+1):INDEX($CF:$CF,ROW()))*SQRT(12))</f>
        <v>0.155019206566972</v>
      </c>
      <c r="DB57" s="27" t="n">
        <f aca="false">IF(ROW()&lt;4+VolLB,"",STDEV(INDEX($CG:$CG,ROW()-VolLB+1):INDEX($CG:$CG,ROW()))*SQRT(12))</f>
        <v>0.151885619353377</v>
      </c>
      <c r="DC57" s="26" t="n">
        <f aca="false">IF(OR(AR57=0,CH57="",CH57=0),0,AR57*MIN(MaxScal,TgtVol/CH57))</f>
        <v>0</v>
      </c>
      <c r="DD57" s="26" t="n">
        <f aca="false">IF(OR(AS57=0,CI57="",CI57=0),0,AS57*MIN(MaxScal,TgtVol/CI57))</f>
        <v>0</v>
      </c>
      <c r="DE57" s="26" t="n">
        <f aca="false">IF(OR(AT57=0,CJ57="",CJ57=0),0,AT57*MIN(MaxScal,TgtVol/CJ57))</f>
        <v>0</v>
      </c>
      <c r="DF57" s="26" t="n">
        <f aca="false">IF(OR(AU57=0,CK57="",CK57=0),0,AU57*MIN(MaxScal,TgtVol/CK57))</f>
        <v>0</v>
      </c>
      <c r="DG57" s="26" t="n">
        <f aca="false">IF(OR(AV57=0,CL57="",CL57=0),0,AV57*MIN(MaxScal,TgtVol/CL57))</f>
        <v>0</v>
      </c>
      <c r="DH57" s="26" t="n">
        <f aca="false">IF(OR(AW57=0,CM57="",CM57=0),0,AW57*MIN(MaxScal,TgtVol/CM57))</f>
        <v>0</v>
      </c>
      <c r="DI57" s="26" t="n">
        <f aca="false">IF(OR(AX57=0,CN57="",CN57=0),0,AX57*MIN(MaxScal,TgtVol/CN57))</f>
        <v>0</v>
      </c>
      <c r="DJ57" s="26" t="n">
        <f aca="false">IF(OR(AY57=0,CO57="",CO57=0),0,AY57*MIN(MaxScal,TgtVol/CO57))</f>
        <v>0</v>
      </c>
      <c r="DK57" s="26" t="n">
        <f aca="false">IF(OR(AZ57=0,CP57="",CP57=0),0,AZ57*MIN(MaxScal,TgtVol/CP57))</f>
        <v>0</v>
      </c>
      <c r="DL57" s="26" t="n">
        <f aca="false">IF(OR(BA57=0,CQ57="",CQ57=0),0,BA57*MIN(MaxScal,TgtVol/CQ57))</f>
        <v>0</v>
      </c>
      <c r="DM57" s="26" t="n">
        <f aca="false">IF(OR(BB57=0,CR57="",CR57=0),0,BB57*MIN(MaxScal,TgtVol/CR57))</f>
        <v>0</v>
      </c>
      <c r="DN57" s="26" t="n">
        <f aca="false">IF(OR(BC57=0,CS57="",CS57=0),0,BC57*MIN(MaxScal,TgtVol/CS57))</f>
        <v>0</v>
      </c>
      <c r="DO57" s="26" t="n">
        <f aca="false">IF(OR(BD57=0,CT57="",CT57=0),0,BD57*MIN(MaxScal,TgtVol/CT57))</f>
        <v>0</v>
      </c>
      <c r="DP57" s="26" t="n">
        <f aca="false">IF(OR(BE57=0,CU57="",CU57=0),0,BE57*MIN(MaxScal,TgtVol/CU57))</f>
        <v>0</v>
      </c>
      <c r="DQ57" s="26" t="n">
        <f aca="false">IF(OR(BF57=0,CV57="",CV57=0),0,BF57*MIN(MaxScal,TgtVol/CV57))</f>
        <v>0</v>
      </c>
      <c r="DR57" s="26" t="n">
        <f aca="false">IF(OR(BG57=0,CW57="",CW57=0),0,BG57*MIN(MaxScal,TgtVol/CW57))</f>
        <v>0</v>
      </c>
      <c r="DS57" s="26" t="n">
        <f aca="false">IF(OR(BH57=0,CX57="",CX57=0),0,BH57*MIN(MaxScal,TgtVol/CX57))</f>
        <v>0</v>
      </c>
      <c r="DT57" s="26" t="n">
        <f aca="false">IF(OR(BI57=0,CY57="",CY57=0),0,BI57*MIN(MaxScal,TgtVol/CY57))</f>
        <v>0</v>
      </c>
      <c r="DU57" s="26" t="n">
        <f aca="false">IF(OR(BJ57=0,CZ57="",CZ57=0),0,BJ57*MIN(MaxScal,TgtVol/CZ57))</f>
        <v>0</v>
      </c>
      <c r="DV57" s="26" t="n">
        <f aca="false">IF(OR(BK57=0,DA57="",DA57=0),0,BK57*MIN(MaxScal,TgtVol/DA57))</f>
        <v>0</v>
      </c>
      <c r="DW57" s="26" t="n">
        <f aca="false">IF(OR(BL57=0,DB57="",DB57=0),0,BL57*MIN(MaxScal,TgtVol/DB57))</f>
        <v>0</v>
      </c>
      <c r="DX57" s="28" t="n">
        <f aca="false">IFERROR(DC56*BM57,"")</f>
        <v>-0</v>
      </c>
      <c r="DY57" s="28" t="n">
        <f aca="false">IFERROR(DD56*BN57,"")</f>
        <v>-0</v>
      </c>
      <c r="DZ57" s="28" t="n">
        <f aca="false">IFERROR(DE56*BO57,"")</f>
        <v>-0</v>
      </c>
      <c r="EA57" s="28" t="n">
        <f aca="false">IFERROR(DF56*BP57,"")</f>
        <v>0</v>
      </c>
      <c r="EB57" s="28" t="n">
        <f aca="false">IFERROR(DG56*BQ57,"")</f>
        <v>-0</v>
      </c>
      <c r="EC57" s="28" t="n">
        <f aca="false">IFERROR(DH56*BR57,"")</f>
        <v>-0</v>
      </c>
      <c r="ED57" s="28" t="n">
        <f aca="false">IFERROR(DI56*BS57,"")</f>
        <v>-0</v>
      </c>
      <c r="EE57" s="28" t="n">
        <f aca="false">IFERROR(DJ56*BT57,"")</f>
        <v>0</v>
      </c>
      <c r="EF57" s="28" t="n">
        <f aca="false">IFERROR(DK56*BU57,"")</f>
        <v>-0</v>
      </c>
      <c r="EG57" s="28" t="n">
        <f aca="false">IFERROR(DL56*BV57,"")</f>
        <v>0</v>
      </c>
      <c r="EH57" s="28" t="n">
        <f aca="false">IFERROR(DM56*BW57,"")</f>
        <v>0</v>
      </c>
      <c r="EI57" s="28" t="n">
        <f aca="false">IFERROR(DN56*BX57,"")</f>
        <v>-0</v>
      </c>
      <c r="EJ57" s="28" t="n">
        <f aca="false">IFERROR(DO56*BY57,"")</f>
        <v>0</v>
      </c>
      <c r="EK57" s="28" t="n">
        <f aca="false">IFERROR(DP56*BZ57,"")</f>
        <v>-0</v>
      </c>
      <c r="EL57" s="28" t="n">
        <f aca="false">IFERROR(DQ56*CA57,"")</f>
        <v>-0</v>
      </c>
      <c r="EM57" s="28" t="n">
        <f aca="false">IFERROR(DR56*CB57,"")</f>
        <v>0</v>
      </c>
      <c r="EN57" s="28" t="n">
        <f aca="false">IFERROR(DS56*CC57,"")</f>
        <v>-0</v>
      </c>
      <c r="EO57" s="28" t="n">
        <f aca="false">IFERROR(DT56*CD57,"")</f>
        <v>-0</v>
      </c>
      <c r="EP57" s="28" t="n">
        <f aca="false">IFERROR(DU56*CE57,"")</f>
        <v>0</v>
      </c>
      <c r="EQ57" s="28" t="n">
        <f aca="false">IFERROR(DV56*CF57,"")</f>
        <v>-0</v>
      </c>
      <c r="ER57" s="28" t="n">
        <f aca="false">IFERROR(DW56*CG57,"")</f>
        <v>0</v>
      </c>
      <c r="ES57" s="28" t="n">
        <f aca="false">IF(ROW()=4,"",SUM(DX57:ER57))</f>
        <v>0</v>
      </c>
      <c r="ET57" s="29" t="n">
        <f aca="false">COUNTIF(AR57:BL57,"&gt;0")</f>
        <v>0</v>
      </c>
    </row>
    <row r="58" customFormat="false" ht="15" hidden="false" customHeight="false" outlineLevel="0" collapsed="false">
      <c r="A58" s="19" t="n">
        <v>39660</v>
      </c>
      <c r="B58" s="23" t="n">
        <f aca="false">ABS(EMFX_Data!X58-EMFX_Data!Y58)</f>
        <v>0.309696062356076</v>
      </c>
      <c r="C58" s="23" t="n">
        <f aca="false">ABS(EMFX_Data!X58-EMFX_Data!Z58)</f>
        <v>0.180886861066673</v>
      </c>
      <c r="D58" s="23" t="n">
        <f aca="false">ABS(EMFX_Data!X58-EMFX_Data!AA58)</f>
        <v>0.0215982567171702</v>
      </c>
      <c r="E58" s="23" t="n">
        <f aca="false">ABS(EMFX_Data!X58-EMFX_Data!AB58)</f>
        <v>0.0281655930127247</v>
      </c>
      <c r="F58" s="23" t="n">
        <f aca="false">ABS(EMFX_Data!X58-EMFX_Data!AC58)</f>
        <v>0.145730686395785</v>
      </c>
      <c r="G58" s="23" t="n">
        <f aca="false">ABS(EMFX_Data!X58-EMFX_Data!AD58)</f>
        <v>0.105380963167197</v>
      </c>
      <c r="H58" s="23" t="n">
        <f aca="false">ABS(EMFX_Data!Y58-EMFX_Data!Z58)</f>
        <v>0.490582923422749</v>
      </c>
      <c r="I58" s="23" t="n">
        <f aca="false">ABS(EMFX_Data!Y58-EMFX_Data!AA58)</f>
        <v>0.288097805638905</v>
      </c>
      <c r="J58" s="23" t="n">
        <f aca="false">ABS(EMFX_Data!Y58-EMFX_Data!AB58)</f>
        <v>0.281530469343351</v>
      </c>
      <c r="K58" s="23" t="n">
        <f aca="false">ABS(EMFX_Data!Y58-EMFX_Data!AC58)</f>
        <v>0.163965375960291</v>
      </c>
      <c r="L58" s="23" t="n">
        <f aca="false">ABS(EMFX_Data!Y58-EMFX_Data!AD58)</f>
        <v>0.204315099188879</v>
      </c>
      <c r="M58" s="23" t="n">
        <f aca="false">ABS(EMFX_Data!Z58-EMFX_Data!AA58)</f>
        <v>0.202485117783843</v>
      </c>
      <c r="N58" s="23" t="n">
        <f aca="false">ABS(EMFX_Data!Z58-EMFX_Data!AB58)</f>
        <v>0.209052454079398</v>
      </c>
      <c r="O58" s="23" t="n">
        <f aca="false">ABS(EMFX_Data!Z58-EMFX_Data!AC58)</f>
        <v>0.326617547462458</v>
      </c>
      <c r="P58" s="23" t="n">
        <f aca="false">ABS(EMFX_Data!Z58-EMFX_Data!AD58)</f>
        <v>0.28626782423387</v>
      </c>
      <c r="Q58" s="23" t="n">
        <f aca="false">ABS(EMFX_Data!AA58-EMFX_Data!AB58)</f>
        <v>0.0065673362955545</v>
      </c>
      <c r="R58" s="23" t="n">
        <f aca="false">ABS(EMFX_Data!AA58-EMFX_Data!AC58)</f>
        <v>0.124132429678615</v>
      </c>
      <c r="S58" s="23" t="n">
        <f aca="false">ABS(EMFX_Data!AA58-EMFX_Data!AD58)</f>
        <v>0.0837827064500267</v>
      </c>
      <c r="T58" s="23" t="n">
        <f aca="false">ABS(EMFX_Data!AB58-EMFX_Data!AC58)</f>
        <v>0.11756509338306</v>
      </c>
      <c r="U58" s="23" t="n">
        <f aca="false">ABS(EMFX_Data!AB58-EMFX_Data!AD58)</f>
        <v>0.0772153701544722</v>
      </c>
      <c r="V58" s="23" t="n">
        <f aca="false">ABS(EMFX_Data!AC58-EMFX_Data!AD58)</f>
        <v>0.0403497232285881</v>
      </c>
      <c r="W58" s="26" t="str">
        <f aca="false">IF(ROW()&lt;4+MinObs-1,"",IFERROR((B58-AVERAGE(B$4:B58))/STDEV(B$4:B58),""))</f>
        <v/>
      </c>
      <c r="X58" s="26" t="str">
        <f aca="false">IF(ROW()&lt;4+MinObs-1,"",IFERROR((C58-AVERAGE(C$4:C58))/STDEV(C$4:C58),""))</f>
        <v/>
      </c>
      <c r="Y58" s="26" t="str">
        <f aca="false">IF(ROW()&lt;4+MinObs-1,"",IFERROR((D58-AVERAGE(D$4:D58))/STDEV(D$4:D58),""))</f>
        <v/>
      </c>
      <c r="Z58" s="26" t="str">
        <f aca="false">IF(ROW()&lt;4+MinObs-1,"",IFERROR((E58-AVERAGE(E$4:E58))/STDEV(E$4:E58),""))</f>
        <v/>
      </c>
      <c r="AA58" s="26" t="str">
        <f aca="false">IF(ROW()&lt;4+MinObs-1,"",IFERROR((F58-AVERAGE(F$4:F58))/STDEV(F$4:F58),""))</f>
        <v/>
      </c>
      <c r="AB58" s="26" t="str">
        <f aca="false">IF(ROW()&lt;4+MinObs-1,"",IFERROR((G58-AVERAGE(G$4:G58))/STDEV(G$4:G58),""))</f>
        <v/>
      </c>
      <c r="AC58" s="26" t="str">
        <f aca="false">IF(ROW()&lt;4+MinObs-1,"",IFERROR((H58-AVERAGE(H$4:H58))/STDEV(H$4:H58),""))</f>
        <v/>
      </c>
      <c r="AD58" s="26" t="str">
        <f aca="false">IF(ROW()&lt;4+MinObs-1,"",IFERROR((I58-AVERAGE(I$4:I58))/STDEV(I$4:I58),""))</f>
        <v/>
      </c>
      <c r="AE58" s="26" t="str">
        <f aca="false">IF(ROW()&lt;4+MinObs-1,"",IFERROR((J58-AVERAGE(J$4:J58))/STDEV(J$4:J58),""))</f>
        <v/>
      </c>
      <c r="AF58" s="26" t="str">
        <f aca="false">IF(ROW()&lt;4+MinObs-1,"",IFERROR((K58-AVERAGE(K$4:K58))/STDEV(K$4:K58),""))</f>
        <v/>
      </c>
      <c r="AG58" s="26" t="str">
        <f aca="false">IF(ROW()&lt;4+MinObs-1,"",IFERROR((L58-AVERAGE(L$4:L58))/STDEV(L$4:L58),""))</f>
        <v/>
      </c>
      <c r="AH58" s="26" t="str">
        <f aca="false">IF(ROW()&lt;4+MinObs-1,"",IFERROR((M58-AVERAGE(M$4:M58))/STDEV(M$4:M58),""))</f>
        <v/>
      </c>
      <c r="AI58" s="26" t="str">
        <f aca="false">IF(ROW()&lt;4+MinObs-1,"",IFERROR((N58-AVERAGE(N$4:N58))/STDEV(N$4:N58),""))</f>
        <v/>
      </c>
      <c r="AJ58" s="26" t="str">
        <f aca="false">IF(ROW()&lt;4+MinObs-1,"",IFERROR((O58-AVERAGE(O$4:O58))/STDEV(O$4:O58),""))</f>
        <v/>
      </c>
      <c r="AK58" s="26" t="str">
        <f aca="false">IF(ROW()&lt;4+MinObs-1,"",IFERROR((P58-AVERAGE(P$4:P58))/STDEV(P$4:P58),""))</f>
        <v/>
      </c>
      <c r="AL58" s="26" t="str">
        <f aca="false">IF(ROW()&lt;4+MinObs-1,"",IFERROR((Q58-AVERAGE(Q$4:Q58))/STDEV(Q$4:Q58),""))</f>
        <v/>
      </c>
      <c r="AM58" s="26" t="str">
        <f aca="false">IF(ROW()&lt;4+MinObs-1,"",IFERROR((R58-AVERAGE(R$4:R58))/STDEV(R$4:R58),""))</f>
        <v/>
      </c>
      <c r="AN58" s="26" t="str">
        <f aca="false">IF(ROW()&lt;4+MinObs-1,"",IFERROR((S58-AVERAGE(S$4:S58))/STDEV(S$4:S58),""))</f>
        <v/>
      </c>
      <c r="AO58" s="26" t="str">
        <f aca="false">IF(ROW()&lt;4+MinObs-1,"",IFERROR((T58-AVERAGE(T$4:T58))/STDEV(T$4:T58),""))</f>
        <v/>
      </c>
      <c r="AP58" s="26" t="str">
        <f aca="false">IF(ROW()&lt;4+MinObs-1,"",IFERROR((U58-AVERAGE(U$4:U58))/STDEV(U$4:U58),""))</f>
        <v/>
      </c>
      <c r="AQ58" s="26" t="str">
        <f aca="false">IF(ROW()&lt;4+MinObs-1,"",IFERROR((V58-AVERAGE(V$4:V58))/STDEV(V$4:V58),""))</f>
        <v/>
      </c>
      <c r="AR58" s="26" t="n">
        <f aca="false">IF(W58="",0,IF(W58&gt;=z4,w4,IF(W58&gt;=z3,w3,IF(W58&gt;=zEntry,w2,IF(AND(W58&gt;=ExitZ,AR57&gt;0),w2,0)))))</f>
        <v>0</v>
      </c>
      <c r="AS58" s="26" t="n">
        <f aca="false">IF(X58="",0,IF(X58&gt;=z4,w4,IF(X58&gt;=z3,w3,IF(X58&gt;=zEntry,w2,IF(AND(X58&gt;=ExitZ,AS57&gt;0),w2,0)))))</f>
        <v>0</v>
      </c>
      <c r="AT58" s="26" t="n">
        <f aca="false">IF(Y58="",0,IF(Y58&gt;=z4,w4,IF(Y58&gt;=z3,w3,IF(Y58&gt;=zEntry,w2,IF(AND(Y58&gt;=ExitZ,AT57&gt;0),w2,0)))))</f>
        <v>0</v>
      </c>
      <c r="AU58" s="26" t="n">
        <f aca="false">IF(Z58="",0,IF(Z58&gt;=z4,w4,IF(Z58&gt;=z3,w3,IF(Z58&gt;=zEntry,w2,IF(AND(Z58&gt;=ExitZ,AU57&gt;0),w2,0)))))</f>
        <v>0</v>
      </c>
      <c r="AV58" s="26" t="n">
        <f aca="false">IF(AA58="",0,IF(AA58&gt;=z4,w4,IF(AA58&gt;=z3,w3,IF(AA58&gt;=zEntry,w2,IF(AND(AA58&gt;=ExitZ,AV57&gt;0),w2,0)))))</f>
        <v>0</v>
      </c>
      <c r="AW58" s="26" t="n">
        <f aca="false">IF(AB58="",0,IF(AB58&gt;=z4,w4,IF(AB58&gt;=z3,w3,IF(AB58&gt;=zEntry,w2,IF(AND(AB58&gt;=ExitZ,AW57&gt;0),w2,0)))))</f>
        <v>0</v>
      </c>
      <c r="AX58" s="26" t="n">
        <f aca="false">IF(AC58="",0,IF(AC58&gt;=z4,w4,IF(AC58&gt;=z3,w3,IF(AC58&gt;=zEntry,w2,IF(AND(AC58&gt;=ExitZ,AX57&gt;0),w2,0)))))</f>
        <v>0</v>
      </c>
      <c r="AY58" s="26" t="n">
        <f aca="false">IF(AD58="",0,IF(AD58&gt;=z4,w4,IF(AD58&gt;=z3,w3,IF(AD58&gt;=zEntry,w2,IF(AND(AD58&gt;=ExitZ,AY57&gt;0),w2,0)))))</f>
        <v>0</v>
      </c>
      <c r="AZ58" s="26" t="n">
        <f aca="false">IF(AE58="",0,IF(AE58&gt;=z4,w4,IF(AE58&gt;=z3,w3,IF(AE58&gt;=zEntry,w2,IF(AND(AE58&gt;=ExitZ,AZ57&gt;0),w2,0)))))</f>
        <v>0</v>
      </c>
      <c r="BA58" s="26" t="n">
        <f aca="false">IF(AF58="",0,IF(AF58&gt;=z4,w4,IF(AF58&gt;=z3,w3,IF(AF58&gt;=zEntry,w2,IF(AND(AF58&gt;=ExitZ,BA57&gt;0),w2,0)))))</f>
        <v>0</v>
      </c>
      <c r="BB58" s="26" t="n">
        <f aca="false">IF(AG58="",0,IF(AG58&gt;=z4,w4,IF(AG58&gt;=z3,w3,IF(AG58&gt;=zEntry,w2,IF(AND(AG58&gt;=ExitZ,BB57&gt;0),w2,0)))))</f>
        <v>0</v>
      </c>
      <c r="BC58" s="26" t="n">
        <f aca="false">IF(AH58="",0,IF(AH58&gt;=z4,w4,IF(AH58&gt;=z3,w3,IF(AH58&gt;=zEntry,w2,IF(AND(AH58&gt;=ExitZ,BC57&gt;0),w2,0)))))</f>
        <v>0</v>
      </c>
      <c r="BD58" s="26" t="n">
        <f aca="false">IF(AI58="",0,IF(AI58&gt;=z4,w4,IF(AI58&gt;=z3,w3,IF(AI58&gt;=zEntry,w2,IF(AND(AI58&gt;=ExitZ,BD57&gt;0),w2,0)))))</f>
        <v>0</v>
      </c>
      <c r="BE58" s="26" t="n">
        <f aca="false">IF(AJ58="",0,IF(AJ58&gt;=z4,w4,IF(AJ58&gt;=z3,w3,IF(AJ58&gt;=zEntry,w2,IF(AND(AJ58&gt;=ExitZ,BE57&gt;0),w2,0)))))</f>
        <v>0</v>
      </c>
      <c r="BF58" s="26" t="n">
        <f aca="false">IF(AK58="",0,IF(AK58&gt;=z4,w4,IF(AK58&gt;=z3,w3,IF(AK58&gt;=zEntry,w2,IF(AND(AK58&gt;=ExitZ,BF57&gt;0),w2,0)))))</f>
        <v>0</v>
      </c>
      <c r="BG58" s="26" t="n">
        <f aca="false">IF(AL58="",0,IF(AL58&gt;=z4,w4,IF(AL58&gt;=z3,w3,IF(AL58&gt;=zEntry,w2,IF(AND(AL58&gt;=ExitZ,BG57&gt;0),w2,0)))))</f>
        <v>0</v>
      </c>
      <c r="BH58" s="26" t="n">
        <f aca="false">IF(AM58="",0,IF(AM58&gt;=z4,w4,IF(AM58&gt;=z3,w3,IF(AM58&gt;=zEntry,w2,IF(AND(AM58&gt;=ExitZ,BH57&gt;0),w2,0)))))</f>
        <v>0</v>
      </c>
      <c r="BI58" s="26" t="n">
        <f aca="false">IF(AN58="",0,IF(AN58&gt;=z4,w4,IF(AN58&gt;=z3,w3,IF(AN58&gt;=zEntry,w2,IF(AND(AN58&gt;=ExitZ,BI57&gt;0),w2,0)))))</f>
        <v>0</v>
      </c>
      <c r="BJ58" s="26" t="n">
        <f aca="false">IF(AO58="",0,IF(AO58&gt;=z4,w4,IF(AO58&gt;=z3,w3,IF(AO58&gt;=zEntry,w2,IF(AND(AO58&gt;=ExitZ,BJ57&gt;0),w2,0)))))</f>
        <v>0</v>
      </c>
      <c r="BK58" s="26" t="n">
        <f aca="false">IF(AP58="",0,IF(AP58&gt;=z4,w4,IF(AP58&gt;=z3,w3,IF(AP58&gt;=zEntry,w2,IF(AND(AP58&gt;=ExitZ,BK57&gt;0),w2,0)))))</f>
        <v>0</v>
      </c>
      <c r="BL58" s="26" t="n">
        <f aca="false">IF(AQ58="",0,IF(AQ58&gt;=z4,w4,IF(AQ58&gt;=z3,w3,IF(AQ58&gt;=zEntry,w2,IF(AND(AQ58&gt;=ExitZ,BL57&gt;0),w2,0)))))</f>
        <v>0</v>
      </c>
      <c r="BM58" s="23" t="n">
        <f aca="false">IF(EMFX_Data!X57&gt;=EMFX_Data!Y57,EMFX_Data!AE58-EMFX_Data!AF58,EMFX_Data!AF58-EMFX_Data!AE58)</f>
        <v>-0.00494642085425263</v>
      </c>
      <c r="BN58" s="23" t="n">
        <f aca="false">IF(EMFX_Data!X57&gt;=EMFX_Data!Z57,EMFX_Data!AE58-EMFX_Data!AG58,EMFX_Data!AG58-EMFX_Data!AE58)</f>
        <v>-0.0606797860409614</v>
      </c>
      <c r="BO58" s="23" t="n">
        <f aca="false">IF(EMFX_Data!X57&gt;=EMFX_Data!AA57,EMFX_Data!AE58-EMFX_Data!AH58,EMFX_Data!AH58-EMFX_Data!AE58)</f>
        <v>0.039503394730551</v>
      </c>
      <c r="BP58" s="23" t="n">
        <f aca="false">IF(EMFX_Data!X57&gt;=EMFX_Data!AB57,EMFX_Data!AE58-EMFX_Data!AI58,EMFX_Data!AI58-EMFX_Data!AE58)</f>
        <v>0.0543733346699277</v>
      </c>
      <c r="BQ58" s="23" t="n">
        <f aca="false">IF(EMFX_Data!X57&gt;=EMFX_Data!AC57,EMFX_Data!AE58-EMFX_Data!AJ58,EMFX_Data!AJ58-EMFX_Data!AE58)</f>
        <v>-0.0212431463166751</v>
      </c>
      <c r="BR58" s="23" t="n">
        <f aca="false">IF(EMFX_Data!X57&gt;=EMFX_Data!AD57,EMFX_Data!AE58-EMFX_Data!AK58,EMFX_Data!AK58-EMFX_Data!AE58)</f>
        <v>0.0625888798789868</v>
      </c>
      <c r="BS58" s="23" t="n">
        <f aca="false">IF(EMFX_Data!Y57&gt;=EMFX_Data!Z57,EMFX_Data!AF58-EMFX_Data!AG58,EMFX_Data!AG58-EMFX_Data!AF58)</f>
        <v>-0.0656262068952141</v>
      </c>
      <c r="BT58" s="23" t="n">
        <f aca="false">IF(EMFX_Data!Y57&gt;=EMFX_Data!AA57,EMFX_Data!AF58-EMFX_Data!AH58,EMFX_Data!AH58-EMFX_Data!AF58)</f>
        <v>-0.0444498155848036</v>
      </c>
      <c r="BU58" s="23" t="n">
        <f aca="false">IF(EMFX_Data!Y57&gt;=EMFX_Data!AB57,EMFX_Data!AF58-EMFX_Data!AI58,EMFX_Data!AI58-EMFX_Data!AF58)</f>
        <v>-0.0593197555241804</v>
      </c>
      <c r="BV58" s="23" t="n">
        <f aca="false">IF(EMFX_Data!Y57&gt;=EMFX_Data!AC57,EMFX_Data!AF58-EMFX_Data!AJ58,EMFX_Data!AJ58-EMFX_Data!AF58)</f>
        <v>0.0162967254624225</v>
      </c>
      <c r="BW58" s="23" t="n">
        <f aca="false">IF(EMFX_Data!Y57&gt;=EMFX_Data!AD57,EMFX_Data!AF58-EMFX_Data!AK58,EMFX_Data!AK58-EMFX_Data!AF58)</f>
        <v>-0.0675353007332395</v>
      </c>
      <c r="BX58" s="23" t="n">
        <f aca="false">IF(EMFX_Data!Z57&gt;=EMFX_Data!AA57,EMFX_Data!AG58-EMFX_Data!AH58,EMFX_Data!AH58-EMFX_Data!AG58)</f>
        <v>-0.0211763913104104</v>
      </c>
      <c r="BY58" s="23" t="n">
        <f aca="false">IF(EMFX_Data!Z57&gt;=EMFX_Data!AB57,EMFX_Data!AG58-EMFX_Data!AI58,EMFX_Data!AI58-EMFX_Data!AG58)</f>
        <v>-0.00630645137103369</v>
      </c>
      <c r="BZ58" s="23" t="n">
        <f aca="false">IF(EMFX_Data!Z57&gt;=EMFX_Data!AC57,EMFX_Data!AG58-EMFX_Data!AJ58,EMFX_Data!AJ58-EMFX_Data!AG58)</f>
        <v>-0.0819229323576365</v>
      </c>
      <c r="CA58" s="23" t="n">
        <f aca="false">IF(EMFX_Data!Z57&gt;=EMFX_Data!AD57,EMFX_Data!AG58-EMFX_Data!AK58,EMFX_Data!AK58-EMFX_Data!AG58)</f>
        <v>0.00190909383802541</v>
      </c>
      <c r="CB58" s="23" t="n">
        <f aca="false">IF(EMFX_Data!AA57&gt;=EMFX_Data!AB57,EMFX_Data!AH58-EMFX_Data!AI58,EMFX_Data!AI58-EMFX_Data!AH58)</f>
        <v>0.0148699399393767</v>
      </c>
      <c r="CC58" s="23" t="n">
        <f aca="false">IF(EMFX_Data!AA57&gt;=EMFX_Data!AC57,EMFX_Data!AH58-EMFX_Data!AJ58,EMFX_Data!AJ58-EMFX_Data!AH58)</f>
        <v>-0.0607465410472261</v>
      </c>
      <c r="CD58" s="23" t="n">
        <f aca="false">IF(EMFX_Data!AA57&gt;=EMFX_Data!AD57,EMFX_Data!AH58-EMFX_Data!AK58,EMFX_Data!AK58-EMFX_Data!AH58)</f>
        <v>0.0230854851484358</v>
      </c>
      <c r="CE58" s="23" t="n">
        <f aca="false">IF(EMFX_Data!AB57&gt;=EMFX_Data!AC57,EMFX_Data!AI58-EMFX_Data!AJ58,EMFX_Data!AJ58-EMFX_Data!AI58)</f>
        <v>-0.0756164809866028</v>
      </c>
      <c r="CF58" s="23" t="n">
        <f aca="false">IF(EMFX_Data!AB57&gt;=EMFX_Data!AD57,EMFX_Data!AI58-EMFX_Data!AK58,EMFX_Data!AK58-EMFX_Data!AI58)</f>
        <v>0.0082155452090591</v>
      </c>
      <c r="CG58" s="23" t="n">
        <f aca="false">IF(EMFX_Data!AC57&gt;=EMFX_Data!AD57,EMFX_Data!AJ58-EMFX_Data!AK58,EMFX_Data!AK58-EMFX_Data!AJ58)</f>
        <v>0.0838320261956619</v>
      </c>
      <c r="CH58" s="27" t="n">
        <f aca="false">IF(ROW()&lt;4+VolLB,"",STDEV(INDEX($BM:$BM,ROW()-VolLB+1):INDEX($BM:$BM,ROW()))*SQRT(12))</f>
        <v>0.178766016617331</v>
      </c>
      <c r="CI58" s="27" t="n">
        <f aca="false">IF(ROW()&lt;4+VolLB,"",STDEV(INDEX($BN:$BN,ROW()-VolLB+1):INDEX($BN:$BN,ROW()))*SQRT(12))</f>
        <v>0.187791712281087</v>
      </c>
      <c r="CJ58" s="27" t="n">
        <f aca="false">IF(ROW()&lt;4+VolLB,"",STDEV(INDEX($BO:$BO,ROW()-VolLB+1):INDEX($BO:$BO,ROW()))*SQRT(12))</f>
        <v>0.16203319897948</v>
      </c>
      <c r="CK58" s="27" t="n">
        <f aca="false">IF(ROW()&lt;4+VolLB,"",STDEV(INDEX($BP:$BP,ROW()-VolLB+1):INDEX($BP:$BP,ROW()))*SQRT(12))</f>
        <v>0.19099813140427</v>
      </c>
      <c r="CL58" s="27" t="n">
        <f aca="false">IF(ROW()&lt;4+VolLB,"",STDEV(INDEX($BQ:$BQ,ROW()-VolLB+1):INDEX($BQ:$BQ,ROW()))*SQRT(12))</f>
        <v>0.145773505913995</v>
      </c>
      <c r="CM58" s="27" t="n">
        <f aca="false">IF(ROW()&lt;4+VolLB,"",STDEV(INDEX($BR:$BR,ROW()-VolLB+1):INDEX($BR:$BR,ROW()))*SQRT(12))</f>
        <v>0.201862119271336</v>
      </c>
      <c r="CN58" s="27" t="n">
        <f aca="false">IF(ROW()&lt;4+VolLB,"",STDEV(INDEX($BS:$BS,ROW()-VolLB+1):INDEX($BS:$BS,ROW()))*SQRT(12))</f>
        <v>0.189959277670094</v>
      </c>
      <c r="CO58" s="27" t="n">
        <f aca="false">IF(ROW()&lt;4+VolLB,"",STDEV(INDEX($BT:$BT,ROW()-VolLB+1):INDEX($BT:$BT,ROW()))*SQRT(12))</f>
        <v>0.133527804971247</v>
      </c>
      <c r="CP58" s="27" t="n">
        <f aca="false">IF(ROW()&lt;4+VolLB,"",STDEV(INDEX($BU:$BU,ROW()-VolLB+1):INDEX($BU:$BU,ROW()))*SQRT(12))</f>
        <v>0.159613449576438</v>
      </c>
      <c r="CQ58" s="27" t="n">
        <f aca="false">IF(ROW()&lt;4+VolLB,"",STDEV(INDEX($BV:$BV,ROW()-VolLB+1):INDEX($BV:$BV,ROW()))*SQRT(12))</f>
        <v>0.150574010442668</v>
      </c>
      <c r="CR58" s="27" t="n">
        <f aca="false">IF(ROW()&lt;4+VolLB,"",STDEV(INDEX($BW:$BW,ROW()-VolLB+1):INDEX($BW:$BW,ROW()))*SQRT(12))</f>
        <v>0.147814982710191</v>
      </c>
      <c r="CS58" s="27" t="n">
        <f aca="false">IF(ROW()&lt;4+VolLB,"",STDEV(INDEX($BX:$BX,ROW()-VolLB+1):INDEX($BX:$BX,ROW()))*SQRT(12))</f>
        <v>0.169067580419027</v>
      </c>
      <c r="CT58" s="27" t="n">
        <f aca="false">IF(ROW()&lt;4+VolLB,"",STDEV(INDEX($BY:$BY,ROW()-VolLB+1):INDEX($BY:$BY,ROW()))*SQRT(12))</f>
        <v>0.187123051363077</v>
      </c>
      <c r="CU58" s="27" t="n">
        <f aca="false">IF(ROW()&lt;4+VolLB,"",STDEV(INDEX($BZ:$BZ,ROW()-VolLB+1):INDEX($BZ:$BZ,ROW()))*SQRT(12))</f>
        <v>0.181614974587573</v>
      </c>
      <c r="CV58" s="27" t="n">
        <f aca="false">IF(ROW()&lt;4+VolLB,"",STDEV(INDEX($CA:$CA,ROW()-VolLB+1):INDEX($CA:$CA,ROW()))*SQRT(12))</f>
        <v>0.194562686035005</v>
      </c>
      <c r="CW58" s="27" t="n">
        <f aca="false">IF(ROW()&lt;4+VolLB,"",STDEV(INDEX($CB:$CB,ROW()-VolLB+1):INDEX($CB:$CB,ROW()))*SQRT(12))</f>
        <v>0.158177940092748</v>
      </c>
      <c r="CX58" s="27" t="n">
        <f aca="false">IF(ROW()&lt;4+VolLB,"",STDEV(INDEX($CC:$CC,ROW()-VolLB+1):INDEX($CC:$CC,ROW()))*SQRT(12))</f>
        <v>0.151134736878718</v>
      </c>
      <c r="CY58" s="27" t="n">
        <f aca="false">IF(ROW()&lt;4+VolLB,"",STDEV(INDEX($CD:$CD,ROW()-VolLB+1):INDEX($CD:$CD,ROW()))*SQRT(12))</f>
        <v>0.14870768544871</v>
      </c>
      <c r="CZ58" s="27" t="n">
        <f aca="false">IF(ROW()&lt;4+VolLB,"",STDEV(INDEX($CE:$CE,ROW()-VolLB+1):INDEX($CE:$CE,ROW()))*SQRT(12))</f>
        <v>0.176731916274291</v>
      </c>
      <c r="DA58" s="27" t="n">
        <f aca="false">IF(ROW()&lt;4+VolLB,"",STDEV(INDEX($CF:$CF,ROW()-VolLB+1):INDEX($CF:$CF,ROW()))*SQRT(12))</f>
        <v>0.150475430696215</v>
      </c>
      <c r="DB58" s="27" t="n">
        <f aca="false">IF(ROW()&lt;4+VolLB,"",STDEV(INDEX($CG:$CG,ROW()-VolLB+1):INDEX($CG:$CG,ROW()))*SQRT(12))</f>
        <v>0.157841347517776</v>
      </c>
      <c r="DC58" s="26" t="n">
        <f aca="false">IF(OR(AR58=0,CH58="",CH58=0),0,AR58*MIN(MaxScal,TgtVol/CH58))</f>
        <v>0</v>
      </c>
      <c r="DD58" s="26" t="n">
        <f aca="false">IF(OR(AS58=0,CI58="",CI58=0),0,AS58*MIN(MaxScal,TgtVol/CI58))</f>
        <v>0</v>
      </c>
      <c r="DE58" s="26" t="n">
        <f aca="false">IF(OR(AT58=0,CJ58="",CJ58=0),0,AT58*MIN(MaxScal,TgtVol/CJ58))</f>
        <v>0</v>
      </c>
      <c r="DF58" s="26" t="n">
        <f aca="false">IF(OR(AU58=0,CK58="",CK58=0),0,AU58*MIN(MaxScal,TgtVol/CK58))</f>
        <v>0</v>
      </c>
      <c r="DG58" s="26" t="n">
        <f aca="false">IF(OR(AV58=0,CL58="",CL58=0),0,AV58*MIN(MaxScal,TgtVol/CL58))</f>
        <v>0</v>
      </c>
      <c r="DH58" s="26" t="n">
        <f aca="false">IF(OR(AW58=0,CM58="",CM58=0),0,AW58*MIN(MaxScal,TgtVol/CM58))</f>
        <v>0</v>
      </c>
      <c r="DI58" s="26" t="n">
        <f aca="false">IF(OR(AX58=0,CN58="",CN58=0),0,AX58*MIN(MaxScal,TgtVol/CN58))</f>
        <v>0</v>
      </c>
      <c r="DJ58" s="26" t="n">
        <f aca="false">IF(OR(AY58=0,CO58="",CO58=0),0,AY58*MIN(MaxScal,TgtVol/CO58))</f>
        <v>0</v>
      </c>
      <c r="DK58" s="26" t="n">
        <f aca="false">IF(OR(AZ58=0,CP58="",CP58=0),0,AZ58*MIN(MaxScal,TgtVol/CP58))</f>
        <v>0</v>
      </c>
      <c r="DL58" s="26" t="n">
        <f aca="false">IF(OR(BA58=0,CQ58="",CQ58=0),0,BA58*MIN(MaxScal,TgtVol/CQ58))</f>
        <v>0</v>
      </c>
      <c r="DM58" s="26" t="n">
        <f aca="false">IF(OR(BB58=0,CR58="",CR58=0),0,BB58*MIN(MaxScal,TgtVol/CR58))</f>
        <v>0</v>
      </c>
      <c r="DN58" s="26" t="n">
        <f aca="false">IF(OR(BC58=0,CS58="",CS58=0),0,BC58*MIN(MaxScal,TgtVol/CS58))</f>
        <v>0</v>
      </c>
      <c r="DO58" s="26" t="n">
        <f aca="false">IF(OR(BD58=0,CT58="",CT58=0),0,BD58*MIN(MaxScal,TgtVol/CT58))</f>
        <v>0</v>
      </c>
      <c r="DP58" s="26" t="n">
        <f aca="false">IF(OR(BE58=0,CU58="",CU58=0),0,BE58*MIN(MaxScal,TgtVol/CU58))</f>
        <v>0</v>
      </c>
      <c r="DQ58" s="26" t="n">
        <f aca="false">IF(OR(BF58=0,CV58="",CV58=0),0,BF58*MIN(MaxScal,TgtVol/CV58))</f>
        <v>0</v>
      </c>
      <c r="DR58" s="26" t="n">
        <f aca="false">IF(OR(BG58=0,CW58="",CW58=0),0,BG58*MIN(MaxScal,TgtVol/CW58))</f>
        <v>0</v>
      </c>
      <c r="DS58" s="26" t="n">
        <f aca="false">IF(OR(BH58=0,CX58="",CX58=0),0,BH58*MIN(MaxScal,TgtVol/CX58))</f>
        <v>0</v>
      </c>
      <c r="DT58" s="26" t="n">
        <f aca="false">IF(OR(BI58=0,CY58="",CY58=0),0,BI58*MIN(MaxScal,TgtVol/CY58))</f>
        <v>0</v>
      </c>
      <c r="DU58" s="26" t="n">
        <f aca="false">IF(OR(BJ58=0,CZ58="",CZ58=0),0,BJ58*MIN(MaxScal,TgtVol/CZ58))</f>
        <v>0</v>
      </c>
      <c r="DV58" s="26" t="n">
        <f aca="false">IF(OR(BK58=0,DA58="",DA58=0),0,BK58*MIN(MaxScal,TgtVol/DA58))</f>
        <v>0</v>
      </c>
      <c r="DW58" s="26" t="n">
        <f aca="false">IF(OR(BL58=0,DB58="",DB58=0),0,BL58*MIN(MaxScal,TgtVol/DB58))</f>
        <v>0</v>
      </c>
      <c r="DX58" s="28" t="n">
        <f aca="false">IFERROR(DC57*BM58,"")</f>
        <v>-0</v>
      </c>
      <c r="DY58" s="28" t="n">
        <f aca="false">IFERROR(DD57*BN58,"")</f>
        <v>-0</v>
      </c>
      <c r="DZ58" s="28" t="n">
        <f aca="false">IFERROR(DE57*BO58,"")</f>
        <v>0</v>
      </c>
      <c r="EA58" s="28" t="n">
        <f aca="false">IFERROR(DF57*BP58,"")</f>
        <v>0</v>
      </c>
      <c r="EB58" s="28" t="n">
        <f aca="false">IFERROR(DG57*BQ58,"")</f>
        <v>-0</v>
      </c>
      <c r="EC58" s="28" t="n">
        <f aca="false">IFERROR(DH57*BR58,"")</f>
        <v>0</v>
      </c>
      <c r="ED58" s="28" t="n">
        <f aca="false">IFERROR(DI57*BS58,"")</f>
        <v>-0</v>
      </c>
      <c r="EE58" s="28" t="n">
        <f aca="false">IFERROR(DJ57*BT58,"")</f>
        <v>-0</v>
      </c>
      <c r="EF58" s="28" t="n">
        <f aca="false">IFERROR(DK57*BU58,"")</f>
        <v>-0</v>
      </c>
      <c r="EG58" s="28" t="n">
        <f aca="false">IFERROR(DL57*BV58,"")</f>
        <v>0</v>
      </c>
      <c r="EH58" s="28" t="n">
        <f aca="false">IFERROR(DM57*BW58,"")</f>
        <v>-0</v>
      </c>
      <c r="EI58" s="28" t="n">
        <f aca="false">IFERROR(DN57*BX58,"")</f>
        <v>-0</v>
      </c>
      <c r="EJ58" s="28" t="n">
        <f aca="false">IFERROR(DO57*BY58,"")</f>
        <v>-0</v>
      </c>
      <c r="EK58" s="28" t="n">
        <f aca="false">IFERROR(DP57*BZ58,"")</f>
        <v>-0</v>
      </c>
      <c r="EL58" s="28" t="n">
        <f aca="false">IFERROR(DQ57*CA58,"")</f>
        <v>0</v>
      </c>
      <c r="EM58" s="28" t="n">
        <f aca="false">IFERROR(DR57*CB58,"")</f>
        <v>0</v>
      </c>
      <c r="EN58" s="28" t="n">
        <f aca="false">IFERROR(DS57*CC58,"")</f>
        <v>-0</v>
      </c>
      <c r="EO58" s="28" t="n">
        <f aca="false">IFERROR(DT57*CD58,"")</f>
        <v>0</v>
      </c>
      <c r="EP58" s="28" t="n">
        <f aca="false">IFERROR(DU57*CE58,"")</f>
        <v>-0</v>
      </c>
      <c r="EQ58" s="28" t="n">
        <f aca="false">IFERROR(DV57*CF58,"")</f>
        <v>0</v>
      </c>
      <c r="ER58" s="28" t="n">
        <f aca="false">IFERROR(DW57*CG58,"")</f>
        <v>0</v>
      </c>
      <c r="ES58" s="28" t="n">
        <f aca="false">IF(ROW()=4,"",SUM(DX58:ER58))</f>
        <v>0</v>
      </c>
      <c r="ET58" s="29" t="n">
        <f aca="false">COUNTIF(AR58:BL58,"&gt;0")</f>
        <v>0</v>
      </c>
    </row>
    <row r="59" customFormat="false" ht="15" hidden="false" customHeight="false" outlineLevel="0" collapsed="false">
      <c r="A59" s="19" t="n">
        <v>39691</v>
      </c>
      <c r="B59" s="23" t="n">
        <f aca="false">ABS(EMFX_Data!X59-EMFX_Data!Y59)</f>
        <v>0.270747899146993</v>
      </c>
      <c r="C59" s="23" t="n">
        <f aca="false">ABS(EMFX_Data!X59-EMFX_Data!Z59)</f>
        <v>0.136782626788992</v>
      </c>
      <c r="D59" s="23" t="n">
        <f aca="false">ABS(EMFX_Data!X59-EMFX_Data!AA59)</f>
        <v>0.0273748419639075</v>
      </c>
      <c r="E59" s="23" t="n">
        <f aca="false">ABS(EMFX_Data!X59-EMFX_Data!AB59)</f>
        <v>0.0134424152005828</v>
      </c>
      <c r="F59" s="23" t="n">
        <f aca="false">ABS(EMFX_Data!X59-EMFX_Data!AC59)</f>
        <v>0.0921310492352703</v>
      </c>
      <c r="G59" s="23" t="n">
        <f aca="false">ABS(EMFX_Data!X59-EMFX_Data!AD59)</f>
        <v>0.0780390665843314</v>
      </c>
      <c r="H59" s="23" t="n">
        <f aca="false">ABS(EMFX_Data!Y59-EMFX_Data!Z59)</f>
        <v>0.407530525935985</v>
      </c>
      <c r="I59" s="23" t="n">
        <f aca="false">ABS(EMFX_Data!Y59-EMFX_Data!AA59)</f>
        <v>0.243373057183085</v>
      </c>
      <c r="J59" s="23" t="n">
        <f aca="false">ABS(EMFX_Data!Y59-EMFX_Data!AB59)</f>
        <v>0.25730548394641</v>
      </c>
      <c r="K59" s="23" t="n">
        <f aca="false">ABS(EMFX_Data!Y59-EMFX_Data!AC59)</f>
        <v>0.178616849911722</v>
      </c>
      <c r="L59" s="23" t="n">
        <f aca="false">ABS(EMFX_Data!Y59-EMFX_Data!AD59)</f>
        <v>0.192708832562661</v>
      </c>
      <c r="M59" s="23" t="n">
        <f aca="false">ABS(EMFX_Data!Z59-EMFX_Data!AA59)</f>
        <v>0.1641574687529</v>
      </c>
      <c r="N59" s="23" t="n">
        <f aca="false">ABS(EMFX_Data!Z59-EMFX_Data!AB59)</f>
        <v>0.150225041989575</v>
      </c>
      <c r="O59" s="23" t="n">
        <f aca="false">ABS(EMFX_Data!Z59-EMFX_Data!AC59)</f>
        <v>0.228913676024263</v>
      </c>
      <c r="P59" s="23" t="n">
        <f aca="false">ABS(EMFX_Data!Z59-EMFX_Data!AD59)</f>
        <v>0.214821693373324</v>
      </c>
      <c r="Q59" s="23" t="n">
        <f aca="false">ABS(EMFX_Data!AA59-EMFX_Data!AB59)</f>
        <v>0.0139324267633247</v>
      </c>
      <c r="R59" s="23" t="n">
        <f aca="false">ABS(EMFX_Data!AA59-EMFX_Data!AC59)</f>
        <v>0.0647562072713628</v>
      </c>
      <c r="S59" s="23" t="n">
        <f aca="false">ABS(EMFX_Data!AA59-EMFX_Data!AD59)</f>
        <v>0.0506642246204239</v>
      </c>
      <c r="T59" s="23" t="n">
        <f aca="false">ABS(EMFX_Data!AB59-EMFX_Data!AC59)</f>
        <v>0.0786886340346875</v>
      </c>
      <c r="U59" s="23" t="n">
        <f aca="false">ABS(EMFX_Data!AB59-EMFX_Data!AD59)</f>
        <v>0.0645966513837486</v>
      </c>
      <c r="V59" s="23" t="n">
        <f aca="false">ABS(EMFX_Data!AC59-EMFX_Data!AD59)</f>
        <v>0.0140919826509389</v>
      </c>
      <c r="W59" s="26" t="str">
        <f aca="false">IF(ROW()&lt;4+MinObs-1,"",IFERROR((B59-AVERAGE(B$4:B59))/STDEV(B$4:B59),""))</f>
        <v/>
      </c>
      <c r="X59" s="26" t="str">
        <f aca="false">IF(ROW()&lt;4+MinObs-1,"",IFERROR((C59-AVERAGE(C$4:C59))/STDEV(C$4:C59),""))</f>
        <v/>
      </c>
      <c r="Y59" s="26" t="str">
        <f aca="false">IF(ROW()&lt;4+MinObs-1,"",IFERROR((D59-AVERAGE(D$4:D59))/STDEV(D$4:D59),""))</f>
        <v/>
      </c>
      <c r="Z59" s="26" t="str">
        <f aca="false">IF(ROW()&lt;4+MinObs-1,"",IFERROR((E59-AVERAGE(E$4:E59))/STDEV(E$4:E59),""))</f>
        <v/>
      </c>
      <c r="AA59" s="26" t="str">
        <f aca="false">IF(ROW()&lt;4+MinObs-1,"",IFERROR((F59-AVERAGE(F$4:F59))/STDEV(F$4:F59),""))</f>
        <v/>
      </c>
      <c r="AB59" s="26" t="str">
        <f aca="false">IF(ROW()&lt;4+MinObs-1,"",IFERROR((G59-AVERAGE(G$4:G59))/STDEV(G$4:G59),""))</f>
        <v/>
      </c>
      <c r="AC59" s="26" t="str">
        <f aca="false">IF(ROW()&lt;4+MinObs-1,"",IFERROR((H59-AVERAGE(H$4:H59))/STDEV(H$4:H59),""))</f>
        <v/>
      </c>
      <c r="AD59" s="26" t="str">
        <f aca="false">IF(ROW()&lt;4+MinObs-1,"",IFERROR((I59-AVERAGE(I$4:I59))/STDEV(I$4:I59),""))</f>
        <v/>
      </c>
      <c r="AE59" s="26" t="str">
        <f aca="false">IF(ROW()&lt;4+MinObs-1,"",IFERROR((J59-AVERAGE(J$4:J59))/STDEV(J$4:J59),""))</f>
        <v/>
      </c>
      <c r="AF59" s="26" t="str">
        <f aca="false">IF(ROW()&lt;4+MinObs-1,"",IFERROR((K59-AVERAGE(K$4:K59))/STDEV(K$4:K59),""))</f>
        <v/>
      </c>
      <c r="AG59" s="26" t="str">
        <f aca="false">IF(ROW()&lt;4+MinObs-1,"",IFERROR((L59-AVERAGE(L$4:L59))/STDEV(L$4:L59),""))</f>
        <v/>
      </c>
      <c r="AH59" s="26" t="str">
        <f aca="false">IF(ROW()&lt;4+MinObs-1,"",IFERROR((M59-AVERAGE(M$4:M59))/STDEV(M$4:M59),""))</f>
        <v/>
      </c>
      <c r="AI59" s="26" t="str">
        <f aca="false">IF(ROW()&lt;4+MinObs-1,"",IFERROR((N59-AVERAGE(N$4:N59))/STDEV(N$4:N59),""))</f>
        <v/>
      </c>
      <c r="AJ59" s="26" t="str">
        <f aca="false">IF(ROW()&lt;4+MinObs-1,"",IFERROR((O59-AVERAGE(O$4:O59))/STDEV(O$4:O59),""))</f>
        <v/>
      </c>
      <c r="AK59" s="26" t="str">
        <f aca="false">IF(ROW()&lt;4+MinObs-1,"",IFERROR((P59-AVERAGE(P$4:P59))/STDEV(P$4:P59),""))</f>
        <v/>
      </c>
      <c r="AL59" s="26" t="str">
        <f aca="false">IF(ROW()&lt;4+MinObs-1,"",IFERROR((Q59-AVERAGE(Q$4:Q59))/STDEV(Q$4:Q59),""))</f>
        <v/>
      </c>
      <c r="AM59" s="26" t="str">
        <f aca="false">IF(ROW()&lt;4+MinObs-1,"",IFERROR((R59-AVERAGE(R$4:R59))/STDEV(R$4:R59),""))</f>
        <v/>
      </c>
      <c r="AN59" s="26" t="str">
        <f aca="false">IF(ROW()&lt;4+MinObs-1,"",IFERROR((S59-AVERAGE(S$4:S59))/STDEV(S$4:S59),""))</f>
        <v/>
      </c>
      <c r="AO59" s="26" t="str">
        <f aca="false">IF(ROW()&lt;4+MinObs-1,"",IFERROR((T59-AVERAGE(T$4:T59))/STDEV(T$4:T59),""))</f>
        <v/>
      </c>
      <c r="AP59" s="26" t="str">
        <f aca="false">IF(ROW()&lt;4+MinObs-1,"",IFERROR((U59-AVERAGE(U$4:U59))/STDEV(U$4:U59),""))</f>
        <v/>
      </c>
      <c r="AQ59" s="26" t="str">
        <f aca="false">IF(ROW()&lt;4+MinObs-1,"",IFERROR((V59-AVERAGE(V$4:V59))/STDEV(V$4:V59),""))</f>
        <v/>
      </c>
      <c r="AR59" s="26" t="n">
        <f aca="false">IF(W59="",0,IF(W59&gt;=z4,w4,IF(W59&gt;=z3,w3,IF(W59&gt;=zEntry,w2,IF(AND(W59&gt;=ExitZ,AR58&gt;0),w2,0)))))</f>
        <v>0</v>
      </c>
      <c r="AS59" s="26" t="n">
        <f aca="false">IF(X59="",0,IF(X59&gt;=z4,w4,IF(X59&gt;=z3,w3,IF(X59&gt;=zEntry,w2,IF(AND(X59&gt;=ExitZ,AS58&gt;0),w2,0)))))</f>
        <v>0</v>
      </c>
      <c r="AT59" s="26" t="n">
        <f aca="false">IF(Y59="",0,IF(Y59&gt;=z4,w4,IF(Y59&gt;=z3,w3,IF(Y59&gt;=zEntry,w2,IF(AND(Y59&gt;=ExitZ,AT58&gt;0),w2,0)))))</f>
        <v>0</v>
      </c>
      <c r="AU59" s="26" t="n">
        <f aca="false">IF(Z59="",0,IF(Z59&gt;=z4,w4,IF(Z59&gt;=z3,w3,IF(Z59&gt;=zEntry,w2,IF(AND(Z59&gt;=ExitZ,AU58&gt;0),w2,0)))))</f>
        <v>0</v>
      </c>
      <c r="AV59" s="26" t="n">
        <f aca="false">IF(AA59="",0,IF(AA59&gt;=z4,w4,IF(AA59&gt;=z3,w3,IF(AA59&gt;=zEntry,w2,IF(AND(AA59&gt;=ExitZ,AV58&gt;0),w2,0)))))</f>
        <v>0</v>
      </c>
      <c r="AW59" s="26" t="n">
        <f aca="false">IF(AB59="",0,IF(AB59&gt;=z4,w4,IF(AB59&gt;=z3,w3,IF(AB59&gt;=zEntry,w2,IF(AND(AB59&gt;=ExitZ,AW58&gt;0),w2,0)))))</f>
        <v>0</v>
      </c>
      <c r="AX59" s="26" t="n">
        <f aca="false">IF(AC59="",0,IF(AC59&gt;=z4,w4,IF(AC59&gt;=z3,w3,IF(AC59&gt;=zEntry,w2,IF(AND(AC59&gt;=ExitZ,AX58&gt;0),w2,0)))))</f>
        <v>0</v>
      </c>
      <c r="AY59" s="26" t="n">
        <f aca="false">IF(AD59="",0,IF(AD59&gt;=z4,w4,IF(AD59&gt;=z3,w3,IF(AD59&gt;=zEntry,w2,IF(AND(AD59&gt;=ExitZ,AY58&gt;0),w2,0)))))</f>
        <v>0</v>
      </c>
      <c r="AZ59" s="26" t="n">
        <f aca="false">IF(AE59="",0,IF(AE59&gt;=z4,w4,IF(AE59&gt;=z3,w3,IF(AE59&gt;=zEntry,w2,IF(AND(AE59&gt;=ExitZ,AZ58&gt;0),w2,0)))))</f>
        <v>0</v>
      </c>
      <c r="BA59" s="26" t="n">
        <f aca="false">IF(AF59="",0,IF(AF59&gt;=z4,w4,IF(AF59&gt;=z3,w3,IF(AF59&gt;=zEntry,w2,IF(AND(AF59&gt;=ExitZ,BA58&gt;0),w2,0)))))</f>
        <v>0</v>
      </c>
      <c r="BB59" s="26" t="n">
        <f aca="false">IF(AG59="",0,IF(AG59&gt;=z4,w4,IF(AG59&gt;=z3,w3,IF(AG59&gt;=zEntry,w2,IF(AND(AG59&gt;=ExitZ,BB58&gt;0),w2,0)))))</f>
        <v>0</v>
      </c>
      <c r="BC59" s="26" t="n">
        <f aca="false">IF(AH59="",0,IF(AH59&gt;=z4,w4,IF(AH59&gt;=z3,w3,IF(AH59&gt;=zEntry,w2,IF(AND(AH59&gt;=ExitZ,BC58&gt;0),w2,0)))))</f>
        <v>0</v>
      </c>
      <c r="BD59" s="26" t="n">
        <f aca="false">IF(AI59="",0,IF(AI59&gt;=z4,w4,IF(AI59&gt;=z3,w3,IF(AI59&gt;=zEntry,w2,IF(AND(AI59&gt;=ExitZ,BD58&gt;0),w2,0)))))</f>
        <v>0</v>
      </c>
      <c r="BE59" s="26" t="n">
        <f aca="false">IF(AJ59="",0,IF(AJ59&gt;=z4,w4,IF(AJ59&gt;=z3,w3,IF(AJ59&gt;=zEntry,w2,IF(AND(AJ59&gt;=ExitZ,BE58&gt;0),w2,0)))))</f>
        <v>0</v>
      </c>
      <c r="BF59" s="26" t="n">
        <f aca="false">IF(AK59="",0,IF(AK59&gt;=z4,w4,IF(AK59&gt;=z3,w3,IF(AK59&gt;=zEntry,w2,IF(AND(AK59&gt;=ExitZ,BF58&gt;0),w2,0)))))</f>
        <v>0</v>
      </c>
      <c r="BG59" s="26" t="n">
        <f aca="false">IF(AL59="",0,IF(AL59&gt;=z4,w4,IF(AL59&gt;=z3,w3,IF(AL59&gt;=zEntry,w2,IF(AND(AL59&gt;=ExitZ,BG58&gt;0),w2,0)))))</f>
        <v>0</v>
      </c>
      <c r="BH59" s="26" t="n">
        <f aca="false">IF(AM59="",0,IF(AM59&gt;=z4,w4,IF(AM59&gt;=z3,w3,IF(AM59&gt;=zEntry,w2,IF(AND(AM59&gt;=ExitZ,BH58&gt;0),w2,0)))))</f>
        <v>0</v>
      </c>
      <c r="BI59" s="26" t="n">
        <f aca="false">IF(AN59="",0,IF(AN59&gt;=z4,w4,IF(AN59&gt;=z3,w3,IF(AN59&gt;=zEntry,w2,IF(AND(AN59&gt;=ExitZ,BI58&gt;0),w2,0)))))</f>
        <v>0</v>
      </c>
      <c r="BJ59" s="26" t="n">
        <f aca="false">IF(AO59="",0,IF(AO59&gt;=z4,w4,IF(AO59&gt;=z3,w3,IF(AO59&gt;=zEntry,w2,IF(AND(AO59&gt;=ExitZ,BJ58&gt;0),w2,0)))))</f>
        <v>0</v>
      </c>
      <c r="BK59" s="26" t="n">
        <f aca="false">IF(AP59="",0,IF(AP59&gt;=z4,w4,IF(AP59&gt;=z3,w3,IF(AP59&gt;=zEntry,w2,IF(AND(AP59&gt;=ExitZ,BK58&gt;0),w2,0)))))</f>
        <v>0</v>
      </c>
      <c r="BL59" s="26" t="n">
        <f aca="false">IF(AQ59="",0,IF(AQ59&gt;=z4,w4,IF(AQ59&gt;=z3,w3,IF(AQ59&gt;=zEntry,w2,IF(AND(AQ59&gt;=ExitZ,BL58&gt;0),w2,0)))))</f>
        <v>0</v>
      </c>
      <c r="BM59" s="23" t="n">
        <f aca="false">IF(EMFX_Data!X58&gt;=EMFX_Data!Y58,EMFX_Data!AE59-EMFX_Data!AF59,EMFX_Data!AF59-EMFX_Data!AE59)</f>
        <v>0.0346801193600172</v>
      </c>
      <c r="BN59" s="23" t="n">
        <f aca="false">IF(EMFX_Data!X58&gt;=EMFX_Data!Z58,EMFX_Data!AE59-EMFX_Data!AG59,EMFX_Data!AG59-EMFX_Data!AE59)</f>
        <v>0.0380796404377267</v>
      </c>
      <c r="BO59" s="23" t="n">
        <f aca="false">IF(EMFX_Data!X58&gt;=EMFX_Data!AA58,EMFX_Data!AE59-EMFX_Data!AH59,EMFX_Data!AH59-EMFX_Data!AE59)</f>
        <v>-0.00465606006156485</v>
      </c>
      <c r="BP59" s="23" t="n">
        <f aca="false">IF(EMFX_Data!X58&gt;=EMFX_Data!AB58,EMFX_Data!AE59-EMFX_Data!AI59,EMFX_Data!AI59-EMFX_Data!AE59)</f>
        <v>0.0155358852465541</v>
      </c>
      <c r="BQ59" s="23" t="n">
        <f aca="false">IF(EMFX_Data!X58&gt;=EMFX_Data!AC58,EMFX_Data!AE59-EMFX_Data!AJ59,EMFX_Data!AJ59-EMFX_Data!AE59)</f>
        <v>0.0463884995006741</v>
      </c>
      <c r="BR59" s="23" t="n">
        <f aca="false">IF(EMFX_Data!X58&gt;=EMFX_Data!AD58,EMFX_Data!AE59-EMFX_Data!AK59,EMFX_Data!AK59-EMFX_Data!AE59)</f>
        <v>0.0262148184397678</v>
      </c>
      <c r="BS59" s="23" t="n">
        <f aca="false">IF(EMFX_Data!Y58&gt;=EMFX_Data!Z58,EMFX_Data!AF59-EMFX_Data!AG59,EMFX_Data!AG59-EMFX_Data!AF59)</f>
        <v>0.0727597597977439</v>
      </c>
      <c r="BT59" s="23" t="n">
        <f aca="false">IF(EMFX_Data!Y58&gt;=EMFX_Data!AA58,EMFX_Data!AF59-EMFX_Data!AH59,EMFX_Data!AH59-EMFX_Data!AF59)</f>
        <v>0.039336179421582</v>
      </c>
      <c r="BU59" s="23" t="n">
        <f aca="false">IF(EMFX_Data!Y58&gt;=EMFX_Data!AB58,EMFX_Data!AF59-EMFX_Data!AI59,EMFX_Data!AI59-EMFX_Data!AF59)</f>
        <v>0.0191442341134631</v>
      </c>
      <c r="BV59" s="23" t="n">
        <f aca="false">IF(EMFX_Data!Y58&gt;=EMFX_Data!AC58,EMFX_Data!AF59-EMFX_Data!AJ59,EMFX_Data!AJ59-EMFX_Data!AF59)</f>
        <v>-0.0117083801406569</v>
      </c>
      <c r="BW59" s="23" t="n">
        <f aca="false">IF(EMFX_Data!Y58&gt;=EMFX_Data!AD58,EMFX_Data!AF59-EMFX_Data!AK59,EMFX_Data!AK59-EMFX_Data!AF59)</f>
        <v>0.00846530092024937</v>
      </c>
      <c r="BX59" s="23" t="n">
        <f aca="false">IF(EMFX_Data!Z58&gt;=EMFX_Data!AA58,EMFX_Data!AG59-EMFX_Data!AH59,EMFX_Data!AH59-EMFX_Data!AG59)</f>
        <v>0.0334235803761619</v>
      </c>
      <c r="BY59" s="23" t="n">
        <f aca="false">IF(EMFX_Data!Z58&gt;=EMFX_Data!AB58,EMFX_Data!AG59-EMFX_Data!AI59,EMFX_Data!AI59-EMFX_Data!AG59)</f>
        <v>0.0536155256842808</v>
      </c>
      <c r="BZ59" s="23" t="n">
        <f aca="false">IF(EMFX_Data!Z58&gt;=EMFX_Data!AC58,EMFX_Data!AG59-EMFX_Data!AJ59,EMFX_Data!AJ59-EMFX_Data!AG59)</f>
        <v>0.0844681399384008</v>
      </c>
      <c r="CA59" s="23" t="n">
        <f aca="false">IF(EMFX_Data!Z58&gt;=EMFX_Data!AD58,EMFX_Data!AG59-EMFX_Data!AK59,EMFX_Data!AK59-EMFX_Data!AG59)</f>
        <v>0.0642944588774946</v>
      </c>
      <c r="CB59" s="23" t="n">
        <f aca="false">IF(EMFX_Data!AA58&gt;=EMFX_Data!AB58,EMFX_Data!AH59-EMFX_Data!AI59,EMFX_Data!AI59-EMFX_Data!AH59)</f>
        <v>0.0201919453081189</v>
      </c>
      <c r="CC59" s="23" t="n">
        <f aca="false">IF(EMFX_Data!AA58&gt;=EMFX_Data!AC58,EMFX_Data!AH59-EMFX_Data!AJ59,EMFX_Data!AJ59-EMFX_Data!AH59)</f>
        <v>0.0510445595622389</v>
      </c>
      <c r="CD59" s="23" t="n">
        <f aca="false">IF(EMFX_Data!AA58&gt;=EMFX_Data!AD58,EMFX_Data!AH59-EMFX_Data!AK59,EMFX_Data!AK59-EMFX_Data!AH59)</f>
        <v>0.0308708785013327</v>
      </c>
      <c r="CE59" s="23" t="n">
        <f aca="false">IF(EMFX_Data!AB58&gt;=EMFX_Data!AC58,EMFX_Data!AI59-EMFX_Data!AJ59,EMFX_Data!AJ59-EMFX_Data!AI59)</f>
        <v>0.03085261425412</v>
      </c>
      <c r="CF59" s="23" t="n">
        <f aca="false">IF(EMFX_Data!AB58&gt;=EMFX_Data!AD58,EMFX_Data!AI59-EMFX_Data!AK59,EMFX_Data!AK59-EMFX_Data!AI59)</f>
        <v>0.0106789331932138</v>
      </c>
      <c r="CG59" s="23" t="n">
        <f aca="false">IF(EMFX_Data!AC58&gt;=EMFX_Data!AD58,EMFX_Data!AJ59-EMFX_Data!AK59,EMFX_Data!AK59-EMFX_Data!AJ59)</f>
        <v>0.0201736810609063</v>
      </c>
      <c r="CH59" s="27" t="n">
        <f aca="false">IF(ROW()&lt;4+VolLB,"",STDEV(INDEX($BM:$BM,ROW()-VolLB+1):INDEX($BM:$BM,ROW()))*SQRT(12))</f>
        <v>0.177124788613998</v>
      </c>
      <c r="CI59" s="27" t="n">
        <f aca="false">IF(ROW()&lt;4+VolLB,"",STDEV(INDEX($BN:$BN,ROW()-VolLB+1):INDEX($BN:$BN,ROW()))*SQRT(12))</f>
        <v>0.188381787240183</v>
      </c>
      <c r="CJ59" s="27" t="n">
        <f aca="false">IF(ROW()&lt;4+VolLB,"",STDEV(INDEX($BO:$BO,ROW()-VolLB+1):INDEX($BO:$BO,ROW()))*SQRT(12))</f>
        <v>0.160071645102081</v>
      </c>
      <c r="CK59" s="27" t="n">
        <f aca="false">IF(ROW()&lt;4+VolLB,"",STDEV(INDEX($BP:$BP,ROW()-VolLB+1):INDEX($BP:$BP,ROW()))*SQRT(12))</f>
        <v>0.189931232234722</v>
      </c>
      <c r="CL59" s="27" t="n">
        <f aca="false">IF(ROW()&lt;4+VolLB,"",STDEV(INDEX($BQ:$BQ,ROW()-VolLB+1):INDEX($BQ:$BQ,ROW()))*SQRT(12))</f>
        <v>0.145989647167009</v>
      </c>
      <c r="CM59" s="27" t="n">
        <f aca="false">IF(ROW()&lt;4+VolLB,"",STDEV(INDEX($BR:$BR,ROW()-VolLB+1):INDEX($BR:$BR,ROW()))*SQRT(12))</f>
        <v>0.202399778151742</v>
      </c>
      <c r="CN59" s="27" t="n">
        <f aca="false">IF(ROW()&lt;4+VolLB,"",STDEV(INDEX($BS:$BS,ROW()-VolLB+1):INDEX($BS:$BS,ROW()))*SQRT(12))</f>
        <v>0.193664335074069</v>
      </c>
      <c r="CO59" s="27" t="n">
        <f aca="false">IF(ROW()&lt;4+VolLB,"",STDEV(INDEX($BT:$BT,ROW()-VolLB+1):INDEX($BT:$BT,ROW()))*SQRT(12))</f>
        <v>0.136257229052508</v>
      </c>
      <c r="CP59" s="27" t="n">
        <f aca="false">IF(ROW()&lt;4+VolLB,"",STDEV(INDEX($BU:$BU,ROW()-VolLB+1):INDEX($BU:$BU,ROW()))*SQRT(12))</f>
        <v>0.159976940683524</v>
      </c>
      <c r="CQ59" s="27" t="n">
        <f aca="false">IF(ROW()&lt;4+VolLB,"",STDEV(INDEX($BV:$BV,ROW()-VolLB+1):INDEX($BV:$BV,ROW()))*SQRT(12))</f>
        <v>0.150152014950928</v>
      </c>
      <c r="CR59" s="27" t="n">
        <f aca="false">IF(ROW()&lt;4+VolLB,"",STDEV(INDEX($BW:$BW,ROW()-VolLB+1):INDEX($BW:$BW,ROW()))*SQRT(12))</f>
        <v>0.143299799897673</v>
      </c>
      <c r="CS59" s="27" t="n">
        <f aca="false">IF(ROW()&lt;4+VolLB,"",STDEV(INDEX($BX:$BX,ROW()-VolLB+1):INDEX($BX:$BX,ROW()))*SQRT(12))</f>
        <v>0.169204315858037</v>
      </c>
      <c r="CT59" s="27" t="n">
        <f aca="false">IF(ROW()&lt;4+VolLB,"",STDEV(INDEX($BY:$BY,ROW()-VolLB+1):INDEX($BY:$BY,ROW()))*SQRT(12))</f>
        <v>0.187755266710352</v>
      </c>
      <c r="CU59" s="27" t="n">
        <f aca="false">IF(ROW()&lt;4+VolLB,"",STDEV(INDEX($BZ:$BZ,ROW()-VolLB+1):INDEX($BZ:$BZ,ROW()))*SQRT(12))</f>
        <v>0.190527401688368</v>
      </c>
      <c r="CV59" s="27" t="n">
        <f aca="false">IF(ROW()&lt;4+VolLB,"",STDEV(INDEX($CA:$CA,ROW()-VolLB+1):INDEX($CA:$CA,ROW()))*SQRT(12))</f>
        <v>0.197083399831892</v>
      </c>
      <c r="CW59" s="27" t="n">
        <f aca="false">IF(ROW()&lt;4+VolLB,"",STDEV(INDEX($CB:$CB,ROW()-VolLB+1):INDEX($CB:$CB,ROW()))*SQRT(12))</f>
        <v>0.158218247058306</v>
      </c>
      <c r="CX59" s="27" t="n">
        <f aca="false">IF(ROW()&lt;4+VolLB,"",STDEV(INDEX($CC:$CC,ROW()-VolLB+1):INDEX($CC:$CC,ROW()))*SQRT(12))</f>
        <v>0.154088005743909</v>
      </c>
      <c r="CY59" s="27" t="n">
        <f aca="false">IF(ROW()&lt;4+VolLB,"",STDEV(INDEX($CD:$CD,ROW()-VolLB+1):INDEX($CD:$CD,ROW()))*SQRT(12))</f>
        <v>0.146522401597632</v>
      </c>
      <c r="CZ59" s="27" t="n">
        <f aca="false">IF(ROW()&lt;4+VolLB,"",STDEV(INDEX($CE:$CE,ROW()-VolLB+1):INDEX($CE:$CE,ROW()))*SQRT(12))</f>
        <v>0.17776010590421</v>
      </c>
      <c r="DA59" s="27" t="n">
        <f aca="false">IF(ROW()&lt;4+VolLB,"",STDEV(INDEX($CF:$CF,ROW()-VolLB+1):INDEX($CF:$CF,ROW()))*SQRT(12))</f>
        <v>0.146297566605597</v>
      </c>
      <c r="DB59" s="27" t="n">
        <f aca="false">IF(ROW()&lt;4+VolLB,"",STDEV(INDEX($CG:$CG,ROW()-VolLB+1):INDEX($CG:$CG,ROW()))*SQRT(12))</f>
        <v>0.15411682942152</v>
      </c>
      <c r="DC59" s="26" t="n">
        <f aca="false">IF(OR(AR59=0,CH59="",CH59=0),0,AR59*MIN(MaxScal,TgtVol/CH59))</f>
        <v>0</v>
      </c>
      <c r="DD59" s="26" t="n">
        <f aca="false">IF(OR(AS59=0,CI59="",CI59=0),0,AS59*MIN(MaxScal,TgtVol/CI59))</f>
        <v>0</v>
      </c>
      <c r="DE59" s="26" t="n">
        <f aca="false">IF(OR(AT59=0,CJ59="",CJ59=0),0,AT59*MIN(MaxScal,TgtVol/CJ59))</f>
        <v>0</v>
      </c>
      <c r="DF59" s="26" t="n">
        <f aca="false">IF(OR(AU59=0,CK59="",CK59=0),0,AU59*MIN(MaxScal,TgtVol/CK59))</f>
        <v>0</v>
      </c>
      <c r="DG59" s="26" t="n">
        <f aca="false">IF(OR(AV59=0,CL59="",CL59=0),0,AV59*MIN(MaxScal,TgtVol/CL59))</f>
        <v>0</v>
      </c>
      <c r="DH59" s="26" t="n">
        <f aca="false">IF(OR(AW59=0,CM59="",CM59=0),0,AW59*MIN(MaxScal,TgtVol/CM59))</f>
        <v>0</v>
      </c>
      <c r="DI59" s="26" t="n">
        <f aca="false">IF(OR(AX59=0,CN59="",CN59=0),0,AX59*MIN(MaxScal,TgtVol/CN59))</f>
        <v>0</v>
      </c>
      <c r="DJ59" s="26" t="n">
        <f aca="false">IF(OR(AY59=0,CO59="",CO59=0),0,AY59*MIN(MaxScal,TgtVol/CO59))</f>
        <v>0</v>
      </c>
      <c r="DK59" s="26" t="n">
        <f aca="false">IF(OR(AZ59=0,CP59="",CP59=0),0,AZ59*MIN(MaxScal,TgtVol/CP59))</f>
        <v>0</v>
      </c>
      <c r="DL59" s="26" t="n">
        <f aca="false">IF(OR(BA59=0,CQ59="",CQ59=0),0,BA59*MIN(MaxScal,TgtVol/CQ59))</f>
        <v>0</v>
      </c>
      <c r="DM59" s="26" t="n">
        <f aca="false">IF(OR(BB59=0,CR59="",CR59=0),0,BB59*MIN(MaxScal,TgtVol/CR59))</f>
        <v>0</v>
      </c>
      <c r="DN59" s="26" t="n">
        <f aca="false">IF(OR(BC59=0,CS59="",CS59=0),0,BC59*MIN(MaxScal,TgtVol/CS59))</f>
        <v>0</v>
      </c>
      <c r="DO59" s="26" t="n">
        <f aca="false">IF(OR(BD59=0,CT59="",CT59=0),0,BD59*MIN(MaxScal,TgtVol/CT59))</f>
        <v>0</v>
      </c>
      <c r="DP59" s="26" t="n">
        <f aca="false">IF(OR(BE59=0,CU59="",CU59=0),0,BE59*MIN(MaxScal,TgtVol/CU59))</f>
        <v>0</v>
      </c>
      <c r="DQ59" s="26" t="n">
        <f aca="false">IF(OR(BF59=0,CV59="",CV59=0),0,BF59*MIN(MaxScal,TgtVol/CV59))</f>
        <v>0</v>
      </c>
      <c r="DR59" s="26" t="n">
        <f aca="false">IF(OR(BG59=0,CW59="",CW59=0),0,BG59*MIN(MaxScal,TgtVol/CW59))</f>
        <v>0</v>
      </c>
      <c r="DS59" s="26" t="n">
        <f aca="false">IF(OR(BH59=0,CX59="",CX59=0),0,BH59*MIN(MaxScal,TgtVol/CX59))</f>
        <v>0</v>
      </c>
      <c r="DT59" s="26" t="n">
        <f aca="false">IF(OR(BI59=0,CY59="",CY59=0),0,BI59*MIN(MaxScal,TgtVol/CY59))</f>
        <v>0</v>
      </c>
      <c r="DU59" s="26" t="n">
        <f aca="false">IF(OR(BJ59=0,CZ59="",CZ59=0),0,BJ59*MIN(MaxScal,TgtVol/CZ59))</f>
        <v>0</v>
      </c>
      <c r="DV59" s="26" t="n">
        <f aca="false">IF(OR(BK59=0,DA59="",DA59=0),0,BK59*MIN(MaxScal,TgtVol/DA59))</f>
        <v>0</v>
      </c>
      <c r="DW59" s="26" t="n">
        <f aca="false">IF(OR(BL59=0,DB59="",DB59=0),0,BL59*MIN(MaxScal,TgtVol/DB59))</f>
        <v>0</v>
      </c>
      <c r="DX59" s="28" t="n">
        <f aca="false">IFERROR(DC58*BM59,"")</f>
        <v>0</v>
      </c>
      <c r="DY59" s="28" t="n">
        <f aca="false">IFERROR(DD58*BN59,"")</f>
        <v>0</v>
      </c>
      <c r="DZ59" s="28" t="n">
        <f aca="false">IFERROR(DE58*BO59,"")</f>
        <v>-0</v>
      </c>
      <c r="EA59" s="28" t="n">
        <f aca="false">IFERROR(DF58*BP59,"")</f>
        <v>0</v>
      </c>
      <c r="EB59" s="28" t="n">
        <f aca="false">IFERROR(DG58*BQ59,"")</f>
        <v>0</v>
      </c>
      <c r="EC59" s="28" t="n">
        <f aca="false">IFERROR(DH58*BR59,"")</f>
        <v>0</v>
      </c>
      <c r="ED59" s="28" t="n">
        <f aca="false">IFERROR(DI58*BS59,"")</f>
        <v>0</v>
      </c>
      <c r="EE59" s="28" t="n">
        <f aca="false">IFERROR(DJ58*BT59,"")</f>
        <v>0</v>
      </c>
      <c r="EF59" s="28" t="n">
        <f aca="false">IFERROR(DK58*BU59,"")</f>
        <v>0</v>
      </c>
      <c r="EG59" s="28" t="n">
        <f aca="false">IFERROR(DL58*BV59,"")</f>
        <v>-0</v>
      </c>
      <c r="EH59" s="28" t="n">
        <f aca="false">IFERROR(DM58*BW59,"")</f>
        <v>0</v>
      </c>
      <c r="EI59" s="28" t="n">
        <f aca="false">IFERROR(DN58*BX59,"")</f>
        <v>0</v>
      </c>
      <c r="EJ59" s="28" t="n">
        <f aca="false">IFERROR(DO58*BY59,"")</f>
        <v>0</v>
      </c>
      <c r="EK59" s="28" t="n">
        <f aca="false">IFERROR(DP58*BZ59,"")</f>
        <v>0</v>
      </c>
      <c r="EL59" s="28" t="n">
        <f aca="false">IFERROR(DQ58*CA59,"")</f>
        <v>0</v>
      </c>
      <c r="EM59" s="28" t="n">
        <f aca="false">IFERROR(DR58*CB59,"")</f>
        <v>0</v>
      </c>
      <c r="EN59" s="28" t="n">
        <f aca="false">IFERROR(DS58*CC59,"")</f>
        <v>0</v>
      </c>
      <c r="EO59" s="28" t="n">
        <f aca="false">IFERROR(DT58*CD59,"")</f>
        <v>0</v>
      </c>
      <c r="EP59" s="28" t="n">
        <f aca="false">IFERROR(DU58*CE59,"")</f>
        <v>0</v>
      </c>
      <c r="EQ59" s="28" t="n">
        <f aca="false">IFERROR(DV58*CF59,"")</f>
        <v>0</v>
      </c>
      <c r="ER59" s="28" t="n">
        <f aca="false">IFERROR(DW58*CG59,"")</f>
        <v>0</v>
      </c>
      <c r="ES59" s="28" t="n">
        <f aca="false">IF(ROW()=4,"",SUM(DX59:ER59))</f>
        <v>0</v>
      </c>
      <c r="ET59" s="29" t="n">
        <f aca="false">COUNTIF(AR59:BL59,"&gt;0")</f>
        <v>0</v>
      </c>
    </row>
    <row r="60" customFormat="false" ht="15" hidden="false" customHeight="false" outlineLevel="0" collapsed="false">
      <c r="A60" s="19" t="n">
        <v>39721</v>
      </c>
      <c r="B60" s="23" t="n">
        <f aca="false">ABS(EMFX_Data!X60-EMFX_Data!Y60)</f>
        <v>0.315996289432798</v>
      </c>
      <c r="C60" s="23" t="n">
        <f aca="false">ABS(EMFX_Data!X60-EMFX_Data!Z60)</f>
        <v>0.132866426038968</v>
      </c>
      <c r="D60" s="23" t="n">
        <f aca="false">ABS(EMFX_Data!X60-EMFX_Data!AA60)</f>
        <v>0.0557334295284084</v>
      </c>
      <c r="E60" s="23" t="n">
        <f aca="false">ABS(EMFX_Data!X60-EMFX_Data!AB60)</f>
        <v>0.0245598341995148</v>
      </c>
      <c r="F60" s="23" t="n">
        <f aca="false">ABS(EMFX_Data!X60-EMFX_Data!AC60)</f>
        <v>0.0414420878344695</v>
      </c>
      <c r="G60" s="23" t="n">
        <f aca="false">ABS(EMFX_Data!X60-EMFX_Data!AD60)</f>
        <v>0.101124411070876</v>
      </c>
      <c r="H60" s="23" t="n">
        <f aca="false">ABS(EMFX_Data!Y60-EMFX_Data!Z60)</f>
        <v>0.448862715471766</v>
      </c>
      <c r="I60" s="23" t="n">
        <f aca="false">ABS(EMFX_Data!Y60-EMFX_Data!AA60)</f>
        <v>0.260262859904389</v>
      </c>
      <c r="J60" s="23" t="n">
        <f aca="false">ABS(EMFX_Data!Y60-EMFX_Data!AB60)</f>
        <v>0.291436455233283</v>
      </c>
      <c r="K60" s="23" t="n">
        <f aca="false">ABS(EMFX_Data!Y60-EMFX_Data!AC60)</f>
        <v>0.274554201598328</v>
      </c>
      <c r="L60" s="23" t="n">
        <f aca="false">ABS(EMFX_Data!Y60-EMFX_Data!AD60)</f>
        <v>0.214871878361921</v>
      </c>
      <c r="M60" s="23" t="n">
        <f aca="false">ABS(EMFX_Data!Z60-EMFX_Data!AA60)</f>
        <v>0.188599855567377</v>
      </c>
      <c r="N60" s="23" t="n">
        <f aca="false">ABS(EMFX_Data!Z60-EMFX_Data!AB60)</f>
        <v>0.157426260238483</v>
      </c>
      <c r="O60" s="23" t="n">
        <f aca="false">ABS(EMFX_Data!Z60-EMFX_Data!AC60)</f>
        <v>0.174308513873438</v>
      </c>
      <c r="P60" s="23" t="n">
        <f aca="false">ABS(EMFX_Data!Z60-EMFX_Data!AD60)</f>
        <v>0.233990837109845</v>
      </c>
      <c r="Q60" s="23" t="n">
        <f aca="false">ABS(EMFX_Data!AA60-EMFX_Data!AB60)</f>
        <v>0.0311735953288936</v>
      </c>
      <c r="R60" s="23" t="n">
        <f aca="false">ABS(EMFX_Data!AA60-EMFX_Data!AC60)</f>
        <v>0.014291341693939</v>
      </c>
      <c r="S60" s="23" t="n">
        <f aca="false">ABS(EMFX_Data!AA60-EMFX_Data!AD60)</f>
        <v>0.045390981542468</v>
      </c>
      <c r="T60" s="23" t="n">
        <f aca="false">ABS(EMFX_Data!AB60-EMFX_Data!AC60)</f>
        <v>0.0168822536349547</v>
      </c>
      <c r="U60" s="23" t="n">
        <f aca="false">ABS(EMFX_Data!AB60-EMFX_Data!AD60)</f>
        <v>0.0765645768713616</v>
      </c>
      <c r="V60" s="23" t="n">
        <f aca="false">ABS(EMFX_Data!AC60-EMFX_Data!AD60)</f>
        <v>0.059682323236407</v>
      </c>
      <c r="W60" s="26" t="str">
        <f aca="false">IF(ROW()&lt;4+MinObs-1,"",IFERROR((B60-AVERAGE(B$4:B60))/STDEV(B$4:B60),""))</f>
        <v/>
      </c>
      <c r="X60" s="26" t="str">
        <f aca="false">IF(ROW()&lt;4+MinObs-1,"",IFERROR((C60-AVERAGE(C$4:C60))/STDEV(C$4:C60),""))</f>
        <v/>
      </c>
      <c r="Y60" s="26" t="str">
        <f aca="false">IF(ROW()&lt;4+MinObs-1,"",IFERROR((D60-AVERAGE(D$4:D60))/STDEV(D$4:D60),""))</f>
        <v/>
      </c>
      <c r="Z60" s="26" t="str">
        <f aca="false">IF(ROW()&lt;4+MinObs-1,"",IFERROR((E60-AVERAGE(E$4:E60))/STDEV(E$4:E60),""))</f>
        <v/>
      </c>
      <c r="AA60" s="26" t="str">
        <f aca="false">IF(ROW()&lt;4+MinObs-1,"",IFERROR((F60-AVERAGE(F$4:F60))/STDEV(F$4:F60),""))</f>
        <v/>
      </c>
      <c r="AB60" s="26" t="str">
        <f aca="false">IF(ROW()&lt;4+MinObs-1,"",IFERROR((G60-AVERAGE(G$4:G60))/STDEV(G$4:G60),""))</f>
        <v/>
      </c>
      <c r="AC60" s="26" t="str">
        <f aca="false">IF(ROW()&lt;4+MinObs-1,"",IFERROR((H60-AVERAGE(H$4:H60))/STDEV(H$4:H60),""))</f>
        <v/>
      </c>
      <c r="AD60" s="26" t="str">
        <f aca="false">IF(ROW()&lt;4+MinObs-1,"",IFERROR((I60-AVERAGE(I$4:I60))/STDEV(I$4:I60),""))</f>
        <v/>
      </c>
      <c r="AE60" s="26" t="str">
        <f aca="false">IF(ROW()&lt;4+MinObs-1,"",IFERROR((J60-AVERAGE(J$4:J60))/STDEV(J$4:J60),""))</f>
        <v/>
      </c>
      <c r="AF60" s="26" t="str">
        <f aca="false">IF(ROW()&lt;4+MinObs-1,"",IFERROR((K60-AVERAGE(K$4:K60))/STDEV(K$4:K60),""))</f>
        <v/>
      </c>
      <c r="AG60" s="26" t="str">
        <f aca="false">IF(ROW()&lt;4+MinObs-1,"",IFERROR((L60-AVERAGE(L$4:L60))/STDEV(L$4:L60),""))</f>
        <v/>
      </c>
      <c r="AH60" s="26" t="str">
        <f aca="false">IF(ROW()&lt;4+MinObs-1,"",IFERROR((M60-AVERAGE(M$4:M60))/STDEV(M$4:M60),""))</f>
        <v/>
      </c>
      <c r="AI60" s="26" t="str">
        <f aca="false">IF(ROW()&lt;4+MinObs-1,"",IFERROR((N60-AVERAGE(N$4:N60))/STDEV(N$4:N60),""))</f>
        <v/>
      </c>
      <c r="AJ60" s="26" t="str">
        <f aca="false">IF(ROW()&lt;4+MinObs-1,"",IFERROR((O60-AVERAGE(O$4:O60))/STDEV(O$4:O60),""))</f>
        <v/>
      </c>
      <c r="AK60" s="26" t="str">
        <f aca="false">IF(ROW()&lt;4+MinObs-1,"",IFERROR((P60-AVERAGE(P$4:P60))/STDEV(P$4:P60),""))</f>
        <v/>
      </c>
      <c r="AL60" s="26" t="str">
        <f aca="false">IF(ROW()&lt;4+MinObs-1,"",IFERROR((Q60-AVERAGE(Q$4:Q60))/STDEV(Q$4:Q60),""))</f>
        <v/>
      </c>
      <c r="AM60" s="26" t="str">
        <f aca="false">IF(ROW()&lt;4+MinObs-1,"",IFERROR((R60-AVERAGE(R$4:R60))/STDEV(R$4:R60),""))</f>
        <v/>
      </c>
      <c r="AN60" s="26" t="str">
        <f aca="false">IF(ROW()&lt;4+MinObs-1,"",IFERROR((S60-AVERAGE(S$4:S60))/STDEV(S$4:S60),""))</f>
        <v/>
      </c>
      <c r="AO60" s="26" t="str">
        <f aca="false">IF(ROW()&lt;4+MinObs-1,"",IFERROR((T60-AVERAGE(T$4:T60))/STDEV(T$4:T60),""))</f>
        <v/>
      </c>
      <c r="AP60" s="26" t="str">
        <f aca="false">IF(ROW()&lt;4+MinObs-1,"",IFERROR((U60-AVERAGE(U$4:U60))/STDEV(U$4:U60),""))</f>
        <v/>
      </c>
      <c r="AQ60" s="26" t="str">
        <f aca="false">IF(ROW()&lt;4+MinObs-1,"",IFERROR((V60-AVERAGE(V$4:V60))/STDEV(V$4:V60),""))</f>
        <v/>
      </c>
      <c r="AR60" s="26" t="n">
        <f aca="false">IF(W60="",0,IF(W60&gt;=z4,w4,IF(W60&gt;=z3,w3,IF(W60&gt;=zEntry,w2,IF(AND(W60&gt;=ExitZ,AR59&gt;0),w2,0)))))</f>
        <v>0</v>
      </c>
      <c r="AS60" s="26" t="n">
        <f aca="false">IF(X60="",0,IF(X60&gt;=z4,w4,IF(X60&gt;=z3,w3,IF(X60&gt;=zEntry,w2,IF(AND(X60&gt;=ExitZ,AS59&gt;0),w2,0)))))</f>
        <v>0</v>
      </c>
      <c r="AT60" s="26" t="n">
        <f aca="false">IF(Y60="",0,IF(Y60&gt;=z4,w4,IF(Y60&gt;=z3,w3,IF(Y60&gt;=zEntry,w2,IF(AND(Y60&gt;=ExitZ,AT59&gt;0),w2,0)))))</f>
        <v>0</v>
      </c>
      <c r="AU60" s="26" t="n">
        <f aca="false">IF(Z60="",0,IF(Z60&gt;=z4,w4,IF(Z60&gt;=z3,w3,IF(Z60&gt;=zEntry,w2,IF(AND(Z60&gt;=ExitZ,AU59&gt;0),w2,0)))))</f>
        <v>0</v>
      </c>
      <c r="AV60" s="26" t="n">
        <f aca="false">IF(AA60="",0,IF(AA60&gt;=z4,w4,IF(AA60&gt;=z3,w3,IF(AA60&gt;=zEntry,w2,IF(AND(AA60&gt;=ExitZ,AV59&gt;0),w2,0)))))</f>
        <v>0</v>
      </c>
      <c r="AW60" s="26" t="n">
        <f aca="false">IF(AB60="",0,IF(AB60&gt;=z4,w4,IF(AB60&gt;=z3,w3,IF(AB60&gt;=zEntry,w2,IF(AND(AB60&gt;=ExitZ,AW59&gt;0),w2,0)))))</f>
        <v>0</v>
      </c>
      <c r="AX60" s="26" t="n">
        <f aca="false">IF(AC60="",0,IF(AC60&gt;=z4,w4,IF(AC60&gt;=z3,w3,IF(AC60&gt;=zEntry,w2,IF(AND(AC60&gt;=ExitZ,AX59&gt;0),w2,0)))))</f>
        <v>0</v>
      </c>
      <c r="AY60" s="26" t="n">
        <f aca="false">IF(AD60="",0,IF(AD60&gt;=z4,w4,IF(AD60&gt;=z3,w3,IF(AD60&gt;=zEntry,w2,IF(AND(AD60&gt;=ExitZ,AY59&gt;0),w2,0)))))</f>
        <v>0</v>
      </c>
      <c r="AZ60" s="26" t="n">
        <f aca="false">IF(AE60="",0,IF(AE60&gt;=z4,w4,IF(AE60&gt;=z3,w3,IF(AE60&gt;=zEntry,w2,IF(AND(AE60&gt;=ExitZ,AZ59&gt;0),w2,0)))))</f>
        <v>0</v>
      </c>
      <c r="BA60" s="26" t="n">
        <f aca="false">IF(AF60="",0,IF(AF60&gt;=z4,w4,IF(AF60&gt;=z3,w3,IF(AF60&gt;=zEntry,w2,IF(AND(AF60&gt;=ExitZ,BA59&gt;0),w2,0)))))</f>
        <v>0</v>
      </c>
      <c r="BB60" s="26" t="n">
        <f aca="false">IF(AG60="",0,IF(AG60&gt;=z4,w4,IF(AG60&gt;=z3,w3,IF(AG60&gt;=zEntry,w2,IF(AND(AG60&gt;=ExitZ,BB59&gt;0),w2,0)))))</f>
        <v>0</v>
      </c>
      <c r="BC60" s="26" t="n">
        <f aca="false">IF(AH60="",0,IF(AH60&gt;=z4,w4,IF(AH60&gt;=z3,w3,IF(AH60&gt;=zEntry,w2,IF(AND(AH60&gt;=ExitZ,BC59&gt;0),w2,0)))))</f>
        <v>0</v>
      </c>
      <c r="BD60" s="26" t="n">
        <f aca="false">IF(AI60="",0,IF(AI60&gt;=z4,w4,IF(AI60&gt;=z3,w3,IF(AI60&gt;=zEntry,w2,IF(AND(AI60&gt;=ExitZ,BD59&gt;0),w2,0)))))</f>
        <v>0</v>
      </c>
      <c r="BE60" s="26" t="n">
        <f aca="false">IF(AJ60="",0,IF(AJ60&gt;=z4,w4,IF(AJ60&gt;=z3,w3,IF(AJ60&gt;=zEntry,w2,IF(AND(AJ60&gt;=ExitZ,BE59&gt;0),w2,0)))))</f>
        <v>0</v>
      </c>
      <c r="BF60" s="26" t="n">
        <f aca="false">IF(AK60="",0,IF(AK60&gt;=z4,w4,IF(AK60&gt;=z3,w3,IF(AK60&gt;=zEntry,w2,IF(AND(AK60&gt;=ExitZ,BF59&gt;0),w2,0)))))</f>
        <v>0</v>
      </c>
      <c r="BG60" s="26" t="n">
        <f aca="false">IF(AL60="",0,IF(AL60&gt;=z4,w4,IF(AL60&gt;=z3,w3,IF(AL60&gt;=zEntry,w2,IF(AND(AL60&gt;=ExitZ,BG59&gt;0),w2,0)))))</f>
        <v>0</v>
      </c>
      <c r="BH60" s="26" t="n">
        <f aca="false">IF(AM60="",0,IF(AM60&gt;=z4,w4,IF(AM60&gt;=z3,w3,IF(AM60&gt;=zEntry,w2,IF(AND(AM60&gt;=ExitZ,BH59&gt;0),w2,0)))))</f>
        <v>0</v>
      </c>
      <c r="BI60" s="26" t="n">
        <f aca="false">IF(AN60="",0,IF(AN60&gt;=z4,w4,IF(AN60&gt;=z3,w3,IF(AN60&gt;=zEntry,w2,IF(AND(AN60&gt;=ExitZ,BI59&gt;0),w2,0)))))</f>
        <v>0</v>
      </c>
      <c r="BJ60" s="26" t="n">
        <f aca="false">IF(AO60="",0,IF(AO60&gt;=z4,w4,IF(AO60&gt;=z3,w3,IF(AO60&gt;=zEntry,w2,IF(AND(AO60&gt;=ExitZ,BJ59&gt;0),w2,0)))))</f>
        <v>0</v>
      </c>
      <c r="BK60" s="26" t="n">
        <f aca="false">IF(AP60="",0,IF(AP60&gt;=z4,w4,IF(AP60&gt;=z3,w3,IF(AP60&gt;=zEntry,w2,IF(AND(AP60&gt;=ExitZ,BK59&gt;0),w2,0)))))</f>
        <v>0</v>
      </c>
      <c r="BL60" s="26" t="n">
        <f aca="false">IF(AQ60="",0,IF(AQ60&gt;=z4,w4,IF(AQ60&gt;=z3,w3,IF(AQ60&gt;=zEntry,w2,IF(AND(AQ60&gt;=ExitZ,BL59&gt;0),w2,0)))))</f>
        <v>0</v>
      </c>
      <c r="BM60" s="23" t="n">
        <f aca="false">IF(EMFX_Data!X59&gt;=EMFX_Data!Y59,EMFX_Data!AE60-EMFX_Data!AF60,EMFX_Data!AF60-EMFX_Data!AE60)</f>
        <v>-0.0512259169963402</v>
      </c>
      <c r="BN60" s="23" t="n">
        <f aca="false">IF(EMFX_Data!X59&gt;=EMFX_Data!Z59,EMFX_Data!AE60-EMFX_Data!AG60,EMFX_Data!AG60-EMFX_Data!AE60)</f>
        <v>0.00126094932935881</v>
      </c>
      <c r="BO60" s="23" t="n">
        <f aca="false">IF(EMFX_Data!X59&gt;=EMFX_Data!AA59,EMFX_Data!AE60-EMFX_Data!AH60,EMFX_Data!AH60-EMFX_Data!AE60)</f>
        <v>-0.0299138584474044</v>
      </c>
      <c r="BP60" s="23" t="n">
        <f aca="false">IF(EMFX_Data!X59&gt;=EMFX_Data!AB59,EMFX_Data!AE60-EMFX_Data!AI60,EMFX_Data!AI60-EMFX_Data!AE60)</f>
        <v>-0.0145800530501688</v>
      </c>
      <c r="BQ60" s="23" t="n">
        <f aca="false">IF(EMFX_Data!X59&gt;=EMFX_Data!AC59,EMFX_Data!AE60-EMFX_Data!AJ60,EMFX_Data!AJ60-EMFX_Data!AE60)</f>
        <v>0.0422060086598164</v>
      </c>
      <c r="BR60" s="23" t="n">
        <f aca="false">IF(EMFX_Data!X59&gt;=EMFX_Data!AD59,EMFX_Data!AE60-EMFX_Data!AK60,EMFX_Data!AK60-EMFX_Data!AE60)</f>
        <v>-0.022903780270088</v>
      </c>
      <c r="BS60" s="23" t="n">
        <f aca="false">IF(EMFX_Data!Y59&gt;=EMFX_Data!Z59,EMFX_Data!AF60-EMFX_Data!AG60,EMFX_Data!AG60-EMFX_Data!AF60)</f>
        <v>-0.0499649676669814</v>
      </c>
      <c r="BT60" s="23" t="n">
        <f aca="false">IF(EMFX_Data!Y59&gt;=EMFX_Data!AA59,EMFX_Data!AF60-EMFX_Data!AH60,EMFX_Data!AH60-EMFX_Data!AF60)</f>
        <v>-0.0213120585489357</v>
      </c>
      <c r="BU60" s="23" t="n">
        <f aca="false">IF(EMFX_Data!Y59&gt;=EMFX_Data!AB59,EMFX_Data!AF60-EMFX_Data!AI60,EMFX_Data!AI60-EMFX_Data!AF60)</f>
        <v>-0.0366458639461713</v>
      </c>
      <c r="BV60" s="23" t="n">
        <f aca="false">IF(EMFX_Data!Y59&gt;=EMFX_Data!AC59,EMFX_Data!AF60-EMFX_Data!AJ60,EMFX_Data!AJ60-EMFX_Data!AF60)</f>
        <v>-0.0934319256561566</v>
      </c>
      <c r="BW60" s="23" t="n">
        <f aca="false">IF(EMFX_Data!Y59&gt;=EMFX_Data!AD59,EMFX_Data!AF60-EMFX_Data!AK60,EMFX_Data!AK60-EMFX_Data!AF60)</f>
        <v>-0.0283221367262522</v>
      </c>
      <c r="BX60" s="23" t="n">
        <f aca="false">IF(EMFX_Data!Z59&gt;=EMFX_Data!AA59,EMFX_Data!AG60-EMFX_Data!AH60,EMFX_Data!AH60-EMFX_Data!AG60)</f>
        <v>-0.0286529091180456</v>
      </c>
      <c r="BY60" s="23" t="n">
        <f aca="false">IF(EMFX_Data!Z59&gt;=EMFX_Data!AB59,EMFX_Data!AG60-EMFX_Data!AI60,EMFX_Data!AI60-EMFX_Data!AG60)</f>
        <v>-0.01331910372081</v>
      </c>
      <c r="BZ60" s="23" t="n">
        <f aca="false">IF(EMFX_Data!Z59&gt;=EMFX_Data!AC59,EMFX_Data!AG60-EMFX_Data!AJ60,EMFX_Data!AJ60-EMFX_Data!AG60)</f>
        <v>0.0434669579891752</v>
      </c>
      <c r="CA60" s="23" t="n">
        <f aca="false">IF(EMFX_Data!Z59&gt;=EMFX_Data!AD59,EMFX_Data!AG60-EMFX_Data!AK60,EMFX_Data!AK60-EMFX_Data!AG60)</f>
        <v>-0.0216428309407292</v>
      </c>
      <c r="CB60" s="23" t="n">
        <f aca="false">IF(EMFX_Data!AA59&gt;=EMFX_Data!AB59,EMFX_Data!AH60-EMFX_Data!AI60,EMFX_Data!AI60-EMFX_Data!AH60)</f>
        <v>-0.0153338053972356</v>
      </c>
      <c r="CC60" s="23" t="n">
        <f aca="false">IF(EMFX_Data!AA59&gt;=EMFX_Data!AC59,EMFX_Data!AH60-EMFX_Data!AJ60,EMFX_Data!AJ60-EMFX_Data!AH60)</f>
        <v>0.0721198671072208</v>
      </c>
      <c r="CD60" s="23" t="n">
        <f aca="false">IF(EMFX_Data!AA59&gt;=EMFX_Data!AD59,EMFX_Data!AH60-EMFX_Data!AK60,EMFX_Data!AK60-EMFX_Data!AH60)</f>
        <v>0.00701007817731646</v>
      </c>
      <c r="CE60" s="23" t="n">
        <f aca="false">IF(EMFX_Data!AB59&gt;=EMFX_Data!AC59,EMFX_Data!AI60-EMFX_Data!AJ60,EMFX_Data!AJ60-EMFX_Data!AI60)</f>
        <v>0.0567860617099852</v>
      </c>
      <c r="CF60" s="23" t="n">
        <f aca="false">IF(EMFX_Data!AB59&gt;=EMFX_Data!AD59,EMFX_Data!AI60-EMFX_Data!AK60,EMFX_Data!AK60-EMFX_Data!AI60)</f>
        <v>-0.00832372721991915</v>
      </c>
      <c r="CG60" s="23" t="n">
        <f aca="false">IF(EMFX_Data!AC59&gt;=EMFX_Data!AD59,EMFX_Data!AJ60-EMFX_Data!AK60,EMFX_Data!AK60-EMFX_Data!AJ60)</f>
        <v>0.0651097889299044</v>
      </c>
      <c r="CH60" s="27" t="n">
        <f aca="false">IF(ROW()&lt;4+VolLB,"",STDEV(INDEX($BM:$BM,ROW()-VolLB+1):INDEX($BM:$BM,ROW()))*SQRT(12))</f>
        <v>0.178038642317212</v>
      </c>
      <c r="CI60" s="27" t="n">
        <f aca="false">IF(ROW()&lt;4+VolLB,"",STDEV(INDEX($BN:$BN,ROW()-VolLB+1):INDEX($BN:$BN,ROW()))*SQRT(12))</f>
        <v>0.187551431895627</v>
      </c>
      <c r="CJ60" s="27" t="n">
        <f aca="false">IF(ROW()&lt;4+VolLB,"",STDEV(INDEX($BO:$BO,ROW()-VolLB+1):INDEX($BO:$BO,ROW()))*SQRT(12))</f>
        <v>0.160198180365939</v>
      </c>
      <c r="CK60" s="27" t="n">
        <f aca="false">IF(ROW()&lt;4+VolLB,"",STDEV(INDEX($BP:$BP,ROW()-VolLB+1):INDEX($BP:$BP,ROW()))*SQRT(12))</f>
        <v>0.190763515338806</v>
      </c>
      <c r="CL60" s="27" t="n">
        <f aca="false">IF(ROW()&lt;4+VolLB,"",STDEV(INDEX($BQ:$BQ,ROW()-VolLB+1):INDEX($BQ:$BQ,ROW()))*SQRT(12))</f>
        <v>0.148142314235211</v>
      </c>
      <c r="CM60" s="27" t="n">
        <f aca="false">IF(ROW()&lt;4+VolLB,"",STDEV(INDEX($BR:$BR,ROW()-VolLB+1):INDEX($BR:$BR,ROW()))*SQRT(12))</f>
        <v>0.202787039404813</v>
      </c>
      <c r="CN60" s="27" t="n">
        <f aca="false">IF(ROW()&lt;4+VolLB,"",STDEV(INDEX($BS:$BS,ROW()-VolLB+1):INDEX($BS:$BS,ROW()))*SQRT(12))</f>
        <v>0.195557508664903</v>
      </c>
      <c r="CO60" s="27" t="n">
        <f aca="false">IF(ROW()&lt;4+VolLB,"",STDEV(INDEX($BT:$BT,ROW()-VolLB+1):INDEX($BT:$BT,ROW()))*SQRT(12))</f>
        <v>0.135943381833454</v>
      </c>
      <c r="CP60" s="27" t="n">
        <f aca="false">IF(ROW()&lt;4+VolLB,"",STDEV(INDEX($BU:$BU,ROW()-VolLB+1):INDEX($BU:$BU,ROW()))*SQRT(12))</f>
        <v>0.158240958368767</v>
      </c>
      <c r="CQ60" s="27" t="n">
        <f aca="false">IF(ROW()&lt;4+VolLB,"",STDEV(INDEX($BV:$BV,ROW()-VolLB+1):INDEX($BV:$BV,ROW()))*SQRT(12))</f>
        <v>0.156418863702642</v>
      </c>
      <c r="CR60" s="27" t="n">
        <f aca="false">IF(ROW()&lt;4+VolLB,"",STDEV(INDEX($BW:$BW,ROW()-VolLB+1):INDEX($BW:$BW,ROW()))*SQRT(12))</f>
        <v>0.141400819457427</v>
      </c>
      <c r="CS60" s="27" t="n">
        <f aca="false">IF(ROW()&lt;4+VolLB,"",STDEV(INDEX($BX:$BX,ROW()-VolLB+1):INDEX($BX:$BX,ROW()))*SQRT(12))</f>
        <v>0.170077248909344</v>
      </c>
      <c r="CT60" s="27" t="n">
        <f aca="false">IF(ROW()&lt;4+VolLB,"",STDEV(INDEX($BY:$BY,ROW()-VolLB+1):INDEX($BY:$BY,ROW()))*SQRT(12))</f>
        <v>0.186478971760506</v>
      </c>
      <c r="CU60" s="27" t="n">
        <f aca="false">IF(ROW()&lt;4+VolLB,"",STDEV(INDEX($BZ:$BZ,ROW()-VolLB+1):INDEX($BZ:$BZ,ROW()))*SQRT(12))</f>
        <v>0.192999290382137</v>
      </c>
      <c r="CV60" s="27" t="n">
        <f aca="false">IF(ROW()&lt;4+VolLB,"",STDEV(INDEX($CA:$CA,ROW()-VolLB+1):INDEX($CA:$CA,ROW()))*SQRT(12))</f>
        <v>0.19704252995701</v>
      </c>
      <c r="CW60" s="27" t="n">
        <f aca="false">IF(ROW()&lt;4+VolLB,"",STDEV(INDEX($CB:$CB,ROW()-VolLB+1):INDEX($CB:$CB,ROW()))*SQRT(12))</f>
        <v>0.15609160292166</v>
      </c>
      <c r="CX60" s="27" t="n">
        <f aca="false">IF(ROW()&lt;4+VolLB,"",STDEV(INDEX($CC:$CC,ROW()-VolLB+1):INDEX($CC:$CC,ROW()))*SQRT(12))</f>
        <v>0.158373165643629</v>
      </c>
      <c r="CY60" s="27" t="n">
        <f aca="false">IF(ROW()&lt;4+VolLB,"",STDEV(INDEX($CD:$CD,ROW()-VolLB+1):INDEX($CD:$CD,ROW()))*SQRT(12))</f>
        <v>0.143257548250649</v>
      </c>
      <c r="CZ60" s="27" t="n">
        <f aca="false">IF(ROW()&lt;4+VolLB,"",STDEV(INDEX($CE:$CE,ROW()-VolLB+1):INDEX($CE:$CE,ROW()))*SQRT(12))</f>
        <v>0.181035036183434</v>
      </c>
      <c r="DA60" s="27" t="n">
        <f aca="false">IF(ROW()&lt;4+VolLB,"",STDEV(INDEX($CF:$CF,ROW()-VolLB+1):INDEX($CF:$CF,ROW()))*SQRT(12))</f>
        <v>0.146373985637386</v>
      </c>
      <c r="DB60" s="27" t="n">
        <f aca="false">IF(ROW()&lt;4+VolLB,"",STDEV(INDEX($CG:$CG,ROW()-VolLB+1):INDEX($CG:$CG,ROW()))*SQRT(12))</f>
        <v>0.157538704773594</v>
      </c>
      <c r="DC60" s="26" t="n">
        <f aca="false">IF(OR(AR60=0,CH60="",CH60=0),0,AR60*MIN(MaxScal,TgtVol/CH60))</f>
        <v>0</v>
      </c>
      <c r="DD60" s="26" t="n">
        <f aca="false">IF(OR(AS60=0,CI60="",CI60=0),0,AS60*MIN(MaxScal,TgtVol/CI60))</f>
        <v>0</v>
      </c>
      <c r="DE60" s="26" t="n">
        <f aca="false">IF(OR(AT60=0,CJ60="",CJ60=0),0,AT60*MIN(MaxScal,TgtVol/CJ60))</f>
        <v>0</v>
      </c>
      <c r="DF60" s="26" t="n">
        <f aca="false">IF(OR(AU60=0,CK60="",CK60=0),0,AU60*MIN(MaxScal,TgtVol/CK60))</f>
        <v>0</v>
      </c>
      <c r="DG60" s="26" t="n">
        <f aca="false">IF(OR(AV60=0,CL60="",CL60=0),0,AV60*MIN(MaxScal,TgtVol/CL60))</f>
        <v>0</v>
      </c>
      <c r="DH60" s="26" t="n">
        <f aca="false">IF(OR(AW60=0,CM60="",CM60=0),0,AW60*MIN(MaxScal,TgtVol/CM60))</f>
        <v>0</v>
      </c>
      <c r="DI60" s="26" t="n">
        <f aca="false">IF(OR(AX60=0,CN60="",CN60=0),0,AX60*MIN(MaxScal,TgtVol/CN60))</f>
        <v>0</v>
      </c>
      <c r="DJ60" s="26" t="n">
        <f aca="false">IF(OR(AY60=0,CO60="",CO60=0),0,AY60*MIN(MaxScal,TgtVol/CO60))</f>
        <v>0</v>
      </c>
      <c r="DK60" s="26" t="n">
        <f aca="false">IF(OR(AZ60=0,CP60="",CP60=0),0,AZ60*MIN(MaxScal,TgtVol/CP60))</f>
        <v>0</v>
      </c>
      <c r="DL60" s="26" t="n">
        <f aca="false">IF(OR(BA60=0,CQ60="",CQ60=0),0,BA60*MIN(MaxScal,TgtVol/CQ60))</f>
        <v>0</v>
      </c>
      <c r="DM60" s="26" t="n">
        <f aca="false">IF(OR(BB60=0,CR60="",CR60=0),0,BB60*MIN(MaxScal,TgtVol/CR60))</f>
        <v>0</v>
      </c>
      <c r="DN60" s="26" t="n">
        <f aca="false">IF(OR(BC60=0,CS60="",CS60=0),0,BC60*MIN(MaxScal,TgtVol/CS60))</f>
        <v>0</v>
      </c>
      <c r="DO60" s="26" t="n">
        <f aca="false">IF(OR(BD60=0,CT60="",CT60=0),0,BD60*MIN(MaxScal,TgtVol/CT60))</f>
        <v>0</v>
      </c>
      <c r="DP60" s="26" t="n">
        <f aca="false">IF(OR(BE60=0,CU60="",CU60=0),0,BE60*MIN(MaxScal,TgtVol/CU60))</f>
        <v>0</v>
      </c>
      <c r="DQ60" s="26" t="n">
        <f aca="false">IF(OR(BF60=0,CV60="",CV60=0),0,BF60*MIN(MaxScal,TgtVol/CV60))</f>
        <v>0</v>
      </c>
      <c r="DR60" s="26" t="n">
        <f aca="false">IF(OR(BG60=0,CW60="",CW60=0),0,BG60*MIN(MaxScal,TgtVol/CW60))</f>
        <v>0</v>
      </c>
      <c r="DS60" s="26" t="n">
        <f aca="false">IF(OR(BH60=0,CX60="",CX60=0),0,BH60*MIN(MaxScal,TgtVol/CX60))</f>
        <v>0</v>
      </c>
      <c r="DT60" s="26" t="n">
        <f aca="false">IF(OR(BI60=0,CY60="",CY60=0),0,BI60*MIN(MaxScal,TgtVol/CY60))</f>
        <v>0</v>
      </c>
      <c r="DU60" s="26" t="n">
        <f aca="false">IF(OR(BJ60=0,CZ60="",CZ60=0),0,BJ60*MIN(MaxScal,TgtVol/CZ60))</f>
        <v>0</v>
      </c>
      <c r="DV60" s="26" t="n">
        <f aca="false">IF(OR(BK60=0,DA60="",DA60=0),0,BK60*MIN(MaxScal,TgtVol/DA60))</f>
        <v>0</v>
      </c>
      <c r="DW60" s="26" t="n">
        <f aca="false">IF(OR(BL60=0,DB60="",DB60=0),0,BL60*MIN(MaxScal,TgtVol/DB60))</f>
        <v>0</v>
      </c>
      <c r="DX60" s="28" t="n">
        <f aca="false">IFERROR(DC59*BM60,"")</f>
        <v>-0</v>
      </c>
      <c r="DY60" s="28" t="n">
        <f aca="false">IFERROR(DD59*BN60,"")</f>
        <v>0</v>
      </c>
      <c r="DZ60" s="28" t="n">
        <f aca="false">IFERROR(DE59*BO60,"")</f>
        <v>-0</v>
      </c>
      <c r="EA60" s="28" t="n">
        <f aca="false">IFERROR(DF59*BP60,"")</f>
        <v>-0</v>
      </c>
      <c r="EB60" s="28" t="n">
        <f aca="false">IFERROR(DG59*BQ60,"")</f>
        <v>0</v>
      </c>
      <c r="EC60" s="28" t="n">
        <f aca="false">IFERROR(DH59*BR60,"")</f>
        <v>-0</v>
      </c>
      <c r="ED60" s="28" t="n">
        <f aca="false">IFERROR(DI59*BS60,"")</f>
        <v>-0</v>
      </c>
      <c r="EE60" s="28" t="n">
        <f aca="false">IFERROR(DJ59*BT60,"")</f>
        <v>-0</v>
      </c>
      <c r="EF60" s="28" t="n">
        <f aca="false">IFERROR(DK59*BU60,"")</f>
        <v>-0</v>
      </c>
      <c r="EG60" s="28" t="n">
        <f aca="false">IFERROR(DL59*BV60,"")</f>
        <v>-0</v>
      </c>
      <c r="EH60" s="28" t="n">
        <f aca="false">IFERROR(DM59*BW60,"")</f>
        <v>-0</v>
      </c>
      <c r="EI60" s="28" t="n">
        <f aca="false">IFERROR(DN59*BX60,"")</f>
        <v>-0</v>
      </c>
      <c r="EJ60" s="28" t="n">
        <f aca="false">IFERROR(DO59*BY60,"")</f>
        <v>-0</v>
      </c>
      <c r="EK60" s="28" t="n">
        <f aca="false">IFERROR(DP59*BZ60,"")</f>
        <v>0</v>
      </c>
      <c r="EL60" s="28" t="n">
        <f aca="false">IFERROR(DQ59*CA60,"")</f>
        <v>-0</v>
      </c>
      <c r="EM60" s="28" t="n">
        <f aca="false">IFERROR(DR59*CB60,"")</f>
        <v>-0</v>
      </c>
      <c r="EN60" s="28" t="n">
        <f aca="false">IFERROR(DS59*CC60,"")</f>
        <v>0</v>
      </c>
      <c r="EO60" s="28" t="n">
        <f aca="false">IFERROR(DT59*CD60,"")</f>
        <v>0</v>
      </c>
      <c r="EP60" s="28" t="n">
        <f aca="false">IFERROR(DU59*CE60,"")</f>
        <v>0</v>
      </c>
      <c r="EQ60" s="28" t="n">
        <f aca="false">IFERROR(DV59*CF60,"")</f>
        <v>-0</v>
      </c>
      <c r="ER60" s="28" t="n">
        <f aca="false">IFERROR(DW59*CG60,"")</f>
        <v>0</v>
      </c>
      <c r="ES60" s="28" t="n">
        <f aca="false">IF(ROW()=4,"",SUM(DX60:ER60))</f>
        <v>0</v>
      </c>
      <c r="ET60" s="29" t="n">
        <f aca="false">COUNTIF(AR60:BL60,"&gt;0")</f>
        <v>0</v>
      </c>
    </row>
    <row r="61" customFormat="false" ht="15" hidden="false" customHeight="false" outlineLevel="0" collapsed="false">
      <c r="A61" s="19" t="n">
        <v>39752</v>
      </c>
      <c r="B61" s="23" t="n">
        <f aca="false">ABS(EMFX_Data!X61-EMFX_Data!Y61)</f>
        <v>0.292018731432671</v>
      </c>
      <c r="C61" s="23" t="n">
        <f aca="false">ABS(EMFX_Data!X61-EMFX_Data!Z61)</f>
        <v>0.153294884757026</v>
      </c>
      <c r="D61" s="23" t="n">
        <f aca="false">ABS(EMFX_Data!X61-EMFX_Data!AA61)</f>
        <v>0.000700339377541326</v>
      </c>
      <c r="E61" s="23" t="n">
        <f aca="false">ABS(EMFX_Data!X61-EMFX_Data!AB61)</f>
        <v>0.0265225986868112</v>
      </c>
      <c r="F61" s="23" t="n">
        <f aca="false">ABS(EMFX_Data!X61-EMFX_Data!AC61)</f>
        <v>0.0452193144087296</v>
      </c>
      <c r="G61" s="23" t="n">
        <f aca="false">ABS(EMFX_Data!X61-EMFX_Data!AD61)</f>
        <v>0.109496066140599</v>
      </c>
      <c r="H61" s="23" t="n">
        <f aca="false">ABS(EMFX_Data!Y61-EMFX_Data!Z61)</f>
        <v>0.445313616189697</v>
      </c>
      <c r="I61" s="23" t="n">
        <f aca="false">ABS(EMFX_Data!Y61-EMFX_Data!AA61)</f>
        <v>0.29131839205513</v>
      </c>
      <c r="J61" s="23" t="n">
        <f aca="false">ABS(EMFX_Data!Y61-EMFX_Data!AB61)</f>
        <v>0.26549613274586</v>
      </c>
      <c r="K61" s="23" t="n">
        <f aca="false">ABS(EMFX_Data!Y61-EMFX_Data!AC61)</f>
        <v>0.246799417023942</v>
      </c>
      <c r="L61" s="23" t="n">
        <f aca="false">ABS(EMFX_Data!Y61-EMFX_Data!AD61)</f>
        <v>0.182522665292073</v>
      </c>
      <c r="M61" s="23" t="n">
        <f aca="false">ABS(EMFX_Data!Z61-EMFX_Data!AA61)</f>
        <v>0.153995224134567</v>
      </c>
      <c r="N61" s="23" t="n">
        <f aca="false">ABS(EMFX_Data!Z61-EMFX_Data!AB61)</f>
        <v>0.179817483443837</v>
      </c>
      <c r="O61" s="23" t="n">
        <f aca="false">ABS(EMFX_Data!Z61-EMFX_Data!AC61)</f>
        <v>0.198514199165755</v>
      </c>
      <c r="P61" s="23" t="n">
        <f aca="false">ABS(EMFX_Data!Z61-EMFX_Data!AD61)</f>
        <v>0.262790950897625</v>
      </c>
      <c r="Q61" s="23" t="n">
        <f aca="false">ABS(EMFX_Data!AA61-EMFX_Data!AB61)</f>
        <v>0.0258222593092698</v>
      </c>
      <c r="R61" s="23" t="n">
        <f aca="false">ABS(EMFX_Data!AA61-EMFX_Data!AC61)</f>
        <v>0.0445189750311883</v>
      </c>
      <c r="S61" s="23" t="n">
        <f aca="false">ABS(EMFX_Data!AA61-EMFX_Data!AD61)</f>
        <v>0.108795726763057</v>
      </c>
      <c r="T61" s="23" t="n">
        <f aca="false">ABS(EMFX_Data!AB61-EMFX_Data!AC61)</f>
        <v>0.0186967157219184</v>
      </c>
      <c r="U61" s="23" t="n">
        <f aca="false">ABS(EMFX_Data!AB61-EMFX_Data!AD61)</f>
        <v>0.0829734674537876</v>
      </c>
      <c r="V61" s="23" t="n">
        <f aca="false">ABS(EMFX_Data!AC61-EMFX_Data!AD61)</f>
        <v>0.0642767517318692</v>
      </c>
      <c r="W61" s="26" t="str">
        <f aca="false">IF(ROW()&lt;4+MinObs-1,"",IFERROR((B61-AVERAGE(B$4:B61))/STDEV(B$4:B61),""))</f>
        <v/>
      </c>
      <c r="X61" s="26" t="str">
        <f aca="false">IF(ROW()&lt;4+MinObs-1,"",IFERROR((C61-AVERAGE(C$4:C61))/STDEV(C$4:C61),""))</f>
        <v/>
      </c>
      <c r="Y61" s="26" t="str">
        <f aca="false">IF(ROW()&lt;4+MinObs-1,"",IFERROR((D61-AVERAGE(D$4:D61))/STDEV(D$4:D61),""))</f>
        <v/>
      </c>
      <c r="Z61" s="26" t="str">
        <f aca="false">IF(ROW()&lt;4+MinObs-1,"",IFERROR((E61-AVERAGE(E$4:E61))/STDEV(E$4:E61),""))</f>
        <v/>
      </c>
      <c r="AA61" s="26" t="str">
        <f aca="false">IF(ROW()&lt;4+MinObs-1,"",IFERROR((F61-AVERAGE(F$4:F61))/STDEV(F$4:F61),""))</f>
        <v/>
      </c>
      <c r="AB61" s="26" t="str">
        <f aca="false">IF(ROW()&lt;4+MinObs-1,"",IFERROR((G61-AVERAGE(G$4:G61))/STDEV(G$4:G61),""))</f>
        <v/>
      </c>
      <c r="AC61" s="26" t="str">
        <f aca="false">IF(ROW()&lt;4+MinObs-1,"",IFERROR((H61-AVERAGE(H$4:H61))/STDEV(H$4:H61),""))</f>
        <v/>
      </c>
      <c r="AD61" s="26" t="str">
        <f aca="false">IF(ROW()&lt;4+MinObs-1,"",IFERROR((I61-AVERAGE(I$4:I61))/STDEV(I$4:I61),""))</f>
        <v/>
      </c>
      <c r="AE61" s="26" t="str">
        <f aca="false">IF(ROW()&lt;4+MinObs-1,"",IFERROR((J61-AVERAGE(J$4:J61))/STDEV(J$4:J61),""))</f>
        <v/>
      </c>
      <c r="AF61" s="26" t="str">
        <f aca="false">IF(ROW()&lt;4+MinObs-1,"",IFERROR((K61-AVERAGE(K$4:K61))/STDEV(K$4:K61),""))</f>
        <v/>
      </c>
      <c r="AG61" s="26" t="str">
        <f aca="false">IF(ROW()&lt;4+MinObs-1,"",IFERROR((L61-AVERAGE(L$4:L61))/STDEV(L$4:L61),""))</f>
        <v/>
      </c>
      <c r="AH61" s="26" t="str">
        <f aca="false">IF(ROW()&lt;4+MinObs-1,"",IFERROR((M61-AVERAGE(M$4:M61))/STDEV(M$4:M61),""))</f>
        <v/>
      </c>
      <c r="AI61" s="26" t="str">
        <f aca="false">IF(ROW()&lt;4+MinObs-1,"",IFERROR((N61-AVERAGE(N$4:N61))/STDEV(N$4:N61),""))</f>
        <v/>
      </c>
      <c r="AJ61" s="26" t="str">
        <f aca="false">IF(ROW()&lt;4+MinObs-1,"",IFERROR((O61-AVERAGE(O$4:O61))/STDEV(O$4:O61),""))</f>
        <v/>
      </c>
      <c r="AK61" s="26" t="str">
        <f aca="false">IF(ROW()&lt;4+MinObs-1,"",IFERROR((P61-AVERAGE(P$4:P61))/STDEV(P$4:P61),""))</f>
        <v/>
      </c>
      <c r="AL61" s="26" t="str">
        <f aca="false">IF(ROW()&lt;4+MinObs-1,"",IFERROR((Q61-AVERAGE(Q$4:Q61))/STDEV(Q$4:Q61),""))</f>
        <v/>
      </c>
      <c r="AM61" s="26" t="str">
        <f aca="false">IF(ROW()&lt;4+MinObs-1,"",IFERROR((R61-AVERAGE(R$4:R61))/STDEV(R$4:R61),""))</f>
        <v/>
      </c>
      <c r="AN61" s="26" t="str">
        <f aca="false">IF(ROW()&lt;4+MinObs-1,"",IFERROR((S61-AVERAGE(S$4:S61))/STDEV(S$4:S61),""))</f>
        <v/>
      </c>
      <c r="AO61" s="26" t="str">
        <f aca="false">IF(ROW()&lt;4+MinObs-1,"",IFERROR((T61-AVERAGE(T$4:T61))/STDEV(T$4:T61),""))</f>
        <v/>
      </c>
      <c r="AP61" s="26" t="str">
        <f aca="false">IF(ROW()&lt;4+MinObs-1,"",IFERROR((U61-AVERAGE(U$4:U61))/STDEV(U$4:U61),""))</f>
        <v/>
      </c>
      <c r="AQ61" s="26" t="str">
        <f aca="false">IF(ROW()&lt;4+MinObs-1,"",IFERROR((V61-AVERAGE(V$4:V61))/STDEV(V$4:V61),""))</f>
        <v/>
      </c>
      <c r="AR61" s="26" t="n">
        <f aca="false">IF(W61="",0,IF(W61&gt;=z4,w4,IF(W61&gt;=z3,w3,IF(W61&gt;=zEntry,w2,IF(AND(W61&gt;=ExitZ,AR60&gt;0),w2,0)))))</f>
        <v>0</v>
      </c>
      <c r="AS61" s="26" t="n">
        <f aca="false">IF(X61="",0,IF(X61&gt;=z4,w4,IF(X61&gt;=z3,w3,IF(X61&gt;=zEntry,w2,IF(AND(X61&gt;=ExitZ,AS60&gt;0),w2,0)))))</f>
        <v>0</v>
      </c>
      <c r="AT61" s="26" t="n">
        <f aca="false">IF(Y61="",0,IF(Y61&gt;=z4,w4,IF(Y61&gt;=z3,w3,IF(Y61&gt;=zEntry,w2,IF(AND(Y61&gt;=ExitZ,AT60&gt;0),w2,0)))))</f>
        <v>0</v>
      </c>
      <c r="AU61" s="26" t="n">
        <f aca="false">IF(Z61="",0,IF(Z61&gt;=z4,w4,IF(Z61&gt;=z3,w3,IF(Z61&gt;=zEntry,w2,IF(AND(Z61&gt;=ExitZ,AU60&gt;0),w2,0)))))</f>
        <v>0</v>
      </c>
      <c r="AV61" s="26" t="n">
        <f aca="false">IF(AA61="",0,IF(AA61&gt;=z4,w4,IF(AA61&gt;=z3,w3,IF(AA61&gt;=zEntry,w2,IF(AND(AA61&gt;=ExitZ,AV60&gt;0),w2,0)))))</f>
        <v>0</v>
      </c>
      <c r="AW61" s="26" t="n">
        <f aca="false">IF(AB61="",0,IF(AB61&gt;=z4,w4,IF(AB61&gt;=z3,w3,IF(AB61&gt;=zEntry,w2,IF(AND(AB61&gt;=ExitZ,AW60&gt;0),w2,0)))))</f>
        <v>0</v>
      </c>
      <c r="AX61" s="26" t="n">
        <f aca="false">IF(AC61="",0,IF(AC61&gt;=z4,w4,IF(AC61&gt;=z3,w3,IF(AC61&gt;=zEntry,w2,IF(AND(AC61&gt;=ExitZ,AX60&gt;0),w2,0)))))</f>
        <v>0</v>
      </c>
      <c r="AY61" s="26" t="n">
        <f aca="false">IF(AD61="",0,IF(AD61&gt;=z4,w4,IF(AD61&gt;=z3,w3,IF(AD61&gt;=zEntry,w2,IF(AND(AD61&gt;=ExitZ,AY60&gt;0),w2,0)))))</f>
        <v>0</v>
      </c>
      <c r="AZ61" s="26" t="n">
        <f aca="false">IF(AE61="",0,IF(AE61&gt;=z4,w4,IF(AE61&gt;=z3,w3,IF(AE61&gt;=zEntry,w2,IF(AND(AE61&gt;=ExitZ,AZ60&gt;0),w2,0)))))</f>
        <v>0</v>
      </c>
      <c r="BA61" s="26" t="n">
        <f aca="false">IF(AF61="",0,IF(AF61&gt;=z4,w4,IF(AF61&gt;=z3,w3,IF(AF61&gt;=zEntry,w2,IF(AND(AF61&gt;=ExitZ,BA60&gt;0),w2,0)))))</f>
        <v>0</v>
      </c>
      <c r="BB61" s="26" t="n">
        <f aca="false">IF(AG61="",0,IF(AG61&gt;=z4,w4,IF(AG61&gt;=z3,w3,IF(AG61&gt;=zEntry,w2,IF(AND(AG61&gt;=ExitZ,BB60&gt;0),w2,0)))))</f>
        <v>0</v>
      </c>
      <c r="BC61" s="26" t="n">
        <f aca="false">IF(AH61="",0,IF(AH61&gt;=z4,w4,IF(AH61&gt;=z3,w3,IF(AH61&gt;=zEntry,w2,IF(AND(AH61&gt;=ExitZ,BC60&gt;0),w2,0)))))</f>
        <v>0</v>
      </c>
      <c r="BD61" s="26" t="n">
        <f aca="false">IF(AI61="",0,IF(AI61&gt;=z4,w4,IF(AI61&gt;=z3,w3,IF(AI61&gt;=zEntry,w2,IF(AND(AI61&gt;=ExitZ,BD60&gt;0),w2,0)))))</f>
        <v>0</v>
      </c>
      <c r="BE61" s="26" t="n">
        <f aca="false">IF(AJ61="",0,IF(AJ61&gt;=z4,w4,IF(AJ61&gt;=z3,w3,IF(AJ61&gt;=zEntry,w2,IF(AND(AJ61&gt;=ExitZ,BE60&gt;0),w2,0)))))</f>
        <v>0</v>
      </c>
      <c r="BF61" s="26" t="n">
        <f aca="false">IF(AK61="",0,IF(AK61&gt;=z4,w4,IF(AK61&gt;=z3,w3,IF(AK61&gt;=zEntry,w2,IF(AND(AK61&gt;=ExitZ,BF60&gt;0),w2,0)))))</f>
        <v>0</v>
      </c>
      <c r="BG61" s="26" t="n">
        <f aca="false">IF(AL61="",0,IF(AL61&gt;=z4,w4,IF(AL61&gt;=z3,w3,IF(AL61&gt;=zEntry,w2,IF(AND(AL61&gt;=ExitZ,BG60&gt;0),w2,0)))))</f>
        <v>0</v>
      </c>
      <c r="BH61" s="26" t="n">
        <f aca="false">IF(AM61="",0,IF(AM61&gt;=z4,w4,IF(AM61&gt;=z3,w3,IF(AM61&gt;=zEntry,w2,IF(AND(AM61&gt;=ExitZ,BH60&gt;0),w2,0)))))</f>
        <v>0</v>
      </c>
      <c r="BI61" s="26" t="n">
        <f aca="false">IF(AN61="",0,IF(AN61&gt;=z4,w4,IF(AN61&gt;=z3,w3,IF(AN61&gt;=zEntry,w2,IF(AND(AN61&gt;=ExitZ,BI60&gt;0),w2,0)))))</f>
        <v>0</v>
      </c>
      <c r="BJ61" s="26" t="n">
        <f aca="false">IF(AO61="",0,IF(AO61&gt;=z4,w4,IF(AO61&gt;=z3,w3,IF(AO61&gt;=zEntry,w2,IF(AND(AO61&gt;=ExitZ,BJ60&gt;0),w2,0)))))</f>
        <v>0</v>
      </c>
      <c r="BK61" s="26" t="n">
        <f aca="false">IF(AP61="",0,IF(AP61&gt;=z4,w4,IF(AP61&gt;=z3,w3,IF(AP61&gt;=zEntry,w2,IF(AND(AP61&gt;=ExitZ,BK60&gt;0),w2,0)))))</f>
        <v>0</v>
      </c>
      <c r="BL61" s="26" t="n">
        <f aca="false">IF(AQ61="",0,IF(AQ61&gt;=z4,w4,IF(AQ61&gt;=z3,w3,IF(AQ61&gt;=zEntry,w2,IF(AND(AQ61&gt;=ExitZ,BL60&gt;0),w2,0)))))</f>
        <v>0</v>
      </c>
      <c r="BM61" s="23" t="n">
        <f aca="false">IF(EMFX_Data!X60&gt;=EMFX_Data!Y60,EMFX_Data!AE61-EMFX_Data!AF61,EMFX_Data!AF61-EMFX_Data!AE61)</f>
        <v>0.0217586700458043</v>
      </c>
      <c r="BN61" s="23" t="n">
        <f aca="false">IF(EMFX_Data!X60&gt;=EMFX_Data!Z60,EMFX_Data!AE61-EMFX_Data!AG61,EMFX_Data!AG61-EMFX_Data!AE61)</f>
        <v>-0.0248711451220244</v>
      </c>
      <c r="BO61" s="23" t="n">
        <f aca="false">IF(EMFX_Data!X60&gt;=EMFX_Data!AA60,EMFX_Data!AE61-EMFX_Data!AH61,EMFX_Data!AH61-EMFX_Data!AE61)</f>
        <v>0.0552097925169964</v>
      </c>
      <c r="BP61" s="23" t="n">
        <f aca="false">IF(EMFX_Data!X60&gt;=EMFX_Data!AB60,EMFX_Data!AE61-EMFX_Data!AI61,EMFX_Data!AI61-EMFX_Data!AE61)</f>
        <v>-0.00156228716868979</v>
      </c>
      <c r="BQ61" s="23" t="n">
        <f aca="false">IF(EMFX_Data!X60&gt;=EMFX_Data!AC60,EMFX_Data!AE61-EMFX_Data!AJ61,EMFX_Data!AJ61-EMFX_Data!AE61)</f>
        <v>-0.0130246907773791</v>
      </c>
      <c r="BR61" s="23" t="n">
        <f aca="false">IF(EMFX_Data!X60&gt;=EMFX_Data!AD60,EMFX_Data!AE61-EMFX_Data!AK61,EMFX_Data!AK61-EMFX_Data!AE61)</f>
        <v>-0.00928018728756432</v>
      </c>
      <c r="BS61" s="23" t="n">
        <f aca="false">IF(EMFX_Data!Y60&gt;=EMFX_Data!Z60,EMFX_Data!AF61-EMFX_Data!AG61,EMFX_Data!AG61-EMFX_Data!AF61)</f>
        <v>-0.0031124750762201</v>
      </c>
      <c r="BT61" s="23" t="n">
        <f aca="false">IF(EMFX_Data!Y60&gt;=EMFX_Data!AA60,EMFX_Data!AF61-EMFX_Data!AH61,EMFX_Data!AH61-EMFX_Data!AF61)</f>
        <v>-0.0334511224711921</v>
      </c>
      <c r="BU61" s="23" t="n">
        <f aca="false">IF(EMFX_Data!Y60&gt;=EMFX_Data!AB60,EMFX_Data!AF61-EMFX_Data!AI61,EMFX_Data!AI61-EMFX_Data!AF61)</f>
        <v>0.0233209572144941</v>
      </c>
      <c r="BV61" s="23" t="n">
        <f aca="false">IF(EMFX_Data!Y60&gt;=EMFX_Data!AC60,EMFX_Data!AF61-EMFX_Data!AJ61,EMFX_Data!AJ61-EMFX_Data!AF61)</f>
        <v>0.0347833608231834</v>
      </c>
      <c r="BW61" s="23" t="n">
        <f aca="false">IF(EMFX_Data!Y60&gt;=EMFX_Data!AD60,EMFX_Data!AF61-EMFX_Data!AK61,EMFX_Data!AK61-EMFX_Data!AF61)</f>
        <v>0.0310388573333686</v>
      </c>
      <c r="BX61" s="23" t="n">
        <f aca="false">IF(EMFX_Data!Z60&gt;=EMFX_Data!AA60,EMFX_Data!AG61-EMFX_Data!AH61,EMFX_Data!AH61-EMFX_Data!AG61)</f>
        <v>0.030338647394972</v>
      </c>
      <c r="BY61" s="23" t="n">
        <f aca="false">IF(EMFX_Data!Z60&gt;=EMFX_Data!AB60,EMFX_Data!AG61-EMFX_Data!AI61,EMFX_Data!AI61-EMFX_Data!AG61)</f>
        <v>-0.0264334322907142</v>
      </c>
      <c r="BZ61" s="23" t="n">
        <f aca="false">IF(EMFX_Data!Z60&gt;=EMFX_Data!AC60,EMFX_Data!AG61-EMFX_Data!AJ61,EMFX_Data!AJ61-EMFX_Data!AG61)</f>
        <v>-0.0378958358994035</v>
      </c>
      <c r="CA61" s="23" t="n">
        <f aca="false">IF(EMFX_Data!Z60&gt;=EMFX_Data!AD60,EMFX_Data!AG61-EMFX_Data!AK61,EMFX_Data!AK61-EMFX_Data!AG61)</f>
        <v>-0.0341513324095887</v>
      </c>
      <c r="CB61" s="23" t="n">
        <f aca="false">IF(EMFX_Data!AA60&gt;=EMFX_Data!AB60,EMFX_Data!AH61-EMFX_Data!AI61,EMFX_Data!AI61-EMFX_Data!AH61)</f>
        <v>0.0567720796856862</v>
      </c>
      <c r="CC61" s="23" t="n">
        <f aca="false">IF(EMFX_Data!AA60&gt;=EMFX_Data!AC60,EMFX_Data!AH61-EMFX_Data!AJ61,EMFX_Data!AJ61-EMFX_Data!AH61)</f>
        <v>0.0682344832943756</v>
      </c>
      <c r="CD61" s="23" t="n">
        <f aca="false">IF(EMFX_Data!AA60&gt;=EMFX_Data!AD60,EMFX_Data!AH61-EMFX_Data!AK61,EMFX_Data!AK61-EMFX_Data!AH61)</f>
        <v>-0.0644899798045608</v>
      </c>
      <c r="CE61" s="23" t="n">
        <f aca="false">IF(EMFX_Data!AB60&gt;=EMFX_Data!AC60,EMFX_Data!AI61-EMFX_Data!AJ61,EMFX_Data!AJ61-EMFX_Data!AI61)</f>
        <v>-0.0114624036086893</v>
      </c>
      <c r="CF61" s="23" t="n">
        <f aca="false">IF(EMFX_Data!AB60&gt;=EMFX_Data!AD60,EMFX_Data!AI61-EMFX_Data!AK61,EMFX_Data!AK61-EMFX_Data!AI61)</f>
        <v>-0.00771790011887453</v>
      </c>
      <c r="CG61" s="23" t="n">
        <f aca="false">IF(EMFX_Data!AC60&gt;=EMFX_Data!AD60,EMFX_Data!AJ61-EMFX_Data!AK61,EMFX_Data!AK61-EMFX_Data!AJ61)</f>
        <v>0.0037445034898148</v>
      </c>
      <c r="CH61" s="27" t="n">
        <f aca="false">IF(ROW()&lt;4+VolLB,"",STDEV(INDEX($BM:$BM,ROW()-VolLB+1):INDEX($BM:$BM,ROW()))*SQRT(12))</f>
        <v>0.177165848818977</v>
      </c>
      <c r="CI61" s="27" t="n">
        <f aca="false">IF(ROW()&lt;4+VolLB,"",STDEV(INDEX($BN:$BN,ROW()-VolLB+1):INDEX($BN:$BN,ROW()))*SQRT(12))</f>
        <v>0.185999910581982</v>
      </c>
      <c r="CJ61" s="27" t="n">
        <f aca="false">IF(ROW()&lt;4+VolLB,"",STDEV(INDEX($BO:$BO,ROW()-VolLB+1):INDEX($BO:$BO,ROW()))*SQRT(12))</f>
        <v>0.158367051933698</v>
      </c>
      <c r="CK61" s="27" t="n">
        <f aca="false">IF(ROW()&lt;4+VolLB,"",STDEV(INDEX($BP:$BP,ROW()-VolLB+1):INDEX($BP:$BP,ROW()))*SQRT(12))</f>
        <v>0.191008172602943</v>
      </c>
      <c r="CL61" s="27" t="n">
        <f aca="false">IF(ROW()&lt;4+VolLB,"",STDEV(INDEX($BQ:$BQ,ROW()-VolLB+1):INDEX($BQ:$BQ,ROW()))*SQRT(12))</f>
        <v>0.148123733392543</v>
      </c>
      <c r="CM61" s="27" t="n">
        <f aca="false">IF(ROW()&lt;4+VolLB,"",STDEV(INDEX($BR:$BR,ROW()-VolLB+1):INDEX($BR:$BR,ROW()))*SQRT(12))</f>
        <v>0.201983878367526</v>
      </c>
      <c r="CN61" s="27" t="n">
        <f aca="false">IF(ROW()&lt;4+VolLB,"",STDEV(INDEX($BS:$BS,ROW()-VolLB+1):INDEX($BS:$BS,ROW()))*SQRT(12))</f>
        <v>0.195338209509568</v>
      </c>
      <c r="CO61" s="27" t="n">
        <f aca="false">IF(ROW()&lt;4+VolLB,"",STDEV(INDEX($BT:$BT,ROW()-VolLB+1):INDEX($BT:$BT,ROW()))*SQRT(12))</f>
        <v>0.136456577407227</v>
      </c>
      <c r="CP61" s="27" t="n">
        <f aca="false">IF(ROW()&lt;4+VolLB,"",STDEV(INDEX($BU:$BU,ROW()-VolLB+1):INDEX($BU:$BU,ROW()))*SQRT(12))</f>
        <v>0.158417397941144</v>
      </c>
      <c r="CQ61" s="27" t="n">
        <f aca="false">IF(ROW()&lt;4+VolLB,"",STDEV(INDEX($BV:$BV,ROW()-VolLB+1):INDEX($BV:$BV,ROW()))*SQRT(12))</f>
        <v>0.157263056943289</v>
      </c>
      <c r="CR61" s="27" t="n">
        <f aca="false">IF(ROW()&lt;4+VolLB,"",STDEV(INDEX($BW:$BW,ROW()-VolLB+1):INDEX($BW:$BW,ROW()))*SQRT(12))</f>
        <v>0.142544328316101</v>
      </c>
      <c r="CS61" s="27" t="n">
        <f aca="false">IF(ROW()&lt;4+VolLB,"",STDEV(INDEX($BX:$BX,ROW()-VolLB+1):INDEX($BX:$BX,ROW()))*SQRT(12))</f>
        <v>0.170797777821085</v>
      </c>
      <c r="CT61" s="27" t="n">
        <f aca="false">IF(ROW()&lt;4+VolLB,"",STDEV(INDEX($BY:$BY,ROW()-VolLB+1):INDEX($BY:$BY,ROW()))*SQRT(12))</f>
        <v>0.185995233897531</v>
      </c>
      <c r="CU61" s="27" t="n">
        <f aca="false">IF(ROW()&lt;4+VolLB,"",STDEV(INDEX($BZ:$BZ,ROW()-VolLB+1):INDEX($BZ:$BZ,ROW()))*SQRT(12))</f>
        <v>0.191683229966875</v>
      </c>
      <c r="CV61" s="27" t="n">
        <f aca="false">IF(ROW()&lt;4+VolLB,"",STDEV(INDEX($CA:$CA,ROW()-VolLB+1):INDEX($CA:$CA,ROW()))*SQRT(12))</f>
        <v>0.198033326927753</v>
      </c>
      <c r="CW61" s="27" t="n">
        <f aca="false">IF(ROW()&lt;4+VolLB,"",STDEV(INDEX($CB:$CB,ROW()-VolLB+1):INDEX($CB:$CB,ROW()))*SQRT(12))</f>
        <v>0.15512499255479</v>
      </c>
      <c r="CX61" s="27" t="n">
        <f aca="false">IF(ROW()&lt;4+VolLB,"",STDEV(INDEX($CC:$CC,ROW()-VolLB+1):INDEX($CC:$CC,ROW()))*SQRT(12))</f>
        <v>0.157780975821504</v>
      </c>
      <c r="CY61" s="27" t="n">
        <f aca="false">IF(ROW()&lt;4+VolLB,"",STDEV(INDEX($CD:$CD,ROW()-VolLB+1):INDEX($CD:$CD,ROW()))*SQRT(12))</f>
        <v>0.149616575835948</v>
      </c>
      <c r="CZ61" s="27" t="n">
        <f aca="false">IF(ROW()&lt;4+VolLB,"",STDEV(INDEX($CE:$CE,ROW()-VolLB+1):INDEX($CE:$CE,ROW()))*SQRT(12))</f>
        <v>0.18043849736198</v>
      </c>
      <c r="DA61" s="27" t="n">
        <f aca="false">IF(ROW()&lt;4+VolLB,"",STDEV(INDEX($CF:$CF,ROW()-VolLB+1):INDEX($CF:$CF,ROW()))*SQRT(12))</f>
        <v>0.145839256056843</v>
      </c>
      <c r="DB61" s="27" t="n">
        <f aca="false">IF(ROW()&lt;4+VolLB,"",STDEV(INDEX($CG:$CG,ROW()-VolLB+1):INDEX($CG:$CG,ROW()))*SQRT(12))</f>
        <v>0.154086085112968</v>
      </c>
      <c r="DC61" s="26" t="n">
        <f aca="false">IF(OR(AR61=0,CH61="",CH61=0),0,AR61*MIN(MaxScal,TgtVol/CH61))</f>
        <v>0</v>
      </c>
      <c r="DD61" s="26" t="n">
        <f aca="false">IF(OR(AS61=0,CI61="",CI61=0),0,AS61*MIN(MaxScal,TgtVol/CI61))</f>
        <v>0</v>
      </c>
      <c r="DE61" s="26" t="n">
        <f aca="false">IF(OR(AT61=0,CJ61="",CJ61=0),0,AT61*MIN(MaxScal,TgtVol/CJ61))</f>
        <v>0</v>
      </c>
      <c r="DF61" s="26" t="n">
        <f aca="false">IF(OR(AU61=0,CK61="",CK61=0),0,AU61*MIN(MaxScal,TgtVol/CK61))</f>
        <v>0</v>
      </c>
      <c r="DG61" s="26" t="n">
        <f aca="false">IF(OR(AV61=0,CL61="",CL61=0),0,AV61*MIN(MaxScal,TgtVol/CL61))</f>
        <v>0</v>
      </c>
      <c r="DH61" s="26" t="n">
        <f aca="false">IF(OR(AW61=0,CM61="",CM61=0),0,AW61*MIN(MaxScal,TgtVol/CM61))</f>
        <v>0</v>
      </c>
      <c r="DI61" s="26" t="n">
        <f aca="false">IF(OR(AX61=0,CN61="",CN61=0),0,AX61*MIN(MaxScal,TgtVol/CN61))</f>
        <v>0</v>
      </c>
      <c r="DJ61" s="26" t="n">
        <f aca="false">IF(OR(AY61=0,CO61="",CO61=0),0,AY61*MIN(MaxScal,TgtVol/CO61))</f>
        <v>0</v>
      </c>
      <c r="DK61" s="26" t="n">
        <f aca="false">IF(OR(AZ61=0,CP61="",CP61=0),0,AZ61*MIN(MaxScal,TgtVol/CP61))</f>
        <v>0</v>
      </c>
      <c r="DL61" s="26" t="n">
        <f aca="false">IF(OR(BA61=0,CQ61="",CQ61=0),0,BA61*MIN(MaxScal,TgtVol/CQ61))</f>
        <v>0</v>
      </c>
      <c r="DM61" s="26" t="n">
        <f aca="false">IF(OR(BB61=0,CR61="",CR61=0),0,BB61*MIN(MaxScal,TgtVol/CR61))</f>
        <v>0</v>
      </c>
      <c r="DN61" s="26" t="n">
        <f aca="false">IF(OR(BC61=0,CS61="",CS61=0),0,BC61*MIN(MaxScal,TgtVol/CS61))</f>
        <v>0</v>
      </c>
      <c r="DO61" s="26" t="n">
        <f aca="false">IF(OR(BD61=0,CT61="",CT61=0),0,BD61*MIN(MaxScal,TgtVol/CT61))</f>
        <v>0</v>
      </c>
      <c r="DP61" s="26" t="n">
        <f aca="false">IF(OR(BE61=0,CU61="",CU61=0),0,BE61*MIN(MaxScal,TgtVol/CU61))</f>
        <v>0</v>
      </c>
      <c r="DQ61" s="26" t="n">
        <f aca="false">IF(OR(BF61=0,CV61="",CV61=0),0,BF61*MIN(MaxScal,TgtVol/CV61))</f>
        <v>0</v>
      </c>
      <c r="DR61" s="26" t="n">
        <f aca="false">IF(OR(BG61=0,CW61="",CW61=0),0,BG61*MIN(MaxScal,TgtVol/CW61))</f>
        <v>0</v>
      </c>
      <c r="DS61" s="26" t="n">
        <f aca="false">IF(OR(BH61=0,CX61="",CX61=0),0,BH61*MIN(MaxScal,TgtVol/CX61))</f>
        <v>0</v>
      </c>
      <c r="DT61" s="26" t="n">
        <f aca="false">IF(OR(BI61=0,CY61="",CY61=0),0,BI61*MIN(MaxScal,TgtVol/CY61))</f>
        <v>0</v>
      </c>
      <c r="DU61" s="26" t="n">
        <f aca="false">IF(OR(BJ61=0,CZ61="",CZ61=0),0,BJ61*MIN(MaxScal,TgtVol/CZ61))</f>
        <v>0</v>
      </c>
      <c r="DV61" s="26" t="n">
        <f aca="false">IF(OR(BK61=0,DA61="",DA61=0),0,BK61*MIN(MaxScal,TgtVol/DA61))</f>
        <v>0</v>
      </c>
      <c r="DW61" s="26" t="n">
        <f aca="false">IF(OR(BL61=0,DB61="",DB61=0),0,BL61*MIN(MaxScal,TgtVol/DB61))</f>
        <v>0</v>
      </c>
      <c r="DX61" s="28" t="n">
        <f aca="false">IFERROR(DC60*BM61,"")</f>
        <v>0</v>
      </c>
      <c r="DY61" s="28" t="n">
        <f aca="false">IFERROR(DD60*BN61,"")</f>
        <v>-0</v>
      </c>
      <c r="DZ61" s="28" t="n">
        <f aca="false">IFERROR(DE60*BO61,"")</f>
        <v>0</v>
      </c>
      <c r="EA61" s="28" t="n">
        <f aca="false">IFERROR(DF60*BP61,"")</f>
        <v>-0</v>
      </c>
      <c r="EB61" s="28" t="n">
        <f aca="false">IFERROR(DG60*BQ61,"")</f>
        <v>-0</v>
      </c>
      <c r="EC61" s="28" t="n">
        <f aca="false">IFERROR(DH60*BR61,"")</f>
        <v>-0</v>
      </c>
      <c r="ED61" s="28" t="n">
        <f aca="false">IFERROR(DI60*BS61,"")</f>
        <v>-0</v>
      </c>
      <c r="EE61" s="28" t="n">
        <f aca="false">IFERROR(DJ60*BT61,"")</f>
        <v>-0</v>
      </c>
      <c r="EF61" s="28" t="n">
        <f aca="false">IFERROR(DK60*BU61,"")</f>
        <v>0</v>
      </c>
      <c r="EG61" s="28" t="n">
        <f aca="false">IFERROR(DL60*BV61,"")</f>
        <v>0</v>
      </c>
      <c r="EH61" s="28" t="n">
        <f aca="false">IFERROR(DM60*BW61,"")</f>
        <v>0</v>
      </c>
      <c r="EI61" s="28" t="n">
        <f aca="false">IFERROR(DN60*BX61,"")</f>
        <v>0</v>
      </c>
      <c r="EJ61" s="28" t="n">
        <f aca="false">IFERROR(DO60*BY61,"")</f>
        <v>-0</v>
      </c>
      <c r="EK61" s="28" t="n">
        <f aca="false">IFERROR(DP60*BZ61,"")</f>
        <v>-0</v>
      </c>
      <c r="EL61" s="28" t="n">
        <f aca="false">IFERROR(DQ60*CA61,"")</f>
        <v>-0</v>
      </c>
      <c r="EM61" s="28" t="n">
        <f aca="false">IFERROR(DR60*CB61,"")</f>
        <v>0</v>
      </c>
      <c r="EN61" s="28" t="n">
        <f aca="false">IFERROR(DS60*CC61,"")</f>
        <v>0</v>
      </c>
      <c r="EO61" s="28" t="n">
        <f aca="false">IFERROR(DT60*CD61,"")</f>
        <v>-0</v>
      </c>
      <c r="EP61" s="28" t="n">
        <f aca="false">IFERROR(DU60*CE61,"")</f>
        <v>-0</v>
      </c>
      <c r="EQ61" s="28" t="n">
        <f aca="false">IFERROR(DV60*CF61,"")</f>
        <v>-0</v>
      </c>
      <c r="ER61" s="28" t="n">
        <f aca="false">IFERROR(DW60*CG61,"")</f>
        <v>0</v>
      </c>
      <c r="ES61" s="28" t="n">
        <f aca="false">IF(ROW()=4,"",SUM(DX61:ER61))</f>
        <v>0</v>
      </c>
      <c r="ET61" s="29" t="n">
        <f aca="false">COUNTIF(AR61:BL61,"&gt;0")</f>
        <v>0</v>
      </c>
    </row>
    <row r="62" customFormat="false" ht="15" hidden="false" customHeight="false" outlineLevel="0" collapsed="false">
      <c r="A62" s="19" t="n">
        <v>39782</v>
      </c>
      <c r="B62" s="23" t="n">
        <f aca="false">ABS(EMFX_Data!X62-EMFX_Data!Y62)</f>
        <v>0.307338179254897</v>
      </c>
      <c r="C62" s="23" t="n">
        <f aca="false">ABS(EMFX_Data!X62-EMFX_Data!Z62)</f>
        <v>0.111799210293648</v>
      </c>
      <c r="D62" s="23" t="n">
        <f aca="false">ABS(EMFX_Data!X62-EMFX_Data!AA62)</f>
        <v>0.0586634829975292</v>
      </c>
      <c r="E62" s="23" t="n">
        <f aca="false">ABS(EMFX_Data!X62-EMFX_Data!AB62)</f>
        <v>0.0925868482858219</v>
      </c>
      <c r="F62" s="23" t="n">
        <f aca="false">ABS(EMFX_Data!X62-EMFX_Data!AC62)</f>
        <v>0.0670145604414429</v>
      </c>
      <c r="G62" s="23" t="n">
        <f aca="false">ABS(EMFX_Data!X62-EMFX_Data!AD62)</f>
        <v>0.152606167107678</v>
      </c>
      <c r="H62" s="23" t="n">
        <f aca="false">ABS(EMFX_Data!Y62-EMFX_Data!Z62)</f>
        <v>0.419137389548545</v>
      </c>
      <c r="I62" s="23" t="n">
        <f aca="false">ABS(EMFX_Data!Y62-EMFX_Data!AA62)</f>
        <v>0.248674696257368</v>
      </c>
      <c r="J62" s="23" t="n">
        <f aca="false">ABS(EMFX_Data!Y62-EMFX_Data!AB62)</f>
        <v>0.214751330969075</v>
      </c>
      <c r="K62" s="23" t="n">
        <f aca="false">ABS(EMFX_Data!Y62-EMFX_Data!AC62)</f>
        <v>0.240323618813454</v>
      </c>
      <c r="L62" s="23" t="n">
        <f aca="false">ABS(EMFX_Data!Y62-EMFX_Data!AD62)</f>
        <v>0.154732012147218</v>
      </c>
      <c r="M62" s="23" t="n">
        <f aca="false">ABS(EMFX_Data!Z62-EMFX_Data!AA62)</f>
        <v>0.170462693291177</v>
      </c>
      <c r="N62" s="23" t="n">
        <f aca="false">ABS(EMFX_Data!Z62-EMFX_Data!AB62)</f>
        <v>0.20438605857947</v>
      </c>
      <c r="O62" s="23" t="n">
        <f aca="false">ABS(EMFX_Data!Z62-EMFX_Data!AC62)</f>
        <v>0.178813770735091</v>
      </c>
      <c r="P62" s="23" t="n">
        <f aca="false">ABS(EMFX_Data!Z62-EMFX_Data!AD62)</f>
        <v>0.264405377401326</v>
      </c>
      <c r="Q62" s="23" t="n">
        <f aca="false">ABS(EMFX_Data!AA62-EMFX_Data!AB62)</f>
        <v>0.0339233652882927</v>
      </c>
      <c r="R62" s="23" t="n">
        <f aca="false">ABS(EMFX_Data!AA62-EMFX_Data!AC62)</f>
        <v>0.00835107744391372</v>
      </c>
      <c r="S62" s="23" t="n">
        <f aca="false">ABS(EMFX_Data!AA62-EMFX_Data!AD62)</f>
        <v>0.0939426841101492</v>
      </c>
      <c r="T62" s="23" t="n">
        <f aca="false">ABS(EMFX_Data!AB62-EMFX_Data!AC62)</f>
        <v>0.0255722878443789</v>
      </c>
      <c r="U62" s="23" t="n">
        <f aca="false">ABS(EMFX_Data!AB62-EMFX_Data!AD62)</f>
        <v>0.0600193188218565</v>
      </c>
      <c r="V62" s="23" t="n">
        <f aca="false">ABS(EMFX_Data!AC62-EMFX_Data!AD62)</f>
        <v>0.0855916066662354</v>
      </c>
      <c r="W62" s="26" t="str">
        <f aca="false">IF(ROW()&lt;4+MinObs-1,"",IFERROR((B62-AVERAGE(B$4:B62))/STDEV(B$4:B62),""))</f>
        <v/>
      </c>
      <c r="X62" s="26" t="str">
        <f aca="false">IF(ROW()&lt;4+MinObs-1,"",IFERROR((C62-AVERAGE(C$4:C62))/STDEV(C$4:C62),""))</f>
        <v/>
      </c>
      <c r="Y62" s="26" t="str">
        <f aca="false">IF(ROW()&lt;4+MinObs-1,"",IFERROR((D62-AVERAGE(D$4:D62))/STDEV(D$4:D62),""))</f>
        <v/>
      </c>
      <c r="Z62" s="26" t="str">
        <f aca="false">IF(ROW()&lt;4+MinObs-1,"",IFERROR((E62-AVERAGE(E$4:E62))/STDEV(E$4:E62),""))</f>
        <v/>
      </c>
      <c r="AA62" s="26" t="str">
        <f aca="false">IF(ROW()&lt;4+MinObs-1,"",IFERROR((F62-AVERAGE(F$4:F62))/STDEV(F$4:F62),""))</f>
        <v/>
      </c>
      <c r="AB62" s="26" t="str">
        <f aca="false">IF(ROW()&lt;4+MinObs-1,"",IFERROR((G62-AVERAGE(G$4:G62))/STDEV(G$4:G62),""))</f>
        <v/>
      </c>
      <c r="AC62" s="26" t="str">
        <f aca="false">IF(ROW()&lt;4+MinObs-1,"",IFERROR((H62-AVERAGE(H$4:H62))/STDEV(H$4:H62),""))</f>
        <v/>
      </c>
      <c r="AD62" s="26" t="str">
        <f aca="false">IF(ROW()&lt;4+MinObs-1,"",IFERROR((I62-AVERAGE(I$4:I62))/STDEV(I$4:I62),""))</f>
        <v/>
      </c>
      <c r="AE62" s="26" t="str">
        <f aca="false">IF(ROW()&lt;4+MinObs-1,"",IFERROR((J62-AVERAGE(J$4:J62))/STDEV(J$4:J62),""))</f>
        <v/>
      </c>
      <c r="AF62" s="26" t="str">
        <f aca="false">IF(ROW()&lt;4+MinObs-1,"",IFERROR((K62-AVERAGE(K$4:K62))/STDEV(K$4:K62),""))</f>
        <v/>
      </c>
      <c r="AG62" s="26" t="str">
        <f aca="false">IF(ROW()&lt;4+MinObs-1,"",IFERROR((L62-AVERAGE(L$4:L62))/STDEV(L$4:L62),""))</f>
        <v/>
      </c>
      <c r="AH62" s="26" t="str">
        <f aca="false">IF(ROW()&lt;4+MinObs-1,"",IFERROR((M62-AVERAGE(M$4:M62))/STDEV(M$4:M62),""))</f>
        <v/>
      </c>
      <c r="AI62" s="26" t="str">
        <f aca="false">IF(ROW()&lt;4+MinObs-1,"",IFERROR((N62-AVERAGE(N$4:N62))/STDEV(N$4:N62),""))</f>
        <v/>
      </c>
      <c r="AJ62" s="26" t="str">
        <f aca="false">IF(ROW()&lt;4+MinObs-1,"",IFERROR((O62-AVERAGE(O$4:O62))/STDEV(O$4:O62),""))</f>
        <v/>
      </c>
      <c r="AK62" s="26" t="str">
        <f aca="false">IF(ROW()&lt;4+MinObs-1,"",IFERROR((P62-AVERAGE(P$4:P62))/STDEV(P$4:P62),""))</f>
        <v/>
      </c>
      <c r="AL62" s="26" t="str">
        <f aca="false">IF(ROW()&lt;4+MinObs-1,"",IFERROR((Q62-AVERAGE(Q$4:Q62))/STDEV(Q$4:Q62),""))</f>
        <v/>
      </c>
      <c r="AM62" s="26" t="str">
        <f aca="false">IF(ROW()&lt;4+MinObs-1,"",IFERROR((R62-AVERAGE(R$4:R62))/STDEV(R$4:R62),""))</f>
        <v/>
      </c>
      <c r="AN62" s="26" t="str">
        <f aca="false">IF(ROW()&lt;4+MinObs-1,"",IFERROR((S62-AVERAGE(S$4:S62))/STDEV(S$4:S62),""))</f>
        <v/>
      </c>
      <c r="AO62" s="26" t="str">
        <f aca="false">IF(ROW()&lt;4+MinObs-1,"",IFERROR((T62-AVERAGE(T$4:T62))/STDEV(T$4:T62),""))</f>
        <v/>
      </c>
      <c r="AP62" s="26" t="str">
        <f aca="false">IF(ROW()&lt;4+MinObs-1,"",IFERROR((U62-AVERAGE(U$4:U62))/STDEV(U$4:U62),""))</f>
        <v/>
      </c>
      <c r="AQ62" s="26" t="str">
        <f aca="false">IF(ROW()&lt;4+MinObs-1,"",IFERROR((V62-AVERAGE(V$4:V62))/STDEV(V$4:V62),""))</f>
        <v/>
      </c>
      <c r="AR62" s="26" t="n">
        <f aca="false">IF(W62="",0,IF(W62&gt;=z4,w4,IF(W62&gt;=z3,w3,IF(W62&gt;=zEntry,w2,IF(AND(W62&gt;=ExitZ,AR61&gt;0),w2,0)))))</f>
        <v>0</v>
      </c>
      <c r="AS62" s="26" t="n">
        <f aca="false">IF(X62="",0,IF(X62&gt;=z4,w4,IF(X62&gt;=z3,w3,IF(X62&gt;=zEntry,w2,IF(AND(X62&gt;=ExitZ,AS61&gt;0),w2,0)))))</f>
        <v>0</v>
      </c>
      <c r="AT62" s="26" t="n">
        <f aca="false">IF(Y62="",0,IF(Y62&gt;=z4,w4,IF(Y62&gt;=z3,w3,IF(Y62&gt;=zEntry,w2,IF(AND(Y62&gt;=ExitZ,AT61&gt;0),w2,0)))))</f>
        <v>0</v>
      </c>
      <c r="AU62" s="26" t="n">
        <f aca="false">IF(Z62="",0,IF(Z62&gt;=z4,w4,IF(Z62&gt;=z3,w3,IF(Z62&gt;=zEntry,w2,IF(AND(Z62&gt;=ExitZ,AU61&gt;0),w2,0)))))</f>
        <v>0</v>
      </c>
      <c r="AV62" s="26" t="n">
        <f aca="false">IF(AA62="",0,IF(AA62&gt;=z4,w4,IF(AA62&gt;=z3,w3,IF(AA62&gt;=zEntry,w2,IF(AND(AA62&gt;=ExitZ,AV61&gt;0),w2,0)))))</f>
        <v>0</v>
      </c>
      <c r="AW62" s="26" t="n">
        <f aca="false">IF(AB62="",0,IF(AB62&gt;=z4,w4,IF(AB62&gt;=z3,w3,IF(AB62&gt;=zEntry,w2,IF(AND(AB62&gt;=ExitZ,AW61&gt;0),w2,0)))))</f>
        <v>0</v>
      </c>
      <c r="AX62" s="26" t="n">
        <f aca="false">IF(AC62="",0,IF(AC62&gt;=z4,w4,IF(AC62&gt;=z3,w3,IF(AC62&gt;=zEntry,w2,IF(AND(AC62&gt;=ExitZ,AX61&gt;0),w2,0)))))</f>
        <v>0</v>
      </c>
      <c r="AY62" s="26" t="n">
        <f aca="false">IF(AD62="",0,IF(AD62&gt;=z4,w4,IF(AD62&gt;=z3,w3,IF(AD62&gt;=zEntry,w2,IF(AND(AD62&gt;=ExitZ,AY61&gt;0),w2,0)))))</f>
        <v>0</v>
      </c>
      <c r="AZ62" s="26" t="n">
        <f aca="false">IF(AE62="",0,IF(AE62&gt;=z4,w4,IF(AE62&gt;=z3,w3,IF(AE62&gt;=zEntry,w2,IF(AND(AE62&gt;=ExitZ,AZ61&gt;0),w2,0)))))</f>
        <v>0</v>
      </c>
      <c r="BA62" s="26" t="n">
        <f aca="false">IF(AF62="",0,IF(AF62&gt;=z4,w4,IF(AF62&gt;=z3,w3,IF(AF62&gt;=zEntry,w2,IF(AND(AF62&gt;=ExitZ,BA61&gt;0),w2,0)))))</f>
        <v>0</v>
      </c>
      <c r="BB62" s="26" t="n">
        <f aca="false">IF(AG62="",0,IF(AG62&gt;=z4,w4,IF(AG62&gt;=z3,w3,IF(AG62&gt;=zEntry,w2,IF(AND(AG62&gt;=ExitZ,BB61&gt;0),w2,0)))))</f>
        <v>0</v>
      </c>
      <c r="BC62" s="26" t="n">
        <f aca="false">IF(AH62="",0,IF(AH62&gt;=z4,w4,IF(AH62&gt;=z3,w3,IF(AH62&gt;=zEntry,w2,IF(AND(AH62&gt;=ExitZ,BC61&gt;0),w2,0)))))</f>
        <v>0</v>
      </c>
      <c r="BD62" s="26" t="n">
        <f aca="false">IF(AI62="",0,IF(AI62&gt;=z4,w4,IF(AI62&gt;=z3,w3,IF(AI62&gt;=zEntry,w2,IF(AND(AI62&gt;=ExitZ,BD61&gt;0),w2,0)))))</f>
        <v>0</v>
      </c>
      <c r="BE62" s="26" t="n">
        <f aca="false">IF(AJ62="",0,IF(AJ62&gt;=z4,w4,IF(AJ62&gt;=z3,w3,IF(AJ62&gt;=zEntry,w2,IF(AND(AJ62&gt;=ExitZ,BE61&gt;0),w2,0)))))</f>
        <v>0</v>
      </c>
      <c r="BF62" s="26" t="n">
        <f aca="false">IF(AK62="",0,IF(AK62&gt;=z4,w4,IF(AK62&gt;=z3,w3,IF(AK62&gt;=zEntry,w2,IF(AND(AK62&gt;=ExitZ,BF61&gt;0),w2,0)))))</f>
        <v>0</v>
      </c>
      <c r="BG62" s="26" t="n">
        <f aca="false">IF(AL62="",0,IF(AL62&gt;=z4,w4,IF(AL62&gt;=z3,w3,IF(AL62&gt;=zEntry,w2,IF(AND(AL62&gt;=ExitZ,BG61&gt;0),w2,0)))))</f>
        <v>0</v>
      </c>
      <c r="BH62" s="26" t="n">
        <f aca="false">IF(AM62="",0,IF(AM62&gt;=z4,w4,IF(AM62&gt;=z3,w3,IF(AM62&gt;=zEntry,w2,IF(AND(AM62&gt;=ExitZ,BH61&gt;0),w2,0)))))</f>
        <v>0</v>
      </c>
      <c r="BI62" s="26" t="n">
        <f aca="false">IF(AN62="",0,IF(AN62&gt;=z4,w4,IF(AN62&gt;=z3,w3,IF(AN62&gt;=zEntry,w2,IF(AND(AN62&gt;=ExitZ,BI61&gt;0),w2,0)))))</f>
        <v>0</v>
      </c>
      <c r="BJ62" s="26" t="n">
        <f aca="false">IF(AO62="",0,IF(AO62&gt;=z4,w4,IF(AO62&gt;=z3,w3,IF(AO62&gt;=zEntry,w2,IF(AND(AO62&gt;=ExitZ,BJ61&gt;0),w2,0)))))</f>
        <v>0</v>
      </c>
      <c r="BK62" s="26" t="n">
        <f aca="false">IF(AP62="",0,IF(AP62&gt;=z4,w4,IF(AP62&gt;=z3,w3,IF(AP62&gt;=zEntry,w2,IF(AND(AP62&gt;=ExitZ,BK61&gt;0),w2,0)))))</f>
        <v>0</v>
      </c>
      <c r="BL62" s="26" t="n">
        <f aca="false">IF(AQ62="",0,IF(AQ62&gt;=z4,w4,IF(AQ62&gt;=z3,w3,IF(AQ62&gt;=zEntry,w2,IF(AND(AQ62&gt;=ExitZ,BL61&gt;0),w2,0)))))</f>
        <v>0</v>
      </c>
      <c r="BM62" s="23" t="n">
        <f aca="false">IF(EMFX_Data!X61&gt;=EMFX_Data!Y61,EMFX_Data!AE62-EMFX_Data!AF62,EMFX_Data!AF62-EMFX_Data!AE62)</f>
        <v>-0.0224640996557281</v>
      </c>
      <c r="BN62" s="23" t="n">
        <f aca="false">IF(EMFX_Data!X61&gt;=EMFX_Data!Z61,EMFX_Data!AE62-EMFX_Data!AG62,EMFX_Data!AG62-EMFX_Data!AE62)</f>
        <v>0.0410019635633754</v>
      </c>
      <c r="BO62" s="23" t="n">
        <f aca="false">IF(EMFX_Data!X61&gt;=EMFX_Data!AA61,EMFX_Data!AE62-EMFX_Data!AH62,EMFX_Data!AH62-EMFX_Data!AE62)</f>
        <v>-0.0634689576420024</v>
      </c>
      <c r="BP62" s="23" t="n">
        <f aca="false">IF(EMFX_Data!X61&gt;=EMFX_Data!AB61,EMFX_Data!AE62-EMFX_Data!AI62,EMFX_Data!AI62-EMFX_Data!AE62)</f>
        <v>-0.0707115290294804</v>
      </c>
      <c r="BQ62" s="23" t="n">
        <f aca="false">IF(EMFX_Data!X61&gt;=EMFX_Data!AC61,EMFX_Data!AE62-EMFX_Data!AJ62,EMFX_Data!AJ62-EMFX_Data!AE62)</f>
        <v>-0.0339732097941439</v>
      </c>
      <c r="BR62" s="23" t="n">
        <f aca="false">IF(EMFX_Data!X61&gt;=EMFX_Data!AD61,EMFX_Data!AE62-EMFX_Data!AK62,EMFX_Data!AK62-EMFX_Data!AE62)</f>
        <v>-0.0449650147502397</v>
      </c>
      <c r="BS62" s="23" t="n">
        <f aca="false">IF(EMFX_Data!Y61&gt;=EMFX_Data!Z61,EMFX_Data!AF62-EMFX_Data!AG62,EMFX_Data!AG62-EMFX_Data!AF62)</f>
        <v>0.0185378639076473</v>
      </c>
      <c r="BT62" s="23" t="n">
        <f aca="false">IF(EMFX_Data!Y61&gt;=EMFX_Data!AA61,EMFX_Data!AF62-EMFX_Data!AH62,EMFX_Data!AH62-EMFX_Data!AF62)</f>
        <v>0.0410048579862743</v>
      </c>
      <c r="BU62" s="23" t="n">
        <f aca="false">IF(EMFX_Data!Y61&gt;=EMFX_Data!AB61,EMFX_Data!AF62-EMFX_Data!AI62,EMFX_Data!AI62-EMFX_Data!AF62)</f>
        <v>0.0482474293737524</v>
      </c>
      <c r="BV62" s="23" t="n">
        <f aca="false">IF(EMFX_Data!Y61&gt;=EMFX_Data!AC61,EMFX_Data!AF62-EMFX_Data!AJ62,EMFX_Data!AJ62-EMFX_Data!AF62)</f>
        <v>0.0115091101384158</v>
      </c>
      <c r="BW62" s="23" t="n">
        <f aca="false">IF(EMFX_Data!Y61&gt;=EMFX_Data!AD61,EMFX_Data!AF62-EMFX_Data!AK62,EMFX_Data!AK62-EMFX_Data!AF62)</f>
        <v>0.0225009150945116</v>
      </c>
      <c r="BX62" s="23" t="n">
        <f aca="false">IF(EMFX_Data!Z61&gt;=EMFX_Data!AA61,EMFX_Data!AG62-EMFX_Data!AH62,EMFX_Data!AH62-EMFX_Data!AG62)</f>
        <v>-0.022466994078627</v>
      </c>
      <c r="BY62" s="23" t="n">
        <f aca="false">IF(EMFX_Data!Z61&gt;=EMFX_Data!AB61,EMFX_Data!AG62-EMFX_Data!AI62,EMFX_Data!AI62-EMFX_Data!AG62)</f>
        <v>-0.029709565466105</v>
      </c>
      <c r="BZ62" s="23" t="n">
        <f aca="false">IF(EMFX_Data!Z61&gt;=EMFX_Data!AC61,EMFX_Data!AG62-EMFX_Data!AJ62,EMFX_Data!AJ62-EMFX_Data!AG62)</f>
        <v>0.00702875376923151</v>
      </c>
      <c r="CA62" s="23" t="n">
        <f aca="false">IF(EMFX_Data!Z61&gt;=EMFX_Data!AD61,EMFX_Data!AG62-EMFX_Data!AK62,EMFX_Data!AK62-EMFX_Data!AG62)</f>
        <v>-0.00396305118686429</v>
      </c>
      <c r="CB62" s="23" t="n">
        <f aca="false">IF(EMFX_Data!AA61&gt;=EMFX_Data!AB61,EMFX_Data!AH62-EMFX_Data!AI62,EMFX_Data!AI62-EMFX_Data!AH62)</f>
        <v>-0.00724257138747806</v>
      </c>
      <c r="CC62" s="23" t="n">
        <f aca="false">IF(EMFX_Data!AA61&gt;=EMFX_Data!AC61,EMFX_Data!AH62-EMFX_Data!AJ62,EMFX_Data!AJ62-EMFX_Data!AH62)</f>
        <v>0.0294957478478585</v>
      </c>
      <c r="CD62" s="23" t="n">
        <f aca="false">IF(EMFX_Data!AA61&gt;=EMFX_Data!AD61,EMFX_Data!AH62-EMFX_Data!AK62,EMFX_Data!AK62-EMFX_Data!AH62)</f>
        <v>0.0185039428917627</v>
      </c>
      <c r="CE62" s="23" t="n">
        <f aca="false">IF(EMFX_Data!AB61&gt;=EMFX_Data!AC61,EMFX_Data!AI62-EMFX_Data!AJ62,EMFX_Data!AJ62-EMFX_Data!AI62)</f>
        <v>0.0367383192353365</v>
      </c>
      <c r="CF62" s="23" t="n">
        <f aca="false">IF(EMFX_Data!AB61&gt;=EMFX_Data!AD61,EMFX_Data!AI62-EMFX_Data!AK62,EMFX_Data!AK62-EMFX_Data!AI62)</f>
        <v>0.0257465142792407</v>
      </c>
      <c r="CG62" s="23" t="n">
        <f aca="false">IF(EMFX_Data!AC61&gt;=EMFX_Data!AD61,EMFX_Data!AJ62-EMFX_Data!AK62,EMFX_Data!AK62-EMFX_Data!AJ62)</f>
        <v>-0.0109918049560958</v>
      </c>
      <c r="CH62" s="27" t="n">
        <f aca="false">IF(ROW()&lt;4+VolLB,"",STDEV(INDEX($BM:$BM,ROW()-VolLB+1):INDEX($BM:$BM,ROW()))*SQRT(12))</f>
        <v>0.177971070073967</v>
      </c>
      <c r="CI62" s="27" t="n">
        <f aca="false">IF(ROW()&lt;4+VolLB,"",STDEV(INDEX($BN:$BN,ROW()-VolLB+1):INDEX($BN:$BN,ROW()))*SQRT(12))</f>
        <v>0.185328620497965</v>
      </c>
      <c r="CJ62" s="27" t="n">
        <f aca="false">IF(ROW()&lt;4+VolLB,"",STDEV(INDEX($BO:$BO,ROW()-VolLB+1):INDEX($BO:$BO,ROW()))*SQRT(12))</f>
        <v>0.163001104072207</v>
      </c>
      <c r="CK62" s="27" t="n">
        <f aca="false">IF(ROW()&lt;4+VolLB,"",STDEV(INDEX($BP:$BP,ROW()-VolLB+1):INDEX($BP:$BP,ROW()))*SQRT(12))</f>
        <v>0.197164900115137</v>
      </c>
      <c r="CL62" s="27" t="n">
        <f aca="false">IF(ROW()&lt;4+VolLB,"",STDEV(INDEX($BQ:$BQ,ROW()-VolLB+1):INDEX($BQ:$BQ,ROW()))*SQRT(12))</f>
        <v>0.149216453114022</v>
      </c>
      <c r="CM62" s="27" t="n">
        <f aca="false">IF(ROW()&lt;4+VolLB,"",STDEV(INDEX($BR:$BR,ROW()-VolLB+1):INDEX($BR:$BR,ROW()))*SQRT(12))</f>
        <v>0.202593328771657</v>
      </c>
      <c r="CN62" s="27" t="n">
        <f aca="false">IF(ROW()&lt;4+VolLB,"",STDEV(INDEX($BS:$BS,ROW()-VolLB+1):INDEX($BS:$BS,ROW()))*SQRT(12))</f>
        <v>0.194006716902662</v>
      </c>
      <c r="CO62" s="27" t="n">
        <f aca="false">IF(ROW()&lt;4+VolLB,"",STDEV(INDEX($BT:$BT,ROW()-VolLB+1):INDEX($BT:$BT,ROW()))*SQRT(12))</f>
        <v>0.138496391729269</v>
      </c>
      <c r="CP62" s="27" t="n">
        <f aca="false">IF(ROW()&lt;4+VolLB,"",STDEV(INDEX($BU:$BU,ROW()-VolLB+1):INDEX($BU:$BU,ROW()))*SQRT(12))</f>
        <v>0.160645754396563</v>
      </c>
      <c r="CQ62" s="27" t="n">
        <f aca="false">IF(ROW()&lt;4+VolLB,"",STDEV(INDEX($BV:$BV,ROW()-VolLB+1):INDEX($BV:$BV,ROW()))*SQRT(12))</f>
        <v>0.157627348559886</v>
      </c>
      <c r="CR62" s="27" t="n">
        <f aca="false">IF(ROW()&lt;4+VolLB,"",STDEV(INDEX($BW:$BW,ROW()-VolLB+1):INDEX($BW:$BW,ROW()))*SQRT(12))</f>
        <v>0.140668894126621</v>
      </c>
      <c r="CS62" s="27" t="n">
        <f aca="false">IF(ROW()&lt;4+VolLB,"",STDEV(INDEX($BX:$BX,ROW()-VolLB+1):INDEX($BX:$BX,ROW()))*SQRT(12))</f>
        <v>0.165264762725439</v>
      </c>
      <c r="CT62" s="27" t="n">
        <f aca="false">IF(ROW()&lt;4+VolLB,"",STDEV(INDEX($BY:$BY,ROW()-VolLB+1):INDEX($BY:$BY,ROW()))*SQRT(12))</f>
        <v>0.185973324831062</v>
      </c>
      <c r="CU62" s="27" t="n">
        <f aca="false">IF(ROW()&lt;4+VolLB,"",STDEV(INDEX($BZ:$BZ,ROW()-VolLB+1):INDEX($BZ:$BZ,ROW()))*SQRT(12))</f>
        <v>0.189871330831838</v>
      </c>
      <c r="CV62" s="27" t="n">
        <f aca="false">IF(ROW()&lt;4+VolLB,"",STDEV(INDEX($CA:$CA,ROW()-VolLB+1):INDEX($CA:$CA,ROW()))*SQRT(12))</f>
        <v>0.19150807583509</v>
      </c>
      <c r="CW62" s="27" t="n">
        <f aca="false">IF(ROW()&lt;4+VolLB,"",STDEV(INDEX($CB:$CB,ROW()-VolLB+1):INDEX($CB:$CB,ROW()))*SQRT(12))</f>
        <v>0.153836330637914</v>
      </c>
      <c r="CX62" s="27" t="n">
        <f aca="false">IF(ROW()&lt;4+VolLB,"",STDEV(INDEX($CC:$CC,ROW()-VolLB+1):INDEX($CC:$CC,ROW()))*SQRT(12))</f>
        <v>0.156276560429845</v>
      </c>
      <c r="CY62" s="27" t="n">
        <f aca="false">IF(ROW()&lt;4+VolLB,"",STDEV(INDEX($CD:$CD,ROW()-VolLB+1):INDEX($CD:$CD,ROW()))*SQRT(12))</f>
        <v>0.149592491590508</v>
      </c>
      <c r="CZ62" s="27" t="n">
        <f aca="false">IF(ROW()&lt;4+VolLB,"",STDEV(INDEX($CE:$CE,ROW()-VolLB+1):INDEX($CE:$CE,ROW()))*SQRT(12))</f>
        <v>0.181775054571536</v>
      </c>
      <c r="DA62" s="27" t="n">
        <f aca="false">IF(ROW()&lt;4+VolLB,"",STDEV(INDEX($CF:$CF,ROW()-VolLB+1):INDEX($CF:$CF,ROW()))*SQRT(12))</f>
        <v>0.14439033083438</v>
      </c>
      <c r="DB62" s="27" t="n">
        <f aca="false">IF(ROW()&lt;4+VolLB,"",STDEV(INDEX($CG:$CG,ROW()-VolLB+1):INDEX($CG:$CG,ROW()))*SQRT(12))</f>
        <v>0.150461381875114</v>
      </c>
      <c r="DC62" s="26" t="n">
        <f aca="false">IF(OR(AR62=0,CH62="",CH62=0),0,AR62*MIN(MaxScal,TgtVol/CH62))</f>
        <v>0</v>
      </c>
      <c r="DD62" s="26" t="n">
        <f aca="false">IF(OR(AS62=0,CI62="",CI62=0),0,AS62*MIN(MaxScal,TgtVol/CI62))</f>
        <v>0</v>
      </c>
      <c r="DE62" s="26" t="n">
        <f aca="false">IF(OR(AT62=0,CJ62="",CJ62=0),0,AT62*MIN(MaxScal,TgtVol/CJ62))</f>
        <v>0</v>
      </c>
      <c r="DF62" s="26" t="n">
        <f aca="false">IF(OR(AU62=0,CK62="",CK62=0),0,AU62*MIN(MaxScal,TgtVol/CK62))</f>
        <v>0</v>
      </c>
      <c r="DG62" s="26" t="n">
        <f aca="false">IF(OR(AV62=0,CL62="",CL62=0),0,AV62*MIN(MaxScal,TgtVol/CL62))</f>
        <v>0</v>
      </c>
      <c r="DH62" s="26" t="n">
        <f aca="false">IF(OR(AW62=0,CM62="",CM62=0),0,AW62*MIN(MaxScal,TgtVol/CM62))</f>
        <v>0</v>
      </c>
      <c r="DI62" s="26" t="n">
        <f aca="false">IF(OR(AX62=0,CN62="",CN62=0),0,AX62*MIN(MaxScal,TgtVol/CN62))</f>
        <v>0</v>
      </c>
      <c r="DJ62" s="26" t="n">
        <f aca="false">IF(OR(AY62=0,CO62="",CO62=0),0,AY62*MIN(MaxScal,TgtVol/CO62))</f>
        <v>0</v>
      </c>
      <c r="DK62" s="26" t="n">
        <f aca="false">IF(OR(AZ62=0,CP62="",CP62=0),0,AZ62*MIN(MaxScal,TgtVol/CP62))</f>
        <v>0</v>
      </c>
      <c r="DL62" s="26" t="n">
        <f aca="false">IF(OR(BA62=0,CQ62="",CQ62=0),0,BA62*MIN(MaxScal,TgtVol/CQ62))</f>
        <v>0</v>
      </c>
      <c r="DM62" s="26" t="n">
        <f aca="false">IF(OR(BB62=0,CR62="",CR62=0),0,BB62*MIN(MaxScal,TgtVol/CR62))</f>
        <v>0</v>
      </c>
      <c r="DN62" s="26" t="n">
        <f aca="false">IF(OR(BC62=0,CS62="",CS62=0),0,BC62*MIN(MaxScal,TgtVol/CS62))</f>
        <v>0</v>
      </c>
      <c r="DO62" s="26" t="n">
        <f aca="false">IF(OR(BD62=0,CT62="",CT62=0),0,BD62*MIN(MaxScal,TgtVol/CT62))</f>
        <v>0</v>
      </c>
      <c r="DP62" s="26" t="n">
        <f aca="false">IF(OR(BE62=0,CU62="",CU62=0),0,BE62*MIN(MaxScal,TgtVol/CU62))</f>
        <v>0</v>
      </c>
      <c r="DQ62" s="26" t="n">
        <f aca="false">IF(OR(BF62=0,CV62="",CV62=0),0,BF62*MIN(MaxScal,TgtVol/CV62))</f>
        <v>0</v>
      </c>
      <c r="DR62" s="26" t="n">
        <f aca="false">IF(OR(BG62=0,CW62="",CW62=0),0,BG62*MIN(MaxScal,TgtVol/CW62))</f>
        <v>0</v>
      </c>
      <c r="DS62" s="26" t="n">
        <f aca="false">IF(OR(BH62=0,CX62="",CX62=0),0,BH62*MIN(MaxScal,TgtVol/CX62))</f>
        <v>0</v>
      </c>
      <c r="DT62" s="26" t="n">
        <f aca="false">IF(OR(BI62=0,CY62="",CY62=0),0,BI62*MIN(MaxScal,TgtVol/CY62))</f>
        <v>0</v>
      </c>
      <c r="DU62" s="26" t="n">
        <f aca="false">IF(OR(BJ62=0,CZ62="",CZ62=0),0,BJ62*MIN(MaxScal,TgtVol/CZ62))</f>
        <v>0</v>
      </c>
      <c r="DV62" s="26" t="n">
        <f aca="false">IF(OR(BK62=0,DA62="",DA62=0),0,BK62*MIN(MaxScal,TgtVol/DA62))</f>
        <v>0</v>
      </c>
      <c r="DW62" s="26" t="n">
        <f aca="false">IF(OR(BL62=0,DB62="",DB62=0),0,BL62*MIN(MaxScal,TgtVol/DB62))</f>
        <v>0</v>
      </c>
      <c r="DX62" s="28" t="n">
        <f aca="false">IFERROR(DC61*BM62,"")</f>
        <v>-0</v>
      </c>
      <c r="DY62" s="28" t="n">
        <f aca="false">IFERROR(DD61*BN62,"")</f>
        <v>0</v>
      </c>
      <c r="DZ62" s="28" t="n">
        <f aca="false">IFERROR(DE61*BO62,"")</f>
        <v>-0</v>
      </c>
      <c r="EA62" s="28" t="n">
        <f aca="false">IFERROR(DF61*BP62,"")</f>
        <v>-0</v>
      </c>
      <c r="EB62" s="28" t="n">
        <f aca="false">IFERROR(DG61*BQ62,"")</f>
        <v>-0</v>
      </c>
      <c r="EC62" s="28" t="n">
        <f aca="false">IFERROR(DH61*BR62,"")</f>
        <v>-0</v>
      </c>
      <c r="ED62" s="28" t="n">
        <f aca="false">IFERROR(DI61*BS62,"")</f>
        <v>0</v>
      </c>
      <c r="EE62" s="28" t="n">
        <f aca="false">IFERROR(DJ61*BT62,"")</f>
        <v>0</v>
      </c>
      <c r="EF62" s="28" t="n">
        <f aca="false">IFERROR(DK61*BU62,"")</f>
        <v>0</v>
      </c>
      <c r="EG62" s="28" t="n">
        <f aca="false">IFERROR(DL61*BV62,"")</f>
        <v>0</v>
      </c>
      <c r="EH62" s="28" t="n">
        <f aca="false">IFERROR(DM61*BW62,"")</f>
        <v>0</v>
      </c>
      <c r="EI62" s="28" t="n">
        <f aca="false">IFERROR(DN61*BX62,"")</f>
        <v>-0</v>
      </c>
      <c r="EJ62" s="28" t="n">
        <f aca="false">IFERROR(DO61*BY62,"")</f>
        <v>-0</v>
      </c>
      <c r="EK62" s="28" t="n">
        <f aca="false">IFERROR(DP61*BZ62,"")</f>
        <v>0</v>
      </c>
      <c r="EL62" s="28" t="n">
        <f aca="false">IFERROR(DQ61*CA62,"")</f>
        <v>-0</v>
      </c>
      <c r="EM62" s="28" t="n">
        <f aca="false">IFERROR(DR61*CB62,"")</f>
        <v>-0</v>
      </c>
      <c r="EN62" s="28" t="n">
        <f aca="false">IFERROR(DS61*CC62,"")</f>
        <v>0</v>
      </c>
      <c r="EO62" s="28" t="n">
        <f aca="false">IFERROR(DT61*CD62,"")</f>
        <v>0</v>
      </c>
      <c r="EP62" s="28" t="n">
        <f aca="false">IFERROR(DU61*CE62,"")</f>
        <v>0</v>
      </c>
      <c r="EQ62" s="28" t="n">
        <f aca="false">IFERROR(DV61*CF62,"")</f>
        <v>0</v>
      </c>
      <c r="ER62" s="28" t="n">
        <f aca="false">IFERROR(DW61*CG62,"")</f>
        <v>-0</v>
      </c>
      <c r="ES62" s="28" t="n">
        <f aca="false">IF(ROW()=4,"",SUM(DX62:ER62))</f>
        <v>0</v>
      </c>
      <c r="ET62" s="29" t="n">
        <f aca="false">COUNTIF(AR62:BL62,"&gt;0")</f>
        <v>0</v>
      </c>
    </row>
    <row r="63" customFormat="false" ht="15" hidden="false" customHeight="false" outlineLevel="0" collapsed="false">
      <c r="A63" s="19" t="n">
        <v>39813</v>
      </c>
      <c r="B63" s="23" t="n">
        <f aca="false">ABS(EMFX_Data!X63-EMFX_Data!Y63)</f>
        <v>0.329055693191086</v>
      </c>
      <c r="C63" s="23" t="n">
        <f aca="false">ABS(EMFX_Data!X63-EMFX_Data!Z63)</f>
        <v>0.149999569106823</v>
      </c>
      <c r="D63" s="23" t="n">
        <f aca="false">ABS(EMFX_Data!X63-EMFX_Data!AA63)</f>
        <v>0.176530989497547</v>
      </c>
      <c r="E63" s="23" t="n">
        <f aca="false">ABS(EMFX_Data!X63-EMFX_Data!AB63)</f>
        <v>0.00961671350226201</v>
      </c>
      <c r="F63" s="23" t="n">
        <f aca="false">ABS(EMFX_Data!X63-EMFX_Data!AC63)</f>
        <v>0.0139649527802579</v>
      </c>
      <c r="G63" s="23" t="n">
        <f aca="false">ABS(EMFX_Data!X63-EMFX_Data!AD63)</f>
        <v>0.1165792686881</v>
      </c>
      <c r="H63" s="23" t="n">
        <f aca="false">ABS(EMFX_Data!Y63-EMFX_Data!Z63)</f>
        <v>0.479055262297909</v>
      </c>
      <c r="I63" s="23" t="n">
        <f aca="false">ABS(EMFX_Data!Y63-EMFX_Data!AA63)</f>
        <v>0.15252470369354</v>
      </c>
      <c r="J63" s="23" t="n">
        <f aca="false">ABS(EMFX_Data!Y63-EMFX_Data!AB63)</f>
        <v>0.319438979688824</v>
      </c>
      <c r="K63" s="23" t="n">
        <f aca="false">ABS(EMFX_Data!Y63-EMFX_Data!AC63)</f>
        <v>0.315090740410828</v>
      </c>
      <c r="L63" s="23" t="n">
        <f aca="false">ABS(EMFX_Data!Y63-EMFX_Data!AD63)</f>
        <v>0.212476424502986</v>
      </c>
      <c r="M63" s="23" t="n">
        <f aca="false">ABS(EMFX_Data!Z63-EMFX_Data!AA63)</f>
        <v>0.32653055860437</v>
      </c>
      <c r="N63" s="23" t="n">
        <f aca="false">ABS(EMFX_Data!Z63-EMFX_Data!AB63)</f>
        <v>0.159616282609085</v>
      </c>
      <c r="O63" s="23" t="n">
        <f aca="false">ABS(EMFX_Data!Z63-EMFX_Data!AC63)</f>
        <v>0.163964521887081</v>
      </c>
      <c r="P63" s="23" t="n">
        <f aca="false">ABS(EMFX_Data!Z63-EMFX_Data!AD63)</f>
        <v>0.266578837794923</v>
      </c>
      <c r="Q63" s="23" t="n">
        <f aca="false">ABS(EMFX_Data!AA63-EMFX_Data!AB63)</f>
        <v>0.166914275995285</v>
      </c>
      <c r="R63" s="23" t="n">
        <f aca="false">ABS(EMFX_Data!AA63-EMFX_Data!AC63)</f>
        <v>0.162566036717289</v>
      </c>
      <c r="S63" s="23" t="n">
        <f aca="false">ABS(EMFX_Data!AA63-EMFX_Data!AD63)</f>
        <v>0.0599517208094467</v>
      </c>
      <c r="T63" s="23" t="n">
        <f aca="false">ABS(EMFX_Data!AB63-EMFX_Data!AC63)</f>
        <v>0.00434823927799588</v>
      </c>
      <c r="U63" s="23" t="n">
        <f aca="false">ABS(EMFX_Data!AB63-EMFX_Data!AD63)</f>
        <v>0.106962555185838</v>
      </c>
      <c r="V63" s="23" t="n">
        <f aca="false">ABS(EMFX_Data!AC63-EMFX_Data!AD63)</f>
        <v>0.102614315907842</v>
      </c>
      <c r="W63" s="26" t="n">
        <f aca="false">IF(ROW()&lt;4+MinObs-1,"",IFERROR((B63-AVERAGE(B$4:B63))/STDEV(B$4:B63),""))</f>
        <v>2.41760125065405</v>
      </c>
      <c r="X63" s="26" t="n">
        <f aca="false">IF(ROW()&lt;4+MinObs-1,"",IFERROR((C63-AVERAGE(C$4:C63))/STDEV(C$4:C63),""))</f>
        <v>1.66538322788768</v>
      </c>
      <c r="Y63" s="26" t="n">
        <f aca="false">IF(ROW()&lt;4+MinObs-1,"",IFERROR((D63-AVERAGE(D$4:D63))/STDEV(D$4:D63),""))</f>
        <v>1.27390780006588</v>
      </c>
      <c r="Z63" s="26" t="n">
        <f aca="false">IF(ROW()&lt;4+MinObs-1,"",IFERROR((E63-AVERAGE(E$4:E63))/STDEV(E$4:E63),""))</f>
        <v>-0.989339527555199</v>
      </c>
      <c r="AA63" s="26" t="n">
        <f aca="false">IF(ROW()&lt;4+MinObs-1,"",IFERROR((F63-AVERAGE(F$4:F63))/STDEV(F$4:F63),""))</f>
        <v>-0.768395902427157</v>
      </c>
      <c r="AB63" s="26" t="n">
        <f aca="false">IF(ROW()&lt;4+MinObs-1,"",IFERROR((G63-AVERAGE(G$4:G63))/STDEV(G$4:G63),""))</f>
        <v>-0.064071732646171</v>
      </c>
      <c r="AC63" s="26" t="n">
        <f aca="false">IF(ROW()&lt;4+MinObs-1,"",IFERROR((H63-AVERAGE(H$4:H63))/STDEV(H$4:H63),""))</f>
        <v>2.42445644665878</v>
      </c>
      <c r="AD63" s="26" t="n">
        <f aca="false">IF(ROW()&lt;4+MinObs-1,"",IFERROR((I63-AVERAGE(I$4:I63))/STDEV(I$4:I63),""))</f>
        <v>0.565061519856698</v>
      </c>
      <c r="AE63" s="26" t="n">
        <f aca="false">IF(ROW()&lt;4+MinObs-1,"",IFERROR((J63-AVERAGE(J$4:J63))/STDEV(J$4:J63),""))</f>
        <v>2.43580754909173</v>
      </c>
      <c r="AF63" s="26" t="n">
        <f aca="false">IF(ROW()&lt;4+MinObs-1,"",IFERROR((K63-AVERAGE(K$4:K63))/STDEV(K$4:K63),""))</f>
        <v>2.74013137531621</v>
      </c>
      <c r="AG63" s="26" t="n">
        <f aca="false">IF(ROW()&lt;4+MinObs-1,"",IFERROR((L63-AVERAGE(L$4:L63))/STDEV(L$4:L63),""))</f>
        <v>0.130416396181108</v>
      </c>
      <c r="AH63" s="26" t="n">
        <f aca="false">IF(ROW()&lt;4+MinObs-1,"",IFERROR((M63-AVERAGE(M$4:M63))/STDEV(M$4:M63),""))</f>
        <v>3.34095062327658</v>
      </c>
      <c r="AI63" s="26" t="n">
        <f aca="false">IF(ROW()&lt;4+MinObs-1,"",IFERROR((N63-AVERAGE(N$4:N63))/STDEV(N$4:N63),""))</f>
        <v>1.48910426541936</v>
      </c>
      <c r="AJ63" s="26" t="n">
        <f aca="false">IF(ROW()&lt;4+MinObs-1,"",IFERROR((O63-AVERAGE(O$4:O63))/STDEV(O$4:O63),""))</f>
        <v>1.17855152855299</v>
      </c>
      <c r="AK63" s="26" t="n">
        <f aca="false">IF(ROW()&lt;4+MinObs-1,"",IFERROR((P63-AVERAGE(P$4:P63))/STDEV(P$4:P63),""))</f>
        <v>0.164971072065578</v>
      </c>
      <c r="AL63" s="26" t="n">
        <f aca="false">IF(ROW()&lt;4+MinObs-1,"",IFERROR((Q63-AVERAGE(Q$4:Q63))/STDEV(Q$4:Q63),""))</f>
        <v>1.34835898293965</v>
      </c>
      <c r="AM63" s="26" t="n">
        <f aca="false">IF(ROW()&lt;4+MinObs-1,"",IFERROR((R63-AVERAGE(R$4:R63))/STDEV(R$4:R63),""))</f>
        <v>0.70823813148581</v>
      </c>
      <c r="AN63" s="26" t="n">
        <f aca="false">IF(ROW()&lt;4+MinObs-1,"",IFERROR((S63-AVERAGE(S$4:S63))/STDEV(S$4:S63),""))</f>
        <v>-0.179490941957172</v>
      </c>
      <c r="AO63" s="26" t="n">
        <f aca="false">IF(ROW()&lt;4+MinObs-1,"",IFERROR((T63-AVERAGE(T$4:T63))/STDEV(T$4:T63),""))</f>
        <v>-1.09089098915251</v>
      </c>
      <c r="AP63" s="26" t="n">
        <f aca="false">IF(ROW()&lt;4+MinObs-1,"",IFERROR((U63-AVERAGE(U$4:U63))/STDEV(U$4:U63),""))</f>
        <v>-0.0876985566381181</v>
      </c>
      <c r="AQ63" s="26" t="n">
        <f aca="false">IF(ROW()&lt;4+MinObs-1,"",IFERROR((V63-AVERAGE(V$4:V63))/STDEV(V$4:V63),""))</f>
        <v>-0.100557052398093</v>
      </c>
      <c r="AR63" s="26" t="n">
        <f aca="false">IF(W63="",0,IF(W63&gt;=z4,w4,IF(W63&gt;=z3,w3,IF(W63&gt;=zEntry,w2,IF(AND(W63&gt;=ExitZ,AR62&gt;0),w2,0)))))</f>
        <v>1</v>
      </c>
      <c r="AS63" s="26" t="n">
        <f aca="false">IF(X63="",0,IF(X63&gt;=z4,w4,IF(X63&gt;=z3,w3,IF(X63&gt;=zEntry,w2,IF(AND(X63&gt;=ExitZ,AS62&gt;0),w2,0)))))</f>
        <v>0</v>
      </c>
      <c r="AT63" s="26" t="n">
        <f aca="false">IF(Y63="",0,IF(Y63&gt;=z4,w4,IF(Y63&gt;=z3,w3,IF(Y63&gt;=zEntry,w2,IF(AND(Y63&gt;=ExitZ,AT62&gt;0),w2,0)))))</f>
        <v>0</v>
      </c>
      <c r="AU63" s="26" t="n">
        <f aca="false">IF(Z63="",0,IF(Z63&gt;=z4,w4,IF(Z63&gt;=z3,w3,IF(Z63&gt;=zEntry,w2,IF(AND(Z63&gt;=ExitZ,AU62&gt;0),w2,0)))))</f>
        <v>0</v>
      </c>
      <c r="AV63" s="26" t="n">
        <f aca="false">IF(AA63="",0,IF(AA63&gt;=z4,w4,IF(AA63&gt;=z3,w3,IF(AA63&gt;=zEntry,w2,IF(AND(AA63&gt;=ExitZ,AV62&gt;0),w2,0)))))</f>
        <v>0</v>
      </c>
      <c r="AW63" s="26" t="n">
        <f aca="false">IF(AB63="",0,IF(AB63&gt;=z4,w4,IF(AB63&gt;=z3,w3,IF(AB63&gt;=zEntry,w2,IF(AND(AB63&gt;=ExitZ,AW62&gt;0),w2,0)))))</f>
        <v>0</v>
      </c>
      <c r="AX63" s="26" t="n">
        <f aca="false">IF(AC63="",0,IF(AC63&gt;=z4,w4,IF(AC63&gt;=z3,w3,IF(AC63&gt;=zEntry,w2,IF(AND(AC63&gt;=ExitZ,AX62&gt;0),w2,0)))))</f>
        <v>1</v>
      </c>
      <c r="AY63" s="26" t="n">
        <f aca="false">IF(AD63="",0,IF(AD63&gt;=z4,w4,IF(AD63&gt;=z3,w3,IF(AD63&gt;=zEntry,w2,IF(AND(AD63&gt;=ExitZ,AY62&gt;0),w2,0)))))</f>
        <v>0</v>
      </c>
      <c r="AZ63" s="26" t="n">
        <f aca="false">IF(AE63="",0,IF(AE63&gt;=z4,w4,IF(AE63&gt;=z3,w3,IF(AE63&gt;=zEntry,w2,IF(AND(AE63&gt;=ExitZ,AZ62&gt;0),w2,0)))))</f>
        <v>1</v>
      </c>
      <c r="BA63" s="26" t="n">
        <f aca="false">IF(AF63="",0,IF(AF63&gt;=z4,w4,IF(AF63&gt;=z3,w3,IF(AF63&gt;=zEntry,w2,IF(AND(AF63&gt;=ExitZ,BA62&gt;0),w2,0)))))</f>
        <v>1</v>
      </c>
      <c r="BB63" s="26" t="n">
        <f aca="false">IF(AG63="",0,IF(AG63&gt;=z4,w4,IF(AG63&gt;=z3,w3,IF(AG63&gt;=zEntry,w2,IF(AND(AG63&gt;=ExitZ,BB62&gt;0),w2,0)))))</f>
        <v>0</v>
      </c>
      <c r="BC63" s="26" t="n">
        <f aca="false">IF(AH63="",0,IF(AH63&gt;=z4,w4,IF(AH63&gt;=z3,w3,IF(AH63&gt;=zEntry,w2,IF(AND(AH63&gt;=ExitZ,BC62&gt;0),w2,0)))))</f>
        <v>1.5</v>
      </c>
      <c r="BD63" s="26" t="n">
        <f aca="false">IF(AI63="",0,IF(AI63&gt;=z4,w4,IF(AI63&gt;=z3,w3,IF(AI63&gt;=zEntry,w2,IF(AND(AI63&gt;=ExitZ,BD62&gt;0),w2,0)))))</f>
        <v>0</v>
      </c>
      <c r="BE63" s="26" t="n">
        <f aca="false">IF(AJ63="",0,IF(AJ63&gt;=z4,w4,IF(AJ63&gt;=z3,w3,IF(AJ63&gt;=zEntry,w2,IF(AND(AJ63&gt;=ExitZ,BE62&gt;0),w2,0)))))</f>
        <v>0</v>
      </c>
      <c r="BF63" s="26" t="n">
        <f aca="false">IF(AK63="",0,IF(AK63&gt;=z4,w4,IF(AK63&gt;=z3,w3,IF(AK63&gt;=zEntry,w2,IF(AND(AK63&gt;=ExitZ,BF62&gt;0),w2,0)))))</f>
        <v>0</v>
      </c>
      <c r="BG63" s="26" t="n">
        <f aca="false">IF(AL63="",0,IF(AL63&gt;=z4,w4,IF(AL63&gt;=z3,w3,IF(AL63&gt;=zEntry,w2,IF(AND(AL63&gt;=ExitZ,BG62&gt;0),w2,0)))))</f>
        <v>0</v>
      </c>
      <c r="BH63" s="26" t="n">
        <f aca="false">IF(AM63="",0,IF(AM63&gt;=z4,w4,IF(AM63&gt;=z3,w3,IF(AM63&gt;=zEntry,w2,IF(AND(AM63&gt;=ExitZ,BH62&gt;0),w2,0)))))</f>
        <v>0</v>
      </c>
      <c r="BI63" s="26" t="n">
        <f aca="false">IF(AN63="",0,IF(AN63&gt;=z4,w4,IF(AN63&gt;=z3,w3,IF(AN63&gt;=zEntry,w2,IF(AND(AN63&gt;=ExitZ,BI62&gt;0),w2,0)))))</f>
        <v>0</v>
      </c>
      <c r="BJ63" s="26" t="n">
        <f aca="false">IF(AO63="",0,IF(AO63&gt;=z4,w4,IF(AO63&gt;=z3,w3,IF(AO63&gt;=zEntry,w2,IF(AND(AO63&gt;=ExitZ,BJ62&gt;0),w2,0)))))</f>
        <v>0</v>
      </c>
      <c r="BK63" s="26" t="n">
        <f aca="false">IF(AP63="",0,IF(AP63&gt;=z4,w4,IF(AP63&gt;=z3,w3,IF(AP63&gt;=zEntry,w2,IF(AND(AP63&gt;=ExitZ,BK62&gt;0),w2,0)))))</f>
        <v>0</v>
      </c>
      <c r="BL63" s="26" t="n">
        <f aca="false">IF(AQ63="",0,IF(AQ63&gt;=z4,w4,IF(AQ63&gt;=z3,w3,IF(AQ63&gt;=zEntry,w2,IF(AND(AQ63&gt;=ExitZ,BL62&gt;0),w2,0)))))</f>
        <v>0</v>
      </c>
      <c r="BM63" s="23" t="n">
        <f aca="false">IF(EMFX_Data!X62&gt;=EMFX_Data!Y62,EMFX_Data!AE63-EMFX_Data!AF63,EMFX_Data!AF63-EMFX_Data!AE63)</f>
        <v>-0.02854305932095</v>
      </c>
      <c r="BN63" s="23" t="n">
        <f aca="false">IF(EMFX_Data!X62&gt;=EMFX_Data!Z62,EMFX_Data!AE63-EMFX_Data!AG63,EMFX_Data!AG63-EMFX_Data!AE63)</f>
        <v>-0.0425640812891869</v>
      </c>
      <c r="BO63" s="23" t="n">
        <f aca="false">IF(EMFX_Data!X62&gt;=EMFX_Data!AA62,EMFX_Data!AE63-EMFX_Data!AH63,EMFX_Data!AH63-EMFX_Data!AE63)</f>
        <v>-0.119924385035747</v>
      </c>
      <c r="BP63" s="23" t="n">
        <f aca="false">IF(EMFX_Data!X62&gt;=EMFX_Data!AB62,EMFX_Data!AE63-EMFX_Data!AI63,EMFX_Data!AI63-EMFX_Data!AE63)</f>
        <v>0.0830965549594979</v>
      </c>
      <c r="BQ63" s="23" t="n">
        <f aca="false">IF(EMFX_Data!X62&gt;=EMFX_Data!AC62,EMFX_Data!AE63-EMFX_Data!AJ63,EMFX_Data!AJ63-EMFX_Data!AE63)</f>
        <v>0.0444097583652681</v>
      </c>
      <c r="BR63" s="23" t="n">
        <f aca="false">IF(EMFX_Data!X62&gt;=EMFX_Data!AD62,EMFX_Data!AE63-EMFX_Data!AK63,EMFX_Data!AK63-EMFX_Data!AE63)</f>
        <v>0.0349647122766741</v>
      </c>
      <c r="BS63" s="23" t="n">
        <f aca="false">IF(EMFX_Data!Y62&gt;=EMFX_Data!Z62,EMFX_Data!AF63-EMFX_Data!AG63,EMFX_Data!AG63-EMFX_Data!AF63)</f>
        <v>-0.0711071406101369</v>
      </c>
      <c r="BT63" s="23" t="n">
        <f aca="false">IF(EMFX_Data!Y62&gt;=EMFX_Data!AA62,EMFX_Data!AF63-EMFX_Data!AH63,EMFX_Data!AH63-EMFX_Data!AF63)</f>
        <v>0.0913813257147966</v>
      </c>
      <c r="BU63" s="23" t="n">
        <f aca="false">IF(EMFX_Data!Y62&gt;=EMFX_Data!AB62,EMFX_Data!AF63-EMFX_Data!AI63,EMFX_Data!AI63-EMFX_Data!AF63)</f>
        <v>-0.111639614280448</v>
      </c>
      <c r="BV63" s="23" t="n">
        <f aca="false">IF(EMFX_Data!Y62&gt;=EMFX_Data!AC62,EMFX_Data!AF63-EMFX_Data!AJ63,EMFX_Data!AJ63-EMFX_Data!AF63)</f>
        <v>-0.0729528176862181</v>
      </c>
      <c r="BW63" s="23" t="n">
        <f aca="false">IF(EMFX_Data!Y62&gt;=EMFX_Data!AD62,EMFX_Data!AF63-EMFX_Data!AK63,EMFX_Data!AK63-EMFX_Data!AF63)</f>
        <v>-0.0635077715976241</v>
      </c>
      <c r="BX63" s="23" t="n">
        <f aca="false">IF(EMFX_Data!Z62&gt;=EMFX_Data!AA62,EMFX_Data!AG63-EMFX_Data!AH63,EMFX_Data!AH63-EMFX_Data!AG63)</f>
        <v>-0.162488466324934</v>
      </c>
      <c r="BY63" s="23" t="n">
        <f aca="false">IF(EMFX_Data!Z62&gt;=EMFX_Data!AB62,EMFX_Data!AG63-EMFX_Data!AI63,EMFX_Data!AI63-EMFX_Data!AG63)</f>
        <v>0.040532473670311</v>
      </c>
      <c r="BZ63" s="23" t="n">
        <f aca="false">IF(EMFX_Data!Z62&gt;=EMFX_Data!AC62,EMFX_Data!AG63-EMFX_Data!AJ63,EMFX_Data!AJ63-EMFX_Data!AG63)</f>
        <v>0.00184567707608119</v>
      </c>
      <c r="CA63" s="23" t="n">
        <f aca="false">IF(EMFX_Data!Z62&gt;=EMFX_Data!AD62,EMFX_Data!AG63-EMFX_Data!AK63,EMFX_Data!AK63-EMFX_Data!AG63)</f>
        <v>-0.00759936901251281</v>
      </c>
      <c r="CB63" s="23" t="n">
        <f aca="false">IF(EMFX_Data!AA62&gt;=EMFX_Data!AB62,EMFX_Data!AH63-EMFX_Data!AI63,EMFX_Data!AI63-EMFX_Data!AH63)</f>
        <v>0.203020939995245</v>
      </c>
      <c r="CC63" s="23" t="n">
        <f aca="false">IF(EMFX_Data!AA62&gt;=EMFX_Data!AC62,EMFX_Data!AH63-EMFX_Data!AJ63,EMFX_Data!AJ63-EMFX_Data!AH63)</f>
        <v>0.164334143401015</v>
      </c>
      <c r="CD63" s="23" t="n">
        <f aca="false">IF(EMFX_Data!AA62&gt;=EMFX_Data!AD62,EMFX_Data!AH63-EMFX_Data!AK63,EMFX_Data!AK63-EMFX_Data!AH63)</f>
        <v>0.154889097312421</v>
      </c>
      <c r="CE63" s="23" t="n">
        <f aca="false">IF(EMFX_Data!AB62&gt;=EMFX_Data!AC62,EMFX_Data!AI63-EMFX_Data!AJ63,EMFX_Data!AJ63-EMFX_Data!AI63)</f>
        <v>0.0386867965942298</v>
      </c>
      <c r="CF63" s="23" t="n">
        <f aca="false">IF(EMFX_Data!AB62&gt;=EMFX_Data!AD62,EMFX_Data!AI63-EMFX_Data!AK63,EMFX_Data!AK63-EMFX_Data!AI63)</f>
        <v>-0.0481318426828238</v>
      </c>
      <c r="CG63" s="23" t="n">
        <f aca="false">IF(EMFX_Data!AC62&gt;=EMFX_Data!AD62,EMFX_Data!AJ63-EMFX_Data!AK63,EMFX_Data!AK63-EMFX_Data!AJ63)</f>
        <v>-0.009445046088594</v>
      </c>
      <c r="CH63" s="27" t="n">
        <f aca="false">IF(ROW()&lt;4+VolLB,"",STDEV(INDEX($BM:$BM,ROW()-VolLB+1):INDEX($BM:$BM,ROW()))*SQRT(12))</f>
        <v>0.176134703538951</v>
      </c>
      <c r="CI63" s="27" t="n">
        <f aca="false">IF(ROW()&lt;4+VolLB,"",STDEV(INDEX($BN:$BN,ROW()-VolLB+1):INDEX($BN:$BN,ROW()))*SQRT(12))</f>
        <v>0.187770004896322</v>
      </c>
      <c r="CJ63" s="27" t="n">
        <f aca="false">IF(ROW()&lt;4+VolLB,"",STDEV(INDEX($BO:$BO,ROW()-VolLB+1):INDEX($BO:$BO,ROW()))*SQRT(12))</f>
        <v>0.179359922773053</v>
      </c>
      <c r="CK63" s="27" t="n">
        <f aca="false">IF(ROW()&lt;4+VolLB,"",STDEV(INDEX($BP:$BP,ROW()-VolLB+1):INDEX($BP:$BP,ROW()))*SQRT(12))</f>
        <v>0.201216632114866</v>
      </c>
      <c r="CL63" s="27" t="n">
        <f aca="false">IF(ROW()&lt;4+VolLB,"",STDEV(INDEX($BQ:$BQ,ROW()-VolLB+1):INDEX($BQ:$BQ,ROW()))*SQRT(12))</f>
        <v>0.147726734045387</v>
      </c>
      <c r="CM63" s="27" t="n">
        <f aca="false">IF(ROW()&lt;4+VolLB,"",STDEV(INDEX($BR:$BR,ROW()-VolLB+1):INDEX($BR:$BR,ROW()))*SQRT(12))</f>
        <v>0.203601754230735</v>
      </c>
      <c r="CN63" s="27" t="n">
        <f aca="false">IF(ROW()&lt;4+VolLB,"",STDEV(INDEX($BS:$BS,ROW()-VolLB+1):INDEX($BS:$BS,ROW()))*SQRT(12))</f>
        <v>0.196297350363075</v>
      </c>
      <c r="CO63" s="27" t="n">
        <f aca="false">IF(ROW()&lt;4+VolLB,"",STDEV(INDEX($BT:$BT,ROW()-VolLB+1):INDEX($BT:$BT,ROW()))*SQRT(12))</f>
        <v>0.147983372692728</v>
      </c>
      <c r="CP63" s="27" t="n">
        <f aca="false">IF(ROW()&lt;4+VolLB,"",STDEV(INDEX($BU:$BU,ROW()-VolLB+1):INDEX($BU:$BU,ROW()))*SQRT(12))</f>
        <v>0.168366167366051</v>
      </c>
      <c r="CQ63" s="27" t="n">
        <f aca="false">IF(ROW()&lt;4+VolLB,"",STDEV(INDEX($BV:$BV,ROW()-VolLB+1):INDEX($BV:$BV,ROW()))*SQRT(12))</f>
        <v>0.162037304079045</v>
      </c>
      <c r="CR63" s="27" t="n">
        <f aca="false">IF(ROW()&lt;4+VolLB,"",STDEV(INDEX($BW:$BW,ROW()-VolLB+1):INDEX($BW:$BW,ROW()))*SQRT(12))</f>
        <v>0.14173310810988</v>
      </c>
      <c r="CS63" s="27" t="n">
        <f aca="false">IF(ROW()&lt;4+VolLB,"",STDEV(INDEX($BX:$BX,ROW()-VolLB+1):INDEX($BX:$BX,ROW()))*SQRT(12))</f>
        <v>0.191097860266978</v>
      </c>
      <c r="CT63" s="27" t="n">
        <f aca="false">IF(ROW()&lt;4+VolLB,"",STDEV(INDEX($BY:$BY,ROW()-VolLB+1):INDEX($BY:$BY,ROW()))*SQRT(12))</f>
        <v>0.186726935777843</v>
      </c>
      <c r="CU63" s="27" t="n">
        <f aca="false">IF(ROW()&lt;4+VolLB,"",STDEV(INDEX($BZ:$BZ,ROW()-VolLB+1):INDEX($BZ:$BZ,ROW()))*SQRT(12))</f>
        <v>0.188842818384408</v>
      </c>
      <c r="CV63" s="27" t="n">
        <f aca="false">IF(ROW()&lt;4+VolLB,"",STDEV(INDEX($CA:$CA,ROW()-VolLB+1):INDEX($CA:$CA,ROW()))*SQRT(12))</f>
        <v>0.1915206924002</v>
      </c>
      <c r="CW63" s="27" t="n">
        <f aca="false">IF(ROW()&lt;4+VolLB,"",STDEV(INDEX($CB:$CB,ROW()-VolLB+1):INDEX($CB:$CB,ROW()))*SQRT(12))</f>
        <v>0.188212120387317</v>
      </c>
      <c r="CX63" s="27" t="n">
        <f aca="false">IF(ROW()&lt;4+VolLB,"",STDEV(INDEX($CC:$CC,ROW()-VolLB+1):INDEX($CC:$CC,ROW()))*SQRT(12))</f>
        <v>0.17844570995634</v>
      </c>
      <c r="CY63" s="27" t="n">
        <f aca="false">IF(ROW()&lt;4+VolLB,"",STDEV(INDEX($CD:$CD,ROW()-VolLB+1):INDEX($CD:$CD,ROW()))*SQRT(12))</f>
        <v>0.169385023480823</v>
      </c>
      <c r="CZ63" s="27" t="n">
        <f aca="false">IF(ROW()&lt;4+VolLB,"",STDEV(INDEX($CE:$CE,ROW()-VolLB+1):INDEX($CE:$CE,ROW()))*SQRT(12))</f>
        <v>0.178630178743487</v>
      </c>
      <c r="DA63" s="27" t="n">
        <f aca="false">IF(ROW()&lt;4+VolLB,"",STDEV(INDEX($CF:$CF,ROW()-VolLB+1):INDEX($CF:$CF,ROW()))*SQRT(12))</f>
        <v>0.147297057343069</v>
      </c>
      <c r="DB63" s="27" t="n">
        <f aca="false">IF(ROW()&lt;4+VolLB,"",STDEV(INDEX($CG:$CG,ROW()-VolLB+1):INDEX($CG:$CG,ROW()))*SQRT(12))</f>
        <v>0.14607944110928</v>
      </c>
      <c r="DC63" s="26" t="n">
        <f aca="false">IF(OR(AR63=0,CH63="",CH63=0),0,AR63*MIN(MaxScal,TgtVol/CH63))</f>
        <v>0.113549457308265</v>
      </c>
      <c r="DD63" s="26" t="n">
        <f aca="false">IF(OR(AS63=0,CI63="",CI63=0),0,AS63*MIN(MaxScal,TgtVol/CI63))</f>
        <v>0</v>
      </c>
      <c r="DE63" s="26" t="n">
        <f aca="false">IF(OR(AT63=0,CJ63="",CJ63=0),0,AT63*MIN(MaxScal,TgtVol/CJ63))</f>
        <v>0</v>
      </c>
      <c r="DF63" s="26" t="n">
        <f aca="false">IF(OR(AU63=0,CK63="",CK63=0),0,AU63*MIN(MaxScal,TgtVol/CK63))</f>
        <v>0</v>
      </c>
      <c r="DG63" s="26" t="n">
        <f aca="false">IF(OR(AV63=0,CL63="",CL63=0),0,AV63*MIN(MaxScal,TgtVol/CL63))</f>
        <v>0</v>
      </c>
      <c r="DH63" s="26" t="n">
        <f aca="false">IF(OR(AW63=0,CM63="",CM63=0),0,AW63*MIN(MaxScal,TgtVol/CM63))</f>
        <v>0</v>
      </c>
      <c r="DI63" s="26" t="n">
        <f aca="false">IF(OR(AX63=0,CN63="",CN63=0),0,AX63*MIN(MaxScal,TgtVol/CN63))</f>
        <v>0.101886245346703</v>
      </c>
      <c r="DJ63" s="26" t="n">
        <f aca="false">IF(OR(AY63=0,CO63="",CO63=0),0,AY63*MIN(MaxScal,TgtVol/CO63))</f>
        <v>0</v>
      </c>
      <c r="DK63" s="26" t="n">
        <f aca="false">IF(OR(AZ63=0,CP63="",CP63=0),0,AZ63*MIN(MaxScal,TgtVol/CP63))</f>
        <v>0.118788711015303</v>
      </c>
      <c r="DL63" s="26" t="n">
        <f aca="false">IF(OR(BA63=0,CQ63="",CQ63=0),0,BA63*MIN(MaxScal,TgtVol/CQ63))</f>
        <v>0.123428368014834</v>
      </c>
      <c r="DM63" s="26" t="n">
        <f aca="false">IF(OR(BB63=0,CR63="",CR63=0),0,BB63*MIN(MaxScal,TgtVol/CR63))</f>
        <v>0</v>
      </c>
      <c r="DN63" s="26" t="n">
        <f aca="false">IF(OR(BC63=0,CS63="",CS63=0),0,BC63*MIN(MaxScal,TgtVol/CS63))</f>
        <v>0.156987629050831</v>
      </c>
      <c r="DO63" s="26" t="n">
        <f aca="false">IF(OR(BD63=0,CT63="",CT63=0),0,BD63*MIN(MaxScal,TgtVol/CT63))</f>
        <v>0</v>
      </c>
      <c r="DP63" s="26" t="n">
        <f aca="false">IF(OR(BE63=0,CU63="",CU63=0),0,BE63*MIN(MaxScal,TgtVol/CU63))</f>
        <v>0</v>
      </c>
      <c r="DQ63" s="26" t="n">
        <f aca="false">IF(OR(BF63=0,CV63="",CV63=0),0,BF63*MIN(MaxScal,TgtVol/CV63))</f>
        <v>0</v>
      </c>
      <c r="DR63" s="26" t="n">
        <f aca="false">IF(OR(BG63=0,CW63="",CW63=0),0,BG63*MIN(MaxScal,TgtVol/CW63))</f>
        <v>0</v>
      </c>
      <c r="DS63" s="26" t="n">
        <f aca="false">IF(OR(BH63=0,CX63="",CX63=0),0,BH63*MIN(MaxScal,TgtVol/CX63))</f>
        <v>0</v>
      </c>
      <c r="DT63" s="26" t="n">
        <f aca="false">IF(OR(BI63=0,CY63="",CY63=0),0,BI63*MIN(MaxScal,TgtVol/CY63))</f>
        <v>0</v>
      </c>
      <c r="DU63" s="26" t="n">
        <f aca="false">IF(OR(BJ63=0,CZ63="",CZ63=0),0,BJ63*MIN(MaxScal,TgtVol/CZ63))</f>
        <v>0</v>
      </c>
      <c r="DV63" s="26" t="n">
        <f aca="false">IF(OR(BK63=0,DA63="",DA63=0),0,BK63*MIN(MaxScal,TgtVol/DA63))</f>
        <v>0</v>
      </c>
      <c r="DW63" s="26" t="n">
        <f aca="false">IF(OR(BL63=0,DB63="",DB63=0),0,BL63*MIN(MaxScal,TgtVol/DB63))</f>
        <v>0</v>
      </c>
      <c r="DX63" s="28" t="n">
        <f aca="false">IFERROR(DC62*BM63,"")</f>
        <v>-0</v>
      </c>
      <c r="DY63" s="28" t="n">
        <f aca="false">IFERROR(DD62*BN63,"")</f>
        <v>-0</v>
      </c>
      <c r="DZ63" s="28" t="n">
        <f aca="false">IFERROR(DE62*BO63,"")</f>
        <v>-0</v>
      </c>
      <c r="EA63" s="28" t="n">
        <f aca="false">IFERROR(DF62*BP63,"")</f>
        <v>0</v>
      </c>
      <c r="EB63" s="28" t="n">
        <f aca="false">IFERROR(DG62*BQ63,"")</f>
        <v>0</v>
      </c>
      <c r="EC63" s="28" t="n">
        <f aca="false">IFERROR(DH62*BR63,"")</f>
        <v>0</v>
      </c>
      <c r="ED63" s="28" t="n">
        <f aca="false">IFERROR(DI62*BS63,"")</f>
        <v>-0</v>
      </c>
      <c r="EE63" s="28" t="n">
        <f aca="false">IFERROR(DJ62*BT63,"")</f>
        <v>0</v>
      </c>
      <c r="EF63" s="28" t="n">
        <f aca="false">IFERROR(DK62*BU63,"")</f>
        <v>-0</v>
      </c>
      <c r="EG63" s="28" t="n">
        <f aca="false">IFERROR(DL62*BV63,"")</f>
        <v>-0</v>
      </c>
      <c r="EH63" s="28" t="n">
        <f aca="false">IFERROR(DM62*BW63,"")</f>
        <v>-0</v>
      </c>
      <c r="EI63" s="28" t="n">
        <f aca="false">IFERROR(DN62*BX63,"")</f>
        <v>-0</v>
      </c>
      <c r="EJ63" s="28" t="n">
        <f aca="false">IFERROR(DO62*BY63,"")</f>
        <v>0</v>
      </c>
      <c r="EK63" s="28" t="n">
        <f aca="false">IFERROR(DP62*BZ63,"")</f>
        <v>0</v>
      </c>
      <c r="EL63" s="28" t="n">
        <f aca="false">IFERROR(DQ62*CA63,"")</f>
        <v>-0</v>
      </c>
      <c r="EM63" s="28" t="n">
        <f aca="false">IFERROR(DR62*CB63,"")</f>
        <v>0</v>
      </c>
      <c r="EN63" s="28" t="n">
        <f aca="false">IFERROR(DS62*CC63,"")</f>
        <v>0</v>
      </c>
      <c r="EO63" s="28" t="n">
        <f aca="false">IFERROR(DT62*CD63,"")</f>
        <v>0</v>
      </c>
      <c r="EP63" s="28" t="n">
        <f aca="false">IFERROR(DU62*CE63,"")</f>
        <v>0</v>
      </c>
      <c r="EQ63" s="28" t="n">
        <f aca="false">IFERROR(DV62*CF63,"")</f>
        <v>-0</v>
      </c>
      <c r="ER63" s="28" t="n">
        <f aca="false">IFERROR(DW62*CG63,"")</f>
        <v>-0</v>
      </c>
      <c r="ES63" s="28" t="n">
        <f aca="false">IF(ROW()=4,"",SUM(DX63:ER63))</f>
        <v>0</v>
      </c>
      <c r="ET63" s="29" t="n">
        <f aca="false">COUNTIF(AR63:BL63,"&gt;0")</f>
        <v>5</v>
      </c>
    </row>
    <row r="64" customFormat="false" ht="15" hidden="false" customHeight="false" outlineLevel="0" collapsed="false">
      <c r="A64" s="19" t="n">
        <v>39844</v>
      </c>
      <c r="B64" s="23" t="n">
        <f aca="false">ABS(EMFX_Data!X64-EMFX_Data!Y64)</f>
        <v>0.306351701388071</v>
      </c>
      <c r="C64" s="23" t="n">
        <f aca="false">ABS(EMFX_Data!X64-EMFX_Data!Z64)</f>
        <v>0.135649667882632</v>
      </c>
      <c r="D64" s="23" t="n">
        <f aca="false">ABS(EMFX_Data!X64-EMFX_Data!AA64)</f>
        <v>0.283949529439834</v>
      </c>
      <c r="E64" s="23" t="n">
        <f aca="false">ABS(EMFX_Data!X64-EMFX_Data!AB64)</f>
        <v>0.0952118857550559</v>
      </c>
      <c r="F64" s="23" t="n">
        <f aca="false">ABS(EMFX_Data!X64-EMFX_Data!AC64)</f>
        <v>0.0125877630170015</v>
      </c>
      <c r="G64" s="23" t="n">
        <f aca="false">ABS(EMFX_Data!X64-EMFX_Data!AD64)</f>
        <v>0.0718127656380414</v>
      </c>
      <c r="H64" s="23" t="n">
        <f aca="false">ABS(EMFX_Data!Y64-EMFX_Data!Z64)</f>
        <v>0.442001369270703</v>
      </c>
      <c r="I64" s="23" t="n">
        <f aca="false">ABS(EMFX_Data!Y64-EMFX_Data!AA64)</f>
        <v>0.0224021719482375</v>
      </c>
      <c r="J64" s="23" t="n">
        <f aca="false">ABS(EMFX_Data!Y64-EMFX_Data!AB64)</f>
        <v>0.211139815633016</v>
      </c>
      <c r="K64" s="23" t="n">
        <f aca="false">ABS(EMFX_Data!Y64-EMFX_Data!AC64)</f>
        <v>0.318939464405073</v>
      </c>
      <c r="L64" s="23" t="n">
        <f aca="false">ABS(EMFX_Data!Y64-EMFX_Data!AD64)</f>
        <v>0.23453893575003</v>
      </c>
      <c r="M64" s="23" t="n">
        <f aca="false">ABS(EMFX_Data!Z64-EMFX_Data!AA64)</f>
        <v>0.419599197322466</v>
      </c>
      <c r="N64" s="23" t="n">
        <f aca="false">ABS(EMFX_Data!Z64-EMFX_Data!AB64)</f>
        <v>0.230861553637688</v>
      </c>
      <c r="O64" s="23" t="n">
        <f aca="false">ABS(EMFX_Data!Z64-EMFX_Data!AC64)</f>
        <v>0.12306190486563</v>
      </c>
      <c r="P64" s="23" t="n">
        <f aca="false">ABS(EMFX_Data!Z64-EMFX_Data!AD64)</f>
        <v>0.207462433520673</v>
      </c>
      <c r="Q64" s="23" t="n">
        <f aca="false">ABS(EMFX_Data!AA64-EMFX_Data!AB64)</f>
        <v>0.188737643684778</v>
      </c>
      <c r="R64" s="23" t="n">
        <f aca="false">ABS(EMFX_Data!AA64-EMFX_Data!AC64)</f>
        <v>0.296537292456835</v>
      </c>
      <c r="S64" s="23" t="n">
        <f aca="false">ABS(EMFX_Data!AA64-EMFX_Data!AD64)</f>
        <v>0.212136763801793</v>
      </c>
      <c r="T64" s="23" t="n">
        <f aca="false">ABS(EMFX_Data!AB64-EMFX_Data!AC64)</f>
        <v>0.107799648772057</v>
      </c>
      <c r="U64" s="23" t="n">
        <f aca="false">ABS(EMFX_Data!AB64-EMFX_Data!AD64)</f>
        <v>0.0233991201170145</v>
      </c>
      <c r="V64" s="23" t="n">
        <f aca="false">ABS(EMFX_Data!AC64-EMFX_Data!AD64)</f>
        <v>0.0844005286550429</v>
      </c>
      <c r="W64" s="26" t="n">
        <f aca="false">IF(ROW()&lt;4+MinObs-1,"",IFERROR((B64-AVERAGE(B$4:B64))/STDEV(B$4:B64),""))</f>
        <v>2.0790311443273</v>
      </c>
      <c r="X64" s="26" t="n">
        <f aca="false">IF(ROW()&lt;4+MinObs-1,"",IFERROR((C64-AVERAGE(C$4:C64))/STDEV(C$4:C64),""))</f>
        <v>1.35286206101742</v>
      </c>
      <c r="Y64" s="26" t="n">
        <f aca="false">IF(ROW()&lt;4+MinObs-1,"",IFERROR((D64-AVERAGE(D$4:D64))/STDEV(D$4:D64),""))</f>
        <v>2.63118450377936</v>
      </c>
      <c r="Z64" s="26" t="n">
        <f aca="false">IF(ROW()&lt;4+MinObs-1,"",IFERROR((E64-AVERAGE(E$4:E64))/STDEV(E$4:E64),""))</f>
        <v>1.05540718311106</v>
      </c>
      <c r="AA64" s="26" t="n">
        <f aca="false">IF(ROW()&lt;4+MinObs-1,"",IFERROR((F64-AVERAGE(F$4:F64))/STDEV(F$4:F64),""))</f>
        <v>-0.796867904311968</v>
      </c>
      <c r="AB64" s="26" t="n">
        <f aca="false">IF(ROW()&lt;4+MinObs-1,"",IFERROR((G64-AVERAGE(G$4:G64))/STDEV(G$4:G64),""))</f>
        <v>-0.152939587142531</v>
      </c>
      <c r="AC64" s="26" t="n">
        <f aca="false">IF(ROW()&lt;4+MinObs-1,"",IFERROR((H64-AVERAGE(H$4:H64))/STDEV(H$4:H64),""))</f>
        <v>2.07178557932415</v>
      </c>
      <c r="AD64" s="26" t="n">
        <f aca="false">IF(ROW()&lt;4+MinObs-1,"",IFERROR((I64-AVERAGE(I$4:I64))/STDEV(I$4:I64),""))</f>
        <v>-1.08552240197895</v>
      </c>
      <c r="AE64" s="26" t="n">
        <f aca="false">IF(ROW()&lt;4+MinObs-1,"",IFERROR((J64-AVERAGE(J$4:J64))/STDEV(J$4:J64),""))</f>
        <v>1.17679613800285</v>
      </c>
      <c r="AF64" s="26" t="n">
        <f aca="false">IF(ROW()&lt;4+MinObs-1,"",IFERROR((K64-AVERAGE(K$4:K64))/STDEV(K$4:K64),""))</f>
        <v>2.60405908834459</v>
      </c>
      <c r="AG64" s="26" t="n">
        <f aca="false">IF(ROW()&lt;4+MinObs-1,"",IFERROR((L64-AVERAGE(L$4:L64))/STDEV(L$4:L64),""))</f>
        <v>0.173282062932676</v>
      </c>
      <c r="AH64" s="26" t="n">
        <f aca="false">IF(ROW()&lt;4+MinObs-1,"",IFERROR((M64-AVERAGE(M$4:M64))/STDEV(M$4:M64),""))</f>
        <v>3.97578971033993</v>
      </c>
      <c r="AI64" s="26" t="n">
        <f aca="false">IF(ROW()&lt;4+MinObs-1,"",IFERROR((N64-AVERAGE(N$4:N64))/STDEV(N$4:N64),""))</f>
        <v>2.49204864577022</v>
      </c>
      <c r="AJ64" s="26" t="n">
        <f aca="false">IF(ROW()&lt;4+MinObs-1,"",IFERROR((O64-AVERAGE(O$4:O64))/STDEV(O$4:O64),""))</f>
        <v>0.569346454353264</v>
      </c>
      <c r="AK64" s="26" t="n">
        <f aca="false">IF(ROW()&lt;4+MinObs-1,"",IFERROR((P64-AVERAGE(P$4:P64))/STDEV(P$4:P64),""))</f>
        <v>0.0455955775471937</v>
      </c>
      <c r="AL64" s="26" t="n">
        <f aca="false">IF(ROW()&lt;4+MinObs-1,"",IFERROR((Q64-AVERAGE(Q$4:Q64))/STDEV(Q$4:Q64),""))</f>
        <v>1.63224326863781</v>
      </c>
      <c r="AM64" s="26" t="n">
        <f aca="false">IF(ROW()&lt;4+MinObs-1,"",IFERROR((R64-AVERAGE(R$4:R64))/STDEV(R$4:R64),""))</f>
        <v>2.35018061734516</v>
      </c>
      <c r="AN64" s="26" t="n">
        <f aca="false">IF(ROW()&lt;4+MinObs-1,"",IFERROR((S64-AVERAGE(S$4:S64))/STDEV(S$4:S64),""))</f>
        <v>0.125124472170759</v>
      </c>
      <c r="AO64" s="26" t="n">
        <f aca="false">IF(ROW()&lt;4+MinObs-1,"",IFERROR((T64-AVERAGE(T$4:T64))/STDEV(T$4:T64),""))</f>
        <v>1.05300364939424</v>
      </c>
      <c r="AP64" s="26" t="n">
        <f aca="false">IF(ROW()&lt;4+MinObs-1,"",IFERROR((U64-AVERAGE(U$4:U64))/STDEV(U$4:U64),""))</f>
        <v>-0.253703746722856</v>
      </c>
      <c r="AQ64" s="26" t="n">
        <f aca="false">IF(ROW()&lt;4+MinObs-1,"",IFERROR((V64-AVERAGE(V$4:V64))/STDEV(V$4:V64),""))</f>
        <v>-0.136078174847154</v>
      </c>
      <c r="AR64" s="26" t="n">
        <f aca="false">IF(W64="",0,IF(W64&gt;=z4,w4,IF(W64&gt;=z3,w3,IF(W64&gt;=zEntry,w2,IF(AND(W64&gt;=ExitZ,AR63&gt;0),w2,0)))))</f>
        <v>1</v>
      </c>
      <c r="AS64" s="26" t="n">
        <f aca="false">IF(X64="",0,IF(X64&gt;=z4,w4,IF(X64&gt;=z3,w3,IF(X64&gt;=zEntry,w2,IF(AND(X64&gt;=ExitZ,AS63&gt;0),w2,0)))))</f>
        <v>0</v>
      </c>
      <c r="AT64" s="26" t="n">
        <f aca="false">IF(Y64="",0,IF(Y64&gt;=z4,w4,IF(Y64&gt;=z3,w3,IF(Y64&gt;=zEntry,w2,IF(AND(Y64&gt;=ExitZ,AT63&gt;0),w2,0)))))</f>
        <v>1</v>
      </c>
      <c r="AU64" s="26" t="n">
        <f aca="false">IF(Z64="",0,IF(Z64&gt;=z4,w4,IF(Z64&gt;=z3,w3,IF(Z64&gt;=zEntry,w2,IF(AND(Z64&gt;=ExitZ,AU63&gt;0),w2,0)))))</f>
        <v>0</v>
      </c>
      <c r="AV64" s="26" t="n">
        <f aca="false">IF(AA64="",0,IF(AA64&gt;=z4,w4,IF(AA64&gt;=z3,w3,IF(AA64&gt;=zEntry,w2,IF(AND(AA64&gt;=ExitZ,AV63&gt;0),w2,0)))))</f>
        <v>0</v>
      </c>
      <c r="AW64" s="26" t="n">
        <f aca="false">IF(AB64="",0,IF(AB64&gt;=z4,w4,IF(AB64&gt;=z3,w3,IF(AB64&gt;=zEntry,w2,IF(AND(AB64&gt;=ExitZ,AW63&gt;0),w2,0)))))</f>
        <v>0</v>
      </c>
      <c r="AX64" s="26" t="n">
        <f aca="false">IF(AC64="",0,IF(AC64&gt;=z4,w4,IF(AC64&gt;=z3,w3,IF(AC64&gt;=zEntry,w2,IF(AND(AC64&gt;=ExitZ,AX63&gt;0),w2,0)))))</f>
        <v>1</v>
      </c>
      <c r="AY64" s="26" t="n">
        <f aca="false">IF(AD64="",0,IF(AD64&gt;=z4,w4,IF(AD64&gt;=z3,w3,IF(AD64&gt;=zEntry,w2,IF(AND(AD64&gt;=ExitZ,AY63&gt;0),w2,0)))))</f>
        <v>0</v>
      </c>
      <c r="AZ64" s="26" t="n">
        <f aca="false">IF(AE64="",0,IF(AE64&gt;=z4,w4,IF(AE64&gt;=z3,w3,IF(AE64&gt;=zEntry,w2,IF(AND(AE64&gt;=ExitZ,AZ63&gt;0),w2,0)))))</f>
        <v>0</v>
      </c>
      <c r="BA64" s="26" t="n">
        <f aca="false">IF(AF64="",0,IF(AF64&gt;=z4,w4,IF(AF64&gt;=z3,w3,IF(AF64&gt;=zEntry,w2,IF(AND(AF64&gt;=ExitZ,BA63&gt;0),w2,0)))))</f>
        <v>1</v>
      </c>
      <c r="BB64" s="26" t="n">
        <f aca="false">IF(AG64="",0,IF(AG64&gt;=z4,w4,IF(AG64&gt;=z3,w3,IF(AG64&gt;=zEntry,w2,IF(AND(AG64&gt;=ExitZ,BB63&gt;0),w2,0)))))</f>
        <v>0</v>
      </c>
      <c r="BC64" s="26" t="n">
        <f aca="false">IF(AH64="",0,IF(AH64&gt;=z4,w4,IF(AH64&gt;=z3,w3,IF(AH64&gt;=zEntry,w2,IF(AND(AH64&gt;=ExitZ,BC63&gt;0),w2,0)))))</f>
        <v>1.5</v>
      </c>
      <c r="BD64" s="26" t="n">
        <f aca="false">IF(AI64="",0,IF(AI64&gt;=z4,w4,IF(AI64&gt;=z3,w3,IF(AI64&gt;=zEntry,w2,IF(AND(AI64&gt;=ExitZ,BD63&gt;0),w2,0)))))</f>
        <v>1</v>
      </c>
      <c r="BE64" s="26" t="n">
        <f aca="false">IF(AJ64="",0,IF(AJ64&gt;=z4,w4,IF(AJ64&gt;=z3,w3,IF(AJ64&gt;=zEntry,w2,IF(AND(AJ64&gt;=ExitZ,BE63&gt;0),w2,0)))))</f>
        <v>0</v>
      </c>
      <c r="BF64" s="26" t="n">
        <f aca="false">IF(AK64="",0,IF(AK64&gt;=z4,w4,IF(AK64&gt;=z3,w3,IF(AK64&gt;=zEntry,w2,IF(AND(AK64&gt;=ExitZ,BF63&gt;0),w2,0)))))</f>
        <v>0</v>
      </c>
      <c r="BG64" s="26" t="n">
        <f aca="false">IF(AL64="",0,IF(AL64&gt;=z4,w4,IF(AL64&gt;=z3,w3,IF(AL64&gt;=zEntry,w2,IF(AND(AL64&gt;=ExitZ,BG63&gt;0),w2,0)))))</f>
        <v>0</v>
      </c>
      <c r="BH64" s="26" t="n">
        <f aca="false">IF(AM64="",0,IF(AM64&gt;=z4,w4,IF(AM64&gt;=z3,w3,IF(AM64&gt;=zEntry,w2,IF(AND(AM64&gt;=ExitZ,BH63&gt;0),w2,0)))))</f>
        <v>1</v>
      </c>
      <c r="BI64" s="26" t="n">
        <f aca="false">IF(AN64="",0,IF(AN64&gt;=z4,w4,IF(AN64&gt;=z3,w3,IF(AN64&gt;=zEntry,w2,IF(AND(AN64&gt;=ExitZ,BI63&gt;0),w2,0)))))</f>
        <v>0</v>
      </c>
      <c r="BJ64" s="26" t="n">
        <f aca="false">IF(AO64="",0,IF(AO64&gt;=z4,w4,IF(AO64&gt;=z3,w3,IF(AO64&gt;=zEntry,w2,IF(AND(AO64&gt;=ExitZ,BJ63&gt;0),w2,0)))))</f>
        <v>0</v>
      </c>
      <c r="BK64" s="26" t="n">
        <f aca="false">IF(AP64="",0,IF(AP64&gt;=z4,w4,IF(AP64&gt;=z3,w3,IF(AP64&gt;=zEntry,w2,IF(AND(AP64&gt;=ExitZ,BK63&gt;0),w2,0)))))</f>
        <v>0</v>
      </c>
      <c r="BL64" s="26" t="n">
        <f aca="false">IF(AQ64="",0,IF(AQ64&gt;=z4,w4,IF(AQ64&gt;=z3,w3,IF(AQ64&gt;=zEntry,w2,IF(AND(AQ64&gt;=ExitZ,BL63&gt;0),w2,0)))))</f>
        <v>0</v>
      </c>
      <c r="BM64" s="23" t="n">
        <f aca="false">IF(EMFX_Data!X63&gt;=EMFX_Data!Y63,EMFX_Data!AE64-EMFX_Data!AF64,EMFX_Data!AF64-EMFX_Data!AE64)</f>
        <v>0.0169603754678665</v>
      </c>
      <c r="BN64" s="23" t="n">
        <f aca="false">IF(EMFX_Data!X63&gt;=EMFX_Data!Z63,EMFX_Data!AE64-EMFX_Data!AG64,EMFX_Data!AG64-EMFX_Data!AE64)</f>
        <v>0.00811218661640044</v>
      </c>
      <c r="BO64" s="23" t="n">
        <f aca="false">IF(EMFX_Data!X63&gt;=EMFX_Data!AA63,EMFX_Data!AE64-EMFX_Data!AH64,EMFX_Data!AH64-EMFX_Data!AE64)</f>
        <v>-0.112356672615026</v>
      </c>
      <c r="BP64" s="23" t="n">
        <f aca="false">IF(EMFX_Data!X63&gt;=EMFX_Data!AB63,EMFX_Data!AE64-EMFX_Data!AI64,EMFX_Data!AI64-EMFX_Data!AE64)</f>
        <v>-0.0868930398953945</v>
      </c>
      <c r="BQ64" s="23" t="n">
        <f aca="false">IF(EMFX_Data!X63&gt;=EMFX_Data!AC63,EMFX_Data!AE64-EMFX_Data!AJ64,EMFX_Data!AJ64-EMFX_Data!AE64)</f>
        <v>0.0217582132008609</v>
      </c>
      <c r="BR64" s="23" t="n">
        <f aca="false">IF(EMFX_Data!X63&gt;=EMFX_Data!AD63,EMFX_Data!AE64-EMFX_Data!AK64,EMFX_Data!AK64-EMFX_Data!AE64)</f>
        <v>0.0434885628484298</v>
      </c>
      <c r="BS64" s="23" t="n">
        <f aca="false">IF(EMFX_Data!Y63&gt;=EMFX_Data!Z63,EMFX_Data!AF64-EMFX_Data!AG64,EMFX_Data!AG64-EMFX_Data!AF64)</f>
        <v>0.025072562084267</v>
      </c>
      <c r="BT64" s="23" t="n">
        <f aca="false">IF(EMFX_Data!Y63&gt;=EMFX_Data!AA63,EMFX_Data!AF64-EMFX_Data!AH64,EMFX_Data!AH64-EMFX_Data!AF64)</f>
        <v>0.129317048082893</v>
      </c>
      <c r="BU64" s="23" t="n">
        <f aca="false">IF(EMFX_Data!Y63&gt;=EMFX_Data!AB63,EMFX_Data!AF64-EMFX_Data!AI64,EMFX_Data!AI64-EMFX_Data!AF64)</f>
        <v>0.103853415363261</v>
      </c>
      <c r="BV64" s="23" t="n">
        <f aca="false">IF(EMFX_Data!Y63&gt;=EMFX_Data!AC63,EMFX_Data!AF64-EMFX_Data!AJ64,EMFX_Data!AJ64-EMFX_Data!AF64)</f>
        <v>-0.00479783773299438</v>
      </c>
      <c r="BW64" s="23" t="n">
        <f aca="false">IF(EMFX_Data!Y63&gt;=EMFX_Data!AD63,EMFX_Data!AF64-EMFX_Data!AK64,EMFX_Data!AK64-EMFX_Data!AF64)</f>
        <v>-0.0265281873805633</v>
      </c>
      <c r="BX64" s="23" t="n">
        <f aca="false">IF(EMFX_Data!Z63&gt;=EMFX_Data!AA63,EMFX_Data!AG64-EMFX_Data!AH64,EMFX_Data!AH64-EMFX_Data!AG64)</f>
        <v>-0.104244485998626</v>
      </c>
      <c r="BY64" s="23" t="n">
        <f aca="false">IF(EMFX_Data!Z63&gt;=EMFX_Data!AB63,EMFX_Data!AG64-EMFX_Data!AI64,EMFX_Data!AI64-EMFX_Data!AG64)</f>
        <v>-0.078780853278994</v>
      </c>
      <c r="BZ64" s="23" t="n">
        <f aca="false">IF(EMFX_Data!Z63&gt;=EMFX_Data!AC63,EMFX_Data!AG64-EMFX_Data!AJ64,EMFX_Data!AJ64-EMFX_Data!AG64)</f>
        <v>0.0298703998172613</v>
      </c>
      <c r="CA64" s="23" t="n">
        <f aca="false">IF(EMFX_Data!Z63&gt;=EMFX_Data!AD63,EMFX_Data!AG64-EMFX_Data!AK64,EMFX_Data!AK64-EMFX_Data!AG64)</f>
        <v>0.0516007494648302</v>
      </c>
      <c r="CB64" s="23" t="n">
        <f aca="false">IF(EMFX_Data!AA63&gt;=EMFX_Data!AB63,EMFX_Data!AH64-EMFX_Data!AI64,EMFX_Data!AI64-EMFX_Data!AH64)</f>
        <v>-0.0254636327196319</v>
      </c>
      <c r="CC64" s="23" t="n">
        <f aca="false">IF(EMFX_Data!AA63&gt;=EMFX_Data!AC63,EMFX_Data!AH64-EMFX_Data!AJ64,EMFX_Data!AJ64-EMFX_Data!AH64)</f>
        <v>-0.134114885815887</v>
      </c>
      <c r="CD64" s="23" t="n">
        <f aca="false">IF(EMFX_Data!AA63&gt;=EMFX_Data!AD63,EMFX_Data!AH64-EMFX_Data!AK64,EMFX_Data!AK64-EMFX_Data!AH64)</f>
        <v>-0.155845235463456</v>
      </c>
      <c r="CE64" s="23" t="n">
        <f aca="false">IF(EMFX_Data!AB63&gt;=EMFX_Data!AC63,EMFX_Data!AI64-EMFX_Data!AJ64,EMFX_Data!AJ64-EMFX_Data!AI64)</f>
        <v>0.108651253096255</v>
      </c>
      <c r="CF64" s="23" t="n">
        <f aca="false">IF(EMFX_Data!AB63&gt;=EMFX_Data!AD63,EMFX_Data!AI64-EMFX_Data!AK64,EMFX_Data!AK64-EMFX_Data!AI64)</f>
        <v>0.130381602743824</v>
      </c>
      <c r="CG64" s="23" t="n">
        <f aca="false">IF(EMFX_Data!AC63&gt;=EMFX_Data!AD63,EMFX_Data!AJ64-EMFX_Data!AK64,EMFX_Data!AK64-EMFX_Data!AJ64)</f>
        <v>0.0217303496475689</v>
      </c>
      <c r="CH64" s="27" t="n">
        <f aca="false">IF(ROW()&lt;4+VolLB,"",STDEV(INDEX($BM:$BM,ROW()-VolLB+1):INDEX($BM:$BM,ROW()))*SQRT(12))</f>
        <v>0.175811380380689</v>
      </c>
      <c r="CI64" s="27" t="n">
        <f aca="false">IF(ROW()&lt;4+VolLB,"",STDEV(INDEX($BN:$BN,ROW()-VolLB+1):INDEX($BN:$BN,ROW()))*SQRT(12))</f>
        <v>0.187019175965744</v>
      </c>
      <c r="CJ64" s="27" t="n">
        <f aca="false">IF(ROW()&lt;4+VolLB,"",STDEV(INDEX($BO:$BO,ROW()-VolLB+1):INDEX($BO:$BO,ROW()))*SQRT(12))</f>
        <v>0.191585831403764</v>
      </c>
      <c r="CK64" s="27" t="n">
        <f aca="false">IF(ROW()&lt;4+VolLB,"",STDEV(INDEX($BP:$BP,ROW()-VolLB+1):INDEX($BP:$BP,ROW()))*SQRT(12))</f>
        <v>0.208849975907399</v>
      </c>
      <c r="CL64" s="27" t="n">
        <f aca="false">IF(ROW()&lt;4+VolLB,"",STDEV(INDEX($BQ:$BQ,ROW()-VolLB+1):INDEX($BQ:$BQ,ROW()))*SQRT(12))</f>
        <v>0.148084799856017</v>
      </c>
      <c r="CM64" s="27" t="n">
        <f aca="false">IF(ROW()&lt;4+VolLB,"",STDEV(INDEX($BR:$BR,ROW()-VolLB+1):INDEX($BR:$BR,ROW()))*SQRT(12))</f>
        <v>0.200316415975169</v>
      </c>
      <c r="CN64" s="27" t="n">
        <f aca="false">IF(ROW()&lt;4+VolLB,"",STDEV(INDEX($BS:$BS,ROW()-VolLB+1):INDEX($BS:$BS,ROW()))*SQRT(12))</f>
        <v>0.194300915728729</v>
      </c>
      <c r="CO64" s="27" t="n">
        <f aca="false">IF(ROW()&lt;4+VolLB,"",STDEV(INDEX($BT:$BT,ROW()-VolLB+1):INDEX($BT:$BT,ROW()))*SQRT(12))</f>
        <v>0.166378112431696</v>
      </c>
      <c r="CP64" s="27" t="n">
        <f aca="false">IF(ROW()&lt;4+VolLB,"",STDEV(INDEX($BU:$BU,ROW()-VolLB+1):INDEX($BU:$BU,ROW()))*SQRT(12))</f>
        <v>0.179132185092367</v>
      </c>
      <c r="CQ64" s="27" t="n">
        <f aca="false">IF(ROW()&lt;4+VolLB,"",STDEV(INDEX($BV:$BV,ROW()-VolLB+1):INDEX($BV:$BV,ROW()))*SQRT(12))</f>
        <v>0.161789219805321</v>
      </c>
      <c r="CR64" s="27" t="n">
        <f aca="false">IF(ROW()&lt;4+VolLB,"",STDEV(INDEX($BW:$BW,ROW()-VolLB+1):INDEX($BW:$BW,ROW()))*SQRT(12))</f>
        <v>0.13901960095489</v>
      </c>
      <c r="CS64" s="27" t="n">
        <f aca="false">IF(ROW()&lt;4+VolLB,"",STDEV(INDEX($BX:$BX,ROW()-VolLB+1):INDEX($BX:$BX,ROW()))*SQRT(12))</f>
        <v>0.197809847314972</v>
      </c>
      <c r="CT64" s="27" t="n">
        <f aca="false">IF(ROW()&lt;4+VolLB,"",STDEV(INDEX($BY:$BY,ROW()-VolLB+1):INDEX($BY:$BY,ROW()))*SQRT(12))</f>
        <v>0.191209970619219</v>
      </c>
      <c r="CU64" s="27" t="n">
        <f aca="false">IF(ROW()&lt;4+VolLB,"",STDEV(INDEX($BZ:$BZ,ROW()-VolLB+1):INDEX($BZ:$BZ,ROW()))*SQRT(12))</f>
        <v>0.188815684458333</v>
      </c>
      <c r="CV64" s="27" t="n">
        <f aca="false">IF(ROW()&lt;4+VolLB,"",STDEV(INDEX($CA:$CA,ROW()-VolLB+1):INDEX($CA:$CA,ROW()))*SQRT(12))</f>
        <v>0.182562578124313</v>
      </c>
      <c r="CW64" s="27" t="n">
        <f aca="false">IF(ROW()&lt;4+VolLB,"",STDEV(INDEX($CB:$CB,ROW()-VolLB+1):INDEX($CB:$CB,ROW()))*SQRT(12))</f>
        <v>0.189688255360171</v>
      </c>
      <c r="CX64" s="27" t="n">
        <f aca="false">IF(ROW()&lt;4+VolLB,"",STDEV(INDEX($CC:$CC,ROW()-VolLB+1):INDEX($CC:$CC,ROW()))*SQRT(12))</f>
        <v>0.196585156149988</v>
      </c>
      <c r="CY64" s="27" t="n">
        <f aca="false">IF(ROW()&lt;4+VolLB,"",STDEV(INDEX($CD:$CD,ROW()-VolLB+1):INDEX($CD:$CD,ROW()))*SQRT(12))</f>
        <v>0.196616768072341</v>
      </c>
      <c r="CZ64" s="27" t="n">
        <f aca="false">IF(ROW()&lt;4+VolLB,"",STDEV(INDEX($CE:$CE,ROW()-VolLB+1):INDEX($CE:$CE,ROW()))*SQRT(12))</f>
        <v>0.188149428268181</v>
      </c>
      <c r="DA64" s="27" t="n">
        <f aca="false">IF(ROW()&lt;4+VolLB,"",STDEV(INDEX($CF:$CF,ROW()-VolLB+1):INDEX($CF:$CF,ROW()))*SQRT(12))</f>
        <v>0.161076618338103</v>
      </c>
      <c r="DB64" s="27" t="n">
        <f aca="false">IF(ROW()&lt;4+VolLB,"",STDEV(INDEX($CG:$CG,ROW()-VolLB+1):INDEX($CG:$CG,ROW()))*SQRT(12))</f>
        <v>0.13552107647048</v>
      </c>
      <c r="DC64" s="26" t="n">
        <f aca="false">IF(OR(AR64=0,CH64="",CH64=0),0,AR64*MIN(MaxScal,TgtVol/CH64))</f>
        <v>0.113758278654621</v>
      </c>
      <c r="DD64" s="26" t="n">
        <f aca="false">IF(OR(AS64=0,CI64="",CI64=0),0,AS64*MIN(MaxScal,TgtVol/CI64))</f>
        <v>0</v>
      </c>
      <c r="DE64" s="26" t="n">
        <f aca="false">IF(OR(AT64=0,CJ64="",CJ64=0),0,AT64*MIN(MaxScal,TgtVol/CJ64))</f>
        <v>0.104391853267324</v>
      </c>
      <c r="DF64" s="26" t="n">
        <f aca="false">IF(OR(AU64=0,CK64="",CK64=0),0,AU64*MIN(MaxScal,TgtVol/CK64))</f>
        <v>0</v>
      </c>
      <c r="DG64" s="26" t="n">
        <f aca="false">IF(OR(AV64=0,CL64="",CL64=0),0,AV64*MIN(MaxScal,TgtVol/CL64))</f>
        <v>0</v>
      </c>
      <c r="DH64" s="26" t="n">
        <f aca="false">IF(OR(AW64=0,CM64="",CM64=0),0,AW64*MIN(MaxScal,TgtVol/CM64))</f>
        <v>0</v>
      </c>
      <c r="DI64" s="26" t="n">
        <f aca="false">IF(OR(AX64=0,CN64="",CN64=0),0,AX64*MIN(MaxScal,TgtVol/CN64))</f>
        <v>0.102933122702946</v>
      </c>
      <c r="DJ64" s="26" t="n">
        <f aca="false">IF(OR(AY64=0,CO64="",CO64=0),0,AY64*MIN(MaxScal,TgtVol/CO64))</f>
        <v>0</v>
      </c>
      <c r="DK64" s="26" t="n">
        <f aca="false">IF(OR(AZ64=0,CP64="",CP64=0),0,AZ64*MIN(MaxScal,TgtVol/CP64))</f>
        <v>0</v>
      </c>
      <c r="DL64" s="26" t="n">
        <f aca="false">IF(OR(BA64=0,CQ64="",CQ64=0),0,BA64*MIN(MaxScal,TgtVol/CQ64))</f>
        <v>0.123617630544642</v>
      </c>
      <c r="DM64" s="26" t="n">
        <f aca="false">IF(OR(BB64=0,CR64="",CR64=0),0,BB64*MIN(MaxScal,TgtVol/CR64))</f>
        <v>0</v>
      </c>
      <c r="DN64" s="26" t="n">
        <f aca="false">IF(OR(BC64=0,CS64="",CS64=0),0,BC64*MIN(MaxScal,TgtVol/CS64))</f>
        <v>0.151660801558737</v>
      </c>
      <c r="DO64" s="26" t="n">
        <f aca="false">IF(OR(BD64=0,CT64="",CT64=0),0,BD64*MIN(MaxScal,TgtVol/CT64))</f>
        <v>0.104597055975855</v>
      </c>
      <c r="DP64" s="26" t="n">
        <f aca="false">IF(OR(BE64=0,CU64="",CU64=0),0,BE64*MIN(MaxScal,TgtVol/CU64))</f>
        <v>0</v>
      </c>
      <c r="DQ64" s="26" t="n">
        <f aca="false">IF(OR(BF64=0,CV64="",CV64=0),0,BF64*MIN(MaxScal,TgtVol/CV64))</f>
        <v>0</v>
      </c>
      <c r="DR64" s="26" t="n">
        <f aca="false">IF(OR(BG64=0,CW64="",CW64=0),0,BG64*MIN(MaxScal,TgtVol/CW64))</f>
        <v>0</v>
      </c>
      <c r="DS64" s="26" t="n">
        <f aca="false">IF(OR(BH64=0,CX64="",CX64=0),0,BH64*MIN(MaxScal,TgtVol/CX64))</f>
        <v>0.101737081230796</v>
      </c>
      <c r="DT64" s="26" t="n">
        <f aca="false">IF(OR(BI64=0,CY64="",CY64=0),0,BI64*MIN(MaxScal,TgtVol/CY64))</f>
        <v>0</v>
      </c>
      <c r="DU64" s="26" t="n">
        <f aca="false">IF(OR(BJ64=0,CZ64="",CZ64=0),0,BJ64*MIN(MaxScal,TgtVol/CZ64))</f>
        <v>0</v>
      </c>
      <c r="DV64" s="26" t="n">
        <f aca="false">IF(OR(BK64=0,DA64="",DA64=0),0,BK64*MIN(MaxScal,TgtVol/DA64))</f>
        <v>0</v>
      </c>
      <c r="DW64" s="26" t="n">
        <f aca="false">IF(OR(BL64=0,DB64="",DB64=0),0,BL64*MIN(MaxScal,TgtVol/DB64))</f>
        <v>0</v>
      </c>
      <c r="DX64" s="28" t="n">
        <f aca="false">IFERROR(DC63*BM64,"")</f>
        <v>0.00192584143012065</v>
      </c>
      <c r="DY64" s="28" t="n">
        <f aca="false">IFERROR(DD63*BN64,"")</f>
        <v>0</v>
      </c>
      <c r="DZ64" s="28" t="n">
        <f aca="false">IFERROR(DE63*BO64,"")</f>
        <v>-0</v>
      </c>
      <c r="EA64" s="28" t="n">
        <f aca="false">IFERROR(DF63*BP64,"")</f>
        <v>-0</v>
      </c>
      <c r="EB64" s="28" t="n">
        <f aca="false">IFERROR(DG63*BQ64,"")</f>
        <v>0</v>
      </c>
      <c r="EC64" s="28" t="n">
        <f aca="false">IFERROR(DH63*BR64,"")</f>
        <v>0</v>
      </c>
      <c r="ED64" s="28" t="n">
        <f aca="false">IFERROR(DI63*BS64,"")</f>
        <v>0.00255454921198807</v>
      </c>
      <c r="EE64" s="28" t="n">
        <f aca="false">IFERROR(DJ63*BT64,"")</f>
        <v>0</v>
      </c>
      <c r="EF64" s="28" t="n">
        <f aca="false">IFERROR(DK63*BU64,"")</f>
        <v>0.0123366133455387</v>
      </c>
      <c r="EG64" s="28" t="n">
        <f aca="false">IFERROR(DL63*BV64,"")</f>
        <v>-0.000592189281383488</v>
      </c>
      <c r="EH64" s="28" t="n">
        <f aca="false">IFERROR(DM63*BW64,"")</f>
        <v>-0</v>
      </c>
      <c r="EI64" s="28" t="n">
        <f aca="false">IFERROR(DN63*BX64,"")</f>
        <v>-0.0163650946985469</v>
      </c>
      <c r="EJ64" s="28" t="n">
        <f aca="false">IFERROR(DO63*BY64,"")</f>
        <v>-0</v>
      </c>
      <c r="EK64" s="28" t="n">
        <f aca="false">IFERROR(DP63*BZ64,"")</f>
        <v>0</v>
      </c>
      <c r="EL64" s="28" t="n">
        <f aca="false">IFERROR(DQ63*CA64,"")</f>
        <v>0</v>
      </c>
      <c r="EM64" s="28" t="n">
        <f aca="false">IFERROR(DR63*CB64,"")</f>
        <v>-0</v>
      </c>
      <c r="EN64" s="28" t="n">
        <f aca="false">IFERROR(DS63*CC64,"")</f>
        <v>-0</v>
      </c>
      <c r="EO64" s="28" t="n">
        <f aca="false">IFERROR(DT63*CD64,"")</f>
        <v>-0</v>
      </c>
      <c r="EP64" s="28" t="n">
        <f aca="false">IFERROR(DU63*CE64,"")</f>
        <v>0</v>
      </c>
      <c r="EQ64" s="28" t="n">
        <f aca="false">IFERROR(DV63*CF64,"")</f>
        <v>0</v>
      </c>
      <c r="ER64" s="28" t="n">
        <f aca="false">IFERROR(DW63*CG64,"")</f>
        <v>0</v>
      </c>
      <c r="ES64" s="28" t="n">
        <f aca="false">IF(ROW()=4,"",SUM(DX64:ER64))</f>
        <v>-0.000140279992282995</v>
      </c>
      <c r="ET64" s="29" t="n">
        <f aca="false">COUNTIF(AR64:BL64,"&gt;0")</f>
        <v>7</v>
      </c>
    </row>
    <row r="65" customFormat="false" ht="15" hidden="false" customHeight="false" outlineLevel="0" collapsed="false">
      <c r="A65" s="19" t="n">
        <v>39872</v>
      </c>
      <c r="B65" s="23" t="n">
        <f aca="false">ABS(EMFX_Data!X65-EMFX_Data!Y65)</f>
        <v>0.267148611471335</v>
      </c>
      <c r="C65" s="23" t="n">
        <f aca="false">ABS(EMFX_Data!X65-EMFX_Data!Z65)</f>
        <v>0.0718445970038095</v>
      </c>
      <c r="D65" s="23" t="n">
        <f aca="false">ABS(EMFX_Data!X65-EMFX_Data!AA65)</f>
        <v>0.275021339501453</v>
      </c>
      <c r="E65" s="23" t="n">
        <f aca="false">ABS(EMFX_Data!X65-EMFX_Data!AB65)</f>
        <v>0.158862686751675</v>
      </c>
      <c r="F65" s="23" t="n">
        <f aca="false">ABS(EMFX_Data!X65-EMFX_Data!AC65)</f>
        <v>0.0292103074089312</v>
      </c>
      <c r="G65" s="23" t="n">
        <f aca="false">ABS(EMFX_Data!X65-EMFX_Data!AD65)</f>
        <v>0.0964860624850221</v>
      </c>
      <c r="H65" s="23" t="n">
        <f aca="false">ABS(EMFX_Data!Y65-EMFX_Data!Z65)</f>
        <v>0.338993208475144</v>
      </c>
      <c r="I65" s="23" t="n">
        <f aca="false">ABS(EMFX_Data!Y65-EMFX_Data!AA65)</f>
        <v>0.00787272803011874</v>
      </c>
      <c r="J65" s="23" t="n">
        <f aca="false">ABS(EMFX_Data!Y65-EMFX_Data!AB65)</f>
        <v>0.108285924719659</v>
      </c>
      <c r="K65" s="23" t="n">
        <f aca="false">ABS(EMFX_Data!Y65-EMFX_Data!AC65)</f>
        <v>0.237938304062403</v>
      </c>
      <c r="L65" s="23" t="n">
        <f aca="false">ABS(EMFX_Data!Y65-EMFX_Data!AD65)</f>
        <v>0.170662548986313</v>
      </c>
      <c r="M65" s="23" t="n">
        <f aca="false">ABS(EMFX_Data!Z65-EMFX_Data!AA65)</f>
        <v>0.346865936505263</v>
      </c>
      <c r="N65" s="23" t="n">
        <f aca="false">ABS(EMFX_Data!Z65-EMFX_Data!AB65)</f>
        <v>0.230707283755485</v>
      </c>
      <c r="O65" s="23" t="n">
        <f aca="false">ABS(EMFX_Data!Z65-EMFX_Data!AC65)</f>
        <v>0.101054904412741</v>
      </c>
      <c r="P65" s="23" t="n">
        <f aca="false">ABS(EMFX_Data!Z65-EMFX_Data!AD65)</f>
        <v>0.168330659488832</v>
      </c>
      <c r="Q65" s="23" t="n">
        <f aca="false">ABS(EMFX_Data!AA65-EMFX_Data!AB65)</f>
        <v>0.116158652749778</v>
      </c>
      <c r="R65" s="23" t="n">
        <f aca="false">ABS(EMFX_Data!AA65-EMFX_Data!AC65)</f>
        <v>0.245811032092522</v>
      </c>
      <c r="S65" s="23" t="n">
        <f aca="false">ABS(EMFX_Data!AA65-EMFX_Data!AD65)</f>
        <v>0.178535277016431</v>
      </c>
      <c r="T65" s="23" t="n">
        <f aca="false">ABS(EMFX_Data!AB65-EMFX_Data!AC65)</f>
        <v>0.129652379342744</v>
      </c>
      <c r="U65" s="23" t="n">
        <f aca="false">ABS(EMFX_Data!AB65-EMFX_Data!AD65)</f>
        <v>0.062376624266653</v>
      </c>
      <c r="V65" s="23" t="n">
        <f aca="false">ABS(EMFX_Data!AC65-EMFX_Data!AD65)</f>
        <v>0.067275755076091</v>
      </c>
      <c r="W65" s="26" t="n">
        <f aca="false">IF(ROW()&lt;4+MinObs-1,"",IFERROR((B65-AVERAGE(B$4:B65))/STDEV(B$4:B65),""))</f>
        <v>1.62574064318215</v>
      </c>
      <c r="X65" s="26" t="n">
        <f aca="false">IF(ROW()&lt;4+MinObs-1,"",IFERROR((C65-AVERAGE(C$4:C65))/STDEV(C$4:C65),""))</f>
        <v>0.116792668956773</v>
      </c>
      <c r="Y65" s="26" t="n">
        <f aca="false">IF(ROW()&lt;4+MinObs-1,"",IFERROR((D65-AVERAGE(D$4:D65))/STDEV(D$4:D65),""))</f>
        <v>2.36985394235326</v>
      </c>
      <c r="Z65" s="26" t="n">
        <f aca="false">IF(ROW()&lt;4+MinObs-1,"",IFERROR((E65-AVERAGE(E$4:E65))/STDEV(E$4:E65),""))</f>
        <v>2.43720596666765</v>
      </c>
      <c r="AA65" s="26" t="n">
        <f aca="false">IF(ROW()&lt;4+MinObs-1,"",IFERROR((F65-AVERAGE(F$4:F65))/STDEV(F$4:F65),""))</f>
        <v>-0.317903995059896</v>
      </c>
      <c r="AB65" s="26" t="n">
        <f aca="false">IF(ROW()&lt;4+MinObs-1,"",IFERROR((G65-AVERAGE(G$4:G65))/STDEV(G$4:G65),""))</f>
        <v>-0.102017747293778</v>
      </c>
      <c r="AC65" s="26" t="n">
        <f aca="false">IF(ROW()&lt;4+MinObs-1,"",IFERROR((H65-AVERAGE(H$4:H65))/STDEV(H$4:H65),""))</f>
        <v>1.35032076624781</v>
      </c>
      <c r="AD65" s="26" t="n">
        <f aca="false">IF(ROW()&lt;4+MinObs-1,"",IFERROR((I65-AVERAGE(I$4:I65))/STDEV(I$4:I65),""))</f>
        <v>-1.24520838482638</v>
      </c>
      <c r="AE65" s="26" t="n">
        <f aca="false">IF(ROW()&lt;4+MinObs-1,"",IFERROR((J65-AVERAGE(J$4:J65))/STDEV(J$4:J65),""))</f>
        <v>0.00766444960204396</v>
      </c>
      <c r="AF65" s="26" t="n">
        <f aca="false">IF(ROW()&lt;4+MinObs-1,"",IFERROR((K65-AVERAGE(K$4:K65))/STDEV(K$4:K65),""))</f>
        <v>1.55313924870372</v>
      </c>
      <c r="AG65" s="26" t="n">
        <f aca="false">IF(ROW()&lt;4+MinObs-1,"",IFERROR((L65-AVERAGE(L$4:L65))/STDEV(L$4:L65),""))</f>
        <v>0.0435531005271279</v>
      </c>
      <c r="AH65" s="26" t="n">
        <f aca="false">IF(ROW()&lt;4+MinObs-1,"",IFERROR((M65-AVERAGE(M$4:M65))/STDEV(M$4:M65),""))</f>
        <v>2.83429183065279</v>
      </c>
      <c r="AI65" s="26" t="n">
        <f aca="false">IF(ROW()&lt;4+MinObs-1,"",IFERROR((N65-AVERAGE(N$4:N65))/STDEV(N$4:N65),""))</f>
        <v>2.35312013215604</v>
      </c>
      <c r="AJ65" s="26" t="n">
        <f aca="false">IF(ROW()&lt;4+MinObs-1,"",IFERROR((O65-AVERAGE(O$4:O65))/STDEV(O$4:O65),""))</f>
        <v>0.241033562187951</v>
      </c>
      <c r="AK65" s="26" t="n">
        <f aca="false">IF(ROW()&lt;4+MinObs-1,"",IFERROR((P65-AVERAGE(P$4:P65))/STDEV(P$4:P65),""))</f>
        <v>-0.0335711218993945</v>
      </c>
      <c r="AL65" s="26" t="n">
        <f aca="false">IF(ROW()&lt;4+MinObs-1,"",IFERROR((Q65-AVERAGE(Q$4:Q65))/STDEV(Q$4:Q65),""))</f>
        <v>0.52677254351944</v>
      </c>
      <c r="AM65" s="26" t="n">
        <f aca="false">IF(ROW()&lt;4+MinObs-1,"",IFERROR((R65-AVERAGE(R$4:R65))/STDEV(R$4:R65),""))</f>
        <v>1.65059660429162</v>
      </c>
      <c r="AN65" s="26" t="n">
        <f aca="false">IF(ROW()&lt;4+MinObs-1,"",IFERROR((S65-AVERAGE(S$4:S65))/STDEV(S$4:S65),""))</f>
        <v>0.0566216692883065</v>
      </c>
      <c r="AO65" s="26" t="n">
        <f aca="false">IF(ROW()&lt;4+MinObs-1,"",IFERROR((T65-AVERAGE(T$4:T65))/STDEV(T$4:T65),""))</f>
        <v>1.47010440705357</v>
      </c>
      <c r="AP65" s="26" t="n">
        <f aca="false">IF(ROW()&lt;4+MinObs-1,"",IFERROR((U65-AVERAGE(U$4:U65))/STDEV(U$4:U65),""))</f>
        <v>-0.173188357435185</v>
      </c>
      <c r="AQ65" s="26" t="n">
        <f aca="false">IF(ROW()&lt;4+MinObs-1,"",IFERROR((V65-AVERAGE(V$4:V65))/STDEV(V$4:V65),""))</f>
        <v>-0.16942395447741</v>
      </c>
      <c r="AR65" s="26" t="n">
        <f aca="false">IF(W65="",0,IF(W65&gt;=z4,w4,IF(W65&gt;=z3,w3,IF(W65&gt;=zEntry,w2,IF(AND(W65&gt;=ExitZ,AR64&gt;0),w2,0)))))</f>
        <v>0</v>
      </c>
      <c r="AS65" s="26" t="n">
        <f aca="false">IF(X65="",0,IF(X65&gt;=z4,w4,IF(X65&gt;=z3,w3,IF(X65&gt;=zEntry,w2,IF(AND(X65&gt;=ExitZ,AS64&gt;0),w2,0)))))</f>
        <v>0</v>
      </c>
      <c r="AT65" s="26" t="n">
        <f aca="false">IF(Y65="",0,IF(Y65&gt;=z4,w4,IF(Y65&gt;=z3,w3,IF(Y65&gt;=zEntry,w2,IF(AND(Y65&gt;=ExitZ,AT64&gt;0),w2,0)))))</f>
        <v>1</v>
      </c>
      <c r="AU65" s="26" t="n">
        <f aca="false">IF(Z65="",0,IF(Z65&gt;=z4,w4,IF(Z65&gt;=z3,w3,IF(Z65&gt;=zEntry,w2,IF(AND(Z65&gt;=ExitZ,AU64&gt;0),w2,0)))))</f>
        <v>1</v>
      </c>
      <c r="AV65" s="26" t="n">
        <f aca="false">IF(AA65="",0,IF(AA65&gt;=z4,w4,IF(AA65&gt;=z3,w3,IF(AA65&gt;=zEntry,w2,IF(AND(AA65&gt;=ExitZ,AV64&gt;0),w2,0)))))</f>
        <v>0</v>
      </c>
      <c r="AW65" s="26" t="n">
        <f aca="false">IF(AB65="",0,IF(AB65&gt;=z4,w4,IF(AB65&gt;=z3,w3,IF(AB65&gt;=zEntry,w2,IF(AND(AB65&gt;=ExitZ,AW64&gt;0),w2,0)))))</f>
        <v>0</v>
      </c>
      <c r="AX65" s="26" t="n">
        <f aca="false">IF(AC65="",0,IF(AC65&gt;=z4,w4,IF(AC65&gt;=z3,w3,IF(AC65&gt;=zEntry,w2,IF(AND(AC65&gt;=ExitZ,AX64&gt;0),w2,0)))))</f>
        <v>0</v>
      </c>
      <c r="AY65" s="26" t="n">
        <f aca="false">IF(AD65="",0,IF(AD65&gt;=z4,w4,IF(AD65&gt;=z3,w3,IF(AD65&gt;=zEntry,w2,IF(AND(AD65&gt;=ExitZ,AY64&gt;0),w2,0)))))</f>
        <v>0</v>
      </c>
      <c r="AZ65" s="26" t="n">
        <f aca="false">IF(AE65="",0,IF(AE65&gt;=z4,w4,IF(AE65&gt;=z3,w3,IF(AE65&gt;=zEntry,w2,IF(AND(AE65&gt;=ExitZ,AZ64&gt;0),w2,0)))))</f>
        <v>0</v>
      </c>
      <c r="BA65" s="26" t="n">
        <f aca="false">IF(AF65="",0,IF(AF65&gt;=z4,w4,IF(AF65&gt;=z3,w3,IF(AF65&gt;=zEntry,w2,IF(AND(AF65&gt;=ExitZ,BA64&gt;0),w2,0)))))</f>
        <v>0</v>
      </c>
      <c r="BB65" s="26" t="n">
        <f aca="false">IF(AG65="",0,IF(AG65&gt;=z4,w4,IF(AG65&gt;=z3,w3,IF(AG65&gt;=zEntry,w2,IF(AND(AG65&gt;=ExitZ,BB64&gt;0),w2,0)))))</f>
        <v>0</v>
      </c>
      <c r="BC65" s="26" t="n">
        <f aca="false">IF(AH65="",0,IF(AH65&gt;=z4,w4,IF(AH65&gt;=z3,w3,IF(AH65&gt;=zEntry,w2,IF(AND(AH65&gt;=ExitZ,BC64&gt;0),w2,0)))))</f>
        <v>1</v>
      </c>
      <c r="BD65" s="26" t="n">
        <f aca="false">IF(AI65="",0,IF(AI65&gt;=z4,w4,IF(AI65&gt;=z3,w3,IF(AI65&gt;=zEntry,w2,IF(AND(AI65&gt;=ExitZ,BD64&gt;0),w2,0)))))</f>
        <v>1</v>
      </c>
      <c r="BE65" s="26" t="n">
        <f aca="false">IF(AJ65="",0,IF(AJ65&gt;=z4,w4,IF(AJ65&gt;=z3,w3,IF(AJ65&gt;=zEntry,w2,IF(AND(AJ65&gt;=ExitZ,BE64&gt;0),w2,0)))))</f>
        <v>0</v>
      </c>
      <c r="BF65" s="26" t="n">
        <f aca="false">IF(AK65="",0,IF(AK65&gt;=z4,w4,IF(AK65&gt;=z3,w3,IF(AK65&gt;=zEntry,w2,IF(AND(AK65&gt;=ExitZ,BF64&gt;0),w2,0)))))</f>
        <v>0</v>
      </c>
      <c r="BG65" s="26" t="n">
        <f aca="false">IF(AL65="",0,IF(AL65&gt;=z4,w4,IF(AL65&gt;=z3,w3,IF(AL65&gt;=zEntry,w2,IF(AND(AL65&gt;=ExitZ,BG64&gt;0),w2,0)))))</f>
        <v>0</v>
      </c>
      <c r="BH65" s="26" t="n">
        <f aca="false">IF(AM65="",0,IF(AM65&gt;=z4,w4,IF(AM65&gt;=z3,w3,IF(AM65&gt;=zEntry,w2,IF(AND(AM65&gt;=ExitZ,BH64&gt;0),w2,0)))))</f>
        <v>0</v>
      </c>
      <c r="BI65" s="26" t="n">
        <f aca="false">IF(AN65="",0,IF(AN65&gt;=z4,w4,IF(AN65&gt;=z3,w3,IF(AN65&gt;=zEntry,w2,IF(AND(AN65&gt;=ExitZ,BI64&gt;0),w2,0)))))</f>
        <v>0</v>
      </c>
      <c r="BJ65" s="26" t="n">
        <f aca="false">IF(AO65="",0,IF(AO65&gt;=z4,w4,IF(AO65&gt;=z3,w3,IF(AO65&gt;=zEntry,w2,IF(AND(AO65&gt;=ExitZ,BJ64&gt;0),w2,0)))))</f>
        <v>0</v>
      </c>
      <c r="BK65" s="26" t="n">
        <f aca="false">IF(AP65="",0,IF(AP65&gt;=z4,w4,IF(AP65&gt;=z3,w3,IF(AP65&gt;=zEntry,w2,IF(AND(AP65&gt;=ExitZ,BK64&gt;0),w2,0)))))</f>
        <v>0</v>
      </c>
      <c r="BL65" s="26" t="n">
        <f aca="false">IF(AQ65="",0,IF(AQ65&gt;=z4,w4,IF(AQ65&gt;=z3,w3,IF(AQ65&gt;=zEntry,w2,IF(AND(AQ65&gt;=ExitZ,BL64&gt;0),w2,0)))))</f>
        <v>0</v>
      </c>
      <c r="BM65" s="23" t="n">
        <f aca="false">IF(EMFX_Data!X64&gt;=EMFX_Data!Y64,EMFX_Data!AE65-EMFX_Data!AF65,EMFX_Data!AF65-EMFX_Data!AE65)</f>
        <v>0.0366901226514721</v>
      </c>
      <c r="BN65" s="23" t="n">
        <f aca="false">IF(EMFX_Data!X64&gt;=EMFX_Data!Z64,EMFX_Data!AE65-EMFX_Data!AG65,EMFX_Data!AG65-EMFX_Data!AE65)</f>
        <v>0.057893447637398</v>
      </c>
      <c r="BO65" s="23" t="n">
        <f aca="false">IF(EMFX_Data!X64&gt;=EMFX_Data!AA64,EMFX_Data!AE65-EMFX_Data!AH65,EMFX_Data!AH65-EMFX_Data!AE65)</f>
        <v>0.0058467603218418</v>
      </c>
      <c r="BP65" s="23" t="n">
        <f aca="false">IF(EMFX_Data!X64&gt;=EMFX_Data!AB64,EMFX_Data!AE65-EMFX_Data!AI65,EMFX_Data!AI65-EMFX_Data!AE65)</f>
        <v>-0.0636627723445556</v>
      </c>
      <c r="BQ65" s="23" t="n">
        <f aca="false">IF(EMFX_Data!X64&gt;=EMFX_Data!AC64,EMFX_Data!AE65-EMFX_Data!AJ65,EMFX_Data!AJ65-EMFX_Data!AE65)</f>
        <v>0.047478249058808</v>
      </c>
      <c r="BR65" s="23" t="n">
        <f aca="false">IF(EMFX_Data!X64&gt;=EMFX_Data!AD64,EMFX_Data!AE65-EMFX_Data!AK65,EMFX_Data!AK65-EMFX_Data!AE65)</f>
        <v>-0.0226994141439727</v>
      </c>
      <c r="BS65" s="23" t="n">
        <f aca="false">IF(EMFX_Data!Y64&gt;=EMFX_Data!Z64,EMFX_Data!AF65-EMFX_Data!AG65,EMFX_Data!AG65-EMFX_Data!AF65)</f>
        <v>0.0945835702888701</v>
      </c>
      <c r="BT65" s="23" t="n">
        <f aca="false">IF(EMFX_Data!Y64&gt;=EMFX_Data!AA64,EMFX_Data!AF65-EMFX_Data!AH65,EMFX_Data!AH65-EMFX_Data!AF65)</f>
        <v>0.0308433623296303</v>
      </c>
      <c r="BU65" s="23" t="n">
        <f aca="false">IF(EMFX_Data!Y64&gt;=EMFX_Data!AB64,EMFX_Data!AF65-EMFX_Data!AI65,EMFX_Data!AI65-EMFX_Data!AF65)</f>
        <v>0.100352894996028</v>
      </c>
      <c r="BV65" s="23" t="n">
        <f aca="false">IF(EMFX_Data!Y64&gt;=EMFX_Data!AC64,EMFX_Data!AF65-EMFX_Data!AJ65,EMFX_Data!AJ65-EMFX_Data!AF65)</f>
        <v>0.0841683717102801</v>
      </c>
      <c r="BW65" s="23" t="n">
        <f aca="false">IF(EMFX_Data!Y64&gt;=EMFX_Data!AD64,EMFX_Data!AF65-EMFX_Data!AK65,EMFX_Data!AK65-EMFX_Data!AF65)</f>
        <v>0.0593895367954448</v>
      </c>
      <c r="BX65" s="23" t="n">
        <f aca="false">IF(EMFX_Data!Z64&gt;=EMFX_Data!AA64,EMFX_Data!AG65-EMFX_Data!AH65,EMFX_Data!AH65-EMFX_Data!AG65)</f>
        <v>0.0637402079592398</v>
      </c>
      <c r="BY65" s="23" t="n">
        <f aca="false">IF(EMFX_Data!Z64&gt;=EMFX_Data!AB64,EMFX_Data!AG65-EMFX_Data!AI65,EMFX_Data!AI65-EMFX_Data!AG65)</f>
        <v>-0.00576932470715762</v>
      </c>
      <c r="BZ65" s="23" t="n">
        <f aca="false">IF(EMFX_Data!Z64&gt;=EMFX_Data!AC64,EMFX_Data!AG65-EMFX_Data!AJ65,EMFX_Data!AJ65-EMFX_Data!AG65)</f>
        <v>0.01041519857859</v>
      </c>
      <c r="CA65" s="23" t="n">
        <f aca="false">IF(EMFX_Data!Z64&gt;=EMFX_Data!AD64,EMFX_Data!AG65-EMFX_Data!AK65,EMFX_Data!AK65-EMFX_Data!AG65)</f>
        <v>0.0351940334934253</v>
      </c>
      <c r="CB65" s="23" t="n">
        <f aca="false">IF(EMFX_Data!AA64&gt;=EMFX_Data!AB64,EMFX_Data!AH65-EMFX_Data!AI65,EMFX_Data!AI65-EMFX_Data!AH65)</f>
        <v>0.0695095326663974</v>
      </c>
      <c r="CC65" s="23" t="n">
        <f aca="false">IF(EMFX_Data!AA64&gt;=EMFX_Data!AC64,EMFX_Data!AH65-EMFX_Data!AJ65,EMFX_Data!AJ65-EMFX_Data!AH65)</f>
        <v>0.0533250093806498</v>
      </c>
      <c r="CD65" s="23" t="n">
        <f aca="false">IF(EMFX_Data!AA64&gt;=EMFX_Data!AD64,EMFX_Data!AH65-EMFX_Data!AK65,EMFX_Data!AK65-EMFX_Data!AH65)</f>
        <v>0.0285461744658145</v>
      </c>
      <c r="CE65" s="23" t="n">
        <f aca="false">IF(EMFX_Data!AB64&gt;=EMFX_Data!AC64,EMFX_Data!AI65-EMFX_Data!AJ65,EMFX_Data!AJ65-EMFX_Data!AI65)</f>
        <v>-0.0161845232857476</v>
      </c>
      <c r="CF65" s="23" t="n">
        <f aca="false">IF(EMFX_Data!AB64&gt;=EMFX_Data!AD64,EMFX_Data!AI65-EMFX_Data!AK65,EMFX_Data!AK65-EMFX_Data!AI65)</f>
        <v>-0.0409633582005829</v>
      </c>
      <c r="CG65" s="23" t="n">
        <f aca="false">IF(EMFX_Data!AC64&gt;=EMFX_Data!AD64,EMFX_Data!AJ65-EMFX_Data!AK65,EMFX_Data!AK65-EMFX_Data!AJ65)</f>
        <v>0.0247788349148353</v>
      </c>
      <c r="CH65" s="27" t="n">
        <f aca="false">IF(ROW()&lt;4+VolLB,"",STDEV(INDEX($BM:$BM,ROW()-VolLB+1):INDEX($BM:$BM,ROW()))*SQRT(12))</f>
        <v>0.165970708722214</v>
      </c>
      <c r="CI65" s="27" t="n">
        <f aca="false">IF(ROW()&lt;4+VolLB,"",STDEV(INDEX($BN:$BN,ROW()-VolLB+1):INDEX($BN:$BN,ROW()))*SQRT(12))</f>
        <v>0.170859286006679</v>
      </c>
      <c r="CJ65" s="27" t="n">
        <f aca="false">IF(ROW()&lt;4+VolLB,"",STDEV(INDEX($BO:$BO,ROW()-VolLB+1):INDEX($BO:$BO,ROW()))*SQRT(12))</f>
        <v>0.179579116414729</v>
      </c>
      <c r="CK65" s="27" t="n">
        <f aca="false">IF(ROW()&lt;4+VolLB,"",STDEV(INDEX($BP:$BP,ROW()-VolLB+1):INDEX($BP:$BP,ROW()))*SQRT(12))</f>
        <v>0.205566349201886</v>
      </c>
      <c r="CL65" s="27" t="n">
        <f aca="false">IF(ROW()&lt;4+VolLB,"",STDEV(INDEX($BQ:$BQ,ROW()-VolLB+1):INDEX($BQ:$BQ,ROW()))*SQRT(12))</f>
        <v>0.145793022974976</v>
      </c>
      <c r="CM65" s="27" t="n">
        <f aca="false">IF(ROW()&lt;4+VolLB,"",STDEV(INDEX($BR:$BR,ROW()-VolLB+1):INDEX($BR:$BR,ROW()))*SQRT(12))</f>
        <v>0.192806092242332</v>
      </c>
      <c r="CN65" s="27" t="n">
        <f aca="false">IF(ROW()&lt;4+VolLB,"",STDEV(INDEX($BS:$BS,ROW()-VolLB+1):INDEX($BS:$BS,ROW()))*SQRT(12))</f>
        <v>0.201265320314622</v>
      </c>
      <c r="CO65" s="27" t="n">
        <f aca="false">IF(ROW()&lt;4+VolLB,"",STDEV(INDEX($BT:$BT,ROW()-VolLB+1):INDEX($BT:$BT,ROW()))*SQRT(12))</f>
        <v>0.167210596906527</v>
      </c>
      <c r="CP65" s="27" t="n">
        <f aca="false">IF(ROW()&lt;4+VolLB,"",STDEV(INDEX($BU:$BU,ROW()-VolLB+1):INDEX($BU:$BU,ROW()))*SQRT(12))</f>
        <v>0.188115617481701</v>
      </c>
      <c r="CQ65" s="27" t="n">
        <f aca="false">IF(ROW()&lt;4+VolLB,"",STDEV(INDEX($BV:$BV,ROW()-VolLB+1):INDEX($BV:$BV,ROW()))*SQRT(12))</f>
        <v>0.167116884220702</v>
      </c>
      <c r="CR65" s="27" t="n">
        <f aca="false">IF(ROW()&lt;4+VolLB,"",STDEV(INDEX($BW:$BW,ROW()-VolLB+1):INDEX($BW:$BW,ROW()))*SQRT(12))</f>
        <v>0.143003360256888</v>
      </c>
      <c r="CS65" s="27" t="n">
        <f aca="false">IF(ROW()&lt;4+VolLB,"",STDEV(INDEX($BX:$BX,ROW()-VolLB+1):INDEX($BX:$BX,ROW()))*SQRT(12))</f>
        <v>0.201318509774399</v>
      </c>
      <c r="CT65" s="27" t="n">
        <f aca="false">IF(ROW()&lt;4+VolLB,"",STDEV(INDEX($BY:$BY,ROW()-VolLB+1):INDEX($BY:$BY,ROW()))*SQRT(12))</f>
        <v>0.190775397404659</v>
      </c>
      <c r="CU65" s="27" t="n">
        <f aca="false">IF(ROW()&lt;4+VolLB,"",STDEV(INDEX($BZ:$BZ,ROW()-VolLB+1):INDEX($BZ:$BZ,ROW()))*SQRT(12))</f>
        <v>0.183187570013409</v>
      </c>
      <c r="CV65" s="27" t="n">
        <f aca="false">IF(ROW()&lt;4+VolLB,"",STDEV(INDEX($CA:$CA,ROW()-VolLB+1):INDEX($CA:$CA,ROW()))*SQRT(12))</f>
        <v>0.18226928149598</v>
      </c>
      <c r="CW65" s="27" t="n">
        <f aca="false">IF(ROW()&lt;4+VolLB,"",STDEV(INDEX($CB:$CB,ROW()-VolLB+1):INDEX($CB:$CB,ROW()))*SQRT(12))</f>
        <v>0.191794066589827</v>
      </c>
      <c r="CX65" s="27" t="n">
        <f aca="false">IF(ROW()&lt;4+VolLB,"",STDEV(INDEX($CC:$CC,ROW()-VolLB+1):INDEX($CC:$CC,ROW()))*SQRT(12))</f>
        <v>0.196167529041618</v>
      </c>
      <c r="CY65" s="27" t="n">
        <f aca="false">IF(ROW()&lt;4+VolLB,"",STDEV(INDEX($CD:$CD,ROW()-VolLB+1):INDEX($CD:$CD,ROW()))*SQRT(12))</f>
        <v>0.196760109017204</v>
      </c>
      <c r="CZ65" s="27" t="n">
        <f aca="false">IF(ROW()&lt;4+VolLB,"",STDEV(INDEX($CE:$CE,ROW()-VolLB+1):INDEX($CE:$CE,ROW()))*SQRT(12))</f>
        <v>0.186560166732742</v>
      </c>
      <c r="DA65" s="27" t="n">
        <f aca="false">IF(ROW()&lt;4+VolLB,"",STDEV(INDEX($CF:$CF,ROW()-VolLB+1):INDEX($CF:$CF,ROW()))*SQRT(12))</f>
        <v>0.163180960849443</v>
      </c>
      <c r="DB65" s="27" t="n">
        <f aca="false">IF(ROW()&lt;4+VolLB,"",STDEV(INDEX($CG:$CG,ROW()-VolLB+1):INDEX($CG:$CG,ROW()))*SQRT(12))</f>
        <v>0.134864926385735</v>
      </c>
      <c r="DC65" s="26" t="n">
        <f aca="false">IF(OR(AR65=0,CH65="",CH65=0),0,AR65*MIN(MaxScal,TgtVol/CH65))</f>
        <v>0</v>
      </c>
      <c r="DD65" s="26" t="n">
        <f aca="false">IF(OR(AS65=0,CI65="",CI65=0),0,AS65*MIN(MaxScal,TgtVol/CI65))</f>
        <v>0</v>
      </c>
      <c r="DE65" s="26" t="n">
        <f aca="false">IF(OR(AT65=0,CJ65="",CJ65=0),0,AT65*MIN(MaxScal,TgtVol/CJ65))</f>
        <v>0.111371524703413</v>
      </c>
      <c r="DF65" s="26" t="n">
        <f aca="false">IF(OR(AU65=0,CK65="",CK65=0),0,AU65*MIN(MaxScal,TgtVol/CK65))</f>
        <v>0.0972921885203988</v>
      </c>
      <c r="DG65" s="26" t="n">
        <f aca="false">IF(OR(AV65=0,CL65="",CL65=0),0,AV65*MIN(MaxScal,TgtVol/CL65))</f>
        <v>0</v>
      </c>
      <c r="DH65" s="26" t="n">
        <f aca="false">IF(OR(AW65=0,CM65="",CM65=0),0,AW65*MIN(MaxScal,TgtVol/CM65))</f>
        <v>0</v>
      </c>
      <c r="DI65" s="26" t="n">
        <f aca="false">IF(OR(AX65=0,CN65="",CN65=0),0,AX65*MIN(MaxScal,TgtVol/CN65))</f>
        <v>0</v>
      </c>
      <c r="DJ65" s="26" t="n">
        <f aca="false">IF(OR(AY65=0,CO65="",CO65=0),0,AY65*MIN(MaxScal,TgtVol/CO65))</f>
        <v>0</v>
      </c>
      <c r="DK65" s="26" t="n">
        <f aca="false">IF(OR(AZ65=0,CP65="",CP65=0),0,AZ65*MIN(MaxScal,TgtVol/CP65))</f>
        <v>0</v>
      </c>
      <c r="DL65" s="26" t="n">
        <f aca="false">IF(OR(BA65=0,CQ65="",CQ65=0),0,BA65*MIN(MaxScal,TgtVol/CQ65))</f>
        <v>0</v>
      </c>
      <c r="DM65" s="26" t="n">
        <f aca="false">IF(OR(BB65=0,CR65="",CR65=0),0,BB65*MIN(MaxScal,TgtVol/CR65))</f>
        <v>0</v>
      </c>
      <c r="DN65" s="26" t="n">
        <f aca="false">IF(OR(BC65=0,CS65="",CS65=0),0,BC65*MIN(MaxScal,TgtVol/CS65))</f>
        <v>0.0993450628181799</v>
      </c>
      <c r="DO65" s="26" t="n">
        <f aca="false">IF(OR(BD65=0,CT65="",CT65=0),0,BD65*MIN(MaxScal,TgtVol/CT65))</f>
        <v>0.104835320864658</v>
      </c>
      <c r="DP65" s="26" t="n">
        <f aca="false">IF(OR(BE65=0,CU65="",CU65=0),0,BE65*MIN(MaxScal,TgtVol/CU65))</f>
        <v>0</v>
      </c>
      <c r="DQ65" s="26" t="n">
        <f aca="false">IF(OR(BF65=0,CV65="",CV65=0),0,BF65*MIN(MaxScal,TgtVol/CV65))</f>
        <v>0</v>
      </c>
      <c r="DR65" s="26" t="n">
        <f aca="false">IF(OR(BG65=0,CW65="",CW65=0),0,BG65*MIN(MaxScal,TgtVol/CW65))</f>
        <v>0</v>
      </c>
      <c r="DS65" s="26" t="n">
        <f aca="false">IF(OR(BH65=0,CX65="",CX65=0),0,BH65*MIN(MaxScal,TgtVol/CX65))</f>
        <v>0</v>
      </c>
      <c r="DT65" s="26" t="n">
        <f aca="false">IF(OR(BI65=0,CY65="",CY65=0),0,BI65*MIN(MaxScal,TgtVol/CY65))</f>
        <v>0</v>
      </c>
      <c r="DU65" s="26" t="n">
        <f aca="false">IF(OR(BJ65=0,CZ65="",CZ65=0),0,BJ65*MIN(MaxScal,TgtVol/CZ65))</f>
        <v>0</v>
      </c>
      <c r="DV65" s="26" t="n">
        <f aca="false">IF(OR(BK65=0,DA65="",DA65=0),0,BK65*MIN(MaxScal,TgtVol/DA65))</f>
        <v>0</v>
      </c>
      <c r="DW65" s="26" t="n">
        <f aca="false">IF(OR(BL65=0,DB65="",DB65=0),0,BL65*MIN(MaxScal,TgtVol/DB65))</f>
        <v>0</v>
      </c>
      <c r="DX65" s="28" t="n">
        <f aca="false">IFERROR(DC64*BM65,"")</f>
        <v>0.00417380519645838</v>
      </c>
      <c r="DY65" s="28" t="n">
        <f aca="false">IFERROR(DD64*BN65,"")</f>
        <v>0</v>
      </c>
      <c r="DZ65" s="28" t="n">
        <f aca="false">IFERROR(DE64*BO65,"")</f>
        <v>0.00061035414560692</v>
      </c>
      <c r="EA65" s="28" t="n">
        <f aca="false">IFERROR(DF64*BP65,"")</f>
        <v>-0</v>
      </c>
      <c r="EB65" s="28" t="n">
        <f aca="false">IFERROR(DG64*BQ65,"")</f>
        <v>0</v>
      </c>
      <c r="EC65" s="28" t="n">
        <f aca="false">IFERROR(DH64*BR65,"")</f>
        <v>-0</v>
      </c>
      <c r="ED65" s="28" t="n">
        <f aca="false">IFERROR(DI64*BS65,"")</f>
        <v>0.00973578224622699</v>
      </c>
      <c r="EE65" s="28" t="n">
        <f aca="false">IFERROR(DJ64*BT65,"")</f>
        <v>0</v>
      </c>
      <c r="EF65" s="28" t="n">
        <f aca="false">IFERROR(DK64*BU65,"")</f>
        <v>0</v>
      </c>
      <c r="EG65" s="28" t="n">
        <f aca="false">IFERROR(DL64*BV65,"")</f>
        <v>0.0104046946776255</v>
      </c>
      <c r="EH65" s="28" t="n">
        <f aca="false">IFERROR(DM64*BW65,"")</f>
        <v>0</v>
      </c>
      <c r="EI65" s="28" t="n">
        <f aca="false">IFERROR(DN64*BX65,"")</f>
        <v>0.00966689103061889</v>
      </c>
      <c r="EJ65" s="28" t="n">
        <f aca="false">IFERROR(DO64*BY65,"")</f>
        <v>-0.000603454379337449</v>
      </c>
      <c r="EK65" s="28" t="n">
        <f aca="false">IFERROR(DP64*BZ65,"")</f>
        <v>0</v>
      </c>
      <c r="EL65" s="28" t="n">
        <f aca="false">IFERROR(DQ64*CA65,"")</f>
        <v>0</v>
      </c>
      <c r="EM65" s="28" t="n">
        <f aca="false">IFERROR(DR64*CB65,"")</f>
        <v>0</v>
      </c>
      <c r="EN65" s="28" t="n">
        <f aca="false">IFERROR(DS64*CC65,"")</f>
        <v>0.00542513081099211</v>
      </c>
      <c r="EO65" s="28" t="n">
        <f aca="false">IFERROR(DT64*CD65,"")</f>
        <v>0</v>
      </c>
      <c r="EP65" s="28" t="n">
        <f aca="false">IFERROR(DU64*CE65,"")</f>
        <v>-0</v>
      </c>
      <c r="EQ65" s="28" t="n">
        <f aca="false">IFERROR(DV64*CF65,"")</f>
        <v>-0</v>
      </c>
      <c r="ER65" s="28" t="n">
        <f aca="false">IFERROR(DW64*CG65,"")</f>
        <v>0</v>
      </c>
      <c r="ES65" s="28" t="n">
        <f aca="false">IF(ROW()=4,"",SUM(DX65:ER65))</f>
        <v>0.0394132037281913</v>
      </c>
      <c r="ET65" s="29" t="n">
        <f aca="false">COUNTIF(AR65:BL65,"&gt;0")</f>
        <v>4</v>
      </c>
    </row>
    <row r="66" customFormat="false" ht="15" hidden="false" customHeight="false" outlineLevel="0" collapsed="false">
      <c r="A66" s="19" t="n">
        <v>39903</v>
      </c>
      <c r="B66" s="23" t="n">
        <f aca="false">ABS(EMFX_Data!X66-EMFX_Data!Y66)</f>
        <v>0.3142396585157</v>
      </c>
      <c r="C66" s="23" t="n">
        <f aca="false">ABS(EMFX_Data!X66-EMFX_Data!Z66)</f>
        <v>0.0160367466409763</v>
      </c>
      <c r="D66" s="23" t="n">
        <f aca="false">ABS(EMFX_Data!X66-EMFX_Data!AA66)</f>
        <v>0.272056125740187</v>
      </c>
      <c r="E66" s="23" t="n">
        <f aca="false">ABS(EMFX_Data!X66-EMFX_Data!AB66)</f>
        <v>0.164003799816232</v>
      </c>
      <c r="F66" s="23" t="n">
        <f aca="false">ABS(EMFX_Data!X66-EMFX_Data!AC66)</f>
        <v>0.0335872587258637</v>
      </c>
      <c r="G66" s="23" t="n">
        <f aca="false">ABS(EMFX_Data!X66-EMFX_Data!AD66)</f>
        <v>0.129864664106901</v>
      </c>
      <c r="H66" s="23" t="n">
        <f aca="false">ABS(EMFX_Data!Y66-EMFX_Data!Z66)</f>
        <v>0.330276405156677</v>
      </c>
      <c r="I66" s="23" t="n">
        <f aca="false">ABS(EMFX_Data!Y66-EMFX_Data!AA66)</f>
        <v>0.0421835327755131</v>
      </c>
      <c r="J66" s="23" t="n">
        <f aca="false">ABS(EMFX_Data!Y66-EMFX_Data!AB66)</f>
        <v>0.150235858699468</v>
      </c>
      <c r="K66" s="23" t="n">
        <f aca="false">ABS(EMFX_Data!Y66-EMFX_Data!AC66)</f>
        <v>0.280652399789837</v>
      </c>
      <c r="L66" s="23" t="n">
        <f aca="false">ABS(EMFX_Data!Y66-EMFX_Data!AD66)</f>
        <v>0.184374994408799</v>
      </c>
      <c r="M66" s="23" t="n">
        <f aca="false">ABS(EMFX_Data!Z66-EMFX_Data!AA66)</f>
        <v>0.288092872381164</v>
      </c>
      <c r="N66" s="23" t="n">
        <f aca="false">ABS(EMFX_Data!Z66-EMFX_Data!AB66)</f>
        <v>0.180040546457208</v>
      </c>
      <c r="O66" s="23" t="n">
        <f aca="false">ABS(EMFX_Data!Z66-EMFX_Data!AC66)</f>
        <v>0.04962400536684</v>
      </c>
      <c r="P66" s="23" t="n">
        <f aca="false">ABS(EMFX_Data!Z66-EMFX_Data!AD66)</f>
        <v>0.145901410747878</v>
      </c>
      <c r="Q66" s="23" t="n">
        <f aca="false">ABS(EMFX_Data!AA66-EMFX_Data!AB66)</f>
        <v>0.108052325923955</v>
      </c>
      <c r="R66" s="23" t="n">
        <f aca="false">ABS(EMFX_Data!AA66-EMFX_Data!AC66)</f>
        <v>0.238468867014324</v>
      </c>
      <c r="S66" s="23" t="n">
        <f aca="false">ABS(EMFX_Data!AA66-EMFX_Data!AD66)</f>
        <v>0.142191461633286</v>
      </c>
      <c r="T66" s="23" t="n">
        <f aca="false">ABS(EMFX_Data!AB66-EMFX_Data!AC66)</f>
        <v>0.130416541090368</v>
      </c>
      <c r="U66" s="23" t="n">
        <f aca="false">ABS(EMFX_Data!AB66-EMFX_Data!AD66)</f>
        <v>0.0341391357093306</v>
      </c>
      <c r="V66" s="23" t="n">
        <f aca="false">ABS(EMFX_Data!AC66-EMFX_Data!AD66)</f>
        <v>0.0962774053810378</v>
      </c>
      <c r="W66" s="26" t="n">
        <f aca="false">IF(ROW()&lt;4+MinObs-1,"",IFERROR((B66-AVERAGE(B$4:B66))/STDEV(B$4:B66),""))</f>
        <v>2.01572739848867</v>
      </c>
      <c r="X66" s="26" t="n">
        <f aca="false">IF(ROW()&lt;4+MinObs-1,"",IFERROR((C66-AVERAGE(C$4:C66))/STDEV(C$4:C66),""))</f>
        <v>-0.957462366271535</v>
      </c>
      <c r="Y66" s="26" t="n">
        <f aca="false">IF(ROW()&lt;4+MinObs-1,"",IFERROR((D66-AVERAGE(D$4:D66))/STDEV(D$4:D66),""))</f>
        <v>2.2175285297049</v>
      </c>
      <c r="Z66" s="26" t="n">
        <f aca="false">IF(ROW()&lt;4+MinObs-1,"",IFERROR((E66-AVERAGE(E$4:E66))/STDEV(E$4:E66),""))</f>
        <v>2.41177480179564</v>
      </c>
      <c r="AA66" s="26" t="n">
        <f aca="false">IF(ROW()&lt;4+MinObs-1,"",IFERROR((F66-AVERAGE(F$4:F66))/STDEV(F$4:F66),""))</f>
        <v>-0.190036950476527</v>
      </c>
      <c r="AB66" s="26" t="n">
        <f aca="false">IF(ROW()&lt;4+MinObs-1,"",IFERROR((G66-AVERAGE(G$4:G66))/STDEV(G$4:G66),""))</f>
        <v>-0.0334286193769335</v>
      </c>
      <c r="AC66" s="26" t="n">
        <f aca="false">IF(ROW()&lt;4+MinObs-1,"",IFERROR((H66-AVERAGE(H$4:H66))/STDEV(H$4:H66),""))</f>
        <v>1.26532658213247</v>
      </c>
      <c r="AD66" s="26" t="n">
        <f aca="false">IF(ROW()&lt;4+MinObs-1,"",IFERROR((I66-AVERAGE(I$4:I66))/STDEV(I$4:I66),""))</f>
        <v>-0.797063603675999</v>
      </c>
      <c r="AE66" s="26" t="n">
        <f aca="false">IF(ROW()&lt;4+MinObs-1,"",IFERROR((J66-AVERAGE(J$4:J66))/STDEV(J$4:J66),""))</f>
        <v>0.48367871993744</v>
      </c>
      <c r="AF66" s="26" t="n">
        <f aca="false">IF(ROW()&lt;4+MinObs-1,"",IFERROR((K66-AVERAGE(K$4:K66))/STDEV(K$4:K66),""))</f>
        <v>1.9927041023631</v>
      </c>
      <c r="AG66" s="26" t="n">
        <f aca="false">IF(ROW()&lt;4+MinObs-1,"",IFERROR((L66-AVERAGE(L$4:L66))/STDEV(L$4:L66),""))</f>
        <v>0.0709931844698608</v>
      </c>
      <c r="AH66" s="26" t="n">
        <f aca="false">IF(ROW()&lt;4+MinObs-1,"",IFERROR((M66-AVERAGE(M$4:M66))/STDEV(M$4:M66),""))</f>
        <v>2.05543671489791</v>
      </c>
      <c r="AI66" s="26" t="n">
        <f aca="false">IF(ROW()&lt;4+MinObs-1,"",IFERROR((N66-AVERAGE(N$4:N66))/STDEV(N$4:N66),""))</f>
        <v>1.54879941256952</v>
      </c>
      <c r="AJ66" s="26" t="n">
        <f aca="false">IF(ROW()&lt;4+MinObs-1,"",IFERROR((O66-AVERAGE(O$4:O66))/STDEV(O$4:O66),""))</f>
        <v>-0.522095536305445</v>
      </c>
      <c r="AK66" s="26" t="n">
        <f aca="false">IF(ROW()&lt;4+MinObs-1,"",IFERROR((P66-AVERAGE(P$4:P66))/STDEV(P$4:P66),""))</f>
        <v>-0.0788522889598308</v>
      </c>
      <c r="AL66" s="26" t="n">
        <f aca="false">IF(ROW()&lt;4+MinObs-1,"",IFERROR((Q66-AVERAGE(Q$4:Q66))/STDEV(Q$4:Q66),""))</f>
        <v>0.399495749363371</v>
      </c>
      <c r="AM66" s="26" t="n">
        <f aca="false">IF(ROW()&lt;4+MinObs-1,"",IFERROR((R66-AVERAGE(R$4:R66))/STDEV(R$4:R66),""))</f>
        <v>1.51666779288372</v>
      </c>
      <c r="AN66" s="26" t="n">
        <f aca="false">IF(ROW()&lt;4+MinObs-1,"",IFERROR((S66-AVERAGE(S$4:S66))/STDEV(S$4:S66),""))</f>
        <v>-0.0174494773494316</v>
      </c>
      <c r="AO66" s="26" t="n">
        <f aca="false">IF(ROW()&lt;4+MinObs-1,"",IFERROR((T66-AVERAGE(T$4:T66))/STDEV(T$4:T66),""))</f>
        <v>1.44867776284953</v>
      </c>
      <c r="AP66" s="26" t="n">
        <f aca="false">IF(ROW()&lt;4+MinObs-1,"",IFERROR((U66-AVERAGE(U$4:U66))/STDEV(U$4:U66),""))</f>
        <v>-0.229031476407261</v>
      </c>
      <c r="AQ66" s="26" t="n">
        <f aca="false">IF(ROW()&lt;4+MinObs-1,"",IFERROR((V66-AVERAGE(V$4:V66))/STDEV(V$4:V66),""))</f>
        <v>-0.109230630895814</v>
      </c>
      <c r="AR66" s="26" t="n">
        <f aca="false">IF(W66="",0,IF(W66&gt;=z4,w4,IF(W66&gt;=z3,w3,IF(W66&gt;=zEntry,w2,IF(AND(W66&gt;=ExitZ,AR65&gt;0),w2,0)))))</f>
        <v>1</v>
      </c>
      <c r="AS66" s="26" t="n">
        <f aca="false">IF(X66="",0,IF(X66&gt;=z4,w4,IF(X66&gt;=z3,w3,IF(X66&gt;=zEntry,w2,IF(AND(X66&gt;=ExitZ,AS65&gt;0),w2,0)))))</f>
        <v>0</v>
      </c>
      <c r="AT66" s="26" t="n">
        <f aca="false">IF(Y66="",0,IF(Y66&gt;=z4,w4,IF(Y66&gt;=z3,w3,IF(Y66&gt;=zEntry,w2,IF(AND(Y66&gt;=ExitZ,AT65&gt;0),w2,0)))))</f>
        <v>1</v>
      </c>
      <c r="AU66" s="26" t="n">
        <f aca="false">IF(Z66="",0,IF(Z66&gt;=z4,w4,IF(Z66&gt;=z3,w3,IF(Z66&gt;=zEntry,w2,IF(AND(Z66&gt;=ExitZ,AU65&gt;0),w2,0)))))</f>
        <v>1</v>
      </c>
      <c r="AV66" s="26" t="n">
        <f aca="false">IF(AA66="",0,IF(AA66&gt;=z4,w4,IF(AA66&gt;=z3,w3,IF(AA66&gt;=zEntry,w2,IF(AND(AA66&gt;=ExitZ,AV65&gt;0),w2,0)))))</f>
        <v>0</v>
      </c>
      <c r="AW66" s="26" t="n">
        <f aca="false">IF(AB66="",0,IF(AB66&gt;=z4,w4,IF(AB66&gt;=z3,w3,IF(AB66&gt;=zEntry,w2,IF(AND(AB66&gt;=ExitZ,AW65&gt;0),w2,0)))))</f>
        <v>0</v>
      </c>
      <c r="AX66" s="26" t="n">
        <f aca="false">IF(AC66="",0,IF(AC66&gt;=z4,w4,IF(AC66&gt;=z3,w3,IF(AC66&gt;=zEntry,w2,IF(AND(AC66&gt;=ExitZ,AX65&gt;0),w2,0)))))</f>
        <v>0</v>
      </c>
      <c r="AY66" s="26" t="n">
        <f aca="false">IF(AD66="",0,IF(AD66&gt;=z4,w4,IF(AD66&gt;=z3,w3,IF(AD66&gt;=zEntry,w2,IF(AND(AD66&gt;=ExitZ,AY65&gt;0),w2,0)))))</f>
        <v>0</v>
      </c>
      <c r="AZ66" s="26" t="n">
        <f aca="false">IF(AE66="",0,IF(AE66&gt;=z4,w4,IF(AE66&gt;=z3,w3,IF(AE66&gt;=zEntry,w2,IF(AND(AE66&gt;=ExitZ,AZ65&gt;0),w2,0)))))</f>
        <v>0</v>
      </c>
      <c r="BA66" s="26" t="n">
        <f aca="false">IF(AF66="",0,IF(AF66&gt;=z4,w4,IF(AF66&gt;=z3,w3,IF(AF66&gt;=zEntry,w2,IF(AND(AF66&gt;=ExitZ,BA65&gt;0),w2,0)))))</f>
        <v>0</v>
      </c>
      <c r="BB66" s="26" t="n">
        <f aca="false">IF(AG66="",0,IF(AG66&gt;=z4,w4,IF(AG66&gt;=z3,w3,IF(AG66&gt;=zEntry,w2,IF(AND(AG66&gt;=ExitZ,BB65&gt;0),w2,0)))))</f>
        <v>0</v>
      </c>
      <c r="BC66" s="26" t="n">
        <f aca="false">IF(AH66="",0,IF(AH66&gt;=z4,w4,IF(AH66&gt;=z3,w3,IF(AH66&gt;=zEntry,w2,IF(AND(AH66&gt;=ExitZ,BC65&gt;0),w2,0)))))</f>
        <v>1</v>
      </c>
      <c r="BD66" s="26" t="n">
        <f aca="false">IF(AI66="",0,IF(AI66&gt;=z4,w4,IF(AI66&gt;=z3,w3,IF(AI66&gt;=zEntry,w2,IF(AND(AI66&gt;=ExitZ,BD65&gt;0),w2,0)))))</f>
        <v>0</v>
      </c>
      <c r="BE66" s="26" t="n">
        <f aca="false">IF(AJ66="",0,IF(AJ66&gt;=z4,w4,IF(AJ66&gt;=z3,w3,IF(AJ66&gt;=zEntry,w2,IF(AND(AJ66&gt;=ExitZ,BE65&gt;0),w2,0)))))</f>
        <v>0</v>
      </c>
      <c r="BF66" s="26" t="n">
        <f aca="false">IF(AK66="",0,IF(AK66&gt;=z4,w4,IF(AK66&gt;=z3,w3,IF(AK66&gt;=zEntry,w2,IF(AND(AK66&gt;=ExitZ,BF65&gt;0),w2,0)))))</f>
        <v>0</v>
      </c>
      <c r="BG66" s="26" t="n">
        <f aca="false">IF(AL66="",0,IF(AL66&gt;=z4,w4,IF(AL66&gt;=z3,w3,IF(AL66&gt;=zEntry,w2,IF(AND(AL66&gt;=ExitZ,BG65&gt;0),w2,0)))))</f>
        <v>0</v>
      </c>
      <c r="BH66" s="26" t="n">
        <f aca="false">IF(AM66="",0,IF(AM66&gt;=z4,w4,IF(AM66&gt;=z3,w3,IF(AM66&gt;=zEntry,w2,IF(AND(AM66&gt;=ExitZ,BH65&gt;0),w2,0)))))</f>
        <v>0</v>
      </c>
      <c r="BI66" s="26" t="n">
        <f aca="false">IF(AN66="",0,IF(AN66&gt;=z4,w4,IF(AN66&gt;=z3,w3,IF(AN66&gt;=zEntry,w2,IF(AND(AN66&gt;=ExitZ,BI65&gt;0),w2,0)))))</f>
        <v>0</v>
      </c>
      <c r="BJ66" s="26" t="n">
        <f aca="false">IF(AO66="",0,IF(AO66&gt;=z4,w4,IF(AO66&gt;=z3,w3,IF(AO66&gt;=zEntry,w2,IF(AND(AO66&gt;=ExitZ,BJ65&gt;0),w2,0)))))</f>
        <v>0</v>
      </c>
      <c r="BK66" s="26" t="n">
        <f aca="false">IF(AP66="",0,IF(AP66&gt;=z4,w4,IF(AP66&gt;=z3,w3,IF(AP66&gt;=zEntry,w2,IF(AND(AP66&gt;=ExitZ,BK65&gt;0),w2,0)))))</f>
        <v>0</v>
      </c>
      <c r="BL66" s="26" t="n">
        <f aca="false">IF(AQ66="",0,IF(AQ66&gt;=z4,w4,IF(AQ66&gt;=z3,w3,IF(AQ66&gt;=zEntry,w2,IF(AND(AQ66&gt;=ExitZ,BL65&gt;0),w2,0)))))</f>
        <v>0</v>
      </c>
      <c r="BM66" s="23" t="n">
        <f aca="false">IF(EMFX_Data!X65&gt;=EMFX_Data!Y65,EMFX_Data!AE66-EMFX_Data!AF66,EMFX_Data!AF66-EMFX_Data!AE66)</f>
        <v>-0.0502485036742264</v>
      </c>
      <c r="BN66" s="23" t="n">
        <f aca="false">IF(EMFX_Data!X65&gt;=EMFX_Data!Z65,EMFX_Data!AE66-EMFX_Data!AG66,EMFX_Data!AG66-EMFX_Data!AE66)</f>
        <v>0.0534724770285077</v>
      </c>
      <c r="BO66" s="23" t="n">
        <f aca="false">IF(EMFX_Data!X65&gt;=EMFX_Data!AA65,EMFX_Data!AE66-EMFX_Data!AH66,EMFX_Data!AH66-EMFX_Data!AE66)</f>
        <v>0.000433326800446446</v>
      </c>
      <c r="BP66" s="23" t="n">
        <f aca="false">IF(EMFX_Data!X65&gt;=EMFX_Data!AB65,EMFX_Data!AE66-EMFX_Data!AI66,EMFX_Data!AI66-EMFX_Data!AE66)</f>
        <v>-0.00608234294754098</v>
      </c>
      <c r="BQ66" s="23" t="n">
        <f aca="false">IF(EMFX_Data!X65&gt;=EMFX_Data!AC65,EMFX_Data!AE66-EMFX_Data!AJ66,EMFX_Data!AJ66-EMFX_Data!AE66)</f>
        <v>-0.0118208860475831</v>
      </c>
      <c r="BR66" s="23" t="n">
        <f aca="false">IF(EMFX_Data!X65&gt;=EMFX_Data!AD65,EMFX_Data!AE66-EMFX_Data!AK66,EMFX_Data!AK66-EMFX_Data!AE66)</f>
        <v>-0.0321913225189074</v>
      </c>
      <c r="BS66" s="23" t="n">
        <f aca="false">IF(EMFX_Data!Y65&gt;=EMFX_Data!Z65,EMFX_Data!AF66-EMFX_Data!AG66,EMFX_Data!AG66-EMFX_Data!AF66)</f>
        <v>0.00322397335428129</v>
      </c>
      <c r="BT66" s="23" t="n">
        <f aca="false">IF(EMFX_Data!Y65&gt;=EMFX_Data!AA65,EMFX_Data!AF66-EMFX_Data!AH66,EMFX_Data!AH66-EMFX_Data!AF66)</f>
        <v>0.0506818304746729</v>
      </c>
      <c r="BU66" s="23" t="n">
        <f aca="false">IF(EMFX_Data!Y65&gt;=EMFX_Data!AB65,EMFX_Data!AF66-EMFX_Data!AI66,EMFX_Data!AI66-EMFX_Data!AF66)</f>
        <v>-0.0441661607266854</v>
      </c>
      <c r="BV66" s="23" t="n">
        <f aca="false">IF(EMFX_Data!Y65&gt;=EMFX_Data!AC65,EMFX_Data!AF66-EMFX_Data!AJ66,EMFX_Data!AJ66-EMFX_Data!AF66)</f>
        <v>-0.0384276176266434</v>
      </c>
      <c r="BW66" s="23" t="n">
        <f aca="false">IF(EMFX_Data!Y65&gt;=EMFX_Data!AD65,EMFX_Data!AF66-EMFX_Data!AK66,EMFX_Data!AK66-EMFX_Data!AF66)</f>
        <v>-0.018057181155319</v>
      </c>
      <c r="BX66" s="23" t="n">
        <f aca="false">IF(EMFX_Data!Z65&gt;=EMFX_Data!AA65,EMFX_Data!AG66-EMFX_Data!AH66,EMFX_Data!AH66-EMFX_Data!AG66)</f>
        <v>0.0539058038289541</v>
      </c>
      <c r="BY66" s="23" t="n">
        <f aca="false">IF(EMFX_Data!Z65&gt;=EMFX_Data!AB65,EMFX_Data!AG66-EMFX_Data!AI66,EMFX_Data!AI66-EMFX_Data!AG66)</f>
        <v>0.0473901340809667</v>
      </c>
      <c r="BZ66" s="23" t="n">
        <f aca="false">IF(EMFX_Data!Z65&gt;=EMFX_Data!AC65,EMFX_Data!AG66-EMFX_Data!AJ66,EMFX_Data!AJ66-EMFX_Data!AG66)</f>
        <v>0.0416515909809246</v>
      </c>
      <c r="CA66" s="23" t="n">
        <f aca="false">IF(EMFX_Data!Z65&gt;=EMFX_Data!AD65,EMFX_Data!AG66-EMFX_Data!AK66,EMFX_Data!AK66-EMFX_Data!AG66)</f>
        <v>0.0212811545096003</v>
      </c>
      <c r="CB66" s="23" t="n">
        <f aca="false">IF(EMFX_Data!AA65&gt;=EMFX_Data!AB65,EMFX_Data!AH66-EMFX_Data!AI66,EMFX_Data!AI66-EMFX_Data!AH66)</f>
        <v>0.00651566974798743</v>
      </c>
      <c r="CC66" s="23" t="n">
        <f aca="false">IF(EMFX_Data!AA65&gt;=EMFX_Data!AC65,EMFX_Data!AH66-EMFX_Data!AJ66,EMFX_Data!AJ66-EMFX_Data!AH66)</f>
        <v>0.0122542128480295</v>
      </c>
      <c r="CD66" s="23" t="n">
        <f aca="false">IF(EMFX_Data!AA65&gt;=EMFX_Data!AD65,EMFX_Data!AH66-EMFX_Data!AK66,EMFX_Data!AK66-EMFX_Data!AH66)</f>
        <v>0.0326246493193539</v>
      </c>
      <c r="CE66" s="23" t="n">
        <f aca="false">IF(EMFX_Data!AB65&gt;=EMFX_Data!AC65,EMFX_Data!AI66-EMFX_Data!AJ66,EMFX_Data!AJ66-EMFX_Data!AI66)</f>
        <v>0.00573854310004207</v>
      </c>
      <c r="CF66" s="23" t="n">
        <f aca="false">IF(EMFX_Data!AB65&gt;=EMFX_Data!AD65,EMFX_Data!AI66-EMFX_Data!AK66,EMFX_Data!AK66-EMFX_Data!AI66)</f>
        <v>0.0261089795713664</v>
      </c>
      <c r="CG66" s="23" t="n">
        <f aca="false">IF(EMFX_Data!AC65&gt;=EMFX_Data!AD65,EMFX_Data!AJ66-EMFX_Data!AK66,EMFX_Data!AK66-EMFX_Data!AJ66)</f>
        <v>-0.0203704364713244</v>
      </c>
      <c r="CH66" s="27" t="n">
        <f aca="false">IF(ROW()&lt;4+VolLB,"",STDEV(INDEX($BM:$BM,ROW()-VolLB+1):INDEX($BM:$BM,ROW()))*SQRT(12))</f>
        <v>0.163528750258473</v>
      </c>
      <c r="CI66" s="27" t="n">
        <f aca="false">IF(ROW()&lt;4+VolLB,"",STDEV(INDEX($BN:$BN,ROW()-VolLB+1):INDEX($BN:$BN,ROW()))*SQRT(12))</f>
        <v>0.159516923153587</v>
      </c>
      <c r="CJ66" s="27" t="n">
        <f aca="false">IF(ROW()&lt;4+VolLB,"",STDEV(INDEX($BO:$BO,ROW()-VolLB+1):INDEX($BO:$BO,ROW()))*SQRT(12))</f>
        <v>0.172606543109583</v>
      </c>
      <c r="CK66" s="27" t="n">
        <f aca="false">IF(ROW()&lt;4+VolLB,"",STDEV(INDEX($BP:$BP,ROW()-VolLB+1):INDEX($BP:$BP,ROW()))*SQRT(12))</f>
        <v>0.196688685938305</v>
      </c>
      <c r="CL66" s="27" t="n">
        <f aca="false">IF(ROW()&lt;4+VolLB,"",STDEV(INDEX($BQ:$BQ,ROW()-VolLB+1):INDEX($BQ:$BQ,ROW()))*SQRT(12))</f>
        <v>0.139349906147708</v>
      </c>
      <c r="CM66" s="27" t="n">
        <f aca="false">IF(ROW()&lt;4+VolLB,"",STDEV(INDEX($BR:$BR,ROW()-VolLB+1):INDEX($BR:$BR,ROW()))*SQRT(12))</f>
        <v>0.18239898962513</v>
      </c>
      <c r="CN66" s="27" t="n">
        <f aca="false">IF(ROW()&lt;4+VolLB,"",STDEV(INDEX($BS:$BS,ROW()-VolLB+1):INDEX($BS:$BS,ROW()))*SQRT(12))</f>
        <v>0.199146555023188</v>
      </c>
      <c r="CO66" s="27" t="n">
        <f aca="false">IF(ROW()&lt;4+VolLB,"",STDEV(INDEX($BT:$BT,ROW()-VolLB+1):INDEX($BT:$BT,ROW()))*SQRT(12))</f>
        <v>0.16935434280094</v>
      </c>
      <c r="CP66" s="27" t="n">
        <f aca="false">IF(ROW()&lt;4+VolLB,"",STDEV(INDEX($BU:$BU,ROW()-VolLB+1):INDEX($BU:$BU,ROW()))*SQRT(12))</f>
        <v>0.188903586815029</v>
      </c>
      <c r="CQ66" s="27" t="n">
        <f aca="false">IF(ROW()&lt;4+VolLB,"",STDEV(INDEX($BV:$BV,ROW()-VolLB+1):INDEX($BV:$BV,ROW()))*SQRT(12))</f>
        <v>0.167803532292361</v>
      </c>
      <c r="CR66" s="27" t="n">
        <f aca="false">IF(ROW()&lt;4+VolLB,"",STDEV(INDEX($BW:$BW,ROW()-VolLB+1):INDEX($BW:$BW,ROW()))*SQRT(12))</f>
        <v>0.141453370538839</v>
      </c>
      <c r="CS66" s="27" t="n">
        <f aca="false">IF(ROW()&lt;4+VolLB,"",STDEV(INDEX($BX:$BX,ROW()-VolLB+1):INDEX($BX:$BX,ROW()))*SQRT(12))</f>
        <v>0.202311243984871</v>
      </c>
      <c r="CT66" s="27" t="n">
        <f aca="false">IF(ROW()&lt;4+VolLB,"",STDEV(INDEX($BY:$BY,ROW()-VolLB+1):INDEX($BY:$BY,ROW()))*SQRT(12))</f>
        <v>0.192255475624126</v>
      </c>
      <c r="CU66" s="27" t="n">
        <f aca="false">IF(ROW()&lt;4+VolLB,"",STDEV(INDEX($BZ:$BZ,ROW()-VolLB+1):INDEX($BZ:$BZ,ROW()))*SQRT(12))</f>
        <v>0.182842663183928</v>
      </c>
      <c r="CV66" s="27" t="n">
        <f aca="false">IF(ROW()&lt;4+VolLB,"",STDEV(INDEX($CA:$CA,ROW()-VolLB+1):INDEX($CA:$CA,ROW()))*SQRT(12))</f>
        <v>0.182430292592549</v>
      </c>
      <c r="CW66" s="27" t="n">
        <f aca="false">IF(ROW()&lt;4+VolLB,"",STDEV(INDEX($CB:$CB,ROW()-VolLB+1):INDEX($CB:$CB,ROW()))*SQRT(12))</f>
        <v>0.191913746381301</v>
      </c>
      <c r="CX66" s="27" t="n">
        <f aca="false">IF(ROW()&lt;4+VolLB,"",STDEV(INDEX($CC:$CC,ROW()-VolLB+1):INDEX($CC:$CC,ROW()))*SQRT(12))</f>
        <v>0.196012390677952</v>
      </c>
      <c r="CY66" s="27" t="n">
        <f aca="false">IF(ROW()&lt;4+VolLB,"",STDEV(INDEX($CD:$CD,ROW()-VolLB+1):INDEX($CD:$CD,ROW()))*SQRT(12))</f>
        <v>0.196884362439972</v>
      </c>
      <c r="CZ66" s="27" t="n">
        <f aca="false">IF(ROW()&lt;4+VolLB,"",STDEV(INDEX($CE:$CE,ROW()-VolLB+1):INDEX($CE:$CE,ROW()))*SQRT(12))</f>
        <v>0.185439352806031</v>
      </c>
      <c r="DA66" s="27" t="n">
        <f aca="false">IF(ROW()&lt;4+VolLB,"",STDEV(INDEX($CF:$CF,ROW()-VolLB+1):INDEX($CF:$CF,ROW()))*SQRT(12))</f>
        <v>0.163509079419314</v>
      </c>
      <c r="DB66" s="27" t="n">
        <f aca="false">IF(ROW()&lt;4+VolLB,"",STDEV(INDEX($CG:$CG,ROW()-VolLB+1):INDEX($CG:$CG,ROW()))*SQRT(12))</f>
        <v>0.133725606014857</v>
      </c>
      <c r="DC66" s="26" t="n">
        <f aca="false">IF(OR(AR66=0,CH66="",CH66=0),0,AR66*MIN(MaxScal,TgtVol/CH66))</f>
        <v>0.122302653009872</v>
      </c>
      <c r="DD66" s="26" t="n">
        <f aca="false">IF(OR(AS66=0,CI66="",CI66=0),0,AS66*MIN(MaxScal,TgtVol/CI66))</f>
        <v>0</v>
      </c>
      <c r="DE66" s="26" t="n">
        <f aca="false">IF(OR(AT66=0,CJ66="",CJ66=0),0,AT66*MIN(MaxScal,TgtVol/CJ66))</f>
        <v>0.1158704626122</v>
      </c>
      <c r="DF66" s="26" t="n">
        <f aca="false">IF(OR(AU66=0,CK66="",CK66=0),0,AU66*MIN(MaxScal,TgtVol/CK66))</f>
        <v>0.101683530522307</v>
      </c>
      <c r="DG66" s="26" t="n">
        <f aca="false">IF(OR(AV66=0,CL66="",CL66=0),0,AV66*MIN(MaxScal,TgtVol/CL66))</f>
        <v>0</v>
      </c>
      <c r="DH66" s="26" t="n">
        <f aca="false">IF(OR(AW66=0,CM66="",CM66=0),0,AW66*MIN(MaxScal,TgtVol/CM66))</f>
        <v>0</v>
      </c>
      <c r="DI66" s="26" t="n">
        <f aca="false">IF(OR(AX66=0,CN66="",CN66=0),0,AX66*MIN(MaxScal,TgtVol/CN66))</f>
        <v>0</v>
      </c>
      <c r="DJ66" s="26" t="n">
        <f aca="false">IF(OR(AY66=0,CO66="",CO66=0),0,AY66*MIN(MaxScal,TgtVol/CO66))</f>
        <v>0</v>
      </c>
      <c r="DK66" s="26" t="n">
        <f aca="false">IF(OR(AZ66=0,CP66="",CP66=0),0,AZ66*MIN(MaxScal,TgtVol/CP66))</f>
        <v>0</v>
      </c>
      <c r="DL66" s="26" t="n">
        <f aca="false">IF(OR(BA66=0,CQ66="",CQ66=0),0,BA66*MIN(MaxScal,TgtVol/CQ66))</f>
        <v>0</v>
      </c>
      <c r="DM66" s="26" t="n">
        <f aca="false">IF(OR(BB66=0,CR66="",CR66=0),0,BB66*MIN(MaxScal,TgtVol/CR66))</f>
        <v>0</v>
      </c>
      <c r="DN66" s="26" t="n">
        <f aca="false">IF(OR(BC66=0,CS66="",CS66=0),0,BC66*MIN(MaxScal,TgtVol/CS66))</f>
        <v>0.0988575800635958</v>
      </c>
      <c r="DO66" s="26" t="n">
        <f aca="false">IF(OR(BD66=0,CT66="",CT66=0),0,BD66*MIN(MaxScal,TgtVol/CT66))</f>
        <v>0</v>
      </c>
      <c r="DP66" s="26" t="n">
        <f aca="false">IF(OR(BE66=0,CU66="",CU66=0),0,BE66*MIN(MaxScal,TgtVol/CU66))</f>
        <v>0</v>
      </c>
      <c r="DQ66" s="26" t="n">
        <f aca="false">IF(OR(BF66=0,CV66="",CV66=0),0,BF66*MIN(MaxScal,TgtVol/CV66))</f>
        <v>0</v>
      </c>
      <c r="DR66" s="26" t="n">
        <f aca="false">IF(OR(BG66=0,CW66="",CW66=0),0,BG66*MIN(MaxScal,TgtVol/CW66))</f>
        <v>0</v>
      </c>
      <c r="DS66" s="26" t="n">
        <f aca="false">IF(OR(BH66=0,CX66="",CX66=0),0,BH66*MIN(MaxScal,TgtVol/CX66))</f>
        <v>0</v>
      </c>
      <c r="DT66" s="26" t="n">
        <f aca="false">IF(OR(BI66=0,CY66="",CY66=0),0,BI66*MIN(MaxScal,TgtVol/CY66))</f>
        <v>0</v>
      </c>
      <c r="DU66" s="26" t="n">
        <f aca="false">IF(OR(BJ66=0,CZ66="",CZ66=0),0,BJ66*MIN(MaxScal,TgtVol/CZ66))</f>
        <v>0</v>
      </c>
      <c r="DV66" s="26" t="n">
        <f aca="false">IF(OR(BK66=0,DA66="",DA66=0),0,BK66*MIN(MaxScal,TgtVol/DA66))</f>
        <v>0</v>
      </c>
      <c r="DW66" s="26" t="n">
        <f aca="false">IF(OR(BL66=0,DB66="",DB66=0),0,BL66*MIN(MaxScal,TgtVol/DB66))</f>
        <v>0</v>
      </c>
      <c r="DX66" s="28" t="n">
        <f aca="false">IFERROR(DC65*BM66,"")</f>
        <v>-0</v>
      </c>
      <c r="DY66" s="28" t="n">
        <f aca="false">IFERROR(DD65*BN66,"")</f>
        <v>0</v>
      </c>
      <c r="DZ66" s="28" t="n">
        <f aca="false">IFERROR(DE65*BO66,"")</f>
        <v>4.82602664605722E-005</v>
      </c>
      <c r="EA66" s="28" t="n">
        <f aca="false">IFERROR(DF65*BP66,"")</f>
        <v>-0.000591764456697875</v>
      </c>
      <c r="EB66" s="28" t="n">
        <f aca="false">IFERROR(DG65*BQ66,"")</f>
        <v>-0</v>
      </c>
      <c r="EC66" s="28" t="n">
        <f aca="false">IFERROR(DH65*BR66,"")</f>
        <v>-0</v>
      </c>
      <c r="ED66" s="28" t="n">
        <f aca="false">IFERROR(DI65*BS66,"")</f>
        <v>0</v>
      </c>
      <c r="EE66" s="28" t="n">
        <f aca="false">IFERROR(DJ65*BT66,"")</f>
        <v>0</v>
      </c>
      <c r="EF66" s="28" t="n">
        <f aca="false">IFERROR(DK65*BU66,"")</f>
        <v>-0</v>
      </c>
      <c r="EG66" s="28" t="n">
        <f aca="false">IFERROR(DL65*BV66,"")</f>
        <v>-0</v>
      </c>
      <c r="EH66" s="28" t="n">
        <f aca="false">IFERROR(DM65*BW66,"")</f>
        <v>-0</v>
      </c>
      <c r="EI66" s="28" t="n">
        <f aca="false">IFERROR(DN65*BX66,"")</f>
        <v>0.00535527546765193</v>
      </c>
      <c r="EJ66" s="28" t="n">
        <f aca="false">IFERROR(DO65*BY66,"")</f>
        <v>0.00496815991219729</v>
      </c>
      <c r="EK66" s="28" t="n">
        <f aca="false">IFERROR(DP65*BZ66,"")</f>
        <v>0</v>
      </c>
      <c r="EL66" s="28" t="n">
        <f aca="false">IFERROR(DQ65*CA66,"")</f>
        <v>0</v>
      </c>
      <c r="EM66" s="28" t="n">
        <f aca="false">IFERROR(DR65*CB66,"")</f>
        <v>0</v>
      </c>
      <c r="EN66" s="28" t="n">
        <f aca="false">IFERROR(DS65*CC66,"")</f>
        <v>0</v>
      </c>
      <c r="EO66" s="28" t="n">
        <f aca="false">IFERROR(DT65*CD66,"")</f>
        <v>0</v>
      </c>
      <c r="EP66" s="28" t="n">
        <f aca="false">IFERROR(DU65*CE66,"")</f>
        <v>0</v>
      </c>
      <c r="EQ66" s="28" t="n">
        <f aca="false">IFERROR(DV65*CF66,"")</f>
        <v>0</v>
      </c>
      <c r="ER66" s="28" t="n">
        <f aca="false">IFERROR(DW65*CG66,"")</f>
        <v>-0</v>
      </c>
      <c r="ES66" s="28" t="n">
        <f aca="false">IF(ROW()=4,"",SUM(DX66:ER66))</f>
        <v>0.00977993118961192</v>
      </c>
      <c r="ET66" s="29" t="n">
        <f aca="false">COUNTIF(AR66:BL66,"&gt;0")</f>
        <v>4</v>
      </c>
    </row>
    <row r="67" customFormat="false" ht="15" hidden="false" customHeight="false" outlineLevel="0" collapsed="false">
      <c r="A67" s="19" t="n">
        <v>39933</v>
      </c>
      <c r="B67" s="23" t="n">
        <f aca="false">ABS(EMFX_Data!X67-EMFX_Data!Y67)</f>
        <v>0.281619895912558</v>
      </c>
      <c r="C67" s="23" t="n">
        <f aca="false">ABS(EMFX_Data!X67-EMFX_Data!Z67)</f>
        <v>0.0386056851021479</v>
      </c>
      <c r="D67" s="23" t="n">
        <f aca="false">ABS(EMFX_Data!X67-EMFX_Data!AA67)</f>
        <v>0.218710546945361</v>
      </c>
      <c r="E67" s="23" t="n">
        <f aca="false">ABS(EMFX_Data!X67-EMFX_Data!AB67)</f>
        <v>0.193591907157956</v>
      </c>
      <c r="F67" s="23" t="n">
        <f aca="false">ABS(EMFX_Data!X67-EMFX_Data!AC67)</f>
        <v>0.0614409686498707</v>
      </c>
      <c r="G67" s="23" t="n">
        <f aca="false">ABS(EMFX_Data!X67-EMFX_Data!AD67)</f>
        <v>0.147432730520821</v>
      </c>
      <c r="H67" s="23" t="n">
        <f aca="false">ABS(EMFX_Data!Y67-EMFX_Data!Z67)</f>
        <v>0.320225581014706</v>
      </c>
      <c r="I67" s="23" t="n">
        <f aca="false">ABS(EMFX_Data!Y67-EMFX_Data!AA67)</f>
        <v>0.0629093489671977</v>
      </c>
      <c r="J67" s="23" t="n">
        <f aca="false">ABS(EMFX_Data!Y67-EMFX_Data!AB67)</f>
        <v>0.0880279887546029</v>
      </c>
      <c r="K67" s="23" t="n">
        <f aca="false">ABS(EMFX_Data!Y67-EMFX_Data!AC67)</f>
        <v>0.220178927262688</v>
      </c>
      <c r="L67" s="23" t="n">
        <f aca="false">ABS(EMFX_Data!Y67-EMFX_Data!AD67)</f>
        <v>0.134187165391737</v>
      </c>
      <c r="M67" s="23" t="n">
        <f aca="false">ABS(EMFX_Data!Z67-EMFX_Data!AA67)</f>
        <v>0.257316232047509</v>
      </c>
      <c r="N67" s="23" t="n">
        <f aca="false">ABS(EMFX_Data!Z67-EMFX_Data!AB67)</f>
        <v>0.232197592260103</v>
      </c>
      <c r="O67" s="23" t="n">
        <f aca="false">ABS(EMFX_Data!Z67-EMFX_Data!AC67)</f>
        <v>0.100046653752019</v>
      </c>
      <c r="P67" s="23" t="n">
        <f aca="false">ABS(EMFX_Data!Z67-EMFX_Data!AD67)</f>
        <v>0.186038415622969</v>
      </c>
      <c r="Q67" s="23" t="n">
        <f aca="false">ABS(EMFX_Data!AA67-EMFX_Data!AB67)</f>
        <v>0.0251186397874053</v>
      </c>
      <c r="R67" s="23" t="n">
        <f aca="false">ABS(EMFX_Data!AA67-EMFX_Data!AC67)</f>
        <v>0.15726957829549</v>
      </c>
      <c r="S67" s="23" t="n">
        <f aca="false">ABS(EMFX_Data!AA67-EMFX_Data!AD67)</f>
        <v>0.0712778164245398</v>
      </c>
      <c r="T67" s="23" t="n">
        <f aca="false">ABS(EMFX_Data!AB67-EMFX_Data!AC67)</f>
        <v>0.132150938508085</v>
      </c>
      <c r="U67" s="23" t="n">
        <f aca="false">ABS(EMFX_Data!AB67-EMFX_Data!AD67)</f>
        <v>0.0461591766371345</v>
      </c>
      <c r="V67" s="23" t="n">
        <f aca="false">ABS(EMFX_Data!AC67-EMFX_Data!AD67)</f>
        <v>0.0859917618709503</v>
      </c>
      <c r="W67" s="26" t="n">
        <f aca="false">IF(ROW()&lt;4+MinObs-1,"",IFERROR((B67-AVERAGE(B$4:B67))/STDEV(B$4:B67),""))</f>
        <v>1.64371197284922</v>
      </c>
      <c r="X67" s="26" t="n">
        <f aca="false">IF(ROW()&lt;4+MinObs-1,"",IFERROR((C67-AVERAGE(C$4:C67))/STDEV(C$4:C67),""))</f>
        <v>-0.511685214985622</v>
      </c>
      <c r="Y67" s="26" t="n">
        <f aca="false">IF(ROW()&lt;4+MinObs-1,"",IFERROR((D67-AVERAGE(D$4:D67))/STDEV(D$4:D67),""))</f>
        <v>1.50103836399467</v>
      </c>
      <c r="Z67" s="26" t="n">
        <f aca="false">IF(ROW()&lt;4+MinObs-1,"",IFERROR((E67-AVERAGE(E$4:E67))/STDEV(E$4:E67),""))</f>
        <v>2.83767671455974</v>
      </c>
      <c r="AA67" s="26" t="n">
        <f aca="false">IF(ROW()&lt;4+MinObs-1,"",IFERROR((F67-AVERAGE(F$4:F67))/STDEV(F$4:F67),""))</f>
        <v>0.61342395425964</v>
      </c>
      <c r="AB67" s="26" t="n">
        <f aca="false">IF(ROW()&lt;4+MinObs-1,"",IFERROR((G67-AVERAGE(G$4:G67))/STDEV(G$4:G67),""))</f>
        <v>0.00280395042955826</v>
      </c>
      <c r="AC67" s="26" t="n">
        <f aca="false">IF(ROW()&lt;4+MinObs-1,"",IFERROR((H67-AVERAGE(H$4:H67))/STDEV(H$4:H67),""))</f>
        <v>1.17627862194891</v>
      </c>
      <c r="AD67" s="26" t="n">
        <f aca="false">IF(ROW()&lt;4+MinObs-1,"",IFERROR((I67-AVERAGE(I$4:I67))/STDEV(I$4:I67),""))</f>
        <v>-0.526653122242976</v>
      </c>
      <c r="AE67" s="26" t="n">
        <f aca="false">IF(ROW()&lt;4+MinObs-1,"",IFERROR((J67-AVERAGE(J$4:J67))/STDEV(J$4:J67),""))</f>
        <v>-0.231799888955244</v>
      </c>
      <c r="AF67" s="26" t="n">
        <f aca="false">IF(ROW()&lt;4+MinObs-1,"",IFERROR((K67-AVERAGE(K$4:K67))/STDEV(K$4:K67),""))</f>
        <v>1.24386711244036</v>
      </c>
      <c r="AG67" s="26" t="n">
        <f aca="false">IF(ROW()&lt;4+MinObs-1,"",IFERROR((L67-AVERAGE(L$4:L67))/STDEV(L$4:L67),""))</f>
        <v>-0.0320845098461039</v>
      </c>
      <c r="AH67" s="26" t="n">
        <f aca="false">IF(ROW()&lt;4+MinObs-1,"",IFERROR((M67-AVERAGE(M$4:M67))/STDEV(M$4:M67),""))</f>
        <v>1.65462148734162</v>
      </c>
      <c r="AI67" s="26" t="n">
        <f aca="false">IF(ROW()&lt;4+MinObs-1,"",IFERROR((N67-AVERAGE(N$4:N67))/STDEV(N$4:N67),""))</f>
        <v>2.21167900680432</v>
      </c>
      <c r="AJ67" s="26" t="n">
        <f aca="false">IF(ROW()&lt;4+MinObs-1,"",IFERROR((O67-AVERAGE(O$4:O67))/STDEV(O$4:O67),""))</f>
        <v>0.233802835094636</v>
      </c>
      <c r="AK67" s="26" t="n">
        <f aca="false">IF(ROW()&lt;4+MinObs-1,"",IFERROR((P67-AVERAGE(P$4:P67))/STDEV(P$4:P67),""))</f>
        <v>0.00393603472799554</v>
      </c>
      <c r="AL67" s="26" t="n">
        <f aca="false">IF(ROW()&lt;4+MinObs-1,"",IFERROR((Q67-AVERAGE(Q$4:Q67))/STDEV(Q$4:Q67),""))</f>
        <v>-0.861654957876977</v>
      </c>
      <c r="AM67" s="26" t="n">
        <f aca="false">IF(ROW()&lt;4+MinObs-1,"",IFERROR((R67-AVERAGE(R$4:R67))/STDEV(R$4:R67),""))</f>
        <v>0.502321462033434</v>
      </c>
      <c r="AN67" s="26" t="n">
        <f aca="false">IF(ROW()&lt;4+MinObs-1,"",IFERROR((S67-AVERAGE(S$4:S67))/STDEV(S$4:S67),""))</f>
        <v>-0.162131285982856</v>
      </c>
      <c r="AO67" s="26" t="n">
        <f aca="false">IF(ROW()&lt;4+MinObs-1,"",IFERROR((T67-AVERAGE(T$4:T67))/STDEV(T$4:T67),""))</f>
        <v>1.44764475692616</v>
      </c>
      <c r="AP67" s="26" t="n">
        <f aca="false">IF(ROW()&lt;4+MinObs-1,"",IFERROR((U67-AVERAGE(U$4:U67))/STDEV(U$4:U67),""))</f>
        <v>-0.202614150096112</v>
      </c>
      <c r="AQ67" s="26" t="n">
        <f aca="false">IF(ROW()&lt;4+MinObs-1,"",IFERROR((V67-AVERAGE(V$4:V67))/STDEV(V$4:V67),""))</f>
        <v>-0.129414156310808</v>
      </c>
      <c r="AR67" s="26" t="n">
        <f aca="false">IF(W67="",0,IF(W67&gt;=z4,w4,IF(W67&gt;=z3,w3,IF(W67&gt;=zEntry,w2,IF(AND(W67&gt;=ExitZ,AR66&gt;0),w2,0)))))</f>
        <v>0</v>
      </c>
      <c r="AS67" s="26" t="n">
        <f aca="false">IF(X67="",0,IF(X67&gt;=z4,w4,IF(X67&gt;=z3,w3,IF(X67&gt;=zEntry,w2,IF(AND(X67&gt;=ExitZ,AS66&gt;0),w2,0)))))</f>
        <v>0</v>
      </c>
      <c r="AT67" s="26" t="n">
        <f aca="false">IF(Y67="",0,IF(Y67&gt;=z4,w4,IF(Y67&gt;=z3,w3,IF(Y67&gt;=zEntry,w2,IF(AND(Y67&gt;=ExitZ,AT66&gt;0),w2,0)))))</f>
        <v>0</v>
      </c>
      <c r="AU67" s="26" t="n">
        <f aca="false">IF(Z67="",0,IF(Z67&gt;=z4,w4,IF(Z67&gt;=z3,w3,IF(Z67&gt;=zEntry,w2,IF(AND(Z67&gt;=ExitZ,AU66&gt;0),w2,0)))))</f>
        <v>1</v>
      </c>
      <c r="AV67" s="26" t="n">
        <f aca="false">IF(AA67="",0,IF(AA67&gt;=z4,w4,IF(AA67&gt;=z3,w3,IF(AA67&gt;=zEntry,w2,IF(AND(AA67&gt;=ExitZ,AV66&gt;0),w2,0)))))</f>
        <v>0</v>
      </c>
      <c r="AW67" s="26" t="n">
        <f aca="false">IF(AB67="",0,IF(AB67&gt;=z4,w4,IF(AB67&gt;=z3,w3,IF(AB67&gt;=zEntry,w2,IF(AND(AB67&gt;=ExitZ,AW66&gt;0),w2,0)))))</f>
        <v>0</v>
      </c>
      <c r="AX67" s="26" t="n">
        <f aca="false">IF(AC67="",0,IF(AC67&gt;=z4,w4,IF(AC67&gt;=z3,w3,IF(AC67&gt;=zEntry,w2,IF(AND(AC67&gt;=ExitZ,AX66&gt;0),w2,0)))))</f>
        <v>0</v>
      </c>
      <c r="AY67" s="26" t="n">
        <f aca="false">IF(AD67="",0,IF(AD67&gt;=z4,w4,IF(AD67&gt;=z3,w3,IF(AD67&gt;=zEntry,w2,IF(AND(AD67&gt;=ExitZ,AY66&gt;0),w2,0)))))</f>
        <v>0</v>
      </c>
      <c r="AZ67" s="26" t="n">
        <f aca="false">IF(AE67="",0,IF(AE67&gt;=z4,w4,IF(AE67&gt;=z3,w3,IF(AE67&gt;=zEntry,w2,IF(AND(AE67&gt;=ExitZ,AZ66&gt;0),w2,0)))))</f>
        <v>0</v>
      </c>
      <c r="BA67" s="26" t="n">
        <f aca="false">IF(AF67="",0,IF(AF67&gt;=z4,w4,IF(AF67&gt;=z3,w3,IF(AF67&gt;=zEntry,w2,IF(AND(AF67&gt;=ExitZ,BA66&gt;0),w2,0)))))</f>
        <v>0</v>
      </c>
      <c r="BB67" s="26" t="n">
        <f aca="false">IF(AG67="",0,IF(AG67&gt;=z4,w4,IF(AG67&gt;=z3,w3,IF(AG67&gt;=zEntry,w2,IF(AND(AG67&gt;=ExitZ,BB66&gt;0),w2,0)))))</f>
        <v>0</v>
      </c>
      <c r="BC67" s="26" t="n">
        <f aca="false">IF(AH67="",0,IF(AH67&gt;=z4,w4,IF(AH67&gt;=z3,w3,IF(AH67&gt;=zEntry,w2,IF(AND(AH67&gt;=ExitZ,BC66&gt;0),w2,0)))))</f>
        <v>0</v>
      </c>
      <c r="BD67" s="26" t="n">
        <f aca="false">IF(AI67="",0,IF(AI67&gt;=z4,w4,IF(AI67&gt;=z3,w3,IF(AI67&gt;=zEntry,w2,IF(AND(AI67&gt;=ExitZ,BD66&gt;0),w2,0)))))</f>
        <v>1</v>
      </c>
      <c r="BE67" s="26" t="n">
        <f aca="false">IF(AJ67="",0,IF(AJ67&gt;=z4,w4,IF(AJ67&gt;=z3,w3,IF(AJ67&gt;=zEntry,w2,IF(AND(AJ67&gt;=ExitZ,BE66&gt;0),w2,0)))))</f>
        <v>0</v>
      </c>
      <c r="BF67" s="26" t="n">
        <f aca="false">IF(AK67="",0,IF(AK67&gt;=z4,w4,IF(AK67&gt;=z3,w3,IF(AK67&gt;=zEntry,w2,IF(AND(AK67&gt;=ExitZ,BF66&gt;0),w2,0)))))</f>
        <v>0</v>
      </c>
      <c r="BG67" s="26" t="n">
        <f aca="false">IF(AL67="",0,IF(AL67&gt;=z4,w4,IF(AL67&gt;=z3,w3,IF(AL67&gt;=zEntry,w2,IF(AND(AL67&gt;=ExitZ,BG66&gt;0),w2,0)))))</f>
        <v>0</v>
      </c>
      <c r="BH67" s="26" t="n">
        <f aca="false">IF(AM67="",0,IF(AM67&gt;=z4,w4,IF(AM67&gt;=z3,w3,IF(AM67&gt;=zEntry,w2,IF(AND(AM67&gt;=ExitZ,BH66&gt;0),w2,0)))))</f>
        <v>0</v>
      </c>
      <c r="BI67" s="26" t="n">
        <f aca="false">IF(AN67="",0,IF(AN67&gt;=z4,w4,IF(AN67&gt;=z3,w3,IF(AN67&gt;=zEntry,w2,IF(AND(AN67&gt;=ExitZ,BI66&gt;0),w2,0)))))</f>
        <v>0</v>
      </c>
      <c r="BJ67" s="26" t="n">
        <f aca="false">IF(AO67="",0,IF(AO67&gt;=z4,w4,IF(AO67&gt;=z3,w3,IF(AO67&gt;=zEntry,w2,IF(AND(AO67&gt;=ExitZ,BJ66&gt;0),w2,0)))))</f>
        <v>0</v>
      </c>
      <c r="BK67" s="26" t="n">
        <f aca="false">IF(AP67="",0,IF(AP67&gt;=z4,w4,IF(AP67&gt;=z3,w3,IF(AP67&gt;=zEntry,w2,IF(AND(AP67&gt;=ExitZ,BK66&gt;0),w2,0)))))</f>
        <v>0</v>
      </c>
      <c r="BL67" s="26" t="n">
        <f aca="false">IF(AQ67="",0,IF(AQ67&gt;=z4,w4,IF(AQ67&gt;=z3,w3,IF(AQ67&gt;=zEntry,w2,IF(AND(AQ67&gt;=ExitZ,BL66&gt;0),w2,0)))))</f>
        <v>0</v>
      </c>
      <c r="BM67" s="23" t="n">
        <f aca="false">IF(EMFX_Data!X66&gt;=EMFX_Data!Y66,EMFX_Data!AE67-EMFX_Data!AF67,EMFX_Data!AF67-EMFX_Data!AE67)</f>
        <v>0.0290007015882703</v>
      </c>
      <c r="BN67" s="23" t="n">
        <f aca="false">IF(EMFX_Data!X66&gt;=EMFX_Data!Z66,EMFX_Data!AE67-EMFX_Data!AG67,EMFX_Data!AG67-EMFX_Data!AE67)</f>
        <v>-0.0247209474550002</v>
      </c>
      <c r="BO67" s="23" t="n">
        <f aca="false">IF(EMFX_Data!X66&gt;=EMFX_Data!AA66,EMFX_Data!AE67-EMFX_Data!AH67,EMFX_Data!AH67-EMFX_Data!AE67)</f>
        <v>0.0488286125867244</v>
      </c>
      <c r="BP67" s="23" t="n">
        <f aca="false">IF(EMFX_Data!X66&gt;=EMFX_Data!AB66,EMFX_Data!AE67-EMFX_Data!AI67,EMFX_Data!AI67-EMFX_Data!AE67)</f>
        <v>-0.0312976336064839</v>
      </c>
      <c r="BQ67" s="23" t="n">
        <f aca="false">IF(EMFX_Data!X66&gt;=EMFX_Data!AC66,EMFX_Data!AE67-EMFX_Data!AJ67,EMFX_Data!AJ67-EMFX_Data!AE67)</f>
        <v>-0.0376643756069995</v>
      </c>
      <c r="BR67" s="23" t="n">
        <f aca="false">IF(EMFX_Data!X66&gt;=EMFX_Data!AD66,EMFX_Data!AE67-EMFX_Data!AK67,EMFX_Data!AK67-EMFX_Data!AE67)</f>
        <v>-0.0196597943000128</v>
      </c>
      <c r="BS67" s="23" t="n">
        <f aca="false">IF(EMFX_Data!Y66&gt;=EMFX_Data!Z66,EMFX_Data!AF67-EMFX_Data!AG67,EMFX_Data!AG67-EMFX_Data!AF67)</f>
        <v>0.00427975413327014</v>
      </c>
      <c r="BT67" s="23" t="n">
        <f aca="false">IF(EMFX_Data!Y66&gt;=EMFX_Data!AA66,EMFX_Data!AF67-EMFX_Data!AH67,EMFX_Data!AH67-EMFX_Data!AF67)</f>
        <v>-0.019827910998454</v>
      </c>
      <c r="BU67" s="23" t="n">
        <f aca="false">IF(EMFX_Data!Y66&gt;=EMFX_Data!AB66,EMFX_Data!AF67-EMFX_Data!AI67,EMFX_Data!AI67-EMFX_Data!AF67)</f>
        <v>0.0602983351947542</v>
      </c>
      <c r="BV67" s="23" t="n">
        <f aca="false">IF(EMFX_Data!Y66&gt;=EMFX_Data!AC66,EMFX_Data!AF67-EMFX_Data!AJ67,EMFX_Data!AJ67-EMFX_Data!AF67)</f>
        <v>0.0666650771952698</v>
      </c>
      <c r="BW67" s="23" t="n">
        <f aca="false">IF(EMFX_Data!Y66&gt;=EMFX_Data!AD66,EMFX_Data!AF67-EMFX_Data!AK67,EMFX_Data!AK67-EMFX_Data!AF67)</f>
        <v>0.0486604958882831</v>
      </c>
      <c r="BX67" s="23" t="n">
        <f aca="false">IF(EMFX_Data!Z66&gt;=EMFX_Data!AA66,EMFX_Data!AG67-EMFX_Data!AH67,EMFX_Data!AH67-EMFX_Data!AG67)</f>
        <v>0.0241076651317242</v>
      </c>
      <c r="BY67" s="23" t="n">
        <f aca="false">IF(EMFX_Data!Z66&gt;=EMFX_Data!AB66,EMFX_Data!AG67-EMFX_Data!AI67,EMFX_Data!AI67-EMFX_Data!AG67)</f>
        <v>-0.0560185810614841</v>
      </c>
      <c r="BZ67" s="23" t="n">
        <f aca="false">IF(EMFX_Data!Z66&gt;=EMFX_Data!AC66,EMFX_Data!AG67-EMFX_Data!AJ67,EMFX_Data!AJ67-EMFX_Data!AG67)</f>
        <v>-0.0623853230619997</v>
      </c>
      <c r="CA67" s="23" t="n">
        <f aca="false">IF(EMFX_Data!Z66&gt;=EMFX_Data!AD66,EMFX_Data!AG67-EMFX_Data!AK67,EMFX_Data!AK67-EMFX_Data!AG67)</f>
        <v>-0.044380741755013</v>
      </c>
      <c r="CB67" s="23" t="n">
        <f aca="false">IF(EMFX_Data!AA66&gt;=EMFX_Data!AB66,EMFX_Data!AH67-EMFX_Data!AI67,EMFX_Data!AI67-EMFX_Data!AH67)</f>
        <v>0.0801262461932083</v>
      </c>
      <c r="CC67" s="23" t="n">
        <f aca="false">IF(EMFX_Data!AA66&gt;=EMFX_Data!AC66,EMFX_Data!AH67-EMFX_Data!AJ67,EMFX_Data!AJ67-EMFX_Data!AH67)</f>
        <v>0.0864929881937239</v>
      </c>
      <c r="CD67" s="23" t="n">
        <f aca="false">IF(EMFX_Data!AA66&gt;=EMFX_Data!AD66,EMFX_Data!AH67-EMFX_Data!AK67,EMFX_Data!AK67-EMFX_Data!AH67)</f>
        <v>0.0684884068867372</v>
      </c>
      <c r="CE67" s="23" t="n">
        <f aca="false">IF(EMFX_Data!AB66&gt;=EMFX_Data!AC66,EMFX_Data!AI67-EMFX_Data!AJ67,EMFX_Data!AJ67-EMFX_Data!AI67)</f>
        <v>0.00636674200051557</v>
      </c>
      <c r="CF67" s="23" t="n">
        <f aca="false">IF(EMFX_Data!AB66&gt;=EMFX_Data!AD66,EMFX_Data!AI67-EMFX_Data!AK67,EMFX_Data!AK67-EMFX_Data!AI67)</f>
        <v>-0.0116378393064711</v>
      </c>
      <c r="CG67" s="23" t="n">
        <f aca="false">IF(EMFX_Data!AC66&gt;=EMFX_Data!AD66,EMFX_Data!AJ67-EMFX_Data!AK67,EMFX_Data!AK67-EMFX_Data!AJ67)</f>
        <v>0.0180045813069867</v>
      </c>
      <c r="CH67" s="27" t="n">
        <f aca="false">IF(ROW()&lt;4+VolLB,"",STDEV(INDEX($BM:$BM,ROW()-VolLB+1):INDEX($BM:$BM,ROW()))*SQRT(12))</f>
        <v>0.163038319701335</v>
      </c>
      <c r="CI67" s="27" t="n">
        <f aca="false">IF(ROW()&lt;4+VolLB,"",STDEV(INDEX($BN:$BN,ROW()-VolLB+1):INDEX($BN:$BN,ROW()))*SQRT(12))</f>
        <v>0.160686044435965</v>
      </c>
      <c r="CJ67" s="27" t="n">
        <f aca="false">IF(ROW()&lt;4+VolLB,"",STDEV(INDEX($BO:$BO,ROW()-VolLB+1):INDEX($BO:$BO,ROW()))*SQRT(12))</f>
        <v>0.173540582744621</v>
      </c>
      <c r="CK67" s="27" t="n">
        <f aca="false">IF(ROW()&lt;4+VolLB,"",STDEV(INDEX($BP:$BP,ROW()-VolLB+1):INDEX($BP:$BP,ROW()))*SQRT(12))</f>
        <v>0.19692292766714</v>
      </c>
      <c r="CL67" s="27" t="n">
        <f aca="false">IF(ROW()&lt;4+VolLB,"",STDEV(INDEX($BQ:$BQ,ROW()-VolLB+1):INDEX($BQ:$BQ,ROW()))*SQRT(12))</f>
        <v>0.140974501518871</v>
      </c>
      <c r="CM67" s="27" t="n">
        <f aca="false">IF(ROW()&lt;4+VolLB,"",STDEV(INDEX($BR:$BR,ROW()-VolLB+1):INDEX($BR:$BR,ROW()))*SQRT(12))</f>
        <v>0.182518582317166</v>
      </c>
      <c r="CN67" s="27" t="n">
        <f aca="false">IF(ROW()&lt;4+VolLB,"",STDEV(INDEX($BS:$BS,ROW()-VolLB+1):INDEX($BS:$BS,ROW()))*SQRT(12))</f>
        <v>0.198879550866181</v>
      </c>
      <c r="CO67" s="27" t="n">
        <f aca="false">IF(ROW()&lt;4+VolLB,"",STDEV(INDEX($BT:$BT,ROW()-VolLB+1):INDEX($BT:$BT,ROW()))*SQRT(12))</f>
        <v>0.169869774238872</v>
      </c>
      <c r="CP67" s="27" t="n">
        <f aca="false">IF(ROW()&lt;4+VolLB,"",STDEV(INDEX($BU:$BU,ROW()-VolLB+1):INDEX($BU:$BU,ROW()))*SQRT(12))</f>
        <v>0.191922807116073</v>
      </c>
      <c r="CQ67" s="27" t="n">
        <f aca="false">IF(ROW()&lt;4+VolLB,"",STDEV(INDEX($BV:$BV,ROW()-VolLB+1):INDEX($BV:$BV,ROW()))*SQRT(12))</f>
        <v>0.173240464534392</v>
      </c>
      <c r="CR67" s="27" t="n">
        <f aca="false">IF(ROW()&lt;4+VolLB,"",STDEV(INDEX($BW:$BW,ROW()-VolLB+1):INDEX($BW:$BW,ROW()))*SQRT(12))</f>
        <v>0.143637129147027</v>
      </c>
      <c r="CS67" s="27" t="n">
        <f aca="false">IF(ROW()&lt;4+VolLB,"",STDEV(INDEX($BX:$BX,ROW()-VolLB+1):INDEX($BX:$BX,ROW()))*SQRT(12))</f>
        <v>0.202719358055303</v>
      </c>
      <c r="CT67" s="27" t="n">
        <f aca="false">IF(ROW()&lt;4+VolLB,"",STDEV(INDEX($BY:$BY,ROW()-VolLB+1):INDEX($BY:$BY,ROW()))*SQRT(12))</f>
        <v>0.195486963911154</v>
      </c>
      <c r="CU67" s="27" t="n">
        <f aca="false">IF(ROW()&lt;4+VolLB,"",STDEV(INDEX($BZ:$BZ,ROW()-VolLB+1):INDEX($BZ:$BZ,ROW()))*SQRT(12))</f>
        <v>0.185094541166464</v>
      </c>
      <c r="CV67" s="27" t="n">
        <f aca="false">IF(ROW()&lt;4+VolLB,"",STDEV(INDEX($CA:$CA,ROW()-VolLB+1):INDEX($CA:$CA,ROW()))*SQRT(12))</f>
        <v>0.184742388372806</v>
      </c>
      <c r="CW67" s="27" t="n">
        <f aca="false">IF(ROW()&lt;4+VolLB,"",STDEV(INDEX($CB:$CB,ROW()-VolLB+1):INDEX($CB:$CB,ROW()))*SQRT(12))</f>
        <v>0.194598074856193</v>
      </c>
      <c r="CX67" s="27" t="n">
        <f aca="false">IF(ROW()&lt;4+VolLB,"",STDEV(INDEX($CC:$CC,ROW()-VolLB+1):INDEX($CC:$CC,ROW()))*SQRT(12))</f>
        <v>0.200464489092565</v>
      </c>
      <c r="CY67" s="27" t="n">
        <f aca="false">IF(ROW()&lt;4+VolLB,"",STDEV(INDEX($CD:$CD,ROW()-VolLB+1):INDEX($CD:$CD,ROW()))*SQRT(12))</f>
        <v>0.198504978022052</v>
      </c>
      <c r="CZ67" s="27" t="n">
        <f aca="false">IF(ROW()&lt;4+VolLB,"",STDEV(INDEX($CE:$CE,ROW()-VolLB+1):INDEX($CE:$CE,ROW()))*SQRT(12))</f>
        <v>0.185266731456704</v>
      </c>
      <c r="DA67" s="27" t="n">
        <f aca="false">IF(ROW()&lt;4+VolLB,"",STDEV(INDEX($CF:$CF,ROW()-VolLB+1):INDEX($CF:$CF,ROW()))*SQRT(12))</f>
        <v>0.163859663772933</v>
      </c>
      <c r="DB67" s="27" t="n">
        <f aca="false">IF(ROW()&lt;4+VolLB,"",STDEV(INDEX($CG:$CG,ROW()-VolLB+1):INDEX($CG:$CG,ROW()))*SQRT(12))</f>
        <v>0.133465360522625</v>
      </c>
      <c r="DC67" s="26" t="n">
        <f aca="false">IF(OR(AR67=0,CH67="",CH67=0),0,AR67*MIN(MaxScal,TgtVol/CH67))</f>
        <v>0</v>
      </c>
      <c r="DD67" s="26" t="n">
        <f aca="false">IF(OR(AS67=0,CI67="",CI67=0),0,AS67*MIN(MaxScal,TgtVol/CI67))</f>
        <v>0</v>
      </c>
      <c r="DE67" s="26" t="n">
        <f aca="false">IF(OR(AT67=0,CJ67="",CJ67=0),0,AT67*MIN(MaxScal,TgtVol/CJ67))</f>
        <v>0</v>
      </c>
      <c r="DF67" s="26" t="n">
        <f aca="false">IF(OR(AU67=0,CK67="",CK67=0),0,AU67*MIN(MaxScal,TgtVol/CK67))</f>
        <v>0.101562576978371</v>
      </c>
      <c r="DG67" s="26" t="n">
        <f aca="false">IF(OR(AV67=0,CL67="",CL67=0),0,AV67*MIN(MaxScal,TgtVol/CL67))</f>
        <v>0</v>
      </c>
      <c r="DH67" s="26" t="n">
        <f aca="false">IF(OR(AW67=0,CM67="",CM67=0),0,AW67*MIN(MaxScal,TgtVol/CM67))</f>
        <v>0</v>
      </c>
      <c r="DI67" s="26" t="n">
        <f aca="false">IF(OR(AX67=0,CN67="",CN67=0),0,AX67*MIN(MaxScal,TgtVol/CN67))</f>
        <v>0</v>
      </c>
      <c r="DJ67" s="26" t="n">
        <f aca="false">IF(OR(AY67=0,CO67="",CO67=0),0,AY67*MIN(MaxScal,TgtVol/CO67))</f>
        <v>0</v>
      </c>
      <c r="DK67" s="26" t="n">
        <f aca="false">IF(OR(AZ67=0,CP67="",CP67=0),0,AZ67*MIN(MaxScal,TgtVol/CP67))</f>
        <v>0</v>
      </c>
      <c r="DL67" s="26" t="n">
        <f aca="false">IF(OR(BA67=0,CQ67="",CQ67=0),0,BA67*MIN(MaxScal,TgtVol/CQ67))</f>
        <v>0</v>
      </c>
      <c r="DM67" s="26" t="n">
        <f aca="false">IF(OR(BB67=0,CR67="",CR67=0),0,BB67*MIN(MaxScal,TgtVol/CR67))</f>
        <v>0</v>
      </c>
      <c r="DN67" s="26" t="n">
        <f aca="false">IF(OR(BC67=0,CS67="",CS67=0),0,BC67*MIN(MaxScal,TgtVol/CS67))</f>
        <v>0</v>
      </c>
      <c r="DO67" s="26" t="n">
        <f aca="false">IF(OR(BD67=0,CT67="",CT67=0),0,BD67*MIN(MaxScal,TgtVol/CT67))</f>
        <v>0.102308612297492</v>
      </c>
      <c r="DP67" s="26" t="n">
        <f aca="false">IF(OR(BE67=0,CU67="",CU67=0),0,BE67*MIN(MaxScal,TgtVol/CU67))</f>
        <v>0</v>
      </c>
      <c r="DQ67" s="26" t="n">
        <f aca="false">IF(OR(BF67=0,CV67="",CV67=0),0,BF67*MIN(MaxScal,TgtVol/CV67))</f>
        <v>0</v>
      </c>
      <c r="DR67" s="26" t="n">
        <f aca="false">IF(OR(BG67=0,CW67="",CW67=0),0,BG67*MIN(MaxScal,TgtVol/CW67))</f>
        <v>0</v>
      </c>
      <c r="DS67" s="26" t="n">
        <f aca="false">IF(OR(BH67=0,CX67="",CX67=0),0,BH67*MIN(MaxScal,TgtVol/CX67))</f>
        <v>0</v>
      </c>
      <c r="DT67" s="26" t="n">
        <f aca="false">IF(OR(BI67=0,CY67="",CY67=0),0,BI67*MIN(MaxScal,TgtVol/CY67))</f>
        <v>0</v>
      </c>
      <c r="DU67" s="26" t="n">
        <f aca="false">IF(OR(BJ67=0,CZ67="",CZ67=0),0,BJ67*MIN(MaxScal,TgtVol/CZ67))</f>
        <v>0</v>
      </c>
      <c r="DV67" s="26" t="n">
        <f aca="false">IF(OR(BK67=0,DA67="",DA67=0),0,BK67*MIN(MaxScal,TgtVol/DA67))</f>
        <v>0</v>
      </c>
      <c r="DW67" s="26" t="n">
        <f aca="false">IF(OR(BL67=0,DB67="",DB67=0),0,BL67*MIN(MaxScal,TgtVol/DB67))</f>
        <v>0</v>
      </c>
      <c r="DX67" s="28" t="n">
        <f aca="false">IFERROR(DC66*BM67,"")</f>
        <v>0.00354686274339306</v>
      </c>
      <c r="DY67" s="28" t="n">
        <f aca="false">IFERROR(DD66*BN67,"")</f>
        <v>-0</v>
      </c>
      <c r="DZ67" s="28" t="n">
        <f aca="false">IFERROR(DE66*BO67,"")</f>
        <v>0.00565779392913563</v>
      </c>
      <c r="EA67" s="28" t="n">
        <f aca="false">IFERROR(DF66*BP67,"")</f>
        <v>-0.00318245388210088</v>
      </c>
      <c r="EB67" s="28" t="n">
        <f aca="false">IFERROR(DG66*BQ67,"")</f>
        <v>-0</v>
      </c>
      <c r="EC67" s="28" t="n">
        <f aca="false">IFERROR(DH66*BR67,"")</f>
        <v>-0</v>
      </c>
      <c r="ED67" s="28" t="n">
        <f aca="false">IFERROR(DI66*BS67,"")</f>
        <v>0</v>
      </c>
      <c r="EE67" s="28" t="n">
        <f aca="false">IFERROR(DJ66*BT67,"")</f>
        <v>-0</v>
      </c>
      <c r="EF67" s="28" t="n">
        <f aca="false">IFERROR(DK66*BU67,"")</f>
        <v>0</v>
      </c>
      <c r="EG67" s="28" t="n">
        <f aca="false">IFERROR(DL66*BV67,"")</f>
        <v>0</v>
      </c>
      <c r="EH67" s="28" t="n">
        <f aca="false">IFERROR(DM66*BW67,"")</f>
        <v>0</v>
      </c>
      <c r="EI67" s="28" t="n">
        <f aca="false">IFERROR(DN66*BX67,"")</f>
        <v>0.00238322543590578</v>
      </c>
      <c r="EJ67" s="28" t="n">
        <f aca="false">IFERROR(DO66*BY67,"")</f>
        <v>-0</v>
      </c>
      <c r="EK67" s="28" t="n">
        <f aca="false">IFERROR(DP66*BZ67,"")</f>
        <v>-0</v>
      </c>
      <c r="EL67" s="28" t="n">
        <f aca="false">IFERROR(DQ66*CA67,"")</f>
        <v>-0</v>
      </c>
      <c r="EM67" s="28" t="n">
        <f aca="false">IFERROR(DR66*CB67,"")</f>
        <v>0</v>
      </c>
      <c r="EN67" s="28" t="n">
        <f aca="false">IFERROR(DS66*CC67,"")</f>
        <v>0</v>
      </c>
      <c r="EO67" s="28" t="n">
        <f aca="false">IFERROR(DT66*CD67,"")</f>
        <v>0</v>
      </c>
      <c r="EP67" s="28" t="n">
        <f aca="false">IFERROR(DU66*CE67,"")</f>
        <v>0</v>
      </c>
      <c r="EQ67" s="28" t="n">
        <f aca="false">IFERROR(DV66*CF67,"")</f>
        <v>-0</v>
      </c>
      <c r="ER67" s="28" t="n">
        <f aca="false">IFERROR(DW66*CG67,"")</f>
        <v>0</v>
      </c>
      <c r="ES67" s="28" t="n">
        <f aca="false">IF(ROW()=4,"",SUM(DX67:ER67))</f>
        <v>0.00840542822633359</v>
      </c>
      <c r="ET67" s="29" t="n">
        <f aca="false">COUNTIF(AR67:BL67,"&gt;0")</f>
        <v>2</v>
      </c>
    </row>
    <row r="68" customFormat="false" ht="15" hidden="false" customHeight="false" outlineLevel="0" collapsed="false">
      <c r="A68" s="19" t="n">
        <v>39964</v>
      </c>
      <c r="B68" s="23" t="n">
        <f aca="false">ABS(EMFX_Data!X68-EMFX_Data!Y68)</f>
        <v>0.289474520011265</v>
      </c>
      <c r="C68" s="23" t="n">
        <f aca="false">ABS(EMFX_Data!X68-EMFX_Data!Z68)</f>
        <v>0.0017874455072846</v>
      </c>
      <c r="D68" s="23" t="n">
        <f aca="false">ABS(EMFX_Data!X68-EMFX_Data!AA68)</f>
        <v>0.24298398057218</v>
      </c>
      <c r="E68" s="23" t="n">
        <f aca="false">ABS(EMFX_Data!X68-EMFX_Data!AB68)</f>
        <v>0.197895005162326</v>
      </c>
      <c r="F68" s="23" t="n">
        <f aca="false">ABS(EMFX_Data!X68-EMFX_Data!AC68)</f>
        <v>0.00896271756116374</v>
      </c>
      <c r="G68" s="23" t="n">
        <f aca="false">ABS(EMFX_Data!X68-EMFX_Data!AD68)</f>
        <v>0.113126174973497</v>
      </c>
      <c r="H68" s="23" t="n">
        <f aca="false">ABS(EMFX_Data!Y68-EMFX_Data!Z68)</f>
        <v>0.291261965518549</v>
      </c>
      <c r="I68" s="23" t="n">
        <f aca="false">ABS(EMFX_Data!Y68-EMFX_Data!AA68)</f>
        <v>0.0464905394390849</v>
      </c>
      <c r="J68" s="23" t="n">
        <f aca="false">ABS(EMFX_Data!Y68-EMFX_Data!AB68)</f>
        <v>0.0915795148489389</v>
      </c>
      <c r="K68" s="23" t="n">
        <f aca="false">ABS(EMFX_Data!Y68-EMFX_Data!AC68)</f>
        <v>0.280511802450101</v>
      </c>
      <c r="L68" s="23" t="n">
        <f aca="false">ABS(EMFX_Data!Y68-EMFX_Data!AD68)</f>
        <v>0.176348345037767</v>
      </c>
      <c r="M68" s="23" t="n">
        <f aca="false">ABS(EMFX_Data!Z68-EMFX_Data!AA68)</f>
        <v>0.244771426079464</v>
      </c>
      <c r="N68" s="23" t="n">
        <f aca="false">ABS(EMFX_Data!Z68-EMFX_Data!AB68)</f>
        <v>0.19968245066961</v>
      </c>
      <c r="O68" s="23" t="n">
        <f aca="false">ABS(EMFX_Data!Z68-EMFX_Data!AC68)</f>
        <v>0.0107501630684483</v>
      </c>
      <c r="P68" s="23" t="n">
        <f aca="false">ABS(EMFX_Data!Z68-EMFX_Data!AD68)</f>
        <v>0.114913620480782</v>
      </c>
      <c r="Q68" s="23" t="n">
        <f aca="false">ABS(EMFX_Data!AA68-EMFX_Data!AB68)</f>
        <v>0.045088975409854</v>
      </c>
      <c r="R68" s="23" t="n">
        <f aca="false">ABS(EMFX_Data!AA68-EMFX_Data!AC68)</f>
        <v>0.234021263011016</v>
      </c>
      <c r="S68" s="23" t="n">
        <f aca="false">ABS(EMFX_Data!AA68-EMFX_Data!AD68)</f>
        <v>0.129857805598682</v>
      </c>
      <c r="T68" s="23" t="n">
        <f aca="false">ABS(EMFX_Data!AB68-EMFX_Data!AC68)</f>
        <v>0.188932287601162</v>
      </c>
      <c r="U68" s="23" t="n">
        <f aca="false">ABS(EMFX_Data!AB68-EMFX_Data!AD68)</f>
        <v>0.0847688301888283</v>
      </c>
      <c r="V68" s="23" t="n">
        <f aca="false">ABS(EMFX_Data!AC68-EMFX_Data!AD68)</f>
        <v>0.104163457412334</v>
      </c>
      <c r="W68" s="26" t="n">
        <f aca="false">IF(ROW()&lt;4+MinObs-1,"",IFERROR((B68-AVERAGE(B$4:B68))/STDEV(B$4:B68),""))</f>
        <v>1.6689040548739</v>
      </c>
      <c r="X68" s="26" t="n">
        <f aca="false">IF(ROW()&lt;4+MinObs-1,"",IFERROR((C68-AVERAGE(C$4:C68))/STDEV(C$4:C68),""))</f>
        <v>-1.2111468516295</v>
      </c>
      <c r="Y68" s="26" t="n">
        <f aca="false">IF(ROW()&lt;4+MinObs-1,"",IFERROR((D68-AVERAGE(D$4:D68))/STDEV(D$4:D68),""))</f>
        <v>1.74796586921091</v>
      </c>
      <c r="Z68" s="26" t="n">
        <f aca="false">IF(ROW()&lt;4+MinObs-1,"",IFERROR((E68-AVERAGE(E$4:E68))/STDEV(E$4:E68),""))</f>
        <v>2.72794536399833</v>
      </c>
      <c r="AA68" s="26" t="n">
        <f aca="false">IF(ROW()&lt;4+MinObs-1,"",IFERROR((F68-AVERAGE(F$4:F68))/STDEV(F$4:F68),""))</f>
        <v>-0.907489128961044</v>
      </c>
      <c r="AB68" s="26" t="n">
        <f aca="false">IF(ROW()&lt;4+MinObs-1,"",IFERROR((G68-AVERAGE(G$4:G68))/STDEV(G$4:G68),""))</f>
        <v>-0.0680378705967239</v>
      </c>
      <c r="AC68" s="26" t="n">
        <f aca="false">IF(ROW()&lt;4+MinObs-1,"",IFERROR((H68-AVERAGE(H$4:H68))/STDEV(H$4:H68),""))</f>
        <v>0.970591422856777</v>
      </c>
      <c r="AD68" s="26" t="n">
        <f aca="false">IF(ROW()&lt;4+MinObs-1,"",IFERROR((I68-AVERAGE(I$4:I68))/STDEV(I$4:I68),""))</f>
        <v>-0.729189637325699</v>
      </c>
      <c r="AE68" s="26" t="n">
        <f aca="false">IF(ROW()&lt;4+MinObs-1,"",IFERROR((J68-AVERAGE(J$4:J68))/STDEV(J$4:J68),""))</f>
        <v>-0.189030659322015</v>
      </c>
      <c r="AF68" s="26" t="n">
        <f aca="false">IF(ROW()&lt;4+MinObs-1,"",IFERROR((K68-AVERAGE(K$4:K68))/STDEV(K$4:K68),""))</f>
        <v>1.89110311302569</v>
      </c>
      <c r="AG68" s="26" t="n">
        <f aca="false">IF(ROW()&lt;4+MinObs-1,"",IFERROR((L68-AVERAGE(L$4:L68))/STDEV(L$4:L68),""))</f>
        <v>0.0549915879865302</v>
      </c>
      <c r="AH68" s="26" t="n">
        <f aca="false">IF(ROW()&lt;4+MinObs-1,"",IFERROR((M68-AVERAGE(M$4:M68))/STDEV(M$4:M68),""))</f>
        <v>1.47635108556437</v>
      </c>
      <c r="AI68" s="26" t="n">
        <f aca="false">IF(ROW()&lt;4+MinObs-1,"",IFERROR((N68-AVERAGE(N$4:N68))/STDEV(N$4:N68),""))</f>
        <v>1.69206606385676</v>
      </c>
      <c r="AJ68" s="26" t="n">
        <f aca="false">IF(ROW()&lt;4+MinObs-1,"",IFERROR((O68-AVERAGE(O$4:O68))/STDEV(O$4:O68),""))</f>
        <v>-1.09925619647728</v>
      </c>
      <c r="AK68" s="26" t="n">
        <f aca="false">IF(ROW()&lt;4+MinObs-1,"",IFERROR((P68-AVERAGE(P$4:P68))/STDEV(P$4:P68),""))</f>
        <v>-0.142884382301217</v>
      </c>
      <c r="AL68" s="26" t="n">
        <f aca="false">IF(ROW()&lt;4+MinObs-1,"",IFERROR((Q68-AVERAGE(Q$4:Q68))/STDEV(Q$4:Q68),""))</f>
        <v>-0.54895545413815</v>
      </c>
      <c r="AM68" s="26" t="n">
        <f aca="false">IF(ROW()&lt;4+MinObs-1,"",IFERROR((R68-AVERAGE(R$4:R68))/STDEV(R$4:R68),""))</f>
        <v>1.42737974131827</v>
      </c>
      <c r="AN68" s="26" t="n">
        <f aca="false">IF(ROW()&lt;4+MinObs-1,"",IFERROR((S68-AVERAGE(S$4:S68))/STDEV(S$4:S68),""))</f>
        <v>-0.0402909301033047</v>
      </c>
      <c r="AO68" s="26" t="n">
        <f aca="false">IF(ROW()&lt;4+MinObs-1,"",IFERROR((T68-AVERAGE(T$4:T68))/STDEV(T$4:T68),""))</f>
        <v>2.45376550223999</v>
      </c>
      <c r="AP68" s="26" t="n">
        <f aca="false">IF(ROW()&lt;4+MinObs-1,"",IFERROR((U68-AVERAGE(U$4:U68))/STDEV(U$4:U68),""))</f>
        <v>-0.121480921125442</v>
      </c>
      <c r="AQ68" s="26" t="n">
        <f aca="false">IF(ROW()&lt;4+MinObs-1,"",IFERROR((V68-AVERAGE(V$4:V68))/STDEV(V$4:V68),""))</f>
        <v>-0.0909478529045199</v>
      </c>
      <c r="AR68" s="26" t="n">
        <f aca="false">IF(W68="",0,IF(W68&gt;=z4,w4,IF(W68&gt;=z3,w3,IF(W68&gt;=zEntry,w2,IF(AND(W68&gt;=ExitZ,AR67&gt;0),w2,0)))))</f>
        <v>0</v>
      </c>
      <c r="AS68" s="26" t="n">
        <f aca="false">IF(X68="",0,IF(X68&gt;=z4,w4,IF(X68&gt;=z3,w3,IF(X68&gt;=zEntry,w2,IF(AND(X68&gt;=ExitZ,AS67&gt;0),w2,0)))))</f>
        <v>0</v>
      </c>
      <c r="AT68" s="26" t="n">
        <f aca="false">IF(Y68="",0,IF(Y68&gt;=z4,w4,IF(Y68&gt;=z3,w3,IF(Y68&gt;=zEntry,w2,IF(AND(Y68&gt;=ExitZ,AT67&gt;0),w2,0)))))</f>
        <v>0</v>
      </c>
      <c r="AU68" s="26" t="n">
        <f aca="false">IF(Z68="",0,IF(Z68&gt;=z4,w4,IF(Z68&gt;=z3,w3,IF(Z68&gt;=zEntry,w2,IF(AND(Z68&gt;=ExitZ,AU67&gt;0),w2,0)))))</f>
        <v>1</v>
      </c>
      <c r="AV68" s="26" t="n">
        <f aca="false">IF(AA68="",0,IF(AA68&gt;=z4,w4,IF(AA68&gt;=z3,w3,IF(AA68&gt;=zEntry,w2,IF(AND(AA68&gt;=ExitZ,AV67&gt;0),w2,0)))))</f>
        <v>0</v>
      </c>
      <c r="AW68" s="26" t="n">
        <f aca="false">IF(AB68="",0,IF(AB68&gt;=z4,w4,IF(AB68&gt;=z3,w3,IF(AB68&gt;=zEntry,w2,IF(AND(AB68&gt;=ExitZ,AW67&gt;0),w2,0)))))</f>
        <v>0</v>
      </c>
      <c r="AX68" s="26" t="n">
        <f aca="false">IF(AC68="",0,IF(AC68&gt;=z4,w4,IF(AC68&gt;=z3,w3,IF(AC68&gt;=zEntry,w2,IF(AND(AC68&gt;=ExitZ,AX67&gt;0),w2,0)))))</f>
        <v>0</v>
      </c>
      <c r="AY68" s="26" t="n">
        <f aca="false">IF(AD68="",0,IF(AD68&gt;=z4,w4,IF(AD68&gt;=z3,w3,IF(AD68&gt;=zEntry,w2,IF(AND(AD68&gt;=ExitZ,AY67&gt;0),w2,0)))))</f>
        <v>0</v>
      </c>
      <c r="AZ68" s="26" t="n">
        <f aca="false">IF(AE68="",0,IF(AE68&gt;=z4,w4,IF(AE68&gt;=z3,w3,IF(AE68&gt;=zEntry,w2,IF(AND(AE68&gt;=ExitZ,AZ67&gt;0),w2,0)))))</f>
        <v>0</v>
      </c>
      <c r="BA68" s="26" t="n">
        <f aca="false">IF(AF68="",0,IF(AF68&gt;=z4,w4,IF(AF68&gt;=z3,w3,IF(AF68&gt;=zEntry,w2,IF(AND(AF68&gt;=ExitZ,BA67&gt;0),w2,0)))))</f>
        <v>0</v>
      </c>
      <c r="BB68" s="26" t="n">
        <f aca="false">IF(AG68="",0,IF(AG68&gt;=z4,w4,IF(AG68&gt;=z3,w3,IF(AG68&gt;=zEntry,w2,IF(AND(AG68&gt;=ExitZ,BB67&gt;0),w2,0)))))</f>
        <v>0</v>
      </c>
      <c r="BC68" s="26" t="n">
        <f aca="false">IF(AH68="",0,IF(AH68&gt;=z4,w4,IF(AH68&gt;=z3,w3,IF(AH68&gt;=zEntry,w2,IF(AND(AH68&gt;=ExitZ,BC67&gt;0),w2,0)))))</f>
        <v>0</v>
      </c>
      <c r="BD68" s="26" t="n">
        <f aca="false">IF(AI68="",0,IF(AI68&gt;=z4,w4,IF(AI68&gt;=z3,w3,IF(AI68&gt;=zEntry,w2,IF(AND(AI68&gt;=ExitZ,BD67&gt;0),w2,0)))))</f>
        <v>0</v>
      </c>
      <c r="BE68" s="26" t="n">
        <f aca="false">IF(AJ68="",0,IF(AJ68&gt;=z4,w4,IF(AJ68&gt;=z3,w3,IF(AJ68&gt;=zEntry,w2,IF(AND(AJ68&gt;=ExitZ,BE67&gt;0),w2,0)))))</f>
        <v>0</v>
      </c>
      <c r="BF68" s="26" t="n">
        <f aca="false">IF(AK68="",0,IF(AK68&gt;=z4,w4,IF(AK68&gt;=z3,w3,IF(AK68&gt;=zEntry,w2,IF(AND(AK68&gt;=ExitZ,BF67&gt;0),w2,0)))))</f>
        <v>0</v>
      </c>
      <c r="BG68" s="26" t="n">
        <f aca="false">IF(AL68="",0,IF(AL68&gt;=z4,w4,IF(AL68&gt;=z3,w3,IF(AL68&gt;=zEntry,w2,IF(AND(AL68&gt;=ExitZ,BG67&gt;0),w2,0)))))</f>
        <v>0</v>
      </c>
      <c r="BH68" s="26" t="n">
        <f aca="false">IF(AM68="",0,IF(AM68&gt;=z4,w4,IF(AM68&gt;=z3,w3,IF(AM68&gt;=zEntry,w2,IF(AND(AM68&gt;=ExitZ,BH67&gt;0),w2,0)))))</f>
        <v>0</v>
      </c>
      <c r="BI68" s="26" t="n">
        <f aca="false">IF(AN68="",0,IF(AN68&gt;=z4,w4,IF(AN68&gt;=z3,w3,IF(AN68&gt;=zEntry,w2,IF(AND(AN68&gt;=ExitZ,BI67&gt;0),w2,0)))))</f>
        <v>0</v>
      </c>
      <c r="BJ68" s="26" t="n">
        <f aca="false">IF(AO68="",0,IF(AO68&gt;=z4,w4,IF(AO68&gt;=z3,w3,IF(AO68&gt;=zEntry,w2,IF(AND(AO68&gt;=ExitZ,BJ67&gt;0),w2,0)))))</f>
        <v>1</v>
      </c>
      <c r="BK68" s="26" t="n">
        <f aca="false">IF(AP68="",0,IF(AP68&gt;=z4,w4,IF(AP68&gt;=z3,w3,IF(AP68&gt;=zEntry,w2,IF(AND(AP68&gt;=ExitZ,BK67&gt;0),w2,0)))))</f>
        <v>0</v>
      </c>
      <c r="BL68" s="26" t="n">
        <f aca="false">IF(AQ68="",0,IF(AQ68&gt;=z4,w4,IF(AQ68&gt;=z3,w3,IF(AQ68&gt;=zEntry,w2,IF(AND(AQ68&gt;=ExitZ,BL67&gt;0),w2,0)))))</f>
        <v>0</v>
      </c>
      <c r="BM68" s="23" t="n">
        <f aca="false">IF(EMFX_Data!X67&gt;=EMFX_Data!Y67,EMFX_Data!AE68-EMFX_Data!AF68,EMFX_Data!AF68-EMFX_Data!AE68)</f>
        <v>-0.0123226524581231</v>
      </c>
      <c r="BN68" s="23" t="n">
        <f aca="false">IF(EMFX_Data!X67&gt;=EMFX_Data!Z67,EMFX_Data!AE68-EMFX_Data!AG68,EMFX_Data!AG68-EMFX_Data!AE68)</f>
        <v>0.0346487701847061</v>
      </c>
      <c r="BO68" s="23" t="n">
        <f aca="false">IF(EMFX_Data!X67&gt;=EMFX_Data!AA67,EMFX_Data!AE68-EMFX_Data!AH68,EMFX_Data!AH68-EMFX_Data!AE68)</f>
        <v>-0.0267867587640908</v>
      </c>
      <c r="BP68" s="23" t="n">
        <f aca="false">IF(EMFX_Data!X67&gt;=EMFX_Data!AB67,EMFX_Data!AE68-EMFX_Data!AI68,EMFX_Data!AI68-EMFX_Data!AE68)</f>
        <v>-0.00676431133017505</v>
      </c>
      <c r="BQ68" s="23" t="n">
        <f aca="false">IF(EMFX_Data!X67&gt;=EMFX_Data!AC67,EMFX_Data!AE68-EMFX_Data!AJ68,EMFX_Data!AJ68-EMFX_Data!AE68)</f>
        <v>0.0448783474036174</v>
      </c>
      <c r="BR68" s="23" t="n">
        <f aca="false">IF(EMFX_Data!X67&gt;=EMFX_Data!AD67,EMFX_Data!AE68-EMFX_Data!AK68,EMFX_Data!AK68-EMFX_Data!AE68)</f>
        <v>0.0350825074573956</v>
      </c>
      <c r="BS68" s="23" t="n">
        <f aca="false">IF(EMFX_Data!Y67&gt;=EMFX_Data!Z67,EMFX_Data!AF68-EMFX_Data!AG68,EMFX_Data!AG68-EMFX_Data!AF68)</f>
        <v>0.022326117726583</v>
      </c>
      <c r="BT68" s="23" t="n">
        <f aca="false">IF(EMFX_Data!Y67&gt;=EMFX_Data!AA67,EMFX_Data!AF68-EMFX_Data!AH68,EMFX_Data!AH68-EMFX_Data!AF68)</f>
        <v>0.0144641063059677</v>
      </c>
      <c r="BU68" s="23" t="n">
        <f aca="false">IF(EMFX_Data!Y67&gt;=EMFX_Data!AB67,EMFX_Data!AF68-EMFX_Data!AI68,EMFX_Data!AI68-EMFX_Data!AF68)</f>
        <v>-0.00555834112794802</v>
      </c>
      <c r="BV68" s="23" t="n">
        <f aca="false">IF(EMFX_Data!Y67&gt;=EMFX_Data!AC67,EMFX_Data!AF68-EMFX_Data!AJ68,EMFX_Data!AJ68-EMFX_Data!AF68)</f>
        <v>-0.0572009998617405</v>
      </c>
      <c r="BW68" s="23" t="n">
        <f aca="false">IF(EMFX_Data!Y67&gt;=EMFX_Data!AD67,EMFX_Data!AF68-EMFX_Data!AK68,EMFX_Data!AK68-EMFX_Data!AF68)</f>
        <v>-0.0474051599155186</v>
      </c>
      <c r="BX68" s="23" t="n">
        <f aca="false">IF(EMFX_Data!Z67&gt;=EMFX_Data!AA67,EMFX_Data!AG68-EMFX_Data!AH68,EMFX_Data!AH68-EMFX_Data!AG68)</f>
        <v>0.00786201142061534</v>
      </c>
      <c r="BY68" s="23" t="n">
        <f aca="false">IF(EMFX_Data!Z67&gt;=EMFX_Data!AB67,EMFX_Data!AG68-EMFX_Data!AI68,EMFX_Data!AI68-EMFX_Data!AG68)</f>
        <v>0.0278844588545311</v>
      </c>
      <c r="BZ68" s="23" t="n">
        <f aca="false">IF(EMFX_Data!Z67&gt;=EMFX_Data!AC67,EMFX_Data!AG68-EMFX_Data!AJ68,EMFX_Data!AJ68-EMFX_Data!AG68)</f>
        <v>0.0795271175883235</v>
      </c>
      <c r="CA68" s="23" t="n">
        <f aca="false">IF(EMFX_Data!Z67&gt;=EMFX_Data!AD67,EMFX_Data!AG68-EMFX_Data!AK68,EMFX_Data!AK68-EMFX_Data!AG68)</f>
        <v>0.0697312776421017</v>
      </c>
      <c r="CB68" s="23" t="n">
        <f aca="false">IF(EMFX_Data!AA67&gt;=EMFX_Data!AB67,EMFX_Data!AH68-EMFX_Data!AI68,EMFX_Data!AI68-EMFX_Data!AH68)</f>
        <v>-0.0200224474339157</v>
      </c>
      <c r="CC68" s="23" t="n">
        <f aca="false">IF(EMFX_Data!AA67&gt;=EMFX_Data!AC67,EMFX_Data!AH68-EMFX_Data!AJ68,EMFX_Data!AJ68-EMFX_Data!AH68)</f>
        <v>-0.0716651061677082</v>
      </c>
      <c r="CD68" s="23" t="n">
        <f aca="false">IF(EMFX_Data!AA67&gt;=EMFX_Data!AD67,EMFX_Data!AH68-EMFX_Data!AK68,EMFX_Data!AK68-EMFX_Data!AH68)</f>
        <v>-0.0618692662214863</v>
      </c>
      <c r="CE68" s="23" t="n">
        <f aca="false">IF(EMFX_Data!AB67&gt;=EMFX_Data!AC67,EMFX_Data!AI68-EMFX_Data!AJ68,EMFX_Data!AJ68-EMFX_Data!AI68)</f>
        <v>-0.0516426587337925</v>
      </c>
      <c r="CF68" s="23" t="n">
        <f aca="false">IF(EMFX_Data!AB67&gt;=EMFX_Data!AD67,EMFX_Data!AI68-EMFX_Data!AK68,EMFX_Data!AK68-EMFX_Data!AI68)</f>
        <v>-0.0418468187875706</v>
      </c>
      <c r="CG68" s="23" t="n">
        <f aca="false">IF(EMFX_Data!AC67&gt;=EMFX_Data!AD67,EMFX_Data!AJ68-EMFX_Data!AK68,EMFX_Data!AK68-EMFX_Data!AJ68)</f>
        <v>-0.00979583994622185</v>
      </c>
      <c r="CH68" s="27" t="n">
        <f aca="false">IF(ROW()&lt;4+VolLB,"",STDEV(INDEX($BM:$BM,ROW()-VolLB+1):INDEX($BM:$BM,ROW()))*SQRT(12))</f>
        <v>0.162834535446528</v>
      </c>
      <c r="CI68" s="27" t="n">
        <f aca="false">IF(ROW()&lt;4+VolLB,"",STDEV(INDEX($BN:$BN,ROW()-VolLB+1):INDEX($BN:$BN,ROW()))*SQRT(12))</f>
        <v>0.156982708865268</v>
      </c>
      <c r="CJ68" s="27" t="n">
        <f aca="false">IF(ROW()&lt;4+VolLB,"",STDEV(INDEX($BO:$BO,ROW()-VolLB+1):INDEX($BO:$BO,ROW()))*SQRT(12))</f>
        <v>0.171006066567907</v>
      </c>
      <c r="CK68" s="27" t="n">
        <f aca="false">IF(ROW()&lt;4+VolLB,"",STDEV(INDEX($BP:$BP,ROW()-VolLB+1):INDEX($BP:$BP,ROW()))*SQRT(12))</f>
        <v>0.196153892207599</v>
      </c>
      <c r="CL68" s="27" t="n">
        <f aca="false">IF(ROW()&lt;4+VolLB,"",STDEV(INDEX($BQ:$BQ,ROW()-VolLB+1):INDEX($BQ:$BQ,ROW()))*SQRT(12))</f>
        <v>0.142695196563721</v>
      </c>
      <c r="CM68" s="27" t="n">
        <f aca="false">IF(ROW()&lt;4+VolLB,"",STDEV(INDEX($BR:$BR,ROW()-VolLB+1):INDEX($BR:$BR,ROW()))*SQRT(12))</f>
        <v>0.183020547425936</v>
      </c>
      <c r="CN68" s="27" t="n">
        <f aca="false">IF(ROW()&lt;4+VolLB,"",STDEV(INDEX($BS:$BS,ROW()-VolLB+1):INDEX($BS:$BS,ROW()))*SQRT(12))</f>
        <v>0.198342336666768</v>
      </c>
      <c r="CO68" s="27" t="n">
        <f aca="false">IF(ROW()&lt;4+VolLB,"",STDEV(INDEX($BT:$BT,ROW()-VolLB+1):INDEX($BT:$BT,ROW()))*SQRT(12))</f>
        <v>0.163526700667402</v>
      </c>
      <c r="CP68" s="27" t="n">
        <f aca="false">IF(ROW()&lt;4+VolLB,"",STDEV(INDEX($BU:$BU,ROW()-VolLB+1):INDEX($BU:$BU,ROW()))*SQRT(12))</f>
        <v>0.191952570488199</v>
      </c>
      <c r="CQ68" s="27" t="n">
        <f aca="false">IF(ROW()&lt;4+VolLB,"",STDEV(INDEX($BV:$BV,ROW()-VolLB+1):INDEX($BV:$BV,ROW()))*SQRT(12))</f>
        <v>0.174932562215505</v>
      </c>
      <c r="CR68" s="27" t="n">
        <f aca="false">IF(ROW()&lt;4+VolLB,"",STDEV(INDEX($BW:$BW,ROW()-VolLB+1):INDEX($BW:$BW,ROW()))*SQRT(12))</f>
        <v>0.146606490033869</v>
      </c>
      <c r="CS68" s="27" t="n">
        <f aca="false">IF(ROW()&lt;4+VolLB,"",STDEV(INDEX($BX:$BX,ROW()-VolLB+1):INDEX($BX:$BX,ROW()))*SQRT(12))</f>
        <v>0.191016424361418</v>
      </c>
      <c r="CT68" s="27" t="n">
        <f aca="false">IF(ROW()&lt;4+VolLB,"",STDEV(INDEX($BY:$BY,ROW()-VolLB+1):INDEX($BY:$BY,ROW()))*SQRT(12))</f>
        <v>0.195552534217275</v>
      </c>
      <c r="CU68" s="27" t="n">
        <f aca="false">IF(ROW()&lt;4+VolLB,"",STDEV(INDEX($BZ:$BZ,ROW()-VolLB+1):INDEX($BZ:$BZ,ROW()))*SQRT(12))</f>
        <v>0.189406415226884</v>
      </c>
      <c r="CV68" s="27" t="n">
        <f aca="false">IF(ROW()&lt;4+VolLB,"",STDEV(INDEX($CA:$CA,ROW()-VolLB+1):INDEX($CA:$CA,ROW()))*SQRT(12))</f>
        <v>0.187793987630974</v>
      </c>
      <c r="CW68" s="27" t="n">
        <f aca="false">IF(ROW()&lt;4+VolLB,"",STDEV(INDEX($CB:$CB,ROW()-VolLB+1):INDEX($CB:$CB,ROW()))*SQRT(12))</f>
        <v>0.191825740949498</v>
      </c>
      <c r="CX68" s="27" t="n">
        <f aca="false">IF(ROW()&lt;4+VolLB,"",STDEV(INDEX($CC:$CC,ROW()-VolLB+1):INDEX($CC:$CC,ROW()))*SQRT(12))</f>
        <v>0.205284021226631</v>
      </c>
      <c r="CY68" s="27" t="n">
        <f aca="false">IF(ROW()&lt;4+VolLB,"",STDEV(INDEX($CD:$CD,ROW()-VolLB+1):INDEX($CD:$CD,ROW()))*SQRT(12))</f>
        <v>0.200006211890926</v>
      </c>
      <c r="CZ68" s="27" t="n">
        <f aca="false">IF(ROW()&lt;4+VolLB,"",STDEV(INDEX($CE:$CE,ROW()-VolLB+1):INDEX($CE:$CE,ROW()))*SQRT(12))</f>
        <v>0.186024794499041</v>
      </c>
      <c r="DA68" s="27" t="n">
        <f aca="false">IF(ROW()&lt;4+VolLB,"",STDEV(INDEX($CF:$CF,ROW()-VolLB+1):INDEX($CF:$CF,ROW()))*SQRT(12))</f>
        <v>0.166237055687229</v>
      </c>
      <c r="DB68" s="27" t="n">
        <f aca="false">IF(ROW()&lt;4+VolLB,"",STDEV(INDEX($CG:$CG,ROW()-VolLB+1):INDEX($CG:$CG,ROW()))*SQRT(12))</f>
        <v>0.130802913577112</v>
      </c>
      <c r="DC68" s="26" t="n">
        <f aca="false">IF(OR(AR68=0,CH68="",CH68=0),0,AR68*MIN(MaxScal,TgtVol/CH68))</f>
        <v>0</v>
      </c>
      <c r="DD68" s="26" t="n">
        <f aca="false">IF(OR(AS68=0,CI68="",CI68=0),0,AS68*MIN(MaxScal,TgtVol/CI68))</f>
        <v>0</v>
      </c>
      <c r="DE68" s="26" t="n">
        <f aca="false">IF(OR(AT68=0,CJ68="",CJ68=0),0,AT68*MIN(MaxScal,TgtVol/CJ68))</f>
        <v>0</v>
      </c>
      <c r="DF68" s="26" t="n">
        <f aca="false">IF(OR(AU68=0,CK68="",CK68=0),0,AU68*MIN(MaxScal,TgtVol/CK68))</f>
        <v>0.101960760374987</v>
      </c>
      <c r="DG68" s="26" t="n">
        <f aca="false">IF(OR(AV68=0,CL68="",CL68=0),0,AV68*MIN(MaxScal,TgtVol/CL68))</f>
        <v>0</v>
      </c>
      <c r="DH68" s="26" t="n">
        <f aca="false">IF(OR(AW68=0,CM68="",CM68=0),0,AW68*MIN(MaxScal,TgtVol/CM68))</f>
        <v>0</v>
      </c>
      <c r="DI68" s="26" t="n">
        <f aca="false">IF(OR(AX68=0,CN68="",CN68=0),0,AX68*MIN(MaxScal,TgtVol/CN68))</f>
        <v>0</v>
      </c>
      <c r="DJ68" s="26" t="n">
        <f aca="false">IF(OR(AY68=0,CO68="",CO68=0),0,AY68*MIN(MaxScal,TgtVol/CO68))</f>
        <v>0</v>
      </c>
      <c r="DK68" s="26" t="n">
        <f aca="false">IF(OR(AZ68=0,CP68="",CP68=0),0,AZ68*MIN(MaxScal,TgtVol/CP68))</f>
        <v>0</v>
      </c>
      <c r="DL68" s="26" t="n">
        <f aca="false">IF(OR(BA68=0,CQ68="",CQ68=0),0,BA68*MIN(MaxScal,TgtVol/CQ68))</f>
        <v>0</v>
      </c>
      <c r="DM68" s="26" t="n">
        <f aca="false">IF(OR(BB68=0,CR68="",CR68=0),0,BB68*MIN(MaxScal,TgtVol/CR68))</f>
        <v>0</v>
      </c>
      <c r="DN68" s="26" t="n">
        <f aca="false">IF(OR(BC68=0,CS68="",CS68=0),0,BC68*MIN(MaxScal,TgtVol/CS68))</f>
        <v>0</v>
      </c>
      <c r="DO68" s="26" t="n">
        <f aca="false">IF(OR(BD68=0,CT68="",CT68=0),0,BD68*MIN(MaxScal,TgtVol/CT68))</f>
        <v>0</v>
      </c>
      <c r="DP68" s="26" t="n">
        <f aca="false">IF(OR(BE68=0,CU68="",CU68=0),0,BE68*MIN(MaxScal,TgtVol/CU68))</f>
        <v>0</v>
      </c>
      <c r="DQ68" s="26" t="n">
        <f aca="false">IF(OR(BF68=0,CV68="",CV68=0),0,BF68*MIN(MaxScal,TgtVol/CV68))</f>
        <v>0</v>
      </c>
      <c r="DR68" s="26" t="n">
        <f aca="false">IF(OR(BG68=0,CW68="",CW68=0),0,BG68*MIN(MaxScal,TgtVol/CW68))</f>
        <v>0</v>
      </c>
      <c r="DS68" s="26" t="n">
        <f aca="false">IF(OR(BH68=0,CX68="",CX68=0),0,BH68*MIN(MaxScal,TgtVol/CX68))</f>
        <v>0</v>
      </c>
      <c r="DT68" s="26" t="n">
        <f aca="false">IF(OR(BI68=0,CY68="",CY68=0),0,BI68*MIN(MaxScal,TgtVol/CY68))</f>
        <v>0</v>
      </c>
      <c r="DU68" s="26" t="n">
        <f aca="false">IF(OR(BJ68=0,CZ68="",CZ68=0),0,BJ68*MIN(MaxScal,TgtVol/CZ68))</f>
        <v>0.107512549893467</v>
      </c>
      <c r="DV68" s="26" t="n">
        <f aca="false">IF(OR(BK68=0,DA68="",DA68=0),0,BK68*MIN(MaxScal,TgtVol/DA68))</f>
        <v>0</v>
      </c>
      <c r="DW68" s="26" t="n">
        <f aca="false">IF(OR(BL68=0,DB68="",DB68=0),0,BL68*MIN(MaxScal,TgtVol/DB68))</f>
        <v>0</v>
      </c>
      <c r="DX68" s="28" t="n">
        <f aca="false">IFERROR(DC67*BM68,"")</f>
        <v>-0</v>
      </c>
      <c r="DY68" s="28" t="n">
        <f aca="false">IFERROR(DD67*BN68,"")</f>
        <v>0</v>
      </c>
      <c r="DZ68" s="28" t="n">
        <f aca="false">IFERROR(DE67*BO68,"")</f>
        <v>-0</v>
      </c>
      <c r="EA68" s="28" t="n">
        <f aca="false">IFERROR(DF67*BP68,"")</f>
        <v>-0.000687000890176568</v>
      </c>
      <c r="EB68" s="28" t="n">
        <f aca="false">IFERROR(DG67*BQ68,"")</f>
        <v>0</v>
      </c>
      <c r="EC68" s="28" t="n">
        <f aca="false">IFERROR(DH67*BR68,"")</f>
        <v>0</v>
      </c>
      <c r="ED68" s="28" t="n">
        <f aca="false">IFERROR(DI67*BS68,"")</f>
        <v>0</v>
      </c>
      <c r="EE68" s="28" t="n">
        <f aca="false">IFERROR(DJ67*BT68,"")</f>
        <v>0</v>
      </c>
      <c r="EF68" s="28" t="n">
        <f aca="false">IFERROR(DK67*BU68,"")</f>
        <v>-0</v>
      </c>
      <c r="EG68" s="28" t="n">
        <f aca="false">IFERROR(DL67*BV68,"")</f>
        <v>-0</v>
      </c>
      <c r="EH68" s="28" t="n">
        <f aca="false">IFERROR(DM67*BW68,"")</f>
        <v>-0</v>
      </c>
      <c r="EI68" s="28" t="n">
        <f aca="false">IFERROR(DN67*BX68,"")</f>
        <v>0</v>
      </c>
      <c r="EJ68" s="28" t="n">
        <f aca="false">IFERROR(DO67*BY68,"")</f>
        <v>0.00285282029007357</v>
      </c>
      <c r="EK68" s="28" t="n">
        <f aca="false">IFERROR(DP67*BZ68,"")</f>
        <v>0</v>
      </c>
      <c r="EL68" s="28" t="n">
        <f aca="false">IFERROR(DQ67*CA68,"")</f>
        <v>0</v>
      </c>
      <c r="EM68" s="28" t="n">
        <f aca="false">IFERROR(DR67*CB68,"")</f>
        <v>-0</v>
      </c>
      <c r="EN68" s="28" t="n">
        <f aca="false">IFERROR(DS67*CC68,"")</f>
        <v>-0</v>
      </c>
      <c r="EO68" s="28" t="n">
        <f aca="false">IFERROR(DT67*CD68,"")</f>
        <v>-0</v>
      </c>
      <c r="EP68" s="28" t="n">
        <f aca="false">IFERROR(DU67*CE68,"")</f>
        <v>-0</v>
      </c>
      <c r="EQ68" s="28" t="n">
        <f aca="false">IFERROR(DV67*CF68,"")</f>
        <v>-0</v>
      </c>
      <c r="ER68" s="28" t="n">
        <f aca="false">IFERROR(DW67*CG68,"")</f>
        <v>-0</v>
      </c>
      <c r="ES68" s="28" t="n">
        <f aca="false">IF(ROW()=4,"",SUM(DX68:ER68))</f>
        <v>0.00216581939989701</v>
      </c>
      <c r="ET68" s="29" t="n">
        <f aca="false">COUNTIF(AR68:BL68,"&gt;0")</f>
        <v>2</v>
      </c>
    </row>
    <row r="69" customFormat="false" ht="15" hidden="false" customHeight="false" outlineLevel="0" collapsed="false">
      <c r="A69" s="19" t="n">
        <v>39994</v>
      </c>
      <c r="B69" s="23" t="n">
        <f aca="false">ABS(EMFX_Data!X69-EMFX_Data!Y69)</f>
        <v>0.201875633480729</v>
      </c>
      <c r="C69" s="23" t="n">
        <f aca="false">ABS(EMFX_Data!X69-EMFX_Data!Z69)</f>
        <v>0.0343318845131142</v>
      </c>
      <c r="D69" s="23" t="n">
        <f aca="false">ABS(EMFX_Data!X69-EMFX_Data!AA69)</f>
        <v>0.196200696689967</v>
      </c>
      <c r="E69" s="23" t="n">
        <f aca="false">ABS(EMFX_Data!X69-EMFX_Data!AB69)</f>
        <v>0.124042392406453</v>
      </c>
      <c r="F69" s="23" t="n">
        <f aca="false">ABS(EMFX_Data!X69-EMFX_Data!AC69)</f>
        <v>0.047706111391463</v>
      </c>
      <c r="G69" s="23" t="n">
        <f aca="false">ABS(EMFX_Data!X69-EMFX_Data!AD69)</f>
        <v>0.0564186948570713</v>
      </c>
      <c r="H69" s="23" t="n">
        <f aca="false">ABS(EMFX_Data!Y69-EMFX_Data!Z69)</f>
        <v>0.236207517993843</v>
      </c>
      <c r="I69" s="23" t="n">
        <f aca="false">ABS(EMFX_Data!Y69-EMFX_Data!AA69)</f>
        <v>0.00567493679076137</v>
      </c>
      <c r="J69" s="23" t="n">
        <f aca="false">ABS(EMFX_Data!Y69-EMFX_Data!AB69)</f>
        <v>0.0778332410742753</v>
      </c>
      <c r="K69" s="23" t="n">
        <f aca="false">ABS(EMFX_Data!Y69-EMFX_Data!AC69)</f>
        <v>0.249581744872192</v>
      </c>
      <c r="L69" s="23" t="n">
        <f aca="false">ABS(EMFX_Data!Y69-EMFX_Data!AD69)</f>
        <v>0.145456938623657</v>
      </c>
      <c r="M69" s="23" t="n">
        <f aca="false">ABS(EMFX_Data!Z69-EMFX_Data!AA69)</f>
        <v>0.230532581203081</v>
      </c>
      <c r="N69" s="23" t="n">
        <f aca="false">ABS(EMFX_Data!Z69-EMFX_Data!AB69)</f>
        <v>0.158374276919568</v>
      </c>
      <c r="O69" s="23" t="n">
        <f aca="false">ABS(EMFX_Data!Z69-EMFX_Data!AC69)</f>
        <v>0.0133742268783488</v>
      </c>
      <c r="P69" s="23" t="n">
        <f aca="false">ABS(EMFX_Data!Z69-EMFX_Data!AD69)</f>
        <v>0.0907505793701855</v>
      </c>
      <c r="Q69" s="23" t="n">
        <f aca="false">ABS(EMFX_Data!AA69-EMFX_Data!AB69)</f>
        <v>0.0721583042835139</v>
      </c>
      <c r="R69" s="23" t="n">
        <f aca="false">ABS(EMFX_Data!AA69-EMFX_Data!AC69)</f>
        <v>0.24390680808143</v>
      </c>
      <c r="S69" s="23" t="n">
        <f aca="false">ABS(EMFX_Data!AA69-EMFX_Data!AD69)</f>
        <v>0.139782001832896</v>
      </c>
      <c r="T69" s="23" t="n">
        <f aca="false">ABS(EMFX_Data!AB69-EMFX_Data!AC69)</f>
        <v>0.171748503797916</v>
      </c>
      <c r="U69" s="23" t="n">
        <f aca="false">ABS(EMFX_Data!AB69-EMFX_Data!AD69)</f>
        <v>0.067623697549382</v>
      </c>
      <c r="V69" s="23" t="n">
        <f aca="false">ABS(EMFX_Data!AC69-EMFX_Data!AD69)</f>
        <v>0.104124806248534</v>
      </c>
      <c r="W69" s="26" t="n">
        <f aca="false">IF(ROW()&lt;4+MinObs-1,"",IFERROR((B69-AVERAGE(B$4:B69))/STDEV(B$4:B69),""))</f>
        <v>0.818579978016722</v>
      </c>
      <c r="X69" s="26" t="n">
        <f aca="false">IF(ROW()&lt;4+MinObs-1,"",IFERROR((C69-AVERAGE(C$4:C69))/STDEV(C$4:C69),""))</f>
        <v>-0.56864625458373</v>
      </c>
      <c r="Y69" s="26" t="n">
        <f aca="false">IF(ROW()&lt;4+MinObs-1,"",IFERROR((D69-AVERAGE(D$4:D69))/STDEV(D$4:D69),""))</f>
        <v>1.14988512057682</v>
      </c>
      <c r="Z69" s="26" t="n">
        <f aca="false">IF(ROW()&lt;4+MinObs-1,"",IFERROR((E69-AVERAGE(E$4:E69))/STDEV(E$4:E69),""))</f>
        <v>1.25013783695305</v>
      </c>
      <c r="AA69" s="26" t="n">
        <f aca="false">IF(ROW()&lt;4+MinObs-1,"",IFERROR((F69-AVERAGE(F$4:F69))/STDEV(F$4:F69),""))</f>
        <v>0.224635526400691</v>
      </c>
      <c r="AB69" s="26" t="n">
        <f aca="false">IF(ROW()&lt;4+MinObs-1,"",IFERROR((G69-AVERAGE(G$4:G69))/STDEV(G$4:G69),""))</f>
        <v>-0.185481077429893</v>
      </c>
      <c r="AC69" s="26" t="n">
        <f aca="false">IF(ROW()&lt;4+MinObs-1,"",IFERROR((H69-AVERAGE(H$4:H69))/STDEV(H$4:H69),""))</f>
        <v>0.601421871116364</v>
      </c>
      <c r="AD69" s="26" t="n">
        <f aca="false">IF(ROW()&lt;4+MinObs-1,"",IFERROR((I69-AVERAGE(I$4:I69))/STDEV(I$4:I69),""))</f>
        <v>-1.23195433767473</v>
      </c>
      <c r="AE69" s="26" t="n">
        <f aca="false">IF(ROW()&lt;4+MinObs-1,"",IFERROR((J69-AVERAGE(J$4:J69))/STDEV(J$4:J69),""))</f>
        <v>-0.347026940092023</v>
      </c>
      <c r="AF69" s="26" t="n">
        <f aca="false">IF(ROW()&lt;4+MinObs-1,"",IFERROR((K69-AVERAGE(K$4:K69))/STDEV(K$4:K69),""))</f>
        <v>1.49255281823623</v>
      </c>
      <c r="AG69" s="26" t="n">
        <f aca="false">IF(ROW()&lt;4+MinObs-1,"",IFERROR((L69-AVERAGE(L$4:L69))/STDEV(L$4:L69),""))</f>
        <v>-0.00955165785328362</v>
      </c>
      <c r="AH69" s="26" t="n">
        <f aca="false">IF(ROW()&lt;4+MinObs-1,"",IFERROR((M69-AVERAGE(M$4:M69))/STDEV(M$4:M69),""))</f>
        <v>1.29134205304657</v>
      </c>
      <c r="AI69" s="26" t="n">
        <f aca="false">IF(ROW()&lt;4+MinObs-1,"",IFERROR((N69-AVERAGE(N$4:N69))/STDEV(N$4:N69),""))</f>
        <v>1.08984198914904</v>
      </c>
      <c r="AJ69" s="26" t="n">
        <f aca="false">IF(ROW()&lt;4+MinObs-1,"",IFERROR((O69-AVERAGE(O$4:O69))/STDEV(O$4:O69),""))</f>
        <v>-1.04268862372324</v>
      </c>
      <c r="AK69" s="26" t="n">
        <f aca="false">IF(ROW()&lt;4+MinObs-1,"",IFERROR((P69-AVERAGE(P$4:P69))/STDEV(P$4:P69),""))</f>
        <v>-0.192027770420318</v>
      </c>
      <c r="AL69" s="26" t="n">
        <f aca="false">IF(ROW()&lt;4+MinObs-1,"",IFERROR((Q69-AVERAGE(Q$4:Q69))/STDEV(Q$4:Q69),""))</f>
        <v>-0.129317615152992</v>
      </c>
      <c r="AM69" s="26" t="n">
        <f aca="false">IF(ROW()&lt;4+MinObs-1,"",IFERROR((R69-AVERAGE(R$4:R69))/STDEV(R$4:R69),""))</f>
        <v>1.5106756812282</v>
      </c>
      <c r="AN69" s="26" t="n">
        <f aca="false">IF(ROW()&lt;4+MinObs-1,"",IFERROR((S69-AVERAGE(S$4:S69))/STDEV(S$4:S69),""))</f>
        <v>-0.0193931438303793</v>
      </c>
      <c r="AO69" s="26" t="n">
        <f aca="false">IF(ROW()&lt;4+MinObs-1,"",IFERROR((T69-AVERAGE(T$4:T69))/STDEV(T$4:T69),""))</f>
        <v>2.0345017641637</v>
      </c>
      <c r="AP69" s="26" t="n">
        <f aca="false">IF(ROW()&lt;4+MinObs-1,"",IFERROR((U69-AVERAGE(U$4:U69))/STDEV(U$4:U69),""))</f>
        <v>-0.156158975267969</v>
      </c>
      <c r="AQ69" s="26" t="n">
        <f aca="false">IF(ROW()&lt;4+MinObs-1,"",IFERROR((V69-AVERAGE(V$4:V69))/STDEV(V$4:V69),""))</f>
        <v>-0.0903414946194493</v>
      </c>
      <c r="AR69" s="26" t="n">
        <f aca="false">IF(W69="",0,IF(W69&gt;=z4,w4,IF(W69&gt;=z3,w3,IF(W69&gt;=zEntry,w2,IF(AND(W69&gt;=ExitZ,AR68&gt;0),w2,0)))))</f>
        <v>0</v>
      </c>
      <c r="AS69" s="26" t="n">
        <f aca="false">IF(X69="",0,IF(X69&gt;=z4,w4,IF(X69&gt;=z3,w3,IF(X69&gt;=zEntry,w2,IF(AND(X69&gt;=ExitZ,AS68&gt;0),w2,0)))))</f>
        <v>0</v>
      </c>
      <c r="AT69" s="26" t="n">
        <f aca="false">IF(Y69="",0,IF(Y69&gt;=z4,w4,IF(Y69&gt;=z3,w3,IF(Y69&gt;=zEntry,w2,IF(AND(Y69&gt;=ExitZ,AT68&gt;0),w2,0)))))</f>
        <v>0</v>
      </c>
      <c r="AU69" s="26" t="n">
        <f aca="false">IF(Z69="",0,IF(Z69&gt;=z4,w4,IF(Z69&gt;=z3,w3,IF(Z69&gt;=zEntry,w2,IF(AND(Z69&gt;=ExitZ,AU68&gt;0),w2,0)))))</f>
        <v>0</v>
      </c>
      <c r="AV69" s="26" t="n">
        <f aca="false">IF(AA69="",0,IF(AA69&gt;=z4,w4,IF(AA69&gt;=z3,w3,IF(AA69&gt;=zEntry,w2,IF(AND(AA69&gt;=ExitZ,AV68&gt;0),w2,0)))))</f>
        <v>0</v>
      </c>
      <c r="AW69" s="26" t="n">
        <f aca="false">IF(AB69="",0,IF(AB69&gt;=z4,w4,IF(AB69&gt;=z3,w3,IF(AB69&gt;=zEntry,w2,IF(AND(AB69&gt;=ExitZ,AW68&gt;0),w2,0)))))</f>
        <v>0</v>
      </c>
      <c r="AX69" s="26" t="n">
        <f aca="false">IF(AC69="",0,IF(AC69&gt;=z4,w4,IF(AC69&gt;=z3,w3,IF(AC69&gt;=zEntry,w2,IF(AND(AC69&gt;=ExitZ,AX68&gt;0),w2,0)))))</f>
        <v>0</v>
      </c>
      <c r="AY69" s="26" t="n">
        <f aca="false">IF(AD69="",0,IF(AD69&gt;=z4,w4,IF(AD69&gt;=z3,w3,IF(AD69&gt;=zEntry,w2,IF(AND(AD69&gt;=ExitZ,AY68&gt;0),w2,0)))))</f>
        <v>0</v>
      </c>
      <c r="AZ69" s="26" t="n">
        <f aca="false">IF(AE69="",0,IF(AE69&gt;=z4,w4,IF(AE69&gt;=z3,w3,IF(AE69&gt;=zEntry,w2,IF(AND(AE69&gt;=ExitZ,AZ68&gt;0),w2,0)))))</f>
        <v>0</v>
      </c>
      <c r="BA69" s="26" t="n">
        <f aca="false">IF(AF69="",0,IF(AF69&gt;=z4,w4,IF(AF69&gt;=z3,w3,IF(AF69&gt;=zEntry,w2,IF(AND(AF69&gt;=ExitZ,BA68&gt;0),w2,0)))))</f>
        <v>0</v>
      </c>
      <c r="BB69" s="26" t="n">
        <f aca="false">IF(AG69="",0,IF(AG69&gt;=z4,w4,IF(AG69&gt;=z3,w3,IF(AG69&gt;=zEntry,w2,IF(AND(AG69&gt;=ExitZ,BB68&gt;0),w2,0)))))</f>
        <v>0</v>
      </c>
      <c r="BC69" s="26" t="n">
        <f aca="false">IF(AH69="",0,IF(AH69&gt;=z4,w4,IF(AH69&gt;=z3,w3,IF(AH69&gt;=zEntry,w2,IF(AND(AH69&gt;=ExitZ,BC68&gt;0),w2,0)))))</f>
        <v>0</v>
      </c>
      <c r="BD69" s="26" t="n">
        <f aca="false">IF(AI69="",0,IF(AI69&gt;=z4,w4,IF(AI69&gt;=z3,w3,IF(AI69&gt;=zEntry,w2,IF(AND(AI69&gt;=ExitZ,BD68&gt;0),w2,0)))))</f>
        <v>0</v>
      </c>
      <c r="BE69" s="26" t="n">
        <f aca="false">IF(AJ69="",0,IF(AJ69&gt;=z4,w4,IF(AJ69&gt;=z3,w3,IF(AJ69&gt;=zEntry,w2,IF(AND(AJ69&gt;=ExitZ,BE68&gt;0),w2,0)))))</f>
        <v>0</v>
      </c>
      <c r="BF69" s="26" t="n">
        <f aca="false">IF(AK69="",0,IF(AK69&gt;=z4,w4,IF(AK69&gt;=z3,w3,IF(AK69&gt;=zEntry,w2,IF(AND(AK69&gt;=ExitZ,BF68&gt;0),w2,0)))))</f>
        <v>0</v>
      </c>
      <c r="BG69" s="26" t="n">
        <f aca="false">IF(AL69="",0,IF(AL69&gt;=z4,w4,IF(AL69&gt;=z3,w3,IF(AL69&gt;=zEntry,w2,IF(AND(AL69&gt;=ExitZ,BG68&gt;0),w2,0)))))</f>
        <v>0</v>
      </c>
      <c r="BH69" s="26" t="n">
        <f aca="false">IF(AM69="",0,IF(AM69&gt;=z4,w4,IF(AM69&gt;=z3,w3,IF(AM69&gt;=zEntry,w2,IF(AND(AM69&gt;=ExitZ,BH68&gt;0),w2,0)))))</f>
        <v>0</v>
      </c>
      <c r="BI69" s="26" t="n">
        <f aca="false">IF(AN69="",0,IF(AN69&gt;=z4,w4,IF(AN69&gt;=z3,w3,IF(AN69&gt;=zEntry,w2,IF(AND(AN69&gt;=ExitZ,BI68&gt;0),w2,0)))))</f>
        <v>0</v>
      </c>
      <c r="BJ69" s="26" t="n">
        <f aca="false">IF(AO69="",0,IF(AO69&gt;=z4,w4,IF(AO69&gt;=z3,w3,IF(AO69&gt;=zEntry,w2,IF(AND(AO69&gt;=ExitZ,BJ68&gt;0),w2,0)))))</f>
        <v>1</v>
      </c>
      <c r="BK69" s="26" t="n">
        <f aca="false">IF(AP69="",0,IF(AP69&gt;=z4,w4,IF(AP69&gt;=z3,w3,IF(AP69&gt;=zEntry,w2,IF(AND(AP69&gt;=ExitZ,BK68&gt;0),w2,0)))))</f>
        <v>0</v>
      </c>
      <c r="BL69" s="26" t="n">
        <f aca="false">IF(AQ69="",0,IF(AQ69&gt;=z4,w4,IF(AQ69&gt;=z3,w3,IF(AQ69&gt;=zEntry,w2,IF(AND(AQ69&gt;=ExitZ,BL68&gt;0),w2,0)))))</f>
        <v>0</v>
      </c>
      <c r="BM69" s="23" t="n">
        <f aca="false">IF(EMFX_Data!X68&gt;=EMFX_Data!Y68,EMFX_Data!AE69-EMFX_Data!AF69,EMFX_Data!AF69-EMFX_Data!AE69)</f>
        <v>0.0837319503425341</v>
      </c>
      <c r="BN69" s="23" t="n">
        <f aca="false">IF(EMFX_Data!X68&gt;=EMFX_Data!Z68,EMFX_Data!AE69-EMFX_Data!AG69,EMFX_Data!AG69-EMFX_Data!AE69)</f>
        <v>-0.0355693971209121</v>
      </c>
      <c r="BO69" s="23" t="n">
        <f aca="false">IF(EMFX_Data!X68&gt;=EMFX_Data!AA68,EMFX_Data!AE69-EMFX_Data!AH69,EMFX_Data!AH69-EMFX_Data!AE69)</f>
        <v>0.0446020906311755</v>
      </c>
      <c r="BP69" s="23" t="n">
        <f aca="false">IF(EMFX_Data!X68&gt;=EMFX_Data!AB68,EMFX_Data!AE69-EMFX_Data!AI69,EMFX_Data!AI69-EMFX_Data!AE69)</f>
        <v>0.0707351455648269</v>
      </c>
      <c r="BQ69" s="23" t="n">
        <f aca="false">IF(EMFX_Data!X68&gt;=EMFX_Data!AC68,EMFX_Data!AE69-EMFX_Data!AJ69,EMFX_Data!AJ69-EMFX_Data!AE69)</f>
        <v>0.050406011512695</v>
      </c>
      <c r="BR69" s="23" t="n">
        <f aca="false">IF(EMFX_Data!X68&gt;=EMFX_Data!AD68,EMFX_Data!AE69-EMFX_Data!AK69,EMFX_Data!AK69-EMFX_Data!AE69)</f>
        <v>0.0576237572404017</v>
      </c>
      <c r="BS69" s="23" t="n">
        <f aca="false">IF(EMFX_Data!Y68&gt;=EMFX_Data!Z68,EMFX_Data!AF69-EMFX_Data!AG69,EMFX_Data!AG69-EMFX_Data!AF69)</f>
        <v>0.0481625532216221</v>
      </c>
      <c r="BT69" s="23" t="n">
        <f aca="false">IF(EMFX_Data!Y68&gt;=EMFX_Data!AA68,EMFX_Data!AF69-EMFX_Data!AH69,EMFX_Data!AH69-EMFX_Data!AF69)</f>
        <v>0.0391298597113586</v>
      </c>
      <c r="BU69" s="23" t="n">
        <f aca="false">IF(EMFX_Data!Y68&gt;=EMFX_Data!AB68,EMFX_Data!AF69-EMFX_Data!AI69,EMFX_Data!AI69-EMFX_Data!AF69)</f>
        <v>0.0129968047777073</v>
      </c>
      <c r="BV69" s="23" t="n">
        <f aca="false">IF(EMFX_Data!Y68&gt;=EMFX_Data!AC68,EMFX_Data!AF69-EMFX_Data!AJ69,EMFX_Data!AJ69-EMFX_Data!AF69)</f>
        <v>0.0333259388298391</v>
      </c>
      <c r="BW69" s="23" t="n">
        <f aca="false">IF(EMFX_Data!Y68&gt;=EMFX_Data!AD68,EMFX_Data!AF69-EMFX_Data!AK69,EMFX_Data!AK69-EMFX_Data!AF69)</f>
        <v>0.0261081931021325</v>
      </c>
      <c r="BX69" s="23" t="n">
        <f aca="false">IF(EMFX_Data!Z68&gt;=EMFX_Data!AA68,EMFX_Data!AG69-EMFX_Data!AH69,EMFX_Data!AH69-EMFX_Data!AG69)</f>
        <v>0.00903269351026348</v>
      </c>
      <c r="BY69" s="23" t="n">
        <f aca="false">IF(EMFX_Data!Z68&gt;=EMFX_Data!AB68,EMFX_Data!AG69-EMFX_Data!AI69,EMFX_Data!AI69-EMFX_Data!AG69)</f>
        <v>0.0351657484439148</v>
      </c>
      <c r="BZ69" s="23" t="n">
        <f aca="false">IF(EMFX_Data!Z68&gt;=EMFX_Data!AC68,EMFX_Data!AG69-EMFX_Data!AJ69,EMFX_Data!AJ69-EMFX_Data!AG69)</f>
        <v>0.0148366143917829</v>
      </c>
      <c r="CA69" s="23" t="n">
        <f aca="false">IF(EMFX_Data!Z68&gt;=EMFX_Data!AD68,EMFX_Data!AG69-EMFX_Data!AK69,EMFX_Data!AK69-EMFX_Data!AG69)</f>
        <v>0.0220543601194896</v>
      </c>
      <c r="CB69" s="23" t="n">
        <f aca="false">IF(EMFX_Data!AA68&gt;=EMFX_Data!AB68,EMFX_Data!AH69-EMFX_Data!AI69,EMFX_Data!AI69-EMFX_Data!AH69)</f>
        <v>-0.0261330549336514</v>
      </c>
      <c r="CC69" s="23" t="n">
        <f aca="false">IF(EMFX_Data!AA68&gt;=EMFX_Data!AC68,EMFX_Data!AH69-EMFX_Data!AJ69,EMFX_Data!AJ69-EMFX_Data!AH69)</f>
        <v>-0.00580392088151947</v>
      </c>
      <c r="CD69" s="23" t="n">
        <f aca="false">IF(EMFX_Data!AA68&gt;=EMFX_Data!AD68,EMFX_Data!AH69-EMFX_Data!AK69,EMFX_Data!AK69-EMFX_Data!AH69)</f>
        <v>-0.0130216666092261</v>
      </c>
      <c r="CE69" s="23" t="n">
        <f aca="false">IF(EMFX_Data!AB68&gt;=EMFX_Data!AC68,EMFX_Data!AI69-EMFX_Data!AJ69,EMFX_Data!AJ69-EMFX_Data!AI69)</f>
        <v>0.0203291340521319</v>
      </c>
      <c r="CF69" s="23" t="n">
        <f aca="false">IF(EMFX_Data!AB68&gt;=EMFX_Data!AD68,EMFX_Data!AI69-EMFX_Data!AK69,EMFX_Data!AK69-EMFX_Data!AI69)</f>
        <v>0.0131113883244252</v>
      </c>
      <c r="CG69" s="23" t="n">
        <f aca="false">IF(EMFX_Data!AC68&gt;=EMFX_Data!AD68,EMFX_Data!AJ69-EMFX_Data!AK69,EMFX_Data!AK69-EMFX_Data!AJ69)</f>
        <v>0.00721774572770665</v>
      </c>
      <c r="CH69" s="27" t="n">
        <f aca="false">IF(ROW()&lt;4+VolLB,"",STDEV(INDEX($BM:$BM,ROW()-VolLB+1):INDEX($BM:$BM,ROW()))*SQRT(12))</f>
        <v>0.169658706028574</v>
      </c>
      <c r="CI69" s="27" t="n">
        <f aca="false">IF(ROW()&lt;4+VolLB,"",STDEV(INDEX($BN:$BN,ROW()-VolLB+1):INDEX($BN:$BN,ROW()))*SQRT(12))</f>
        <v>0.152365748058304</v>
      </c>
      <c r="CJ69" s="27" t="n">
        <f aca="false">IF(ROW()&lt;4+VolLB,"",STDEV(INDEX($BO:$BO,ROW()-VolLB+1):INDEX($BO:$BO,ROW()))*SQRT(12))</f>
        <v>0.171949003777629</v>
      </c>
      <c r="CK69" s="27" t="n">
        <f aca="false">IF(ROW()&lt;4+VolLB,"",STDEV(INDEX($BP:$BP,ROW()-VolLB+1):INDEX($BP:$BP,ROW()))*SQRT(12))</f>
        <v>0.196744998152697</v>
      </c>
      <c r="CL69" s="27" t="n">
        <f aca="false">IF(ROW()&lt;4+VolLB,"",STDEV(INDEX($BQ:$BQ,ROW()-VolLB+1):INDEX($BQ:$BQ,ROW()))*SQRT(12))</f>
        <v>0.143110863635403</v>
      </c>
      <c r="CM69" s="27" t="n">
        <f aca="false">IF(ROW()&lt;4+VolLB,"",STDEV(INDEX($BR:$BR,ROW()-VolLB+1):INDEX($BR:$BR,ROW()))*SQRT(12))</f>
        <v>0.182412930042148</v>
      </c>
      <c r="CN69" s="27" t="n">
        <f aca="false">IF(ROW()&lt;4+VolLB,"",STDEV(INDEX($BS:$BS,ROW()-VolLB+1):INDEX($BS:$BS,ROW()))*SQRT(12))</f>
        <v>0.192513396406139</v>
      </c>
      <c r="CO69" s="27" t="n">
        <f aca="false">IF(ROW()&lt;4+VolLB,"",STDEV(INDEX($BT:$BT,ROW()-VolLB+1):INDEX($BT:$BT,ROW()))*SQRT(12))</f>
        <v>0.16417264860669</v>
      </c>
      <c r="CP69" s="27" t="n">
        <f aca="false">IF(ROW()&lt;4+VolLB,"",STDEV(INDEX($BU:$BU,ROW()-VolLB+1):INDEX($BU:$BU,ROW()))*SQRT(12))</f>
        <v>0.18855600317472</v>
      </c>
      <c r="CQ69" s="27" t="n">
        <f aca="false">IF(ROW()&lt;4+VolLB,"",STDEV(INDEX($BV:$BV,ROW()-VolLB+1):INDEX($BV:$BV,ROW()))*SQRT(12))</f>
        <v>0.175536511487211</v>
      </c>
      <c r="CR69" s="27" t="n">
        <f aca="false">IF(ROW()&lt;4+VolLB,"",STDEV(INDEX($BW:$BW,ROW()-VolLB+1):INDEX($BW:$BW,ROW()))*SQRT(12))</f>
        <v>0.142976981001952</v>
      </c>
      <c r="CS69" s="27" t="n">
        <f aca="false">IF(ROW()&lt;4+VolLB,"",STDEV(INDEX($BX:$BX,ROW()-VolLB+1):INDEX($BX:$BX,ROW()))*SQRT(12))</f>
        <v>0.188143646374991</v>
      </c>
      <c r="CT69" s="27" t="n">
        <f aca="false">IF(ROW()&lt;4+VolLB,"",STDEV(INDEX($BY:$BY,ROW()-VolLB+1):INDEX($BY:$BY,ROW()))*SQRT(12))</f>
        <v>0.195530315999841</v>
      </c>
      <c r="CU69" s="27" t="n">
        <f aca="false">IF(ROW()&lt;4+VolLB,"",STDEV(INDEX($BZ:$BZ,ROW()-VolLB+1):INDEX($BZ:$BZ,ROW()))*SQRT(12))</f>
        <v>0.186554362700232</v>
      </c>
      <c r="CV69" s="27" t="n">
        <f aca="false">IF(ROW()&lt;4+VolLB,"",STDEV(INDEX($CA:$CA,ROW()-VolLB+1):INDEX($CA:$CA,ROW()))*SQRT(12))</f>
        <v>0.187071778245889</v>
      </c>
      <c r="CW69" s="27" t="n">
        <f aca="false">IF(ROW()&lt;4+VolLB,"",STDEV(INDEX($CB:$CB,ROW()-VolLB+1):INDEX($CB:$CB,ROW()))*SQRT(12))</f>
        <v>0.191112119084569</v>
      </c>
      <c r="CX69" s="27" t="n">
        <f aca="false">IF(ROW()&lt;4+VolLB,"",STDEV(INDEX($CC:$CC,ROW()-VolLB+1):INDEX($CC:$CC,ROW()))*SQRT(12))</f>
        <v>0.205263267946364</v>
      </c>
      <c r="CY69" s="27" t="n">
        <f aca="false">IF(ROW()&lt;4+VolLB,"",STDEV(INDEX($CD:$CD,ROW()-VolLB+1):INDEX($CD:$CD,ROW()))*SQRT(12))</f>
        <v>0.200291863829491</v>
      </c>
      <c r="CZ69" s="27" t="n">
        <f aca="false">IF(ROW()&lt;4+VolLB,"",STDEV(INDEX($CE:$CE,ROW()-VolLB+1):INDEX($CE:$CE,ROW()))*SQRT(12))</f>
        <v>0.185765517685238</v>
      </c>
      <c r="DA69" s="27" t="n">
        <f aca="false">IF(ROW()&lt;4+VolLB,"",STDEV(INDEX($CF:$CF,ROW()-VolLB+1):INDEX($CF:$CF,ROW()))*SQRT(12))</f>
        <v>0.166238443799369</v>
      </c>
      <c r="DB69" s="27" t="n">
        <f aca="false">IF(ROW()&lt;4+VolLB,"",STDEV(INDEX($CG:$CG,ROW()-VolLB+1):INDEX($CG:$CG,ROW()))*SQRT(12))</f>
        <v>0.13082564073257</v>
      </c>
      <c r="DC69" s="26" t="n">
        <f aca="false">IF(OR(AR69=0,CH69="",CH69=0),0,AR69*MIN(MaxScal,TgtVol/CH69))</f>
        <v>0</v>
      </c>
      <c r="DD69" s="26" t="n">
        <f aca="false">IF(OR(AS69=0,CI69="",CI69=0),0,AS69*MIN(MaxScal,TgtVol/CI69))</f>
        <v>0</v>
      </c>
      <c r="DE69" s="26" t="n">
        <f aca="false">IF(OR(AT69=0,CJ69="",CJ69=0),0,AT69*MIN(MaxScal,TgtVol/CJ69))</f>
        <v>0</v>
      </c>
      <c r="DF69" s="26" t="n">
        <f aca="false">IF(OR(AU69=0,CK69="",CK69=0),0,AU69*MIN(MaxScal,TgtVol/CK69))</f>
        <v>0</v>
      </c>
      <c r="DG69" s="26" t="n">
        <f aca="false">IF(OR(AV69=0,CL69="",CL69=0),0,AV69*MIN(MaxScal,TgtVol/CL69))</f>
        <v>0</v>
      </c>
      <c r="DH69" s="26" t="n">
        <f aca="false">IF(OR(AW69=0,CM69="",CM69=0),0,AW69*MIN(MaxScal,TgtVol/CM69))</f>
        <v>0</v>
      </c>
      <c r="DI69" s="26" t="n">
        <f aca="false">IF(OR(AX69=0,CN69="",CN69=0),0,AX69*MIN(MaxScal,TgtVol/CN69))</f>
        <v>0</v>
      </c>
      <c r="DJ69" s="26" t="n">
        <f aca="false">IF(OR(AY69=0,CO69="",CO69=0),0,AY69*MIN(MaxScal,TgtVol/CO69))</f>
        <v>0</v>
      </c>
      <c r="DK69" s="26" t="n">
        <f aca="false">IF(OR(AZ69=0,CP69="",CP69=0),0,AZ69*MIN(MaxScal,TgtVol/CP69))</f>
        <v>0</v>
      </c>
      <c r="DL69" s="26" t="n">
        <f aca="false">IF(OR(BA69=0,CQ69="",CQ69=0),0,BA69*MIN(MaxScal,TgtVol/CQ69))</f>
        <v>0</v>
      </c>
      <c r="DM69" s="26" t="n">
        <f aca="false">IF(OR(BB69=0,CR69="",CR69=0),0,BB69*MIN(MaxScal,TgtVol/CR69))</f>
        <v>0</v>
      </c>
      <c r="DN69" s="26" t="n">
        <f aca="false">IF(OR(BC69=0,CS69="",CS69=0),0,BC69*MIN(MaxScal,TgtVol/CS69))</f>
        <v>0</v>
      </c>
      <c r="DO69" s="26" t="n">
        <f aca="false">IF(OR(BD69=0,CT69="",CT69=0),0,BD69*MIN(MaxScal,TgtVol/CT69))</f>
        <v>0</v>
      </c>
      <c r="DP69" s="26" t="n">
        <f aca="false">IF(OR(BE69=0,CU69="",CU69=0),0,BE69*MIN(MaxScal,TgtVol/CU69))</f>
        <v>0</v>
      </c>
      <c r="DQ69" s="26" t="n">
        <f aca="false">IF(OR(BF69=0,CV69="",CV69=0),0,BF69*MIN(MaxScal,TgtVol/CV69))</f>
        <v>0</v>
      </c>
      <c r="DR69" s="26" t="n">
        <f aca="false">IF(OR(BG69=0,CW69="",CW69=0),0,BG69*MIN(MaxScal,TgtVol/CW69))</f>
        <v>0</v>
      </c>
      <c r="DS69" s="26" t="n">
        <f aca="false">IF(OR(BH69=0,CX69="",CX69=0),0,BH69*MIN(MaxScal,TgtVol/CX69))</f>
        <v>0</v>
      </c>
      <c r="DT69" s="26" t="n">
        <f aca="false">IF(OR(BI69=0,CY69="",CY69=0),0,BI69*MIN(MaxScal,TgtVol/CY69))</f>
        <v>0</v>
      </c>
      <c r="DU69" s="26" t="n">
        <f aca="false">IF(OR(BJ69=0,CZ69="",CZ69=0),0,BJ69*MIN(MaxScal,TgtVol/CZ69))</f>
        <v>0.107662607405364</v>
      </c>
      <c r="DV69" s="26" t="n">
        <f aca="false">IF(OR(BK69=0,DA69="",DA69=0),0,BK69*MIN(MaxScal,TgtVol/DA69))</f>
        <v>0</v>
      </c>
      <c r="DW69" s="26" t="n">
        <f aca="false">IF(OR(BL69=0,DB69="",DB69=0),0,BL69*MIN(MaxScal,TgtVol/DB69))</f>
        <v>0</v>
      </c>
      <c r="DX69" s="28" t="n">
        <f aca="false">IFERROR(DC68*BM69,"")</f>
        <v>0</v>
      </c>
      <c r="DY69" s="28" t="n">
        <f aca="false">IFERROR(DD68*BN69,"")</f>
        <v>-0</v>
      </c>
      <c r="DZ69" s="28" t="n">
        <f aca="false">IFERROR(DE68*BO69,"")</f>
        <v>0</v>
      </c>
      <c r="EA69" s="28" t="n">
        <f aca="false">IFERROR(DF68*BP69,"")</f>
        <v>0.00721220922702513</v>
      </c>
      <c r="EB69" s="28" t="n">
        <f aca="false">IFERROR(DG68*BQ69,"")</f>
        <v>0</v>
      </c>
      <c r="EC69" s="28" t="n">
        <f aca="false">IFERROR(DH68*BR69,"")</f>
        <v>0</v>
      </c>
      <c r="ED69" s="28" t="n">
        <f aca="false">IFERROR(DI68*BS69,"")</f>
        <v>0</v>
      </c>
      <c r="EE69" s="28" t="n">
        <f aca="false">IFERROR(DJ68*BT69,"")</f>
        <v>0</v>
      </c>
      <c r="EF69" s="28" t="n">
        <f aca="false">IFERROR(DK68*BU69,"")</f>
        <v>0</v>
      </c>
      <c r="EG69" s="28" t="n">
        <f aca="false">IFERROR(DL68*BV69,"")</f>
        <v>0</v>
      </c>
      <c r="EH69" s="28" t="n">
        <f aca="false">IFERROR(DM68*BW69,"")</f>
        <v>0</v>
      </c>
      <c r="EI69" s="28" t="n">
        <f aca="false">IFERROR(DN68*BX69,"")</f>
        <v>0</v>
      </c>
      <c r="EJ69" s="28" t="n">
        <f aca="false">IFERROR(DO68*BY69,"")</f>
        <v>0</v>
      </c>
      <c r="EK69" s="28" t="n">
        <f aca="false">IFERROR(DP68*BZ69,"")</f>
        <v>0</v>
      </c>
      <c r="EL69" s="28" t="n">
        <f aca="false">IFERROR(DQ68*CA69,"")</f>
        <v>0</v>
      </c>
      <c r="EM69" s="28" t="n">
        <f aca="false">IFERROR(DR68*CB69,"")</f>
        <v>-0</v>
      </c>
      <c r="EN69" s="28" t="n">
        <f aca="false">IFERROR(DS68*CC69,"")</f>
        <v>-0</v>
      </c>
      <c r="EO69" s="28" t="n">
        <f aca="false">IFERROR(DT68*CD69,"")</f>
        <v>-0</v>
      </c>
      <c r="EP69" s="28" t="n">
        <f aca="false">IFERROR(DU68*CE69,"")</f>
        <v>0.0021856370390708</v>
      </c>
      <c r="EQ69" s="28" t="n">
        <f aca="false">IFERROR(DV68*CF69,"")</f>
        <v>0</v>
      </c>
      <c r="ER69" s="28" t="n">
        <f aca="false">IFERROR(DW68*CG69,"")</f>
        <v>0</v>
      </c>
      <c r="ES69" s="28" t="n">
        <f aca="false">IF(ROW()=4,"",SUM(DX69:ER69))</f>
        <v>0.00939784626609593</v>
      </c>
      <c r="ET69" s="29" t="n">
        <f aca="false">COUNTIF(AR69:BL69,"&gt;0")</f>
        <v>1</v>
      </c>
    </row>
    <row r="70" customFormat="false" ht="15" hidden="false" customHeight="false" outlineLevel="0" collapsed="false">
      <c r="A70" s="19" t="n">
        <v>40025</v>
      </c>
      <c r="B70" s="23" t="n">
        <f aca="false">ABS(EMFX_Data!X70-EMFX_Data!Y70)</f>
        <v>0.156861424752043</v>
      </c>
      <c r="C70" s="23" t="n">
        <f aca="false">ABS(EMFX_Data!X70-EMFX_Data!Z70)</f>
        <v>0.05542754509134</v>
      </c>
      <c r="D70" s="23" t="n">
        <f aca="false">ABS(EMFX_Data!X70-EMFX_Data!AA70)</f>
        <v>0.201704435223653</v>
      </c>
      <c r="E70" s="23" t="n">
        <f aca="false">ABS(EMFX_Data!X70-EMFX_Data!AB70)</f>
        <v>0.141071346795046</v>
      </c>
      <c r="F70" s="23" t="n">
        <f aca="false">ABS(EMFX_Data!X70-EMFX_Data!AC70)</f>
        <v>0.0849267113121668</v>
      </c>
      <c r="G70" s="23" t="n">
        <f aca="false">ABS(EMFX_Data!X70-EMFX_Data!AD70)</f>
        <v>0.0536941641374575</v>
      </c>
      <c r="H70" s="23" t="n">
        <f aca="false">ABS(EMFX_Data!Y70-EMFX_Data!Z70)</f>
        <v>0.212288969843383</v>
      </c>
      <c r="I70" s="23" t="n">
        <f aca="false">ABS(EMFX_Data!Y70-EMFX_Data!AA70)</f>
        <v>0.0448430104716104</v>
      </c>
      <c r="J70" s="23" t="n">
        <f aca="false">ABS(EMFX_Data!Y70-EMFX_Data!AB70)</f>
        <v>0.0157900779569964</v>
      </c>
      <c r="K70" s="23" t="n">
        <f aca="false">ABS(EMFX_Data!Y70-EMFX_Data!AC70)</f>
        <v>0.241788136064209</v>
      </c>
      <c r="L70" s="23" t="n">
        <f aca="false">ABS(EMFX_Data!Y70-EMFX_Data!AD70)</f>
        <v>0.103167260614585</v>
      </c>
      <c r="M70" s="23" t="n">
        <f aca="false">ABS(EMFX_Data!Z70-EMFX_Data!AA70)</f>
        <v>0.257131980314993</v>
      </c>
      <c r="N70" s="23" t="n">
        <f aca="false">ABS(EMFX_Data!Z70-EMFX_Data!AB70)</f>
        <v>0.196498891886386</v>
      </c>
      <c r="O70" s="23" t="n">
        <f aca="false">ABS(EMFX_Data!Z70-EMFX_Data!AC70)</f>
        <v>0.0294991662208268</v>
      </c>
      <c r="P70" s="23" t="n">
        <f aca="false">ABS(EMFX_Data!Z70-EMFX_Data!AD70)</f>
        <v>0.109121709228797</v>
      </c>
      <c r="Q70" s="23" t="n">
        <f aca="false">ABS(EMFX_Data!AA70-EMFX_Data!AB70)</f>
        <v>0.0606330884286068</v>
      </c>
      <c r="R70" s="23" t="n">
        <f aca="false">ABS(EMFX_Data!AA70-EMFX_Data!AC70)</f>
        <v>0.28663114653582</v>
      </c>
      <c r="S70" s="23" t="n">
        <f aca="false">ABS(EMFX_Data!AA70-EMFX_Data!AD70)</f>
        <v>0.148010271086195</v>
      </c>
      <c r="T70" s="23" t="n">
        <f aca="false">ABS(EMFX_Data!AB70-EMFX_Data!AC70)</f>
        <v>0.225998058107213</v>
      </c>
      <c r="U70" s="23" t="n">
        <f aca="false">ABS(EMFX_Data!AB70-EMFX_Data!AD70)</f>
        <v>0.0873771826575887</v>
      </c>
      <c r="V70" s="23" t="n">
        <f aca="false">ABS(EMFX_Data!AC70-EMFX_Data!AD70)</f>
        <v>0.138620875449624</v>
      </c>
      <c r="W70" s="26" t="n">
        <f aca="false">IF(ROW()&lt;4+MinObs-1,"",IFERROR((B70-AVERAGE(B$4:B70))/STDEV(B$4:B70),""))</f>
        <v>0.382679977216471</v>
      </c>
      <c r="X70" s="26" t="n">
        <f aca="false">IF(ROW()&lt;4+MinObs-1,"",IFERROR((C70-AVERAGE(C$4:C70))/STDEV(C$4:C70),""))</f>
        <v>-0.15257092700485</v>
      </c>
      <c r="Y70" s="26" t="n">
        <f aca="false">IF(ROW()&lt;4+MinObs-1,"",IFERROR((D70-AVERAGE(D$4:D70))/STDEV(D$4:D70),""))</f>
        <v>1.19527747316696</v>
      </c>
      <c r="Z70" s="26" t="n">
        <f aca="false">IF(ROW()&lt;4+MinObs-1,"",IFERROR((E70-AVERAGE(E$4:E70))/STDEV(E$4:E70),""))</f>
        <v>1.54284041985236</v>
      </c>
      <c r="AA70" s="26" t="n">
        <f aca="false">IF(ROW()&lt;4+MinObs-1,"",IFERROR((F70-AVERAGE(F$4:F70))/STDEV(F$4:F70),""))</f>
        <v>1.29522739855522</v>
      </c>
      <c r="AB70" s="26" t="n">
        <f aca="false">IF(ROW()&lt;4+MinObs-1,"",IFERROR((G70-AVERAGE(G$4:G70))/STDEV(G$4:G70),""))</f>
        <v>-0.189772930065107</v>
      </c>
      <c r="AC70" s="26" t="n">
        <f aca="false">IF(ROW()&lt;4+MinObs-1,"",IFERROR((H70-AVERAGE(H$4:H70))/STDEV(H$4:H70),""))</f>
        <v>0.439055643757955</v>
      </c>
      <c r="AD70" s="26" t="n">
        <f aca="false">IF(ROW()&lt;4+MinObs-1,"",IFERROR((I70-AVERAGE(I$4:I70))/STDEV(I$4:I70),""))</f>
        <v>-0.720070190458122</v>
      </c>
      <c r="AE70" s="26" t="n">
        <f aca="false">IF(ROW()&lt;4+MinObs-1,"",IFERROR((J70-AVERAGE(J$4:J70))/STDEV(J$4:J70),""))</f>
        <v>-1.06113670496686</v>
      </c>
      <c r="AF70" s="26" t="n">
        <f aca="false">IF(ROW()&lt;4+MinObs-1,"",IFERROR((K70-AVERAGE(K$4:K70))/STDEV(K$4:K70),""))</f>
        <v>1.37198529778061</v>
      </c>
      <c r="AG70" s="26" t="n">
        <f aca="false">IF(ROW()&lt;4+MinObs-1,"",IFERROR((L70-AVERAGE(L$4:L70))/STDEV(L$4:L70),""))</f>
        <v>-0.0979616685675466</v>
      </c>
      <c r="AH70" s="26" t="n">
        <f aca="false">IF(ROW()&lt;4+MinObs-1,"",IFERROR((M70-AVERAGE(M$4:M70))/STDEV(M$4:M70),""))</f>
        <v>1.54405992090597</v>
      </c>
      <c r="AI70" s="26" t="n">
        <f aca="false">IF(ROW()&lt;4+MinObs-1,"",IFERROR((N70-AVERAGE(N$4:N70))/STDEV(N$4:N70),""))</f>
        <v>1.58416718667365</v>
      </c>
      <c r="AJ70" s="26" t="n">
        <f aca="false">IF(ROW()&lt;4+MinObs-1,"",IFERROR((O70-AVERAGE(O$4:O70))/STDEV(O$4:O70),""))</f>
        <v>-0.78943461803476</v>
      </c>
      <c r="AK70" s="26" t="n">
        <f aca="false">IF(ROW()&lt;4+MinObs-1,"",IFERROR((P70-AVERAGE(P$4:P70))/STDEV(P$4:P70),""))</f>
        <v>-0.152074451889576</v>
      </c>
      <c r="AL70" s="26" t="n">
        <f aca="false">IF(ROW()&lt;4+MinObs-1,"",IFERROR((Q70-AVERAGE(Q$4:Q70))/STDEV(Q$4:Q70),""))</f>
        <v>-0.306426064816324</v>
      </c>
      <c r="AM70" s="26" t="n">
        <f aca="false">IF(ROW()&lt;4+MinObs-1,"",IFERROR((R70-AVERAGE(R$4:R70))/STDEV(R$4:R70),""))</f>
        <v>1.95937641438487</v>
      </c>
      <c r="AN70" s="26" t="n">
        <f aca="false">IF(ROW()&lt;4+MinObs-1,"",IFERROR((S70-AVERAGE(S$4:S70))/STDEV(S$4:S70),""))</f>
        <v>-0.00203888720277264</v>
      </c>
      <c r="AO70" s="26" t="n">
        <f aca="false">IF(ROW()&lt;4+MinObs-1,"",IFERROR((T70-AVERAGE(T$4:T70))/STDEV(T$4:T70),""))</f>
        <v>2.84486400394249</v>
      </c>
      <c r="AP70" s="26" t="n">
        <f aca="false">IF(ROW()&lt;4+MinObs-1,"",IFERROR((U70-AVERAGE(U$4:U70))/STDEV(U$4:U70),""))</f>
        <v>-0.113643700594139</v>
      </c>
      <c r="AQ70" s="26" t="n">
        <f aca="false">IF(ROW()&lt;4+MinObs-1,"",IFERROR((V70-AVERAGE(V$4:V70))/STDEV(V$4:V70),""))</f>
        <v>-0.0174041427916902</v>
      </c>
      <c r="AR70" s="26" t="n">
        <f aca="false">IF(W70="",0,IF(W70&gt;=z4,w4,IF(W70&gt;=z3,w3,IF(W70&gt;=zEntry,w2,IF(AND(W70&gt;=ExitZ,AR69&gt;0),w2,0)))))</f>
        <v>0</v>
      </c>
      <c r="AS70" s="26" t="n">
        <f aca="false">IF(X70="",0,IF(X70&gt;=z4,w4,IF(X70&gt;=z3,w3,IF(X70&gt;=zEntry,w2,IF(AND(X70&gt;=ExitZ,AS69&gt;0),w2,0)))))</f>
        <v>0</v>
      </c>
      <c r="AT70" s="26" t="n">
        <f aca="false">IF(Y70="",0,IF(Y70&gt;=z4,w4,IF(Y70&gt;=z3,w3,IF(Y70&gt;=zEntry,w2,IF(AND(Y70&gt;=ExitZ,AT69&gt;0),w2,0)))))</f>
        <v>0</v>
      </c>
      <c r="AU70" s="26" t="n">
        <f aca="false">IF(Z70="",0,IF(Z70&gt;=z4,w4,IF(Z70&gt;=z3,w3,IF(Z70&gt;=zEntry,w2,IF(AND(Z70&gt;=ExitZ,AU69&gt;0),w2,0)))))</f>
        <v>0</v>
      </c>
      <c r="AV70" s="26" t="n">
        <f aca="false">IF(AA70="",0,IF(AA70&gt;=z4,w4,IF(AA70&gt;=z3,w3,IF(AA70&gt;=zEntry,w2,IF(AND(AA70&gt;=ExitZ,AV69&gt;0),w2,0)))))</f>
        <v>0</v>
      </c>
      <c r="AW70" s="26" t="n">
        <f aca="false">IF(AB70="",0,IF(AB70&gt;=z4,w4,IF(AB70&gt;=z3,w3,IF(AB70&gt;=zEntry,w2,IF(AND(AB70&gt;=ExitZ,AW69&gt;0),w2,0)))))</f>
        <v>0</v>
      </c>
      <c r="AX70" s="26" t="n">
        <f aca="false">IF(AC70="",0,IF(AC70&gt;=z4,w4,IF(AC70&gt;=z3,w3,IF(AC70&gt;=zEntry,w2,IF(AND(AC70&gt;=ExitZ,AX69&gt;0),w2,0)))))</f>
        <v>0</v>
      </c>
      <c r="AY70" s="26" t="n">
        <f aca="false">IF(AD70="",0,IF(AD70&gt;=z4,w4,IF(AD70&gt;=z3,w3,IF(AD70&gt;=zEntry,w2,IF(AND(AD70&gt;=ExitZ,AY69&gt;0),w2,0)))))</f>
        <v>0</v>
      </c>
      <c r="AZ70" s="26" t="n">
        <f aca="false">IF(AE70="",0,IF(AE70&gt;=z4,w4,IF(AE70&gt;=z3,w3,IF(AE70&gt;=zEntry,w2,IF(AND(AE70&gt;=ExitZ,AZ69&gt;0),w2,0)))))</f>
        <v>0</v>
      </c>
      <c r="BA70" s="26" t="n">
        <f aca="false">IF(AF70="",0,IF(AF70&gt;=z4,w4,IF(AF70&gt;=z3,w3,IF(AF70&gt;=zEntry,w2,IF(AND(AF70&gt;=ExitZ,BA69&gt;0),w2,0)))))</f>
        <v>0</v>
      </c>
      <c r="BB70" s="26" t="n">
        <f aca="false">IF(AG70="",0,IF(AG70&gt;=z4,w4,IF(AG70&gt;=z3,w3,IF(AG70&gt;=zEntry,w2,IF(AND(AG70&gt;=ExitZ,BB69&gt;0),w2,0)))))</f>
        <v>0</v>
      </c>
      <c r="BC70" s="26" t="n">
        <f aca="false">IF(AH70="",0,IF(AH70&gt;=z4,w4,IF(AH70&gt;=z3,w3,IF(AH70&gt;=zEntry,w2,IF(AND(AH70&gt;=ExitZ,BC69&gt;0),w2,0)))))</f>
        <v>0</v>
      </c>
      <c r="BD70" s="26" t="n">
        <f aca="false">IF(AI70="",0,IF(AI70&gt;=z4,w4,IF(AI70&gt;=z3,w3,IF(AI70&gt;=zEntry,w2,IF(AND(AI70&gt;=ExitZ,BD69&gt;0),w2,0)))))</f>
        <v>0</v>
      </c>
      <c r="BE70" s="26" t="n">
        <f aca="false">IF(AJ70="",0,IF(AJ70&gt;=z4,w4,IF(AJ70&gt;=z3,w3,IF(AJ70&gt;=zEntry,w2,IF(AND(AJ70&gt;=ExitZ,BE69&gt;0),w2,0)))))</f>
        <v>0</v>
      </c>
      <c r="BF70" s="26" t="n">
        <f aca="false">IF(AK70="",0,IF(AK70&gt;=z4,w4,IF(AK70&gt;=z3,w3,IF(AK70&gt;=zEntry,w2,IF(AND(AK70&gt;=ExitZ,BF69&gt;0),w2,0)))))</f>
        <v>0</v>
      </c>
      <c r="BG70" s="26" t="n">
        <f aca="false">IF(AL70="",0,IF(AL70&gt;=z4,w4,IF(AL70&gt;=z3,w3,IF(AL70&gt;=zEntry,w2,IF(AND(AL70&gt;=ExitZ,BG69&gt;0),w2,0)))))</f>
        <v>0</v>
      </c>
      <c r="BH70" s="26" t="n">
        <f aca="false">IF(AM70="",0,IF(AM70&gt;=z4,w4,IF(AM70&gt;=z3,w3,IF(AM70&gt;=zEntry,w2,IF(AND(AM70&gt;=ExitZ,BH69&gt;0),w2,0)))))</f>
        <v>0</v>
      </c>
      <c r="BI70" s="26" t="n">
        <f aca="false">IF(AN70="",0,IF(AN70&gt;=z4,w4,IF(AN70&gt;=z3,w3,IF(AN70&gt;=zEntry,w2,IF(AND(AN70&gt;=ExitZ,BI69&gt;0),w2,0)))))</f>
        <v>0</v>
      </c>
      <c r="BJ70" s="26" t="n">
        <f aca="false">IF(AO70="",0,IF(AO70&gt;=z4,w4,IF(AO70&gt;=z3,w3,IF(AO70&gt;=zEntry,w2,IF(AND(AO70&gt;=ExitZ,BJ69&gt;0),w2,0)))))</f>
        <v>1</v>
      </c>
      <c r="BK70" s="26" t="n">
        <f aca="false">IF(AP70="",0,IF(AP70&gt;=z4,w4,IF(AP70&gt;=z3,w3,IF(AP70&gt;=zEntry,w2,IF(AND(AP70&gt;=ExitZ,BK69&gt;0),w2,0)))))</f>
        <v>0</v>
      </c>
      <c r="BL70" s="26" t="n">
        <f aca="false">IF(AQ70="",0,IF(AQ70&gt;=z4,w4,IF(AQ70&gt;=z3,w3,IF(AQ70&gt;=zEntry,w2,IF(AND(AQ70&gt;=ExitZ,BL69&gt;0),w2,0)))))</f>
        <v>0</v>
      </c>
      <c r="BM70" s="23" t="n">
        <f aca="false">IF(EMFX_Data!X69&gt;=EMFX_Data!Y69,EMFX_Data!AE70-EMFX_Data!AF70,EMFX_Data!AF70-EMFX_Data!AE70)</f>
        <v>0.0445944323895344</v>
      </c>
      <c r="BN70" s="23" t="n">
        <f aca="false">IF(EMFX_Data!X69&gt;=EMFX_Data!Z69,EMFX_Data!AE70-EMFX_Data!AG70,EMFX_Data!AG70-EMFX_Data!AE70)</f>
        <v>-0.0244072677115969</v>
      </c>
      <c r="BO70" s="23" t="n">
        <f aca="false">IF(EMFX_Data!X69&gt;=EMFX_Data!AA69,EMFX_Data!AE70-EMFX_Data!AH70,EMFX_Data!AH70-EMFX_Data!AE70)</f>
        <v>-0.00756417181757549</v>
      </c>
      <c r="BP70" s="23" t="n">
        <f aca="false">IF(EMFX_Data!X69&gt;=EMFX_Data!AB69,EMFX_Data!AE70-EMFX_Data!AI70,EMFX_Data!AI70-EMFX_Data!AE70)</f>
        <v>-0.0177020615370479</v>
      </c>
      <c r="BQ70" s="23" t="n">
        <f aca="false">IF(EMFX_Data!X69&gt;=EMFX_Data!AC69,EMFX_Data!AE70-EMFX_Data!AJ70,EMFX_Data!AJ70-EMFX_Data!AE70)</f>
        <v>-0.0329103488106552</v>
      </c>
      <c r="BR70" s="23" t="n">
        <f aca="false">IF(EMFX_Data!X69&gt;=EMFX_Data!AD69,EMFX_Data!AE70-EMFX_Data!AK70,EMFX_Data!AK70-EMFX_Data!AE70)</f>
        <v>0.00335253264708581</v>
      </c>
      <c r="BS70" s="23" t="n">
        <f aca="false">IF(EMFX_Data!Y69&gt;=EMFX_Data!Z69,EMFX_Data!AF70-EMFX_Data!AG70,EMFX_Data!AG70-EMFX_Data!AF70)</f>
        <v>0.0201871646779375</v>
      </c>
      <c r="BT70" s="23" t="n">
        <f aca="false">IF(EMFX_Data!Y69&gt;=EMFX_Data!AA69,EMFX_Data!AF70-EMFX_Data!AH70,EMFX_Data!AH70-EMFX_Data!AF70)</f>
        <v>0.0521586042071099</v>
      </c>
      <c r="BU70" s="23" t="n">
        <f aca="false">IF(EMFX_Data!Y69&gt;=EMFX_Data!AB69,EMFX_Data!AF70-EMFX_Data!AI70,EMFX_Data!AI70-EMFX_Data!AF70)</f>
        <v>0.0622964939265823</v>
      </c>
      <c r="BV70" s="23" t="n">
        <f aca="false">IF(EMFX_Data!Y69&gt;=EMFX_Data!AC69,EMFX_Data!AF70-EMFX_Data!AJ70,EMFX_Data!AJ70-EMFX_Data!AF70)</f>
        <v>0.0116840835788792</v>
      </c>
      <c r="BW70" s="23" t="n">
        <f aca="false">IF(EMFX_Data!Y69&gt;=EMFX_Data!AD69,EMFX_Data!AF70-EMFX_Data!AK70,EMFX_Data!AK70-EMFX_Data!AF70)</f>
        <v>0.0412418997424486</v>
      </c>
      <c r="BX70" s="23" t="n">
        <f aca="false">IF(EMFX_Data!Z69&gt;=EMFX_Data!AA69,EMFX_Data!AG70-EMFX_Data!AH70,EMFX_Data!AH70-EMFX_Data!AG70)</f>
        <v>-0.0319714395291724</v>
      </c>
      <c r="BY70" s="23" t="n">
        <f aca="false">IF(EMFX_Data!Z69&gt;=EMFX_Data!AB69,EMFX_Data!AG70-EMFX_Data!AI70,EMFX_Data!AI70-EMFX_Data!AG70)</f>
        <v>-0.0421093292486448</v>
      </c>
      <c r="BZ70" s="23" t="n">
        <f aca="false">IF(EMFX_Data!Z69&gt;=EMFX_Data!AC69,EMFX_Data!AG70-EMFX_Data!AJ70,EMFX_Data!AJ70-EMFX_Data!AG70)</f>
        <v>-0.00850308109905829</v>
      </c>
      <c r="CA70" s="23" t="n">
        <f aca="false">IF(EMFX_Data!Z69&gt;=EMFX_Data!AD69,EMFX_Data!AG70-EMFX_Data!AK70,EMFX_Data!AK70-EMFX_Data!AG70)</f>
        <v>-0.0210547350645111</v>
      </c>
      <c r="CB70" s="23" t="n">
        <f aca="false">IF(EMFX_Data!AA69&gt;=EMFX_Data!AB69,EMFX_Data!AH70-EMFX_Data!AI70,EMFX_Data!AI70-EMFX_Data!AH70)</f>
        <v>0.0101378897194724</v>
      </c>
      <c r="CC70" s="23" t="n">
        <f aca="false">IF(EMFX_Data!AA69&gt;=EMFX_Data!AC69,EMFX_Data!AH70-EMFX_Data!AJ70,EMFX_Data!AJ70-EMFX_Data!AH70)</f>
        <v>-0.0404745206282307</v>
      </c>
      <c r="CD70" s="23" t="n">
        <f aca="false">IF(EMFX_Data!AA69&gt;=EMFX_Data!AD69,EMFX_Data!AH70-EMFX_Data!AK70,EMFX_Data!AK70-EMFX_Data!AH70)</f>
        <v>-0.0109167044646613</v>
      </c>
      <c r="CE70" s="23" t="n">
        <f aca="false">IF(EMFX_Data!AB69&gt;=EMFX_Data!AC69,EMFX_Data!AI70-EMFX_Data!AJ70,EMFX_Data!AJ70-EMFX_Data!AI70)</f>
        <v>-0.0506124103477031</v>
      </c>
      <c r="CF70" s="23" t="n">
        <f aca="false">IF(EMFX_Data!AB69&gt;=EMFX_Data!AD69,EMFX_Data!AI70-EMFX_Data!AK70,EMFX_Data!AK70-EMFX_Data!AI70)</f>
        <v>-0.0210545941841337</v>
      </c>
      <c r="CG70" s="23" t="n">
        <f aca="false">IF(EMFX_Data!AC69&gt;=EMFX_Data!AD69,EMFX_Data!AJ70-EMFX_Data!AK70,EMFX_Data!AK70-EMFX_Data!AJ70)</f>
        <v>-0.0295578161635694</v>
      </c>
      <c r="CH70" s="27" t="n">
        <f aca="false">IF(ROW()&lt;4+VolLB,"",STDEV(INDEX($BM:$BM,ROW()-VolLB+1):INDEX($BM:$BM,ROW()))*SQRT(12))</f>
        <v>0.171274947113119</v>
      </c>
      <c r="CI70" s="27" t="n">
        <f aca="false">IF(ROW()&lt;4+VolLB,"",STDEV(INDEX($BN:$BN,ROW()-VolLB+1):INDEX($BN:$BN,ROW()))*SQRT(12))</f>
        <v>0.153449715023035</v>
      </c>
      <c r="CJ70" s="27" t="n">
        <f aca="false">IF(ROW()&lt;4+VolLB,"",STDEV(INDEX($BO:$BO,ROW()-VolLB+1):INDEX($BO:$BO,ROW()))*SQRT(12))</f>
        <v>0.171219452624283</v>
      </c>
      <c r="CK70" s="27" t="n">
        <f aca="false">IF(ROW()&lt;4+VolLB,"",STDEV(INDEX($BP:$BP,ROW()-VolLB+1):INDEX($BP:$BP,ROW()))*SQRT(12))</f>
        <v>0.194296853491079</v>
      </c>
      <c r="CL70" s="27" t="n">
        <f aca="false">IF(ROW()&lt;4+VolLB,"",STDEV(INDEX($BQ:$BQ,ROW()-VolLB+1):INDEX($BQ:$BQ,ROW()))*SQRT(12))</f>
        <v>0.141188408506486</v>
      </c>
      <c r="CM70" s="27" t="n">
        <f aca="false">IF(ROW()&lt;4+VolLB,"",STDEV(INDEX($BR:$BR,ROW()-VolLB+1):INDEX($BR:$BR,ROW()))*SQRT(12))</f>
        <v>0.182004281452319</v>
      </c>
      <c r="CN70" s="27" t="n">
        <f aca="false">IF(ROW()&lt;4+VolLB,"",STDEV(INDEX($BS:$BS,ROW()-VolLB+1):INDEX($BS:$BS,ROW()))*SQRT(12))</f>
        <v>0.192315999569118</v>
      </c>
      <c r="CO70" s="27" t="n">
        <f aca="false">IF(ROW()&lt;4+VolLB,"",STDEV(INDEX($BT:$BT,ROW()-VolLB+1):INDEX($BT:$BT,ROW()))*SQRT(12))</f>
        <v>0.165192921191712</v>
      </c>
      <c r="CP70" s="27" t="n">
        <f aca="false">IF(ROW()&lt;4+VolLB,"",STDEV(INDEX($BU:$BU,ROW()-VolLB+1):INDEX($BU:$BU,ROW()))*SQRT(12))</f>
        <v>0.188591923942994</v>
      </c>
      <c r="CQ70" s="27" t="n">
        <f aca="false">IF(ROW()&lt;4+VolLB,"",STDEV(INDEX($BV:$BV,ROW()-VolLB+1):INDEX($BV:$BV,ROW()))*SQRT(12))</f>
        <v>0.174583671566315</v>
      </c>
      <c r="CR70" s="27" t="n">
        <f aca="false">IF(ROW()&lt;4+VolLB,"",STDEV(INDEX($BW:$BW,ROW()-VolLB+1):INDEX($BW:$BW,ROW()))*SQRT(12))</f>
        <v>0.144668764715425</v>
      </c>
      <c r="CS70" s="27" t="n">
        <f aca="false">IF(ROW()&lt;4+VolLB,"",STDEV(INDEX($BX:$BX,ROW()-VolLB+1):INDEX($BX:$BX,ROW()))*SQRT(12))</f>
        <v>0.188980165655749</v>
      </c>
      <c r="CT70" s="27" t="n">
        <f aca="false">IF(ROW()&lt;4+VolLB,"",STDEV(INDEX($BY:$BY,ROW()-VolLB+1):INDEX($BY:$BY,ROW()))*SQRT(12))</f>
        <v>0.196068498015083</v>
      </c>
      <c r="CU70" s="27" t="n">
        <f aca="false">IF(ROW()&lt;4+VolLB,"",STDEV(INDEX($BZ:$BZ,ROW()-VolLB+1):INDEX($BZ:$BZ,ROW()))*SQRT(12))</f>
        <v>0.183557169451736</v>
      </c>
      <c r="CV70" s="27" t="n">
        <f aca="false">IF(ROW()&lt;4+VolLB,"",STDEV(INDEX($CA:$CA,ROW()-VolLB+1):INDEX($CA:$CA,ROW()))*SQRT(12))</f>
        <v>0.186656828101735</v>
      </c>
      <c r="CW70" s="27" t="n">
        <f aca="false">IF(ROW()&lt;4+VolLB,"",STDEV(INDEX($CB:$CB,ROW()-VolLB+1):INDEX($CB:$CB,ROW()))*SQRT(12))</f>
        <v>0.191143352447538</v>
      </c>
      <c r="CX70" s="27" t="n">
        <f aca="false">IF(ROW()&lt;4+VolLB,"",STDEV(INDEX($CC:$CC,ROW()-VolLB+1):INDEX($CC:$CC,ROW()))*SQRT(12))</f>
        <v>0.201228400133189</v>
      </c>
      <c r="CY70" s="27" t="n">
        <f aca="false">IF(ROW()&lt;4+VolLB,"",STDEV(INDEX($CD:$CD,ROW()-VolLB+1):INDEX($CD:$CD,ROW()))*SQRT(12))</f>
        <v>0.199472548010444</v>
      </c>
      <c r="CZ70" s="27" t="n">
        <f aca="false">IF(ROW()&lt;4+VolLB,"",STDEV(INDEX($CE:$CE,ROW()-VolLB+1):INDEX($CE:$CE,ROW()))*SQRT(12))</f>
        <v>0.177991149052468</v>
      </c>
      <c r="DA70" s="27" t="n">
        <f aca="false">IF(ROW()&lt;4+VolLB,"",STDEV(INDEX($CF:$CF,ROW()-VolLB+1):INDEX($CF:$CF,ROW()))*SQRT(12))</f>
        <v>0.16155065335816</v>
      </c>
      <c r="DB70" s="27" t="n">
        <f aca="false">IF(ROW()&lt;4+VolLB,"",STDEV(INDEX($CG:$CG,ROW()-VolLB+1):INDEX($CG:$CG,ROW()))*SQRT(12))</f>
        <v>0.131315572386214</v>
      </c>
      <c r="DC70" s="26" t="n">
        <f aca="false">IF(OR(AR70=0,CH70="",CH70=0),0,AR70*MIN(MaxScal,TgtVol/CH70))</f>
        <v>0</v>
      </c>
      <c r="DD70" s="26" t="n">
        <f aca="false">IF(OR(AS70=0,CI70="",CI70=0),0,AS70*MIN(MaxScal,TgtVol/CI70))</f>
        <v>0</v>
      </c>
      <c r="DE70" s="26" t="n">
        <f aca="false">IF(OR(AT70=0,CJ70="",CJ70=0),0,AT70*MIN(MaxScal,TgtVol/CJ70))</f>
        <v>0</v>
      </c>
      <c r="DF70" s="26" t="n">
        <f aca="false">IF(OR(AU70=0,CK70="",CK70=0),0,AU70*MIN(MaxScal,TgtVol/CK70))</f>
        <v>0</v>
      </c>
      <c r="DG70" s="26" t="n">
        <f aca="false">IF(OR(AV70=0,CL70="",CL70=0),0,AV70*MIN(MaxScal,TgtVol/CL70))</f>
        <v>0</v>
      </c>
      <c r="DH70" s="26" t="n">
        <f aca="false">IF(OR(AW70=0,CM70="",CM70=0),0,AW70*MIN(MaxScal,TgtVol/CM70))</f>
        <v>0</v>
      </c>
      <c r="DI70" s="26" t="n">
        <f aca="false">IF(OR(AX70=0,CN70="",CN70=0),0,AX70*MIN(MaxScal,TgtVol/CN70))</f>
        <v>0</v>
      </c>
      <c r="DJ70" s="26" t="n">
        <f aca="false">IF(OR(AY70=0,CO70="",CO70=0),0,AY70*MIN(MaxScal,TgtVol/CO70))</f>
        <v>0</v>
      </c>
      <c r="DK70" s="26" t="n">
        <f aca="false">IF(OR(AZ70=0,CP70="",CP70=0),0,AZ70*MIN(MaxScal,TgtVol/CP70))</f>
        <v>0</v>
      </c>
      <c r="DL70" s="26" t="n">
        <f aca="false">IF(OR(BA70=0,CQ70="",CQ70=0),0,BA70*MIN(MaxScal,TgtVol/CQ70))</f>
        <v>0</v>
      </c>
      <c r="DM70" s="26" t="n">
        <f aca="false">IF(OR(BB70=0,CR70="",CR70=0),0,BB70*MIN(MaxScal,TgtVol/CR70))</f>
        <v>0</v>
      </c>
      <c r="DN70" s="26" t="n">
        <f aca="false">IF(OR(BC70=0,CS70="",CS70=0),0,BC70*MIN(MaxScal,TgtVol/CS70))</f>
        <v>0</v>
      </c>
      <c r="DO70" s="26" t="n">
        <f aca="false">IF(OR(BD70=0,CT70="",CT70=0),0,BD70*MIN(MaxScal,TgtVol/CT70))</f>
        <v>0</v>
      </c>
      <c r="DP70" s="26" t="n">
        <f aca="false">IF(OR(BE70=0,CU70="",CU70=0),0,BE70*MIN(MaxScal,TgtVol/CU70))</f>
        <v>0</v>
      </c>
      <c r="DQ70" s="26" t="n">
        <f aca="false">IF(OR(BF70=0,CV70="",CV70=0),0,BF70*MIN(MaxScal,TgtVol/CV70))</f>
        <v>0</v>
      </c>
      <c r="DR70" s="26" t="n">
        <f aca="false">IF(OR(BG70=0,CW70="",CW70=0),0,BG70*MIN(MaxScal,TgtVol/CW70))</f>
        <v>0</v>
      </c>
      <c r="DS70" s="26" t="n">
        <f aca="false">IF(OR(BH70=0,CX70="",CX70=0),0,BH70*MIN(MaxScal,TgtVol/CX70))</f>
        <v>0</v>
      </c>
      <c r="DT70" s="26" t="n">
        <f aca="false">IF(OR(BI70=0,CY70="",CY70=0),0,BI70*MIN(MaxScal,TgtVol/CY70))</f>
        <v>0</v>
      </c>
      <c r="DU70" s="26" t="n">
        <f aca="false">IF(OR(BJ70=0,CZ70="",CZ70=0),0,BJ70*MIN(MaxScal,TgtVol/CZ70))</f>
        <v>0.112365137853593</v>
      </c>
      <c r="DV70" s="26" t="n">
        <f aca="false">IF(OR(BK70=0,DA70="",DA70=0),0,BK70*MIN(MaxScal,TgtVol/DA70))</f>
        <v>0</v>
      </c>
      <c r="DW70" s="26" t="n">
        <f aca="false">IF(OR(BL70=0,DB70="",DB70=0),0,BL70*MIN(MaxScal,TgtVol/DB70))</f>
        <v>0</v>
      </c>
      <c r="DX70" s="28" t="n">
        <f aca="false">IFERROR(DC69*BM70,"")</f>
        <v>0</v>
      </c>
      <c r="DY70" s="28" t="n">
        <f aca="false">IFERROR(DD69*BN70,"")</f>
        <v>-0</v>
      </c>
      <c r="DZ70" s="28" t="n">
        <f aca="false">IFERROR(DE69*BO70,"")</f>
        <v>-0</v>
      </c>
      <c r="EA70" s="28" t="n">
        <f aca="false">IFERROR(DF69*BP70,"")</f>
        <v>-0</v>
      </c>
      <c r="EB70" s="28" t="n">
        <f aca="false">IFERROR(DG69*BQ70,"")</f>
        <v>-0</v>
      </c>
      <c r="EC70" s="28" t="n">
        <f aca="false">IFERROR(DH69*BR70,"")</f>
        <v>0</v>
      </c>
      <c r="ED70" s="28" t="n">
        <f aca="false">IFERROR(DI69*BS70,"")</f>
        <v>0</v>
      </c>
      <c r="EE70" s="28" t="n">
        <f aca="false">IFERROR(DJ69*BT70,"")</f>
        <v>0</v>
      </c>
      <c r="EF70" s="28" t="n">
        <f aca="false">IFERROR(DK69*BU70,"")</f>
        <v>0</v>
      </c>
      <c r="EG70" s="28" t="n">
        <f aca="false">IFERROR(DL69*BV70,"")</f>
        <v>0</v>
      </c>
      <c r="EH70" s="28" t="n">
        <f aca="false">IFERROR(DM69*BW70,"")</f>
        <v>0</v>
      </c>
      <c r="EI70" s="28" t="n">
        <f aca="false">IFERROR(DN69*BX70,"")</f>
        <v>-0</v>
      </c>
      <c r="EJ70" s="28" t="n">
        <f aca="false">IFERROR(DO69*BY70,"")</f>
        <v>-0</v>
      </c>
      <c r="EK70" s="28" t="n">
        <f aca="false">IFERROR(DP69*BZ70,"")</f>
        <v>-0</v>
      </c>
      <c r="EL70" s="28" t="n">
        <f aca="false">IFERROR(DQ69*CA70,"")</f>
        <v>-0</v>
      </c>
      <c r="EM70" s="28" t="n">
        <f aca="false">IFERROR(DR69*CB70,"")</f>
        <v>0</v>
      </c>
      <c r="EN70" s="28" t="n">
        <f aca="false">IFERROR(DS69*CC70,"")</f>
        <v>-0</v>
      </c>
      <c r="EO70" s="28" t="n">
        <f aca="false">IFERROR(DT69*CD70,"")</f>
        <v>-0</v>
      </c>
      <c r="EP70" s="28" t="n">
        <f aca="false">IFERROR(DU69*CE70,"")</f>
        <v>-0.00544906406510394</v>
      </c>
      <c r="EQ70" s="28" t="n">
        <f aca="false">IFERROR(DV69*CF70,"")</f>
        <v>-0</v>
      </c>
      <c r="ER70" s="28" t="n">
        <f aca="false">IFERROR(DW69*CG70,"")</f>
        <v>-0</v>
      </c>
      <c r="ES70" s="28" t="n">
        <f aca="false">IF(ROW()=4,"",SUM(DX70:ER70))</f>
        <v>-0.00544906406510394</v>
      </c>
      <c r="ET70" s="29" t="n">
        <f aca="false">COUNTIF(AR70:BL70,"&gt;0")</f>
        <v>1</v>
      </c>
    </row>
    <row r="71" customFormat="false" ht="15" hidden="false" customHeight="false" outlineLevel="0" collapsed="false">
      <c r="A71" s="19" t="n">
        <v>40056</v>
      </c>
      <c r="B71" s="23" t="n">
        <f aca="false">ABS(EMFX_Data!X71-EMFX_Data!Y71)</f>
        <v>0.119503451840832</v>
      </c>
      <c r="C71" s="23" t="n">
        <f aca="false">ABS(EMFX_Data!X71-EMFX_Data!Z71)</f>
        <v>0.066381065982343</v>
      </c>
      <c r="D71" s="23" t="n">
        <f aca="false">ABS(EMFX_Data!X71-EMFX_Data!AA71)</f>
        <v>0.190345649139477</v>
      </c>
      <c r="E71" s="23" t="n">
        <f aca="false">ABS(EMFX_Data!X71-EMFX_Data!AB71)</f>
        <v>0.131717229593975</v>
      </c>
      <c r="F71" s="23" t="n">
        <f aca="false">ABS(EMFX_Data!X71-EMFX_Data!AC71)</f>
        <v>0.0656078064986128</v>
      </c>
      <c r="G71" s="23" t="n">
        <f aca="false">ABS(EMFX_Data!X71-EMFX_Data!AD71)</f>
        <v>0.0619112839209102</v>
      </c>
      <c r="H71" s="23" t="n">
        <f aca="false">ABS(EMFX_Data!Y71-EMFX_Data!Z71)</f>
        <v>0.185884517823175</v>
      </c>
      <c r="I71" s="23" t="n">
        <f aca="false">ABS(EMFX_Data!Y71-EMFX_Data!AA71)</f>
        <v>0.0708421972986448</v>
      </c>
      <c r="J71" s="23" t="n">
        <f aca="false">ABS(EMFX_Data!Y71-EMFX_Data!AB71)</f>
        <v>0.0122137777531428</v>
      </c>
      <c r="K71" s="23" t="n">
        <f aca="false">ABS(EMFX_Data!Y71-EMFX_Data!AC71)</f>
        <v>0.185111258339445</v>
      </c>
      <c r="L71" s="23" t="n">
        <f aca="false">ABS(EMFX_Data!Y71-EMFX_Data!AD71)</f>
        <v>0.0575921679199221</v>
      </c>
      <c r="M71" s="23" t="n">
        <f aca="false">ABS(EMFX_Data!Z71-EMFX_Data!AA71)</f>
        <v>0.25672671512182</v>
      </c>
      <c r="N71" s="23" t="n">
        <f aca="false">ABS(EMFX_Data!Z71-EMFX_Data!AB71)</f>
        <v>0.198098295576318</v>
      </c>
      <c r="O71" s="23" t="n">
        <f aca="false">ABS(EMFX_Data!Z71-EMFX_Data!AC71)</f>
        <v>0.000773259483730193</v>
      </c>
      <c r="P71" s="23" t="n">
        <f aca="false">ABS(EMFX_Data!Z71-EMFX_Data!AD71)</f>
        <v>0.128292349903253</v>
      </c>
      <c r="Q71" s="23" t="n">
        <f aca="false">ABS(EMFX_Data!AA71-EMFX_Data!AB71)</f>
        <v>0.058628419545502</v>
      </c>
      <c r="R71" s="23" t="n">
        <f aca="false">ABS(EMFX_Data!AA71-EMFX_Data!AC71)</f>
        <v>0.25595345563809</v>
      </c>
      <c r="S71" s="23" t="n">
        <f aca="false">ABS(EMFX_Data!AA71-EMFX_Data!AD71)</f>
        <v>0.128434365218567</v>
      </c>
      <c r="T71" s="23" t="n">
        <f aca="false">ABS(EMFX_Data!AB71-EMFX_Data!AC71)</f>
        <v>0.197325036092588</v>
      </c>
      <c r="U71" s="23" t="n">
        <f aca="false">ABS(EMFX_Data!AB71-EMFX_Data!AD71)</f>
        <v>0.0698059456730649</v>
      </c>
      <c r="V71" s="23" t="n">
        <f aca="false">ABS(EMFX_Data!AC71-EMFX_Data!AD71)</f>
        <v>0.127519090419523</v>
      </c>
      <c r="W71" s="26" t="n">
        <f aca="false">IF(ROW()&lt;4+MinObs-1,"",IFERROR((B71-AVERAGE(B$4:B71))/STDEV(B$4:B71),""))</f>
        <v>0.0211426422164251</v>
      </c>
      <c r="X71" s="26" t="n">
        <f aca="false">IF(ROW()&lt;4+MinObs-1,"",IFERROR((C71-AVERAGE(C$4:C71))/STDEV(C$4:C71),""))</f>
        <v>0.0640065598111318</v>
      </c>
      <c r="Y71" s="26" t="n">
        <f aca="false">IF(ROW()&lt;4+MinObs-1,"",IFERROR((D71-AVERAGE(D$4:D71))/STDEV(D$4:D71),""))</f>
        <v>1.03968887463646</v>
      </c>
      <c r="Z71" s="26" t="n">
        <f aca="false">IF(ROW()&lt;4+MinObs-1,"",IFERROR((E71-AVERAGE(E$4:E71))/STDEV(E$4:E71),""))</f>
        <v>1.33346415086477</v>
      </c>
      <c r="AA71" s="26" t="n">
        <f aca="false">IF(ROW()&lt;4+MinObs-1,"",IFERROR((F71-AVERAGE(F$4:F71))/STDEV(F$4:F71),""))</f>
        <v>0.720583079010474</v>
      </c>
      <c r="AB71" s="26" t="n">
        <f aca="false">IF(ROW()&lt;4+MinObs-1,"",IFERROR((G71-AVERAGE(G$4:G71))/STDEV(G$4:G71),""))</f>
        <v>-0.170997040802691</v>
      </c>
      <c r="AC71" s="26" t="n">
        <f aca="false">IF(ROW()&lt;4+MinObs-1,"",IFERROR((H71-AVERAGE(H$4:H71))/STDEV(H$4:H71),""))</f>
        <v>0.261015862304707</v>
      </c>
      <c r="AD71" s="26" t="n">
        <f aca="false">IF(ROW()&lt;4+MinObs-1,"",IFERROR((I71-AVERAGE(I$4:I71))/STDEV(I$4:I71),""))</f>
        <v>-0.381340791285827</v>
      </c>
      <c r="AE71" s="26" t="n">
        <f aca="false">IF(ROW()&lt;4+MinObs-1,"",IFERROR((J71-AVERAGE(J$4:J71))/STDEV(J$4:J71),""))</f>
        <v>-1.08541125800637</v>
      </c>
      <c r="AF71" s="26" t="n">
        <f aca="false">IF(ROW()&lt;4+MinObs-1,"",IFERROR((K71-AVERAGE(K$4:K71))/STDEV(K$4:K71),""))</f>
        <v>0.714649172861282</v>
      </c>
      <c r="AG71" s="26" t="n">
        <f aca="false">IF(ROW()&lt;4+MinObs-1,"",IFERROR((L71-AVERAGE(L$4:L71))/STDEV(L$4:L71),""))</f>
        <v>-0.193291011196917</v>
      </c>
      <c r="AH71" s="26" t="n">
        <f aca="false">IF(ROW()&lt;4+MinObs-1,"",IFERROR((M71-AVERAGE(M$4:M71))/STDEV(M$4:M71),""))</f>
        <v>1.50209723290052</v>
      </c>
      <c r="AI71" s="26" t="n">
        <f aca="false">IF(ROW()&lt;4+MinObs-1,"",IFERROR((N71-AVERAGE(N$4:N71))/STDEV(N$4:N71),""))</f>
        <v>1.56492062443332</v>
      </c>
      <c r="AJ71" s="26" t="n">
        <f aca="false">IF(ROW()&lt;4+MinObs-1,"",IFERROR((O71-AVERAGE(O$4:O71))/STDEV(O$4:O71),""))</f>
        <v>-1.20224571108458</v>
      </c>
      <c r="AK71" s="26" t="n">
        <f aca="false">IF(ROW()&lt;4+MinObs-1,"",IFERROR((P71-AVERAGE(P$4:P71))/STDEV(P$4:P71),""))</f>
        <v>-0.110467955170345</v>
      </c>
      <c r="AL71" s="26" t="n">
        <f aca="false">IF(ROW()&lt;4+MinObs-1,"",IFERROR((Q71-AVERAGE(Q$4:Q71))/STDEV(Q$4:Q71),""))</f>
        <v>-0.335141709363626</v>
      </c>
      <c r="AM71" s="26" t="n">
        <f aca="false">IF(ROW()&lt;4+MinObs-1,"",IFERROR((R71-AVERAGE(R$4:R71))/STDEV(R$4:R71),""))</f>
        <v>1.55081040803648</v>
      </c>
      <c r="AN71" s="26" t="n">
        <f aca="false">IF(ROW()&lt;4+MinObs-1,"",IFERROR((S71-AVERAGE(S$4:S71))/STDEV(S$4:S71),""))</f>
        <v>-0.0432889053365756</v>
      </c>
      <c r="AO71" s="26" t="n">
        <f aca="false">IF(ROW()&lt;4+MinObs-1,"",IFERROR((T71-AVERAGE(T$4:T71))/STDEV(T$4:T71),""))</f>
        <v>2.2267258286772</v>
      </c>
      <c r="AP71" s="26" t="n">
        <f aca="false">IF(ROW()&lt;4+MinObs-1,"",IFERROR((U71-AVERAGE(U$4:U71))/STDEV(U$4:U71),""))</f>
        <v>-0.149857957718241</v>
      </c>
      <c r="AQ71" s="26" t="n">
        <f aca="false">IF(ROW()&lt;4+MinObs-1,"",IFERROR((V71-AVERAGE(V$4:V71))/STDEV(V$4:V71),""))</f>
        <v>-0.0407165771934815</v>
      </c>
      <c r="AR71" s="26" t="n">
        <f aca="false">IF(W71="",0,IF(W71&gt;=z4,w4,IF(W71&gt;=z3,w3,IF(W71&gt;=zEntry,w2,IF(AND(W71&gt;=ExitZ,AR70&gt;0),w2,0)))))</f>
        <v>0</v>
      </c>
      <c r="AS71" s="26" t="n">
        <f aca="false">IF(X71="",0,IF(X71&gt;=z4,w4,IF(X71&gt;=z3,w3,IF(X71&gt;=zEntry,w2,IF(AND(X71&gt;=ExitZ,AS70&gt;0),w2,0)))))</f>
        <v>0</v>
      </c>
      <c r="AT71" s="26" t="n">
        <f aca="false">IF(Y71="",0,IF(Y71&gt;=z4,w4,IF(Y71&gt;=z3,w3,IF(Y71&gt;=zEntry,w2,IF(AND(Y71&gt;=ExitZ,AT70&gt;0),w2,0)))))</f>
        <v>0</v>
      </c>
      <c r="AU71" s="26" t="n">
        <f aca="false">IF(Z71="",0,IF(Z71&gt;=z4,w4,IF(Z71&gt;=z3,w3,IF(Z71&gt;=zEntry,w2,IF(AND(Z71&gt;=ExitZ,AU70&gt;0),w2,0)))))</f>
        <v>0</v>
      </c>
      <c r="AV71" s="26" t="n">
        <f aca="false">IF(AA71="",0,IF(AA71&gt;=z4,w4,IF(AA71&gt;=z3,w3,IF(AA71&gt;=zEntry,w2,IF(AND(AA71&gt;=ExitZ,AV70&gt;0),w2,0)))))</f>
        <v>0</v>
      </c>
      <c r="AW71" s="26" t="n">
        <f aca="false">IF(AB71="",0,IF(AB71&gt;=z4,w4,IF(AB71&gt;=z3,w3,IF(AB71&gt;=zEntry,w2,IF(AND(AB71&gt;=ExitZ,AW70&gt;0),w2,0)))))</f>
        <v>0</v>
      </c>
      <c r="AX71" s="26" t="n">
        <f aca="false">IF(AC71="",0,IF(AC71&gt;=z4,w4,IF(AC71&gt;=z3,w3,IF(AC71&gt;=zEntry,w2,IF(AND(AC71&gt;=ExitZ,AX70&gt;0),w2,0)))))</f>
        <v>0</v>
      </c>
      <c r="AY71" s="26" t="n">
        <f aca="false">IF(AD71="",0,IF(AD71&gt;=z4,w4,IF(AD71&gt;=z3,w3,IF(AD71&gt;=zEntry,w2,IF(AND(AD71&gt;=ExitZ,AY70&gt;0),w2,0)))))</f>
        <v>0</v>
      </c>
      <c r="AZ71" s="26" t="n">
        <f aca="false">IF(AE71="",0,IF(AE71&gt;=z4,w4,IF(AE71&gt;=z3,w3,IF(AE71&gt;=zEntry,w2,IF(AND(AE71&gt;=ExitZ,AZ70&gt;0),w2,0)))))</f>
        <v>0</v>
      </c>
      <c r="BA71" s="26" t="n">
        <f aca="false">IF(AF71="",0,IF(AF71&gt;=z4,w4,IF(AF71&gt;=z3,w3,IF(AF71&gt;=zEntry,w2,IF(AND(AF71&gt;=ExitZ,BA70&gt;0),w2,0)))))</f>
        <v>0</v>
      </c>
      <c r="BB71" s="26" t="n">
        <f aca="false">IF(AG71="",0,IF(AG71&gt;=z4,w4,IF(AG71&gt;=z3,w3,IF(AG71&gt;=zEntry,w2,IF(AND(AG71&gt;=ExitZ,BB70&gt;0),w2,0)))))</f>
        <v>0</v>
      </c>
      <c r="BC71" s="26" t="n">
        <f aca="false">IF(AH71="",0,IF(AH71&gt;=z4,w4,IF(AH71&gt;=z3,w3,IF(AH71&gt;=zEntry,w2,IF(AND(AH71&gt;=ExitZ,BC70&gt;0),w2,0)))))</f>
        <v>0</v>
      </c>
      <c r="BD71" s="26" t="n">
        <f aca="false">IF(AI71="",0,IF(AI71&gt;=z4,w4,IF(AI71&gt;=z3,w3,IF(AI71&gt;=zEntry,w2,IF(AND(AI71&gt;=ExitZ,BD70&gt;0),w2,0)))))</f>
        <v>0</v>
      </c>
      <c r="BE71" s="26" t="n">
        <f aca="false">IF(AJ71="",0,IF(AJ71&gt;=z4,w4,IF(AJ71&gt;=z3,w3,IF(AJ71&gt;=zEntry,w2,IF(AND(AJ71&gt;=ExitZ,BE70&gt;0),w2,0)))))</f>
        <v>0</v>
      </c>
      <c r="BF71" s="26" t="n">
        <f aca="false">IF(AK71="",0,IF(AK71&gt;=z4,w4,IF(AK71&gt;=z3,w3,IF(AK71&gt;=zEntry,w2,IF(AND(AK71&gt;=ExitZ,BF70&gt;0),w2,0)))))</f>
        <v>0</v>
      </c>
      <c r="BG71" s="26" t="n">
        <f aca="false">IF(AL71="",0,IF(AL71&gt;=z4,w4,IF(AL71&gt;=z3,w3,IF(AL71&gt;=zEntry,w2,IF(AND(AL71&gt;=ExitZ,BG70&gt;0),w2,0)))))</f>
        <v>0</v>
      </c>
      <c r="BH71" s="26" t="n">
        <f aca="false">IF(AM71="",0,IF(AM71&gt;=z4,w4,IF(AM71&gt;=z3,w3,IF(AM71&gt;=zEntry,w2,IF(AND(AM71&gt;=ExitZ,BH70&gt;0),w2,0)))))</f>
        <v>0</v>
      </c>
      <c r="BI71" s="26" t="n">
        <f aca="false">IF(AN71="",0,IF(AN71&gt;=z4,w4,IF(AN71&gt;=z3,w3,IF(AN71&gt;=zEntry,w2,IF(AND(AN71&gt;=ExitZ,BI70&gt;0),w2,0)))))</f>
        <v>0</v>
      </c>
      <c r="BJ71" s="26" t="n">
        <f aca="false">IF(AO71="",0,IF(AO71&gt;=z4,w4,IF(AO71&gt;=z3,w3,IF(AO71&gt;=zEntry,w2,IF(AND(AO71&gt;=ExitZ,BJ70&gt;0),w2,0)))))</f>
        <v>1</v>
      </c>
      <c r="BK71" s="26" t="n">
        <f aca="false">IF(AP71="",0,IF(AP71&gt;=z4,w4,IF(AP71&gt;=z3,w3,IF(AP71&gt;=zEntry,w2,IF(AND(AP71&gt;=ExitZ,BK70&gt;0),w2,0)))))</f>
        <v>0</v>
      </c>
      <c r="BL71" s="26" t="n">
        <f aca="false">IF(AQ71="",0,IF(AQ71&gt;=z4,w4,IF(AQ71&gt;=z3,w3,IF(AQ71&gt;=zEntry,w2,IF(AND(AQ71&gt;=ExitZ,BL70&gt;0),w2,0)))))</f>
        <v>0</v>
      </c>
      <c r="BM71" s="23" t="n">
        <f aca="false">IF(EMFX_Data!X70&gt;=EMFX_Data!Y70,EMFX_Data!AE71-EMFX_Data!AF71,EMFX_Data!AF71-EMFX_Data!AE71)</f>
        <v>0.0351673136306517</v>
      </c>
      <c r="BN71" s="23" t="n">
        <f aca="false">IF(EMFX_Data!X70&gt;=EMFX_Data!Z70,EMFX_Data!AE71-EMFX_Data!AG71,EMFX_Data!AG71-EMFX_Data!AE71)</f>
        <v>-0.0123626541785167</v>
      </c>
      <c r="BO71" s="23" t="n">
        <f aca="false">IF(EMFX_Data!X70&gt;=EMFX_Data!AA70,EMFX_Data!AE71-EMFX_Data!AH71,EMFX_Data!AH71-EMFX_Data!AE71)</f>
        <v>0.00922645843670714</v>
      </c>
      <c r="BP71" s="23" t="n">
        <f aca="false">IF(EMFX_Data!X70&gt;=EMFX_Data!AB70,EMFX_Data!AE71-EMFX_Data!AI71,EMFX_Data!AI71-EMFX_Data!AE71)</f>
        <v>0.00598413884977664</v>
      </c>
      <c r="BQ71" s="23" t="n">
        <f aca="false">IF(EMFX_Data!X70&gt;=EMFX_Data!AC70,EMFX_Data!AE71-EMFX_Data!AJ71,EMFX_Data!AJ71-EMFX_Data!AE71)</f>
        <v>0.0255386908305055</v>
      </c>
      <c r="BR71" s="23" t="n">
        <f aca="false">IF(EMFX_Data!X70&gt;=EMFX_Data!AD70,EMFX_Data!AE71-EMFX_Data!AK71,EMFX_Data!AK71-EMFX_Data!AE71)</f>
        <v>-0.00952999914878784</v>
      </c>
      <c r="BS71" s="23" t="n">
        <f aca="false">IF(EMFX_Data!Y70&gt;=EMFX_Data!Z70,EMFX_Data!AF71-EMFX_Data!AG71,EMFX_Data!AG71-EMFX_Data!AF71)</f>
        <v>0.0228046594521351</v>
      </c>
      <c r="BT71" s="23" t="n">
        <f aca="false">IF(EMFX_Data!Y70&gt;=EMFX_Data!AA70,EMFX_Data!AF71-EMFX_Data!AH71,EMFX_Data!AH71-EMFX_Data!AF71)</f>
        <v>-0.0259408551939446</v>
      </c>
      <c r="BU71" s="23" t="n">
        <f aca="false">IF(EMFX_Data!Y70&gt;=EMFX_Data!AB70,EMFX_Data!AF71-EMFX_Data!AI71,EMFX_Data!AI71-EMFX_Data!AF71)</f>
        <v>0.0291831747808751</v>
      </c>
      <c r="BV71" s="23" t="n">
        <f aca="false">IF(EMFX_Data!Y70&gt;=EMFX_Data!AC70,EMFX_Data!AF71-EMFX_Data!AJ71,EMFX_Data!AJ71-EMFX_Data!AF71)</f>
        <v>0.0607060044611572</v>
      </c>
      <c r="BW71" s="23" t="n">
        <f aca="false">IF(EMFX_Data!Y70&gt;=EMFX_Data!AD70,EMFX_Data!AF71-EMFX_Data!AK71,EMFX_Data!AK71-EMFX_Data!AF71)</f>
        <v>0.0446973127794396</v>
      </c>
      <c r="BX71" s="23" t="n">
        <f aca="false">IF(EMFX_Data!Z70&gt;=EMFX_Data!AA70,EMFX_Data!AG71-EMFX_Data!AH71,EMFX_Data!AH71-EMFX_Data!AG71)</f>
        <v>-0.00313619574180955</v>
      </c>
      <c r="BY71" s="23" t="n">
        <f aca="false">IF(EMFX_Data!Z70&gt;=EMFX_Data!AB70,EMFX_Data!AG71-EMFX_Data!AI71,EMFX_Data!AI71-EMFX_Data!AG71)</f>
        <v>-0.00637851532874005</v>
      </c>
      <c r="BZ71" s="23" t="n">
        <f aca="false">IF(EMFX_Data!Z70&gt;=EMFX_Data!AC70,EMFX_Data!AG71-EMFX_Data!AJ71,EMFX_Data!AJ71-EMFX_Data!AG71)</f>
        <v>0.0379013450090222</v>
      </c>
      <c r="CA71" s="23" t="n">
        <f aca="false">IF(EMFX_Data!Z70&gt;=EMFX_Data!AD70,EMFX_Data!AG71-EMFX_Data!AK71,EMFX_Data!AK71-EMFX_Data!AG71)</f>
        <v>-0.0218926533273045</v>
      </c>
      <c r="CB71" s="23" t="n">
        <f aca="false">IF(EMFX_Data!AA70&gt;=EMFX_Data!AB70,EMFX_Data!AH71-EMFX_Data!AI71,EMFX_Data!AI71-EMFX_Data!AH71)</f>
        <v>0.0032423195869305</v>
      </c>
      <c r="CC71" s="23" t="n">
        <f aca="false">IF(EMFX_Data!AA70&gt;=EMFX_Data!AC70,EMFX_Data!AH71-EMFX_Data!AJ71,EMFX_Data!AJ71-EMFX_Data!AH71)</f>
        <v>0.0347651492672126</v>
      </c>
      <c r="CD71" s="23" t="n">
        <f aca="false">IF(EMFX_Data!AA70&gt;=EMFX_Data!AD70,EMFX_Data!AH71-EMFX_Data!AK71,EMFX_Data!AK71-EMFX_Data!AH71)</f>
        <v>0.018756457585495</v>
      </c>
      <c r="CE71" s="23" t="n">
        <f aca="false">IF(EMFX_Data!AB70&gt;=EMFX_Data!AC70,EMFX_Data!AI71-EMFX_Data!AJ71,EMFX_Data!AJ71-EMFX_Data!AI71)</f>
        <v>0.0315228296802821</v>
      </c>
      <c r="CF71" s="23" t="n">
        <f aca="false">IF(EMFX_Data!AB70&gt;=EMFX_Data!AD70,EMFX_Data!AI71-EMFX_Data!AK71,EMFX_Data!AK71-EMFX_Data!AI71)</f>
        <v>0.0155141379985645</v>
      </c>
      <c r="CG71" s="23" t="n">
        <f aca="false">IF(EMFX_Data!AC70&gt;=EMFX_Data!AD70,EMFX_Data!AJ71-EMFX_Data!AK71,EMFX_Data!AK71-EMFX_Data!AJ71)</f>
        <v>0.0160086916817177</v>
      </c>
      <c r="CH71" s="27" t="n">
        <f aca="false">IF(ROW()&lt;4+VolLB,"",STDEV(INDEX($BM:$BM,ROW()-VolLB+1):INDEX($BM:$BM,ROW()))*SQRT(12))</f>
        <v>0.172189549068472</v>
      </c>
      <c r="CI71" s="27" t="n">
        <f aca="false">IF(ROW()&lt;4+VolLB,"",STDEV(INDEX($BN:$BN,ROW()-VolLB+1):INDEX($BN:$BN,ROW()))*SQRT(12))</f>
        <v>0.152387361192837</v>
      </c>
      <c r="CJ71" s="27" t="n">
        <f aca="false">IF(ROW()&lt;4+VolLB,"",STDEV(INDEX($BO:$BO,ROW()-VolLB+1):INDEX($BO:$BO,ROW()))*SQRT(12))</f>
        <v>0.171207917569795</v>
      </c>
      <c r="CK71" s="27" t="n">
        <f aca="false">IF(ROW()&lt;4+VolLB,"",STDEV(INDEX($BP:$BP,ROW()-VolLB+1):INDEX($BP:$BP,ROW()))*SQRT(12))</f>
        <v>0.194248641384714</v>
      </c>
      <c r="CL71" s="27" t="n">
        <f aca="false">IF(ROW()&lt;4+VolLB,"",STDEV(INDEX($BQ:$BQ,ROW()-VolLB+1):INDEX($BQ:$BQ,ROW()))*SQRT(12))</f>
        <v>0.138396728318779</v>
      </c>
      <c r="CM71" s="27" t="n">
        <f aca="false">IF(ROW()&lt;4+VolLB,"",STDEV(INDEX($BR:$BR,ROW()-VolLB+1):INDEX($BR:$BR,ROW()))*SQRT(12))</f>
        <v>0.181777197280283</v>
      </c>
      <c r="CN71" s="27" t="n">
        <f aca="false">IF(ROW()&lt;4+VolLB,"",STDEV(INDEX($BS:$BS,ROW()-VolLB+1):INDEX($BS:$BS,ROW()))*SQRT(12))</f>
        <v>0.190929482835596</v>
      </c>
      <c r="CO71" s="27" t="n">
        <f aca="false">IF(ROW()&lt;4+VolLB,"",STDEV(INDEX($BT:$BT,ROW()-VolLB+1):INDEX($BT:$BT,ROW()))*SQRT(12))</f>
        <v>0.166075104927707</v>
      </c>
      <c r="CP71" s="27" t="n">
        <f aca="false">IF(ROW()&lt;4+VolLB,"",STDEV(INDEX($BU:$BU,ROW()-VolLB+1):INDEX($BU:$BU,ROW()))*SQRT(12))</f>
        <v>0.189232855773904</v>
      </c>
      <c r="CQ71" s="27" t="n">
        <f aca="false">IF(ROW()&lt;4+VolLB,"",STDEV(INDEX($BV:$BV,ROW()-VolLB+1):INDEX($BV:$BV,ROW()))*SQRT(12))</f>
        <v>0.177201226349649</v>
      </c>
      <c r="CR71" s="27" t="n">
        <f aca="false">IF(ROW()&lt;4+VolLB,"",STDEV(INDEX($BW:$BW,ROW()-VolLB+1):INDEX($BW:$BW,ROW()))*SQRT(12))</f>
        <v>0.146542113722188</v>
      </c>
      <c r="CS71" s="27" t="n">
        <f aca="false">IF(ROW()&lt;4+VolLB,"",STDEV(INDEX($BX:$BX,ROW()-VolLB+1):INDEX($BX:$BX,ROW()))*SQRT(12))</f>
        <v>0.186308224083888</v>
      </c>
      <c r="CT71" s="27" t="n">
        <f aca="false">IF(ROW()&lt;4+VolLB,"",STDEV(INDEX($BY:$BY,ROW()-VolLB+1):INDEX($BY:$BY,ROW()))*SQRT(12))</f>
        <v>0.195033673016441</v>
      </c>
      <c r="CU71" s="27" t="n">
        <f aca="false">IF(ROW()&lt;4+VolLB,"",STDEV(INDEX($BZ:$BZ,ROW()-VolLB+1):INDEX($BZ:$BZ,ROW()))*SQRT(12))</f>
        <v>0.179375298710002</v>
      </c>
      <c r="CV71" s="27" t="n">
        <f aca="false">IF(ROW()&lt;4+VolLB,"",STDEV(INDEX($CA:$CA,ROW()-VolLB+1):INDEX($CA:$CA,ROW()))*SQRT(12))</f>
        <v>0.18380950495482</v>
      </c>
      <c r="CW71" s="27" t="n">
        <f aca="false">IF(ROW()&lt;4+VolLB,"",STDEV(INDEX($CB:$CB,ROW()-VolLB+1):INDEX($CB:$CB,ROW()))*SQRT(12))</f>
        <v>0.191298312834925</v>
      </c>
      <c r="CX71" s="27" t="n">
        <f aca="false">IF(ROW()&lt;4+VolLB,"",STDEV(INDEX($CC:$CC,ROW()-VolLB+1):INDEX($CC:$CC,ROW()))*SQRT(12))</f>
        <v>0.199907462221746</v>
      </c>
      <c r="CY71" s="27" t="n">
        <f aca="false">IF(ROW()&lt;4+VolLB,"",STDEV(INDEX($CD:$CD,ROW()-VolLB+1):INDEX($CD:$CD,ROW()))*SQRT(12))</f>
        <v>0.19902216643344</v>
      </c>
      <c r="CZ71" s="27" t="n">
        <f aca="false">IF(ROW()&lt;4+VolLB,"",STDEV(INDEX($CE:$CE,ROW()-VolLB+1):INDEX($CE:$CE,ROW()))*SQRT(12))</f>
        <v>0.176004181804985</v>
      </c>
      <c r="DA71" s="27" t="n">
        <f aca="false">IF(ROW()&lt;4+VolLB,"",STDEV(INDEX($CF:$CF,ROW()-VolLB+1):INDEX($CF:$CF,ROW()))*SQRT(12))</f>
        <v>0.161286992747406</v>
      </c>
      <c r="DB71" s="27" t="n">
        <f aca="false">IF(ROW()&lt;4+VolLB,"",STDEV(INDEX($CG:$CG,ROW()-VolLB+1):INDEX($CG:$CG,ROW()))*SQRT(12))</f>
        <v>0.129379457759748</v>
      </c>
      <c r="DC71" s="26" t="n">
        <f aca="false">IF(OR(AR71=0,CH71="",CH71=0),0,AR71*MIN(MaxScal,TgtVol/CH71))</f>
        <v>0</v>
      </c>
      <c r="DD71" s="26" t="n">
        <f aca="false">IF(OR(AS71=0,CI71="",CI71=0),0,AS71*MIN(MaxScal,TgtVol/CI71))</f>
        <v>0</v>
      </c>
      <c r="DE71" s="26" t="n">
        <f aca="false">IF(OR(AT71=0,CJ71="",CJ71=0),0,AT71*MIN(MaxScal,TgtVol/CJ71))</f>
        <v>0</v>
      </c>
      <c r="DF71" s="26" t="n">
        <f aca="false">IF(OR(AU71=0,CK71="",CK71=0),0,AU71*MIN(MaxScal,TgtVol/CK71))</f>
        <v>0</v>
      </c>
      <c r="DG71" s="26" t="n">
        <f aca="false">IF(OR(AV71=0,CL71="",CL71=0),0,AV71*MIN(MaxScal,TgtVol/CL71))</f>
        <v>0</v>
      </c>
      <c r="DH71" s="26" t="n">
        <f aca="false">IF(OR(AW71=0,CM71="",CM71=0),0,AW71*MIN(MaxScal,TgtVol/CM71))</f>
        <v>0</v>
      </c>
      <c r="DI71" s="26" t="n">
        <f aca="false">IF(OR(AX71=0,CN71="",CN71=0),0,AX71*MIN(MaxScal,TgtVol/CN71))</f>
        <v>0</v>
      </c>
      <c r="DJ71" s="26" t="n">
        <f aca="false">IF(OR(AY71=0,CO71="",CO71=0),0,AY71*MIN(MaxScal,TgtVol/CO71))</f>
        <v>0</v>
      </c>
      <c r="DK71" s="26" t="n">
        <f aca="false">IF(OR(AZ71=0,CP71="",CP71=0),0,AZ71*MIN(MaxScal,TgtVol/CP71))</f>
        <v>0</v>
      </c>
      <c r="DL71" s="26" t="n">
        <f aca="false">IF(OR(BA71=0,CQ71="",CQ71=0),0,BA71*MIN(MaxScal,TgtVol/CQ71))</f>
        <v>0</v>
      </c>
      <c r="DM71" s="26" t="n">
        <f aca="false">IF(OR(BB71=0,CR71="",CR71=0),0,BB71*MIN(MaxScal,TgtVol/CR71))</f>
        <v>0</v>
      </c>
      <c r="DN71" s="26" t="n">
        <f aca="false">IF(OR(BC71=0,CS71="",CS71=0),0,BC71*MIN(MaxScal,TgtVol/CS71))</f>
        <v>0</v>
      </c>
      <c r="DO71" s="26" t="n">
        <f aca="false">IF(OR(BD71=0,CT71="",CT71=0),0,BD71*MIN(MaxScal,TgtVol/CT71))</f>
        <v>0</v>
      </c>
      <c r="DP71" s="26" t="n">
        <f aca="false">IF(OR(BE71=0,CU71="",CU71=0),0,BE71*MIN(MaxScal,TgtVol/CU71))</f>
        <v>0</v>
      </c>
      <c r="DQ71" s="26" t="n">
        <f aca="false">IF(OR(BF71=0,CV71="",CV71=0),0,BF71*MIN(MaxScal,TgtVol/CV71))</f>
        <v>0</v>
      </c>
      <c r="DR71" s="26" t="n">
        <f aca="false">IF(OR(BG71=0,CW71="",CW71=0),0,BG71*MIN(MaxScal,TgtVol/CW71))</f>
        <v>0</v>
      </c>
      <c r="DS71" s="26" t="n">
        <f aca="false">IF(OR(BH71=0,CX71="",CX71=0),0,BH71*MIN(MaxScal,TgtVol/CX71))</f>
        <v>0</v>
      </c>
      <c r="DT71" s="26" t="n">
        <f aca="false">IF(OR(BI71=0,CY71="",CY71=0),0,BI71*MIN(MaxScal,TgtVol/CY71))</f>
        <v>0</v>
      </c>
      <c r="DU71" s="26" t="n">
        <f aca="false">IF(OR(BJ71=0,CZ71="",CZ71=0),0,BJ71*MIN(MaxScal,TgtVol/CZ71))</f>
        <v>0.11363366367147</v>
      </c>
      <c r="DV71" s="26" t="n">
        <f aca="false">IF(OR(BK71=0,DA71="",DA71=0),0,BK71*MIN(MaxScal,TgtVol/DA71))</f>
        <v>0</v>
      </c>
      <c r="DW71" s="26" t="n">
        <f aca="false">IF(OR(BL71=0,DB71="",DB71=0),0,BL71*MIN(MaxScal,TgtVol/DB71))</f>
        <v>0</v>
      </c>
      <c r="DX71" s="28" t="n">
        <f aca="false">IFERROR(DC70*BM71,"")</f>
        <v>0</v>
      </c>
      <c r="DY71" s="28" t="n">
        <f aca="false">IFERROR(DD70*BN71,"")</f>
        <v>-0</v>
      </c>
      <c r="DZ71" s="28" t="n">
        <f aca="false">IFERROR(DE70*BO71,"")</f>
        <v>0</v>
      </c>
      <c r="EA71" s="28" t="n">
        <f aca="false">IFERROR(DF70*BP71,"")</f>
        <v>0</v>
      </c>
      <c r="EB71" s="28" t="n">
        <f aca="false">IFERROR(DG70*BQ71,"")</f>
        <v>0</v>
      </c>
      <c r="EC71" s="28" t="n">
        <f aca="false">IFERROR(DH70*BR71,"")</f>
        <v>-0</v>
      </c>
      <c r="ED71" s="28" t="n">
        <f aca="false">IFERROR(DI70*BS71,"")</f>
        <v>0</v>
      </c>
      <c r="EE71" s="28" t="n">
        <f aca="false">IFERROR(DJ70*BT71,"")</f>
        <v>-0</v>
      </c>
      <c r="EF71" s="28" t="n">
        <f aca="false">IFERROR(DK70*BU71,"")</f>
        <v>0</v>
      </c>
      <c r="EG71" s="28" t="n">
        <f aca="false">IFERROR(DL70*BV71,"")</f>
        <v>0</v>
      </c>
      <c r="EH71" s="28" t="n">
        <f aca="false">IFERROR(DM70*BW71,"")</f>
        <v>0</v>
      </c>
      <c r="EI71" s="28" t="n">
        <f aca="false">IFERROR(DN70*BX71,"")</f>
        <v>-0</v>
      </c>
      <c r="EJ71" s="28" t="n">
        <f aca="false">IFERROR(DO70*BY71,"")</f>
        <v>-0</v>
      </c>
      <c r="EK71" s="28" t="n">
        <f aca="false">IFERROR(DP70*BZ71,"")</f>
        <v>0</v>
      </c>
      <c r="EL71" s="28" t="n">
        <f aca="false">IFERROR(DQ70*CA71,"")</f>
        <v>-0</v>
      </c>
      <c r="EM71" s="28" t="n">
        <f aca="false">IFERROR(DR70*CB71,"")</f>
        <v>0</v>
      </c>
      <c r="EN71" s="28" t="n">
        <f aca="false">IFERROR(DS70*CC71,"")</f>
        <v>0</v>
      </c>
      <c r="EO71" s="28" t="n">
        <f aca="false">IFERROR(DT70*CD71,"")</f>
        <v>0</v>
      </c>
      <c r="EP71" s="28" t="n">
        <f aca="false">IFERROR(DU70*CE71,"")</f>
        <v>0.00354206710256025</v>
      </c>
      <c r="EQ71" s="28" t="n">
        <f aca="false">IFERROR(DV70*CF71,"")</f>
        <v>0</v>
      </c>
      <c r="ER71" s="28" t="n">
        <f aca="false">IFERROR(DW70*CG71,"")</f>
        <v>0</v>
      </c>
      <c r="ES71" s="28" t="n">
        <f aca="false">IF(ROW()=4,"",SUM(DX71:ER71))</f>
        <v>0.00354206710256025</v>
      </c>
      <c r="ET71" s="29" t="n">
        <f aca="false">COUNTIF(AR71:BL71,"&gt;0")</f>
        <v>1</v>
      </c>
    </row>
    <row r="72" customFormat="false" ht="15" hidden="false" customHeight="false" outlineLevel="0" collapsed="false">
      <c r="A72" s="19" t="n">
        <v>40086</v>
      </c>
      <c r="B72" s="23" t="n">
        <f aca="false">ABS(EMFX_Data!X72-EMFX_Data!Y72)</f>
        <v>0.172454782884966</v>
      </c>
      <c r="C72" s="23" t="n">
        <f aca="false">ABS(EMFX_Data!X72-EMFX_Data!Z72)</f>
        <v>0.0144193764458276</v>
      </c>
      <c r="D72" s="23" t="n">
        <f aca="false">ABS(EMFX_Data!X72-EMFX_Data!AA72)</f>
        <v>0.195403172158277</v>
      </c>
      <c r="E72" s="23" t="n">
        <f aca="false">ABS(EMFX_Data!X72-EMFX_Data!AB72)</f>
        <v>0.234067039159906</v>
      </c>
      <c r="F72" s="23" t="n">
        <f aca="false">ABS(EMFX_Data!X72-EMFX_Data!AC72)</f>
        <v>0.0163813139334668</v>
      </c>
      <c r="G72" s="23" t="n">
        <f aca="false">ABS(EMFX_Data!X72-EMFX_Data!AD72)</f>
        <v>0.120527283753307</v>
      </c>
      <c r="H72" s="23" t="n">
        <f aca="false">ABS(EMFX_Data!Y72-EMFX_Data!Z72)</f>
        <v>0.186874159330793</v>
      </c>
      <c r="I72" s="23" t="n">
        <f aca="false">ABS(EMFX_Data!Y72-EMFX_Data!AA72)</f>
        <v>0.0229483892733109</v>
      </c>
      <c r="J72" s="23" t="n">
        <f aca="false">ABS(EMFX_Data!Y72-EMFX_Data!AB72)</f>
        <v>0.0616122562749402</v>
      </c>
      <c r="K72" s="23" t="n">
        <f aca="false">ABS(EMFX_Data!Y72-EMFX_Data!AC72)</f>
        <v>0.188836096818433</v>
      </c>
      <c r="L72" s="23" t="n">
        <f aca="false">ABS(EMFX_Data!Y72-EMFX_Data!AD72)</f>
        <v>0.0519274991316587</v>
      </c>
      <c r="M72" s="23" t="n">
        <f aca="false">ABS(EMFX_Data!Z72-EMFX_Data!AA72)</f>
        <v>0.209822548604104</v>
      </c>
      <c r="N72" s="23" t="n">
        <f aca="false">ABS(EMFX_Data!Z72-EMFX_Data!AB72)</f>
        <v>0.248486415605734</v>
      </c>
      <c r="O72" s="23" t="n">
        <f aca="false">ABS(EMFX_Data!Z72-EMFX_Data!AC72)</f>
        <v>0.00196193748763918</v>
      </c>
      <c r="P72" s="23" t="n">
        <f aca="false">ABS(EMFX_Data!Z72-EMFX_Data!AD72)</f>
        <v>0.134946660199135</v>
      </c>
      <c r="Q72" s="23" t="n">
        <f aca="false">ABS(EMFX_Data!AA72-EMFX_Data!AB72)</f>
        <v>0.0386638670016293</v>
      </c>
      <c r="R72" s="23" t="n">
        <f aca="false">ABS(EMFX_Data!AA72-EMFX_Data!AC72)</f>
        <v>0.211784486091744</v>
      </c>
      <c r="S72" s="23" t="n">
        <f aca="false">ABS(EMFX_Data!AA72-EMFX_Data!AD72)</f>
        <v>0.0748758884049696</v>
      </c>
      <c r="T72" s="23" t="n">
        <f aca="false">ABS(EMFX_Data!AB72-EMFX_Data!AC72)</f>
        <v>0.250448353093373</v>
      </c>
      <c r="U72" s="23" t="n">
        <f aca="false">ABS(EMFX_Data!AB72-EMFX_Data!AD72)</f>
        <v>0.113539755406599</v>
      </c>
      <c r="V72" s="23" t="n">
        <f aca="false">ABS(EMFX_Data!AC72-EMFX_Data!AD72)</f>
        <v>0.136908597686774</v>
      </c>
      <c r="W72" s="26" t="n">
        <f aca="false">IF(ROW()&lt;4+MinObs-1,"",IFERROR((B72-AVERAGE(B$4:B72))/STDEV(B$4:B72),""))</f>
        <v>0.532253519822807</v>
      </c>
      <c r="X72" s="26" t="n">
        <f aca="false">IF(ROW()&lt;4+MinObs-1,"",IFERROR((C72-AVERAGE(C$4:C72))/STDEV(C$4:C72),""))</f>
        <v>-0.959733904032463</v>
      </c>
      <c r="Y72" s="26" t="n">
        <f aca="false">IF(ROW()&lt;4+MinObs-1,"",IFERROR((D72-AVERAGE(D$4:D72))/STDEV(D$4:D72),""))</f>
        <v>1.08413608577903</v>
      </c>
      <c r="Z72" s="26" t="n">
        <f aca="false">IF(ROW()&lt;4+MinObs-1,"",IFERROR((E72-AVERAGE(E$4:E72))/STDEV(E$4:E72),""))</f>
        <v>3.04448398862179</v>
      </c>
      <c r="AA72" s="26" t="n">
        <f aca="false">IF(ROW()&lt;4+MinObs-1,"",IFERROR((F72-AVERAGE(F$4:F72))/STDEV(F$4:F72),""))</f>
        <v>-0.720049948183845</v>
      </c>
      <c r="AB72" s="26" t="n">
        <f aca="false">IF(ROW()&lt;4+MinObs-1,"",IFERROR((G72-AVERAGE(G$4:G72))/STDEV(G$4:G72),""))</f>
        <v>-0.0450264464932602</v>
      </c>
      <c r="AC72" s="26" t="n">
        <f aca="false">IF(ROW()&lt;4+MinObs-1,"",IFERROR((H72-AVERAGE(H$4:H72))/STDEV(H$4:H72),""))</f>
        <v>0.265600636126728</v>
      </c>
      <c r="AD72" s="26" t="n">
        <f aca="false">IF(ROW()&lt;4+MinObs-1,"",IFERROR((I72-AVERAGE(I$4:I72))/STDEV(I$4:I72),""))</f>
        <v>-0.988892201251609</v>
      </c>
      <c r="AE72" s="26" t="n">
        <f aca="false">IF(ROW()&lt;4+MinObs-1,"",IFERROR((J72-AVERAGE(J$4:J72))/STDEV(J$4:J72),""))</f>
        <v>-0.500046865782898</v>
      </c>
      <c r="AF72" s="26" t="n">
        <f aca="false">IF(ROW()&lt;4+MinObs-1,"",IFERROR((K72-AVERAGE(K$4:K72))/STDEV(K$4:K72),""))</f>
        <v>0.748895869930707</v>
      </c>
      <c r="AG72" s="26" t="n">
        <f aca="false">IF(ROW()&lt;4+MinObs-1,"",IFERROR((L72-AVERAGE(L$4:L72))/STDEV(L$4:L72),""))</f>
        <v>-0.20387483204506</v>
      </c>
      <c r="AH72" s="26" t="n">
        <f aca="false">IF(ROW()&lt;4+MinObs-1,"",IFERROR((M72-AVERAGE(M$4:M72))/STDEV(M$4:M72),""))</f>
        <v>0.98097407410904</v>
      </c>
      <c r="AI72" s="26" t="n">
        <f aca="false">IF(ROW()&lt;4+MinObs-1,"",IFERROR((N72-AVERAGE(N$4:N72))/STDEV(N$4:N72),""))</f>
        <v>2.16334904870792</v>
      </c>
      <c r="AJ72" s="26" t="n">
        <f aca="false">IF(ROW()&lt;4+MinObs-1,"",IFERROR((O72-AVERAGE(O$4:O72))/STDEV(O$4:O72),""))</f>
        <v>-1.16387476432739</v>
      </c>
      <c r="AK72" s="26" t="n">
        <f aca="false">IF(ROW()&lt;4+MinObs-1,"",IFERROR((P72-AVERAGE(P$4:P72))/STDEV(P$4:P72),""))</f>
        <v>-0.0955089222956228</v>
      </c>
      <c r="AL72" s="26" t="n">
        <f aca="false">IF(ROW()&lt;4+MinObs-1,"",IFERROR((Q72-AVERAGE(Q$4:Q72))/STDEV(Q$4:Q72),""))</f>
        <v>-0.643860524503974</v>
      </c>
      <c r="AM72" s="26" t="n">
        <f aca="false">IF(ROW()&lt;4+MinObs-1,"",IFERROR((R72-AVERAGE(R$4:R72))/STDEV(R$4:R72),""))</f>
        <v>1.0116843141781</v>
      </c>
      <c r="AN72" s="26" t="n">
        <f aca="false">IF(ROW()&lt;4+MinObs-1,"",IFERROR((S72-AVERAGE(S$4:S72))/STDEV(S$4:S72),""))</f>
        <v>-0.156712150869601</v>
      </c>
      <c r="AO72" s="26" t="n">
        <f aca="false">IF(ROW()&lt;4+MinObs-1,"",IFERROR((T72-AVERAGE(T$4:T72))/STDEV(T$4:T72),""))</f>
        <v>2.91893678189463</v>
      </c>
      <c r="AP72" s="26" t="n">
        <f aca="false">IF(ROW()&lt;4+MinObs-1,"",IFERROR((U72-AVERAGE(U$4:U72))/STDEV(U$4:U72),""))</f>
        <v>-0.0558377366376572</v>
      </c>
      <c r="AQ72" s="26" t="n">
        <f aca="false">IF(ROW()&lt;4+MinObs-1,"",IFERROR((V72-AVERAGE(V$4:V72))/STDEV(V$4:V72),""))</f>
        <v>-0.0204490031879096</v>
      </c>
      <c r="AR72" s="26" t="n">
        <f aca="false">IF(W72="",0,IF(W72&gt;=z4,w4,IF(W72&gt;=z3,w3,IF(W72&gt;=zEntry,w2,IF(AND(W72&gt;=ExitZ,AR71&gt;0),w2,0)))))</f>
        <v>0</v>
      </c>
      <c r="AS72" s="26" t="n">
        <f aca="false">IF(X72="",0,IF(X72&gt;=z4,w4,IF(X72&gt;=z3,w3,IF(X72&gt;=zEntry,w2,IF(AND(X72&gt;=ExitZ,AS71&gt;0),w2,0)))))</f>
        <v>0</v>
      </c>
      <c r="AT72" s="26" t="n">
        <f aca="false">IF(Y72="",0,IF(Y72&gt;=z4,w4,IF(Y72&gt;=z3,w3,IF(Y72&gt;=zEntry,w2,IF(AND(Y72&gt;=ExitZ,AT71&gt;0),w2,0)))))</f>
        <v>0</v>
      </c>
      <c r="AU72" s="26" t="n">
        <f aca="false">IF(Z72="",0,IF(Z72&gt;=z4,w4,IF(Z72&gt;=z3,w3,IF(Z72&gt;=zEntry,w2,IF(AND(Z72&gt;=ExitZ,AU71&gt;0),w2,0)))))</f>
        <v>1.5</v>
      </c>
      <c r="AV72" s="26" t="n">
        <f aca="false">IF(AA72="",0,IF(AA72&gt;=z4,w4,IF(AA72&gt;=z3,w3,IF(AA72&gt;=zEntry,w2,IF(AND(AA72&gt;=ExitZ,AV71&gt;0),w2,0)))))</f>
        <v>0</v>
      </c>
      <c r="AW72" s="26" t="n">
        <f aca="false">IF(AB72="",0,IF(AB72&gt;=z4,w4,IF(AB72&gt;=z3,w3,IF(AB72&gt;=zEntry,w2,IF(AND(AB72&gt;=ExitZ,AW71&gt;0),w2,0)))))</f>
        <v>0</v>
      </c>
      <c r="AX72" s="26" t="n">
        <f aca="false">IF(AC72="",0,IF(AC72&gt;=z4,w4,IF(AC72&gt;=z3,w3,IF(AC72&gt;=zEntry,w2,IF(AND(AC72&gt;=ExitZ,AX71&gt;0),w2,0)))))</f>
        <v>0</v>
      </c>
      <c r="AY72" s="26" t="n">
        <f aca="false">IF(AD72="",0,IF(AD72&gt;=z4,w4,IF(AD72&gt;=z3,w3,IF(AD72&gt;=zEntry,w2,IF(AND(AD72&gt;=ExitZ,AY71&gt;0),w2,0)))))</f>
        <v>0</v>
      </c>
      <c r="AZ72" s="26" t="n">
        <f aca="false">IF(AE72="",0,IF(AE72&gt;=z4,w4,IF(AE72&gt;=z3,w3,IF(AE72&gt;=zEntry,w2,IF(AND(AE72&gt;=ExitZ,AZ71&gt;0),w2,0)))))</f>
        <v>0</v>
      </c>
      <c r="BA72" s="26" t="n">
        <f aca="false">IF(AF72="",0,IF(AF72&gt;=z4,w4,IF(AF72&gt;=z3,w3,IF(AF72&gt;=zEntry,w2,IF(AND(AF72&gt;=ExitZ,BA71&gt;0),w2,0)))))</f>
        <v>0</v>
      </c>
      <c r="BB72" s="26" t="n">
        <f aca="false">IF(AG72="",0,IF(AG72&gt;=z4,w4,IF(AG72&gt;=z3,w3,IF(AG72&gt;=zEntry,w2,IF(AND(AG72&gt;=ExitZ,BB71&gt;0),w2,0)))))</f>
        <v>0</v>
      </c>
      <c r="BC72" s="26" t="n">
        <f aca="false">IF(AH72="",0,IF(AH72&gt;=z4,w4,IF(AH72&gt;=z3,w3,IF(AH72&gt;=zEntry,w2,IF(AND(AH72&gt;=ExitZ,BC71&gt;0),w2,0)))))</f>
        <v>0</v>
      </c>
      <c r="BD72" s="26" t="n">
        <f aca="false">IF(AI72="",0,IF(AI72&gt;=z4,w4,IF(AI72&gt;=z3,w3,IF(AI72&gt;=zEntry,w2,IF(AND(AI72&gt;=ExitZ,BD71&gt;0),w2,0)))))</f>
        <v>1</v>
      </c>
      <c r="BE72" s="26" t="n">
        <f aca="false">IF(AJ72="",0,IF(AJ72&gt;=z4,w4,IF(AJ72&gt;=z3,w3,IF(AJ72&gt;=zEntry,w2,IF(AND(AJ72&gt;=ExitZ,BE71&gt;0),w2,0)))))</f>
        <v>0</v>
      </c>
      <c r="BF72" s="26" t="n">
        <f aca="false">IF(AK72="",0,IF(AK72&gt;=z4,w4,IF(AK72&gt;=z3,w3,IF(AK72&gt;=zEntry,w2,IF(AND(AK72&gt;=ExitZ,BF71&gt;0),w2,0)))))</f>
        <v>0</v>
      </c>
      <c r="BG72" s="26" t="n">
        <f aca="false">IF(AL72="",0,IF(AL72&gt;=z4,w4,IF(AL72&gt;=z3,w3,IF(AL72&gt;=zEntry,w2,IF(AND(AL72&gt;=ExitZ,BG71&gt;0),w2,0)))))</f>
        <v>0</v>
      </c>
      <c r="BH72" s="26" t="n">
        <f aca="false">IF(AM72="",0,IF(AM72&gt;=z4,w4,IF(AM72&gt;=z3,w3,IF(AM72&gt;=zEntry,w2,IF(AND(AM72&gt;=ExitZ,BH71&gt;0),w2,0)))))</f>
        <v>0</v>
      </c>
      <c r="BI72" s="26" t="n">
        <f aca="false">IF(AN72="",0,IF(AN72&gt;=z4,w4,IF(AN72&gt;=z3,w3,IF(AN72&gt;=zEntry,w2,IF(AND(AN72&gt;=ExitZ,BI71&gt;0),w2,0)))))</f>
        <v>0</v>
      </c>
      <c r="BJ72" s="26" t="n">
        <f aca="false">IF(AO72="",0,IF(AO72&gt;=z4,w4,IF(AO72&gt;=z3,w3,IF(AO72&gt;=zEntry,w2,IF(AND(AO72&gt;=ExitZ,BJ71&gt;0),w2,0)))))</f>
        <v>1</v>
      </c>
      <c r="BK72" s="26" t="n">
        <f aca="false">IF(AP72="",0,IF(AP72&gt;=z4,w4,IF(AP72&gt;=z3,w3,IF(AP72&gt;=zEntry,w2,IF(AND(AP72&gt;=ExitZ,BK71&gt;0),w2,0)))))</f>
        <v>0</v>
      </c>
      <c r="BL72" s="26" t="n">
        <f aca="false">IF(AQ72="",0,IF(AQ72&gt;=z4,w4,IF(AQ72&gt;=z3,w3,IF(AQ72&gt;=zEntry,w2,IF(AND(AQ72&gt;=ExitZ,BL71&gt;0),w2,0)))))</f>
        <v>0</v>
      </c>
      <c r="BM72" s="23" t="n">
        <f aca="false">IF(EMFX_Data!X71&gt;=EMFX_Data!Y71,EMFX_Data!AE72-EMFX_Data!AF72,EMFX_Data!AF72-EMFX_Data!AE72)</f>
        <v>-0.0551871198134833</v>
      </c>
      <c r="BN72" s="23" t="n">
        <f aca="false">IF(EMFX_Data!X71&gt;=EMFX_Data!Z71,EMFX_Data!AE72-EMFX_Data!AG72,EMFX_Data!AG72-EMFX_Data!AE72)</f>
        <v>0.0489133623648753</v>
      </c>
      <c r="BO72" s="23" t="n">
        <f aca="false">IF(EMFX_Data!X71&gt;=EMFX_Data!AA71,EMFX_Data!AE72-EMFX_Data!AH72,EMFX_Data!AH72-EMFX_Data!AE72)</f>
        <v>-0.0053226705082681</v>
      </c>
      <c r="BP72" s="23" t="n">
        <f aca="false">IF(EMFX_Data!X71&gt;=EMFX_Data!AB71,EMFX_Data!AE72-EMFX_Data!AI72,EMFX_Data!AI72-EMFX_Data!AE72)</f>
        <v>-0.104476223726869</v>
      </c>
      <c r="BQ72" s="23" t="n">
        <f aca="false">IF(EMFX_Data!X71&gt;=EMFX_Data!AC71,EMFX_Data!AE72-EMFX_Data!AJ72,EMFX_Data!AJ72-EMFX_Data!AE72)</f>
        <v>0.0524725636106727</v>
      </c>
      <c r="BR72" s="23" t="n">
        <f aca="false">IF(EMFX_Data!X71&gt;=EMFX_Data!AD71,EMFX_Data!AE72-EMFX_Data!AK72,EMFX_Data!AK72-EMFX_Data!AE72)</f>
        <v>-0.0563628657112406</v>
      </c>
      <c r="BS72" s="23" t="n">
        <f aca="false">IF(EMFX_Data!Y71&gt;=EMFX_Data!Z71,EMFX_Data!AF72-EMFX_Data!AG72,EMFX_Data!AG72-EMFX_Data!AF72)</f>
        <v>-0.006273757448608</v>
      </c>
      <c r="BT72" s="23" t="n">
        <f aca="false">IF(EMFX_Data!Y71&gt;=EMFX_Data!AA71,EMFX_Data!AF72-EMFX_Data!AH72,EMFX_Data!AH72-EMFX_Data!AF72)</f>
        <v>0.0498644493052152</v>
      </c>
      <c r="BU72" s="23" t="n">
        <f aca="false">IF(EMFX_Data!Y71&gt;=EMFX_Data!AB71,EMFX_Data!AF72-EMFX_Data!AI72,EMFX_Data!AI72-EMFX_Data!AF72)</f>
        <v>-0.0492891039133858</v>
      </c>
      <c r="BV72" s="23" t="n">
        <f aca="false">IF(EMFX_Data!Y71&gt;=EMFX_Data!AC71,EMFX_Data!AF72-EMFX_Data!AJ72,EMFX_Data!AJ72-EMFX_Data!AF72)</f>
        <v>-0.00271455620281059</v>
      </c>
      <c r="BW72" s="23" t="n">
        <f aca="false">IF(EMFX_Data!Y71&gt;=EMFX_Data!AD71,EMFX_Data!AF72-EMFX_Data!AK72,EMFX_Data!AK72-EMFX_Data!AF72)</f>
        <v>0.00117574589775733</v>
      </c>
      <c r="BX72" s="23" t="n">
        <f aca="false">IF(EMFX_Data!Z71&gt;=EMFX_Data!AA71,EMFX_Data!AG72-EMFX_Data!AH72,EMFX_Data!AH72-EMFX_Data!AG72)</f>
        <v>0.0435906918566072</v>
      </c>
      <c r="BY72" s="23" t="n">
        <f aca="false">IF(EMFX_Data!Z71&gt;=EMFX_Data!AB71,EMFX_Data!AG72-EMFX_Data!AI72,EMFX_Data!AI72-EMFX_Data!AG72)</f>
        <v>-0.0555628613619938</v>
      </c>
      <c r="BZ72" s="23" t="n">
        <f aca="false">IF(EMFX_Data!Z71&gt;=EMFX_Data!AC71,EMFX_Data!AG72-EMFX_Data!AJ72,EMFX_Data!AJ72-EMFX_Data!AG72)</f>
        <v>-0.00355920124579741</v>
      </c>
      <c r="CA72" s="23" t="n">
        <f aca="false">IF(EMFX_Data!Z71&gt;=EMFX_Data!AD71,EMFX_Data!AG72-EMFX_Data!AK72,EMFX_Data!AK72-EMFX_Data!AG72)</f>
        <v>-0.00744950334636533</v>
      </c>
      <c r="CB72" s="23" t="n">
        <f aca="false">IF(EMFX_Data!AA71&gt;=EMFX_Data!AB71,EMFX_Data!AH72-EMFX_Data!AI72,EMFX_Data!AI72-EMFX_Data!AH72)</f>
        <v>0.099153553218601</v>
      </c>
      <c r="CC72" s="23" t="n">
        <f aca="false">IF(EMFX_Data!AA71&gt;=EMFX_Data!AC71,EMFX_Data!AH72-EMFX_Data!AJ72,EMFX_Data!AJ72-EMFX_Data!AH72)</f>
        <v>0.0471498931024046</v>
      </c>
      <c r="CD72" s="23" t="n">
        <f aca="false">IF(EMFX_Data!AA71&gt;=EMFX_Data!AD71,EMFX_Data!AH72-EMFX_Data!AK72,EMFX_Data!AK72-EMFX_Data!AH72)</f>
        <v>0.0510401952029725</v>
      </c>
      <c r="CE72" s="23" t="n">
        <f aca="false">IF(EMFX_Data!AB71&gt;=EMFX_Data!AC71,EMFX_Data!AI72-EMFX_Data!AJ72,EMFX_Data!AJ72-EMFX_Data!AI72)</f>
        <v>-0.0520036601161964</v>
      </c>
      <c r="CF72" s="23" t="n">
        <f aca="false">IF(EMFX_Data!AB71&gt;=EMFX_Data!AD71,EMFX_Data!AI72-EMFX_Data!AK72,EMFX_Data!AK72-EMFX_Data!AI72)</f>
        <v>-0.0481133580156285</v>
      </c>
      <c r="CG72" s="23" t="n">
        <f aca="false">IF(EMFX_Data!AC71&gt;=EMFX_Data!AD71,EMFX_Data!AJ72-EMFX_Data!AK72,EMFX_Data!AK72-EMFX_Data!AJ72)</f>
        <v>-0.00389030210056792</v>
      </c>
      <c r="CH72" s="27" t="n">
        <f aca="false">IF(ROW()&lt;4+VolLB,"",STDEV(INDEX($BM:$BM,ROW()-VolLB+1):INDEX($BM:$BM,ROW()))*SQRT(12))</f>
        <v>0.172743859161916</v>
      </c>
      <c r="CI72" s="27" t="n">
        <f aca="false">IF(ROW()&lt;4+VolLB,"",STDEV(INDEX($BN:$BN,ROW()-VolLB+1):INDEX($BN:$BN,ROW()))*SQRT(12))</f>
        <v>0.151438283589999</v>
      </c>
      <c r="CJ72" s="27" t="n">
        <f aca="false">IF(ROW()&lt;4+VolLB,"",STDEV(INDEX($BO:$BO,ROW()-VolLB+1):INDEX($BO:$BO,ROW()))*SQRT(12))</f>
        <v>0.168768847443049</v>
      </c>
      <c r="CK72" s="27" t="n">
        <f aca="false">IF(ROW()&lt;4+VolLB,"",STDEV(INDEX($BP:$BP,ROW()-VolLB+1):INDEX($BP:$BP,ROW()))*SQRT(12))</f>
        <v>0.203662069863223</v>
      </c>
      <c r="CL72" s="27" t="n">
        <f aca="false">IF(ROW()&lt;4+VolLB,"",STDEV(INDEX($BQ:$BQ,ROW()-VolLB+1):INDEX($BQ:$BQ,ROW()))*SQRT(12))</f>
        <v>0.140460342536253</v>
      </c>
      <c r="CM72" s="27" t="n">
        <f aca="false">IF(ROW()&lt;4+VolLB,"",STDEV(INDEX($BR:$BR,ROW()-VolLB+1):INDEX($BR:$BR,ROW()))*SQRT(12))</f>
        <v>0.183597285368203</v>
      </c>
      <c r="CN72" s="27" t="n">
        <f aca="false">IF(ROW()&lt;4+VolLB,"",STDEV(INDEX($BS:$BS,ROW()-VolLB+1):INDEX($BS:$BS,ROW()))*SQRT(12))</f>
        <v>0.182267126981579</v>
      </c>
      <c r="CO72" s="27" t="n">
        <f aca="false">IF(ROW()&lt;4+VolLB,"",STDEV(INDEX($BT:$BT,ROW()-VolLB+1):INDEX($BT:$BT,ROW()))*SQRT(12))</f>
        <v>0.168194537563163</v>
      </c>
      <c r="CP72" s="27" t="n">
        <f aca="false">IF(ROW()&lt;4+VolLB,"",STDEV(INDEX($BU:$BU,ROW()-VolLB+1):INDEX($BU:$BU,ROW()))*SQRT(12))</f>
        <v>0.191181494576029</v>
      </c>
      <c r="CQ72" s="27" t="n">
        <f aca="false">IF(ROW()&lt;4+VolLB,"",STDEV(INDEX($BV:$BV,ROW()-VolLB+1):INDEX($BV:$BV,ROW()))*SQRT(12))</f>
        <v>0.170185703525049</v>
      </c>
      <c r="CR72" s="27" t="n">
        <f aca="false">IF(ROW()&lt;4+VolLB,"",STDEV(INDEX($BW:$BW,ROW()-VolLB+1):INDEX($BW:$BW,ROW()))*SQRT(12))</f>
        <v>0.145950561505158</v>
      </c>
      <c r="CS72" s="27" t="n">
        <f aca="false">IF(ROW()&lt;4+VolLB,"",STDEV(INDEX($BX:$BX,ROW()-VolLB+1):INDEX($BX:$BX,ROW()))*SQRT(12))</f>
        <v>0.179035760382694</v>
      </c>
      <c r="CT72" s="27" t="n">
        <f aca="false">IF(ROW()&lt;4+VolLB,"",STDEV(INDEX($BY:$BY,ROW()-VolLB+1):INDEX($BY:$BY,ROW()))*SQRT(12))</f>
        <v>0.192506779135218</v>
      </c>
      <c r="CU72" s="27" t="n">
        <f aca="false">IF(ROW()&lt;4+VolLB,"",STDEV(INDEX($BZ:$BZ,ROW()-VolLB+1):INDEX($BZ:$BZ,ROW()))*SQRT(12))</f>
        <v>0.179170225574818</v>
      </c>
      <c r="CV72" s="27" t="n">
        <f aca="false">IF(ROW()&lt;4+VolLB,"",STDEV(INDEX($CA:$CA,ROW()-VolLB+1):INDEX($CA:$CA,ROW()))*SQRT(12))</f>
        <v>0.177756379247001</v>
      </c>
      <c r="CW72" s="27" t="n">
        <f aca="false">IF(ROW()&lt;4+VolLB,"",STDEV(INDEX($CB:$CB,ROW()-VolLB+1):INDEX($CB:$CB,ROW()))*SQRT(12))</f>
        <v>0.196823449334379</v>
      </c>
      <c r="CX72" s="27" t="n">
        <f aca="false">IF(ROW()&lt;4+VolLB,"",STDEV(INDEX($CC:$CC,ROW()-VolLB+1):INDEX($CC:$CC,ROW()))*SQRT(12))</f>
        <v>0.1973021185375</v>
      </c>
      <c r="CY72" s="27" t="n">
        <f aca="false">IF(ROW()&lt;4+VolLB,"",STDEV(INDEX($CD:$CD,ROW()-VolLB+1):INDEX($CD:$CD,ROW()))*SQRT(12))</f>
        <v>0.200302022207677</v>
      </c>
      <c r="CZ72" s="27" t="n">
        <f aca="false">IF(ROW()&lt;4+VolLB,"",STDEV(INDEX($CE:$CE,ROW()-VolLB+1):INDEX($CE:$CE,ROW()))*SQRT(12))</f>
        <v>0.176200210880058</v>
      </c>
      <c r="DA72" s="27" t="n">
        <f aca="false">IF(ROW()&lt;4+VolLB,"",STDEV(INDEX($CF:$CF,ROW()-VolLB+1):INDEX($CF:$CF,ROW()))*SQRT(12))</f>
        <v>0.163947070417788</v>
      </c>
      <c r="DB72" s="27" t="n">
        <f aca="false">IF(ROW()&lt;4+VolLB,"",STDEV(INDEX($CG:$CG,ROW()-VolLB+1):INDEX($CG:$CG,ROW()))*SQRT(12))</f>
        <v>0.127111156854896</v>
      </c>
      <c r="DC72" s="26" t="n">
        <f aca="false">IF(OR(AR72=0,CH72="",CH72=0),0,AR72*MIN(MaxScal,TgtVol/CH72))</f>
        <v>0</v>
      </c>
      <c r="DD72" s="26" t="n">
        <f aca="false">IF(OR(AS72=0,CI72="",CI72=0),0,AS72*MIN(MaxScal,TgtVol/CI72))</f>
        <v>0</v>
      </c>
      <c r="DE72" s="26" t="n">
        <f aca="false">IF(OR(AT72=0,CJ72="",CJ72=0),0,AT72*MIN(MaxScal,TgtVol/CJ72))</f>
        <v>0</v>
      </c>
      <c r="DF72" s="26" t="n">
        <f aca="false">IF(OR(AU72=0,CK72="",CK72=0),0,AU72*MIN(MaxScal,TgtVol/CK72))</f>
        <v>0.147302833660424</v>
      </c>
      <c r="DG72" s="26" t="n">
        <f aca="false">IF(OR(AV72=0,CL72="",CL72=0),0,AV72*MIN(MaxScal,TgtVol/CL72))</f>
        <v>0</v>
      </c>
      <c r="DH72" s="26" t="n">
        <f aca="false">IF(OR(AW72=0,CM72="",CM72=0),0,AW72*MIN(MaxScal,TgtVol/CM72))</f>
        <v>0</v>
      </c>
      <c r="DI72" s="26" t="n">
        <f aca="false">IF(OR(AX72=0,CN72="",CN72=0),0,AX72*MIN(MaxScal,TgtVol/CN72))</f>
        <v>0</v>
      </c>
      <c r="DJ72" s="26" t="n">
        <f aca="false">IF(OR(AY72=0,CO72="",CO72=0),0,AY72*MIN(MaxScal,TgtVol/CO72))</f>
        <v>0</v>
      </c>
      <c r="DK72" s="26" t="n">
        <f aca="false">IF(OR(AZ72=0,CP72="",CP72=0),0,AZ72*MIN(MaxScal,TgtVol/CP72))</f>
        <v>0</v>
      </c>
      <c r="DL72" s="26" t="n">
        <f aca="false">IF(OR(BA72=0,CQ72="",CQ72=0),0,BA72*MIN(MaxScal,TgtVol/CQ72))</f>
        <v>0</v>
      </c>
      <c r="DM72" s="26" t="n">
        <f aca="false">IF(OR(BB72=0,CR72="",CR72=0),0,BB72*MIN(MaxScal,TgtVol/CR72))</f>
        <v>0</v>
      </c>
      <c r="DN72" s="26" t="n">
        <f aca="false">IF(OR(BC72=0,CS72="",CS72=0),0,BC72*MIN(MaxScal,TgtVol/CS72))</f>
        <v>0</v>
      </c>
      <c r="DO72" s="26" t="n">
        <f aca="false">IF(OR(BD72=0,CT72="",CT72=0),0,BD72*MIN(MaxScal,TgtVol/CT72))</f>
        <v>0.103892445189953</v>
      </c>
      <c r="DP72" s="26" t="n">
        <f aca="false">IF(OR(BE72=0,CU72="",CU72=0),0,BE72*MIN(MaxScal,TgtVol/CU72))</f>
        <v>0</v>
      </c>
      <c r="DQ72" s="26" t="n">
        <f aca="false">IF(OR(BF72=0,CV72="",CV72=0),0,BF72*MIN(MaxScal,TgtVol/CV72))</f>
        <v>0</v>
      </c>
      <c r="DR72" s="26" t="n">
        <f aca="false">IF(OR(BG72=0,CW72="",CW72=0),0,BG72*MIN(MaxScal,TgtVol/CW72))</f>
        <v>0</v>
      </c>
      <c r="DS72" s="26" t="n">
        <f aca="false">IF(OR(BH72=0,CX72="",CX72=0),0,BH72*MIN(MaxScal,TgtVol/CX72))</f>
        <v>0</v>
      </c>
      <c r="DT72" s="26" t="n">
        <f aca="false">IF(OR(BI72=0,CY72="",CY72=0),0,BI72*MIN(MaxScal,TgtVol/CY72))</f>
        <v>0</v>
      </c>
      <c r="DU72" s="26" t="n">
        <f aca="false">IF(OR(BJ72=0,CZ72="",CZ72=0),0,BJ72*MIN(MaxScal,TgtVol/CZ72))</f>
        <v>0.11350724213159</v>
      </c>
      <c r="DV72" s="26" t="n">
        <f aca="false">IF(OR(BK72=0,DA72="",DA72=0),0,BK72*MIN(MaxScal,TgtVol/DA72))</f>
        <v>0</v>
      </c>
      <c r="DW72" s="26" t="n">
        <f aca="false">IF(OR(BL72=0,DB72="",DB72=0),0,BL72*MIN(MaxScal,TgtVol/DB72))</f>
        <v>0</v>
      </c>
      <c r="DX72" s="28" t="n">
        <f aca="false">IFERROR(DC71*BM72,"")</f>
        <v>-0</v>
      </c>
      <c r="DY72" s="28" t="n">
        <f aca="false">IFERROR(DD71*BN72,"")</f>
        <v>0</v>
      </c>
      <c r="DZ72" s="28" t="n">
        <f aca="false">IFERROR(DE71*BO72,"")</f>
        <v>-0</v>
      </c>
      <c r="EA72" s="28" t="n">
        <f aca="false">IFERROR(DF71*BP72,"")</f>
        <v>-0</v>
      </c>
      <c r="EB72" s="28" t="n">
        <f aca="false">IFERROR(DG71*BQ72,"")</f>
        <v>0</v>
      </c>
      <c r="EC72" s="28" t="n">
        <f aca="false">IFERROR(DH71*BR72,"")</f>
        <v>-0</v>
      </c>
      <c r="ED72" s="28" t="n">
        <f aca="false">IFERROR(DI71*BS72,"")</f>
        <v>-0</v>
      </c>
      <c r="EE72" s="28" t="n">
        <f aca="false">IFERROR(DJ71*BT72,"")</f>
        <v>0</v>
      </c>
      <c r="EF72" s="28" t="n">
        <f aca="false">IFERROR(DK71*BU72,"")</f>
        <v>-0</v>
      </c>
      <c r="EG72" s="28" t="n">
        <f aca="false">IFERROR(DL71*BV72,"")</f>
        <v>-0</v>
      </c>
      <c r="EH72" s="28" t="n">
        <f aca="false">IFERROR(DM71*BW72,"")</f>
        <v>0</v>
      </c>
      <c r="EI72" s="28" t="n">
        <f aca="false">IFERROR(DN71*BX72,"")</f>
        <v>0</v>
      </c>
      <c r="EJ72" s="28" t="n">
        <f aca="false">IFERROR(DO71*BY72,"")</f>
        <v>-0</v>
      </c>
      <c r="EK72" s="28" t="n">
        <f aca="false">IFERROR(DP71*BZ72,"")</f>
        <v>-0</v>
      </c>
      <c r="EL72" s="28" t="n">
        <f aca="false">IFERROR(DQ71*CA72,"")</f>
        <v>-0</v>
      </c>
      <c r="EM72" s="28" t="n">
        <f aca="false">IFERROR(DR71*CB72,"")</f>
        <v>0</v>
      </c>
      <c r="EN72" s="28" t="n">
        <f aca="false">IFERROR(DS71*CC72,"")</f>
        <v>0</v>
      </c>
      <c r="EO72" s="28" t="n">
        <f aca="false">IFERROR(DT71*CD72,"")</f>
        <v>0</v>
      </c>
      <c r="EP72" s="28" t="n">
        <f aca="false">IFERROR(DU71*CE72,"")</f>
        <v>-0.00590936642332932</v>
      </c>
      <c r="EQ72" s="28" t="n">
        <f aca="false">IFERROR(DV71*CF72,"")</f>
        <v>-0</v>
      </c>
      <c r="ER72" s="28" t="n">
        <f aca="false">IFERROR(DW71*CG72,"")</f>
        <v>-0</v>
      </c>
      <c r="ES72" s="28" t="n">
        <f aca="false">IF(ROW()=4,"",SUM(DX72:ER72))</f>
        <v>-0.00590936642332932</v>
      </c>
      <c r="ET72" s="29" t="n">
        <f aca="false">COUNTIF(AR72:BL72,"&gt;0")</f>
        <v>3</v>
      </c>
    </row>
    <row r="73" customFormat="false" ht="15" hidden="false" customHeight="false" outlineLevel="0" collapsed="false">
      <c r="A73" s="19" t="n">
        <v>40117</v>
      </c>
      <c r="B73" s="23" t="n">
        <f aca="false">ABS(EMFX_Data!X73-EMFX_Data!Y73)</f>
        <v>0.193950251878054</v>
      </c>
      <c r="C73" s="23" t="n">
        <f aca="false">ABS(EMFX_Data!X73-EMFX_Data!Z73)</f>
        <v>0.0305881121633993</v>
      </c>
      <c r="D73" s="23" t="n">
        <f aca="false">ABS(EMFX_Data!X73-EMFX_Data!AA73)</f>
        <v>0.275526483348775</v>
      </c>
      <c r="E73" s="23" t="n">
        <f aca="false">ABS(EMFX_Data!X73-EMFX_Data!AB73)</f>
        <v>0.203106321976693</v>
      </c>
      <c r="F73" s="23" t="n">
        <f aca="false">ABS(EMFX_Data!X73-EMFX_Data!AC73)</f>
        <v>0.0198838270159705</v>
      </c>
      <c r="G73" s="23" t="n">
        <f aca="false">ABS(EMFX_Data!X73-EMFX_Data!AD73)</f>
        <v>0.13241135086132</v>
      </c>
      <c r="H73" s="23" t="n">
        <f aca="false">ABS(EMFX_Data!Y73-EMFX_Data!Z73)</f>
        <v>0.224538364041454</v>
      </c>
      <c r="I73" s="23" t="n">
        <f aca="false">ABS(EMFX_Data!Y73-EMFX_Data!AA73)</f>
        <v>0.08157623147072</v>
      </c>
      <c r="J73" s="23" t="n">
        <f aca="false">ABS(EMFX_Data!Y73-EMFX_Data!AB73)</f>
        <v>0.00915607009863884</v>
      </c>
      <c r="K73" s="23" t="n">
        <f aca="false">ABS(EMFX_Data!Y73-EMFX_Data!AC73)</f>
        <v>0.174066424862084</v>
      </c>
      <c r="L73" s="23" t="n">
        <f aca="false">ABS(EMFX_Data!Y73-EMFX_Data!AD73)</f>
        <v>0.0615389010167347</v>
      </c>
      <c r="M73" s="23" t="n">
        <f aca="false">ABS(EMFX_Data!Z73-EMFX_Data!AA73)</f>
        <v>0.306114595512174</v>
      </c>
      <c r="N73" s="23" t="n">
        <f aca="false">ABS(EMFX_Data!Z73-EMFX_Data!AB73)</f>
        <v>0.233694434140093</v>
      </c>
      <c r="O73" s="23" t="n">
        <f aca="false">ABS(EMFX_Data!Z73-EMFX_Data!AC73)</f>
        <v>0.0504719391793698</v>
      </c>
      <c r="P73" s="23" t="n">
        <f aca="false">ABS(EMFX_Data!Z73-EMFX_Data!AD73)</f>
        <v>0.162999463024719</v>
      </c>
      <c r="Q73" s="23" t="n">
        <f aca="false">ABS(EMFX_Data!AA73-EMFX_Data!AB73)</f>
        <v>0.0724201613720812</v>
      </c>
      <c r="R73" s="23" t="n">
        <f aca="false">ABS(EMFX_Data!AA73-EMFX_Data!AC73)</f>
        <v>0.255642656332804</v>
      </c>
      <c r="S73" s="23" t="n">
        <f aca="false">ABS(EMFX_Data!AA73-EMFX_Data!AD73)</f>
        <v>0.143115132487455</v>
      </c>
      <c r="T73" s="23" t="n">
        <f aca="false">ABS(EMFX_Data!AB73-EMFX_Data!AC73)</f>
        <v>0.183222494960723</v>
      </c>
      <c r="U73" s="23" t="n">
        <f aca="false">ABS(EMFX_Data!AB73-EMFX_Data!AD73)</f>
        <v>0.0706949711153735</v>
      </c>
      <c r="V73" s="23" t="n">
        <f aca="false">ABS(EMFX_Data!AC73-EMFX_Data!AD73)</f>
        <v>0.112527523845349</v>
      </c>
      <c r="W73" s="26" t="n">
        <f aca="false">IF(ROW()&lt;4+MinObs-1,"",IFERROR((B73-AVERAGE(B$4:B73))/STDEV(B$4:B73),""))</f>
        <v>0.734689142890809</v>
      </c>
      <c r="X73" s="26" t="n">
        <f aca="false">IF(ROW()&lt;4+MinObs-1,"",IFERROR((C73-AVERAGE(C$4:C73))/STDEV(C$4:C73),""))</f>
        <v>-0.630430308076001</v>
      </c>
      <c r="Y73" s="26" t="n">
        <f aca="false">IF(ROW()&lt;4+MinObs-1,"",IFERROR((D73-AVERAGE(D$4:D73))/STDEV(D$4:D73),""))</f>
        <v>1.98943636560697</v>
      </c>
      <c r="Z73" s="26" t="n">
        <f aca="false">IF(ROW()&lt;4+MinObs-1,"",IFERROR((E73-AVERAGE(E$4:E73))/STDEV(E$4:E73),""))</f>
        <v>2.36583911075141</v>
      </c>
      <c r="AA73" s="26" t="n">
        <f aca="false">IF(ROW()&lt;4+MinObs-1,"",IFERROR((F73-AVERAGE(F$4:F73))/STDEV(F$4:F73),""))</f>
        <v>-0.610576885158942</v>
      </c>
      <c r="AB73" s="26" t="n">
        <f aca="false">IF(ROW()&lt;4+MinObs-1,"",IFERROR((G73-AVERAGE(G$4:G73))/STDEV(G$4:G73),""))</f>
        <v>-0.0192267817669729</v>
      </c>
      <c r="AC73" s="26" t="n">
        <f aca="false">IF(ROW()&lt;4+MinObs-1,"",IFERROR((H73-AVERAGE(H$4:H73))/STDEV(H$4:H73),""))</f>
        <v>0.515467823397629</v>
      </c>
      <c r="AD73" s="26" t="n">
        <f aca="false">IF(ROW()&lt;4+MinObs-1,"",IFERROR((I73-AVERAGE(I$4:I73))/STDEV(I$4:I73),""))</f>
        <v>-0.225709469854691</v>
      </c>
      <c r="AE73" s="26" t="n">
        <f aca="false">IF(ROW()&lt;4+MinObs-1,"",IFERROR((J73-AVERAGE(J$4:J73))/STDEV(J$4:J73),""))</f>
        <v>-1.10234216171649</v>
      </c>
      <c r="AF73" s="26" t="n">
        <f aca="false">IF(ROW()&lt;4+MinObs-1,"",IFERROR((K73-AVERAGE(K$4:K73))/STDEV(K$4:K73),""))</f>
        <v>0.573054622222552</v>
      </c>
      <c r="AG73" s="26" t="n">
        <f aca="false">IF(ROW()&lt;4+MinObs-1,"",IFERROR((L73-AVERAGE(L$4:L73))/STDEV(L$4:L73),""))</f>
        <v>-0.18182770061682</v>
      </c>
      <c r="AH73" s="26" t="n">
        <f aca="false">IF(ROW()&lt;4+MinObs-1,"",IFERROR((M73-AVERAGE(M$4:M73))/STDEV(M$4:M73),""))</f>
        <v>1.95050594159604</v>
      </c>
      <c r="AI73" s="26" t="n">
        <f aca="false">IF(ROW()&lt;4+MinObs-1,"",IFERROR((N73-AVERAGE(N$4:N73))/STDEV(N$4:N73),""))</f>
        <v>1.89897714075424</v>
      </c>
      <c r="AJ73" s="26" t="n">
        <f aca="false">IF(ROW()&lt;4+MinObs-1,"",IFERROR((O73-AVERAGE(O$4:O73))/STDEV(O$4:O73),""))</f>
        <v>-0.430124446297063</v>
      </c>
      <c r="AK73" s="26" t="n">
        <f aca="false">IF(ROW()&lt;4+MinObs-1,"",IFERROR((P73-AVERAGE(P$4:P73))/STDEV(P$4:P73),""))</f>
        <v>-0.034689096372141</v>
      </c>
      <c r="AL73" s="26" t="n">
        <f aca="false">IF(ROW()&lt;4+MinObs-1,"",IFERROR((Q73-AVERAGE(Q$4:Q73))/STDEV(Q$4:Q73),""))</f>
        <v>-0.107536103984516</v>
      </c>
      <c r="AM73" s="26" t="n">
        <f aca="false">IF(ROW()&lt;4+MinObs-1,"",IFERROR((R73-AVERAGE(R$4:R73))/STDEV(R$4:R73),""))</f>
        <v>1.49575462555876</v>
      </c>
      <c r="AN73" s="26" t="n">
        <f aca="false">IF(ROW()&lt;4+MinObs-1,"",IFERROR((S73-AVERAGE(S$4:S73))/STDEV(S$4:S73),""))</f>
        <v>-0.00959410644563698</v>
      </c>
      <c r="AO73" s="26" t="n">
        <f aca="false">IF(ROW()&lt;4+MinObs-1,"",IFERROR((T73-AVERAGE(T$4:T73))/STDEV(T$4:T73),""))</f>
        <v>1.76803723299395</v>
      </c>
      <c r="AP73" s="26" t="n">
        <f aca="false">IF(ROW()&lt;4+MinObs-1,"",IFERROR((U73-AVERAGE(U$4:U73))/STDEV(U$4:U73),""))</f>
        <v>-0.147159791946399</v>
      </c>
      <c r="AQ73" s="26" t="n">
        <f aca="false">IF(ROW()&lt;4+MinObs-1,"",IFERROR((V73-AVERAGE(V$4:V73))/STDEV(V$4:V73),""))</f>
        <v>-0.0725621985122511</v>
      </c>
      <c r="AR73" s="26" t="n">
        <f aca="false">IF(W73="",0,IF(W73&gt;=z4,w4,IF(W73&gt;=z3,w3,IF(W73&gt;=zEntry,w2,IF(AND(W73&gt;=ExitZ,AR72&gt;0),w2,0)))))</f>
        <v>0</v>
      </c>
      <c r="AS73" s="26" t="n">
        <f aca="false">IF(X73="",0,IF(X73&gt;=z4,w4,IF(X73&gt;=z3,w3,IF(X73&gt;=zEntry,w2,IF(AND(X73&gt;=ExitZ,AS72&gt;0),w2,0)))))</f>
        <v>0</v>
      </c>
      <c r="AT73" s="26" t="n">
        <f aca="false">IF(Y73="",0,IF(Y73&gt;=z4,w4,IF(Y73&gt;=z3,w3,IF(Y73&gt;=zEntry,w2,IF(AND(Y73&gt;=ExitZ,AT72&gt;0),w2,0)))))</f>
        <v>0</v>
      </c>
      <c r="AU73" s="26" t="n">
        <f aca="false">IF(Z73="",0,IF(Z73&gt;=z4,w4,IF(Z73&gt;=z3,w3,IF(Z73&gt;=zEntry,w2,IF(AND(Z73&gt;=ExitZ,AU72&gt;0),w2,0)))))</f>
        <v>1</v>
      </c>
      <c r="AV73" s="26" t="n">
        <f aca="false">IF(AA73="",0,IF(AA73&gt;=z4,w4,IF(AA73&gt;=z3,w3,IF(AA73&gt;=zEntry,w2,IF(AND(AA73&gt;=ExitZ,AV72&gt;0),w2,0)))))</f>
        <v>0</v>
      </c>
      <c r="AW73" s="26" t="n">
        <f aca="false">IF(AB73="",0,IF(AB73&gt;=z4,w4,IF(AB73&gt;=z3,w3,IF(AB73&gt;=zEntry,w2,IF(AND(AB73&gt;=ExitZ,AW72&gt;0),w2,0)))))</f>
        <v>0</v>
      </c>
      <c r="AX73" s="26" t="n">
        <f aca="false">IF(AC73="",0,IF(AC73&gt;=z4,w4,IF(AC73&gt;=z3,w3,IF(AC73&gt;=zEntry,w2,IF(AND(AC73&gt;=ExitZ,AX72&gt;0),w2,0)))))</f>
        <v>0</v>
      </c>
      <c r="AY73" s="26" t="n">
        <f aca="false">IF(AD73="",0,IF(AD73&gt;=z4,w4,IF(AD73&gt;=z3,w3,IF(AD73&gt;=zEntry,w2,IF(AND(AD73&gt;=ExitZ,AY72&gt;0),w2,0)))))</f>
        <v>0</v>
      </c>
      <c r="AZ73" s="26" t="n">
        <f aca="false">IF(AE73="",0,IF(AE73&gt;=z4,w4,IF(AE73&gt;=z3,w3,IF(AE73&gt;=zEntry,w2,IF(AND(AE73&gt;=ExitZ,AZ72&gt;0),w2,0)))))</f>
        <v>0</v>
      </c>
      <c r="BA73" s="26" t="n">
        <f aca="false">IF(AF73="",0,IF(AF73&gt;=z4,w4,IF(AF73&gt;=z3,w3,IF(AF73&gt;=zEntry,w2,IF(AND(AF73&gt;=ExitZ,BA72&gt;0),w2,0)))))</f>
        <v>0</v>
      </c>
      <c r="BB73" s="26" t="n">
        <f aca="false">IF(AG73="",0,IF(AG73&gt;=z4,w4,IF(AG73&gt;=z3,w3,IF(AG73&gt;=zEntry,w2,IF(AND(AG73&gt;=ExitZ,BB72&gt;0),w2,0)))))</f>
        <v>0</v>
      </c>
      <c r="BC73" s="26" t="n">
        <f aca="false">IF(AH73="",0,IF(AH73&gt;=z4,w4,IF(AH73&gt;=z3,w3,IF(AH73&gt;=zEntry,w2,IF(AND(AH73&gt;=ExitZ,BC72&gt;0),w2,0)))))</f>
        <v>0</v>
      </c>
      <c r="BD73" s="26" t="n">
        <f aca="false">IF(AI73="",0,IF(AI73&gt;=z4,w4,IF(AI73&gt;=z3,w3,IF(AI73&gt;=zEntry,w2,IF(AND(AI73&gt;=ExitZ,BD72&gt;0),w2,0)))))</f>
        <v>0</v>
      </c>
      <c r="BE73" s="26" t="n">
        <f aca="false">IF(AJ73="",0,IF(AJ73&gt;=z4,w4,IF(AJ73&gt;=z3,w3,IF(AJ73&gt;=zEntry,w2,IF(AND(AJ73&gt;=ExitZ,BE72&gt;0),w2,0)))))</f>
        <v>0</v>
      </c>
      <c r="BF73" s="26" t="n">
        <f aca="false">IF(AK73="",0,IF(AK73&gt;=z4,w4,IF(AK73&gt;=z3,w3,IF(AK73&gt;=zEntry,w2,IF(AND(AK73&gt;=ExitZ,BF72&gt;0),w2,0)))))</f>
        <v>0</v>
      </c>
      <c r="BG73" s="26" t="n">
        <f aca="false">IF(AL73="",0,IF(AL73&gt;=z4,w4,IF(AL73&gt;=z3,w3,IF(AL73&gt;=zEntry,w2,IF(AND(AL73&gt;=ExitZ,BG72&gt;0),w2,0)))))</f>
        <v>0</v>
      </c>
      <c r="BH73" s="26" t="n">
        <f aca="false">IF(AM73="",0,IF(AM73&gt;=z4,w4,IF(AM73&gt;=z3,w3,IF(AM73&gt;=zEntry,w2,IF(AND(AM73&gt;=ExitZ,BH72&gt;0),w2,0)))))</f>
        <v>0</v>
      </c>
      <c r="BI73" s="26" t="n">
        <f aca="false">IF(AN73="",0,IF(AN73&gt;=z4,w4,IF(AN73&gt;=z3,w3,IF(AN73&gt;=zEntry,w2,IF(AND(AN73&gt;=ExitZ,BI72&gt;0),w2,0)))))</f>
        <v>0</v>
      </c>
      <c r="BJ73" s="26" t="n">
        <f aca="false">IF(AO73="",0,IF(AO73&gt;=z4,w4,IF(AO73&gt;=z3,w3,IF(AO73&gt;=zEntry,w2,IF(AND(AO73&gt;=ExitZ,BJ72&gt;0),w2,0)))))</f>
        <v>0</v>
      </c>
      <c r="BK73" s="26" t="n">
        <f aca="false">IF(AP73="",0,IF(AP73&gt;=z4,w4,IF(AP73&gt;=z3,w3,IF(AP73&gt;=zEntry,w2,IF(AND(AP73&gt;=ExitZ,BK72&gt;0),w2,0)))))</f>
        <v>0</v>
      </c>
      <c r="BL73" s="26" t="n">
        <f aca="false">IF(AQ73="",0,IF(AQ73&gt;=z4,w4,IF(AQ73&gt;=z3,w3,IF(AQ73&gt;=zEntry,w2,IF(AND(AQ73&gt;=ExitZ,BL72&gt;0),w2,0)))))</f>
        <v>0</v>
      </c>
      <c r="BM73" s="23" t="n">
        <f aca="false">IF(EMFX_Data!X72&gt;=EMFX_Data!Y72,EMFX_Data!AE73-EMFX_Data!AF73,EMFX_Data!AF73-EMFX_Data!AE73)</f>
        <v>-0.0220396795116086</v>
      </c>
      <c r="BN73" s="23" t="n">
        <f aca="false">IF(EMFX_Data!X72&gt;=EMFX_Data!Z72,EMFX_Data!AE73-EMFX_Data!AG73,EMFX_Data!AG73-EMFX_Data!AE73)</f>
        <v>-0.0192992854818623</v>
      </c>
      <c r="BO73" s="23" t="n">
        <f aca="false">IF(EMFX_Data!X72&gt;=EMFX_Data!AA72,EMFX_Data!AE73-EMFX_Data!AH73,EMFX_Data!AH73-EMFX_Data!AE73)</f>
        <v>-0.0836082065452816</v>
      </c>
      <c r="BP73" s="23" t="n">
        <f aca="false">IF(EMFX_Data!X72&gt;=EMFX_Data!AB72,EMFX_Data!AE73-EMFX_Data!AI73,EMFX_Data!AI73-EMFX_Data!AE73)</f>
        <v>0.0287606194417414</v>
      </c>
      <c r="BQ73" s="23" t="n">
        <f aca="false">IF(EMFX_Data!X72&gt;=EMFX_Data!AC72,EMFX_Data!AE73-EMFX_Data!AJ73,EMFX_Data!AJ73-EMFX_Data!AE73)</f>
        <v>0.0424277425751396</v>
      </c>
      <c r="BR73" s="23" t="n">
        <f aca="false">IF(EMFX_Data!X72&gt;=EMFX_Data!AD72,EMFX_Data!AE73-EMFX_Data!AK73,EMFX_Data!AK73-EMFX_Data!AE73)</f>
        <v>-0.0096758923494221</v>
      </c>
      <c r="BS73" s="23" t="n">
        <f aca="false">IF(EMFX_Data!Y72&gt;=EMFX_Data!Z72,EMFX_Data!AF73-EMFX_Data!AG73,EMFX_Data!AG73-EMFX_Data!AF73)</f>
        <v>-0.0413389649934709</v>
      </c>
      <c r="BT73" s="23" t="n">
        <f aca="false">IF(EMFX_Data!Y72&gt;=EMFX_Data!AA72,EMFX_Data!AF73-EMFX_Data!AH73,EMFX_Data!AH73-EMFX_Data!AF73)</f>
        <v>-0.0615685270336729</v>
      </c>
      <c r="BU73" s="23" t="n">
        <f aca="false">IF(EMFX_Data!Y72&gt;=EMFX_Data!AB72,EMFX_Data!AF73-EMFX_Data!AI73,EMFX_Data!AI73-EMFX_Data!AF73)</f>
        <v>0.0508002989533501</v>
      </c>
      <c r="BV73" s="23" t="n">
        <f aca="false">IF(EMFX_Data!Y72&gt;=EMFX_Data!AC72,EMFX_Data!AF73-EMFX_Data!AJ73,EMFX_Data!AJ73-EMFX_Data!AF73)</f>
        <v>0.020388063063531</v>
      </c>
      <c r="BW73" s="23" t="n">
        <f aca="false">IF(EMFX_Data!Y72&gt;=EMFX_Data!AD72,EMFX_Data!AF73-EMFX_Data!AK73,EMFX_Data!AK73-EMFX_Data!AF73)</f>
        <v>-0.0123637871621865</v>
      </c>
      <c r="BX73" s="23" t="n">
        <f aca="false">IF(EMFX_Data!Z72&gt;=EMFX_Data!AA72,EMFX_Data!AG73-EMFX_Data!AH73,EMFX_Data!AH73-EMFX_Data!AG73)</f>
        <v>-0.102907492027144</v>
      </c>
      <c r="BY73" s="23" t="n">
        <f aca="false">IF(EMFX_Data!Z72&gt;=EMFX_Data!AB72,EMFX_Data!AG73-EMFX_Data!AI73,EMFX_Data!AI73-EMFX_Data!AG73)</f>
        <v>0.00946133395987912</v>
      </c>
      <c r="BZ73" s="23" t="n">
        <f aca="false">IF(EMFX_Data!Z72&gt;=EMFX_Data!AC72,EMFX_Data!AG73-EMFX_Data!AJ73,EMFX_Data!AJ73-EMFX_Data!AG73)</f>
        <v>0.061727028057002</v>
      </c>
      <c r="CA73" s="23" t="n">
        <f aca="false">IF(EMFX_Data!Z72&gt;=EMFX_Data!AD72,EMFX_Data!AG73-EMFX_Data!AK73,EMFX_Data!AK73-EMFX_Data!AG73)</f>
        <v>-0.0289751778312844</v>
      </c>
      <c r="CB73" s="23" t="n">
        <f aca="false">IF(EMFX_Data!AA72&gt;=EMFX_Data!AB72,EMFX_Data!AH73-EMFX_Data!AI73,EMFX_Data!AI73-EMFX_Data!AH73)</f>
        <v>0.112368825987023</v>
      </c>
      <c r="CC73" s="23" t="n">
        <f aca="false">IF(EMFX_Data!AA72&gt;=EMFX_Data!AC72,EMFX_Data!AH73-EMFX_Data!AJ73,EMFX_Data!AJ73-EMFX_Data!AH73)</f>
        <v>-0.0411804639701419</v>
      </c>
      <c r="CD73" s="23" t="n">
        <f aca="false">IF(EMFX_Data!AA72&gt;=EMFX_Data!AD72,EMFX_Data!AH73-EMFX_Data!AK73,EMFX_Data!AK73-EMFX_Data!AH73)</f>
        <v>-0.0739323141958594</v>
      </c>
      <c r="CE73" s="23" t="n">
        <f aca="false">IF(EMFX_Data!AB72&gt;=EMFX_Data!AC72,EMFX_Data!AI73-EMFX_Data!AJ73,EMFX_Data!AJ73-EMFX_Data!AI73)</f>
        <v>0.0711883620168811</v>
      </c>
      <c r="CF73" s="23" t="n">
        <f aca="false">IF(EMFX_Data!AB72&gt;=EMFX_Data!AD72,EMFX_Data!AI73-EMFX_Data!AK73,EMFX_Data!AK73-EMFX_Data!AI73)</f>
        <v>0.0384365117911635</v>
      </c>
      <c r="CG73" s="23" t="n">
        <f aca="false">IF(EMFX_Data!AC72&gt;=EMFX_Data!AD72,EMFX_Data!AJ73-EMFX_Data!AK73,EMFX_Data!AK73-EMFX_Data!AJ73)</f>
        <v>0.0327518502257175</v>
      </c>
      <c r="CH73" s="27" t="n">
        <f aca="false">IF(ROW()&lt;4+VolLB,"",STDEV(INDEX($BM:$BM,ROW()-VolLB+1):INDEX($BM:$BM,ROW()))*SQRT(12))</f>
        <v>0.173306315555642</v>
      </c>
      <c r="CI73" s="27" t="n">
        <f aca="false">IF(ROW()&lt;4+VolLB,"",STDEV(INDEX($BN:$BN,ROW()-VolLB+1):INDEX($BN:$BN,ROW()))*SQRT(12))</f>
        <v>0.15135587886393</v>
      </c>
      <c r="CJ73" s="27" t="n">
        <f aca="false">IF(ROW()&lt;4+VolLB,"",STDEV(INDEX($BO:$BO,ROW()-VolLB+1):INDEX($BO:$BO,ROW()))*SQRT(12))</f>
        <v>0.173072500542984</v>
      </c>
      <c r="CK73" s="27" t="n">
        <f aca="false">IF(ROW()&lt;4+VolLB,"",STDEV(INDEX($BP:$BP,ROW()-VolLB+1):INDEX($BP:$BP,ROW()))*SQRT(12))</f>
        <v>0.204085982985543</v>
      </c>
      <c r="CL73" s="27" t="n">
        <f aca="false">IF(ROW()&lt;4+VolLB,"",STDEV(INDEX($BQ:$BQ,ROW()-VolLB+1):INDEX($BQ:$BQ,ROW()))*SQRT(12))</f>
        <v>0.141756662320364</v>
      </c>
      <c r="CM73" s="27" t="n">
        <f aca="false">IF(ROW()&lt;4+VolLB,"",STDEV(INDEX($BR:$BR,ROW()-VolLB+1):INDEX($BR:$BR,ROW()))*SQRT(12))</f>
        <v>0.183248834025812</v>
      </c>
      <c r="CN73" s="27" t="n">
        <f aca="false">IF(ROW()&lt;4+VolLB,"",STDEV(INDEX($BS:$BS,ROW()-VolLB+1):INDEX($BS:$BS,ROW()))*SQRT(12))</f>
        <v>0.182851629306156</v>
      </c>
      <c r="CO73" s="27" t="n">
        <f aca="false">IF(ROW()&lt;4+VolLB,"",STDEV(INDEX($BT:$BT,ROW()-VolLB+1):INDEX($BT:$BT,ROW()))*SQRT(12))</f>
        <v>0.169856999899186</v>
      </c>
      <c r="CP73" s="27" t="n">
        <f aca="false">IF(ROW()&lt;4+VolLB,"",STDEV(INDEX($BU:$BU,ROW()-VolLB+1):INDEX($BU:$BU,ROW()))*SQRT(12))</f>
        <v>0.19316792708679</v>
      </c>
      <c r="CQ73" s="27" t="n">
        <f aca="false">IF(ROW()&lt;4+VolLB,"",STDEV(INDEX($BV:$BV,ROW()-VolLB+1):INDEX($BV:$BV,ROW()))*SQRT(12))</f>
        <v>0.170690599320716</v>
      </c>
      <c r="CR73" s="27" t="n">
        <f aca="false">IF(ROW()&lt;4+VolLB,"",STDEV(INDEX($BW:$BW,ROW()-VolLB+1):INDEX($BW:$BW,ROW()))*SQRT(12))</f>
        <v>0.14582553738123</v>
      </c>
      <c r="CS73" s="27" t="n">
        <f aca="false">IF(ROW()&lt;4+VolLB,"",STDEV(INDEX($BX:$BX,ROW()-VolLB+1):INDEX($BX:$BX,ROW()))*SQRT(12))</f>
        <v>0.187896972062354</v>
      </c>
      <c r="CT73" s="27" t="n">
        <f aca="false">IF(ROW()&lt;4+VolLB,"",STDEV(INDEX($BY:$BY,ROW()-VolLB+1):INDEX($BY:$BY,ROW()))*SQRT(12))</f>
        <v>0.192231783138703</v>
      </c>
      <c r="CU73" s="27" t="n">
        <f aca="false">IF(ROW()&lt;4+VolLB,"",STDEV(INDEX($BZ:$BZ,ROW()-VolLB+1):INDEX($BZ:$BZ,ROW()))*SQRT(12))</f>
        <v>0.181459286186498</v>
      </c>
      <c r="CV73" s="27" t="n">
        <f aca="false">IF(ROW()&lt;4+VolLB,"",STDEV(INDEX($CA:$CA,ROW()-VolLB+1):INDEX($CA:$CA,ROW()))*SQRT(12))</f>
        <v>0.178332097814692</v>
      </c>
      <c r="CW73" s="27" t="n">
        <f aca="false">IF(ROW()&lt;4+VolLB,"",STDEV(INDEX($CB:$CB,ROW()-VolLB+1):INDEX($CB:$CB,ROW()))*SQRT(12))</f>
        <v>0.203605897140931</v>
      </c>
      <c r="CX73" s="27" t="n">
        <f aca="false">IF(ROW()&lt;4+VolLB,"",STDEV(INDEX($CC:$CC,ROW()-VolLB+1):INDEX($CC:$CC,ROW()))*SQRT(12))</f>
        <v>0.197773365315466</v>
      </c>
      <c r="CY73" s="27" t="n">
        <f aca="false">IF(ROW()&lt;4+VolLB,"",STDEV(INDEX($CD:$CD,ROW()-VolLB+1):INDEX($CD:$CD,ROW()))*SQRT(12))</f>
        <v>0.206100016462961</v>
      </c>
      <c r="CZ73" s="27" t="n">
        <f aca="false">IF(ROW()&lt;4+VolLB,"",STDEV(INDEX($CE:$CE,ROW()-VolLB+1):INDEX($CE:$CE,ROW()))*SQRT(12))</f>
        <v>0.180156733863996</v>
      </c>
      <c r="DA73" s="27" t="n">
        <f aca="false">IF(ROW()&lt;4+VolLB,"",STDEV(INDEX($CF:$CF,ROW()-VolLB+1):INDEX($CF:$CF,ROW()))*SQRT(12))</f>
        <v>0.165316403794866</v>
      </c>
      <c r="DB73" s="27" t="n">
        <f aca="false">IF(ROW()&lt;4+VolLB,"",STDEV(INDEX($CG:$CG,ROW()-VolLB+1):INDEX($CG:$CG,ROW()))*SQRT(12))</f>
        <v>0.127386800718616</v>
      </c>
      <c r="DC73" s="26" t="n">
        <f aca="false">IF(OR(AR73=0,CH73="",CH73=0),0,AR73*MIN(MaxScal,TgtVol/CH73))</f>
        <v>0</v>
      </c>
      <c r="DD73" s="26" t="n">
        <f aca="false">IF(OR(AS73=0,CI73="",CI73=0),0,AS73*MIN(MaxScal,TgtVol/CI73))</f>
        <v>0</v>
      </c>
      <c r="DE73" s="26" t="n">
        <f aca="false">IF(OR(AT73=0,CJ73="",CJ73=0),0,AT73*MIN(MaxScal,TgtVol/CJ73))</f>
        <v>0</v>
      </c>
      <c r="DF73" s="26" t="n">
        <f aca="false">IF(OR(AU73=0,CK73="",CK73=0),0,AU73*MIN(MaxScal,TgtVol/CK73))</f>
        <v>0.0979979110148724</v>
      </c>
      <c r="DG73" s="26" t="n">
        <f aca="false">IF(OR(AV73=0,CL73="",CL73=0),0,AV73*MIN(MaxScal,TgtVol/CL73))</f>
        <v>0</v>
      </c>
      <c r="DH73" s="26" t="n">
        <f aca="false">IF(OR(AW73=0,CM73="",CM73=0),0,AW73*MIN(MaxScal,TgtVol/CM73))</f>
        <v>0</v>
      </c>
      <c r="DI73" s="26" t="n">
        <f aca="false">IF(OR(AX73=0,CN73="",CN73=0),0,AX73*MIN(MaxScal,TgtVol/CN73))</f>
        <v>0</v>
      </c>
      <c r="DJ73" s="26" t="n">
        <f aca="false">IF(OR(AY73=0,CO73="",CO73=0),0,AY73*MIN(MaxScal,TgtVol/CO73))</f>
        <v>0</v>
      </c>
      <c r="DK73" s="26" t="n">
        <f aca="false">IF(OR(AZ73=0,CP73="",CP73=0),0,AZ73*MIN(MaxScal,TgtVol/CP73))</f>
        <v>0</v>
      </c>
      <c r="DL73" s="26" t="n">
        <f aca="false">IF(OR(BA73=0,CQ73="",CQ73=0),0,BA73*MIN(MaxScal,TgtVol/CQ73))</f>
        <v>0</v>
      </c>
      <c r="DM73" s="26" t="n">
        <f aca="false">IF(OR(BB73=0,CR73="",CR73=0),0,BB73*MIN(MaxScal,TgtVol/CR73))</f>
        <v>0</v>
      </c>
      <c r="DN73" s="26" t="n">
        <f aca="false">IF(OR(BC73=0,CS73="",CS73=0),0,BC73*MIN(MaxScal,TgtVol/CS73))</f>
        <v>0</v>
      </c>
      <c r="DO73" s="26" t="n">
        <f aca="false">IF(OR(BD73=0,CT73="",CT73=0),0,BD73*MIN(MaxScal,TgtVol/CT73))</f>
        <v>0</v>
      </c>
      <c r="DP73" s="26" t="n">
        <f aca="false">IF(OR(BE73=0,CU73="",CU73=0),0,BE73*MIN(MaxScal,TgtVol/CU73))</f>
        <v>0</v>
      </c>
      <c r="DQ73" s="26" t="n">
        <f aca="false">IF(OR(BF73=0,CV73="",CV73=0),0,BF73*MIN(MaxScal,TgtVol/CV73))</f>
        <v>0</v>
      </c>
      <c r="DR73" s="26" t="n">
        <f aca="false">IF(OR(BG73=0,CW73="",CW73=0),0,BG73*MIN(MaxScal,TgtVol/CW73))</f>
        <v>0</v>
      </c>
      <c r="DS73" s="26" t="n">
        <f aca="false">IF(OR(BH73=0,CX73="",CX73=0),0,BH73*MIN(MaxScal,TgtVol/CX73))</f>
        <v>0</v>
      </c>
      <c r="DT73" s="26" t="n">
        <f aca="false">IF(OR(BI73=0,CY73="",CY73=0),0,BI73*MIN(MaxScal,TgtVol/CY73))</f>
        <v>0</v>
      </c>
      <c r="DU73" s="26" t="n">
        <f aca="false">IF(OR(BJ73=0,CZ73="",CZ73=0),0,BJ73*MIN(MaxScal,TgtVol/CZ73))</f>
        <v>0</v>
      </c>
      <c r="DV73" s="26" t="n">
        <f aca="false">IF(OR(BK73=0,DA73="",DA73=0),0,BK73*MIN(MaxScal,TgtVol/DA73))</f>
        <v>0</v>
      </c>
      <c r="DW73" s="26" t="n">
        <f aca="false">IF(OR(BL73=0,DB73="",DB73=0),0,BL73*MIN(MaxScal,TgtVol/DB73))</f>
        <v>0</v>
      </c>
      <c r="DX73" s="28" t="n">
        <f aca="false">IFERROR(DC72*BM73,"")</f>
        <v>-0</v>
      </c>
      <c r="DY73" s="28" t="n">
        <f aca="false">IFERROR(DD72*BN73,"")</f>
        <v>-0</v>
      </c>
      <c r="DZ73" s="28" t="n">
        <f aca="false">IFERROR(DE72*BO73,"")</f>
        <v>-0</v>
      </c>
      <c r="EA73" s="28" t="n">
        <f aca="false">IFERROR(DF72*BP73,"")</f>
        <v>0.0042365207415976</v>
      </c>
      <c r="EB73" s="28" t="n">
        <f aca="false">IFERROR(DG72*BQ73,"")</f>
        <v>0</v>
      </c>
      <c r="EC73" s="28" t="n">
        <f aca="false">IFERROR(DH72*BR73,"")</f>
        <v>-0</v>
      </c>
      <c r="ED73" s="28" t="n">
        <f aca="false">IFERROR(DI72*BS73,"")</f>
        <v>-0</v>
      </c>
      <c r="EE73" s="28" t="n">
        <f aca="false">IFERROR(DJ72*BT73,"")</f>
        <v>-0</v>
      </c>
      <c r="EF73" s="28" t="n">
        <f aca="false">IFERROR(DK72*BU73,"")</f>
        <v>0</v>
      </c>
      <c r="EG73" s="28" t="n">
        <f aca="false">IFERROR(DL72*BV73,"")</f>
        <v>0</v>
      </c>
      <c r="EH73" s="28" t="n">
        <f aca="false">IFERROR(DM72*BW73,"")</f>
        <v>-0</v>
      </c>
      <c r="EI73" s="28" t="n">
        <f aca="false">IFERROR(DN72*BX73,"")</f>
        <v>-0</v>
      </c>
      <c r="EJ73" s="28" t="n">
        <f aca="false">IFERROR(DO72*BY73,"")</f>
        <v>0.000982961119850583</v>
      </c>
      <c r="EK73" s="28" t="n">
        <f aca="false">IFERROR(DP72*BZ73,"")</f>
        <v>0</v>
      </c>
      <c r="EL73" s="28" t="n">
        <f aca="false">IFERROR(DQ72*CA73,"")</f>
        <v>-0</v>
      </c>
      <c r="EM73" s="28" t="n">
        <f aca="false">IFERROR(DR72*CB73,"")</f>
        <v>0</v>
      </c>
      <c r="EN73" s="28" t="n">
        <f aca="false">IFERROR(DS72*CC73,"")</f>
        <v>-0</v>
      </c>
      <c r="EO73" s="28" t="n">
        <f aca="false">IFERROR(DT72*CD73,"")</f>
        <v>-0</v>
      </c>
      <c r="EP73" s="28" t="n">
        <f aca="false">IFERROR(DU72*CE73,"")</f>
        <v>0.00808039464440143</v>
      </c>
      <c r="EQ73" s="28" t="n">
        <f aca="false">IFERROR(DV72*CF73,"")</f>
        <v>0</v>
      </c>
      <c r="ER73" s="28" t="n">
        <f aca="false">IFERROR(DW72*CG73,"")</f>
        <v>0</v>
      </c>
      <c r="ES73" s="28" t="n">
        <f aca="false">IF(ROW()=4,"",SUM(DX73:ER73))</f>
        <v>0.0132998765058496</v>
      </c>
      <c r="ET73" s="29" t="n">
        <f aca="false">COUNTIF(AR73:BL73,"&gt;0")</f>
        <v>1</v>
      </c>
    </row>
    <row r="74" customFormat="false" ht="15" hidden="false" customHeight="false" outlineLevel="0" collapsed="false">
      <c r="A74" s="19" t="n">
        <v>40147</v>
      </c>
      <c r="B74" s="23" t="n">
        <f aca="false">ABS(EMFX_Data!X74-EMFX_Data!Y74)</f>
        <v>0.140393096626693</v>
      </c>
      <c r="C74" s="23" t="n">
        <f aca="false">ABS(EMFX_Data!X74-EMFX_Data!Z74)</f>
        <v>0.0603195386905862</v>
      </c>
      <c r="D74" s="23" t="n">
        <f aca="false">ABS(EMFX_Data!X74-EMFX_Data!AA74)</f>
        <v>0.261866109509265</v>
      </c>
      <c r="E74" s="23" t="n">
        <f aca="false">ABS(EMFX_Data!X74-EMFX_Data!AB74)</f>
        <v>0.182643942185482</v>
      </c>
      <c r="F74" s="23" t="n">
        <f aca="false">ABS(EMFX_Data!X74-EMFX_Data!AC74)</f>
        <v>0.00799145263565659</v>
      </c>
      <c r="G74" s="23" t="n">
        <f aca="false">ABS(EMFX_Data!X74-EMFX_Data!AD74)</f>
        <v>0.162984256113545</v>
      </c>
      <c r="H74" s="23" t="n">
        <f aca="false">ABS(EMFX_Data!Y74-EMFX_Data!Z74)</f>
        <v>0.200712635317279</v>
      </c>
      <c r="I74" s="23" t="n">
        <f aca="false">ABS(EMFX_Data!Y74-EMFX_Data!AA74)</f>
        <v>0.121473012882572</v>
      </c>
      <c r="J74" s="23" t="n">
        <f aca="false">ABS(EMFX_Data!Y74-EMFX_Data!AB74)</f>
        <v>0.0422508455587893</v>
      </c>
      <c r="K74" s="23" t="n">
        <f aca="false">ABS(EMFX_Data!Y74-EMFX_Data!AC74)</f>
        <v>0.132401643991036</v>
      </c>
      <c r="L74" s="23" t="n">
        <f aca="false">ABS(EMFX_Data!Y74-EMFX_Data!AD74)</f>
        <v>0.0225911594868524</v>
      </c>
      <c r="M74" s="23" t="n">
        <f aca="false">ABS(EMFX_Data!Z74-EMFX_Data!AA74)</f>
        <v>0.322185648199851</v>
      </c>
      <c r="N74" s="23" t="n">
        <f aca="false">ABS(EMFX_Data!Z74-EMFX_Data!AB74)</f>
        <v>0.242963480876068</v>
      </c>
      <c r="O74" s="23" t="n">
        <f aca="false">ABS(EMFX_Data!Z74-EMFX_Data!AC74)</f>
        <v>0.0683109913262427</v>
      </c>
      <c r="P74" s="23" t="n">
        <f aca="false">ABS(EMFX_Data!Z74-EMFX_Data!AD74)</f>
        <v>0.223303794804131</v>
      </c>
      <c r="Q74" s="23" t="n">
        <f aca="false">ABS(EMFX_Data!AA74-EMFX_Data!AB74)</f>
        <v>0.079222167323783</v>
      </c>
      <c r="R74" s="23" t="n">
        <f aca="false">ABS(EMFX_Data!AA74-EMFX_Data!AC74)</f>
        <v>0.253874656873609</v>
      </c>
      <c r="S74" s="23" t="n">
        <f aca="false">ABS(EMFX_Data!AA74-EMFX_Data!AD74)</f>
        <v>0.0988818533957199</v>
      </c>
      <c r="T74" s="23" t="n">
        <f aca="false">ABS(EMFX_Data!AB74-EMFX_Data!AC74)</f>
        <v>0.174652489549826</v>
      </c>
      <c r="U74" s="23" t="n">
        <f aca="false">ABS(EMFX_Data!AB74-EMFX_Data!AD74)</f>
        <v>0.0196596860719369</v>
      </c>
      <c r="V74" s="23" t="n">
        <f aca="false">ABS(EMFX_Data!AC74-EMFX_Data!AD74)</f>
        <v>0.154992803477889</v>
      </c>
      <c r="W74" s="26" t="n">
        <f aca="false">IF(ROW()&lt;4+MinObs-1,"",IFERROR((B74-AVERAGE(B$4:B74))/STDEV(B$4:B74),""))</f>
        <v>0.206670248343457</v>
      </c>
      <c r="X74" s="26" t="n">
        <f aca="false">IF(ROW()&lt;4+MinObs-1,"",IFERROR((C74-AVERAGE(C$4:C74))/STDEV(C$4:C74),""))</f>
        <v>-0.0337360807427848</v>
      </c>
      <c r="Y74" s="26" t="n">
        <f aca="false">IF(ROW()&lt;4+MinObs-1,"",IFERROR((D74-AVERAGE(D$4:D74))/STDEV(D$4:D74),""))</f>
        <v>1.77159819716099</v>
      </c>
      <c r="Z74" s="26" t="n">
        <f aca="false">IF(ROW()&lt;4+MinObs-1,"",IFERROR((E74-AVERAGE(E$4:E74))/STDEV(E$4:E74),""))</f>
        <v>1.94115361092086</v>
      </c>
      <c r="AA74" s="26" t="n">
        <f aca="false">IF(ROW()&lt;4+MinObs-1,"",IFERROR((F74-AVERAGE(F$4:F74))/STDEV(F$4:F74),""))</f>
        <v>-0.950394850828815</v>
      </c>
      <c r="AB74" s="26" t="n">
        <f aca="false">IF(ROW()&lt;4+MinObs-1,"",IFERROR((G74-AVERAGE(G$4:G74))/STDEV(G$4:G74),""))</f>
        <v>0.0469467116309873</v>
      </c>
      <c r="AC74" s="26" t="n">
        <f aca="false">IF(ROW()&lt;4+MinObs-1,"",IFERROR((H74-AVERAGE(H$4:H74))/STDEV(H$4:H74),""))</f>
        <v>0.350804179150565</v>
      </c>
      <c r="AD74" s="26" t="n">
        <f aca="false">IF(ROW()&lt;4+MinObs-1,"",IFERROR((I74-AVERAGE(I$4:I74))/STDEV(I$4:I74),""))</f>
        <v>0.293846922838041</v>
      </c>
      <c r="AE74" s="26" t="n">
        <f aca="false">IF(ROW()&lt;4+MinObs-1,"",IFERROR((J74-AVERAGE(J$4:J74))/STDEV(J$4:J74),""))</f>
        <v>-0.704230523424348</v>
      </c>
      <c r="AF74" s="26" t="n">
        <f aca="false">IF(ROW()&lt;4+MinObs-1,"",IFERROR((K74-AVERAGE(K$4:K74))/STDEV(K$4:K74),""))</f>
        <v>0.089474153787023</v>
      </c>
      <c r="AG74" s="26" t="n">
        <f aca="false">IF(ROW()&lt;4+MinObs-1,"",IFERROR((L74-AVERAGE(L$4:L74))/STDEV(L$4:L74),""))</f>
        <v>-0.264350584130692</v>
      </c>
      <c r="AH74" s="26" t="n">
        <f aca="false">IF(ROW()&lt;4+MinObs-1,"",IFERROR((M74-AVERAGE(M$4:M74))/STDEV(M$4:M74),""))</f>
        <v>2.04119330083927</v>
      </c>
      <c r="AI74" s="26" t="n">
        <f aca="false">IF(ROW()&lt;4+MinObs-1,"",IFERROR((N74-AVERAGE(N$4:N74))/STDEV(N$4:N74),""))</f>
        <v>1.95046777068604</v>
      </c>
      <c r="AJ74" s="26" t="n">
        <f aca="false">IF(ROW()&lt;4+MinObs-1,"",IFERROR((O74-AVERAGE(O$4:O74))/STDEV(O$4:O74),""))</f>
        <v>-0.158895011811317</v>
      </c>
      <c r="AK74" s="26" t="n">
        <f aca="false">IF(ROW()&lt;4+MinObs-1,"",IFERROR((P74-AVERAGE(P$4:P74))/STDEV(P$4:P74),""))</f>
        <v>0.0957967770899218</v>
      </c>
      <c r="AL74" s="26" t="n">
        <f aca="false">IF(ROW()&lt;4+MinObs-1,"",IFERROR((Q74-AVERAGE(Q$4:Q74))/STDEV(Q$4:Q74),""))</f>
        <v>0.00115230987967315</v>
      </c>
      <c r="AM74" s="26" t="n">
        <f aca="false">IF(ROW()&lt;4+MinObs-1,"",IFERROR((R74-AVERAGE(R$4:R74))/STDEV(R$4:R74),""))</f>
        <v>1.44246128883439</v>
      </c>
      <c r="AN74" s="26" t="n">
        <f aca="false">IF(ROW()&lt;4+MinObs-1,"",IFERROR((S74-AVERAGE(S$4:S74))/STDEV(S$4:S74),""))</f>
        <v>-0.10486728804648</v>
      </c>
      <c r="AO74" s="26" t="n">
        <f aca="false">IF(ROW()&lt;4+MinObs-1,"",IFERROR((T74-AVERAGE(T$4:T74))/STDEV(T$4:T74),""))</f>
        <v>1.58930900680238</v>
      </c>
      <c r="AP74" s="26" t="n">
        <f aca="false">IF(ROW()&lt;4+MinObs-1,"",IFERROR((U74-AVERAGE(U$4:U74))/STDEV(U$4:U74),""))</f>
        <v>-0.256084467649395</v>
      </c>
      <c r="AQ74" s="26" t="n">
        <f aca="false">IF(ROW()&lt;4+MinObs-1,"",IFERROR((V74-AVERAGE(V$4:V74))/STDEV(V$4:V74),""))</f>
        <v>0.0196392727102853</v>
      </c>
      <c r="AR74" s="26" t="n">
        <f aca="false">IF(W74="",0,IF(W74&gt;=z4,w4,IF(W74&gt;=z3,w3,IF(W74&gt;=zEntry,w2,IF(AND(W74&gt;=ExitZ,AR73&gt;0),w2,0)))))</f>
        <v>0</v>
      </c>
      <c r="AS74" s="26" t="n">
        <f aca="false">IF(X74="",0,IF(X74&gt;=z4,w4,IF(X74&gt;=z3,w3,IF(X74&gt;=zEntry,w2,IF(AND(X74&gt;=ExitZ,AS73&gt;0),w2,0)))))</f>
        <v>0</v>
      </c>
      <c r="AT74" s="26" t="n">
        <f aca="false">IF(Y74="",0,IF(Y74&gt;=z4,w4,IF(Y74&gt;=z3,w3,IF(Y74&gt;=zEntry,w2,IF(AND(Y74&gt;=ExitZ,AT73&gt;0),w2,0)))))</f>
        <v>0</v>
      </c>
      <c r="AU74" s="26" t="n">
        <f aca="false">IF(Z74="",0,IF(Z74&gt;=z4,w4,IF(Z74&gt;=z3,w3,IF(Z74&gt;=zEntry,w2,IF(AND(Z74&gt;=ExitZ,AU73&gt;0),w2,0)))))</f>
        <v>0</v>
      </c>
      <c r="AV74" s="26" t="n">
        <f aca="false">IF(AA74="",0,IF(AA74&gt;=z4,w4,IF(AA74&gt;=z3,w3,IF(AA74&gt;=zEntry,w2,IF(AND(AA74&gt;=ExitZ,AV73&gt;0),w2,0)))))</f>
        <v>0</v>
      </c>
      <c r="AW74" s="26" t="n">
        <f aca="false">IF(AB74="",0,IF(AB74&gt;=z4,w4,IF(AB74&gt;=z3,w3,IF(AB74&gt;=zEntry,w2,IF(AND(AB74&gt;=ExitZ,AW73&gt;0),w2,0)))))</f>
        <v>0</v>
      </c>
      <c r="AX74" s="26" t="n">
        <f aca="false">IF(AC74="",0,IF(AC74&gt;=z4,w4,IF(AC74&gt;=z3,w3,IF(AC74&gt;=zEntry,w2,IF(AND(AC74&gt;=ExitZ,AX73&gt;0),w2,0)))))</f>
        <v>0</v>
      </c>
      <c r="AY74" s="26" t="n">
        <f aca="false">IF(AD74="",0,IF(AD74&gt;=z4,w4,IF(AD74&gt;=z3,w3,IF(AD74&gt;=zEntry,w2,IF(AND(AD74&gt;=ExitZ,AY73&gt;0),w2,0)))))</f>
        <v>0</v>
      </c>
      <c r="AZ74" s="26" t="n">
        <f aca="false">IF(AE74="",0,IF(AE74&gt;=z4,w4,IF(AE74&gt;=z3,w3,IF(AE74&gt;=zEntry,w2,IF(AND(AE74&gt;=ExitZ,AZ73&gt;0),w2,0)))))</f>
        <v>0</v>
      </c>
      <c r="BA74" s="26" t="n">
        <f aca="false">IF(AF74="",0,IF(AF74&gt;=z4,w4,IF(AF74&gt;=z3,w3,IF(AF74&gt;=zEntry,w2,IF(AND(AF74&gt;=ExitZ,BA73&gt;0),w2,0)))))</f>
        <v>0</v>
      </c>
      <c r="BB74" s="26" t="n">
        <f aca="false">IF(AG74="",0,IF(AG74&gt;=z4,w4,IF(AG74&gt;=z3,w3,IF(AG74&gt;=zEntry,w2,IF(AND(AG74&gt;=ExitZ,BB73&gt;0),w2,0)))))</f>
        <v>0</v>
      </c>
      <c r="BC74" s="26" t="n">
        <f aca="false">IF(AH74="",0,IF(AH74&gt;=z4,w4,IF(AH74&gt;=z3,w3,IF(AH74&gt;=zEntry,w2,IF(AND(AH74&gt;=ExitZ,BC73&gt;0),w2,0)))))</f>
        <v>1</v>
      </c>
      <c r="BD74" s="26" t="n">
        <f aca="false">IF(AI74="",0,IF(AI74&gt;=z4,w4,IF(AI74&gt;=z3,w3,IF(AI74&gt;=zEntry,w2,IF(AND(AI74&gt;=ExitZ,BD73&gt;0),w2,0)))))</f>
        <v>0</v>
      </c>
      <c r="BE74" s="26" t="n">
        <f aca="false">IF(AJ74="",0,IF(AJ74&gt;=z4,w4,IF(AJ74&gt;=z3,w3,IF(AJ74&gt;=zEntry,w2,IF(AND(AJ74&gt;=ExitZ,BE73&gt;0),w2,0)))))</f>
        <v>0</v>
      </c>
      <c r="BF74" s="26" t="n">
        <f aca="false">IF(AK74="",0,IF(AK74&gt;=z4,w4,IF(AK74&gt;=z3,w3,IF(AK74&gt;=zEntry,w2,IF(AND(AK74&gt;=ExitZ,BF73&gt;0),w2,0)))))</f>
        <v>0</v>
      </c>
      <c r="BG74" s="26" t="n">
        <f aca="false">IF(AL74="",0,IF(AL74&gt;=z4,w4,IF(AL74&gt;=z3,w3,IF(AL74&gt;=zEntry,w2,IF(AND(AL74&gt;=ExitZ,BG73&gt;0),w2,0)))))</f>
        <v>0</v>
      </c>
      <c r="BH74" s="26" t="n">
        <f aca="false">IF(AM74="",0,IF(AM74&gt;=z4,w4,IF(AM74&gt;=z3,w3,IF(AM74&gt;=zEntry,w2,IF(AND(AM74&gt;=ExitZ,BH73&gt;0),w2,0)))))</f>
        <v>0</v>
      </c>
      <c r="BI74" s="26" t="n">
        <f aca="false">IF(AN74="",0,IF(AN74&gt;=z4,w4,IF(AN74&gt;=z3,w3,IF(AN74&gt;=zEntry,w2,IF(AND(AN74&gt;=ExitZ,BI73&gt;0),w2,0)))))</f>
        <v>0</v>
      </c>
      <c r="BJ74" s="26" t="n">
        <f aca="false">IF(AO74="",0,IF(AO74&gt;=z4,w4,IF(AO74&gt;=z3,w3,IF(AO74&gt;=zEntry,w2,IF(AND(AO74&gt;=ExitZ,BJ73&gt;0),w2,0)))))</f>
        <v>0</v>
      </c>
      <c r="BK74" s="26" t="n">
        <f aca="false">IF(AP74="",0,IF(AP74&gt;=z4,w4,IF(AP74&gt;=z3,w3,IF(AP74&gt;=zEntry,w2,IF(AND(AP74&gt;=ExitZ,BK73&gt;0),w2,0)))))</f>
        <v>0</v>
      </c>
      <c r="BL74" s="26" t="n">
        <f aca="false">IF(AQ74="",0,IF(AQ74&gt;=z4,w4,IF(AQ74&gt;=z3,w3,IF(AQ74&gt;=zEntry,w2,IF(AND(AQ74&gt;=ExitZ,BL73&gt;0),w2,0)))))</f>
        <v>0</v>
      </c>
      <c r="BM74" s="23" t="n">
        <f aca="false">IF(EMFX_Data!X73&gt;=EMFX_Data!Y73,EMFX_Data!AE74-EMFX_Data!AF74,EMFX_Data!AF74-EMFX_Data!AE74)</f>
        <v>0.052056732387659</v>
      </c>
      <c r="BN74" s="23" t="n">
        <f aca="false">IF(EMFX_Data!X73&gt;=EMFX_Data!Z73,EMFX_Data!AE74-EMFX_Data!AG74,EMFX_Data!AG74-EMFX_Data!AE74)</f>
        <v>-0.0320373815737829</v>
      </c>
      <c r="BO74" s="23" t="n">
        <f aca="false">IF(EMFX_Data!X73&gt;=EMFX_Data!AA73,EMFX_Data!AE74-EMFX_Data!AH74,EMFX_Data!AH74-EMFX_Data!AE74)</f>
        <v>0.00952687622596753</v>
      </c>
      <c r="BP74" s="23" t="n">
        <f aca="false">IF(EMFX_Data!X73&gt;=EMFX_Data!AB73,EMFX_Data!AE74-EMFX_Data!AI74,EMFX_Data!AI74-EMFX_Data!AE74)</f>
        <v>0.0173056923093227</v>
      </c>
      <c r="BQ74" s="23" t="n">
        <f aca="false">IF(EMFX_Data!X73&gt;=EMFX_Data!AC73,EMFX_Data!AE74-EMFX_Data!AJ74,EMFX_Data!AJ74-EMFX_Data!AE74)</f>
        <v>0.0053868844514228</v>
      </c>
      <c r="BR74" s="23" t="n">
        <f aca="false">IF(EMFX_Data!X73&gt;=EMFX_Data!AD73,EMFX_Data!AE74-EMFX_Data!AK74,EMFX_Data!AK74-EMFX_Data!AE74)</f>
        <v>-0.0315078107058217</v>
      </c>
      <c r="BS74" s="23" t="n">
        <f aca="false">IF(EMFX_Data!Y73&gt;=EMFX_Data!Z73,EMFX_Data!AF74-EMFX_Data!AG74,EMFX_Data!AG74-EMFX_Data!AF74)</f>
        <v>0.020019350813876</v>
      </c>
      <c r="BT74" s="23" t="n">
        <f aca="false">IF(EMFX_Data!Y73&gt;=EMFX_Data!AA73,EMFX_Data!AF74-EMFX_Data!AH74,EMFX_Data!AH74-EMFX_Data!AF74)</f>
        <v>-0.0425298561616914</v>
      </c>
      <c r="BU74" s="23" t="n">
        <f aca="false">IF(EMFX_Data!Y73&gt;=EMFX_Data!AB73,EMFX_Data!AF74-EMFX_Data!AI74,EMFX_Data!AI74-EMFX_Data!AF74)</f>
        <v>-0.0347510400783362</v>
      </c>
      <c r="BV74" s="23" t="n">
        <f aca="false">IF(EMFX_Data!Y73&gt;=EMFX_Data!AC73,EMFX_Data!AF74-EMFX_Data!AJ74,EMFX_Data!AJ74-EMFX_Data!AF74)</f>
        <v>0.0466698479362362</v>
      </c>
      <c r="BW74" s="23" t="n">
        <f aca="false">IF(EMFX_Data!Y73&gt;=EMFX_Data!AD73,EMFX_Data!AF74-EMFX_Data!AK74,EMFX_Data!AK74-EMFX_Data!AF74)</f>
        <v>0.0835645430934807</v>
      </c>
      <c r="BX74" s="23" t="n">
        <f aca="false">IF(EMFX_Data!Z73&gt;=EMFX_Data!AA73,EMFX_Data!AG74-EMFX_Data!AH74,EMFX_Data!AH74-EMFX_Data!AG74)</f>
        <v>-0.0225105053478154</v>
      </c>
      <c r="BY74" s="23" t="n">
        <f aca="false">IF(EMFX_Data!Z73&gt;=EMFX_Data!AB73,EMFX_Data!AG74-EMFX_Data!AI74,EMFX_Data!AI74-EMFX_Data!AG74)</f>
        <v>-0.0147316892644602</v>
      </c>
      <c r="BZ74" s="23" t="n">
        <f aca="false">IF(EMFX_Data!Z73&gt;=EMFX_Data!AC73,EMFX_Data!AG74-EMFX_Data!AJ74,EMFX_Data!AJ74-EMFX_Data!AG74)</f>
        <v>-0.0266504971223601</v>
      </c>
      <c r="CA74" s="23" t="n">
        <f aca="false">IF(EMFX_Data!Z73&gt;=EMFX_Data!AD73,EMFX_Data!AG74-EMFX_Data!AK74,EMFX_Data!AK74-EMFX_Data!AG74)</f>
        <v>-0.0635451922796047</v>
      </c>
      <c r="CB74" s="23" t="n">
        <f aca="false">IF(EMFX_Data!AA73&gt;=EMFX_Data!AB73,EMFX_Data!AH74-EMFX_Data!AI74,EMFX_Data!AI74-EMFX_Data!AH74)</f>
        <v>-0.00777881608335521</v>
      </c>
      <c r="CC74" s="23" t="n">
        <f aca="false">IF(EMFX_Data!AA73&gt;=EMFX_Data!AC73,EMFX_Data!AH74-EMFX_Data!AJ74,EMFX_Data!AJ74-EMFX_Data!AH74)</f>
        <v>0.00413999177454473</v>
      </c>
      <c r="CD74" s="23" t="n">
        <f aca="false">IF(EMFX_Data!AA73&gt;=EMFX_Data!AD73,EMFX_Data!AH74-EMFX_Data!AK74,EMFX_Data!AK74-EMFX_Data!AH74)</f>
        <v>0.0410346869317893</v>
      </c>
      <c r="CE74" s="23" t="n">
        <f aca="false">IF(EMFX_Data!AB73&gt;=EMFX_Data!AC73,EMFX_Data!AI74-EMFX_Data!AJ74,EMFX_Data!AJ74-EMFX_Data!AI74)</f>
        <v>0.0119188078578999</v>
      </c>
      <c r="CF74" s="23" t="n">
        <f aca="false">IF(EMFX_Data!AB73&gt;=EMFX_Data!AD73,EMFX_Data!AI74-EMFX_Data!AK74,EMFX_Data!AK74-EMFX_Data!AI74)</f>
        <v>0.0488135030151445</v>
      </c>
      <c r="CG74" s="23" t="n">
        <f aca="false">IF(EMFX_Data!AC73&gt;=EMFX_Data!AD73,EMFX_Data!AJ74-EMFX_Data!AK74,EMFX_Data!AK74-EMFX_Data!AJ74)</f>
        <v>-0.0368946951572445</v>
      </c>
      <c r="CH74" s="27" t="n">
        <f aca="false">IF(ROW()&lt;4+VolLB,"",STDEV(INDEX($BM:$BM,ROW()-VolLB+1):INDEX($BM:$BM,ROW()))*SQRT(12))</f>
        <v>0.175729445935446</v>
      </c>
      <c r="CI74" s="27" t="n">
        <f aca="false">IF(ROW()&lt;4+VolLB,"",STDEV(INDEX($BN:$BN,ROW()-VolLB+1):INDEX($BN:$BN,ROW()))*SQRT(12))</f>
        <v>0.147170434648694</v>
      </c>
      <c r="CJ74" s="27" t="n">
        <f aca="false">IF(ROW()&lt;4+VolLB,"",STDEV(INDEX($BO:$BO,ROW()-VolLB+1):INDEX($BO:$BO,ROW()))*SQRT(12))</f>
        <v>0.171836115784096</v>
      </c>
      <c r="CK74" s="27" t="n">
        <f aca="false">IF(ROW()&lt;4+VolLB,"",STDEV(INDEX($BP:$BP,ROW()-VolLB+1):INDEX($BP:$BP,ROW()))*SQRT(12))</f>
        <v>0.201842178730987</v>
      </c>
      <c r="CL74" s="27" t="n">
        <f aca="false">IF(ROW()&lt;4+VolLB,"",STDEV(INDEX($BQ:$BQ,ROW()-VolLB+1):INDEX($BQ:$BQ,ROW()))*SQRT(12))</f>
        <v>0.141052240334288</v>
      </c>
      <c r="CM74" s="27" t="n">
        <f aca="false">IF(ROW()&lt;4+VolLB,"",STDEV(INDEX($BR:$BR,ROW()-VolLB+1):INDEX($BR:$BR,ROW()))*SQRT(12))</f>
        <v>0.183842328607854</v>
      </c>
      <c r="CN74" s="27" t="n">
        <f aca="false">IF(ROW()&lt;4+VolLB,"",STDEV(INDEX($BS:$BS,ROW()-VolLB+1):INDEX($BS:$BS,ROW()))*SQRT(12))</f>
        <v>0.179880626897703</v>
      </c>
      <c r="CO74" s="27" t="n">
        <f aca="false">IF(ROW()&lt;4+VolLB,"",STDEV(INDEX($BT:$BT,ROW()-VolLB+1):INDEX($BT:$BT,ROW()))*SQRT(12))</f>
        <v>0.170920768232649</v>
      </c>
      <c r="CP74" s="27" t="n">
        <f aca="false">IF(ROW()&lt;4+VolLB,"",STDEV(INDEX($BU:$BU,ROW()-VolLB+1):INDEX($BU:$BU,ROW()))*SQRT(12))</f>
        <v>0.19200598328264</v>
      </c>
      <c r="CQ74" s="27" t="n">
        <f aca="false">IF(ROW()&lt;4+VolLB,"",STDEV(INDEX($BV:$BV,ROW()-VolLB+1):INDEX($BV:$BV,ROW()))*SQRT(12))</f>
        <v>0.172650082700181</v>
      </c>
      <c r="CR74" s="27" t="n">
        <f aca="false">IF(ROW()&lt;4+VolLB,"",STDEV(INDEX($BW:$BW,ROW()-VolLB+1):INDEX($BW:$BW,ROW()))*SQRT(12))</f>
        <v>0.152697099777664</v>
      </c>
      <c r="CS74" s="27" t="n">
        <f aca="false">IF(ROW()&lt;4+VolLB,"",STDEV(INDEX($BX:$BX,ROW()-VolLB+1):INDEX($BX:$BX,ROW()))*SQRT(12))</f>
        <v>0.187630101735761</v>
      </c>
      <c r="CT74" s="27" t="n">
        <f aca="false">IF(ROW()&lt;4+VolLB,"",STDEV(INDEX($BY:$BY,ROW()-VolLB+1):INDEX($BY:$BY,ROW()))*SQRT(12))</f>
        <v>0.192375318663373</v>
      </c>
      <c r="CU74" s="27" t="n">
        <f aca="false">IF(ROW()&lt;4+VolLB,"",STDEV(INDEX($BZ:$BZ,ROW()-VolLB+1):INDEX($BZ:$BZ,ROW()))*SQRT(12))</f>
        <v>0.176442446473293</v>
      </c>
      <c r="CV74" s="27" t="n">
        <f aca="false">IF(ROW()&lt;4+VolLB,"",STDEV(INDEX($CA:$CA,ROW()-VolLB+1):INDEX($CA:$CA,ROW()))*SQRT(12))</f>
        <v>0.175621722636534</v>
      </c>
      <c r="CW74" s="27" t="n">
        <f aca="false">IF(ROW()&lt;4+VolLB,"",STDEV(INDEX($CB:$CB,ROW()-VolLB+1):INDEX($CB:$CB,ROW()))*SQRT(12))</f>
        <v>0.202725808328503</v>
      </c>
      <c r="CX74" s="27" t="n">
        <f aca="false">IF(ROW()&lt;4+VolLB,"",STDEV(INDEX($CC:$CC,ROW()-VolLB+1):INDEX($CC:$CC,ROW()))*SQRT(12))</f>
        <v>0.194730063193904</v>
      </c>
      <c r="CY74" s="27" t="n">
        <f aca="false">IF(ROW()&lt;4+VolLB,"",STDEV(INDEX($CD:$CD,ROW()-VolLB+1):INDEX($CD:$CD,ROW()))*SQRT(12))</f>
        <v>0.205352100358632</v>
      </c>
      <c r="CZ74" s="27" t="n">
        <f aca="false">IF(ROW()&lt;4+VolLB,"",STDEV(INDEX($CE:$CE,ROW()-VolLB+1):INDEX($CE:$CE,ROW()))*SQRT(12))</f>
        <v>0.174213921598658</v>
      </c>
      <c r="DA74" s="27" t="n">
        <f aca="false">IF(ROW()&lt;4+VolLB,"",STDEV(INDEX($CF:$CF,ROW()-VolLB+1):INDEX($CF:$CF,ROW()))*SQRT(12))</f>
        <v>0.16209839042349</v>
      </c>
      <c r="DB74" s="27" t="n">
        <f aca="false">IF(ROW()&lt;4+VolLB,"",STDEV(INDEX($CG:$CG,ROW()-VolLB+1):INDEX($CG:$CG,ROW()))*SQRT(12))</f>
        <v>0.130833343726601</v>
      </c>
      <c r="DC74" s="26" t="n">
        <f aca="false">IF(OR(AR74=0,CH74="",CH74=0),0,AR74*MIN(MaxScal,TgtVol/CH74))</f>
        <v>0</v>
      </c>
      <c r="DD74" s="26" t="n">
        <f aca="false">IF(OR(AS74=0,CI74="",CI74=0),0,AS74*MIN(MaxScal,TgtVol/CI74))</f>
        <v>0</v>
      </c>
      <c r="DE74" s="26" t="n">
        <f aca="false">IF(OR(AT74=0,CJ74="",CJ74=0),0,AT74*MIN(MaxScal,TgtVol/CJ74))</f>
        <v>0</v>
      </c>
      <c r="DF74" s="26" t="n">
        <f aca="false">IF(OR(AU74=0,CK74="",CK74=0),0,AU74*MIN(MaxScal,TgtVol/CK74))</f>
        <v>0</v>
      </c>
      <c r="DG74" s="26" t="n">
        <f aca="false">IF(OR(AV74=0,CL74="",CL74=0),0,AV74*MIN(MaxScal,TgtVol/CL74))</f>
        <v>0</v>
      </c>
      <c r="DH74" s="26" t="n">
        <f aca="false">IF(OR(AW74=0,CM74="",CM74=0),0,AW74*MIN(MaxScal,TgtVol/CM74))</f>
        <v>0</v>
      </c>
      <c r="DI74" s="26" t="n">
        <f aca="false">IF(OR(AX74=0,CN74="",CN74=0),0,AX74*MIN(MaxScal,TgtVol/CN74))</f>
        <v>0</v>
      </c>
      <c r="DJ74" s="26" t="n">
        <f aca="false">IF(OR(AY74=0,CO74="",CO74=0),0,AY74*MIN(MaxScal,TgtVol/CO74))</f>
        <v>0</v>
      </c>
      <c r="DK74" s="26" t="n">
        <f aca="false">IF(OR(AZ74=0,CP74="",CP74=0),0,AZ74*MIN(MaxScal,TgtVol/CP74))</f>
        <v>0</v>
      </c>
      <c r="DL74" s="26" t="n">
        <f aca="false">IF(OR(BA74=0,CQ74="",CQ74=0),0,BA74*MIN(MaxScal,TgtVol/CQ74))</f>
        <v>0</v>
      </c>
      <c r="DM74" s="26" t="n">
        <f aca="false">IF(OR(BB74=0,CR74="",CR74=0),0,BB74*MIN(MaxScal,TgtVol/CR74))</f>
        <v>0</v>
      </c>
      <c r="DN74" s="26" t="n">
        <f aca="false">IF(OR(BC74=0,CS74="",CS74=0),0,BC74*MIN(MaxScal,TgtVol/CS74))</f>
        <v>0.106592704555295</v>
      </c>
      <c r="DO74" s="26" t="n">
        <f aca="false">IF(OR(BD74=0,CT74="",CT74=0),0,BD74*MIN(MaxScal,TgtVol/CT74))</f>
        <v>0</v>
      </c>
      <c r="DP74" s="26" t="n">
        <f aca="false">IF(OR(BE74=0,CU74="",CU74=0),0,BE74*MIN(MaxScal,TgtVol/CU74))</f>
        <v>0</v>
      </c>
      <c r="DQ74" s="26" t="n">
        <f aca="false">IF(OR(BF74=0,CV74="",CV74=0),0,BF74*MIN(MaxScal,TgtVol/CV74))</f>
        <v>0</v>
      </c>
      <c r="DR74" s="26" t="n">
        <f aca="false">IF(OR(BG74=0,CW74="",CW74=0),0,BG74*MIN(MaxScal,TgtVol/CW74))</f>
        <v>0</v>
      </c>
      <c r="DS74" s="26" t="n">
        <f aca="false">IF(OR(BH74=0,CX74="",CX74=0),0,BH74*MIN(MaxScal,TgtVol/CX74))</f>
        <v>0</v>
      </c>
      <c r="DT74" s="26" t="n">
        <f aca="false">IF(OR(BI74=0,CY74="",CY74=0),0,BI74*MIN(MaxScal,TgtVol/CY74))</f>
        <v>0</v>
      </c>
      <c r="DU74" s="26" t="n">
        <f aca="false">IF(OR(BJ74=0,CZ74="",CZ74=0),0,BJ74*MIN(MaxScal,TgtVol/CZ74))</f>
        <v>0</v>
      </c>
      <c r="DV74" s="26" t="n">
        <f aca="false">IF(OR(BK74=0,DA74="",DA74=0),0,BK74*MIN(MaxScal,TgtVol/DA74))</f>
        <v>0</v>
      </c>
      <c r="DW74" s="26" t="n">
        <f aca="false">IF(OR(BL74=0,DB74="",DB74=0),0,BL74*MIN(MaxScal,TgtVol/DB74))</f>
        <v>0</v>
      </c>
      <c r="DX74" s="28" t="n">
        <f aca="false">IFERROR(DC73*BM74,"")</f>
        <v>0</v>
      </c>
      <c r="DY74" s="28" t="n">
        <f aca="false">IFERROR(DD73*BN74,"")</f>
        <v>-0</v>
      </c>
      <c r="DZ74" s="28" t="n">
        <f aca="false">IFERROR(DE73*BO74,"")</f>
        <v>0</v>
      </c>
      <c r="EA74" s="28" t="n">
        <f aca="false">IFERROR(DF73*BP74,"")</f>
        <v>0.00169592169497977</v>
      </c>
      <c r="EB74" s="28" t="n">
        <f aca="false">IFERROR(DG73*BQ74,"")</f>
        <v>0</v>
      </c>
      <c r="EC74" s="28" t="n">
        <f aca="false">IFERROR(DH73*BR74,"")</f>
        <v>-0</v>
      </c>
      <c r="ED74" s="28" t="n">
        <f aca="false">IFERROR(DI73*BS74,"")</f>
        <v>0</v>
      </c>
      <c r="EE74" s="28" t="n">
        <f aca="false">IFERROR(DJ73*BT74,"")</f>
        <v>-0</v>
      </c>
      <c r="EF74" s="28" t="n">
        <f aca="false">IFERROR(DK73*BU74,"")</f>
        <v>-0</v>
      </c>
      <c r="EG74" s="28" t="n">
        <f aca="false">IFERROR(DL73*BV74,"")</f>
        <v>0</v>
      </c>
      <c r="EH74" s="28" t="n">
        <f aca="false">IFERROR(DM73*BW74,"")</f>
        <v>0</v>
      </c>
      <c r="EI74" s="28" t="n">
        <f aca="false">IFERROR(DN73*BX74,"")</f>
        <v>-0</v>
      </c>
      <c r="EJ74" s="28" t="n">
        <f aca="false">IFERROR(DO73*BY74,"")</f>
        <v>-0</v>
      </c>
      <c r="EK74" s="28" t="n">
        <f aca="false">IFERROR(DP73*BZ74,"")</f>
        <v>-0</v>
      </c>
      <c r="EL74" s="28" t="n">
        <f aca="false">IFERROR(DQ73*CA74,"")</f>
        <v>-0</v>
      </c>
      <c r="EM74" s="28" t="n">
        <f aca="false">IFERROR(DR73*CB74,"")</f>
        <v>-0</v>
      </c>
      <c r="EN74" s="28" t="n">
        <f aca="false">IFERROR(DS73*CC74,"")</f>
        <v>0</v>
      </c>
      <c r="EO74" s="28" t="n">
        <f aca="false">IFERROR(DT73*CD74,"")</f>
        <v>0</v>
      </c>
      <c r="EP74" s="28" t="n">
        <f aca="false">IFERROR(DU73*CE74,"")</f>
        <v>0</v>
      </c>
      <c r="EQ74" s="28" t="n">
        <f aca="false">IFERROR(DV73*CF74,"")</f>
        <v>0</v>
      </c>
      <c r="ER74" s="28" t="n">
        <f aca="false">IFERROR(DW73*CG74,"")</f>
        <v>-0</v>
      </c>
      <c r="ES74" s="28" t="n">
        <f aca="false">IF(ROW()=4,"",SUM(DX74:ER74))</f>
        <v>0.00169592169497977</v>
      </c>
      <c r="ET74" s="29" t="n">
        <f aca="false">COUNTIF(AR74:BL74,"&gt;0")</f>
        <v>1</v>
      </c>
    </row>
    <row r="75" customFormat="false" ht="15" hidden="false" customHeight="false" outlineLevel="0" collapsed="false">
      <c r="A75" s="19" t="n">
        <v>40178</v>
      </c>
      <c r="B75" s="23" t="n">
        <f aca="false">ABS(EMFX_Data!X75-EMFX_Data!Y75)</f>
        <v>0.106431169491466</v>
      </c>
      <c r="C75" s="23" t="n">
        <f aca="false">ABS(EMFX_Data!X75-EMFX_Data!Z75)</f>
        <v>0.0513445248188882</v>
      </c>
      <c r="D75" s="23" t="n">
        <f aca="false">ABS(EMFX_Data!X75-EMFX_Data!AA75)</f>
        <v>0.261575485408313</v>
      </c>
      <c r="E75" s="23" t="n">
        <f aca="false">ABS(EMFX_Data!X75-EMFX_Data!AB75)</f>
        <v>0.206019150486469</v>
      </c>
      <c r="F75" s="23" t="n">
        <f aca="false">ABS(EMFX_Data!X75-EMFX_Data!AC75)</f>
        <v>0.018581499694875</v>
      </c>
      <c r="G75" s="23" t="n">
        <f aca="false">ABS(EMFX_Data!X75-EMFX_Data!AD75)</f>
        <v>0.145667574125191</v>
      </c>
      <c r="H75" s="23" t="n">
        <f aca="false">ABS(EMFX_Data!Y75-EMFX_Data!Z75)</f>
        <v>0.157775694310354</v>
      </c>
      <c r="I75" s="23" t="n">
        <f aca="false">ABS(EMFX_Data!Y75-EMFX_Data!AA75)</f>
        <v>0.155144315916847</v>
      </c>
      <c r="J75" s="23" t="n">
        <f aca="false">ABS(EMFX_Data!Y75-EMFX_Data!AB75)</f>
        <v>0.0995879809950031</v>
      </c>
      <c r="K75" s="23" t="n">
        <f aca="false">ABS(EMFX_Data!Y75-EMFX_Data!AC75)</f>
        <v>0.125012669186341</v>
      </c>
      <c r="L75" s="23" t="n">
        <f aca="false">ABS(EMFX_Data!Y75-EMFX_Data!AD75)</f>
        <v>0.0392364046337255</v>
      </c>
      <c r="M75" s="23" t="n">
        <f aca="false">ABS(EMFX_Data!Z75-EMFX_Data!AA75)</f>
        <v>0.312920010227201</v>
      </c>
      <c r="N75" s="23" t="n">
        <f aca="false">ABS(EMFX_Data!Z75-EMFX_Data!AB75)</f>
        <v>0.257363675305357</v>
      </c>
      <c r="O75" s="23" t="n">
        <f aca="false">ABS(EMFX_Data!Z75-EMFX_Data!AC75)</f>
        <v>0.0327630251240132</v>
      </c>
      <c r="P75" s="23" t="n">
        <f aca="false">ABS(EMFX_Data!Z75-EMFX_Data!AD75)</f>
        <v>0.19701209894408</v>
      </c>
      <c r="Q75" s="23" t="n">
        <f aca="false">ABS(EMFX_Data!AA75-EMFX_Data!AB75)</f>
        <v>0.0555563349218442</v>
      </c>
      <c r="R75" s="23" t="n">
        <f aca="false">ABS(EMFX_Data!AA75-EMFX_Data!AC75)</f>
        <v>0.280156985103188</v>
      </c>
      <c r="S75" s="23" t="n">
        <f aca="false">ABS(EMFX_Data!AA75-EMFX_Data!AD75)</f>
        <v>0.115907911283122</v>
      </c>
      <c r="T75" s="23" t="n">
        <f aca="false">ABS(EMFX_Data!AB75-EMFX_Data!AC75)</f>
        <v>0.224600650181344</v>
      </c>
      <c r="U75" s="23" t="n">
        <f aca="false">ABS(EMFX_Data!AB75-EMFX_Data!AD75)</f>
        <v>0.0603515763612776</v>
      </c>
      <c r="V75" s="23" t="n">
        <f aca="false">ABS(EMFX_Data!AC75-EMFX_Data!AD75)</f>
        <v>0.164249073820066</v>
      </c>
      <c r="W75" s="26" t="n">
        <f aca="false">IF(ROW()&lt;4+MinObs-1,"",IFERROR((B75-AVERAGE(B$4:B75))/STDEV(B$4:B75),""))</f>
        <v>-0.128601158837142</v>
      </c>
      <c r="X75" s="26" t="n">
        <f aca="false">IF(ROW()&lt;4+MinObs-1,"",IFERROR((C75-AVERAGE(C$4:C75))/STDEV(C$4:C75),""))</f>
        <v>-0.213539679815683</v>
      </c>
      <c r="Y75" s="26" t="n">
        <f aca="false">IF(ROW()&lt;4+MinObs-1,"",IFERROR((D75-AVERAGE(D$4:D75))/STDEV(D$4:D75),""))</f>
        <v>1.7185910328471</v>
      </c>
      <c r="Z75" s="26" t="n">
        <f aca="false">IF(ROW()&lt;4+MinObs-1,"",IFERROR((E75-AVERAGE(E$4:E75))/STDEV(E$4:E75),""))</f>
        <v>2.23807733980287</v>
      </c>
      <c r="AA75" s="26" t="n">
        <f aca="false">IF(ROW()&lt;4+MinObs-1,"",IFERROR((F75-AVERAGE(F$4:F75))/STDEV(F$4:F75),""))</f>
        <v>-0.629868298195891</v>
      </c>
      <c r="AB75" s="26" t="n">
        <f aca="false">IF(ROW()&lt;4+MinObs-1,"",IFERROR((G75-AVERAGE(G$4:G75))/STDEV(G$4:G75),""))</f>
        <v>0.0089454244434851</v>
      </c>
      <c r="AC75" s="26" t="n">
        <f aca="false">IF(ROW()&lt;4+MinObs-1,"",IFERROR((H75-AVERAGE(H$4:H75))/STDEV(H$4:H75),""))</f>
        <v>0.0568239873585192</v>
      </c>
      <c r="AD75" s="26" t="n">
        <f aca="false">IF(ROW()&lt;4+MinObs-1,"",IFERROR((I75-AVERAGE(I$4:I75))/STDEV(I$4:I75),""))</f>
        <v>0.729280004288385</v>
      </c>
      <c r="AE75" s="26" t="n">
        <f aca="false">IF(ROW()&lt;4+MinObs-1,"",IFERROR((J75-AVERAGE(J$4:J75))/STDEV(J$4:J75),""))</f>
        <v>-0.0248889702139784</v>
      </c>
      <c r="AF75" s="26" t="n">
        <f aca="false">IF(ROW()&lt;4+MinObs-1,"",IFERROR((K75-AVERAGE(K$4:K75))/STDEV(K$4:K75),""))</f>
        <v>0.00319109941390621</v>
      </c>
      <c r="AG75" s="26" t="n">
        <f aca="false">IF(ROW()&lt;4+MinObs-1,"",IFERROR((L75-AVERAGE(L$4:L75))/STDEV(L$4:L75),""))</f>
        <v>-0.22634076196941</v>
      </c>
      <c r="AH75" s="26" t="n">
        <f aca="false">IF(ROW()&lt;4+MinObs-1,"",IFERROR((M75-AVERAGE(M$4:M75))/STDEV(M$4:M75),""))</f>
        <v>1.88258963930799</v>
      </c>
      <c r="AI75" s="26" t="n">
        <f aca="false">IF(ROW()&lt;4+MinObs-1,"",IFERROR((N75-AVERAGE(N$4:N75))/STDEV(N$4:N75),""))</f>
        <v>2.0558304796336</v>
      </c>
      <c r="AJ75" s="26" t="n">
        <f aca="false">IF(ROW()&lt;4+MinObs-1,"",IFERROR((O75-AVERAGE(O$4:O75))/STDEV(O$4:O75),""))</f>
        <v>-0.693671364707026</v>
      </c>
      <c r="AK75" s="26" t="n">
        <f aca="false">IF(ROW()&lt;4+MinObs-1,"",IFERROR((P75-AVERAGE(P$4:P75))/STDEV(P$4:P75),""))</f>
        <v>0.0379393960197436</v>
      </c>
      <c r="AL75" s="26" t="n">
        <f aca="false">IF(ROW()&lt;4+MinObs-1,"",IFERROR((Q75-AVERAGE(Q$4:Q75))/STDEV(Q$4:Q75),""))</f>
        <v>-0.376768248324769</v>
      </c>
      <c r="AM75" s="26" t="n">
        <f aca="false">IF(ROW()&lt;4+MinObs-1,"",IFERROR((R75-AVERAGE(R$4:R75))/STDEV(R$4:R75),""))</f>
        <v>1.70047091831226</v>
      </c>
      <c r="AN75" s="26" t="n">
        <f aca="false">IF(ROW()&lt;4+MinObs-1,"",IFERROR((S75-AVERAGE(S$4:S75))/STDEV(S$4:S75),""))</f>
        <v>-0.067178024336888</v>
      </c>
      <c r="AO75" s="26" t="n">
        <f aca="false">IF(ROW()&lt;4+MinObs-1,"",IFERROR((T75-AVERAGE(T$4:T75))/STDEV(T$4:T75),""))</f>
        <v>2.27583419623008</v>
      </c>
      <c r="AP75" s="26" t="n">
        <f aca="false">IF(ROW()&lt;4+MinObs-1,"",IFERROR((U75-AVERAGE(U$4:U75))/STDEV(U$4:U75),""))</f>
        <v>-0.165929120486769</v>
      </c>
      <c r="AQ75" s="26" t="n">
        <f aca="false">IF(ROW()&lt;4+MinObs-1,"",IFERROR((V75-AVERAGE(V$4:V75))/STDEV(V$4:V75),""))</f>
        <v>0.039637335502035</v>
      </c>
      <c r="AR75" s="26" t="n">
        <f aca="false">IF(W75="",0,IF(W75&gt;=z4,w4,IF(W75&gt;=z3,w3,IF(W75&gt;=zEntry,w2,IF(AND(W75&gt;=ExitZ,AR74&gt;0),w2,0)))))</f>
        <v>0</v>
      </c>
      <c r="AS75" s="26" t="n">
        <f aca="false">IF(X75="",0,IF(X75&gt;=z4,w4,IF(X75&gt;=z3,w3,IF(X75&gt;=zEntry,w2,IF(AND(X75&gt;=ExitZ,AS74&gt;0),w2,0)))))</f>
        <v>0</v>
      </c>
      <c r="AT75" s="26" t="n">
        <f aca="false">IF(Y75="",0,IF(Y75&gt;=z4,w4,IF(Y75&gt;=z3,w3,IF(Y75&gt;=zEntry,w2,IF(AND(Y75&gt;=ExitZ,AT74&gt;0),w2,0)))))</f>
        <v>0</v>
      </c>
      <c r="AU75" s="26" t="n">
        <f aca="false">IF(Z75="",0,IF(Z75&gt;=z4,w4,IF(Z75&gt;=z3,w3,IF(Z75&gt;=zEntry,w2,IF(AND(Z75&gt;=ExitZ,AU74&gt;0),w2,0)))))</f>
        <v>1</v>
      </c>
      <c r="AV75" s="26" t="n">
        <f aca="false">IF(AA75="",0,IF(AA75&gt;=z4,w4,IF(AA75&gt;=z3,w3,IF(AA75&gt;=zEntry,w2,IF(AND(AA75&gt;=ExitZ,AV74&gt;0),w2,0)))))</f>
        <v>0</v>
      </c>
      <c r="AW75" s="26" t="n">
        <f aca="false">IF(AB75="",0,IF(AB75&gt;=z4,w4,IF(AB75&gt;=z3,w3,IF(AB75&gt;=zEntry,w2,IF(AND(AB75&gt;=ExitZ,AW74&gt;0),w2,0)))))</f>
        <v>0</v>
      </c>
      <c r="AX75" s="26" t="n">
        <f aca="false">IF(AC75="",0,IF(AC75&gt;=z4,w4,IF(AC75&gt;=z3,w3,IF(AC75&gt;=zEntry,w2,IF(AND(AC75&gt;=ExitZ,AX74&gt;0),w2,0)))))</f>
        <v>0</v>
      </c>
      <c r="AY75" s="26" t="n">
        <f aca="false">IF(AD75="",0,IF(AD75&gt;=z4,w4,IF(AD75&gt;=z3,w3,IF(AD75&gt;=zEntry,w2,IF(AND(AD75&gt;=ExitZ,AY74&gt;0),w2,0)))))</f>
        <v>0</v>
      </c>
      <c r="AZ75" s="26" t="n">
        <f aca="false">IF(AE75="",0,IF(AE75&gt;=z4,w4,IF(AE75&gt;=z3,w3,IF(AE75&gt;=zEntry,w2,IF(AND(AE75&gt;=ExitZ,AZ74&gt;0),w2,0)))))</f>
        <v>0</v>
      </c>
      <c r="BA75" s="26" t="n">
        <f aca="false">IF(AF75="",0,IF(AF75&gt;=z4,w4,IF(AF75&gt;=z3,w3,IF(AF75&gt;=zEntry,w2,IF(AND(AF75&gt;=ExitZ,BA74&gt;0),w2,0)))))</f>
        <v>0</v>
      </c>
      <c r="BB75" s="26" t="n">
        <f aca="false">IF(AG75="",0,IF(AG75&gt;=z4,w4,IF(AG75&gt;=z3,w3,IF(AG75&gt;=zEntry,w2,IF(AND(AG75&gt;=ExitZ,BB74&gt;0),w2,0)))))</f>
        <v>0</v>
      </c>
      <c r="BC75" s="26" t="n">
        <f aca="false">IF(AH75="",0,IF(AH75&gt;=z4,w4,IF(AH75&gt;=z3,w3,IF(AH75&gt;=zEntry,w2,IF(AND(AH75&gt;=ExitZ,BC74&gt;0),w2,0)))))</f>
        <v>0</v>
      </c>
      <c r="BD75" s="26" t="n">
        <f aca="false">IF(AI75="",0,IF(AI75&gt;=z4,w4,IF(AI75&gt;=z3,w3,IF(AI75&gt;=zEntry,w2,IF(AND(AI75&gt;=ExitZ,BD74&gt;0),w2,0)))))</f>
        <v>1</v>
      </c>
      <c r="BE75" s="26" t="n">
        <f aca="false">IF(AJ75="",0,IF(AJ75&gt;=z4,w4,IF(AJ75&gt;=z3,w3,IF(AJ75&gt;=zEntry,w2,IF(AND(AJ75&gt;=ExitZ,BE74&gt;0),w2,0)))))</f>
        <v>0</v>
      </c>
      <c r="BF75" s="26" t="n">
        <f aca="false">IF(AK75="",0,IF(AK75&gt;=z4,w4,IF(AK75&gt;=z3,w3,IF(AK75&gt;=zEntry,w2,IF(AND(AK75&gt;=ExitZ,BF74&gt;0),w2,0)))))</f>
        <v>0</v>
      </c>
      <c r="BG75" s="26" t="n">
        <f aca="false">IF(AL75="",0,IF(AL75&gt;=z4,w4,IF(AL75&gt;=z3,w3,IF(AL75&gt;=zEntry,w2,IF(AND(AL75&gt;=ExitZ,BG74&gt;0),w2,0)))))</f>
        <v>0</v>
      </c>
      <c r="BH75" s="26" t="n">
        <f aca="false">IF(AM75="",0,IF(AM75&gt;=z4,w4,IF(AM75&gt;=z3,w3,IF(AM75&gt;=zEntry,w2,IF(AND(AM75&gt;=ExitZ,BH74&gt;0),w2,0)))))</f>
        <v>0</v>
      </c>
      <c r="BI75" s="26" t="n">
        <f aca="false">IF(AN75="",0,IF(AN75&gt;=z4,w4,IF(AN75&gt;=z3,w3,IF(AN75&gt;=zEntry,w2,IF(AND(AN75&gt;=ExitZ,BI74&gt;0),w2,0)))))</f>
        <v>0</v>
      </c>
      <c r="BJ75" s="26" t="n">
        <f aca="false">IF(AO75="",0,IF(AO75&gt;=z4,w4,IF(AO75&gt;=z3,w3,IF(AO75&gt;=zEntry,w2,IF(AND(AO75&gt;=ExitZ,BJ74&gt;0),w2,0)))))</f>
        <v>1</v>
      </c>
      <c r="BK75" s="26" t="n">
        <f aca="false">IF(AP75="",0,IF(AP75&gt;=z4,w4,IF(AP75&gt;=z3,w3,IF(AP75&gt;=zEntry,w2,IF(AND(AP75&gt;=ExitZ,BK74&gt;0),w2,0)))))</f>
        <v>0</v>
      </c>
      <c r="BL75" s="26" t="n">
        <f aca="false">IF(AQ75="",0,IF(AQ75&gt;=z4,w4,IF(AQ75&gt;=z3,w3,IF(AQ75&gt;=zEntry,w2,IF(AND(AQ75&gt;=ExitZ,BL74&gt;0),w2,0)))))</f>
        <v>0</v>
      </c>
      <c r="BM75" s="23" t="n">
        <f aca="false">IF(EMFX_Data!X74&gt;=EMFX_Data!Y74,EMFX_Data!AE75-EMFX_Data!AF75,EMFX_Data!AF75-EMFX_Data!AE75)</f>
        <v>0.0361980029920232</v>
      </c>
      <c r="BN75" s="23" t="n">
        <f aca="false">IF(EMFX_Data!X74&gt;=EMFX_Data!Z74,EMFX_Data!AE75-EMFX_Data!AG75,EMFX_Data!AG75-EMFX_Data!AE75)</f>
        <v>0.00461749642151739</v>
      </c>
      <c r="BO75" s="23" t="n">
        <f aca="false">IF(EMFX_Data!X74&gt;=EMFX_Data!AA74,EMFX_Data!AE75-EMFX_Data!AH75,EMFX_Data!AH75-EMFX_Data!AE75)</f>
        <v>-0.00204126837310186</v>
      </c>
      <c r="BP75" s="23" t="n">
        <f aca="false">IF(EMFX_Data!X74&gt;=EMFX_Data!AB74,EMFX_Data!AE75-EMFX_Data!AI75,EMFX_Data!AI75-EMFX_Data!AE75)</f>
        <v>-0.0262642341822521</v>
      </c>
      <c r="BQ75" s="23" t="n">
        <f aca="false">IF(EMFX_Data!X74&gt;=EMFX_Data!AC74,EMFX_Data!AE75-EMFX_Data!AJ75,EMFX_Data!AJ75-EMFX_Data!AE75)</f>
        <v>0.0207804477268847</v>
      </c>
      <c r="BR75" s="23" t="n">
        <f aca="false">IF(EMFX_Data!X74&gt;=EMFX_Data!AD74,EMFX_Data!AE75-EMFX_Data!AK75,EMFX_Data!AK75-EMFX_Data!AE75)</f>
        <v>0.0184434289402075</v>
      </c>
      <c r="BS75" s="23" t="n">
        <f aca="false">IF(EMFX_Data!Y74&gt;=EMFX_Data!Z74,EMFX_Data!AF75-EMFX_Data!AG75,EMFX_Data!AG75-EMFX_Data!AF75)</f>
        <v>0.0408154994135406</v>
      </c>
      <c r="BT75" s="23" t="n">
        <f aca="false">IF(EMFX_Data!Y74&gt;=EMFX_Data!AA74,EMFX_Data!AF75-EMFX_Data!AH75,EMFX_Data!AH75-EMFX_Data!AF75)</f>
        <v>-0.0382392713651251</v>
      </c>
      <c r="BU75" s="23" t="n">
        <f aca="false">IF(EMFX_Data!Y74&gt;=EMFX_Data!AB74,EMFX_Data!AF75-EMFX_Data!AI75,EMFX_Data!AI75-EMFX_Data!AF75)</f>
        <v>-0.0624622371742753</v>
      </c>
      <c r="BV75" s="23" t="n">
        <f aca="false">IF(EMFX_Data!Y74&gt;=EMFX_Data!AC74,EMFX_Data!AF75-EMFX_Data!AJ75,EMFX_Data!AJ75-EMFX_Data!AF75)</f>
        <v>0.0154175552651385</v>
      </c>
      <c r="BW75" s="23" t="n">
        <f aca="false">IF(EMFX_Data!Y74&gt;=EMFX_Data!AD74,EMFX_Data!AF75-EMFX_Data!AK75,EMFX_Data!AK75-EMFX_Data!AF75)</f>
        <v>-0.0177545740518157</v>
      </c>
      <c r="BX75" s="23" t="n">
        <f aca="false">IF(EMFX_Data!Z74&gt;=EMFX_Data!AA74,EMFX_Data!AG75-EMFX_Data!AH75,EMFX_Data!AH75-EMFX_Data!AG75)</f>
        <v>0.00257622804841552</v>
      </c>
      <c r="BY75" s="23" t="n">
        <f aca="false">IF(EMFX_Data!Z74&gt;=EMFX_Data!AB74,EMFX_Data!AG75-EMFX_Data!AI75,EMFX_Data!AI75-EMFX_Data!AG75)</f>
        <v>-0.0216467377607347</v>
      </c>
      <c r="BZ75" s="23" t="n">
        <f aca="false">IF(EMFX_Data!Z74&gt;=EMFX_Data!AC74,EMFX_Data!AG75-EMFX_Data!AJ75,EMFX_Data!AJ75-EMFX_Data!AG75)</f>
        <v>0.0253979441484021</v>
      </c>
      <c r="CA75" s="23" t="n">
        <f aca="false">IF(EMFX_Data!Z74&gt;=EMFX_Data!AD74,EMFX_Data!AG75-EMFX_Data!AK75,EMFX_Data!AK75-EMFX_Data!AG75)</f>
        <v>0.0230609253617249</v>
      </c>
      <c r="CB75" s="23" t="n">
        <f aca="false">IF(EMFX_Data!AA74&gt;=EMFX_Data!AB74,EMFX_Data!AH75-EMFX_Data!AI75,EMFX_Data!AI75-EMFX_Data!AH75)</f>
        <v>0.0242229658091502</v>
      </c>
      <c r="CC75" s="23" t="n">
        <f aca="false">IF(EMFX_Data!AA74&gt;=EMFX_Data!AC74,EMFX_Data!AH75-EMFX_Data!AJ75,EMFX_Data!AJ75-EMFX_Data!AH75)</f>
        <v>-0.0228217160999866</v>
      </c>
      <c r="CD75" s="23" t="n">
        <f aca="false">IF(EMFX_Data!AA74&gt;=EMFX_Data!AD74,EMFX_Data!AH75-EMFX_Data!AK75,EMFX_Data!AK75-EMFX_Data!AH75)</f>
        <v>-0.0204846973133094</v>
      </c>
      <c r="CE75" s="23" t="n">
        <f aca="false">IF(EMFX_Data!AB74&gt;=EMFX_Data!AC74,EMFX_Data!AI75-EMFX_Data!AJ75,EMFX_Data!AJ75-EMFX_Data!AI75)</f>
        <v>-0.0470446819091368</v>
      </c>
      <c r="CF75" s="23" t="n">
        <f aca="false">IF(EMFX_Data!AB74&gt;=EMFX_Data!AD74,EMFX_Data!AI75-EMFX_Data!AK75,EMFX_Data!AK75-EMFX_Data!AI75)</f>
        <v>-0.0447076631224596</v>
      </c>
      <c r="CG75" s="23" t="n">
        <f aca="false">IF(EMFX_Data!AC74&gt;=EMFX_Data!AD74,EMFX_Data!AJ75-EMFX_Data!AK75,EMFX_Data!AK75-EMFX_Data!AJ75)</f>
        <v>-0.00233701878667719</v>
      </c>
      <c r="CH75" s="27" t="n">
        <f aca="false">IF(ROW()&lt;4+VolLB,"",STDEV(INDEX($BM:$BM,ROW()-VolLB+1):INDEX($BM:$BM,ROW()))*SQRT(12))</f>
        <v>0.176434638522751</v>
      </c>
      <c r="CI75" s="27" t="n">
        <f aca="false">IF(ROW()&lt;4+VolLB,"",STDEV(INDEX($BN:$BN,ROW()-VolLB+1):INDEX($BN:$BN,ROW()))*SQRT(12))</f>
        <v>0.139072910313317</v>
      </c>
      <c r="CJ75" s="27" t="n">
        <f aca="false">IF(ROW()&lt;4+VolLB,"",STDEV(INDEX($BO:$BO,ROW()-VolLB+1):INDEX($BO:$BO,ROW()))*SQRT(12))</f>
        <v>0.171826302941716</v>
      </c>
      <c r="CK75" s="27" t="n">
        <f aca="false">IF(ROW()&lt;4+VolLB,"",STDEV(INDEX($BP:$BP,ROW()-VolLB+1):INDEX($BP:$BP,ROW()))*SQRT(12))</f>
        <v>0.202101004713898</v>
      </c>
      <c r="CL75" s="27" t="n">
        <f aca="false">IF(ROW()&lt;4+VolLB,"",STDEV(INDEX($BQ:$BQ,ROW()-VolLB+1):INDEX($BQ:$BQ,ROW()))*SQRT(12))</f>
        <v>0.141066437975114</v>
      </c>
      <c r="CM75" s="27" t="n">
        <f aca="false">IF(ROW()&lt;4+VolLB,"",STDEV(INDEX($BR:$BR,ROW()-VolLB+1):INDEX($BR:$BR,ROW()))*SQRT(12))</f>
        <v>0.18266154076365</v>
      </c>
      <c r="CN75" s="27" t="n">
        <f aca="false">IF(ROW()&lt;4+VolLB,"",STDEV(INDEX($BS:$BS,ROW()-VolLB+1):INDEX($BS:$BS,ROW()))*SQRT(12))</f>
        <v>0.176395034399613</v>
      </c>
      <c r="CO75" s="27" t="n">
        <f aca="false">IF(ROW()&lt;4+VolLB,"",STDEV(INDEX($BT:$BT,ROW()-VolLB+1):INDEX($BT:$BT,ROW()))*SQRT(12))</f>
        <v>0.171974986754702</v>
      </c>
      <c r="CP75" s="27" t="n">
        <f aca="false">IF(ROW()&lt;4+VolLB,"",STDEV(INDEX($BU:$BU,ROW()-VolLB+1):INDEX($BU:$BU,ROW()))*SQRT(12))</f>
        <v>0.19445210514552</v>
      </c>
      <c r="CQ75" s="27" t="n">
        <f aca="false">IF(ROW()&lt;4+VolLB,"",STDEV(INDEX($BV:$BV,ROW()-VolLB+1):INDEX($BV:$BV,ROW()))*SQRT(12))</f>
        <v>0.171598299095083</v>
      </c>
      <c r="CR75" s="27" t="n">
        <f aca="false">IF(ROW()&lt;4+VolLB,"",STDEV(INDEX($BW:$BW,ROW()-VolLB+1):INDEX($BW:$BW,ROW()))*SQRT(12))</f>
        <v>0.150201996178041</v>
      </c>
      <c r="CS75" s="27" t="n">
        <f aca="false">IF(ROW()&lt;4+VolLB,"",STDEV(INDEX($BX:$BX,ROW()-VolLB+1):INDEX($BX:$BX,ROW()))*SQRT(12))</f>
        <v>0.178085291191686</v>
      </c>
      <c r="CT75" s="27" t="n">
        <f aca="false">IF(ROW()&lt;4+VolLB,"",STDEV(INDEX($BY:$BY,ROW()-VolLB+1):INDEX($BY:$BY,ROW()))*SQRT(12))</f>
        <v>0.181647958190267</v>
      </c>
      <c r="CU75" s="27" t="n">
        <f aca="false">IF(ROW()&lt;4+VolLB,"",STDEV(INDEX($BZ:$BZ,ROW()-VolLB+1):INDEX($BZ:$BZ,ROW()))*SQRT(12))</f>
        <v>0.164561162063866</v>
      </c>
      <c r="CV75" s="27" t="n">
        <f aca="false">IF(ROW()&lt;4+VolLB,"",STDEV(INDEX($CA:$CA,ROW()-VolLB+1):INDEX($CA:$CA,ROW()))*SQRT(12))</f>
        <v>0.159032496301583</v>
      </c>
      <c r="CW75" s="27" t="n">
        <f aca="false">IF(ROW()&lt;4+VolLB,"",STDEV(INDEX($CB:$CB,ROW()-VolLB+1):INDEX($CB:$CB,ROW()))*SQRT(12))</f>
        <v>0.201444756621666</v>
      </c>
      <c r="CX75" s="27" t="n">
        <f aca="false">IF(ROW()&lt;4+VolLB,"",STDEV(INDEX($CC:$CC,ROW()-VolLB+1):INDEX($CC:$CC,ROW()))*SQRT(12))</f>
        <v>0.19566050888721</v>
      </c>
      <c r="CY75" s="27" t="n">
        <f aca="false">IF(ROW()&lt;4+VolLB,"",STDEV(INDEX($CD:$CD,ROW()-VolLB+1):INDEX($CD:$CD,ROW()))*SQRT(12))</f>
        <v>0.205558713982756</v>
      </c>
      <c r="CZ75" s="27" t="n">
        <f aca="false">IF(ROW()&lt;4+VolLB,"",STDEV(INDEX($CE:$CE,ROW()-VolLB+1):INDEX($CE:$CE,ROW()))*SQRT(12))</f>
        <v>0.177106911692422</v>
      </c>
      <c r="DA75" s="27" t="n">
        <f aca="false">IF(ROW()&lt;4+VolLB,"",STDEV(INDEX($CF:$CF,ROW()-VolLB+1):INDEX($CF:$CF,ROW()))*SQRT(12))</f>
        <v>0.163942097272505</v>
      </c>
      <c r="DB75" s="27" t="n">
        <f aca="false">IF(ROW()&lt;4+VolLB,"",STDEV(INDEX($CG:$CG,ROW()-VolLB+1):INDEX($CG:$CG,ROW()))*SQRT(12))</f>
        <v>0.129708950960982</v>
      </c>
      <c r="DC75" s="26" t="n">
        <f aca="false">IF(OR(AR75=0,CH75="",CH75=0),0,AR75*MIN(MaxScal,TgtVol/CH75))</f>
        <v>0</v>
      </c>
      <c r="DD75" s="26" t="n">
        <f aca="false">IF(OR(AS75=0,CI75="",CI75=0),0,AS75*MIN(MaxScal,TgtVol/CI75))</f>
        <v>0</v>
      </c>
      <c r="DE75" s="26" t="n">
        <f aca="false">IF(OR(AT75=0,CJ75="",CJ75=0),0,AT75*MIN(MaxScal,TgtVol/CJ75))</f>
        <v>0</v>
      </c>
      <c r="DF75" s="26" t="n">
        <f aca="false">IF(OR(AU75=0,CK75="",CK75=0),0,AU75*MIN(MaxScal,TgtVol/CK75))</f>
        <v>0.0989604184715104</v>
      </c>
      <c r="DG75" s="26" t="n">
        <f aca="false">IF(OR(AV75=0,CL75="",CL75=0),0,AV75*MIN(MaxScal,TgtVol/CL75))</f>
        <v>0</v>
      </c>
      <c r="DH75" s="26" t="n">
        <f aca="false">IF(OR(AW75=0,CM75="",CM75=0),0,AW75*MIN(MaxScal,TgtVol/CM75))</f>
        <v>0</v>
      </c>
      <c r="DI75" s="26" t="n">
        <f aca="false">IF(OR(AX75=0,CN75="",CN75=0),0,AX75*MIN(MaxScal,TgtVol/CN75))</f>
        <v>0</v>
      </c>
      <c r="DJ75" s="26" t="n">
        <f aca="false">IF(OR(AY75=0,CO75="",CO75=0),0,AY75*MIN(MaxScal,TgtVol/CO75))</f>
        <v>0</v>
      </c>
      <c r="DK75" s="26" t="n">
        <f aca="false">IF(OR(AZ75=0,CP75="",CP75=0),0,AZ75*MIN(MaxScal,TgtVol/CP75))</f>
        <v>0</v>
      </c>
      <c r="DL75" s="26" t="n">
        <f aca="false">IF(OR(BA75=0,CQ75="",CQ75=0),0,BA75*MIN(MaxScal,TgtVol/CQ75))</f>
        <v>0</v>
      </c>
      <c r="DM75" s="26" t="n">
        <f aca="false">IF(OR(BB75=0,CR75="",CR75=0),0,BB75*MIN(MaxScal,TgtVol/CR75))</f>
        <v>0</v>
      </c>
      <c r="DN75" s="26" t="n">
        <f aca="false">IF(OR(BC75=0,CS75="",CS75=0),0,BC75*MIN(MaxScal,TgtVol/CS75))</f>
        <v>0</v>
      </c>
      <c r="DO75" s="26" t="n">
        <f aca="false">IF(OR(BD75=0,CT75="",CT75=0),0,BD75*MIN(MaxScal,TgtVol/CT75))</f>
        <v>0.11010308180316</v>
      </c>
      <c r="DP75" s="26" t="n">
        <f aca="false">IF(OR(BE75=0,CU75="",CU75=0),0,BE75*MIN(MaxScal,TgtVol/CU75))</f>
        <v>0</v>
      </c>
      <c r="DQ75" s="26" t="n">
        <f aca="false">IF(OR(BF75=0,CV75="",CV75=0),0,BF75*MIN(MaxScal,TgtVol/CV75))</f>
        <v>0</v>
      </c>
      <c r="DR75" s="26" t="n">
        <f aca="false">IF(OR(BG75=0,CW75="",CW75=0),0,BG75*MIN(MaxScal,TgtVol/CW75))</f>
        <v>0</v>
      </c>
      <c r="DS75" s="26" t="n">
        <f aca="false">IF(OR(BH75=0,CX75="",CX75=0),0,BH75*MIN(MaxScal,TgtVol/CX75))</f>
        <v>0</v>
      </c>
      <c r="DT75" s="26" t="n">
        <f aca="false">IF(OR(BI75=0,CY75="",CY75=0),0,BI75*MIN(MaxScal,TgtVol/CY75))</f>
        <v>0</v>
      </c>
      <c r="DU75" s="26" t="n">
        <f aca="false">IF(OR(BJ75=0,CZ75="",CZ75=0),0,BJ75*MIN(MaxScal,TgtVol/CZ75))</f>
        <v>0.112926140537833</v>
      </c>
      <c r="DV75" s="26" t="n">
        <f aca="false">IF(OR(BK75=0,DA75="",DA75=0),0,BK75*MIN(MaxScal,TgtVol/DA75))</f>
        <v>0</v>
      </c>
      <c r="DW75" s="26" t="n">
        <f aca="false">IF(OR(BL75=0,DB75="",DB75=0),0,BL75*MIN(MaxScal,TgtVol/DB75))</f>
        <v>0</v>
      </c>
      <c r="DX75" s="28" t="n">
        <f aca="false">IFERROR(DC74*BM75,"")</f>
        <v>0</v>
      </c>
      <c r="DY75" s="28" t="n">
        <f aca="false">IFERROR(DD74*BN75,"")</f>
        <v>0</v>
      </c>
      <c r="DZ75" s="28" t="n">
        <f aca="false">IFERROR(DE74*BO75,"")</f>
        <v>-0</v>
      </c>
      <c r="EA75" s="28" t="n">
        <f aca="false">IFERROR(DF74*BP75,"")</f>
        <v>-0</v>
      </c>
      <c r="EB75" s="28" t="n">
        <f aca="false">IFERROR(DG74*BQ75,"")</f>
        <v>0</v>
      </c>
      <c r="EC75" s="28" t="n">
        <f aca="false">IFERROR(DH74*BR75,"")</f>
        <v>0</v>
      </c>
      <c r="ED75" s="28" t="n">
        <f aca="false">IFERROR(DI74*BS75,"")</f>
        <v>0</v>
      </c>
      <c r="EE75" s="28" t="n">
        <f aca="false">IFERROR(DJ74*BT75,"")</f>
        <v>-0</v>
      </c>
      <c r="EF75" s="28" t="n">
        <f aca="false">IFERROR(DK74*BU75,"")</f>
        <v>-0</v>
      </c>
      <c r="EG75" s="28" t="n">
        <f aca="false">IFERROR(DL74*BV75,"")</f>
        <v>0</v>
      </c>
      <c r="EH75" s="28" t="n">
        <f aca="false">IFERROR(DM74*BW75,"")</f>
        <v>-0</v>
      </c>
      <c r="EI75" s="28" t="n">
        <f aca="false">IFERROR(DN74*BX75,"")</f>
        <v>0.000274607115231821</v>
      </c>
      <c r="EJ75" s="28" t="n">
        <f aca="false">IFERROR(DO74*BY75,"")</f>
        <v>-0</v>
      </c>
      <c r="EK75" s="28" t="n">
        <f aca="false">IFERROR(DP74*BZ75,"")</f>
        <v>0</v>
      </c>
      <c r="EL75" s="28" t="n">
        <f aca="false">IFERROR(DQ74*CA75,"")</f>
        <v>0</v>
      </c>
      <c r="EM75" s="28" t="n">
        <f aca="false">IFERROR(DR74*CB75,"")</f>
        <v>0</v>
      </c>
      <c r="EN75" s="28" t="n">
        <f aca="false">IFERROR(DS74*CC75,"")</f>
        <v>-0</v>
      </c>
      <c r="EO75" s="28" t="n">
        <f aca="false">IFERROR(DT74*CD75,"")</f>
        <v>-0</v>
      </c>
      <c r="EP75" s="28" t="n">
        <f aca="false">IFERROR(DU74*CE75,"")</f>
        <v>-0</v>
      </c>
      <c r="EQ75" s="28" t="n">
        <f aca="false">IFERROR(DV74*CF75,"")</f>
        <v>-0</v>
      </c>
      <c r="ER75" s="28" t="n">
        <f aca="false">IFERROR(DW74*CG75,"")</f>
        <v>-0</v>
      </c>
      <c r="ES75" s="28" t="n">
        <f aca="false">IF(ROW()=4,"",SUM(DX75:ER75))</f>
        <v>0.000274607115231821</v>
      </c>
      <c r="ET75" s="29" t="n">
        <f aca="false">COUNTIF(AR75:BL75,"&gt;0")</f>
        <v>3</v>
      </c>
    </row>
    <row r="76" customFormat="false" ht="15" hidden="false" customHeight="false" outlineLevel="0" collapsed="false">
      <c r="A76" s="19" t="n">
        <v>40209</v>
      </c>
      <c r="B76" s="23" t="n">
        <f aca="false">ABS(EMFX_Data!X76-EMFX_Data!Y76)</f>
        <v>0.108549581209473</v>
      </c>
      <c r="C76" s="23" t="n">
        <f aca="false">ABS(EMFX_Data!X76-EMFX_Data!Z76)</f>
        <v>0.0167597674398348</v>
      </c>
      <c r="D76" s="23" t="n">
        <f aca="false">ABS(EMFX_Data!X76-EMFX_Data!AA76)</f>
        <v>0.280109254329743</v>
      </c>
      <c r="E76" s="23" t="n">
        <f aca="false">ABS(EMFX_Data!X76-EMFX_Data!AB76)</f>
        <v>0.191303412940678</v>
      </c>
      <c r="F76" s="23" t="n">
        <f aca="false">ABS(EMFX_Data!X76-EMFX_Data!AC76)</f>
        <v>0.0100341101058294</v>
      </c>
      <c r="G76" s="23" t="n">
        <f aca="false">ABS(EMFX_Data!X76-EMFX_Data!AD76)</f>
        <v>0.210271416748403</v>
      </c>
      <c r="H76" s="23" t="n">
        <f aca="false">ABS(EMFX_Data!Y76-EMFX_Data!Z76)</f>
        <v>0.125309348649307</v>
      </c>
      <c r="I76" s="23" t="n">
        <f aca="false">ABS(EMFX_Data!Y76-EMFX_Data!AA76)</f>
        <v>0.17155967312027</v>
      </c>
      <c r="J76" s="23" t="n">
        <f aca="false">ABS(EMFX_Data!Y76-EMFX_Data!AB76)</f>
        <v>0.0827538317312051</v>
      </c>
      <c r="K76" s="23" t="n">
        <f aca="false">ABS(EMFX_Data!Y76-EMFX_Data!AC76)</f>
        <v>0.0985154711036431</v>
      </c>
      <c r="L76" s="23" t="n">
        <f aca="false">ABS(EMFX_Data!Y76-EMFX_Data!AD76)</f>
        <v>0.10172183553893</v>
      </c>
      <c r="M76" s="23" t="n">
        <f aca="false">ABS(EMFX_Data!Z76-EMFX_Data!AA76)</f>
        <v>0.296869021769577</v>
      </c>
      <c r="N76" s="23" t="n">
        <f aca="false">ABS(EMFX_Data!Z76-EMFX_Data!AB76)</f>
        <v>0.208063180380512</v>
      </c>
      <c r="O76" s="23" t="n">
        <f aca="false">ABS(EMFX_Data!Z76-EMFX_Data!AC76)</f>
        <v>0.0267938775456642</v>
      </c>
      <c r="P76" s="23" t="n">
        <f aca="false">ABS(EMFX_Data!Z76-EMFX_Data!AD76)</f>
        <v>0.227031184188237</v>
      </c>
      <c r="Q76" s="23" t="n">
        <f aca="false">ABS(EMFX_Data!AA76-EMFX_Data!AB76)</f>
        <v>0.0888058413890649</v>
      </c>
      <c r="R76" s="23" t="n">
        <f aca="false">ABS(EMFX_Data!AA76-EMFX_Data!AC76)</f>
        <v>0.270075144223913</v>
      </c>
      <c r="S76" s="23" t="n">
        <f aca="false">ABS(EMFX_Data!AA76-EMFX_Data!AD76)</f>
        <v>0.06983783758134</v>
      </c>
      <c r="T76" s="23" t="n">
        <f aca="false">ABS(EMFX_Data!AB76-EMFX_Data!AC76)</f>
        <v>0.181269302834848</v>
      </c>
      <c r="U76" s="23" t="n">
        <f aca="false">ABS(EMFX_Data!AB76-EMFX_Data!AD76)</f>
        <v>0.0189680038077249</v>
      </c>
      <c r="V76" s="23" t="n">
        <f aca="false">ABS(EMFX_Data!AC76-EMFX_Data!AD76)</f>
        <v>0.200237306642573</v>
      </c>
      <c r="W76" s="26" t="n">
        <f aca="false">IF(ROW()&lt;4+MinObs-1,"",IFERROR((B76-AVERAGE(B$4:B76))/STDEV(B$4:B76),""))</f>
        <v>-0.106748037045957</v>
      </c>
      <c r="X76" s="26" t="n">
        <f aca="false">IF(ROW()&lt;4+MinObs-1,"",IFERROR((C76-AVERAGE(C$4:C76))/STDEV(C$4:C76),""))</f>
        <v>-0.90561997397927</v>
      </c>
      <c r="Y76" s="26" t="n">
        <f aca="false">IF(ROW()&lt;4+MinObs-1,"",IFERROR((D76-AVERAGE(D$4:D76))/STDEV(D$4:D76),""))</f>
        <v>1.87250862473996</v>
      </c>
      <c r="Z76" s="26" t="n">
        <f aca="false">IF(ROW()&lt;4+MinObs-1,"",IFERROR((E76-AVERAGE(E$4:E76))/STDEV(E$4:E76),""))</f>
        <v>1.92902247733533</v>
      </c>
      <c r="AA76" s="26" t="n">
        <f aca="false">IF(ROW()&lt;4+MinObs-1,"",IFERROR((F76-AVERAGE(F$4:F76))/STDEV(F$4:F76),""))</f>
        <v>-0.87394413888122</v>
      </c>
      <c r="AB76" s="26" t="n">
        <f aca="false">IF(ROW()&lt;4+MinObs-1,"",IFERROR((G76-AVERAGE(G$4:G76))/STDEV(G$4:G76),""))</f>
        <v>0.150443699991025</v>
      </c>
      <c r="AC76" s="26" t="n">
        <f aca="false">IF(ROW()&lt;4+MinObs-1,"",IFERROR((H76-AVERAGE(H$4:H76))/STDEV(H$4:H76),""))</f>
        <v>-0.165580878779416</v>
      </c>
      <c r="AD76" s="26" t="n">
        <f aca="false">IF(ROW()&lt;4+MinObs-1,"",IFERROR((I76-AVERAGE(I$4:I76))/STDEV(I$4:I76),""))</f>
        <v>0.933898200923993</v>
      </c>
      <c r="AE76" s="26" t="n">
        <f aca="false">IF(ROW()&lt;4+MinObs-1,"",IFERROR((J76-AVERAGE(J$4:J76))/STDEV(J$4:J76),""))</f>
        <v>-0.224102081236643</v>
      </c>
      <c r="AF76" s="26" t="n">
        <f aca="false">IF(ROW()&lt;4+MinObs-1,"",IFERROR((K76-AVERAGE(K$4:K76))/STDEV(K$4:K76),""))</f>
        <v>-0.306054606566317</v>
      </c>
      <c r="AG76" s="26" t="n">
        <f aca="false">IF(ROW()&lt;4+MinObs-1,"",IFERROR((L76-AVERAGE(L$4:L76))/STDEV(L$4:L76),""))</f>
        <v>-0.0883160453948819</v>
      </c>
      <c r="AH76" s="26" t="n">
        <f aca="false">IF(ROW()&lt;4+MinObs-1,"",IFERROR((M76-AVERAGE(M$4:M76))/STDEV(M$4:M76),""))</f>
        <v>1.67419990840081</v>
      </c>
      <c r="AI76" s="26" t="n">
        <f aca="false">IF(ROW()&lt;4+MinObs-1,"",IFERROR((N76-AVERAGE(N$4:N76))/STDEV(N$4:N76),""))</f>
        <v>1.40756671844782</v>
      </c>
      <c r="AJ76" s="26" t="n">
        <f aca="false">IF(ROW()&lt;4+MinObs-1,"",IFERROR((O76-AVERAGE(O$4:O76))/STDEV(O$4:O76),""))</f>
        <v>-0.77637696893525</v>
      </c>
      <c r="AK76" s="26" t="n">
        <f aca="false">IF(ROW()&lt;4+MinObs-1,"",IFERROR((P76-AVERAGE(P$4:P76))/STDEV(P$4:P76),""))</f>
        <v>0.103452760010471</v>
      </c>
      <c r="AL76" s="26" t="n">
        <f aca="false">IF(ROW()&lt;4+MinObs-1,"",IFERROR((Q76-AVERAGE(Q$4:Q76))/STDEV(Q$4:Q76),""))</f>
        <v>0.160535043923756</v>
      </c>
      <c r="AM76" s="26" t="n">
        <f aca="false">IF(ROW()&lt;4+MinObs-1,"",IFERROR((R76-AVERAGE(R$4:R76))/STDEV(R$4:R76),""))</f>
        <v>1.54712968159703</v>
      </c>
      <c r="AN76" s="26" t="n">
        <f aca="false">IF(ROW()&lt;4+MinObs-1,"",IFERROR((S76-AVERAGE(S$4:S76))/STDEV(S$4:S76),""))</f>
        <v>-0.167434252925943</v>
      </c>
      <c r="AO76" s="26" t="n">
        <f aca="false">IF(ROW()&lt;4+MinObs-1,"",IFERROR((T76-AVERAGE(T$4:T76))/STDEV(T$4:T76),""))</f>
        <v>1.57097140877293</v>
      </c>
      <c r="AP76" s="26" t="n">
        <f aca="false">IF(ROW()&lt;4+MinObs-1,"",IFERROR((U76-AVERAGE(U$4:U76))/STDEV(U$4:U76),""))</f>
        <v>-0.255183180596817</v>
      </c>
      <c r="AQ76" s="26" t="n">
        <f aca="false">IF(ROW()&lt;4+MinObs-1,"",IFERROR((V76-AVERAGE(V$4:V76))/STDEV(V$4:V76),""))</f>
        <v>0.118199204450517</v>
      </c>
      <c r="AR76" s="26" t="n">
        <f aca="false">IF(W76="",0,IF(W76&gt;=z4,w4,IF(W76&gt;=z3,w3,IF(W76&gt;=zEntry,w2,IF(AND(W76&gt;=ExitZ,AR75&gt;0),w2,0)))))</f>
        <v>0</v>
      </c>
      <c r="AS76" s="26" t="n">
        <f aca="false">IF(X76="",0,IF(X76&gt;=z4,w4,IF(X76&gt;=z3,w3,IF(X76&gt;=zEntry,w2,IF(AND(X76&gt;=ExitZ,AS75&gt;0),w2,0)))))</f>
        <v>0</v>
      </c>
      <c r="AT76" s="26" t="n">
        <f aca="false">IF(Y76="",0,IF(Y76&gt;=z4,w4,IF(Y76&gt;=z3,w3,IF(Y76&gt;=zEntry,w2,IF(AND(Y76&gt;=ExitZ,AT75&gt;0),w2,0)))))</f>
        <v>0</v>
      </c>
      <c r="AU76" s="26" t="n">
        <f aca="false">IF(Z76="",0,IF(Z76&gt;=z4,w4,IF(Z76&gt;=z3,w3,IF(Z76&gt;=zEntry,w2,IF(AND(Z76&gt;=ExitZ,AU75&gt;0),w2,0)))))</f>
        <v>0</v>
      </c>
      <c r="AV76" s="26" t="n">
        <f aca="false">IF(AA76="",0,IF(AA76&gt;=z4,w4,IF(AA76&gt;=z3,w3,IF(AA76&gt;=zEntry,w2,IF(AND(AA76&gt;=ExitZ,AV75&gt;0),w2,0)))))</f>
        <v>0</v>
      </c>
      <c r="AW76" s="26" t="n">
        <f aca="false">IF(AB76="",0,IF(AB76&gt;=z4,w4,IF(AB76&gt;=z3,w3,IF(AB76&gt;=zEntry,w2,IF(AND(AB76&gt;=ExitZ,AW75&gt;0),w2,0)))))</f>
        <v>0</v>
      </c>
      <c r="AX76" s="26" t="n">
        <f aca="false">IF(AC76="",0,IF(AC76&gt;=z4,w4,IF(AC76&gt;=z3,w3,IF(AC76&gt;=zEntry,w2,IF(AND(AC76&gt;=ExitZ,AX75&gt;0),w2,0)))))</f>
        <v>0</v>
      </c>
      <c r="AY76" s="26" t="n">
        <f aca="false">IF(AD76="",0,IF(AD76&gt;=z4,w4,IF(AD76&gt;=z3,w3,IF(AD76&gt;=zEntry,w2,IF(AND(AD76&gt;=ExitZ,AY75&gt;0),w2,0)))))</f>
        <v>0</v>
      </c>
      <c r="AZ76" s="26" t="n">
        <f aca="false">IF(AE76="",0,IF(AE76&gt;=z4,w4,IF(AE76&gt;=z3,w3,IF(AE76&gt;=zEntry,w2,IF(AND(AE76&gt;=ExitZ,AZ75&gt;0),w2,0)))))</f>
        <v>0</v>
      </c>
      <c r="BA76" s="26" t="n">
        <f aca="false">IF(AF76="",0,IF(AF76&gt;=z4,w4,IF(AF76&gt;=z3,w3,IF(AF76&gt;=zEntry,w2,IF(AND(AF76&gt;=ExitZ,BA75&gt;0),w2,0)))))</f>
        <v>0</v>
      </c>
      <c r="BB76" s="26" t="n">
        <f aca="false">IF(AG76="",0,IF(AG76&gt;=z4,w4,IF(AG76&gt;=z3,w3,IF(AG76&gt;=zEntry,w2,IF(AND(AG76&gt;=ExitZ,BB75&gt;0),w2,0)))))</f>
        <v>0</v>
      </c>
      <c r="BC76" s="26" t="n">
        <f aca="false">IF(AH76="",0,IF(AH76&gt;=z4,w4,IF(AH76&gt;=z3,w3,IF(AH76&gt;=zEntry,w2,IF(AND(AH76&gt;=ExitZ,BC75&gt;0),w2,0)))))</f>
        <v>0</v>
      </c>
      <c r="BD76" s="26" t="n">
        <f aca="false">IF(AI76="",0,IF(AI76&gt;=z4,w4,IF(AI76&gt;=z3,w3,IF(AI76&gt;=zEntry,w2,IF(AND(AI76&gt;=ExitZ,BD75&gt;0),w2,0)))))</f>
        <v>0</v>
      </c>
      <c r="BE76" s="26" t="n">
        <f aca="false">IF(AJ76="",0,IF(AJ76&gt;=z4,w4,IF(AJ76&gt;=z3,w3,IF(AJ76&gt;=zEntry,w2,IF(AND(AJ76&gt;=ExitZ,BE75&gt;0),w2,0)))))</f>
        <v>0</v>
      </c>
      <c r="BF76" s="26" t="n">
        <f aca="false">IF(AK76="",0,IF(AK76&gt;=z4,w4,IF(AK76&gt;=z3,w3,IF(AK76&gt;=zEntry,w2,IF(AND(AK76&gt;=ExitZ,BF75&gt;0),w2,0)))))</f>
        <v>0</v>
      </c>
      <c r="BG76" s="26" t="n">
        <f aca="false">IF(AL76="",0,IF(AL76&gt;=z4,w4,IF(AL76&gt;=z3,w3,IF(AL76&gt;=zEntry,w2,IF(AND(AL76&gt;=ExitZ,BG75&gt;0),w2,0)))))</f>
        <v>0</v>
      </c>
      <c r="BH76" s="26" t="n">
        <f aca="false">IF(AM76="",0,IF(AM76&gt;=z4,w4,IF(AM76&gt;=z3,w3,IF(AM76&gt;=zEntry,w2,IF(AND(AM76&gt;=ExitZ,BH75&gt;0),w2,0)))))</f>
        <v>0</v>
      </c>
      <c r="BI76" s="26" t="n">
        <f aca="false">IF(AN76="",0,IF(AN76&gt;=z4,w4,IF(AN76&gt;=z3,w3,IF(AN76&gt;=zEntry,w2,IF(AND(AN76&gt;=ExitZ,BI75&gt;0),w2,0)))))</f>
        <v>0</v>
      </c>
      <c r="BJ76" s="26" t="n">
        <f aca="false">IF(AO76="",0,IF(AO76&gt;=z4,w4,IF(AO76&gt;=z3,w3,IF(AO76&gt;=zEntry,w2,IF(AND(AO76&gt;=ExitZ,BJ75&gt;0),w2,0)))))</f>
        <v>0</v>
      </c>
      <c r="BK76" s="26" t="n">
        <f aca="false">IF(AP76="",0,IF(AP76&gt;=z4,w4,IF(AP76&gt;=z3,w3,IF(AP76&gt;=zEntry,w2,IF(AND(AP76&gt;=ExitZ,BK75&gt;0),w2,0)))))</f>
        <v>0</v>
      </c>
      <c r="BL76" s="26" t="n">
        <f aca="false">IF(AQ76="",0,IF(AQ76&gt;=z4,w4,IF(AQ76&gt;=z3,w3,IF(AQ76&gt;=zEntry,w2,IF(AND(AQ76&gt;=ExitZ,BL75&gt;0),w2,0)))))</f>
        <v>0</v>
      </c>
      <c r="BM76" s="23" t="n">
        <f aca="false">IF(EMFX_Data!X75&gt;=EMFX_Data!Y75,EMFX_Data!AE76-EMFX_Data!AF76,EMFX_Data!AF76-EMFX_Data!AE76)</f>
        <v>-0.00348894886639593</v>
      </c>
      <c r="BN76" s="23" t="n">
        <f aca="false">IF(EMFX_Data!X75&gt;=EMFX_Data!Z75,EMFX_Data!AE76-EMFX_Data!AG76,EMFX_Data!AG76-EMFX_Data!AE76)</f>
        <v>0.0342927661038341</v>
      </c>
      <c r="BO76" s="23" t="n">
        <f aca="false">IF(EMFX_Data!X75&gt;=EMFX_Data!AA75,EMFX_Data!AE76-EMFX_Data!AH76,EMFX_Data!AH76-EMFX_Data!AE76)</f>
        <v>-0.0219126389967476</v>
      </c>
      <c r="BP76" s="23" t="n">
        <f aca="false">IF(EMFX_Data!X75&gt;=EMFX_Data!AB75,EMFX_Data!AE76-EMFX_Data!AI76,EMFX_Data!AI76-EMFX_Data!AE76)</f>
        <v>0.0101071899236869</v>
      </c>
      <c r="BQ76" s="23" t="n">
        <f aca="false">IF(EMFX_Data!X75&gt;=EMFX_Data!AC75,EMFX_Data!AE76-EMFX_Data!AJ76,EMFX_Data!AJ76-EMFX_Data!AE76)</f>
        <v>0.0374365381191738</v>
      </c>
      <c r="BR76" s="23" t="n">
        <f aca="false">IF(EMFX_Data!X75&gt;=EMFX_Data!AD75,EMFX_Data!AE76-EMFX_Data!AK76,EMFX_Data!AK76-EMFX_Data!AE76)</f>
        <v>-0.0659730353741758</v>
      </c>
      <c r="BS76" s="23" t="n">
        <f aca="false">IF(EMFX_Data!Y75&gt;=EMFX_Data!Z75,EMFX_Data!AF76-EMFX_Data!AG76,EMFX_Data!AG76-EMFX_Data!AF76)</f>
        <v>0.0308038172374382</v>
      </c>
      <c r="BT76" s="23" t="n">
        <f aca="false">IF(EMFX_Data!Y75&gt;=EMFX_Data!AA75,EMFX_Data!AF76-EMFX_Data!AH76,EMFX_Data!AH76-EMFX_Data!AF76)</f>
        <v>-0.0184236901303516</v>
      </c>
      <c r="BU76" s="23" t="n">
        <f aca="false">IF(EMFX_Data!Y75&gt;=EMFX_Data!AB75,EMFX_Data!AF76-EMFX_Data!AI76,EMFX_Data!AI76-EMFX_Data!AF76)</f>
        <v>0.0135961387900828</v>
      </c>
      <c r="BV76" s="23" t="n">
        <f aca="false">IF(EMFX_Data!Y75&gt;=EMFX_Data!AC75,EMFX_Data!AF76-EMFX_Data!AJ76,EMFX_Data!AJ76-EMFX_Data!AF76)</f>
        <v>0.0339475892527778</v>
      </c>
      <c r="BW76" s="23" t="n">
        <f aca="false">IF(EMFX_Data!Y75&gt;=EMFX_Data!AD75,EMFX_Data!AF76-EMFX_Data!AK76,EMFX_Data!AK76-EMFX_Data!AF76)</f>
        <v>-0.0624840865077798</v>
      </c>
      <c r="BX76" s="23" t="n">
        <f aca="false">IF(EMFX_Data!Z75&gt;=EMFX_Data!AA75,EMFX_Data!AG76-EMFX_Data!AH76,EMFX_Data!AH76-EMFX_Data!AG76)</f>
        <v>0.0123801271070866</v>
      </c>
      <c r="BY76" s="23" t="n">
        <f aca="false">IF(EMFX_Data!Z75&gt;=EMFX_Data!AB75,EMFX_Data!AG76-EMFX_Data!AI76,EMFX_Data!AI76-EMFX_Data!AG76)</f>
        <v>0.044399956027521</v>
      </c>
      <c r="BZ76" s="23" t="n">
        <f aca="false">IF(EMFX_Data!Z75&gt;=EMFX_Data!AC75,EMFX_Data!AG76-EMFX_Data!AJ76,EMFX_Data!AJ76-EMFX_Data!AG76)</f>
        <v>-0.00314377201533964</v>
      </c>
      <c r="CA76" s="23" t="n">
        <f aca="false">IF(EMFX_Data!Z75&gt;=EMFX_Data!AD75,EMFX_Data!AG76-EMFX_Data!AK76,EMFX_Data!AK76-EMFX_Data!AG76)</f>
        <v>-0.0316802692703416</v>
      </c>
      <c r="CB76" s="23" t="n">
        <f aca="false">IF(EMFX_Data!AA75&gt;=EMFX_Data!AB75,EMFX_Data!AH76-EMFX_Data!AI76,EMFX_Data!AI76-EMFX_Data!AH76)</f>
        <v>-0.0320198289204344</v>
      </c>
      <c r="CC76" s="23" t="n">
        <f aca="false">IF(EMFX_Data!AA75&gt;=EMFX_Data!AC75,EMFX_Data!AH76-EMFX_Data!AJ76,EMFX_Data!AJ76-EMFX_Data!AH76)</f>
        <v>0.0155238991224262</v>
      </c>
      <c r="CD76" s="23" t="n">
        <f aca="false">IF(EMFX_Data!AA75&gt;=EMFX_Data!AD75,EMFX_Data!AH76-EMFX_Data!AK76,EMFX_Data!AK76-EMFX_Data!AH76)</f>
        <v>0.0440603963774282</v>
      </c>
      <c r="CE76" s="23" t="n">
        <f aca="false">IF(EMFX_Data!AB75&gt;=EMFX_Data!AC75,EMFX_Data!AI76-EMFX_Data!AJ76,EMFX_Data!AJ76-EMFX_Data!AI76)</f>
        <v>0.0475437280428606</v>
      </c>
      <c r="CF76" s="23" t="n">
        <f aca="false">IF(EMFX_Data!AB75&gt;=EMFX_Data!AD75,EMFX_Data!AI76-EMFX_Data!AK76,EMFX_Data!AK76-EMFX_Data!AI76)</f>
        <v>0.0760802252978626</v>
      </c>
      <c r="CG76" s="23" t="n">
        <f aca="false">IF(EMFX_Data!AC75&gt;=EMFX_Data!AD75,EMFX_Data!AJ76-EMFX_Data!AK76,EMFX_Data!AK76-EMFX_Data!AJ76)</f>
        <v>-0.028536497255002</v>
      </c>
      <c r="CH76" s="27" t="n">
        <f aca="false">IF(ROW()&lt;4+VolLB,"",STDEV(INDEX($BM:$BM,ROW()-VolLB+1):INDEX($BM:$BM,ROW()))*SQRT(12))</f>
        <v>0.170408911396332</v>
      </c>
      <c r="CI76" s="27" t="n">
        <f aca="false">IF(ROW()&lt;4+VolLB,"",STDEV(INDEX($BN:$BN,ROW()-VolLB+1):INDEX($BN:$BN,ROW()))*SQRT(12))</f>
        <v>0.134892200678594</v>
      </c>
      <c r="CJ76" s="27" t="n">
        <f aca="false">IF(ROW()&lt;4+VolLB,"",STDEV(INDEX($BO:$BO,ROW()-VolLB+1):INDEX($BO:$BO,ROW()))*SQRT(12))</f>
        <v>0.165272917121363</v>
      </c>
      <c r="CK76" s="27" t="n">
        <f aca="false">IF(ROW()&lt;4+VolLB,"",STDEV(INDEX($BP:$BP,ROW()-VolLB+1):INDEX($BP:$BP,ROW()))*SQRT(12))</f>
        <v>0.193926815665813</v>
      </c>
      <c r="CL76" s="27" t="n">
        <f aca="false">IF(ROW()&lt;4+VolLB,"",STDEV(INDEX($BQ:$BQ,ROW()-VolLB+1):INDEX($BQ:$BQ,ROW()))*SQRT(12))</f>
        <v>0.133242799257566</v>
      </c>
      <c r="CM76" s="27" t="n">
        <f aca="false">IF(ROW()&lt;4+VolLB,"",STDEV(INDEX($BR:$BR,ROW()-VolLB+1):INDEX($BR:$BR,ROW()))*SQRT(12))</f>
        <v>0.170035739668156</v>
      </c>
      <c r="CN76" s="27" t="n">
        <f aca="false">IF(ROW()&lt;4+VolLB,"",STDEV(INDEX($BS:$BS,ROW()-VolLB+1):INDEX($BS:$BS,ROW()))*SQRT(12))</f>
        <v>0.177115593058559</v>
      </c>
      <c r="CO76" s="27" t="n">
        <f aca="false">IF(ROW()&lt;4+VolLB,"",STDEV(INDEX($BT:$BT,ROW()-VolLB+1):INDEX($BT:$BT,ROW()))*SQRT(12))</f>
        <v>0.172307032742622</v>
      </c>
      <c r="CP76" s="27" t="n">
        <f aca="false">IF(ROW()&lt;4+VolLB,"",STDEV(INDEX($BU:$BU,ROW()-VolLB+1):INDEX($BU:$BU,ROW()))*SQRT(12))</f>
        <v>0.194388681172484</v>
      </c>
      <c r="CQ76" s="27" t="n">
        <f aca="false">IF(ROW()&lt;4+VolLB,"",STDEV(INDEX($BV:$BV,ROW()-VolLB+1):INDEX($BV:$BV,ROW()))*SQRT(12))</f>
        <v>0.172647570383111</v>
      </c>
      <c r="CR76" s="27" t="n">
        <f aca="false">IF(ROW()&lt;4+VolLB,"",STDEV(INDEX($BW:$BW,ROW()-VolLB+1):INDEX($BW:$BW,ROW()))*SQRT(12))</f>
        <v>0.151746526568572</v>
      </c>
      <c r="CS76" s="27" t="n">
        <f aca="false">IF(ROW()&lt;4+VolLB,"",STDEV(INDEX($BX:$BX,ROW()-VolLB+1):INDEX($BX:$BX,ROW()))*SQRT(12))</f>
        <v>0.178441452818435</v>
      </c>
      <c r="CT76" s="27" t="n">
        <f aca="false">IF(ROW()&lt;4+VolLB,"",STDEV(INDEX($BY:$BY,ROW()-VolLB+1):INDEX($BY:$BY,ROW()))*SQRT(12))</f>
        <v>0.183209451727838</v>
      </c>
      <c r="CU76" s="27" t="n">
        <f aca="false">IF(ROW()&lt;4+VolLB,"",STDEV(INDEX($BZ:$BZ,ROW()-VolLB+1):INDEX($BZ:$BZ,ROW()))*SQRT(12))</f>
        <v>0.163694556160375</v>
      </c>
      <c r="CV76" s="27" t="n">
        <f aca="false">IF(ROW()&lt;4+VolLB,"",STDEV(INDEX($CA:$CA,ROW()-VolLB+1):INDEX($CA:$CA,ROW()))*SQRT(12))</f>
        <v>0.156060344652079</v>
      </c>
      <c r="CW76" s="27" t="n">
        <f aca="false">IF(ROW()&lt;4+VolLB,"",STDEV(INDEX($CB:$CB,ROW()-VolLB+1):INDEX($CB:$CB,ROW()))*SQRT(12))</f>
        <v>0.203178436644751</v>
      </c>
      <c r="CX76" s="27" t="n">
        <f aca="false">IF(ROW()&lt;4+VolLB,"",STDEV(INDEX($CC:$CC,ROW()-VolLB+1):INDEX($CC:$CC,ROW()))*SQRT(12))</f>
        <v>0.195690908780786</v>
      </c>
      <c r="CY76" s="27" t="n">
        <f aca="false">IF(ROW()&lt;4+VolLB,"",STDEV(INDEX($CD:$CD,ROW()-VolLB+1):INDEX($CD:$CD,ROW()))*SQRT(12))</f>
        <v>0.205314955800124</v>
      </c>
      <c r="CZ76" s="27" t="n">
        <f aca="false">IF(ROW()&lt;4+VolLB,"",STDEV(INDEX($CE:$CE,ROW()-VolLB+1):INDEX($CE:$CE,ROW()))*SQRT(12))</f>
        <v>0.178550538269077</v>
      </c>
      <c r="DA76" s="27" t="n">
        <f aca="false">IF(ROW()&lt;4+VolLB,"",STDEV(INDEX($CF:$CF,ROW()-VolLB+1):INDEX($CF:$CF,ROW()))*SQRT(12))</f>
        <v>0.168333635813776</v>
      </c>
      <c r="DB76" s="27" t="n">
        <f aca="false">IF(ROW()&lt;4+VolLB,"",STDEV(INDEX($CG:$CG,ROW()-VolLB+1):INDEX($CG:$CG,ROW()))*SQRT(12))</f>
        <v>0.128384716004843</v>
      </c>
      <c r="DC76" s="26" t="n">
        <f aca="false">IF(OR(AR76=0,CH76="",CH76=0),0,AR76*MIN(MaxScal,TgtVol/CH76))</f>
        <v>0</v>
      </c>
      <c r="DD76" s="26" t="n">
        <f aca="false">IF(OR(AS76=0,CI76="",CI76=0),0,AS76*MIN(MaxScal,TgtVol/CI76))</f>
        <v>0</v>
      </c>
      <c r="DE76" s="26" t="n">
        <f aca="false">IF(OR(AT76=0,CJ76="",CJ76=0),0,AT76*MIN(MaxScal,TgtVol/CJ76))</f>
        <v>0</v>
      </c>
      <c r="DF76" s="26" t="n">
        <f aca="false">IF(OR(AU76=0,CK76="",CK76=0),0,AU76*MIN(MaxScal,TgtVol/CK76))</f>
        <v>0</v>
      </c>
      <c r="DG76" s="26" t="n">
        <f aca="false">IF(OR(AV76=0,CL76="",CL76=0),0,AV76*MIN(MaxScal,TgtVol/CL76))</f>
        <v>0</v>
      </c>
      <c r="DH76" s="26" t="n">
        <f aca="false">IF(OR(AW76=0,CM76="",CM76=0),0,AW76*MIN(MaxScal,TgtVol/CM76))</f>
        <v>0</v>
      </c>
      <c r="DI76" s="26" t="n">
        <f aca="false">IF(OR(AX76=0,CN76="",CN76=0),0,AX76*MIN(MaxScal,TgtVol/CN76))</f>
        <v>0</v>
      </c>
      <c r="DJ76" s="26" t="n">
        <f aca="false">IF(OR(AY76=0,CO76="",CO76=0),0,AY76*MIN(MaxScal,TgtVol/CO76))</f>
        <v>0</v>
      </c>
      <c r="DK76" s="26" t="n">
        <f aca="false">IF(OR(AZ76=0,CP76="",CP76=0),0,AZ76*MIN(MaxScal,TgtVol/CP76))</f>
        <v>0</v>
      </c>
      <c r="DL76" s="26" t="n">
        <f aca="false">IF(OR(BA76=0,CQ76="",CQ76=0),0,BA76*MIN(MaxScal,TgtVol/CQ76))</f>
        <v>0</v>
      </c>
      <c r="DM76" s="26" t="n">
        <f aca="false">IF(OR(BB76=0,CR76="",CR76=0),0,BB76*MIN(MaxScal,TgtVol/CR76))</f>
        <v>0</v>
      </c>
      <c r="DN76" s="26" t="n">
        <f aca="false">IF(OR(BC76=0,CS76="",CS76=0),0,BC76*MIN(MaxScal,TgtVol/CS76))</f>
        <v>0</v>
      </c>
      <c r="DO76" s="26" t="n">
        <f aca="false">IF(OR(BD76=0,CT76="",CT76=0),0,BD76*MIN(MaxScal,TgtVol/CT76))</f>
        <v>0</v>
      </c>
      <c r="DP76" s="26" t="n">
        <f aca="false">IF(OR(BE76=0,CU76="",CU76=0),0,BE76*MIN(MaxScal,TgtVol/CU76))</f>
        <v>0</v>
      </c>
      <c r="DQ76" s="26" t="n">
        <f aca="false">IF(OR(BF76=0,CV76="",CV76=0),0,BF76*MIN(MaxScal,TgtVol/CV76))</f>
        <v>0</v>
      </c>
      <c r="DR76" s="26" t="n">
        <f aca="false">IF(OR(BG76=0,CW76="",CW76=0),0,BG76*MIN(MaxScal,TgtVol/CW76))</f>
        <v>0</v>
      </c>
      <c r="DS76" s="26" t="n">
        <f aca="false">IF(OR(BH76=0,CX76="",CX76=0),0,BH76*MIN(MaxScal,TgtVol/CX76))</f>
        <v>0</v>
      </c>
      <c r="DT76" s="26" t="n">
        <f aca="false">IF(OR(BI76=0,CY76="",CY76=0),0,BI76*MIN(MaxScal,TgtVol/CY76))</f>
        <v>0</v>
      </c>
      <c r="DU76" s="26" t="n">
        <f aca="false">IF(OR(BJ76=0,CZ76="",CZ76=0),0,BJ76*MIN(MaxScal,TgtVol/CZ76))</f>
        <v>0</v>
      </c>
      <c r="DV76" s="26" t="n">
        <f aca="false">IF(OR(BK76=0,DA76="",DA76=0),0,BK76*MIN(MaxScal,TgtVol/DA76))</f>
        <v>0</v>
      </c>
      <c r="DW76" s="26" t="n">
        <f aca="false">IF(OR(BL76=0,DB76="",DB76=0),0,BL76*MIN(MaxScal,TgtVol/DB76))</f>
        <v>0</v>
      </c>
      <c r="DX76" s="28" t="n">
        <f aca="false">IFERROR(DC75*BM76,"")</f>
        <v>-0</v>
      </c>
      <c r="DY76" s="28" t="n">
        <f aca="false">IFERROR(DD75*BN76,"")</f>
        <v>0</v>
      </c>
      <c r="DZ76" s="28" t="n">
        <f aca="false">IFERROR(DE75*BO76,"")</f>
        <v>-0</v>
      </c>
      <c r="EA76" s="28" t="n">
        <f aca="false">IFERROR(DF75*BP76,"")</f>
        <v>0.00100021174441909</v>
      </c>
      <c r="EB76" s="28" t="n">
        <f aca="false">IFERROR(DG75*BQ76,"")</f>
        <v>0</v>
      </c>
      <c r="EC76" s="28" t="n">
        <f aca="false">IFERROR(DH75*BR76,"")</f>
        <v>-0</v>
      </c>
      <c r="ED76" s="28" t="n">
        <f aca="false">IFERROR(DI75*BS76,"")</f>
        <v>0</v>
      </c>
      <c r="EE76" s="28" t="n">
        <f aca="false">IFERROR(DJ75*BT76,"")</f>
        <v>-0</v>
      </c>
      <c r="EF76" s="28" t="n">
        <f aca="false">IFERROR(DK75*BU76,"")</f>
        <v>0</v>
      </c>
      <c r="EG76" s="28" t="n">
        <f aca="false">IFERROR(DL75*BV76,"")</f>
        <v>0</v>
      </c>
      <c r="EH76" s="28" t="n">
        <f aca="false">IFERROR(DM75*BW76,"")</f>
        <v>-0</v>
      </c>
      <c r="EI76" s="28" t="n">
        <f aca="false">IFERROR(DN75*BX76,"")</f>
        <v>0</v>
      </c>
      <c r="EJ76" s="28" t="n">
        <f aca="false">IFERROR(DO75*BY76,"")</f>
        <v>0.00488857199055486</v>
      </c>
      <c r="EK76" s="28" t="n">
        <f aca="false">IFERROR(DP75*BZ76,"")</f>
        <v>-0</v>
      </c>
      <c r="EL76" s="28" t="n">
        <f aca="false">IFERROR(DQ75*CA76,"")</f>
        <v>-0</v>
      </c>
      <c r="EM76" s="28" t="n">
        <f aca="false">IFERROR(DR75*CB76,"")</f>
        <v>-0</v>
      </c>
      <c r="EN76" s="28" t="n">
        <f aca="false">IFERROR(DS75*CC76,"")</f>
        <v>0</v>
      </c>
      <c r="EO76" s="28" t="n">
        <f aca="false">IFERROR(DT75*CD76,"")</f>
        <v>0</v>
      </c>
      <c r="EP76" s="28" t="n">
        <f aca="false">IFERROR(DU75*CE76,"")</f>
        <v>0.00536892971466059</v>
      </c>
      <c r="EQ76" s="28" t="n">
        <f aca="false">IFERROR(DV75*CF76,"")</f>
        <v>0</v>
      </c>
      <c r="ER76" s="28" t="n">
        <f aca="false">IFERROR(DW75*CG76,"")</f>
        <v>-0</v>
      </c>
      <c r="ES76" s="28" t="n">
        <f aca="false">IF(ROW()=4,"",SUM(DX76:ER76))</f>
        <v>0.0112577134496345</v>
      </c>
      <c r="ET76" s="29" t="n">
        <f aca="false">COUNTIF(AR76:BL76,"&gt;0")</f>
        <v>0</v>
      </c>
    </row>
    <row r="77" customFormat="false" ht="15" hidden="false" customHeight="false" outlineLevel="0" collapsed="false">
      <c r="A77" s="19" t="n">
        <v>40237</v>
      </c>
      <c r="B77" s="23" t="n">
        <f aca="false">ABS(EMFX_Data!X77-EMFX_Data!Y77)</f>
        <v>0.138296424916385</v>
      </c>
      <c r="C77" s="23" t="n">
        <f aca="false">ABS(EMFX_Data!X77-EMFX_Data!Z77)</f>
        <v>0.00368288439393449</v>
      </c>
      <c r="D77" s="23" t="n">
        <f aca="false">ABS(EMFX_Data!X77-EMFX_Data!AA77)</f>
        <v>0.247817982015373</v>
      </c>
      <c r="E77" s="23" t="n">
        <f aca="false">ABS(EMFX_Data!X77-EMFX_Data!AB77)</f>
        <v>0.156068862588843</v>
      </c>
      <c r="F77" s="23" t="n">
        <f aca="false">ABS(EMFX_Data!X77-EMFX_Data!AC77)</f>
        <v>0.0184655604389681</v>
      </c>
      <c r="G77" s="23" t="n">
        <f aca="false">ABS(EMFX_Data!X77-EMFX_Data!AD77)</f>
        <v>0.1817036717513</v>
      </c>
      <c r="H77" s="23" t="n">
        <f aca="false">ABS(EMFX_Data!Y77-EMFX_Data!Z77)</f>
        <v>0.134613540522451</v>
      </c>
      <c r="I77" s="23" t="n">
        <f aca="false">ABS(EMFX_Data!Y77-EMFX_Data!AA77)</f>
        <v>0.109521557098987</v>
      </c>
      <c r="J77" s="23" t="n">
        <f aca="false">ABS(EMFX_Data!Y77-EMFX_Data!AB77)</f>
        <v>0.0177724376724582</v>
      </c>
      <c r="K77" s="23" t="n">
        <f aca="false">ABS(EMFX_Data!Y77-EMFX_Data!AC77)</f>
        <v>0.156761985355353</v>
      </c>
      <c r="L77" s="23" t="n">
        <f aca="false">ABS(EMFX_Data!Y77-EMFX_Data!AD77)</f>
        <v>0.0434072468349145</v>
      </c>
      <c r="M77" s="23" t="n">
        <f aca="false">ABS(EMFX_Data!Z77-EMFX_Data!AA77)</f>
        <v>0.244135097621438</v>
      </c>
      <c r="N77" s="23" t="n">
        <f aca="false">ABS(EMFX_Data!Z77-EMFX_Data!AB77)</f>
        <v>0.152385978194909</v>
      </c>
      <c r="O77" s="23" t="n">
        <f aca="false">ABS(EMFX_Data!Z77-EMFX_Data!AC77)</f>
        <v>0.0221484448329026</v>
      </c>
      <c r="P77" s="23" t="n">
        <f aca="false">ABS(EMFX_Data!Z77-EMFX_Data!AD77)</f>
        <v>0.178020787357365</v>
      </c>
      <c r="Q77" s="23" t="n">
        <f aca="false">ABS(EMFX_Data!AA77-EMFX_Data!AB77)</f>
        <v>0.0917491194265292</v>
      </c>
      <c r="R77" s="23" t="n">
        <f aca="false">ABS(EMFX_Data!AA77-EMFX_Data!AC77)</f>
        <v>0.266283542454341</v>
      </c>
      <c r="S77" s="23" t="n">
        <f aca="false">ABS(EMFX_Data!AA77-EMFX_Data!AD77)</f>
        <v>0.0661143102640729</v>
      </c>
      <c r="T77" s="23" t="n">
        <f aca="false">ABS(EMFX_Data!AB77-EMFX_Data!AC77)</f>
        <v>0.174534423027811</v>
      </c>
      <c r="U77" s="23" t="n">
        <f aca="false">ABS(EMFX_Data!AB77-EMFX_Data!AD77)</f>
        <v>0.0256348091624563</v>
      </c>
      <c r="V77" s="23" t="n">
        <f aca="false">ABS(EMFX_Data!AC77-EMFX_Data!AD77)</f>
        <v>0.200169232190268</v>
      </c>
      <c r="W77" s="26" t="n">
        <f aca="false">IF(ROW()&lt;4+MinObs-1,"",IFERROR((B77-AVERAGE(B$4:B77))/STDEV(B$4:B77),""))</f>
        <v>0.190491746936754</v>
      </c>
      <c r="X77" s="26" t="n">
        <f aca="false">IF(ROW()&lt;4+MinObs-1,"",IFERROR((C77-AVERAGE(C$4:C77))/STDEV(C$4:C77),""))</f>
        <v>-1.15332566576641</v>
      </c>
      <c r="Y77" s="26" t="n">
        <f aca="false">IF(ROW()&lt;4+MinObs-1,"",IFERROR((D77-AVERAGE(D$4:D77))/STDEV(D$4:D77),""))</f>
        <v>1.47194150963056</v>
      </c>
      <c r="Z77" s="26" t="n">
        <f aca="false">IF(ROW()&lt;4+MinObs-1,"",IFERROR((E77-AVERAGE(E$4:E77))/STDEV(E$4:E77),""))</f>
        <v>1.3330255662941</v>
      </c>
      <c r="AA77" s="26" t="n">
        <f aca="false">IF(ROW()&lt;4+MinObs-1,"",IFERROR((F77-AVERAGE(F$4:F77))/STDEV(F$4:F77),""))</f>
        <v>-0.616399088230496</v>
      </c>
      <c r="AB77" s="26" t="n">
        <f aca="false">IF(ROW()&lt;4+MinObs-1,"",IFERROR((G77-AVERAGE(G$4:G77))/STDEV(G$4:G77),""))</f>
        <v>0.0863904285814705</v>
      </c>
      <c r="AC77" s="26" t="n">
        <f aca="false">IF(ROW()&lt;4+MinObs-1,"",IFERROR((H77-AVERAGE(H$4:H77))/STDEV(H$4:H77),""))</f>
        <v>-0.100391153540448</v>
      </c>
      <c r="AD77" s="26" t="n">
        <f aca="false">IF(ROW()&lt;4+MinObs-1,"",IFERROR((I77-AVERAGE(I$4:I77))/STDEV(I$4:I77),""))</f>
        <v>0.113044058862617</v>
      </c>
      <c r="AE77" s="26" t="n">
        <f aca="false">IF(ROW()&lt;4+MinObs-1,"",IFERROR((J77-AVERAGE(J$4:J77))/STDEV(J$4:J77),""))</f>
        <v>-0.990916154018862</v>
      </c>
      <c r="AF77" s="26" t="n">
        <f aca="false">IF(ROW()&lt;4+MinObs-1,"",IFERROR((K77-AVERAGE(K$4:K77))/STDEV(K$4:K77),""))</f>
        <v>0.380178448616952</v>
      </c>
      <c r="AG77" s="26" t="n">
        <f aca="false">IF(ROW()&lt;4+MinObs-1,"",IFERROR((L77-AVERAGE(L$4:L77))/STDEV(L$4:L77),""))</f>
        <v>-0.215929731518928</v>
      </c>
      <c r="AH77" s="26" t="n">
        <f aca="false">IF(ROW()&lt;4+MinObs-1,"",IFERROR((M77-AVERAGE(M$4:M77))/STDEV(M$4:M77),""))</f>
        <v>1.12891276903343</v>
      </c>
      <c r="AI77" s="26" t="n">
        <f aca="false">IF(ROW()&lt;4+MinObs-1,"",IFERROR((N77-AVERAGE(N$4:N77))/STDEV(N$4:N77),""))</f>
        <v>0.70684518170292</v>
      </c>
      <c r="AJ77" s="26" t="n">
        <f aca="false">IF(ROW()&lt;4+MinObs-1,"",IFERROR((O77-AVERAGE(O$4:O77))/STDEV(O$4:O77),""))</f>
        <v>-0.837875186406635</v>
      </c>
      <c r="AK77" s="26" t="n">
        <f aca="false">IF(ROW()&lt;4+MinObs-1,"",IFERROR((P77-AVERAGE(P$4:P77))/STDEV(P$4:P77),""))</f>
        <v>-0.00538666785658053</v>
      </c>
      <c r="AL77" s="26" t="n">
        <f aca="false">IF(ROW()&lt;4+MinObs-1,"",IFERROR((Q77-AVERAGE(Q$4:Q77))/STDEV(Q$4:Q77),""))</f>
        <v>0.207067003795945</v>
      </c>
      <c r="AM77" s="26" t="n">
        <f aca="false">IF(ROW()&lt;4+MinObs-1,"",IFERROR((R77-AVERAGE(R$4:R77))/STDEV(R$4:R77),""))</f>
        <v>1.47131823828965</v>
      </c>
      <c r="AN77" s="26" t="n">
        <f aca="false">IF(ROW()&lt;4+MinObs-1,"",IFERROR((S77-AVERAGE(S$4:S77))/STDEV(S$4:S77),""))</f>
        <v>-0.174476568489043</v>
      </c>
      <c r="AO77" s="26" t="n">
        <f aca="false">IF(ROW()&lt;4+MinObs-1,"",IFERROR((T77-AVERAGE(T$4:T77))/STDEV(T$4:T77),""))</f>
        <v>1.43766377200239</v>
      </c>
      <c r="AP77" s="26" t="n">
        <f aca="false">IF(ROW()&lt;4+MinObs-1,"",IFERROR((U77-AVERAGE(U$4:U77))/STDEV(U$4:U77),""))</f>
        <v>-0.238706822129824</v>
      </c>
      <c r="AQ77" s="26" t="n">
        <f aca="false">IF(ROW()&lt;4+MinObs-1,"",IFERROR((V77-AVERAGE(V$4:V77))/STDEV(V$4:V77),""))</f>
        <v>0.117247487355763</v>
      </c>
      <c r="AR77" s="26" t="n">
        <f aca="false">IF(W77="",0,IF(W77&gt;=z4,w4,IF(W77&gt;=z3,w3,IF(W77&gt;=zEntry,w2,IF(AND(W77&gt;=ExitZ,AR76&gt;0),w2,0)))))</f>
        <v>0</v>
      </c>
      <c r="AS77" s="26" t="n">
        <f aca="false">IF(X77="",0,IF(X77&gt;=z4,w4,IF(X77&gt;=z3,w3,IF(X77&gt;=zEntry,w2,IF(AND(X77&gt;=ExitZ,AS76&gt;0),w2,0)))))</f>
        <v>0</v>
      </c>
      <c r="AT77" s="26" t="n">
        <f aca="false">IF(Y77="",0,IF(Y77&gt;=z4,w4,IF(Y77&gt;=z3,w3,IF(Y77&gt;=zEntry,w2,IF(AND(Y77&gt;=ExitZ,AT76&gt;0),w2,0)))))</f>
        <v>0</v>
      </c>
      <c r="AU77" s="26" t="n">
        <f aca="false">IF(Z77="",0,IF(Z77&gt;=z4,w4,IF(Z77&gt;=z3,w3,IF(Z77&gt;=zEntry,w2,IF(AND(Z77&gt;=ExitZ,AU76&gt;0),w2,0)))))</f>
        <v>0</v>
      </c>
      <c r="AV77" s="26" t="n">
        <f aca="false">IF(AA77="",0,IF(AA77&gt;=z4,w4,IF(AA77&gt;=z3,w3,IF(AA77&gt;=zEntry,w2,IF(AND(AA77&gt;=ExitZ,AV76&gt;0),w2,0)))))</f>
        <v>0</v>
      </c>
      <c r="AW77" s="26" t="n">
        <f aca="false">IF(AB77="",0,IF(AB77&gt;=z4,w4,IF(AB77&gt;=z3,w3,IF(AB77&gt;=zEntry,w2,IF(AND(AB77&gt;=ExitZ,AW76&gt;0),w2,0)))))</f>
        <v>0</v>
      </c>
      <c r="AX77" s="26" t="n">
        <f aca="false">IF(AC77="",0,IF(AC77&gt;=z4,w4,IF(AC77&gt;=z3,w3,IF(AC77&gt;=zEntry,w2,IF(AND(AC77&gt;=ExitZ,AX76&gt;0),w2,0)))))</f>
        <v>0</v>
      </c>
      <c r="AY77" s="26" t="n">
        <f aca="false">IF(AD77="",0,IF(AD77&gt;=z4,w4,IF(AD77&gt;=z3,w3,IF(AD77&gt;=zEntry,w2,IF(AND(AD77&gt;=ExitZ,AY76&gt;0),w2,0)))))</f>
        <v>0</v>
      </c>
      <c r="AZ77" s="26" t="n">
        <f aca="false">IF(AE77="",0,IF(AE77&gt;=z4,w4,IF(AE77&gt;=z3,w3,IF(AE77&gt;=zEntry,w2,IF(AND(AE77&gt;=ExitZ,AZ76&gt;0),w2,0)))))</f>
        <v>0</v>
      </c>
      <c r="BA77" s="26" t="n">
        <f aca="false">IF(AF77="",0,IF(AF77&gt;=z4,w4,IF(AF77&gt;=z3,w3,IF(AF77&gt;=zEntry,w2,IF(AND(AF77&gt;=ExitZ,BA76&gt;0),w2,0)))))</f>
        <v>0</v>
      </c>
      <c r="BB77" s="26" t="n">
        <f aca="false">IF(AG77="",0,IF(AG77&gt;=z4,w4,IF(AG77&gt;=z3,w3,IF(AG77&gt;=zEntry,w2,IF(AND(AG77&gt;=ExitZ,BB76&gt;0),w2,0)))))</f>
        <v>0</v>
      </c>
      <c r="BC77" s="26" t="n">
        <f aca="false">IF(AH77="",0,IF(AH77&gt;=z4,w4,IF(AH77&gt;=z3,w3,IF(AH77&gt;=zEntry,w2,IF(AND(AH77&gt;=ExitZ,BC76&gt;0),w2,0)))))</f>
        <v>0</v>
      </c>
      <c r="BD77" s="26" t="n">
        <f aca="false">IF(AI77="",0,IF(AI77&gt;=z4,w4,IF(AI77&gt;=z3,w3,IF(AI77&gt;=zEntry,w2,IF(AND(AI77&gt;=ExitZ,BD76&gt;0),w2,0)))))</f>
        <v>0</v>
      </c>
      <c r="BE77" s="26" t="n">
        <f aca="false">IF(AJ77="",0,IF(AJ77&gt;=z4,w4,IF(AJ77&gt;=z3,w3,IF(AJ77&gt;=zEntry,w2,IF(AND(AJ77&gt;=ExitZ,BE76&gt;0),w2,0)))))</f>
        <v>0</v>
      </c>
      <c r="BF77" s="26" t="n">
        <f aca="false">IF(AK77="",0,IF(AK77&gt;=z4,w4,IF(AK77&gt;=z3,w3,IF(AK77&gt;=zEntry,w2,IF(AND(AK77&gt;=ExitZ,BF76&gt;0),w2,0)))))</f>
        <v>0</v>
      </c>
      <c r="BG77" s="26" t="n">
        <f aca="false">IF(AL77="",0,IF(AL77&gt;=z4,w4,IF(AL77&gt;=z3,w3,IF(AL77&gt;=zEntry,w2,IF(AND(AL77&gt;=ExitZ,BG76&gt;0),w2,0)))))</f>
        <v>0</v>
      </c>
      <c r="BH77" s="26" t="n">
        <f aca="false">IF(AM77="",0,IF(AM77&gt;=z4,w4,IF(AM77&gt;=z3,w3,IF(AM77&gt;=zEntry,w2,IF(AND(AM77&gt;=ExitZ,BH76&gt;0),w2,0)))))</f>
        <v>0</v>
      </c>
      <c r="BI77" s="26" t="n">
        <f aca="false">IF(AN77="",0,IF(AN77&gt;=z4,w4,IF(AN77&gt;=z3,w3,IF(AN77&gt;=zEntry,w2,IF(AND(AN77&gt;=ExitZ,BI76&gt;0),w2,0)))))</f>
        <v>0</v>
      </c>
      <c r="BJ77" s="26" t="n">
        <f aca="false">IF(AO77="",0,IF(AO77&gt;=z4,w4,IF(AO77&gt;=z3,w3,IF(AO77&gt;=zEntry,w2,IF(AND(AO77&gt;=ExitZ,BJ76&gt;0),w2,0)))))</f>
        <v>0</v>
      </c>
      <c r="BK77" s="26" t="n">
        <f aca="false">IF(AP77="",0,IF(AP77&gt;=z4,w4,IF(AP77&gt;=z3,w3,IF(AP77&gt;=zEntry,w2,IF(AND(AP77&gt;=ExitZ,BK76&gt;0),w2,0)))))</f>
        <v>0</v>
      </c>
      <c r="BL77" s="26" t="n">
        <f aca="false">IF(AQ77="",0,IF(AQ77&gt;=z4,w4,IF(AQ77&gt;=z3,w3,IF(AQ77&gt;=zEntry,w2,IF(AND(AQ77&gt;=ExitZ,BL76&gt;0),w2,0)))))</f>
        <v>0</v>
      </c>
      <c r="BM77" s="23" t="n">
        <f aca="false">IF(EMFX_Data!X76&gt;=EMFX_Data!Y76,EMFX_Data!AE77-EMFX_Data!AF77,EMFX_Data!AF77-EMFX_Data!AE77)</f>
        <v>-0.0302544341336495</v>
      </c>
      <c r="BN77" s="23" t="n">
        <f aca="false">IF(EMFX_Data!X76&gt;=EMFX_Data!Z76,EMFX_Data!AE77-EMFX_Data!AG77,EMFX_Data!AG77-EMFX_Data!AE77)</f>
        <v>0.0198921798946877</v>
      </c>
      <c r="BO77" s="23" t="n">
        <f aca="false">IF(EMFX_Data!X76&gt;=EMFX_Data!AA76,EMFX_Data!AE77-EMFX_Data!AH77,EMFX_Data!AH77-EMFX_Data!AE77)</f>
        <v>0.0287269371969052</v>
      </c>
      <c r="BP77" s="23" t="n">
        <f aca="false">IF(EMFX_Data!X76&gt;=EMFX_Data!AB76,EMFX_Data!AE77-EMFX_Data!AI77,EMFX_Data!AI77-EMFX_Data!AE77)</f>
        <v>0.0305152727950086</v>
      </c>
      <c r="BQ77" s="23" t="n">
        <f aca="false">IF(EMFX_Data!X76&gt;=EMFX_Data!AC76,EMFX_Data!AE77-EMFX_Data!AJ77,EMFX_Data!AJ77-EMFX_Data!AE77)</f>
        <v>0.0197332836966516</v>
      </c>
      <c r="BR77" s="23" t="n">
        <f aca="false">IF(EMFX_Data!X76&gt;=EMFX_Data!AD76,EMFX_Data!AE77-EMFX_Data!AK77,EMFX_Data!AK77-EMFX_Data!AE77)</f>
        <v>0.0255039592478079</v>
      </c>
      <c r="BS77" s="23" t="n">
        <f aca="false">IF(EMFX_Data!Y76&gt;=EMFX_Data!Z76,EMFX_Data!AF77-EMFX_Data!AG77,EMFX_Data!AG77-EMFX_Data!AF77)</f>
        <v>-0.0103622542389618</v>
      </c>
      <c r="BT77" s="23" t="n">
        <f aca="false">IF(EMFX_Data!Y76&gt;=EMFX_Data!AA76,EMFX_Data!AF77-EMFX_Data!AH77,EMFX_Data!AH77-EMFX_Data!AF77)</f>
        <v>0.0589813713305547</v>
      </c>
      <c r="BU77" s="23" t="n">
        <f aca="false">IF(EMFX_Data!Y76&gt;=EMFX_Data!AB76,EMFX_Data!AF77-EMFX_Data!AI77,EMFX_Data!AI77-EMFX_Data!AF77)</f>
        <v>0.0607697069286581</v>
      </c>
      <c r="BV77" s="23" t="n">
        <f aca="false">IF(EMFX_Data!Y76&gt;=EMFX_Data!AC76,EMFX_Data!AF77-EMFX_Data!AJ77,EMFX_Data!AJ77-EMFX_Data!AF77)</f>
        <v>-0.0499877178303012</v>
      </c>
      <c r="BW77" s="23" t="n">
        <f aca="false">IF(EMFX_Data!Y76&gt;=EMFX_Data!AD76,EMFX_Data!AF77-EMFX_Data!AK77,EMFX_Data!AK77-EMFX_Data!AF77)</f>
        <v>0.0557583933814575</v>
      </c>
      <c r="BX77" s="23" t="n">
        <f aca="false">IF(EMFX_Data!Z76&gt;=EMFX_Data!AA76,EMFX_Data!AG77-EMFX_Data!AH77,EMFX_Data!AH77-EMFX_Data!AG77)</f>
        <v>0.0486191170915929</v>
      </c>
      <c r="BY77" s="23" t="n">
        <f aca="false">IF(EMFX_Data!Z76&gt;=EMFX_Data!AB76,EMFX_Data!AG77-EMFX_Data!AI77,EMFX_Data!AI77-EMFX_Data!AG77)</f>
        <v>0.0504074526896963</v>
      </c>
      <c r="BZ77" s="23" t="n">
        <f aca="false">IF(EMFX_Data!Z76&gt;=EMFX_Data!AC76,EMFX_Data!AG77-EMFX_Data!AJ77,EMFX_Data!AJ77-EMFX_Data!AG77)</f>
        <v>0.0396254635913393</v>
      </c>
      <c r="CA77" s="23" t="n">
        <f aca="false">IF(EMFX_Data!Z76&gt;=EMFX_Data!AD76,EMFX_Data!AG77-EMFX_Data!AK77,EMFX_Data!AK77-EMFX_Data!AG77)</f>
        <v>0.0453961391424956</v>
      </c>
      <c r="CB77" s="23" t="n">
        <f aca="false">IF(EMFX_Data!AA76&gt;=EMFX_Data!AB76,EMFX_Data!AH77-EMFX_Data!AI77,EMFX_Data!AI77-EMFX_Data!AH77)</f>
        <v>-0.00178833559810342</v>
      </c>
      <c r="CC77" s="23" t="n">
        <f aca="false">IF(EMFX_Data!AA76&gt;=EMFX_Data!AC76,EMFX_Data!AH77-EMFX_Data!AJ77,EMFX_Data!AJ77-EMFX_Data!AH77)</f>
        <v>0.0089936535002535</v>
      </c>
      <c r="CD77" s="23" t="n">
        <f aca="false">IF(EMFX_Data!AA76&gt;=EMFX_Data!AD76,EMFX_Data!AH77-EMFX_Data!AK77,EMFX_Data!AK77-EMFX_Data!AH77)</f>
        <v>0.00322297794909722</v>
      </c>
      <c r="CE77" s="23" t="n">
        <f aca="false">IF(EMFX_Data!AB76&gt;=EMFX_Data!AC76,EMFX_Data!AI77-EMFX_Data!AJ77,EMFX_Data!AJ77-EMFX_Data!AI77)</f>
        <v>0.0107819890983569</v>
      </c>
      <c r="CF77" s="23" t="n">
        <f aca="false">IF(EMFX_Data!AB76&gt;=EMFX_Data!AD76,EMFX_Data!AI77-EMFX_Data!AK77,EMFX_Data!AK77-EMFX_Data!AI77)</f>
        <v>-0.00501131354720064</v>
      </c>
      <c r="CG77" s="23" t="n">
        <f aca="false">IF(EMFX_Data!AC76&gt;=EMFX_Data!AD76,EMFX_Data!AJ77-EMFX_Data!AK77,EMFX_Data!AK77-EMFX_Data!AJ77)</f>
        <v>0.00577067555115628</v>
      </c>
      <c r="CH77" s="27" t="n">
        <f aca="false">IF(ROW()&lt;4+VolLB,"",STDEV(INDEX($BM:$BM,ROW()-VolLB+1):INDEX($BM:$BM,ROW()))*SQRT(12))</f>
        <v>0.171142484157433</v>
      </c>
      <c r="CI77" s="27" t="n">
        <f aca="false">IF(ROW()&lt;4+VolLB,"",STDEV(INDEX($BN:$BN,ROW()-VolLB+1):INDEX($BN:$BN,ROW()))*SQRT(12))</f>
        <v>0.133951533864765</v>
      </c>
      <c r="CJ77" s="27" t="n">
        <f aca="false">IF(ROW()&lt;4+VolLB,"",STDEV(INDEX($BO:$BO,ROW()-VolLB+1):INDEX($BO:$BO,ROW()))*SQRT(12))</f>
        <v>0.165867918390029</v>
      </c>
      <c r="CK77" s="27" t="n">
        <f aca="false">IF(ROW()&lt;4+VolLB,"",STDEV(INDEX($BP:$BP,ROW()-VolLB+1):INDEX($BP:$BP,ROW()))*SQRT(12))</f>
        <v>0.19358402088248</v>
      </c>
      <c r="CL77" s="27" t="n">
        <f aca="false">IF(ROW()&lt;4+VolLB,"",STDEV(INDEX($BQ:$BQ,ROW()-VolLB+1):INDEX($BQ:$BQ,ROW()))*SQRT(12))</f>
        <v>0.132284711640553</v>
      </c>
      <c r="CM77" s="27" t="n">
        <f aca="false">IF(ROW()&lt;4+VolLB,"",STDEV(INDEX($BR:$BR,ROW()-VolLB+1):INDEX($BR:$BR,ROW()))*SQRT(12))</f>
        <v>0.168847373043483</v>
      </c>
      <c r="CN77" s="27" t="n">
        <f aca="false">IF(ROW()&lt;4+VolLB,"",STDEV(INDEX($BS:$BS,ROW()-VolLB+1):INDEX($BS:$BS,ROW()))*SQRT(12))</f>
        <v>0.174854614366516</v>
      </c>
      <c r="CO77" s="27" t="n">
        <f aca="false">IF(ROW()&lt;4+VolLB,"",STDEV(INDEX($BT:$BT,ROW()-VolLB+1):INDEX($BT:$BT,ROW()))*SQRT(12))</f>
        <v>0.174753612732269</v>
      </c>
      <c r="CP77" s="27" t="n">
        <f aca="false">IF(ROW()&lt;4+VolLB,"",STDEV(INDEX($BU:$BU,ROW()-VolLB+1):INDEX($BU:$BU,ROW()))*SQRT(12))</f>
        <v>0.197106214007627</v>
      </c>
      <c r="CQ77" s="27" t="n">
        <f aca="false">IF(ROW()&lt;4+VolLB,"",STDEV(INDEX($BV:$BV,ROW()-VolLB+1):INDEX($BV:$BV,ROW()))*SQRT(12))</f>
        <v>0.172310511786529</v>
      </c>
      <c r="CR77" s="27" t="n">
        <f aca="false">IF(ROW()&lt;4+VolLB,"",STDEV(INDEX($BW:$BW,ROW()-VolLB+1):INDEX($BW:$BW,ROW()))*SQRT(12))</f>
        <v>0.151485774105399</v>
      </c>
      <c r="CS77" s="27" t="n">
        <f aca="false">IF(ROW()&lt;4+VolLB,"",STDEV(INDEX($BX:$BX,ROW()-VolLB+1):INDEX($BX:$BX,ROW()))*SQRT(12))</f>
        <v>0.181199327271561</v>
      </c>
      <c r="CT77" s="27" t="n">
        <f aca="false">IF(ROW()&lt;4+VolLB,"",STDEV(INDEX($BY:$BY,ROW()-VolLB+1):INDEX($BY:$BY,ROW()))*SQRT(12))</f>
        <v>0.181988352166854</v>
      </c>
      <c r="CU77" s="27" t="n">
        <f aca="false">IF(ROW()&lt;4+VolLB,"",STDEV(INDEX($BZ:$BZ,ROW()-VolLB+1):INDEX($BZ:$BZ,ROW()))*SQRT(12))</f>
        <v>0.165748329786669</v>
      </c>
      <c r="CV77" s="27" t="n">
        <f aca="false">IF(ROW()&lt;4+VolLB,"",STDEV(INDEX($CA:$CA,ROW()-VolLB+1):INDEX($CA:$CA,ROW()))*SQRT(12))</f>
        <v>0.158404177677489</v>
      </c>
      <c r="CW77" s="27" t="n">
        <f aca="false">IF(ROW()&lt;4+VolLB,"",STDEV(INDEX($CB:$CB,ROW()-VolLB+1):INDEX($CB:$CB,ROW()))*SQRT(12))</f>
        <v>0.200060565868198</v>
      </c>
      <c r="CX77" s="27" t="n">
        <f aca="false">IF(ROW()&lt;4+VolLB,"",STDEV(INDEX($CC:$CC,ROW()-VolLB+1):INDEX($CC:$CC,ROW()))*SQRT(12))</f>
        <v>0.194791888794457</v>
      </c>
      <c r="CY77" s="27" t="n">
        <f aca="false">IF(ROW()&lt;4+VolLB,"",STDEV(INDEX($CD:$CD,ROW()-VolLB+1):INDEX($CD:$CD,ROW()))*SQRT(12))</f>
        <v>0.205038159471478</v>
      </c>
      <c r="CZ77" s="27" t="n">
        <f aca="false">IF(ROW()&lt;4+VolLB,"",STDEV(INDEX($CE:$CE,ROW()-VolLB+1):INDEX($CE:$CE,ROW()))*SQRT(12))</f>
        <v>0.173344616605678</v>
      </c>
      <c r="DA77" s="27" t="n">
        <f aca="false">IF(ROW()&lt;4+VolLB,"",STDEV(INDEX($CF:$CF,ROW()-VolLB+1):INDEX($CF:$CF,ROW()))*SQRT(12))</f>
        <v>0.163346194340109</v>
      </c>
      <c r="DB77" s="27" t="n">
        <f aca="false">IF(ROW()&lt;4+VolLB,"",STDEV(INDEX($CG:$CG,ROW()-VolLB+1):INDEX($CG:$CG,ROW()))*SQRT(12))</f>
        <v>0.128350008490964</v>
      </c>
      <c r="DC77" s="26" t="n">
        <f aca="false">IF(OR(AR77=0,CH77="",CH77=0),0,AR77*MIN(MaxScal,TgtVol/CH77))</f>
        <v>0</v>
      </c>
      <c r="DD77" s="26" t="n">
        <f aca="false">IF(OR(AS77=0,CI77="",CI77=0),0,AS77*MIN(MaxScal,TgtVol/CI77))</f>
        <v>0</v>
      </c>
      <c r="DE77" s="26" t="n">
        <f aca="false">IF(OR(AT77=0,CJ77="",CJ77=0),0,AT77*MIN(MaxScal,TgtVol/CJ77))</f>
        <v>0</v>
      </c>
      <c r="DF77" s="26" t="n">
        <f aca="false">IF(OR(AU77=0,CK77="",CK77=0),0,AU77*MIN(MaxScal,TgtVol/CK77))</f>
        <v>0</v>
      </c>
      <c r="DG77" s="26" t="n">
        <f aca="false">IF(OR(AV77=0,CL77="",CL77=0),0,AV77*MIN(MaxScal,TgtVol/CL77))</f>
        <v>0</v>
      </c>
      <c r="DH77" s="26" t="n">
        <f aca="false">IF(OR(AW77=0,CM77="",CM77=0),0,AW77*MIN(MaxScal,TgtVol/CM77))</f>
        <v>0</v>
      </c>
      <c r="DI77" s="26" t="n">
        <f aca="false">IF(OR(AX77=0,CN77="",CN77=0),0,AX77*MIN(MaxScal,TgtVol/CN77))</f>
        <v>0</v>
      </c>
      <c r="DJ77" s="26" t="n">
        <f aca="false">IF(OR(AY77=0,CO77="",CO77=0),0,AY77*MIN(MaxScal,TgtVol/CO77))</f>
        <v>0</v>
      </c>
      <c r="DK77" s="26" t="n">
        <f aca="false">IF(OR(AZ77=0,CP77="",CP77=0),0,AZ77*MIN(MaxScal,TgtVol/CP77))</f>
        <v>0</v>
      </c>
      <c r="DL77" s="26" t="n">
        <f aca="false">IF(OR(BA77=0,CQ77="",CQ77=0),0,BA77*MIN(MaxScal,TgtVol/CQ77))</f>
        <v>0</v>
      </c>
      <c r="DM77" s="26" t="n">
        <f aca="false">IF(OR(BB77=0,CR77="",CR77=0),0,BB77*MIN(MaxScal,TgtVol/CR77))</f>
        <v>0</v>
      </c>
      <c r="DN77" s="26" t="n">
        <f aca="false">IF(OR(BC77=0,CS77="",CS77=0),0,BC77*MIN(MaxScal,TgtVol/CS77))</f>
        <v>0</v>
      </c>
      <c r="DO77" s="26" t="n">
        <f aca="false">IF(OR(BD77=0,CT77="",CT77=0),0,BD77*MIN(MaxScal,TgtVol/CT77))</f>
        <v>0</v>
      </c>
      <c r="DP77" s="26" t="n">
        <f aca="false">IF(OR(BE77=0,CU77="",CU77=0),0,BE77*MIN(MaxScal,TgtVol/CU77))</f>
        <v>0</v>
      </c>
      <c r="DQ77" s="26" t="n">
        <f aca="false">IF(OR(BF77=0,CV77="",CV77=0),0,BF77*MIN(MaxScal,TgtVol/CV77))</f>
        <v>0</v>
      </c>
      <c r="DR77" s="26" t="n">
        <f aca="false">IF(OR(BG77=0,CW77="",CW77=0),0,BG77*MIN(MaxScal,TgtVol/CW77))</f>
        <v>0</v>
      </c>
      <c r="DS77" s="26" t="n">
        <f aca="false">IF(OR(BH77=0,CX77="",CX77=0),0,BH77*MIN(MaxScal,TgtVol/CX77))</f>
        <v>0</v>
      </c>
      <c r="DT77" s="26" t="n">
        <f aca="false">IF(OR(BI77=0,CY77="",CY77=0),0,BI77*MIN(MaxScal,TgtVol/CY77))</f>
        <v>0</v>
      </c>
      <c r="DU77" s="26" t="n">
        <f aca="false">IF(OR(BJ77=0,CZ77="",CZ77=0),0,BJ77*MIN(MaxScal,TgtVol/CZ77))</f>
        <v>0</v>
      </c>
      <c r="DV77" s="26" t="n">
        <f aca="false">IF(OR(BK77=0,DA77="",DA77=0),0,BK77*MIN(MaxScal,TgtVol/DA77))</f>
        <v>0</v>
      </c>
      <c r="DW77" s="26" t="n">
        <f aca="false">IF(OR(BL77=0,DB77="",DB77=0),0,BL77*MIN(MaxScal,TgtVol/DB77))</f>
        <v>0</v>
      </c>
      <c r="DX77" s="28" t="n">
        <f aca="false">IFERROR(DC76*BM77,"")</f>
        <v>-0</v>
      </c>
      <c r="DY77" s="28" t="n">
        <f aca="false">IFERROR(DD76*BN77,"")</f>
        <v>0</v>
      </c>
      <c r="DZ77" s="28" t="n">
        <f aca="false">IFERROR(DE76*BO77,"")</f>
        <v>0</v>
      </c>
      <c r="EA77" s="28" t="n">
        <f aca="false">IFERROR(DF76*BP77,"")</f>
        <v>0</v>
      </c>
      <c r="EB77" s="28" t="n">
        <f aca="false">IFERROR(DG76*BQ77,"")</f>
        <v>0</v>
      </c>
      <c r="EC77" s="28" t="n">
        <f aca="false">IFERROR(DH76*BR77,"")</f>
        <v>0</v>
      </c>
      <c r="ED77" s="28" t="n">
        <f aca="false">IFERROR(DI76*BS77,"")</f>
        <v>-0</v>
      </c>
      <c r="EE77" s="28" t="n">
        <f aca="false">IFERROR(DJ76*BT77,"")</f>
        <v>0</v>
      </c>
      <c r="EF77" s="28" t="n">
        <f aca="false">IFERROR(DK76*BU77,"")</f>
        <v>0</v>
      </c>
      <c r="EG77" s="28" t="n">
        <f aca="false">IFERROR(DL76*BV77,"")</f>
        <v>-0</v>
      </c>
      <c r="EH77" s="28" t="n">
        <f aca="false">IFERROR(DM76*BW77,"")</f>
        <v>0</v>
      </c>
      <c r="EI77" s="28" t="n">
        <f aca="false">IFERROR(DN76*BX77,"")</f>
        <v>0</v>
      </c>
      <c r="EJ77" s="28" t="n">
        <f aca="false">IFERROR(DO76*BY77,"")</f>
        <v>0</v>
      </c>
      <c r="EK77" s="28" t="n">
        <f aca="false">IFERROR(DP76*BZ77,"")</f>
        <v>0</v>
      </c>
      <c r="EL77" s="28" t="n">
        <f aca="false">IFERROR(DQ76*CA77,"")</f>
        <v>0</v>
      </c>
      <c r="EM77" s="28" t="n">
        <f aca="false">IFERROR(DR76*CB77,"")</f>
        <v>-0</v>
      </c>
      <c r="EN77" s="28" t="n">
        <f aca="false">IFERROR(DS76*CC77,"")</f>
        <v>0</v>
      </c>
      <c r="EO77" s="28" t="n">
        <f aca="false">IFERROR(DT76*CD77,"")</f>
        <v>0</v>
      </c>
      <c r="EP77" s="28" t="n">
        <f aca="false">IFERROR(DU76*CE77,"")</f>
        <v>0</v>
      </c>
      <c r="EQ77" s="28" t="n">
        <f aca="false">IFERROR(DV76*CF77,"")</f>
        <v>-0</v>
      </c>
      <c r="ER77" s="28" t="n">
        <f aca="false">IFERROR(DW76*CG77,"")</f>
        <v>0</v>
      </c>
      <c r="ES77" s="28" t="n">
        <f aca="false">IF(ROW()=4,"",SUM(DX77:ER77))</f>
        <v>0</v>
      </c>
      <c r="ET77" s="29" t="n">
        <f aca="false">COUNTIF(AR77:BL77,"&gt;0")</f>
        <v>0</v>
      </c>
    </row>
    <row r="78" customFormat="false" ht="15" hidden="false" customHeight="false" outlineLevel="0" collapsed="false">
      <c r="A78" s="19" t="n">
        <v>40268</v>
      </c>
      <c r="B78" s="23" t="n">
        <f aca="false">ABS(EMFX_Data!X78-EMFX_Data!Y78)</f>
        <v>0.0663045214695259</v>
      </c>
      <c r="C78" s="23" t="n">
        <f aca="false">ABS(EMFX_Data!X78-EMFX_Data!Z78)</f>
        <v>0.0325246074757013</v>
      </c>
      <c r="D78" s="23" t="n">
        <f aca="false">ABS(EMFX_Data!X78-EMFX_Data!AA78)</f>
        <v>0.257208985030125</v>
      </c>
      <c r="E78" s="23" t="n">
        <f aca="false">ABS(EMFX_Data!X78-EMFX_Data!AB78)</f>
        <v>0.220043554309304</v>
      </c>
      <c r="F78" s="23" t="n">
        <f aca="false">ABS(EMFX_Data!X78-EMFX_Data!AC78)</f>
        <v>0.0193965691340114</v>
      </c>
      <c r="G78" s="23" t="n">
        <f aca="false">ABS(EMFX_Data!X78-EMFX_Data!AD78)</f>
        <v>0.213487119937951</v>
      </c>
      <c r="H78" s="23" t="n">
        <f aca="false">ABS(EMFX_Data!Y78-EMFX_Data!Z78)</f>
        <v>0.0988291289452272</v>
      </c>
      <c r="I78" s="23" t="n">
        <f aca="false">ABS(EMFX_Data!Y78-EMFX_Data!AA78)</f>
        <v>0.190904463560599</v>
      </c>
      <c r="J78" s="23" t="n">
        <f aca="false">ABS(EMFX_Data!Y78-EMFX_Data!AB78)</f>
        <v>0.153739032839778</v>
      </c>
      <c r="K78" s="23" t="n">
        <f aca="false">ABS(EMFX_Data!Y78-EMFX_Data!AC78)</f>
        <v>0.0469079523355145</v>
      </c>
      <c r="L78" s="23" t="n">
        <f aca="false">ABS(EMFX_Data!Y78-EMFX_Data!AD78)</f>
        <v>0.147182598468425</v>
      </c>
      <c r="M78" s="23" t="n">
        <f aca="false">ABS(EMFX_Data!Z78-EMFX_Data!AA78)</f>
        <v>0.289733592505827</v>
      </c>
      <c r="N78" s="23" t="n">
        <f aca="false">ABS(EMFX_Data!Z78-EMFX_Data!AB78)</f>
        <v>0.252568161785005</v>
      </c>
      <c r="O78" s="23" t="n">
        <f aca="false">ABS(EMFX_Data!Z78-EMFX_Data!AC78)</f>
        <v>0.0519211766097127</v>
      </c>
      <c r="P78" s="23" t="n">
        <f aca="false">ABS(EMFX_Data!Z78-EMFX_Data!AD78)</f>
        <v>0.246011727413652</v>
      </c>
      <c r="Q78" s="23" t="n">
        <f aca="false">ABS(EMFX_Data!AA78-EMFX_Data!AB78)</f>
        <v>0.0371654307208216</v>
      </c>
      <c r="R78" s="23" t="n">
        <f aca="false">ABS(EMFX_Data!AA78-EMFX_Data!AC78)</f>
        <v>0.237812415896114</v>
      </c>
      <c r="S78" s="23" t="n">
        <f aca="false">ABS(EMFX_Data!AA78-EMFX_Data!AD78)</f>
        <v>0.0437218650921745</v>
      </c>
      <c r="T78" s="23" t="n">
        <f aca="false">ABS(EMFX_Data!AB78-EMFX_Data!AC78)</f>
        <v>0.200646985175292</v>
      </c>
      <c r="U78" s="23" t="n">
        <f aca="false">ABS(EMFX_Data!AB78-EMFX_Data!AD78)</f>
        <v>0.00655643437135289</v>
      </c>
      <c r="V78" s="23" t="n">
        <f aca="false">ABS(EMFX_Data!AC78-EMFX_Data!AD78)</f>
        <v>0.194090550803939</v>
      </c>
      <c r="W78" s="26" t="n">
        <f aca="false">IF(ROW()&lt;4+MinObs-1,"",IFERROR((B78-AVERAGE(B$4:B78))/STDEV(B$4:B78),""))</f>
        <v>-0.532332803908717</v>
      </c>
      <c r="X78" s="26" t="n">
        <f aca="false">IF(ROW()&lt;4+MinObs-1,"",IFERROR((C78-AVERAGE(C$4:C78))/STDEV(C$4:C78),""))</f>
        <v>-0.562349551432974</v>
      </c>
      <c r="Y78" s="26" t="n">
        <f aca="false">IF(ROW()&lt;4+MinObs-1,"",IFERROR((D78-AVERAGE(D$4:D78))/STDEV(D$4:D78),""))</f>
        <v>1.5418828466982</v>
      </c>
      <c r="Z78" s="26" t="n">
        <f aca="false">IF(ROW()&lt;4+MinObs-1,"",IFERROR((E78-AVERAGE(E$4:E78))/STDEV(E$4:E78),""))</f>
        <v>2.26307072334179</v>
      </c>
      <c r="AA78" s="26" t="n">
        <f aca="false">IF(ROW()&lt;4+MinObs-1,"",IFERROR((F78-AVERAGE(F$4:F78))/STDEV(F$4:F78),""))</f>
        <v>-0.583235542394957</v>
      </c>
      <c r="AB78" s="26" t="n">
        <f aca="false">IF(ROW()&lt;4+MinObs-1,"",IFERROR((G78-AVERAGE(G$4:G78))/STDEV(G$4:G78),""))</f>
        <v>0.156421399889499</v>
      </c>
      <c r="AC78" s="26" t="n">
        <f aca="false">IF(ROW()&lt;4+MinObs-1,"",IFERROR((H78-AVERAGE(H$4:H78))/STDEV(H$4:H78),""))</f>
        <v>-0.347588827455151</v>
      </c>
      <c r="AD78" s="26" t="n">
        <f aca="false">IF(ROW()&lt;4+MinObs-1,"",IFERROR((I78-AVERAGE(I$4:I78))/STDEV(I$4:I78),""))</f>
        <v>1.17697565891025</v>
      </c>
      <c r="AE78" s="26" t="n">
        <f aca="false">IF(ROW()&lt;4+MinObs-1,"",IFERROR((J78-AVERAGE(J$4:J78))/STDEV(J$4:J78),""))</f>
        <v>0.635943087333825</v>
      </c>
      <c r="AF78" s="26" t="n">
        <f aca="false">IF(ROW()&lt;4+MinObs-1,"",IFERROR((K78-AVERAGE(K$4:K78))/STDEV(K$4:K78),""))</f>
        <v>-0.915877924700667</v>
      </c>
      <c r="AG78" s="26" t="n">
        <f aca="false">IF(ROW()&lt;4+MinObs-1,"",IFERROR((L78-AVERAGE(L$4:L78))/STDEV(L$4:L78),""))</f>
        <v>0.0152946111165542</v>
      </c>
      <c r="AH78" s="26" t="n">
        <f aca="false">IF(ROW()&lt;4+MinObs-1,"",IFERROR((M78-AVERAGE(M$4:M78))/STDEV(M$4:M78),""))</f>
        <v>1.5476284570058</v>
      </c>
      <c r="AI78" s="26" t="n">
        <f aca="false">IF(ROW()&lt;4+MinObs-1,"",IFERROR((N78-AVERAGE(N$4:N78))/STDEV(N$4:N78),""))</f>
        <v>1.89741448974789</v>
      </c>
      <c r="AJ78" s="26" t="n">
        <f aca="false">IF(ROW()&lt;4+MinObs-1,"",IFERROR((O78-AVERAGE(O$4:O78))/STDEV(O$4:O78),""))</f>
        <v>-0.377247199544703</v>
      </c>
      <c r="AK78" s="26" t="n">
        <f aca="false">IF(ROW()&lt;4+MinObs-1,"",IFERROR((P78-AVERAGE(P$4:P78))/STDEV(P$4:P78),""))</f>
        <v>0.145710033281125</v>
      </c>
      <c r="AL78" s="26" t="n">
        <f aca="false">IF(ROW()&lt;4+MinObs-1,"",IFERROR((Q78-AVERAGE(Q$4:Q78))/STDEV(Q$4:Q78),""))</f>
        <v>-0.682043020057454</v>
      </c>
      <c r="AM78" s="26" t="n">
        <f aca="false">IF(ROW()&lt;4+MinObs-1,"",IFERROR((R78-AVERAGE(R$4:R78))/STDEV(R$4:R78),""))</f>
        <v>1.13249121399186</v>
      </c>
      <c r="AN78" s="26" t="n">
        <f aca="false">IF(ROW()&lt;4+MinObs-1,"",IFERROR((S78-AVERAGE(S$4:S78))/STDEV(S$4:S78),""))</f>
        <v>-0.222890055370908</v>
      </c>
      <c r="AO78" s="26" t="n">
        <f aca="false">IF(ROW()&lt;4+MinObs-1,"",IFERROR((T78-AVERAGE(T$4:T78))/STDEV(T$4:T78),""))</f>
        <v>1.7796761797991</v>
      </c>
      <c r="AP78" s="26" t="n">
        <f aca="false">IF(ROW()&lt;4+MinObs-1,"",IFERROR((U78-AVERAGE(U$4:U78))/STDEV(U$4:U78),""))</f>
        <v>-0.279257197497348</v>
      </c>
      <c r="AQ78" s="26" t="n">
        <f aca="false">IF(ROW()&lt;4+MinObs-1,"",IFERROR((V78-AVERAGE(V$4:V78))/STDEV(V$4:V78),""))</f>
        <v>0.102963275593552</v>
      </c>
      <c r="AR78" s="26" t="n">
        <f aca="false">IF(W78="",0,IF(W78&gt;=z4,w4,IF(W78&gt;=z3,w3,IF(W78&gt;=zEntry,w2,IF(AND(W78&gt;=ExitZ,AR77&gt;0),w2,0)))))</f>
        <v>0</v>
      </c>
      <c r="AS78" s="26" t="n">
        <f aca="false">IF(X78="",0,IF(X78&gt;=z4,w4,IF(X78&gt;=z3,w3,IF(X78&gt;=zEntry,w2,IF(AND(X78&gt;=ExitZ,AS77&gt;0),w2,0)))))</f>
        <v>0</v>
      </c>
      <c r="AT78" s="26" t="n">
        <f aca="false">IF(Y78="",0,IF(Y78&gt;=z4,w4,IF(Y78&gt;=z3,w3,IF(Y78&gt;=zEntry,w2,IF(AND(Y78&gt;=ExitZ,AT77&gt;0),w2,0)))))</f>
        <v>0</v>
      </c>
      <c r="AU78" s="26" t="n">
        <f aca="false">IF(Z78="",0,IF(Z78&gt;=z4,w4,IF(Z78&gt;=z3,w3,IF(Z78&gt;=zEntry,w2,IF(AND(Z78&gt;=ExitZ,AU77&gt;0),w2,0)))))</f>
        <v>1</v>
      </c>
      <c r="AV78" s="26" t="n">
        <f aca="false">IF(AA78="",0,IF(AA78&gt;=z4,w4,IF(AA78&gt;=z3,w3,IF(AA78&gt;=zEntry,w2,IF(AND(AA78&gt;=ExitZ,AV77&gt;0),w2,0)))))</f>
        <v>0</v>
      </c>
      <c r="AW78" s="26" t="n">
        <f aca="false">IF(AB78="",0,IF(AB78&gt;=z4,w4,IF(AB78&gt;=z3,w3,IF(AB78&gt;=zEntry,w2,IF(AND(AB78&gt;=ExitZ,AW77&gt;0),w2,0)))))</f>
        <v>0</v>
      </c>
      <c r="AX78" s="26" t="n">
        <f aca="false">IF(AC78="",0,IF(AC78&gt;=z4,w4,IF(AC78&gt;=z3,w3,IF(AC78&gt;=zEntry,w2,IF(AND(AC78&gt;=ExitZ,AX77&gt;0),w2,0)))))</f>
        <v>0</v>
      </c>
      <c r="AY78" s="26" t="n">
        <f aca="false">IF(AD78="",0,IF(AD78&gt;=z4,w4,IF(AD78&gt;=z3,w3,IF(AD78&gt;=zEntry,w2,IF(AND(AD78&gt;=ExitZ,AY77&gt;0),w2,0)))))</f>
        <v>0</v>
      </c>
      <c r="AZ78" s="26" t="n">
        <f aca="false">IF(AE78="",0,IF(AE78&gt;=z4,w4,IF(AE78&gt;=z3,w3,IF(AE78&gt;=zEntry,w2,IF(AND(AE78&gt;=ExitZ,AZ77&gt;0),w2,0)))))</f>
        <v>0</v>
      </c>
      <c r="BA78" s="26" t="n">
        <f aca="false">IF(AF78="",0,IF(AF78&gt;=z4,w4,IF(AF78&gt;=z3,w3,IF(AF78&gt;=zEntry,w2,IF(AND(AF78&gt;=ExitZ,BA77&gt;0),w2,0)))))</f>
        <v>0</v>
      </c>
      <c r="BB78" s="26" t="n">
        <f aca="false">IF(AG78="",0,IF(AG78&gt;=z4,w4,IF(AG78&gt;=z3,w3,IF(AG78&gt;=zEntry,w2,IF(AND(AG78&gt;=ExitZ,BB77&gt;0),w2,0)))))</f>
        <v>0</v>
      </c>
      <c r="BC78" s="26" t="n">
        <f aca="false">IF(AH78="",0,IF(AH78&gt;=z4,w4,IF(AH78&gt;=z3,w3,IF(AH78&gt;=zEntry,w2,IF(AND(AH78&gt;=ExitZ,BC77&gt;0),w2,0)))))</f>
        <v>0</v>
      </c>
      <c r="BD78" s="26" t="n">
        <f aca="false">IF(AI78="",0,IF(AI78&gt;=z4,w4,IF(AI78&gt;=z3,w3,IF(AI78&gt;=zEntry,w2,IF(AND(AI78&gt;=ExitZ,BD77&gt;0),w2,0)))))</f>
        <v>0</v>
      </c>
      <c r="BE78" s="26" t="n">
        <f aca="false">IF(AJ78="",0,IF(AJ78&gt;=z4,w4,IF(AJ78&gt;=z3,w3,IF(AJ78&gt;=zEntry,w2,IF(AND(AJ78&gt;=ExitZ,BE77&gt;0),w2,0)))))</f>
        <v>0</v>
      </c>
      <c r="BF78" s="26" t="n">
        <f aca="false">IF(AK78="",0,IF(AK78&gt;=z4,w4,IF(AK78&gt;=z3,w3,IF(AK78&gt;=zEntry,w2,IF(AND(AK78&gt;=ExitZ,BF77&gt;0),w2,0)))))</f>
        <v>0</v>
      </c>
      <c r="BG78" s="26" t="n">
        <f aca="false">IF(AL78="",0,IF(AL78&gt;=z4,w4,IF(AL78&gt;=z3,w3,IF(AL78&gt;=zEntry,w2,IF(AND(AL78&gt;=ExitZ,BG77&gt;0),w2,0)))))</f>
        <v>0</v>
      </c>
      <c r="BH78" s="26" t="n">
        <f aca="false">IF(AM78="",0,IF(AM78&gt;=z4,w4,IF(AM78&gt;=z3,w3,IF(AM78&gt;=zEntry,w2,IF(AND(AM78&gt;=ExitZ,BH77&gt;0),w2,0)))))</f>
        <v>0</v>
      </c>
      <c r="BI78" s="26" t="n">
        <f aca="false">IF(AN78="",0,IF(AN78&gt;=z4,w4,IF(AN78&gt;=z3,w3,IF(AN78&gt;=zEntry,w2,IF(AND(AN78&gt;=ExitZ,BI77&gt;0),w2,0)))))</f>
        <v>0</v>
      </c>
      <c r="BJ78" s="26" t="n">
        <f aca="false">IF(AO78="",0,IF(AO78&gt;=z4,w4,IF(AO78&gt;=z3,w3,IF(AO78&gt;=zEntry,w2,IF(AND(AO78&gt;=ExitZ,BJ77&gt;0),w2,0)))))</f>
        <v>0</v>
      </c>
      <c r="BK78" s="26" t="n">
        <f aca="false">IF(AP78="",0,IF(AP78&gt;=z4,w4,IF(AP78&gt;=z3,w3,IF(AP78&gt;=zEntry,w2,IF(AND(AP78&gt;=ExitZ,BK77&gt;0),w2,0)))))</f>
        <v>0</v>
      </c>
      <c r="BL78" s="26" t="n">
        <f aca="false">IF(AQ78="",0,IF(AQ78&gt;=z4,w4,IF(AQ78&gt;=z3,w3,IF(AQ78&gt;=zEntry,w2,IF(AND(AQ78&gt;=ExitZ,BL77&gt;0),w2,0)))))</f>
        <v>0</v>
      </c>
      <c r="BM78" s="23" t="n">
        <f aca="false">IF(EMFX_Data!X77&gt;=EMFX_Data!Y77,EMFX_Data!AE78-EMFX_Data!AF78,EMFX_Data!AF78-EMFX_Data!AE78)</f>
        <v>0.0706837665679252</v>
      </c>
      <c r="BN78" s="23" t="n">
        <f aca="false">IF(EMFX_Data!X77&gt;=EMFX_Data!Z77,EMFX_Data!AE78-EMFX_Data!AG78,EMFX_Data!AG78-EMFX_Data!AE78)</f>
        <v>0.0372484699906457</v>
      </c>
      <c r="BO78" s="23" t="n">
        <f aca="false">IF(EMFX_Data!X77&gt;=EMFX_Data!AA77,EMFX_Data!AE78-EMFX_Data!AH78,EMFX_Data!AH78-EMFX_Data!AE78)</f>
        <v>-0.0148490305780398</v>
      </c>
      <c r="BP78" s="23" t="n">
        <f aca="false">IF(EMFX_Data!X77&gt;=EMFX_Data!AB77,EMFX_Data!AE78-EMFX_Data!AI78,EMFX_Data!AI78-EMFX_Data!AE78)</f>
        <v>-0.0688967216843769</v>
      </c>
      <c r="BQ78" s="23" t="n">
        <f aca="false">IF(EMFX_Data!X77&gt;=EMFX_Data!AC77,EMFX_Data!AE78-EMFX_Data!AJ78,EMFX_Data!AJ78-EMFX_Data!AE78)</f>
        <v>0.0449078042582838</v>
      </c>
      <c r="BR78" s="23" t="n">
        <f aca="false">IF(EMFX_Data!X77&gt;=EMFX_Data!AD77,EMFX_Data!AE78-EMFX_Data!AK78,EMFX_Data!AK78-EMFX_Data!AE78)</f>
        <v>-0.0346509668225663</v>
      </c>
      <c r="BS78" s="23" t="n">
        <f aca="false">IF(EMFX_Data!Y77&gt;=EMFX_Data!Z77,EMFX_Data!AF78-EMFX_Data!AG78,EMFX_Data!AG78-EMFX_Data!AF78)</f>
        <v>0.0334352965772795</v>
      </c>
      <c r="BT78" s="23" t="n">
        <f aca="false">IF(EMFX_Data!Y77&gt;=EMFX_Data!AA77,EMFX_Data!AF78-EMFX_Data!AH78,EMFX_Data!AH78-EMFX_Data!AF78)</f>
        <v>-0.085532797145965</v>
      </c>
      <c r="BU78" s="23" t="n">
        <f aca="false">IF(EMFX_Data!Y77&gt;=EMFX_Data!AB77,EMFX_Data!AF78-EMFX_Data!AI78,EMFX_Data!AI78-EMFX_Data!AF78)</f>
        <v>-0.139580488252302</v>
      </c>
      <c r="BV78" s="23" t="n">
        <f aca="false">IF(EMFX_Data!Y77&gt;=EMFX_Data!AC77,EMFX_Data!AF78-EMFX_Data!AJ78,EMFX_Data!AJ78-EMFX_Data!AF78)</f>
        <v>0.115591570826209</v>
      </c>
      <c r="BW78" s="23" t="n">
        <f aca="false">IF(EMFX_Data!Y77&gt;=EMFX_Data!AD77,EMFX_Data!AF78-EMFX_Data!AK78,EMFX_Data!AK78-EMFX_Data!AF78)</f>
        <v>-0.105334733390491</v>
      </c>
      <c r="BX78" s="23" t="n">
        <f aca="false">IF(EMFX_Data!Z77&gt;=EMFX_Data!AA77,EMFX_Data!AG78-EMFX_Data!AH78,EMFX_Data!AH78-EMFX_Data!AG78)</f>
        <v>-0.0520975005686855</v>
      </c>
      <c r="BY78" s="23" t="n">
        <f aca="false">IF(EMFX_Data!Z77&gt;=EMFX_Data!AB77,EMFX_Data!AG78-EMFX_Data!AI78,EMFX_Data!AI78-EMFX_Data!AG78)</f>
        <v>-0.106145191675023</v>
      </c>
      <c r="BZ78" s="23" t="n">
        <f aca="false">IF(EMFX_Data!Z77&gt;=EMFX_Data!AC77,EMFX_Data!AG78-EMFX_Data!AJ78,EMFX_Data!AJ78-EMFX_Data!AG78)</f>
        <v>0.0821562742489295</v>
      </c>
      <c r="CA78" s="23" t="n">
        <f aca="false">IF(EMFX_Data!Z77&gt;=EMFX_Data!AD77,EMFX_Data!AG78-EMFX_Data!AK78,EMFX_Data!AK78-EMFX_Data!AG78)</f>
        <v>-0.071899436813212</v>
      </c>
      <c r="CB78" s="23" t="n">
        <f aca="false">IF(EMFX_Data!AA77&gt;=EMFX_Data!AB77,EMFX_Data!AH78-EMFX_Data!AI78,EMFX_Data!AI78-EMFX_Data!AH78)</f>
        <v>0.0540476911063371</v>
      </c>
      <c r="CC78" s="23" t="n">
        <f aca="false">IF(EMFX_Data!AA77&gt;=EMFX_Data!AC77,EMFX_Data!AH78-EMFX_Data!AJ78,EMFX_Data!AJ78-EMFX_Data!AH78)</f>
        <v>0.030058773680244</v>
      </c>
      <c r="CD78" s="23" t="n">
        <f aca="false">IF(EMFX_Data!AA77&gt;=EMFX_Data!AD77,EMFX_Data!AH78-EMFX_Data!AK78,EMFX_Data!AK78-EMFX_Data!AH78)</f>
        <v>0.0198019362445265</v>
      </c>
      <c r="CE78" s="23" t="n">
        <f aca="false">IF(EMFX_Data!AB77&gt;=EMFX_Data!AC77,EMFX_Data!AI78-EMFX_Data!AJ78,EMFX_Data!AJ78-EMFX_Data!AI78)</f>
        <v>-0.0239889174260931</v>
      </c>
      <c r="CF78" s="23" t="n">
        <f aca="false">IF(EMFX_Data!AB77&gt;=EMFX_Data!AD77,EMFX_Data!AI78-EMFX_Data!AK78,EMFX_Data!AK78-EMFX_Data!AI78)</f>
        <v>0.0342457548618106</v>
      </c>
      <c r="CG78" s="23" t="n">
        <f aca="false">IF(EMFX_Data!AC77&gt;=EMFX_Data!AD77,EMFX_Data!AJ78-EMFX_Data!AK78,EMFX_Data!AK78-EMFX_Data!AJ78)</f>
        <v>0.0102568374357175</v>
      </c>
      <c r="CH78" s="27" t="n">
        <f aca="false">IF(ROW()&lt;4+VolLB,"",STDEV(INDEX($BM:$BM,ROW()-VolLB+1):INDEX($BM:$BM,ROW()))*SQRT(12))</f>
        <v>0.167802506799846</v>
      </c>
      <c r="CI78" s="27" t="n">
        <f aca="false">IF(ROW()&lt;4+VolLB,"",STDEV(INDEX($BN:$BN,ROW()-VolLB+1):INDEX($BN:$BN,ROW()))*SQRT(12))</f>
        <v>0.13527158327404</v>
      </c>
      <c r="CJ78" s="27" t="n">
        <f aca="false">IF(ROW()&lt;4+VolLB,"",STDEV(INDEX($BO:$BO,ROW()-VolLB+1):INDEX($BO:$BO,ROW()))*SQRT(12))</f>
        <v>0.165870196394343</v>
      </c>
      <c r="CK78" s="27" t="n">
        <f aca="false">IF(ROW()&lt;4+VolLB,"",STDEV(INDEX($BP:$BP,ROW()-VolLB+1):INDEX($BP:$BP,ROW()))*SQRT(12))</f>
        <v>0.19294281241413</v>
      </c>
      <c r="CL78" s="27" t="n">
        <f aca="false">IF(ROW()&lt;4+VolLB,"",STDEV(INDEX($BQ:$BQ,ROW()-VolLB+1):INDEX($BQ:$BQ,ROW()))*SQRT(12))</f>
        <v>0.132036642419145</v>
      </c>
      <c r="CM78" s="27" t="n">
        <f aca="false">IF(ROW()&lt;4+VolLB,"",STDEV(INDEX($BR:$BR,ROW()-VolLB+1):INDEX($BR:$BR,ROW()))*SQRT(12))</f>
        <v>0.151299005935466</v>
      </c>
      <c r="CN78" s="27" t="n">
        <f aca="false">IF(ROW()&lt;4+VolLB,"",STDEV(INDEX($BS:$BS,ROW()-VolLB+1):INDEX($BS:$BS,ROW()))*SQRT(12))</f>
        <v>0.169576097306935</v>
      </c>
      <c r="CO78" s="27" t="n">
        <f aca="false">IF(ROW()&lt;4+VolLB,"",STDEV(INDEX($BT:$BT,ROW()-VolLB+1):INDEX($BT:$BT,ROW()))*SQRT(12))</f>
        <v>0.170800460405822</v>
      </c>
      <c r="CP78" s="27" t="n">
        <f aca="false">IF(ROW()&lt;4+VolLB,"",STDEV(INDEX($BU:$BU,ROW()-VolLB+1):INDEX($BU:$BU,ROW()))*SQRT(12))</f>
        <v>0.213873806163737</v>
      </c>
      <c r="CQ78" s="27" t="n">
        <f aca="false">IF(ROW()&lt;4+VolLB,"",STDEV(INDEX($BV:$BV,ROW()-VolLB+1):INDEX($BV:$BV,ROW()))*SQRT(12))</f>
        <v>0.183296189963267</v>
      </c>
      <c r="CR78" s="27" t="n">
        <f aca="false">IF(ROW()&lt;4+VolLB,"",STDEV(INDEX($BW:$BW,ROW()-VolLB+1):INDEX($BW:$BW,ROW()))*SQRT(12))</f>
        <v>0.161943975131757</v>
      </c>
      <c r="CS78" s="27" t="n">
        <f aca="false">IF(ROW()&lt;4+VolLB,"",STDEV(INDEX($BX:$BX,ROW()-VolLB+1):INDEX($BX:$BX,ROW()))*SQRT(12))</f>
        <v>0.182815639975044</v>
      </c>
      <c r="CT78" s="27" t="n">
        <f aca="false">IF(ROW()&lt;4+VolLB,"",STDEV(INDEX($BY:$BY,ROW()-VolLB+1):INDEX($BY:$BY,ROW()))*SQRT(12))</f>
        <v>0.187562981055267</v>
      </c>
      <c r="CU78" s="27" t="n">
        <f aca="false">IF(ROW()&lt;4+VolLB,"",STDEV(INDEX($BZ:$BZ,ROW()-VolLB+1):INDEX($BZ:$BZ,ROW()))*SQRT(12))</f>
        <v>0.171912634936672</v>
      </c>
      <c r="CV78" s="27" t="n">
        <f aca="false">IF(ROW()&lt;4+VolLB,"",STDEV(INDEX($CA:$CA,ROW()-VolLB+1):INDEX($CA:$CA,ROW()))*SQRT(12))</f>
        <v>0.147006269738726</v>
      </c>
      <c r="CW78" s="27" t="n">
        <f aca="false">IF(ROW()&lt;4+VolLB,"",STDEV(INDEX($CB:$CB,ROW()-VolLB+1):INDEX($CB:$CB,ROW()))*SQRT(12))</f>
        <v>0.196155416369385</v>
      </c>
      <c r="CX78" s="27" t="n">
        <f aca="false">IF(ROW()&lt;4+VolLB,"",STDEV(INDEX($CC:$CC,ROW()-VolLB+1):INDEX($CC:$CC,ROW()))*SQRT(12))</f>
        <v>0.190203382686668</v>
      </c>
      <c r="CY78" s="27" t="n">
        <f aca="false">IF(ROW()&lt;4+VolLB,"",STDEV(INDEX($CD:$CD,ROW()-VolLB+1):INDEX($CD:$CD,ROW()))*SQRT(12))</f>
        <v>0.188586742600208</v>
      </c>
      <c r="CZ78" s="27" t="n">
        <f aca="false">IF(ROW()&lt;4+VolLB,"",STDEV(INDEX($CE:$CE,ROW()-VolLB+1):INDEX($CE:$CE,ROW()))*SQRT(12))</f>
        <v>0.173825392697778</v>
      </c>
      <c r="DA78" s="27" t="n">
        <f aca="false">IF(ROW()&lt;4+VolLB,"",STDEV(INDEX($CF:$CF,ROW()-VolLB+1):INDEX($CF:$CF,ROW()))*SQRT(12))</f>
        <v>0.161703930450307</v>
      </c>
      <c r="DB78" s="27" t="n">
        <f aca="false">IF(ROW()&lt;4+VolLB,"",STDEV(INDEX($CG:$CG,ROW()-VolLB+1):INDEX($CG:$CG,ROW()))*SQRT(12))</f>
        <v>0.122243019097721</v>
      </c>
      <c r="DC78" s="26" t="n">
        <f aca="false">IF(OR(AR78=0,CH78="",CH78=0),0,AR78*MIN(MaxScal,TgtVol/CH78))</f>
        <v>0</v>
      </c>
      <c r="DD78" s="26" t="n">
        <f aca="false">IF(OR(AS78=0,CI78="",CI78=0),0,AS78*MIN(MaxScal,TgtVol/CI78))</f>
        <v>0</v>
      </c>
      <c r="DE78" s="26" t="n">
        <f aca="false">IF(OR(AT78=0,CJ78="",CJ78=0),0,AT78*MIN(MaxScal,TgtVol/CJ78))</f>
        <v>0</v>
      </c>
      <c r="DF78" s="26" t="n">
        <f aca="false">IF(OR(AU78=0,CK78="",CK78=0),0,AU78*MIN(MaxScal,TgtVol/CK78))</f>
        <v>0.103657657674608</v>
      </c>
      <c r="DG78" s="26" t="n">
        <f aca="false">IF(OR(AV78=0,CL78="",CL78=0),0,AV78*MIN(MaxScal,TgtVol/CL78))</f>
        <v>0</v>
      </c>
      <c r="DH78" s="26" t="n">
        <f aca="false">IF(OR(AW78=0,CM78="",CM78=0),0,AW78*MIN(MaxScal,TgtVol/CM78))</f>
        <v>0</v>
      </c>
      <c r="DI78" s="26" t="n">
        <f aca="false">IF(OR(AX78=0,CN78="",CN78=0),0,AX78*MIN(MaxScal,TgtVol/CN78))</f>
        <v>0</v>
      </c>
      <c r="DJ78" s="26" t="n">
        <f aca="false">IF(OR(AY78=0,CO78="",CO78=0),0,AY78*MIN(MaxScal,TgtVol/CO78))</f>
        <v>0</v>
      </c>
      <c r="DK78" s="26" t="n">
        <f aca="false">IF(OR(AZ78=0,CP78="",CP78=0),0,AZ78*MIN(MaxScal,TgtVol/CP78))</f>
        <v>0</v>
      </c>
      <c r="DL78" s="26" t="n">
        <f aca="false">IF(OR(BA78=0,CQ78="",CQ78=0),0,BA78*MIN(MaxScal,TgtVol/CQ78))</f>
        <v>0</v>
      </c>
      <c r="DM78" s="26" t="n">
        <f aca="false">IF(OR(BB78=0,CR78="",CR78=0),0,BB78*MIN(MaxScal,TgtVol/CR78))</f>
        <v>0</v>
      </c>
      <c r="DN78" s="26" t="n">
        <f aca="false">IF(OR(BC78=0,CS78="",CS78=0),0,BC78*MIN(MaxScal,TgtVol/CS78))</f>
        <v>0</v>
      </c>
      <c r="DO78" s="26" t="n">
        <f aca="false">IF(OR(BD78=0,CT78="",CT78=0),0,BD78*MIN(MaxScal,TgtVol/CT78))</f>
        <v>0</v>
      </c>
      <c r="DP78" s="26" t="n">
        <f aca="false">IF(OR(BE78=0,CU78="",CU78=0),0,BE78*MIN(MaxScal,TgtVol/CU78))</f>
        <v>0</v>
      </c>
      <c r="DQ78" s="26" t="n">
        <f aca="false">IF(OR(BF78=0,CV78="",CV78=0),0,BF78*MIN(MaxScal,TgtVol/CV78))</f>
        <v>0</v>
      </c>
      <c r="DR78" s="26" t="n">
        <f aca="false">IF(OR(BG78=0,CW78="",CW78=0),0,BG78*MIN(MaxScal,TgtVol/CW78))</f>
        <v>0</v>
      </c>
      <c r="DS78" s="26" t="n">
        <f aca="false">IF(OR(BH78=0,CX78="",CX78=0),0,BH78*MIN(MaxScal,TgtVol/CX78))</f>
        <v>0</v>
      </c>
      <c r="DT78" s="26" t="n">
        <f aca="false">IF(OR(BI78=0,CY78="",CY78=0),0,BI78*MIN(MaxScal,TgtVol/CY78))</f>
        <v>0</v>
      </c>
      <c r="DU78" s="26" t="n">
        <f aca="false">IF(OR(BJ78=0,CZ78="",CZ78=0),0,BJ78*MIN(MaxScal,TgtVol/CZ78))</f>
        <v>0</v>
      </c>
      <c r="DV78" s="26" t="n">
        <f aca="false">IF(OR(BK78=0,DA78="",DA78=0),0,BK78*MIN(MaxScal,TgtVol/DA78))</f>
        <v>0</v>
      </c>
      <c r="DW78" s="26" t="n">
        <f aca="false">IF(OR(BL78=0,DB78="",DB78=0),0,BL78*MIN(MaxScal,TgtVol/DB78))</f>
        <v>0</v>
      </c>
      <c r="DX78" s="28" t="n">
        <f aca="false">IFERROR(DC77*BM78,"")</f>
        <v>0</v>
      </c>
      <c r="DY78" s="28" t="n">
        <f aca="false">IFERROR(DD77*BN78,"")</f>
        <v>0</v>
      </c>
      <c r="DZ78" s="28" t="n">
        <f aca="false">IFERROR(DE77*BO78,"")</f>
        <v>-0</v>
      </c>
      <c r="EA78" s="28" t="n">
        <f aca="false">IFERROR(DF77*BP78,"")</f>
        <v>-0</v>
      </c>
      <c r="EB78" s="28" t="n">
        <f aca="false">IFERROR(DG77*BQ78,"")</f>
        <v>0</v>
      </c>
      <c r="EC78" s="28" t="n">
        <f aca="false">IFERROR(DH77*BR78,"")</f>
        <v>-0</v>
      </c>
      <c r="ED78" s="28" t="n">
        <f aca="false">IFERROR(DI77*BS78,"")</f>
        <v>0</v>
      </c>
      <c r="EE78" s="28" t="n">
        <f aca="false">IFERROR(DJ77*BT78,"")</f>
        <v>-0</v>
      </c>
      <c r="EF78" s="28" t="n">
        <f aca="false">IFERROR(DK77*BU78,"")</f>
        <v>-0</v>
      </c>
      <c r="EG78" s="28" t="n">
        <f aca="false">IFERROR(DL77*BV78,"")</f>
        <v>0</v>
      </c>
      <c r="EH78" s="28" t="n">
        <f aca="false">IFERROR(DM77*BW78,"")</f>
        <v>-0</v>
      </c>
      <c r="EI78" s="28" t="n">
        <f aca="false">IFERROR(DN77*BX78,"")</f>
        <v>-0</v>
      </c>
      <c r="EJ78" s="28" t="n">
        <f aca="false">IFERROR(DO77*BY78,"")</f>
        <v>-0</v>
      </c>
      <c r="EK78" s="28" t="n">
        <f aca="false">IFERROR(DP77*BZ78,"")</f>
        <v>0</v>
      </c>
      <c r="EL78" s="28" t="n">
        <f aca="false">IFERROR(DQ77*CA78,"")</f>
        <v>-0</v>
      </c>
      <c r="EM78" s="28" t="n">
        <f aca="false">IFERROR(DR77*CB78,"")</f>
        <v>0</v>
      </c>
      <c r="EN78" s="28" t="n">
        <f aca="false">IFERROR(DS77*CC78,"")</f>
        <v>0</v>
      </c>
      <c r="EO78" s="28" t="n">
        <f aca="false">IFERROR(DT77*CD78,"")</f>
        <v>0</v>
      </c>
      <c r="EP78" s="28" t="n">
        <f aca="false">IFERROR(DU77*CE78,"")</f>
        <v>-0</v>
      </c>
      <c r="EQ78" s="28" t="n">
        <f aca="false">IFERROR(DV77*CF78,"")</f>
        <v>0</v>
      </c>
      <c r="ER78" s="28" t="n">
        <f aca="false">IFERROR(DW77*CG78,"")</f>
        <v>0</v>
      </c>
      <c r="ES78" s="28" t="n">
        <f aca="false">IF(ROW()=4,"",SUM(DX78:ER78))</f>
        <v>0</v>
      </c>
      <c r="ET78" s="29" t="n">
        <f aca="false">COUNTIF(AR78:BL78,"&gt;0")</f>
        <v>1</v>
      </c>
    </row>
    <row r="79" customFormat="false" ht="15" hidden="false" customHeight="false" outlineLevel="0" collapsed="false">
      <c r="A79" s="19" t="n">
        <v>40298</v>
      </c>
      <c r="B79" s="23" t="n">
        <f aca="false">ABS(EMFX_Data!X79-EMFX_Data!Y79)</f>
        <v>0.0138140282137735</v>
      </c>
      <c r="C79" s="23" t="n">
        <f aca="false">ABS(EMFX_Data!X79-EMFX_Data!Z79)</f>
        <v>0.113651599624972</v>
      </c>
      <c r="D79" s="23" t="n">
        <f aca="false">ABS(EMFX_Data!X79-EMFX_Data!AA79)</f>
        <v>0.208208359140103</v>
      </c>
      <c r="E79" s="23" t="n">
        <f aca="false">ABS(EMFX_Data!X79-EMFX_Data!AB79)</f>
        <v>0.186660179396898</v>
      </c>
      <c r="F79" s="23" t="n">
        <f aca="false">ABS(EMFX_Data!X79-EMFX_Data!AC79)</f>
        <v>0.0257622336908616</v>
      </c>
      <c r="G79" s="23" t="n">
        <f aca="false">ABS(EMFX_Data!X79-EMFX_Data!AD79)</f>
        <v>0.152921759298856</v>
      </c>
      <c r="H79" s="23" t="n">
        <f aca="false">ABS(EMFX_Data!Y79-EMFX_Data!Z79)</f>
        <v>0.127465627838745</v>
      </c>
      <c r="I79" s="23" t="n">
        <f aca="false">ABS(EMFX_Data!Y79-EMFX_Data!AA79)</f>
        <v>0.19439433092633</v>
      </c>
      <c r="J79" s="23" t="n">
        <f aca="false">ABS(EMFX_Data!Y79-EMFX_Data!AB79)</f>
        <v>0.172846151183125</v>
      </c>
      <c r="K79" s="23" t="n">
        <f aca="false">ABS(EMFX_Data!Y79-EMFX_Data!AC79)</f>
        <v>0.0395762619046351</v>
      </c>
      <c r="L79" s="23" t="n">
        <f aca="false">ABS(EMFX_Data!Y79-EMFX_Data!AD79)</f>
        <v>0.139107731085082</v>
      </c>
      <c r="M79" s="23" t="n">
        <f aca="false">ABS(EMFX_Data!Z79-EMFX_Data!AA79)</f>
        <v>0.321859958765075</v>
      </c>
      <c r="N79" s="23" t="n">
        <f aca="false">ABS(EMFX_Data!Z79-EMFX_Data!AB79)</f>
        <v>0.30031177902187</v>
      </c>
      <c r="O79" s="23" t="n">
        <f aca="false">ABS(EMFX_Data!Z79-EMFX_Data!AC79)</f>
        <v>0.0878893659341102</v>
      </c>
      <c r="P79" s="23" t="n">
        <f aca="false">ABS(EMFX_Data!Z79-EMFX_Data!AD79)</f>
        <v>0.266573358923828</v>
      </c>
      <c r="Q79" s="23" t="n">
        <f aca="false">ABS(EMFX_Data!AA79-EMFX_Data!AB79)</f>
        <v>0.0215481797432053</v>
      </c>
      <c r="R79" s="23" t="n">
        <f aca="false">ABS(EMFX_Data!AA79-EMFX_Data!AC79)</f>
        <v>0.233970592830965</v>
      </c>
      <c r="S79" s="23" t="n">
        <f aca="false">ABS(EMFX_Data!AA79-EMFX_Data!AD79)</f>
        <v>0.0552865998412475</v>
      </c>
      <c r="T79" s="23" t="n">
        <f aca="false">ABS(EMFX_Data!AB79-EMFX_Data!AC79)</f>
        <v>0.21242241308776</v>
      </c>
      <c r="U79" s="23" t="n">
        <f aca="false">ABS(EMFX_Data!AB79-EMFX_Data!AD79)</f>
        <v>0.0337384200980422</v>
      </c>
      <c r="V79" s="23" t="n">
        <f aca="false">ABS(EMFX_Data!AC79-EMFX_Data!AD79)</f>
        <v>0.178683992989718</v>
      </c>
      <c r="W79" s="26" t="n">
        <f aca="false">IF(ROW()&lt;4+MinObs-1,"",IFERROR((B79-AVERAGE(B$4:B79))/STDEV(B$4:B79),""))</f>
        <v>-1.05042166343658</v>
      </c>
      <c r="X79" s="26" t="n">
        <f aca="false">IF(ROW()&lt;4+MinObs-1,"",IFERROR((C79-AVERAGE(C$4:C79))/STDEV(C$4:C79),""))</f>
        <v>1.07797057207942</v>
      </c>
      <c r="Y79" s="26" t="n">
        <f aca="false">IF(ROW()&lt;4+MinObs-1,"",IFERROR((D79-AVERAGE(D$4:D79))/STDEV(D$4:D79),""))</f>
        <v>0.980803119176699</v>
      </c>
      <c r="Z79" s="26" t="n">
        <f aca="false">IF(ROW()&lt;4+MinObs-1,"",IFERROR((E79-AVERAGE(E$4:E79))/STDEV(E$4:E79),""))</f>
        <v>1.69622877093622</v>
      </c>
      <c r="AA79" s="26" t="n">
        <f aca="false">IF(ROW()&lt;4+MinObs-1,"",IFERROR((F79-AVERAGE(F$4:F79))/STDEV(F$4:F79),""))</f>
        <v>-0.388553941614077</v>
      </c>
      <c r="AB79" s="26" t="n">
        <f aca="false">IF(ROW()&lt;4+MinObs-1,"",IFERROR((G79-AVERAGE(G$4:G79))/STDEV(G$4:G79),""))</f>
        <v>0.0199103660330296</v>
      </c>
      <c r="AC79" s="26" t="n">
        <f aca="false">IF(ROW()&lt;4+MinObs-1,"",IFERROR((H79-AVERAGE(H$4:H79))/STDEV(H$4:H79),""))</f>
        <v>-0.145516437557075</v>
      </c>
      <c r="AD79" s="26" t="n">
        <f aca="false">IF(ROW()&lt;4+MinObs-1,"",IFERROR((I79-AVERAGE(I$4:I79))/STDEV(I$4:I79),""))</f>
        <v>1.20337997564826</v>
      </c>
      <c r="AE79" s="26" t="n">
        <f aca="false">IF(ROW()&lt;4+MinObs-1,"",IFERROR((J79-AVERAGE(J$4:J79))/STDEV(J$4:J79),""))</f>
        <v>0.856414683822548</v>
      </c>
      <c r="AF79" s="26" t="n">
        <f aca="false">IF(ROW()&lt;4+MinObs-1,"",IFERROR((K79-AVERAGE(K$4:K79))/STDEV(K$4:K79),""))</f>
        <v>-0.99007349086961</v>
      </c>
      <c r="AG79" s="26" t="n">
        <f aca="false">IF(ROW()&lt;4+MinObs-1,"",IFERROR((L79-AVERAGE(L$4:L79))/STDEV(L$4:L79),""))</f>
        <v>-0.00280952113752426</v>
      </c>
      <c r="AH79" s="26" t="n">
        <f aca="false">IF(ROW()&lt;4+MinObs-1,"",IFERROR((M79-AVERAGE(M$4:M79))/STDEV(M$4:M79),""))</f>
        <v>1.81149273343056</v>
      </c>
      <c r="AI79" s="26" t="n">
        <f aca="false">IF(ROW()&lt;4+MinObs-1,"",IFERROR((N79-AVERAGE(N$4:N79))/STDEV(N$4:N79),""))</f>
        <v>2.37144071584463</v>
      </c>
      <c r="AJ79" s="26" t="n">
        <f aca="false">IF(ROW()&lt;4+MinObs-1,"",IFERROR((O79-AVERAGE(O$4:O79))/STDEV(O$4:O79),""))</f>
        <v>0.177787002678744</v>
      </c>
      <c r="AK79" s="26" t="n">
        <f aca="false">IF(ROW()&lt;4+MinObs-1,"",IFERROR((P79-AVERAGE(P$4:P79))/STDEV(P$4:P79),""))</f>
        <v>0.190713304757386</v>
      </c>
      <c r="AL79" s="26" t="n">
        <f aca="false">IF(ROW()&lt;4+MinObs-1,"",IFERROR((Q79-AVERAGE(Q$4:Q79))/STDEV(Q$4:Q79),""))</f>
        <v>-0.927723938285248</v>
      </c>
      <c r="AM79" s="26" t="n">
        <f aca="false">IF(ROW()&lt;4+MinObs-1,"",IFERROR((R79-AVERAGE(R$4:R79))/STDEV(R$4:R79),""))</f>
        <v>1.07368967063344</v>
      </c>
      <c r="AN79" s="26" t="n">
        <f aca="false">IF(ROW()&lt;4+MinObs-1,"",IFERROR((S79-AVERAGE(S$4:S79))/STDEV(S$4:S79),""))</f>
        <v>-0.195582252766079</v>
      </c>
      <c r="AO79" s="26" t="n">
        <f aca="false">IF(ROW()&lt;4+MinObs-1,"",IFERROR((T79-AVERAGE(T$4:T79))/STDEV(T$4:T79),""))</f>
        <v>1.89425389120011</v>
      </c>
      <c r="AP79" s="26" t="n">
        <f aca="false">IF(ROW()&lt;4+MinObs-1,"",IFERROR((U79-AVERAGE(U$4:U79))/STDEV(U$4:U79),""))</f>
        <v>-0.216754711161183</v>
      </c>
      <c r="AQ79" s="26" t="n">
        <f aca="false">IF(ROW()&lt;4+MinObs-1,"",IFERROR((V79-AVERAGE(V$4:V79))/STDEV(V$4:V79),""))</f>
        <v>0.0678326225044376</v>
      </c>
      <c r="AR79" s="26" t="n">
        <f aca="false">IF(W79="",0,IF(W79&gt;=z4,w4,IF(W79&gt;=z3,w3,IF(W79&gt;=zEntry,w2,IF(AND(W79&gt;=ExitZ,AR78&gt;0),w2,0)))))</f>
        <v>0</v>
      </c>
      <c r="AS79" s="26" t="n">
        <f aca="false">IF(X79="",0,IF(X79&gt;=z4,w4,IF(X79&gt;=z3,w3,IF(X79&gt;=zEntry,w2,IF(AND(X79&gt;=ExitZ,AS78&gt;0),w2,0)))))</f>
        <v>0</v>
      </c>
      <c r="AT79" s="26" t="n">
        <f aca="false">IF(Y79="",0,IF(Y79&gt;=z4,w4,IF(Y79&gt;=z3,w3,IF(Y79&gt;=zEntry,w2,IF(AND(Y79&gt;=ExitZ,AT78&gt;0),w2,0)))))</f>
        <v>0</v>
      </c>
      <c r="AU79" s="26" t="n">
        <f aca="false">IF(Z79="",0,IF(Z79&gt;=z4,w4,IF(Z79&gt;=z3,w3,IF(Z79&gt;=zEntry,w2,IF(AND(Z79&gt;=ExitZ,AU78&gt;0),w2,0)))))</f>
        <v>0</v>
      </c>
      <c r="AV79" s="26" t="n">
        <f aca="false">IF(AA79="",0,IF(AA79&gt;=z4,w4,IF(AA79&gt;=z3,w3,IF(AA79&gt;=zEntry,w2,IF(AND(AA79&gt;=ExitZ,AV78&gt;0),w2,0)))))</f>
        <v>0</v>
      </c>
      <c r="AW79" s="26" t="n">
        <f aca="false">IF(AB79="",0,IF(AB79&gt;=z4,w4,IF(AB79&gt;=z3,w3,IF(AB79&gt;=zEntry,w2,IF(AND(AB79&gt;=ExitZ,AW78&gt;0),w2,0)))))</f>
        <v>0</v>
      </c>
      <c r="AX79" s="26" t="n">
        <f aca="false">IF(AC79="",0,IF(AC79&gt;=z4,w4,IF(AC79&gt;=z3,w3,IF(AC79&gt;=zEntry,w2,IF(AND(AC79&gt;=ExitZ,AX78&gt;0),w2,0)))))</f>
        <v>0</v>
      </c>
      <c r="AY79" s="26" t="n">
        <f aca="false">IF(AD79="",0,IF(AD79&gt;=z4,w4,IF(AD79&gt;=z3,w3,IF(AD79&gt;=zEntry,w2,IF(AND(AD79&gt;=ExitZ,AY78&gt;0),w2,0)))))</f>
        <v>0</v>
      </c>
      <c r="AZ79" s="26" t="n">
        <f aca="false">IF(AE79="",0,IF(AE79&gt;=z4,w4,IF(AE79&gt;=z3,w3,IF(AE79&gt;=zEntry,w2,IF(AND(AE79&gt;=ExitZ,AZ78&gt;0),w2,0)))))</f>
        <v>0</v>
      </c>
      <c r="BA79" s="26" t="n">
        <f aca="false">IF(AF79="",0,IF(AF79&gt;=z4,w4,IF(AF79&gt;=z3,w3,IF(AF79&gt;=zEntry,w2,IF(AND(AF79&gt;=ExitZ,BA78&gt;0),w2,0)))))</f>
        <v>0</v>
      </c>
      <c r="BB79" s="26" t="n">
        <f aca="false">IF(AG79="",0,IF(AG79&gt;=z4,w4,IF(AG79&gt;=z3,w3,IF(AG79&gt;=zEntry,w2,IF(AND(AG79&gt;=ExitZ,BB78&gt;0),w2,0)))))</f>
        <v>0</v>
      </c>
      <c r="BC79" s="26" t="n">
        <f aca="false">IF(AH79="",0,IF(AH79&gt;=z4,w4,IF(AH79&gt;=z3,w3,IF(AH79&gt;=zEntry,w2,IF(AND(AH79&gt;=ExitZ,BC78&gt;0),w2,0)))))</f>
        <v>0</v>
      </c>
      <c r="BD79" s="26" t="n">
        <f aca="false">IF(AI79="",0,IF(AI79&gt;=z4,w4,IF(AI79&gt;=z3,w3,IF(AI79&gt;=zEntry,w2,IF(AND(AI79&gt;=ExitZ,BD78&gt;0),w2,0)))))</f>
        <v>1</v>
      </c>
      <c r="BE79" s="26" t="n">
        <f aca="false">IF(AJ79="",0,IF(AJ79&gt;=z4,w4,IF(AJ79&gt;=z3,w3,IF(AJ79&gt;=zEntry,w2,IF(AND(AJ79&gt;=ExitZ,BE78&gt;0),w2,0)))))</f>
        <v>0</v>
      </c>
      <c r="BF79" s="26" t="n">
        <f aca="false">IF(AK79="",0,IF(AK79&gt;=z4,w4,IF(AK79&gt;=z3,w3,IF(AK79&gt;=zEntry,w2,IF(AND(AK79&gt;=ExitZ,BF78&gt;0),w2,0)))))</f>
        <v>0</v>
      </c>
      <c r="BG79" s="26" t="n">
        <f aca="false">IF(AL79="",0,IF(AL79&gt;=z4,w4,IF(AL79&gt;=z3,w3,IF(AL79&gt;=zEntry,w2,IF(AND(AL79&gt;=ExitZ,BG78&gt;0),w2,0)))))</f>
        <v>0</v>
      </c>
      <c r="BH79" s="26" t="n">
        <f aca="false">IF(AM79="",0,IF(AM79&gt;=z4,w4,IF(AM79&gt;=z3,w3,IF(AM79&gt;=zEntry,w2,IF(AND(AM79&gt;=ExitZ,BH78&gt;0),w2,0)))))</f>
        <v>0</v>
      </c>
      <c r="BI79" s="26" t="n">
        <f aca="false">IF(AN79="",0,IF(AN79&gt;=z4,w4,IF(AN79&gt;=z3,w3,IF(AN79&gt;=zEntry,w2,IF(AND(AN79&gt;=ExitZ,BI78&gt;0),w2,0)))))</f>
        <v>0</v>
      </c>
      <c r="BJ79" s="26" t="n">
        <f aca="false">IF(AO79="",0,IF(AO79&gt;=z4,w4,IF(AO79&gt;=z3,w3,IF(AO79&gt;=zEntry,w2,IF(AND(AO79&gt;=ExitZ,BJ78&gt;0),w2,0)))))</f>
        <v>0</v>
      </c>
      <c r="BK79" s="26" t="n">
        <f aca="false">IF(AP79="",0,IF(AP79&gt;=z4,w4,IF(AP79&gt;=z3,w3,IF(AP79&gt;=zEntry,w2,IF(AND(AP79&gt;=ExitZ,BK78&gt;0),w2,0)))))</f>
        <v>0</v>
      </c>
      <c r="BL79" s="26" t="n">
        <f aca="false">IF(AQ79="",0,IF(AQ79&gt;=z4,w4,IF(AQ79&gt;=z3,w3,IF(AQ79&gt;=zEntry,w2,IF(AND(AQ79&gt;=ExitZ,BL78&gt;0),w2,0)))))</f>
        <v>0</v>
      </c>
      <c r="BM79" s="23" t="n">
        <f aca="false">IF(EMFX_Data!X78&gt;=EMFX_Data!Y78,EMFX_Data!AE79-EMFX_Data!AF79,EMFX_Data!AF79-EMFX_Data!AE79)</f>
        <v>0.0520857786936028</v>
      </c>
      <c r="BN79" s="23" t="n">
        <f aca="false">IF(EMFX_Data!X78&gt;=EMFX_Data!Z78,EMFX_Data!AE79-EMFX_Data!AG79,EMFX_Data!AG79-EMFX_Data!AE79)</f>
        <v>-0.084553318419227</v>
      </c>
      <c r="BO79" s="23" t="n">
        <f aca="false">IF(EMFX_Data!X78&gt;=EMFX_Data!AA78,EMFX_Data!AE79-EMFX_Data!AH79,EMFX_Data!AH79-EMFX_Data!AE79)</f>
        <v>0.0435273467605421</v>
      </c>
      <c r="BP79" s="23" t="n">
        <f aca="false">IF(EMFX_Data!X78&gt;=EMFX_Data!AB78,EMFX_Data!AE79-EMFX_Data!AI79,EMFX_Data!AI79-EMFX_Data!AE79)</f>
        <v>0.0310311896896631</v>
      </c>
      <c r="BQ79" s="23" t="n">
        <f aca="false">IF(EMFX_Data!X78&gt;=EMFX_Data!AC78,EMFX_Data!AE79-EMFX_Data!AJ79,EMFX_Data!AJ79-EMFX_Data!AE79)</f>
        <v>0.0404261262929928</v>
      </c>
      <c r="BR79" s="23" t="n">
        <f aca="false">IF(EMFX_Data!X78&gt;=EMFX_Data!AD78,EMFX_Data!AE79-EMFX_Data!AK79,EMFX_Data!AK79-EMFX_Data!AE79)</f>
        <v>0.0593323733849884</v>
      </c>
      <c r="BS79" s="23" t="n">
        <f aca="false">IF(EMFX_Data!Y78&gt;=EMFX_Data!Z78,EMFX_Data!AF79-EMFX_Data!AG79,EMFX_Data!AG79-EMFX_Data!AF79)</f>
        <v>-0.0324675397256242</v>
      </c>
      <c r="BT79" s="23" t="n">
        <f aca="false">IF(EMFX_Data!Y78&gt;=EMFX_Data!AA78,EMFX_Data!AF79-EMFX_Data!AH79,EMFX_Data!AH79-EMFX_Data!AF79)</f>
        <v>-0.00855843193306066</v>
      </c>
      <c r="BU79" s="23" t="n">
        <f aca="false">IF(EMFX_Data!Y78&gt;=EMFX_Data!AB78,EMFX_Data!AF79-EMFX_Data!AI79,EMFX_Data!AI79-EMFX_Data!AF79)</f>
        <v>-0.0210545890039397</v>
      </c>
      <c r="BV79" s="23" t="n">
        <f aca="false">IF(EMFX_Data!Y78&gt;=EMFX_Data!AC78,EMFX_Data!AF79-EMFX_Data!AJ79,EMFX_Data!AJ79-EMFX_Data!AF79)</f>
        <v>0.01165965240061</v>
      </c>
      <c r="BW79" s="23" t="n">
        <f aca="false">IF(EMFX_Data!Y78&gt;=EMFX_Data!AD78,EMFX_Data!AF79-EMFX_Data!AK79,EMFX_Data!AK79-EMFX_Data!AF79)</f>
        <v>0.00724659469138565</v>
      </c>
      <c r="BX79" s="23" t="n">
        <f aca="false">IF(EMFX_Data!Z78&gt;=EMFX_Data!AA78,EMFX_Data!AG79-EMFX_Data!AH79,EMFX_Data!AH79-EMFX_Data!AG79)</f>
        <v>-0.0410259716586849</v>
      </c>
      <c r="BY79" s="23" t="n">
        <f aca="false">IF(EMFX_Data!Z78&gt;=EMFX_Data!AB78,EMFX_Data!AG79-EMFX_Data!AI79,EMFX_Data!AI79-EMFX_Data!AG79)</f>
        <v>-0.0535221287295639</v>
      </c>
      <c r="BZ79" s="23" t="n">
        <f aca="false">IF(EMFX_Data!Z78&gt;=EMFX_Data!AC78,EMFX_Data!AG79-EMFX_Data!AJ79,EMFX_Data!AJ79-EMFX_Data!AG79)</f>
        <v>-0.0441271921262342</v>
      </c>
      <c r="CA79" s="23" t="n">
        <f aca="false">IF(EMFX_Data!Z78&gt;=EMFX_Data!AD78,EMFX_Data!AG79-EMFX_Data!AK79,EMFX_Data!AK79-EMFX_Data!AG79)</f>
        <v>-0.0252209450342386</v>
      </c>
      <c r="CB79" s="23" t="n">
        <f aca="false">IF(EMFX_Data!AA78&gt;=EMFX_Data!AB78,EMFX_Data!AH79-EMFX_Data!AI79,EMFX_Data!AI79-EMFX_Data!AH79)</f>
        <v>0.012496157070879</v>
      </c>
      <c r="CC79" s="23" t="n">
        <f aca="false">IF(EMFX_Data!AA78&gt;=EMFX_Data!AC78,EMFX_Data!AH79-EMFX_Data!AJ79,EMFX_Data!AJ79-EMFX_Data!AH79)</f>
        <v>0.0031012204675493</v>
      </c>
      <c r="CD79" s="23" t="n">
        <f aca="false">IF(EMFX_Data!AA78&gt;=EMFX_Data!AD78,EMFX_Data!AH79-EMFX_Data!AK79,EMFX_Data!AK79-EMFX_Data!AH79)</f>
        <v>-0.0158050266244463</v>
      </c>
      <c r="CE79" s="23" t="n">
        <f aca="false">IF(EMFX_Data!AB78&gt;=EMFX_Data!AC78,EMFX_Data!AI79-EMFX_Data!AJ79,EMFX_Data!AJ79-EMFX_Data!AI79)</f>
        <v>-0.00939493660332973</v>
      </c>
      <c r="CF79" s="23" t="n">
        <f aca="false">IF(EMFX_Data!AB78&gt;=EMFX_Data!AD78,EMFX_Data!AI79-EMFX_Data!AK79,EMFX_Data!AK79-EMFX_Data!AI79)</f>
        <v>-0.0283011836953253</v>
      </c>
      <c r="CG79" s="23" t="n">
        <f aca="false">IF(EMFX_Data!AC78&gt;=EMFX_Data!AD78,EMFX_Data!AJ79-EMFX_Data!AK79,EMFX_Data!AK79-EMFX_Data!AJ79)</f>
        <v>0.0189062470919956</v>
      </c>
      <c r="CH79" s="27" t="n">
        <f aca="false">IF(ROW()&lt;4+VolLB,"",STDEV(INDEX($BM:$BM,ROW()-VolLB+1):INDEX($BM:$BM,ROW()))*SQRT(12))</f>
        <v>0.169310484087489</v>
      </c>
      <c r="CI79" s="27" t="n">
        <f aca="false">IF(ROW()&lt;4+VolLB,"",STDEV(INDEX($BN:$BN,ROW()-VolLB+1):INDEX($BN:$BN,ROW()))*SQRT(12))</f>
        <v>0.142186497565547</v>
      </c>
      <c r="CJ79" s="27" t="n">
        <f aca="false">IF(ROW()&lt;4+VolLB,"",STDEV(INDEX($BO:$BO,ROW()-VolLB+1):INDEX($BO:$BO,ROW()))*SQRT(12))</f>
        <v>0.167387992556757</v>
      </c>
      <c r="CK79" s="27" t="n">
        <f aca="false">IF(ROW()&lt;4+VolLB,"",STDEV(INDEX($BP:$BP,ROW()-VolLB+1):INDEX($BP:$BP,ROW()))*SQRT(12))</f>
        <v>0.193555426365819</v>
      </c>
      <c r="CL79" s="27" t="n">
        <f aca="false">IF(ROW()&lt;4+VolLB,"",STDEV(INDEX($BQ:$BQ,ROW()-VolLB+1):INDEX($BQ:$BQ,ROW()))*SQRT(12))</f>
        <v>0.131827638285594</v>
      </c>
      <c r="CM79" s="27" t="n">
        <f aca="false">IF(ROW()&lt;4+VolLB,"",STDEV(INDEX($BR:$BR,ROW()-VolLB+1):INDEX($BR:$BR,ROW()))*SQRT(12))</f>
        <v>0.155234107147539</v>
      </c>
      <c r="CN79" s="27" t="n">
        <f aca="false">IF(ROW()&lt;4+VolLB,"",STDEV(INDEX($BS:$BS,ROW()-VolLB+1):INDEX($BS:$BS,ROW()))*SQRT(12))</f>
        <v>0.163068107713239</v>
      </c>
      <c r="CO79" s="27" t="n">
        <f aca="false">IF(ROW()&lt;4+VolLB,"",STDEV(INDEX($BT:$BT,ROW()-VolLB+1):INDEX($BT:$BT,ROW()))*SQRT(12))</f>
        <v>0.167862272801622</v>
      </c>
      <c r="CP79" s="27" t="n">
        <f aca="false">IF(ROW()&lt;4+VolLB,"",STDEV(INDEX($BU:$BU,ROW()-VolLB+1):INDEX($BU:$BU,ROW()))*SQRT(12))</f>
        <v>0.213596813547049</v>
      </c>
      <c r="CQ79" s="27" t="n">
        <f aca="false">IF(ROW()&lt;4+VolLB,"",STDEV(INDEX($BV:$BV,ROW()-VolLB+1):INDEX($BV:$BV,ROW()))*SQRT(12))</f>
        <v>0.17983663756891</v>
      </c>
      <c r="CR79" s="27" t="n">
        <f aca="false">IF(ROW()&lt;4+VolLB,"",STDEV(INDEX($BW:$BW,ROW()-VolLB+1):INDEX($BW:$BW,ROW()))*SQRT(12))</f>
        <v>0.161851528732901</v>
      </c>
      <c r="CS79" s="27" t="n">
        <f aca="false">IF(ROW()&lt;4+VolLB,"",STDEV(INDEX($BX:$BX,ROW()-VolLB+1):INDEX($BX:$BX,ROW()))*SQRT(12))</f>
        <v>0.183514938589047</v>
      </c>
      <c r="CT79" s="27" t="n">
        <f aca="false">IF(ROW()&lt;4+VolLB,"",STDEV(INDEX($BY:$BY,ROW()-VolLB+1):INDEX($BY:$BY,ROW()))*SQRT(12))</f>
        <v>0.187500765891999</v>
      </c>
      <c r="CU79" s="27" t="n">
        <f aca="false">IF(ROW()&lt;4+VolLB,"",STDEV(INDEX($BZ:$BZ,ROW()-VolLB+1):INDEX($BZ:$BZ,ROW()))*SQRT(12))</f>
        <v>0.173043265939706</v>
      </c>
      <c r="CV79" s="27" t="n">
        <f aca="false">IF(ROW()&lt;4+VolLB,"",STDEV(INDEX($CA:$CA,ROW()-VolLB+1):INDEX($CA:$CA,ROW()))*SQRT(12))</f>
        <v>0.140666041929889</v>
      </c>
      <c r="CW79" s="27" t="n">
        <f aca="false">IF(ROW()&lt;4+VolLB,"",STDEV(INDEX($CB:$CB,ROW()-VolLB+1):INDEX($CB:$CB,ROW()))*SQRT(12))</f>
        <v>0.193988884827038</v>
      </c>
      <c r="CX79" s="27" t="n">
        <f aca="false">IF(ROW()&lt;4+VolLB,"",STDEV(INDEX($CC:$CC,ROW()-VolLB+1):INDEX($CC:$CC,ROW()))*SQRT(12))</f>
        <v>0.190025536988123</v>
      </c>
      <c r="CY79" s="27" t="n">
        <f aca="false">IF(ROW()&lt;4+VolLB,"",STDEV(INDEX($CD:$CD,ROW()-VolLB+1):INDEX($CD:$CD,ROW()))*SQRT(12))</f>
        <v>0.187699199819605</v>
      </c>
      <c r="CZ79" s="27" t="n">
        <f aca="false">IF(ROW()&lt;4+VolLB,"",STDEV(INDEX($CE:$CE,ROW()-VolLB+1):INDEX($CE:$CE,ROW()))*SQRT(12))</f>
        <v>0.172579791464227</v>
      </c>
      <c r="DA79" s="27" t="n">
        <f aca="false">IF(ROW()&lt;4+VolLB,"",STDEV(INDEX($CF:$CF,ROW()-VolLB+1):INDEX($CF:$CF,ROW()))*SQRT(12))</f>
        <v>0.162756918583723</v>
      </c>
      <c r="DB79" s="27" t="n">
        <f aca="false">IF(ROW()&lt;4+VolLB,"",STDEV(INDEX($CG:$CG,ROW()-VolLB+1):INDEX($CG:$CG,ROW()))*SQRT(12))</f>
        <v>0.120981338429479</v>
      </c>
      <c r="DC79" s="26" t="n">
        <f aca="false">IF(OR(AR79=0,CH79="",CH79=0),0,AR79*MIN(MaxScal,TgtVol/CH79))</f>
        <v>0</v>
      </c>
      <c r="DD79" s="26" t="n">
        <f aca="false">IF(OR(AS79=0,CI79="",CI79=0),0,AS79*MIN(MaxScal,TgtVol/CI79))</f>
        <v>0</v>
      </c>
      <c r="DE79" s="26" t="n">
        <f aca="false">IF(OR(AT79=0,CJ79="",CJ79=0),0,AT79*MIN(MaxScal,TgtVol/CJ79))</f>
        <v>0</v>
      </c>
      <c r="DF79" s="26" t="n">
        <f aca="false">IF(OR(AU79=0,CK79="",CK79=0),0,AU79*MIN(MaxScal,TgtVol/CK79))</f>
        <v>0</v>
      </c>
      <c r="DG79" s="26" t="n">
        <f aca="false">IF(OR(AV79=0,CL79="",CL79=0),0,AV79*MIN(MaxScal,TgtVol/CL79))</f>
        <v>0</v>
      </c>
      <c r="DH79" s="26" t="n">
        <f aca="false">IF(OR(AW79=0,CM79="",CM79=0),0,AW79*MIN(MaxScal,TgtVol/CM79))</f>
        <v>0</v>
      </c>
      <c r="DI79" s="26" t="n">
        <f aca="false">IF(OR(AX79=0,CN79="",CN79=0),0,AX79*MIN(MaxScal,TgtVol/CN79))</f>
        <v>0</v>
      </c>
      <c r="DJ79" s="26" t="n">
        <f aca="false">IF(OR(AY79=0,CO79="",CO79=0),0,AY79*MIN(MaxScal,TgtVol/CO79))</f>
        <v>0</v>
      </c>
      <c r="DK79" s="26" t="n">
        <f aca="false">IF(OR(AZ79=0,CP79="",CP79=0),0,AZ79*MIN(MaxScal,TgtVol/CP79))</f>
        <v>0</v>
      </c>
      <c r="DL79" s="26" t="n">
        <f aca="false">IF(OR(BA79=0,CQ79="",CQ79=0),0,BA79*MIN(MaxScal,TgtVol/CQ79))</f>
        <v>0</v>
      </c>
      <c r="DM79" s="26" t="n">
        <f aca="false">IF(OR(BB79=0,CR79="",CR79=0),0,BB79*MIN(MaxScal,TgtVol/CR79))</f>
        <v>0</v>
      </c>
      <c r="DN79" s="26" t="n">
        <f aca="false">IF(OR(BC79=0,CS79="",CS79=0),0,BC79*MIN(MaxScal,TgtVol/CS79))</f>
        <v>0</v>
      </c>
      <c r="DO79" s="26" t="n">
        <f aca="false">IF(OR(BD79=0,CT79="",CT79=0),0,BD79*MIN(MaxScal,TgtVol/CT79))</f>
        <v>0.106666230960998</v>
      </c>
      <c r="DP79" s="26" t="n">
        <f aca="false">IF(OR(BE79=0,CU79="",CU79=0),0,BE79*MIN(MaxScal,TgtVol/CU79))</f>
        <v>0</v>
      </c>
      <c r="DQ79" s="26" t="n">
        <f aca="false">IF(OR(BF79=0,CV79="",CV79=0),0,BF79*MIN(MaxScal,TgtVol/CV79))</f>
        <v>0</v>
      </c>
      <c r="DR79" s="26" t="n">
        <f aca="false">IF(OR(BG79=0,CW79="",CW79=0),0,BG79*MIN(MaxScal,TgtVol/CW79))</f>
        <v>0</v>
      </c>
      <c r="DS79" s="26" t="n">
        <f aca="false">IF(OR(BH79=0,CX79="",CX79=0),0,BH79*MIN(MaxScal,TgtVol/CX79))</f>
        <v>0</v>
      </c>
      <c r="DT79" s="26" t="n">
        <f aca="false">IF(OR(BI79=0,CY79="",CY79=0),0,BI79*MIN(MaxScal,TgtVol/CY79))</f>
        <v>0</v>
      </c>
      <c r="DU79" s="26" t="n">
        <f aca="false">IF(OR(BJ79=0,CZ79="",CZ79=0),0,BJ79*MIN(MaxScal,TgtVol/CZ79))</f>
        <v>0</v>
      </c>
      <c r="DV79" s="26" t="n">
        <f aca="false">IF(OR(BK79=0,DA79="",DA79=0),0,BK79*MIN(MaxScal,TgtVol/DA79))</f>
        <v>0</v>
      </c>
      <c r="DW79" s="26" t="n">
        <f aca="false">IF(OR(BL79=0,DB79="",DB79=0),0,BL79*MIN(MaxScal,TgtVol/DB79))</f>
        <v>0</v>
      </c>
      <c r="DX79" s="28" t="n">
        <f aca="false">IFERROR(DC78*BM79,"")</f>
        <v>0</v>
      </c>
      <c r="DY79" s="28" t="n">
        <f aca="false">IFERROR(DD78*BN79,"")</f>
        <v>-0</v>
      </c>
      <c r="DZ79" s="28" t="n">
        <f aca="false">IFERROR(DE78*BO79,"")</f>
        <v>0</v>
      </c>
      <c r="EA79" s="28" t="n">
        <f aca="false">IFERROR(DF78*BP79,"")</f>
        <v>0.00321662043808693</v>
      </c>
      <c r="EB79" s="28" t="n">
        <f aca="false">IFERROR(DG78*BQ79,"")</f>
        <v>0</v>
      </c>
      <c r="EC79" s="28" t="n">
        <f aca="false">IFERROR(DH78*BR79,"")</f>
        <v>0</v>
      </c>
      <c r="ED79" s="28" t="n">
        <f aca="false">IFERROR(DI78*BS79,"")</f>
        <v>-0</v>
      </c>
      <c r="EE79" s="28" t="n">
        <f aca="false">IFERROR(DJ78*BT79,"")</f>
        <v>-0</v>
      </c>
      <c r="EF79" s="28" t="n">
        <f aca="false">IFERROR(DK78*BU79,"")</f>
        <v>-0</v>
      </c>
      <c r="EG79" s="28" t="n">
        <f aca="false">IFERROR(DL78*BV79,"")</f>
        <v>0</v>
      </c>
      <c r="EH79" s="28" t="n">
        <f aca="false">IFERROR(DM78*BW79,"")</f>
        <v>0</v>
      </c>
      <c r="EI79" s="28" t="n">
        <f aca="false">IFERROR(DN78*BX79,"")</f>
        <v>-0</v>
      </c>
      <c r="EJ79" s="28" t="n">
        <f aca="false">IFERROR(DO78*BY79,"")</f>
        <v>-0</v>
      </c>
      <c r="EK79" s="28" t="n">
        <f aca="false">IFERROR(DP78*BZ79,"")</f>
        <v>-0</v>
      </c>
      <c r="EL79" s="28" t="n">
        <f aca="false">IFERROR(DQ78*CA79,"")</f>
        <v>-0</v>
      </c>
      <c r="EM79" s="28" t="n">
        <f aca="false">IFERROR(DR78*CB79,"")</f>
        <v>0</v>
      </c>
      <c r="EN79" s="28" t="n">
        <f aca="false">IFERROR(DS78*CC79,"")</f>
        <v>0</v>
      </c>
      <c r="EO79" s="28" t="n">
        <f aca="false">IFERROR(DT78*CD79,"")</f>
        <v>-0</v>
      </c>
      <c r="EP79" s="28" t="n">
        <f aca="false">IFERROR(DU78*CE79,"")</f>
        <v>-0</v>
      </c>
      <c r="EQ79" s="28" t="n">
        <f aca="false">IFERROR(DV78*CF79,"")</f>
        <v>-0</v>
      </c>
      <c r="ER79" s="28" t="n">
        <f aca="false">IFERROR(DW78*CG79,"")</f>
        <v>0</v>
      </c>
      <c r="ES79" s="28" t="n">
        <f aca="false">IF(ROW()=4,"",SUM(DX79:ER79))</f>
        <v>0.00321662043808693</v>
      </c>
      <c r="ET79" s="29" t="n">
        <f aca="false">COUNTIF(AR79:BL79,"&gt;0")</f>
        <v>1</v>
      </c>
    </row>
    <row r="80" customFormat="false" ht="15" hidden="false" customHeight="false" outlineLevel="0" collapsed="false">
      <c r="A80" s="19" t="n">
        <v>40329</v>
      </c>
      <c r="B80" s="23" t="n">
        <f aca="false">ABS(EMFX_Data!X80-EMFX_Data!Y80)</f>
        <v>0.016846893813363</v>
      </c>
      <c r="C80" s="23" t="n">
        <f aca="false">ABS(EMFX_Data!X80-EMFX_Data!Z80)</f>
        <v>0.140814011878133</v>
      </c>
      <c r="D80" s="23" t="n">
        <f aca="false">ABS(EMFX_Data!X80-EMFX_Data!AA80)</f>
        <v>0.251405184398231</v>
      </c>
      <c r="E80" s="23" t="n">
        <f aca="false">ABS(EMFX_Data!X80-EMFX_Data!AB80)</f>
        <v>0.20007210223504</v>
      </c>
      <c r="F80" s="23" t="n">
        <f aca="false">ABS(EMFX_Data!X80-EMFX_Data!AC80)</f>
        <v>0.112231826013178</v>
      </c>
      <c r="G80" s="23" t="n">
        <f aca="false">ABS(EMFX_Data!X80-EMFX_Data!AD80)</f>
        <v>0.167959003709468</v>
      </c>
      <c r="H80" s="23" t="n">
        <f aca="false">ABS(EMFX_Data!Y80-EMFX_Data!Z80)</f>
        <v>0.157660905691496</v>
      </c>
      <c r="I80" s="23" t="n">
        <f aca="false">ABS(EMFX_Data!Y80-EMFX_Data!AA80)</f>
        <v>0.234558290584868</v>
      </c>
      <c r="J80" s="23" t="n">
        <f aca="false">ABS(EMFX_Data!Y80-EMFX_Data!AB80)</f>
        <v>0.183225208421677</v>
      </c>
      <c r="K80" s="23" t="n">
        <f aca="false">ABS(EMFX_Data!Y80-EMFX_Data!AC80)</f>
        <v>0.129078719826541</v>
      </c>
      <c r="L80" s="23" t="n">
        <f aca="false">ABS(EMFX_Data!Y80-EMFX_Data!AD80)</f>
        <v>0.151112109896105</v>
      </c>
      <c r="M80" s="23" t="n">
        <f aca="false">ABS(EMFX_Data!Z80-EMFX_Data!AA80)</f>
        <v>0.392219196276364</v>
      </c>
      <c r="N80" s="23" t="n">
        <f aca="false">ABS(EMFX_Data!Z80-EMFX_Data!AB80)</f>
        <v>0.340886114113173</v>
      </c>
      <c r="O80" s="23" t="n">
        <f aca="false">ABS(EMFX_Data!Z80-EMFX_Data!AC80)</f>
        <v>0.0285821858649546</v>
      </c>
      <c r="P80" s="23" t="n">
        <f aca="false">ABS(EMFX_Data!Z80-EMFX_Data!AD80)</f>
        <v>0.308773015587601</v>
      </c>
      <c r="Q80" s="23" t="n">
        <f aca="false">ABS(EMFX_Data!AA80-EMFX_Data!AB80)</f>
        <v>0.0513330821631905</v>
      </c>
      <c r="R80" s="23" t="n">
        <f aca="false">ABS(EMFX_Data!AA80-EMFX_Data!AC80)</f>
        <v>0.363637010411409</v>
      </c>
      <c r="S80" s="23" t="n">
        <f aca="false">ABS(EMFX_Data!AA80-EMFX_Data!AD80)</f>
        <v>0.083446180688763</v>
      </c>
      <c r="T80" s="23" t="n">
        <f aca="false">ABS(EMFX_Data!AB80-EMFX_Data!AC80)</f>
        <v>0.312303928248219</v>
      </c>
      <c r="U80" s="23" t="n">
        <f aca="false">ABS(EMFX_Data!AB80-EMFX_Data!AD80)</f>
        <v>0.0321130985255724</v>
      </c>
      <c r="V80" s="23" t="n">
        <f aca="false">ABS(EMFX_Data!AC80-EMFX_Data!AD80)</f>
        <v>0.280190829722646</v>
      </c>
      <c r="W80" s="26" t="n">
        <f aca="false">IF(ROW()&lt;4+MinObs-1,"",IFERROR((B80-AVERAGE(B$4:B80))/STDEV(B$4:B80),""))</f>
        <v>-1.00623743818654</v>
      </c>
      <c r="X80" s="26" t="n">
        <f aca="false">IF(ROW()&lt;4+MinObs-1,"",IFERROR((C80-AVERAGE(C$4:C80))/STDEV(C$4:C80),""))</f>
        <v>1.59358821830669</v>
      </c>
      <c r="Y80" s="26" t="n">
        <f aca="false">IF(ROW()&lt;4+MinObs-1,"",IFERROR((D80-AVERAGE(D$4:D80))/STDEV(D$4:D80),""))</f>
        <v>1.43462173490642</v>
      </c>
      <c r="Z80" s="26" t="n">
        <f aca="false">IF(ROW()&lt;4+MinObs-1,"",IFERROR((E80-AVERAGE(E$4:E80))/STDEV(E$4:E80),""))</f>
        <v>1.84728666717964</v>
      </c>
      <c r="AA80" s="26" t="n">
        <f aca="false">IF(ROW()&lt;4+MinObs-1,"",IFERROR((F80-AVERAGE(F$4:F80))/STDEV(F$4:F80),""))</f>
        <v>2.14725203998528</v>
      </c>
      <c r="AB80" s="26" t="n">
        <f aca="false">IF(ROW()&lt;4+MinObs-1,"",IFERROR((G80-AVERAGE(G$4:G80))/STDEV(G$4:G80),""))</f>
        <v>0.0536508366144534</v>
      </c>
      <c r="AC80" s="26" t="n">
        <f aca="false">IF(ROW()&lt;4+MinObs-1,"",IFERROR((H80-AVERAGE(H$4:H80))/STDEV(H$4:H80),""))</f>
        <v>0.0674861856554328</v>
      </c>
      <c r="AD80" s="26" t="n">
        <f aca="false">IF(ROW()&lt;4+MinObs-1,"",IFERROR((I80-AVERAGE(I$4:I80))/STDEV(I$4:I80),""))</f>
        <v>1.69046523886524</v>
      </c>
      <c r="AE80" s="26" t="n">
        <f aca="false">IF(ROW()&lt;4+MinObs-1,"",IFERROR((J80-AVERAGE(J$4:J80))/STDEV(J$4:J80),""))</f>
        <v>0.969339388765103</v>
      </c>
      <c r="AF80" s="26" t="n">
        <f aca="false">IF(ROW()&lt;4+MinObs-1,"",IFERROR((K80-AVERAGE(K$4:K80))/STDEV(K$4:K80),""))</f>
        <v>0.0758313896957851</v>
      </c>
      <c r="AG80" s="26" t="n">
        <f aca="false">IF(ROW()&lt;4+MinObs-1,"",IFERROR((L80-AVERAGE(L$4:L80))/STDEV(L$4:L80),""))</f>
        <v>0.0241571179090863</v>
      </c>
      <c r="AH80" s="26" t="n">
        <f aca="false">IF(ROW()&lt;4+MinObs-1,"",IFERROR((M80-AVERAGE(M$4:M80))/STDEV(M$4:M80),""))</f>
        <v>2.38409968434129</v>
      </c>
      <c r="AI80" s="26" t="n">
        <f aca="false">IF(ROW()&lt;4+MinObs-1,"",IFERROR((N80-AVERAGE(N$4:N80))/STDEV(N$4:N80),""))</f>
        <v>2.69420046287602</v>
      </c>
      <c r="AJ80" s="26" t="n">
        <f aca="false">IF(ROW()&lt;4+MinObs-1,"",IFERROR((O80-AVERAGE(O$4:O80))/STDEV(O$4:O80),""))</f>
        <v>-0.737876591556397</v>
      </c>
      <c r="AK80" s="26" t="n">
        <f aca="false">IF(ROW()&lt;4+MinObs-1,"",IFERROR((P80-AVERAGE(P$4:P80))/STDEV(P$4:P80),""))</f>
        <v>0.284360445213082</v>
      </c>
      <c r="AL80" s="26" t="n">
        <f aca="false">IF(ROW()&lt;4+MinObs-1,"",IFERROR((Q80-AVERAGE(Q$4:Q80))/STDEV(Q$4:Q80),""))</f>
        <v>-0.433347514268098</v>
      </c>
      <c r="AM80" s="26" t="n">
        <f aca="false">IF(ROW()&lt;4+MinObs-1,"",IFERROR((R80-AVERAGE(R$4:R80))/STDEV(R$4:R80),""))</f>
        <v>2.41558922638566</v>
      </c>
      <c r="AN80" s="26" t="n">
        <f aca="false">IF(ROW()&lt;4+MinObs-1,"",IFERROR((S80-AVERAGE(S$4:S80))/STDEV(S$4:S80),""))</f>
        <v>-0.131062155117506</v>
      </c>
      <c r="AO80" s="26" t="n">
        <f aca="false">IF(ROW()&lt;4+MinObs-1,"",IFERROR((T80-AVERAGE(T$4:T80))/STDEV(T$4:T80),""))</f>
        <v>3.10827475084134</v>
      </c>
      <c r="AP80" s="26" t="n">
        <f aca="false">IF(ROW()&lt;4+MinObs-1,"",IFERROR((U80-AVERAGE(U$4:U80))/STDEV(U$4:U80),""))</f>
        <v>-0.218939245449827</v>
      </c>
      <c r="AQ80" s="26" t="n">
        <f aca="false">IF(ROW()&lt;4+MinObs-1,"",IFERROR((V80-AVERAGE(V$4:V80))/STDEV(V$4:V80),""))</f>
        <v>0.295793066386437</v>
      </c>
      <c r="AR80" s="26" t="n">
        <f aca="false">IF(W80="",0,IF(W80&gt;=z4,w4,IF(W80&gt;=z3,w3,IF(W80&gt;=zEntry,w2,IF(AND(W80&gt;=ExitZ,AR79&gt;0),w2,0)))))</f>
        <v>0</v>
      </c>
      <c r="AS80" s="26" t="n">
        <f aca="false">IF(X80="",0,IF(X80&gt;=z4,w4,IF(X80&gt;=z3,w3,IF(X80&gt;=zEntry,w2,IF(AND(X80&gt;=ExitZ,AS79&gt;0),w2,0)))))</f>
        <v>0</v>
      </c>
      <c r="AT80" s="26" t="n">
        <f aca="false">IF(Y80="",0,IF(Y80&gt;=z4,w4,IF(Y80&gt;=z3,w3,IF(Y80&gt;=zEntry,w2,IF(AND(Y80&gt;=ExitZ,AT79&gt;0),w2,0)))))</f>
        <v>0</v>
      </c>
      <c r="AU80" s="26" t="n">
        <f aca="false">IF(Z80="",0,IF(Z80&gt;=z4,w4,IF(Z80&gt;=z3,w3,IF(Z80&gt;=zEntry,w2,IF(AND(Z80&gt;=ExitZ,AU79&gt;0),w2,0)))))</f>
        <v>0</v>
      </c>
      <c r="AV80" s="26" t="n">
        <f aca="false">IF(AA80="",0,IF(AA80&gt;=z4,w4,IF(AA80&gt;=z3,w3,IF(AA80&gt;=zEntry,w2,IF(AND(AA80&gt;=ExitZ,AV79&gt;0),w2,0)))))</f>
        <v>1</v>
      </c>
      <c r="AW80" s="26" t="n">
        <f aca="false">IF(AB80="",0,IF(AB80&gt;=z4,w4,IF(AB80&gt;=z3,w3,IF(AB80&gt;=zEntry,w2,IF(AND(AB80&gt;=ExitZ,AW79&gt;0),w2,0)))))</f>
        <v>0</v>
      </c>
      <c r="AX80" s="26" t="n">
        <f aca="false">IF(AC80="",0,IF(AC80&gt;=z4,w4,IF(AC80&gt;=z3,w3,IF(AC80&gt;=zEntry,w2,IF(AND(AC80&gt;=ExitZ,AX79&gt;0),w2,0)))))</f>
        <v>0</v>
      </c>
      <c r="AY80" s="26" t="n">
        <f aca="false">IF(AD80="",0,IF(AD80&gt;=z4,w4,IF(AD80&gt;=z3,w3,IF(AD80&gt;=zEntry,w2,IF(AND(AD80&gt;=ExitZ,AY79&gt;0),w2,0)))))</f>
        <v>0</v>
      </c>
      <c r="AZ80" s="26" t="n">
        <f aca="false">IF(AE80="",0,IF(AE80&gt;=z4,w4,IF(AE80&gt;=z3,w3,IF(AE80&gt;=zEntry,w2,IF(AND(AE80&gt;=ExitZ,AZ79&gt;0),w2,0)))))</f>
        <v>0</v>
      </c>
      <c r="BA80" s="26" t="n">
        <f aca="false">IF(AF80="",0,IF(AF80&gt;=z4,w4,IF(AF80&gt;=z3,w3,IF(AF80&gt;=zEntry,w2,IF(AND(AF80&gt;=ExitZ,BA79&gt;0),w2,0)))))</f>
        <v>0</v>
      </c>
      <c r="BB80" s="26" t="n">
        <f aca="false">IF(AG80="",0,IF(AG80&gt;=z4,w4,IF(AG80&gt;=z3,w3,IF(AG80&gt;=zEntry,w2,IF(AND(AG80&gt;=ExitZ,BB79&gt;0),w2,0)))))</f>
        <v>0</v>
      </c>
      <c r="BC80" s="26" t="n">
        <f aca="false">IF(AH80="",0,IF(AH80&gt;=z4,w4,IF(AH80&gt;=z3,w3,IF(AH80&gt;=zEntry,w2,IF(AND(AH80&gt;=ExitZ,BC79&gt;0),w2,0)))))</f>
        <v>1</v>
      </c>
      <c r="BD80" s="26" t="n">
        <f aca="false">IF(AI80="",0,IF(AI80&gt;=z4,w4,IF(AI80&gt;=z3,w3,IF(AI80&gt;=zEntry,w2,IF(AND(AI80&gt;=ExitZ,BD79&gt;0),w2,0)))))</f>
        <v>1</v>
      </c>
      <c r="BE80" s="26" t="n">
        <f aca="false">IF(AJ80="",0,IF(AJ80&gt;=z4,w4,IF(AJ80&gt;=z3,w3,IF(AJ80&gt;=zEntry,w2,IF(AND(AJ80&gt;=ExitZ,BE79&gt;0),w2,0)))))</f>
        <v>0</v>
      </c>
      <c r="BF80" s="26" t="n">
        <f aca="false">IF(AK80="",0,IF(AK80&gt;=z4,w4,IF(AK80&gt;=z3,w3,IF(AK80&gt;=zEntry,w2,IF(AND(AK80&gt;=ExitZ,BF79&gt;0),w2,0)))))</f>
        <v>0</v>
      </c>
      <c r="BG80" s="26" t="n">
        <f aca="false">IF(AL80="",0,IF(AL80&gt;=z4,w4,IF(AL80&gt;=z3,w3,IF(AL80&gt;=zEntry,w2,IF(AND(AL80&gt;=ExitZ,BG79&gt;0),w2,0)))))</f>
        <v>0</v>
      </c>
      <c r="BH80" s="26" t="n">
        <f aca="false">IF(AM80="",0,IF(AM80&gt;=z4,w4,IF(AM80&gt;=z3,w3,IF(AM80&gt;=zEntry,w2,IF(AND(AM80&gt;=ExitZ,BH79&gt;0),w2,0)))))</f>
        <v>1</v>
      </c>
      <c r="BI80" s="26" t="n">
        <f aca="false">IF(AN80="",0,IF(AN80&gt;=z4,w4,IF(AN80&gt;=z3,w3,IF(AN80&gt;=zEntry,w2,IF(AND(AN80&gt;=ExitZ,BI79&gt;0),w2,0)))))</f>
        <v>0</v>
      </c>
      <c r="BJ80" s="26" t="n">
        <f aca="false">IF(AO80="",0,IF(AO80&gt;=z4,w4,IF(AO80&gt;=z3,w3,IF(AO80&gt;=zEntry,w2,IF(AND(AO80&gt;=ExitZ,BJ79&gt;0),w2,0)))))</f>
        <v>1.5</v>
      </c>
      <c r="BK80" s="26" t="n">
        <f aca="false">IF(AP80="",0,IF(AP80&gt;=z4,w4,IF(AP80&gt;=z3,w3,IF(AP80&gt;=zEntry,w2,IF(AND(AP80&gt;=ExitZ,BK79&gt;0),w2,0)))))</f>
        <v>0</v>
      </c>
      <c r="BL80" s="26" t="n">
        <f aca="false">IF(AQ80="",0,IF(AQ80&gt;=z4,w4,IF(AQ80&gt;=z3,w3,IF(AQ80&gt;=zEntry,w2,IF(AND(AQ80&gt;=ExitZ,BL79&gt;0),w2,0)))))</f>
        <v>0</v>
      </c>
      <c r="BM80" s="23" t="n">
        <f aca="false">IF(EMFX_Data!X79&gt;=EMFX_Data!Y79,EMFX_Data!AE80-EMFX_Data!AF80,EMFX_Data!AF80-EMFX_Data!AE80)</f>
        <v>-0.00489350022961882</v>
      </c>
      <c r="BN80" s="23" t="n">
        <f aca="false">IF(EMFX_Data!X79&gt;=EMFX_Data!Z79,EMFX_Data!AE80-EMFX_Data!AG80,EMFX_Data!AG80-EMFX_Data!AE80)</f>
        <v>-0.0299255962525296</v>
      </c>
      <c r="BO80" s="23" t="n">
        <f aca="false">IF(EMFX_Data!X79&gt;=EMFX_Data!AA79,EMFX_Data!AE80-EMFX_Data!AH80,EMFX_Data!AH80-EMFX_Data!AE80)</f>
        <v>-0.047066053181338</v>
      </c>
      <c r="BP80" s="23" t="n">
        <f aca="false">IF(EMFX_Data!X79&gt;=EMFX_Data!AB79,EMFX_Data!AE80-EMFX_Data!AI80,EMFX_Data!AI80-EMFX_Data!AE80)</f>
        <v>-0.0167701240183221</v>
      </c>
      <c r="BQ80" s="23" t="n">
        <f aca="false">IF(EMFX_Data!X79&gt;=EMFX_Data!AC79,EMFX_Data!AE80-EMFX_Data!AJ80,EMFX_Data!AJ80-EMFX_Data!AE80)</f>
        <v>-0.0806943216353073</v>
      </c>
      <c r="BR80" s="23" t="n">
        <f aca="false">IF(EMFX_Data!X79&gt;=EMFX_Data!AD79,EMFX_Data!AE80-EMFX_Data!AK80,EMFX_Data!AK80-EMFX_Data!AE80)</f>
        <v>-0.0190689399768994</v>
      </c>
      <c r="BS80" s="23" t="n">
        <f aca="false">IF(EMFX_Data!Y79&gt;=EMFX_Data!Z79,EMFX_Data!AF80-EMFX_Data!AG80,EMFX_Data!AG80-EMFX_Data!AF80)</f>
        <v>-0.0348190964821484</v>
      </c>
      <c r="BT80" s="23" t="n">
        <f aca="false">IF(EMFX_Data!Y79&gt;=EMFX_Data!AA79,EMFX_Data!AF80-EMFX_Data!AH80,EMFX_Data!AH80-EMFX_Data!AF80)</f>
        <v>-0.0421725529517192</v>
      </c>
      <c r="BU80" s="23" t="n">
        <f aca="false">IF(EMFX_Data!Y79&gt;=EMFX_Data!AB79,EMFX_Data!AF80-EMFX_Data!AI80,EMFX_Data!AI80-EMFX_Data!AF80)</f>
        <v>-0.0118766237887033</v>
      </c>
      <c r="BV80" s="23" t="n">
        <f aca="false">IF(EMFX_Data!Y79&gt;=EMFX_Data!AC79,EMFX_Data!AF80-EMFX_Data!AJ80,EMFX_Data!AJ80-EMFX_Data!AF80)</f>
        <v>-0.0855878218649262</v>
      </c>
      <c r="BW80" s="23" t="n">
        <f aca="false">IF(EMFX_Data!Y79&gt;=EMFX_Data!AD79,EMFX_Data!AF80-EMFX_Data!AK80,EMFX_Data!AK80-EMFX_Data!AF80)</f>
        <v>-0.0141754397472806</v>
      </c>
      <c r="BX80" s="23" t="n">
        <f aca="false">IF(EMFX_Data!Z79&gt;=EMFX_Data!AA79,EMFX_Data!AG80-EMFX_Data!AH80,EMFX_Data!AH80-EMFX_Data!AG80)</f>
        <v>-0.0769916494338676</v>
      </c>
      <c r="BY80" s="23" t="n">
        <f aca="false">IF(EMFX_Data!Z79&gt;=EMFX_Data!AB79,EMFX_Data!AG80-EMFX_Data!AI80,EMFX_Data!AI80-EMFX_Data!AG80)</f>
        <v>-0.0466957202708517</v>
      </c>
      <c r="BZ80" s="23" t="n">
        <f aca="false">IF(EMFX_Data!Z79&gt;=EMFX_Data!AC79,EMFX_Data!AG80-EMFX_Data!AJ80,EMFX_Data!AJ80-EMFX_Data!AG80)</f>
        <v>0.0507687253827778</v>
      </c>
      <c r="CA80" s="23" t="n">
        <f aca="false">IF(EMFX_Data!Z79&gt;=EMFX_Data!AD79,EMFX_Data!AG80-EMFX_Data!AK80,EMFX_Data!AK80-EMFX_Data!AG80)</f>
        <v>-0.048994536229429</v>
      </c>
      <c r="CB80" s="23" t="n">
        <f aca="false">IF(EMFX_Data!AA79&gt;=EMFX_Data!AB79,EMFX_Data!AH80-EMFX_Data!AI80,EMFX_Data!AI80-EMFX_Data!AH80)</f>
        <v>-0.0302959291630159</v>
      </c>
      <c r="CC80" s="23" t="n">
        <f aca="false">IF(EMFX_Data!AA79&gt;=EMFX_Data!AC79,EMFX_Data!AH80-EMFX_Data!AJ80,EMFX_Data!AJ80-EMFX_Data!AH80)</f>
        <v>-0.127760374816645</v>
      </c>
      <c r="CD80" s="23" t="n">
        <f aca="false">IF(EMFX_Data!AA79&gt;=EMFX_Data!AD79,EMFX_Data!AH80-EMFX_Data!AK80,EMFX_Data!AK80-EMFX_Data!AH80)</f>
        <v>-0.0279971132044386</v>
      </c>
      <c r="CE80" s="23" t="n">
        <f aca="false">IF(EMFX_Data!AB79&gt;=EMFX_Data!AC79,EMFX_Data!AI80-EMFX_Data!AJ80,EMFX_Data!AJ80-EMFX_Data!AI80)</f>
        <v>-0.0974644456536294</v>
      </c>
      <c r="CF80" s="23" t="n">
        <f aca="false">IF(EMFX_Data!AB79&gt;=EMFX_Data!AD79,EMFX_Data!AI80-EMFX_Data!AK80,EMFX_Data!AK80-EMFX_Data!AI80)</f>
        <v>0.00229881595857731</v>
      </c>
      <c r="CG80" s="23" t="n">
        <f aca="false">IF(EMFX_Data!AC79&gt;=EMFX_Data!AD79,EMFX_Data!AJ80-EMFX_Data!AK80,EMFX_Data!AK80-EMFX_Data!AJ80)</f>
        <v>-0.0997632616122067</v>
      </c>
      <c r="CH80" s="27" t="n">
        <f aca="false">IF(ROW()&lt;4+VolLB,"",STDEV(INDEX($BM:$BM,ROW()-VolLB+1):INDEX($BM:$BM,ROW()))*SQRT(12))</f>
        <v>0.169093852588307</v>
      </c>
      <c r="CI80" s="27" t="n">
        <f aca="false">IF(ROW()&lt;4+VolLB,"",STDEV(INDEX($BN:$BN,ROW()-VolLB+1):INDEX($BN:$BN,ROW()))*SQRT(12))</f>
        <v>0.142400903162961</v>
      </c>
      <c r="CJ80" s="27" t="n">
        <f aca="false">IF(ROW()&lt;4+VolLB,"",STDEV(INDEX($BO:$BO,ROW()-VolLB+1):INDEX($BO:$BO,ROW()))*SQRT(12))</f>
        <v>0.169062048030616</v>
      </c>
      <c r="CK80" s="27" t="n">
        <f aca="false">IF(ROW()&lt;4+VolLB,"",STDEV(INDEX($BP:$BP,ROW()-VolLB+1):INDEX($BP:$BP,ROW()))*SQRT(12))</f>
        <v>0.193741260437174</v>
      </c>
      <c r="CL80" s="27" t="n">
        <f aca="false">IF(ROW()&lt;4+VolLB,"",STDEV(INDEX($BQ:$BQ,ROW()-VolLB+1):INDEX($BQ:$BQ,ROW()))*SQRT(12))</f>
        <v>0.141624911076978</v>
      </c>
      <c r="CM80" s="27" t="n">
        <f aca="false">IF(ROW()&lt;4+VolLB,"",STDEV(INDEX($BR:$BR,ROW()-VolLB+1):INDEX($BR:$BR,ROW()))*SQRT(12))</f>
        <v>0.155299777390583</v>
      </c>
      <c r="CN80" s="27" t="n">
        <f aca="false">IF(ROW()&lt;4+VolLB,"",STDEV(INDEX($BS:$BS,ROW()-VolLB+1):INDEX($BS:$BS,ROW()))*SQRT(12))</f>
        <v>0.163699252992441</v>
      </c>
      <c r="CO80" s="27" t="n">
        <f aca="false">IF(ROW()&lt;4+VolLB,"",STDEV(INDEX($BT:$BT,ROW()-VolLB+1):INDEX($BT:$BT,ROW()))*SQRT(12))</f>
        <v>0.168038118237706</v>
      </c>
      <c r="CP80" s="27" t="n">
        <f aca="false">IF(ROW()&lt;4+VolLB,"",STDEV(INDEX($BU:$BU,ROW()-VolLB+1):INDEX($BU:$BU,ROW()))*SQRT(12))</f>
        <v>0.212836971865634</v>
      </c>
      <c r="CQ80" s="27" t="n">
        <f aca="false">IF(ROW()&lt;4+VolLB,"",STDEV(INDEX($BV:$BV,ROW()-VolLB+1):INDEX($BV:$BV,ROW()))*SQRT(12))</f>
        <v>0.186557579228104</v>
      </c>
      <c r="CR80" s="27" t="n">
        <f aca="false">IF(ROW()&lt;4+VolLB,"",STDEV(INDEX($BW:$BW,ROW()-VolLB+1):INDEX($BW:$BW,ROW()))*SQRT(12))</f>
        <v>0.161072949069663</v>
      </c>
      <c r="CS80" s="27" t="n">
        <f aca="false">IF(ROW()&lt;4+VolLB,"",STDEV(INDEX($BX:$BX,ROW()-VolLB+1):INDEX($BX:$BX,ROW()))*SQRT(12))</f>
        <v>0.184752559646785</v>
      </c>
      <c r="CT80" s="27" t="n">
        <f aca="false">IF(ROW()&lt;4+VolLB,"",STDEV(INDEX($BY:$BY,ROW()-VolLB+1):INDEX($BY:$BY,ROW()))*SQRT(12))</f>
        <v>0.187052402446375</v>
      </c>
      <c r="CU80" s="27" t="n">
        <f aca="false">IF(ROW()&lt;4+VolLB,"",STDEV(INDEX($BZ:$BZ,ROW()-VolLB+1):INDEX($BZ:$BZ,ROW()))*SQRT(12))</f>
        <v>0.174744108714821</v>
      </c>
      <c r="CV80" s="27" t="n">
        <f aca="false">IF(ROW()&lt;4+VolLB,"",STDEV(INDEX($CA:$CA,ROW()-VolLB+1):INDEX($CA:$CA,ROW()))*SQRT(12))</f>
        <v>0.138852730260001</v>
      </c>
      <c r="CW80" s="27" t="n">
        <f aca="false">IF(ROW()&lt;4+VolLB,"",STDEV(INDEX($CB:$CB,ROW()-VolLB+1):INDEX($CB:$CB,ROW()))*SQRT(12))</f>
        <v>0.195850926404726</v>
      </c>
      <c r="CX80" s="27" t="n">
        <f aca="false">IF(ROW()&lt;4+VolLB,"",STDEV(INDEX($CC:$CC,ROW()-VolLB+1):INDEX($CC:$CC,ROW()))*SQRT(12))</f>
        <v>0.20672918577488</v>
      </c>
      <c r="CY80" s="27" t="n">
        <f aca="false">IF(ROW()&lt;4+VolLB,"",STDEV(INDEX($CD:$CD,ROW()-VolLB+1):INDEX($CD:$CD,ROW()))*SQRT(12))</f>
        <v>0.188503732360246</v>
      </c>
      <c r="CZ80" s="27" t="n">
        <f aca="false">IF(ROW()&lt;4+VolLB,"",STDEV(INDEX($CE:$CE,ROW()-VolLB+1):INDEX($CE:$CE,ROW()))*SQRT(12))</f>
        <v>0.1833271540229</v>
      </c>
      <c r="DA80" s="27" t="n">
        <f aca="false">IF(ROW()&lt;4+VolLB,"",STDEV(INDEX($CF:$CF,ROW()-VolLB+1):INDEX($CF:$CF,ROW()))*SQRT(12))</f>
        <v>0.162743310368539</v>
      </c>
      <c r="DB80" s="27" t="n">
        <f aca="false">IF(ROW()&lt;4+VolLB,"",STDEV(INDEX($CG:$CG,ROW()-VolLB+1):INDEX($CG:$CG,ROW()))*SQRT(12))</f>
        <v>0.137383592933029</v>
      </c>
      <c r="DC80" s="26" t="n">
        <f aca="false">IF(OR(AR80=0,CH80="",CH80=0),0,AR80*MIN(MaxScal,TgtVol/CH80))</f>
        <v>0</v>
      </c>
      <c r="DD80" s="26" t="n">
        <f aca="false">IF(OR(AS80=0,CI80="",CI80=0),0,AS80*MIN(MaxScal,TgtVol/CI80))</f>
        <v>0</v>
      </c>
      <c r="DE80" s="26" t="n">
        <f aca="false">IF(OR(AT80=0,CJ80="",CJ80=0),0,AT80*MIN(MaxScal,TgtVol/CJ80))</f>
        <v>0</v>
      </c>
      <c r="DF80" s="26" t="n">
        <f aca="false">IF(OR(AU80=0,CK80="",CK80=0),0,AU80*MIN(MaxScal,TgtVol/CK80))</f>
        <v>0</v>
      </c>
      <c r="DG80" s="26" t="n">
        <f aca="false">IF(OR(AV80=0,CL80="",CL80=0),0,AV80*MIN(MaxScal,TgtVol/CL80))</f>
        <v>0.14121809396321</v>
      </c>
      <c r="DH80" s="26" t="n">
        <f aca="false">IF(OR(AW80=0,CM80="",CM80=0),0,AW80*MIN(MaxScal,TgtVol/CM80))</f>
        <v>0</v>
      </c>
      <c r="DI80" s="26" t="n">
        <f aca="false">IF(OR(AX80=0,CN80="",CN80=0),0,AX80*MIN(MaxScal,TgtVol/CN80))</f>
        <v>0</v>
      </c>
      <c r="DJ80" s="26" t="n">
        <f aca="false">IF(OR(AY80=0,CO80="",CO80=0),0,AY80*MIN(MaxScal,TgtVol/CO80))</f>
        <v>0</v>
      </c>
      <c r="DK80" s="26" t="n">
        <f aca="false">IF(OR(AZ80=0,CP80="",CP80=0),0,AZ80*MIN(MaxScal,TgtVol/CP80))</f>
        <v>0</v>
      </c>
      <c r="DL80" s="26" t="n">
        <f aca="false">IF(OR(BA80=0,CQ80="",CQ80=0),0,BA80*MIN(MaxScal,TgtVol/CQ80))</f>
        <v>0</v>
      </c>
      <c r="DM80" s="26" t="n">
        <f aca="false">IF(OR(BB80=0,CR80="",CR80=0),0,BB80*MIN(MaxScal,TgtVol/CR80))</f>
        <v>0</v>
      </c>
      <c r="DN80" s="26" t="n">
        <f aca="false">IF(OR(BC80=0,CS80="",CS80=0),0,BC80*MIN(MaxScal,TgtVol/CS80))</f>
        <v>0.108252898028783</v>
      </c>
      <c r="DO80" s="26" t="n">
        <f aca="false">IF(OR(BD80=0,CT80="",CT80=0),0,BD80*MIN(MaxScal,TgtVol/CT80))</f>
        <v>0.106921909253391</v>
      </c>
      <c r="DP80" s="26" t="n">
        <f aca="false">IF(OR(BE80=0,CU80="",CU80=0),0,BE80*MIN(MaxScal,TgtVol/CU80))</f>
        <v>0</v>
      </c>
      <c r="DQ80" s="26" t="n">
        <f aca="false">IF(OR(BF80=0,CV80="",CV80=0),0,BF80*MIN(MaxScal,TgtVol/CV80))</f>
        <v>0</v>
      </c>
      <c r="DR80" s="26" t="n">
        <f aca="false">IF(OR(BG80=0,CW80="",CW80=0),0,BG80*MIN(MaxScal,TgtVol/CW80))</f>
        <v>0</v>
      </c>
      <c r="DS80" s="26" t="n">
        <f aca="false">IF(OR(BH80=0,CX80="",CX80=0),0,BH80*MIN(MaxScal,TgtVol/CX80))</f>
        <v>0.0967449270650116</v>
      </c>
      <c r="DT80" s="26" t="n">
        <f aca="false">IF(OR(BI80=0,CY80="",CY80=0),0,BI80*MIN(MaxScal,TgtVol/CY80))</f>
        <v>0</v>
      </c>
      <c r="DU80" s="26" t="n">
        <f aca="false">IF(OR(BJ80=0,CZ80="",CZ80=0),0,BJ80*MIN(MaxScal,TgtVol/CZ80))</f>
        <v>0.163641879239846</v>
      </c>
      <c r="DV80" s="26" t="n">
        <f aca="false">IF(OR(BK80=0,DA80="",DA80=0),0,BK80*MIN(MaxScal,TgtVol/DA80))</f>
        <v>0</v>
      </c>
      <c r="DW80" s="26" t="n">
        <f aca="false">IF(OR(BL80=0,DB80="",DB80=0),0,BL80*MIN(MaxScal,TgtVol/DB80))</f>
        <v>0</v>
      </c>
      <c r="DX80" s="28" t="n">
        <f aca="false">IFERROR(DC79*BM80,"")</f>
        <v>-0</v>
      </c>
      <c r="DY80" s="28" t="n">
        <f aca="false">IFERROR(DD79*BN80,"")</f>
        <v>-0</v>
      </c>
      <c r="DZ80" s="28" t="n">
        <f aca="false">IFERROR(DE79*BO80,"")</f>
        <v>-0</v>
      </c>
      <c r="EA80" s="28" t="n">
        <f aca="false">IFERROR(DF79*BP80,"")</f>
        <v>-0</v>
      </c>
      <c r="EB80" s="28" t="n">
        <f aca="false">IFERROR(DG79*BQ80,"")</f>
        <v>-0</v>
      </c>
      <c r="EC80" s="28" t="n">
        <f aca="false">IFERROR(DH79*BR80,"")</f>
        <v>-0</v>
      </c>
      <c r="ED80" s="28" t="n">
        <f aca="false">IFERROR(DI79*BS80,"")</f>
        <v>-0</v>
      </c>
      <c r="EE80" s="28" t="n">
        <f aca="false">IFERROR(DJ79*BT80,"")</f>
        <v>-0</v>
      </c>
      <c r="EF80" s="28" t="n">
        <f aca="false">IFERROR(DK79*BU80,"")</f>
        <v>-0</v>
      </c>
      <c r="EG80" s="28" t="n">
        <f aca="false">IFERROR(DL79*BV80,"")</f>
        <v>-0</v>
      </c>
      <c r="EH80" s="28" t="n">
        <f aca="false">IFERROR(DM79*BW80,"")</f>
        <v>-0</v>
      </c>
      <c r="EI80" s="28" t="n">
        <f aca="false">IFERROR(DN79*BX80,"")</f>
        <v>-0</v>
      </c>
      <c r="EJ80" s="28" t="n">
        <f aca="false">IFERROR(DO79*BY80,"")</f>
        <v>-0.00498085648330083</v>
      </c>
      <c r="EK80" s="28" t="n">
        <f aca="false">IFERROR(DP79*BZ80,"")</f>
        <v>0</v>
      </c>
      <c r="EL80" s="28" t="n">
        <f aca="false">IFERROR(DQ79*CA80,"")</f>
        <v>-0</v>
      </c>
      <c r="EM80" s="28" t="n">
        <f aca="false">IFERROR(DR79*CB80,"")</f>
        <v>-0</v>
      </c>
      <c r="EN80" s="28" t="n">
        <f aca="false">IFERROR(DS79*CC80,"")</f>
        <v>-0</v>
      </c>
      <c r="EO80" s="28" t="n">
        <f aca="false">IFERROR(DT79*CD80,"")</f>
        <v>-0</v>
      </c>
      <c r="EP80" s="28" t="n">
        <f aca="false">IFERROR(DU79*CE80,"")</f>
        <v>-0</v>
      </c>
      <c r="EQ80" s="28" t="n">
        <f aca="false">IFERROR(DV79*CF80,"")</f>
        <v>0</v>
      </c>
      <c r="ER80" s="28" t="n">
        <f aca="false">IFERROR(DW79*CG80,"")</f>
        <v>-0</v>
      </c>
      <c r="ES80" s="28" t="n">
        <f aca="false">IF(ROW()=4,"",SUM(DX80:ER80))</f>
        <v>-0.00498085648330083</v>
      </c>
      <c r="ET80" s="29" t="n">
        <f aca="false">COUNTIF(AR80:BL80,"&gt;0")</f>
        <v>5</v>
      </c>
    </row>
    <row r="81" customFormat="false" ht="15" hidden="false" customHeight="false" outlineLevel="0" collapsed="false">
      <c r="A81" s="19" t="n">
        <v>40359</v>
      </c>
      <c r="B81" s="23" t="n">
        <f aca="false">ABS(EMFX_Data!X81-EMFX_Data!Y81)</f>
        <v>0.0909948130625695</v>
      </c>
      <c r="C81" s="23" t="n">
        <f aca="false">ABS(EMFX_Data!X81-EMFX_Data!Z81)</f>
        <v>0.113628620331268</v>
      </c>
      <c r="D81" s="23" t="n">
        <f aca="false">ABS(EMFX_Data!X81-EMFX_Data!AA81)</f>
        <v>0.269958064253001</v>
      </c>
      <c r="E81" s="23" t="n">
        <f aca="false">ABS(EMFX_Data!X81-EMFX_Data!AB81)</f>
        <v>0.183612959266862</v>
      </c>
      <c r="F81" s="23" t="n">
        <f aca="false">ABS(EMFX_Data!X81-EMFX_Data!AC81)</f>
        <v>0.0538853583190164</v>
      </c>
      <c r="G81" s="23" t="n">
        <f aca="false">ABS(EMFX_Data!X81-EMFX_Data!AD81)</f>
        <v>0.196107028443809</v>
      </c>
      <c r="H81" s="23" t="n">
        <f aca="false">ABS(EMFX_Data!Y81-EMFX_Data!Z81)</f>
        <v>0.204623433393838</v>
      </c>
      <c r="I81" s="23" t="n">
        <f aca="false">ABS(EMFX_Data!Y81-EMFX_Data!AA81)</f>
        <v>0.178963251190432</v>
      </c>
      <c r="J81" s="23" t="n">
        <f aca="false">ABS(EMFX_Data!Y81-EMFX_Data!AB81)</f>
        <v>0.0926181462042921</v>
      </c>
      <c r="K81" s="23" t="n">
        <f aca="false">ABS(EMFX_Data!Y81-EMFX_Data!AC81)</f>
        <v>0.144880171381586</v>
      </c>
      <c r="L81" s="23" t="n">
        <f aca="false">ABS(EMFX_Data!Y81-EMFX_Data!AD81)</f>
        <v>0.105112215381239</v>
      </c>
      <c r="M81" s="23" t="n">
        <f aca="false">ABS(EMFX_Data!Z81-EMFX_Data!AA81)</f>
        <v>0.38358668458427</v>
      </c>
      <c r="N81" s="23" t="n">
        <f aca="false">ABS(EMFX_Data!Z81-EMFX_Data!AB81)</f>
        <v>0.29724157959813</v>
      </c>
      <c r="O81" s="23" t="n">
        <f aca="false">ABS(EMFX_Data!Z81-EMFX_Data!AC81)</f>
        <v>0.059743262012252</v>
      </c>
      <c r="P81" s="23" t="n">
        <f aca="false">ABS(EMFX_Data!Z81-EMFX_Data!AD81)</f>
        <v>0.309735648775077</v>
      </c>
      <c r="Q81" s="23" t="n">
        <f aca="false">ABS(EMFX_Data!AA81-EMFX_Data!AB81)</f>
        <v>0.0863451049861395</v>
      </c>
      <c r="R81" s="23" t="n">
        <f aca="false">ABS(EMFX_Data!AA81-EMFX_Data!AC81)</f>
        <v>0.323843422572018</v>
      </c>
      <c r="S81" s="23" t="n">
        <f aca="false">ABS(EMFX_Data!AA81-EMFX_Data!AD81)</f>
        <v>0.0738510358091924</v>
      </c>
      <c r="T81" s="23" t="n">
        <f aca="false">ABS(EMFX_Data!AB81-EMFX_Data!AC81)</f>
        <v>0.237498317585878</v>
      </c>
      <c r="U81" s="23" t="n">
        <f aca="false">ABS(EMFX_Data!AB81-EMFX_Data!AD81)</f>
        <v>0.0124940691769471</v>
      </c>
      <c r="V81" s="23" t="n">
        <f aca="false">ABS(EMFX_Data!AC81-EMFX_Data!AD81)</f>
        <v>0.249992386762825</v>
      </c>
      <c r="W81" s="26" t="n">
        <f aca="false">IF(ROW()&lt;4+MinObs-1,"",IFERROR((B81-AVERAGE(B$4:B81))/STDEV(B$4:B81),""))</f>
        <v>-0.252412749692003</v>
      </c>
      <c r="X81" s="26" t="n">
        <f aca="false">IF(ROW()&lt;4+MinObs-1,"",IFERROR((C81-AVERAGE(C$4:C81))/STDEV(C$4:C81),""))</f>
        <v>1.03125052129712</v>
      </c>
      <c r="Y81" s="26" t="n">
        <f aca="false">IF(ROW()&lt;4+MinObs-1,"",IFERROR((D81-AVERAGE(D$4:D81))/STDEV(D$4:D81),""))</f>
        <v>1.60251191540901</v>
      </c>
      <c r="Z81" s="26" t="n">
        <f aca="false">IF(ROW()&lt;4+MinObs-1,"",IFERROR((E81-AVERAGE(E$4:E81))/STDEV(E$4:E81),""))</f>
        <v>1.56187044701544</v>
      </c>
      <c r="AA81" s="26" t="n">
        <f aca="false">IF(ROW()&lt;4+MinObs-1,"",IFERROR((F81-AVERAGE(F$4:F81))/STDEV(F$4:F81),""))</f>
        <v>0.420439225785058</v>
      </c>
      <c r="AB81" s="26" t="n">
        <f aca="false">IF(ROW()&lt;4+MinObs-1,"",IFERROR((G81-AVERAGE(G$4:G81))/STDEV(G$4:G81),""))</f>
        <v>0.117124897505653</v>
      </c>
      <c r="AC81" s="26" t="n">
        <f aca="false">IF(ROW()&lt;4+MinObs-1,"",IFERROR((H81-AVERAGE(H$4:H81))/STDEV(H$4:H81),""))</f>
        <v>0.398679016936334</v>
      </c>
      <c r="AD81" s="26" t="n">
        <f aca="false">IF(ROW()&lt;4+MinObs-1,"",IFERROR((I81-AVERAGE(I$4:I81))/STDEV(I$4:I81),""))</f>
        <v>0.952416147466661</v>
      </c>
      <c r="AE81" s="26" t="n">
        <f aca="false">IF(ROW()&lt;4+MinObs-1,"",IFERROR((J81-AVERAGE(J$4:J81))/STDEV(J$4:J81),""))</f>
        <v>-0.124612529033017</v>
      </c>
      <c r="AF81" s="26" t="n">
        <f aca="false">IF(ROW()&lt;4+MinObs-1,"",IFERROR((K81-AVERAGE(K$4:K81))/STDEV(K$4:K81),""))</f>
        <v>0.263540615812085</v>
      </c>
      <c r="AG81" s="26" t="n">
        <f aca="false">IF(ROW()&lt;4+MinObs-1,"",IFERROR((L81-AVERAGE(L$4:L81))/STDEV(L$4:L81),""))</f>
        <v>-0.0799524570794569</v>
      </c>
      <c r="AH81" s="26" t="n">
        <f aca="false">IF(ROW()&lt;4+MinObs-1,"",IFERROR((M81-AVERAGE(M$4:M81))/STDEV(M$4:M81),""))</f>
        <v>2.21325614218627</v>
      </c>
      <c r="AI81" s="26" t="n">
        <f aca="false">IF(ROW()&lt;4+MinObs-1,"",IFERROR((N81-AVERAGE(N$4:N81))/STDEV(N$4:N81),""))</f>
        <v>2.11898058997216</v>
      </c>
      <c r="AJ81" s="26" t="n">
        <f aca="false">IF(ROW()&lt;4+MinObs-1,"",IFERROR((O81-AVERAGE(O$4:O81))/STDEV(O$4:O81),""))</f>
        <v>-0.249692093235048</v>
      </c>
      <c r="AK81" s="26" t="n">
        <f aca="false">IF(ROW()&lt;4+MinObs-1,"",IFERROR((P81-AVERAGE(P$4:P81))/STDEV(P$4:P81),""))</f>
        <v>0.284584937878672</v>
      </c>
      <c r="AL81" s="26" t="n">
        <f aca="false">IF(ROW()&lt;4+MinObs-1,"",IFERROR((Q81-AVERAGE(Q$4:Q81))/STDEV(Q$4:Q81),""))</f>
        <v>0.146005155049581</v>
      </c>
      <c r="AM81" s="26" t="n">
        <f aca="false">IF(ROW()&lt;4+MinObs-1,"",IFERROR((R81-AVERAGE(R$4:R81))/STDEV(R$4:R81),""))</f>
        <v>1.92198174989168</v>
      </c>
      <c r="AN81" s="26" t="n">
        <f aca="false">IF(ROW()&lt;4+MinObs-1,"",IFERROR((S81-AVERAGE(S$4:S81))/STDEV(S$4:S81),""))</f>
        <v>-0.151900869155772</v>
      </c>
      <c r="AO81" s="26" t="n">
        <f aca="false">IF(ROW()&lt;4+MinObs-1,"",IFERROR((T81-AVERAGE(T$4:T81))/STDEV(T$4:T81),""))</f>
        <v>2.01353535002954</v>
      </c>
      <c r="AP81" s="26" t="n">
        <f aca="false">IF(ROW()&lt;4+MinObs-1,"",IFERROR((U81-AVERAGE(U$4:U81))/STDEV(U$4:U81),""))</f>
        <v>-0.261747825225039</v>
      </c>
      <c r="AQ81" s="26" t="n">
        <f aca="false">IF(ROW()&lt;4+MinObs-1,"",IFERROR((V81-AVERAGE(V$4:V81))/STDEV(V$4:V81),""))</f>
        <v>0.225423037831726</v>
      </c>
      <c r="AR81" s="26" t="n">
        <f aca="false">IF(W81="",0,IF(W81&gt;=z4,w4,IF(W81&gt;=z3,w3,IF(W81&gt;=zEntry,w2,IF(AND(W81&gt;=ExitZ,AR80&gt;0),w2,0)))))</f>
        <v>0</v>
      </c>
      <c r="AS81" s="26" t="n">
        <f aca="false">IF(X81="",0,IF(X81&gt;=z4,w4,IF(X81&gt;=z3,w3,IF(X81&gt;=zEntry,w2,IF(AND(X81&gt;=ExitZ,AS80&gt;0),w2,0)))))</f>
        <v>0</v>
      </c>
      <c r="AT81" s="26" t="n">
        <f aca="false">IF(Y81="",0,IF(Y81&gt;=z4,w4,IF(Y81&gt;=z3,w3,IF(Y81&gt;=zEntry,w2,IF(AND(Y81&gt;=ExitZ,AT80&gt;0),w2,0)))))</f>
        <v>0</v>
      </c>
      <c r="AU81" s="26" t="n">
        <f aca="false">IF(Z81="",0,IF(Z81&gt;=z4,w4,IF(Z81&gt;=z3,w3,IF(Z81&gt;=zEntry,w2,IF(AND(Z81&gt;=ExitZ,AU80&gt;0),w2,0)))))</f>
        <v>0</v>
      </c>
      <c r="AV81" s="26" t="n">
        <f aca="false">IF(AA81="",0,IF(AA81&gt;=z4,w4,IF(AA81&gt;=z3,w3,IF(AA81&gt;=zEntry,w2,IF(AND(AA81&gt;=ExitZ,AV80&gt;0),w2,0)))))</f>
        <v>0</v>
      </c>
      <c r="AW81" s="26" t="n">
        <f aca="false">IF(AB81="",0,IF(AB81&gt;=z4,w4,IF(AB81&gt;=z3,w3,IF(AB81&gt;=zEntry,w2,IF(AND(AB81&gt;=ExitZ,AW80&gt;0),w2,0)))))</f>
        <v>0</v>
      </c>
      <c r="AX81" s="26" t="n">
        <f aca="false">IF(AC81="",0,IF(AC81&gt;=z4,w4,IF(AC81&gt;=z3,w3,IF(AC81&gt;=zEntry,w2,IF(AND(AC81&gt;=ExitZ,AX80&gt;0),w2,0)))))</f>
        <v>0</v>
      </c>
      <c r="AY81" s="26" t="n">
        <f aca="false">IF(AD81="",0,IF(AD81&gt;=z4,w4,IF(AD81&gt;=z3,w3,IF(AD81&gt;=zEntry,w2,IF(AND(AD81&gt;=ExitZ,AY80&gt;0),w2,0)))))</f>
        <v>0</v>
      </c>
      <c r="AZ81" s="26" t="n">
        <f aca="false">IF(AE81="",0,IF(AE81&gt;=z4,w4,IF(AE81&gt;=z3,w3,IF(AE81&gt;=zEntry,w2,IF(AND(AE81&gt;=ExitZ,AZ80&gt;0),w2,0)))))</f>
        <v>0</v>
      </c>
      <c r="BA81" s="26" t="n">
        <f aca="false">IF(AF81="",0,IF(AF81&gt;=z4,w4,IF(AF81&gt;=z3,w3,IF(AF81&gt;=zEntry,w2,IF(AND(AF81&gt;=ExitZ,BA80&gt;0),w2,0)))))</f>
        <v>0</v>
      </c>
      <c r="BB81" s="26" t="n">
        <f aca="false">IF(AG81="",0,IF(AG81&gt;=z4,w4,IF(AG81&gt;=z3,w3,IF(AG81&gt;=zEntry,w2,IF(AND(AG81&gt;=ExitZ,BB80&gt;0),w2,0)))))</f>
        <v>0</v>
      </c>
      <c r="BC81" s="26" t="n">
        <f aca="false">IF(AH81="",0,IF(AH81&gt;=z4,w4,IF(AH81&gt;=z3,w3,IF(AH81&gt;=zEntry,w2,IF(AND(AH81&gt;=ExitZ,BC80&gt;0),w2,0)))))</f>
        <v>1</v>
      </c>
      <c r="BD81" s="26" t="n">
        <f aca="false">IF(AI81="",0,IF(AI81&gt;=z4,w4,IF(AI81&gt;=z3,w3,IF(AI81&gt;=zEntry,w2,IF(AND(AI81&gt;=ExitZ,BD80&gt;0),w2,0)))))</f>
        <v>1</v>
      </c>
      <c r="BE81" s="26" t="n">
        <f aca="false">IF(AJ81="",0,IF(AJ81&gt;=z4,w4,IF(AJ81&gt;=z3,w3,IF(AJ81&gt;=zEntry,w2,IF(AND(AJ81&gt;=ExitZ,BE80&gt;0),w2,0)))))</f>
        <v>0</v>
      </c>
      <c r="BF81" s="26" t="n">
        <f aca="false">IF(AK81="",0,IF(AK81&gt;=z4,w4,IF(AK81&gt;=z3,w3,IF(AK81&gt;=zEntry,w2,IF(AND(AK81&gt;=ExitZ,BF80&gt;0),w2,0)))))</f>
        <v>0</v>
      </c>
      <c r="BG81" s="26" t="n">
        <f aca="false">IF(AL81="",0,IF(AL81&gt;=z4,w4,IF(AL81&gt;=z3,w3,IF(AL81&gt;=zEntry,w2,IF(AND(AL81&gt;=ExitZ,BG80&gt;0),w2,0)))))</f>
        <v>0</v>
      </c>
      <c r="BH81" s="26" t="n">
        <f aca="false">IF(AM81="",0,IF(AM81&gt;=z4,w4,IF(AM81&gt;=z3,w3,IF(AM81&gt;=zEntry,w2,IF(AND(AM81&gt;=ExitZ,BH80&gt;0),w2,0)))))</f>
        <v>0</v>
      </c>
      <c r="BI81" s="26" t="n">
        <f aca="false">IF(AN81="",0,IF(AN81&gt;=z4,w4,IF(AN81&gt;=z3,w3,IF(AN81&gt;=zEntry,w2,IF(AND(AN81&gt;=ExitZ,BI80&gt;0),w2,0)))))</f>
        <v>0</v>
      </c>
      <c r="BJ81" s="26" t="n">
        <f aca="false">IF(AO81="",0,IF(AO81&gt;=z4,w4,IF(AO81&gt;=z3,w3,IF(AO81&gt;=zEntry,w2,IF(AND(AO81&gt;=ExitZ,BJ80&gt;0),w2,0)))))</f>
        <v>1</v>
      </c>
      <c r="BK81" s="26" t="n">
        <f aca="false">IF(AP81="",0,IF(AP81&gt;=z4,w4,IF(AP81&gt;=z3,w3,IF(AP81&gt;=zEntry,w2,IF(AND(AP81&gt;=ExitZ,BK80&gt;0),w2,0)))))</f>
        <v>0</v>
      </c>
      <c r="BL81" s="26" t="n">
        <f aca="false">IF(AQ81="",0,IF(AQ81&gt;=z4,w4,IF(AQ81&gt;=z3,w3,IF(AQ81&gt;=zEntry,w2,IF(AND(AQ81&gt;=ExitZ,BL80&gt;0),w2,0)))))</f>
        <v>0</v>
      </c>
      <c r="BM81" s="23" t="n">
        <f aca="false">IF(EMFX_Data!X80&gt;=EMFX_Data!Y80,EMFX_Data!AE81-EMFX_Data!AF81,EMFX_Data!AF81-EMFX_Data!AE81)</f>
        <v>-0.0721073400216622</v>
      </c>
      <c r="BN81" s="23" t="n">
        <f aca="false">IF(EMFX_Data!X80&gt;=EMFX_Data!Z80,EMFX_Data!AE81-EMFX_Data!AG81,EMFX_Data!AG81-EMFX_Data!AE81)</f>
        <v>0.0241752177577941</v>
      </c>
      <c r="BO81" s="23" t="n">
        <f aca="false">IF(EMFX_Data!X80&gt;=EMFX_Data!AA80,EMFX_Data!AE81-EMFX_Data!AH81,EMFX_Data!AH81-EMFX_Data!AE81)</f>
        <v>-0.0206166561043118</v>
      </c>
      <c r="BP81" s="23" t="n">
        <f aca="false">IF(EMFX_Data!X80&gt;=EMFX_Data!AB80,EMFX_Data!AE81-EMFX_Data!AI81,EMFX_Data!AI81-EMFX_Data!AE81)</f>
        <v>0.0168063748267205</v>
      </c>
      <c r="BQ81" s="23" t="n">
        <f aca="false">IF(EMFX_Data!X80&gt;=EMFX_Data!AC80,EMFX_Data!AE81-EMFX_Data!AJ81,EMFX_Data!AJ81-EMFX_Data!AE81)</f>
        <v>0.0621824167355642</v>
      </c>
      <c r="BR81" s="23" t="n">
        <f aca="false">IF(EMFX_Data!X80&gt;=EMFX_Data!AD80,EMFX_Data!AE81-EMFX_Data!AK81,EMFX_Data!AK81-EMFX_Data!AE81)</f>
        <v>-0.0279622632013047</v>
      </c>
      <c r="BS81" s="23" t="n">
        <f aca="false">IF(EMFX_Data!Y80&gt;=EMFX_Data!Z80,EMFX_Data!AF81-EMFX_Data!AG81,EMFX_Data!AG81-EMFX_Data!AF81)</f>
        <v>-0.0479321222638681</v>
      </c>
      <c r="BT81" s="23" t="n">
        <f aca="false">IF(EMFX_Data!Y80&gt;=EMFX_Data!AA80,EMFX_Data!AF81-EMFX_Data!AH81,EMFX_Data!AH81-EMFX_Data!AF81)</f>
        <v>0.0514906839173504</v>
      </c>
      <c r="BU81" s="23" t="n">
        <f aca="false">IF(EMFX_Data!Y80&gt;=EMFX_Data!AB80,EMFX_Data!AF81-EMFX_Data!AI81,EMFX_Data!AI81-EMFX_Data!AF81)</f>
        <v>0.0889137148483827</v>
      </c>
      <c r="BV81" s="23" t="n">
        <f aca="false">IF(EMFX_Data!Y80&gt;=EMFX_Data!AC80,EMFX_Data!AF81-EMFX_Data!AJ81,EMFX_Data!AJ81-EMFX_Data!AF81)</f>
        <v>-0.00992492328609795</v>
      </c>
      <c r="BW81" s="23" t="n">
        <f aca="false">IF(EMFX_Data!Y80&gt;=EMFX_Data!AD80,EMFX_Data!AF81-EMFX_Data!AK81,EMFX_Data!AK81-EMFX_Data!AF81)</f>
        <v>0.0441450768203575</v>
      </c>
      <c r="BX81" s="23" t="n">
        <f aca="false">IF(EMFX_Data!Z80&gt;=EMFX_Data!AA80,EMFX_Data!AG81-EMFX_Data!AH81,EMFX_Data!AH81-EMFX_Data!AG81)</f>
        <v>0.00355856165348237</v>
      </c>
      <c r="BY81" s="23" t="n">
        <f aca="false">IF(EMFX_Data!Z80&gt;=EMFX_Data!AB80,EMFX_Data!AG81-EMFX_Data!AI81,EMFX_Data!AI81-EMFX_Data!AG81)</f>
        <v>0.0409815925845147</v>
      </c>
      <c r="BZ81" s="23" t="n">
        <f aca="false">IF(EMFX_Data!Z80&gt;=EMFX_Data!AC80,EMFX_Data!AG81-EMFX_Data!AJ81,EMFX_Data!AJ81-EMFX_Data!AG81)</f>
        <v>-0.0380071989777701</v>
      </c>
      <c r="CA81" s="23" t="n">
        <f aca="false">IF(EMFX_Data!Z80&gt;=EMFX_Data!AD80,EMFX_Data!AG81-EMFX_Data!AK81,EMFX_Data!AK81-EMFX_Data!AG81)</f>
        <v>-0.00378704544351059</v>
      </c>
      <c r="CB81" s="23" t="n">
        <f aca="false">IF(EMFX_Data!AA80&gt;=EMFX_Data!AB80,EMFX_Data!AH81-EMFX_Data!AI81,EMFX_Data!AI81-EMFX_Data!AH81)</f>
        <v>-0.0374230309310323</v>
      </c>
      <c r="CC81" s="23" t="n">
        <f aca="false">IF(EMFX_Data!AA80&gt;=EMFX_Data!AC80,EMFX_Data!AH81-EMFX_Data!AJ81,EMFX_Data!AJ81-EMFX_Data!AH81)</f>
        <v>0.0415657606312525</v>
      </c>
      <c r="CD81" s="23" t="n">
        <f aca="false">IF(EMFX_Data!AA80&gt;=EMFX_Data!AD80,EMFX_Data!AH81-EMFX_Data!AK81,EMFX_Data!AK81-EMFX_Data!AH81)</f>
        <v>0.00734560709699297</v>
      </c>
      <c r="CE81" s="23" t="n">
        <f aca="false">IF(EMFX_Data!AB80&gt;=EMFX_Data!AC80,EMFX_Data!AI81-EMFX_Data!AJ81,EMFX_Data!AJ81-EMFX_Data!AI81)</f>
        <v>0.0789887915622848</v>
      </c>
      <c r="CF81" s="23" t="n">
        <f aca="false">IF(EMFX_Data!AB80&gt;=EMFX_Data!AD80,EMFX_Data!AI81-EMFX_Data!AK81,EMFX_Data!AK81-EMFX_Data!AI81)</f>
        <v>0.0447686380280253</v>
      </c>
      <c r="CG81" s="23" t="n">
        <f aca="false">IF(EMFX_Data!AC80&gt;=EMFX_Data!AD80,EMFX_Data!AJ81-EMFX_Data!AK81,EMFX_Data!AK81-EMFX_Data!AJ81)</f>
        <v>0.0342201535342595</v>
      </c>
      <c r="CH81" s="27" t="n">
        <f aca="false">IF(ROW()&lt;4+VolLB,"",STDEV(INDEX($BM:$BM,ROW()-VolLB+1):INDEX($BM:$BM,ROW()))*SQRT(12))</f>
        <v>0.171187994216608</v>
      </c>
      <c r="CI81" s="27" t="n">
        <f aca="false">IF(ROW()&lt;4+VolLB,"",STDEV(INDEX($BN:$BN,ROW()-VolLB+1):INDEX($BN:$BN,ROW()))*SQRT(12))</f>
        <v>0.142345900873889</v>
      </c>
      <c r="CJ81" s="27" t="n">
        <f aca="false">IF(ROW()&lt;4+VolLB,"",STDEV(INDEX($BO:$BO,ROW()-VolLB+1):INDEX($BO:$BO,ROW()))*SQRT(12))</f>
        <v>0.16863299569425</v>
      </c>
      <c r="CK81" s="27" t="n">
        <f aca="false">IF(ROW()&lt;4+VolLB,"",STDEV(INDEX($BP:$BP,ROW()-VolLB+1):INDEX($BP:$BP,ROW()))*SQRT(12))</f>
        <v>0.175227026195734</v>
      </c>
      <c r="CL81" s="27" t="n">
        <f aca="false">IF(ROW()&lt;4+VolLB,"",STDEV(INDEX($BQ:$BQ,ROW()-VolLB+1):INDEX($BQ:$BQ,ROW()))*SQRT(12))</f>
        <v>0.144833578765507</v>
      </c>
      <c r="CM81" s="27" t="n">
        <f aca="false">IF(ROW()&lt;4+VolLB,"",STDEV(INDEX($BR:$BR,ROW()-VolLB+1):INDEX($BR:$BR,ROW()))*SQRT(12))</f>
        <v>0.138962131051213</v>
      </c>
      <c r="CN81" s="27" t="n">
        <f aca="false">IF(ROW()&lt;4+VolLB,"",STDEV(INDEX($BS:$BS,ROW()-VolLB+1):INDEX($BS:$BS,ROW()))*SQRT(12))</f>
        <v>0.164065551704783</v>
      </c>
      <c r="CO81" s="27" t="n">
        <f aca="false">IF(ROW()&lt;4+VolLB,"",STDEV(INDEX($BT:$BT,ROW()-VolLB+1):INDEX($BT:$BT,ROW()))*SQRT(12))</f>
        <v>0.170079233097902</v>
      </c>
      <c r="CP81" s="27" t="n">
        <f aca="false">IF(ROW()&lt;4+VolLB,"",STDEV(INDEX($BU:$BU,ROW()-VolLB+1):INDEX($BU:$BU,ROW()))*SQRT(12))</f>
        <v>0.213038012786448</v>
      </c>
      <c r="CQ81" s="27" t="n">
        <f aca="false">IF(ROW()&lt;4+VolLB,"",STDEV(INDEX($BV:$BV,ROW()-VolLB+1):INDEX($BV:$BV,ROW()))*SQRT(12))</f>
        <v>0.184202689922329</v>
      </c>
      <c r="CR81" s="27" t="n">
        <f aca="false">IF(ROW()&lt;4+VolLB,"",STDEV(INDEX($BW:$BW,ROW()-VolLB+1):INDEX($BW:$BW,ROW()))*SQRT(12))</f>
        <v>0.158079643168429</v>
      </c>
      <c r="CS81" s="27" t="n">
        <f aca="false">IF(ROW()&lt;4+VolLB,"",STDEV(INDEX($BX:$BX,ROW()-VolLB+1):INDEX($BX:$BX,ROW()))*SQRT(12))</f>
        <v>0.184823146716809</v>
      </c>
      <c r="CT81" s="27" t="n">
        <f aca="false">IF(ROW()&lt;4+VolLB,"",STDEV(INDEX($BY:$BY,ROW()-VolLB+1):INDEX($BY:$BY,ROW()))*SQRT(12))</f>
        <v>0.174509022576833</v>
      </c>
      <c r="CU81" s="27" t="n">
        <f aca="false">IF(ROW()&lt;4+VolLB,"",STDEV(INDEX($BZ:$BZ,ROW()-VolLB+1):INDEX($BZ:$BZ,ROW()))*SQRT(12))</f>
        <v>0.175542600147947</v>
      </c>
      <c r="CV81" s="27" t="n">
        <f aca="false">IF(ROW()&lt;4+VolLB,"",STDEV(INDEX($CA:$CA,ROW()-VolLB+1):INDEX($CA:$CA,ROW()))*SQRT(12))</f>
        <v>0.128883134468693</v>
      </c>
      <c r="CW81" s="27" t="n">
        <f aca="false">IF(ROW()&lt;4+VolLB,"",STDEV(INDEX($CB:$CB,ROW()-VolLB+1):INDEX($CB:$CB,ROW()))*SQRT(12))</f>
        <v>0.190910223239944</v>
      </c>
      <c r="CX81" s="27" t="n">
        <f aca="false">IF(ROW()&lt;4+VolLB,"",STDEV(INDEX($CC:$CC,ROW()-VolLB+1):INDEX($CC:$CC,ROW()))*SQRT(12))</f>
        <v>0.207445368587959</v>
      </c>
      <c r="CY81" s="27" t="n">
        <f aca="false">IF(ROW()&lt;4+VolLB,"",STDEV(INDEX($CD:$CD,ROW()-VolLB+1):INDEX($CD:$CD,ROW()))*SQRT(12))</f>
        <v>0.178947522945784</v>
      </c>
      <c r="CZ81" s="27" t="n">
        <f aca="false">IF(ROW()&lt;4+VolLB,"",STDEV(INDEX($CE:$CE,ROW()-VolLB+1):INDEX($CE:$CE,ROW()))*SQRT(12))</f>
        <v>0.171187019141178</v>
      </c>
      <c r="DA81" s="27" t="n">
        <f aca="false">IF(ROW()&lt;4+VolLB,"",STDEV(INDEX($CF:$CF,ROW()-VolLB+1):INDEX($CF:$CF,ROW()))*SQRT(12))</f>
        <v>0.164231251787768</v>
      </c>
      <c r="DB81" s="27" t="n">
        <f aca="false">IF(ROW()&lt;4+VolLB,"",STDEV(INDEX($CG:$CG,ROW()-VolLB+1):INDEX($CG:$CG,ROW()))*SQRT(12))</f>
        <v>0.121708996488119</v>
      </c>
      <c r="DC81" s="26" t="n">
        <f aca="false">IF(OR(AR81=0,CH81="",CH81=0),0,AR81*MIN(MaxScal,TgtVol/CH81))</f>
        <v>0</v>
      </c>
      <c r="DD81" s="26" t="n">
        <f aca="false">IF(OR(AS81=0,CI81="",CI81=0),0,AS81*MIN(MaxScal,TgtVol/CI81))</f>
        <v>0</v>
      </c>
      <c r="DE81" s="26" t="n">
        <f aca="false">IF(OR(AT81=0,CJ81="",CJ81=0),0,AT81*MIN(MaxScal,TgtVol/CJ81))</f>
        <v>0</v>
      </c>
      <c r="DF81" s="26" t="n">
        <f aca="false">IF(OR(AU81=0,CK81="",CK81=0),0,AU81*MIN(MaxScal,TgtVol/CK81))</f>
        <v>0</v>
      </c>
      <c r="DG81" s="26" t="n">
        <f aca="false">IF(OR(AV81=0,CL81="",CL81=0),0,AV81*MIN(MaxScal,TgtVol/CL81))</f>
        <v>0</v>
      </c>
      <c r="DH81" s="26" t="n">
        <f aca="false">IF(OR(AW81=0,CM81="",CM81=0),0,AW81*MIN(MaxScal,TgtVol/CM81))</f>
        <v>0</v>
      </c>
      <c r="DI81" s="26" t="n">
        <f aca="false">IF(OR(AX81=0,CN81="",CN81=0),0,AX81*MIN(MaxScal,TgtVol/CN81))</f>
        <v>0</v>
      </c>
      <c r="DJ81" s="26" t="n">
        <f aca="false">IF(OR(AY81=0,CO81="",CO81=0),0,AY81*MIN(MaxScal,TgtVol/CO81))</f>
        <v>0</v>
      </c>
      <c r="DK81" s="26" t="n">
        <f aca="false">IF(OR(AZ81=0,CP81="",CP81=0),0,AZ81*MIN(MaxScal,TgtVol/CP81))</f>
        <v>0</v>
      </c>
      <c r="DL81" s="26" t="n">
        <f aca="false">IF(OR(BA81=0,CQ81="",CQ81=0),0,BA81*MIN(MaxScal,TgtVol/CQ81))</f>
        <v>0</v>
      </c>
      <c r="DM81" s="26" t="n">
        <f aca="false">IF(OR(BB81=0,CR81="",CR81=0),0,BB81*MIN(MaxScal,TgtVol/CR81))</f>
        <v>0</v>
      </c>
      <c r="DN81" s="26" t="n">
        <f aca="false">IF(OR(BC81=0,CS81="",CS81=0),0,BC81*MIN(MaxScal,TgtVol/CS81))</f>
        <v>0.108211554425294</v>
      </c>
      <c r="DO81" s="26" t="n">
        <f aca="false">IF(OR(BD81=0,CT81="",CT81=0),0,BD81*MIN(MaxScal,TgtVol/CT81))</f>
        <v>0.11460725471197</v>
      </c>
      <c r="DP81" s="26" t="n">
        <f aca="false">IF(OR(BE81=0,CU81="",CU81=0),0,BE81*MIN(MaxScal,TgtVol/CU81))</f>
        <v>0</v>
      </c>
      <c r="DQ81" s="26" t="n">
        <f aca="false">IF(OR(BF81=0,CV81="",CV81=0),0,BF81*MIN(MaxScal,TgtVol/CV81))</f>
        <v>0</v>
      </c>
      <c r="DR81" s="26" t="n">
        <f aca="false">IF(OR(BG81=0,CW81="",CW81=0),0,BG81*MIN(MaxScal,TgtVol/CW81))</f>
        <v>0</v>
      </c>
      <c r="DS81" s="26" t="n">
        <f aca="false">IF(OR(BH81=0,CX81="",CX81=0),0,BH81*MIN(MaxScal,TgtVol/CX81))</f>
        <v>0</v>
      </c>
      <c r="DT81" s="26" t="n">
        <f aca="false">IF(OR(BI81=0,CY81="",CY81=0),0,BI81*MIN(MaxScal,TgtVol/CY81))</f>
        <v>0</v>
      </c>
      <c r="DU81" s="26" t="n">
        <f aca="false">IF(OR(BJ81=0,CZ81="",CZ81=0),0,BJ81*MIN(MaxScal,TgtVol/CZ81))</f>
        <v>0.116831288378858</v>
      </c>
      <c r="DV81" s="26" t="n">
        <f aca="false">IF(OR(BK81=0,DA81="",DA81=0),0,BK81*MIN(MaxScal,TgtVol/DA81))</f>
        <v>0</v>
      </c>
      <c r="DW81" s="26" t="n">
        <f aca="false">IF(OR(BL81=0,DB81="",DB81=0),0,BL81*MIN(MaxScal,TgtVol/DB81))</f>
        <v>0</v>
      </c>
      <c r="DX81" s="28" t="n">
        <f aca="false">IFERROR(DC80*BM81,"")</f>
        <v>-0</v>
      </c>
      <c r="DY81" s="28" t="n">
        <f aca="false">IFERROR(DD80*BN81,"")</f>
        <v>0</v>
      </c>
      <c r="DZ81" s="28" t="n">
        <f aca="false">IFERROR(DE80*BO81,"")</f>
        <v>-0</v>
      </c>
      <c r="EA81" s="28" t="n">
        <f aca="false">IFERROR(DF80*BP81,"")</f>
        <v>0</v>
      </c>
      <c r="EB81" s="28" t="n">
        <f aca="false">IFERROR(DG80*BQ81,"")</f>
        <v>0.00878128236942239</v>
      </c>
      <c r="EC81" s="28" t="n">
        <f aca="false">IFERROR(DH80*BR81,"")</f>
        <v>-0</v>
      </c>
      <c r="ED81" s="28" t="n">
        <f aca="false">IFERROR(DI80*BS81,"")</f>
        <v>-0</v>
      </c>
      <c r="EE81" s="28" t="n">
        <f aca="false">IFERROR(DJ80*BT81,"")</f>
        <v>0</v>
      </c>
      <c r="EF81" s="28" t="n">
        <f aca="false">IFERROR(DK80*BU81,"")</f>
        <v>0</v>
      </c>
      <c r="EG81" s="28" t="n">
        <f aca="false">IFERROR(DL80*BV81,"")</f>
        <v>-0</v>
      </c>
      <c r="EH81" s="28" t="n">
        <f aca="false">IFERROR(DM80*BW81,"")</f>
        <v>0</v>
      </c>
      <c r="EI81" s="28" t="n">
        <f aca="false">IFERROR(DN80*BX81,"")</f>
        <v>0.000385224611803564</v>
      </c>
      <c r="EJ81" s="28" t="n">
        <f aca="false">IFERROR(DO80*BY81,"")</f>
        <v>0.0043818301233809</v>
      </c>
      <c r="EK81" s="28" t="n">
        <f aca="false">IFERROR(DP80*BZ81,"")</f>
        <v>-0</v>
      </c>
      <c r="EL81" s="28" t="n">
        <f aca="false">IFERROR(DQ80*CA81,"")</f>
        <v>-0</v>
      </c>
      <c r="EM81" s="28" t="n">
        <f aca="false">IFERROR(DR80*CB81,"")</f>
        <v>-0</v>
      </c>
      <c r="EN81" s="28" t="n">
        <f aca="false">IFERROR(DS80*CC81,"")</f>
        <v>0.00402127648067225</v>
      </c>
      <c r="EO81" s="28" t="n">
        <f aca="false">IFERROR(DT80*CD81,"")</f>
        <v>0</v>
      </c>
      <c r="EP81" s="28" t="n">
        <f aca="false">IFERROR(DU80*CE81,"")</f>
        <v>0.0129258742901368</v>
      </c>
      <c r="EQ81" s="28" t="n">
        <f aca="false">IFERROR(DV80*CF81,"")</f>
        <v>0</v>
      </c>
      <c r="ER81" s="28" t="n">
        <f aca="false">IFERROR(DW80*CG81,"")</f>
        <v>0</v>
      </c>
      <c r="ES81" s="28" t="n">
        <f aca="false">IF(ROW()=4,"",SUM(DX81:ER81))</f>
        <v>0.0304954878754159</v>
      </c>
      <c r="ET81" s="29" t="n">
        <f aca="false">COUNTIF(AR81:BL81,"&gt;0")</f>
        <v>3</v>
      </c>
    </row>
    <row r="82" customFormat="false" ht="15" hidden="false" customHeight="false" outlineLevel="0" collapsed="false">
      <c r="A82" s="19" t="n">
        <v>40390</v>
      </c>
      <c r="B82" s="23" t="n">
        <f aca="false">ABS(EMFX_Data!X82-EMFX_Data!Y82)</f>
        <v>0.0524951728462275</v>
      </c>
      <c r="C82" s="23" t="n">
        <f aca="false">ABS(EMFX_Data!X82-EMFX_Data!Z82)</f>
        <v>0.187913929756382</v>
      </c>
      <c r="D82" s="23" t="n">
        <f aca="false">ABS(EMFX_Data!X82-EMFX_Data!AA82)</f>
        <v>0.222432254754223</v>
      </c>
      <c r="E82" s="23" t="n">
        <f aca="false">ABS(EMFX_Data!X82-EMFX_Data!AB82)</f>
        <v>0.133523153107246</v>
      </c>
      <c r="F82" s="23" t="n">
        <f aca="false">ABS(EMFX_Data!X82-EMFX_Data!AC82)</f>
        <v>0.0858098758008969</v>
      </c>
      <c r="G82" s="23" t="n">
        <f aca="false">ABS(EMFX_Data!X82-EMFX_Data!AD82)</f>
        <v>0.103851907617356</v>
      </c>
      <c r="H82" s="23" t="n">
        <f aca="false">ABS(EMFX_Data!Y82-EMFX_Data!Z82)</f>
        <v>0.24040910260261</v>
      </c>
      <c r="I82" s="23" t="n">
        <f aca="false">ABS(EMFX_Data!Y82-EMFX_Data!AA82)</f>
        <v>0.169937081907995</v>
      </c>
      <c r="J82" s="23" t="n">
        <f aca="false">ABS(EMFX_Data!Y82-EMFX_Data!AB82)</f>
        <v>0.0810279802610188</v>
      </c>
      <c r="K82" s="23" t="n">
        <f aca="false">ABS(EMFX_Data!Y82-EMFX_Data!AC82)</f>
        <v>0.138305048647124</v>
      </c>
      <c r="L82" s="23" t="n">
        <f aca="false">ABS(EMFX_Data!Y82-EMFX_Data!AD82)</f>
        <v>0.0513567347711286</v>
      </c>
      <c r="M82" s="23" t="n">
        <f aca="false">ABS(EMFX_Data!Z82-EMFX_Data!AA82)</f>
        <v>0.410346184510605</v>
      </c>
      <c r="N82" s="23" t="n">
        <f aca="false">ABS(EMFX_Data!Z82-EMFX_Data!AB82)</f>
        <v>0.321437082863628</v>
      </c>
      <c r="O82" s="23" t="n">
        <f aca="false">ABS(EMFX_Data!Z82-EMFX_Data!AC82)</f>
        <v>0.102104053955485</v>
      </c>
      <c r="P82" s="23" t="n">
        <f aca="false">ABS(EMFX_Data!Z82-EMFX_Data!AD82)</f>
        <v>0.291765837373738</v>
      </c>
      <c r="Q82" s="23" t="n">
        <f aca="false">ABS(EMFX_Data!AA82-EMFX_Data!AB82)</f>
        <v>0.0889091016469763</v>
      </c>
      <c r="R82" s="23" t="n">
        <f aca="false">ABS(EMFX_Data!AA82-EMFX_Data!AC82)</f>
        <v>0.30824213055512</v>
      </c>
      <c r="S82" s="23" t="n">
        <f aca="false">ABS(EMFX_Data!AA82-EMFX_Data!AD82)</f>
        <v>0.118580347136866</v>
      </c>
      <c r="T82" s="23" t="n">
        <f aca="false">ABS(EMFX_Data!AB82-EMFX_Data!AC82)</f>
        <v>0.219333028908143</v>
      </c>
      <c r="U82" s="23" t="n">
        <f aca="false">ABS(EMFX_Data!AB82-EMFX_Data!AD82)</f>
        <v>0.0296712454898902</v>
      </c>
      <c r="V82" s="23" t="n">
        <f aca="false">ABS(EMFX_Data!AC82-EMFX_Data!AD82)</f>
        <v>0.189661783418253</v>
      </c>
      <c r="W82" s="26" t="n">
        <f aca="false">IF(ROW()&lt;4+MinObs-1,"",IFERROR((B82-AVERAGE(B$4:B82))/STDEV(B$4:B82),""))</f>
        <v>-0.639572832897235</v>
      </c>
      <c r="X82" s="26" t="n">
        <f aca="false">IF(ROW()&lt;4+MinObs-1,"",IFERROR((C82-AVERAGE(C$4:C82))/STDEV(C$4:C82),""))</f>
        <v>2.41607633350262</v>
      </c>
      <c r="Y82" s="26" t="n">
        <f aca="false">IF(ROW()&lt;4+MinObs-1,"",IFERROR((D82-AVERAGE(D$4:D82))/STDEV(D$4:D82),""))</f>
        <v>1.06548968827433</v>
      </c>
      <c r="Z82" s="26" t="n">
        <f aca="false">IF(ROW()&lt;4+MinObs-1,"",IFERROR((E82-AVERAGE(E$4:E82))/STDEV(E$4:E82),""))</f>
        <v>0.801239376543861</v>
      </c>
      <c r="AA82" s="26" t="n">
        <f aca="false">IF(ROW()&lt;4+MinObs-1,"",IFERROR((F82-AVERAGE(F$4:F82))/STDEV(F$4:F82),""))</f>
        <v>1.34399074977696</v>
      </c>
      <c r="AB82" s="26" t="n">
        <f aca="false">IF(ROW()&lt;4+MinObs-1,"",IFERROR((G82-AVERAGE(G$4:G82))/STDEV(G$4:G82),""))</f>
        <v>-0.0941602519197313</v>
      </c>
      <c r="AC82" s="26" t="n">
        <f aca="false">IF(ROW()&lt;4+MinObs-1,"",IFERROR((H82-AVERAGE(H$4:H82))/STDEV(H$4:H82),""))</f>
        <v>0.648827720261402</v>
      </c>
      <c r="AD82" s="26" t="n">
        <f aca="false">IF(ROW()&lt;4+MinObs-1,"",IFERROR((I82-AVERAGE(I$4:I82))/STDEV(I$4:I82),""))</f>
        <v>0.825544187945874</v>
      </c>
      <c r="AE82" s="26" t="n">
        <f aca="false">IF(ROW()&lt;4+MinObs-1,"",IFERROR((J82-AVERAGE(J$4:J82))/STDEV(J$4:J82),""))</f>
        <v>-0.263771097402645</v>
      </c>
      <c r="AF82" s="26" t="n">
        <f aca="false">IF(ROW()&lt;4+MinObs-1,"",IFERROR((K82-AVERAGE(K$4:K82))/STDEV(K$4:K82),""))</f>
        <v>0.18300707648534</v>
      </c>
      <c r="AG82" s="26" t="n">
        <f aca="false">IF(ROW()&lt;4+MinObs-1,"",IFERROR((L82-AVERAGE(L$4:L82))/STDEV(L$4:L82),""))</f>
        <v>-0.201686560413425</v>
      </c>
      <c r="AH82" s="26" t="n">
        <f aca="false">IF(ROW()&lt;4+MinObs-1,"",IFERROR((M82-AVERAGE(M$4:M82))/STDEV(M$4:M82),""))</f>
        <v>2.35361052106841</v>
      </c>
      <c r="AI82" s="26" t="n">
        <f aca="false">IF(ROW()&lt;4+MinObs-1,"",IFERROR((N82-AVERAGE(N$4:N82))/STDEV(N$4:N82),""))</f>
        <v>2.29015827211557</v>
      </c>
      <c r="AJ82" s="26" t="n">
        <f aca="false">IF(ROW()&lt;4+MinObs-1,"",IFERROR((O82-AVERAGE(O$4:O82))/STDEV(O$4:O82),""))</f>
        <v>0.412645389901614</v>
      </c>
      <c r="AK82" s="26" t="n">
        <f aca="false">IF(ROW()&lt;4+MinObs-1,"",IFERROR((P82-AVERAGE(P$4:P82))/STDEV(P$4:P82),""))</f>
        <v>0.241745802309953</v>
      </c>
      <c r="AL82" s="26" t="n">
        <f aca="false">IF(ROW()&lt;4+MinObs-1,"",IFERROR((Q82-AVERAGE(Q$4:Q82))/STDEV(Q$4:Q82),""))</f>
        <v>0.187548718051452</v>
      </c>
      <c r="AM82" s="26" t="n">
        <f aca="false">IF(ROW()&lt;4+MinObs-1,"",IFERROR((R82-AVERAGE(R$4:R82))/STDEV(R$4:R82),""))</f>
        <v>1.71100617147146</v>
      </c>
      <c r="AN82" s="26" t="n">
        <f aca="false">IF(ROW()&lt;4+MinObs-1,"",IFERROR((S82-AVERAGE(S$4:S82))/STDEV(S$4:S82),""))</f>
        <v>-0.0491637951203556</v>
      </c>
      <c r="AO82" s="26" t="n">
        <f aca="false">IF(ROW()&lt;4+MinObs-1,"",IFERROR((T82-AVERAGE(T$4:T82))/STDEV(T$4:T82),""))</f>
        <v>1.72426574243591</v>
      </c>
      <c r="AP82" s="26" t="n">
        <f aca="false">IF(ROW()&lt;4+MinObs-1,"",IFERROR((U82-AVERAGE(U$4:U82))/STDEV(U$4:U82),""))</f>
        <v>-0.220996733816407</v>
      </c>
      <c r="AQ82" s="26" t="n">
        <f aca="false">IF(ROW()&lt;4+MinObs-1,"",IFERROR((V82-AVERAGE(V$4:V82))/STDEV(V$4:V82),""))</f>
        <v>0.0864604292371154</v>
      </c>
      <c r="AR82" s="26" t="n">
        <f aca="false">IF(W82="",0,IF(W82&gt;=z4,w4,IF(W82&gt;=z3,w3,IF(W82&gt;=zEntry,w2,IF(AND(W82&gt;=ExitZ,AR81&gt;0),w2,0)))))</f>
        <v>0</v>
      </c>
      <c r="AS82" s="26" t="n">
        <f aca="false">IF(X82="",0,IF(X82&gt;=z4,w4,IF(X82&gt;=z3,w3,IF(X82&gt;=zEntry,w2,IF(AND(X82&gt;=ExitZ,AS81&gt;0),w2,0)))))</f>
        <v>1</v>
      </c>
      <c r="AT82" s="26" t="n">
        <f aca="false">IF(Y82="",0,IF(Y82&gt;=z4,w4,IF(Y82&gt;=z3,w3,IF(Y82&gt;=zEntry,w2,IF(AND(Y82&gt;=ExitZ,AT81&gt;0),w2,0)))))</f>
        <v>0</v>
      </c>
      <c r="AU82" s="26" t="n">
        <f aca="false">IF(Z82="",0,IF(Z82&gt;=z4,w4,IF(Z82&gt;=z3,w3,IF(Z82&gt;=zEntry,w2,IF(AND(Z82&gt;=ExitZ,AU81&gt;0),w2,0)))))</f>
        <v>0</v>
      </c>
      <c r="AV82" s="26" t="n">
        <f aca="false">IF(AA82="",0,IF(AA82&gt;=z4,w4,IF(AA82&gt;=z3,w3,IF(AA82&gt;=zEntry,w2,IF(AND(AA82&gt;=ExitZ,AV81&gt;0),w2,0)))))</f>
        <v>0</v>
      </c>
      <c r="AW82" s="26" t="n">
        <f aca="false">IF(AB82="",0,IF(AB82&gt;=z4,w4,IF(AB82&gt;=z3,w3,IF(AB82&gt;=zEntry,w2,IF(AND(AB82&gt;=ExitZ,AW81&gt;0),w2,0)))))</f>
        <v>0</v>
      </c>
      <c r="AX82" s="26" t="n">
        <f aca="false">IF(AC82="",0,IF(AC82&gt;=z4,w4,IF(AC82&gt;=z3,w3,IF(AC82&gt;=zEntry,w2,IF(AND(AC82&gt;=ExitZ,AX81&gt;0),w2,0)))))</f>
        <v>0</v>
      </c>
      <c r="AY82" s="26" t="n">
        <f aca="false">IF(AD82="",0,IF(AD82&gt;=z4,w4,IF(AD82&gt;=z3,w3,IF(AD82&gt;=zEntry,w2,IF(AND(AD82&gt;=ExitZ,AY81&gt;0),w2,0)))))</f>
        <v>0</v>
      </c>
      <c r="AZ82" s="26" t="n">
        <f aca="false">IF(AE82="",0,IF(AE82&gt;=z4,w4,IF(AE82&gt;=z3,w3,IF(AE82&gt;=zEntry,w2,IF(AND(AE82&gt;=ExitZ,AZ81&gt;0),w2,0)))))</f>
        <v>0</v>
      </c>
      <c r="BA82" s="26" t="n">
        <f aca="false">IF(AF82="",0,IF(AF82&gt;=z4,w4,IF(AF82&gt;=z3,w3,IF(AF82&gt;=zEntry,w2,IF(AND(AF82&gt;=ExitZ,BA81&gt;0),w2,0)))))</f>
        <v>0</v>
      </c>
      <c r="BB82" s="26" t="n">
        <f aca="false">IF(AG82="",0,IF(AG82&gt;=z4,w4,IF(AG82&gt;=z3,w3,IF(AG82&gt;=zEntry,w2,IF(AND(AG82&gt;=ExitZ,BB81&gt;0),w2,0)))))</f>
        <v>0</v>
      </c>
      <c r="BC82" s="26" t="n">
        <f aca="false">IF(AH82="",0,IF(AH82&gt;=z4,w4,IF(AH82&gt;=z3,w3,IF(AH82&gt;=zEntry,w2,IF(AND(AH82&gt;=ExitZ,BC81&gt;0),w2,0)))))</f>
        <v>1</v>
      </c>
      <c r="BD82" s="26" t="n">
        <f aca="false">IF(AI82="",0,IF(AI82&gt;=z4,w4,IF(AI82&gt;=z3,w3,IF(AI82&gt;=zEntry,w2,IF(AND(AI82&gt;=ExitZ,BD81&gt;0),w2,0)))))</f>
        <v>1</v>
      </c>
      <c r="BE82" s="26" t="n">
        <f aca="false">IF(AJ82="",0,IF(AJ82&gt;=z4,w4,IF(AJ82&gt;=z3,w3,IF(AJ82&gt;=zEntry,w2,IF(AND(AJ82&gt;=ExitZ,BE81&gt;0),w2,0)))))</f>
        <v>0</v>
      </c>
      <c r="BF82" s="26" t="n">
        <f aca="false">IF(AK82="",0,IF(AK82&gt;=z4,w4,IF(AK82&gt;=z3,w3,IF(AK82&gt;=zEntry,w2,IF(AND(AK82&gt;=ExitZ,BF81&gt;0),w2,0)))))</f>
        <v>0</v>
      </c>
      <c r="BG82" s="26" t="n">
        <f aca="false">IF(AL82="",0,IF(AL82&gt;=z4,w4,IF(AL82&gt;=z3,w3,IF(AL82&gt;=zEntry,w2,IF(AND(AL82&gt;=ExitZ,BG81&gt;0),w2,0)))))</f>
        <v>0</v>
      </c>
      <c r="BH82" s="26" t="n">
        <f aca="false">IF(AM82="",0,IF(AM82&gt;=z4,w4,IF(AM82&gt;=z3,w3,IF(AM82&gt;=zEntry,w2,IF(AND(AM82&gt;=ExitZ,BH81&gt;0),w2,0)))))</f>
        <v>0</v>
      </c>
      <c r="BI82" s="26" t="n">
        <f aca="false">IF(AN82="",0,IF(AN82&gt;=z4,w4,IF(AN82&gt;=z3,w3,IF(AN82&gt;=zEntry,w2,IF(AND(AN82&gt;=ExitZ,BI81&gt;0),w2,0)))))</f>
        <v>0</v>
      </c>
      <c r="BJ82" s="26" t="n">
        <f aca="false">IF(AO82="",0,IF(AO82&gt;=z4,w4,IF(AO82&gt;=z3,w3,IF(AO82&gt;=zEntry,w2,IF(AND(AO82&gt;=ExitZ,BJ81&gt;0),w2,0)))))</f>
        <v>0</v>
      </c>
      <c r="BK82" s="26" t="n">
        <f aca="false">IF(AP82="",0,IF(AP82&gt;=z4,w4,IF(AP82&gt;=z3,w3,IF(AP82&gt;=zEntry,w2,IF(AND(AP82&gt;=ExitZ,BK81&gt;0),w2,0)))))</f>
        <v>0</v>
      </c>
      <c r="BL82" s="26" t="n">
        <f aca="false">IF(AQ82="",0,IF(AQ82&gt;=z4,w4,IF(AQ82&gt;=z3,w3,IF(AQ82&gt;=zEntry,w2,IF(AND(AQ82&gt;=ExitZ,BL81&gt;0),w2,0)))))</f>
        <v>0</v>
      </c>
      <c r="BM82" s="23" t="n">
        <f aca="false">IF(EMFX_Data!X81&gt;=EMFX_Data!Y81,EMFX_Data!AE82-EMFX_Data!AF82,EMFX_Data!AF82-EMFX_Data!AE82)</f>
        <v>0.0403572918822179</v>
      </c>
      <c r="BN82" s="23" t="n">
        <f aca="false">IF(EMFX_Data!X81&gt;=EMFX_Data!Z81,EMFX_Data!AE82-EMFX_Data!AG82,EMFX_Data!AG82-EMFX_Data!AE82)</f>
        <v>-0.0799163181724285</v>
      </c>
      <c r="BO82" s="23" t="n">
        <f aca="false">IF(EMFX_Data!X81&gt;=EMFX_Data!AA81,EMFX_Data!AE82-EMFX_Data!AH82,EMFX_Data!AH82-EMFX_Data!AE82)</f>
        <v>0.0491455012917909</v>
      </c>
      <c r="BP82" s="23" t="n">
        <f aca="false">IF(EMFX_Data!X81&gt;=EMFX_Data!AB81,EMFX_Data!AE82-EMFX_Data!AI82,EMFX_Data!AI82-EMFX_Data!AE82)</f>
        <v>0.0511293947192616</v>
      </c>
      <c r="BQ82" s="23" t="n">
        <f aca="false">IF(EMFX_Data!X81&gt;=EMFX_Data!AC81,EMFX_Data!AE82-EMFX_Data!AJ82,EMFX_Data!AJ82-EMFX_Data!AE82)</f>
        <v>-0.0316263244633518</v>
      </c>
      <c r="BR82" s="23" t="n">
        <f aca="false">IF(EMFX_Data!X81&gt;=EMFX_Data!AD81,EMFX_Data!AE82-EMFX_Data!AK82,EMFX_Data!AK82-EMFX_Data!AE82)</f>
        <v>0.0962264287881327</v>
      </c>
      <c r="BS82" s="23" t="n">
        <f aca="false">IF(EMFX_Data!Y81&gt;=EMFX_Data!Z81,EMFX_Data!AF82-EMFX_Data!AG82,EMFX_Data!AG82-EMFX_Data!AF82)</f>
        <v>-0.0395590262902105</v>
      </c>
      <c r="BT82" s="23" t="n">
        <f aca="false">IF(EMFX_Data!Y81&gt;=EMFX_Data!AA81,EMFX_Data!AF82-EMFX_Data!AH82,EMFX_Data!AH82-EMFX_Data!AF82)</f>
        <v>0.00878820940957292</v>
      </c>
      <c r="BU82" s="23" t="n">
        <f aca="false">IF(EMFX_Data!Y81&gt;=EMFX_Data!AB81,EMFX_Data!AF82-EMFX_Data!AI82,EMFX_Data!AI82-EMFX_Data!AF82)</f>
        <v>0.0107721028370437</v>
      </c>
      <c r="BV82" s="23" t="n">
        <f aca="false">IF(EMFX_Data!Y81&gt;=EMFX_Data!AC81,EMFX_Data!AF82-EMFX_Data!AJ82,EMFX_Data!AJ82-EMFX_Data!AF82)</f>
        <v>0.00873096741886612</v>
      </c>
      <c r="BW82" s="23" t="n">
        <f aca="false">IF(EMFX_Data!Y81&gt;=EMFX_Data!AD81,EMFX_Data!AF82-EMFX_Data!AK82,EMFX_Data!AK82-EMFX_Data!AF82)</f>
        <v>0.0558691369059147</v>
      </c>
      <c r="BX82" s="23" t="n">
        <f aca="false">IF(EMFX_Data!Z81&gt;=EMFX_Data!AA81,EMFX_Data!AG82-EMFX_Data!AH82,EMFX_Data!AH82-EMFX_Data!AG82)</f>
        <v>-0.0307708168806376</v>
      </c>
      <c r="BY82" s="23" t="n">
        <f aca="false">IF(EMFX_Data!Z81&gt;=EMFX_Data!AB81,EMFX_Data!AG82-EMFX_Data!AI82,EMFX_Data!AI82-EMFX_Data!AG82)</f>
        <v>-0.0287869234531669</v>
      </c>
      <c r="BZ82" s="23" t="n">
        <f aca="false">IF(EMFX_Data!Z81&gt;=EMFX_Data!AC81,EMFX_Data!AG82-EMFX_Data!AJ82,EMFX_Data!AJ82-EMFX_Data!AG82)</f>
        <v>-0.0482899937090767</v>
      </c>
      <c r="CA82" s="23" t="n">
        <f aca="false">IF(EMFX_Data!Z81&gt;=EMFX_Data!AD81,EMFX_Data!AG82-EMFX_Data!AK82,EMFX_Data!AK82-EMFX_Data!AG82)</f>
        <v>0.0163101106157042</v>
      </c>
      <c r="CB82" s="23" t="n">
        <f aca="false">IF(EMFX_Data!AA81&gt;=EMFX_Data!AB81,EMFX_Data!AH82-EMFX_Data!AI82,EMFX_Data!AI82-EMFX_Data!AH82)</f>
        <v>-0.00198389342747076</v>
      </c>
      <c r="CC82" s="23" t="n">
        <f aca="false">IF(EMFX_Data!AA81&gt;=EMFX_Data!AC81,EMFX_Data!AH82-EMFX_Data!AJ82,EMFX_Data!AJ82-EMFX_Data!AH82)</f>
        <v>0.017519176828439</v>
      </c>
      <c r="CD82" s="23" t="n">
        <f aca="false">IF(EMFX_Data!AA81&gt;=EMFX_Data!AD81,EMFX_Data!AH82-EMFX_Data!AK82,EMFX_Data!AK82-EMFX_Data!AH82)</f>
        <v>-0.0470809274963418</v>
      </c>
      <c r="CE82" s="23" t="n">
        <f aca="false">IF(EMFX_Data!AB81&gt;=EMFX_Data!AC81,EMFX_Data!AI82-EMFX_Data!AJ82,EMFX_Data!AJ82-EMFX_Data!AI82)</f>
        <v>0.0195030702559098</v>
      </c>
      <c r="CF82" s="23" t="n">
        <f aca="false">IF(EMFX_Data!AB81&gt;=EMFX_Data!AD81,EMFX_Data!AI82-EMFX_Data!AK82,EMFX_Data!AK82-EMFX_Data!AI82)</f>
        <v>0.045097034068871</v>
      </c>
      <c r="CG82" s="23" t="n">
        <f aca="false">IF(EMFX_Data!AC81&gt;=EMFX_Data!AD81,EMFX_Data!AJ82-EMFX_Data!AK82,EMFX_Data!AK82-EMFX_Data!AJ82)</f>
        <v>0.0646001043247808</v>
      </c>
      <c r="CH82" s="27" t="n">
        <f aca="false">IF(ROW()&lt;4+VolLB,"",STDEV(INDEX($BM:$BM,ROW()-VolLB+1):INDEX($BM:$BM,ROW()))*SQRT(12))</f>
        <v>0.170650640981089</v>
      </c>
      <c r="CI82" s="27" t="n">
        <f aca="false">IF(ROW()&lt;4+VolLB,"",STDEV(INDEX($BN:$BN,ROW()-VolLB+1):INDEX($BN:$BN,ROW()))*SQRT(12))</f>
        <v>0.149279270869095</v>
      </c>
      <c r="CJ82" s="27" t="n">
        <f aca="false">IF(ROW()&lt;4+VolLB,"",STDEV(INDEX($BO:$BO,ROW()-VolLB+1):INDEX($BO:$BO,ROW()))*SQRT(12))</f>
        <v>0.1699394483553</v>
      </c>
      <c r="CK82" s="27" t="n">
        <f aca="false">IF(ROW()&lt;4+VolLB,"",STDEV(INDEX($BP:$BP,ROW()-VolLB+1):INDEX($BP:$BP,ROW()))*SQRT(12))</f>
        <v>0.174992944373588</v>
      </c>
      <c r="CL82" s="27" t="n">
        <f aca="false">IF(ROW()&lt;4+VolLB,"",STDEV(INDEX($BQ:$BQ,ROW()-VolLB+1):INDEX($BQ:$BQ,ROW()))*SQRT(12))</f>
        <v>0.140753190247527</v>
      </c>
      <c r="CM82" s="27" t="n">
        <f aca="false">IF(ROW()&lt;4+VolLB,"",STDEV(INDEX($BR:$BR,ROW()-VolLB+1):INDEX($BR:$BR,ROW()))*SQRT(12))</f>
        <v>0.147569522449203</v>
      </c>
      <c r="CN82" s="27" t="n">
        <f aca="false">IF(ROW()&lt;4+VolLB,"",STDEV(INDEX($BS:$BS,ROW()-VolLB+1):INDEX($BS:$BS,ROW()))*SQRT(12))</f>
        <v>0.158919214066204</v>
      </c>
      <c r="CO82" s="27" t="n">
        <f aca="false">IF(ROW()&lt;4+VolLB,"",STDEV(INDEX($BT:$BT,ROW()-VolLB+1):INDEX($BT:$BT,ROW()))*SQRT(12))</f>
        <v>0.169988836736445</v>
      </c>
      <c r="CP82" s="27" t="n">
        <f aca="false">IF(ROW()&lt;4+VolLB,"",STDEV(INDEX($BU:$BU,ROW()-VolLB+1):INDEX($BU:$BU,ROW()))*SQRT(12))</f>
        <v>0.213153812590818</v>
      </c>
      <c r="CQ82" s="27" t="n">
        <f aca="false">IF(ROW()&lt;4+VolLB,"",STDEV(INDEX($BV:$BV,ROW()-VolLB+1):INDEX($BV:$BV,ROW()))*SQRT(12))</f>
        <v>0.184099326111973</v>
      </c>
      <c r="CR82" s="27" t="n">
        <f aca="false">IF(ROW()&lt;4+VolLB,"",STDEV(INDEX($BW:$BW,ROW()-VolLB+1):INDEX($BW:$BW,ROW()))*SQRT(12))</f>
        <v>0.161129979353606</v>
      </c>
      <c r="CS82" s="27" t="n">
        <f aca="false">IF(ROW()&lt;4+VolLB,"",STDEV(INDEX($BX:$BX,ROW()-VolLB+1):INDEX($BX:$BX,ROW()))*SQRT(12))</f>
        <v>0.18119986019211</v>
      </c>
      <c r="CT82" s="27" t="n">
        <f aca="false">IF(ROW()&lt;4+VolLB,"",STDEV(INDEX($BY:$BY,ROW()-VolLB+1):INDEX($BY:$BY,ROW()))*SQRT(12))</f>
        <v>0.17086794532674</v>
      </c>
      <c r="CU82" s="27" t="n">
        <f aca="false">IF(ROW()&lt;4+VolLB,"",STDEV(INDEX($BZ:$BZ,ROW()-VolLB+1):INDEX($BZ:$BZ,ROW()))*SQRT(12))</f>
        <v>0.171538837817757</v>
      </c>
      <c r="CV82" s="27" t="n">
        <f aca="false">IF(ROW()&lt;4+VolLB,"",STDEV(INDEX($CA:$CA,ROW()-VolLB+1):INDEX($CA:$CA,ROW()))*SQRT(12))</f>
        <v>0.125602766462324</v>
      </c>
      <c r="CW82" s="27" t="n">
        <f aca="false">IF(ROW()&lt;4+VolLB,"",STDEV(INDEX($CB:$CB,ROW()-VolLB+1):INDEX($CB:$CB,ROW()))*SQRT(12))</f>
        <v>0.190074366549983</v>
      </c>
      <c r="CX82" s="27" t="n">
        <f aca="false">IF(ROW()&lt;4+VolLB,"",STDEV(INDEX($CC:$CC,ROW()-VolLB+1):INDEX($CC:$CC,ROW()))*SQRT(12))</f>
        <v>0.206329433697869</v>
      </c>
      <c r="CY82" s="27" t="n">
        <f aca="false">IF(ROW()&lt;4+VolLB,"",STDEV(INDEX($CD:$CD,ROW()-VolLB+1):INDEX($CD:$CD,ROW()))*SQRT(12))</f>
        <v>0.181254917797525</v>
      </c>
      <c r="CZ82" s="27" t="n">
        <f aca="false">IF(ROW()&lt;4+VolLB,"",STDEV(INDEX($CE:$CE,ROW()-VolLB+1):INDEX($CE:$CE,ROW()))*SQRT(12))</f>
        <v>0.171375802142908</v>
      </c>
      <c r="DA82" s="27" t="n">
        <f aca="false">IF(ROW()&lt;4+VolLB,"",STDEV(INDEX($CF:$CF,ROW()-VolLB+1):INDEX($CF:$CF,ROW()))*SQRT(12))</f>
        <v>0.165880303444251</v>
      </c>
      <c r="DB82" s="27" t="n">
        <f aca="false">IF(ROW()&lt;4+VolLB,"",STDEV(INDEX($CG:$CG,ROW()-VolLB+1):INDEX($CG:$CG,ROW()))*SQRT(12))</f>
        <v>0.12599498830727</v>
      </c>
      <c r="DC82" s="26" t="n">
        <f aca="false">IF(OR(AR82=0,CH82="",CH82=0),0,AR82*MIN(MaxScal,TgtVol/CH82))</f>
        <v>0</v>
      </c>
      <c r="DD82" s="26" t="n">
        <f aca="false">IF(OR(AS82=0,CI82="",CI82=0),0,AS82*MIN(MaxScal,TgtVol/CI82))</f>
        <v>0.133977074536613</v>
      </c>
      <c r="DE82" s="26" t="n">
        <f aca="false">IF(OR(AT82=0,CJ82="",CJ82=0),0,AT82*MIN(MaxScal,TgtVol/CJ82))</f>
        <v>0</v>
      </c>
      <c r="DF82" s="26" t="n">
        <f aca="false">IF(OR(AU82=0,CK82="",CK82=0),0,AU82*MIN(MaxScal,TgtVol/CK82))</f>
        <v>0</v>
      </c>
      <c r="DG82" s="26" t="n">
        <f aca="false">IF(OR(AV82=0,CL82="",CL82=0),0,AV82*MIN(MaxScal,TgtVol/CL82))</f>
        <v>0</v>
      </c>
      <c r="DH82" s="26" t="n">
        <f aca="false">IF(OR(AW82=0,CM82="",CM82=0),0,AW82*MIN(MaxScal,TgtVol/CM82))</f>
        <v>0</v>
      </c>
      <c r="DI82" s="26" t="n">
        <f aca="false">IF(OR(AX82=0,CN82="",CN82=0),0,AX82*MIN(MaxScal,TgtVol/CN82))</f>
        <v>0</v>
      </c>
      <c r="DJ82" s="26" t="n">
        <f aca="false">IF(OR(AY82=0,CO82="",CO82=0),0,AY82*MIN(MaxScal,TgtVol/CO82))</f>
        <v>0</v>
      </c>
      <c r="DK82" s="26" t="n">
        <f aca="false">IF(OR(AZ82=0,CP82="",CP82=0),0,AZ82*MIN(MaxScal,TgtVol/CP82))</f>
        <v>0</v>
      </c>
      <c r="DL82" s="26" t="n">
        <f aca="false">IF(OR(BA82=0,CQ82="",CQ82=0),0,BA82*MIN(MaxScal,TgtVol/CQ82))</f>
        <v>0</v>
      </c>
      <c r="DM82" s="26" t="n">
        <f aca="false">IF(OR(BB82=0,CR82="",CR82=0),0,BB82*MIN(MaxScal,TgtVol/CR82))</f>
        <v>0</v>
      </c>
      <c r="DN82" s="26" t="n">
        <f aca="false">IF(OR(BC82=0,CS82="",CS82=0),0,BC82*MIN(MaxScal,TgtVol/CS82))</f>
        <v>0.110375361100146</v>
      </c>
      <c r="DO82" s="26" t="n">
        <f aca="false">IF(OR(BD82=0,CT82="",CT82=0),0,BD82*MIN(MaxScal,TgtVol/CT82))</f>
        <v>0.117049455717135</v>
      </c>
      <c r="DP82" s="26" t="n">
        <f aca="false">IF(OR(BE82=0,CU82="",CU82=0),0,BE82*MIN(MaxScal,TgtVol/CU82))</f>
        <v>0</v>
      </c>
      <c r="DQ82" s="26" t="n">
        <f aca="false">IF(OR(BF82=0,CV82="",CV82=0),0,BF82*MIN(MaxScal,TgtVol/CV82))</f>
        <v>0</v>
      </c>
      <c r="DR82" s="26" t="n">
        <f aca="false">IF(OR(BG82=0,CW82="",CW82=0),0,BG82*MIN(MaxScal,TgtVol/CW82))</f>
        <v>0</v>
      </c>
      <c r="DS82" s="26" t="n">
        <f aca="false">IF(OR(BH82=0,CX82="",CX82=0),0,BH82*MIN(MaxScal,TgtVol/CX82))</f>
        <v>0</v>
      </c>
      <c r="DT82" s="26" t="n">
        <f aca="false">IF(OR(BI82=0,CY82="",CY82=0),0,BI82*MIN(MaxScal,TgtVol/CY82))</f>
        <v>0</v>
      </c>
      <c r="DU82" s="26" t="n">
        <f aca="false">IF(OR(BJ82=0,CZ82="",CZ82=0),0,BJ82*MIN(MaxScal,TgtVol/CZ82))</f>
        <v>0</v>
      </c>
      <c r="DV82" s="26" t="n">
        <f aca="false">IF(OR(BK82=0,DA82="",DA82=0),0,BK82*MIN(MaxScal,TgtVol/DA82))</f>
        <v>0</v>
      </c>
      <c r="DW82" s="26" t="n">
        <f aca="false">IF(OR(BL82=0,DB82="",DB82=0),0,BL82*MIN(MaxScal,TgtVol/DB82))</f>
        <v>0</v>
      </c>
      <c r="DX82" s="28" t="n">
        <f aca="false">IFERROR(DC81*BM82,"")</f>
        <v>0</v>
      </c>
      <c r="DY82" s="28" t="n">
        <f aca="false">IFERROR(DD81*BN82,"")</f>
        <v>-0</v>
      </c>
      <c r="DZ82" s="28" t="n">
        <f aca="false">IFERROR(DE81*BO82,"")</f>
        <v>0</v>
      </c>
      <c r="EA82" s="28" t="n">
        <f aca="false">IFERROR(DF81*BP82,"")</f>
        <v>0</v>
      </c>
      <c r="EB82" s="28" t="n">
        <f aca="false">IFERROR(DG81*BQ82,"")</f>
        <v>-0</v>
      </c>
      <c r="EC82" s="28" t="n">
        <f aca="false">IFERROR(DH81*BR82,"")</f>
        <v>0</v>
      </c>
      <c r="ED82" s="28" t="n">
        <f aca="false">IFERROR(DI81*BS82,"")</f>
        <v>-0</v>
      </c>
      <c r="EE82" s="28" t="n">
        <f aca="false">IFERROR(DJ81*BT82,"")</f>
        <v>0</v>
      </c>
      <c r="EF82" s="28" t="n">
        <f aca="false">IFERROR(DK81*BU82,"")</f>
        <v>0</v>
      </c>
      <c r="EG82" s="28" t="n">
        <f aca="false">IFERROR(DL81*BV82,"")</f>
        <v>0</v>
      </c>
      <c r="EH82" s="28" t="n">
        <f aca="false">IFERROR(DM81*BW82,"")</f>
        <v>0</v>
      </c>
      <c r="EI82" s="28" t="n">
        <f aca="false">IFERROR(DN81*BX82,"")</f>
        <v>-0.00332975792558986</v>
      </c>
      <c r="EJ82" s="28" t="n">
        <f aca="false">IFERROR(DO81*BY82,"")</f>
        <v>-0.00329919026857108</v>
      </c>
      <c r="EK82" s="28" t="n">
        <f aca="false">IFERROR(DP81*BZ82,"")</f>
        <v>-0</v>
      </c>
      <c r="EL82" s="28" t="n">
        <f aca="false">IFERROR(DQ81*CA82,"")</f>
        <v>0</v>
      </c>
      <c r="EM82" s="28" t="n">
        <f aca="false">IFERROR(DR81*CB82,"")</f>
        <v>-0</v>
      </c>
      <c r="EN82" s="28" t="n">
        <f aca="false">IFERROR(DS81*CC82,"")</f>
        <v>0</v>
      </c>
      <c r="EO82" s="28" t="n">
        <f aca="false">IFERROR(DT81*CD82,"")</f>
        <v>-0</v>
      </c>
      <c r="EP82" s="28" t="n">
        <f aca="false">IFERROR(DU81*CE82,"")</f>
        <v>0.00227856882534132</v>
      </c>
      <c r="EQ82" s="28" t="n">
        <f aca="false">IFERROR(DV81*CF82,"")</f>
        <v>0</v>
      </c>
      <c r="ER82" s="28" t="n">
        <f aca="false">IFERROR(DW81*CG82,"")</f>
        <v>0</v>
      </c>
      <c r="ES82" s="28" t="n">
        <f aca="false">IF(ROW()=4,"",SUM(DX82:ER82))</f>
        <v>-0.00435037936881962</v>
      </c>
      <c r="ET82" s="29" t="n">
        <f aca="false">COUNTIF(AR82:BL82,"&gt;0")</f>
        <v>3</v>
      </c>
    </row>
    <row r="83" customFormat="false" ht="15" hidden="false" customHeight="false" outlineLevel="0" collapsed="false">
      <c r="A83" s="19" t="n">
        <v>40421</v>
      </c>
      <c r="B83" s="23" t="n">
        <f aca="false">ABS(EMFX_Data!X83-EMFX_Data!Y83)</f>
        <v>0.022437439573074</v>
      </c>
      <c r="C83" s="23" t="n">
        <f aca="false">ABS(EMFX_Data!X83-EMFX_Data!Z83)</f>
        <v>0.211167663157919</v>
      </c>
      <c r="D83" s="23" t="n">
        <f aca="false">ABS(EMFX_Data!X83-EMFX_Data!AA83)</f>
        <v>0.156095223892642</v>
      </c>
      <c r="E83" s="23" t="n">
        <f aca="false">ABS(EMFX_Data!X83-EMFX_Data!AB83)</f>
        <v>0.100217802483328</v>
      </c>
      <c r="F83" s="23" t="n">
        <f aca="false">ABS(EMFX_Data!X83-EMFX_Data!AC83)</f>
        <v>0.0998240331199218</v>
      </c>
      <c r="G83" s="23" t="n">
        <f aca="false">ABS(EMFX_Data!X83-EMFX_Data!AD83)</f>
        <v>0.0851477957928735</v>
      </c>
      <c r="H83" s="23" t="n">
        <f aca="false">ABS(EMFX_Data!Y83-EMFX_Data!Z83)</f>
        <v>0.233605102730993</v>
      </c>
      <c r="I83" s="23" t="n">
        <f aca="false">ABS(EMFX_Data!Y83-EMFX_Data!AA83)</f>
        <v>0.133657784319568</v>
      </c>
      <c r="J83" s="23" t="n">
        <f aca="false">ABS(EMFX_Data!Y83-EMFX_Data!AB83)</f>
        <v>0.0777803629102545</v>
      </c>
      <c r="K83" s="23" t="n">
        <f aca="false">ABS(EMFX_Data!Y83-EMFX_Data!AC83)</f>
        <v>0.122261472692996</v>
      </c>
      <c r="L83" s="23" t="n">
        <f aca="false">ABS(EMFX_Data!Y83-EMFX_Data!AD83)</f>
        <v>0.0627103562197995</v>
      </c>
      <c r="M83" s="23" t="n">
        <f aca="false">ABS(EMFX_Data!Z83-EMFX_Data!AA83)</f>
        <v>0.367262887050561</v>
      </c>
      <c r="N83" s="23" t="n">
        <f aca="false">ABS(EMFX_Data!Z83-EMFX_Data!AB83)</f>
        <v>0.311385465641248</v>
      </c>
      <c r="O83" s="23" t="n">
        <f aca="false">ABS(EMFX_Data!Z83-EMFX_Data!AC83)</f>
        <v>0.111343630037998</v>
      </c>
      <c r="P83" s="23" t="n">
        <f aca="false">ABS(EMFX_Data!Z83-EMFX_Data!AD83)</f>
        <v>0.296315458950793</v>
      </c>
      <c r="Q83" s="23" t="n">
        <f aca="false">ABS(EMFX_Data!AA83-EMFX_Data!AB83)</f>
        <v>0.0558774214093134</v>
      </c>
      <c r="R83" s="23" t="n">
        <f aca="false">ABS(EMFX_Data!AA83-EMFX_Data!AC83)</f>
        <v>0.255919257012564</v>
      </c>
      <c r="S83" s="23" t="n">
        <f aca="false">ABS(EMFX_Data!AA83-EMFX_Data!AD83)</f>
        <v>0.0709474280997684</v>
      </c>
      <c r="T83" s="23" t="n">
        <f aca="false">ABS(EMFX_Data!AB83-EMFX_Data!AC83)</f>
        <v>0.20004183560325</v>
      </c>
      <c r="U83" s="23" t="n">
        <f aca="false">ABS(EMFX_Data!AB83-EMFX_Data!AD83)</f>
        <v>0.015070006690455</v>
      </c>
      <c r="V83" s="23" t="n">
        <f aca="false">ABS(EMFX_Data!AC83-EMFX_Data!AD83)</f>
        <v>0.184971828912795</v>
      </c>
      <c r="W83" s="26" t="n">
        <f aca="false">IF(ROW()&lt;4+MinObs-1,"",IFERROR((B83-AVERAGE(B$4:B83))/STDEV(B$4:B83),""))</f>
        <v>-0.936322097588807</v>
      </c>
      <c r="X83" s="26" t="n">
        <f aca="false">IF(ROW()&lt;4+MinObs-1,"",IFERROR((C83-AVERAGE(C$4:C83))/STDEV(C$4:C83),""))</f>
        <v>2.7139954027024</v>
      </c>
      <c r="Y83" s="26" t="n">
        <f aca="false">IF(ROW()&lt;4+MinObs-1,"",IFERROR((D83-AVERAGE(D$4:D83))/STDEV(D$4:D83),""))</f>
        <v>0.334824662950675</v>
      </c>
      <c r="Z83" s="26" t="n">
        <f aca="false">IF(ROW()&lt;4+MinObs-1,"",IFERROR((E83-AVERAGE(E$4:E83))/STDEV(E$4:E83),""))</f>
        <v>0.297933738014314</v>
      </c>
      <c r="AA83" s="26" t="n">
        <f aca="false">IF(ROW()&lt;4+MinObs-1,"",IFERROR((F83-AVERAGE(F$4:F83))/STDEV(F$4:F83),""))</f>
        <v>1.71388125064869</v>
      </c>
      <c r="AB83" s="26" t="n">
        <f aca="false">IF(ROW()&lt;4+MinObs-1,"",IFERROR((G83-AVERAGE(G$4:G83))/STDEV(G$4:G83),""))</f>
        <v>-0.136527195339616</v>
      </c>
      <c r="AC83" s="26" t="n">
        <f aca="false">IF(ROW()&lt;4+MinObs-1,"",IFERROR((H83-AVERAGE(H$4:H83))/STDEV(H$4:H83),""))</f>
        <v>0.59489889876212</v>
      </c>
      <c r="AD83" s="26" t="n">
        <f aca="false">IF(ROW()&lt;4+MinObs-1,"",IFERROR((I83-AVERAGE(I$4:I83))/STDEV(I$4:I83),""))</f>
        <v>0.348010797949903</v>
      </c>
      <c r="AE83" s="26" t="n">
        <f aca="false">IF(ROW()&lt;4+MinObs-1,"",IFERROR((J83-AVERAGE(J$4:J83))/STDEV(J$4:J83),""))</f>
        <v>-0.301446998879826</v>
      </c>
      <c r="AF83" s="26" t="n">
        <f aca="false">IF(ROW()&lt;4+MinObs-1,"",IFERROR((K83-AVERAGE(K$4:K83))/STDEV(K$4:K83),""))</f>
        <v>-0.0117216249692474</v>
      </c>
      <c r="AG83" s="26" t="n">
        <f aca="false">IF(ROW()&lt;4+MinObs-1,"",IFERROR((L83-AVERAGE(L$4:L83))/STDEV(L$4:L83),""))</f>
        <v>-0.17441337452532</v>
      </c>
      <c r="AH83" s="26" t="n">
        <f aca="false">IF(ROW()&lt;4+MinObs-1,"",IFERROR((M83-AVERAGE(M$4:M83))/STDEV(M$4:M83),""))</f>
        <v>1.91208457169799</v>
      </c>
      <c r="AI83" s="26" t="n">
        <f aca="false">IF(ROW()&lt;4+MinObs-1,"",IFERROR((N83-AVERAGE(N$4:N83))/STDEV(N$4:N83),""))</f>
        <v>2.10580981308205</v>
      </c>
      <c r="AJ83" s="26" t="n">
        <f aca="false">IF(ROW()&lt;4+MinObs-1,"",IFERROR((O83-AVERAGE(O$4:O83))/STDEV(O$4:O83),""))</f>
        <v>0.55400719527876</v>
      </c>
      <c r="AK83" s="26" t="n">
        <f aca="false">IF(ROW()&lt;4+MinObs-1,"",IFERROR((P83-AVERAGE(P$4:P83))/STDEV(P$4:P83),""))</f>
        <v>0.250583706120067</v>
      </c>
      <c r="AL83" s="26" t="n">
        <f aca="false">IF(ROW()&lt;4+MinObs-1,"",IFERROR((Q83-AVERAGE(Q$4:Q83))/STDEV(Q$4:Q83),""))</f>
        <v>-0.364305236424679</v>
      </c>
      <c r="AM83" s="26" t="n">
        <f aca="false">IF(ROW()&lt;4+MinObs-1,"",IFERROR((R83-AVERAGE(R$4:R83))/STDEV(R$4:R83),""))</f>
        <v>1.14292629175653</v>
      </c>
      <c r="AN83" s="26" t="n">
        <f aca="false">IF(ROW()&lt;4+MinObs-1,"",IFERROR((S83-AVERAGE(S$4:S83))/STDEV(S$4:S83),""))</f>
        <v>-0.15793417290199</v>
      </c>
      <c r="AO83" s="26" t="n">
        <f aca="false">IF(ROW()&lt;4+MinObs-1,"",IFERROR((T83-AVERAGE(T$4:T83))/STDEV(T$4:T83),""))</f>
        <v>1.44003360165598</v>
      </c>
      <c r="AP83" s="26" t="n">
        <f aca="false">IF(ROW()&lt;4+MinObs-1,"",IFERROR((U83-AVERAGE(U$4:U83))/STDEV(U$4:U83),""))</f>
        <v>-0.252917649226419</v>
      </c>
      <c r="AQ83" s="26" t="n">
        <f aca="false">IF(ROW()&lt;4+MinObs-1,"",IFERROR((V83-AVERAGE(V$4:V83))/STDEV(V$4:V83),""))</f>
        <v>0.0751605328824241</v>
      </c>
      <c r="AR83" s="26" t="n">
        <f aca="false">IF(W83="",0,IF(W83&gt;=z4,w4,IF(W83&gt;=z3,w3,IF(W83&gt;=zEntry,w2,IF(AND(W83&gt;=ExitZ,AR82&gt;0),w2,0)))))</f>
        <v>0</v>
      </c>
      <c r="AS83" s="26" t="n">
        <f aca="false">IF(X83="",0,IF(X83&gt;=z4,w4,IF(X83&gt;=z3,w3,IF(X83&gt;=zEntry,w2,IF(AND(X83&gt;=ExitZ,AS82&gt;0),w2,0)))))</f>
        <v>1</v>
      </c>
      <c r="AT83" s="26" t="n">
        <f aca="false">IF(Y83="",0,IF(Y83&gt;=z4,w4,IF(Y83&gt;=z3,w3,IF(Y83&gt;=zEntry,w2,IF(AND(Y83&gt;=ExitZ,AT82&gt;0),w2,0)))))</f>
        <v>0</v>
      </c>
      <c r="AU83" s="26" t="n">
        <f aca="false">IF(Z83="",0,IF(Z83&gt;=z4,w4,IF(Z83&gt;=z3,w3,IF(Z83&gt;=zEntry,w2,IF(AND(Z83&gt;=ExitZ,AU82&gt;0),w2,0)))))</f>
        <v>0</v>
      </c>
      <c r="AV83" s="26" t="n">
        <f aca="false">IF(AA83="",0,IF(AA83&gt;=z4,w4,IF(AA83&gt;=z3,w3,IF(AA83&gt;=zEntry,w2,IF(AND(AA83&gt;=ExitZ,AV82&gt;0),w2,0)))))</f>
        <v>0</v>
      </c>
      <c r="AW83" s="26" t="n">
        <f aca="false">IF(AB83="",0,IF(AB83&gt;=z4,w4,IF(AB83&gt;=z3,w3,IF(AB83&gt;=zEntry,w2,IF(AND(AB83&gt;=ExitZ,AW82&gt;0),w2,0)))))</f>
        <v>0</v>
      </c>
      <c r="AX83" s="26" t="n">
        <f aca="false">IF(AC83="",0,IF(AC83&gt;=z4,w4,IF(AC83&gt;=z3,w3,IF(AC83&gt;=zEntry,w2,IF(AND(AC83&gt;=ExitZ,AX82&gt;0),w2,0)))))</f>
        <v>0</v>
      </c>
      <c r="AY83" s="26" t="n">
        <f aca="false">IF(AD83="",0,IF(AD83&gt;=z4,w4,IF(AD83&gt;=z3,w3,IF(AD83&gt;=zEntry,w2,IF(AND(AD83&gt;=ExitZ,AY82&gt;0),w2,0)))))</f>
        <v>0</v>
      </c>
      <c r="AZ83" s="26" t="n">
        <f aca="false">IF(AE83="",0,IF(AE83&gt;=z4,w4,IF(AE83&gt;=z3,w3,IF(AE83&gt;=zEntry,w2,IF(AND(AE83&gt;=ExitZ,AZ82&gt;0),w2,0)))))</f>
        <v>0</v>
      </c>
      <c r="BA83" s="26" t="n">
        <f aca="false">IF(AF83="",0,IF(AF83&gt;=z4,w4,IF(AF83&gt;=z3,w3,IF(AF83&gt;=zEntry,w2,IF(AND(AF83&gt;=ExitZ,BA82&gt;0),w2,0)))))</f>
        <v>0</v>
      </c>
      <c r="BB83" s="26" t="n">
        <f aca="false">IF(AG83="",0,IF(AG83&gt;=z4,w4,IF(AG83&gt;=z3,w3,IF(AG83&gt;=zEntry,w2,IF(AND(AG83&gt;=ExitZ,BB82&gt;0),w2,0)))))</f>
        <v>0</v>
      </c>
      <c r="BC83" s="26" t="n">
        <f aca="false">IF(AH83="",0,IF(AH83&gt;=z4,w4,IF(AH83&gt;=z3,w3,IF(AH83&gt;=zEntry,w2,IF(AND(AH83&gt;=ExitZ,BC82&gt;0),w2,0)))))</f>
        <v>0</v>
      </c>
      <c r="BD83" s="26" t="n">
        <f aca="false">IF(AI83="",0,IF(AI83&gt;=z4,w4,IF(AI83&gt;=z3,w3,IF(AI83&gt;=zEntry,w2,IF(AND(AI83&gt;=ExitZ,BD82&gt;0),w2,0)))))</f>
        <v>1</v>
      </c>
      <c r="BE83" s="26" t="n">
        <f aca="false">IF(AJ83="",0,IF(AJ83&gt;=z4,w4,IF(AJ83&gt;=z3,w3,IF(AJ83&gt;=zEntry,w2,IF(AND(AJ83&gt;=ExitZ,BE82&gt;0),w2,0)))))</f>
        <v>0</v>
      </c>
      <c r="BF83" s="26" t="n">
        <f aca="false">IF(AK83="",0,IF(AK83&gt;=z4,w4,IF(AK83&gt;=z3,w3,IF(AK83&gt;=zEntry,w2,IF(AND(AK83&gt;=ExitZ,BF82&gt;0),w2,0)))))</f>
        <v>0</v>
      </c>
      <c r="BG83" s="26" t="n">
        <f aca="false">IF(AL83="",0,IF(AL83&gt;=z4,w4,IF(AL83&gt;=z3,w3,IF(AL83&gt;=zEntry,w2,IF(AND(AL83&gt;=ExitZ,BG82&gt;0),w2,0)))))</f>
        <v>0</v>
      </c>
      <c r="BH83" s="26" t="n">
        <f aca="false">IF(AM83="",0,IF(AM83&gt;=z4,w4,IF(AM83&gt;=z3,w3,IF(AM83&gt;=zEntry,w2,IF(AND(AM83&gt;=ExitZ,BH82&gt;0),w2,0)))))</f>
        <v>0</v>
      </c>
      <c r="BI83" s="26" t="n">
        <f aca="false">IF(AN83="",0,IF(AN83&gt;=z4,w4,IF(AN83&gt;=z3,w3,IF(AN83&gt;=zEntry,w2,IF(AND(AN83&gt;=ExitZ,BI82&gt;0),w2,0)))))</f>
        <v>0</v>
      </c>
      <c r="BJ83" s="26" t="n">
        <f aca="false">IF(AO83="",0,IF(AO83&gt;=z4,w4,IF(AO83&gt;=z3,w3,IF(AO83&gt;=zEntry,w2,IF(AND(AO83&gt;=ExitZ,BJ82&gt;0),w2,0)))))</f>
        <v>0</v>
      </c>
      <c r="BK83" s="26" t="n">
        <f aca="false">IF(AP83="",0,IF(AP83&gt;=z4,w4,IF(AP83&gt;=z3,w3,IF(AP83&gt;=zEntry,w2,IF(AND(AP83&gt;=ExitZ,BK82&gt;0),w2,0)))))</f>
        <v>0</v>
      </c>
      <c r="BL83" s="26" t="n">
        <f aca="false">IF(AQ83="",0,IF(AQ83&gt;=z4,w4,IF(AQ83&gt;=z3,w3,IF(AQ83&gt;=zEntry,w2,IF(AND(AQ83&gt;=ExitZ,BL82&gt;0),w2,0)))))</f>
        <v>0</v>
      </c>
      <c r="BM83" s="23" t="n">
        <f aca="false">IF(EMFX_Data!X82&gt;=EMFX_Data!Y82,EMFX_Data!AE83-EMFX_Data!AF83,EMFX_Data!AF83-EMFX_Data!AE83)</f>
        <v>0.0318144640863589</v>
      </c>
      <c r="BN83" s="23" t="n">
        <f aca="false">IF(EMFX_Data!X82&gt;=EMFX_Data!Z82,EMFX_Data!AE83-EMFX_Data!AG83,EMFX_Data!AG83-EMFX_Data!AE83)</f>
        <v>-0.0265577211758954</v>
      </c>
      <c r="BO83" s="23" t="n">
        <f aca="false">IF(EMFX_Data!X82&gt;=EMFX_Data!AA82,EMFX_Data!AE83-EMFX_Data!AH83,EMFX_Data!AH83-EMFX_Data!AE83)</f>
        <v>0.0654066639074946</v>
      </c>
      <c r="BP83" s="23" t="n">
        <f aca="false">IF(EMFX_Data!X82&gt;=EMFX_Data!AB82,EMFX_Data!AE83-EMFX_Data!AI83,EMFX_Data!AI83-EMFX_Data!AE83)</f>
        <v>0.031710434243045</v>
      </c>
      <c r="BQ83" s="23" t="n">
        <f aca="false">IF(EMFX_Data!X82&gt;=EMFX_Data!AC82,EMFX_Data!AE83-EMFX_Data!AJ83,EMFX_Data!AJ83-EMFX_Data!AE83)</f>
        <v>-0.00951615241104861</v>
      </c>
      <c r="BR83" s="23" t="n">
        <f aca="false">IF(EMFX_Data!X82&gt;=EMFX_Data!AD82,EMFX_Data!AE83-EMFX_Data!AK83,EMFX_Data!AK83-EMFX_Data!AE83)</f>
        <v>0.0186456395792889</v>
      </c>
      <c r="BS83" s="23" t="n">
        <f aca="false">IF(EMFX_Data!Y82&gt;=EMFX_Data!Z82,EMFX_Data!AF83-EMFX_Data!AG83,EMFX_Data!AG83-EMFX_Data!AF83)</f>
        <v>0.00525674291046351</v>
      </c>
      <c r="BT83" s="23" t="n">
        <f aca="false">IF(EMFX_Data!Y82&gt;=EMFX_Data!AA82,EMFX_Data!AF83-EMFX_Data!AH83,EMFX_Data!AH83-EMFX_Data!AF83)</f>
        <v>0.0335921998211357</v>
      </c>
      <c r="BU83" s="23" t="n">
        <f aca="false">IF(EMFX_Data!Y82&gt;=EMFX_Data!AB82,EMFX_Data!AF83-EMFX_Data!AI83,EMFX_Data!AI83-EMFX_Data!AF83)</f>
        <v>-0.00010402984331388</v>
      </c>
      <c r="BV83" s="23" t="n">
        <f aca="false">IF(EMFX_Data!Y82&gt;=EMFX_Data!AC82,EMFX_Data!AF83-EMFX_Data!AJ83,EMFX_Data!AJ83-EMFX_Data!AF83)</f>
        <v>0.0222983116753102</v>
      </c>
      <c r="BW83" s="23" t="n">
        <f aca="false">IF(EMFX_Data!Y82&gt;=EMFX_Data!AD82,EMFX_Data!AF83-EMFX_Data!AK83,EMFX_Data!AK83-EMFX_Data!AF83)</f>
        <v>-0.01316882450707</v>
      </c>
      <c r="BX83" s="23" t="n">
        <f aca="false">IF(EMFX_Data!Z82&gt;=EMFX_Data!AA82,EMFX_Data!AG83-EMFX_Data!AH83,EMFX_Data!AH83-EMFX_Data!AG83)</f>
        <v>0.0388489427315993</v>
      </c>
      <c r="BY83" s="23" t="n">
        <f aca="false">IF(EMFX_Data!Z82&gt;=EMFX_Data!AB82,EMFX_Data!AG83-EMFX_Data!AI83,EMFX_Data!AI83-EMFX_Data!AG83)</f>
        <v>0.00515271306714963</v>
      </c>
      <c r="BZ83" s="23" t="n">
        <f aca="false">IF(EMFX_Data!Z82&gt;=EMFX_Data!AC82,EMFX_Data!AG83-EMFX_Data!AJ83,EMFX_Data!AJ83-EMFX_Data!AG83)</f>
        <v>-0.0170415687648467</v>
      </c>
      <c r="CA83" s="23" t="n">
        <f aca="false">IF(EMFX_Data!Z82&gt;=EMFX_Data!AD82,EMFX_Data!AG83-EMFX_Data!AK83,EMFX_Data!AK83-EMFX_Data!AG83)</f>
        <v>-0.00791208159660645</v>
      </c>
      <c r="CB83" s="23" t="n">
        <f aca="false">IF(EMFX_Data!AA82&gt;=EMFX_Data!AB82,EMFX_Data!AH83-EMFX_Data!AI83,EMFX_Data!AI83-EMFX_Data!AH83)</f>
        <v>0.0336962296644496</v>
      </c>
      <c r="CC83" s="23" t="n">
        <f aca="false">IF(EMFX_Data!AA82&gt;=EMFX_Data!AC82,EMFX_Data!AH83-EMFX_Data!AJ83,EMFX_Data!AJ83-EMFX_Data!AH83)</f>
        <v>0.055890511496446</v>
      </c>
      <c r="CD83" s="23" t="n">
        <f aca="false">IF(EMFX_Data!AA82&gt;=EMFX_Data!AD82,EMFX_Data!AH83-EMFX_Data!AK83,EMFX_Data!AK83-EMFX_Data!AH83)</f>
        <v>0.0467610243282057</v>
      </c>
      <c r="CE83" s="23" t="n">
        <f aca="false">IF(EMFX_Data!AB82&gt;=EMFX_Data!AC82,EMFX_Data!AI83-EMFX_Data!AJ83,EMFX_Data!AJ83-EMFX_Data!AI83)</f>
        <v>0.0221942818319964</v>
      </c>
      <c r="CF83" s="23" t="n">
        <f aca="false">IF(EMFX_Data!AB82&gt;=EMFX_Data!AD82,EMFX_Data!AI83-EMFX_Data!AK83,EMFX_Data!AK83-EMFX_Data!AI83)</f>
        <v>0.0130647946637561</v>
      </c>
      <c r="CG83" s="23" t="n">
        <f aca="false">IF(EMFX_Data!AC82&gt;=EMFX_Data!AD82,EMFX_Data!AJ83-EMFX_Data!AK83,EMFX_Data!AK83-EMFX_Data!AJ83)</f>
        <v>0.00912948716824029</v>
      </c>
      <c r="CH83" s="27" t="n">
        <f aca="false">IF(ROW()&lt;4+VolLB,"",STDEV(INDEX($BM:$BM,ROW()-VolLB+1):INDEX($BM:$BM,ROW()))*SQRT(12))</f>
        <v>0.162838724261376</v>
      </c>
      <c r="CI83" s="27" t="n">
        <f aca="false">IF(ROW()&lt;4+VolLB,"",STDEV(INDEX($BN:$BN,ROW()-VolLB+1):INDEX($BN:$BN,ROW()))*SQRT(12))</f>
        <v>0.138501161634499</v>
      </c>
      <c r="CJ83" s="27" t="n">
        <f aca="false">IF(ROW()&lt;4+VolLB,"",STDEV(INDEX($BO:$BO,ROW()-VolLB+1):INDEX($BO:$BO,ROW()))*SQRT(12))</f>
        <v>0.162466310124236</v>
      </c>
      <c r="CK83" s="27" t="n">
        <f aca="false">IF(ROW()&lt;4+VolLB,"",STDEV(INDEX($BP:$BP,ROW()-VolLB+1):INDEX($BP:$BP,ROW()))*SQRT(12))</f>
        <v>0.169391615290539</v>
      </c>
      <c r="CL83" s="27" t="n">
        <f aca="false">IF(ROW()&lt;4+VolLB,"",STDEV(INDEX($BQ:$BQ,ROW()-VolLB+1):INDEX($BQ:$BQ,ROW()))*SQRT(12))</f>
        <v>0.138693913543388</v>
      </c>
      <c r="CM83" s="27" t="n">
        <f aca="false">IF(ROW()&lt;4+VolLB,"",STDEV(INDEX($BR:$BR,ROW()-VolLB+1):INDEX($BR:$BR,ROW()))*SQRT(12))</f>
        <v>0.139991897463525</v>
      </c>
      <c r="CN83" s="27" t="n">
        <f aca="false">IF(ROW()&lt;4+VolLB,"",STDEV(INDEX($BS:$BS,ROW()-VolLB+1):INDEX($BS:$BS,ROW()))*SQRT(12))</f>
        <v>0.159100109554448</v>
      </c>
      <c r="CO83" s="27" t="n">
        <f aca="false">IF(ROW()&lt;4+VolLB,"",STDEV(INDEX($BT:$BT,ROW()-VolLB+1):INDEX($BT:$BT,ROW()))*SQRT(12))</f>
        <v>0.170862255390407</v>
      </c>
      <c r="CP83" s="27" t="n">
        <f aca="false">IF(ROW()&lt;4+VolLB,"",STDEV(INDEX($BU:$BU,ROW()-VolLB+1):INDEX($BU:$BU,ROW()))*SQRT(12))</f>
        <v>0.21308813018755</v>
      </c>
      <c r="CQ83" s="27" t="n">
        <f aca="false">IF(ROW()&lt;4+VolLB,"",STDEV(INDEX($BV:$BV,ROW()-VolLB+1):INDEX($BV:$BV,ROW()))*SQRT(12))</f>
        <v>0.183122629017469</v>
      </c>
      <c r="CR83" s="27" t="n">
        <f aca="false">IF(ROW()&lt;4+VolLB,"",STDEV(INDEX($BW:$BW,ROW()-VolLB+1):INDEX($BW:$BW,ROW()))*SQRT(12))</f>
        <v>0.161244232061503</v>
      </c>
      <c r="CS83" s="27" t="n">
        <f aca="false">IF(ROW()&lt;4+VolLB,"",STDEV(INDEX($BX:$BX,ROW()-VolLB+1):INDEX($BX:$BX,ROW()))*SQRT(12))</f>
        <v>0.183617078125999</v>
      </c>
      <c r="CT83" s="27" t="n">
        <f aca="false">IF(ROW()&lt;4+VolLB,"",STDEV(INDEX($BY:$BY,ROW()-VolLB+1):INDEX($BY:$BY,ROW()))*SQRT(12))</f>
        <v>0.170958778077535</v>
      </c>
      <c r="CU83" s="27" t="n">
        <f aca="false">IF(ROW()&lt;4+VolLB,"",STDEV(INDEX($BZ:$BZ,ROW()-VolLB+1):INDEX($BZ:$BZ,ROW()))*SQRT(12))</f>
        <v>0.17034433105246</v>
      </c>
      <c r="CV83" s="27" t="n">
        <f aca="false">IF(ROW()&lt;4+VolLB,"",STDEV(INDEX($CA:$CA,ROW()-VolLB+1):INDEX($CA:$CA,ROW()))*SQRT(12))</f>
        <v>0.125579840106319</v>
      </c>
      <c r="CW83" s="27" t="n">
        <f aca="false">IF(ROW()&lt;4+VolLB,"",STDEV(INDEX($CB:$CB,ROW()-VolLB+1):INDEX($CB:$CB,ROW()))*SQRT(12))</f>
        <v>0.188374804684986</v>
      </c>
      <c r="CX83" s="27" t="n">
        <f aca="false">IF(ROW()&lt;4+VolLB,"",STDEV(INDEX($CC:$CC,ROW()-VolLB+1):INDEX($CC:$CC,ROW()))*SQRT(12))</f>
        <v>0.204505468996106</v>
      </c>
      <c r="CY83" s="27" t="n">
        <f aca="false">IF(ROW()&lt;4+VolLB,"",STDEV(INDEX($CD:$CD,ROW()-VolLB+1):INDEX($CD:$CD,ROW()))*SQRT(12))</f>
        <v>0.182246928891331</v>
      </c>
      <c r="CZ83" s="27" t="n">
        <f aca="false">IF(ROW()&lt;4+VolLB,"",STDEV(INDEX($CE:$CE,ROW()-VolLB+1):INDEX($CE:$CE,ROW()))*SQRT(12))</f>
        <v>0.171181394027574</v>
      </c>
      <c r="DA83" s="27" t="n">
        <f aca="false">IF(ROW()&lt;4+VolLB,"",STDEV(INDEX($CF:$CF,ROW()-VolLB+1):INDEX($CF:$CF,ROW()))*SQRT(12))</f>
        <v>0.165909069994051</v>
      </c>
      <c r="DB83" s="27" t="n">
        <f aca="false">IF(ROW()&lt;4+VolLB,"",STDEV(INDEX($CG:$CG,ROW()-VolLB+1):INDEX($CG:$CG,ROW()))*SQRT(12))</f>
        <v>0.125479197515543</v>
      </c>
      <c r="DC83" s="26" t="n">
        <f aca="false">IF(OR(AR83=0,CH83="",CH83=0),0,AR83*MIN(MaxScal,TgtVol/CH83))</f>
        <v>0</v>
      </c>
      <c r="DD83" s="26" t="n">
        <f aca="false">IF(OR(AS83=0,CI83="",CI83=0),0,AS83*MIN(MaxScal,TgtVol/CI83))</f>
        <v>0.144403120984497</v>
      </c>
      <c r="DE83" s="26" t="n">
        <f aca="false">IF(OR(AT83=0,CJ83="",CJ83=0),0,AT83*MIN(MaxScal,TgtVol/CJ83))</f>
        <v>0</v>
      </c>
      <c r="DF83" s="26" t="n">
        <f aca="false">IF(OR(AU83=0,CK83="",CK83=0),0,AU83*MIN(MaxScal,TgtVol/CK83))</f>
        <v>0</v>
      </c>
      <c r="DG83" s="26" t="n">
        <f aca="false">IF(OR(AV83=0,CL83="",CL83=0),0,AV83*MIN(MaxScal,TgtVol/CL83))</f>
        <v>0</v>
      </c>
      <c r="DH83" s="26" t="n">
        <f aca="false">IF(OR(AW83=0,CM83="",CM83=0),0,AW83*MIN(MaxScal,TgtVol/CM83))</f>
        <v>0</v>
      </c>
      <c r="DI83" s="26" t="n">
        <f aca="false">IF(OR(AX83=0,CN83="",CN83=0),0,AX83*MIN(MaxScal,TgtVol/CN83))</f>
        <v>0</v>
      </c>
      <c r="DJ83" s="26" t="n">
        <f aca="false">IF(OR(AY83=0,CO83="",CO83=0),0,AY83*MIN(MaxScal,TgtVol/CO83))</f>
        <v>0</v>
      </c>
      <c r="DK83" s="26" t="n">
        <f aca="false">IF(OR(AZ83=0,CP83="",CP83=0),0,AZ83*MIN(MaxScal,TgtVol/CP83))</f>
        <v>0</v>
      </c>
      <c r="DL83" s="26" t="n">
        <f aca="false">IF(OR(BA83=0,CQ83="",CQ83=0),0,BA83*MIN(MaxScal,TgtVol/CQ83))</f>
        <v>0</v>
      </c>
      <c r="DM83" s="26" t="n">
        <f aca="false">IF(OR(BB83=0,CR83="",CR83=0),0,BB83*MIN(MaxScal,TgtVol/CR83))</f>
        <v>0</v>
      </c>
      <c r="DN83" s="26" t="n">
        <f aca="false">IF(OR(BC83=0,CS83="",CS83=0),0,BC83*MIN(MaxScal,TgtVol/CS83))</f>
        <v>0</v>
      </c>
      <c r="DO83" s="26" t="n">
        <f aca="false">IF(OR(BD83=0,CT83="",CT83=0),0,BD83*MIN(MaxScal,TgtVol/CT83))</f>
        <v>0.116987265730979</v>
      </c>
      <c r="DP83" s="26" t="n">
        <f aca="false">IF(OR(BE83=0,CU83="",CU83=0),0,BE83*MIN(MaxScal,TgtVol/CU83))</f>
        <v>0</v>
      </c>
      <c r="DQ83" s="26" t="n">
        <f aca="false">IF(OR(BF83=0,CV83="",CV83=0),0,BF83*MIN(MaxScal,TgtVol/CV83))</f>
        <v>0</v>
      </c>
      <c r="DR83" s="26" t="n">
        <f aca="false">IF(OR(BG83=0,CW83="",CW83=0),0,BG83*MIN(MaxScal,TgtVol/CW83))</f>
        <v>0</v>
      </c>
      <c r="DS83" s="26" t="n">
        <f aca="false">IF(OR(BH83=0,CX83="",CX83=0),0,BH83*MIN(MaxScal,TgtVol/CX83))</f>
        <v>0</v>
      </c>
      <c r="DT83" s="26" t="n">
        <f aca="false">IF(OR(BI83=0,CY83="",CY83=0),0,BI83*MIN(MaxScal,TgtVol/CY83))</f>
        <v>0</v>
      </c>
      <c r="DU83" s="26" t="n">
        <f aca="false">IF(OR(BJ83=0,CZ83="",CZ83=0),0,BJ83*MIN(MaxScal,TgtVol/CZ83))</f>
        <v>0</v>
      </c>
      <c r="DV83" s="26" t="n">
        <f aca="false">IF(OR(BK83=0,DA83="",DA83=0),0,BK83*MIN(MaxScal,TgtVol/DA83))</f>
        <v>0</v>
      </c>
      <c r="DW83" s="26" t="n">
        <f aca="false">IF(OR(BL83=0,DB83="",DB83=0),0,BL83*MIN(MaxScal,TgtVol/DB83))</f>
        <v>0</v>
      </c>
      <c r="DX83" s="28" t="n">
        <f aca="false">IFERROR(DC82*BM83,"")</f>
        <v>0</v>
      </c>
      <c r="DY83" s="28" t="n">
        <f aca="false">IFERROR(DD82*BN83,"")</f>
        <v>-0.00355812578950552</v>
      </c>
      <c r="DZ83" s="28" t="n">
        <f aca="false">IFERROR(DE82*BO83,"")</f>
        <v>0</v>
      </c>
      <c r="EA83" s="28" t="n">
        <f aca="false">IFERROR(DF82*BP83,"")</f>
        <v>0</v>
      </c>
      <c r="EB83" s="28" t="n">
        <f aca="false">IFERROR(DG82*BQ83,"")</f>
        <v>-0</v>
      </c>
      <c r="EC83" s="28" t="n">
        <f aca="false">IFERROR(DH82*BR83,"")</f>
        <v>0</v>
      </c>
      <c r="ED83" s="28" t="n">
        <f aca="false">IFERROR(DI82*BS83,"")</f>
        <v>0</v>
      </c>
      <c r="EE83" s="28" t="n">
        <f aca="false">IFERROR(DJ82*BT83,"")</f>
        <v>0</v>
      </c>
      <c r="EF83" s="28" t="n">
        <f aca="false">IFERROR(DK82*BU83,"")</f>
        <v>-0</v>
      </c>
      <c r="EG83" s="28" t="n">
        <f aca="false">IFERROR(DL82*BV83,"")</f>
        <v>0</v>
      </c>
      <c r="EH83" s="28" t="n">
        <f aca="false">IFERROR(DM82*BW83,"")</f>
        <v>-0</v>
      </c>
      <c r="EI83" s="28" t="n">
        <f aca="false">IFERROR(DN82*BX83,"")</f>
        <v>0.00428796608235914</v>
      </c>
      <c r="EJ83" s="28" t="n">
        <f aca="false">IFERROR(DO82*BY83,"")</f>
        <v>0.000603122259976431</v>
      </c>
      <c r="EK83" s="28" t="n">
        <f aca="false">IFERROR(DP82*BZ83,"")</f>
        <v>-0</v>
      </c>
      <c r="EL83" s="28" t="n">
        <f aca="false">IFERROR(DQ82*CA83,"")</f>
        <v>-0</v>
      </c>
      <c r="EM83" s="28" t="n">
        <f aca="false">IFERROR(DR82*CB83,"")</f>
        <v>0</v>
      </c>
      <c r="EN83" s="28" t="n">
        <f aca="false">IFERROR(DS82*CC83,"")</f>
        <v>0</v>
      </c>
      <c r="EO83" s="28" t="n">
        <f aca="false">IFERROR(DT82*CD83,"")</f>
        <v>0</v>
      </c>
      <c r="EP83" s="28" t="n">
        <f aca="false">IFERROR(DU82*CE83,"")</f>
        <v>0</v>
      </c>
      <c r="EQ83" s="28" t="n">
        <f aca="false">IFERROR(DV82*CF83,"")</f>
        <v>0</v>
      </c>
      <c r="ER83" s="28" t="n">
        <f aca="false">IFERROR(DW82*CG83,"")</f>
        <v>0</v>
      </c>
      <c r="ES83" s="28" t="n">
        <f aca="false">IF(ROW()=4,"",SUM(DX83:ER83))</f>
        <v>0.00133296255283005</v>
      </c>
      <c r="ET83" s="29" t="n">
        <f aca="false">COUNTIF(AR83:BL83,"&gt;0")</f>
        <v>2</v>
      </c>
    </row>
    <row r="84" customFormat="false" ht="15" hidden="false" customHeight="false" outlineLevel="0" collapsed="false">
      <c r="A84" s="19" t="n">
        <v>40451</v>
      </c>
      <c r="B84" s="23" t="n">
        <f aca="false">ABS(EMFX_Data!X84-EMFX_Data!Y84)</f>
        <v>0.0814366614012991</v>
      </c>
      <c r="C84" s="23" t="n">
        <f aca="false">ABS(EMFX_Data!X84-EMFX_Data!Z84)</f>
        <v>0.167771565404177</v>
      </c>
      <c r="D84" s="23" t="n">
        <f aca="false">ABS(EMFX_Data!X84-EMFX_Data!AA84)</f>
        <v>0.15639380693356</v>
      </c>
      <c r="E84" s="23" t="n">
        <f aca="false">ABS(EMFX_Data!X84-EMFX_Data!AB84)</f>
        <v>0.170614308425033</v>
      </c>
      <c r="F84" s="23" t="n">
        <f aca="false">ABS(EMFX_Data!X84-EMFX_Data!AC84)</f>
        <v>0.0824630726327298</v>
      </c>
      <c r="G84" s="23" t="n">
        <f aca="false">ABS(EMFX_Data!X84-EMFX_Data!AD84)</f>
        <v>0.0391334915854173</v>
      </c>
      <c r="H84" s="23" t="n">
        <f aca="false">ABS(EMFX_Data!Y84-EMFX_Data!Z84)</f>
        <v>0.249208226805476</v>
      </c>
      <c r="I84" s="23" t="n">
        <f aca="false">ABS(EMFX_Data!Y84-EMFX_Data!AA84)</f>
        <v>0.0749571455322613</v>
      </c>
      <c r="J84" s="23" t="n">
        <f aca="false">ABS(EMFX_Data!Y84-EMFX_Data!AB84)</f>
        <v>0.0891776470237335</v>
      </c>
      <c r="K84" s="23" t="n">
        <f aca="false">ABS(EMFX_Data!Y84-EMFX_Data!AC84)</f>
        <v>0.163899734034029</v>
      </c>
      <c r="L84" s="23" t="n">
        <f aca="false">ABS(EMFX_Data!Y84-EMFX_Data!AD84)</f>
        <v>0.0423031698158818</v>
      </c>
      <c r="M84" s="23" t="n">
        <f aca="false">ABS(EMFX_Data!Z84-EMFX_Data!AA84)</f>
        <v>0.324165372337737</v>
      </c>
      <c r="N84" s="23" t="n">
        <f aca="false">ABS(EMFX_Data!Z84-EMFX_Data!AB84)</f>
        <v>0.33838587382921</v>
      </c>
      <c r="O84" s="23" t="n">
        <f aca="false">ABS(EMFX_Data!Z84-EMFX_Data!AC84)</f>
        <v>0.0853084927714471</v>
      </c>
      <c r="P84" s="23" t="n">
        <f aca="false">ABS(EMFX_Data!Z84-EMFX_Data!AD84)</f>
        <v>0.206905056989594</v>
      </c>
      <c r="Q84" s="23" t="n">
        <f aca="false">ABS(EMFX_Data!AA84-EMFX_Data!AB84)</f>
        <v>0.0142205014914722</v>
      </c>
      <c r="R84" s="23" t="n">
        <f aca="false">ABS(EMFX_Data!AA84-EMFX_Data!AC84)</f>
        <v>0.23885687956629</v>
      </c>
      <c r="S84" s="23" t="n">
        <f aca="false">ABS(EMFX_Data!AA84-EMFX_Data!AD84)</f>
        <v>0.117260315348143</v>
      </c>
      <c r="T84" s="23" t="n">
        <f aca="false">ABS(EMFX_Data!AB84-EMFX_Data!AC84)</f>
        <v>0.253077381057762</v>
      </c>
      <c r="U84" s="23" t="n">
        <f aca="false">ABS(EMFX_Data!AB84-EMFX_Data!AD84)</f>
        <v>0.131480816839615</v>
      </c>
      <c r="V84" s="23" t="n">
        <f aca="false">ABS(EMFX_Data!AC84-EMFX_Data!AD84)</f>
        <v>0.121596564218147</v>
      </c>
      <c r="W84" s="26" t="n">
        <f aca="false">IF(ROW()&lt;4+MinObs-1,"",IFERROR((B84-AVERAGE(B$4:B84))/STDEV(B$4:B84),""))</f>
        <v>-0.329229410020113</v>
      </c>
      <c r="X84" s="26" t="n">
        <f aca="false">IF(ROW()&lt;4+MinObs-1,"",IFERROR((C84-AVERAGE(C$4:C84))/STDEV(C$4:C84),""))</f>
        <v>1.85012503383765</v>
      </c>
      <c r="Y84" s="26" t="n">
        <f aca="false">IF(ROW()&lt;4+MinObs-1,"",IFERROR((D84-AVERAGE(D$4:D84))/STDEV(D$4:D84),""))</f>
        <v>0.335814185192819</v>
      </c>
      <c r="Z84" s="26" t="n">
        <f aca="false">IF(ROW()&lt;4+MinObs-1,"",IFERROR((E84-AVERAGE(E$4:E84))/STDEV(E$4:E84),""))</f>
        <v>1.33981397797868</v>
      </c>
      <c r="AA84" s="26" t="n">
        <f aca="false">IF(ROW()&lt;4+MinObs-1,"",IFERROR((F84-AVERAGE(F$4:F84))/STDEV(F$4:F84),""))</f>
        <v>1.18939372699201</v>
      </c>
      <c r="AB84" s="26" t="n">
        <f aca="false">IF(ROW()&lt;4+MinObs-1,"",IFERROR((G84-AVERAGE(G$4:G84))/STDEV(G$4:G84),""))</f>
        <v>-0.241975181367774</v>
      </c>
      <c r="AC84" s="26" t="n">
        <f aca="false">IF(ROW()&lt;4+MinObs-1,"",IFERROR((H84-AVERAGE(H$4:H84))/STDEV(H$4:H84),""))</f>
        <v>0.700893831014889</v>
      </c>
      <c r="AD84" s="26" t="n">
        <f aca="false">IF(ROW()&lt;4+MinObs-1,"",IFERROR((I84-AVERAGE(I$4:I84))/STDEV(I$4:I84),""))</f>
        <v>-0.421936703877458</v>
      </c>
      <c r="AE84" s="26" t="n">
        <f aca="false">IF(ROW()&lt;4+MinObs-1,"",IFERROR((J84-AVERAGE(J$4:J84))/STDEV(J$4:J84),""))</f>
        <v>-0.160195408324019</v>
      </c>
      <c r="AF84" s="26" t="n">
        <f aca="false">IF(ROW()&lt;4+MinObs-1,"",IFERROR((K84-AVERAGE(K$4:K84))/STDEV(K$4:K84),""))</f>
        <v>0.493281193433688</v>
      </c>
      <c r="AG84" s="26" t="n">
        <f aca="false">IF(ROW()&lt;4+MinObs-1,"",IFERROR((L84-AVERAGE(L$4:L84))/STDEV(L$4:L84),""))</f>
        <v>-0.220288347669689</v>
      </c>
      <c r="AH84" s="26" t="n">
        <f aca="false">IF(ROW()&lt;4+MinObs-1,"",IFERROR((M84-AVERAGE(M$4:M84))/STDEV(M$4:M84),""))</f>
        <v>1.50435986792421</v>
      </c>
      <c r="AI84" s="26" t="n">
        <f aca="false">IF(ROW()&lt;4+MinObs-1,"",IFERROR((N84-AVERAGE(N$4:N84))/STDEV(N$4:N84),""))</f>
        <v>2.2950166481616</v>
      </c>
      <c r="AJ84" s="26" t="n">
        <f aca="false">IF(ROW()&lt;4+MinObs-1,"",IFERROR((O84-AVERAGE(O$4:O84))/STDEV(O$4:O84),""))</f>
        <v>0.14016538327653</v>
      </c>
      <c r="AK84" s="26" t="n">
        <f aca="false">IF(ROW()&lt;4+MinObs-1,"",IFERROR((P84-AVERAGE(P$4:P84))/STDEV(P$4:P84),""))</f>
        <v>0.0427321126107584</v>
      </c>
      <c r="AL84" s="26" t="n">
        <f aca="false">IF(ROW()&lt;4+MinObs-1,"",IFERROR((Q84-AVERAGE(Q$4:Q84))/STDEV(Q$4:Q84),""))</f>
        <v>-1.05338198714105</v>
      </c>
      <c r="AM84" s="26" t="n">
        <f aca="false">IF(ROW()&lt;4+MinObs-1,"",IFERROR((R84-AVERAGE(R$4:R84))/STDEV(R$4:R84),""))</f>
        <v>0.952148811926833</v>
      </c>
      <c r="AN84" s="26" t="n">
        <f aca="false">IF(ROW()&lt;4+MinObs-1,"",IFERROR((S84-AVERAGE(S$4:S84))/STDEV(S$4:S84),""))</f>
        <v>-0.0502223185580447</v>
      </c>
      <c r="AO84" s="26" t="n">
        <f aca="false">IF(ROW()&lt;4+MinObs-1,"",IFERROR((T84-AVERAGE(T$4:T84))/STDEV(T$4:T84),""))</f>
        <v>2.06650448376743</v>
      </c>
      <c r="AP84" s="26" t="n">
        <f aca="false">IF(ROW()&lt;4+MinObs-1,"",IFERROR((U84-AVERAGE(U$4:U84))/STDEV(U$4:U84),""))</f>
        <v>0.0164688819175403</v>
      </c>
      <c r="AQ84" s="26" t="n">
        <f aca="false">IF(ROW()&lt;4+MinObs-1,"",IFERROR((V84-AVERAGE(V$4:V84))/STDEV(V$4:V84),""))</f>
        <v>-0.0716582501732015</v>
      </c>
      <c r="AR84" s="26" t="n">
        <f aca="false">IF(W84="",0,IF(W84&gt;=z4,w4,IF(W84&gt;=z3,w3,IF(W84&gt;=zEntry,w2,IF(AND(W84&gt;=ExitZ,AR83&gt;0),w2,0)))))</f>
        <v>0</v>
      </c>
      <c r="AS84" s="26" t="n">
        <f aca="false">IF(X84="",0,IF(X84&gt;=z4,w4,IF(X84&gt;=z3,w3,IF(X84&gt;=zEntry,w2,IF(AND(X84&gt;=ExitZ,AS83&gt;0),w2,0)))))</f>
        <v>0</v>
      </c>
      <c r="AT84" s="26" t="n">
        <f aca="false">IF(Y84="",0,IF(Y84&gt;=z4,w4,IF(Y84&gt;=z3,w3,IF(Y84&gt;=zEntry,w2,IF(AND(Y84&gt;=ExitZ,AT83&gt;0),w2,0)))))</f>
        <v>0</v>
      </c>
      <c r="AU84" s="26" t="n">
        <f aca="false">IF(Z84="",0,IF(Z84&gt;=z4,w4,IF(Z84&gt;=z3,w3,IF(Z84&gt;=zEntry,w2,IF(AND(Z84&gt;=ExitZ,AU83&gt;0),w2,0)))))</f>
        <v>0</v>
      </c>
      <c r="AV84" s="26" t="n">
        <f aca="false">IF(AA84="",0,IF(AA84&gt;=z4,w4,IF(AA84&gt;=z3,w3,IF(AA84&gt;=zEntry,w2,IF(AND(AA84&gt;=ExitZ,AV83&gt;0),w2,0)))))</f>
        <v>0</v>
      </c>
      <c r="AW84" s="26" t="n">
        <f aca="false">IF(AB84="",0,IF(AB84&gt;=z4,w4,IF(AB84&gt;=z3,w3,IF(AB84&gt;=zEntry,w2,IF(AND(AB84&gt;=ExitZ,AW83&gt;0),w2,0)))))</f>
        <v>0</v>
      </c>
      <c r="AX84" s="26" t="n">
        <f aca="false">IF(AC84="",0,IF(AC84&gt;=z4,w4,IF(AC84&gt;=z3,w3,IF(AC84&gt;=zEntry,w2,IF(AND(AC84&gt;=ExitZ,AX83&gt;0),w2,0)))))</f>
        <v>0</v>
      </c>
      <c r="AY84" s="26" t="n">
        <f aca="false">IF(AD84="",0,IF(AD84&gt;=z4,w4,IF(AD84&gt;=z3,w3,IF(AD84&gt;=zEntry,w2,IF(AND(AD84&gt;=ExitZ,AY83&gt;0),w2,0)))))</f>
        <v>0</v>
      </c>
      <c r="AZ84" s="26" t="n">
        <f aca="false">IF(AE84="",0,IF(AE84&gt;=z4,w4,IF(AE84&gt;=z3,w3,IF(AE84&gt;=zEntry,w2,IF(AND(AE84&gt;=ExitZ,AZ83&gt;0),w2,0)))))</f>
        <v>0</v>
      </c>
      <c r="BA84" s="26" t="n">
        <f aca="false">IF(AF84="",0,IF(AF84&gt;=z4,w4,IF(AF84&gt;=z3,w3,IF(AF84&gt;=zEntry,w2,IF(AND(AF84&gt;=ExitZ,BA83&gt;0),w2,0)))))</f>
        <v>0</v>
      </c>
      <c r="BB84" s="26" t="n">
        <f aca="false">IF(AG84="",0,IF(AG84&gt;=z4,w4,IF(AG84&gt;=z3,w3,IF(AG84&gt;=zEntry,w2,IF(AND(AG84&gt;=ExitZ,BB83&gt;0),w2,0)))))</f>
        <v>0</v>
      </c>
      <c r="BC84" s="26" t="n">
        <f aca="false">IF(AH84="",0,IF(AH84&gt;=z4,w4,IF(AH84&gt;=z3,w3,IF(AH84&gt;=zEntry,w2,IF(AND(AH84&gt;=ExitZ,BC83&gt;0),w2,0)))))</f>
        <v>0</v>
      </c>
      <c r="BD84" s="26" t="n">
        <f aca="false">IF(AI84="",0,IF(AI84&gt;=z4,w4,IF(AI84&gt;=z3,w3,IF(AI84&gt;=zEntry,w2,IF(AND(AI84&gt;=ExitZ,BD83&gt;0),w2,0)))))</f>
        <v>1</v>
      </c>
      <c r="BE84" s="26" t="n">
        <f aca="false">IF(AJ84="",0,IF(AJ84&gt;=z4,w4,IF(AJ84&gt;=z3,w3,IF(AJ84&gt;=zEntry,w2,IF(AND(AJ84&gt;=ExitZ,BE83&gt;0),w2,0)))))</f>
        <v>0</v>
      </c>
      <c r="BF84" s="26" t="n">
        <f aca="false">IF(AK84="",0,IF(AK84&gt;=z4,w4,IF(AK84&gt;=z3,w3,IF(AK84&gt;=zEntry,w2,IF(AND(AK84&gt;=ExitZ,BF83&gt;0),w2,0)))))</f>
        <v>0</v>
      </c>
      <c r="BG84" s="26" t="n">
        <f aca="false">IF(AL84="",0,IF(AL84&gt;=z4,w4,IF(AL84&gt;=z3,w3,IF(AL84&gt;=zEntry,w2,IF(AND(AL84&gt;=ExitZ,BG83&gt;0),w2,0)))))</f>
        <v>0</v>
      </c>
      <c r="BH84" s="26" t="n">
        <f aca="false">IF(AM84="",0,IF(AM84&gt;=z4,w4,IF(AM84&gt;=z3,w3,IF(AM84&gt;=zEntry,w2,IF(AND(AM84&gt;=ExitZ,BH83&gt;0),w2,0)))))</f>
        <v>0</v>
      </c>
      <c r="BI84" s="26" t="n">
        <f aca="false">IF(AN84="",0,IF(AN84&gt;=z4,w4,IF(AN84&gt;=z3,w3,IF(AN84&gt;=zEntry,w2,IF(AND(AN84&gt;=ExitZ,BI83&gt;0),w2,0)))))</f>
        <v>0</v>
      </c>
      <c r="BJ84" s="26" t="n">
        <f aca="false">IF(AO84="",0,IF(AO84&gt;=z4,w4,IF(AO84&gt;=z3,w3,IF(AO84&gt;=zEntry,w2,IF(AND(AO84&gt;=ExitZ,BJ83&gt;0),w2,0)))))</f>
        <v>1</v>
      </c>
      <c r="BK84" s="26" t="n">
        <f aca="false">IF(AP84="",0,IF(AP84&gt;=z4,w4,IF(AP84&gt;=z3,w3,IF(AP84&gt;=zEntry,w2,IF(AND(AP84&gt;=ExitZ,BK83&gt;0),w2,0)))))</f>
        <v>0</v>
      </c>
      <c r="BL84" s="26" t="n">
        <f aca="false">IF(AQ84="",0,IF(AQ84&gt;=z4,w4,IF(AQ84&gt;=z3,w3,IF(AQ84&gt;=zEntry,w2,IF(AND(AQ84&gt;=ExitZ,BL83&gt;0),w2,0)))))</f>
        <v>0</v>
      </c>
      <c r="BM84" s="23" t="n">
        <f aca="false">IF(EMFX_Data!X83&gt;=EMFX_Data!Y83,EMFX_Data!AE84-EMFX_Data!AF84,EMFX_Data!AF84-EMFX_Data!AE84)</f>
        <v>-0.05954740166265</v>
      </c>
      <c r="BN84" s="23" t="n">
        <f aca="false">IF(EMFX_Data!X83&gt;=EMFX_Data!Z83,EMFX_Data!AE84-EMFX_Data!AG84,EMFX_Data!AG84-EMFX_Data!AE84)</f>
        <v>0.0399320167513936</v>
      </c>
      <c r="BO84" s="23" t="n">
        <f aca="false">IF(EMFX_Data!X83&gt;=EMFX_Data!AA83,EMFX_Data!AE84-EMFX_Data!AH84,EMFX_Data!AH84-EMFX_Data!AE84)</f>
        <v>-0.00447896916103045</v>
      </c>
      <c r="BP84" s="23" t="n">
        <f aca="false">IF(EMFX_Data!X83&gt;=EMFX_Data!AB83,EMFX_Data!AE84-EMFX_Data!AI84,EMFX_Data!AI84-EMFX_Data!AE84)</f>
        <v>-0.0728781414533201</v>
      </c>
      <c r="BQ84" s="23" t="n">
        <f aca="false">IF(EMFX_Data!X83&gt;=EMFX_Data!AC83,EMFX_Data!AE84-EMFX_Data!AJ84,EMFX_Data!AJ84-EMFX_Data!AE84)</f>
        <v>0.0225239894420846</v>
      </c>
      <c r="BR84" s="23" t="n">
        <f aca="false">IF(EMFX_Data!X83&gt;=EMFX_Data!AD83,EMFX_Data!AE84-EMFX_Data!AK84,EMFX_Data!AK84-EMFX_Data!AE84)</f>
        <v>0.0473857017503415</v>
      </c>
      <c r="BS84" s="23" t="n">
        <f aca="false">IF(EMFX_Data!Y83&gt;=EMFX_Data!Z83,EMFX_Data!AF84-EMFX_Data!AG84,EMFX_Data!AG84-EMFX_Data!AF84)</f>
        <v>-0.0196153849112564</v>
      </c>
      <c r="BT84" s="23" t="n">
        <f aca="false">IF(EMFX_Data!Y83&gt;=EMFX_Data!AA83,EMFX_Data!AF84-EMFX_Data!AH84,EMFX_Data!AH84-EMFX_Data!AF84)</f>
        <v>0.0550684325016195</v>
      </c>
      <c r="BU84" s="23" t="n">
        <f aca="false">IF(EMFX_Data!Y83&gt;=EMFX_Data!AB83,EMFX_Data!AF84-EMFX_Data!AI84,EMFX_Data!AI84-EMFX_Data!AF84)</f>
        <v>-0.0133307397906701</v>
      </c>
      <c r="BV84" s="23" t="n">
        <f aca="false">IF(EMFX_Data!Y83&gt;=EMFX_Data!AC83,EMFX_Data!AF84-EMFX_Data!AJ84,EMFX_Data!AJ84-EMFX_Data!AF84)</f>
        <v>-0.0370234122205654</v>
      </c>
      <c r="BW84" s="23" t="n">
        <f aca="false">IF(EMFX_Data!Y83&gt;=EMFX_Data!AD83,EMFX_Data!AF84-EMFX_Data!AK84,EMFX_Data!AK84-EMFX_Data!AF84)</f>
        <v>0.106933103412991</v>
      </c>
      <c r="BX84" s="23" t="n">
        <f aca="false">IF(EMFX_Data!Z83&gt;=EMFX_Data!AA83,EMFX_Data!AG84-EMFX_Data!AH84,EMFX_Data!AH84-EMFX_Data!AG84)</f>
        <v>0.0354530475903631</v>
      </c>
      <c r="BY84" s="23" t="n">
        <f aca="false">IF(EMFX_Data!Z83&gt;=EMFX_Data!AB83,EMFX_Data!AG84-EMFX_Data!AI84,EMFX_Data!AI84-EMFX_Data!AG84)</f>
        <v>-0.0329461247019265</v>
      </c>
      <c r="BZ84" s="23" t="n">
        <f aca="false">IF(EMFX_Data!Z83&gt;=EMFX_Data!AC83,EMFX_Data!AG84-EMFX_Data!AJ84,EMFX_Data!AJ84-EMFX_Data!AG84)</f>
        <v>0.017408027309309</v>
      </c>
      <c r="CA84" s="23" t="n">
        <f aca="false">IF(EMFX_Data!Z83&gt;=EMFX_Data!AD83,EMFX_Data!AG84-EMFX_Data!AK84,EMFX_Data!AK84-EMFX_Data!AG84)</f>
        <v>0.087317718501735</v>
      </c>
      <c r="CB84" s="23" t="n">
        <f aca="false">IF(EMFX_Data!AA83&gt;=EMFX_Data!AB83,EMFX_Data!AH84-EMFX_Data!AI84,EMFX_Data!AI84-EMFX_Data!AH84)</f>
        <v>0.0683991722922897</v>
      </c>
      <c r="CC84" s="23" t="n">
        <f aca="false">IF(EMFX_Data!AA83&gt;=EMFX_Data!AC83,EMFX_Data!AH84-EMFX_Data!AJ84,EMFX_Data!AJ84-EMFX_Data!AH84)</f>
        <v>0.0180450202810541</v>
      </c>
      <c r="CD84" s="23" t="n">
        <f aca="false">IF(EMFX_Data!AA83&gt;=EMFX_Data!AD83,EMFX_Data!AH84-EMFX_Data!AK84,EMFX_Data!AK84-EMFX_Data!AH84)</f>
        <v>-0.0518646709113719</v>
      </c>
      <c r="CE84" s="23" t="n">
        <f aca="false">IF(EMFX_Data!AB83&gt;=EMFX_Data!AC83,EMFX_Data!AI84-EMFX_Data!AJ84,EMFX_Data!AJ84-EMFX_Data!AI84)</f>
        <v>-0.0503541520112355</v>
      </c>
      <c r="CF84" s="23" t="n">
        <f aca="false">IF(EMFX_Data!AB83&gt;=EMFX_Data!AD83,EMFX_Data!AI84-EMFX_Data!AK84,EMFX_Data!AK84-EMFX_Data!AI84)</f>
        <v>-0.120263843203662</v>
      </c>
      <c r="CG84" s="23" t="n">
        <f aca="false">IF(EMFX_Data!AC83&gt;=EMFX_Data!AD83,EMFX_Data!AJ84-EMFX_Data!AK84,EMFX_Data!AK84-EMFX_Data!AJ84)</f>
        <v>0.069909691192426</v>
      </c>
      <c r="CH84" s="27" t="n">
        <f aca="false">IF(ROW()&lt;4+VolLB,"",STDEV(INDEX($BM:$BM,ROW()-VolLB+1):INDEX($BM:$BM,ROW()))*SQRT(12))</f>
        <v>0.166271634914265</v>
      </c>
      <c r="CI84" s="27" t="n">
        <f aca="false">IF(ROW()&lt;4+VolLB,"",STDEV(INDEX($BN:$BN,ROW()-VolLB+1):INDEX($BN:$BN,ROW()))*SQRT(12))</f>
        <v>0.13959027027762</v>
      </c>
      <c r="CJ84" s="27" t="n">
        <f aca="false">IF(ROW()&lt;4+VolLB,"",STDEV(INDEX($BO:$BO,ROW()-VolLB+1):INDEX($BO:$BO,ROW()))*SQRT(12))</f>
        <v>0.16238772008315</v>
      </c>
      <c r="CK84" s="27" t="n">
        <f aca="false">IF(ROW()&lt;4+VolLB,"",STDEV(INDEX($BP:$BP,ROW()-VolLB+1):INDEX($BP:$BP,ROW()))*SQRT(12))</f>
        <v>0.167635288129348</v>
      </c>
      <c r="CL84" s="27" t="n">
        <f aca="false">IF(ROW()&lt;4+VolLB,"",STDEV(INDEX($BQ:$BQ,ROW()-VolLB+1):INDEX($BQ:$BQ,ROW()))*SQRT(12))</f>
        <v>0.138810536050745</v>
      </c>
      <c r="CM84" s="27" t="n">
        <f aca="false">IF(ROW()&lt;4+VolLB,"",STDEV(INDEX($BR:$BR,ROW()-VolLB+1):INDEX($BR:$BR,ROW()))*SQRT(12))</f>
        <v>0.142340068844504</v>
      </c>
      <c r="CN84" s="27" t="n">
        <f aca="false">IF(ROW()&lt;4+VolLB,"",STDEV(INDEX($BS:$BS,ROW()-VolLB+1):INDEX($BS:$BS,ROW()))*SQRT(12))</f>
        <v>0.156785067694946</v>
      </c>
      <c r="CO84" s="27" t="n">
        <f aca="false">IF(ROW()&lt;4+VolLB,"",STDEV(INDEX($BT:$BT,ROW()-VolLB+1):INDEX($BT:$BT,ROW()))*SQRT(12))</f>
        <v>0.173561581495422</v>
      </c>
      <c r="CP84" s="27" t="n">
        <f aca="false">IF(ROW()&lt;4+VolLB,"",STDEV(INDEX($BU:$BU,ROW()-VolLB+1):INDEX($BU:$BU,ROW()))*SQRT(12))</f>
        <v>0.208449298180858</v>
      </c>
      <c r="CQ84" s="27" t="n">
        <f aca="false">IF(ROW()&lt;4+VolLB,"",STDEV(INDEX($BV:$BV,ROW()-VolLB+1):INDEX($BV:$BV,ROW()))*SQRT(12))</f>
        <v>0.184400655188961</v>
      </c>
      <c r="CR84" s="27" t="n">
        <f aca="false">IF(ROW()&lt;4+VolLB,"",STDEV(INDEX($BW:$BW,ROW()-VolLB+1):INDEX($BW:$BW,ROW()))*SQRT(12))</f>
        <v>0.172014205890118</v>
      </c>
      <c r="CS84" s="27" t="n">
        <f aca="false">IF(ROW()&lt;4+VolLB,"",STDEV(INDEX($BX:$BX,ROW()-VolLB+1):INDEX($BX:$BX,ROW()))*SQRT(12))</f>
        <v>0.185397395061511</v>
      </c>
      <c r="CT84" s="27" t="n">
        <f aca="false">IF(ROW()&lt;4+VolLB,"",STDEV(INDEX($BY:$BY,ROW()-VolLB+1):INDEX($BY:$BY,ROW()))*SQRT(12))</f>
        <v>0.157152837649147</v>
      </c>
      <c r="CU84" s="27" t="n">
        <f aca="false">IF(ROW()&lt;4+VolLB,"",STDEV(INDEX($BZ:$BZ,ROW()-VolLB+1):INDEX($BZ:$BZ,ROW()))*SQRT(12))</f>
        <v>0.168331708521091</v>
      </c>
      <c r="CV84" s="27" t="n">
        <f aca="false">IF(ROW()&lt;4+VolLB,"",STDEV(INDEX($CA:$CA,ROW()-VolLB+1):INDEX($CA:$CA,ROW()))*SQRT(12))</f>
        <v>0.133767371549437</v>
      </c>
      <c r="CW84" s="27" t="n">
        <f aca="false">IF(ROW()&lt;4+VolLB,"",STDEV(INDEX($CB:$CB,ROW()-VolLB+1):INDEX($CB:$CB,ROW()))*SQRT(12))</f>
        <v>0.186573375809017</v>
      </c>
      <c r="CX84" s="27" t="n">
        <f aca="false">IF(ROW()&lt;4+VolLB,"",STDEV(INDEX($CC:$CC,ROW()-VolLB+1):INDEX($CC:$CC,ROW()))*SQRT(12))</f>
        <v>0.204445046406504</v>
      </c>
      <c r="CY84" s="27" t="n">
        <f aca="false">IF(ROW()&lt;4+VolLB,"",STDEV(INDEX($CD:$CD,ROW()-VolLB+1):INDEX($CD:$CD,ROW()))*SQRT(12))</f>
        <v>0.1849418995003</v>
      </c>
      <c r="CZ84" s="27" t="n">
        <f aca="false">IF(ROW()&lt;4+VolLB,"",STDEV(INDEX($CE:$CE,ROW()-VolLB+1):INDEX($CE:$CE,ROW()))*SQRT(12))</f>
        <v>0.169642747576794</v>
      </c>
      <c r="DA84" s="27" t="n">
        <f aca="false">IF(ROW()&lt;4+VolLB,"",STDEV(INDEX($CF:$CF,ROW()-VolLB+1):INDEX($CF:$CF,ROW()))*SQRT(12))</f>
        <v>0.176645918921743</v>
      </c>
      <c r="DB84" s="27" t="n">
        <f aca="false">IF(ROW()&lt;4+VolLB,"",STDEV(INDEX($CG:$CG,ROW()-VolLB+1):INDEX($CG:$CG,ROW()))*SQRT(12))</f>
        <v>0.130208724298656</v>
      </c>
      <c r="DC84" s="26" t="n">
        <f aca="false">IF(OR(AR84=0,CH84="",CH84=0),0,AR84*MIN(MaxScal,TgtVol/CH84))</f>
        <v>0</v>
      </c>
      <c r="DD84" s="26" t="n">
        <f aca="false">IF(OR(AS84=0,CI84="",CI84=0),0,AS84*MIN(MaxScal,TgtVol/CI84))</f>
        <v>0</v>
      </c>
      <c r="DE84" s="26" t="n">
        <f aca="false">IF(OR(AT84=0,CJ84="",CJ84=0),0,AT84*MIN(MaxScal,TgtVol/CJ84))</f>
        <v>0</v>
      </c>
      <c r="DF84" s="26" t="n">
        <f aca="false">IF(OR(AU84=0,CK84="",CK84=0),0,AU84*MIN(MaxScal,TgtVol/CK84))</f>
        <v>0</v>
      </c>
      <c r="DG84" s="26" t="n">
        <f aca="false">IF(OR(AV84=0,CL84="",CL84=0),0,AV84*MIN(MaxScal,TgtVol/CL84))</f>
        <v>0</v>
      </c>
      <c r="DH84" s="26" t="n">
        <f aca="false">IF(OR(AW84=0,CM84="",CM84=0),0,AW84*MIN(MaxScal,TgtVol/CM84))</f>
        <v>0</v>
      </c>
      <c r="DI84" s="26" t="n">
        <f aca="false">IF(OR(AX84=0,CN84="",CN84=0),0,AX84*MIN(MaxScal,TgtVol/CN84))</f>
        <v>0</v>
      </c>
      <c r="DJ84" s="26" t="n">
        <f aca="false">IF(OR(AY84=0,CO84="",CO84=0),0,AY84*MIN(MaxScal,TgtVol/CO84))</f>
        <v>0</v>
      </c>
      <c r="DK84" s="26" t="n">
        <f aca="false">IF(OR(AZ84=0,CP84="",CP84=0),0,AZ84*MIN(MaxScal,TgtVol/CP84))</f>
        <v>0</v>
      </c>
      <c r="DL84" s="26" t="n">
        <f aca="false">IF(OR(BA84=0,CQ84="",CQ84=0),0,BA84*MIN(MaxScal,TgtVol/CQ84))</f>
        <v>0</v>
      </c>
      <c r="DM84" s="26" t="n">
        <f aca="false">IF(OR(BB84=0,CR84="",CR84=0),0,BB84*MIN(MaxScal,TgtVol/CR84))</f>
        <v>0</v>
      </c>
      <c r="DN84" s="26" t="n">
        <f aca="false">IF(OR(BC84=0,CS84="",CS84=0),0,BC84*MIN(MaxScal,TgtVol/CS84))</f>
        <v>0</v>
      </c>
      <c r="DO84" s="26" t="n">
        <f aca="false">IF(OR(BD84=0,CT84="",CT84=0),0,BD84*MIN(MaxScal,TgtVol/CT84))</f>
        <v>0.127264644400829</v>
      </c>
      <c r="DP84" s="26" t="n">
        <f aca="false">IF(OR(BE84=0,CU84="",CU84=0),0,BE84*MIN(MaxScal,TgtVol/CU84))</f>
        <v>0</v>
      </c>
      <c r="DQ84" s="26" t="n">
        <f aca="false">IF(OR(BF84=0,CV84="",CV84=0),0,BF84*MIN(MaxScal,TgtVol/CV84))</f>
        <v>0</v>
      </c>
      <c r="DR84" s="26" t="n">
        <f aca="false">IF(OR(BG84=0,CW84="",CW84=0),0,BG84*MIN(MaxScal,TgtVol/CW84))</f>
        <v>0</v>
      </c>
      <c r="DS84" s="26" t="n">
        <f aca="false">IF(OR(BH84=0,CX84="",CX84=0),0,BH84*MIN(MaxScal,TgtVol/CX84))</f>
        <v>0</v>
      </c>
      <c r="DT84" s="26" t="n">
        <f aca="false">IF(OR(BI84=0,CY84="",CY84=0),0,BI84*MIN(MaxScal,TgtVol/CY84))</f>
        <v>0</v>
      </c>
      <c r="DU84" s="26" t="n">
        <f aca="false">IF(OR(BJ84=0,CZ84="",CZ84=0),0,BJ84*MIN(MaxScal,TgtVol/CZ84))</f>
        <v>0.117894812986016</v>
      </c>
      <c r="DV84" s="26" t="n">
        <f aca="false">IF(OR(BK84=0,DA84="",DA84=0),0,BK84*MIN(MaxScal,TgtVol/DA84))</f>
        <v>0</v>
      </c>
      <c r="DW84" s="26" t="n">
        <f aca="false">IF(OR(BL84=0,DB84="",DB84=0),0,BL84*MIN(MaxScal,TgtVol/DB84))</f>
        <v>0</v>
      </c>
      <c r="DX84" s="28" t="n">
        <f aca="false">IFERROR(DC83*BM84,"")</f>
        <v>-0</v>
      </c>
      <c r="DY84" s="28" t="n">
        <f aca="false">IFERROR(DD83*BN84,"")</f>
        <v>0.00576630784610646</v>
      </c>
      <c r="DZ84" s="28" t="n">
        <f aca="false">IFERROR(DE83*BO84,"")</f>
        <v>-0</v>
      </c>
      <c r="EA84" s="28" t="n">
        <f aca="false">IFERROR(DF83*BP84,"")</f>
        <v>-0</v>
      </c>
      <c r="EB84" s="28" t="n">
        <f aca="false">IFERROR(DG83*BQ84,"")</f>
        <v>0</v>
      </c>
      <c r="EC84" s="28" t="n">
        <f aca="false">IFERROR(DH83*BR84,"")</f>
        <v>0</v>
      </c>
      <c r="ED84" s="28" t="n">
        <f aca="false">IFERROR(DI83*BS84,"")</f>
        <v>-0</v>
      </c>
      <c r="EE84" s="28" t="n">
        <f aca="false">IFERROR(DJ83*BT84,"")</f>
        <v>0</v>
      </c>
      <c r="EF84" s="28" t="n">
        <f aca="false">IFERROR(DK83*BU84,"")</f>
        <v>-0</v>
      </c>
      <c r="EG84" s="28" t="n">
        <f aca="false">IFERROR(DL83*BV84,"")</f>
        <v>-0</v>
      </c>
      <c r="EH84" s="28" t="n">
        <f aca="false">IFERROR(DM83*BW84,"")</f>
        <v>0</v>
      </c>
      <c r="EI84" s="28" t="n">
        <f aca="false">IFERROR(DN83*BX84,"")</f>
        <v>0</v>
      </c>
      <c r="EJ84" s="28" t="n">
        <f aca="false">IFERROR(DO83*BY84,"")</f>
        <v>-0.00385427704531024</v>
      </c>
      <c r="EK84" s="28" t="n">
        <f aca="false">IFERROR(DP83*BZ84,"")</f>
        <v>0</v>
      </c>
      <c r="EL84" s="28" t="n">
        <f aca="false">IFERROR(DQ83*CA84,"")</f>
        <v>0</v>
      </c>
      <c r="EM84" s="28" t="n">
        <f aca="false">IFERROR(DR83*CB84,"")</f>
        <v>0</v>
      </c>
      <c r="EN84" s="28" t="n">
        <f aca="false">IFERROR(DS83*CC84,"")</f>
        <v>0</v>
      </c>
      <c r="EO84" s="28" t="n">
        <f aca="false">IFERROR(DT83*CD84,"")</f>
        <v>-0</v>
      </c>
      <c r="EP84" s="28" t="n">
        <f aca="false">IFERROR(DU83*CE84,"")</f>
        <v>-0</v>
      </c>
      <c r="EQ84" s="28" t="n">
        <f aca="false">IFERROR(DV83*CF84,"")</f>
        <v>-0</v>
      </c>
      <c r="ER84" s="28" t="n">
        <f aca="false">IFERROR(DW83*CG84,"")</f>
        <v>0</v>
      </c>
      <c r="ES84" s="28" t="n">
        <f aca="false">IF(ROW()=4,"",SUM(DX84:ER84))</f>
        <v>0.00191203080079622</v>
      </c>
      <c r="ET84" s="29" t="n">
        <f aca="false">COUNTIF(AR84:BL84,"&gt;0")</f>
        <v>2</v>
      </c>
    </row>
    <row r="85" customFormat="false" ht="15" hidden="false" customHeight="false" outlineLevel="0" collapsed="false">
      <c r="A85" s="19" t="n">
        <v>40482</v>
      </c>
      <c r="B85" s="23" t="n">
        <f aca="false">ABS(EMFX_Data!X85-EMFX_Data!Y85)</f>
        <v>0.0996706040108002</v>
      </c>
      <c r="C85" s="23" t="n">
        <f aca="false">ABS(EMFX_Data!X85-EMFX_Data!Z85)</f>
        <v>0.129935069058102</v>
      </c>
      <c r="D85" s="23" t="n">
        <f aca="false">ABS(EMFX_Data!X85-EMFX_Data!AA85)</f>
        <v>0.224114897626324</v>
      </c>
      <c r="E85" s="23" t="n">
        <f aca="false">ABS(EMFX_Data!X85-EMFX_Data!AB85)</f>
        <v>0.215363146091986</v>
      </c>
      <c r="F85" s="23" t="n">
        <f aca="false">ABS(EMFX_Data!X85-EMFX_Data!AC85)</f>
        <v>0.00144186100523314</v>
      </c>
      <c r="G85" s="23" t="n">
        <f aca="false">ABS(EMFX_Data!X85-EMFX_Data!AD85)</f>
        <v>0.0981237149513854</v>
      </c>
      <c r="H85" s="23" t="n">
        <f aca="false">ABS(EMFX_Data!Y85-EMFX_Data!Z85)</f>
        <v>0.229605673068902</v>
      </c>
      <c r="I85" s="23" t="n">
        <f aca="false">ABS(EMFX_Data!Y85-EMFX_Data!AA85)</f>
        <v>0.124444293615523</v>
      </c>
      <c r="J85" s="23" t="n">
        <f aca="false">ABS(EMFX_Data!Y85-EMFX_Data!AB85)</f>
        <v>0.115692542081186</v>
      </c>
      <c r="K85" s="23" t="n">
        <f aca="false">ABS(EMFX_Data!Y85-EMFX_Data!AC85)</f>
        <v>0.101112465016033</v>
      </c>
      <c r="L85" s="23" t="n">
        <f aca="false">ABS(EMFX_Data!Y85-EMFX_Data!AD85)</f>
        <v>0.0015468890594148</v>
      </c>
      <c r="M85" s="23" t="n">
        <f aca="false">ABS(EMFX_Data!Z85-EMFX_Data!AA85)</f>
        <v>0.354049966684426</v>
      </c>
      <c r="N85" s="23" t="n">
        <f aca="false">ABS(EMFX_Data!Z85-EMFX_Data!AB85)</f>
        <v>0.345298215150089</v>
      </c>
      <c r="O85" s="23" t="n">
        <f aca="false">ABS(EMFX_Data!Z85-EMFX_Data!AC85)</f>
        <v>0.128493208052869</v>
      </c>
      <c r="P85" s="23" t="n">
        <f aca="false">ABS(EMFX_Data!Z85-EMFX_Data!AD85)</f>
        <v>0.228058784009487</v>
      </c>
      <c r="Q85" s="23" t="n">
        <f aca="false">ABS(EMFX_Data!AA85-EMFX_Data!AB85)</f>
        <v>0.00875175153433716</v>
      </c>
      <c r="R85" s="23" t="n">
        <f aca="false">ABS(EMFX_Data!AA85-EMFX_Data!AC85)</f>
        <v>0.225556758631557</v>
      </c>
      <c r="S85" s="23" t="n">
        <f aca="false">ABS(EMFX_Data!AA85-EMFX_Data!AD85)</f>
        <v>0.125991182674938</v>
      </c>
      <c r="T85" s="23" t="n">
        <f aca="false">ABS(EMFX_Data!AB85-EMFX_Data!AC85)</f>
        <v>0.21680500709722</v>
      </c>
      <c r="U85" s="23" t="n">
        <f aca="false">ABS(EMFX_Data!AB85-EMFX_Data!AD85)</f>
        <v>0.117239431140601</v>
      </c>
      <c r="V85" s="23" t="n">
        <f aca="false">ABS(EMFX_Data!AC85-EMFX_Data!AD85)</f>
        <v>0.0995655759566185</v>
      </c>
      <c r="W85" s="26" t="n">
        <f aca="false">IF(ROW()&lt;4+MinObs-1,"",IFERROR((B85-AVERAGE(B$4:B85))/STDEV(B$4:B85),""))</f>
        <v>-0.140380453492105</v>
      </c>
      <c r="X85" s="26" t="n">
        <f aca="false">IF(ROW()&lt;4+MinObs-1,"",IFERROR((C85-AVERAGE(C$4:C85))/STDEV(C$4:C85),""))</f>
        <v>1.13801660981505</v>
      </c>
      <c r="Y85" s="26" t="n">
        <f aca="false">IF(ROW()&lt;4+MinObs-1,"",IFERROR((D85-AVERAGE(D$4:D85))/STDEV(D$4:D85),""))</f>
        <v>1.07335853424621</v>
      </c>
      <c r="Z85" s="26" t="n">
        <f aca="false">IF(ROW()&lt;4+MinObs-1,"",IFERROR((E85-AVERAGE(E$4:E85))/STDEV(E$4:E85),""))</f>
        <v>1.95326530025141</v>
      </c>
      <c r="AA85" s="26" t="n">
        <f aca="false">IF(ROW()&lt;4+MinObs-1,"",IFERROR((F85-AVERAGE(F$4:F85))/STDEV(F$4:F85),""))</f>
        <v>-1.15033530291285</v>
      </c>
      <c r="AB85" s="26" t="n">
        <f aca="false">IF(ROW()&lt;4+MinObs-1,"",IFERROR((G85-AVERAGE(G$4:G85))/STDEV(G$4:G85),""))</f>
        <v>-0.103317674410516</v>
      </c>
      <c r="AC85" s="26" t="n">
        <f aca="false">IF(ROW()&lt;4+MinObs-1,"",IFERROR((H85-AVERAGE(H$4:H85))/STDEV(H$4:H85),""))</f>
        <v>0.554650276339763</v>
      </c>
      <c r="AD85" s="26" t="n">
        <f aca="false">IF(ROW()&lt;4+MinObs-1,"",IFERROR((I85-AVERAGE(I$4:I85))/STDEV(I$4:I85),""))</f>
        <v>0.23164066893657</v>
      </c>
      <c r="AE85" s="26" t="n">
        <f aca="false">IF(ROW()&lt;4+MinObs-1,"",IFERROR((J85-AVERAGE(J$4:J85))/STDEV(J$4:J85),""))</f>
        <v>0.167022559887351</v>
      </c>
      <c r="AF85" s="26" t="n">
        <f aca="false">IF(ROW()&lt;4+MinObs-1,"",IFERROR((K85-AVERAGE(K$4:K85))/STDEV(K$4:K85),""))</f>
        <v>-0.27579780258342</v>
      </c>
      <c r="AG85" s="26" t="n">
        <f aca="false">IF(ROW()&lt;4+MinObs-1,"",IFERROR((L85-AVERAGE(L$4:L85))/STDEV(L$4:L85),""))</f>
        <v>-0.313220162165732</v>
      </c>
      <c r="AH85" s="26" t="n">
        <f aca="false">IF(ROW()&lt;4+MinObs-1,"",IFERROR((M85-AVERAGE(M$4:M85))/STDEV(M$4:M85),""))</f>
        <v>1.71981520736529</v>
      </c>
      <c r="AI85" s="26" t="n">
        <f aca="false">IF(ROW()&lt;4+MinObs-1,"",IFERROR((N85-AVERAGE(N$4:N85))/STDEV(N$4:N85),""))</f>
        <v>2.27422961193818</v>
      </c>
      <c r="AJ85" s="26" t="n">
        <f aca="false">IF(ROW()&lt;4+MinObs-1,"",IFERROR((O85-AVERAGE(O$4:O85))/STDEV(O$4:O85),""))</f>
        <v>0.820896383950589</v>
      </c>
      <c r="AK85" s="26" t="n">
        <f aca="false">IF(ROW()&lt;4+MinObs-1,"",IFERROR((P85-AVERAGE(P$4:P85))/STDEV(P$4:P85),""))</f>
        <v>0.0915935168348322</v>
      </c>
      <c r="AL85" s="26" t="n">
        <f aca="false">IF(ROW()&lt;4+MinObs-1,"",IFERROR((Q85-AVERAGE(Q$4:Q85))/STDEV(Q$4:Q85),""))</f>
        <v>-1.12957467103773</v>
      </c>
      <c r="AM85" s="26" t="n">
        <f aca="false">IF(ROW()&lt;4+MinObs-1,"",IFERROR((R85-AVERAGE(R$4:R85))/STDEV(R$4:R85),""))</f>
        <v>0.804077654104044</v>
      </c>
      <c r="AN85" s="26" t="n">
        <f aca="false">IF(ROW()&lt;4+MinObs-1,"",IFERROR((S85-AVERAGE(S$4:S85))/STDEV(S$4:S85),""))</f>
        <v>-0.029667089401712</v>
      </c>
      <c r="AO85" s="26" t="n">
        <f aca="false">IF(ROW()&lt;4+MinObs-1,"",IFERROR((T85-AVERAGE(T$4:T85))/STDEV(T$4:T85),""))</f>
        <v>1.56524656785775</v>
      </c>
      <c r="AP85" s="26" t="n">
        <f aca="false">IF(ROW()&lt;4+MinObs-1,"",IFERROR((U85-AVERAGE(U$4:U85))/STDEV(U$4:U85),""))</f>
        <v>-0.0166065379784578</v>
      </c>
      <c r="AQ85" s="26" t="n">
        <f aca="false">IF(ROW()&lt;4+MinObs-1,"",IFERROR((V85-AVERAGE(V$4:V85))/STDEV(V$4:V85),""))</f>
        <v>-0.122416389224754</v>
      </c>
      <c r="AR85" s="26" t="n">
        <f aca="false">IF(W85="",0,IF(W85&gt;=z4,w4,IF(W85&gt;=z3,w3,IF(W85&gt;=zEntry,w2,IF(AND(W85&gt;=ExitZ,AR84&gt;0),w2,0)))))</f>
        <v>0</v>
      </c>
      <c r="AS85" s="26" t="n">
        <f aca="false">IF(X85="",0,IF(X85&gt;=z4,w4,IF(X85&gt;=z3,w3,IF(X85&gt;=zEntry,w2,IF(AND(X85&gt;=ExitZ,AS84&gt;0),w2,0)))))</f>
        <v>0</v>
      </c>
      <c r="AT85" s="26" t="n">
        <f aca="false">IF(Y85="",0,IF(Y85&gt;=z4,w4,IF(Y85&gt;=z3,w3,IF(Y85&gt;=zEntry,w2,IF(AND(Y85&gt;=ExitZ,AT84&gt;0),w2,0)))))</f>
        <v>0</v>
      </c>
      <c r="AU85" s="26" t="n">
        <f aca="false">IF(Z85="",0,IF(Z85&gt;=z4,w4,IF(Z85&gt;=z3,w3,IF(Z85&gt;=zEntry,w2,IF(AND(Z85&gt;=ExitZ,AU84&gt;0),w2,0)))))</f>
        <v>0</v>
      </c>
      <c r="AV85" s="26" t="n">
        <f aca="false">IF(AA85="",0,IF(AA85&gt;=z4,w4,IF(AA85&gt;=z3,w3,IF(AA85&gt;=zEntry,w2,IF(AND(AA85&gt;=ExitZ,AV84&gt;0),w2,0)))))</f>
        <v>0</v>
      </c>
      <c r="AW85" s="26" t="n">
        <f aca="false">IF(AB85="",0,IF(AB85&gt;=z4,w4,IF(AB85&gt;=z3,w3,IF(AB85&gt;=zEntry,w2,IF(AND(AB85&gt;=ExitZ,AW84&gt;0),w2,0)))))</f>
        <v>0</v>
      </c>
      <c r="AX85" s="26" t="n">
        <f aca="false">IF(AC85="",0,IF(AC85&gt;=z4,w4,IF(AC85&gt;=z3,w3,IF(AC85&gt;=zEntry,w2,IF(AND(AC85&gt;=ExitZ,AX84&gt;0),w2,0)))))</f>
        <v>0</v>
      </c>
      <c r="AY85" s="26" t="n">
        <f aca="false">IF(AD85="",0,IF(AD85&gt;=z4,w4,IF(AD85&gt;=z3,w3,IF(AD85&gt;=zEntry,w2,IF(AND(AD85&gt;=ExitZ,AY84&gt;0),w2,0)))))</f>
        <v>0</v>
      </c>
      <c r="AZ85" s="26" t="n">
        <f aca="false">IF(AE85="",0,IF(AE85&gt;=z4,w4,IF(AE85&gt;=z3,w3,IF(AE85&gt;=zEntry,w2,IF(AND(AE85&gt;=ExitZ,AZ84&gt;0),w2,0)))))</f>
        <v>0</v>
      </c>
      <c r="BA85" s="26" t="n">
        <f aca="false">IF(AF85="",0,IF(AF85&gt;=z4,w4,IF(AF85&gt;=z3,w3,IF(AF85&gt;=zEntry,w2,IF(AND(AF85&gt;=ExitZ,BA84&gt;0),w2,0)))))</f>
        <v>0</v>
      </c>
      <c r="BB85" s="26" t="n">
        <f aca="false">IF(AG85="",0,IF(AG85&gt;=z4,w4,IF(AG85&gt;=z3,w3,IF(AG85&gt;=zEntry,w2,IF(AND(AG85&gt;=ExitZ,BB84&gt;0),w2,0)))))</f>
        <v>0</v>
      </c>
      <c r="BC85" s="26" t="n">
        <f aca="false">IF(AH85="",0,IF(AH85&gt;=z4,w4,IF(AH85&gt;=z3,w3,IF(AH85&gt;=zEntry,w2,IF(AND(AH85&gt;=ExitZ,BC84&gt;0),w2,0)))))</f>
        <v>0</v>
      </c>
      <c r="BD85" s="26" t="n">
        <f aca="false">IF(AI85="",0,IF(AI85&gt;=z4,w4,IF(AI85&gt;=z3,w3,IF(AI85&gt;=zEntry,w2,IF(AND(AI85&gt;=ExitZ,BD84&gt;0),w2,0)))))</f>
        <v>1</v>
      </c>
      <c r="BE85" s="26" t="n">
        <f aca="false">IF(AJ85="",0,IF(AJ85&gt;=z4,w4,IF(AJ85&gt;=z3,w3,IF(AJ85&gt;=zEntry,w2,IF(AND(AJ85&gt;=ExitZ,BE84&gt;0),w2,0)))))</f>
        <v>0</v>
      </c>
      <c r="BF85" s="26" t="n">
        <f aca="false">IF(AK85="",0,IF(AK85&gt;=z4,w4,IF(AK85&gt;=z3,w3,IF(AK85&gt;=zEntry,w2,IF(AND(AK85&gt;=ExitZ,BF84&gt;0),w2,0)))))</f>
        <v>0</v>
      </c>
      <c r="BG85" s="26" t="n">
        <f aca="false">IF(AL85="",0,IF(AL85&gt;=z4,w4,IF(AL85&gt;=z3,w3,IF(AL85&gt;=zEntry,w2,IF(AND(AL85&gt;=ExitZ,BG84&gt;0),w2,0)))))</f>
        <v>0</v>
      </c>
      <c r="BH85" s="26" t="n">
        <f aca="false">IF(AM85="",0,IF(AM85&gt;=z4,w4,IF(AM85&gt;=z3,w3,IF(AM85&gt;=zEntry,w2,IF(AND(AM85&gt;=ExitZ,BH84&gt;0),w2,0)))))</f>
        <v>0</v>
      </c>
      <c r="BI85" s="26" t="n">
        <f aca="false">IF(AN85="",0,IF(AN85&gt;=z4,w4,IF(AN85&gt;=z3,w3,IF(AN85&gt;=zEntry,w2,IF(AND(AN85&gt;=ExitZ,BI84&gt;0),w2,0)))))</f>
        <v>0</v>
      </c>
      <c r="BJ85" s="26" t="n">
        <f aca="false">IF(AO85="",0,IF(AO85&gt;=z4,w4,IF(AO85&gt;=z3,w3,IF(AO85&gt;=zEntry,w2,IF(AND(AO85&gt;=ExitZ,BJ84&gt;0),w2,0)))))</f>
        <v>0</v>
      </c>
      <c r="BK85" s="26" t="n">
        <f aca="false">IF(AP85="",0,IF(AP85&gt;=z4,w4,IF(AP85&gt;=z3,w3,IF(AP85&gt;=zEntry,w2,IF(AND(AP85&gt;=ExitZ,BK84&gt;0),w2,0)))))</f>
        <v>0</v>
      </c>
      <c r="BL85" s="26" t="n">
        <f aca="false">IF(AQ85="",0,IF(AQ85&gt;=z4,w4,IF(AQ85&gt;=z3,w3,IF(AQ85&gt;=zEntry,w2,IF(AND(AQ85&gt;=ExitZ,BL84&gt;0),w2,0)))))</f>
        <v>0</v>
      </c>
      <c r="BM85" s="23" t="n">
        <f aca="false">IF(EMFX_Data!X84&gt;=EMFX_Data!Y84,EMFX_Data!AE85-EMFX_Data!AF85,EMFX_Data!AF85-EMFX_Data!AE85)</f>
        <v>-0.0184326443753515</v>
      </c>
      <c r="BN85" s="23" t="n">
        <f aca="false">IF(EMFX_Data!X84&gt;=EMFX_Data!Z84,EMFX_Data!AE85-EMFX_Data!AG85,EMFX_Data!AG85-EMFX_Data!AE85)</f>
        <v>0.0345666851245521</v>
      </c>
      <c r="BO85" s="23" t="n">
        <f aca="false">IF(EMFX_Data!X84&gt;=EMFX_Data!AA84,EMFX_Data!AE85-EMFX_Data!AH85,EMFX_Data!AH85-EMFX_Data!AE85)</f>
        <v>-0.0687973279617033</v>
      </c>
      <c r="BP85" s="23" t="n">
        <f aca="false">IF(EMFX_Data!X84&gt;=EMFX_Data!AB84,EMFX_Data!AE85-EMFX_Data!AI85,EMFX_Data!AI85-EMFX_Data!AE85)</f>
        <v>-0.047411847180035</v>
      </c>
      <c r="BQ85" s="23" t="n">
        <f aca="false">IF(EMFX_Data!X84&gt;=EMFX_Data!AC84,EMFX_Data!AE85-EMFX_Data!AJ85,EMFX_Data!AJ85-EMFX_Data!AE85)</f>
        <v>0.086653068314246</v>
      </c>
      <c r="BR85" s="23" t="n">
        <f aca="false">IF(EMFX_Data!X84&gt;=EMFX_Data!AD84,EMFX_Data!AE85-EMFX_Data!AK85,EMFX_Data!AK85-EMFX_Data!AE85)</f>
        <v>-0.058438450070846</v>
      </c>
      <c r="BS85" s="23" t="n">
        <f aca="false">IF(EMFX_Data!Y84&gt;=EMFX_Data!Z84,EMFX_Data!AF85-EMFX_Data!AG85,EMFX_Data!AG85-EMFX_Data!AF85)</f>
        <v>0.0161340407492007</v>
      </c>
      <c r="BT85" s="23" t="n">
        <f aca="false">IF(EMFX_Data!Y84&gt;=EMFX_Data!AA84,EMFX_Data!AF85-EMFX_Data!AH85,EMFX_Data!AH85-EMFX_Data!AF85)</f>
        <v>-0.0503646835863518</v>
      </c>
      <c r="BU85" s="23" t="n">
        <f aca="false">IF(EMFX_Data!Y84&gt;=EMFX_Data!AB84,EMFX_Data!AF85-EMFX_Data!AI85,EMFX_Data!AI85-EMFX_Data!AF85)</f>
        <v>-0.0289792028046835</v>
      </c>
      <c r="BV85" s="23" t="n">
        <f aca="false">IF(EMFX_Data!Y84&gt;=EMFX_Data!AC84,EMFX_Data!AF85-EMFX_Data!AJ85,EMFX_Data!AJ85-EMFX_Data!AF85)</f>
        <v>0.0682204239388945</v>
      </c>
      <c r="BW85" s="23" t="n">
        <f aca="false">IF(EMFX_Data!Y84&gt;=EMFX_Data!AD84,EMFX_Data!AF85-EMFX_Data!AK85,EMFX_Data!AK85-EMFX_Data!AF85)</f>
        <v>0.0400058056954945</v>
      </c>
      <c r="BX85" s="23" t="n">
        <f aca="false">IF(EMFX_Data!Z84&gt;=EMFX_Data!AA84,EMFX_Data!AG85-EMFX_Data!AH85,EMFX_Data!AH85-EMFX_Data!AG85)</f>
        <v>-0.0342306428371511</v>
      </c>
      <c r="BY85" s="23" t="n">
        <f aca="false">IF(EMFX_Data!Z84&gt;=EMFX_Data!AB84,EMFX_Data!AG85-EMFX_Data!AI85,EMFX_Data!AI85-EMFX_Data!AG85)</f>
        <v>-0.0128451620554828</v>
      </c>
      <c r="BZ85" s="23" t="n">
        <f aca="false">IF(EMFX_Data!Z84&gt;=EMFX_Data!AC84,EMFX_Data!AG85-EMFX_Data!AJ85,EMFX_Data!AJ85-EMFX_Data!AG85)</f>
        <v>-0.0520863831896938</v>
      </c>
      <c r="CA85" s="23" t="n">
        <f aca="false">IF(EMFX_Data!Z84&gt;=EMFX_Data!AD84,EMFX_Data!AG85-EMFX_Data!AK85,EMFX_Data!AK85-EMFX_Data!AG85)</f>
        <v>-0.0238717649462938</v>
      </c>
      <c r="CB85" s="23" t="n">
        <f aca="false">IF(EMFX_Data!AA84&gt;=EMFX_Data!AB84,EMFX_Data!AH85-EMFX_Data!AI85,EMFX_Data!AI85-EMFX_Data!AH85)</f>
        <v>0.0213854807816683</v>
      </c>
      <c r="CC85" s="23" t="n">
        <f aca="false">IF(EMFX_Data!AA84&gt;=EMFX_Data!AC84,EMFX_Data!AH85-EMFX_Data!AJ85,EMFX_Data!AJ85-EMFX_Data!AH85)</f>
        <v>0.0178557403525427</v>
      </c>
      <c r="CD85" s="23" t="n">
        <f aca="false">IF(EMFX_Data!AA84&gt;=EMFX_Data!AD84,EMFX_Data!AH85-EMFX_Data!AK85,EMFX_Data!AK85-EMFX_Data!AH85)</f>
        <v>-0.0103588778908573</v>
      </c>
      <c r="CE85" s="23" t="n">
        <f aca="false">IF(EMFX_Data!AB84&gt;=EMFX_Data!AC84,EMFX_Data!AI85-EMFX_Data!AJ85,EMFX_Data!AJ85-EMFX_Data!AI85)</f>
        <v>0.039241221134211</v>
      </c>
      <c r="CF85" s="23" t="n">
        <f aca="false">IF(EMFX_Data!AB84&gt;=EMFX_Data!AD84,EMFX_Data!AI85-EMFX_Data!AK85,EMFX_Data!AK85-EMFX_Data!AI85)</f>
        <v>0.011026602890811</v>
      </c>
      <c r="CG85" s="23" t="n">
        <f aca="false">IF(EMFX_Data!AC84&gt;=EMFX_Data!AD84,EMFX_Data!AJ85-EMFX_Data!AK85,EMFX_Data!AK85-EMFX_Data!AJ85)</f>
        <v>0.0282146182434</v>
      </c>
      <c r="CH85" s="27" t="n">
        <f aca="false">IF(ROW()&lt;4+VolLB,"",STDEV(INDEX($BM:$BM,ROW()-VolLB+1):INDEX($BM:$BM,ROW()))*SQRT(12))</f>
        <v>0.164696576012439</v>
      </c>
      <c r="CI85" s="27" t="n">
        <f aca="false">IF(ROW()&lt;4+VolLB,"",STDEV(INDEX($BN:$BN,ROW()-VolLB+1):INDEX($BN:$BN,ROW()))*SQRT(12))</f>
        <v>0.14131802049858</v>
      </c>
      <c r="CJ85" s="27" t="n">
        <f aca="false">IF(ROW()&lt;4+VolLB,"",STDEV(INDEX($BO:$BO,ROW()-VolLB+1):INDEX($BO:$BO,ROW()))*SQRT(12))</f>
        <v>0.166459915426694</v>
      </c>
      <c r="CK85" s="27" t="n">
        <f aca="false">IF(ROW()&lt;4+VolLB,"",STDEV(INDEX($BP:$BP,ROW()-VolLB+1):INDEX($BP:$BP,ROW()))*SQRT(12))</f>
        <v>0.168749749484371</v>
      </c>
      <c r="CL85" s="27" t="n">
        <f aca="false">IF(ROW()&lt;4+VolLB,"",STDEV(INDEX($BQ:$BQ,ROW()-VolLB+1):INDEX($BQ:$BQ,ROW()))*SQRT(12))</f>
        <v>0.145178844772521</v>
      </c>
      <c r="CM85" s="27" t="n">
        <f aca="false">IF(ROW()&lt;4+VolLB,"",STDEV(INDEX($BR:$BR,ROW()-VolLB+1):INDEX($BR:$BR,ROW()))*SQRT(12))</f>
        <v>0.146490196355574</v>
      </c>
      <c r="CN85" s="27" t="n">
        <f aca="false">IF(ROW()&lt;4+VolLB,"",STDEV(INDEX($BS:$BS,ROW()-VolLB+1):INDEX($BS:$BS,ROW()))*SQRT(12))</f>
        <v>0.155670925032514</v>
      </c>
      <c r="CO85" s="27" t="n">
        <f aca="false">IF(ROW()&lt;4+VolLB,"",STDEV(INDEX($BT:$BT,ROW()-VolLB+1):INDEX($BT:$BT,ROW()))*SQRT(12))</f>
        <v>0.172701857554471</v>
      </c>
      <c r="CP85" s="27" t="n">
        <f aca="false">IF(ROW()&lt;4+VolLB,"",STDEV(INDEX($BU:$BU,ROW()-VolLB+1):INDEX($BU:$BU,ROW()))*SQRT(12))</f>
        <v>0.205216917882361</v>
      </c>
      <c r="CQ85" s="27" t="n">
        <f aca="false">IF(ROW()&lt;4+VolLB,"",STDEV(INDEX($BV:$BV,ROW()-VolLB+1):INDEX($BV:$BV,ROW()))*SQRT(12))</f>
        <v>0.187987563977205</v>
      </c>
      <c r="CR85" s="27" t="n">
        <f aca="false">IF(ROW()&lt;4+VolLB,"",STDEV(INDEX($BW:$BW,ROW()-VolLB+1):INDEX($BW:$BW,ROW()))*SQRT(12))</f>
        <v>0.17227282192463</v>
      </c>
      <c r="CS85" s="27" t="n">
        <f aca="false">IF(ROW()&lt;4+VolLB,"",STDEV(INDEX($BX:$BX,ROW()-VolLB+1):INDEX($BX:$BX,ROW()))*SQRT(12))</f>
        <v>0.185923143019215</v>
      </c>
      <c r="CT85" s="27" t="n">
        <f aca="false">IF(ROW()&lt;4+VolLB,"",STDEV(INDEX($BY:$BY,ROW()-VolLB+1):INDEX($BY:$BY,ROW()))*SQRT(12))</f>
        <v>0.157091206395064</v>
      </c>
      <c r="CU85" s="27" t="n">
        <f aca="false">IF(ROW()&lt;4+VolLB,"",STDEV(INDEX($BZ:$BZ,ROW()-VolLB+1):INDEX($BZ:$BZ,ROW()))*SQRT(12))</f>
        <v>0.17023671658992</v>
      </c>
      <c r="CV85" s="27" t="n">
        <f aca="false">IF(ROW()&lt;4+VolLB,"",STDEV(INDEX($CA:$CA,ROW()-VolLB+1):INDEX($CA:$CA,ROW()))*SQRT(12))</f>
        <v>0.134033316986375</v>
      </c>
      <c r="CW85" s="27" t="n">
        <f aca="false">IF(ROW()&lt;4+VolLB,"",STDEV(INDEX($CB:$CB,ROW()-VolLB+1):INDEX($CB:$CB,ROW()))*SQRT(12))</f>
        <v>0.186498810481302</v>
      </c>
      <c r="CX85" s="27" t="n">
        <f aca="false">IF(ROW()&lt;4+VolLB,"",STDEV(INDEX($CC:$CC,ROW()-VolLB+1):INDEX($CC:$CC,ROW()))*SQRT(12))</f>
        <v>0.202585186576319</v>
      </c>
      <c r="CY85" s="27" t="n">
        <f aca="false">IF(ROW()&lt;4+VolLB,"",STDEV(INDEX($CD:$CD,ROW()-VolLB+1):INDEX($CD:$CD,ROW()))*SQRT(12))</f>
        <v>0.184516437424068</v>
      </c>
      <c r="CZ85" s="27" t="n">
        <f aca="false">IF(ROW()&lt;4+VolLB,"",STDEV(INDEX($CE:$CE,ROW()-VolLB+1):INDEX($CE:$CE,ROW()))*SQRT(12))</f>
        <v>0.168006929868721</v>
      </c>
      <c r="DA85" s="27" t="n">
        <f aca="false">IF(ROW()&lt;4+VolLB,"",STDEV(INDEX($CF:$CF,ROW()-VolLB+1):INDEX($CF:$CF,ROW()))*SQRT(12))</f>
        <v>0.175143107634111</v>
      </c>
      <c r="DB85" s="27" t="n">
        <f aca="false">IF(ROW()&lt;4+VolLB,"",STDEV(INDEX($CG:$CG,ROW()-VolLB+1):INDEX($CG:$CG,ROW()))*SQRT(12))</f>
        <v>0.130619245106994</v>
      </c>
      <c r="DC85" s="26" t="n">
        <f aca="false">IF(OR(AR85=0,CH85="",CH85=0),0,AR85*MIN(MaxScal,TgtVol/CH85))</f>
        <v>0</v>
      </c>
      <c r="DD85" s="26" t="n">
        <f aca="false">IF(OR(AS85=0,CI85="",CI85=0),0,AS85*MIN(MaxScal,TgtVol/CI85))</f>
        <v>0</v>
      </c>
      <c r="DE85" s="26" t="n">
        <f aca="false">IF(OR(AT85=0,CJ85="",CJ85=0),0,AT85*MIN(MaxScal,TgtVol/CJ85))</f>
        <v>0</v>
      </c>
      <c r="DF85" s="26" t="n">
        <f aca="false">IF(OR(AU85=0,CK85="",CK85=0),0,AU85*MIN(MaxScal,TgtVol/CK85))</f>
        <v>0</v>
      </c>
      <c r="DG85" s="26" t="n">
        <f aca="false">IF(OR(AV85=0,CL85="",CL85=0),0,AV85*MIN(MaxScal,TgtVol/CL85))</f>
        <v>0</v>
      </c>
      <c r="DH85" s="26" t="n">
        <f aca="false">IF(OR(AW85=0,CM85="",CM85=0),0,AW85*MIN(MaxScal,TgtVol/CM85))</f>
        <v>0</v>
      </c>
      <c r="DI85" s="26" t="n">
        <f aca="false">IF(OR(AX85=0,CN85="",CN85=0),0,AX85*MIN(MaxScal,TgtVol/CN85))</f>
        <v>0</v>
      </c>
      <c r="DJ85" s="26" t="n">
        <f aca="false">IF(OR(AY85=0,CO85="",CO85=0),0,AY85*MIN(MaxScal,TgtVol/CO85))</f>
        <v>0</v>
      </c>
      <c r="DK85" s="26" t="n">
        <f aca="false">IF(OR(AZ85=0,CP85="",CP85=0),0,AZ85*MIN(MaxScal,TgtVol/CP85))</f>
        <v>0</v>
      </c>
      <c r="DL85" s="26" t="n">
        <f aca="false">IF(OR(BA85=0,CQ85="",CQ85=0),0,BA85*MIN(MaxScal,TgtVol/CQ85))</f>
        <v>0</v>
      </c>
      <c r="DM85" s="26" t="n">
        <f aca="false">IF(OR(BB85=0,CR85="",CR85=0),0,BB85*MIN(MaxScal,TgtVol/CR85))</f>
        <v>0</v>
      </c>
      <c r="DN85" s="26" t="n">
        <f aca="false">IF(OR(BC85=0,CS85="",CS85=0),0,BC85*MIN(MaxScal,TgtVol/CS85))</f>
        <v>0</v>
      </c>
      <c r="DO85" s="26" t="n">
        <f aca="false">IF(OR(BD85=0,CT85="",CT85=0),0,BD85*MIN(MaxScal,TgtVol/CT85))</f>
        <v>0.127314573864196</v>
      </c>
      <c r="DP85" s="26" t="n">
        <f aca="false">IF(OR(BE85=0,CU85="",CU85=0),0,BE85*MIN(MaxScal,TgtVol/CU85))</f>
        <v>0</v>
      </c>
      <c r="DQ85" s="26" t="n">
        <f aca="false">IF(OR(BF85=0,CV85="",CV85=0),0,BF85*MIN(MaxScal,TgtVol/CV85))</f>
        <v>0</v>
      </c>
      <c r="DR85" s="26" t="n">
        <f aca="false">IF(OR(BG85=0,CW85="",CW85=0),0,BG85*MIN(MaxScal,TgtVol/CW85))</f>
        <v>0</v>
      </c>
      <c r="DS85" s="26" t="n">
        <f aca="false">IF(OR(BH85=0,CX85="",CX85=0),0,BH85*MIN(MaxScal,TgtVol/CX85))</f>
        <v>0</v>
      </c>
      <c r="DT85" s="26" t="n">
        <f aca="false">IF(OR(BI85=0,CY85="",CY85=0),0,BI85*MIN(MaxScal,TgtVol/CY85))</f>
        <v>0</v>
      </c>
      <c r="DU85" s="26" t="n">
        <f aca="false">IF(OR(BJ85=0,CZ85="",CZ85=0),0,BJ85*MIN(MaxScal,TgtVol/CZ85))</f>
        <v>0</v>
      </c>
      <c r="DV85" s="26" t="n">
        <f aca="false">IF(OR(BK85=0,DA85="",DA85=0),0,BK85*MIN(MaxScal,TgtVol/DA85))</f>
        <v>0</v>
      </c>
      <c r="DW85" s="26" t="n">
        <f aca="false">IF(OR(BL85=0,DB85="",DB85=0),0,BL85*MIN(MaxScal,TgtVol/DB85))</f>
        <v>0</v>
      </c>
      <c r="DX85" s="28" t="n">
        <f aca="false">IFERROR(DC84*BM85,"")</f>
        <v>-0</v>
      </c>
      <c r="DY85" s="28" t="n">
        <f aca="false">IFERROR(DD84*BN85,"")</f>
        <v>0</v>
      </c>
      <c r="DZ85" s="28" t="n">
        <f aca="false">IFERROR(DE84*BO85,"")</f>
        <v>-0</v>
      </c>
      <c r="EA85" s="28" t="n">
        <f aca="false">IFERROR(DF84*BP85,"")</f>
        <v>-0</v>
      </c>
      <c r="EB85" s="28" t="n">
        <f aca="false">IFERROR(DG84*BQ85,"")</f>
        <v>0</v>
      </c>
      <c r="EC85" s="28" t="n">
        <f aca="false">IFERROR(DH84*BR85,"")</f>
        <v>-0</v>
      </c>
      <c r="ED85" s="28" t="n">
        <f aca="false">IFERROR(DI84*BS85,"")</f>
        <v>0</v>
      </c>
      <c r="EE85" s="28" t="n">
        <f aca="false">IFERROR(DJ84*BT85,"")</f>
        <v>-0</v>
      </c>
      <c r="EF85" s="28" t="n">
        <f aca="false">IFERROR(DK84*BU85,"")</f>
        <v>-0</v>
      </c>
      <c r="EG85" s="28" t="n">
        <f aca="false">IFERROR(DL84*BV85,"")</f>
        <v>0</v>
      </c>
      <c r="EH85" s="28" t="n">
        <f aca="false">IFERROR(DM84*BW85,"")</f>
        <v>0</v>
      </c>
      <c r="EI85" s="28" t="n">
        <f aca="false">IFERROR(DN84*BX85,"")</f>
        <v>-0</v>
      </c>
      <c r="EJ85" s="28" t="n">
        <f aca="false">IFERROR(DO84*BY85,"")</f>
        <v>-0.00163473498126205</v>
      </c>
      <c r="EK85" s="28" t="n">
        <f aca="false">IFERROR(DP84*BZ85,"")</f>
        <v>-0</v>
      </c>
      <c r="EL85" s="28" t="n">
        <f aca="false">IFERROR(DQ84*CA85,"")</f>
        <v>-0</v>
      </c>
      <c r="EM85" s="28" t="n">
        <f aca="false">IFERROR(DR84*CB85,"")</f>
        <v>0</v>
      </c>
      <c r="EN85" s="28" t="n">
        <f aca="false">IFERROR(DS84*CC85,"")</f>
        <v>0</v>
      </c>
      <c r="EO85" s="28" t="n">
        <f aca="false">IFERROR(DT84*CD85,"")</f>
        <v>-0</v>
      </c>
      <c r="EP85" s="28" t="n">
        <f aca="false">IFERROR(DU84*CE85,"")</f>
        <v>0.00462633642696071</v>
      </c>
      <c r="EQ85" s="28" t="n">
        <f aca="false">IFERROR(DV84*CF85,"")</f>
        <v>0</v>
      </c>
      <c r="ER85" s="28" t="n">
        <f aca="false">IFERROR(DW84*CG85,"")</f>
        <v>0</v>
      </c>
      <c r="ES85" s="28" t="n">
        <f aca="false">IF(ROW()=4,"",SUM(DX85:ER85))</f>
        <v>0.00299160144569866</v>
      </c>
      <c r="ET85" s="29" t="n">
        <f aca="false">COUNTIF(AR85:BL85,"&gt;0")</f>
        <v>1</v>
      </c>
    </row>
    <row r="86" customFormat="false" ht="15" hidden="false" customHeight="false" outlineLevel="0" collapsed="false">
      <c r="A86" s="19" t="n">
        <v>40512</v>
      </c>
      <c r="B86" s="23" t="n">
        <f aca="false">ABS(EMFX_Data!X86-EMFX_Data!Y86)</f>
        <v>0.057823975089681</v>
      </c>
      <c r="C86" s="23" t="n">
        <f aca="false">ABS(EMFX_Data!X86-EMFX_Data!Z86)</f>
        <v>0.135480313566299</v>
      </c>
      <c r="D86" s="23" t="n">
        <f aca="false">ABS(EMFX_Data!X86-EMFX_Data!AA86)</f>
        <v>0.17822902972638</v>
      </c>
      <c r="E86" s="23" t="n">
        <f aca="false">ABS(EMFX_Data!X86-EMFX_Data!AB86)</f>
        <v>0.131868962510743</v>
      </c>
      <c r="F86" s="23" t="n">
        <f aca="false">ABS(EMFX_Data!X86-EMFX_Data!AC86)</f>
        <v>0.0224839275439432</v>
      </c>
      <c r="G86" s="23" t="n">
        <f aca="false">ABS(EMFX_Data!X86-EMFX_Data!AD86)</f>
        <v>0.0502382731979791</v>
      </c>
      <c r="H86" s="23" t="n">
        <f aca="false">ABS(EMFX_Data!Y86-EMFX_Data!Z86)</f>
        <v>0.193304288655979</v>
      </c>
      <c r="I86" s="23" t="n">
        <f aca="false">ABS(EMFX_Data!Y86-EMFX_Data!AA86)</f>
        <v>0.120405054636699</v>
      </c>
      <c r="J86" s="23" t="n">
        <f aca="false">ABS(EMFX_Data!Y86-EMFX_Data!AB86)</f>
        <v>0.074044987421062</v>
      </c>
      <c r="K86" s="23" t="n">
        <f aca="false">ABS(EMFX_Data!Y86-EMFX_Data!AC86)</f>
        <v>0.0803079026336242</v>
      </c>
      <c r="L86" s="23" t="n">
        <f aca="false">ABS(EMFX_Data!Y86-EMFX_Data!AD86)</f>
        <v>0.00758570189170182</v>
      </c>
      <c r="M86" s="23" t="n">
        <f aca="false">ABS(EMFX_Data!Z86-EMFX_Data!AA86)</f>
        <v>0.313709343292679</v>
      </c>
      <c r="N86" s="23" t="n">
        <f aca="false">ABS(EMFX_Data!Z86-EMFX_Data!AB86)</f>
        <v>0.267349276077042</v>
      </c>
      <c r="O86" s="23" t="n">
        <f aca="false">ABS(EMFX_Data!Z86-EMFX_Data!AC86)</f>
        <v>0.112996386022355</v>
      </c>
      <c r="P86" s="23" t="n">
        <f aca="false">ABS(EMFX_Data!Z86-EMFX_Data!AD86)</f>
        <v>0.185718586764278</v>
      </c>
      <c r="Q86" s="23" t="n">
        <f aca="false">ABS(EMFX_Data!AA86-EMFX_Data!AB86)</f>
        <v>0.0463600672156375</v>
      </c>
      <c r="R86" s="23" t="n">
        <f aca="false">ABS(EMFX_Data!AA86-EMFX_Data!AC86)</f>
        <v>0.200712957270324</v>
      </c>
      <c r="S86" s="23" t="n">
        <f aca="false">ABS(EMFX_Data!AA86-EMFX_Data!AD86)</f>
        <v>0.127990756528401</v>
      </c>
      <c r="T86" s="23" t="n">
        <f aca="false">ABS(EMFX_Data!AB86-EMFX_Data!AC86)</f>
        <v>0.154352890054686</v>
      </c>
      <c r="U86" s="23" t="n">
        <f aca="false">ABS(EMFX_Data!AB86-EMFX_Data!AD86)</f>
        <v>0.0816306893127639</v>
      </c>
      <c r="V86" s="23" t="n">
        <f aca="false">ABS(EMFX_Data!AC86-EMFX_Data!AD86)</f>
        <v>0.0727222007419224</v>
      </c>
      <c r="W86" s="26" t="n">
        <f aca="false">IF(ROW()&lt;4+MinObs-1,"",IFERROR((B86-AVERAGE(B$4:B86))/STDEV(B$4:B86),""))</f>
        <v>-0.569848718918843</v>
      </c>
      <c r="X86" s="26" t="n">
        <f aca="false">IF(ROW()&lt;4+MinObs-1,"",IFERROR((C86-AVERAGE(C$4:C86))/STDEV(C$4:C86),""))</f>
        <v>1.22100304290004</v>
      </c>
      <c r="Y86" s="26" t="n">
        <f aca="false">IF(ROW()&lt;4+MinObs-1,"",IFERROR((D86-AVERAGE(D$4:D86))/STDEV(D$4:D86),""))</f>
        <v>0.559948911069542</v>
      </c>
      <c r="Z86" s="26" t="n">
        <f aca="false">IF(ROW()&lt;4+MinObs-1,"",IFERROR((E86-AVERAGE(E$4:E86))/STDEV(E$4:E86),""))</f>
        <v>0.712013252060416</v>
      </c>
      <c r="AA86" s="26" t="n">
        <f aca="false">IF(ROW()&lt;4+MinObs-1,"",IFERROR((F86-AVERAGE(F$4:F86))/STDEV(F$4:F86),""))</f>
        <v>-0.535479877869899</v>
      </c>
      <c r="AB86" s="26" t="n">
        <f aca="false">IF(ROW()&lt;4+MinObs-1,"",IFERROR((G86-AVERAGE(G$4:G86))/STDEV(G$4:G86),""))</f>
        <v>-0.214697869496942</v>
      </c>
      <c r="AC86" s="26" t="n">
        <f aca="false">IF(ROW()&lt;4+MinObs-1,"",IFERROR((H86-AVERAGE(H$4:H86))/STDEV(H$4:H86),""))</f>
        <v>0.289047503788193</v>
      </c>
      <c r="AD86" s="26" t="n">
        <f aca="false">IF(ROW()&lt;4+MinObs-1,"",IFERROR((I86-AVERAGE(I$4:I86))/STDEV(I$4:I86),""))</f>
        <v>0.176762384764263</v>
      </c>
      <c r="AE86" s="26" t="n">
        <f aca="false">IF(ROW()&lt;4+MinObs-1,"",IFERROR((J86-AVERAGE(J$4:J86))/STDEV(J$4:J86),""))</f>
        <v>-0.349346087799367</v>
      </c>
      <c r="AF86" s="26" t="n">
        <f aca="false">IF(ROW()&lt;4+MinObs-1,"",IFERROR((K86-AVERAGE(K$4:K86))/STDEV(K$4:K86),""))</f>
        <v>-0.528607158279512</v>
      </c>
      <c r="AG86" s="26" t="n">
        <f aca="false">IF(ROW()&lt;4+MinObs-1,"",IFERROR((L86-AVERAGE(L$4:L86))/STDEV(L$4:L86),""))</f>
        <v>-0.297113890920908</v>
      </c>
      <c r="AH86" s="26" t="n">
        <f aca="false">IF(ROW()&lt;4+MinObs-1,"",IFERROR((M86-AVERAGE(M$4:M86))/STDEV(M$4:M86),""))</f>
        <v>1.35115223678926</v>
      </c>
      <c r="AI86" s="26" t="n">
        <f aca="false">IF(ROW()&lt;4+MinObs-1,"",IFERROR((N86-AVERAGE(N$4:N86))/STDEV(N$4:N86),""))</f>
        <v>1.46863785163588</v>
      </c>
      <c r="AJ86" s="26" t="n">
        <f aca="false">IF(ROW()&lt;4+MinObs-1,"",IFERROR((O86-AVERAGE(O$4:O86))/STDEV(O$4:O86),""))</f>
        <v>0.568521393897851</v>
      </c>
      <c r="AK86" s="26" t="n">
        <f aca="false">IF(ROW()&lt;4+MinObs-1,"",IFERROR((P86-AVERAGE(P$4:P86))/STDEV(P$4:P86),""))</f>
        <v>-0.0078924572097694</v>
      </c>
      <c r="AL86" s="26" t="n">
        <f aca="false">IF(ROW()&lt;4+MinObs-1,"",IFERROR((Q86-AVERAGE(Q$4:Q86))/STDEV(Q$4:Q86),""))</f>
        <v>-0.492777976265822</v>
      </c>
      <c r="AM86" s="26" t="n">
        <f aca="false">IF(ROW()&lt;4+MinObs-1,"",IFERROR((R86-AVERAGE(R$4:R86))/STDEV(R$4:R86),""))</f>
        <v>0.53799681411295</v>
      </c>
      <c r="AN86" s="26" t="n">
        <f aca="false">IF(ROW()&lt;4+MinObs-1,"",IFERROR((S86-AVERAGE(S$4:S86))/STDEV(S$4:S86),""))</f>
        <v>-0.0248226032806004</v>
      </c>
      <c r="AO86" s="26" t="n">
        <f aca="false">IF(ROW()&lt;4+MinObs-1,"",IFERROR((T86-AVERAGE(T$4:T86))/STDEV(T$4:T86),""))</f>
        <v>0.761221432638157</v>
      </c>
      <c r="AP86" s="26" t="n">
        <f aca="false">IF(ROW()&lt;4+MinObs-1,"",IFERROR((U86-AVERAGE(U$4:U86))/STDEV(U$4:U86),""))</f>
        <v>-0.0994730870276421</v>
      </c>
      <c r="AQ86" s="26" t="n">
        <f aca="false">IF(ROW()&lt;4+MinObs-1,"",IFERROR((V86-AVERAGE(V$4:V86))/STDEV(V$4:V86),""))</f>
        <v>-0.184421388835422</v>
      </c>
      <c r="AR86" s="26" t="n">
        <f aca="false">IF(W86="",0,IF(W86&gt;=z4,w4,IF(W86&gt;=z3,w3,IF(W86&gt;=zEntry,w2,IF(AND(W86&gt;=ExitZ,AR85&gt;0),w2,0)))))</f>
        <v>0</v>
      </c>
      <c r="AS86" s="26" t="n">
        <f aca="false">IF(X86="",0,IF(X86&gt;=z4,w4,IF(X86&gt;=z3,w3,IF(X86&gt;=zEntry,w2,IF(AND(X86&gt;=ExitZ,AS85&gt;0),w2,0)))))</f>
        <v>0</v>
      </c>
      <c r="AT86" s="26" t="n">
        <f aca="false">IF(Y86="",0,IF(Y86&gt;=z4,w4,IF(Y86&gt;=z3,w3,IF(Y86&gt;=zEntry,w2,IF(AND(Y86&gt;=ExitZ,AT85&gt;0),w2,0)))))</f>
        <v>0</v>
      </c>
      <c r="AU86" s="26" t="n">
        <f aca="false">IF(Z86="",0,IF(Z86&gt;=z4,w4,IF(Z86&gt;=z3,w3,IF(Z86&gt;=zEntry,w2,IF(AND(Z86&gt;=ExitZ,AU85&gt;0),w2,0)))))</f>
        <v>0</v>
      </c>
      <c r="AV86" s="26" t="n">
        <f aca="false">IF(AA86="",0,IF(AA86&gt;=z4,w4,IF(AA86&gt;=z3,w3,IF(AA86&gt;=zEntry,w2,IF(AND(AA86&gt;=ExitZ,AV85&gt;0),w2,0)))))</f>
        <v>0</v>
      </c>
      <c r="AW86" s="26" t="n">
        <f aca="false">IF(AB86="",0,IF(AB86&gt;=z4,w4,IF(AB86&gt;=z3,w3,IF(AB86&gt;=zEntry,w2,IF(AND(AB86&gt;=ExitZ,AW85&gt;0),w2,0)))))</f>
        <v>0</v>
      </c>
      <c r="AX86" s="26" t="n">
        <f aca="false">IF(AC86="",0,IF(AC86&gt;=z4,w4,IF(AC86&gt;=z3,w3,IF(AC86&gt;=zEntry,w2,IF(AND(AC86&gt;=ExitZ,AX85&gt;0),w2,0)))))</f>
        <v>0</v>
      </c>
      <c r="AY86" s="26" t="n">
        <f aca="false">IF(AD86="",0,IF(AD86&gt;=z4,w4,IF(AD86&gt;=z3,w3,IF(AD86&gt;=zEntry,w2,IF(AND(AD86&gt;=ExitZ,AY85&gt;0),w2,0)))))</f>
        <v>0</v>
      </c>
      <c r="AZ86" s="26" t="n">
        <f aca="false">IF(AE86="",0,IF(AE86&gt;=z4,w4,IF(AE86&gt;=z3,w3,IF(AE86&gt;=zEntry,w2,IF(AND(AE86&gt;=ExitZ,AZ85&gt;0),w2,0)))))</f>
        <v>0</v>
      </c>
      <c r="BA86" s="26" t="n">
        <f aca="false">IF(AF86="",0,IF(AF86&gt;=z4,w4,IF(AF86&gt;=z3,w3,IF(AF86&gt;=zEntry,w2,IF(AND(AF86&gt;=ExitZ,BA85&gt;0),w2,0)))))</f>
        <v>0</v>
      </c>
      <c r="BB86" s="26" t="n">
        <f aca="false">IF(AG86="",0,IF(AG86&gt;=z4,w4,IF(AG86&gt;=z3,w3,IF(AG86&gt;=zEntry,w2,IF(AND(AG86&gt;=ExitZ,BB85&gt;0),w2,0)))))</f>
        <v>0</v>
      </c>
      <c r="BC86" s="26" t="n">
        <f aca="false">IF(AH86="",0,IF(AH86&gt;=z4,w4,IF(AH86&gt;=z3,w3,IF(AH86&gt;=zEntry,w2,IF(AND(AH86&gt;=ExitZ,BC85&gt;0),w2,0)))))</f>
        <v>0</v>
      </c>
      <c r="BD86" s="26" t="n">
        <f aca="false">IF(AI86="",0,IF(AI86&gt;=z4,w4,IF(AI86&gt;=z3,w3,IF(AI86&gt;=zEntry,w2,IF(AND(AI86&gt;=ExitZ,BD85&gt;0),w2,0)))))</f>
        <v>0</v>
      </c>
      <c r="BE86" s="26" t="n">
        <f aca="false">IF(AJ86="",0,IF(AJ86&gt;=z4,w4,IF(AJ86&gt;=z3,w3,IF(AJ86&gt;=zEntry,w2,IF(AND(AJ86&gt;=ExitZ,BE85&gt;0),w2,0)))))</f>
        <v>0</v>
      </c>
      <c r="BF86" s="26" t="n">
        <f aca="false">IF(AK86="",0,IF(AK86&gt;=z4,w4,IF(AK86&gt;=z3,w3,IF(AK86&gt;=zEntry,w2,IF(AND(AK86&gt;=ExitZ,BF85&gt;0),w2,0)))))</f>
        <v>0</v>
      </c>
      <c r="BG86" s="26" t="n">
        <f aca="false">IF(AL86="",0,IF(AL86&gt;=z4,w4,IF(AL86&gt;=z3,w3,IF(AL86&gt;=zEntry,w2,IF(AND(AL86&gt;=ExitZ,BG85&gt;0),w2,0)))))</f>
        <v>0</v>
      </c>
      <c r="BH86" s="26" t="n">
        <f aca="false">IF(AM86="",0,IF(AM86&gt;=z4,w4,IF(AM86&gt;=z3,w3,IF(AM86&gt;=zEntry,w2,IF(AND(AM86&gt;=ExitZ,BH85&gt;0),w2,0)))))</f>
        <v>0</v>
      </c>
      <c r="BI86" s="26" t="n">
        <f aca="false">IF(AN86="",0,IF(AN86&gt;=z4,w4,IF(AN86&gt;=z3,w3,IF(AN86&gt;=zEntry,w2,IF(AND(AN86&gt;=ExitZ,BI85&gt;0),w2,0)))))</f>
        <v>0</v>
      </c>
      <c r="BJ86" s="26" t="n">
        <f aca="false">IF(AO86="",0,IF(AO86&gt;=z4,w4,IF(AO86&gt;=z3,w3,IF(AO86&gt;=zEntry,w2,IF(AND(AO86&gt;=ExitZ,BJ85&gt;0),w2,0)))))</f>
        <v>0</v>
      </c>
      <c r="BK86" s="26" t="n">
        <f aca="false">IF(AP86="",0,IF(AP86&gt;=z4,w4,IF(AP86&gt;=z3,w3,IF(AP86&gt;=zEntry,w2,IF(AND(AP86&gt;=ExitZ,BK85&gt;0),w2,0)))))</f>
        <v>0</v>
      </c>
      <c r="BL86" s="26" t="n">
        <f aca="false">IF(AQ86="",0,IF(AQ86&gt;=z4,w4,IF(AQ86&gt;=z3,w3,IF(AQ86&gt;=zEntry,w2,IF(AND(AQ86&gt;=ExitZ,BL85&gt;0),w2,0)))))</f>
        <v>0</v>
      </c>
      <c r="BM86" s="23" t="n">
        <f aca="false">IF(EMFX_Data!X85&gt;=EMFX_Data!Y85,EMFX_Data!AE86-EMFX_Data!AF86,EMFX_Data!AF86-EMFX_Data!AE86)</f>
        <v>0.0442017979702941</v>
      </c>
      <c r="BN86" s="23" t="n">
        <f aca="false">IF(EMFX_Data!X85&gt;=EMFX_Data!Z85,EMFX_Data!AE86-EMFX_Data!AG86,EMFX_Data!AG86-EMFX_Data!AE86)</f>
        <v>-0.0091095677170805</v>
      </c>
      <c r="BO86" s="23" t="n">
        <f aca="false">IF(EMFX_Data!X85&gt;=EMFX_Data!AA85,EMFX_Data!AE86-EMFX_Data!AH86,EMFX_Data!AH86-EMFX_Data!AE86)</f>
        <v>0.0441887189697057</v>
      </c>
      <c r="BP86" s="23" t="n">
        <f aca="false">IF(EMFX_Data!X85&gt;=EMFX_Data!AB85,EMFX_Data!AE86-EMFX_Data!AI86,EMFX_Data!AI86-EMFX_Data!AE86)</f>
        <v>0.0829253038892026</v>
      </c>
      <c r="BQ86" s="23" t="n">
        <f aca="false">IF(EMFX_Data!X85&gt;=EMFX_Data!AC85,EMFX_Data!AE86-EMFX_Data!AJ86,EMFX_Data!AJ86-EMFX_Data!AE86)</f>
        <v>-0.0158868365082893</v>
      </c>
      <c r="BR86" s="23" t="n">
        <f aca="false">IF(EMFX_Data!X85&gt;=EMFX_Data!AD85,EMFX_Data!AE86-EMFX_Data!AK86,EMFX_Data!AK86-EMFX_Data!AE86)</f>
        <v>0.0501259583319138</v>
      </c>
      <c r="BS86" s="23" t="n">
        <f aca="false">IF(EMFX_Data!Y85&gt;=EMFX_Data!Z85,EMFX_Data!AF86-EMFX_Data!AG86,EMFX_Data!AG86-EMFX_Data!AF86)</f>
        <v>0.0350922302532136</v>
      </c>
      <c r="BT86" s="23" t="n">
        <f aca="false">IF(EMFX_Data!Y85&gt;=EMFX_Data!AA85,EMFX_Data!AF86-EMFX_Data!AH86,EMFX_Data!AH86-EMFX_Data!AF86)</f>
        <v>-1.30790005883862E-005</v>
      </c>
      <c r="BU86" s="23" t="n">
        <f aca="false">IF(EMFX_Data!Y85&gt;=EMFX_Data!AB85,EMFX_Data!AF86-EMFX_Data!AI86,EMFX_Data!AI86-EMFX_Data!AF86)</f>
        <v>0.0387235059189085</v>
      </c>
      <c r="BV86" s="23" t="n">
        <f aca="false">IF(EMFX_Data!Y85&gt;=EMFX_Data!AC85,EMFX_Data!AF86-EMFX_Data!AJ86,EMFX_Data!AJ86-EMFX_Data!AF86)</f>
        <v>0.0283149614620048</v>
      </c>
      <c r="BW86" s="23" t="n">
        <f aca="false">IF(EMFX_Data!Y85&gt;=EMFX_Data!AD85,EMFX_Data!AF86-EMFX_Data!AK86,EMFX_Data!AK86-EMFX_Data!AF86)</f>
        <v>-0.00592416036161972</v>
      </c>
      <c r="BX86" s="23" t="n">
        <f aca="false">IF(EMFX_Data!Z85&gt;=EMFX_Data!AA85,EMFX_Data!AG86-EMFX_Data!AH86,EMFX_Data!AH86-EMFX_Data!AG86)</f>
        <v>0.0350791512526252</v>
      </c>
      <c r="BY86" s="23" t="n">
        <f aca="false">IF(EMFX_Data!Z85&gt;=EMFX_Data!AB85,EMFX_Data!AG86-EMFX_Data!AI86,EMFX_Data!AI86-EMFX_Data!AG86)</f>
        <v>0.0738157361721221</v>
      </c>
      <c r="BZ86" s="23" t="n">
        <f aca="false">IF(EMFX_Data!Z85&gt;=EMFX_Data!AC85,EMFX_Data!AG86-EMFX_Data!AJ86,EMFX_Data!AJ86-EMFX_Data!AG86)</f>
        <v>0.00677726879120883</v>
      </c>
      <c r="CA86" s="23" t="n">
        <f aca="false">IF(EMFX_Data!Z85&gt;=EMFX_Data!AD85,EMFX_Data!AG86-EMFX_Data!AK86,EMFX_Data!AK86-EMFX_Data!AG86)</f>
        <v>0.0410163906148333</v>
      </c>
      <c r="CB86" s="23" t="n">
        <f aca="false">IF(EMFX_Data!AA85&gt;=EMFX_Data!AB85,EMFX_Data!AH86-EMFX_Data!AI86,EMFX_Data!AI86-EMFX_Data!AH86)</f>
        <v>-0.0387365849194969</v>
      </c>
      <c r="CC86" s="23" t="n">
        <f aca="false">IF(EMFX_Data!AA85&gt;=EMFX_Data!AC85,EMFX_Data!AH86-EMFX_Data!AJ86,EMFX_Data!AJ86-EMFX_Data!AH86)</f>
        <v>0.0283018824614164</v>
      </c>
      <c r="CD86" s="23" t="n">
        <f aca="false">IF(EMFX_Data!AA85&gt;=EMFX_Data!AD85,EMFX_Data!AH86-EMFX_Data!AK86,EMFX_Data!AK86-EMFX_Data!AH86)</f>
        <v>-0.00593723936220811</v>
      </c>
      <c r="CE86" s="23" t="n">
        <f aca="false">IF(EMFX_Data!AB85&gt;=EMFX_Data!AC85,EMFX_Data!AI86-EMFX_Data!AJ86,EMFX_Data!AJ86-EMFX_Data!AI86)</f>
        <v>0.0670384673809133</v>
      </c>
      <c r="CF86" s="23" t="n">
        <f aca="false">IF(EMFX_Data!AB85&gt;=EMFX_Data!AD85,EMFX_Data!AI86-EMFX_Data!AK86,EMFX_Data!AK86-EMFX_Data!AI86)</f>
        <v>0.0327993455572888</v>
      </c>
      <c r="CG86" s="23" t="n">
        <f aca="false">IF(EMFX_Data!AC85&gt;=EMFX_Data!AD85,EMFX_Data!AJ86-EMFX_Data!AK86,EMFX_Data!AK86-EMFX_Data!AJ86)</f>
        <v>0.0342391218236245</v>
      </c>
      <c r="CH86" s="27" t="n">
        <f aca="false">IF(ROW()&lt;4+VolLB,"",STDEV(INDEX($BM:$BM,ROW()-VolLB+1):INDEX($BM:$BM,ROW()))*SQRT(12))</f>
        <v>0.16678207963536</v>
      </c>
      <c r="CI86" s="27" t="n">
        <f aca="false">IF(ROW()&lt;4+VolLB,"",STDEV(INDEX($BN:$BN,ROW()-VolLB+1):INDEX($BN:$BN,ROW()))*SQRT(12))</f>
        <v>0.128829702357136</v>
      </c>
      <c r="CJ86" s="27" t="n">
        <f aca="false">IF(ROW()&lt;4+VolLB,"",STDEV(INDEX($BO:$BO,ROW()-VolLB+1):INDEX($BO:$BO,ROW()))*SQRT(12))</f>
        <v>0.168734930843039</v>
      </c>
      <c r="CK86" s="27" t="n">
        <f aca="false">IF(ROW()&lt;4+VolLB,"",STDEV(INDEX($BP:$BP,ROW()-VolLB+1):INDEX($BP:$BP,ROW()))*SQRT(12))</f>
        <v>0.172314389314666</v>
      </c>
      <c r="CL86" s="27" t="n">
        <f aca="false">IF(ROW()&lt;4+VolLB,"",STDEV(INDEX($BQ:$BQ,ROW()-VolLB+1):INDEX($BQ:$BQ,ROW()))*SQRT(12))</f>
        <v>0.145517228850151</v>
      </c>
      <c r="CM86" s="27" t="n">
        <f aca="false">IF(ROW()&lt;4+VolLB,"",STDEV(INDEX($BR:$BR,ROW()-VolLB+1):INDEX($BR:$BR,ROW()))*SQRT(12))</f>
        <v>0.146882152915809</v>
      </c>
      <c r="CN86" s="27" t="n">
        <f aca="false">IF(ROW()&lt;4+VolLB,"",STDEV(INDEX($BS:$BS,ROW()-VolLB+1):INDEX($BS:$BS,ROW()))*SQRT(12))</f>
        <v>0.150532224008231</v>
      </c>
      <c r="CO86" s="27" t="n">
        <f aca="false">IF(ROW()&lt;4+VolLB,"",STDEV(INDEX($BT:$BT,ROW()-VolLB+1):INDEX($BT:$BT,ROW()))*SQRT(12))</f>
        <v>0.172361187248681</v>
      </c>
      <c r="CP86" s="27" t="n">
        <f aca="false">IF(ROW()&lt;4+VolLB,"",STDEV(INDEX($BU:$BU,ROW()-VolLB+1):INDEX($BU:$BU,ROW()))*SQRT(12))</f>
        <v>0.204588000219937</v>
      </c>
      <c r="CQ86" s="27" t="n">
        <f aca="false">IF(ROW()&lt;4+VolLB,"",STDEV(INDEX($BV:$BV,ROW()-VolLB+1):INDEX($BV:$BV,ROW()))*SQRT(12))</f>
        <v>0.188173845363393</v>
      </c>
      <c r="CR86" s="27" t="n">
        <f aca="false">IF(ROW()&lt;4+VolLB,"",STDEV(INDEX($BW:$BW,ROW()-VolLB+1):INDEX($BW:$BW,ROW()))*SQRT(12))</f>
        <v>0.171618495684572</v>
      </c>
      <c r="CS86" s="27" t="n">
        <f aca="false">IF(ROW()&lt;4+VolLB,"",STDEV(INDEX($BX:$BX,ROW()-VolLB+1):INDEX($BX:$BX,ROW()))*SQRT(12))</f>
        <v>0.173963011636979</v>
      </c>
      <c r="CT86" s="27" t="n">
        <f aca="false">IF(ROW()&lt;4+VolLB,"",STDEV(INDEX($BY:$BY,ROW()-VolLB+1):INDEX($BY:$BY,ROW()))*SQRT(12))</f>
        <v>0.161969756394812</v>
      </c>
      <c r="CU86" s="27" t="n">
        <f aca="false">IF(ROW()&lt;4+VolLB,"",STDEV(INDEX($BZ:$BZ,ROW()-VolLB+1):INDEX($BZ:$BZ,ROW()))*SQRT(12))</f>
        <v>0.165501497750996</v>
      </c>
      <c r="CV86" s="27" t="n">
        <f aca="false">IF(ROW()&lt;4+VolLB,"",STDEV(INDEX($CA:$CA,ROW()-VolLB+1):INDEX($CA:$CA,ROW()))*SQRT(12))</f>
        <v>0.133379805771595</v>
      </c>
      <c r="CW86" s="27" t="n">
        <f aca="false">IF(ROW()&lt;4+VolLB,"",STDEV(INDEX($CB:$CB,ROW()-VolLB+1):INDEX($CB:$CB,ROW()))*SQRT(12))</f>
        <v>0.187345942021211</v>
      </c>
      <c r="CX86" s="27" t="n">
        <f aca="false">IF(ROW()&lt;4+VolLB,"",STDEV(INDEX($CC:$CC,ROW()-VolLB+1):INDEX($CC:$CC,ROW()))*SQRT(12))</f>
        <v>0.202198415983853</v>
      </c>
      <c r="CY86" s="27" t="n">
        <f aca="false">IF(ROW()&lt;4+VolLB,"",STDEV(INDEX($CD:$CD,ROW()-VolLB+1):INDEX($CD:$CD,ROW()))*SQRT(12))</f>
        <v>0.182055561807773</v>
      </c>
      <c r="CZ86" s="27" t="n">
        <f aca="false">IF(ROW()&lt;4+VolLB,"",STDEV(INDEX($CE:$CE,ROW()-VolLB+1):INDEX($CE:$CE,ROW()))*SQRT(12))</f>
        <v>0.169811663929266</v>
      </c>
      <c r="DA86" s="27" t="n">
        <f aca="false">IF(ROW()&lt;4+VolLB,"",STDEV(INDEX($CF:$CF,ROW()-VolLB+1):INDEX($CF:$CF,ROW()))*SQRT(12))</f>
        <v>0.175337389361226</v>
      </c>
      <c r="DB86" s="27" t="n">
        <f aca="false">IF(ROW()&lt;4+VolLB,"",STDEV(INDEX($CG:$CG,ROW()-VolLB+1):INDEX($CG:$CG,ROW()))*SQRT(12))</f>
        <v>0.131306784015296</v>
      </c>
      <c r="DC86" s="26" t="n">
        <f aca="false">IF(OR(AR86=0,CH86="",CH86=0),0,AR86*MIN(MaxScal,TgtVol/CH86))</f>
        <v>0</v>
      </c>
      <c r="DD86" s="26" t="n">
        <f aca="false">IF(OR(AS86=0,CI86="",CI86=0),0,AS86*MIN(MaxScal,TgtVol/CI86))</f>
        <v>0</v>
      </c>
      <c r="DE86" s="26" t="n">
        <f aca="false">IF(OR(AT86=0,CJ86="",CJ86=0),0,AT86*MIN(MaxScal,TgtVol/CJ86))</f>
        <v>0</v>
      </c>
      <c r="DF86" s="26" t="n">
        <f aca="false">IF(OR(AU86=0,CK86="",CK86=0),0,AU86*MIN(MaxScal,TgtVol/CK86))</f>
        <v>0</v>
      </c>
      <c r="DG86" s="26" t="n">
        <f aca="false">IF(OR(AV86=0,CL86="",CL86=0),0,AV86*MIN(MaxScal,TgtVol/CL86))</f>
        <v>0</v>
      </c>
      <c r="DH86" s="26" t="n">
        <f aca="false">IF(OR(AW86=0,CM86="",CM86=0),0,AW86*MIN(MaxScal,TgtVol/CM86))</f>
        <v>0</v>
      </c>
      <c r="DI86" s="26" t="n">
        <f aca="false">IF(OR(AX86=0,CN86="",CN86=0),0,AX86*MIN(MaxScal,TgtVol/CN86))</f>
        <v>0</v>
      </c>
      <c r="DJ86" s="26" t="n">
        <f aca="false">IF(OR(AY86=0,CO86="",CO86=0),0,AY86*MIN(MaxScal,TgtVol/CO86))</f>
        <v>0</v>
      </c>
      <c r="DK86" s="26" t="n">
        <f aca="false">IF(OR(AZ86=0,CP86="",CP86=0),0,AZ86*MIN(MaxScal,TgtVol/CP86))</f>
        <v>0</v>
      </c>
      <c r="DL86" s="26" t="n">
        <f aca="false">IF(OR(BA86=0,CQ86="",CQ86=0),0,BA86*MIN(MaxScal,TgtVol/CQ86))</f>
        <v>0</v>
      </c>
      <c r="DM86" s="26" t="n">
        <f aca="false">IF(OR(BB86=0,CR86="",CR86=0),0,BB86*MIN(MaxScal,TgtVol/CR86))</f>
        <v>0</v>
      </c>
      <c r="DN86" s="26" t="n">
        <f aca="false">IF(OR(BC86=0,CS86="",CS86=0),0,BC86*MIN(MaxScal,TgtVol/CS86))</f>
        <v>0</v>
      </c>
      <c r="DO86" s="26" t="n">
        <f aca="false">IF(OR(BD86=0,CT86="",CT86=0),0,BD86*MIN(MaxScal,TgtVol/CT86))</f>
        <v>0</v>
      </c>
      <c r="DP86" s="26" t="n">
        <f aca="false">IF(OR(BE86=0,CU86="",CU86=0),0,BE86*MIN(MaxScal,TgtVol/CU86))</f>
        <v>0</v>
      </c>
      <c r="DQ86" s="26" t="n">
        <f aca="false">IF(OR(BF86=0,CV86="",CV86=0),0,BF86*MIN(MaxScal,TgtVol/CV86))</f>
        <v>0</v>
      </c>
      <c r="DR86" s="26" t="n">
        <f aca="false">IF(OR(BG86=0,CW86="",CW86=0),0,BG86*MIN(MaxScal,TgtVol/CW86))</f>
        <v>0</v>
      </c>
      <c r="DS86" s="26" t="n">
        <f aca="false">IF(OR(BH86=0,CX86="",CX86=0),0,BH86*MIN(MaxScal,TgtVol/CX86))</f>
        <v>0</v>
      </c>
      <c r="DT86" s="26" t="n">
        <f aca="false">IF(OR(BI86=0,CY86="",CY86=0),0,BI86*MIN(MaxScal,TgtVol/CY86))</f>
        <v>0</v>
      </c>
      <c r="DU86" s="26" t="n">
        <f aca="false">IF(OR(BJ86=0,CZ86="",CZ86=0),0,BJ86*MIN(MaxScal,TgtVol/CZ86))</f>
        <v>0</v>
      </c>
      <c r="DV86" s="26" t="n">
        <f aca="false">IF(OR(BK86=0,DA86="",DA86=0),0,BK86*MIN(MaxScal,TgtVol/DA86))</f>
        <v>0</v>
      </c>
      <c r="DW86" s="26" t="n">
        <f aca="false">IF(OR(BL86=0,DB86="",DB86=0),0,BL86*MIN(MaxScal,TgtVol/DB86))</f>
        <v>0</v>
      </c>
      <c r="DX86" s="28" t="n">
        <f aca="false">IFERROR(DC85*BM86,"")</f>
        <v>0</v>
      </c>
      <c r="DY86" s="28" t="n">
        <f aca="false">IFERROR(DD85*BN86,"")</f>
        <v>-0</v>
      </c>
      <c r="DZ86" s="28" t="n">
        <f aca="false">IFERROR(DE85*BO86,"")</f>
        <v>0</v>
      </c>
      <c r="EA86" s="28" t="n">
        <f aca="false">IFERROR(DF85*BP86,"")</f>
        <v>0</v>
      </c>
      <c r="EB86" s="28" t="n">
        <f aca="false">IFERROR(DG85*BQ86,"")</f>
        <v>-0</v>
      </c>
      <c r="EC86" s="28" t="n">
        <f aca="false">IFERROR(DH85*BR86,"")</f>
        <v>0</v>
      </c>
      <c r="ED86" s="28" t="n">
        <f aca="false">IFERROR(DI85*BS86,"")</f>
        <v>0</v>
      </c>
      <c r="EE86" s="28" t="n">
        <f aca="false">IFERROR(DJ85*BT86,"")</f>
        <v>-0</v>
      </c>
      <c r="EF86" s="28" t="n">
        <f aca="false">IFERROR(DK85*BU86,"")</f>
        <v>0</v>
      </c>
      <c r="EG86" s="28" t="n">
        <f aca="false">IFERROR(DL85*BV86,"")</f>
        <v>0</v>
      </c>
      <c r="EH86" s="28" t="n">
        <f aca="false">IFERROR(DM85*BW86,"")</f>
        <v>-0</v>
      </c>
      <c r="EI86" s="28" t="n">
        <f aca="false">IFERROR(DN85*BX86,"")</f>
        <v>0</v>
      </c>
      <c r="EJ86" s="28" t="n">
        <f aca="false">IFERROR(DO85*BY86,"")</f>
        <v>0.00939781899522564</v>
      </c>
      <c r="EK86" s="28" t="n">
        <f aca="false">IFERROR(DP85*BZ86,"")</f>
        <v>0</v>
      </c>
      <c r="EL86" s="28" t="n">
        <f aca="false">IFERROR(DQ85*CA86,"")</f>
        <v>0</v>
      </c>
      <c r="EM86" s="28" t="n">
        <f aca="false">IFERROR(DR85*CB86,"")</f>
        <v>-0</v>
      </c>
      <c r="EN86" s="28" t="n">
        <f aca="false">IFERROR(DS85*CC86,"")</f>
        <v>0</v>
      </c>
      <c r="EO86" s="28" t="n">
        <f aca="false">IFERROR(DT85*CD86,"")</f>
        <v>-0</v>
      </c>
      <c r="EP86" s="28" t="n">
        <f aca="false">IFERROR(DU85*CE86,"")</f>
        <v>0</v>
      </c>
      <c r="EQ86" s="28" t="n">
        <f aca="false">IFERROR(DV85*CF86,"")</f>
        <v>0</v>
      </c>
      <c r="ER86" s="28" t="n">
        <f aca="false">IFERROR(DW85*CG86,"")</f>
        <v>0</v>
      </c>
      <c r="ES86" s="28" t="n">
        <f aca="false">IF(ROW()=4,"",SUM(DX86:ER86))</f>
        <v>0.00939781899522564</v>
      </c>
      <c r="ET86" s="29" t="n">
        <f aca="false">COUNTIF(AR86:BL86,"&gt;0")</f>
        <v>0</v>
      </c>
    </row>
    <row r="87" customFormat="false" ht="15" hidden="false" customHeight="false" outlineLevel="0" collapsed="false">
      <c r="A87" s="19" t="n">
        <v>40543</v>
      </c>
      <c r="B87" s="23" t="n">
        <f aca="false">ABS(EMFX_Data!X87-EMFX_Data!Y87)</f>
        <v>0.0981892759249305</v>
      </c>
      <c r="C87" s="23" t="n">
        <f aca="false">ABS(EMFX_Data!X87-EMFX_Data!Z87)</f>
        <v>0.168924454435693</v>
      </c>
      <c r="D87" s="23" t="n">
        <f aca="false">ABS(EMFX_Data!X87-EMFX_Data!AA87)</f>
        <v>0.114655697907412</v>
      </c>
      <c r="E87" s="23" t="n">
        <f aca="false">ABS(EMFX_Data!X87-EMFX_Data!AB87)</f>
        <v>0.00510184035672356</v>
      </c>
      <c r="F87" s="23" t="n">
        <f aca="false">ABS(EMFX_Data!X87-EMFX_Data!AC87)</f>
        <v>0.0469627218703685</v>
      </c>
      <c r="G87" s="23" t="n">
        <f aca="false">ABS(EMFX_Data!X87-EMFX_Data!AD87)</f>
        <v>0.0251432590260814</v>
      </c>
      <c r="H87" s="23" t="n">
        <f aca="false">ABS(EMFX_Data!Y87-EMFX_Data!Z87)</f>
        <v>0.267113730360624</v>
      </c>
      <c r="I87" s="23" t="n">
        <f aca="false">ABS(EMFX_Data!Y87-EMFX_Data!AA87)</f>
        <v>0.0164664219824813</v>
      </c>
      <c r="J87" s="23" t="n">
        <f aca="false">ABS(EMFX_Data!Y87-EMFX_Data!AB87)</f>
        <v>0.093087435568207</v>
      </c>
      <c r="K87" s="23" t="n">
        <f aca="false">ABS(EMFX_Data!Y87-EMFX_Data!AC87)</f>
        <v>0.145151997795299</v>
      </c>
      <c r="L87" s="23" t="n">
        <f aca="false">ABS(EMFX_Data!Y87-EMFX_Data!AD87)</f>
        <v>0.0730460168988492</v>
      </c>
      <c r="M87" s="23" t="n">
        <f aca="false">ABS(EMFX_Data!Z87-EMFX_Data!AA87)</f>
        <v>0.283580152343105</v>
      </c>
      <c r="N87" s="23" t="n">
        <f aca="false">ABS(EMFX_Data!Z87-EMFX_Data!AB87)</f>
        <v>0.174026294792417</v>
      </c>
      <c r="O87" s="23" t="n">
        <f aca="false">ABS(EMFX_Data!Z87-EMFX_Data!AC87)</f>
        <v>0.121961732565325</v>
      </c>
      <c r="P87" s="23" t="n">
        <f aca="false">ABS(EMFX_Data!Z87-EMFX_Data!AD87)</f>
        <v>0.194067713461775</v>
      </c>
      <c r="Q87" s="23" t="n">
        <f aca="false">ABS(EMFX_Data!AA87-EMFX_Data!AB87)</f>
        <v>0.109553857550688</v>
      </c>
      <c r="R87" s="23" t="n">
        <f aca="false">ABS(EMFX_Data!AA87-EMFX_Data!AC87)</f>
        <v>0.16161841977778</v>
      </c>
      <c r="S87" s="23" t="n">
        <f aca="false">ABS(EMFX_Data!AA87-EMFX_Data!AD87)</f>
        <v>0.0895124388813304</v>
      </c>
      <c r="T87" s="23" t="n">
        <f aca="false">ABS(EMFX_Data!AB87-EMFX_Data!AC87)</f>
        <v>0.0520645622270921</v>
      </c>
      <c r="U87" s="23" t="n">
        <f aca="false">ABS(EMFX_Data!AB87-EMFX_Data!AD87)</f>
        <v>0.0200414186693578</v>
      </c>
      <c r="V87" s="23" t="n">
        <f aca="false">ABS(EMFX_Data!AC87-EMFX_Data!AD87)</f>
        <v>0.0721059808964499</v>
      </c>
      <c r="W87" s="26" t="n">
        <f aca="false">IF(ROW()&lt;4+MinObs-1,"",IFERROR((B87-AVERAGE(B$4:B87))/STDEV(B$4:B87),""))</f>
        <v>-0.148538404245106</v>
      </c>
      <c r="X87" s="26" t="n">
        <f aca="false">IF(ROW()&lt;4+MinObs-1,"",IFERROR((C87-AVERAGE(C$4:C87))/STDEV(C$4:C87),""))</f>
        <v>1.78630248332412</v>
      </c>
      <c r="Y87" s="26" t="n">
        <f aca="false">IF(ROW()&lt;4+MinObs-1,"",IFERROR((D87-AVERAGE(D$4:D87))/STDEV(D$4:D87),""))</f>
        <v>-0.147261937295574</v>
      </c>
      <c r="Z87" s="26" t="n">
        <f aca="false">IF(ROW()&lt;4+MinObs-1,"",IFERROR((E87-AVERAGE(E$4:E87))/STDEV(E$4:E87),""))</f>
        <v>-1.15193991847762</v>
      </c>
      <c r="AA87" s="26" t="n">
        <f aca="false">IF(ROW()&lt;4+MinObs-1,"",IFERROR((F87-AVERAGE(F$4:F87))/STDEV(F$4:F87),""))</f>
        <v>0.176967280453302</v>
      </c>
      <c r="AB87" s="26" t="n">
        <f aca="false">IF(ROW()&lt;4+MinObs-1,"",IFERROR((G87-AVERAGE(G$4:G87))/STDEV(G$4:G87),""))</f>
        <v>-0.272382526973893</v>
      </c>
      <c r="AC87" s="26" t="n">
        <f aca="false">IF(ROW()&lt;4+MinObs-1,"",IFERROR((H87-AVERAGE(H$4:H87))/STDEV(H$4:H87),""))</f>
        <v>0.820001897101727</v>
      </c>
      <c r="AD87" s="26" t="n">
        <f aca="false">IF(ROW()&lt;4+MinObs-1,"",IFERROR((I87-AVERAGE(I$4:I87))/STDEV(I$4:I87),""))</f>
        <v>-1.19765200812916</v>
      </c>
      <c r="AE87" s="26" t="n">
        <f aca="false">IF(ROW()&lt;4+MinObs-1,"",IFERROR((J87-AVERAGE(J$4:J87))/STDEV(J$4:J87),""))</f>
        <v>-0.110225451000643</v>
      </c>
      <c r="AF87" s="26" t="n">
        <f aca="false">IF(ROW()&lt;4+MinObs-1,"",IFERROR((K87-AVERAGE(K$4:K87))/STDEV(K$4:K87),""))</f>
        <v>0.273898458250402</v>
      </c>
      <c r="AG87" s="26" t="n">
        <f aca="false">IF(ROW()&lt;4+MinObs-1,"",IFERROR((L87-AVERAGE(L$4:L87))/STDEV(L$4:L87),""))</f>
        <v>-0.141907811955233</v>
      </c>
      <c r="AH87" s="26" t="n">
        <f aca="false">IF(ROW()&lt;4+MinObs-1,"",IFERROR((M87-AVERAGE(M$4:M87))/STDEV(M$4:M87),""))</f>
        <v>1.08062193950022</v>
      </c>
      <c r="AI87" s="26" t="n">
        <f aca="false">IF(ROW()&lt;4+MinObs-1,"",IFERROR((N87-AVERAGE(N$4:N87))/STDEV(N$4:N87),""))</f>
        <v>0.541372005395439</v>
      </c>
      <c r="AJ87" s="26" t="n">
        <f aca="false">IF(ROW()&lt;4+MinObs-1,"",IFERROR((O87-AVERAGE(O$4:O87))/STDEV(O$4:O87),""))</f>
        <v>0.706126106185628</v>
      </c>
      <c r="AK87" s="26" t="n">
        <f aca="false">IF(ROW()&lt;4+MinObs-1,"",IFERROR((P87-AVERAGE(P$4:P87))/STDEV(P$4:P87),""))</f>
        <v>0.0117855176095114</v>
      </c>
      <c r="AL87" s="26" t="n">
        <f aca="false">IF(ROW()&lt;4+MinObs-1,"",IFERROR((Q87-AVERAGE(Q$4:Q87))/STDEV(Q$4:Q87),""))</f>
        <v>0.571420873983472</v>
      </c>
      <c r="AM87" s="26" t="n">
        <f aca="false">IF(ROW()&lt;4+MinObs-1,"",IFERROR((R87-AVERAGE(R$4:R87))/STDEV(R$4:R87),""))</f>
        <v>0.123359136062225</v>
      </c>
      <c r="AN87" s="26" t="n">
        <f aca="false">IF(ROW()&lt;4+MinObs-1,"",IFERROR((S87-AVERAGE(S$4:S87))/STDEV(S$4:S87),""))</f>
        <v>-0.115040238119622</v>
      </c>
      <c r="AO87" s="26" t="n">
        <f aca="false">IF(ROW()&lt;4+MinObs-1,"",IFERROR((T87-AVERAGE(T$4:T87))/STDEV(T$4:T87),""))</f>
        <v>-0.542792162447584</v>
      </c>
      <c r="AP87" s="26" t="n">
        <f aca="false">IF(ROW()&lt;4+MinObs-1,"",IFERROR((U87-AVERAGE(U$4:U87))/STDEV(U$4:U87),""))</f>
        <v>-0.243192029846867</v>
      </c>
      <c r="AQ87" s="26" t="n">
        <f aca="false">IF(ROW()&lt;4+MinObs-1,"",IFERROR((V87-AVERAGE(V$4:V87))/STDEV(V$4:V87),""))</f>
        <v>-0.184744930416961</v>
      </c>
      <c r="AR87" s="26" t="n">
        <f aca="false">IF(W87="",0,IF(W87&gt;=z4,w4,IF(W87&gt;=z3,w3,IF(W87&gt;=zEntry,w2,IF(AND(W87&gt;=ExitZ,AR86&gt;0),w2,0)))))</f>
        <v>0</v>
      </c>
      <c r="AS87" s="26" t="n">
        <f aca="false">IF(X87="",0,IF(X87&gt;=z4,w4,IF(X87&gt;=z3,w3,IF(X87&gt;=zEntry,w2,IF(AND(X87&gt;=ExitZ,AS86&gt;0),w2,0)))))</f>
        <v>0</v>
      </c>
      <c r="AT87" s="26" t="n">
        <f aca="false">IF(Y87="",0,IF(Y87&gt;=z4,w4,IF(Y87&gt;=z3,w3,IF(Y87&gt;=zEntry,w2,IF(AND(Y87&gt;=ExitZ,AT86&gt;0),w2,0)))))</f>
        <v>0</v>
      </c>
      <c r="AU87" s="26" t="n">
        <f aca="false">IF(Z87="",0,IF(Z87&gt;=z4,w4,IF(Z87&gt;=z3,w3,IF(Z87&gt;=zEntry,w2,IF(AND(Z87&gt;=ExitZ,AU86&gt;0),w2,0)))))</f>
        <v>0</v>
      </c>
      <c r="AV87" s="26" t="n">
        <f aca="false">IF(AA87="",0,IF(AA87&gt;=z4,w4,IF(AA87&gt;=z3,w3,IF(AA87&gt;=zEntry,w2,IF(AND(AA87&gt;=ExitZ,AV86&gt;0),w2,0)))))</f>
        <v>0</v>
      </c>
      <c r="AW87" s="26" t="n">
        <f aca="false">IF(AB87="",0,IF(AB87&gt;=z4,w4,IF(AB87&gt;=z3,w3,IF(AB87&gt;=zEntry,w2,IF(AND(AB87&gt;=ExitZ,AW86&gt;0),w2,0)))))</f>
        <v>0</v>
      </c>
      <c r="AX87" s="26" t="n">
        <f aca="false">IF(AC87="",0,IF(AC87&gt;=z4,w4,IF(AC87&gt;=z3,w3,IF(AC87&gt;=zEntry,w2,IF(AND(AC87&gt;=ExitZ,AX86&gt;0),w2,0)))))</f>
        <v>0</v>
      </c>
      <c r="AY87" s="26" t="n">
        <f aca="false">IF(AD87="",0,IF(AD87&gt;=z4,w4,IF(AD87&gt;=z3,w3,IF(AD87&gt;=zEntry,w2,IF(AND(AD87&gt;=ExitZ,AY86&gt;0),w2,0)))))</f>
        <v>0</v>
      </c>
      <c r="AZ87" s="26" t="n">
        <f aca="false">IF(AE87="",0,IF(AE87&gt;=z4,w4,IF(AE87&gt;=z3,w3,IF(AE87&gt;=zEntry,w2,IF(AND(AE87&gt;=ExitZ,AZ86&gt;0),w2,0)))))</f>
        <v>0</v>
      </c>
      <c r="BA87" s="26" t="n">
        <f aca="false">IF(AF87="",0,IF(AF87&gt;=z4,w4,IF(AF87&gt;=z3,w3,IF(AF87&gt;=zEntry,w2,IF(AND(AF87&gt;=ExitZ,BA86&gt;0),w2,0)))))</f>
        <v>0</v>
      </c>
      <c r="BB87" s="26" t="n">
        <f aca="false">IF(AG87="",0,IF(AG87&gt;=z4,w4,IF(AG87&gt;=z3,w3,IF(AG87&gt;=zEntry,w2,IF(AND(AG87&gt;=ExitZ,BB86&gt;0),w2,0)))))</f>
        <v>0</v>
      </c>
      <c r="BC87" s="26" t="n">
        <f aca="false">IF(AH87="",0,IF(AH87&gt;=z4,w4,IF(AH87&gt;=z3,w3,IF(AH87&gt;=zEntry,w2,IF(AND(AH87&gt;=ExitZ,BC86&gt;0),w2,0)))))</f>
        <v>0</v>
      </c>
      <c r="BD87" s="26" t="n">
        <f aca="false">IF(AI87="",0,IF(AI87&gt;=z4,w4,IF(AI87&gt;=z3,w3,IF(AI87&gt;=zEntry,w2,IF(AND(AI87&gt;=ExitZ,BD86&gt;0),w2,0)))))</f>
        <v>0</v>
      </c>
      <c r="BE87" s="26" t="n">
        <f aca="false">IF(AJ87="",0,IF(AJ87&gt;=z4,w4,IF(AJ87&gt;=z3,w3,IF(AJ87&gt;=zEntry,w2,IF(AND(AJ87&gt;=ExitZ,BE86&gt;0),w2,0)))))</f>
        <v>0</v>
      </c>
      <c r="BF87" s="26" t="n">
        <f aca="false">IF(AK87="",0,IF(AK87&gt;=z4,w4,IF(AK87&gt;=z3,w3,IF(AK87&gt;=zEntry,w2,IF(AND(AK87&gt;=ExitZ,BF86&gt;0),w2,0)))))</f>
        <v>0</v>
      </c>
      <c r="BG87" s="26" t="n">
        <f aca="false">IF(AL87="",0,IF(AL87&gt;=z4,w4,IF(AL87&gt;=z3,w3,IF(AL87&gt;=zEntry,w2,IF(AND(AL87&gt;=ExitZ,BG86&gt;0),w2,0)))))</f>
        <v>0</v>
      </c>
      <c r="BH87" s="26" t="n">
        <f aca="false">IF(AM87="",0,IF(AM87&gt;=z4,w4,IF(AM87&gt;=z3,w3,IF(AM87&gt;=zEntry,w2,IF(AND(AM87&gt;=ExitZ,BH86&gt;0),w2,0)))))</f>
        <v>0</v>
      </c>
      <c r="BI87" s="26" t="n">
        <f aca="false">IF(AN87="",0,IF(AN87&gt;=z4,w4,IF(AN87&gt;=z3,w3,IF(AN87&gt;=zEntry,w2,IF(AND(AN87&gt;=ExitZ,BI86&gt;0),w2,0)))))</f>
        <v>0</v>
      </c>
      <c r="BJ87" s="26" t="n">
        <f aca="false">IF(AO87="",0,IF(AO87&gt;=z4,w4,IF(AO87&gt;=z3,w3,IF(AO87&gt;=zEntry,w2,IF(AND(AO87&gt;=ExitZ,BJ86&gt;0),w2,0)))))</f>
        <v>0</v>
      </c>
      <c r="BK87" s="26" t="n">
        <f aca="false">IF(AP87="",0,IF(AP87&gt;=z4,w4,IF(AP87&gt;=z3,w3,IF(AP87&gt;=zEntry,w2,IF(AND(AP87&gt;=ExitZ,BK86&gt;0),w2,0)))))</f>
        <v>0</v>
      </c>
      <c r="BL87" s="26" t="n">
        <f aca="false">IF(AQ87="",0,IF(AQ87&gt;=z4,w4,IF(AQ87&gt;=z3,w3,IF(AQ87&gt;=zEntry,w2,IF(AND(AQ87&gt;=ExitZ,BL86&gt;0),w2,0)))))</f>
        <v>0</v>
      </c>
      <c r="BM87" s="23" t="n">
        <f aca="false">IF(EMFX_Data!X86&gt;=EMFX_Data!Y86,EMFX_Data!AE87-EMFX_Data!AF87,EMFX_Data!AF87-EMFX_Data!AE87)</f>
        <v>-0.0401756840322371</v>
      </c>
      <c r="BN87" s="23" t="n">
        <f aca="false">IF(EMFX_Data!X86&gt;=EMFX_Data!Z86,EMFX_Data!AE87-EMFX_Data!AG87,EMFX_Data!AG87-EMFX_Data!AE87)</f>
        <v>-0.0372682804650975</v>
      </c>
      <c r="BO87" s="23" t="n">
        <f aca="false">IF(EMFX_Data!X86&gt;=EMFX_Data!AA86,EMFX_Data!AE87-EMFX_Data!AH87,EMFX_Data!AH87-EMFX_Data!AE87)</f>
        <v>0.063478275095677</v>
      </c>
      <c r="BP87" s="23" t="n">
        <f aca="false">IF(EMFX_Data!X86&gt;=EMFX_Data!AB86,EMFX_Data!AE87-EMFX_Data!AI87,EMFX_Data!AI87-EMFX_Data!AE87)</f>
        <v>0.12640793393292</v>
      </c>
      <c r="BQ87" s="23" t="n">
        <f aca="false">IF(EMFX_Data!X86&gt;=EMFX_Data!AC86,EMFX_Data!AE87-EMFX_Data!AJ87,EMFX_Data!AJ87-EMFX_Data!AE87)</f>
        <v>-0.0192259224546863</v>
      </c>
      <c r="BR87" s="23" t="n">
        <f aca="false">IF(EMFX_Data!X86&gt;=EMFX_Data!AD86,EMFX_Data!AE87-EMFX_Data!AK87,EMFX_Data!AK87-EMFX_Data!AE87)</f>
        <v>0.0258271640477822</v>
      </c>
      <c r="BS87" s="23" t="n">
        <f aca="false">IF(EMFX_Data!Y86&gt;=EMFX_Data!Z86,EMFX_Data!AF87-EMFX_Data!AG87,EMFX_Data!AG87-EMFX_Data!AF87)</f>
        <v>-0.0774439644973346</v>
      </c>
      <c r="BT87" s="23" t="n">
        <f aca="false">IF(EMFX_Data!Y86&gt;=EMFX_Data!AA86,EMFX_Data!AF87-EMFX_Data!AH87,EMFX_Data!AH87-EMFX_Data!AF87)</f>
        <v>0.103653959127914</v>
      </c>
      <c r="BU87" s="23" t="n">
        <f aca="false">IF(EMFX_Data!Y86&gt;=EMFX_Data!AB86,EMFX_Data!AF87-EMFX_Data!AI87,EMFX_Data!AI87-EMFX_Data!AF87)</f>
        <v>0.166583617965157</v>
      </c>
      <c r="BV87" s="23" t="n">
        <f aca="false">IF(EMFX_Data!Y86&gt;=EMFX_Data!AC86,EMFX_Data!AF87-EMFX_Data!AJ87,EMFX_Data!AJ87-EMFX_Data!AF87)</f>
        <v>-0.0594016064869234</v>
      </c>
      <c r="BW87" s="23" t="n">
        <f aca="false">IF(EMFX_Data!Y86&gt;=EMFX_Data!AD86,EMFX_Data!AF87-EMFX_Data!AK87,EMFX_Data!AK87-EMFX_Data!AF87)</f>
        <v>-0.0660028480800193</v>
      </c>
      <c r="BX87" s="23" t="n">
        <f aca="false">IF(EMFX_Data!Z86&gt;=EMFX_Data!AA86,EMFX_Data!AG87-EMFX_Data!AH87,EMFX_Data!AH87-EMFX_Data!AG87)</f>
        <v>0.0262099946305795</v>
      </c>
      <c r="BY87" s="23" t="n">
        <f aca="false">IF(EMFX_Data!Z86&gt;=EMFX_Data!AB86,EMFX_Data!AG87-EMFX_Data!AI87,EMFX_Data!AI87-EMFX_Data!AG87)</f>
        <v>0.0891396534678224</v>
      </c>
      <c r="BZ87" s="23" t="n">
        <f aca="false">IF(EMFX_Data!Z86&gt;=EMFX_Data!AC86,EMFX_Data!AG87-EMFX_Data!AJ87,EMFX_Data!AJ87-EMFX_Data!AG87)</f>
        <v>-0.0180423580104112</v>
      </c>
      <c r="CA87" s="23" t="n">
        <f aca="false">IF(EMFX_Data!Z86&gt;=EMFX_Data!AD86,EMFX_Data!AG87-EMFX_Data!AK87,EMFX_Data!AK87-EMFX_Data!AG87)</f>
        <v>-0.0114411164173153</v>
      </c>
      <c r="CB87" s="23" t="n">
        <f aca="false">IF(EMFX_Data!AA86&gt;=EMFX_Data!AB86,EMFX_Data!AH87-EMFX_Data!AI87,EMFX_Data!AI87-EMFX_Data!AH87)</f>
        <v>-0.0629296588372429</v>
      </c>
      <c r="CC87" s="23" t="n">
        <f aca="false">IF(EMFX_Data!AA86&gt;=EMFX_Data!AC86,EMFX_Data!AH87-EMFX_Data!AJ87,EMFX_Data!AJ87-EMFX_Data!AH87)</f>
        <v>0.0442523526409907</v>
      </c>
      <c r="CD87" s="23" t="n">
        <f aca="false">IF(EMFX_Data!AA86&gt;=EMFX_Data!AD86,EMFX_Data!AH87-EMFX_Data!AK87,EMFX_Data!AK87-EMFX_Data!AH87)</f>
        <v>0.0376511110478948</v>
      </c>
      <c r="CE87" s="23" t="n">
        <f aca="false">IF(EMFX_Data!AB86&gt;=EMFX_Data!AC86,EMFX_Data!AI87-EMFX_Data!AJ87,EMFX_Data!AJ87-EMFX_Data!AI87)</f>
        <v>0.107182011478234</v>
      </c>
      <c r="CF87" s="23" t="n">
        <f aca="false">IF(EMFX_Data!AB86&gt;=EMFX_Data!AD86,EMFX_Data!AI87-EMFX_Data!AK87,EMFX_Data!AK87-EMFX_Data!AI87)</f>
        <v>0.100580769885138</v>
      </c>
      <c r="CG87" s="23" t="n">
        <f aca="false">IF(EMFX_Data!AC86&gt;=EMFX_Data!AD86,EMFX_Data!AJ87-EMFX_Data!AK87,EMFX_Data!AK87-EMFX_Data!AJ87)</f>
        <v>0.00660124159309593</v>
      </c>
      <c r="CH87" s="27" t="n">
        <f aca="false">IF(ROW()&lt;4+VolLB,"",STDEV(INDEX($BM:$BM,ROW()-VolLB+1):INDEX($BM:$BM,ROW()))*SQRT(12))</f>
        <v>0.166486438174689</v>
      </c>
      <c r="CI87" s="27" t="n">
        <f aca="false">IF(ROW()&lt;4+VolLB,"",STDEV(INDEX($BN:$BN,ROW()-VolLB+1):INDEX($BN:$BN,ROW()))*SQRT(12))</f>
        <v>0.129634795198969</v>
      </c>
      <c r="CJ87" s="27" t="n">
        <f aca="false">IF(ROW()&lt;4+VolLB,"",STDEV(INDEX($BO:$BO,ROW()-VolLB+1):INDEX($BO:$BO,ROW()))*SQRT(12))</f>
        <v>0.173118337806479</v>
      </c>
      <c r="CK87" s="27" t="n">
        <f aca="false">IF(ROW()&lt;4+VolLB,"",STDEV(INDEX($BP:$BP,ROW()-VolLB+1):INDEX($BP:$BP,ROW()))*SQRT(12))</f>
        <v>0.187041932471187</v>
      </c>
      <c r="CL87" s="27" t="n">
        <f aca="false">IF(ROW()&lt;4+VolLB,"",STDEV(INDEX($BQ:$BQ,ROW()-VolLB+1):INDEX($BQ:$BQ,ROW()))*SQRT(12))</f>
        <v>0.146502099418596</v>
      </c>
      <c r="CM87" s="27" t="n">
        <f aca="false">IF(ROW()&lt;4+VolLB,"",STDEV(INDEX($BR:$BR,ROW()-VolLB+1):INDEX($BR:$BR,ROW()))*SQRT(12))</f>
        <v>0.143364841384137</v>
      </c>
      <c r="CN87" s="27" t="n">
        <f aca="false">IF(ROW()&lt;4+VolLB,"",STDEV(INDEX($BS:$BS,ROW()-VolLB+1):INDEX($BS:$BS,ROW()))*SQRT(12))</f>
        <v>0.155838616054776</v>
      </c>
      <c r="CO87" s="27" t="n">
        <f aca="false">IF(ROW()&lt;4+VolLB,"",STDEV(INDEX($BT:$BT,ROW()-VolLB+1):INDEX($BT:$BT,ROW()))*SQRT(12))</f>
        <v>0.180300188983847</v>
      </c>
      <c r="CP87" s="27" t="n">
        <f aca="false">IF(ROW()&lt;4+VolLB,"",STDEV(INDEX($BU:$BU,ROW()-VolLB+1):INDEX($BU:$BU,ROW()))*SQRT(12))</f>
        <v>0.223647607594032</v>
      </c>
      <c r="CQ87" s="27" t="n">
        <f aca="false">IF(ROW()&lt;4+VolLB,"",STDEV(INDEX($BV:$BV,ROW()-VolLB+1):INDEX($BV:$BV,ROW()))*SQRT(12))</f>
        <v>0.190142291960397</v>
      </c>
      <c r="CR87" s="27" t="n">
        <f aca="false">IF(ROW()&lt;4+VolLB,"",STDEV(INDEX($BW:$BW,ROW()-VolLB+1):INDEX($BW:$BW,ROW()))*SQRT(12))</f>
        <v>0.176127430046636</v>
      </c>
      <c r="CS87" s="27" t="n">
        <f aca="false">IF(ROW()&lt;4+VolLB,"",STDEV(INDEX($BX:$BX,ROW()-VolLB+1):INDEX($BX:$BX,ROW()))*SQRT(12))</f>
        <v>0.174591428992414</v>
      </c>
      <c r="CT87" s="27" t="n">
        <f aca="false">IF(ROW()&lt;4+VolLB,"",STDEV(INDEX($BY:$BY,ROW()-VolLB+1):INDEX($BY:$BY,ROW()))*SQRT(12))</f>
        <v>0.170182172225866</v>
      </c>
      <c r="CU87" s="27" t="n">
        <f aca="false">IF(ROW()&lt;4+VolLB,"",STDEV(INDEX($BZ:$BZ,ROW()-VolLB+1):INDEX($BZ:$BZ,ROW()))*SQRT(12))</f>
        <v>0.165465611710652</v>
      </c>
      <c r="CV87" s="27" t="n">
        <f aca="false">IF(ROW()&lt;4+VolLB,"",STDEV(INDEX($CA:$CA,ROW()-VolLB+1):INDEX($CA:$CA,ROW()))*SQRT(12))</f>
        <v>0.132115531742254</v>
      </c>
      <c r="CW87" s="27" t="n">
        <f aca="false">IF(ROW()&lt;4+VolLB,"",STDEV(INDEX($CB:$CB,ROW()-VolLB+1):INDEX($CB:$CB,ROW()))*SQRT(12))</f>
        <v>0.192364723196936</v>
      </c>
      <c r="CX87" s="27" t="n">
        <f aca="false">IF(ROW()&lt;4+VolLB,"",STDEV(INDEX($CC:$CC,ROW()-VolLB+1):INDEX($CC:$CC,ROW()))*SQRT(12))</f>
        <v>0.202716089857491</v>
      </c>
      <c r="CY87" s="27" t="n">
        <f aca="false">IF(ROW()&lt;4+VolLB,"",STDEV(INDEX($CD:$CD,ROW()-VolLB+1):INDEX($CD:$CD,ROW()))*SQRT(12))</f>
        <v>0.180308280681858</v>
      </c>
      <c r="CZ87" s="27" t="n">
        <f aca="false">IF(ROW()&lt;4+VolLB,"",STDEV(INDEX($CE:$CE,ROW()-VolLB+1):INDEX($CE:$CE,ROW()))*SQRT(12))</f>
        <v>0.178110300529533</v>
      </c>
      <c r="DA87" s="27" t="n">
        <f aca="false">IF(ROW()&lt;4+VolLB,"",STDEV(INDEX($CF:$CF,ROW()-VolLB+1):INDEX($CF:$CF,ROW()))*SQRT(12))</f>
        <v>0.177975406535419</v>
      </c>
      <c r="DB87" s="27" t="n">
        <f aca="false">IF(ROW()&lt;4+VolLB,"",STDEV(INDEX($CG:$CG,ROW()-VolLB+1):INDEX($CG:$CG,ROW()))*SQRT(12))</f>
        <v>0.125662067005912</v>
      </c>
      <c r="DC87" s="26" t="n">
        <f aca="false">IF(OR(AR87=0,CH87="",CH87=0),0,AR87*MIN(MaxScal,TgtVol/CH87))</f>
        <v>0</v>
      </c>
      <c r="DD87" s="26" t="n">
        <f aca="false">IF(OR(AS87=0,CI87="",CI87=0),0,AS87*MIN(MaxScal,TgtVol/CI87))</f>
        <v>0</v>
      </c>
      <c r="DE87" s="26" t="n">
        <f aca="false">IF(OR(AT87=0,CJ87="",CJ87=0),0,AT87*MIN(MaxScal,TgtVol/CJ87))</f>
        <v>0</v>
      </c>
      <c r="DF87" s="26" t="n">
        <f aca="false">IF(OR(AU87=0,CK87="",CK87=0),0,AU87*MIN(MaxScal,TgtVol/CK87))</f>
        <v>0</v>
      </c>
      <c r="DG87" s="26" t="n">
        <f aca="false">IF(OR(AV87=0,CL87="",CL87=0),0,AV87*MIN(MaxScal,TgtVol/CL87))</f>
        <v>0</v>
      </c>
      <c r="DH87" s="26" t="n">
        <f aca="false">IF(OR(AW87=0,CM87="",CM87=0),0,AW87*MIN(MaxScal,TgtVol/CM87))</f>
        <v>0</v>
      </c>
      <c r="DI87" s="26" t="n">
        <f aca="false">IF(OR(AX87=0,CN87="",CN87=0),0,AX87*MIN(MaxScal,TgtVol/CN87))</f>
        <v>0</v>
      </c>
      <c r="DJ87" s="26" t="n">
        <f aca="false">IF(OR(AY87=0,CO87="",CO87=0),0,AY87*MIN(MaxScal,TgtVol/CO87))</f>
        <v>0</v>
      </c>
      <c r="DK87" s="26" t="n">
        <f aca="false">IF(OR(AZ87=0,CP87="",CP87=0),0,AZ87*MIN(MaxScal,TgtVol/CP87))</f>
        <v>0</v>
      </c>
      <c r="DL87" s="26" t="n">
        <f aca="false">IF(OR(BA87=0,CQ87="",CQ87=0),0,BA87*MIN(MaxScal,TgtVol/CQ87))</f>
        <v>0</v>
      </c>
      <c r="DM87" s="26" t="n">
        <f aca="false">IF(OR(BB87=0,CR87="",CR87=0),0,BB87*MIN(MaxScal,TgtVol/CR87))</f>
        <v>0</v>
      </c>
      <c r="DN87" s="26" t="n">
        <f aca="false">IF(OR(BC87=0,CS87="",CS87=0),0,BC87*MIN(MaxScal,TgtVol/CS87))</f>
        <v>0</v>
      </c>
      <c r="DO87" s="26" t="n">
        <f aca="false">IF(OR(BD87=0,CT87="",CT87=0),0,BD87*MIN(MaxScal,TgtVol/CT87))</f>
        <v>0</v>
      </c>
      <c r="DP87" s="26" t="n">
        <f aca="false">IF(OR(BE87=0,CU87="",CU87=0),0,BE87*MIN(MaxScal,TgtVol/CU87))</f>
        <v>0</v>
      </c>
      <c r="DQ87" s="26" t="n">
        <f aca="false">IF(OR(BF87=0,CV87="",CV87=0),0,BF87*MIN(MaxScal,TgtVol/CV87))</f>
        <v>0</v>
      </c>
      <c r="DR87" s="26" t="n">
        <f aca="false">IF(OR(BG87=0,CW87="",CW87=0),0,BG87*MIN(MaxScal,TgtVol/CW87))</f>
        <v>0</v>
      </c>
      <c r="DS87" s="26" t="n">
        <f aca="false">IF(OR(BH87=0,CX87="",CX87=0),0,BH87*MIN(MaxScal,TgtVol/CX87))</f>
        <v>0</v>
      </c>
      <c r="DT87" s="26" t="n">
        <f aca="false">IF(OR(BI87=0,CY87="",CY87=0),0,BI87*MIN(MaxScal,TgtVol/CY87))</f>
        <v>0</v>
      </c>
      <c r="DU87" s="26" t="n">
        <f aca="false">IF(OR(BJ87=0,CZ87="",CZ87=0),0,BJ87*MIN(MaxScal,TgtVol/CZ87))</f>
        <v>0</v>
      </c>
      <c r="DV87" s="26" t="n">
        <f aca="false">IF(OR(BK87=0,DA87="",DA87=0),0,BK87*MIN(MaxScal,TgtVol/DA87))</f>
        <v>0</v>
      </c>
      <c r="DW87" s="26" t="n">
        <f aca="false">IF(OR(BL87=0,DB87="",DB87=0),0,BL87*MIN(MaxScal,TgtVol/DB87))</f>
        <v>0</v>
      </c>
      <c r="DX87" s="28" t="n">
        <f aca="false">IFERROR(DC86*BM87,"")</f>
        <v>-0</v>
      </c>
      <c r="DY87" s="28" t="n">
        <f aca="false">IFERROR(DD86*BN87,"")</f>
        <v>-0</v>
      </c>
      <c r="DZ87" s="28" t="n">
        <f aca="false">IFERROR(DE86*BO87,"")</f>
        <v>0</v>
      </c>
      <c r="EA87" s="28" t="n">
        <f aca="false">IFERROR(DF86*BP87,"")</f>
        <v>0</v>
      </c>
      <c r="EB87" s="28" t="n">
        <f aca="false">IFERROR(DG86*BQ87,"")</f>
        <v>-0</v>
      </c>
      <c r="EC87" s="28" t="n">
        <f aca="false">IFERROR(DH86*BR87,"")</f>
        <v>0</v>
      </c>
      <c r="ED87" s="28" t="n">
        <f aca="false">IFERROR(DI86*BS87,"")</f>
        <v>-0</v>
      </c>
      <c r="EE87" s="28" t="n">
        <f aca="false">IFERROR(DJ86*BT87,"")</f>
        <v>0</v>
      </c>
      <c r="EF87" s="28" t="n">
        <f aca="false">IFERROR(DK86*BU87,"")</f>
        <v>0</v>
      </c>
      <c r="EG87" s="28" t="n">
        <f aca="false">IFERROR(DL86*BV87,"")</f>
        <v>-0</v>
      </c>
      <c r="EH87" s="28" t="n">
        <f aca="false">IFERROR(DM86*BW87,"")</f>
        <v>-0</v>
      </c>
      <c r="EI87" s="28" t="n">
        <f aca="false">IFERROR(DN86*BX87,"")</f>
        <v>0</v>
      </c>
      <c r="EJ87" s="28" t="n">
        <f aca="false">IFERROR(DO86*BY87,"")</f>
        <v>0</v>
      </c>
      <c r="EK87" s="28" t="n">
        <f aca="false">IFERROR(DP86*BZ87,"")</f>
        <v>-0</v>
      </c>
      <c r="EL87" s="28" t="n">
        <f aca="false">IFERROR(DQ86*CA87,"")</f>
        <v>-0</v>
      </c>
      <c r="EM87" s="28" t="n">
        <f aca="false">IFERROR(DR86*CB87,"")</f>
        <v>-0</v>
      </c>
      <c r="EN87" s="28" t="n">
        <f aca="false">IFERROR(DS86*CC87,"")</f>
        <v>0</v>
      </c>
      <c r="EO87" s="28" t="n">
        <f aca="false">IFERROR(DT86*CD87,"")</f>
        <v>0</v>
      </c>
      <c r="EP87" s="28" t="n">
        <f aca="false">IFERROR(DU86*CE87,"")</f>
        <v>0</v>
      </c>
      <c r="EQ87" s="28" t="n">
        <f aca="false">IFERROR(DV86*CF87,"")</f>
        <v>0</v>
      </c>
      <c r="ER87" s="28" t="n">
        <f aca="false">IFERROR(DW86*CG87,"")</f>
        <v>0</v>
      </c>
      <c r="ES87" s="28" t="n">
        <f aca="false">IF(ROW()=4,"",SUM(DX87:ER87))</f>
        <v>0</v>
      </c>
      <c r="ET87" s="29" t="n">
        <f aca="false">COUNTIF(AR87:BL87,"&gt;0")</f>
        <v>0</v>
      </c>
    </row>
    <row r="88" customFormat="false" ht="15" hidden="false" customHeight="false" outlineLevel="0" collapsed="false">
      <c r="A88" s="19" t="n">
        <v>40574</v>
      </c>
      <c r="B88" s="23" t="n">
        <f aca="false">ABS(EMFX_Data!X88-EMFX_Data!Y88)</f>
        <v>0.140305988283695</v>
      </c>
      <c r="C88" s="23" t="n">
        <f aca="false">ABS(EMFX_Data!X88-EMFX_Data!Z88)</f>
        <v>0.0872219240664425</v>
      </c>
      <c r="D88" s="23" t="n">
        <f aca="false">ABS(EMFX_Data!X88-EMFX_Data!AA88)</f>
        <v>0.152470272885302</v>
      </c>
      <c r="E88" s="23" t="n">
        <f aca="false">ABS(EMFX_Data!X88-EMFX_Data!AB88)</f>
        <v>0.0182297714119271</v>
      </c>
      <c r="F88" s="23" t="n">
        <f aca="false">ABS(EMFX_Data!X88-EMFX_Data!AC88)</f>
        <v>0.014630702267393</v>
      </c>
      <c r="G88" s="23" t="n">
        <f aca="false">ABS(EMFX_Data!X88-EMFX_Data!AD88)</f>
        <v>0.090217602388357</v>
      </c>
      <c r="H88" s="23" t="n">
        <f aca="false">ABS(EMFX_Data!Y88-EMFX_Data!Z88)</f>
        <v>0.227527912350138</v>
      </c>
      <c r="I88" s="23" t="n">
        <f aca="false">ABS(EMFX_Data!Y88-EMFX_Data!AA88)</f>
        <v>0.0121642846016066</v>
      </c>
      <c r="J88" s="23" t="n">
        <f aca="false">ABS(EMFX_Data!Y88-EMFX_Data!AB88)</f>
        <v>0.122076216871768</v>
      </c>
      <c r="K88" s="23" t="n">
        <f aca="false">ABS(EMFX_Data!Y88-EMFX_Data!AC88)</f>
        <v>0.154936690551089</v>
      </c>
      <c r="L88" s="23" t="n">
        <f aca="false">ABS(EMFX_Data!Y88-EMFX_Data!AD88)</f>
        <v>0.0500883858953385</v>
      </c>
      <c r="M88" s="23" t="n">
        <f aca="false">ABS(EMFX_Data!Z88-EMFX_Data!AA88)</f>
        <v>0.239692196951744</v>
      </c>
      <c r="N88" s="23" t="n">
        <f aca="false">ABS(EMFX_Data!Z88-EMFX_Data!AB88)</f>
        <v>0.10545169547837</v>
      </c>
      <c r="O88" s="23" t="n">
        <f aca="false">ABS(EMFX_Data!Z88-EMFX_Data!AC88)</f>
        <v>0.0725912217990494</v>
      </c>
      <c r="P88" s="23" t="n">
        <f aca="false">ABS(EMFX_Data!Z88-EMFX_Data!AD88)</f>
        <v>0.177439526454799</v>
      </c>
      <c r="Q88" s="23" t="n">
        <f aca="false">ABS(EMFX_Data!AA88-EMFX_Data!AB88)</f>
        <v>0.134240501473375</v>
      </c>
      <c r="R88" s="23" t="n">
        <f aca="false">ABS(EMFX_Data!AA88-EMFX_Data!AC88)</f>
        <v>0.167100975152695</v>
      </c>
      <c r="S88" s="23" t="n">
        <f aca="false">ABS(EMFX_Data!AA88-EMFX_Data!AD88)</f>
        <v>0.0622526704969451</v>
      </c>
      <c r="T88" s="23" t="n">
        <f aca="false">ABS(EMFX_Data!AB88-EMFX_Data!AC88)</f>
        <v>0.0328604736793201</v>
      </c>
      <c r="U88" s="23" t="n">
        <f aca="false">ABS(EMFX_Data!AB88-EMFX_Data!AD88)</f>
        <v>0.0719878309764299</v>
      </c>
      <c r="V88" s="23" t="n">
        <f aca="false">ABS(EMFX_Data!AC88-EMFX_Data!AD88)</f>
        <v>0.10484830465575</v>
      </c>
      <c r="W88" s="26" t="n">
        <f aca="false">IF(ROW()&lt;4+MinObs-1,"",IFERROR((B88-AVERAGE(B$4:B88))/STDEV(B$4:B88),""))</f>
        <v>0.290864204377127</v>
      </c>
      <c r="X88" s="26" t="n">
        <f aca="false">IF(ROW()&lt;4+MinObs-1,"",IFERROR((C88-AVERAGE(C$4:C88))/STDEV(C$4:C88),""))</f>
        <v>0.309900640432814</v>
      </c>
      <c r="Y88" s="26" t="n">
        <f aca="false">IF(ROW()&lt;4+MinObs-1,"",IFERROR((D88-AVERAGE(D$4:D88))/STDEV(D$4:D88),""))</f>
        <v>0.274699371531147</v>
      </c>
      <c r="Z88" s="26" t="n">
        <f aca="false">IF(ROW()&lt;4+MinObs-1,"",IFERROR((E88-AVERAGE(E$4:E88))/STDEV(E$4:E88),""))</f>
        <v>-0.946889348502649</v>
      </c>
      <c r="AA88" s="26" t="n">
        <f aca="false">IF(ROW()&lt;4+MinObs-1,"",IFERROR((F88-AVERAGE(F$4:F88))/STDEV(F$4:F88),""))</f>
        <v>-0.763832200482452</v>
      </c>
      <c r="AB88" s="26" t="n">
        <f aca="false">IF(ROW()&lt;4+MinObs-1,"",IFERROR((G88-AVERAGE(G$4:G88))/STDEV(G$4:G88),""))</f>
        <v>-0.116726473189324</v>
      </c>
      <c r="AC88" s="26" t="n">
        <f aca="false">IF(ROW()&lt;4+MinObs-1,"",IFERROR((H88-AVERAGE(H$4:H88))/STDEV(H$4:H88),""))</f>
        <v>0.526270014451626</v>
      </c>
      <c r="AD88" s="26" t="n">
        <f aca="false">IF(ROW()&lt;4+MinObs-1,"",IFERROR((I88-AVERAGE(I$4:I88))/STDEV(I$4:I88),""))</f>
        <v>-1.23626109929597</v>
      </c>
      <c r="AE88" s="26" t="n">
        <f aca="false">IF(ROW()&lt;4+MinObs-1,"",IFERROR((J88-AVERAGE(J$4:J88))/STDEV(J$4:J88),""))</f>
        <v>0.253381049570185</v>
      </c>
      <c r="AF88" s="26" t="n">
        <f aca="false">IF(ROW()&lt;4+MinObs-1,"",IFERROR((K88-AVERAGE(K$4:K88))/STDEV(K$4:K88),""))</f>
        <v>0.393264308314555</v>
      </c>
      <c r="AG88" s="26" t="n">
        <f aca="false">IF(ROW()&lt;4+MinObs-1,"",IFERROR((L88-AVERAGE(L$4:L88))/STDEV(L$4:L88),""))</f>
        <v>-0.195171749001417</v>
      </c>
      <c r="AH88" s="26" t="n">
        <f aca="false">IF(ROW()&lt;4+MinObs-1,"",IFERROR((M88-AVERAGE(M$4:M88))/STDEV(M$4:M88),""))</f>
        <v>0.701485903104513</v>
      </c>
      <c r="AI88" s="26" t="n">
        <f aca="false">IF(ROW()&lt;4+MinObs-1,"",IFERROR((N88-AVERAGE(N$4:N88))/STDEV(N$4:N88),""))</f>
        <v>-0.138986164015774</v>
      </c>
      <c r="AJ88" s="26" t="n">
        <f aca="false">IF(ROW()&lt;4+MinObs-1,"",IFERROR((O88-AVERAGE(O$4:O88))/STDEV(O$4:O88),""))</f>
        <v>-0.0885214216197946</v>
      </c>
      <c r="AK88" s="26" t="n">
        <f aca="false">IF(ROW()&lt;4+MinObs-1,"",IFERROR((P88-AVERAGE(P$4:P88))/STDEV(P$4:P88),""))</f>
        <v>-0.0276215455665043</v>
      </c>
      <c r="AL88" s="26" t="n">
        <f aca="false">IF(ROW()&lt;4+MinObs-1,"",IFERROR((Q88-AVERAGE(Q$4:Q88))/STDEV(Q$4:Q88),""))</f>
        <v>0.97914544852256</v>
      </c>
      <c r="AM88" s="26" t="n">
        <f aca="false">IF(ROW()&lt;4+MinObs-1,"",IFERROR((R88-AVERAGE(R$4:R88))/STDEV(R$4:R88),""))</f>
        <v>0.180655439437087</v>
      </c>
      <c r="AN88" s="26" t="n">
        <f aca="false">IF(ROW()&lt;4+MinObs-1,"",IFERROR((S88-AVERAGE(S$4:S88))/STDEV(S$4:S88),""))</f>
        <v>-0.178748211474674</v>
      </c>
      <c r="AO88" s="26" t="n">
        <f aca="false">IF(ROW()&lt;4+MinObs-1,"",IFERROR((T88-AVERAGE(T$4:T88))/STDEV(T$4:T88),""))</f>
        <v>-0.781954006357184</v>
      </c>
      <c r="AP88" s="26" t="n">
        <f aca="false">IF(ROW()&lt;4+MinObs-1,"",IFERROR((U88-AVERAGE(U$4:U88))/STDEV(U$4:U88),""))</f>
        <v>-0.119273425375659</v>
      </c>
      <c r="AQ88" s="26" t="n">
        <f aca="false">IF(ROW()&lt;4+MinObs-1,"",IFERROR((V88-AVERAGE(V$4:V88))/STDEV(V$4:V88),""))</f>
        <v>-0.106173508124727</v>
      </c>
      <c r="AR88" s="26" t="n">
        <f aca="false">IF(W88="",0,IF(W88&gt;=z4,w4,IF(W88&gt;=z3,w3,IF(W88&gt;=zEntry,w2,IF(AND(W88&gt;=ExitZ,AR87&gt;0),w2,0)))))</f>
        <v>0</v>
      </c>
      <c r="AS88" s="26" t="n">
        <f aca="false">IF(X88="",0,IF(X88&gt;=z4,w4,IF(X88&gt;=z3,w3,IF(X88&gt;=zEntry,w2,IF(AND(X88&gt;=ExitZ,AS87&gt;0),w2,0)))))</f>
        <v>0</v>
      </c>
      <c r="AT88" s="26" t="n">
        <f aca="false">IF(Y88="",0,IF(Y88&gt;=z4,w4,IF(Y88&gt;=z3,w3,IF(Y88&gt;=zEntry,w2,IF(AND(Y88&gt;=ExitZ,AT87&gt;0),w2,0)))))</f>
        <v>0</v>
      </c>
      <c r="AU88" s="26" t="n">
        <f aca="false">IF(Z88="",0,IF(Z88&gt;=z4,w4,IF(Z88&gt;=z3,w3,IF(Z88&gt;=zEntry,w2,IF(AND(Z88&gt;=ExitZ,AU87&gt;0),w2,0)))))</f>
        <v>0</v>
      </c>
      <c r="AV88" s="26" t="n">
        <f aca="false">IF(AA88="",0,IF(AA88&gt;=z4,w4,IF(AA88&gt;=z3,w3,IF(AA88&gt;=zEntry,w2,IF(AND(AA88&gt;=ExitZ,AV87&gt;0),w2,0)))))</f>
        <v>0</v>
      </c>
      <c r="AW88" s="26" t="n">
        <f aca="false">IF(AB88="",0,IF(AB88&gt;=z4,w4,IF(AB88&gt;=z3,w3,IF(AB88&gt;=zEntry,w2,IF(AND(AB88&gt;=ExitZ,AW87&gt;0),w2,0)))))</f>
        <v>0</v>
      </c>
      <c r="AX88" s="26" t="n">
        <f aca="false">IF(AC88="",0,IF(AC88&gt;=z4,w4,IF(AC88&gt;=z3,w3,IF(AC88&gt;=zEntry,w2,IF(AND(AC88&gt;=ExitZ,AX87&gt;0),w2,0)))))</f>
        <v>0</v>
      </c>
      <c r="AY88" s="26" t="n">
        <f aca="false">IF(AD88="",0,IF(AD88&gt;=z4,w4,IF(AD88&gt;=z3,w3,IF(AD88&gt;=zEntry,w2,IF(AND(AD88&gt;=ExitZ,AY87&gt;0),w2,0)))))</f>
        <v>0</v>
      </c>
      <c r="AZ88" s="26" t="n">
        <f aca="false">IF(AE88="",0,IF(AE88&gt;=z4,w4,IF(AE88&gt;=z3,w3,IF(AE88&gt;=zEntry,w2,IF(AND(AE88&gt;=ExitZ,AZ87&gt;0),w2,0)))))</f>
        <v>0</v>
      </c>
      <c r="BA88" s="26" t="n">
        <f aca="false">IF(AF88="",0,IF(AF88&gt;=z4,w4,IF(AF88&gt;=z3,w3,IF(AF88&gt;=zEntry,w2,IF(AND(AF88&gt;=ExitZ,BA87&gt;0),w2,0)))))</f>
        <v>0</v>
      </c>
      <c r="BB88" s="26" t="n">
        <f aca="false">IF(AG88="",0,IF(AG88&gt;=z4,w4,IF(AG88&gt;=z3,w3,IF(AG88&gt;=zEntry,w2,IF(AND(AG88&gt;=ExitZ,BB87&gt;0),w2,0)))))</f>
        <v>0</v>
      </c>
      <c r="BC88" s="26" t="n">
        <f aca="false">IF(AH88="",0,IF(AH88&gt;=z4,w4,IF(AH88&gt;=z3,w3,IF(AH88&gt;=zEntry,w2,IF(AND(AH88&gt;=ExitZ,BC87&gt;0),w2,0)))))</f>
        <v>0</v>
      </c>
      <c r="BD88" s="26" t="n">
        <f aca="false">IF(AI88="",0,IF(AI88&gt;=z4,w4,IF(AI88&gt;=z3,w3,IF(AI88&gt;=zEntry,w2,IF(AND(AI88&gt;=ExitZ,BD87&gt;0),w2,0)))))</f>
        <v>0</v>
      </c>
      <c r="BE88" s="26" t="n">
        <f aca="false">IF(AJ88="",0,IF(AJ88&gt;=z4,w4,IF(AJ88&gt;=z3,w3,IF(AJ88&gt;=zEntry,w2,IF(AND(AJ88&gt;=ExitZ,BE87&gt;0),w2,0)))))</f>
        <v>0</v>
      </c>
      <c r="BF88" s="26" t="n">
        <f aca="false">IF(AK88="",0,IF(AK88&gt;=z4,w4,IF(AK88&gt;=z3,w3,IF(AK88&gt;=zEntry,w2,IF(AND(AK88&gt;=ExitZ,BF87&gt;0),w2,0)))))</f>
        <v>0</v>
      </c>
      <c r="BG88" s="26" t="n">
        <f aca="false">IF(AL88="",0,IF(AL88&gt;=z4,w4,IF(AL88&gt;=z3,w3,IF(AL88&gt;=zEntry,w2,IF(AND(AL88&gt;=ExitZ,BG87&gt;0),w2,0)))))</f>
        <v>0</v>
      </c>
      <c r="BH88" s="26" t="n">
        <f aca="false">IF(AM88="",0,IF(AM88&gt;=z4,w4,IF(AM88&gt;=z3,w3,IF(AM88&gt;=zEntry,w2,IF(AND(AM88&gt;=ExitZ,BH87&gt;0),w2,0)))))</f>
        <v>0</v>
      </c>
      <c r="BI88" s="26" t="n">
        <f aca="false">IF(AN88="",0,IF(AN88&gt;=z4,w4,IF(AN88&gt;=z3,w3,IF(AN88&gt;=zEntry,w2,IF(AND(AN88&gt;=ExitZ,BI87&gt;0),w2,0)))))</f>
        <v>0</v>
      </c>
      <c r="BJ88" s="26" t="n">
        <f aca="false">IF(AO88="",0,IF(AO88&gt;=z4,w4,IF(AO88&gt;=z3,w3,IF(AO88&gt;=zEntry,w2,IF(AND(AO88&gt;=ExitZ,BJ87&gt;0),w2,0)))))</f>
        <v>0</v>
      </c>
      <c r="BK88" s="26" t="n">
        <f aca="false">IF(AP88="",0,IF(AP88&gt;=z4,w4,IF(AP88&gt;=z3,w3,IF(AP88&gt;=zEntry,w2,IF(AND(AP88&gt;=ExitZ,BK87&gt;0),w2,0)))))</f>
        <v>0</v>
      </c>
      <c r="BL88" s="26" t="n">
        <f aca="false">IF(AQ88="",0,IF(AQ88&gt;=z4,w4,IF(AQ88&gt;=z3,w3,IF(AQ88&gt;=zEntry,w2,IF(AND(AQ88&gt;=ExitZ,BL87&gt;0),w2,0)))))</f>
        <v>0</v>
      </c>
      <c r="BM88" s="23" t="n">
        <f aca="false">IF(EMFX_Data!X87&gt;=EMFX_Data!Y87,EMFX_Data!AE88-EMFX_Data!AF88,EMFX_Data!AF88-EMFX_Data!AE88)</f>
        <v>-0.0440625222736842</v>
      </c>
      <c r="BN88" s="23" t="n">
        <f aca="false">IF(EMFX_Data!X87&gt;=EMFX_Data!Z87,EMFX_Data!AE88-EMFX_Data!AG88,EMFX_Data!AG88-EMFX_Data!AE88)</f>
        <v>0.0791211699542132</v>
      </c>
      <c r="BO88" s="23" t="n">
        <f aca="false">IF(EMFX_Data!X87&gt;=EMFX_Data!AA87,EMFX_Data!AE88-EMFX_Data!AH88,EMFX_Data!AH88-EMFX_Data!AE88)</f>
        <v>-0.0398154197503792</v>
      </c>
      <c r="BP88" s="23" t="n">
        <f aca="false">IF(EMFX_Data!X87&gt;=EMFX_Data!AB87,EMFX_Data!AE88-EMFX_Data!AI88,EMFX_Data!AI88-EMFX_Data!AE88)</f>
        <v>-0.0145423396684387</v>
      </c>
      <c r="BQ88" s="23" t="n">
        <f aca="false">IF(EMFX_Data!X87&gt;=EMFX_Data!AC87,EMFX_Data!AE88-EMFX_Data!AJ88,EMFX_Data!AJ88-EMFX_Data!AE88)</f>
        <v>0.0404351956744316</v>
      </c>
      <c r="BR88" s="23" t="n">
        <f aca="false">IF(EMFX_Data!X87&gt;=EMFX_Data!AD87,EMFX_Data!AE88-EMFX_Data!AK88,EMFX_Data!AK88-EMFX_Data!AE88)</f>
        <v>-0.0665141168651579</v>
      </c>
      <c r="BS88" s="23" t="n">
        <f aca="false">IF(EMFX_Data!Y87&gt;=EMFX_Data!Z87,EMFX_Data!AF88-EMFX_Data!AG88,EMFX_Data!AG88-EMFX_Data!AF88)</f>
        <v>0.0350586476805289</v>
      </c>
      <c r="BT88" s="23" t="n">
        <f aca="false">IF(EMFX_Data!Y87&gt;=EMFX_Data!AA87,EMFX_Data!AF88-EMFX_Data!AH88,EMFX_Data!AH88-EMFX_Data!AF88)</f>
        <v>0.00424710252330502</v>
      </c>
      <c r="BU88" s="23" t="n">
        <f aca="false">IF(EMFX_Data!Y87&gt;=EMFX_Data!AB87,EMFX_Data!AF88-EMFX_Data!AI88,EMFX_Data!AI88-EMFX_Data!AF88)</f>
        <v>-0.0295201826052455</v>
      </c>
      <c r="BV88" s="23" t="n">
        <f aca="false">IF(EMFX_Data!Y87&gt;=EMFX_Data!AC87,EMFX_Data!AF88-EMFX_Data!AJ88,EMFX_Data!AJ88-EMFX_Data!AF88)</f>
        <v>-0.00362732659925267</v>
      </c>
      <c r="BW88" s="23" t="n">
        <f aca="false">IF(EMFX_Data!Y87&gt;=EMFX_Data!AD87,EMFX_Data!AF88-EMFX_Data!AK88,EMFX_Data!AK88-EMFX_Data!AF88)</f>
        <v>0.0224515945914737</v>
      </c>
      <c r="BX88" s="23" t="n">
        <f aca="false">IF(EMFX_Data!Z87&gt;=EMFX_Data!AA87,EMFX_Data!AG88-EMFX_Data!AH88,EMFX_Data!AH88-EMFX_Data!AG88)</f>
        <v>0.039305750203834</v>
      </c>
      <c r="BY88" s="23" t="n">
        <f aca="false">IF(EMFX_Data!Z87&gt;=EMFX_Data!AB87,EMFX_Data!AG88-EMFX_Data!AI88,EMFX_Data!AI88-EMFX_Data!AG88)</f>
        <v>0.0645788302857745</v>
      </c>
      <c r="BZ88" s="23" t="n">
        <f aca="false">IF(EMFX_Data!Z87&gt;=EMFX_Data!AC87,EMFX_Data!AG88-EMFX_Data!AJ88,EMFX_Data!AJ88-EMFX_Data!AG88)</f>
        <v>0.0386859742797816</v>
      </c>
      <c r="CA88" s="23" t="n">
        <f aca="false">IF(EMFX_Data!Z87&gt;=EMFX_Data!AD87,EMFX_Data!AG88-EMFX_Data!AK88,EMFX_Data!AK88-EMFX_Data!AG88)</f>
        <v>0.0126070530890552</v>
      </c>
      <c r="CB88" s="23" t="n">
        <f aca="false">IF(EMFX_Data!AA87&gt;=EMFX_Data!AB87,EMFX_Data!AH88-EMFX_Data!AI88,EMFX_Data!AI88-EMFX_Data!AH88)</f>
        <v>-0.0252730800819405</v>
      </c>
      <c r="CC88" s="23" t="n">
        <f aca="false">IF(EMFX_Data!AA87&gt;=EMFX_Data!AC87,EMFX_Data!AH88-EMFX_Data!AJ88,EMFX_Data!AJ88-EMFX_Data!AH88)</f>
        <v>0.000619775924052347</v>
      </c>
      <c r="CD88" s="23" t="n">
        <f aca="false">IF(EMFX_Data!AA87&gt;=EMFX_Data!AD87,EMFX_Data!AH88-EMFX_Data!AK88,EMFX_Data!AK88-EMFX_Data!AH88)</f>
        <v>0.0266986971147787</v>
      </c>
      <c r="CE88" s="23" t="n">
        <f aca="false">IF(EMFX_Data!AB87&gt;=EMFX_Data!AC87,EMFX_Data!AI88-EMFX_Data!AJ88,EMFX_Data!AJ88-EMFX_Data!AI88)</f>
        <v>0.0258928560059929</v>
      </c>
      <c r="CF88" s="23" t="n">
        <f aca="false">IF(EMFX_Data!AB87&gt;=EMFX_Data!AD87,EMFX_Data!AI88-EMFX_Data!AK88,EMFX_Data!AK88-EMFX_Data!AI88)</f>
        <v>-0.0519717771967192</v>
      </c>
      <c r="CG88" s="23" t="n">
        <f aca="false">IF(EMFX_Data!AC87&gt;=EMFX_Data!AD87,EMFX_Data!AJ88-EMFX_Data!AK88,EMFX_Data!AK88-EMFX_Data!AJ88)</f>
        <v>-0.0260789211907264</v>
      </c>
      <c r="CH88" s="27" t="n">
        <f aca="false">IF(ROW()&lt;4+VolLB,"",STDEV(INDEX($BM:$BM,ROW()-VolLB+1):INDEX($BM:$BM,ROW()))*SQRT(12))</f>
        <v>0.166197844905774</v>
      </c>
      <c r="CI88" s="27" t="n">
        <f aca="false">IF(ROW()&lt;4+VolLB,"",STDEV(INDEX($BN:$BN,ROW()-VolLB+1):INDEX($BN:$BN,ROW()))*SQRT(12))</f>
        <v>0.137841509964463</v>
      </c>
      <c r="CJ88" s="27" t="n">
        <f aca="false">IF(ROW()&lt;4+VolLB,"",STDEV(INDEX($BO:$BO,ROW()-VolLB+1):INDEX($BO:$BO,ROW()))*SQRT(12))</f>
        <v>0.169471571294462</v>
      </c>
      <c r="CK88" s="27" t="n">
        <f aca="false">IF(ROW()&lt;4+VolLB,"",STDEV(INDEX($BP:$BP,ROW()-VolLB+1):INDEX($BP:$BP,ROW()))*SQRT(12))</f>
        <v>0.185225483920722</v>
      </c>
      <c r="CL88" s="27" t="n">
        <f aca="false">IF(ROW()&lt;4+VolLB,"",STDEV(INDEX($BQ:$BQ,ROW()-VolLB+1):INDEX($BQ:$BQ,ROW()))*SQRT(12))</f>
        <v>0.147074342442175</v>
      </c>
      <c r="CM88" s="27" t="n">
        <f aca="false">IF(ROW()&lt;4+VolLB,"",STDEV(INDEX($BR:$BR,ROW()-VolLB+1):INDEX($BR:$BR,ROW()))*SQRT(12))</f>
        <v>0.148609478765016</v>
      </c>
      <c r="CN88" s="27" t="n">
        <f aca="false">IF(ROW()&lt;4+VolLB,"",STDEV(INDEX($BS:$BS,ROW()-VolLB+1):INDEX($BS:$BS,ROW()))*SQRT(12))</f>
        <v>0.154761364113677</v>
      </c>
      <c r="CO88" s="27" t="n">
        <f aca="false">IF(ROW()&lt;4+VolLB,"",STDEV(INDEX($BT:$BT,ROW()-VolLB+1):INDEX($BT:$BT,ROW()))*SQRT(12))</f>
        <v>0.180147931797149</v>
      </c>
      <c r="CP88" s="27" t="n">
        <f aca="false">IF(ROW()&lt;4+VolLB,"",STDEV(INDEX($BU:$BU,ROW()-VolLB+1):INDEX($BU:$BU,ROW()))*SQRT(12))</f>
        <v>0.22459203734636</v>
      </c>
      <c r="CQ88" s="27" t="n">
        <f aca="false">IF(ROW()&lt;4+VolLB,"",STDEV(INDEX($BV:$BV,ROW()-VolLB+1):INDEX($BV:$BV,ROW()))*SQRT(12))</f>
        <v>0.186866511330011</v>
      </c>
      <c r="CR88" s="27" t="n">
        <f aca="false">IF(ROW()&lt;4+VolLB,"",STDEV(INDEX($BW:$BW,ROW()-VolLB+1):INDEX($BW:$BW,ROW()))*SQRT(12))</f>
        <v>0.173264785637928</v>
      </c>
      <c r="CS88" s="27" t="n">
        <f aca="false">IF(ROW()&lt;4+VolLB,"",STDEV(INDEX($BX:$BX,ROW()-VolLB+1):INDEX($BX:$BX,ROW()))*SQRT(12))</f>
        <v>0.172571672735418</v>
      </c>
      <c r="CT88" s="27" t="n">
        <f aca="false">IF(ROW()&lt;4+VolLB,"",STDEV(INDEX($BY:$BY,ROW()-VolLB+1):INDEX($BY:$BY,ROW()))*SQRT(12))</f>
        <v>0.170521952478412</v>
      </c>
      <c r="CU88" s="27" t="n">
        <f aca="false">IF(ROW()&lt;4+VolLB,"",STDEV(INDEX($BZ:$BZ,ROW()-VolLB+1):INDEX($BZ:$BZ,ROW()))*SQRT(12))</f>
        <v>0.16704642942427</v>
      </c>
      <c r="CV88" s="27" t="n">
        <f aca="false">IF(ROW()&lt;4+VolLB,"",STDEV(INDEX($CA:$CA,ROW()-VolLB+1):INDEX($CA:$CA,ROW()))*SQRT(12))</f>
        <v>0.132385593546132</v>
      </c>
      <c r="CW88" s="27" t="n">
        <f aca="false">IF(ROW()&lt;4+VolLB,"",STDEV(INDEX($CB:$CB,ROW()-VolLB+1):INDEX($CB:$CB,ROW()))*SQRT(12))</f>
        <v>0.193011348802172</v>
      </c>
      <c r="CX88" s="27" t="n">
        <f aca="false">IF(ROW()&lt;4+VolLB,"",STDEV(INDEX($CC:$CC,ROW()-VolLB+1):INDEX($CC:$CC,ROW()))*SQRT(12))</f>
        <v>0.199759046639105</v>
      </c>
      <c r="CY88" s="27" t="n">
        <f aca="false">IF(ROW()&lt;4+VolLB,"",STDEV(INDEX($CD:$CD,ROW()-VolLB+1):INDEX($CD:$CD,ROW()))*SQRT(12))</f>
        <v>0.175328622961773</v>
      </c>
      <c r="CZ88" s="27" t="n">
        <f aca="false">IF(ROW()&lt;4+VolLB,"",STDEV(INDEX($CE:$CE,ROW()-VolLB+1):INDEX($CE:$CE,ROW()))*SQRT(12))</f>
        <v>0.176136941120264</v>
      </c>
      <c r="DA88" s="27" t="n">
        <f aca="false">IF(ROW()&lt;4+VolLB,"",STDEV(INDEX($CF:$CF,ROW()-VolLB+1):INDEX($CF:$CF,ROW()))*SQRT(12))</f>
        <v>0.178931767831027</v>
      </c>
      <c r="DB88" s="27" t="n">
        <f aca="false">IF(ROW()&lt;4+VolLB,"",STDEV(INDEX($CG:$CG,ROW()-VolLB+1):INDEX($CG:$CG,ROW()))*SQRT(12))</f>
        <v>0.127569229869602</v>
      </c>
      <c r="DC88" s="26" t="n">
        <f aca="false">IF(OR(AR88=0,CH88="",CH88=0),0,AR88*MIN(MaxScal,TgtVol/CH88))</f>
        <v>0</v>
      </c>
      <c r="DD88" s="26" t="n">
        <f aca="false">IF(OR(AS88=0,CI88="",CI88=0),0,AS88*MIN(MaxScal,TgtVol/CI88))</f>
        <v>0</v>
      </c>
      <c r="DE88" s="26" t="n">
        <f aca="false">IF(OR(AT88=0,CJ88="",CJ88=0),0,AT88*MIN(MaxScal,TgtVol/CJ88))</f>
        <v>0</v>
      </c>
      <c r="DF88" s="26" t="n">
        <f aca="false">IF(OR(AU88=0,CK88="",CK88=0),0,AU88*MIN(MaxScal,TgtVol/CK88))</f>
        <v>0</v>
      </c>
      <c r="DG88" s="26" t="n">
        <f aca="false">IF(OR(AV88=0,CL88="",CL88=0),0,AV88*MIN(MaxScal,TgtVol/CL88))</f>
        <v>0</v>
      </c>
      <c r="DH88" s="26" t="n">
        <f aca="false">IF(OR(AW88=0,CM88="",CM88=0),0,AW88*MIN(MaxScal,TgtVol/CM88))</f>
        <v>0</v>
      </c>
      <c r="DI88" s="26" t="n">
        <f aca="false">IF(OR(AX88=0,CN88="",CN88=0),0,AX88*MIN(MaxScal,TgtVol/CN88))</f>
        <v>0</v>
      </c>
      <c r="DJ88" s="26" t="n">
        <f aca="false">IF(OR(AY88=0,CO88="",CO88=0),0,AY88*MIN(MaxScal,TgtVol/CO88))</f>
        <v>0</v>
      </c>
      <c r="DK88" s="26" t="n">
        <f aca="false">IF(OR(AZ88=0,CP88="",CP88=0),0,AZ88*MIN(MaxScal,TgtVol/CP88))</f>
        <v>0</v>
      </c>
      <c r="DL88" s="26" t="n">
        <f aca="false">IF(OR(BA88=0,CQ88="",CQ88=0),0,BA88*MIN(MaxScal,TgtVol/CQ88))</f>
        <v>0</v>
      </c>
      <c r="DM88" s="26" t="n">
        <f aca="false">IF(OR(BB88=0,CR88="",CR88=0),0,BB88*MIN(MaxScal,TgtVol/CR88))</f>
        <v>0</v>
      </c>
      <c r="DN88" s="26" t="n">
        <f aca="false">IF(OR(BC88=0,CS88="",CS88=0),0,BC88*MIN(MaxScal,TgtVol/CS88))</f>
        <v>0</v>
      </c>
      <c r="DO88" s="26" t="n">
        <f aca="false">IF(OR(BD88=0,CT88="",CT88=0),0,BD88*MIN(MaxScal,TgtVol/CT88))</f>
        <v>0</v>
      </c>
      <c r="DP88" s="26" t="n">
        <f aca="false">IF(OR(BE88=0,CU88="",CU88=0),0,BE88*MIN(MaxScal,TgtVol/CU88))</f>
        <v>0</v>
      </c>
      <c r="DQ88" s="26" t="n">
        <f aca="false">IF(OR(BF88=0,CV88="",CV88=0),0,BF88*MIN(MaxScal,TgtVol/CV88))</f>
        <v>0</v>
      </c>
      <c r="DR88" s="26" t="n">
        <f aca="false">IF(OR(BG88=0,CW88="",CW88=0),0,BG88*MIN(MaxScal,TgtVol/CW88))</f>
        <v>0</v>
      </c>
      <c r="DS88" s="26" t="n">
        <f aca="false">IF(OR(BH88=0,CX88="",CX88=0),0,BH88*MIN(MaxScal,TgtVol/CX88))</f>
        <v>0</v>
      </c>
      <c r="DT88" s="26" t="n">
        <f aca="false">IF(OR(BI88=0,CY88="",CY88=0),0,BI88*MIN(MaxScal,TgtVol/CY88))</f>
        <v>0</v>
      </c>
      <c r="DU88" s="26" t="n">
        <f aca="false">IF(OR(BJ88=0,CZ88="",CZ88=0),0,BJ88*MIN(MaxScal,TgtVol/CZ88))</f>
        <v>0</v>
      </c>
      <c r="DV88" s="26" t="n">
        <f aca="false">IF(OR(BK88=0,DA88="",DA88=0),0,BK88*MIN(MaxScal,TgtVol/DA88))</f>
        <v>0</v>
      </c>
      <c r="DW88" s="26" t="n">
        <f aca="false">IF(OR(BL88=0,DB88="",DB88=0),0,BL88*MIN(MaxScal,TgtVol/DB88))</f>
        <v>0</v>
      </c>
      <c r="DX88" s="28" t="n">
        <f aca="false">IFERROR(DC87*BM88,"")</f>
        <v>-0</v>
      </c>
      <c r="DY88" s="28" t="n">
        <f aca="false">IFERROR(DD87*BN88,"")</f>
        <v>0</v>
      </c>
      <c r="DZ88" s="28" t="n">
        <f aca="false">IFERROR(DE87*BO88,"")</f>
        <v>-0</v>
      </c>
      <c r="EA88" s="28" t="n">
        <f aca="false">IFERROR(DF87*BP88,"")</f>
        <v>-0</v>
      </c>
      <c r="EB88" s="28" t="n">
        <f aca="false">IFERROR(DG87*BQ88,"")</f>
        <v>0</v>
      </c>
      <c r="EC88" s="28" t="n">
        <f aca="false">IFERROR(DH87*BR88,"")</f>
        <v>-0</v>
      </c>
      <c r="ED88" s="28" t="n">
        <f aca="false">IFERROR(DI87*BS88,"")</f>
        <v>0</v>
      </c>
      <c r="EE88" s="28" t="n">
        <f aca="false">IFERROR(DJ87*BT88,"")</f>
        <v>0</v>
      </c>
      <c r="EF88" s="28" t="n">
        <f aca="false">IFERROR(DK87*BU88,"")</f>
        <v>-0</v>
      </c>
      <c r="EG88" s="28" t="n">
        <f aca="false">IFERROR(DL87*BV88,"")</f>
        <v>-0</v>
      </c>
      <c r="EH88" s="28" t="n">
        <f aca="false">IFERROR(DM87*BW88,"")</f>
        <v>0</v>
      </c>
      <c r="EI88" s="28" t="n">
        <f aca="false">IFERROR(DN87*BX88,"")</f>
        <v>0</v>
      </c>
      <c r="EJ88" s="28" t="n">
        <f aca="false">IFERROR(DO87*BY88,"")</f>
        <v>0</v>
      </c>
      <c r="EK88" s="28" t="n">
        <f aca="false">IFERROR(DP87*BZ88,"")</f>
        <v>0</v>
      </c>
      <c r="EL88" s="28" t="n">
        <f aca="false">IFERROR(DQ87*CA88,"")</f>
        <v>0</v>
      </c>
      <c r="EM88" s="28" t="n">
        <f aca="false">IFERROR(DR87*CB88,"")</f>
        <v>-0</v>
      </c>
      <c r="EN88" s="28" t="n">
        <f aca="false">IFERROR(DS87*CC88,"")</f>
        <v>0</v>
      </c>
      <c r="EO88" s="28" t="n">
        <f aca="false">IFERROR(DT87*CD88,"")</f>
        <v>0</v>
      </c>
      <c r="EP88" s="28" t="n">
        <f aca="false">IFERROR(DU87*CE88,"")</f>
        <v>0</v>
      </c>
      <c r="EQ88" s="28" t="n">
        <f aca="false">IFERROR(DV87*CF88,"")</f>
        <v>-0</v>
      </c>
      <c r="ER88" s="28" t="n">
        <f aca="false">IFERROR(DW87*CG88,"")</f>
        <v>-0</v>
      </c>
      <c r="ES88" s="28" t="n">
        <f aca="false">IF(ROW()=4,"",SUM(DX88:ER88))</f>
        <v>0</v>
      </c>
      <c r="ET88" s="29" t="n">
        <f aca="false">COUNTIF(AR88:BL88,"&gt;0")</f>
        <v>0</v>
      </c>
    </row>
    <row r="89" customFormat="false" ht="15" hidden="false" customHeight="false" outlineLevel="0" collapsed="false">
      <c r="A89" s="19" t="n">
        <v>40602</v>
      </c>
      <c r="B89" s="23" t="n">
        <f aca="false">ABS(EMFX_Data!X89-EMFX_Data!Y89)</f>
        <v>0.109502291162251</v>
      </c>
      <c r="C89" s="23" t="n">
        <f aca="false">ABS(EMFX_Data!X89-EMFX_Data!Z89)</f>
        <v>0.0948387700651319</v>
      </c>
      <c r="D89" s="23" t="n">
        <f aca="false">ABS(EMFX_Data!X89-EMFX_Data!AA89)</f>
        <v>0.191211678432603</v>
      </c>
      <c r="E89" s="23" t="n">
        <f aca="false">ABS(EMFX_Data!X89-EMFX_Data!AB89)</f>
        <v>0.0211727367539867</v>
      </c>
      <c r="F89" s="23" t="n">
        <f aca="false">ABS(EMFX_Data!X89-EMFX_Data!AC89)</f>
        <v>0.0166212692021404</v>
      </c>
      <c r="G89" s="23" t="n">
        <f aca="false">ABS(EMFX_Data!X89-EMFX_Data!AD89)</f>
        <v>0.0384799627223931</v>
      </c>
      <c r="H89" s="23" t="n">
        <f aca="false">ABS(EMFX_Data!Y89-EMFX_Data!Z89)</f>
        <v>0.204341061227383</v>
      </c>
      <c r="I89" s="23" t="n">
        <f aca="false">ABS(EMFX_Data!Y89-EMFX_Data!AA89)</f>
        <v>0.0817093872703518</v>
      </c>
      <c r="J89" s="23" t="n">
        <f aca="false">ABS(EMFX_Data!Y89-EMFX_Data!AB89)</f>
        <v>0.0883295544082641</v>
      </c>
      <c r="K89" s="23" t="n">
        <f aca="false">ABS(EMFX_Data!Y89-EMFX_Data!AC89)</f>
        <v>0.0928810219601104</v>
      </c>
      <c r="L89" s="23" t="n">
        <f aca="false">ABS(EMFX_Data!Y89-EMFX_Data!AD89)</f>
        <v>0.0710223284398577</v>
      </c>
      <c r="M89" s="23" t="n">
        <f aca="false">ABS(EMFX_Data!Z89-EMFX_Data!AA89)</f>
        <v>0.286050448497734</v>
      </c>
      <c r="N89" s="23" t="n">
        <f aca="false">ABS(EMFX_Data!Z89-EMFX_Data!AB89)</f>
        <v>0.116011506819119</v>
      </c>
      <c r="O89" s="23" t="n">
        <f aca="false">ABS(EMFX_Data!Z89-EMFX_Data!AC89)</f>
        <v>0.111460039267272</v>
      </c>
      <c r="P89" s="23" t="n">
        <f aca="false">ABS(EMFX_Data!Z89-EMFX_Data!AD89)</f>
        <v>0.133318732787525</v>
      </c>
      <c r="Q89" s="23" t="n">
        <f aca="false">ABS(EMFX_Data!AA89-EMFX_Data!AB89)</f>
        <v>0.170038941678616</v>
      </c>
      <c r="R89" s="23" t="n">
        <f aca="false">ABS(EMFX_Data!AA89-EMFX_Data!AC89)</f>
        <v>0.174590409230462</v>
      </c>
      <c r="S89" s="23" t="n">
        <f aca="false">ABS(EMFX_Data!AA89-EMFX_Data!AD89)</f>
        <v>0.15273171571021</v>
      </c>
      <c r="T89" s="23" t="n">
        <f aca="false">ABS(EMFX_Data!AB89-EMFX_Data!AC89)</f>
        <v>0.00455146755184632</v>
      </c>
      <c r="U89" s="23" t="n">
        <f aca="false">ABS(EMFX_Data!AB89-EMFX_Data!AD89)</f>
        <v>0.0173072259684064</v>
      </c>
      <c r="V89" s="23" t="n">
        <f aca="false">ABS(EMFX_Data!AC89-EMFX_Data!AD89)</f>
        <v>0.0218586935202527</v>
      </c>
      <c r="W89" s="26" t="n">
        <f aca="false">IF(ROW()&lt;4+MinObs-1,"",IFERROR((B89-AVERAGE(B$4:B89))/STDEV(B$4:B89),""))</f>
        <v>-0.0334452865537473</v>
      </c>
      <c r="X89" s="26" t="n">
        <f aca="false">IF(ROW()&lt;4+MinObs-1,"",IFERROR((C89-AVERAGE(C$4:C89))/STDEV(C$4:C89),""))</f>
        <v>0.444992447118431</v>
      </c>
      <c r="Y89" s="26" t="n">
        <f aca="false">IF(ROW()&lt;4+MinObs-1,"",IFERROR((D89-AVERAGE(D$4:D89))/STDEV(D$4:D89),""))</f>
        <v>0.7049977223646</v>
      </c>
      <c r="Z89" s="26" t="n">
        <f aca="false">IF(ROW()&lt;4+MinObs-1,"",IFERROR((E89-AVERAGE(E$4:E89))/STDEV(E$4:E89),""))</f>
        <v>-0.893819331998775</v>
      </c>
      <c r="AA89" s="26" t="n">
        <f aca="false">IF(ROW()&lt;4+MinObs-1,"",IFERROR((F89-AVERAGE(F$4:F89))/STDEV(F$4:F89),""))</f>
        <v>-0.699216211162709</v>
      </c>
      <c r="AB89" s="26" t="n">
        <f aca="false">IF(ROW()&lt;4+MinObs-1,"",IFERROR((G89-AVERAGE(G$4:G89))/STDEV(G$4:G89),""))</f>
        <v>-0.239191271408212</v>
      </c>
      <c r="AC89" s="26" t="n">
        <f aca="false">IF(ROW()&lt;4+MinObs-1,"",IFERROR((H89-AVERAGE(H$4:H89))/STDEV(H$4:H89),""))</f>
        <v>0.353498843253741</v>
      </c>
      <c r="AD89" s="26" t="n">
        <f aca="false">IF(ROW()&lt;4+MinObs-1,"",IFERROR((I89-AVERAGE(I$4:I89))/STDEV(I$4:I89),""))</f>
        <v>-0.308415256385854</v>
      </c>
      <c r="AE89" s="26" t="n">
        <f aca="false">IF(ROW()&lt;4+MinObs-1,"",IFERROR((J89-AVERAGE(J$4:J89))/STDEV(J$4:J89),""))</f>
        <v>-0.173101589103636</v>
      </c>
      <c r="AF89" s="26" t="n">
        <f aca="false">IF(ROW()&lt;4+MinObs-1,"",IFERROR((K89-AVERAGE(K$4:K89))/STDEV(K$4:K89),""))</f>
        <v>-0.382106542678828</v>
      </c>
      <c r="AG89" s="26" t="n">
        <f aca="false">IF(ROW()&lt;4+MinObs-1,"",IFERROR((L89-AVERAGE(L$4:L89))/STDEV(L$4:L89),""))</f>
        <v>-0.144376850411617</v>
      </c>
      <c r="AH89" s="26" t="n">
        <f aca="false">IF(ROW()&lt;4+MinObs-1,"",IFERROR((M89-AVERAGE(M$4:M89))/STDEV(M$4:M89),""))</f>
        <v>1.08263716812803</v>
      </c>
      <c r="AI89" s="26" t="n">
        <f aca="false">IF(ROW()&lt;4+MinObs-1,"",IFERROR((N89-AVERAGE(N$4:N89))/STDEV(N$4:N89),""))</f>
        <v>-0.0332788985609078</v>
      </c>
      <c r="AJ89" s="26" t="n">
        <f aca="false">IF(ROW()&lt;4+MinObs-1,"",IFERROR((O89-AVERAGE(O$4:O89))/STDEV(O$4:O89),""))</f>
        <v>0.537193642945796</v>
      </c>
      <c r="AK89" s="26" t="n">
        <f aca="false">IF(ROW()&lt;4+MinObs-1,"",IFERROR((P89-AVERAGE(P$4:P89))/STDEV(P$4:P89),""))</f>
        <v>-0.13246178366067</v>
      </c>
      <c r="AL89" s="26" t="n">
        <f aca="false">IF(ROW()&lt;4+MinObs-1,"",IFERROR((Q89-AVERAGE(Q$4:Q89))/STDEV(Q$4:Q89),""))</f>
        <v>1.55512278632249</v>
      </c>
      <c r="AM89" s="26" t="n">
        <f aca="false">IF(ROW()&lt;4+MinObs-1,"",IFERROR((R89-AVERAGE(R$4:R89))/STDEV(R$4:R89),""))</f>
        <v>0.259277019174139</v>
      </c>
      <c r="AN89" s="26" t="n">
        <f aca="false">IF(ROW()&lt;4+MinObs-1,"",IFERROR((S89-AVERAGE(S$4:S89))/STDEV(S$4:S89),""))</f>
        <v>0.0373345138563291</v>
      </c>
      <c r="AO89" s="26" t="n">
        <f aca="false">IF(ROW()&lt;4+MinObs-1,"",IFERROR((T89-AVERAGE(T$4:T89))/STDEV(T$4:T89),""))</f>
        <v>-1.13107522190877</v>
      </c>
      <c r="AP89" s="26" t="n">
        <f aca="false">IF(ROW()&lt;4+MinObs-1,"",IFERROR((U89-AVERAGE(U$4:U89))/STDEV(U$4:U89),""))</f>
        <v>-0.248205182652584</v>
      </c>
      <c r="AQ89" s="26" t="n">
        <f aca="false">IF(ROW()&lt;4+MinObs-1,"",IFERROR((V89-AVERAGE(V$4:V89))/STDEV(V$4:V89),""))</f>
        <v>-0.302977016209553</v>
      </c>
      <c r="AR89" s="26" t="n">
        <f aca="false">IF(W89="",0,IF(W89&gt;=z4,w4,IF(W89&gt;=z3,w3,IF(W89&gt;=zEntry,w2,IF(AND(W89&gt;=ExitZ,AR88&gt;0),w2,0)))))</f>
        <v>0</v>
      </c>
      <c r="AS89" s="26" t="n">
        <f aca="false">IF(X89="",0,IF(X89&gt;=z4,w4,IF(X89&gt;=z3,w3,IF(X89&gt;=zEntry,w2,IF(AND(X89&gt;=ExitZ,AS88&gt;0),w2,0)))))</f>
        <v>0</v>
      </c>
      <c r="AT89" s="26" t="n">
        <f aca="false">IF(Y89="",0,IF(Y89&gt;=z4,w4,IF(Y89&gt;=z3,w3,IF(Y89&gt;=zEntry,w2,IF(AND(Y89&gt;=ExitZ,AT88&gt;0),w2,0)))))</f>
        <v>0</v>
      </c>
      <c r="AU89" s="26" t="n">
        <f aca="false">IF(Z89="",0,IF(Z89&gt;=z4,w4,IF(Z89&gt;=z3,w3,IF(Z89&gt;=zEntry,w2,IF(AND(Z89&gt;=ExitZ,AU88&gt;0),w2,0)))))</f>
        <v>0</v>
      </c>
      <c r="AV89" s="26" t="n">
        <f aca="false">IF(AA89="",0,IF(AA89&gt;=z4,w4,IF(AA89&gt;=z3,w3,IF(AA89&gt;=zEntry,w2,IF(AND(AA89&gt;=ExitZ,AV88&gt;0),w2,0)))))</f>
        <v>0</v>
      </c>
      <c r="AW89" s="26" t="n">
        <f aca="false">IF(AB89="",0,IF(AB89&gt;=z4,w4,IF(AB89&gt;=z3,w3,IF(AB89&gt;=zEntry,w2,IF(AND(AB89&gt;=ExitZ,AW88&gt;0),w2,0)))))</f>
        <v>0</v>
      </c>
      <c r="AX89" s="26" t="n">
        <f aca="false">IF(AC89="",0,IF(AC89&gt;=z4,w4,IF(AC89&gt;=z3,w3,IF(AC89&gt;=zEntry,w2,IF(AND(AC89&gt;=ExitZ,AX88&gt;0),w2,0)))))</f>
        <v>0</v>
      </c>
      <c r="AY89" s="26" t="n">
        <f aca="false">IF(AD89="",0,IF(AD89&gt;=z4,w4,IF(AD89&gt;=z3,w3,IF(AD89&gt;=zEntry,w2,IF(AND(AD89&gt;=ExitZ,AY88&gt;0),w2,0)))))</f>
        <v>0</v>
      </c>
      <c r="AZ89" s="26" t="n">
        <f aca="false">IF(AE89="",0,IF(AE89&gt;=z4,w4,IF(AE89&gt;=z3,w3,IF(AE89&gt;=zEntry,w2,IF(AND(AE89&gt;=ExitZ,AZ88&gt;0),w2,0)))))</f>
        <v>0</v>
      </c>
      <c r="BA89" s="26" t="n">
        <f aca="false">IF(AF89="",0,IF(AF89&gt;=z4,w4,IF(AF89&gt;=z3,w3,IF(AF89&gt;=zEntry,w2,IF(AND(AF89&gt;=ExitZ,BA88&gt;0),w2,0)))))</f>
        <v>0</v>
      </c>
      <c r="BB89" s="26" t="n">
        <f aca="false">IF(AG89="",0,IF(AG89&gt;=z4,w4,IF(AG89&gt;=z3,w3,IF(AG89&gt;=zEntry,w2,IF(AND(AG89&gt;=ExitZ,BB88&gt;0),w2,0)))))</f>
        <v>0</v>
      </c>
      <c r="BC89" s="26" t="n">
        <f aca="false">IF(AH89="",0,IF(AH89&gt;=z4,w4,IF(AH89&gt;=z3,w3,IF(AH89&gt;=zEntry,w2,IF(AND(AH89&gt;=ExitZ,BC88&gt;0),w2,0)))))</f>
        <v>0</v>
      </c>
      <c r="BD89" s="26" t="n">
        <f aca="false">IF(AI89="",0,IF(AI89&gt;=z4,w4,IF(AI89&gt;=z3,w3,IF(AI89&gt;=zEntry,w2,IF(AND(AI89&gt;=ExitZ,BD88&gt;0),w2,0)))))</f>
        <v>0</v>
      </c>
      <c r="BE89" s="26" t="n">
        <f aca="false">IF(AJ89="",0,IF(AJ89&gt;=z4,w4,IF(AJ89&gt;=z3,w3,IF(AJ89&gt;=zEntry,w2,IF(AND(AJ89&gt;=ExitZ,BE88&gt;0),w2,0)))))</f>
        <v>0</v>
      </c>
      <c r="BF89" s="26" t="n">
        <f aca="false">IF(AK89="",0,IF(AK89&gt;=z4,w4,IF(AK89&gt;=z3,w3,IF(AK89&gt;=zEntry,w2,IF(AND(AK89&gt;=ExitZ,BF88&gt;0),w2,0)))))</f>
        <v>0</v>
      </c>
      <c r="BG89" s="26" t="n">
        <f aca="false">IF(AL89="",0,IF(AL89&gt;=z4,w4,IF(AL89&gt;=z3,w3,IF(AL89&gt;=zEntry,w2,IF(AND(AL89&gt;=ExitZ,BG88&gt;0),w2,0)))))</f>
        <v>0</v>
      </c>
      <c r="BH89" s="26" t="n">
        <f aca="false">IF(AM89="",0,IF(AM89&gt;=z4,w4,IF(AM89&gt;=z3,w3,IF(AM89&gt;=zEntry,w2,IF(AND(AM89&gt;=ExitZ,BH88&gt;0),w2,0)))))</f>
        <v>0</v>
      </c>
      <c r="BI89" s="26" t="n">
        <f aca="false">IF(AN89="",0,IF(AN89&gt;=z4,w4,IF(AN89&gt;=z3,w3,IF(AN89&gt;=zEntry,w2,IF(AND(AN89&gt;=ExitZ,BI88&gt;0),w2,0)))))</f>
        <v>0</v>
      </c>
      <c r="BJ89" s="26" t="n">
        <f aca="false">IF(AO89="",0,IF(AO89&gt;=z4,w4,IF(AO89&gt;=z3,w3,IF(AO89&gt;=zEntry,w2,IF(AND(AO89&gt;=ExitZ,BJ88&gt;0),w2,0)))))</f>
        <v>0</v>
      </c>
      <c r="BK89" s="26" t="n">
        <f aca="false">IF(AP89="",0,IF(AP89&gt;=z4,w4,IF(AP89&gt;=z3,w3,IF(AP89&gt;=zEntry,w2,IF(AND(AP89&gt;=ExitZ,BK88&gt;0),w2,0)))))</f>
        <v>0</v>
      </c>
      <c r="BL89" s="26" t="n">
        <f aca="false">IF(AQ89="",0,IF(AQ89&gt;=z4,w4,IF(AQ89&gt;=z3,w3,IF(AQ89&gt;=zEntry,w2,IF(AND(AQ89&gt;=ExitZ,BL88&gt;0),w2,0)))))</f>
        <v>0</v>
      </c>
      <c r="BM89" s="23" t="n">
        <f aca="false">IF(EMFX_Data!X88&gt;=EMFX_Data!Y88,EMFX_Data!AE89-EMFX_Data!AF89,EMFX_Data!AF89-EMFX_Data!AE89)</f>
        <v>0.0309335262051805</v>
      </c>
      <c r="BN89" s="23" t="n">
        <f aca="false">IF(EMFX_Data!X88&gt;=EMFX_Data!Z88,EMFX_Data!AE89-EMFX_Data!AG89,EMFX_Data!AG89-EMFX_Data!AE89)</f>
        <v>-0.0128673926052227</v>
      </c>
      <c r="BO89" s="23" t="n">
        <f aca="false">IF(EMFX_Data!X88&gt;=EMFX_Data!AA88,EMFX_Data!AE89-EMFX_Data!AH89,EMFX_Data!AH89-EMFX_Data!AE89)</f>
        <v>-0.0422414248938153</v>
      </c>
      <c r="BP89" s="23" t="n">
        <f aca="false">IF(EMFX_Data!X88&gt;=EMFX_Data!AB88,EMFX_Data!AE89-EMFX_Data!AI89,EMFX_Data!AI89-EMFX_Data!AE89)</f>
        <v>-0.00452603711279548</v>
      </c>
      <c r="BQ89" s="23" t="n">
        <f aca="false">IF(EMFX_Data!X88&gt;=EMFX_Data!AC88,EMFX_Data!AE89-EMFX_Data!AJ89,EMFX_Data!AJ89-EMFX_Data!AE89)</f>
        <v>0.0384255944263121</v>
      </c>
      <c r="BR89" s="23" t="n">
        <f aca="false">IF(EMFX_Data!X88&gt;=EMFX_Data!AD88,EMFX_Data!AE89-EMFX_Data!AK89,EMFX_Data!AK89-EMFX_Data!AE89)</f>
        <v>0.0533994958388662</v>
      </c>
      <c r="BS89" s="23" t="n">
        <f aca="false">IF(EMFX_Data!Y88&gt;=EMFX_Data!Z88,EMFX_Data!AF89-EMFX_Data!AG89,EMFX_Data!AG89-EMFX_Data!AF89)</f>
        <v>0.0180661335999578</v>
      </c>
      <c r="BT89" s="23" t="n">
        <f aca="false">IF(EMFX_Data!Y88&gt;=EMFX_Data!AA88,EMFX_Data!AF89-EMFX_Data!AH89,EMFX_Data!AH89-EMFX_Data!AF89)</f>
        <v>-0.0731749510989958</v>
      </c>
      <c r="BU89" s="23" t="n">
        <f aca="false">IF(EMFX_Data!Y88&gt;=EMFX_Data!AB88,EMFX_Data!AF89-EMFX_Data!AI89,EMFX_Data!AI89-EMFX_Data!AF89)</f>
        <v>0.035459563317976</v>
      </c>
      <c r="BV89" s="23" t="n">
        <f aca="false">IF(EMFX_Data!Y88&gt;=EMFX_Data!AC88,EMFX_Data!AF89-EMFX_Data!AJ89,EMFX_Data!AJ89-EMFX_Data!AF89)</f>
        <v>0.0693591206314926</v>
      </c>
      <c r="BW89" s="23" t="n">
        <f aca="false">IF(EMFX_Data!Y88&gt;=EMFX_Data!AD88,EMFX_Data!AF89-EMFX_Data!AK89,EMFX_Data!AK89-EMFX_Data!AF89)</f>
        <v>-0.0224659696336857</v>
      </c>
      <c r="BX89" s="23" t="n">
        <f aca="false">IF(EMFX_Data!Z88&gt;=EMFX_Data!AA88,EMFX_Data!AG89-EMFX_Data!AH89,EMFX_Data!AH89-EMFX_Data!AG89)</f>
        <v>-0.055108817499038</v>
      </c>
      <c r="BY89" s="23" t="n">
        <f aca="false">IF(EMFX_Data!Z88&gt;=EMFX_Data!AB88,EMFX_Data!AG89-EMFX_Data!AI89,EMFX_Data!AI89-EMFX_Data!AG89)</f>
        <v>-0.0173934297180182</v>
      </c>
      <c r="BZ89" s="23" t="n">
        <f aca="false">IF(EMFX_Data!Z88&gt;=EMFX_Data!AC88,EMFX_Data!AG89-EMFX_Data!AJ89,EMFX_Data!AJ89-EMFX_Data!AG89)</f>
        <v>-0.0512929870315348</v>
      </c>
      <c r="CA89" s="23" t="n">
        <f aca="false">IF(EMFX_Data!Z88&gt;=EMFX_Data!AD88,EMFX_Data!AG89-EMFX_Data!AK89,EMFX_Data!AK89-EMFX_Data!AG89)</f>
        <v>0.0405321032336435</v>
      </c>
      <c r="CB89" s="23" t="n">
        <f aca="false">IF(EMFX_Data!AA88&gt;=EMFX_Data!AB88,EMFX_Data!AH89-EMFX_Data!AI89,EMFX_Data!AI89-EMFX_Data!AH89)</f>
        <v>-0.0377153877810198</v>
      </c>
      <c r="CC89" s="23" t="n">
        <f aca="false">IF(EMFX_Data!AA88&gt;=EMFX_Data!AC88,EMFX_Data!AH89-EMFX_Data!AJ89,EMFX_Data!AJ89-EMFX_Data!AH89)</f>
        <v>-0.00381583046750316</v>
      </c>
      <c r="CD89" s="23" t="n">
        <f aca="false">IF(EMFX_Data!AA88&gt;=EMFX_Data!AD88,EMFX_Data!AH89-EMFX_Data!AK89,EMFX_Data!AK89-EMFX_Data!AH89)</f>
        <v>-0.0956409207326815</v>
      </c>
      <c r="CE89" s="23" t="n">
        <f aca="false">IF(EMFX_Data!AB88&gt;=EMFX_Data!AC88,EMFX_Data!AI89-EMFX_Data!AJ89,EMFX_Data!AJ89-EMFX_Data!AI89)</f>
        <v>0.0338995573135166</v>
      </c>
      <c r="CF89" s="23" t="n">
        <f aca="false">IF(EMFX_Data!AB88&gt;=EMFX_Data!AD88,EMFX_Data!AI89-EMFX_Data!AK89,EMFX_Data!AK89-EMFX_Data!AI89)</f>
        <v>0.0579255329516617</v>
      </c>
      <c r="CG89" s="23" t="n">
        <f aca="false">IF(EMFX_Data!AC88&gt;=EMFX_Data!AD88,EMFX_Data!AJ89-EMFX_Data!AK89,EMFX_Data!AK89-EMFX_Data!AJ89)</f>
        <v>0.0918250902651783</v>
      </c>
      <c r="CH89" s="27" t="n">
        <f aca="false">IF(ROW()&lt;4+VolLB,"",STDEV(INDEX($BM:$BM,ROW()-VolLB+1):INDEX($BM:$BM,ROW()))*SQRT(12))</f>
        <v>0.166403645100123</v>
      </c>
      <c r="CI89" s="27" t="n">
        <f aca="false">IF(ROW()&lt;4+VolLB,"",STDEV(INDEX($BN:$BN,ROW()-VolLB+1):INDEX($BN:$BN,ROW()))*SQRT(12))</f>
        <v>0.138031314930489</v>
      </c>
      <c r="CJ89" s="27" t="n">
        <f aca="false">IF(ROW()&lt;4+VolLB,"",STDEV(INDEX($BO:$BO,ROW()-VolLB+1):INDEX($BO:$BO,ROW()))*SQRT(12))</f>
        <v>0.17042344422053</v>
      </c>
      <c r="CK89" s="27" t="n">
        <f aca="false">IF(ROW()&lt;4+VolLB,"",STDEV(INDEX($BP:$BP,ROW()-VolLB+1):INDEX($BP:$BP,ROW()))*SQRT(12))</f>
        <v>0.185110727278484</v>
      </c>
      <c r="CL89" s="27" t="n">
        <f aca="false">IF(ROW()&lt;4+VolLB,"",STDEV(INDEX($BQ:$BQ,ROW()-VolLB+1):INDEX($BQ:$BQ,ROW()))*SQRT(12))</f>
        <v>0.14634493622529</v>
      </c>
      <c r="CM89" s="27" t="n">
        <f aca="false">IF(ROW()&lt;4+VolLB,"",STDEV(INDEX($BR:$BR,ROW()-VolLB+1):INDEX($BR:$BR,ROW()))*SQRT(12))</f>
        <v>0.151521022534252</v>
      </c>
      <c r="CN89" s="27" t="n">
        <f aca="false">IF(ROW()&lt;4+VolLB,"",STDEV(INDEX($BS:$BS,ROW()-VolLB+1):INDEX($BS:$BS,ROW()))*SQRT(12))</f>
        <v>0.154380617188861</v>
      </c>
      <c r="CO89" s="27" t="n">
        <f aca="false">IF(ROW()&lt;4+VolLB,"",STDEV(INDEX($BT:$BT,ROW()-VolLB+1):INDEX($BT:$BT,ROW()))*SQRT(12))</f>
        <v>0.182218099771468</v>
      </c>
      <c r="CP89" s="27" t="n">
        <f aca="false">IF(ROW()&lt;4+VolLB,"",STDEV(INDEX($BU:$BU,ROW()-VolLB+1):INDEX($BU:$BU,ROW()))*SQRT(12))</f>
        <v>0.223357309323048</v>
      </c>
      <c r="CQ89" s="27" t="n">
        <f aca="false">IF(ROW()&lt;4+VolLB,"",STDEV(INDEX($BV:$BV,ROW()-VolLB+1):INDEX($BV:$BV,ROW()))*SQRT(12))</f>
        <v>0.186992905712934</v>
      </c>
      <c r="CR89" s="27" t="n">
        <f aca="false">IF(ROW()&lt;4+VolLB,"",STDEV(INDEX($BW:$BW,ROW()-VolLB+1):INDEX($BW:$BW,ROW()))*SQRT(12))</f>
        <v>0.171679709061559</v>
      </c>
      <c r="CS89" s="27" t="n">
        <f aca="false">IF(ROW()&lt;4+VolLB,"",STDEV(INDEX($BX:$BX,ROW()-VolLB+1):INDEX($BX:$BX,ROW()))*SQRT(12))</f>
        <v>0.173474174645332</v>
      </c>
      <c r="CT89" s="27" t="n">
        <f aca="false">IF(ROW()&lt;4+VolLB,"",STDEV(INDEX($BY:$BY,ROW()-VolLB+1):INDEX($BY:$BY,ROW()))*SQRT(12))</f>
        <v>0.170354622365027</v>
      </c>
      <c r="CU89" s="27" t="n">
        <f aca="false">IF(ROW()&lt;4+VolLB,"",STDEV(INDEX($BZ:$BZ,ROW()-VolLB+1):INDEX($BZ:$BZ,ROW()))*SQRT(12))</f>
        <v>0.169071537052071</v>
      </c>
      <c r="CV89" s="27" t="n">
        <f aca="false">IF(ROW()&lt;4+VolLB,"",STDEV(INDEX($CA:$CA,ROW()-VolLB+1):INDEX($CA:$CA,ROW()))*SQRT(12))</f>
        <v>0.134370823396444</v>
      </c>
      <c r="CW89" s="27" t="n">
        <f aca="false">IF(ROW()&lt;4+VolLB,"",STDEV(INDEX($CB:$CB,ROW()-VolLB+1):INDEX($CB:$CB,ROW()))*SQRT(12))</f>
        <v>0.195583513432561</v>
      </c>
      <c r="CX89" s="27" t="n">
        <f aca="false">IF(ROW()&lt;4+VolLB,"",STDEV(INDEX($CC:$CC,ROW()-VolLB+1):INDEX($CC:$CC,ROW()))*SQRT(12))</f>
        <v>0.199889357694532</v>
      </c>
      <c r="CY89" s="27" t="n">
        <f aca="false">IF(ROW()&lt;4+VolLB,"",STDEV(INDEX($CD:$CD,ROW()-VolLB+1):INDEX($CD:$CD,ROW()))*SQRT(12))</f>
        <v>0.184244405406836</v>
      </c>
      <c r="CZ89" s="27" t="n">
        <f aca="false">IF(ROW()&lt;4+VolLB,"",STDEV(INDEX($CE:$CE,ROW()-VolLB+1):INDEX($CE:$CE,ROW()))*SQRT(12))</f>
        <v>0.176554007299959</v>
      </c>
      <c r="DA89" s="27" t="n">
        <f aca="false">IF(ROW()&lt;4+VolLB,"",STDEV(INDEX($CF:$CF,ROW()-VolLB+1):INDEX($CF:$CF,ROW()))*SQRT(12))</f>
        <v>0.181171772186619</v>
      </c>
      <c r="DB89" s="27" t="n">
        <f aca="false">IF(ROW()&lt;4+VolLB,"",STDEV(INDEX($CG:$CG,ROW()-VolLB+1):INDEX($CG:$CG,ROW()))*SQRT(12))</f>
        <v>0.134922884807875</v>
      </c>
      <c r="DC89" s="26" t="n">
        <f aca="false">IF(OR(AR89=0,CH89="",CH89=0),0,AR89*MIN(MaxScal,TgtVol/CH89))</f>
        <v>0</v>
      </c>
      <c r="DD89" s="26" t="n">
        <f aca="false">IF(OR(AS89=0,CI89="",CI89=0),0,AS89*MIN(MaxScal,TgtVol/CI89))</f>
        <v>0</v>
      </c>
      <c r="DE89" s="26" t="n">
        <f aca="false">IF(OR(AT89=0,CJ89="",CJ89=0),0,AT89*MIN(MaxScal,TgtVol/CJ89))</f>
        <v>0</v>
      </c>
      <c r="DF89" s="26" t="n">
        <f aca="false">IF(OR(AU89=0,CK89="",CK89=0),0,AU89*MIN(MaxScal,TgtVol/CK89))</f>
        <v>0</v>
      </c>
      <c r="DG89" s="26" t="n">
        <f aca="false">IF(OR(AV89=0,CL89="",CL89=0),0,AV89*MIN(MaxScal,TgtVol/CL89))</f>
        <v>0</v>
      </c>
      <c r="DH89" s="26" t="n">
        <f aca="false">IF(OR(AW89=0,CM89="",CM89=0),0,AW89*MIN(MaxScal,TgtVol/CM89))</f>
        <v>0</v>
      </c>
      <c r="DI89" s="26" t="n">
        <f aca="false">IF(OR(AX89=0,CN89="",CN89=0),0,AX89*MIN(MaxScal,TgtVol/CN89))</f>
        <v>0</v>
      </c>
      <c r="DJ89" s="26" t="n">
        <f aca="false">IF(OR(AY89=0,CO89="",CO89=0),0,AY89*MIN(MaxScal,TgtVol/CO89))</f>
        <v>0</v>
      </c>
      <c r="DK89" s="26" t="n">
        <f aca="false">IF(OR(AZ89=0,CP89="",CP89=0),0,AZ89*MIN(MaxScal,TgtVol/CP89))</f>
        <v>0</v>
      </c>
      <c r="DL89" s="26" t="n">
        <f aca="false">IF(OR(BA89=0,CQ89="",CQ89=0),0,BA89*MIN(MaxScal,TgtVol/CQ89))</f>
        <v>0</v>
      </c>
      <c r="DM89" s="26" t="n">
        <f aca="false">IF(OR(BB89=0,CR89="",CR89=0),0,BB89*MIN(MaxScal,TgtVol/CR89))</f>
        <v>0</v>
      </c>
      <c r="DN89" s="26" t="n">
        <f aca="false">IF(OR(BC89=0,CS89="",CS89=0),0,BC89*MIN(MaxScal,TgtVol/CS89))</f>
        <v>0</v>
      </c>
      <c r="DO89" s="26" t="n">
        <f aca="false">IF(OR(BD89=0,CT89="",CT89=0),0,BD89*MIN(MaxScal,TgtVol/CT89))</f>
        <v>0</v>
      </c>
      <c r="DP89" s="26" t="n">
        <f aca="false">IF(OR(BE89=0,CU89="",CU89=0),0,BE89*MIN(MaxScal,TgtVol/CU89))</f>
        <v>0</v>
      </c>
      <c r="DQ89" s="26" t="n">
        <f aca="false">IF(OR(BF89=0,CV89="",CV89=0),0,BF89*MIN(MaxScal,TgtVol/CV89))</f>
        <v>0</v>
      </c>
      <c r="DR89" s="26" t="n">
        <f aca="false">IF(OR(BG89=0,CW89="",CW89=0),0,BG89*MIN(MaxScal,TgtVol/CW89))</f>
        <v>0</v>
      </c>
      <c r="DS89" s="26" t="n">
        <f aca="false">IF(OR(BH89=0,CX89="",CX89=0),0,BH89*MIN(MaxScal,TgtVol/CX89))</f>
        <v>0</v>
      </c>
      <c r="DT89" s="26" t="n">
        <f aca="false">IF(OR(BI89=0,CY89="",CY89=0),0,BI89*MIN(MaxScal,TgtVol/CY89))</f>
        <v>0</v>
      </c>
      <c r="DU89" s="26" t="n">
        <f aca="false">IF(OR(BJ89=0,CZ89="",CZ89=0),0,BJ89*MIN(MaxScal,TgtVol/CZ89))</f>
        <v>0</v>
      </c>
      <c r="DV89" s="26" t="n">
        <f aca="false">IF(OR(BK89=0,DA89="",DA89=0),0,BK89*MIN(MaxScal,TgtVol/DA89))</f>
        <v>0</v>
      </c>
      <c r="DW89" s="26" t="n">
        <f aca="false">IF(OR(BL89=0,DB89="",DB89=0),0,BL89*MIN(MaxScal,TgtVol/DB89))</f>
        <v>0</v>
      </c>
      <c r="DX89" s="28" t="n">
        <f aca="false">IFERROR(DC88*BM89,"")</f>
        <v>0</v>
      </c>
      <c r="DY89" s="28" t="n">
        <f aca="false">IFERROR(DD88*BN89,"")</f>
        <v>-0</v>
      </c>
      <c r="DZ89" s="28" t="n">
        <f aca="false">IFERROR(DE88*BO89,"")</f>
        <v>-0</v>
      </c>
      <c r="EA89" s="28" t="n">
        <f aca="false">IFERROR(DF88*BP89,"")</f>
        <v>-0</v>
      </c>
      <c r="EB89" s="28" t="n">
        <f aca="false">IFERROR(DG88*BQ89,"")</f>
        <v>0</v>
      </c>
      <c r="EC89" s="28" t="n">
        <f aca="false">IFERROR(DH88*BR89,"")</f>
        <v>0</v>
      </c>
      <c r="ED89" s="28" t="n">
        <f aca="false">IFERROR(DI88*BS89,"")</f>
        <v>0</v>
      </c>
      <c r="EE89" s="28" t="n">
        <f aca="false">IFERROR(DJ88*BT89,"")</f>
        <v>-0</v>
      </c>
      <c r="EF89" s="28" t="n">
        <f aca="false">IFERROR(DK88*BU89,"")</f>
        <v>0</v>
      </c>
      <c r="EG89" s="28" t="n">
        <f aca="false">IFERROR(DL88*BV89,"")</f>
        <v>0</v>
      </c>
      <c r="EH89" s="28" t="n">
        <f aca="false">IFERROR(DM88*BW89,"")</f>
        <v>-0</v>
      </c>
      <c r="EI89" s="28" t="n">
        <f aca="false">IFERROR(DN88*BX89,"")</f>
        <v>-0</v>
      </c>
      <c r="EJ89" s="28" t="n">
        <f aca="false">IFERROR(DO88*BY89,"")</f>
        <v>-0</v>
      </c>
      <c r="EK89" s="28" t="n">
        <f aca="false">IFERROR(DP88*BZ89,"")</f>
        <v>-0</v>
      </c>
      <c r="EL89" s="28" t="n">
        <f aca="false">IFERROR(DQ88*CA89,"")</f>
        <v>0</v>
      </c>
      <c r="EM89" s="28" t="n">
        <f aca="false">IFERROR(DR88*CB89,"")</f>
        <v>-0</v>
      </c>
      <c r="EN89" s="28" t="n">
        <f aca="false">IFERROR(DS88*CC89,"")</f>
        <v>-0</v>
      </c>
      <c r="EO89" s="28" t="n">
        <f aca="false">IFERROR(DT88*CD89,"")</f>
        <v>-0</v>
      </c>
      <c r="EP89" s="28" t="n">
        <f aca="false">IFERROR(DU88*CE89,"")</f>
        <v>0</v>
      </c>
      <c r="EQ89" s="28" t="n">
        <f aca="false">IFERROR(DV88*CF89,"")</f>
        <v>0</v>
      </c>
      <c r="ER89" s="28" t="n">
        <f aca="false">IFERROR(DW88*CG89,"")</f>
        <v>0</v>
      </c>
      <c r="ES89" s="28" t="n">
        <f aca="false">IF(ROW()=4,"",SUM(DX89:ER89))</f>
        <v>0</v>
      </c>
      <c r="ET89" s="29" t="n">
        <f aca="false">COUNTIF(AR89:BL89,"&gt;0")</f>
        <v>0</v>
      </c>
    </row>
    <row r="90" customFormat="false" ht="15" hidden="false" customHeight="false" outlineLevel="0" collapsed="false">
      <c r="A90" s="19" t="n">
        <v>40633</v>
      </c>
      <c r="B90" s="23" t="n">
        <f aca="false">ABS(EMFX_Data!X90-EMFX_Data!Y90)</f>
        <v>0.184619478263145</v>
      </c>
      <c r="C90" s="23" t="n">
        <f aca="false">ABS(EMFX_Data!X90-EMFX_Data!Z90)</f>
        <v>0.0197524801273508</v>
      </c>
      <c r="D90" s="23" t="n">
        <f aca="false">ABS(EMFX_Data!X90-EMFX_Data!AA90)</f>
        <v>0.210152993528649</v>
      </c>
      <c r="E90" s="23" t="n">
        <f aca="false">ABS(EMFX_Data!X90-EMFX_Data!AB90)</f>
        <v>0.0618593956467661</v>
      </c>
      <c r="F90" s="23" t="n">
        <f aca="false">ABS(EMFX_Data!X90-EMFX_Data!AC90)</f>
        <v>0.0793338799567049</v>
      </c>
      <c r="G90" s="23" t="n">
        <f aca="false">ABS(EMFX_Data!X90-EMFX_Data!AD90)</f>
        <v>0.164057040759346</v>
      </c>
      <c r="H90" s="23" t="n">
        <f aca="false">ABS(EMFX_Data!Y90-EMFX_Data!Z90)</f>
        <v>0.204371958390496</v>
      </c>
      <c r="I90" s="23" t="n">
        <f aca="false">ABS(EMFX_Data!Y90-EMFX_Data!AA90)</f>
        <v>0.0255335152655034</v>
      </c>
      <c r="J90" s="23" t="n">
        <f aca="false">ABS(EMFX_Data!Y90-EMFX_Data!AB90)</f>
        <v>0.122760082616379</v>
      </c>
      <c r="K90" s="23" t="n">
        <f aca="false">ABS(EMFX_Data!Y90-EMFX_Data!AC90)</f>
        <v>0.10528559830644</v>
      </c>
      <c r="L90" s="23" t="n">
        <f aca="false">ABS(EMFX_Data!Y90-EMFX_Data!AD90)</f>
        <v>0.0205624375037994</v>
      </c>
      <c r="M90" s="23" t="n">
        <f aca="false">ABS(EMFX_Data!Z90-EMFX_Data!AA90)</f>
        <v>0.229905473655999</v>
      </c>
      <c r="N90" s="23" t="n">
        <f aca="false">ABS(EMFX_Data!Z90-EMFX_Data!AB90)</f>
        <v>0.0816118757741169</v>
      </c>
      <c r="O90" s="23" t="n">
        <f aca="false">ABS(EMFX_Data!Z90-EMFX_Data!AC90)</f>
        <v>0.0990863600840557</v>
      </c>
      <c r="P90" s="23" t="n">
        <f aca="false">ABS(EMFX_Data!Z90-EMFX_Data!AD90)</f>
        <v>0.183809520886697</v>
      </c>
      <c r="Q90" s="23" t="n">
        <f aca="false">ABS(EMFX_Data!AA90-EMFX_Data!AB90)</f>
        <v>0.148293597881882</v>
      </c>
      <c r="R90" s="23" t="n">
        <f aca="false">ABS(EMFX_Data!AA90-EMFX_Data!AC90)</f>
        <v>0.130819113571944</v>
      </c>
      <c r="S90" s="23" t="n">
        <f aca="false">ABS(EMFX_Data!AA90-EMFX_Data!AD90)</f>
        <v>0.0460959527693028</v>
      </c>
      <c r="T90" s="23" t="n">
        <f aca="false">ABS(EMFX_Data!AB90-EMFX_Data!AC90)</f>
        <v>0.0174744843099388</v>
      </c>
      <c r="U90" s="23" t="n">
        <f aca="false">ABS(EMFX_Data!AB90-EMFX_Data!AD90)</f>
        <v>0.10219764511258</v>
      </c>
      <c r="V90" s="23" t="n">
        <f aca="false">ABS(EMFX_Data!AC90-EMFX_Data!AD90)</f>
        <v>0.0847231608026409</v>
      </c>
      <c r="W90" s="26" t="n">
        <f aca="false">IF(ROW()&lt;4+MinObs-1,"",IFERROR((B90-AVERAGE(B$4:B90))/STDEV(B$4:B90),""))</f>
        <v>0.755677717072848</v>
      </c>
      <c r="X90" s="26" t="n">
        <f aca="false">IF(ROW()&lt;4+MinObs-1,"",IFERROR((C90-AVERAGE(C$4:C90))/STDEV(C$4:C90),""))</f>
        <v>-0.914046278465997</v>
      </c>
      <c r="Y90" s="26" t="n">
        <f aca="false">IF(ROW()&lt;4+MinObs-1,"",IFERROR((D90-AVERAGE(D$4:D90))/STDEV(D$4:D90),""))</f>
        <v>0.909345550452199</v>
      </c>
      <c r="Z90" s="26" t="n">
        <f aca="false">IF(ROW()&lt;4+MinObs-1,"",IFERROR((E90-AVERAGE(E$4:E90))/STDEV(E$4:E90),""))</f>
        <v>-0.288775996801217</v>
      </c>
      <c r="AA90" s="26" t="n">
        <f aca="false">IF(ROW()&lt;4+MinObs-1,"",IFERROR((F90-AVERAGE(F$4:F90))/STDEV(F$4:F90),""))</f>
        <v>1.13438664421745</v>
      </c>
      <c r="AB90" s="26" t="n">
        <f aca="false">IF(ROW()&lt;4+MinObs-1,"",IFERROR((G90-AVERAGE(G$4:G90))/STDEV(G$4:G90),""))</f>
        <v>0.0629377839251986</v>
      </c>
      <c r="AC90" s="26" t="n">
        <f aca="false">IF(ROW()&lt;4+MinObs-1,"",IFERROR((H90-AVERAGE(H$4:H90))/STDEV(H$4:H90),""))</f>
        <v>0.351456537233671</v>
      </c>
      <c r="AD90" s="26" t="n">
        <f aca="false">IF(ROW()&lt;4+MinObs-1,"",IFERROR((I90-AVERAGE(I$4:I90))/STDEV(I$4:I90),""))</f>
        <v>-1.04745485274141</v>
      </c>
      <c r="AE90" s="26" t="n">
        <f aca="false">IF(ROW()&lt;4+MinObs-1,"",IFERROR((J90-AVERAGE(J$4:J90))/STDEV(J$4:J90),""))</f>
        <v>0.263968019703843</v>
      </c>
      <c r="AF90" s="26" t="n">
        <f aca="false">IF(ROW()&lt;4+MinObs-1,"",IFERROR((K90-AVERAGE(K$4:K90))/STDEV(K$4:K90),""))</f>
        <v>-0.224464988723195</v>
      </c>
      <c r="AG90" s="26" t="n">
        <f aca="false">IF(ROW()&lt;4+MinObs-1,"",IFERROR((L90-AVERAGE(L$4:L90))/STDEV(L$4:L90),""))</f>
        <v>-0.26383341497811</v>
      </c>
      <c r="AH90" s="26" t="n">
        <f aca="false">IF(ROW()&lt;4+MinObs-1,"",IFERROR((M90-AVERAGE(M$4:M90))/STDEV(M$4:M90),""))</f>
        <v>0.599935923422111</v>
      </c>
      <c r="AI90" s="26" t="n">
        <f aca="false">IF(ROW()&lt;4+MinObs-1,"",IFERROR((N90-AVERAGE(N$4:N90))/STDEV(N$4:N90),""))</f>
        <v>-0.376565751738069</v>
      </c>
      <c r="AJ90" s="26" t="n">
        <f aca="false">IF(ROW()&lt;4+MinObs-1,"",IFERROR((O90-AVERAGE(O$4:O90))/STDEV(O$4:O90),""))</f>
        <v>0.333738050070978</v>
      </c>
      <c r="AK90" s="26" t="n">
        <f aca="false">IF(ROW()&lt;4+MinObs-1,"",IFERROR((P90-AVERAGE(P$4:P90))/STDEV(P$4:P90),""))</f>
        <v>-0.0108239940932925</v>
      </c>
      <c r="AL90" s="26" t="n">
        <f aca="false">IF(ROW()&lt;4+MinObs-1,"",IFERROR((Q90-AVERAGE(Q$4:Q90))/STDEV(Q$4:Q90),""))</f>
        <v>1.17262093338558</v>
      </c>
      <c r="AM90" s="26" t="n">
        <f aca="false">IF(ROW()&lt;4+MinObs-1,"",IFERROR((R90-AVERAGE(R$4:R90))/STDEV(R$4:R90),""))</f>
        <v>-0.210941619452756</v>
      </c>
      <c r="AN90" s="26" t="n">
        <f aca="false">IF(ROW()&lt;4+MinObs-1,"",IFERROR((S90-AVERAGE(S$4:S90))/STDEV(S$4:S90),""))</f>
        <v>-0.217791077840788</v>
      </c>
      <c r="AO90" s="26" t="n">
        <f aca="false">IF(ROW()&lt;4+MinObs-1,"",IFERROR((T90-AVERAGE(T$4:T90))/STDEV(T$4:T90),""))</f>
        <v>-0.954350484925735</v>
      </c>
      <c r="AP90" s="26" t="n">
        <f aca="false">IF(ROW()&lt;4+MinObs-1,"",IFERROR((U90-AVERAGE(U$4:U90))/STDEV(U$4:U90),""))</f>
        <v>-0.044284579673654</v>
      </c>
      <c r="AQ90" s="26" t="n">
        <f aca="false">IF(ROW()&lt;4+MinObs-1,"",IFERROR((V90-AVERAGE(V$4:V90))/STDEV(V$4:V90),""))</f>
        <v>-0.150747866889488</v>
      </c>
      <c r="AR90" s="26" t="n">
        <f aca="false">IF(W90="",0,IF(W90&gt;=z4,w4,IF(W90&gt;=z3,w3,IF(W90&gt;=zEntry,w2,IF(AND(W90&gt;=ExitZ,AR89&gt;0),w2,0)))))</f>
        <v>0</v>
      </c>
      <c r="AS90" s="26" t="n">
        <f aca="false">IF(X90="",0,IF(X90&gt;=z4,w4,IF(X90&gt;=z3,w3,IF(X90&gt;=zEntry,w2,IF(AND(X90&gt;=ExitZ,AS89&gt;0),w2,0)))))</f>
        <v>0</v>
      </c>
      <c r="AT90" s="26" t="n">
        <f aca="false">IF(Y90="",0,IF(Y90&gt;=z4,w4,IF(Y90&gt;=z3,w3,IF(Y90&gt;=zEntry,w2,IF(AND(Y90&gt;=ExitZ,AT89&gt;0),w2,0)))))</f>
        <v>0</v>
      </c>
      <c r="AU90" s="26" t="n">
        <f aca="false">IF(Z90="",0,IF(Z90&gt;=z4,w4,IF(Z90&gt;=z3,w3,IF(Z90&gt;=zEntry,w2,IF(AND(Z90&gt;=ExitZ,AU89&gt;0),w2,0)))))</f>
        <v>0</v>
      </c>
      <c r="AV90" s="26" t="n">
        <f aca="false">IF(AA90="",0,IF(AA90&gt;=z4,w4,IF(AA90&gt;=z3,w3,IF(AA90&gt;=zEntry,w2,IF(AND(AA90&gt;=ExitZ,AV89&gt;0),w2,0)))))</f>
        <v>0</v>
      </c>
      <c r="AW90" s="26" t="n">
        <f aca="false">IF(AB90="",0,IF(AB90&gt;=z4,w4,IF(AB90&gt;=z3,w3,IF(AB90&gt;=zEntry,w2,IF(AND(AB90&gt;=ExitZ,AW89&gt;0),w2,0)))))</f>
        <v>0</v>
      </c>
      <c r="AX90" s="26" t="n">
        <f aca="false">IF(AC90="",0,IF(AC90&gt;=z4,w4,IF(AC90&gt;=z3,w3,IF(AC90&gt;=zEntry,w2,IF(AND(AC90&gt;=ExitZ,AX89&gt;0),w2,0)))))</f>
        <v>0</v>
      </c>
      <c r="AY90" s="26" t="n">
        <f aca="false">IF(AD90="",0,IF(AD90&gt;=z4,w4,IF(AD90&gt;=z3,w3,IF(AD90&gt;=zEntry,w2,IF(AND(AD90&gt;=ExitZ,AY89&gt;0),w2,0)))))</f>
        <v>0</v>
      </c>
      <c r="AZ90" s="26" t="n">
        <f aca="false">IF(AE90="",0,IF(AE90&gt;=z4,w4,IF(AE90&gt;=z3,w3,IF(AE90&gt;=zEntry,w2,IF(AND(AE90&gt;=ExitZ,AZ89&gt;0),w2,0)))))</f>
        <v>0</v>
      </c>
      <c r="BA90" s="26" t="n">
        <f aca="false">IF(AF90="",0,IF(AF90&gt;=z4,w4,IF(AF90&gt;=z3,w3,IF(AF90&gt;=zEntry,w2,IF(AND(AF90&gt;=ExitZ,BA89&gt;0),w2,0)))))</f>
        <v>0</v>
      </c>
      <c r="BB90" s="26" t="n">
        <f aca="false">IF(AG90="",0,IF(AG90&gt;=z4,w4,IF(AG90&gt;=z3,w3,IF(AG90&gt;=zEntry,w2,IF(AND(AG90&gt;=ExitZ,BB89&gt;0),w2,0)))))</f>
        <v>0</v>
      </c>
      <c r="BC90" s="26" t="n">
        <f aca="false">IF(AH90="",0,IF(AH90&gt;=z4,w4,IF(AH90&gt;=z3,w3,IF(AH90&gt;=zEntry,w2,IF(AND(AH90&gt;=ExitZ,BC89&gt;0),w2,0)))))</f>
        <v>0</v>
      </c>
      <c r="BD90" s="26" t="n">
        <f aca="false">IF(AI90="",0,IF(AI90&gt;=z4,w4,IF(AI90&gt;=z3,w3,IF(AI90&gt;=zEntry,w2,IF(AND(AI90&gt;=ExitZ,BD89&gt;0),w2,0)))))</f>
        <v>0</v>
      </c>
      <c r="BE90" s="26" t="n">
        <f aca="false">IF(AJ90="",0,IF(AJ90&gt;=z4,w4,IF(AJ90&gt;=z3,w3,IF(AJ90&gt;=zEntry,w2,IF(AND(AJ90&gt;=ExitZ,BE89&gt;0),w2,0)))))</f>
        <v>0</v>
      </c>
      <c r="BF90" s="26" t="n">
        <f aca="false">IF(AK90="",0,IF(AK90&gt;=z4,w4,IF(AK90&gt;=z3,w3,IF(AK90&gt;=zEntry,w2,IF(AND(AK90&gt;=ExitZ,BF89&gt;0),w2,0)))))</f>
        <v>0</v>
      </c>
      <c r="BG90" s="26" t="n">
        <f aca="false">IF(AL90="",0,IF(AL90&gt;=z4,w4,IF(AL90&gt;=z3,w3,IF(AL90&gt;=zEntry,w2,IF(AND(AL90&gt;=ExitZ,BG89&gt;0),w2,0)))))</f>
        <v>0</v>
      </c>
      <c r="BH90" s="26" t="n">
        <f aca="false">IF(AM90="",0,IF(AM90&gt;=z4,w4,IF(AM90&gt;=z3,w3,IF(AM90&gt;=zEntry,w2,IF(AND(AM90&gt;=ExitZ,BH89&gt;0),w2,0)))))</f>
        <v>0</v>
      </c>
      <c r="BI90" s="26" t="n">
        <f aca="false">IF(AN90="",0,IF(AN90&gt;=z4,w4,IF(AN90&gt;=z3,w3,IF(AN90&gt;=zEntry,w2,IF(AND(AN90&gt;=ExitZ,BI89&gt;0),w2,0)))))</f>
        <v>0</v>
      </c>
      <c r="BJ90" s="26" t="n">
        <f aca="false">IF(AO90="",0,IF(AO90&gt;=z4,w4,IF(AO90&gt;=z3,w3,IF(AO90&gt;=zEntry,w2,IF(AND(AO90&gt;=ExitZ,BJ89&gt;0),w2,0)))))</f>
        <v>0</v>
      </c>
      <c r="BK90" s="26" t="n">
        <f aca="false">IF(AP90="",0,IF(AP90&gt;=z4,w4,IF(AP90&gt;=z3,w3,IF(AP90&gt;=zEntry,w2,IF(AND(AP90&gt;=ExitZ,BK89&gt;0),w2,0)))))</f>
        <v>0</v>
      </c>
      <c r="BL90" s="26" t="n">
        <f aca="false">IF(AQ90="",0,IF(AQ90&gt;=z4,w4,IF(AQ90&gt;=z3,w3,IF(AQ90&gt;=zEntry,w2,IF(AND(AQ90&gt;=ExitZ,BL89&gt;0),w2,0)))))</f>
        <v>0</v>
      </c>
      <c r="BM90" s="23" t="n">
        <f aca="false">IF(EMFX_Data!X89&gt;=EMFX_Data!Y89,EMFX_Data!AE90-EMFX_Data!AF90,EMFX_Data!AF90-EMFX_Data!AE90)</f>
        <v>-0.0735169370784563</v>
      </c>
      <c r="BN90" s="23" t="n">
        <f aca="false">IF(EMFX_Data!X89&gt;=EMFX_Data!Z89,EMFX_Data!AE90-EMFX_Data!AG90,EMFX_Data!AG90-EMFX_Data!AE90)</f>
        <v>0.0706348332628337</v>
      </c>
      <c r="BO90" s="23" t="n">
        <f aca="false">IF(EMFX_Data!X89&gt;=EMFX_Data!AA89,EMFX_Data!AE90-EMFX_Data!AH90,EMFX_Data!AH90-EMFX_Data!AE90)</f>
        <v>-0.0202481512592316</v>
      </c>
      <c r="BP90" s="23" t="n">
        <f aca="false">IF(EMFX_Data!X89&gt;=EMFX_Data!AB89,EMFX_Data!AE90-EMFX_Data!AI90,EMFX_Data!AI90-EMFX_Data!AE90)</f>
        <v>-0.0394633450485666</v>
      </c>
      <c r="BQ90" s="23" t="n">
        <f aca="false">IF(EMFX_Data!X89&gt;=EMFX_Data!AC89,EMFX_Data!AE90-EMFX_Data!AJ90,EMFX_Data!AJ90-EMFX_Data!AE90)</f>
        <v>-0.0688803545771828</v>
      </c>
      <c r="BR90" s="23" t="n">
        <f aca="false">IF(EMFX_Data!X89&gt;=EMFX_Data!AD89,EMFX_Data!AE90-EMFX_Data!AK90,EMFX_Data!AK90-EMFX_Data!AE90)</f>
        <v>-0.125254147158099</v>
      </c>
      <c r="BS90" s="23" t="n">
        <f aca="false">IF(EMFX_Data!Y89&gt;=EMFX_Data!Z89,EMFX_Data!AF90-EMFX_Data!AG90,EMFX_Data!AG90-EMFX_Data!AF90)</f>
        <v>-0.0028821038156226</v>
      </c>
      <c r="BT90" s="23" t="n">
        <f aca="false">IF(EMFX_Data!Y89&gt;=EMFX_Data!AA89,EMFX_Data!AF90-EMFX_Data!AH90,EMFX_Data!AH90-EMFX_Data!AF90)</f>
        <v>0.0532687858192248</v>
      </c>
      <c r="BU90" s="23" t="n">
        <f aca="false">IF(EMFX_Data!Y89&gt;=EMFX_Data!AB89,EMFX_Data!AF90-EMFX_Data!AI90,EMFX_Data!AI90-EMFX_Data!AF90)</f>
        <v>-0.0340535920298897</v>
      </c>
      <c r="BV90" s="23" t="n">
        <f aca="false">IF(EMFX_Data!Y89&gt;=EMFX_Data!AC89,EMFX_Data!AF90-EMFX_Data!AJ90,EMFX_Data!AJ90-EMFX_Data!AF90)</f>
        <v>-0.00463658250127352</v>
      </c>
      <c r="BW90" s="23" t="n">
        <f aca="false">IF(EMFX_Data!Y89&gt;=EMFX_Data!AD89,EMFX_Data!AF90-EMFX_Data!AK90,EMFX_Data!AK90-EMFX_Data!AF90)</f>
        <v>0.0517372100796424</v>
      </c>
      <c r="BX90" s="23" t="n">
        <f aca="false">IF(EMFX_Data!Z89&gt;=EMFX_Data!AA89,EMFX_Data!AG90-EMFX_Data!AH90,EMFX_Data!AH90-EMFX_Data!AG90)</f>
        <v>0.0503866820036022</v>
      </c>
      <c r="BY90" s="23" t="n">
        <f aca="false">IF(EMFX_Data!Z89&gt;=EMFX_Data!AB89,EMFX_Data!AG90-EMFX_Data!AI90,EMFX_Data!AI90-EMFX_Data!AG90)</f>
        <v>0.0311714882142671</v>
      </c>
      <c r="BZ90" s="23" t="n">
        <f aca="false">IF(EMFX_Data!Z89&gt;=EMFX_Data!AC89,EMFX_Data!AG90-EMFX_Data!AJ90,EMFX_Data!AJ90-EMFX_Data!AG90)</f>
        <v>0.00175447868565092</v>
      </c>
      <c r="CA90" s="23" t="n">
        <f aca="false">IF(EMFX_Data!Z89&gt;=EMFX_Data!AD89,EMFX_Data!AG90-EMFX_Data!AK90,EMFX_Data!AK90-EMFX_Data!AG90)</f>
        <v>-0.054619313895265</v>
      </c>
      <c r="CB90" s="23" t="n">
        <f aca="false">IF(EMFX_Data!AA89&gt;=EMFX_Data!AB89,EMFX_Data!AH90-EMFX_Data!AI90,EMFX_Data!AI90-EMFX_Data!AH90)</f>
        <v>0.019215193789335</v>
      </c>
      <c r="CC90" s="23" t="n">
        <f aca="false">IF(EMFX_Data!AA89&gt;=EMFX_Data!AC89,EMFX_Data!AH90-EMFX_Data!AJ90,EMFX_Data!AJ90-EMFX_Data!AH90)</f>
        <v>0.0486322033179512</v>
      </c>
      <c r="CD90" s="23" t="n">
        <f aca="false">IF(EMFX_Data!AA89&gt;=EMFX_Data!AD89,EMFX_Data!AH90-EMFX_Data!AK90,EMFX_Data!AK90-EMFX_Data!AH90)</f>
        <v>0.105005995898867</v>
      </c>
      <c r="CE90" s="23" t="n">
        <f aca="false">IF(EMFX_Data!AB89&gt;=EMFX_Data!AC89,EMFX_Data!AI90-EMFX_Data!AJ90,EMFX_Data!AJ90-EMFX_Data!AI90)</f>
        <v>0.0294170095286162</v>
      </c>
      <c r="CF90" s="23" t="n">
        <f aca="false">IF(EMFX_Data!AB89&gt;=EMFX_Data!AD89,EMFX_Data!AI90-EMFX_Data!AK90,EMFX_Data!AK90-EMFX_Data!AI90)</f>
        <v>-0.0857908021095321</v>
      </c>
      <c r="CG90" s="23" t="n">
        <f aca="false">IF(EMFX_Data!AC89&gt;=EMFX_Data!AD89,EMFX_Data!AJ90-EMFX_Data!AK90,EMFX_Data!AK90-EMFX_Data!AJ90)</f>
        <v>-0.0563737925809159</v>
      </c>
      <c r="CH90" s="27" t="n">
        <f aca="false">IF(ROW()&lt;4+VolLB,"",STDEV(INDEX($BM:$BM,ROW()-VolLB+1):INDEX($BM:$BM,ROW()))*SQRT(12))</f>
        <v>0.167575004737172</v>
      </c>
      <c r="CI90" s="27" t="n">
        <f aca="false">IF(ROW()&lt;4+VolLB,"",STDEV(INDEX($BN:$BN,ROW()-VolLB+1):INDEX($BN:$BN,ROW()))*SQRT(12))</f>
        <v>0.1436855741486</v>
      </c>
      <c r="CJ90" s="27" t="n">
        <f aca="false">IF(ROW()&lt;4+VolLB,"",STDEV(INDEX($BO:$BO,ROW()-VolLB+1):INDEX($BO:$BO,ROW()))*SQRT(12))</f>
        <v>0.17060700432782</v>
      </c>
      <c r="CK90" s="27" t="n">
        <f aca="false">IF(ROW()&lt;4+VolLB,"",STDEV(INDEX($BP:$BP,ROW()-VolLB+1):INDEX($BP:$BP,ROW()))*SQRT(12))</f>
        <v>0.183998912537606</v>
      </c>
      <c r="CL90" s="27" t="n">
        <f aca="false">IF(ROW()&lt;4+VolLB,"",STDEV(INDEX($BQ:$BQ,ROW()-VolLB+1):INDEX($BQ:$BQ,ROW()))*SQRT(12))</f>
        <v>0.153433775673246</v>
      </c>
      <c r="CM90" s="27" t="n">
        <f aca="false">IF(ROW()&lt;4+VolLB,"",STDEV(INDEX($BR:$BR,ROW()-VolLB+1):INDEX($BR:$BR,ROW()))*SQRT(12))</f>
        <v>0.168223988226222</v>
      </c>
      <c r="CN90" s="27" t="n">
        <f aca="false">IF(ROW()&lt;4+VolLB,"",STDEV(INDEX($BS:$BS,ROW()-VolLB+1):INDEX($BS:$BS,ROW()))*SQRT(12))</f>
        <v>0.147553256480895</v>
      </c>
      <c r="CO90" s="27" t="n">
        <f aca="false">IF(ROW()&lt;4+VolLB,"",STDEV(INDEX($BT:$BT,ROW()-VolLB+1):INDEX($BT:$BT,ROW()))*SQRT(12))</f>
        <v>0.177775299223868</v>
      </c>
      <c r="CP90" s="27" t="n">
        <f aca="false">IF(ROW()&lt;4+VolLB,"",STDEV(INDEX($BU:$BU,ROW()-VolLB+1):INDEX($BU:$BU,ROW()))*SQRT(12))</f>
        <v>0.224397570263927</v>
      </c>
      <c r="CQ90" s="27" t="n">
        <f aca="false">IF(ROW()&lt;4+VolLB,"",STDEV(INDEX($BV:$BV,ROW()-VolLB+1):INDEX($BV:$BV,ROW()))*SQRT(12))</f>
        <v>0.185269390141754</v>
      </c>
      <c r="CR90" s="27" t="n">
        <f aca="false">IF(ROW()&lt;4+VolLB,"",STDEV(INDEX($BW:$BW,ROW()-VolLB+1):INDEX($BW:$BW,ROW()))*SQRT(12))</f>
        <v>0.169873520961645</v>
      </c>
      <c r="CS90" s="27" t="n">
        <f aca="false">IF(ROW()&lt;4+VolLB,"",STDEV(INDEX($BX:$BX,ROW()-VolLB+1):INDEX($BX:$BX,ROW()))*SQRT(12))</f>
        <v>0.177050817996603</v>
      </c>
      <c r="CT90" s="27" t="n">
        <f aca="false">IF(ROW()&lt;4+VolLB,"",STDEV(INDEX($BY:$BY,ROW()-VolLB+1):INDEX($BY:$BY,ROW()))*SQRT(12))</f>
        <v>0.16775419361326</v>
      </c>
      <c r="CU90" s="27" t="n">
        <f aca="false">IF(ROW()&lt;4+VolLB,"",STDEV(INDEX($BZ:$BZ,ROW()-VolLB+1):INDEX($BZ:$BZ,ROW()))*SQRT(12))</f>
        <v>0.167274785416098</v>
      </c>
      <c r="CV90" s="27" t="n">
        <f aca="false">IF(ROW()&lt;4+VolLB,"",STDEV(INDEX($CA:$CA,ROW()-VolLB+1):INDEX($CA:$CA,ROW()))*SQRT(12))</f>
        <v>0.137576595819228</v>
      </c>
      <c r="CW90" s="27" t="n">
        <f aca="false">IF(ROW()&lt;4+VolLB,"",STDEV(INDEX($CB:$CB,ROW()-VolLB+1):INDEX($CB:$CB,ROW()))*SQRT(12))</f>
        <v>0.193475219170332</v>
      </c>
      <c r="CX90" s="27" t="n">
        <f aca="false">IF(ROW()&lt;4+VolLB,"",STDEV(INDEX($CC:$CC,ROW()-VolLB+1):INDEX($CC:$CC,ROW()))*SQRT(12))</f>
        <v>0.200411399113352</v>
      </c>
      <c r="CY90" s="27" t="n">
        <f aca="false">IF(ROW()&lt;4+VolLB,"",STDEV(INDEX($CD:$CD,ROW()-VolLB+1):INDEX($CD:$CD,ROW()))*SQRT(12))</f>
        <v>0.19365484788957</v>
      </c>
      <c r="CZ90" s="27" t="n">
        <f aca="false">IF(ROW()&lt;4+VolLB,"",STDEV(INDEX($CE:$CE,ROW()-VolLB+1):INDEX($CE:$CE,ROW()))*SQRT(12))</f>
        <v>0.176652434150549</v>
      </c>
      <c r="DA90" s="27" t="n">
        <f aca="false">IF(ROW()&lt;4+VolLB,"",STDEV(INDEX($CF:$CF,ROW()-VolLB+1):INDEX($CF:$CF,ROW()))*SQRT(12))</f>
        <v>0.187564185049448</v>
      </c>
      <c r="DB90" s="27" t="n">
        <f aca="false">IF(ROW()&lt;4+VolLB,"",STDEV(INDEX($CG:$CG,ROW()-VolLB+1):INDEX($CG:$CG,ROW()))*SQRT(12))</f>
        <v>0.140860268455569</v>
      </c>
      <c r="DC90" s="26" t="n">
        <f aca="false">IF(OR(AR90=0,CH90="",CH90=0),0,AR90*MIN(MaxScal,TgtVol/CH90))</f>
        <v>0</v>
      </c>
      <c r="DD90" s="26" t="n">
        <f aca="false">IF(OR(AS90=0,CI90="",CI90=0),0,AS90*MIN(MaxScal,TgtVol/CI90))</f>
        <v>0</v>
      </c>
      <c r="DE90" s="26" t="n">
        <f aca="false">IF(OR(AT90=0,CJ90="",CJ90=0),0,AT90*MIN(MaxScal,TgtVol/CJ90))</f>
        <v>0</v>
      </c>
      <c r="DF90" s="26" t="n">
        <f aca="false">IF(OR(AU90=0,CK90="",CK90=0),0,AU90*MIN(MaxScal,TgtVol/CK90))</f>
        <v>0</v>
      </c>
      <c r="DG90" s="26" t="n">
        <f aca="false">IF(OR(AV90=0,CL90="",CL90=0),0,AV90*MIN(MaxScal,TgtVol/CL90))</f>
        <v>0</v>
      </c>
      <c r="DH90" s="26" t="n">
        <f aca="false">IF(OR(AW90=0,CM90="",CM90=0),0,AW90*MIN(MaxScal,TgtVol/CM90))</f>
        <v>0</v>
      </c>
      <c r="DI90" s="26" t="n">
        <f aca="false">IF(OR(AX90=0,CN90="",CN90=0),0,AX90*MIN(MaxScal,TgtVol/CN90))</f>
        <v>0</v>
      </c>
      <c r="DJ90" s="26" t="n">
        <f aca="false">IF(OR(AY90=0,CO90="",CO90=0),0,AY90*MIN(MaxScal,TgtVol/CO90))</f>
        <v>0</v>
      </c>
      <c r="DK90" s="26" t="n">
        <f aca="false">IF(OR(AZ90=0,CP90="",CP90=0),0,AZ90*MIN(MaxScal,TgtVol/CP90))</f>
        <v>0</v>
      </c>
      <c r="DL90" s="26" t="n">
        <f aca="false">IF(OR(BA90=0,CQ90="",CQ90=0),0,BA90*MIN(MaxScal,TgtVol/CQ90))</f>
        <v>0</v>
      </c>
      <c r="DM90" s="26" t="n">
        <f aca="false">IF(OR(BB90=0,CR90="",CR90=0),0,BB90*MIN(MaxScal,TgtVol/CR90))</f>
        <v>0</v>
      </c>
      <c r="DN90" s="26" t="n">
        <f aca="false">IF(OR(BC90=0,CS90="",CS90=0),0,BC90*MIN(MaxScal,TgtVol/CS90))</f>
        <v>0</v>
      </c>
      <c r="DO90" s="26" t="n">
        <f aca="false">IF(OR(BD90=0,CT90="",CT90=0),0,BD90*MIN(MaxScal,TgtVol/CT90))</f>
        <v>0</v>
      </c>
      <c r="DP90" s="26" t="n">
        <f aca="false">IF(OR(BE90=0,CU90="",CU90=0),0,BE90*MIN(MaxScal,TgtVol/CU90))</f>
        <v>0</v>
      </c>
      <c r="DQ90" s="26" t="n">
        <f aca="false">IF(OR(BF90=0,CV90="",CV90=0),0,BF90*MIN(MaxScal,TgtVol/CV90))</f>
        <v>0</v>
      </c>
      <c r="DR90" s="26" t="n">
        <f aca="false">IF(OR(BG90=0,CW90="",CW90=0),0,BG90*MIN(MaxScal,TgtVol/CW90))</f>
        <v>0</v>
      </c>
      <c r="DS90" s="26" t="n">
        <f aca="false">IF(OR(BH90=0,CX90="",CX90=0),0,BH90*MIN(MaxScal,TgtVol/CX90))</f>
        <v>0</v>
      </c>
      <c r="DT90" s="26" t="n">
        <f aca="false">IF(OR(BI90=0,CY90="",CY90=0),0,BI90*MIN(MaxScal,TgtVol/CY90))</f>
        <v>0</v>
      </c>
      <c r="DU90" s="26" t="n">
        <f aca="false">IF(OR(BJ90=0,CZ90="",CZ90=0),0,BJ90*MIN(MaxScal,TgtVol/CZ90))</f>
        <v>0</v>
      </c>
      <c r="DV90" s="26" t="n">
        <f aca="false">IF(OR(BK90=0,DA90="",DA90=0),0,BK90*MIN(MaxScal,TgtVol/DA90))</f>
        <v>0</v>
      </c>
      <c r="DW90" s="26" t="n">
        <f aca="false">IF(OR(BL90=0,DB90="",DB90=0),0,BL90*MIN(MaxScal,TgtVol/DB90))</f>
        <v>0</v>
      </c>
      <c r="DX90" s="28" t="n">
        <f aca="false">IFERROR(DC89*BM90,"")</f>
        <v>-0</v>
      </c>
      <c r="DY90" s="28" t="n">
        <f aca="false">IFERROR(DD89*BN90,"")</f>
        <v>0</v>
      </c>
      <c r="DZ90" s="28" t="n">
        <f aca="false">IFERROR(DE89*BO90,"")</f>
        <v>-0</v>
      </c>
      <c r="EA90" s="28" t="n">
        <f aca="false">IFERROR(DF89*BP90,"")</f>
        <v>-0</v>
      </c>
      <c r="EB90" s="28" t="n">
        <f aca="false">IFERROR(DG89*BQ90,"")</f>
        <v>-0</v>
      </c>
      <c r="EC90" s="28" t="n">
        <f aca="false">IFERROR(DH89*BR90,"")</f>
        <v>-0</v>
      </c>
      <c r="ED90" s="28" t="n">
        <f aca="false">IFERROR(DI89*BS90,"")</f>
        <v>-0</v>
      </c>
      <c r="EE90" s="28" t="n">
        <f aca="false">IFERROR(DJ89*BT90,"")</f>
        <v>0</v>
      </c>
      <c r="EF90" s="28" t="n">
        <f aca="false">IFERROR(DK89*BU90,"")</f>
        <v>-0</v>
      </c>
      <c r="EG90" s="28" t="n">
        <f aca="false">IFERROR(DL89*BV90,"")</f>
        <v>-0</v>
      </c>
      <c r="EH90" s="28" t="n">
        <f aca="false">IFERROR(DM89*BW90,"")</f>
        <v>0</v>
      </c>
      <c r="EI90" s="28" t="n">
        <f aca="false">IFERROR(DN89*BX90,"")</f>
        <v>0</v>
      </c>
      <c r="EJ90" s="28" t="n">
        <f aca="false">IFERROR(DO89*BY90,"")</f>
        <v>0</v>
      </c>
      <c r="EK90" s="28" t="n">
        <f aca="false">IFERROR(DP89*BZ90,"")</f>
        <v>0</v>
      </c>
      <c r="EL90" s="28" t="n">
        <f aca="false">IFERROR(DQ89*CA90,"")</f>
        <v>-0</v>
      </c>
      <c r="EM90" s="28" t="n">
        <f aca="false">IFERROR(DR89*CB90,"")</f>
        <v>0</v>
      </c>
      <c r="EN90" s="28" t="n">
        <f aca="false">IFERROR(DS89*CC90,"")</f>
        <v>0</v>
      </c>
      <c r="EO90" s="28" t="n">
        <f aca="false">IFERROR(DT89*CD90,"")</f>
        <v>0</v>
      </c>
      <c r="EP90" s="28" t="n">
        <f aca="false">IFERROR(DU89*CE90,"")</f>
        <v>0</v>
      </c>
      <c r="EQ90" s="28" t="n">
        <f aca="false">IFERROR(DV89*CF90,"")</f>
        <v>-0</v>
      </c>
      <c r="ER90" s="28" t="n">
        <f aca="false">IFERROR(DW89*CG90,"")</f>
        <v>-0</v>
      </c>
      <c r="ES90" s="28" t="n">
        <f aca="false">IF(ROW()=4,"",SUM(DX90:ER90))</f>
        <v>0</v>
      </c>
      <c r="ET90" s="29" t="n">
        <f aca="false">COUNTIF(AR90:BL90,"&gt;0")</f>
        <v>0</v>
      </c>
    </row>
    <row r="91" customFormat="false" ht="15" hidden="false" customHeight="false" outlineLevel="0" collapsed="false">
      <c r="A91" s="19" t="n">
        <v>40663</v>
      </c>
      <c r="B91" s="23" t="n">
        <f aca="false">ABS(EMFX_Data!X91-EMFX_Data!Y91)</f>
        <v>0.158694016020577</v>
      </c>
      <c r="C91" s="23" t="n">
        <f aca="false">ABS(EMFX_Data!X91-EMFX_Data!Z91)</f>
        <v>0.00292672767768032</v>
      </c>
      <c r="D91" s="23" t="n">
        <f aca="false">ABS(EMFX_Data!X91-EMFX_Data!AA91)</f>
        <v>0.225528183446508</v>
      </c>
      <c r="E91" s="23" t="n">
        <f aca="false">ABS(EMFX_Data!X91-EMFX_Data!AB91)</f>
        <v>0.000965399160789637</v>
      </c>
      <c r="F91" s="23" t="n">
        <f aca="false">ABS(EMFX_Data!X91-EMFX_Data!AC91)</f>
        <v>0.0951191426899589</v>
      </c>
      <c r="G91" s="23" t="n">
        <f aca="false">ABS(EMFX_Data!X91-EMFX_Data!AD91)</f>
        <v>0.100577834120536</v>
      </c>
      <c r="H91" s="23" t="n">
        <f aca="false">ABS(EMFX_Data!Y91-EMFX_Data!Z91)</f>
        <v>0.155767288342897</v>
      </c>
      <c r="I91" s="23" t="n">
        <f aca="false">ABS(EMFX_Data!Y91-EMFX_Data!AA91)</f>
        <v>0.066834167425931</v>
      </c>
      <c r="J91" s="23" t="n">
        <f aca="false">ABS(EMFX_Data!Y91-EMFX_Data!AB91)</f>
        <v>0.157728616859788</v>
      </c>
      <c r="K91" s="23" t="n">
        <f aca="false">ABS(EMFX_Data!Y91-EMFX_Data!AC91)</f>
        <v>0.0635748733306185</v>
      </c>
      <c r="L91" s="23" t="n">
        <f aca="false">ABS(EMFX_Data!Y91-EMFX_Data!AD91)</f>
        <v>0.0581161819000418</v>
      </c>
      <c r="M91" s="23" t="n">
        <f aca="false">ABS(EMFX_Data!Z91-EMFX_Data!AA91)</f>
        <v>0.222601455768828</v>
      </c>
      <c r="N91" s="23" t="n">
        <f aca="false">ABS(EMFX_Data!Z91-EMFX_Data!AB91)</f>
        <v>0.00196132851689068</v>
      </c>
      <c r="O91" s="23" t="n">
        <f aca="false">ABS(EMFX_Data!Z91-EMFX_Data!AC91)</f>
        <v>0.0921924150122786</v>
      </c>
      <c r="P91" s="23" t="n">
        <f aca="false">ABS(EMFX_Data!Z91-EMFX_Data!AD91)</f>
        <v>0.0976511064428554</v>
      </c>
      <c r="Q91" s="23" t="n">
        <f aca="false">ABS(EMFX_Data!AA91-EMFX_Data!AB91)</f>
        <v>0.224562784285719</v>
      </c>
      <c r="R91" s="23" t="n">
        <f aca="false">ABS(EMFX_Data!AA91-EMFX_Data!AC91)</f>
        <v>0.130409040756549</v>
      </c>
      <c r="S91" s="23" t="n">
        <f aca="false">ABS(EMFX_Data!AA91-EMFX_Data!AD91)</f>
        <v>0.124950349325973</v>
      </c>
      <c r="T91" s="23" t="n">
        <f aca="false">ABS(EMFX_Data!AB91-EMFX_Data!AC91)</f>
        <v>0.0941537435291693</v>
      </c>
      <c r="U91" s="23" t="n">
        <f aca="false">ABS(EMFX_Data!AB91-EMFX_Data!AD91)</f>
        <v>0.099612434959746</v>
      </c>
      <c r="V91" s="23" t="n">
        <f aca="false">ABS(EMFX_Data!AC91-EMFX_Data!AD91)</f>
        <v>0.00545869143057676</v>
      </c>
      <c r="W91" s="26" t="n">
        <f aca="false">IF(ROW()&lt;4+MinObs-1,"",IFERROR((B91-AVERAGE(B$4:B91))/STDEV(B$4:B91),""))</f>
        <v>0.476926679881371</v>
      </c>
      <c r="X91" s="26" t="n">
        <f aca="false">IF(ROW()&lt;4+MinObs-1,"",IFERROR((C91-AVERAGE(C$4:C91))/STDEV(C$4:C91),""))</f>
        <v>-1.2039085221238</v>
      </c>
      <c r="Y91" s="26" t="n">
        <f aca="false">IF(ROW()&lt;4+MinObs-1,"",IFERROR((D91-AVERAGE(D$4:D91))/STDEV(D$4:D91),""))</f>
        <v>1.06995958619757</v>
      </c>
      <c r="Z91" s="26" t="n">
        <f aca="false">IF(ROW()&lt;4+MinObs-1,"",IFERROR((E91-AVERAGE(E$4:E91))/STDEV(E$4:E91),""))</f>
        <v>-1.18006951746219</v>
      </c>
      <c r="AA91" s="26" t="n">
        <f aca="false">IF(ROW()&lt;4+MinObs-1,"",IFERROR((F91-AVERAGE(F$4:F91))/STDEV(F$4:F91),""))</f>
        <v>1.56705981348665</v>
      </c>
      <c r="AB91" s="26" t="n">
        <f aca="false">IF(ROW()&lt;4+MinObs-1,"",IFERROR((G91-AVERAGE(G$4:G91))/STDEV(G$4:G91),""))</f>
        <v>-0.0903486391930783</v>
      </c>
      <c r="AC91" s="26" t="n">
        <f aca="false">IF(ROW()&lt;4+MinObs-1,"",IFERROR((H91-AVERAGE(H$4:H91))/STDEV(H$4:H91),""))</f>
        <v>-0.00950321018177231</v>
      </c>
      <c r="AD91" s="26" t="n">
        <f aca="false">IF(ROW()&lt;4+MinObs-1,"",IFERROR((I91-AVERAGE(I$4:I91))/STDEV(I$4:I91),""))</f>
        <v>-0.491529867660089</v>
      </c>
      <c r="AE91" s="26" t="n">
        <f aca="false">IF(ROW()&lt;4+MinObs-1,"",IFERROR((J91-AVERAGE(J$4:J91))/STDEV(J$4:J91),""))</f>
        <v>0.705879772390614</v>
      </c>
      <c r="AF91" s="26" t="n">
        <f aca="false">IF(ROW()&lt;4+MinObs-1,"",IFERROR((K91-AVERAGE(K$4:K91))/STDEV(K$4:K91),""))</f>
        <v>-0.746247076753677</v>
      </c>
      <c r="AG91" s="26" t="n">
        <f aca="false">IF(ROW()&lt;4+MinObs-1,"",IFERROR((L91-AVERAGE(L$4:L91))/STDEV(L$4:L91),""))</f>
        <v>-0.17222766720262</v>
      </c>
      <c r="AH91" s="26" t="n">
        <f aca="false">IF(ROW()&lt;4+MinObs-1,"",IFERROR((M91-AVERAGE(M$4:M91))/STDEV(M$4:M91),""))</f>
        <v>0.533609011996264</v>
      </c>
      <c r="AI91" s="26" t="n">
        <f aca="false">IF(ROW()&lt;4+MinObs-1,"",IFERROR((N91-AVERAGE(N$4:N91))/STDEV(N$4:N91),""))</f>
        <v>-1.16521983430884</v>
      </c>
      <c r="AJ91" s="26" t="n">
        <f aca="false">IF(ROW()&lt;4+MinObs-1,"",IFERROR((O91-AVERAGE(O$4:O91))/STDEV(O$4:O91),""))</f>
        <v>0.219681226132961</v>
      </c>
      <c r="AK91" s="26" t="n">
        <f aca="false">IF(ROW()&lt;4+MinObs-1,"",IFERROR((P91-AVERAGE(P$4:P91))/STDEV(P$4:P91),""))</f>
        <v>-0.218203049604881</v>
      </c>
      <c r="AL91" s="26" t="n">
        <f aca="false">IF(ROW()&lt;4+MinObs-1,"",IFERROR((Q91-AVERAGE(Q$4:Q91))/STDEV(Q$4:Q91),""))</f>
        <v>2.35969451873818</v>
      </c>
      <c r="AM91" s="26" t="n">
        <f aca="false">IF(ROW()&lt;4+MinObs-1,"",IFERROR((R91-AVERAGE(R$4:R91))/STDEV(R$4:R91),""))</f>
        <v>-0.214113262176318</v>
      </c>
      <c r="AN91" s="26" t="n">
        <f aca="false">IF(ROW()&lt;4+MinObs-1,"",IFERROR((S91-AVERAGE(S$4:S91))/STDEV(S$4:S91),""))</f>
        <v>-0.0269526400518383</v>
      </c>
      <c r="AO91" s="26" t="n">
        <f aca="false">IF(ROW()&lt;4+MinObs-1,"",IFERROR((T91-AVERAGE(T$4:T91))/STDEV(T$4:T91),""))</f>
        <v>0.031333593026123</v>
      </c>
      <c r="AP91" s="26" t="n">
        <f aca="false">IF(ROW()&lt;4+MinObs-1,"",IFERROR((U91-AVERAGE(U$4:U91))/STDEV(U$4:U91),""))</f>
        <v>-0.0502379365956039</v>
      </c>
      <c r="AQ91" s="26" t="n">
        <f aca="false">IF(ROW()&lt;4+MinObs-1,"",IFERROR((V91-AVERAGE(V$4:V91))/STDEV(V$4:V91),""))</f>
        <v>-0.340509636702867</v>
      </c>
      <c r="AR91" s="26" t="n">
        <f aca="false">IF(W91="",0,IF(W91&gt;=z4,w4,IF(W91&gt;=z3,w3,IF(W91&gt;=zEntry,w2,IF(AND(W91&gt;=ExitZ,AR90&gt;0),w2,0)))))</f>
        <v>0</v>
      </c>
      <c r="AS91" s="26" t="n">
        <f aca="false">IF(X91="",0,IF(X91&gt;=z4,w4,IF(X91&gt;=z3,w3,IF(X91&gt;=zEntry,w2,IF(AND(X91&gt;=ExitZ,AS90&gt;0),w2,0)))))</f>
        <v>0</v>
      </c>
      <c r="AT91" s="26" t="n">
        <f aca="false">IF(Y91="",0,IF(Y91&gt;=z4,w4,IF(Y91&gt;=z3,w3,IF(Y91&gt;=zEntry,w2,IF(AND(Y91&gt;=ExitZ,AT90&gt;0),w2,0)))))</f>
        <v>0</v>
      </c>
      <c r="AU91" s="26" t="n">
        <f aca="false">IF(Z91="",0,IF(Z91&gt;=z4,w4,IF(Z91&gt;=z3,w3,IF(Z91&gt;=zEntry,w2,IF(AND(Z91&gt;=ExitZ,AU90&gt;0),w2,0)))))</f>
        <v>0</v>
      </c>
      <c r="AV91" s="26" t="n">
        <f aca="false">IF(AA91="",0,IF(AA91&gt;=z4,w4,IF(AA91&gt;=z3,w3,IF(AA91&gt;=zEntry,w2,IF(AND(AA91&gt;=ExitZ,AV90&gt;0),w2,0)))))</f>
        <v>0</v>
      </c>
      <c r="AW91" s="26" t="n">
        <f aca="false">IF(AB91="",0,IF(AB91&gt;=z4,w4,IF(AB91&gt;=z3,w3,IF(AB91&gt;=zEntry,w2,IF(AND(AB91&gt;=ExitZ,AW90&gt;0),w2,0)))))</f>
        <v>0</v>
      </c>
      <c r="AX91" s="26" t="n">
        <f aca="false">IF(AC91="",0,IF(AC91&gt;=z4,w4,IF(AC91&gt;=z3,w3,IF(AC91&gt;=zEntry,w2,IF(AND(AC91&gt;=ExitZ,AX90&gt;0),w2,0)))))</f>
        <v>0</v>
      </c>
      <c r="AY91" s="26" t="n">
        <f aca="false">IF(AD91="",0,IF(AD91&gt;=z4,w4,IF(AD91&gt;=z3,w3,IF(AD91&gt;=zEntry,w2,IF(AND(AD91&gt;=ExitZ,AY90&gt;0),w2,0)))))</f>
        <v>0</v>
      </c>
      <c r="AZ91" s="26" t="n">
        <f aca="false">IF(AE91="",0,IF(AE91&gt;=z4,w4,IF(AE91&gt;=z3,w3,IF(AE91&gt;=zEntry,w2,IF(AND(AE91&gt;=ExitZ,AZ90&gt;0),w2,0)))))</f>
        <v>0</v>
      </c>
      <c r="BA91" s="26" t="n">
        <f aca="false">IF(AF91="",0,IF(AF91&gt;=z4,w4,IF(AF91&gt;=z3,w3,IF(AF91&gt;=zEntry,w2,IF(AND(AF91&gt;=ExitZ,BA90&gt;0),w2,0)))))</f>
        <v>0</v>
      </c>
      <c r="BB91" s="26" t="n">
        <f aca="false">IF(AG91="",0,IF(AG91&gt;=z4,w4,IF(AG91&gt;=z3,w3,IF(AG91&gt;=zEntry,w2,IF(AND(AG91&gt;=ExitZ,BB90&gt;0),w2,0)))))</f>
        <v>0</v>
      </c>
      <c r="BC91" s="26" t="n">
        <f aca="false">IF(AH91="",0,IF(AH91&gt;=z4,w4,IF(AH91&gt;=z3,w3,IF(AH91&gt;=zEntry,w2,IF(AND(AH91&gt;=ExitZ,BC90&gt;0),w2,0)))))</f>
        <v>0</v>
      </c>
      <c r="BD91" s="26" t="n">
        <f aca="false">IF(AI91="",0,IF(AI91&gt;=z4,w4,IF(AI91&gt;=z3,w3,IF(AI91&gt;=zEntry,w2,IF(AND(AI91&gt;=ExitZ,BD90&gt;0),w2,0)))))</f>
        <v>0</v>
      </c>
      <c r="BE91" s="26" t="n">
        <f aca="false">IF(AJ91="",0,IF(AJ91&gt;=z4,w4,IF(AJ91&gt;=z3,w3,IF(AJ91&gt;=zEntry,w2,IF(AND(AJ91&gt;=ExitZ,BE90&gt;0),w2,0)))))</f>
        <v>0</v>
      </c>
      <c r="BF91" s="26" t="n">
        <f aca="false">IF(AK91="",0,IF(AK91&gt;=z4,w4,IF(AK91&gt;=z3,w3,IF(AK91&gt;=zEntry,w2,IF(AND(AK91&gt;=ExitZ,BF90&gt;0),w2,0)))))</f>
        <v>0</v>
      </c>
      <c r="BG91" s="26" t="n">
        <f aca="false">IF(AL91="",0,IF(AL91&gt;=z4,w4,IF(AL91&gt;=z3,w3,IF(AL91&gt;=zEntry,w2,IF(AND(AL91&gt;=ExitZ,BG90&gt;0),w2,0)))))</f>
        <v>1</v>
      </c>
      <c r="BH91" s="26" t="n">
        <f aca="false">IF(AM91="",0,IF(AM91&gt;=z4,w4,IF(AM91&gt;=z3,w3,IF(AM91&gt;=zEntry,w2,IF(AND(AM91&gt;=ExitZ,BH90&gt;0),w2,0)))))</f>
        <v>0</v>
      </c>
      <c r="BI91" s="26" t="n">
        <f aca="false">IF(AN91="",0,IF(AN91&gt;=z4,w4,IF(AN91&gt;=z3,w3,IF(AN91&gt;=zEntry,w2,IF(AND(AN91&gt;=ExitZ,BI90&gt;0),w2,0)))))</f>
        <v>0</v>
      </c>
      <c r="BJ91" s="26" t="n">
        <f aca="false">IF(AO91="",0,IF(AO91&gt;=z4,w4,IF(AO91&gt;=z3,w3,IF(AO91&gt;=zEntry,w2,IF(AND(AO91&gt;=ExitZ,BJ90&gt;0),w2,0)))))</f>
        <v>0</v>
      </c>
      <c r="BK91" s="26" t="n">
        <f aca="false">IF(AP91="",0,IF(AP91&gt;=z4,w4,IF(AP91&gt;=z3,w3,IF(AP91&gt;=zEntry,w2,IF(AND(AP91&gt;=ExitZ,BK90&gt;0),w2,0)))))</f>
        <v>0</v>
      </c>
      <c r="BL91" s="26" t="n">
        <f aca="false">IF(AQ91="",0,IF(AQ91&gt;=z4,w4,IF(AQ91&gt;=z3,w3,IF(AQ91&gt;=zEntry,w2,IF(AND(AQ91&gt;=ExitZ,BL90&gt;0),w2,0)))))</f>
        <v>0</v>
      </c>
      <c r="BM91" s="23" t="n">
        <f aca="false">IF(EMFX_Data!X90&gt;=EMFX_Data!Y90,EMFX_Data!AE91-EMFX_Data!AF91,EMFX_Data!AF91-EMFX_Data!AE91)</f>
        <v>0.0242035001771991</v>
      </c>
      <c r="BN91" s="23" t="n">
        <f aca="false">IF(EMFX_Data!X90&gt;=EMFX_Data!Z90,EMFX_Data!AE91-EMFX_Data!AG91,EMFX_Data!AG91-EMFX_Data!AE91)</f>
        <v>0.0220718047853521</v>
      </c>
      <c r="BO91" s="23" t="n">
        <f aca="false">IF(EMFX_Data!X90&gt;=EMFX_Data!AA90,EMFX_Data!AE91-EMFX_Data!AH91,EMFX_Data!AH91-EMFX_Data!AE91)</f>
        <v>-0.0181314330634998</v>
      </c>
      <c r="BP91" s="23" t="n">
        <f aca="false">IF(EMFX_Data!X90&gt;=EMFX_Data!AB90,EMFX_Data!AE91-EMFX_Data!AI91,EMFX_Data!AI91-EMFX_Data!AE91)</f>
        <v>0.0581437281721488</v>
      </c>
      <c r="BQ91" s="23" t="n">
        <f aca="false">IF(EMFX_Data!X90&gt;=EMFX_Data!AC90,EMFX_Data!AE91-EMFX_Data!AJ91,EMFX_Data!AJ91-EMFX_Data!AE91)</f>
        <v>-0.0244846113316689</v>
      </c>
      <c r="BR91" s="23" t="n">
        <f aca="false">IF(EMFX_Data!X90&gt;=EMFX_Data!AD90,EMFX_Data!AE91-EMFX_Data!AK91,EMFX_Data!AK91-EMFX_Data!AE91)</f>
        <v>0.0617200884295412</v>
      </c>
      <c r="BS91" s="23" t="n">
        <f aca="false">IF(EMFX_Data!Y90&gt;=EMFX_Data!Z90,EMFX_Data!AF91-EMFX_Data!AG91,EMFX_Data!AG91-EMFX_Data!AF91)</f>
        <v>0.0462753049625511</v>
      </c>
      <c r="BT91" s="23" t="n">
        <f aca="false">IF(EMFX_Data!Y90&gt;=EMFX_Data!AA90,EMFX_Data!AF91-EMFX_Data!AH91,EMFX_Data!AH91-EMFX_Data!AF91)</f>
        <v>-0.0423349332406988</v>
      </c>
      <c r="BU91" s="23" t="n">
        <f aca="false">IF(EMFX_Data!Y90&gt;=EMFX_Data!AB90,EMFX_Data!AF91-EMFX_Data!AI91,EMFX_Data!AI91-EMFX_Data!AF91)</f>
        <v>-0.0339402279949498</v>
      </c>
      <c r="BV91" s="23" t="n">
        <f aca="false">IF(EMFX_Data!Y90&gt;=EMFX_Data!AC90,EMFX_Data!AF91-EMFX_Data!AJ91,EMFX_Data!AJ91-EMFX_Data!AF91)</f>
        <v>0.048688111508868</v>
      </c>
      <c r="BW91" s="23" t="n">
        <f aca="false">IF(EMFX_Data!Y90&gt;=EMFX_Data!AD90,EMFX_Data!AF91-EMFX_Data!AK91,EMFX_Data!AK91-EMFX_Data!AF91)</f>
        <v>-0.0375165882523422</v>
      </c>
      <c r="BX91" s="23" t="n">
        <f aca="false">IF(EMFX_Data!Z90&gt;=EMFX_Data!AA90,EMFX_Data!AG91-EMFX_Data!AH91,EMFX_Data!AH91-EMFX_Data!AG91)</f>
        <v>0.00394037172185231</v>
      </c>
      <c r="BY91" s="23" t="n">
        <f aca="false">IF(EMFX_Data!Z90&gt;=EMFX_Data!AB90,EMFX_Data!AG91-EMFX_Data!AI91,EMFX_Data!AI91-EMFX_Data!AG91)</f>
        <v>0.0802155329575009</v>
      </c>
      <c r="BZ91" s="23" t="n">
        <f aca="false">IF(EMFX_Data!Z90&gt;=EMFX_Data!AC90,EMFX_Data!AG91-EMFX_Data!AJ91,EMFX_Data!AJ91-EMFX_Data!AG91)</f>
        <v>-0.00241280654631681</v>
      </c>
      <c r="CA91" s="23" t="n">
        <f aca="false">IF(EMFX_Data!Z90&gt;=EMFX_Data!AD90,EMFX_Data!AG91-EMFX_Data!AK91,EMFX_Data!AK91-EMFX_Data!AG91)</f>
        <v>0.0837918932148933</v>
      </c>
      <c r="CB91" s="23" t="n">
        <f aca="false">IF(EMFX_Data!AA90&gt;=EMFX_Data!AB90,EMFX_Data!AH91-EMFX_Data!AI91,EMFX_Data!AI91-EMFX_Data!AH91)</f>
        <v>-0.0762751612356486</v>
      </c>
      <c r="CC91" s="23" t="n">
        <f aca="false">IF(EMFX_Data!AA90&gt;=EMFX_Data!AC90,EMFX_Data!AH91-EMFX_Data!AJ91,EMFX_Data!AJ91-EMFX_Data!AH91)</f>
        <v>0.00635317826816912</v>
      </c>
      <c r="CD91" s="23" t="n">
        <f aca="false">IF(EMFX_Data!AA90&gt;=EMFX_Data!AD90,EMFX_Data!AH91-EMFX_Data!AK91,EMFX_Data!AK91-EMFX_Data!AH91)</f>
        <v>-0.079851521493041</v>
      </c>
      <c r="CE91" s="23" t="n">
        <f aca="false">IF(EMFX_Data!AB90&gt;=EMFX_Data!AC90,EMFX_Data!AI91-EMFX_Data!AJ91,EMFX_Data!AJ91-EMFX_Data!AI91)</f>
        <v>-0.0826283395038177</v>
      </c>
      <c r="CF91" s="23" t="n">
        <f aca="false">IF(EMFX_Data!AB90&gt;=EMFX_Data!AD90,EMFX_Data!AI91-EMFX_Data!AK91,EMFX_Data!AK91-EMFX_Data!AI91)</f>
        <v>0.00357636025739239</v>
      </c>
      <c r="CG91" s="23" t="n">
        <f aca="false">IF(EMFX_Data!AC90&gt;=EMFX_Data!AD90,EMFX_Data!AJ91-EMFX_Data!AK91,EMFX_Data!AK91-EMFX_Data!AJ91)</f>
        <v>0.0862046997612101</v>
      </c>
      <c r="CH91" s="27" t="n">
        <f aca="false">IF(ROW()&lt;4+VolLB,"",STDEV(INDEX($BM:$BM,ROW()-VolLB+1):INDEX($BM:$BM,ROW()))*SQRT(12))</f>
        <v>0.166121151769065</v>
      </c>
      <c r="CI91" s="27" t="n">
        <f aca="false">IF(ROW()&lt;4+VolLB,"",STDEV(INDEX($BN:$BN,ROW()-VolLB+1):INDEX($BN:$BN,ROW()))*SQRT(12))</f>
        <v>0.141959757522102</v>
      </c>
      <c r="CJ91" s="27" t="n">
        <f aca="false">IF(ROW()&lt;4+VolLB,"",STDEV(INDEX($BO:$BO,ROW()-VolLB+1):INDEX($BO:$BO,ROW()))*SQRT(12))</f>
        <v>0.170279050182081</v>
      </c>
      <c r="CK91" s="27" t="n">
        <f aca="false">IF(ROW()&lt;4+VolLB,"",STDEV(INDEX($BP:$BP,ROW()-VolLB+1):INDEX($BP:$BP,ROW()))*SQRT(12))</f>
        <v>0.181994523136373</v>
      </c>
      <c r="CL91" s="27" t="n">
        <f aca="false">IF(ROW()&lt;4+VolLB,"",STDEV(INDEX($BQ:$BQ,ROW()-VolLB+1):INDEX($BQ:$BQ,ROW()))*SQRT(12))</f>
        <v>0.152359229934191</v>
      </c>
      <c r="CM91" s="27" t="n">
        <f aca="false">IF(ROW()&lt;4+VolLB,"",STDEV(INDEX($BR:$BR,ROW()-VolLB+1):INDEX($BR:$BR,ROW()))*SQRT(12))</f>
        <v>0.170527721785335</v>
      </c>
      <c r="CN91" s="27" t="n">
        <f aca="false">IF(ROW()&lt;4+VolLB,"",STDEV(INDEX($BS:$BS,ROW()-VolLB+1):INDEX($BS:$BS,ROW()))*SQRT(12))</f>
        <v>0.150129077674653</v>
      </c>
      <c r="CO91" s="27" t="n">
        <f aca="false">IF(ROW()&lt;4+VolLB,"",STDEV(INDEX($BT:$BT,ROW()-VolLB+1):INDEX($BT:$BT,ROW()))*SQRT(12))</f>
        <v>0.180151323167668</v>
      </c>
      <c r="CP91" s="27" t="n">
        <f aca="false">IF(ROW()&lt;4+VolLB,"",STDEV(INDEX($BU:$BU,ROW()-VolLB+1):INDEX($BU:$BU,ROW()))*SQRT(12))</f>
        <v>0.215553564364368</v>
      </c>
      <c r="CQ91" s="27" t="n">
        <f aca="false">IF(ROW()&lt;4+VolLB,"",STDEV(INDEX($BV:$BV,ROW()-VolLB+1):INDEX($BV:$BV,ROW()))*SQRT(12))</f>
        <v>0.179068121603626</v>
      </c>
      <c r="CR91" s="27" t="n">
        <f aca="false">IF(ROW()&lt;4+VolLB,"",STDEV(INDEX($BW:$BW,ROW()-VolLB+1):INDEX($BW:$BW,ROW()))*SQRT(12))</f>
        <v>0.171530783044914</v>
      </c>
      <c r="CS91" s="27" t="n">
        <f aca="false">IF(ROW()&lt;4+VolLB,"",STDEV(INDEX($BX:$BX,ROW()-VolLB+1):INDEX($BX:$BX,ROW()))*SQRT(12))</f>
        <v>0.177212910488067</v>
      </c>
      <c r="CT91" s="27" t="n">
        <f aca="false">IF(ROW()&lt;4+VolLB,"",STDEV(INDEX($BY:$BY,ROW()-VolLB+1):INDEX($BY:$BY,ROW()))*SQRT(12))</f>
        <v>0.161798538594277</v>
      </c>
      <c r="CU91" s="27" t="n">
        <f aca="false">IF(ROW()&lt;4+VolLB,"",STDEV(INDEX($BZ:$BZ,ROW()-VolLB+1):INDEX($BZ:$BZ,ROW()))*SQRT(12))</f>
        <v>0.157708469606705</v>
      </c>
      <c r="CV91" s="27" t="n">
        <f aca="false">IF(ROW()&lt;4+VolLB,"",STDEV(INDEX($CA:$CA,ROW()-VolLB+1):INDEX($CA:$CA,ROW()))*SQRT(12))</f>
        <v>0.146308497622497</v>
      </c>
      <c r="CW91" s="27" t="n">
        <f aca="false">IF(ROW()&lt;4+VolLB,"",STDEV(INDEX($CB:$CB,ROW()-VolLB+1):INDEX($CB:$CB,ROW()))*SQRT(12))</f>
        <v>0.188691123099515</v>
      </c>
      <c r="CX91" s="27" t="n">
        <f aca="false">IF(ROW()&lt;4+VolLB,"",STDEV(INDEX($CC:$CC,ROW()-VolLB+1):INDEX($CC:$CC,ROW()))*SQRT(12))</f>
        <v>0.196289285291841</v>
      </c>
      <c r="CY91" s="27" t="n">
        <f aca="false">IF(ROW()&lt;4+VolLB,"",STDEV(INDEX($CD:$CD,ROW()-VolLB+1):INDEX($CD:$CD,ROW()))*SQRT(12))</f>
        <v>0.199487112749942</v>
      </c>
      <c r="CZ91" s="27" t="n">
        <f aca="false">IF(ROW()&lt;4+VolLB,"",STDEV(INDEX($CE:$CE,ROW()-VolLB+1):INDEX($CE:$CE,ROW()))*SQRT(12))</f>
        <v>0.184307345308204</v>
      </c>
      <c r="DA91" s="27" t="n">
        <f aca="false">IF(ROW()&lt;4+VolLB,"",STDEV(INDEX($CF:$CF,ROW()-VolLB+1):INDEX($CF:$CF,ROW()))*SQRT(12))</f>
        <v>0.176220864752765</v>
      </c>
      <c r="DB91" s="27" t="n">
        <f aca="false">IF(ROW()&lt;4+VolLB,"",STDEV(INDEX($CG:$CG,ROW()-VolLB+1):INDEX($CG:$CG,ROW()))*SQRT(12))</f>
        <v>0.139189027471051</v>
      </c>
      <c r="DC91" s="26" t="n">
        <f aca="false">IF(OR(AR91=0,CH91="",CH91=0),0,AR91*MIN(MaxScal,TgtVol/CH91))</f>
        <v>0</v>
      </c>
      <c r="DD91" s="26" t="n">
        <f aca="false">IF(OR(AS91=0,CI91="",CI91=0),0,AS91*MIN(MaxScal,TgtVol/CI91))</f>
        <v>0</v>
      </c>
      <c r="DE91" s="26" t="n">
        <f aca="false">IF(OR(AT91=0,CJ91="",CJ91=0),0,AT91*MIN(MaxScal,TgtVol/CJ91))</f>
        <v>0</v>
      </c>
      <c r="DF91" s="26" t="n">
        <f aca="false">IF(OR(AU91=0,CK91="",CK91=0),0,AU91*MIN(MaxScal,TgtVol/CK91))</f>
        <v>0</v>
      </c>
      <c r="DG91" s="26" t="n">
        <f aca="false">IF(OR(AV91=0,CL91="",CL91=0),0,AV91*MIN(MaxScal,TgtVol/CL91))</f>
        <v>0</v>
      </c>
      <c r="DH91" s="26" t="n">
        <f aca="false">IF(OR(AW91=0,CM91="",CM91=0),0,AW91*MIN(MaxScal,TgtVol/CM91))</f>
        <v>0</v>
      </c>
      <c r="DI91" s="26" t="n">
        <f aca="false">IF(OR(AX91=0,CN91="",CN91=0),0,AX91*MIN(MaxScal,TgtVol/CN91))</f>
        <v>0</v>
      </c>
      <c r="DJ91" s="26" t="n">
        <f aca="false">IF(OR(AY91=0,CO91="",CO91=0),0,AY91*MIN(MaxScal,TgtVol/CO91))</f>
        <v>0</v>
      </c>
      <c r="DK91" s="26" t="n">
        <f aca="false">IF(OR(AZ91=0,CP91="",CP91=0),0,AZ91*MIN(MaxScal,TgtVol/CP91))</f>
        <v>0</v>
      </c>
      <c r="DL91" s="26" t="n">
        <f aca="false">IF(OR(BA91=0,CQ91="",CQ91=0),0,BA91*MIN(MaxScal,TgtVol/CQ91))</f>
        <v>0</v>
      </c>
      <c r="DM91" s="26" t="n">
        <f aca="false">IF(OR(BB91=0,CR91="",CR91=0),0,BB91*MIN(MaxScal,TgtVol/CR91))</f>
        <v>0</v>
      </c>
      <c r="DN91" s="26" t="n">
        <f aca="false">IF(OR(BC91=0,CS91="",CS91=0),0,BC91*MIN(MaxScal,TgtVol/CS91))</f>
        <v>0</v>
      </c>
      <c r="DO91" s="26" t="n">
        <f aca="false">IF(OR(BD91=0,CT91="",CT91=0),0,BD91*MIN(MaxScal,TgtVol/CT91))</f>
        <v>0</v>
      </c>
      <c r="DP91" s="26" t="n">
        <f aca="false">IF(OR(BE91=0,CU91="",CU91=0),0,BE91*MIN(MaxScal,TgtVol/CU91))</f>
        <v>0</v>
      </c>
      <c r="DQ91" s="26" t="n">
        <f aca="false">IF(OR(BF91=0,CV91="",CV91=0),0,BF91*MIN(MaxScal,TgtVol/CV91))</f>
        <v>0</v>
      </c>
      <c r="DR91" s="26" t="n">
        <f aca="false">IF(OR(BG91=0,CW91="",CW91=0),0,BG91*MIN(MaxScal,TgtVol/CW91))</f>
        <v>0.105993327462745</v>
      </c>
      <c r="DS91" s="26" t="n">
        <f aca="false">IF(OR(BH91=0,CX91="",CX91=0),0,BH91*MIN(MaxScal,TgtVol/CX91))</f>
        <v>0</v>
      </c>
      <c r="DT91" s="26" t="n">
        <f aca="false">IF(OR(BI91=0,CY91="",CY91=0),0,BI91*MIN(MaxScal,TgtVol/CY91))</f>
        <v>0</v>
      </c>
      <c r="DU91" s="26" t="n">
        <f aca="false">IF(OR(BJ91=0,CZ91="",CZ91=0),0,BJ91*MIN(MaxScal,TgtVol/CZ91))</f>
        <v>0</v>
      </c>
      <c r="DV91" s="26" t="n">
        <f aca="false">IF(OR(BK91=0,DA91="",DA91=0),0,BK91*MIN(MaxScal,TgtVol/DA91))</f>
        <v>0</v>
      </c>
      <c r="DW91" s="26" t="n">
        <f aca="false">IF(OR(BL91=0,DB91="",DB91=0),0,BL91*MIN(MaxScal,TgtVol/DB91))</f>
        <v>0</v>
      </c>
      <c r="DX91" s="28" t="n">
        <f aca="false">IFERROR(DC90*BM91,"")</f>
        <v>0</v>
      </c>
      <c r="DY91" s="28" t="n">
        <f aca="false">IFERROR(DD90*BN91,"")</f>
        <v>0</v>
      </c>
      <c r="DZ91" s="28" t="n">
        <f aca="false">IFERROR(DE90*BO91,"")</f>
        <v>-0</v>
      </c>
      <c r="EA91" s="28" t="n">
        <f aca="false">IFERROR(DF90*BP91,"")</f>
        <v>0</v>
      </c>
      <c r="EB91" s="28" t="n">
        <f aca="false">IFERROR(DG90*BQ91,"")</f>
        <v>-0</v>
      </c>
      <c r="EC91" s="28" t="n">
        <f aca="false">IFERROR(DH90*BR91,"")</f>
        <v>0</v>
      </c>
      <c r="ED91" s="28" t="n">
        <f aca="false">IFERROR(DI90*BS91,"")</f>
        <v>0</v>
      </c>
      <c r="EE91" s="28" t="n">
        <f aca="false">IFERROR(DJ90*BT91,"")</f>
        <v>-0</v>
      </c>
      <c r="EF91" s="28" t="n">
        <f aca="false">IFERROR(DK90*BU91,"")</f>
        <v>-0</v>
      </c>
      <c r="EG91" s="28" t="n">
        <f aca="false">IFERROR(DL90*BV91,"")</f>
        <v>0</v>
      </c>
      <c r="EH91" s="28" t="n">
        <f aca="false">IFERROR(DM90*BW91,"")</f>
        <v>-0</v>
      </c>
      <c r="EI91" s="28" t="n">
        <f aca="false">IFERROR(DN90*BX91,"")</f>
        <v>0</v>
      </c>
      <c r="EJ91" s="28" t="n">
        <f aca="false">IFERROR(DO90*BY91,"")</f>
        <v>0</v>
      </c>
      <c r="EK91" s="28" t="n">
        <f aca="false">IFERROR(DP90*BZ91,"")</f>
        <v>-0</v>
      </c>
      <c r="EL91" s="28" t="n">
        <f aca="false">IFERROR(DQ90*CA91,"")</f>
        <v>0</v>
      </c>
      <c r="EM91" s="28" t="n">
        <f aca="false">IFERROR(DR90*CB91,"")</f>
        <v>-0</v>
      </c>
      <c r="EN91" s="28" t="n">
        <f aca="false">IFERROR(DS90*CC91,"")</f>
        <v>0</v>
      </c>
      <c r="EO91" s="28" t="n">
        <f aca="false">IFERROR(DT90*CD91,"")</f>
        <v>-0</v>
      </c>
      <c r="EP91" s="28" t="n">
        <f aca="false">IFERROR(DU90*CE91,"")</f>
        <v>-0</v>
      </c>
      <c r="EQ91" s="28" t="n">
        <f aca="false">IFERROR(DV90*CF91,"")</f>
        <v>0</v>
      </c>
      <c r="ER91" s="28" t="n">
        <f aca="false">IFERROR(DW90*CG91,"")</f>
        <v>0</v>
      </c>
      <c r="ES91" s="28" t="n">
        <f aca="false">IF(ROW()=4,"",SUM(DX91:ER91))</f>
        <v>0</v>
      </c>
      <c r="ET91" s="29" t="n">
        <f aca="false">COUNTIF(AR91:BL91,"&gt;0")</f>
        <v>1</v>
      </c>
    </row>
    <row r="92" customFormat="false" ht="15" hidden="false" customHeight="false" outlineLevel="0" collapsed="false">
      <c r="A92" s="19" t="n">
        <v>40694</v>
      </c>
      <c r="B92" s="23" t="n">
        <f aca="false">ABS(EMFX_Data!X92-EMFX_Data!Y92)</f>
        <v>0.17272061865383</v>
      </c>
      <c r="C92" s="23" t="n">
        <f aca="false">ABS(EMFX_Data!X92-EMFX_Data!Z92)</f>
        <v>0.0352114358433218</v>
      </c>
      <c r="D92" s="23" t="n">
        <f aca="false">ABS(EMFX_Data!X92-EMFX_Data!AA92)</f>
        <v>0.245351769973541</v>
      </c>
      <c r="E92" s="23" t="n">
        <f aca="false">ABS(EMFX_Data!X92-EMFX_Data!AB92)</f>
        <v>0.0659456759002248</v>
      </c>
      <c r="F92" s="23" t="n">
        <f aca="false">ABS(EMFX_Data!X92-EMFX_Data!AC92)</f>
        <v>0.114590623988997</v>
      </c>
      <c r="G92" s="23" t="n">
        <f aca="false">ABS(EMFX_Data!X92-EMFX_Data!AD92)</f>
        <v>0.0810005125225271</v>
      </c>
      <c r="H92" s="23" t="n">
        <f aca="false">ABS(EMFX_Data!Y92-EMFX_Data!Z92)</f>
        <v>0.137509182810509</v>
      </c>
      <c r="I92" s="23" t="n">
        <f aca="false">ABS(EMFX_Data!Y92-EMFX_Data!AA92)</f>
        <v>0.0726311513197109</v>
      </c>
      <c r="J92" s="23" t="n">
        <f aca="false">ABS(EMFX_Data!Y92-EMFX_Data!AB92)</f>
        <v>0.106774942753606</v>
      </c>
      <c r="K92" s="23" t="n">
        <f aca="false">ABS(EMFX_Data!Y92-EMFX_Data!AC92)</f>
        <v>0.0581299946648333</v>
      </c>
      <c r="L92" s="23" t="n">
        <f aca="false">ABS(EMFX_Data!Y92-EMFX_Data!AD92)</f>
        <v>0.0917201061313033</v>
      </c>
      <c r="M92" s="23" t="n">
        <f aca="false">ABS(EMFX_Data!Z92-EMFX_Data!AA92)</f>
        <v>0.210140334130219</v>
      </c>
      <c r="N92" s="23" t="n">
        <f aca="false">ABS(EMFX_Data!Z92-EMFX_Data!AB92)</f>
        <v>0.0307342400569031</v>
      </c>
      <c r="O92" s="23" t="n">
        <f aca="false">ABS(EMFX_Data!Z92-EMFX_Data!AC92)</f>
        <v>0.0793791881456754</v>
      </c>
      <c r="P92" s="23" t="n">
        <f aca="false">ABS(EMFX_Data!Z92-EMFX_Data!AD92)</f>
        <v>0.0457890766792053</v>
      </c>
      <c r="Q92" s="23" t="n">
        <f aca="false">ABS(EMFX_Data!AA92-EMFX_Data!AB92)</f>
        <v>0.179406094073316</v>
      </c>
      <c r="R92" s="23" t="n">
        <f aca="false">ABS(EMFX_Data!AA92-EMFX_Data!AC92)</f>
        <v>0.130761145984544</v>
      </c>
      <c r="S92" s="23" t="n">
        <f aca="false">ABS(EMFX_Data!AA92-EMFX_Data!AD92)</f>
        <v>0.164351257451014</v>
      </c>
      <c r="T92" s="23" t="n">
        <f aca="false">ABS(EMFX_Data!AB92-EMFX_Data!AC92)</f>
        <v>0.0486449480887723</v>
      </c>
      <c r="U92" s="23" t="n">
        <f aca="false">ABS(EMFX_Data!AB92-EMFX_Data!AD92)</f>
        <v>0.0150548366223022</v>
      </c>
      <c r="V92" s="23" t="n">
        <f aca="false">ABS(EMFX_Data!AC92-EMFX_Data!AD92)</f>
        <v>0.0335901114664701</v>
      </c>
      <c r="W92" s="26" t="n">
        <f aca="false">IF(ROW()&lt;4+MinObs-1,"",IFERROR((B92-AVERAGE(B$4:B92))/STDEV(B$4:B92),""))</f>
        <v>0.621725558508913</v>
      </c>
      <c r="X92" s="26" t="n">
        <f aca="false">IF(ROW()&lt;4+MinObs-1,"",IFERROR((C92-AVERAGE(C$4:C92))/STDEV(C$4:C92),""))</f>
        <v>-0.611667043450589</v>
      </c>
      <c r="Y92" s="26" t="n">
        <f aca="false">IF(ROW()&lt;4+MinObs-1,"",IFERROR((D92-AVERAGE(D$4:D92))/STDEV(D$4:D92),""))</f>
        <v>1.27469862972059</v>
      </c>
      <c r="Z92" s="26" t="n">
        <f aca="false">IF(ROW()&lt;4+MinObs-1,"",IFERROR((E92-AVERAGE(E$4:E92))/STDEV(E$4:E92),""))</f>
        <v>-0.212513087424973</v>
      </c>
      <c r="AA92" s="26" t="n">
        <f aca="false">IF(ROW()&lt;4+MinObs-1,"",IFERROR((F92-AVERAGE(F$4:F92))/STDEV(F$4:F92),""))</f>
        <v>2.0702699198345</v>
      </c>
      <c r="AB92" s="26" t="n">
        <f aca="false">IF(ROW()&lt;4+MinObs-1,"",IFERROR((G92-AVERAGE(G$4:G92))/STDEV(G$4:G92),""))</f>
        <v>-0.137271071344554</v>
      </c>
      <c r="AC92" s="26" t="n">
        <f aca="false">IF(ROW()&lt;4+MinObs-1,"",IFERROR((H92-AVERAGE(H$4:H92))/STDEV(H$4:H92),""))</f>
        <v>-0.145072114650231</v>
      </c>
      <c r="AD92" s="26" t="n">
        <f aca="false">IF(ROW()&lt;4+MinObs-1,"",IFERROR((I92-AVERAGE(I$4:I92))/STDEV(I$4:I92),""))</f>
        <v>-0.410945193793896</v>
      </c>
      <c r="AE92" s="26" t="n">
        <f aca="false">IF(ROW()&lt;4+MinObs-1,"",IFERROR((J92-AVERAGE(J$4:J92))/STDEV(J$4:J92),""))</f>
        <v>0.0509561646061434</v>
      </c>
      <c r="AF92" s="26" t="n">
        <f aca="false">IF(ROW()&lt;4+MinObs-1,"",IFERROR((K92-AVERAGE(K$4:K92))/STDEV(K$4:K92),""))</f>
        <v>-0.807817514742194</v>
      </c>
      <c r="AG92" s="26" t="n">
        <f aca="false">IF(ROW()&lt;4+MinObs-1,"",IFERROR((L92-AVERAGE(L$4:L92))/STDEV(L$4:L92),""))</f>
        <v>-0.0901911739959589</v>
      </c>
      <c r="AH92" s="26" t="n">
        <f aca="false">IF(ROW()&lt;4+MinObs-1,"",IFERROR((M92-AVERAGE(M$4:M92))/STDEV(M$4:M92),""))</f>
        <v>0.423872168261916</v>
      </c>
      <c r="AI92" s="26" t="n">
        <f aca="false">IF(ROW()&lt;4+MinObs-1,"",IFERROR((N92-AVERAGE(N$4:N92))/STDEV(N$4:N92),""))</f>
        <v>-0.866555036694311</v>
      </c>
      <c r="AJ92" s="26" t="n">
        <f aca="false">IF(ROW()&lt;4+MinObs-1,"",IFERROR((O92-AVERAGE(O$4:O92))/STDEV(O$4:O92),""))</f>
        <v>0.00891522496045822</v>
      </c>
      <c r="AK92" s="26" t="n">
        <f aca="false">IF(ROW()&lt;4+MinObs-1,"",IFERROR((P92-AVERAGE(P$4:P92))/STDEV(P$4:P92),""))</f>
        <v>-0.342356558162626</v>
      </c>
      <c r="AL92" s="26" t="n">
        <f aca="false">IF(ROW()&lt;4+MinObs-1,"",IFERROR((Q92-AVERAGE(Q$4:Q92))/STDEV(Q$4:Q92),""))</f>
        <v>1.58923586828694</v>
      </c>
      <c r="AM92" s="26" t="n">
        <f aca="false">IF(ROW()&lt;4+MinObs-1,"",IFERROR((R92-AVERAGE(R$4:R92))/STDEV(R$4:R92),""))</f>
        <v>-0.209054530065739</v>
      </c>
      <c r="AN92" s="26" t="n">
        <f aca="false">IF(ROW()&lt;4+MinObs-1,"",IFERROR((S92-AVERAGE(S$4:S92))/STDEV(S$4:S92),""))</f>
        <v>0.0684930815293278</v>
      </c>
      <c r="AO92" s="26" t="n">
        <f aca="false">IF(ROW()&lt;4+MinObs-1,"",IFERROR((T92-AVERAGE(T$4:T92))/STDEV(T$4:T92),""))</f>
        <v>-0.553081531950879</v>
      </c>
      <c r="AP92" s="26" t="n">
        <f aca="false">IF(ROW()&lt;4+MinObs-1,"",IFERROR((U92-AVERAGE(U$4:U92))/STDEV(U$4:U92),""))</f>
        <v>-0.253956181879246</v>
      </c>
      <c r="AQ92" s="26" t="n">
        <f aca="false">IF(ROW()&lt;4+MinObs-1,"",IFERROR((V92-AVERAGE(V$4:V92))/STDEV(V$4:V92),""))</f>
        <v>-0.270417982428478</v>
      </c>
      <c r="AR92" s="26" t="n">
        <f aca="false">IF(W92="",0,IF(W92&gt;=z4,w4,IF(W92&gt;=z3,w3,IF(W92&gt;=zEntry,w2,IF(AND(W92&gt;=ExitZ,AR91&gt;0),w2,0)))))</f>
        <v>0</v>
      </c>
      <c r="AS92" s="26" t="n">
        <f aca="false">IF(X92="",0,IF(X92&gt;=z4,w4,IF(X92&gt;=z3,w3,IF(X92&gt;=zEntry,w2,IF(AND(X92&gt;=ExitZ,AS91&gt;0),w2,0)))))</f>
        <v>0</v>
      </c>
      <c r="AT92" s="26" t="n">
        <f aca="false">IF(Y92="",0,IF(Y92&gt;=z4,w4,IF(Y92&gt;=z3,w3,IF(Y92&gt;=zEntry,w2,IF(AND(Y92&gt;=ExitZ,AT91&gt;0),w2,0)))))</f>
        <v>0</v>
      </c>
      <c r="AU92" s="26" t="n">
        <f aca="false">IF(Z92="",0,IF(Z92&gt;=z4,w4,IF(Z92&gt;=z3,w3,IF(Z92&gt;=zEntry,w2,IF(AND(Z92&gt;=ExitZ,AU91&gt;0),w2,0)))))</f>
        <v>0</v>
      </c>
      <c r="AV92" s="26" t="n">
        <f aca="false">IF(AA92="",0,IF(AA92&gt;=z4,w4,IF(AA92&gt;=z3,w3,IF(AA92&gt;=zEntry,w2,IF(AND(AA92&gt;=ExitZ,AV91&gt;0),w2,0)))))</f>
        <v>1</v>
      </c>
      <c r="AW92" s="26" t="n">
        <f aca="false">IF(AB92="",0,IF(AB92&gt;=z4,w4,IF(AB92&gt;=z3,w3,IF(AB92&gt;=zEntry,w2,IF(AND(AB92&gt;=ExitZ,AW91&gt;0),w2,0)))))</f>
        <v>0</v>
      </c>
      <c r="AX92" s="26" t="n">
        <f aca="false">IF(AC92="",0,IF(AC92&gt;=z4,w4,IF(AC92&gt;=z3,w3,IF(AC92&gt;=zEntry,w2,IF(AND(AC92&gt;=ExitZ,AX91&gt;0),w2,0)))))</f>
        <v>0</v>
      </c>
      <c r="AY92" s="26" t="n">
        <f aca="false">IF(AD92="",0,IF(AD92&gt;=z4,w4,IF(AD92&gt;=z3,w3,IF(AD92&gt;=zEntry,w2,IF(AND(AD92&gt;=ExitZ,AY91&gt;0),w2,0)))))</f>
        <v>0</v>
      </c>
      <c r="AZ92" s="26" t="n">
        <f aca="false">IF(AE92="",0,IF(AE92&gt;=z4,w4,IF(AE92&gt;=z3,w3,IF(AE92&gt;=zEntry,w2,IF(AND(AE92&gt;=ExitZ,AZ91&gt;0),w2,0)))))</f>
        <v>0</v>
      </c>
      <c r="BA92" s="26" t="n">
        <f aca="false">IF(AF92="",0,IF(AF92&gt;=z4,w4,IF(AF92&gt;=z3,w3,IF(AF92&gt;=zEntry,w2,IF(AND(AF92&gt;=ExitZ,BA91&gt;0),w2,0)))))</f>
        <v>0</v>
      </c>
      <c r="BB92" s="26" t="n">
        <f aca="false">IF(AG92="",0,IF(AG92&gt;=z4,w4,IF(AG92&gt;=z3,w3,IF(AG92&gt;=zEntry,w2,IF(AND(AG92&gt;=ExitZ,BB91&gt;0),w2,0)))))</f>
        <v>0</v>
      </c>
      <c r="BC92" s="26" t="n">
        <f aca="false">IF(AH92="",0,IF(AH92&gt;=z4,w4,IF(AH92&gt;=z3,w3,IF(AH92&gt;=zEntry,w2,IF(AND(AH92&gt;=ExitZ,BC91&gt;0),w2,0)))))</f>
        <v>0</v>
      </c>
      <c r="BD92" s="26" t="n">
        <f aca="false">IF(AI92="",0,IF(AI92&gt;=z4,w4,IF(AI92&gt;=z3,w3,IF(AI92&gt;=zEntry,w2,IF(AND(AI92&gt;=ExitZ,BD91&gt;0),w2,0)))))</f>
        <v>0</v>
      </c>
      <c r="BE92" s="26" t="n">
        <f aca="false">IF(AJ92="",0,IF(AJ92&gt;=z4,w4,IF(AJ92&gt;=z3,w3,IF(AJ92&gt;=zEntry,w2,IF(AND(AJ92&gt;=ExitZ,BE91&gt;0),w2,0)))))</f>
        <v>0</v>
      </c>
      <c r="BF92" s="26" t="n">
        <f aca="false">IF(AK92="",0,IF(AK92&gt;=z4,w4,IF(AK92&gt;=z3,w3,IF(AK92&gt;=zEntry,w2,IF(AND(AK92&gt;=ExitZ,BF91&gt;0),w2,0)))))</f>
        <v>0</v>
      </c>
      <c r="BG92" s="26" t="n">
        <f aca="false">IF(AL92="",0,IF(AL92&gt;=z4,w4,IF(AL92&gt;=z3,w3,IF(AL92&gt;=zEntry,w2,IF(AND(AL92&gt;=ExitZ,BG91&gt;0),w2,0)))))</f>
        <v>0</v>
      </c>
      <c r="BH92" s="26" t="n">
        <f aca="false">IF(AM92="",0,IF(AM92&gt;=z4,w4,IF(AM92&gt;=z3,w3,IF(AM92&gt;=zEntry,w2,IF(AND(AM92&gt;=ExitZ,BH91&gt;0),w2,0)))))</f>
        <v>0</v>
      </c>
      <c r="BI92" s="26" t="n">
        <f aca="false">IF(AN92="",0,IF(AN92&gt;=z4,w4,IF(AN92&gt;=z3,w3,IF(AN92&gt;=zEntry,w2,IF(AND(AN92&gt;=ExitZ,BI91&gt;0),w2,0)))))</f>
        <v>0</v>
      </c>
      <c r="BJ92" s="26" t="n">
        <f aca="false">IF(AO92="",0,IF(AO92&gt;=z4,w4,IF(AO92&gt;=z3,w3,IF(AO92&gt;=zEntry,w2,IF(AND(AO92&gt;=ExitZ,BJ91&gt;0),w2,0)))))</f>
        <v>0</v>
      </c>
      <c r="BK92" s="26" t="n">
        <f aca="false">IF(AP92="",0,IF(AP92&gt;=z4,w4,IF(AP92&gt;=z3,w3,IF(AP92&gt;=zEntry,w2,IF(AND(AP92&gt;=ExitZ,BK91&gt;0),w2,0)))))</f>
        <v>0</v>
      </c>
      <c r="BL92" s="26" t="n">
        <f aca="false">IF(AQ92="",0,IF(AQ92&gt;=z4,w4,IF(AQ92&gt;=z3,w3,IF(AQ92&gt;=zEntry,w2,IF(AND(AQ92&gt;=ExitZ,BL91&gt;0),w2,0)))))</f>
        <v>0</v>
      </c>
      <c r="BM92" s="23" t="n">
        <f aca="false">IF(EMFX_Data!X91&gt;=EMFX_Data!Y91,EMFX_Data!AE92-EMFX_Data!AF92,EMFX_Data!AF92-EMFX_Data!AE92)</f>
        <v>-0.0180598702643463</v>
      </c>
      <c r="BN92" s="23" t="n">
        <f aca="false">IF(EMFX_Data!X91&gt;=EMFX_Data!Z91,EMFX_Data!AE92-EMFX_Data!AG92,EMFX_Data!AG92-EMFX_Data!AE92)</f>
        <v>-0.0312226119253873</v>
      </c>
      <c r="BO92" s="23" t="n">
        <f aca="false">IF(EMFX_Data!X91&gt;=EMFX_Data!AA91,EMFX_Data!AE92-EMFX_Data!AH92,EMFX_Data!AH92-EMFX_Data!AE92)</f>
        <v>-0.020646317867519</v>
      </c>
      <c r="BP92" s="23" t="n">
        <f aca="false">IF(EMFX_Data!X91&gt;=EMFX_Data!AB91,EMFX_Data!AE92-EMFX_Data!AI92,EMFX_Data!AI92-EMFX_Data!AE92)</f>
        <v>-0.0657438887513952</v>
      </c>
      <c r="BQ92" s="23" t="n">
        <f aca="false">IF(EMFX_Data!X91&gt;=EMFX_Data!AC91,EMFX_Data!AE92-EMFX_Data!AJ92,EMFX_Data!AJ92-EMFX_Data!AE92)</f>
        <v>-0.0276424920339258</v>
      </c>
      <c r="BR92" s="23" t="n">
        <f aca="false">IF(EMFX_Data!X91&gt;=EMFX_Data!AD91,EMFX_Data!AE92-EMFX_Data!AK92,EMFX_Data!AK92-EMFX_Data!AE92)</f>
        <v>0.0221836100565738</v>
      </c>
      <c r="BS92" s="23" t="n">
        <f aca="false">IF(EMFX_Data!Y91&gt;=EMFX_Data!Z91,EMFX_Data!AF92-EMFX_Data!AG92,EMFX_Data!AG92-EMFX_Data!AF92)</f>
        <v>0.013162741661041</v>
      </c>
      <c r="BT92" s="23" t="n">
        <f aca="false">IF(EMFX_Data!Y91&gt;=EMFX_Data!AA91,EMFX_Data!AF92-EMFX_Data!AH92,EMFX_Data!AH92-EMFX_Data!AF92)</f>
        <v>-0.00258644760317267</v>
      </c>
      <c r="BU92" s="23" t="n">
        <f aca="false">IF(EMFX_Data!Y91&gt;=EMFX_Data!AB91,EMFX_Data!AF92-EMFX_Data!AI92,EMFX_Data!AI92-EMFX_Data!AF92)</f>
        <v>0.0476840184870489</v>
      </c>
      <c r="BV92" s="23" t="n">
        <f aca="false">IF(EMFX_Data!Y91&gt;=EMFX_Data!AC91,EMFX_Data!AF92-EMFX_Data!AJ92,EMFX_Data!AJ92-EMFX_Data!AF92)</f>
        <v>0.00958262176957948</v>
      </c>
      <c r="BW92" s="23" t="n">
        <f aca="false">IF(EMFX_Data!Y91&gt;=EMFX_Data!AD91,EMFX_Data!AF92-EMFX_Data!AK92,EMFX_Data!AK92-EMFX_Data!AF92)</f>
        <v>-0.0402434803209201</v>
      </c>
      <c r="BX92" s="23" t="n">
        <f aca="false">IF(EMFX_Data!Z91&gt;=EMFX_Data!AA91,EMFX_Data!AG92-EMFX_Data!AH92,EMFX_Data!AH92-EMFX_Data!AG92)</f>
        <v>0.0105762940578683</v>
      </c>
      <c r="BY92" s="23" t="n">
        <f aca="false">IF(EMFX_Data!Z91&gt;=EMFX_Data!AB91,EMFX_Data!AG92-EMFX_Data!AI92,EMFX_Data!AI92-EMFX_Data!AG92)</f>
        <v>0.0345212768260079</v>
      </c>
      <c r="BZ92" s="23" t="n">
        <f aca="false">IF(EMFX_Data!Z91&gt;=EMFX_Data!AC91,EMFX_Data!AG92-EMFX_Data!AJ92,EMFX_Data!AJ92-EMFX_Data!AG92)</f>
        <v>0.00358011989146149</v>
      </c>
      <c r="CA92" s="23" t="n">
        <f aca="false">IF(EMFX_Data!Z91&gt;=EMFX_Data!AD91,EMFX_Data!AG92-EMFX_Data!AK92,EMFX_Data!AK92-EMFX_Data!AG92)</f>
        <v>0.0534062219819611</v>
      </c>
      <c r="CB92" s="23" t="n">
        <f aca="false">IF(EMFX_Data!AA91&gt;=EMFX_Data!AB91,EMFX_Data!AH92-EMFX_Data!AI92,EMFX_Data!AI92-EMFX_Data!AH92)</f>
        <v>0.0450975708838762</v>
      </c>
      <c r="CC92" s="23" t="n">
        <f aca="false">IF(EMFX_Data!AA91&gt;=EMFX_Data!AC91,EMFX_Data!AH92-EMFX_Data!AJ92,EMFX_Data!AJ92-EMFX_Data!AH92)</f>
        <v>0.00699617416640681</v>
      </c>
      <c r="CD92" s="23" t="n">
        <f aca="false">IF(EMFX_Data!AA91&gt;=EMFX_Data!AD91,EMFX_Data!AH92-EMFX_Data!AK92,EMFX_Data!AK92-EMFX_Data!AH92)</f>
        <v>-0.0428299279240928</v>
      </c>
      <c r="CE92" s="23" t="n">
        <f aca="false">IF(EMFX_Data!AB91&gt;=EMFX_Data!AC91,EMFX_Data!AI92-EMFX_Data!AJ92,EMFX_Data!AJ92-EMFX_Data!AI92)</f>
        <v>0.0381013967174694</v>
      </c>
      <c r="CF92" s="23" t="n">
        <f aca="false">IF(EMFX_Data!AB91&gt;=EMFX_Data!AD91,EMFX_Data!AI92-EMFX_Data!AK92,EMFX_Data!AK92-EMFX_Data!AI92)</f>
        <v>0.087927498807969</v>
      </c>
      <c r="CG92" s="23" t="n">
        <f aca="false">IF(EMFX_Data!AC91&gt;=EMFX_Data!AD91,EMFX_Data!AJ92-EMFX_Data!AK92,EMFX_Data!AK92-EMFX_Data!AJ92)</f>
        <v>0.0498261020904996</v>
      </c>
      <c r="CH92" s="27" t="n">
        <f aca="false">IF(ROW()&lt;4+VolLB,"",STDEV(INDEX($BM:$BM,ROW()-VolLB+1):INDEX($BM:$BM,ROW()))*SQRT(12))</f>
        <v>0.147017680231456</v>
      </c>
      <c r="CI92" s="27" t="n">
        <f aca="false">IF(ROW()&lt;4+VolLB,"",STDEV(INDEX($BN:$BN,ROW()-VolLB+1):INDEX($BN:$BN,ROW()))*SQRT(12))</f>
        <v>0.142078288472769</v>
      </c>
      <c r="CJ92" s="27" t="n">
        <f aca="false">IF(ROW()&lt;4+VolLB,"",STDEV(INDEX($BO:$BO,ROW()-VolLB+1):INDEX($BO:$BO,ROW()))*SQRT(12))</f>
        <v>0.162297343835203</v>
      </c>
      <c r="CK92" s="27" t="n">
        <f aca="false">IF(ROW()&lt;4+VolLB,"",STDEV(INDEX($BP:$BP,ROW()-VolLB+1):INDEX($BP:$BP,ROW()))*SQRT(12))</f>
        <v>0.182307198126991</v>
      </c>
      <c r="CL92" s="27" t="n">
        <f aca="false">IF(ROW()&lt;4+VolLB,"",STDEV(INDEX($BQ:$BQ,ROW()-VolLB+1):INDEX($BQ:$BQ,ROW()))*SQRT(12))</f>
        <v>0.150785305958084</v>
      </c>
      <c r="CM92" s="27" t="n">
        <f aca="false">IF(ROW()&lt;4+VolLB,"",STDEV(INDEX($BR:$BR,ROW()-VolLB+1):INDEX($BR:$BR,ROW()))*SQRT(12))</f>
        <v>0.16852560706496</v>
      </c>
      <c r="CN92" s="27" t="n">
        <f aca="false">IF(ROW()&lt;4+VolLB,"",STDEV(INDEX($BS:$BS,ROW()-VolLB+1):INDEX($BS:$BS,ROW()))*SQRT(12))</f>
        <v>0.138504954637803</v>
      </c>
      <c r="CO92" s="27" t="n">
        <f aca="false">IF(ROW()&lt;4+VolLB,"",STDEV(INDEX($BT:$BT,ROW()-VolLB+1):INDEX($BT:$BT,ROW()))*SQRT(12))</f>
        <v>0.176771666357925</v>
      </c>
      <c r="CP92" s="27" t="n">
        <f aca="false">IF(ROW()&lt;4+VolLB,"",STDEV(INDEX($BU:$BU,ROW()-VolLB+1):INDEX($BU:$BU,ROW()))*SQRT(12))</f>
        <v>0.212569495257915</v>
      </c>
      <c r="CQ92" s="27" t="n">
        <f aca="false">IF(ROW()&lt;4+VolLB,"",STDEV(INDEX($BV:$BV,ROW()-VolLB+1):INDEX($BV:$BV,ROW()))*SQRT(12))</f>
        <v>0.169477666905248</v>
      </c>
      <c r="CR92" s="27" t="n">
        <f aca="false">IF(ROW()&lt;4+VolLB,"",STDEV(INDEX($BW:$BW,ROW()-VolLB+1):INDEX($BW:$BW,ROW()))*SQRT(12))</f>
        <v>0.165848874739076</v>
      </c>
      <c r="CS92" s="27" t="n">
        <f aca="false">IF(ROW()&lt;4+VolLB,"",STDEV(INDEX($BX:$BX,ROW()-VolLB+1):INDEX($BX:$BX,ROW()))*SQRT(12))</f>
        <v>0.176134785101627</v>
      </c>
      <c r="CT92" s="27" t="n">
        <f aca="false">IF(ROW()&lt;4+VolLB,"",STDEV(INDEX($BY:$BY,ROW()-VolLB+1):INDEX($BY:$BY,ROW()))*SQRT(12))</f>
        <v>0.162037774554358</v>
      </c>
      <c r="CU92" s="27" t="n">
        <f aca="false">IF(ROW()&lt;4+VolLB,"",STDEV(INDEX($BZ:$BZ,ROW()-VolLB+1):INDEX($BZ:$BZ,ROW()))*SQRT(12))</f>
        <v>0.157589702455097</v>
      </c>
      <c r="CV92" s="27" t="n">
        <f aca="false">IF(ROW()&lt;4+VolLB,"",STDEV(INDEX($CA:$CA,ROW()-VolLB+1):INDEX($CA:$CA,ROW()))*SQRT(12))</f>
        <v>0.149198654609253</v>
      </c>
      <c r="CW92" s="27" t="n">
        <f aca="false">IF(ROW()&lt;4+VolLB,"",STDEV(INDEX($CB:$CB,ROW()-VolLB+1):INDEX($CB:$CB,ROW()))*SQRT(12))</f>
        <v>0.189481441798199</v>
      </c>
      <c r="CX92" s="27" t="n">
        <f aca="false">IF(ROW()&lt;4+VolLB,"",STDEV(INDEX($CC:$CC,ROW()-VolLB+1):INDEX($CC:$CC,ROW()))*SQRT(12))</f>
        <v>0.195703533220977</v>
      </c>
      <c r="CY92" s="27" t="n">
        <f aca="false">IF(ROW()&lt;4+VolLB,"",STDEV(INDEX($CD:$CD,ROW()-VolLB+1):INDEX($CD:$CD,ROW()))*SQRT(12))</f>
        <v>0.200260464906434</v>
      </c>
      <c r="CZ92" s="27" t="n">
        <f aca="false">IF(ROW()&lt;4+VolLB,"",STDEV(INDEX($CE:$CE,ROW()-VolLB+1):INDEX($CE:$CE,ROW()))*SQRT(12))</f>
        <v>0.183945963046523</v>
      </c>
      <c r="DA92" s="27" t="n">
        <f aca="false">IF(ROW()&lt;4+VolLB,"",STDEV(INDEX($CF:$CF,ROW()-VolLB+1):INDEX($CF:$CF,ROW()))*SQRT(12))</f>
        <v>0.182861132539202</v>
      </c>
      <c r="DB92" s="27" t="n">
        <f aca="false">IF(ROW()&lt;4+VolLB,"",STDEV(INDEX($CG:$CG,ROW()-VolLB+1):INDEX($CG:$CG,ROW()))*SQRT(12))</f>
        <v>0.140331442772349</v>
      </c>
      <c r="DC92" s="26" t="n">
        <f aca="false">IF(OR(AR92=0,CH92="",CH92=0),0,AR92*MIN(MaxScal,TgtVol/CH92))</f>
        <v>0</v>
      </c>
      <c r="DD92" s="26" t="n">
        <f aca="false">IF(OR(AS92=0,CI92="",CI92=0),0,AS92*MIN(MaxScal,TgtVol/CI92))</f>
        <v>0</v>
      </c>
      <c r="DE92" s="26" t="n">
        <f aca="false">IF(OR(AT92=0,CJ92="",CJ92=0),0,AT92*MIN(MaxScal,TgtVol/CJ92))</f>
        <v>0</v>
      </c>
      <c r="DF92" s="26" t="n">
        <f aca="false">IF(OR(AU92=0,CK92="",CK92=0),0,AU92*MIN(MaxScal,TgtVol/CK92))</f>
        <v>0</v>
      </c>
      <c r="DG92" s="26" t="n">
        <f aca="false">IF(OR(AV92=0,CL92="",CL92=0),0,AV92*MIN(MaxScal,TgtVol/CL92))</f>
        <v>0.132638919110326</v>
      </c>
      <c r="DH92" s="26" t="n">
        <f aca="false">IF(OR(AW92=0,CM92="",CM92=0),0,AW92*MIN(MaxScal,TgtVol/CM92))</f>
        <v>0</v>
      </c>
      <c r="DI92" s="26" t="n">
        <f aca="false">IF(OR(AX92=0,CN92="",CN92=0),0,AX92*MIN(MaxScal,TgtVol/CN92))</f>
        <v>0</v>
      </c>
      <c r="DJ92" s="26" t="n">
        <f aca="false">IF(OR(AY92=0,CO92="",CO92=0),0,AY92*MIN(MaxScal,TgtVol/CO92))</f>
        <v>0</v>
      </c>
      <c r="DK92" s="26" t="n">
        <f aca="false">IF(OR(AZ92=0,CP92="",CP92=0),0,AZ92*MIN(MaxScal,TgtVol/CP92))</f>
        <v>0</v>
      </c>
      <c r="DL92" s="26" t="n">
        <f aca="false">IF(OR(BA92=0,CQ92="",CQ92=0),0,BA92*MIN(MaxScal,TgtVol/CQ92))</f>
        <v>0</v>
      </c>
      <c r="DM92" s="26" t="n">
        <f aca="false">IF(OR(BB92=0,CR92="",CR92=0),0,BB92*MIN(MaxScal,TgtVol/CR92))</f>
        <v>0</v>
      </c>
      <c r="DN92" s="26" t="n">
        <f aca="false">IF(OR(BC92=0,CS92="",CS92=0),0,BC92*MIN(MaxScal,TgtVol/CS92))</f>
        <v>0</v>
      </c>
      <c r="DO92" s="26" t="n">
        <f aca="false">IF(OR(BD92=0,CT92="",CT92=0),0,BD92*MIN(MaxScal,TgtVol/CT92))</f>
        <v>0</v>
      </c>
      <c r="DP92" s="26" t="n">
        <f aca="false">IF(OR(BE92=0,CU92="",CU92=0),0,BE92*MIN(MaxScal,TgtVol/CU92))</f>
        <v>0</v>
      </c>
      <c r="DQ92" s="26" t="n">
        <f aca="false">IF(OR(BF92=0,CV92="",CV92=0),0,BF92*MIN(MaxScal,TgtVol/CV92))</f>
        <v>0</v>
      </c>
      <c r="DR92" s="26" t="n">
        <f aca="false">IF(OR(BG92=0,CW92="",CW92=0),0,BG92*MIN(MaxScal,TgtVol/CW92))</f>
        <v>0</v>
      </c>
      <c r="DS92" s="26" t="n">
        <f aca="false">IF(OR(BH92=0,CX92="",CX92=0),0,BH92*MIN(MaxScal,TgtVol/CX92))</f>
        <v>0</v>
      </c>
      <c r="DT92" s="26" t="n">
        <f aca="false">IF(OR(BI92=0,CY92="",CY92=0),0,BI92*MIN(MaxScal,TgtVol/CY92))</f>
        <v>0</v>
      </c>
      <c r="DU92" s="26" t="n">
        <f aca="false">IF(OR(BJ92=0,CZ92="",CZ92=0),0,BJ92*MIN(MaxScal,TgtVol/CZ92))</f>
        <v>0</v>
      </c>
      <c r="DV92" s="26" t="n">
        <f aca="false">IF(OR(BK92=0,DA92="",DA92=0),0,BK92*MIN(MaxScal,TgtVol/DA92))</f>
        <v>0</v>
      </c>
      <c r="DW92" s="26" t="n">
        <f aca="false">IF(OR(BL92=0,DB92="",DB92=0),0,BL92*MIN(MaxScal,TgtVol/DB92))</f>
        <v>0</v>
      </c>
      <c r="DX92" s="28" t="n">
        <f aca="false">IFERROR(DC91*BM92,"")</f>
        <v>-0</v>
      </c>
      <c r="DY92" s="28" t="n">
        <f aca="false">IFERROR(DD91*BN92,"")</f>
        <v>-0</v>
      </c>
      <c r="DZ92" s="28" t="n">
        <f aca="false">IFERROR(DE91*BO92,"")</f>
        <v>-0</v>
      </c>
      <c r="EA92" s="28" t="n">
        <f aca="false">IFERROR(DF91*BP92,"")</f>
        <v>-0</v>
      </c>
      <c r="EB92" s="28" t="n">
        <f aca="false">IFERROR(DG91*BQ92,"")</f>
        <v>-0</v>
      </c>
      <c r="EC92" s="28" t="n">
        <f aca="false">IFERROR(DH91*BR92,"")</f>
        <v>0</v>
      </c>
      <c r="ED92" s="28" t="n">
        <f aca="false">IFERROR(DI91*BS92,"")</f>
        <v>0</v>
      </c>
      <c r="EE92" s="28" t="n">
        <f aca="false">IFERROR(DJ91*BT92,"")</f>
        <v>-0</v>
      </c>
      <c r="EF92" s="28" t="n">
        <f aca="false">IFERROR(DK91*BU92,"")</f>
        <v>0</v>
      </c>
      <c r="EG92" s="28" t="n">
        <f aca="false">IFERROR(DL91*BV92,"")</f>
        <v>0</v>
      </c>
      <c r="EH92" s="28" t="n">
        <f aca="false">IFERROR(DM91*BW92,"")</f>
        <v>-0</v>
      </c>
      <c r="EI92" s="28" t="n">
        <f aca="false">IFERROR(DN91*BX92,"")</f>
        <v>0</v>
      </c>
      <c r="EJ92" s="28" t="n">
        <f aca="false">IFERROR(DO91*BY92,"")</f>
        <v>0</v>
      </c>
      <c r="EK92" s="28" t="n">
        <f aca="false">IFERROR(DP91*BZ92,"")</f>
        <v>0</v>
      </c>
      <c r="EL92" s="28" t="n">
        <f aca="false">IFERROR(DQ91*CA92,"")</f>
        <v>0</v>
      </c>
      <c r="EM92" s="28" t="n">
        <f aca="false">IFERROR(DR91*CB92,"")</f>
        <v>0.00478004159846904</v>
      </c>
      <c r="EN92" s="28" t="n">
        <f aca="false">IFERROR(DS91*CC92,"")</f>
        <v>0</v>
      </c>
      <c r="EO92" s="28" t="n">
        <f aca="false">IFERROR(DT91*CD92,"")</f>
        <v>-0</v>
      </c>
      <c r="EP92" s="28" t="n">
        <f aca="false">IFERROR(DU91*CE92,"")</f>
        <v>0</v>
      </c>
      <c r="EQ92" s="28" t="n">
        <f aca="false">IFERROR(DV91*CF92,"")</f>
        <v>0</v>
      </c>
      <c r="ER92" s="28" t="n">
        <f aca="false">IFERROR(DW91*CG92,"")</f>
        <v>0</v>
      </c>
      <c r="ES92" s="28" t="n">
        <f aca="false">IF(ROW()=4,"",SUM(DX92:ER92))</f>
        <v>0.00478004159846904</v>
      </c>
      <c r="ET92" s="29" t="n">
        <f aca="false">COUNTIF(AR92:BL92,"&gt;0")</f>
        <v>1</v>
      </c>
    </row>
    <row r="93" customFormat="false" ht="15" hidden="false" customHeight="false" outlineLevel="0" collapsed="false">
      <c r="A93" s="19" t="n">
        <v>40724</v>
      </c>
      <c r="B93" s="23" t="n">
        <f aca="false">ABS(EMFX_Data!X93-EMFX_Data!Y93)</f>
        <v>0.1663712191965</v>
      </c>
      <c r="C93" s="23" t="n">
        <f aca="false">ABS(EMFX_Data!X93-EMFX_Data!Z93)</f>
        <v>0.0595167677807966</v>
      </c>
      <c r="D93" s="23" t="n">
        <f aca="false">ABS(EMFX_Data!X93-EMFX_Data!AA93)</f>
        <v>0.211973520510036</v>
      </c>
      <c r="E93" s="23" t="n">
        <f aca="false">ABS(EMFX_Data!X93-EMFX_Data!AB93)</f>
        <v>0.0503298584811489</v>
      </c>
      <c r="F93" s="23" t="n">
        <f aca="false">ABS(EMFX_Data!X93-EMFX_Data!AC93)</f>
        <v>0.08570685801247</v>
      </c>
      <c r="G93" s="23" t="n">
        <f aca="false">ABS(EMFX_Data!X93-EMFX_Data!AD93)</f>
        <v>0.0166195555986093</v>
      </c>
      <c r="H93" s="23" t="n">
        <f aca="false">ABS(EMFX_Data!Y93-EMFX_Data!Z93)</f>
        <v>0.106854451415703</v>
      </c>
      <c r="I93" s="23" t="n">
        <f aca="false">ABS(EMFX_Data!Y93-EMFX_Data!AA93)</f>
        <v>0.0456023013135365</v>
      </c>
      <c r="J93" s="23" t="n">
        <f aca="false">ABS(EMFX_Data!Y93-EMFX_Data!AB93)</f>
        <v>0.116041360715351</v>
      </c>
      <c r="K93" s="23" t="n">
        <f aca="false">ABS(EMFX_Data!Y93-EMFX_Data!AC93)</f>
        <v>0.0806643611840299</v>
      </c>
      <c r="L93" s="23" t="n">
        <f aca="false">ABS(EMFX_Data!Y93-EMFX_Data!AD93)</f>
        <v>0.149751663597891</v>
      </c>
      <c r="M93" s="23" t="n">
        <f aca="false">ABS(EMFX_Data!Z93-EMFX_Data!AA93)</f>
        <v>0.15245675272924</v>
      </c>
      <c r="N93" s="23" t="n">
        <f aca="false">ABS(EMFX_Data!Z93-EMFX_Data!AB93)</f>
        <v>0.00918690929964772</v>
      </c>
      <c r="O93" s="23" t="n">
        <f aca="false">ABS(EMFX_Data!Z93-EMFX_Data!AC93)</f>
        <v>0.0261900902316734</v>
      </c>
      <c r="P93" s="23" t="n">
        <f aca="false">ABS(EMFX_Data!Z93-EMFX_Data!AD93)</f>
        <v>0.0428972121821873</v>
      </c>
      <c r="Q93" s="23" t="n">
        <f aca="false">ABS(EMFX_Data!AA93-EMFX_Data!AB93)</f>
        <v>0.161643662028887</v>
      </c>
      <c r="R93" s="23" t="n">
        <f aca="false">ABS(EMFX_Data!AA93-EMFX_Data!AC93)</f>
        <v>0.126266662497566</v>
      </c>
      <c r="S93" s="23" t="n">
        <f aca="false">ABS(EMFX_Data!AA93-EMFX_Data!AD93)</f>
        <v>0.195353964911427</v>
      </c>
      <c r="T93" s="23" t="n">
        <f aca="false">ABS(EMFX_Data!AB93-EMFX_Data!AC93)</f>
        <v>0.0353769995313211</v>
      </c>
      <c r="U93" s="23" t="n">
        <f aca="false">ABS(EMFX_Data!AB93-EMFX_Data!AD93)</f>
        <v>0.0337103028825396</v>
      </c>
      <c r="V93" s="23" t="n">
        <f aca="false">ABS(EMFX_Data!AC93-EMFX_Data!AD93)</f>
        <v>0.0690873024138607</v>
      </c>
      <c r="W93" s="26" t="n">
        <f aca="false">IF(ROW()&lt;4+MinObs-1,"",IFERROR((B93-AVERAGE(B$4:B93))/STDEV(B$4:B93),""))</f>
        <v>0.549739500351523</v>
      </c>
      <c r="X93" s="26" t="n">
        <f aca="false">IF(ROW()&lt;4+MinObs-1,"",IFERROR((C93-AVERAGE(C$4:C93))/STDEV(C$4:C93),""))</f>
        <v>-0.166851870979254</v>
      </c>
      <c r="Y93" s="26" t="n">
        <f aca="false">IF(ROW()&lt;4+MinObs-1,"",IFERROR((D93-AVERAGE(D$4:D93))/STDEV(D$4:D93),""))</f>
        <v>0.889920876658851</v>
      </c>
      <c r="Z93" s="26" t="n">
        <f aca="false">IF(ROW()&lt;4+MinObs-1,"",IFERROR((E93-AVERAGE(E$4:E93))/STDEV(E$4:E93),""))</f>
        <v>-0.44305180700395</v>
      </c>
      <c r="AA93" s="26" t="n">
        <f aca="false">IF(ROW()&lt;4+MinObs-1,"",IFERROR((F93-AVERAGE(F$4:F93))/STDEV(F$4:F93),""))</f>
        <v>1.22646146068057</v>
      </c>
      <c r="AB93" s="26" t="n">
        <f aca="false">IF(ROW()&lt;4+MinObs-1,"",IFERROR((G93-AVERAGE(G$4:G93))/STDEV(G$4:G93),""))</f>
        <v>-0.293268653767399</v>
      </c>
      <c r="AC93" s="26" t="n">
        <f aca="false">IF(ROW()&lt;4+MinObs-1,"",IFERROR((H93-AVERAGE(H$4:H93))/STDEV(H$4:H93),""))</f>
        <v>-0.373003195115618</v>
      </c>
      <c r="AD93" s="26" t="n">
        <f aca="false">IF(ROW()&lt;4+MinObs-1,"",IFERROR((I93-AVERAGE(I$4:I93))/STDEV(I$4:I93),""))</f>
        <v>-0.768930060393781</v>
      </c>
      <c r="AE93" s="26" t="n">
        <f aca="false">IF(ROW()&lt;4+MinObs-1,"",IFERROR((J93-AVERAGE(J$4:J93))/STDEV(J$4:J93),""))</f>
        <v>0.169720790620606</v>
      </c>
      <c r="AF93" s="26" t="n">
        <f aca="false">IF(ROW()&lt;4+MinObs-1,"",IFERROR((K93-AVERAGE(K$4:K93))/STDEV(K$4:K93),""))</f>
        <v>-0.517378978024643</v>
      </c>
      <c r="AG93" s="26" t="n">
        <f aca="false">IF(ROW()&lt;4+MinObs-1,"",IFERROR((L93-AVERAGE(L$4:L93))/STDEV(L$4:L93),""))</f>
        <v>0.0511165979887063</v>
      </c>
      <c r="AH93" s="26" t="n">
        <f aca="false">IF(ROW()&lt;4+MinObs-1,"",IFERROR((M93-AVERAGE(M$4:M93))/STDEV(M$4:M93),""))</f>
        <v>-0.072994699362836</v>
      </c>
      <c r="AI93" s="26" t="n">
        <f aca="false">IF(ROW()&lt;4+MinObs-1,"",IFERROR((N93-AVERAGE(N$4:N93))/STDEV(N$4:N93),""))</f>
        <v>-1.07102905143293</v>
      </c>
      <c r="AJ93" s="26" t="n">
        <f aca="false">IF(ROW()&lt;4+MinObs-1,"",IFERROR((O93-AVERAGE(O$4:O93))/STDEV(O$4:O93),""))</f>
        <v>-0.862339392390239</v>
      </c>
      <c r="AK93" s="26" t="n">
        <f aca="false">IF(ROW()&lt;4+MinObs-1,"",IFERROR((P93-AVERAGE(P$4:P93))/STDEV(P$4:P93),""))</f>
        <v>-0.347271937066035</v>
      </c>
      <c r="AL93" s="26" t="n">
        <f aca="false">IF(ROW()&lt;4+MinObs-1,"",IFERROR((Q93-AVERAGE(Q$4:Q93))/STDEV(Q$4:Q93),""))</f>
        <v>1.28228958118254</v>
      </c>
      <c r="AM93" s="26" t="n">
        <f aca="false">IF(ROW()&lt;4+MinObs-1,"",IFERROR((R93-AVERAGE(R$4:R93))/STDEV(R$4:R93),""))</f>
        <v>-0.256756548230686</v>
      </c>
      <c r="AN93" s="26" t="n">
        <f aca="false">IF(ROW()&lt;4+MinObs-1,"",IFERROR((S93-AVERAGE(S$4:S93))/STDEV(S$4:S93),""))</f>
        <v>0.143516389876487</v>
      </c>
      <c r="AO93" s="26" t="n">
        <f aca="false">IF(ROW()&lt;4+MinObs-1,"",IFERROR((T93-AVERAGE(T$4:T93))/STDEV(T$4:T93),""))</f>
        <v>-0.719216256085021</v>
      </c>
      <c r="AP93" s="26" t="n">
        <f aca="false">IF(ROW()&lt;4+MinObs-1,"",IFERROR((U93-AVERAGE(U$4:U93))/STDEV(U$4:U93),""))</f>
        <v>-0.207234972408114</v>
      </c>
      <c r="AQ93" s="26" t="n">
        <f aca="false">IF(ROW()&lt;4+MinObs-1,"",IFERROR((V93-AVERAGE(V$4:V93))/STDEV(V$4:V93),""))</f>
        <v>-0.182525069689306</v>
      </c>
      <c r="AR93" s="26" t="n">
        <f aca="false">IF(W93="",0,IF(W93&gt;=z4,w4,IF(W93&gt;=z3,w3,IF(W93&gt;=zEntry,w2,IF(AND(W93&gt;=ExitZ,AR92&gt;0),w2,0)))))</f>
        <v>0</v>
      </c>
      <c r="AS93" s="26" t="n">
        <f aca="false">IF(X93="",0,IF(X93&gt;=z4,w4,IF(X93&gt;=z3,w3,IF(X93&gt;=zEntry,w2,IF(AND(X93&gt;=ExitZ,AS92&gt;0),w2,0)))))</f>
        <v>0</v>
      </c>
      <c r="AT93" s="26" t="n">
        <f aca="false">IF(Y93="",0,IF(Y93&gt;=z4,w4,IF(Y93&gt;=z3,w3,IF(Y93&gt;=zEntry,w2,IF(AND(Y93&gt;=ExitZ,AT92&gt;0),w2,0)))))</f>
        <v>0</v>
      </c>
      <c r="AU93" s="26" t="n">
        <f aca="false">IF(Z93="",0,IF(Z93&gt;=z4,w4,IF(Z93&gt;=z3,w3,IF(Z93&gt;=zEntry,w2,IF(AND(Z93&gt;=ExitZ,AU92&gt;0),w2,0)))))</f>
        <v>0</v>
      </c>
      <c r="AV93" s="26" t="n">
        <f aca="false">IF(AA93="",0,IF(AA93&gt;=z4,w4,IF(AA93&gt;=z3,w3,IF(AA93&gt;=zEntry,w2,IF(AND(AA93&gt;=ExitZ,AV92&gt;0),w2,0)))))</f>
        <v>0</v>
      </c>
      <c r="AW93" s="26" t="n">
        <f aca="false">IF(AB93="",0,IF(AB93&gt;=z4,w4,IF(AB93&gt;=z3,w3,IF(AB93&gt;=zEntry,w2,IF(AND(AB93&gt;=ExitZ,AW92&gt;0),w2,0)))))</f>
        <v>0</v>
      </c>
      <c r="AX93" s="26" t="n">
        <f aca="false">IF(AC93="",0,IF(AC93&gt;=z4,w4,IF(AC93&gt;=z3,w3,IF(AC93&gt;=zEntry,w2,IF(AND(AC93&gt;=ExitZ,AX92&gt;0),w2,0)))))</f>
        <v>0</v>
      </c>
      <c r="AY93" s="26" t="n">
        <f aca="false">IF(AD93="",0,IF(AD93&gt;=z4,w4,IF(AD93&gt;=z3,w3,IF(AD93&gt;=zEntry,w2,IF(AND(AD93&gt;=ExitZ,AY92&gt;0),w2,0)))))</f>
        <v>0</v>
      </c>
      <c r="AZ93" s="26" t="n">
        <f aca="false">IF(AE93="",0,IF(AE93&gt;=z4,w4,IF(AE93&gt;=z3,w3,IF(AE93&gt;=zEntry,w2,IF(AND(AE93&gt;=ExitZ,AZ92&gt;0),w2,0)))))</f>
        <v>0</v>
      </c>
      <c r="BA93" s="26" t="n">
        <f aca="false">IF(AF93="",0,IF(AF93&gt;=z4,w4,IF(AF93&gt;=z3,w3,IF(AF93&gt;=zEntry,w2,IF(AND(AF93&gt;=ExitZ,BA92&gt;0),w2,0)))))</f>
        <v>0</v>
      </c>
      <c r="BB93" s="26" t="n">
        <f aca="false">IF(AG93="",0,IF(AG93&gt;=z4,w4,IF(AG93&gt;=z3,w3,IF(AG93&gt;=zEntry,w2,IF(AND(AG93&gt;=ExitZ,BB92&gt;0),w2,0)))))</f>
        <v>0</v>
      </c>
      <c r="BC93" s="26" t="n">
        <f aca="false">IF(AH93="",0,IF(AH93&gt;=z4,w4,IF(AH93&gt;=z3,w3,IF(AH93&gt;=zEntry,w2,IF(AND(AH93&gt;=ExitZ,BC92&gt;0),w2,0)))))</f>
        <v>0</v>
      </c>
      <c r="BD93" s="26" t="n">
        <f aca="false">IF(AI93="",0,IF(AI93&gt;=z4,w4,IF(AI93&gt;=z3,w3,IF(AI93&gt;=zEntry,w2,IF(AND(AI93&gt;=ExitZ,BD92&gt;0),w2,0)))))</f>
        <v>0</v>
      </c>
      <c r="BE93" s="26" t="n">
        <f aca="false">IF(AJ93="",0,IF(AJ93&gt;=z4,w4,IF(AJ93&gt;=z3,w3,IF(AJ93&gt;=zEntry,w2,IF(AND(AJ93&gt;=ExitZ,BE92&gt;0),w2,0)))))</f>
        <v>0</v>
      </c>
      <c r="BF93" s="26" t="n">
        <f aca="false">IF(AK93="",0,IF(AK93&gt;=z4,w4,IF(AK93&gt;=z3,w3,IF(AK93&gt;=zEntry,w2,IF(AND(AK93&gt;=ExitZ,BF92&gt;0),w2,0)))))</f>
        <v>0</v>
      </c>
      <c r="BG93" s="26" t="n">
        <f aca="false">IF(AL93="",0,IF(AL93&gt;=z4,w4,IF(AL93&gt;=z3,w3,IF(AL93&gt;=zEntry,w2,IF(AND(AL93&gt;=ExitZ,BG92&gt;0),w2,0)))))</f>
        <v>0</v>
      </c>
      <c r="BH93" s="26" t="n">
        <f aca="false">IF(AM93="",0,IF(AM93&gt;=z4,w4,IF(AM93&gt;=z3,w3,IF(AM93&gt;=zEntry,w2,IF(AND(AM93&gt;=ExitZ,BH92&gt;0),w2,0)))))</f>
        <v>0</v>
      </c>
      <c r="BI93" s="26" t="n">
        <f aca="false">IF(AN93="",0,IF(AN93&gt;=z4,w4,IF(AN93&gt;=z3,w3,IF(AN93&gt;=zEntry,w2,IF(AND(AN93&gt;=ExitZ,BI92&gt;0),w2,0)))))</f>
        <v>0</v>
      </c>
      <c r="BJ93" s="26" t="n">
        <f aca="false">IF(AO93="",0,IF(AO93&gt;=z4,w4,IF(AO93&gt;=z3,w3,IF(AO93&gt;=zEntry,w2,IF(AND(AO93&gt;=ExitZ,BJ92&gt;0),w2,0)))))</f>
        <v>0</v>
      </c>
      <c r="BK93" s="26" t="n">
        <f aca="false">IF(AP93="",0,IF(AP93&gt;=z4,w4,IF(AP93&gt;=z3,w3,IF(AP93&gt;=zEntry,w2,IF(AND(AP93&gt;=ExitZ,BK92&gt;0),w2,0)))))</f>
        <v>0</v>
      </c>
      <c r="BL93" s="26" t="n">
        <f aca="false">IF(AQ93="",0,IF(AQ93&gt;=z4,w4,IF(AQ93&gt;=z3,w3,IF(AQ93&gt;=zEntry,w2,IF(AND(AQ93&gt;=ExitZ,BL92&gt;0),w2,0)))))</f>
        <v>0</v>
      </c>
      <c r="BM93" s="23" t="n">
        <f aca="false">IF(EMFX_Data!X92&gt;=EMFX_Data!Y92,EMFX_Data!AE93-EMFX_Data!AF93,EMFX_Data!AF93-EMFX_Data!AE93)</f>
        <v>0.00670615103534929</v>
      </c>
      <c r="BN93" s="23" t="n">
        <f aca="false">IF(EMFX_Data!X92&gt;=EMFX_Data!Z92,EMFX_Data!AE93-EMFX_Data!AG93,EMFX_Data!AG93-EMFX_Data!AE93)</f>
        <v>-0.0209744760001088</v>
      </c>
      <c r="BO93" s="23" t="n">
        <f aca="false">IF(EMFX_Data!X92&gt;=EMFX_Data!AA92,EMFX_Data!AE93-EMFX_Data!AH93,EMFX_Data!AH93-EMFX_Data!AE93)</f>
        <v>0.0338086017419141</v>
      </c>
      <c r="BP93" s="23" t="n">
        <f aca="false">IF(EMFX_Data!X92&gt;=EMFX_Data!AB92,EMFX_Data!AE93-EMFX_Data!AI93,EMFX_Data!AI93-EMFX_Data!AE93)</f>
        <v>0.0143731003377498</v>
      </c>
      <c r="BQ93" s="23" t="n">
        <f aca="false">IF(EMFX_Data!X92&gt;=EMFX_Data!AC92,EMFX_Data!AE93-EMFX_Data!AJ93,EMFX_Data!AJ93-EMFX_Data!AE93)</f>
        <v>0.0223229046193125</v>
      </c>
      <c r="BR93" s="23" t="n">
        <f aca="false">IF(EMFX_Data!X92&gt;=EMFX_Data!AD92,EMFX_Data!AE93-EMFX_Data!AK93,EMFX_Data!AK93-EMFX_Data!AE93)</f>
        <v>0.0670169517257972</v>
      </c>
      <c r="BS93" s="23" t="n">
        <f aca="false">IF(EMFX_Data!Y92&gt;=EMFX_Data!Z92,EMFX_Data!AF93-EMFX_Data!AG93,EMFX_Data!AG93-EMFX_Data!AF93)</f>
        <v>0.0276806270354581</v>
      </c>
      <c r="BT93" s="23" t="n">
        <f aca="false">IF(EMFX_Data!Y92&gt;=EMFX_Data!AA92,EMFX_Data!AF93-EMFX_Data!AH93,EMFX_Data!AH93-EMFX_Data!AF93)</f>
        <v>0.0271024507065648</v>
      </c>
      <c r="BU93" s="23" t="n">
        <f aca="false">IF(EMFX_Data!Y92&gt;=EMFX_Data!AB92,EMFX_Data!AF93-EMFX_Data!AI93,EMFX_Data!AI93-EMFX_Data!AF93)</f>
        <v>-0.00766694930240052</v>
      </c>
      <c r="BV93" s="23" t="n">
        <f aca="false">IF(EMFX_Data!Y92&gt;=EMFX_Data!AC92,EMFX_Data!AF93-EMFX_Data!AJ93,EMFX_Data!AJ93-EMFX_Data!AF93)</f>
        <v>-0.0156167535839632</v>
      </c>
      <c r="BW93" s="23" t="n">
        <f aca="false">IF(EMFX_Data!Y92&gt;=EMFX_Data!AD92,EMFX_Data!AF93-EMFX_Data!AK93,EMFX_Data!AK93-EMFX_Data!AF93)</f>
        <v>-0.0603108006904479</v>
      </c>
      <c r="BX93" s="23" t="n">
        <f aca="false">IF(EMFX_Data!Z92&gt;=EMFX_Data!AA92,EMFX_Data!AG93-EMFX_Data!AH93,EMFX_Data!AH93-EMFX_Data!AG93)</f>
        <v>0.0547830777420229</v>
      </c>
      <c r="BY93" s="23" t="n">
        <f aca="false">IF(EMFX_Data!Z92&gt;=EMFX_Data!AB92,EMFX_Data!AG93-EMFX_Data!AI93,EMFX_Data!AI93-EMFX_Data!AG93)</f>
        <v>0.0353475763378586</v>
      </c>
      <c r="BZ93" s="23" t="n">
        <f aca="false">IF(EMFX_Data!Z92&gt;=EMFX_Data!AC92,EMFX_Data!AG93-EMFX_Data!AJ93,EMFX_Data!AJ93-EMFX_Data!AG93)</f>
        <v>0.0432973806194213</v>
      </c>
      <c r="CA93" s="23" t="n">
        <f aca="false">IF(EMFX_Data!Z92&gt;=EMFX_Data!AD92,EMFX_Data!AG93-EMFX_Data!AK93,EMFX_Data!AK93-EMFX_Data!AG93)</f>
        <v>0.087991427725906</v>
      </c>
      <c r="CB93" s="23" t="n">
        <f aca="false">IF(EMFX_Data!AA92&gt;=EMFX_Data!AB92,EMFX_Data!AH93-EMFX_Data!AI93,EMFX_Data!AI93-EMFX_Data!AH93)</f>
        <v>0.0194355014041643</v>
      </c>
      <c r="CC93" s="23" t="n">
        <f aca="false">IF(EMFX_Data!AA92&gt;=EMFX_Data!AC92,EMFX_Data!AH93-EMFX_Data!AJ93,EMFX_Data!AJ93-EMFX_Data!AH93)</f>
        <v>0.0114856971226016</v>
      </c>
      <c r="CD93" s="23" t="n">
        <f aca="false">IF(EMFX_Data!AA92&gt;=EMFX_Data!AD92,EMFX_Data!AH93-EMFX_Data!AK93,EMFX_Data!AK93-EMFX_Data!AH93)</f>
        <v>-0.033208349983883</v>
      </c>
      <c r="CE93" s="23" t="n">
        <f aca="false">IF(EMFX_Data!AB92&gt;=EMFX_Data!AC92,EMFX_Data!AI93-EMFX_Data!AJ93,EMFX_Data!AJ93-EMFX_Data!AI93)</f>
        <v>0.0079498042815627</v>
      </c>
      <c r="CF93" s="23" t="n">
        <f aca="false">IF(EMFX_Data!AB92&gt;=EMFX_Data!AD92,EMFX_Data!AI93-EMFX_Data!AK93,EMFX_Data!AK93-EMFX_Data!AI93)</f>
        <v>0.0526438513880474</v>
      </c>
      <c r="CG93" s="23" t="n">
        <f aca="false">IF(EMFX_Data!AC92&gt;=EMFX_Data!AD92,EMFX_Data!AJ93-EMFX_Data!AK93,EMFX_Data!AK93-EMFX_Data!AJ93)</f>
        <v>-0.0446940471064847</v>
      </c>
      <c r="CH93" s="27" t="n">
        <f aca="false">IF(ROW()&lt;4+VolLB,"",STDEV(INDEX($BM:$BM,ROW()-VolLB+1):INDEX($BM:$BM,ROW()))*SQRT(12))</f>
        <v>0.14534969223957</v>
      </c>
      <c r="CI93" s="27" t="n">
        <f aca="false">IF(ROW()&lt;4+VolLB,"",STDEV(INDEX($BN:$BN,ROW()-VolLB+1):INDEX($BN:$BN,ROW()))*SQRT(12))</f>
        <v>0.142674636842824</v>
      </c>
      <c r="CJ93" s="27" t="n">
        <f aca="false">IF(ROW()&lt;4+VolLB,"",STDEV(INDEX($BO:$BO,ROW()-VolLB+1):INDEX($BO:$BO,ROW()))*SQRT(12))</f>
        <v>0.162058086402096</v>
      </c>
      <c r="CK93" s="27" t="n">
        <f aca="false">IF(ROW()&lt;4+VolLB,"",STDEV(INDEX($BP:$BP,ROW()-VolLB+1):INDEX($BP:$BP,ROW()))*SQRT(12))</f>
        <v>0.182441404544742</v>
      </c>
      <c r="CL93" s="27" t="n">
        <f aca="false">IF(ROW()&lt;4+VolLB,"",STDEV(INDEX($BQ:$BQ,ROW()-VolLB+1):INDEX($BQ:$BQ,ROW()))*SQRT(12))</f>
        <v>0.135293763933024</v>
      </c>
      <c r="CM93" s="27" t="n">
        <f aca="false">IF(ROW()&lt;4+VolLB,"",STDEV(INDEX($BR:$BR,ROW()-VolLB+1):INDEX($BR:$BR,ROW()))*SQRT(12))</f>
        <v>0.167645973876323</v>
      </c>
      <c r="CN93" s="27" t="n">
        <f aca="false">IF(ROW()&lt;4+VolLB,"",STDEV(INDEX($BS:$BS,ROW()-VolLB+1):INDEX($BS:$BS,ROW()))*SQRT(12))</f>
        <v>0.137177714025098</v>
      </c>
      <c r="CO93" s="27" t="n">
        <f aca="false">IF(ROW()&lt;4+VolLB,"",STDEV(INDEX($BT:$BT,ROW()-VolLB+1):INDEX($BT:$BT,ROW()))*SQRT(12))</f>
        <v>0.177053890863388</v>
      </c>
      <c r="CP93" s="27" t="n">
        <f aca="false">IF(ROW()&lt;4+VolLB,"",STDEV(INDEX($BU:$BU,ROW()-VolLB+1):INDEX($BU:$BU,ROW()))*SQRT(12))</f>
        <v>0.210583909664868</v>
      </c>
      <c r="CQ93" s="27" t="n">
        <f aca="false">IF(ROW()&lt;4+VolLB,"",STDEV(INDEX($BV:$BV,ROW()-VolLB+1):INDEX($BV:$BV,ROW()))*SQRT(12))</f>
        <v>0.1665250730031</v>
      </c>
      <c r="CR93" s="27" t="n">
        <f aca="false">IF(ROW()&lt;4+VolLB,"",STDEV(INDEX($BW:$BW,ROW()-VolLB+1):INDEX($BW:$BW,ROW()))*SQRT(12))</f>
        <v>0.168972889123232</v>
      </c>
      <c r="CS93" s="27" t="n">
        <f aca="false">IF(ROW()&lt;4+VolLB,"",STDEV(INDEX($BX:$BX,ROW()-VolLB+1):INDEX($BX:$BX,ROW()))*SQRT(12))</f>
        <v>0.177590180465405</v>
      </c>
      <c r="CT93" s="27" t="n">
        <f aca="false">IF(ROW()&lt;4+VolLB,"",STDEV(INDEX($BY:$BY,ROW()-VolLB+1):INDEX($BY:$BY,ROW()))*SQRT(12))</f>
        <v>0.163140217884724</v>
      </c>
      <c r="CU93" s="27" t="n">
        <f aca="false">IF(ROW()&lt;4+VolLB,"",STDEV(INDEX($BZ:$BZ,ROW()-VolLB+1):INDEX($BZ:$BZ,ROW()))*SQRT(12))</f>
        <v>0.145783270076222</v>
      </c>
      <c r="CV93" s="27" t="n">
        <f aca="false">IF(ROW()&lt;4+VolLB,"",STDEV(INDEX($CA:$CA,ROW()-VolLB+1):INDEX($CA:$CA,ROW()))*SQRT(12))</f>
        <v>0.151043273934737</v>
      </c>
      <c r="CW93" s="27" t="n">
        <f aca="false">IF(ROW()&lt;4+VolLB,"",STDEV(INDEX($CB:$CB,ROW()-VolLB+1):INDEX($CB:$CB,ROW()))*SQRT(12))</f>
        <v>0.187640604875522</v>
      </c>
      <c r="CX93" s="27" t="n">
        <f aca="false">IF(ROW()&lt;4+VolLB,"",STDEV(INDEX($CC:$CC,ROW()-VolLB+1):INDEX($CC:$CC,ROW()))*SQRT(12))</f>
        <v>0.192021502454636</v>
      </c>
      <c r="CY93" s="27" t="n">
        <f aca="false">IF(ROW()&lt;4+VolLB,"",STDEV(INDEX($CD:$CD,ROW()-VolLB+1):INDEX($CD:$CD,ROW()))*SQRT(12))</f>
        <v>0.20092982895005</v>
      </c>
      <c r="CZ93" s="27" t="n">
        <f aca="false">IF(ROW()&lt;4+VolLB,"",STDEV(INDEX($CE:$CE,ROW()-VolLB+1):INDEX($CE:$CE,ROW()))*SQRT(12))</f>
        <v>0.174232324735872</v>
      </c>
      <c r="DA93" s="27" t="n">
        <f aca="false">IF(ROW()&lt;4+VolLB,"",STDEV(INDEX($CF:$CF,ROW()-VolLB+1):INDEX($CF:$CF,ROW()))*SQRT(12))</f>
        <v>0.178100031547954</v>
      </c>
      <c r="DB93" s="27" t="n">
        <f aca="false">IF(ROW()&lt;4+VolLB,"",STDEV(INDEX($CG:$CG,ROW()-VolLB+1):INDEX($CG:$CG,ROW()))*SQRT(12))</f>
        <v>0.143720827894742</v>
      </c>
      <c r="DC93" s="26" t="n">
        <f aca="false">IF(OR(AR93=0,CH93="",CH93=0),0,AR93*MIN(MaxScal,TgtVol/CH93))</f>
        <v>0</v>
      </c>
      <c r="DD93" s="26" t="n">
        <f aca="false">IF(OR(AS93=0,CI93="",CI93=0),0,AS93*MIN(MaxScal,TgtVol/CI93))</f>
        <v>0</v>
      </c>
      <c r="DE93" s="26" t="n">
        <f aca="false">IF(OR(AT93=0,CJ93="",CJ93=0),0,AT93*MIN(MaxScal,TgtVol/CJ93))</f>
        <v>0</v>
      </c>
      <c r="DF93" s="26" t="n">
        <f aca="false">IF(OR(AU93=0,CK93="",CK93=0),0,AU93*MIN(MaxScal,TgtVol/CK93))</f>
        <v>0</v>
      </c>
      <c r="DG93" s="26" t="n">
        <f aca="false">IF(OR(AV93=0,CL93="",CL93=0),0,AV93*MIN(MaxScal,TgtVol/CL93))</f>
        <v>0</v>
      </c>
      <c r="DH93" s="26" t="n">
        <f aca="false">IF(OR(AW93=0,CM93="",CM93=0),0,AW93*MIN(MaxScal,TgtVol/CM93))</f>
        <v>0</v>
      </c>
      <c r="DI93" s="26" t="n">
        <f aca="false">IF(OR(AX93=0,CN93="",CN93=0),0,AX93*MIN(MaxScal,TgtVol/CN93))</f>
        <v>0</v>
      </c>
      <c r="DJ93" s="26" t="n">
        <f aca="false">IF(OR(AY93=0,CO93="",CO93=0),0,AY93*MIN(MaxScal,TgtVol/CO93))</f>
        <v>0</v>
      </c>
      <c r="DK93" s="26" t="n">
        <f aca="false">IF(OR(AZ93=0,CP93="",CP93=0),0,AZ93*MIN(MaxScal,TgtVol/CP93))</f>
        <v>0</v>
      </c>
      <c r="DL93" s="26" t="n">
        <f aca="false">IF(OR(BA93=0,CQ93="",CQ93=0),0,BA93*MIN(MaxScal,TgtVol/CQ93))</f>
        <v>0</v>
      </c>
      <c r="DM93" s="26" t="n">
        <f aca="false">IF(OR(BB93=0,CR93="",CR93=0),0,BB93*MIN(MaxScal,TgtVol/CR93))</f>
        <v>0</v>
      </c>
      <c r="DN93" s="26" t="n">
        <f aca="false">IF(OR(BC93=0,CS93="",CS93=0),0,BC93*MIN(MaxScal,TgtVol/CS93))</f>
        <v>0</v>
      </c>
      <c r="DO93" s="26" t="n">
        <f aca="false">IF(OR(BD93=0,CT93="",CT93=0),0,BD93*MIN(MaxScal,TgtVol/CT93))</f>
        <v>0</v>
      </c>
      <c r="DP93" s="26" t="n">
        <f aca="false">IF(OR(BE93=0,CU93="",CU93=0),0,BE93*MIN(MaxScal,TgtVol/CU93))</f>
        <v>0</v>
      </c>
      <c r="DQ93" s="26" t="n">
        <f aca="false">IF(OR(BF93=0,CV93="",CV93=0),0,BF93*MIN(MaxScal,TgtVol/CV93))</f>
        <v>0</v>
      </c>
      <c r="DR93" s="26" t="n">
        <f aca="false">IF(OR(BG93=0,CW93="",CW93=0),0,BG93*MIN(MaxScal,TgtVol/CW93))</f>
        <v>0</v>
      </c>
      <c r="DS93" s="26" t="n">
        <f aca="false">IF(OR(BH93=0,CX93="",CX93=0),0,BH93*MIN(MaxScal,TgtVol/CX93))</f>
        <v>0</v>
      </c>
      <c r="DT93" s="26" t="n">
        <f aca="false">IF(OR(BI93=0,CY93="",CY93=0),0,BI93*MIN(MaxScal,TgtVol/CY93))</f>
        <v>0</v>
      </c>
      <c r="DU93" s="26" t="n">
        <f aca="false">IF(OR(BJ93=0,CZ93="",CZ93=0),0,BJ93*MIN(MaxScal,TgtVol/CZ93))</f>
        <v>0</v>
      </c>
      <c r="DV93" s="26" t="n">
        <f aca="false">IF(OR(BK93=0,DA93="",DA93=0),0,BK93*MIN(MaxScal,TgtVol/DA93))</f>
        <v>0</v>
      </c>
      <c r="DW93" s="26" t="n">
        <f aca="false">IF(OR(BL93=0,DB93="",DB93=0),0,BL93*MIN(MaxScal,TgtVol/DB93))</f>
        <v>0</v>
      </c>
      <c r="DX93" s="28" t="n">
        <f aca="false">IFERROR(DC92*BM93,"")</f>
        <v>0</v>
      </c>
      <c r="DY93" s="28" t="n">
        <f aca="false">IFERROR(DD92*BN93,"")</f>
        <v>-0</v>
      </c>
      <c r="DZ93" s="28" t="n">
        <f aca="false">IFERROR(DE92*BO93,"")</f>
        <v>0</v>
      </c>
      <c r="EA93" s="28" t="n">
        <f aca="false">IFERROR(DF92*BP93,"")</f>
        <v>0</v>
      </c>
      <c r="EB93" s="28" t="n">
        <f aca="false">IFERROR(DG92*BQ93,"")</f>
        <v>0.00296088594010852</v>
      </c>
      <c r="EC93" s="28" t="n">
        <f aca="false">IFERROR(DH92*BR93,"")</f>
        <v>0</v>
      </c>
      <c r="ED93" s="28" t="n">
        <f aca="false">IFERROR(DI92*BS93,"")</f>
        <v>0</v>
      </c>
      <c r="EE93" s="28" t="n">
        <f aca="false">IFERROR(DJ92*BT93,"")</f>
        <v>0</v>
      </c>
      <c r="EF93" s="28" t="n">
        <f aca="false">IFERROR(DK92*BU93,"")</f>
        <v>-0</v>
      </c>
      <c r="EG93" s="28" t="n">
        <f aca="false">IFERROR(DL92*BV93,"")</f>
        <v>-0</v>
      </c>
      <c r="EH93" s="28" t="n">
        <f aca="false">IFERROR(DM92*BW93,"")</f>
        <v>-0</v>
      </c>
      <c r="EI93" s="28" t="n">
        <f aca="false">IFERROR(DN92*BX93,"")</f>
        <v>0</v>
      </c>
      <c r="EJ93" s="28" t="n">
        <f aca="false">IFERROR(DO92*BY93,"")</f>
        <v>0</v>
      </c>
      <c r="EK93" s="28" t="n">
        <f aca="false">IFERROR(DP92*BZ93,"")</f>
        <v>0</v>
      </c>
      <c r="EL93" s="28" t="n">
        <f aca="false">IFERROR(DQ92*CA93,"")</f>
        <v>0</v>
      </c>
      <c r="EM93" s="28" t="n">
        <f aca="false">IFERROR(DR92*CB93,"")</f>
        <v>0</v>
      </c>
      <c r="EN93" s="28" t="n">
        <f aca="false">IFERROR(DS92*CC93,"")</f>
        <v>0</v>
      </c>
      <c r="EO93" s="28" t="n">
        <f aca="false">IFERROR(DT92*CD93,"")</f>
        <v>-0</v>
      </c>
      <c r="EP93" s="28" t="n">
        <f aca="false">IFERROR(DU92*CE93,"")</f>
        <v>0</v>
      </c>
      <c r="EQ93" s="28" t="n">
        <f aca="false">IFERROR(DV92*CF93,"")</f>
        <v>0</v>
      </c>
      <c r="ER93" s="28" t="n">
        <f aca="false">IFERROR(DW92*CG93,"")</f>
        <v>-0</v>
      </c>
      <c r="ES93" s="28" t="n">
        <f aca="false">IF(ROW()=4,"",SUM(DX93:ER93))</f>
        <v>0.00296088594010852</v>
      </c>
      <c r="ET93" s="29" t="n">
        <f aca="false">COUNTIF(AR93:BL93,"&gt;0")</f>
        <v>0</v>
      </c>
    </row>
    <row r="94" customFormat="false" ht="15" hidden="false" customHeight="false" outlineLevel="0" collapsed="false">
      <c r="A94" s="19" t="n">
        <v>40755</v>
      </c>
      <c r="B94" s="23" t="n">
        <f aca="false">ABS(EMFX_Data!X94-EMFX_Data!Y94)</f>
        <v>0.254877709910598</v>
      </c>
      <c r="C94" s="23" t="n">
        <f aca="false">ABS(EMFX_Data!X94-EMFX_Data!Z94)</f>
        <v>0.0994165789138188</v>
      </c>
      <c r="D94" s="23" t="n">
        <f aca="false">ABS(EMFX_Data!X94-EMFX_Data!AA94)</f>
        <v>0.274988890144866</v>
      </c>
      <c r="E94" s="23" t="n">
        <f aca="false">ABS(EMFX_Data!X94-EMFX_Data!AB94)</f>
        <v>0.0185024806058296</v>
      </c>
      <c r="F94" s="23" t="n">
        <f aca="false">ABS(EMFX_Data!X94-EMFX_Data!AC94)</f>
        <v>0.138745836504553</v>
      </c>
      <c r="G94" s="23" t="n">
        <f aca="false">ABS(EMFX_Data!X94-EMFX_Data!AD94)</f>
        <v>0.0403419121664559</v>
      </c>
      <c r="H94" s="23" t="n">
        <f aca="false">ABS(EMFX_Data!Y94-EMFX_Data!Z94)</f>
        <v>0.15546113099678</v>
      </c>
      <c r="I94" s="23" t="n">
        <f aca="false">ABS(EMFX_Data!Y94-EMFX_Data!AA94)</f>
        <v>0.0201111802342675</v>
      </c>
      <c r="J94" s="23" t="n">
        <f aca="false">ABS(EMFX_Data!Y94-EMFX_Data!AB94)</f>
        <v>0.236375229304769</v>
      </c>
      <c r="K94" s="23" t="n">
        <f aca="false">ABS(EMFX_Data!Y94-EMFX_Data!AC94)</f>
        <v>0.116131873406045</v>
      </c>
      <c r="L94" s="23" t="n">
        <f aca="false">ABS(EMFX_Data!Y94-EMFX_Data!AD94)</f>
        <v>0.214535797744142</v>
      </c>
      <c r="M94" s="23" t="n">
        <f aca="false">ABS(EMFX_Data!Z94-EMFX_Data!AA94)</f>
        <v>0.175572311231047</v>
      </c>
      <c r="N94" s="23" t="n">
        <f aca="false">ABS(EMFX_Data!Z94-EMFX_Data!AB94)</f>
        <v>0.0809140983079892</v>
      </c>
      <c r="O94" s="23" t="n">
        <f aca="false">ABS(EMFX_Data!Z94-EMFX_Data!AC94)</f>
        <v>0.039329257590734</v>
      </c>
      <c r="P94" s="23" t="n">
        <f aca="false">ABS(EMFX_Data!Z94-EMFX_Data!AD94)</f>
        <v>0.059074666747363</v>
      </c>
      <c r="Q94" s="23" t="n">
        <f aca="false">ABS(EMFX_Data!AA94-EMFX_Data!AB94)</f>
        <v>0.256486409539036</v>
      </c>
      <c r="R94" s="23" t="n">
        <f aca="false">ABS(EMFX_Data!AA94-EMFX_Data!AC94)</f>
        <v>0.136243053640313</v>
      </c>
      <c r="S94" s="23" t="n">
        <f aca="false">ABS(EMFX_Data!AA94-EMFX_Data!AD94)</f>
        <v>0.23464697797841</v>
      </c>
      <c r="T94" s="23" t="n">
        <f aca="false">ABS(EMFX_Data!AB94-EMFX_Data!AC94)</f>
        <v>0.120243355898723</v>
      </c>
      <c r="U94" s="23" t="n">
        <f aca="false">ABS(EMFX_Data!AB94-EMFX_Data!AD94)</f>
        <v>0.0218394315606263</v>
      </c>
      <c r="V94" s="23" t="n">
        <f aca="false">ABS(EMFX_Data!AC94-EMFX_Data!AD94)</f>
        <v>0.098403924338097</v>
      </c>
      <c r="W94" s="26" t="n">
        <f aca="false">IF(ROW()&lt;4+MinObs-1,"",IFERROR((B94-AVERAGE(B$4:B94))/STDEV(B$4:B94),""))</f>
        <v>1.47467238784215</v>
      </c>
      <c r="X94" s="26" t="n">
        <f aca="false">IF(ROW()&lt;4+MinObs-1,"",IFERROR((C94-AVERAGE(C$4:C94))/STDEV(C$4:C94),""))</f>
        <v>0.561730740898934</v>
      </c>
      <c r="Y94" s="26" t="n">
        <f aca="false">IF(ROW()&lt;4+MinObs-1,"",IFERROR((D94-AVERAGE(D$4:D94))/STDEV(D$4:D94),""))</f>
        <v>1.56930447022146</v>
      </c>
      <c r="Z94" s="26" t="n">
        <f aca="false">IF(ROW()&lt;4+MinObs-1,"",IFERROR((E94-AVERAGE(E$4:E94))/STDEV(E$4:E94),""))</f>
        <v>-0.911795791772102</v>
      </c>
      <c r="AA94" s="26" t="n">
        <f aca="false">IF(ROW()&lt;4+MinObs-1,"",IFERROR((F94-AVERAGE(F$4:F94))/STDEV(F$4:F94),""))</f>
        <v>2.61748621572104</v>
      </c>
      <c r="AB94" s="26" t="n">
        <f aca="false">IF(ROW()&lt;4+MinObs-1,"",IFERROR((G94-AVERAGE(G$4:G94))/STDEV(G$4:G94),""))</f>
        <v>-0.233485021279581</v>
      </c>
      <c r="AC94" s="26" t="n">
        <f aca="false">IF(ROW()&lt;4+MinObs-1,"",IFERROR((H94-AVERAGE(H$4:H94))/STDEV(H$4:H94),""))</f>
        <v>-0.00603359409354855</v>
      </c>
      <c r="AD94" s="26" t="n">
        <f aca="false">IF(ROW()&lt;4+MinObs-1,"",IFERROR((I94-AVERAGE(I$4:I94))/STDEV(I$4:I94),""))</f>
        <v>-1.10018614718396</v>
      </c>
      <c r="AE94" s="26" t="n">
        <f aca="false">IF(ROW()&lt;4+MinObs-1,"",IFERROR((J94-AVERAGE(J$4:J94))/STDEV(J$4:J94),""))</f>
        <v>1.69561506346945</v>
      </c>
      <c r="AF94" s="26" t="n">
        <f aca="false">IF(ROW()&lt;4+MinObs-1,"",IFERROR((K94-AVERAGE(K$4:K94))/STDEV(K$4:K94),""))</f>
        <v>-0.0637900464702878</v>
      </c>
      <c r="AG94" s="26" t="n">
        <f aca="false">IF(ROW()&lt;4+MinObs-1,"",IFERROR((L94-AVERAGE(L$4:L94))/STDEV(L$4:L94),""))</f>
        <v>0.208881361931266</v>
      </c>
      <c r="AH94" s="26" t="n">
        <f aca="false">IF(ROW()&lt;4+MinObs-1,"",IFERROR((M94-AVERAGE(M$4:M94))/STDEV(M$4:M94),""))</f>
        <v>0.126695237192736</v>
      </c>
      <c r="AI94" s="26" t="n">
        <f aca="false">IF(ROW()&lt;4+MinObs-1,"",IFERROR((N94-AVERAGE(N$4:N94))/STDEV(N$4:N94),""))</f>
        <v>-0.345562919511951</v>
      </c>
      <c r="AJ94" s="26" t="n">
        <f aca="false">IF(ROW()&lt;4+MinObs-1,"",IFERROR((O94-AVERAGE(O$4:O94))/STDEV(O$4:O94),""))</f>
        <v>-0.639730597171025</v>
      </c>
      <c r="AK94" s="26" t="n">
        <f aca="false">IF(ROW()&lt;4+MinObs-1,"",IFERROR((P94-AVERAGE(P$4:P94))/STDEV(P$4:P94),""))</f>
        <v>-0.305642012098017</v>
      </c>
      <c r="AL94" s="26" t="n">
        <f aca="false">IF(ROW()&lt;4+MinObs-1,"",IFERROR((Q94-AVERAGE(Q$4:Q94))/STDEV(Q$4:Q94),""))</f>
        <v>2.68160719315352</v>
      </c>
      <c r="AM94" s="26" t="n">
        <f aca="false">IF(ROW()&lt;4+MinObs-1,"",IFERROR((R94-AVERAGE(R$4:R94))/STDEV(R$4:R94),""))</f>
        <v>-0.1461052284267</v>
      </c>
      <c r="AN94" s="26" t="n">
        <f aca="false">IF(ROW()&lt;4+MinObs-1,"",IFERROR((S94-AVERAGE(S$4:S94))/STDEV(S$4:S94),""))</f>
        <v>0.238778505884082</v>
      </c>
      <c r="AO94" s="26" t="n">
        <f aca="false">IF(ROW()&lt;4+MinObs-1,"",IFERROR((T94-AVERAGE(T$4:T94))/STDEV(T$4:T94),""))</f>
        <v>0.383137617380043</v>
      </c>
      <c r="AP94" s="26" t="n">
        <f aca="false">IF(ROW()&lt;4+MinObs-1,"",IFERROR((U94-AVERAGE(U$4:U94))/STDEV(U$4:U94),""))</f>
        <v>-0.234998247119967</v>
      </c>
      <c r="AQ94" s="26" t="n">
        <f aca="false">IF(ROW()&lt;4+MinObs-1,"",IFERROR((V94-AVERAGE(V$4:V94))/STDEV(V$4:V94),""))</f>
        <v>-0.109797523771554</v>
      </c>
      <c r="AR94" s="26" t="n">
        <f aca="false">IF(W94="",0,IF(W94&gt;=z4,w4,IF(W94&gt;=z3,w3,IF(W94&gt;=zEntry,w2,IF(AND(W94&gt;=ExitZ,AR93&gt;0),w2,0)))))</f>
        <v>0</v>
      </c>
      <c r="AS94" s="26" t="n">
        <f aca="false">IF(X94="",0,IF(X94&gt;=z4,w4,IF(X94&gt;=z3,w3,IF(X94&gt;=zEntry,w2,IF(AND(X94&gt;=ExitZ,AS93&gt;0),w2,0)))))</f>
        <v>0</v>
      </c>
      <c r="AT94" s="26" t="n">
        <f aca="false">IF(Y94="",0,IF(Y94&gt;=z4,w4,IF(Y94&gt;=z3,w3,IF(Y94&gt;=zEntry,w2,IF(AND(Y94&gt;=ExitZ,AT93&gt;0),w2,0)))))</f>
        <v>0</v>
      </c>
      <c r="AU94" s="26" t="n">
        <f aca="false">IF(Z94="",0,IF(Z94&gt;=z4,w4,IF(Z94&gt;=z3,w3,IF(Z94&gt;=zEntry,w2,IF(AND(Z94&gt;=ExitZ,AU93&gt;0),w2,0)))))</f>
        <v>0</v>
      </c>
      <c r="AV94" s="26" t="n">
        <f aca="false">IF(AA94="",0,IF(AA94&gt;=z4,w4,IF(AA94&gt;=z3,w3,IF(AA94&gt;=zEntry,w2,IF(AND(AA94&gt;=ExitZ,AV93&gt;0),w2,0)))))</f>
        <v>1</v>
      </c>
      <c r="AW94" s="26" t="n">
        <f aca="false">IF(AB94="",0,IF(AB94&gt;=z4,w4,IF(AB94&gt;=z3,w3,IF(AB94&gt;=zEntry,w2,IF(AND(AB94&gt;=ExitZ,AW93&gt;0),w2,0)))))</f>
        <v>0</v>
      </c>
      <c r="AX94" s="26" t="n">
        <f aca="false">IF(AC94="",0,IF(AC94&gt;=z4,w4,IF(AC94&gt;=z3,w3,IF(AC94&gt;=zEntry,w2,IF(AND(AC94&gt;=ExitZ,AX93&gt;0),w2,0)))))</f>
        <v>0</v>
      </c>
      <c r="AY94" s="26" t="n">
        <f aca="false">IF(AD94="",0,IF(AD94&gt;=z4,w4,IF(AD94&gt;=z3,w3,IF(AD94&gt;=zEntry,w2,IF(AND(AD94&gt;=ExitZ,AY93&gt;0),w2,0)))))</f>
        <v>0</v>
      </c>
      <c r="AZ94" s="26" t="n">
        <f aca="false">IF(AE94="",0,IF(AE94&gt;=z4,w4,IF(AE94&gt;=z3,w3,IF(AE94&gt;=zEntry,w2,IF(AND(AE94&gt;=ExitZ,AZ93&gt;0),w2,0)))))</f>
        <v>0</v>
      </c>
      <c r="BA94" s="26" t="n">
        <f aca="false">IF(AF94="",0,IF(AF94&gt;=z4,w4,IF(AF94&gt;=z3,w3,IF(AF94&gt;=zEntry,w2,IF(AND(AF94&gt;=ExitZ,BA93&gt;0),w2,0)))))</f>
        <v>0</v>
      </c>
      <c r="BB94" s="26" t="n">
        <f aca="false">IF(AG94="",0,IF(AG94&gt;=z4,w4,IF(AG94&gt;=z3,w3,IF(AG94&gt;=zEntry,w2,IF(AND(AG94&gt;=ExitZ,BB93&gt;0),w2,0)))))</f>
        <v>0</v>
      </c>
      <c r="BC94" s="26" t="n">
        <f aca="false">IF(AH94="",0,IF(AH94&gt;=z4,w4,IF(AH94&gt;=z3,w3,IF(AH94&gt;=zEntry,w2,IF(AND(AH94&gt;=ExitZ,BC93&gt;0),w2,0)))))</f>
        <v>0</v>
      </c>
      <c r="BD94" s="26" t="n">
        <f aca="false">IF(AI94="",0,IF(AI94&gt;=z4,w4,IF(AI94&gt;=z3,w3,IF(AI94&gt;=zEntry,w2,IF(AND(AI94&gt;=ExitZ,BD93&gt;0),w2,0)))))</f>
        <v>0</v>
      </c>
      <c r="BE94" s="26" t="n">
        <f aca="false">IF(AJ94="",0,IF(AJ94&gt;=z4,w4,IF(AJ94&gt;=z3,w3,IF(AJ94&gt;=zEntry,w2,IF(AND(AJ94&gt;=ExitZ,BE93&gt;0),w2,0)))))</f>
        <v>0</v>
      </c>
      <c r="BF94" s="26" t="n">
        <f aca="false">IF(AK94="",0,IF(AK94&gt;=z4,w4,IF(AK94&gt;=z3,w3,IF(AK94&gt;=zEntry,w2,IF(AND(AK94&gt;=ExitZ,BF93&gt;0),w2,0)))))</f>
        <v>0</v>
      </c>
      <c r="BG94" s="26" t="n">
        <f aca="false">IF(AL94="",0,IF(AL94&gt;=z4,w4,IF(AL94&gt;=z3,w3,IF(AL94&gt;=zEntry,w2,IF(AND(AL94&gt;=ExitZ,BG93&gt;0),w2,0)))))</f>
        <v>1</v>
      </c>
      <c r="BH94" s="26" t="n">
        <f aca="false">IF(AM94="",0,IF(AM94&gt;=z4,w4,IF(AM94&gt;=z3,w3,IF(AM94&gt;=zEntry,w2,IF(AND(AM94&gt;=ExitZ,BH93&gt;0),w2,0)))))</f>
        <v>0</v>
      </c>
      <c r="BI94" s="26" t="n">
        <f aca="false">IF(AN94="",0,IF(AN94&gt;=z4,w4,IF(AN94&gt;=z3,w3,IF(AN94&gt;=zEntry,w2,IF(AND(AN94&gt;=ExitZ,BI93&gt;0),w2,0)))))</f>
        <v>0</v>
      </c>
      <c r="BJ94" s="26" t="n">
        <f aca="false">IF(AO94="",0,IF(AO94&gt;=z4,w4,IF(AO94&gt;=z3,w3,IF(AO94&gt;=zEntry,w2,IF(AND(AO94&gt;=ExitZ,BJ93&gt;0),w2,0)))))</f>
        <v>0</v>
      </c>
      <c r="BK94" s="26" t="n">
        <f aca="false">IF(AP94="",0,IF(AP94&gt;=z4,w4,IF(AP94&gt;=z3,w3,IF(AP94&gt;=zEntry,w2,IF(AND(AP94&gt;=ExitZ,BK93&gt;0),w2,0)))))</f>
        <v>0</v>
      </c>
      <c r="BL94" s="26" t="n">
        <f aca="false">IF(AQ94="",0,IF(AQ94&gt;=z4,w4,IF(AQ94&gt;=z3,w3,IF(AQ94&gt;=zEntry,w2,IF(AND(AQ94&gt;=ExitZ,BL93&gt;0),w2,0)))))</f>
        <v>0</v>
      </c>
      <c r="BM94" s="23" t="n">
        <f aca="false">IF(EMFX_Data!X93&gt;=EMFX_Data!Y93,EMFX_Data!AE94-EMFX_Data!AF94,EMFX_Data!AF94-EMFX_Data!AE94)</f>
        <v>-0.0895057964398463</v>
      </c>
      <c r="BN94" s="23" t="n">
        <f aca="false">IF(EMFX_Data!X93&gt;=EMFX_Data!Z93,EMFX_Data!AE94-EMFX_Data!AG94,EMFX_Data!AG94-EMFX_Data!AE94)</f>
        <v>-0.0393580901815767</v>
      </c>
      <c r="BO94" s="23" t="n">
        <f aca="false">IF(EMFX_Data!X93&gt;=EMFX_Data!AA93,EMFX_Data!AE94-EMFX_Data!AH94,EMFX_Data!AH94-EMFX_Data!AE94)</f>
        <v>-0.0633167356862377</v>
      </c>
      <c r="BP94" s="23" t="n">
        <f aca="false">IF(EMFX_Data!X93&gt;=EMFX_Data!AB93,EMFX_Data!AE94-EMFX_Data!AI94,EMFX_Data!AI94-EMFX_Data!AE94)</f>
        <v>0.032178573306976</v>
      </c>
      <c r="BQ94" s="23" t="n">
        <f aca="false">IF(EMFX_Data!X93&gt;=EMFX_Data!AC93,EMFX_Data!AE94-EMFX_Data!AJ94,EMFX_Data!AJ94-EMFX_Data!AE94)</f>
        <v>-0.0608710305418893</v>
      </c>
      <c r="BR94" s="23" t="n">
        <f aca="false">IF(EMFX_Data!X93&gt;=EMFX_Data!AD93,EMFX_Data!AE94-EMFX_Data!AK94,EMFX_Data!AK94-EMFX_Data!AE94)</f>
        <v>-0.0217493207157004</v>
      </c>
      <c r="BS94" s="23" t="n">
        <f aca="false">IF(EMFX_Data!Y93&gt;=EMFX_Data!Z93,EMFX_Data!AF94-EMFX_Data!AG94,EMFX_Data!AG94-EMFX_Data!AF94)</f>
        <v>-0.0501477062582696</v>
      </c>
      <c r="BT94" s="23" t="n">
        <f aca="false">IF(EMFX_Data!Y93&gt;=EMFX_Data!AA93,EMFX_Data!AF94-EMFX_Data!AH94,EMFX_Data!AH94-EMFX_Data!AF94)</f>
        <v>0.0261890607536087</v>
      </c>
      <c r="BU94" s="23" t="n">
        <f aca="false">IF(EMFX_Data!Y93&gt;=EMFX_Data!AB93,EMFX_Data!AF94-EMFX_Data!AI94,EMFX_Data!AI94-EMFX_Data!AF94)</f>
        <v>-0.121684369746822</v>
      </c>
      <c r="BV94" s="23" t="n">
        <f aca="false">IF(EMFX_Data!Y93&gt;=EMFX_Data!AC93,EMFX_Data!AF94-EMFX_Data!AJ94,EMFX_Data!AJ94-EMFX_Data!AF94)</f>
        <v>-0.0286347658979571</v>
      </c>
      <c r="BW94" s="23" t="n">
        <f aca="false">IF(EMFX_Data!Y93&gt;=EMFX_Data!AD93,EMFX_Data!AF94-EMFX_Data!AK94,EMFX_Data!AK94-EMFX_Data!AF94)</f>
        <v>-0.067756475724146</v>
      </c>
      <c r="BX94" s="23" t="n">
        <f aca="false">IF(EMFX_Data!Z93&gt;=EMFX_Data!AA93,EMFX_Data!AG94-EMFX_Data!AH94,EMFX_Data!AH94-EMFX_Data!AG94)</f>
        <v>-0.0239586455046609</v>
      </c>
      <c r="BY94" s="23" t="n">
        <f aca="false">IF(EMFX_Data!Z93&gt;=EMFX_Data!AB93,EMFX_Data!AG94-EMFX_Data!AI94,EMFX_Data!AI94-EMFX_Data!AG94)</f>
        <v>-0.0715366634885527</v>
      </c>
      <c r="BZ94" s="23" t="n">
        <f aca="false">IF(EMFX_Data!Z93&gt;=EMFX_Data!AC93,EMFX_Data!AG94-EMFX_Data!AJ94,EMFX_Data!AJ94-EMFX_Data!AG94)</f>
        <v>-0.0215129403603125</v>
      </c>
      <c r="CA94" s="23" t="n">
        <f aca="false">IF(EMFX_Data!Z93&gt;=EMFX_Data!AD93,EMFX_Data!AG94-EMFX_Data!AK94,EMFX_Data!AK94-EMFX_Data!AG94)</f>
        <v>-0.0176087694658764</v>
      </c>
      <c r="CB94" s="23" t="n">
        <f aca="false">IF(EMFX_Data!AA93&gt;=EMFX_Data!AB93,EMFX_Data!AH94-EMFX_Data!AI94,EMFX_Data!AI94-EMFX_Data!AH94)</f>
        <v>-0.0954953089932136</v>
      </c>
      <c r="CC94" s="23" t="n">
        <f aca="false">IF(EMFX_Data!AA93&gt;=EMFX_Data!AC93,EMFX_Data!AH94-EMFX_Data!AJ94,EMFX_Data!AJ94-EMFX_Data!AH94)</f>
        <v>-0.00244570514434839</v>
      </c>
      <c r="CD94" s="23" t="n">
        <f aca="false">IF(EMFX_Data!AA93&gt;=EMFX_Data!AD93,EMFX_Data!AH94-EMFX_Data!AK94,EMFX_Data!AK94-EMFX_Data!AH94)</f>
        <v>-0.0415674149705373</v>
      </c>
      <c r="CE94" s="23" t="n">
        <f aca="false">IF(EMFX_Data!AB93&gt;=EMFX_Data!AC93,EMFX_Data!AI94-EMFX_Data!AJ94,EMFX_Data!AJ94-EMFX_Data!AI94)</f>
        <v>-0.0930496038488652</v>
      </c>
      <c r="CF94" s="23" t="n">
        <f aca="false">IF(EMFX_Data!AB93&gt;=EMFX_Data!AD93,EMFX_Data!AI94-EMFX_Data!AK94,EMFX_Data!AK94-EMFX_Data!AI94)</f>
        <v>0.0539278940226763</v>
      </c>
      <c r="CG94" s="23" t="n">
        <f aca="false">IF(EMFX_Data!AC93&gt;=EMFX_Data!AD93,EMFX_Data!AJ94-EMFX_Data!AK94,EMFX_Data!AK94-EMFX_Data!AJ94)</f>
        <v>-0.0391217098261889</v>
      </c>
      <c r="CH94" s="27" t="n">
        <f aca="false">IF(ROW()&lt;4+VolLB,"",STDEV(INDEX($BM:$BM,ROW()-VolLB+1):INDEX($BM:$BM,ROW()))*SQRT(12))</f>
        <v>0.154680709588812</v>
      </c>
      <c r="CI94" s="27" t="n">
        <f aca="false">IF(ROW()&lt;4+VolLB,"",STDEV(INDEX($BN:$BN,ROW()-VolLB+1):INDEX($BN:$BN,ROW()))*SQRT(12))</f>
        <v>0.140013403609009</v>
      </c>
      <c r="CJ94" s="27" t="n">
        <f aca="false">IF(ROW()&lt;4+VolLB,"",STDEV(INDEX($BO:$BO,ROW()-VolLB+1):INDEX($BO:$BO,ROW()))*SQRT(12))</f>
        <v>0.162927346388118</v>
      </c>
      <c r="CK94" s="27" t="n">
        <f aca="false">IF(ROW()&lt;4+VolLB,"",STDEV(INDEX($BP:$BP,ROW()-VolLB+1):INDEX($BP:$BP,ROW()))*SQRT(12))</f>
        <v>0.180577737563976</v>
      </c>
      <c r="CL94" s="27" t="n">
        <f aca="false">IF(ROW()&lt;4+VolLB,"",STDEV(INDEX($BQ:$BQ,ROW()-VolLB+1):INDEX($BQ:$BQ,ROW()))*SQRT(12))</f>
        <v>0.140463946143265</v>
      </c>
      <c r="CM94" s="27" t="n">
        <f aca="false">IF(ROW()&lt;4+VolLB,"",STDEV(INDEX($BR:$BR,ROW()-VolLB+1):INDEX($BR:$BR,ROW()))*SQRT(12))</f>
        <v>0.16462527006356</v>
      </c>
      <c r="CN94" s="27" t="n">
        <f aca="false">IF(ROW()&lt;4+VolLB,"",STDEV(INDEX($BS:$BS,ROW()-VolLB+1):INDEX($BS:$BS,ROW()))*SQRT(12))</f>
        <v>0.134745884104006</v>
      </c>
      <c r="CO94" s="27" t="n">
        <f aca="false">IF(ROW()&lt;4+VolLB,"",STDEV(INDEX($BT:$BT,ROW()-VolLB+1):INDEX($BT:$BT,ROW()))*SQRT(12))</f>
        <v>0.174420468794868</v>
      </c>
      <c r="CP94" s="27" t="n">
        <f aca="false">IF(ROW()&lt;4+VolLB,"",STDEV(INDEX($BU:$BU,ROW()-VolLB+1):INDEX($BU:$BU,ROW()))*SQRT(12))</f>
        <v>0.220169604091564</v>
      </c>
      <c r="CQ94" s="27" t="n">
        <f aca="false">IF(ROW()&lt;4+VolLB,"",STDEV(INDEX($BV:$BV,ROW()-VolLB+1):INDEX($BV:$BV,ROW()))*SQRT(12))</f>
        <v>0.167729977745575</v>
      </c>
      <c r="CR94" s="27" t="n">
        <f aca="false">IF(ROW()&lt;4+VolLB,"",STDEV(INDEX($BW:$BW,ROW()-VolLB+1):INDEX($BW:$BW,ROW()))*SQRT(12))</f>
        <v>0.169003765141687</v>
      </c>
      <c r="CS94" s="27" t="n">
        <f aca="false">IF(ROW()&lt;4+VolLB,"",STDEV(INDEX($BX:$BX,ROW()-VolLB+1):INDEX($BX:$BX,ROW()))*SQRT(12))</f>
        <v>0.177686985984206</v>
      </c>
      <c r="CT94" s="27" t="n">
        <f aca="false">IF(ROW()&lt;4+VolLB,"",STDEV(INDEX($BY:$BY,ROW()-VolLB+1):INDEX($BY:$BY,ROW()))*SQRT(12))</f>
        <v>0.168671793216315</v>
      </c>
      <c r="CU94" s="27" t="n">
        <f aca="false">IF(ROW()&lt;4+VolLB,"",STDEV(INDEX($BZ:$BZ,ROW()-VolLB+1):INDEX($BZ:$BZ,ROW()))*SQRT(12))</f>
        <v>0.137166459123229</v>
      </c>
      <c r="CV94" s="27" t="n">
        <f aca="false">IF(ROW()&lt;4+VolLB,"",STDEV(INDEX($CA:$CA,ROW()-VolLB+1):INDEX($CA:$CA,ROW()))*SQRT(12))</f>
        <v>0.151652763243188</v>
      </c>
      <c r="CW94" s="27" t="n">
        <f aca="false">IF(ROW()&lt;4+VolLB,"",STDEV(INDEX($CB:$CB,ROW()-VolLB+1):INDEX($CB:$CB,ROW()))*SQRT(12))</f>
        <v>0.198122949247986</v>
      </c>
      <c r="CX94" s="27" t="n">
        <f aca="false">IF(ROW()&lt;4+VolLB,"",STDEV(INDEX($CC:$CC,ROW()-VolLB+1):INDEX($CC:$CC,ROW()))*SQRT(12))</f>
        <v>0.187228811162166</v>
      </c>
      <c r="CY94" s="27" t="n">
        <f aca="false">IF(ROW()&lt;4+VolLB,"",STDEV(INDEX($CD:$CD,ROW()-VolLB+1):INDEX($CD:$CD,ROW()))*SQRT(12))</f>
        <v>0.201708567695207</v>
      </c>
      <c r="CZ94" s="27" t="n">
        <f aca="false">IF(ROW()&lt;4+VolLB,"",STDEV(INDEX($CE:$CE,ROW()-VolLB+1):INDEX($CE:$CE,ROW()))*SQRT(12))</f>
        <v>0.177447723837589</v>
      </c>
      <c r="DA94" s="27" t="n">
        <f aca="false">IF(ROW()&lt;4+VolLB,"",STDEV(INDEX($CF:$CF,ROW()-VolLB+1):INDEX($CF:$CF,ROW()))*SQRT(12))</f>
        <v>0.179997856632665</v>
      </c>
      <c r="DB94" s="27" t="n">
        <f aca="false">IF(ROW()&lt;4+VolLB,"",STDEV(INDEX($CG:$CG,ROW()-VolLB+1):INDEX($CG:$CG,ROW()))*SQRT(12))</f>
        <v>0.140073813001651</v>
      </c>
      <c r="DC94" s="26" t="n">
        <f aca="false">IF(OR(AR94=0,CH94="",CH94=0),0,AR94*MIN(MaxScal,TgtVol/CH94))</f>
        <v>0</v>
      </c>
      <c r="DD94" s="26" t="n">
        <f aca="false">IF(OR(AS94=0,CI94="",CI94=0),0,AS94*MIN(MaxScal,TgtVol/CI94))</f>
        <v>0</v>
      </c>
      <c r="DE94" s="26" t="n">
        <f aca="false">IF(OR(AT94=0,CJ94="",CJ94=0),0,AT94*MIN(MaxScal,TgtVol/CJ94))</f>
        <v>0</v>
      </c>
      <c r="DF94" s="26" t="n">
        <f aca="false">IF(OR(AU94=0,CK94="",CK94=0),0,AU94*MIN(MaxScal,TgtVol/CK94))</f>
        <v>0</v>
      </c>
      <c r="DG94" s="26" t="n">
        <f aca="false">IF(OR(AV94=0,CL94="",CL94=0),0,AV94*MIN(MaxScal,TgtVol/CL94))</f>
        <v>0.142385292091974</v>
      </c>
      <c r="DH94" s="26" t="n">
        <f aca="false">IF(OR(AW94=0,CM94="",CM94=0),0,AW94*MIN(MaxScal,TgtVol/CM94))</f>
        <v>0</v>
      </c>
      <c r="DI94" s="26" t="n">
        <f aca="false">IF(OR(AX94=0,CN94="",CN94=0),0,AX94*MIN(MaxScal,TgtVol/CN94))</f>
        <v>0</v>
      </c>
      <c r="DJ94" s="26" t="n">
        <f aca="false">IF(OR(AY94=0,CO94="",CO94=0),0,AY94*MIN(MaxScal,TgtVol/CO94))</f>
        <v>0</v>
      </c>
      <c r="DK94" s="26" t="n">
        <f aca="false">IF(OR(AZ94=0,CP94="",CP94=0),0,AZ94*MIN(MaxScal,TgtVol/CP94))</f>
        <v>0</v>
      </c>
      <c r="DL94" s="26" t="n">
        <f aca="false">IF(OR(BA94=0,CQ94="",CQ94=0),0,BA94*MIN(MaxScal,TgtVol/CQ94))</f>
        <v>0</v>
      </c>
      <c r="DM94" s="26" t="n">
        <f aca="false">IF(OR(BB94=0,CR94="",CR94=0),0,BB94*MIN(MaxScal,TgtVol/CR94))</f>
        <v>0</v>
      </c>
      <c r="DN94" s="26" t="n">
        <f aca="false">IF(OR(BC94=0,CS94="",CS94=0),0,BC94*MIN(MaxScal,TgtVol/CS94))</f>
        <v>0</v>
      </c>
      <c r="DO94" s="26" t="n">
        <f aca="false">IF(OR(BD94=0,CT94="",CT94=0),0,BD94*MIN(MaxScal,TgtVol/CT94))</f>
        <v>0</v>
      </c>
      <c r="DP94" s="26" t="n">
        <f aca="false">IF(OR(BE94=0,CU94="",CU94=0),0,BE94*MIN(MaxScal,TgtVol/CU94))</f>
        <v>0</v>
      </c>
      <c r="DQ94" s="26" t="n">
        <f aca="false">IF(OR(BF94=0,CV94="",CV94=0),0,BF94*MIN(MaxScal,TgtVol/CV94))</f>
        <v>0</v>
      </c>
      <c r="DR94" s="26" t="n">
        <f aca="false">IF(OR(BG94=0,CW94="",CW94=0),0,BG94*MIN(MaxScal,TgtVol/CW94))</f>
        <v>0.100947417126152</v>
      </c>
      <c r="DS94" s="26" t="n">
        <f aca="false">IF(OR(BH94=0,CX94="",CX94=0),0,BH94*MIN(MaxScal,TgtVol/CX94))</f>
        <v>0</v>
      </c>
      <c r="DT94" s="26" t="n">
        <f aca="false">IF(OR(BI94=0,CY94="",CY94=0),0,BI94*MIN(MaxScal,TgtVol/CY94))</f>
        <v>0</v>
      </c>
      <c r="DU94" s="26" t="n">
        <f aca="false">IF(OR(BJ94=0,CZ94="",CZ94=0),0,BJ94*MIN(MaxScal,TgtVol/CZ94))</f>
        <v>0</v>
      </c>
      <c r="DV94" s="26" t="n">
        <f aca="false">IF(OR(BK94=0,DA94="",DA94=0),0,BK94*MIN(MaxScal,TgtVol/DA94))</f>
        <v>0</v>
      </c>
      <c r="DW94" s="26" t="n">
        <f aca="false">IF(OR(BL94=0,DB94="",DB94=0),0,BL94*MIN(MaxScal,TgtVol/DB94))</f>
        <v>0</v>
      </c>
      <c r="DX94" s="28" t="n">
        <f aca="false">IFERROR(DC93*BM94,"")</f>
        <v>-0</v>
      </c>
      <c r="DY94" s="28" t="n">
        <f aca="false">IFERROR(DD93*BN94,"")</f>
        <v>-0</v>
      </c>
      <c r="DZ94" s="28" t="n">
        <f aca="false">IFERROR(DE93*BO94,"")</f>
        <v>-0</v>
      </c>
      <c r="EA94" s="28" t="n">
        <f aca="false">IFERROR(DF93*BP94,"")</f>
        <v>0</v>
      </c>
      <c r="EB94" s="28" t="n">
        <f aca="false">IFERROR(DG93*BQ94,"")</f>
        <v>-0</v>
      </c>
      <c r="EC94" s="28" t="n">
        <f aca="false">IFERROR(DH93*BR94,"")</f>
        <v>-0</v>
      </c>
      <c r="ED94" s="28" t="n">
        <f aca="false">IFERROR(DI93*BS94,"")</f>
        <v>-0</v>
      </c>
      <c r="EE94" s="28" t="n">
        <f aca="false">IFERROR(DJ93*BT94,"")</f>
        <v>0</v>
      </c>
      <c r="EF94" s="28" t="n">
        <f aca="false">IFERROR(DK93*BU94,"")</f>
        <v>-0</v>
      </c>
      <c r="EG94" s="28" t="n">
        <f aca="false">IFERROR(DL93*BV94,"")</f>
        <v>-0</v>
      </c>
      <c r="EH94" s="28" t="n">
        <f aca="false">IFERROR(DM93*BW94,"")</f>
        <v>-0</v>
      </c>
      <c r="EI94" s="28" t="n">
        <f aca="false">IFERROR(DN93*BX94,"")</f>
        <v>-0</v>
      </c>
      <c r="EJ94" s="28" t="n">
        <f aca="false">IFERROR(DO93*BY94,"")</f>
        <v>-0</v>
      </c>
      <c r="EK94" s="28" t="n">
        <f aca="false">IFERROR(DP93*BZ94,"")</f>
        <v>-0</v>
      </c>
      <c r="EL94" s="28" t="n">
        <f aca="false">IFERROR(DQ93*CA94,"")</f>
        <v>-0</v>
      </c>
      <c r="EM94" s="28" t="n">
        <f aca="false">IFERROR(DR93*CB94,"")</f>
        <v>-0</v>
      </c>
      <c r="EN94" s="28" t="n">
        <f aca="false">IFERROR(DS93*CC94,"")</f>
        <v>-0</v>
      </c>
      <c r="EO94" s="28" t="n">
        <f aca="false">IFERROR(DT93*CD94,"")</f>
        <v>-0</v>
      </c>
      <c r="EP94" s="28" t="n">
        <f aca="false">IFERROR(DU93*CE94,"")</f>
        <v>-0</v>
      </c>
      <c r="EQ94" s="28" t="n">
        <f aca="false">IFERROR(DV93*CF94,"")</f>
        <v>0</v>
      </c>
      <c r="ER94" s="28" t="n">
        <f aca="false">IFERROR(DW93*CG94,"")</f>
        <v>-0</v>
      </c>
      <c r="ES94" s="28" t="n">
        <f aca="false">IF(ROW()=4,"",SUM(DX94:ER94))</f>
        <v>0</v>
      </c>
      <c r="ET94" s="29" t="n">
        <f aca="false">COUNTIF(AR94:BL94,"&gt;0")</f>
        <v>2</v>
      </c>
    </row>
    <row r="95" customFormat="false" ht="15" hidden="false" customHeight="false" outlineLevel="0" collapsed="false">
      <c r="A95" s="19" t="n">
        <v>40786</v>
      </c>
      <c r="B95" s="23" t="n">
        <f aca="false">ABS(EMFX_Data!X95-EMFX_Data!Y95)</f>
        <v>0.222149781513347</v>
      </c>
      <c r="C95" s="23" t="n">
        <f aca="false">ABS(EMFX_Data!X95-EMFX_Data!Z95)</f>
        <v>0.10654794255509</v>
      </c>
      <c r="D95" s="23" t="n">
        <f aca="false">ABS(EMFX_Data!X95-EMFX_Data!AA95)</f>
        <v>0.228942709240599</v>
      </c>
      <c r="E95" s="23" t="n">
        <f aca="false">ABS(EMFX_Data!X95-EMFX_Data!AB95)</f>
        <v>0.00472814398548405</v>
      </c>
      <c r="F95" s="23" t="n">
        <f aca="false">ABS(EMFX_Data!X95-EMFX_Data!AC95)</f>
        <v>0.173707081105214</v>
      </c>
      <c r="G95" s="23" t="n">
        <f aca="false">ABS(EMFX_Data!X95-EMFX_Data!AD95)</f>
        <v>0.0387755248667983</v>
      </c>
      <c r="H95" s="23" t="n">
        <f aca="false">ABS(EMFX_Data!Y95-EMFX_Data!Z95)</f>
        <v>0.115601838958257</v>
      </c>
      <c r="I95" s="23" t="n">
        <f aca="false">ABS(EMFX_Data!Y95-EMFX_Data!AA95)</f>
        <v>0.00679292772725137</v>
      </c>
      <c r="J95" s="23" t="n">
        <f aca="false">ABS(EMFX_Data!Y95-EMFX_Data!AB95)</f>
        <v>0.226877925498831</v>
      </c>
      <c r="K95" s="23" t="n">
        <f aca="false">ABS(EMFX_Data!Y95-EMFX_Data!AC95)</f>
        <v>0.0484427004081329</v>
      </c>
      <c r="L95" s="23" t="n">
        <f aca="false">ABS(EMFX_Data!Y95-EMFX_Data!AD95)</f>
        <v>0.183374256646549</v>
      </c>
      <c r="M95" s="23" t="n">
        <f aca="false">ABS(EMFX_Data!Z95-EMFX_Data!AA95)</f>
        <v>0.122394766685509</v>
      </c>
      <c r="N95" s="23" t="n">
        <f aca="false">ABS(EMFX_Data!Z95-EMFX_Data!AB95)</f>
        <v>0.111276086540574</v>
      </c>
      <c r="O95" s="23" t="n">
        <f aca="false">ABS(EMFX_Data!Z95-EMFX_Data!AC95)</f>
        <v>0.0671591385501245</v>
      </c>
      <c r="P95" s="23" t="n">
        <f aca="false">ABS(EMFX_Data!Z95-EMFX_Data!AD95)</f>
        <v>0.0677724176882917</v>
      </c>
      <c r="Q95" s="23" t="n">
        <f aca="false">ABS(EMFX_Data!AA95-EMFX_Data!AB95)</f>
        <v>0.233670853226083</v>
      </c>
      <c r="R95" s="23" t="n">
        <f aca="false">ABS(EMFX_Data!AA95-EMFX_Data!AC95)</f>
        <v>0.0552356281353843</v>
      </c>
      <c r="S95" s="23" t="n">
        <f aca="false">ABS(EMFX_Data!AA95-EMFX_Data!AD95)</f>
        <v>0.1901671843738</v>
      </c>
      <c r="T95" s="23" t="n">
        <f aca="false">ABS(EMFX_Data!AB95-EMFX_Data!AC95)</f>
        <v>0.178435225090698</v>
      </c>
      <c r="U95" s="23" t="n">
        <f aca="false">ABS(EMFX_Data!AB95-EMFX_Data!AD95)</f>
        <v>0.0435036688522823</v>
      </c>
      <c r="V95" s="23" t="n">
        <f aca="false">ABS(EMFX_Data!AC95-EMFX_Data!AD95)</f>
        <v>0.134931556238416</v>
      </c>
      <c r="W95" s="26" t="n">
        <f aca="false">IF(ROW()&lt;4+MinObs-1,"",IFERROR((B95-AVERAGE(B$4:B95))/STDEV(B$4:B95),""))</f>
        <v>1.11144739507152</v>
      </c>
      <c r="X95" s="26" t="n">
        <f aca="false">IF(ROW()&lt;4+MinObs-1,"",IFERROR((C95-AVERAGE(C$4:C95))/STDEV(C$4:C95),""))</f>
        <v>0.687631806695407</v>
      </c>
      <c r="Y95" s="26" t="n">
        <f aca="false">IF(ROW()&lt;4+MinObs-1,"",IFERROR((D95-AVERAGE(D$4:D95))/STDEV(D$4:D95),""))</f>
        <v>1.04262416927669</v>
      </c>
      <c r="Z95" s="26" t="n">
        <f aca="false">IF(ROW()&lt;4+MinObs-1,"",IFERROR((E95-AVERAGE(E$4:E95))/STDEV(E$4:E95),""))</f>
        <v>-1.10526527773758</v>
      </c>
      <c r="AA95" s="26" t="n">
        <f aca="false">IF(ROW()&lt;4+MinObs-1,"",IFERROR((F95-AVERAGE(F$4:F95))/STDEV(F$4:F95),""))</f>
        <v>3.33443009568375</v>
      </c>
      <c r="AB95" s="26" t="n">
        <f aca="false">IF(ROW()&lt;4+MinObs-1,"",IFERROR((G95-AVERAGE(G$4:G95))/STDEV(G$4:G95),""))</f>
        <v>-0.236011406716089</v>
      </c>
      <c r="AC95" s="26" t="n">
        <f aca="false">IF(ROW()&lt;4+MinObs-1,"",IFERROR((H95-AVERAGE(H$4:H95))/STDEV(H$4:H95),""))</f>
        <v>-0.306797066518821</v>
      </c>
      <c r="AD95" s="26" t="n">
        <f aca="false">IF(ROW()&lt;4+MinObs-1,"",IFERROR((I95-AVERAGE(I$4:I95))/STDEV(I$4:I95),""))</f>
        <v>-1.26193568864846</v>
      </c>
      <c r="AE95" s="26" t="n">
        <f aca="false">IF(ROW()&lt;4+MinObs-1,"",IFERROR((J95-AVERAGE(J$4:J95))/STDEV(J$4:J95),""))</f>
        <v>1.54420238460344</v>
      </c>
      <c r="AF95" s="26" t="n">
        <f aca="false">IF(ROW()&lt;4+MinObs-1,"",IFERROR((K95-AVERAGE(K$4:K95))/STDEV(K$4:K95),""))</f>
        <v>-0.924165761495254</v>
      </c>
      <c r="AG95" s="26" t="n">
        <f aca="false">IF(ROW()&lt;4+MinObs-1,"",IFERROR((L95-AVERAGE(L$4:L95))/STDEV(L$4:L95),""))</f>
        <v>0.131286865021532</v>
      </c>
      <c r="AH95" s="26" t="n">
        <f aca="false">IF(ROW()&lt;4+MinObs-1,"",IFERROR((M95-AVERAGE(M$4:M95))/STDEV(M$4:M95),""))</f>
        <v>-0.334832990126041</v>
      </c>
      <c r="AI95" s="26" t="n">
        <f aca="false">IF(ROW()&lt;4+MinObs-1,"",IFERROR((N95-AVERAGE(N$4:N95))/STDEV(N$4:N95),""))</f>
        <v>-0.0376613798721501</v>
      </c>
      <c r="AJ95" s="26" t="n">
        <f aca="false">IF(ROW()&lt;4+MinObs-1,"",IFERROR((O95-AVERAGE(O$4:O95))/STDEV(O$4:O95),""))</f>
        <v>-0.176290565015507</v>
      </c>
      <c r="AK95" s="26" t="n">
        <f aca="false">IF(ROW()&lt;4+MinObs-1,"",IFERROR((P95-AVERAGE(P$4:P95))/STDEV(P$4:P95),""))</f>
        <v>-0.282481561078417</v>
      </c>
      <c r="AL95" s="26" t="n">
        <f aca="false">IF(ROW()&lt;4+MinObs-1,"",IFERROR((Q95-AVERAGE(Q$4:Q95))/STDEV(Q$4:Q95),""))</f>
        <v>2.24829150620142</v>
      </c>
      <c r="AM95" s="26" t="n">
        <f aca="false">IF(ROW()&lt;4+MinObs-1,"",IFERROR((R95-AVERAGE(R$4:R95))/STDEV(R$4:R95),""))</f>
        <v>-1.03106720521566</v>
      </c>
      <c r="AN95" s="26" t="n">
        <f aca="false">IF(ROW()&lt;4+MinObs-1,"",IFERROR((S95-AVERAGE(S$4:S95))/STDEV(S$4:S95),""))</f>
        <v>0.1280902206174</v>
      </c>
      <c r="AO95" s="26" t="n">
        <f aca="false">IF(ROW()&lt;4+MinObs-1,"",IFERROR((T95-AVERAGE(T$4:T95))/STDEV(T$4:T95),""))</f>
        <v>1.13001264757243</v>
      </c>
      <c r="AP95" s="26" t="n">
        <f aca="false">IF(ROW()&lt;4+MinObs-1,"",IFERROR((U95-AVERAGE(U$4:U95))/STDEV(U$4:U95),""))</f>
        <v>-0.180554819874279</v>
      </c>
      <c r="AQ95" s="26" t="n">
        <f aca="false">IF(ROW()&lt;4+MinObs-1,"",IFERROR((V95-AVERAGE(V$4:V95))/STDEV(V$4:V95),""))</f>
        <v>-0.0193378152213751</v>
      </c>
      <c r="AR95" s="26" t="n">
        <f aca="false">IF(W95="",0,IF(W95&gt;=z4,w4,IF(W95&gt;=z3,w3,IF(W95&gt;=zEntry,w2,IF(AND(W95&gt;=ExitZ,AR94&gt;0),w2,0)))))</f>
        <v>0</v>
      </c>
      <c r="AS95" s="26" t="n">
        <f aca="false">IF(X95="",0,IF(X95&gt;=z4,w4,IF(X95&gt;=z3,w3,IF(X95&gt;=zEntry,w2,IF(AND(X95&gt;=ExitZ,AS94&gt;0),w2,0)))))</f>
        <v>0</v>
      </c>
      <c r="AT95" s="26" t="n">
        <f aca="false">IF(Y95="",0,IF(Y95&gt;=z4,w4,IF(Y95&gt;=z3,w3,IF(Y95&gt;=zEntry,w2,IF(AND(Y95&gt;=ExitZ,AT94&gt;0),w2,0)))))</f>
        <v>0</v>
      </c>
      <c r="AU95" s="26" t="n">
        <f aca="false">IF(Z95="",0,IF(Z95&gt;=z4,w4,IF(Z95&gt;=z3,w3,IF(Z95&gt;=zEntry,w2,IF(AND(Z95&gt;=ExitZ,AU94&gt;0),w2,0)))))</f>
        <v>0</v>
      </c>
      <c r="AV95" s="26" t="n">
        <f aca="false">IF(AA95="",0,IF(AA95&gt;=z4,w4,IF(AA95&gt;=z3,w3,IF(AA95&gt;=zEntry,w2,IF(AND(AA95&gt;=ExitZ,AV94&gt;0),w2,0)))))</f>
        <v>1.5</v>
      </c>
      <c r="AW95" s="26" t="n">
        <f aca="false">IF(AB95="",0,IF(AB95&gt;=z4,w4,IF(AB95&gt;=z3,w3,IF(AB95&gt;=zEntry,w2,IF(AND(AB95&gt;=ExitZ,AW94&gt;0),w2,0)))))</f>
        <v>0</v>
      </c>
      <c r="AX95" s="26" t="n">
        <f aca="false">IF(AC95="",0,IF(AC95&gt;=z4,w4,IF(AC95&gt;=z3,w3,IF(AC95&gt;=zEntry,w2,IF(AND(AC95&gt;=ExitZ,AX94&gt;0),w2,0)))))</f>
        <v>0</v>
      </c>
      <c r="AY95" s="26" t="n">
        <f aca="false">IF(AD95="",0,IF(AD95&gt;=z4,w4,IF(AD95&gt;=z3,w3,IF(AD95&gt;=zEntry,w2,IF(AND(AD95&gt;=ExitZ,AY94&gt;0),w2,0)))))</f>
        <v>0</v>
      </c>
      <c r="AZ95" s="26" t="n">
        <f aca="false">IF(AE95="",0,IF(AE95&gt;=z4,w4,IF(AE95&gt;=z3,w3,IF(AE95&gt;=zEntry,w2,IF(AND(AE95&gt;=ExitZ,AZ94&gt;0),w2,0)))))</f>
        <v>0</v>
      </c>
      <c r="BA95" s="26" t="n">
        <f aca="false">IF(AF95="",0,IF(AF95&gt;=z4,w4,IF(AF95&gt;=z3,w3,IF(AF95&gt;=zEntry,w2,IF(AND(AF95&gt;=ExitZ,BA94&gt;0),w2,0)))))</f>
        <v>0</v>
      </c>
      <c r="BB95" s="26" t="n">
        <f aca="false">IF(AG95="",0,IF(AG95&gt;=z4,w4,IF(AG95&gt;=z3,w3,IF(AG95&gt;=zEntry,w2,IF(AND(AG95&gt;=ExitZ,BB94&gt;0),w2,0)))))</f>
        <v>0</v>
      </c>
      <c r="BC95" s="26" t="n">
        <f aca="false">IF(AH95="",0,IF(AH95&gt;=z4,w4,IF(AH95&gt;=z3,w3,IF(AH95&gt;=zEntry,w2,IF(AND(AH95&gt;=ExitZ,BC94&gt;0),w2,0)))))</f>
        <v>0</v>
      </c>
      <c r="BD95" s="26" t="n">
        <f aca="false">IF(AI95="",0,IF(AI95&gt;=z4,w4,IF(AI95&gt;=z3,w3,IF(AI95&gt;=zEntry,w2,IF(AND(AI95&gt;=ExitZ,BD94&gt;0),w2,0)))))</f>
        <v>0</v>
      </c>
      <c r="BE95" s="26" t="n">
        <f aca="false">IF(AJ95="",0,IF(AJ95&gt;=z4,w4,IF(AJ95&gt;=z3,w3,IF(AJ95&gt;=zEntry,w2,IF(AND(AJ95&gt;=ExitZ,BE94&gt;0),w2,0)))))</f>
        <v>0</v>
      </c>
      <c r="BF95" s="26" t="n">
        <f aca="false">IF(AK95="",0,IF(AK95&gt;=z4,w4,IF(AK95&gt;=z3,w3,IF(AK95&gt;=zEntry,w2,IF(AND(AK95&gt;=ExitZ,BF94&gt;0),w2,0)))))</f>
        <v>0</v>
      </c>
      <c r="BG95" s="26" t="n">
        <f aca="false">IF(AL95="",0,IF(AL95&gt;=z4,w4,IF(AL95&gt;=z3,w3,IF(AL95&gt;=zEntry,w2,IF(AND(AL95&gt;=ExitZ,BG94&gt;0),w2,0)))))</f>
        <v>1</v>
      </c>
      <c r="BH95" s="26" t="n">
        <f aca="false">IF(AM95="",0,IF(AM95&gt;=z4,w4,IF(AM95&gt;=z3,w3,IF(AM95&gt;=zEntry,w2,IF(AND(AM95&gt;=ExitZ,BH94&gt;0),w2,0)))))</f>
        <v>0</v>
      </c>
      <c r="BI95" s="26" t="n">
        <f aca="false">IF(AN95="",0,IF(AN95&gt;=z4,w4,IF(AN95&gt;=z3,w3,IF(AN95&gt;=zEntry,w2,IF(AND(AN95&gt;=ExitZ,BI94&gt;0),w2,0)))))</f>
        <v>0</v>
      </c>
      <c r="BJ95" s="26" t="n">
        <f aca="false">IF(AO95="",0,IF(AO95&gt;=z4,w4,IF(AO95&gt;=z3,w3,IF(AO95&gt;=zEntry,w2,IF(AND(AO95&gt;=ExitZ,BJ94&gt;0),w2,0)))))</f>
        <v>0</v>
      </c>
      <c r="BK95" s="26" t="n">
        <f aca="false">IF(AP95="",0,IF(AP95&gt;=z4,w4,IF(AP95&gt;=z3,w3,IF(AP95&gt;=zEntry,w2,IF(AND(AP95&gt;=ExitZ,BK94&gt;0),w2,0)))))</f>
        <v>0</v>
      </c>
      <c r="BL95" s="26" t="n">
        <f aca="false">IF(AQ95="",0,IF(AQ95&gt;=z4,w4,IF(AQ95&gt;=z3,w3,IF(AQ95&gt;=zEntry,w2,IF(AND(AQ95&gt;=ExitZ,BL94&gt;0),w2,0)))))</f>
        <v>0</v>
      </c>
      <c r="BM95" s="23" t="n">
        <f aca="false">IF(EMFX_Data!X94&gt;=EMFX_Data!Y94,EMFX_Data!AE95-EMFX_Data!AF95,EMFX_Data!AF95-EMFX_Data!AE95)</f>
        <v>0.0313596292900027</v>
      </c>
      <c r="BN95" s="23" t="n">
        <f aca="false">IF(EMFX_Data!X94&gt;=EMFX_Data!Z94,EMFX_Data!AE95-EMFX_Data!AG95,EMFX_Data!AG95-EMFX_Data!AE95)</f>
        <v>-0.0062608426289477</v>
      </c>
      <c r="BO95" s="23" t="n">
        <f aca="false">IF(EMFX_Data!X94&gt;=EMFX_Data!AA94,EMFX_Data!AE95-EMFX_Data!AH95,EMFX_Data!AH95-EMFX_Data!AE95)</f>
        <v>0.0438806055502838</v>
      </c>
      <c r="BP95" s="23" t="n">
        <f aca="false">IF(EMFX_Data!X94&gt;=EMFX_Data!AB94,EMFX_Data!AE95-EMFX_Data!AI95,EMFX_Data!AI95-EMFX_Data!AE95)</f>
        <v>0.0231326711295449</v>
      </c>
      <c r="BQ95" s="23" t="n">
        <f aca="false">IF(EMFX_Data!X94&gt;=EMFX_Data!AC94,EMFX_Data!AE95-EMFX_Data!AJ95,EMFX_Data!AJ95-EMFX_Data!AE95)</f>
        <v>-0.0424709710308556</v>
      </c>
      <c r="BR95" s="23" t="n">
        <f aca="false">IF(EMFX_Data!X94&gt;=EMFX_Data!AD94,EMFX_Data!AE95-EMFX_Data!AK95,EMFX_Data!AK95-EMFX_Data!AE95)</f>
        <v>0.00403126396219599</v>
      </c>
      <c r="BS95" s="23" t="n">
        <f aca="false">IF(EMFX_Data!Y94&gt;=EMFX_Data!Z94,EMFX_Data!AF95-EMFX_Data!AG95,EMFX_Data!AG95-EMFX_Data!AF95)</f>
        <v>0.0376204719189504</v>
      </c>
      <c r="BT95" s="23" t="n">
        <f aca="false">IF(EMFX_Data!Y94&gt;=EMFX_Data!AA94,EMFX_Data!AF95-EMFX_Data!AH95,EMFX_Data!AH95-EMFX_Data!AF95)</f>
        <v>0.0125209762602811</v>
      </c>
      <c r="BU95" s="23" t="n">
        <f aca="false">IF(EMFX_Data!Y94&gt;=EMFX_Data!AB94,EMFX_Data!AF95-EMFX_Data!AI95,EMFX_Data!AI95-EMFX_Data!AF95)</f>
        <v>0.00822695816045779</v>
      </c>
      <c r="BV95" s="23" t="n">
        <f aca="false">IF(EMFX_Data!Y94&gt;=EMFX_Data!AC94,EMFX_Data!AF95-EMFX_Data!AJ95,EMFX_Data!AJ95-EMFX_Data!AF95)</f>
        <v>0.0738306003208583</v>
      </c>
      <c r="BW95" s="23" t="n">
        <f aca="false">IF(EMFX_Data!Y94&gt;=EMFX_Data!AD94,EMFX_Data!AF95-EMFX_Data!AK95,EMFX_Data!AK95-EMFX_Data!AF95)</f>
        <v>0.0273283653278067</v>
      </c>
      <c r="BX95" s="23" t="n">
        <f aca="false">IF(EMFX_Data!Z94&gt;=EMFX_Data!AA94,EMFX_Data!AG95-EMFX_Data!AH95,EMFX_Data!AH95-EMFX_Data!AG95)</f>
        <v>0.0501414481792315</v>
      </c>
      <c r="BY95" s="23" t="n">
        <f aca="false">IF(EMFX_Data!Z94&gt;=EMFX_Data!AB94,EMFX_Data!AG95-EMFX_Data!AI95,EMFX_Data!AI95-EMFX_Data!AG95)</f>
        <v>-0.0293935137584926</v>
      </c>
      <c r="BZ95" s="23" t="n">
        <f aca="false">IF(EMFX_Data!Z94&gt;=EMFX_Data!AC94,EMFX_Data!AG95-EMFX_Data!AJ95,EMFX_Data!AJ95-EMFX_Data!AG95)</f>
        <v>-0.0362101284019079</v>
      </c>
      <c r="CA95" s="23" t="n">
        <f aca="false">IF(EMFX_Data!Z94&gt;=EMFX_Data!AD94,EMFX_Data!AG95-EMFX_Data!AK95,EMFX_Data!AK95-EMFX_Data!AG95)</f>
        <v>-0.0102921065911437</v>
      </c>
      <c r="CB95" s="23" t="n">
        <f aca="false">IF(EMFX_Data!AA94&gt;=EMFX_Data!AB94,EMFX_Data!AH95-EMFX_Data!AI95,EMFX_Data!AI95-EMFX_Data!AH95)</f>
        <v>0.0207479344207389</v>
      </c>
      <c r="CC95" s="23" t="n">
        <f aca="false">IF(EMFX_Data!AA94&gt;=EMFX_Data!AC94,EMFX_Data!AH95-EMFX_Data!AJ95,EMFX_Data!AJ95-EMFX_Data!AH95)</f>
        <v>0.0863515765811394</v>
      </c>
      <c r="CD95" s="23" t="n">
        <f aca="false">IF(EMFX_Data!AA94&gt;=EMFX_Data!AD94,EMFX_Data!AH95-EMFX_Data!AK95,EMFX_Data!AK95-EMFX_Data!AH95)</f>
        <v>0.0398493415880878</v>
      </c>
      <c r="CE95" s="23" t="n">
        <f aca="false">IF(EMFX_Data!AB94&gt;=EMFX_Data!AC94,EMFX_Data!AI95-EMFX_Data!AJ95,EMFX_Data!AJ95-EMFX_Data!AI95)</f>
        <v>-0.0656036421604005</v>
      </c>
      <c r="CF95" s="23" t="n">
        <f aca="false">IF(EMFX_Data!AB94&gt;=EMFX_Data!AD94,EMFX_Data!AI95-EMFX_Data!AK95,EMFX_Data!AK95-EMFX_Data!AI95)</f>
        <v>-0.0191014071673489</v>
      </c>
      <c r="CG95" s="23" t="n">
        <f aca="false">IF(EMFX_Data!AC94&gt;=EMFX_Data!AD94,EMFX_Data!AJ95-EMFX_Data!AK95,EMFX_Data!AK95-EMFX_Data!AJ95)</f>
        <v>-0.0465022349930516</v>
      </c>
      <c r="CH95" s="27" t="n">
        <f aca="false">IF(ROW()&lt;4+VolLB,"",STDEV(INDEX($BM:$BM,ROW()-VolLB+1):INDEX($BM:$BM,ROW()))*SQRT(12))</f>
        <v>0.154436280785876</v>
      </c>
      <c r="CI95" s="27" t="n">
        <f aca="false">IF(ROW()&lt;4+VolLB,"",STDEV(INDEX($BN:$BN,ROW()-VolLB+1):INDEX($BN:$BN,ROW()))*SQRT(12))</f>
        <v>0.138397848356914</v>
      </c>
      <c r="CJ95" s="27" t="n">
        <f aca="false">IF(ROW()&lt;4+VolLB,"",STDEV(INDEX($BO:$BO,ROW()-VolLB+1):INDEX($BO:$BO,ROW()))*SQRT(12))</f>
        <v>0.165789268670365</v>
      </c>
      <c r="CK95" s="27" t="n">
        <f aca="false">IF(ROW()&lt;4+VolLB,"",STDEV(INDEX($BP:$BP,ROW()-VolLB+1):INDEX($BP:$BP,ROW()))*SQRT(12))</f>
        <v>0.180876270448589</v>
      </c>
      <c r="CL95" s="27" t="n">
        <f aca="false">IF(ROW()&lt;4+VolLB,"",STDEV(INDEX($BQ:$BQ,ROW()-VolLB+1):INDEX($BQ:$BQ,ROW()))*SQRT(12))</f>
        <v>0.142117158072228</v>
      </c>
      <c r="CM95" s="27" t="n">
        <f aca="false">IF(ROW()&lt;4+VolLB,"",STDEV(INDEX($BR:$BR,ROW()-VolLB+1):INDEX($BR:$BR,ROW()))*SQRT(12))</f>
        <v>0.163998609594954</v>
      </c>
      <c r="CN95" s="27" t="n">
        <f aca="false">IF(ROW()&lt;4+VolLB,"",STDEV(INDEX($BS:$BS,ROW()-VolLB+1):INDEX($BS:$BS,ROW()))*SQRT(12))</f>
        <v>0.130101664349377</v>
      </c>
      <c r="CO95" s="27" t="n">
        <f aca="false">IF(ROW()&lt;4+VolLB,"",STDEV(INDEX($BT:$BT,ROW()-VolLB+1):INDEX($BT:$BT,ROW()))*SQRT(12))</f>
        <v>0.173609913631608</v>
      </c>
      <c r="CP95" s="27" t="n">
        <f aca="false">IF(ROW()&lt;4+VolLB,"",STDEV(INDEX($BU:$BU,ROW()-VolLB+1):INDEX($BU:$BU,ROW()))*SQRT(12))</f>
        <v>0.220022475533481</v>
      </c>
      <c r="CQ95" s="27" t="n">
        <f aca="false">IF(ROW()&lt;4+VolLB,"",STDEV(INDEX($BV:$BV,ROW()-VolLB+1):INDEX($BV:$BV,ROW()))*SQRT(12))</f>
        <v>0.171805925853577</v>
      </c>
      <c r="CR95" s="27" t="n">
        <f aca="false">IF(ROW()&lt;4+VolLB,"",STDEV(INDEX($BW:$BW,ROW()-VolLB+1):INDEX($BW:$BW,ROW()))*SQRT(12))</f>
        <v>0.169633141237073</v>
      </c>
      <c r="CS95" s="27" t="n">
        <f aca="false">IF(ROW()&lt;4+VolLB,"",STDEV(INDEX($BX:$BX,ROW()-VolLB+1):INDEX($BX:$BX,ROW()))*SQRT(12))</f>
        <v>0.179168849886878</v>
      </c>
      <c r="CT95" s="27" t="n">
        <f aca="false">IF(ROW()&lt;4+VolLB,"",STDEV(INDEX($BY:$BY,ROW()-VolLB+1):INDEX($BY:$BY,ROW()))*SQRT(12))</f>
        <v>0.166624985462765</v>
      </c>
      <c r="CU95" s="27" t="n">
        <f aca="false">IF(ROW()&lt;4+VolLB,"",STDEV(INDEX($BZ:$BZ,ROW()-VolLB+1):INDEX($BZ:$BZ,ROW()))*SQRT(12))</f>
        <v>0.131679547130195</v>
      </c>
      <c r="CV95" s="27" t="n">
        <f aca="false">IF(ROW()&lt;4+VolLB,"",STDEV(INDEX($CA:$CA,ROW()-VolLB+1):INDEX($CA:$CA,ROW()))*SQRT(12))</f>
        <v>0.14783191662035</v>
      </c>
      <c r="CW95" s="27" t="n">
        <f aca="false">IF(ROW()&lt;4+VolLB,"",STDEV(INDEX($CB:$CB,ROW()-VolLB+1):INDEX($CB:$CB,ROW()))*SQRT(12))</f>
        <v>0.198131488594652</v>
      </c>
      <c r="CX95" s="27" t="n">
        <f aca="false">IF(ROW()&lt;4+VolLB,"",STDEV(INDEX($CC:$CC,ROW()-VolLB+1):INDEX($CC:$CC,ROW()))*SQRT(12))</f>
        <v>0.190658251936762</v>
      </c>
      <c r="CY95" s="27" t="n">
        <f aca="false">IF(ROW()&lt;4+VolLB,"",STDEV(INDEX($CD:$CD,ROW()-VolLB+1):INDEX($CD:$CD,ROW()))*SQRT(12))</f>
        <v>0.202292257307714</v>
      </c>
      <c r="CZ95" s="27" t="n">
        <f aca="false">IF(ROW()&lt;4+VolLB,"",STDEV(INDEX($CE:$CE,ROW()-VolLB+1):INDEX($CE:$CE,ROW()))*SQRT(12))</f>
        <v>0.182238847126061</v>
      </c>
      <c r="DA95" s="27" t="n">
        <f aca="false">IF(ROW()&lt;4+VolLB,"",STDEV(INDEX($CF:$CF,ROW()-VolLB+1):INDEX($CF:$CF,ROW()))*SQRT(12))</f>
        <v>0.180780275556626</v>
      </c>
      <c r="DB95" s="27" t="n">
        <f aca="false">IF(ROW()&lt;4+VolLB,"",STDEV(INDEX($CG:$CG,ROW()-VolLB+1):INDEX($CG:$CG,ROW()))*SQRT(12))</f>
        <v>0.143397911992996</v>
      </c>
      <c r="DC95" s="26" t="n">
        <f aca="false">IF(OR(AR95=0,CH95="",CH95=0),0,AR95*MIN(MaxScal,TgtVol/CH95))</f>
        <v>0</v>
      </c>
      <c r="DD95" s="26" t="n">
        <f aca="false">IF(OR(AS95=0,CI95="",CI95=0),0,AS95*MIN(MaxScal,TgtVol/CI95))</f>
        <v>0</v>
      </c>
      <c r="DE95" s="26" t="n">
        <f aca="false">IF(OR(AT95=0,CJ95="",CJ95=0),0,AT95*MIN(MaxScal,TgtVol/CJ95))</f>
        <v>0</v>
      </c>
      <c r="DF95" s="26" t="n">
        <f aca="false">IF(OR(AU95=0,CK95="",CK95=0),0,AU95*MIN(MaxScal,TgtVol/CK95))</f>
        <v>0</v>
      </c>
      <c r="DG95" s="26" t="n">
        <f aca="false">IF(OR(AV95=0,CL95="",CL95=0),0,AV95*MIN(MaxScal,TgtVol/CL95))</f>
        <v>0.211093441544569</v>
      </c>
      <c r="DH95" s="26" t="n">
        <f aca="false">IF(OR(AW95=0,CM95="",CM95=0),0,AW95*MIN(MaxScal,TgtVol/CM95))</f>
        <v>0</v>
      </c>
      <c r="DI95" s="26" t="n">
        <f aca="false">IF(OR(AX95=0,CN95="",CN95=0),0,AX95*MIN(MaxScal,TgtVol/CN95))</f>
        <v>0</v>
      </c>
      <c r="DJ95" s="26" t="n">
        <f aca="false">IF(OR(AY95=0,CO95="",CO95=0),0,AY95*MIN(MaxScal,TgtVol/CO95))</f>
        <v>0</v>
      </c>
      <c r="DK95" s="26" t="n">
        <f aca="false">IF(OR(AZ95=0,CP95="",CP95=0),0,AZ95*MIN(MaxScal,TgtVol/CP95))</f>
        <v>0</v>
      </c>
      <c r="DL95" s="26" t="n">
        <f aca="false">IF(OR(BA95=0,CQ95="",CQ95=0),0,BA95*MIN(MaxScal,TgtVol/CQ95))</f>
        <v>0</v>
      </c>
      <c r="DM95" s="26" t="n">
        <f aca="false">IF(OR(BB95=0,CR95="",CR95=0),0,BB95*MIN(MaxScal,TgtVol/CR95))</f>
        <v>0</v>
      </c>
      <c r="DN95" s="26" t="n">
        <f aca="false">IF(OR(BC95=0,CS95="",CS95=0),0,BC95*MIN(MaxScal,TgtVol/CS95))</f>
        <v>0</v>
      </c>
      <c r="DO95" s="26" t="n">
        <f aca="false">IF(OR(BD95=0,CT95="",CT95=0),0,BD95*MIN(MaxScal,TgtVol/CT95))</f>
        <v>0</v>
      </c>
      <c r="DP95" s="26" t="n">
        <f aca="false">IF(OR(BE95=0,CU95="",CU95=0),0,BE95*MIN(MaxScal,TgtVol/CU95))</f>
        <v>0</v>
      </c>
      <c r="DQ95" s="26" t="n">
        <f aca="false">IF(OR(BF95=0,CV95="",CV95=0),0,BF95*MIN(MaxScal,TgtVol/CV95))</f>
        <v>0</v>
      </c>
      <c r="DR95" s="26" t="n">
        <f aca="false">IF(OR(BG95=0,CW95="",CW95=0),0,BG95*MIN(MaxScal,TgtVol/CW95))</f>
        <v>0.100943066353865</v>
      </c>
      <c r="DS95" s="26" t="n">
        <f aca="false">IF(OR(BH95=0,CX95="",CX95=0),0,BH95*MIN(MaxScal,TgtVol/CX95))</f>
        <v>0</v>
      </c>
      <c r="DT95" s="26" t="n">
        <f aca="false">IF(OR(BI95=0,CY95="",CY95=0),0,BI95*MIN(MaxScal,TgtVol/CY95))</f>
        <v>0</v>
      </c>
      <c r="DU95" s="26" t="n">
        <f aca="false">IF(OR(BJ95=0,CZ95="",CZ95=0),0,BJ95*MIN(MaxScal,TgtVol/CZ95))</f>
        <v>0</v>
      </c>
      <c r="DV95" s="26" t="n">
        <f aca="false">IF(OR(BK95=0,DA95="",DA95=0),0,BK95*MIN(MaxScal,TgtVol/DA95))</f>
        <v>0</v>
      </c>
      <c r="DW95" s="26" t="n">
        <f aca="false">IF(OR(BL95=0,DB95="",DB95=0),0,BL95*MIN(MaxScal,TgtVol/DB95))</f>
        <v>0</v>
      </c>
      <c r="DX95" s="28" t="n">
        <f aca="false">IFERROR(DC94*BM95,"")</f>
        <v>0</v>
      </c>
      <c r="DY95" s="28" t="n">
        <f aca="false">IFERROR(DD94*BN95,"")</f>
        <v>-0</v>
      </c>
      <c r="DZ95" s="28" t="n">
        <f aca="false">IFERROR(DE94*BO95,"")</f>
        <v>0</v>
      </c>
      <c r="EA95" s="28" t="n">
        <f aca="false">IFERROR(DF94*BP95,"")</f>
        <v>0</v>
      </c>
      <c r="EB95" s="28" t="n">
        <f aca="false">IFERROR(DG94*BQ95,"")</f>
        <v>-0.00604724161565813</v>
      </c>
      <c r="EC95" s="28" t="n">
        <f aca="false">IFERROR(DH94*BR95,"")</f>
        <v>0</v>
      </c>
      <c r="ED95" s="28" t="n">
        <f aca="false">IFERROR(DI94*BS95,"")</f>
        <v>0</v>
      </c>
      <c r="EE95" s="28" t="n">
        <f aca="false">IFERROR(DJ94*BT95,"")</f>
        <v>0</v>
      </c>
      <c r="EF95" s="28" t="n">
        <f aca="false">IFERROR(DK94*BU95,"")</f>
        <v>0</v>
      </c>
      <c r="EG95" s="28" t="n">
        <f aca="false">IFERROR(DL94*BV95,"")</f>
        <v>0</v>
      </c>
      <c r="EH95" s="28" t="n">
        <f aca="false">IFERROR(DM94*BW95,"")</f>
        <v>0</v>
      </c>
      <c r="EI95" s="28" t="n">
        <f aca="false">IFERROR(DN94*BX95,"")</f>
        <v>0</v>
      </c>
      <c r="EJ95" s="28" t="n">
        <f aca="false">IFERROR(DO94*BY95,"")</f>
        <v>-0</v>
      </c>
      <c r="EK95" s="28" t="n">
        <f aca="false">IFERROR(DP94*BZ95,"")</f>
        <v>-0</v>
      </c>
      <c r="EL95" s="28" t="n">
        <f aca="false">IFERROR(DQ94*CA95,"")</f>
        <v>-0</v>
      </c>
      <c r="EM95" s="28" t="n">
        <f aca="false">IFERROR(DR94*CB95,"")</f>
        <v>0.00209445039047638</v>
      </c>
      <c r="EN95" s="28" t="n">
        <f aca="false">IFERROR(DS94*CC95,"")</f>
        <v>0</v>
      </c>
      <c r="EO95" s="28" t="n">
        <f aca="false">IFERROR(DT94*CD95,"")</f>
        <v>0</v>
      </c>
      <c r="EP95" s="28" t="n">
        <f aca="false">IFERROR(DU94*CE95,"")</f>
        <v>-0</v>
      </c>
      <c r="EQ95" s="28" t="n">
        <f aca="false">IFERROR(DV94*CF95,"")</f>
        <v>-0</v>
      </c>
      <c r="ER95" s="28" t="n">
        <f aca="false">IFERROR(DW94*CG95,"")</f>
        <v>-0</v>
      </c>
      <c r="ES95" s="28" t="n">
        <f aca="false">IF(ROW()=4,"",SUM(DX95:ER95))</f>
        <v>-0.00395279122518175</v>
      </c>
      <c r="ET95" s="29" t="n">
        <f aca="false">COUNTIF(AR95:BL95,"&gt;0")</f>
        <v>2</v>
      </c>
    </row>
    <row r="96" customFormat="false" ht="15" hidden="false" customHeight="false" outlineLevel="0" collapsed="false">
      <c r="A96" s="19" t="n">
        <v>40816</v>
      </c>
      <c r="B96" s="23" t="n">
        <f aca="false">ABS(EMFX_Data!X96-EMFX_Data!Y96)</f>
        <v>0.155613728634273</v>
      </c>
      <c r="C96" s="23" t="n">
        <f aca="false">ABS(EMFX_Data!X96-EMFX_Data!Z96)</f>
        <v>0.0321913758566348</v>
      </c>
      <c r="D96" s="23" t="n">
        <f aca="false">ABS(EMFX_Data!X96-EMFX_Data!AA96)</f>
        <v>0.146754950802666</v>
      </c>
      <c r="E96" s="23" t="n">
        <f aca="false">ABS(EMFX_Data!X96-EMFX_Data!AB96)</f>
        <v>0.112801051055169</v>
      </c>
      <c r="F96" s="23" t="n">
        <f aca="false">ABS(EMFX_Data!X96-EMFX_Data!AC96)</f>
        <v>0.180162323501873</v>
      </c>
      <c r="G96" s="23" t="n">
        <f aca="false">ABS(EMFX_Data!X96-EMFX_Data!AD96)</f>
        <v>0.0847871286475561</v>
      </c>
      <c r="H96" s="23" t="n">
        <f aca="false">ABS(EMFX_Data!Y96-EMFX_Data!Z96)</f>
        <v>0.123422352777638</v>
      </c>
      <c r="I96" s="23" t="n">
        <f aca="false">ABS(EMFX_Data!Y96-EMFX_Data!AA96)</f>
        <v>0.00885877783160627</v>
      </c>
      <c r="J96" s="23" t="n">
        <f aca="false">ABS(EMFX_Data!Y96-EMFX_Data!AB96)</f>
        <v>0.268414779689442</v>
      </c>
      <c r="K96" s="23" t="n">
        <f aca="false">ABS(EMFX_Data!Y96-EMFX_Data!AC96)</f>
        <v>0.0245485948676007</v>
      </c>
      <c r="L96" s="23" t="n">
        <f aca="false">ABS(EMFX_Data!Y96-EMFX_Data!AD96)</f>
        <v>0.240400857281829</v>
      </c>
      <c r="M96" s="23" t="n">
        <f aca="false">ABS(EMFX_Data!Z96-EMFX_Data!AA96)</f>
        <v>0.114563574946032</v>
      </c>
      <c r="N96" s="23" t="n">
        <f aca="false">ABS(EMFX_Data!Z96-EMFX_Data!AB96)</f>
        <v>0.144992426911804</v>
      </c>
      <c r="O96" s="23" t="n">
        <f aca="false">ABS(EMFX_Data!Z96-EMFX_Data!AC96)</f>
        <v>0.147970947645239</v>
      </c>
      <c r="P96" s="23" t="n">
        <f aca="false">ABS(EMFX_Data!Z96-EMFX_Data!AD96)</f>
        <v>0.116978504504191</v>
      </c>
      <c r="Q96" s="23" t="n">
        <f aca="false">ABS(EMFX_Data!AA96-EMFX_Data!AB96)</f>
        <v>0.259556001857836</v>
      </c>
      <c r="R96" s="23" t="n">
        <f aca="false">ABS(EMFX_Data!AA96-EMFX_Data!AC96)</f>
        <v>0.033407372699207</v>
      </c>
      <c r="S96" s="23" t="n">
        <f aca="false">ABS(EMFX_Data!AA96-EMFX_Data!AD96)</f>
        <v>0.231542079450223</v>
      </c>
      <c r="T96" s="23" t="n">
        <f aca="false">ABS(EMFX_Data!AB96-EMFX_Data!AC96)</f>
        <v>0.292963374557043</v>
      </c>
      <c r="U96" s="23" t="n">
        <f aca="false">ABS(EMFX_Data!AB96-EMFX_Data!AD96)</f>
        <v>0.028013922407613</v>
      </c>
      <c r="V96" s="23" t="n">
        <f aca="false">ABS(EMFX_Data!AC96-EMFX_Data!AD96)</f>
        <v>0.26494945214943</v>
      </c>
      <c r="W96" s="26" t="n">
        <f aca="false">IF(ROW()&lt;4+MinObs-1,"",IFERROR((B96-AVERAGE(B$4:B96))/STDEV(B$4:B96),""))</f>
        <v>0.399493699239514</v>
      </c>
      <c r="X96" s="26" t="n">
        <f aca="false">IF(ROW()&lt;4+MinObs-1,"",IFERROR((C96-AVERAGE(C$4:C96))/STDEV(C$4:C96),""))</f>
        <v>-0.681520490688849</v>
      </c>
      <c r="Y96" s="26" t="n">
        <f aca="false">IF(ROW()&lt;4+MinObs-1,"",IFERROR((D96-AVERAGE(D$4:D96))/STDEV(D$4:D96),""))</f>
        <v>0.123870251022154</v>
      </c>
      <c r="Z96" s="26" t="n">
        <f aca="false">IF(ROW()&lt;4+MinObs-1,"",IFERROR((E96-AVERAGE(E$4:E96))/STDEV(E$4:E96),""))</f>
        <v>0.513825976276416</v>
      </c>
      <c r="AA96" s="26" t="n">
        <f aca="false">IF(ROW()&lt;4+MinObs-1,"",IFERROR((F96-AVERAGE(F$4:F96))/STDEV(F$4:F96),""))</f>
        <v>3.27195073644122</v>
      </c>
      <c r="AB96" s="26" t="n">
        <f aca="false">IF(ROW()&lt;4+MinObs-1,"",IFERROR((G96-AVERAGE(G$4:G96))/STDEV(G$4:G96),""))</f>
        <v>-0.120822895143575</v>
      </c>
      <c r="AC96" s="26" t="n">
        <f aca="false">IF(ROW()&lt;4+MinObs-1,"",IFERROR((H96-AVERAGE(H$4:H96))/STDEV(H$4:H96),""))</f>
        <v>-0.245731530546069</v>
      </c>
      <c r="AD96" s="26" t="n">
        <f aca="false">IF(ROW()&lt;4+MinObs-1,"",IFERROR((I96-AVERAGE(I$4:I96))/STDEV(I$4:I96),""))</f>
        <v>-1.21749773244521</v>
      </c>
      <c r="AE96" s="26" t="n">
        <f aca="false">IF(ROW()&lt;4+MinObs-1,"",IFERROR((J96-AVERAGE(J$4:J96))/STDEV(J$4:J96),""))</f>
        <v>2.01619263107997</v>
      </c>
      <c r="AF96" s="26" t="n">
        <f aca="false">IF(ROW()&lt;4+MinObs-1,"",IFERROR((K96-AVERAGE(K$4:K96))/STDEV(K$4:K96),""))</f>
        <v>-1.21490483729196</v>
      </c>
      <c r="AG96" s="26" t="n">
        <f aca="false">IF(ROW()&lt;4+MinObs-1,"",IFERROR((L96-AVERAGE(L$4:L96))/STDEV(L$4:L96),""))</f>
        <v>0.271164195147316</v>
      </c>
      <c r="AH96" s="26" t="n">
        <f aca="false">IF(ROW()&lt;4+MinObs-1,"",IFERROR((M96-AVERAGE(M$4:M96))/STDEV(M$4:M96),""))</f>
        <v>-0.400927807243244</v>
      </c>
      <c r="AI96" s="26" t="n">
        <f aca="false">IF(ROW()&lt;4+MinObs-1,"",IFERROR((N96-AVERAGE(N$4:N96))/STDEV(N$4:N96),""))</f>
        <v>0.304134219325957</v>
      </c>
      <c r="AJ96" s="26" t="n">
        <f aca="false">IF(ROW()&lt;4+MinObs-1,"",IFERROR((O96-AVERAGE(O$4:O96))/STDEV(O$4:O96),""))</f>
        <v>1.1588754765549</v>
      </c>
      <c r="AK96" s="26" t="n">
        <f aca="false">IF(ROW()&lt;4+MinObs-1,"",IFERROR((P96-AVERAGE(P$4:P96))/STDEV(P$4:P96),""))</f>
        <v>-0.159331307102561</v>
      </c>
      <c r="AL96" s="26" t="n">
        <f aca="false">IF(ROW()&lt;4+MinObs-1,"",IFERROR((Q96-AVERAGE(Q$4:Q96))/STDEV(Q$4:Q96),""))</f>
        <v>2.53318032922273</v>
      </c>
      <c r="AM96" s="26" t="n">
        <f aca="false">IF(ROW()&lt;4+MinObs-1,"",IFERROR((R96-AVERAGE(R$4:R96))/STDEV(R$4:R96),""))</f>
        <v>-1.25481523201889</v>
      </c>
      <c r="AN96" s="26" t="n">
        <f aca="false">IF(ROW()&lt;4+MinObs-1,"",IFERROR((S96-AVERAGE(S$4:S96))/STDEV(S$4:S96),""))</f>
        <v>0.229654759118631</v>
      </c>
      <c r="AO96" s="26" t="n">
        <f aca="false">IF(ROW()&lt;4+MinObs-1,"",IFERROR((T96-AVERAGE(T$4:T96))/STDEV(T$4:T96),""))</f>
        <v>2.51892508734719</v>
      </c>
      <c r="AP96" s="26" t="n">
        <f aca="false">IF(ROW()&lt;4+MinObs-1,"",IFERROR((U96-AVERAGE(U$4:U96))/STDEV(U$4:U96),""))</f>
        <v>-0.217738787448825</v>
      </c>
      <c r="AQ96" s="26" t="n">
        <f aca="false">IF(ROW()&lt;4+MinObs-1,"",IFERROR((V96-AVERAGE(V$4:V96))/STDEV(V$4:V96),""))</f>
        <v>0.302282924185937</v>
      </c>
      <c r="AR96" s="26" t="n">
        <f aca="false">IF(W96="",0,IF(W96&gt;=z4,w4,IF(W96&gt;=z3,w3,IF(W96&gt;=zEntry,w2,IF(AND(W96&gt;=ExitZ,AR95&gt;0),w2,0)))))</f>
        <v>0</v>
      </c>
      <c r="AS96" s="26" t="n">
        <f aca="false">IF(X96="",0,IF(X96&gt;=z4,w4,IF(X96&gt;=z3,w3,IF(X96&gt;=zEntry,w2,IF(AND(X96&gt;=ExitZ,AS95&gt;0),w2,0)))))</f>
        <v>0</v>
      </c>
      <c r="AT96" s="26" t="n">
        <f aca="false">IF(Y96="",0,IF(Y96&gt;=z4,w4,IF(Y96&gt;=z3,w3,IF(Y96&gt;=zEntry,w2,IF(AND(Y96&gt;=ExitZ,AT95&gt;0),w2,0)))))</f>
        <v>0</v>
      </c>
      <c r="AU96" s="26" t="n">
        <f aca="false">IF(Z96="",0,IF(Z96&gt;=z4,w4,IF(Z96&gt;=z3,w3,IF(Z96&gt;=zEntry,w2,IF(AND(Z96&gt;=ExitZ,AU95&gt;0),w2,0)))))</f>
        <v>0</v>
      </c>
      <c r="AV96" s="26" t="n">
        <f aca="false">IF(AA96="",0,IF(AA96&gt;=z4,w4,IF(AA96&gt;=z3,w3,IF(AA96&gt;=zEntry,w2,IF(AND(AA96&gt;=ExitZ,AV95&gt;0),w2,0)))))</f>
        <v>1.5</v>
      </c>
      <c r="AW96" s="26" t="n">
        <f aca="false">IF(AB96="",0,IF(AB96&gt;=z4,w4,IF(AB96&gt;=z3,w3,IF(AB96&gt;=zEntry,w2,IF(AND(AB96&gt;=ExitZ,AW95&gt;0),w2,0)))))</f>
        <v>0</v>
      </c>
      <c r="AX96" s="26" t="n">
        <f aca="false">IF(AC96="",0,IF(AC96&gt;=z4,w4,IF(AC96&gt;=z3,w3,IF(AC96&gt;=zEntry,w2,IF(AND(AC96&gt;=ExitZ,AX95&gt;0),w2,0)))))</f>
        <v>0</v>
      </c>
      <c r="AY96" s="26" t="n">
        <f aca="false">IF(AD96="",0,IF(AD96&gt;=z4,w4,IF(AD96&gt;=z3,w3,IF(AD96&gt;=zEntry,w2,IF(AND(AD96&gt;=ExitZ,AY95&gt;0),w2,0)))))</f>
        <v>0</v>
      </c>
      <c r="AZ96" s="26" t="n">
        <f aca="false">IF(AE96="",0,IF(AE96&gt;=z4,w4,IF(AE96&gt;=z3,w3,IF(AE96&gt;=zEntry,w2,IF(AND(AE96&gt;=ExitZ,AZ95&gt;0),w2,0)))))</f>
        <v>1</v>
      </c>
      <c r="BA96" s="26" t="n">
        <f aca="false">IF(AF96="",0,IF(AF96&gt;=z4,w4,IF(AF96&gt;=z3,w3,IF(AF96&gt;=zEntry,w2,IF(AND(AF96&gt;=ExitZ,BA95&gt;0),w2,0)))))</f>
        <v>0</v>
      </c>
      <c r="BB96" s="26" t="n">
        <f aca="false">IF(AG96="",0,IF(AG96&gt;=z4,w4,IF(AG96&gt;=z3,w3,IF(AG96&gt;=zEntry,w2,IF(AND(AG96&gt;=ExitZ,BB95&gt;0),w2,0)))))</f>
        <v>0</v>
      </c>
      <c r="BC96" s="26" t="n">
        <f aca="false">IF(AH96="",0,IF(AH96&gt;=z4,w4,IF(AH96&gt;=z3,w3,IF(AH96&gt;=zEntry,w2,IF(AND(AH96&gt;=ExitZ,BC95&gt;0),w2,0)))))</f>
        <v>0</v>
      </c>
      <c r="BD96" s="26" t="n">
        <f aca="false">IF(AI96="",0,IF(AI96&gt;=z4,w4,IF(AI96&gt;=z3,w3,IF(AI96&gt;=zEntry,w2,IF(AND(AI96&gt;=ExitZ,BD95&gt;0),w2,0)))))</f>
        <v>0</v>
      </c>
      <c r="BE96" s="26" t="n">
        <f aca="false">IF(AJ96="",0,IF(AJ96&gt;=z4,w4,IF(AJ96&gt;=z3,w3,IF(AJ96&gt;=zEntry,w2,IF(AND(AJ96&gt;=ExitZ,BE95&gt;0),w2,0)))))</f>
        <v>0</v>
      </c>
      <c r="BF96" s="26" t="n">
        <f aca="false">IF(AK96="",0,IF(AK96&gt;=z4,w4,IF(AK96&gt;=z3,w3,IF(AK96&gt;=zEntry,w2,IF(AND(AK96&gt;=ExitZ,BF95&gt;0),w2,0)))))</f>
        <v>0</v>
      </c>
      <c r="BG96" s="26" t="n">
        <f aca="false">IF(AL96="",0,IF(AL96&gt;=z4,w4,IF(AL96&gt;=z3,w3,IF(AL96&gt;=zEntry,w2,IF(AND(AL96&gt;=ExitZ,BG95&gt;0),w2,0)))))</f>
        <v>1</v>
      </c>
      <c r="BH96" s="26" t="n">
        <f aca="false">IF(AM96="",0,IF(AM96&gt;=z4,w4,IF(AM96&gt;=z3,w3,IF(AM96&gt;=zEntry,w2,IF(AND(AM96&gt;=ExitZ,BH95&gt;0),w2,0)))))</f>
        <v>0</v>
      </c>
      <c r="BI96" s="26" t="n">
        <f aca="false">IF(AN96="",0,IF(AN96&gt;=z4,w4,IF(AN96&gt;=z3,w3,IF(AN96&gt;=zEntry,w2,IF(AND(AN96&gt;=ExitZ,BI95&gt;0),w2,0)))))</f>
        <v>0</v>
      </c>
      <c r="BJ96" s="26" t="n">
        <f aca="false">IF(AO96="",0,IF(AO96&gt;=z4,w4,IF(AO96&gt;=z3,w3,IF(AO96&gt;=zEntry,w2,IF(AND(AO96&gt;=ExitZ,BJ95&gt;0),w2,0)))))</f>
        <v>1</v>
      </c>
      <c r="BK96" s="26" t="n">
        <f aca="false">IF(AP96="",0,IF(AP96&gt;=z4,w4,IF(AP96&gt;=z3,w3,IF(AP96&gt;=zEntry,w2,IF(AND(AP96&gt;=ExitZ,BK95&gt;0),w2,0)))))</f>
        <v>0</v>
      </c>
      <c r="BL96" s="26" t="n">
        <f aca="false">IF(AQ96="",0,IF(AQ96&gt;=z4,w4,IF(AQ96&gt;=z3,w3,IF(AQ96&gt;=zEntry,w2,IF(AND(AQ96&gt;=ExitZ,BL95&gt;0),w2,0)))))</f>
        <v>0</v>
      </c>
      <c r="BM96" s="23" t="n">
        <f aca="false">IF(EMFX_Data!X95&gt;=EMFX_Data!Y95,EMFX_Data!AE96-EMFX_Data!AF96,EMFX_Data!AF96-EMFX_Data!AE96)</f>
        <v>0.0654587364763414</v>
      </c>
      <c r="BN96" s="23" t="n">
        <f aca="false">IF(EMFX_Data!X95&gt;=EMFX_Data!Z95,EMFX_Data!AE96-EMFX_Data!AG96,EMFX_Data!AG96-EMFX_Data!AE96)</f>
        <v>0.0756176635310617</v>
      </c>
      <c r="BO96" s="23" t="n">
        <f aca="false">IF(EMFX_Data!X95&gt;=EMFX_Data!AA95,EMFX_Data!AE96-EMFX_Data!AH96,EMFX_Data!AH96-EMFX_Data!AE96)</f>
        <v>0.0822501724705164</v>
      </c>
      <c r="BP96" s="23" t="n">
        <f aca="false">IF(EMFX_Data!X95&gt;=EMFX_Data!AB95,EMFX_Data!AE96-EMFX_Data!AI96,EMFX_Data!AI96-EMFX_Data!AE96)</f>
        <v>-0.109939482494971</v>
      </c>
      <c r="BQ96" s="23" t="n">
        <f aca="false">IF(EMFX_Data!X95&gt;=EMFX_Data!AC95,EMFX_Data!AE96-EMFX_Data!AJ96,EMFX_Data!AJ96-EMFX_Data!AE96)</f>
        <v>-0.0120405829382128</v>
      </c>
      <c r="BR96" s="23" t="n">
        <f aca="false">IF(EMFX_Data!X95&gt;=EMFX_Data!AD95,EMFX_Data!AE96-EMFX_Data!AK96,EMFX_Data!AK96-EMFX_Data!AE96)</f>
        <v>0.126143876256439</v>
      </c>
      <c r="BS96" s="23" t="n">
        <f aca="false">IF(EMFX_Data!Y95&gt;=EMFX_Data!Z95,EMFX_Data!AF96-EMFX_Data!AG96,EMFX_Data!AG96-EMFX_Data!AF96)</f>
        <v>-0.0101589270547203</v>
      </c>
      <c r="BT96" s="23" t="n">
        <f aca="false">IF(EMFX_Data!Y95&gt;=EMFX_Data!AA95,EMFX_Data!AF96-EMFX_Data!AH96,EMFX_Data!AH96-EMFX_Data!AF96)</f>
        <v>0.016791435994175</v>
      </c>
      <c r="BU96" s="23" t="n">
        <f aca="false">IF(EMFX_Data!Y95&gt;=EMFX_Data!AB95,EMFX_Data!AF96-EMFX_Data!AI96,EMFX_Data!AI96-EMFX_Data!AF96)</f>
        <v>-0.0444807460186291</v>
      </c>
      <c r="BV96" s="23" t="n">
        <f aca="false">IF(EMFX_Data!Y95&gt;=EMFX_Data!AC95,EMFX_Data!AF96-EMFX_Data!AJ96,EMFX_Data!AJ96-EMFX_Data!AF96)</f>
        <v>0.0774993194145542</v>
      </c>
      <c r="BW96" s="23" t="n">
        <f aca="false">IF(EMFX_Data!Y95&gt;=EMFX_Data!AD95,EMFX_Data!AF96-EMFX_Data!AK96,EMFX_Data!AK96-EMFX_Data!AF96)</f>
        <v>-0.0606851397800981</v>
      </c>
      <c r="BX96" s="23" t="n">
        <f aca="false">IF(EMFX_Data!Z95&gt;=EMFX_Data!AA95,EMFX_Data!AG96-EMFX_Data!AH96,EMFX_Data!AH96-EMFX_Data!AG96)</f>
        <v>0.00663250893945474</v>
      </c>
      <c r="BY96" s="23" t="n">
        <f aca="false">IF(EMFX_Data!Z95&gt;=EMFX_Data!AB95,EMFX_Data!AG96-EMFX_Data!AI96,EMFX_Data!AI96-EMFX_Data!AG96)</f>
        <v>-0.0343218189639089</v>
      </c>
      <c r="BZ96" s="23" t="n">
        <f aca="false">IF(EMFX_Data!Z95&gt;=EMFX_Data!AC95,EMFX_Data!AG96-EMFX_Data!AJ96,EMFX_Data!AJ96-EMFX_Data!AG96)</f>
        <v>-0.0876582464692745</v>
      </c>
      <c r="CA96" s="23" t="n">
        <f aca="false">IF(EMFX_Data!Z95&gt;=EMFX_Data!AD95,EMFX_Data!AG96-EMFX_Data!AK96,EMFX_Data!AK96-EMFX_Data!AG96)</f>
        <v>-0.0505262127253778</v>
      </c>
      <c r="CB96" s="23" t="n">
        <f aca="false">IF(EMFX_Data!AA95&gt;=EMFX_Data!AB95,EMFX_Data!AH96-EMFX_Data!AI96,EMFX_Data!AI96-EMFX_Data!AH96)</f>
        <v>-0.0276893100244541</v>
      </c>
      <c r="CC96" s="23" t="n">
        <f aca="false">IF(EMFX_Data!AA95&gt;=EMFX_Data!AC95,EMFX_Data!AH96-EMFX_Data!AJ96,EMFX_Data!AJ96-EMFX_Data!AH96)</f>
        <v>0.0942907554087292</v>
      </c>
      <c r="CD96" s="23" t="n">
        <f aca="false">IF(EMFX_Data!AA95&gt;=EMFX_Data!AD95,EMFX_Data!AH96-EMFX_Data!AK96,EMFX_Data!AK96-EMFX_Data!AH96)</f>
        <v>-0.0438937037859231</v>
      </c>
      <c r="CE96" s="23" t="n">
        <f aca="false">IF(EMFX_Data!AB95&gt;=EMFX_Data!AC95,EMFX_Data!AI96-EMFX_Data!AJ96,EMFX_Data!AJ96-EMFX_Data!AI96)</f>
        <v>-0.121980065433183</v>
      </c>
      <c r="CF96" s="23" t="n">
        <f aca="false">IF(EMFX_Data!AB95&gt;=EMFX_Data!AD95,EMFX_Data!AI96-EMFX_Data!AK96,EMFX_Data!AK96-EMFX_Data!AI96)</f>
        <v>0.0162043937614689</v>
      </c>
      <c r="CG96" s="23" t="n">
        <f aca="false">IF(EMFX_Data!AC95&gt;=EMFX_Data!AD95,EMFX_Data!AJ96-EMFX_Data!AK96,EMFX_Data!AK96-EMFX_Data!AJ96)</f>
        <v>-0.138184459194652</v>
      </c>
      <c r="CH96" s="27" t="n">
        <f aca="false">IF(ROW()&lt;4+VolLB,"",STDEV(INDEX($BM:$BM,ROW()-VolLB+1):INDEX($BM:$BM,ROW()))*SQRT(12))</f>
        <v>0.155907423868832</v>
      </c>
      <c r="CI96" s="27" t="n">
        <f aca="false">IF(ROW()&lt;4+VolLB,"",STDEV(INDEX($BN:$BN,ROW()-VolLB+1):INDEX($BN:$BN,ROW()))*SQRT(12))</f>
        <v>0.145036973250301</v>
      </c>
      <c r="CJ96" s="27" t="n">
        <f aca="false">IF(ROW()&lt;4+VolLB,"",STDEV(INDEX($BO:$BO,ROW()-VolLB+1):INDEX($BO:$BO,ROW()))*SQRT(12))</f>
        <v>0.17318390204323</v>
      </c>
      <c r="CK96" s="27" t="n">
        <f aca="false">IF(ROW()&lt;4+VolLB,"",STDEV(INDEX($BP:$BP,ROW()-VolLB+1):INDEX($BP:$BP,ROW()))*SQRT(12))</f>
        <v>0.191356734953636</v>
      </c>
      <c r="CL96" s="27" t="n">
        <f aca="false">IF(ROW()&lt;4+VolLB,"",STDEV(INDEX($BQ:$BQ,ROW()-VolLB+1):INDEX($BQ:$BQ,ROW()))*SQRT(12))</f>
        <v>0.141139529952023</v>
      </c>
      <c r="CM96" s="27" t="n">
        <f aca="false">IF(ROW()&lt;4+VolLB,"",STDEV(INDEX($BR:$BR,ROW()-VolLB+1):INDEX($BR:$BR,ROW()))*SQRT(12))</f>
        <v>0.178407543502789</v>
      </c>
      <c r="CN96" s="27" t="n">
        <f aca="false">IF(ROW()&lt;4+VolLB,"",STDEV(INDEX($BS:$BS,ROW()-VolLB+1):INDEX($BS:$BS,ROW()))*SQRT(12))</f>
        <v>0.126455662850386</v>
      </c>
      <c r="CO96" s="27" t="n">
        <f aca="false">IF(ROW()&lt;4+VolLB,"",STDEV(INDEX($BT:$BT,ROW()-VolLB+1):INDEX($BT:$BT,ROW()))*SQRT(12))</f>
        <v>0.172628603453022</v>
      </c>
      <c r="CP96" s="27" t="n">
        <f aca="false">IF(ROW()&lt;4+VolLB,"",STDEV(INDEX($BU:$BU,ROW()-VolLB+1):INDEX($BU:$BU,ROW()))*SQRT(12))</f>
        <v>0.220575300379672</v>
      </c>
      <c r="CQ96" s="27" t="n">
        <f aca="false">IF(ROW()&lt;4+VolLB,"",STDEV(INDEX($BV:$BV,ROW()-VolLB+1):INDEX($BV:$BV,ROW()))*SQRT(12))</f>
        <v>0.165199421260649</v>
      </c>
      <c r="CR96" s="27" t="n">
        <f aca="false">IF(ROW()&lt;4+VolLB,"",STDEV(INDEX($BW:$BW,ROW()-VolLB+1):INDEX($BW:$BW,ROW()))*SQRT(12))</f>
        <v>0.172598828872695</v>
      </c>
      <c r="CS96" s="27" t="n">
        <f aca="false">IF(ROW()&lt;4+VolLB,"",STDEV(INDEX($BX:$BX,ROW()-VolLB+1):INDEX($BX:$BX,ROW()))*SQRT(12))</f>
        <v>0.178669458366461</v>
      </c>
      <c r="CT96" s="27" t="n">
        <f aca="false">IF(ROW()&lt;4+VolLB,"",STDEV(INDEX($BY:$BY,ROW()-VolLB+1):INDEX($BY:$BY,ROW()))*SQRT(12))</f>
        <v>0.167591521519048</v>
      </c>
      <c r="CU96" s="27" t="n">
        <f aca="false">IF(ROW()&lt;4+VolLB,"",STDEV(INDEX($BZ:$BZ,ROW()-VolLB+1):INDEX($BZ:$BZ,ROW()))*SQRT(12))</f>
        <v>0.139923108871573</v>
      </c>
      <c r="CV96" s="27" t="n">
        <f aca="false">IF(ROW()&lt;4+VolLB,"",STDEV(INDEX($CA:$CA,ROW()-VolLB+1):INDEX($CA:$CA,ROW()))*SQRT(12))</f>
        <v>0.150439862341434</v>
      </c>
      <c r="CW96" s="27" t="n">
        <f aca="false">IF(ROW()&lt;4+VolLB,"",STDEV(INDEX($CB:$CB,ROW()-VolLB+1):INDEX($CB:$CB,ROW()))*SQRT(12))</f>
        <v>0.198834565366698</v>
      </c>
      <c r="CX96" s="27" t="n">
        <f aca="false">IF(ROW()&lt;4+VolLB,"",STDEV(INDEX($CC:$CC,ROW()-VolLB+1):INDEX($CC:$CC,ROW()))*SQRT(12))</f>
        <v>0.193320369626051</v>
      </c>
      <c r="CY96" s="27" t="n">
        <f aca="false">IF(ROW()&lt;4+VolLB,"",STDEV(INDEX($CD:$CD,ROW()-VolLB+1):INDEX($CD:$CD,ROW()))*SQRT(12))</f>
        <v>0.203575222810459</v>
      </c>
      <c r="CZ96" s="27" t="n">
        <f aca="false">IF(ROW()&lt;4+VolLB,"",STDEV(INDEX($CE:$CE,ROW()-VolLB+1):INDEX($CE:$CE,ROW()))*SQRT(12))</f>
        <v>0.194427810474941</v>
      </c>
      <c r="DA96" s="27" t="n">
        <f aca="false">IF(ROW()&lt;4+VolLB,"",STDEV(INDEX($CF:$CF,ROW()-VolLB+1):INDEX($CF:$CF,ROW()))*SQRT(12))</f>
        <v>0.180519647748968</v>
      </c>
      <c r="DB96" s="27" t="n">
        <f aca="false">IF(ROW()&lt;4+VolLB,"",STDEV(INDEX($CG:$CG,ROW()-VolLB+1):INDEX($CG:$CG,ROW()))*SQRT(12))</f>
        <v>0.161776189701151</v>
      </c>
      <c r="DC96" s="26" t="n">
        <f aca="false">IF(OR(AR96=0,CH96="",CH96=0),0,AR96*MIN(MaxScal,TgtVol/CH96))</f>
        <v>0</v>
      </c>
      <c r="DD96" s="26" t="n">
        <f aca="false">IF(OR(AS96=0,CI96="",CI96=0),0,AS96*MIN(MaxScal,TgtVol/CI96))</f>
        <v>0</v>
      </c>
      <c r="DE96" s="26" t="n">
        <f aca="false">IF(OR(AT96=0,CJ96="",CJ96=0),0,AT96*MIN(MaxScal,TgtVol/CJ96))</f>
        <v>0</v>
      </c>
      <c r="DF96" s="26" t="n">
        <f aca="false">IF(OR(AU96=0,CK96="",CK96=0),0,AU96*MIN(MaxScal,TgtVol/CK96))</f>
        <v>0</v>
      </c>
      <c r="DG96" s="26" t="n">
        <f aca="false">IF(OR(AV96=0,CL96="",CL96=0),0,AV96*MIN(MaxScal,TgtVol/CL96))</f>
        <v>0.212555617906605</v>
      </c>
      <c r="DH96" s="26" t="n">
        <f aca="false">IF(OR(AW96=0,CM96="",CM96=0),0,AW96*MIN(MaxScal,TgtVol/CM96))</f>
        <v>0</v>
      </c>
      <c r="DI96" s="26" t="n">
        <f aca="false">IF(OR(AX96=0,CN96="",CN96=0),0,AX96*MIN(MaxScal,TgtVol/CN96))</f>
        <v>0</v>
      </c>
      <c r="DJ96" s="26" t="n">
        <f aca="false">IF(OR(AY96=0,CO96="",CO96=0),0,AY96*MIN(MaxScal,TgtVol/CO96))</f>
        <v>0</v>
      </c>
      <c r="DK96" s="26" t="n">
        <f aca="false">IF(OR(AZ96=0,CP96="",CP96=0),0,AZ96*MIN(MaxScal,TgtVol/CP96))</f>
        <v>0.0906719835157173</v>
      </c>
      <c r="DL96" s="26" t="n">
        <f aca="false">IF(OR(BA96=0,CQ96="",CQ96=0),0,BA96*MIN(MaxScal,TgtVol/CQ96))</f>
        <v>0</v>
      </c>
      <c r="DM96" s="26" t="n">
        <f aca="false">IF(OR(BB96=0,CR96="",CR96=0),0,BB96*MIN(MaxScal,TgtVol/CR96))</f>
        <v>0</v>
      </c>
      <c r="DN96" s="26" t="n">
        <f aca="false">IF(OR(BC96=0,CS96="",CS96=0),0,BC96*MIN(MaxScal,TgtVol/CS96))</f>
        <v>0</v>
      </c>
      <c r="DO96" s="26" t="n">
        <f aca="false">IF(OR(BD96=0,CT96="",CT96=0),0,BD96*MIN(MaxScal,TgtVol/CT96))</f>
        <v>0</v>
      </c>
      <c r="DP96" s="26" t="n">
        <f aca="false">IF(OR(BE96=0,CU96="",CU96=0),0,BE96*MIN(MaxScal,TgtVol/CU96))</f>
        <v>0</v>
      </c>
      <c r="DQ96" s="26" t="n">
        <f aca="false">IF(OR(BF96=0,CV96="",CV96=0),0,BF96*MIN(MaxScal,TgtVol/CV96))</f>
        <v>0</v>
      </c>
      <c r="DR96" s="26" t="n">
        <f aca="false">IF(OR(BG96=0,CW96="",CW96=0),0,BG96*MIN(MaxScal,TgtVol/CW96))</f>
        <v>0.100586132814057</v>
      </c>
      <c r="DS96" s="26" t="n">
        <f aca="false">IF(OR(BH96=0,CX96="",CX96=0),0,BH96*MIN(MaxScal,TgtVol/CX96))</f>
        <v>0</v>
      </c>
      <c r="DT96" s="26" t="n">
        <f aca="false">IF(OR(BI96=0,CY96="",CY96=0),0,BI96*MIN(MaxScal,TgtVol/CY96))</f>
        <v>0</v>
      </c>
      <c r="DU96" s="26" t="n">
        <f aca="false">IF(OR(BJ96=0,CZ96="",CZ96=0),0,BJ96*MIN(MaxScal,TgtVol/CZ96))</f>
        <v>0.102865942640329</v>
      </c>
      <c r="DV96" s="26" t="n">
        <f aca="false">IF(OR(BK96=0,DA96="",DA96=0),0,BK96*MIN(MaxScal,TgtVol/DA96))</f>
        <v>0</v>
      </c>
      <c r="DW96" s="26" t="n">
        <f aca="false">IF(OR(BL96=0,DB96="",DB96=0),0,BL96*MIN(MaxScal,TgtVol/DB96))</f>
        <v>0</v>
      </c>
      <c r="DX96" s="28" t="n">
        <f aca="false">IFERROR(DC95*BM96,"")</f>
        <v>0</v>
      </c>
      <c r="DY96" s="28" t="n">
        <f aca="false">IFERROR(DD95*BN96,"")</f>
        <v>0</v>
      </c>
      <c r="DZ96" s="28" t="n">
        <f aca="false">IFERROR(DE95*BO96,"")</f>
        <v>0</v>
      </c>
      <c r="EA96" s="28" t="n">
        <f aca="false">IFERROR(DF95*BP96,"")</f>
        <v>-0</v>
      </c>
      <c r="EB96" s="28" t="n">
        <f aca="false">IFERROR(DG95*BQ96,"")</f>
        <v>-0.00254168809063015</v>
      </c>
      <c r="EC96" s="28" t="n">
        <f aca="false">IFERROR(DH95*BR96,"")</f>
        <v>0</v>
      </c>
      <c r="ED96" s="28" t="n">
        <f aca="false">IFERROR(DI95*BS96,"")</f>
        <v>-0</v>
      </c>
      <c r="EE96" s="28" t="n">
        <f aca="false">IFERROR(DJ95*BT96,"")</f>
        <v>0</v>
      </c>
      <c r="EF96" s="28" t="n">
        <f aca="false">IFERROR(DK95*BU96,"")</f>
        <v>-0</v>
      </c>
      <c r="EG96" s="28" t="n">
        <f aca="false">IFERROR(DL95*BV96,"")</f>
        <v>0</v>
      </c>
      <c r="EH96" s="28" t="n">
        <f aca="false">IFERROR(DM95*BW96,"")</f>
        <v>-0</v>
      </c>
      <c r="EI96" s="28" t="n">
        <f aca="false">IFERROR(DN95*BX96,"")</f>
        <v>0</v>
      </c>
      <c r="EJ96" s="28" t="n">
        <f aca="false">IFERROR(DO95*BY96,"")</f>
        <v>-0</v>
      </c>
      <c r="EK96" s="28" t="n">
        <f aca="false">IFERROR(DP95*BZ96,"")</f>
        <v>-0</v>
      </c>
      <c r="EL96" s="28" t="n">
        <f aca="false">IFERROR(DQ95*CA96,"")</f>
        <v>-0</v>
      </c>
      <c r="EM96" s="28" t="n">
        <f aca="false">IFERROR(DR95*CB96,"")</f>
        <v>-0.00279504385909121</v>
      </c>
      <c r="EN96" s="28" t="n">
        <f aca="false">IFERROR(DS95*CC96,"")</f>
        <v>0</v>
      </c>
      <c r="EO96" s="28" t="n">
        <f aca="false">IFERROR(DT95*CD96,"")</f>
        <v>-0</v>
      </c>
      <c r="EP96" s="28" t="n">
        <f aca="false">IFERROR(DU95*CE96,"")</f>
        <v>-0</v>
      </c>
      <c r="EQ96" s="28" t="n">
        <f aca="false">IFERROR(DV95*CF96,"")</f>
        <v>0</v>
      </c>
      <c r="ER96" s="28" t="n">
        <f aca="false">IFERROR(DW95*CG96,"")</f>
        <v>-0</v>
      </c>
      <c r="ES96" s="28" t="n">
        <f aca="false">IF(ROW()=4,"",SUM(DX96:ER96))</f>
        <v>-0.00533673194972136</v>
      </c>
      <c r="ET96" s="29" t="n">
        <f aca="false">COUNTIF(AR96:BL96,"&gt;0")</f>
        <v>4</v>
      </c>
    </row>
    <row r="97" customFormat="false" ht="15" hidden="false" customHeight="false" outlineLevel="0" collapsed="false">
      <c r="A97" s="19" t="n">
        <v>40847</v>
      </c>
      <c r="B97" s="23" t="n">
        <f aca="false">ABS(EMFX_Data!X97-EMFX_Data!Y97)</f>
        <v>0.112880280547167</v>
      </c>
      <c r="C97" s="23" t="n">
        <f aca="false">ABS(EMFX_Data!X97-EMFX_Data!Z97)</f>
        <v>0.059344203212329</v>
      </c>
      <c r="D97" s="23" t="n">
        <f aca="false">ABS(EMFX_Data!X97-EMFX_Data!AA97)</f>
        <v>0.128601499673347</v>
      </c>
      <c r="E97" s="23" t="n">
        <f aca="false">ABS(EMFX_Data!X97-EMFX_Data!AB97)</f>
        <v>0.17792210405101</v>
      </c>
      <c r="F97" s="23" t="n">
        <f aca="false">ABS(EMFX_Data!X97-EMFX_Data!AC97)</f>
        <v>0.150799007180343</v>
      </c>
      <c r="G97" s="23" t="n">
        <f aca="false">ABS(EMFX_Data!X97-EMFX_Data!AD97)</f>
        <v>0.11294371738409</v>
      </c>
      <c r="H97" s="23" t="n">
        <f aca="false">ABS(EMFX_Data!Y97-EMFX_Data!Z97)</f>
        <v>0.172224483759496</v>
      </c>
      <c r="I97" s="23" t="n">
        <f aca="false">ABS(EMFX_Data!Y97-EMFX_Data!AA97)</f>
        <v>0.0157212191261795</v>
      </c>
      <c r="J97" s="23" t="n">
        <f aca="false">ABS(EMFX_Data!Y97-EMFX_Data!AB97)</f>
        <v>0.290802384598178</v>
      </c>
      <c r="K97" s="23" t="n">
        <f aca="false">ABS(EMFX_Data!Y97-EMFX_Data!AC97)</f>
        <v>0.0379187266331753</v>
      </c>
      <c r="L97" s="23" t="n">
        <f aca="false">ABS(EMFX_Data!Y97-EMFX_Data!AD97)</f>
        <v>0.225823997931258</v>
      </c>
      <c r="M97" s="23" t="n">
        <f aca="false">ABS(EMFX_Data!Z97-EMFX_Data!AA97)</f>
        <v>0.187945702885676</v>
      </c>
      <c r="N97" s="23" t="n">
        <f aca="false">ABS(EMFX_Data!Z97-EMFX_Data!AB97)</f>
        <v>0.118577900838681</v>
      </c>
      <c r="O97" s="23" t="n">
        <f aca="false">ABS(EMFX_Data!Z97-EMFX_Data!AC97)</f>
        <v>0.210143210392672</v>
      </c>
      <c r="P97" s="23" t="n">
        <f aca="false">ABS(EMFX_Data!Z97-EMFX_Data!AD97)</f>
        <v>0.0535995141717613</v>
      </c>
      <c r="Q97" s="23" t="n">
        <f aca="false">ABS(EMFX_Data!AA97-EMFX_Data!AB97)</f>
        <v>0.306523603724357</v>
      </c>
      <c r="R97" s="23" t="n">
        <f aca="false">ABS(EMFX_Data!AA97-EMFX_Data!AC97)</f>
        <v>0.0221975075069958</v>
      </c>
      <c r="S97" s="23" t="n">
        <f aca="false">ABS(EMFX_Data!AA97-EMFX_Data!AD97)</f>
        <v>0.241545217057437</v>
      </c>
      <c r="T97" s="23" t="n">
        <f aca="false">ABS(EMFX_Data!AB97-EMFX_Data!AC97)</f>
        <v>0.328721111231353</v>
      </c>
      <c r="U97" s="23" t="n">
        <f aca="false">ABS(EMFX_Data!AB97-EMFX_Data!AD97)</f>
        <v>0.0649783866669198</v>
      </c>
      <c r="V97" s="23" t="n">
        <f aca="false">ABS(EMFX_Data!AC97-EMFX_Data!AD97)</f>
        <v>0.263742724564433</v>
      </c>
      <c r="W97" s="26" t="n">
        <f aca="false">IF(ROW()&lt;4+MinObs-1,"",IFERROR((B97-AVERAGE(B$4:B97))/STDEV(B$4:B97),""))</f>
        <v>-0.0579502656260406</v>
      </c>
      <c r="X97" s="26" t="n">
        <f aca="false">IF(ROW()&lt;4+MinObs-1,"",IFERROR((C97-AVERAGE(C$4:C97))/STDEV(C$4:C97),""))</f>
        <v>-0.177140555973015</v>
      </c>
      <c r="Y97" s="26" t="n">
        <f aca="false">IF(ROW()&lt;4+MinObs-1,"",IFERROR((D97-AVERAGE(D$4:D97))/STDEV(D$4:D97),""))</f>
        <v>-0.0795822189483904</v>
      </c>
      <c r="Z97" s="26" t="n">
        <f aca="false">IF(ROW()&lt;4+MinObs-1,"",IFERROR((E97-AVERAGE(E$4:E97))/STDEV(E$4:E97),""))</f>
        <v>1.47001555923461</v>
      </c>
      <c r="AA97" s="26" t="n">
        <f aca="false">IF(ROW()&lt;4+MinObs-1,"",IFERROR((F97-AVERAGE(F$4:F97))/STDEV(F$4:F97),""))</f>
        <v>2.45447068668864</v>
      </c>
      <c r="AB97" s="26" t="n">
        <f aca="false">IF(ROW()&lt;4+MinObs-1,"",IFERROR((G97-AVERAGE(G$4:G97))/STDEV(G$4:G97),""))</f>
        <v>-0.050091381424839</v>
      </c>
      <c r="AC97" s="26" t="n">
        <f aca="false">IF(ROW()&lt;4+MinObs-1,"",IFERROR((H97-AVERAGE(H$4:H97))/STDEV(H$4:H97),""))</f>
        <v>0.127828645287889</v>
      </c>
      <c r="AD97" s="26" t="n">
        <f aca="false">IF(ROW()&lt;4+MinObs-1,"",IFERROR((I97-AVERAGE(I$4:I97))/STDEV(I$4:I97),""))</f>
        <v>-1.11185491070563</v>
      </c>
      <c r="AE97" s="26" t="n">
        <f aca="false">IF(ROW()&lt;4+MinObs-1,"",IFERROR((J97-AVERAGE(J$4:J97))/STDEV(J$4:J97),""))</f>
        <v>2.22245616181618</v>
      </c>
      <c r="AF97" s="26" t="n">
        <f aca="false">IF(ROW()&lt;4+MinObs-1,"",IFERROR((K97-AVERAGE(K$4:K97))/STDEV(K$4:K97),""))</f>
        <v>-1.031902030933</v>
      </c>
      <c r="AG97" s="26" t="n">
        <f aca="false">IF(ROW()&lt;4+MinObs-1,"",IFERROR((L97-AVERAGE(L$4:L97))/STDEV(L$4:L97),""))</f>
        <v>0.233518141921977</v>
      </c>
      <c r="AH97" s="26" t="n">
        <f aca="false">IF(ROW()&lt;4+MinObs-1,"",IFERROR((M97-AVERAGE(M$4:M97))/STDEV(M$4:M97),""))</f>
        <v>0.243473758321879</v>
      </c>
      <c r="AI97" s="26" t="n">
        <f aca="false">IF(ROW()&lt;4+MinObs-1,"",IFERROR((N97-AVERAGE(N$4:N97))/STDEV(N$4:N97),""))</f>
        <v>0.0334458679726972</v>
      </c>
      <c r="AJ97" s="26" t="n">
        <f aca="false">IF(ROW()&lt;4+MinObs-1,"",IFERROR((O97-AVERAGE(O$4:O97))/STDEV(O$4:O97),""))</f>
        <v>2.12942777450655</v>
      </c>
      <c r="AK97" s="26" t="n">
        <f aca="false">IF(ROW()&lt;4+MinObs-1,"",IFERROR((P97-AVERAGE(P$4:P97))/STDEV(P$4:P97),""))</f>
        <v>-0.315817411866635</v>
      </c>
      <c r="AL97" s="26" t="n">
        <f aca="false">IF(ROW()&lt;4+MinObs-1,"",IFERROR((Q97-AVERAGE(Q$4:Q97))/STDEV(Q$4:Q97),""))</f>
        <v>3.0423159160226</v>
      </c>
      <c r="AM97" s="26" t="n">
        <f aca="false">IF(ROW()&lt;4+MinObs-1,"",IFERROR((R97-AVERAGE(R$4:R97))/STDEV(R$4:R97),""))</f>
        <v>-1.35737873486406</v>
      </c>
      <c r="AN97" s="26" t="n">
        <f aca="false">IF(ROW()&lt;4+MinObs-1,"",IFERROR((S97-AVERAGE(S$4:S97))/STDEV(S$4:S97),""))</f>
        <v>0.253220898973055</v>
      </c>
      <c r="AO97" s="26" t="n">
        <f aca="false">IF(ROW()&lt;4+MinObs-1,"",IFERROR((T97-AVERAGE(T$4:T97))/STDEV(T$4:T97),""))</f>
        <v>2.8249880901265</v>
      </c>
      <c r="AP97" s="26" t="n">
        <f aca="false">IF(ROW()&lt;4+MinObs-1,"",IFERROR((U97-AVERAGE(U$4:U97))/STDEV(U$4:U97),""))</f>
        <v>-0.124930535704885</v>
      </c>
      <c r="AQ97" s="26" t="n">
        <f aca="false">IF(ROW()&lt;4+MinObs-1,"",IFERROR((V97-AVERAGE(V$4:V97))/STDEV(V$4:V97),""))</f>
        <v>0.297544354650076</v>
      </c>
      <c r="AR97" s="26" t="n">
        <f aca="false">IF(W97="",0,IF(W97&gt;=z4,w4,IF(W97&gt;=z3,w3,IF(W97&gt;=zEntry,w2,IF(AND(W97&gt;=ExitZ,AR96&gt;0),w2,0)))))</f>
        <v>0</v>
      </c>
      <c r="AS97" s="26" t="n">
        <f aca="false">IF(X97="",0,IF(X97&gt;=z4,w4,IF(X97&gt;=z3,w3,IF(X97&gt;=zEntry,w2,IF(AND(X97&gt;=ExitZ,AS96&gt;0),w2,0)))))</f>
        <v>0</v>
      </c>
      <c r="AT97" s="26" t="n">
        <f aca="false">IF(Y97="",0,IF(Y97&gt;=z4,w4,IF(Y97&gt;=z3,w3,IF(Y97&gt;=zEntry,w2,IF(AND(Y97&gt;=ExitZ,AT96&gt;0),w2,0)))))</f>
        <v>0</v>
      </c>
      <c r="AU97" s="26" t="n">
        <f aca="false">IF(Z97="",0,IF(Z97&gt;=z4,w4,IF(Z97&gt;=z3,w3,IF(Z97&gt;=zEntry,w2,IF(AND(Z97&gt;=ExitZ,AU96&gt;0),w2,0)))))</f>
        <v>0</v>
      </c>
      <c r="AV97" s="26" t="n">
        <f aca="false">IF(AA97="",0,IF(AA97&gt;=z4,w4,IF(AA97&gt;=z3,w3,IF(AA97&gt;=zEntry,w2,IF(AND(AA97&gt;=ExitZ,AV96&gt;0),w2,0)))))</f>
        <v>1</v>
      </c>
      <c r="AW97" s="26" t="n">
        <f aca="false">IF(AB97="",0,IF(AB97&gt;=z4,w4,IF(AB97&gt;=z3,w3,IF(AB97&gt;=zEntry,w2,IF(AND(AB97&gt;=ExitZ,AW96&gt;0),w2,0)))))</f>
        <v>0</v>
      </c>
      <c r="AX97" s="26" t="n">
        <f aca="false">IF(AC97="",0,IF(AC97&gt;=z4,w4,IF(AC97&gt;=z3,w3,IF(AC97&gt;=zEntry,w2,IF(AND(AC97&gt;=ExitZ,AX96&gt;0),w2,0)))))</f>
        <v>0</v>
      </c>
      <c r="AY97" s="26" t="n">
        <f aca="false">IF(AD97="",0,IF(AD97&gt;=z4,w4,IF(AD97&gt;=z3,w3,IF(AD97&gt;=zEntry,w2,IF(AND(AD97&gt;=ExitZ,AY96&gt;0),w2,0)))))</f>
        <v>0</v>
      </c>
      <c r="AZ97" s="26" t="n">
        <f aca="false">IF(AE97="",0,IF(AE97&gt;=z4,w4,IF(AE97&gt;=z3,w3,IF(AE97&gt;=zEntry,w2,IF(AND(AE97&gt;=ExitZ,AZ96&gt;0),w2,0)))))</f>
        <v>1</v>
      </c>
      <c r="BA97" s="26" t="n">
        <f aca="false">IF(AF97="",0,IF(AF97&gt;=z4,w4,IF(AF97&gt;=z3,w3,IF(AF97&gt;=zEntry,w2,IF(AND(AF97&gt;=ExitZ,BA96&gt;0),w2,0)))))</f>
        <v>0</v>
      </c>
      <c r="BB97" s="26" t="n">
        <f aca="false">IF(AG97="",0,IF(AG97&gt;=z4,w4,IF(AG97&gt;=z3,w3,IF(AG97&gt;=zEntry,w2,IF(AND(AG97&gt;=ExitZ,BB96&gt;0),w2,0)))))</f>
        <v>0</v>
      </c>
      <c r="BC97" s="26" t="n">
        <f aca="false">IF(AH97="",0,IF(AH97&gt;=z4,w4,IF(AH97&gt;=z3,w3,IF(AH97&gt;=zEntry,w2,IF(AND(AH97&gt;=ExitZ,BC96&gt;0),w2,0)))))</f>
        <v>0</v>
      </c>
      <c r="BD97" s="26" t="n">
        <f aca="false">IF(AI97="",0,IF(AI97&gt;=z4,w4,IF(AI97&gt;=z3,w3,IF(AI97&gt;=zEntry,w2,IF(AND(AI97&gt;=ExitZ,BD96&gt;0),w2,0)))))</f>
        <v>0</v>
      </c>
      <c r="BE97" s="26" t="n">
        <f aca="false">IF(AJ97="",0,IF(AJ97&gt;=z4,w4,IF(AJ97&gt;=z3,w3,IF(AJ97&gt;=zEntry,w2,IF(AND(AJ97&gt;=ExitZ,BE96&gt;0),w2,0)))))</f>
        <v>1</v>
      </c>
      <c r="BF97" s="26" t="n">
        <f aca="false">IF(AK97="",0,IF(AK97&gt;=z4,w4,IF(AK97&gt;=z3,w3,IF(AK97&gt;=zEntry,w2,IF(AND(AK97&gt;=ExitZ,BF96&gt;0),w2,0)))))</f>
        <v>0</v>
      </c>
      <c r="BG97" s="26" t="n">
        <f aca="false">IF(AL97="",0,IF(AL97&gt;=z4,w4,IF(AL97&gt;=z3,w3,IF(AL97&gt;=zEntry,w2,IF(AND(AL97&gt;=ExitZ,BG96&gt;0),w2,0)))))</f>
        <v>1.5</v>
      </c>
      <c r="BH97" s="26" t="n">
        <f aca="false">IF(AM97="",0,IF(AM97&gt;=z4,w4,IF(AM97&gt;=z3,w3,IF(AM97&gt;=zEntry,w2,IF(AND(AM97&gt;=ExitZ,BH96&gt;0),w2,0)))))</f>
        <v>0</v>
      </c>
      <c r="BI97" s="26" t="n">
        <f aca="false">IF(AN97="",0,IF(AN97&gt;=z4,w4,IF(AN97&gt;=z3,w3,IF(AN97&gt;=zEntry,w2,IF(AND(AN97&gt;=ExitZ,BI96&gt;0),w2,0)))))</f>
        <v>0</v>
      </c>
      <c r="BJ97" s="26" t="n">
        <f aca="false">IF(AO97="",0,IF(AO97&gt;=z4,w4,IF(AO97&gt;=z3,w3,IF(AO97&gt;=zEntry,w2,IF(AND(AO97&gt;=ExitZ,BJ96&gt;0),w2,0)))))</f>
        <v>1</v>
      </c>
      <c r="BK97" s="26" t="n">
        <f aca="false">IF(AP97="",0,IF(AP97&gt;=z4,w4,IF(AP97&gt;=z3,w3,IF(AP97&gt;=zEntry,w2,IF(AND(AP97&gt;=ExitZ,BK96&gt;0),w2,0)))))</f>
        <v>0</v>
      </c>
      <c r="BL97" s="26" t="n">
        <f aca="false">IF(AQ97="",0,IF(AQ97&gt;=z4,w4,IF(AQ97&gt;=z3,w3,IF(AQ97&gt;=zEntry,w2,IF(AND(AQ97&gt;=ExitZ,BL96&gt;0),w2,0)))))</f>
        <v>0</v>
      </c>
      <c r="BM97" s="23" t="n">
        <f aca="false">IF(EMFX_Data!X96&gt;=EMFX_Data!Y96,EMFX_Data!AE97-EMFX_Data!AF97,EMFX_Data!AF97-EMFX_Data!AE97)</f>
        <v>0.0477075338774657</v>
      </c>
      <c r="BN97" s="23" t="n">
        <f aca="false">IF(EMFX_Data!X96&gt;=EMFX_Data!Z96,EMFX_Data!AE97-EMFX_Data!AG97,EMFX_Data!AG97-EMFX_Data!AE97)</f>
        <v>0.0973243466952052</v>
      </c>
      <c r="BO97" s="23" t="n">
        <f aca="false">IF(EMFX_Data!X96&gt;=EMFX_Data!AA96,EMFX_Data!AE97-EMFX_Data!AH97,EMFX_Data!AH97-EMFX_Data!AE97)</f>
        <v>0.018767749514444</v>
      </c>
      <c r="BP97" s="23" t="n">
        <f aca="false">IF(EMFX_Data!X96&gt;=EMFX_Data!AB96,EMFX_Data!AE97-EMFX_Data!AI97,EMFX_Data!AI97-EMFX_Data!AE97)</f>
        <v>-0.0710300284072591</v>
      </c>
      <c r="BQ97" s="23" t="n">
        <f aca="false">IF(EMFX_Data!X96&gt;=EMFX_Data!AC96,EMFX_Data!AE97-EMFX_Data!AJ97,EMFX_Data!AJ97-EMFX_Data!AE97)</f>
        <v>0.0246263260440056</v>
      </c>
      <c r="BR97" s="23" t="n">
        <f aca="false">IF(EMFX_Data!X96&gt;=EMFX_Data!AD96,EMFX_Data!AE97-EMFX_Data!AK97,EMFX_Data!AK97-EMFX_Data!AE97)</f>
        <v>-0.0357339047473973</v>
      </c>
      <c r="BS97" s="23" t="n">
        <f aca="false">IF(EMFX_Data!Y96&gt;=EMFX_Data!Z96,EMFX_Data!AF97-EMFX_Data!AG97,EMFX_Data!AG97-EMFX_Data!AF97)</f>
        <v>-0.0496168128177394</v>
      </c>
      <c r="BT97" s="23" t="n">
        <f aca="false">IF(EMFX_Data!Y96&gt;=EMFX_Data!AA96,EMFX_Data!AF97-EMFX_Data!AH97,EMFX_Data!AH97-EMFX_Data!AF97)</f>
        <v>0.0289397843630217</v>
      </c>
      <c r="BU97" s="23" t="n">
        <f aca="false">IF(EMFX_Data!Y96&gt;=EMFX_Data!AB96,EMFX_Data!AF97-EMFX_Data!AI97,EMFX_Data!AI97-EMFX_Data!AF97)</f>
        <v>-0.0233224945297934</v>
      </c>
      <c r="BV97" s="23" t="n">
        <f aca="false">IF(EMFX_Data!Y96&gt;=EMFX_Data!AC96,EMFX_Data!AF97-EMFX_Data!AJ97,EMFX_Data!AJ97-EMFX_Data!AF97)</f>
        <v>-0.0230812078334601</v>
      </c>
      <c r="BW97" s="23" t="n">
        <f aca="false">IF(EMFX_Data!Y96&gt;=EMFX_Data!AD96,EMFX_Data!AF97-EMFX_Data!AK97,EMFX_Data!AK97-EMFX_Data!AF97)</f>
        <v>0.0119736291300685</v>
      </c>
      <c r="BX97" s="23" t="n">
        <f aca="false">IF(EMFX_Data!Z96&gt;=EMFX_Data!AA96,EMFX_Data!AG97-EMFX_Data!AH97,EMFX_Data!AH97-EMFX_Data!AG97)</f>
        <v>-0.0785565971807612</v>
      </c>
      <c r="BY97" s="23" t="n">
        <f aca="false">IF(EMFX_Data!Z96&gt;=EMFX_Data!AB96,EMFX_Data!AG97-EMFX_Data!AI97,EMFX_Data!AI97-EMFX_Data!AG97)</f>
        <v>0.0262943182879461</v>
      </c>
      <c r="BZ97" s="23" t="n">
        <f aca="false">IF(EMFX_Data!Z96&gt;=EMFX_Data!AC96,EMFX_Data!AG97-EMFX_Data!AJ97,EMFX_Data!AJ97-EMFX_Data!AG97)</f>
        <v>-0.0726980206511995</v>
      </c>
      <c r="CA97" s="23" t="n">
        <f aca="false">IF(EMFX_Data!Z96&gt;=EMFX_Data!AD96,EMFX_Data!AG97-EMFX_Data!AK97,EMFX_Data!AK97-EMFX_Data!AG97)</f>
        <v>0.0615904419478079</v>
      </c>
      <c r="CB97" s="23" t="n">
        <f aca="false">IF(EMFX_Data!AA96&gt;=EMFX_Data!AB96,EMFX_Data!AH97-EMFX_Data!AI97,EMFX_Data!AI97-EMFX_Data!AH97)</f>
        <v>-0.0522622788928151</v>
      </c>
      <c r="CC97" s="23" t="n">
        <f aca="false">IF(EMFX_Data!AA96&gt;=EMFX_Data!AC96,EMFX_Data!AH97-EMFX_Data!AJ97,EMFX_Data!AJ97-EMFX_Data!AH97)</f>
        <v>0.00585857652956162</v>
      </c>
      <c r="CD97" s="23" t="n">
        <f aca="false">IF(EMFX_Data!AA96&gt;=EMFX_Data!AD96,EMFX_Data!AH97-EMFX_Data!AK97,EMFX_Data!AK97-EMFX_Data!AH97)</f>
        <v>-0.0169661552329533</v>
      </c>
      <c r="CE97" s="23" t="n">
        <f aca="false">IF(EMFX_Data!AB96&gt;=EMFX_Data!AC96,EMFX_Data!AI97-EMFX_Data!AJ97,EMFX_Data!AJ97-EMFX_Data!AI97)</f>
        <v>-0.0464037023632535</v>
      </c>
      <c r="CF97" s="23" t="n">
        <f aca="false">IF(EMFX_Data!AB96&gt;=EMFX_Data!AD96,EMFX_Data!AI97-EMFX_Data!AK97,EMFX_Data!AK97-EMFX_Data!AI97)</f>
        <v>-0.0352961236598619</v>
      </c>
      <c r="CG97" s="23" t="n">
        <f aca="false">IF(EMFX_Data!AC96&gt;=EMFX_Data!AD96,EMFX_Data!AJ97-EMFX_Data!AK97,EMFX_Data!AK97-EMFX_Data!AJ97)</f>
        <v>-0.0111075787033916</v>
      </c>
      <c r="CH97" s="27" t="n">
        <f aca="false">IF(ROW()&lt;4+VolLB,"",STDEV(INDEX($BM:$BM,ROW()-VolLB+1):INDEX($BM:$BM,ROW()))*SQRT(12))</f>
        <v>0.157685779921762</v>
      </c>
      <c r="CI97" s="27" t="n">
        <f aca="false">IF(ROW()&lt;4+VolLB,"",STDEV(INDEX($BN:$BN,ROW()-VolLB+1):INDEX($BN:$BN,ROW()))*SQRT(12))</f>
        <v>0.153993511170615</v>
      </c>
      <c r="CJ97" s="27" t="n">
        <f aca="false">IF(ROW()&lt;4+VolLB,"",STDEV(INDEX($BO:$BO,ROW()-VolLB+1):INDEX($BO:$BO,ROW()))*SQRT(12))</f>
        <v>0.17010044853945</v>
      </c>
      <c r="CK97" s="27" t="n">
        <f aca="false">IF(ROW()&lt;4+VolLB,"",STDEV(INDEX($BP:$BP,ROW()-VolLB+1):INDEX($BP:$BP,ROW()))*SQRT(12))</f>
        <v>0.195226826725773</v>
      </c>
      <c r="CL97" s="27" t="n">
        <f aca="false">IF(ROW()&lt;4+VolLB,"",STDEV(INDEX($BQ:$BQ,ROW()-VolLB+1):INDEX($BQ:$BQ,ROW()))*SQRT(12))</f>
        <v>0.140992486964084</v>
      </c>
      <c r="CM97" s="27" t="n">
        <f aca="false">IF(ROW()&lt;4+VolLB,"",STDEV(INDEX($BR:$BR,ROW()-VolLB+1):INDEX($BR:$BR,ROW()))*SQRT(12))</f>
        <v>0.179803007937997</v>
      </c>
      <c r="CN97" s="27" t="n">
        <f aca="false">IF(ROW()&lt;4+VolLB,"",STDEV(INDEX($BS:$BS,ROW()-VolLB+1):INDEX($BS:$BS,ROW()))*SQRT(12))</f>
        <v>0.130242000059313</v>
      </c>
      <c r="CO97" s="27" t="n">
        <f aca="false">IF(ROW()&lt;4+VolLB,"",STDEV(INDEX($BT:$BT,ROW()-VolLB+1):INDEX($BT:$BT,ROW()))*SQRT(12))</f>
        <v>0.170835541846458</v>
      </c>
      <c r="CP97" s="27" t="n">
        <f aca="false">IF(ROW()&lt;4+VolLB,"",STDEV(INDEX($BU:$BU,ROW()-VolLB+1):INDEX($BU:$BU,ROW()))*SQRT(12))</f>
        <v>0.220866416968446</v>
      </c>
      <c r="CQ97" s="27" t="n">
        <f aca="false">IF(ROW()&lt;4+VolLB,"",STDEV(INDEX($BV:$BV,ROW()-VolLB+1):INDEX($BV:$BV,ROW()))*SQRT(12))</f>
        <v>0.166007853147601</v>
      </c>
      <c r="CR97" s="27" t="n">
        <f aca="false">IF(ROW()&lt;4+VolLB,"",STDEV(INDEX($BW:$BW,ROW()-VolLB+1):INDEX($BW:$BW,ROW()))*SQRT(12))</f>
        <v>0.171802111179643</v>
      </c>
      <c r="CS97" s="27" t="n">
        <f aca="false">IF(ROW()&lt;4+VolLB,"",STDEV(INDEX($BX:$BX,ROW()-VolLB+1):INDEX($BX:$BX,ROW()))*SQRT(12))</f>
        <v>0.182691074770686</v>
      </c>
      <c r="CT97" s="27" t="n">
        <f aca="false">IF(ROW()&lt;4+VolLB,"",STDEV(INDEX($BY:$BY,ROW()-VolLB+1):INDEX($BY:$BY,ROW()))*SQRT(12))</f>
        <v>0.167686461162591</v>
      </c>
      <c r="CU97" s="27" t="n">
        <f aca="false">IF(ROW()&lt;4+VolLB,"",STDEV(INDEX($BZ:$BZ,ROW()-VolLB+1):INDEX($BZ:$BZ,ROW()))*SQRT(12))</f>
        <v>0.144603102206746</v>
      </c>
      <c r="CV97" s="27" t="n">
        <f aca="false">IF(ROW()&lt;4+VolLB,"",STDEV(INDEX($CA:$CA,ROW()-VolLB+1):INDEX($CA:$CA,ROW()))*SQRT(12))</f>
        <v>0.152520225386802</v>
      </c>
      <c r="CW97" s="27" t="n">
        <f aca="false">IF(ROW()&lt;4+VolLB,"",STDEV(INDEX($CB:$CB,ROW()-VolLB+1):INDEX($CB:$CB,ROW()))*SQRT(12))</f>
        <v>0.200237775756239</v>
      </c>
      <c r="CX97" s="27" t="n">
        <f aca="false">IF(ROW()&lt;4+VolLB,"",STDEV(INDEX($CC:$CC,ROW()-VolLB+1):INDEX($CC:$CC,ROW()))*SQRT(12))</f>
        <v>0.190911824610685</v>
      </c>
      <c r="CY97" s="27" t="n">
        <f aca="false">IF(ROW()&lt;4+VolLB,"",STDEV(INDEX($CD:$CD,ROW()-VolLB+1):INDEX($CD:$CD,ROW()))*SQRT(12))</f>
        <v>0.200579168358843</v>
      </c>
      <c r="CZ97" s="27" t="n">
        <f aca="false">IF(ROW()&lt;4+VolLB,"",STDEV(INDEX($CE:$CE,ROW()-VolLB+1):INDEX($CE:$CE,ROW()))*SQRT(12))</f>
        <v>0.196317734053004</v>
      </c>
      <c r="DA97" s="27" t="n">
        <f aca="false">IF(ROW()&lt;4+VolLB,"",STDEV(INDEX($CF:$CF,ROW()-VolLB+1):INDEX($CF:$CF,ROW()))*SQRT(12))</f>
        <v>0.182136338017638</v>
      </c>
      <c r="DB97" s="27" t="n">
        <f aca="false">IF(ROW()&lt;4+VolLB,"",STDEV(INDEX($CG:$CG,ROW()-VolLB+1):INDEX($CG:$CG,ROW()))*SQRT(12))</f>
        <v>0.161912977598192</v>
      </c>
      <c r="DC97" s="26" t="n">
        <f aca="false">IF(OR(AR97=0,CH97="",CH97=0),0,AR97*MIN(MaxScal,TgtVol/CH97))</f>
        <v>0</v>
      </c>
      <c r="DD97" s="26" t="n">
        <f aca="false">IF(OR(AS97=0,CI97="",CI97=0),0,AS97*MIN(MaxScal,TgtVol/CI97))</f>
        <v>0</v>
      </c>
      <c r="DE97" s="26" t="n">
        <f aca="false">IF(OR(AT97=0,CJ97="",CJ97=0),0,AT97*MIN(MaxScal,TgtVol/CJ97))</f>
        <v>0</v>
      </c>
      <c r="DF97" s="26" t="n">
        <f aca="false">IF(OR(AU97=0,CK97="",CK97=0),0,AU97*MIN(MaxScal,TgtVol/CK97))</f>
        <v>0</v>
      </c>
      <c r="DG97" s="26" t="n">
        <f aca="false">IF(OR(AV97=0,CL97="",CL97=0),0,AV97*MIN(MaxScal,TgtVol/CL97))</f>
        <v>0.141851530039999</v>
      </c>
      <c r="DH97" s="26" t="n">
        <f aca="false">IF(OR(AW97=0,CM97="",CM97=0),0,AW97*MIN(MaxScal,TgtVol/CM97))</f>
        <v>0</v>
      </c>
      <c r="DI97" s="26" t="n">
        <f aca="false">IF(OR(AX97=0,CN97="",CN97=0),0,AX97*MIN(MaxScal,TgtVol/CN97))</f>
        <v>0</v>
      </c>
      <c r="DJ97" s="26" t="n">
        <f aca="false">IF(OR(AY97=0,CO97="",CO97=0),0,AY97*MIN(MaxScal,TgtVol/CO97))</f>
        <v>0</v>
      </c>
      <c r="DK97" s="26" t="n">
        <f aca="false">IF(OR(AZ97=0,CP97="",CP97=0),0,AZ97*MIN(MaxScal,TgtVol/CP97))</f>
        <v>0.0905524718267027</v>
      </c>
      <c r="DL97" s="26" t="n">
        <f aca="false">IF(OR(BA97=0,CQ97="",CQ97=0),0,BA97*MIN(MaxScal,TgtVol/CQ97))</f>
        <v>0</v>
      </c>
      <c r="DM97" s="26" t="n">
        <f aca="false">IF(OR(BB97=0,CR97="",CR97=0),0,BB97*MIN(MaxScal,TgtVol/CR97))</f>
        <v>0</v>
      </c>
      <c r="DN97" s="26" t="n">
        <f aca="false">IF(OR(BC97=0,CS97="",CS97=0),0,BC97*MIN(MaxScal,TgtVol/CS97))</f>
        <v>0</v>
      </c>
      <c r="DO97" s="26" t="n">
        <f aca="false">IF(OR(BD97=0,CT97="",CT97=0),0,BD97*MIN(MaxScal,TgtVol/CT97))</f>
        <v>0</v>
      </c>
      <c r="DP97" s="26" t="n">
        <f aca="false">IF(OR(BE97=0,CU97="",CU97=0),0,BE97*MIN(MaxScal,TgtVol/CU97))</f>
        <v>0.138309619190639</v>
      </c>
      <c r="DQ97" s="26" t="n">
        <f aca="false">IF(OR(BF97=0,CV97="",CV97=0),0,BF97*MIN(MaxScal,TgtVol/CV97))</f>
        <v>0</v>
      </c>
      <c r="DR97" s="26" t="n">
        <f aca="false">IF(OR(BG97=0,CW97="",CW97=0),0,BG97*MIN(MaxScal,TgtVol/CW97))</f>
        <v>0.149821879945973</v>
      </c>
      <c r="DS97" s="26" t="n">
        <f aca="false">IF(OR(BH97=0,CX97="",CX97=0),0,BH97*MIN(MaxScal,TgtVol/CX97))</f>
        <v>0</v>
      </c>
      <c r="DT97" s="26" t="n">
        <f aca="false">IF(OR(BI97=0,CY97="",CY97=0),0,BI97*MIN(MaxScal,TgtVol/CY97))</f>
        <v>0</v>
      </c>
      <c r="DU97" s="26" t="n">
        <f aca="false">IF(OR(BJ97=0,CZ97="",CZ97=0),0,BJ97*MIN(MaxScal,TgtVol/CZ97))</f>
        <v>0.101875666487676</v>
      </c>
      <c r="DV97" s="26" t="n">
        <f aca="false">IF(OR(BK97=0,DA97="",DA97=0),0,BK97*MIN(MaxScal,TgtVol/DA97))</f>
        <v>0</v>
      </c>
      <c r="DW97" s="26" t="n">
        <f aca="false">IF(OR(BL97=0,DB97="",DB97=0),0,BL97*MIN(MaxScal,TgtVol/DB97))</f>
        <v>0</v>
      </c>
      <c r="DX97" s="28" t="n">
        <f aca="false">IFERROR(DC96*BM97,"")</f>
        <v>0</v>
      </c>
      <c r="DY97" s="28" t="n">
        <f aca="false">IFERROR(DD96*BN97,"")</f>
        <v>0</v>
      </c>
      <c r="DZ97" s="28" t="n">
        <f aca="false">IFERROR(DE96*BO97,"")</f>
        <v>0</v>
      </c>
      <c r="EA97" s="28" t="n">
        <f aca="false">IFERROR(DF96*BP97,"")</f>
        <v>-0</v>
      </c>
      <c r="EB97" s="28" t="n">
        <f aca="false">IFERROR(DG96*BQ97,"")</f>
        <v>0.00523446394905314</v>
      </c>
      <c r="EC97" s="28" t="n">
        <f aca="false">IFERROR(DH96*BR97,"")</f>
        <v>-0</v>
      </c>
      <c r="ED97" s="28" t="n">
        <f aca="false">IFERROR(DI96*BS97,"")</f>
        <v>-0</v>
      </c>
      <c r="EE97" s="28" t="n">
        <f aca="false">IFERROR(DJ96*BT97,"")</f>
        <v>0</v>
      </c>
      <c r="EF97" s="28" t="n">
        <f aca="false">IFERROR(DK96*BU97,"")</f>
        <v>-0.00211469683955083</v>
      </c>
      <c r="EG97" s="28" t="n">
        <f aca="false">IFERROR(DL96*BV97,"")</f>
        <v>-0</v>
      </c>
      <c r="EH97" s="28" t="n">
        <f aca="false">IFERROR(DM96*BW97,"")</f>
        <v>0</v>
      </c>
      <c r="EI97" s="28" t="n">
        <f aca="false">IFERROR(DN96*BX97,"")</f>
        <v>-0</v>
      </c>
      <c r="EJ97" s="28" t="n">
        <f aca="false">IFERROR(DO96*BY97,"")</f>
        <v>0</v>
      </c>
      <c r="EK97" s="28" t="n">
        <f aca="false">IFERROR(DP96*BZ97,"")</f>
        <v>-0</v>
      </c>
      <c r="EL97" s="28" t="n">
        <f aca="false">IFERROR(DQ96*CA97,"")</f>
        <v>0</v>
      </c>
      <c r="EM97" s="28" t="n">
        <f aca="false">IFERROR(DR96*CB97,"")</f>
        <v>-0.00525686052587799</v>
      </c>
      <c r="EN97" s="28" t="n">
        <f aca="false">IFERROR(DS96*CC97,"")</f>
        <v>0</v>
      </c>
      <c r="EO97" s="28" t="n">
        <f aca="false">IFERROR(DT96*CD97,"")</f>
        <v>-0</v>
      </c>
      <c r="EP97" s="28" t="n">
        <f aca="false">IFERROR(DU96*CE97,"")</f>
        <v>-0.00477336058559732</v>
      </c>
      <c r="EQ97" s="28" t="n">
        <f aca="false">IFERROR(DV96*CF97,"")</f>
        <v>-0</v>
      </c>
      <c r="ER97" s="28" t="n">
        <f aca="false">IFERROR(DW96*CG97,"")</f>
        <v>-0</v>
      </c>
      <c r="ES97" s="28" t="n">
        <f aca="false">IF(ROW()=4,"",SUM(DX97:ER97))</f>
        <v>-0.006910454001973</v>
      </c>
      <c r="ET97" s="29" t="n">
        <f aca="false">COUNTIF(AR97:BL97,"&gt;0")</f>
        <v>5</v>
      </c>
    </row>
    <row r="98" customFormat="false" ht="15" hidden="false" customHeight="false" outlineLevel="0" collapsed="false">
      <c r="A98" s="19" t="n">
        <v>40877</v>
      </c>
      <c r="B98" s="23" t="n">
        <f aca="false">ABS(EMFX_Data!X98-EMFX_Data!Y98)</f>
        <v>0.248987683503299</v>
      </c>
      <c r="C98" s="23" t="n">
        <f aca="false">ABS(EMFX_Data!X98-EMFX_Data!Z98)</f>
        <v>0.044939174965271</v>
      </c>
      <c r="D98" s="23" t="n">
        <f aca="false">ABS(EMFX_Data!X98-EMFX_Data!AA98)</f>
        <v>0.163721209310198</v>
      </c>
      <c r="E98" s="23" t="n">
        <f aca="false">ABS(EMFX_Data!X98-EMFX_Data!AB98)</f>
        <v>0.0564411082333081</v>
      </c>
      <c r="F98" s="23" t="n">
        <f aca="false">ABS(EMFX_Data!X98-EMFX_Data!AC98)</f>
        <v>0.122348699638311</v>
      </c>
      <c r="G98" s="23" t="n">
        <f aca="false">ABS(EMFX_Data!X98-EMFX_Data!AD98)</f>
        <v>0.101566307762027</v>
      </c>
      <c r="H98" s="23" t="n">
        <f aca="false">ABS(EMFX_Data!Y98-EMFX_Data!Z98)</f>
        <v>0.29392685846857</v>
      </c>
      <c r="I98" s="23" t="n">
        <f aca="false">ABS(EMFX_Data!Y98-EMFX_Data!AA98)</f>
        <v>0.0852664741931006</v>
      </c>
      <c r="J98" s="23" t="n">
        <f aca="false">ABS(EMFX_Data!Y98-EMFX_Data!AB98)</f>
        <v>0.305428791736607</v>
      </c>
      <c r="K98" s="23" t="n">
        <f aca="false">ABS(EMFX_Data!Y98-EMFX_Data!AC98)</f>
        <v>0.126638983864988</v>
      </c>
      <c r="L98" s="23" t="n">
        <f aca="false">ABS(EMFX_Data!Y98-EMFX_Data!AD98)</f>
        <v>0.350553991265326</v>
      </c>
      <c r="M98" s="23" t="n">
        <f aca="false">ABS(EMFX_Data!Z98-EMFX_Data!AA98)</f>
        <v>0.208660384275469</v>
      </c>
      <c r="N98" s="23" t="n">
        <f aca="false">ABS(EMFX_Data!Z98-EMFX_Data!AB98)</f>
        <v>0.0115019332680371</v>
      </c>
      <c r="O98" s="23" t="n">
        <f aca="false">ABS(EMFX_Data!Z98-EMFX_Data!AC98)</f>
        <v>0.167287874603582</v>
      </c>
      <c r="P98" s="23" t="n">
        <f aca="false">ABS(EMFX_Data!Z98-EMFX_Data!AD98)</f>
        <v>0.0566271327967565</v>
      </c>
      <c r="Q98" s="23" t="n">
        <f aca="false">ABS(EMFX_Data!AA98-EMFX_Data!AB98)</f>
        <v>0.220162317543506</v>
      </c>
      <c r="R98" s="23" t="n">
        <f aca="false">ABS(EMFX_Data!AA98-EMFX_Data!AC98)</f>
        <v>0.0413725096718878</v>
      </c>
      <c r="S98" s="23" t="n">
        <f aca="false">ABS(EMFX_Data!AA98-EMFX_Data!AD98)</f>
        <v>0.265287517072226</v>
      </c>
      <c r="T98" s="23" t="n">
        <f aca="false">ABS(EMFX_Data!AB98-EMFX_Data!AC98)</f>
        <v>0.178789807871619</v>
      </c>
      <c r="U98" s="23" t="n">
        <f aca="false">ABS(EMFX_Data!AB98-EMFX_Data!AD98)</f>
        <v>0.0451251995287194</v>
      </c>
      <c r="V98" s="23" t="n">
        <f aca="false">ABS(EMFX_Data!AC98-EMFX_Data!AD98)</f>
        <v>0.223915007400338</v>
      </c>
      <c r="W98" s="26" t="n">
        <f aca="false">IF(ROW()&lt;4+MinObs-1,"",IFERROR((B98-AVERAGE(B$4:B98))/STDEV(B$4:B98),""))</f>
        <v>1.38599276516449</v>
      </c>
      <c r="X98" s="26" t="n">
        <f aca="false">IF(ROW()&lt;4+MinObs-1,"",IFERROR((C98-AVERAGE(C$4:C98))/STDEV(C$4:C98),""))</f>
        <v>-0.442815776317808</v>
      </c>
      <c r="Y98" s="26" t="n">
        <f aca="false">IF(ROW()&lt;4+MinObs-1,"",IFERROR((D98-AVERAGE(D$4:D98))/STDEV(D$4:D98),""))</f>
        <v>0.315140290711739</v>
      </c>
      <c r="Z98" s="26" t="n">
        <f aca="false">IF(ROW()&lt;4+MinObs-1,"",IFERROR((E98-AVERAGE(E$4:E98))/STDEV(E$4:E98),""))</f>
        <v>-0.347347784883587</v>
      </c>
      <c r="AA98" s="26" t="n">
        <f aca="false">IF(ROW()&lt;4+MinObs-1,"",IFERROR((F98-AVERAGE(F$4:F98))/STDEV(F$4:F98),""))</f>
        <v>1.73867238640955</v>
      </c>
      <c r="AB98" s="26" t="n">
        <f aca="false">IF(ROW()&lt;4+MinObs-1,"",IFERROR((G98-AVERAGE(G$4:G98))/STDEV(G$4:G98),""))</f>
        <v>-0.0783050601873766</v>
      </c>
      <c r="AC98" s="26" t="n">
        <f aca="false">IF(ROW()&lt;4+MinObs-1,"",IFERROR((H98-AVERAGE(H$4:H98))/STDEV(H$4:H98),""))</f>
        <v>1.05418388555457</v>
      </c>
      <c r="AD98" s="26" t="n">
        <f aca="false">IF(ROW()&lt;4+MinObs-1,"",IFERROR((I98-AVERAGE(I$4:I98))/STDEV(I$4:I98),""))</f>
        <v>-0.178186564005096</v>
      </c>
      <c r="AE98" s="26" t="n">
        <f aca="false">IF(ROW()&lt;4+MinObs-1,"",IFERROR((J98-AVERAGE(J$4:J98))/STDEV(J$4:J98),""))</f>
        <v>2.3190822505786</v>
      </c>
      <c r="AF98" s="26" t="n">
        <f aca="false">IF(ROW()&lt;4+MinObs-1,"",IFERROR((K98-AVERAGE(K$4:K98))/STDEV(K$4:K98),""))</f>
        <v>0.104923424424468</v>
      </c>
      <c r="AG98" s="26" t="n">
        <f aca="false">IF(ROW()&lt;4+MinObs-1,"",IFERROR((L98-AVERAGE(L$4:L98))/STDEV(L$4:L98),""))</f>
        <v>0.542333521064403</v>
      </c>
      <c r="AH98" s="26" t="n">
        <f aca="false">IF(ROW()&lt;4+MinObs-1,"",IFERROR((M98-AVERAGE(M$4:M98))/STDEV(M$4:M98),""))</f>
        <v>0.424056297798422</v>
      </c>
      <c r="AI98" s="26" t="n">
        <f aca="false">IF(ROW()&lt;4+MinObs-1,"",IFERROR((N98-AVERAGE(N$4:N98))/STDEV(N$4:N98),""))</f>
        <v>-1.05706558617214</v>
      </c>
      <c r="AJ98" s="26" t="n">
        <f aca="false">IF(ROW()&lt;4+MinObs-1,"",IFERROR((O98-AVERAGE(O$4:O98))/STDEV(O$4:O98),""))</f>
        <v>1.40627934361181</v>
      </c>
      <c r="AK98" s="26" t="n">
        <f aca="false">IF(ROW()&lt;4+MinObs-1,"",IFERROR((P98-AVERAGE(P$4:P98))/STDEV(P$4:P98),""))</f>
        <v>-0.306452976595689</v>
      </c>
      <c r="AL98" s="26" t="n">
        <f aca="false">IF(ROW()&lt;4+MinObs-1,"",IFERROR((Q98-AVERAGE(Q$4:Q98))/STDEV(Q$4:Q98),""))</f>
        <v>1.78834142760175</v>
      </c>
      <c r="AM98" s="26" t="n">
        <f aca="false">IF(ROW()&lt;4+MinObs-1,"",IFERROR((R98-AVERAGE(R$4:R98))/STDEV(R$4:R98),""))</f>
        <v>-1.13300207012904</v>
      </c>
      <c r="AN98" s="26" t="n">
        <f aca="false">IF(ROW()&lt;4+MinObs-1,"",IFERROR((S98-AVERAGE(S$4:S98))/STDEV(S$4:S98),""))</f>
        <v>0.311058654218741</v>
      </c>
      <c r="AO98" s="26" t="n">
        <f aca="false">IF(ROW()&lt;4+MinObs-1,"",IFERROR((T98-AVERAGE(T$4:T98))/STDEV(T$4:T98),""))</f>
        <v>0.990103661653026</v>
      </c>
      <c r="AP98" s="26" t="n">
        <f aca="false">IF(ROW()&lt;4+MinObs-1,"",IFERROR((U98-AVERAGE(U$4:U98))/STDEV(U$4:U98),""))</f>
        <v>-0.173739002549775</v>
      </c>
      <c r="AQ98" s="26" t="n">
        <f aca="false">IF(ROW()&lt;4+MinObs-1,"",IFERROR((V98-AVERAGE(V$4:V98))/STDEV(V$4:V98),""))</f>
        <v>0.19642468557633</v>
      </c>
      <c r="AR98" s="26" t="n">
        <f aca="false">IF(W98="",0,IF(W98&gt;=z4,w4,IF(W98&gt;=z3,w3,IF(W98&gt;=zEntry,w2,IF(AND(W98&gt;=ExitZ,AR97&gt;0),w2,0)))))</f>
        <v>0</v>
      </c>
      <c r="AS98" s="26" t="n">
        <f aca="false">IF(X98="",0,IF(X98&gt;=z4,w4,IF(X98&gt;=z3,w3,IF(X98&gt;=zEntry,w2,IF(AND(X98&gt;=ExitZ,AS97&gt;0),w2,0)))))</f>
        <v>0</v>
      </c>
      <c r="AT98" s="26" t="n">
        <f aca="false">IF(Y98="",0,IF(Y98&gt;=z4,w4,IF(Y98&gt;=z3,w3,IF(Y98&gt;=zEntry,w2,IF(AND(Y98&gt;=ExitZ,AT97&gt;0),w2,0)))))</f>
        <v>0</v>
      </c>
      <c r="AU98" s="26" t="n">
        <f aca="false">IF(Z98="",0,IF(Z98&gt;=z4,w4,IF(Z98&gt;=z3,w3,IF(Z98&gt;=zEntry,w2,IF(AND(Z98&gt;=ExitZ,AU97&gt;0),w2,0)))))</f>
        <v>0</v>
      </c>
      <c r="AV98" s="26" t="n">
        <f aca="false">IF(AA98="",0,IF(AA98&gt;=z4,w4,IF(AA98&gt;=z3,w3,IF(AA98&gt;=zEntry,w2,IF(AND(AA98&gt;=ExitZ,AV97&gt;0),w2,0)))))</f>
        <v>0</v>
      </c>
      <c r="AW98" s="26" t="n">
        <f aca="false">IF(AB98="",0,IF(AB98&gt;=z4,w4,IF(AB98&gt;=z3,w3,IF(AB98&gt;=zEntry,w2,IF(AND(AB98&gt;=ExitZ,AW97&gt;0),w2,0)))))</f>
        <v>0</v>
      </c>
      <c r="AX98" s="26" t="n">
        <f aca="false">IF(AC98="",0,IF(AC98&gt;=z4,w4,IF(AC98&gt;=z3,w3,IF(AC98&gt;=zEntry,w2,IF(AND(AC98&gt;=ExitZ,AX97&gt;0),w2,0)))))</f>
        <v>0</v>
      </c>
      <c r="AY98" s="26" t="n">
        <f aca="false">IF(AD98="",0,IF(AD98&gt;=z4,w4,IF(AD98&gt;=z3,w3,IF(AD98&gt;=zEntry,w2,IF(AND(AD98&gt;=ExitZ,AY97&gt;0),w2,0)))))</f>
        <v>0</v>
      </c>
      <c r="AZ98" s="26" t="n">
        <f aca="false">IF(AE98="",0,IF(AE98&gt;=z4,w4,IF(AE98&gt;=z3,w3,IF(AE98&gt;=zEntry,w2,IF(AND(AE98&gt;=ExitZ,AZ97&gt;0),w2,0)))))</f>
        <v>1</v>
      </c>
      <c r="BA98" s="26" t="n">
        <f aca="false">IF(AF98="",0,IF(AF98&gt;=z4,w4,IF(AF98&gt;=z3,w3,IF(AF98&gt;=zEntry,w2,IF(AND(AF98&gt;=ExitZ,BA97&gt;0),w2,0)))))</f>
        <v>0</v>
      </c>
      <c r="BB98" s="26" t="n">
        <f aca="false">IF(AG98="",0,IF(AG98&gt;=z4,w4,IF(AG98&gt;=z3,w3,IF(AG98&gt;=zEntry,w2,IF(AND(AG98&gt;=ExitZ,BB97&gt;0),w2,0)))))</f>
        <v>0</v>
      </c>
      <c r="BC98" s="26" t="n">
        <f aca="false">IF(AH98="",0,IF(AH98&gt;=z4,w4,IF(AH98&gt;=z3,w3,IF(AH98&gt;=zEntry,w2,IF(AND(AH98&gt;=ExitZ,BC97&gt;0),w2,0)))))</f>
        <v>0</v>
      </c>
      <c r="BD98" s="26" t="n">
        <f aca="false">IF(AI98="",0,IF(AI98&gt;=z4,w4,IF(AI98&gt;=z3,w3,IF(AI98&gt;=zEntry,w2,IF(AND(AI98&gt;=ExitZ,BD97&gt;0),w2,0)))))</f>
        <v>0</v>
      </c>
      <c r="BE98" s="26" t="n">
        <f aca="false">IF(AJ98="",0,IF(AJ98&gt;=z4,w4,IF(AJ98&gt;=z3,w3,IF(AJ98&gt;=zEntry,w2,IF(AND(AJ98&gt;=ExitZ,BE97&gt;0),w2,0)))))</f>
        <v>0</v>
      </c>
      <c r="BF98" s="26" t="n">
        <f aca="false">IF(AK98="",0,IF(AK98&gt;=z4,w4,IF(AK98&gt;=z3,w3,IF(AK98&gt;=zEntry,w2,IF(AND(AK98&gt;=ExitZ,BF97&gt;0),w2,0)))))</f>
        <v>0</v>
      </c>
      <c r="BG98" s="26" t="n">
        <f aca="false">IF(AL98="",0,IF(AL98&gt;=z4,w4,IF(AL98&gt;=z3,w3,IF(AL98&gt;=zEntry,w2,IF(AND(AL98&gt;=ExitZ,BG97&gt;0),w2,0)))))</f>
        <v>0</v>
      </c>
      <c r="BH98" s="26" t="n">
        <f aca="false">IF(AM98="",0,IF(AM98&gt;=z4,w4,IF(AM98&gt;=z3,w3,IF(AM98&gt;=zEntry,w2,IF(AND(AM98&gt;=ExitZ,BH97&gt;0),w2,0)))))</f>
        <v>0</v>
      </c>
      <c r="BI98" s="26" t="n">
        <f aca="false">IF(AN98="",0,IF(AN98&gt;=z4,w4,IF(AN98&gt;=z3,w3,IF(AN98&gt;=zEntry,w2,IF(AND(AN98&gt;=ExitZ,BI97&gt;0),w2,0)))))</f>
        <v>0</v>
      </c>
      <c r="BJ98" s="26" t="n">
        <f aca="false">IF(AO98="",0,IF(AO98&gt;=z4,w4,IF(AO98&gt;=z3,w3,IF(AO98&gt;=zEntry,w2,IF(AND(AO98&gt;=ExitZ,BJ97&gt;0),w2,0)))))</f>
        <v>0</v>
      </c>
      <c r="BK98" s="26" t="n">
        <f aca="false">IF(AP98="",0,IF(AP98&gt;=z4,w4,IF(AP98&gt;=z3,w3,IF(AP98&gt;=zEntry,w2,IF(AND(AP98&gt;=ExitZ,BK97&gt;0),w2,0)))))</f>
        <v>0</v>
      </c>
      <c r="BL98" s="26" t="n">
        <f aca="false">IF(AQ98="",0,IF(AQ98&gt;=z4,w4,IF(AQ98&gt;=z3,w3,IF(AQ98&gt;=zEntry,w2,IF(AND(AQ98&gt;=ExitZ,BL97&gt;0),w2,0)))))</f>
        <v>0</v>
      </c>
      <c r="BM98" s="23" t="n">
        <f aca="false">IF(EMFX_Data!X97&gt;=EMFX_Data!Y97,EMFX_Data!AE98-EMFX_Data!AF98,EMFX_Data!AF98-EMFX_Data!AE98)</f>
        <v>-0.140038857437629</v>
      </c>
      <c r="BN98" s="23" t="n">
        <f aca="false">IF(EMFX_Data!X97&gt;=EMFX_Data!Z97,EMFX_Data!AE98-EMFX_Data!AG98,EMFX_Data!AG98-EMFX_Data!AE98)</f>
        <v>0.0124163576832284</v>
      </c>
      <c r="BO98" s="23" t="n">
        <f aca="false">IF(EMFX_Data!X97&gt;=EMFX_Data!AA97,EMFX_Data!AE98-EMFX_Data!AH98,EMFX_Data!AH98-EMFX_Data!AE98)</f>
        <v>-0.0363734283450512</v>
      </c>
      <c r="BP98" s="23" t="n">
        <f aca="false">IF(EMFX_Data!X97&gt;=EMFX_Data!AB97,EMFX_Data!AE98-EMFX_Data!AI98,EMFX_Data!AI98-EMFX_Data!AE98)</f>
        <v>0.118849814202479</v>
      </c>
      <c r="BQ98" s="23" t="n">
        <f aca="false">IF(EMFX_Data!X97&gt;=EMFX_Data!AC97,EMFX_Data!AE98-EMFX_Data!AJ98,EMFX_Data!AJ98-EMFX_Data!AE98)</f>
        <v>0.0202373391929957</v>
      </c>
      <c r="BR98" s="23" t="n">
        <f aca="false">IF(EMFX_Data!X97&gt;=EMFX_Data!AD97,EMFX_Data!AE98-EMFX_Data!AK98,EMFX_Data!AK98-EMFX_Data!AE98)</f>
        <v>0.008137080636562</v>
      </c>
      <c r="BS98" s="23" t="n">
        <f aca="false">IF(EMFX_Data!Y97&gt;=EMFX_Data!Z97,EMFX_Data!AF98-EMFX_Data!AG98,EMFX_Data!AG98-EMFX_Data!AF98)</f>
        <v>-0.127622499754401</v>
      </c>
      <c r="BT98" s="23" t="n">
        <f aca="false">IF(EMFX_Data!Y97&gt;=EMFX_Data!AA97,EMFX_Data!AF98-EMFX_Data!AH98,EMFX_Data!AH98-EMFX_Data!AF98)</f>
        <v>0.103665429092578</v>
      </c>
      <c r="BU98" s="23" t="n">
        <f aca="false">IF(EMFX_Data!Y97&gt;=EMFX_Data!AB97,EMFX_Data!AF98-EMFX_Data!AI98,EMFX_Data!AI98-EMFX_Data!AF98)</f>
        <v>-0.02118904323515</v>
      </c>
      <c r="BV98" s="23" t="n">
        <f aca="false">IF(EMFX_Data!Y97&gt;=EMFX_Data!AC97,EMFX_Data!AF98-EMFX_Data!AJ98,EMFX_Data!AJ98-EMFX_Data!AF98)</f>
        <v>0.160276196630625</v>
      </c>
      <c r="BW98" s="23" t="n">
        <f aca="false">IF(EMFX_Data!Y97&gt;=EMFX_Data!AD97,EMFX_Data!AF98-EMFX_Data!AK98,EMFX_Data!AK98-EMFX_Data!AF98)</f>
        <v>-0.131901776801067</v>
      </c>
      <c r="BX98" s="23" t="n">
        <f aca="false">IF(EMFX_Data!Z97&gt;=EMFX_Data!AA97,EMFX_Data!AG98-EMFX_Data!AH98,EMFX_Data!AH98-EMFX_Data!AG98)</f>
        <v>-0.0239570706618228</v>
      </c>
      <c r="BY98" s="23" t="n">
        <f aca="false">IF(EMFX_Data!Z97&gt;=EMFX_Data!AB97,EMFX_Data!AG98-EMFX_Data!AI98,EMFX_Data!AI98-EMFX_Data!AG98)</f>
        <v>0.106433456519251</v>
      </c>
      <c r="BZ98" s="23" t="n">
        <f aca="false">IF(EMFX_Data!Z97&gt;=EMFX_Data!AC97,EMFX_Data!AG98-EMFX_Data!AJ98,EMFX_Data!AJ98-EMFX_Data!AG98)</f>
        <v>0.0326536968762241</v>
      </c>
      <c r="CA98" s="23" t="n">
        <f aca="false">IF(EMFX_Data!Z97&gt;=EMFX_Data!AD97,EMFX_Data!AG98-EMFX_Data!AK98,EMFX_Data!AK98-EMFX_Data!AG98)</f>
        <v>-0.00427927704666639</v>
      </c>
      <c r="CB98" s="23" t="n">
        <f aca="false">IF(EMFX_Data!AA97&gt;=EMFX_Data!AB97,EMFX_Data!AH98-EMFX_Data!AI98,EMFX_Data!AI98-EMFX_Data!AH98)</f>
        <v>0.0824763858574283</v>
      </c>
      <c r="CC98" s="23" t="n">
        <f aca="false">IF(EMFX_Data!AA97&gt;=EMFX_Data!AC97,EMFX_Data!AH98-EMFX_Data!AJ98,EMFX_Data!AJ98-EMFX_Data!AH98)</f>
        <v>0.0566107675380469</v>
      </c>
      <c r="CD98" s="23" t="n">
        <f aca="false">IF(EMFX_Data!AA97&gt;=EMFX_Data!AD97,EMFX_Data!AH98-EMFX_Data!AK98,EMFX_Data!AK98-EMFX_Data!AH98)</f>
        <v>-0.0282363477084892</v>
      </c>
      <c r="CE98" s="23" t="n">
        <f aca="false">IF(EMFX_Data!AB97&gt;=EMFX_Data!AC97,EMFX_Data!AI98-EMFX_Data!AJ98,EMFX_Data!AJ98-EMFX_Data!AI98)</f>
        <v>0.139087153395475</v>
      </c>
      <c r="CF98" s="23" t="n">
        <f aca="false">IF(EMFX_Data!AB97&gt;=EMFX_Data!AD97,EMFX_Data!AI98-EMFX_Data!AK98,EMFX_Data!AK98-EMFX_Data!AI98)</f>
        <v>0.110712733565917</v>
      </c>
      <c r="CG98" s="23" t="n">
        <f aca="false">IF(EMFX_Data!AC97&gt;=EMFX_Data!AD97,EMFX_Data!AJ98-EMFX_Data!AK98,EMFX_Data!AK98-EMFX_Data!AJ98)</f>
        <v>0.0283744198295577</v>
      </c>
      <c r="CH98" s="27" t="n">
        <f aca="false">IF(ROW()&lt;4+VolLB,"",STDEV(INDEX($BM:$BM,ROW()-VolLB+1):INDEX($BM:$BM,ROW()))*SQRT(12))</f>
        <v>0.177725450218156</v>
      </c>
      <c r="CI98" s="27" t="n">
        <f aca="false">IF(ROW()&lt;4+VolLB,"",STDEV(INDEX($BN:$BN,ROW()-VolLB+1):INDEX($BN:$BN,ROW()))*SQRT(12))</f>
        <v>0.152641751270288</v>
      </c>
      <c r="CJ98" s="27" t="n">
        <f aca="false">IF(ROW()&lt;4+VolLB,"",STDEV(INDEX($BO:$BO,ROW()-VolLB+1):INDEX($BO:$BO,ROW()))*SQRT(12))</f>
        <v>0.167656871302784</v>
      </c>
      <c r="CK98" s="27" t="n">
        <f aca="false">IF(ROW()&lt;4+VolLB,"",STDEV(INDEX($BP:$BP,ROW()-VolLB+1):INDEX($BP:$BP,ROW()))*SQRT(12))</f>
        <v>0.204109614328129</v>
      </c>
      <c r="CL98" s="27" t="n">
        <f aca="false">IF(ROW()&lt;4+VolLB,"",STDEV(INDEX($BQ:$BQ,ROW()-VolLB+1):INDEX($BQ:$BQ,ROW()))*SQRT(12))</f>
        <v>0.138927274654339</v>
      </c>
      <c r="CM98" s="27" t="n">
        <f aca="false">IF(ROW()&lt;4+VolLB,"",STDEV(INDEX($BR:$BR,ROW()-VolLB+1):INDEX($BR:$BR,ROW()))*SQRT(12))</f>
        <v>0.177373241840607</v>
      </c>
      <c r="CN98" s="27" t="n">
        <f aca="false">IF(ROW()&lt;4+VolLB,"",STDEV(INDEX($BS:$BS,ROW()-VolLB+1):INDEX($BS:$BS,ROW()))*SQRT(12))</f>
        <v>0.150245255159125</v>
      </c>
      <c r="CO98" s="27" t="n">
        <f aca="false">IF(ROW()&lt;4+VolLB,"",STDEV(INDEX($BT:$BT,ROW()-VolLB+1):INDEX($BT:$BT,ROW()))*SQRT(12))</f>
        <v>0.178035399645663</v>
      </c>
      <c r="CP98" s="27" t="n">
        <f aca="false">IF(ROW()&lt;4+VolLB,"",STDEV(INDEX($BU:$BU,ROW()-VolLB+1):INDEX($BU:$BU,ROW()))*SQRT(12))</f>
        <v>0.2196640854196</v>
      </c>
      <c r="CQ98" s="27" t="n">
        <f aca="false">IF(ROW()&lt;4+VolLB,"",STDEV(INDEX($BV:$BV,ROW()-VolLB+1):INDEX($BV:$BV,ROW()))*SQRT(12))</f>
        <v>0.18683307527809</v>
      </c>
      <c r="CR98" s="27" t="n">
        <f aca="false">IF(ROW()&lt;4+VolLB,"",STDEV(INDEX($BW:$BW,ROW()-VolLB+1):INDEX($BW:$BW,ROW()))*SQRT(12))</f>
        <v>0.187369036949685</v>
      </c>
      <c r="CS98" s="27" t="n">
        <f aca="false">IF(ROW()&lt;4+VolLB,"",STDEV(INDEX($BX:$BX,ROW()-VolLB+1):INDEX($BX:$BX,ROW()))*SQRT(12))</f>
        <v>0.182738697437185</v>
      </c>
      <c r="CT98" s="27" t="n">
        <f aca="false">IF(ROW()&lt;4+VolLB,"",STDEV(INDEX($BY:$BY,ROW()-VolLB+1):INDEX($BY:$BY,ROW()))*SQRT(12))</f>
        <v>0.177605823740578</v>
      </c>
      <c r="CU98" s="27" t="n">
        <f aca="false">IF(ROW()&lt;4+VolLB,"",STDEV(INDEX($BZ:$BZ,ROW()-VolLB+1):INDEX($BZ:$BZ,ROW()))*SQRT(12))</f>
        <v>0.145781110153686</v>
      </c>
      <c r="CV98" s="27" t="n">
        <f aca="false">IF(ROW()&lt;4+VolLB,"",STDEV(INDEX($CA:$CA,ROW()-VolLB+1):INDEX($CA:$CA,ROW()))*SQRT(12))</f>
        <v>0.15252702522394</v>
      </c>
      <c r="CW98" s="27" t="n">
        <f aca="false">IF(ROW()&lt;4+VolLB,"",STDEV(INDEX($CB:$CB,ROW()-VolLB+1):INDEX($CB:$CB,ROW()))*SQRT(12))</f>
        <v>0.204515074400846</v>
      </c>
      <c r="CX98" s="27" t="n">
        <f aca="false">IF(ROW()&lt;4+VolLB,"",STDEV(INDEX($CC:$CC,ROW()-VolLB+1):INDEX($CC:$CC,ROW()))*SQRT(12))</f>
        <v>0.192276901050243</v>
      </c>
      <c r="CY98" s="27" t="n">
        <f aca="false">IF(ROW()&lt;4+VolLB,"",STDEV(INDEX($CD:$CD,ROW()-VolLB+1):INDEX($CD:$CD,ROW()))*SQRT(12))</f>
        <v>0.200683497450138</v>
      </c>
      <c r="CZ98" s="27" t="n">
        <f aca="false">IF(ROW()&lt;4+VolLB,"",STDEV(INDEX($CE:$CE,ROW()-VolLB+1):INDEX($CE:$CE,ROW()))*SQRT(12))</f>
        <v>0.210979376962833</v>
      </c>
      <c r="DA98" s="27" t="n">
        <f aca="false">IF(ROW()&lt;4+VolLB,"",STDEV(INDEX($CF:$CF,ROW()-VolLB+1):INDEX($CF:$CF,ROW()))*SQRT(12))</f>
        <v>0.19117830245777</v>
      </c>
      <c r="DB98" s="27" t="n">
        <f aca="false">IF(ROW()&lt;4+VolLB,"",STDEV(INDEX($CG:$CG,ROW()-VolLB+1):INDEX($CG:$CG,ROW()))*SQRT(12))</f>
        <v>0.162552317865273</v>
      </c>
      <c r="DC98" s="26" t="n">
        <f aca="false">IF(OR(AR98=0,CH98="",CH98=0),0,AR98*MIN(MaxScal,TgtVol/CH98))</f>
        <v>0</v>
      </c>
      <c r="DD98" s="26" t="n">
        <f aca="false">IF(OR(AS98=0,CI98="",CI98=0),0,AS98*MIN(MaxScal,TgtVol/CI98))</f>
        <v>0</v>
      </c>
      <c r="DE98" s="26" t="n">
        <f aca="false">IF(OR(AT98=0,CJ98="",CJ98=0),0,AT98*MIN(MaxScal,TgtVol/CJ98))</f>
        <v>0</v>
      </c>
      <c r="DF98" s="26" t="n">
        <f aca="false">IF(OR(AU98=0,CK98="",CK98=0),0,AU98*MIN(MaxScal,TgtVol/CK98))</f>
        <v>0</v>
      </c>
      <c r="DG98" s="26" t="n">
        <f aca="false">IF(OR(AV98=0,CL98="",CL98=0),0,AV98*MIN(MaxScal,TgtVol/CL98))</f>
        <v>0</v>
      </c>
      <c r="DH98" s="26" t="n">
        <f aca="false">IF(OR(AW98=0,CM98="",CM98=0),0,AW98*MIN(MaxScal,TgtVol/CM98))</f>
        <v>0</v>
      </c>
      <c r="DI98" s="26" t="n">
        <f aca="false">IF(OR(AX98=0,CN98="",CN98=0),0,AX98*MIN(MaxScal,TgtVol/CN98))</f>
        <v>0</v>
      </c>
      <c r="DJ98" s="26" t="n">
        <f aca="false">IF(OR(AY98=0,CO98="",CO98=0),0,AY98*MIN(MaxScal,TgtVol/CO98))</f>
        <v>0</v>
      </c>
      <c r="DK98" s="26" t="n">
        <f aca="false">IF(OR(AZ98=0,CP98="",CP98=0),0,AZ98*MIN(MaxScal,TgtVol/CP98))</f>
        <v>0.0910481108543358</v>
      </c>
      <c r="DL98" s="26" t="n">
        <f aca="false">IF(OR(BA98=0,CQ98="",CQ98=0),0,BA98*MIN(MaxScal,TgtVol/CQ98))</f>
        <v>0</v>
      </c>
      <c r="DM98" s="26" t="n">
        <f aca="false">IF(OR(BB98=0,CR98="",CR98=0),0,BB98*MIN(MaxScal,TgtVol/CR98))</f>
        <v>0</v>
      </c>
      <c r="DN98" s="26" t="n">
        <f aca="false">IF(OR(BC98=0,CS98="",CS98=0),0,BC98*MIN(MaxScal,TgtVol/CS98))</f>
        <v>0</v>
      </c>
      <c r="DO98" s="26" t="n">
        <f aca="false">IF(OR(BD98=0,CT98="",CT98=0),0,BD98*MIN(MaxScal,TgtVol/CT98))</f>
        <v>0</v>
      </c>
      <c r="DP98" s="26" t="n">
        <f aca="false">IF(OR(BE98=0,CU98="",CU98=0),0,BE98*MIN(MaxScal,TgtVol/CU98))</f>
        <v>0</v>
      </c>
      <c r="DQ98" s="26" t="n">
        <f aca="false">IF(OR(BF98=0,CV98="",CV98=0),0,BF98*MIN(MaxScal,TgtVol/CV98))</f>
        <v>0</v>
      </c>
      <c r="DR98" s="26" t="n">
        <f aca="false">IF(OR(BG98=0,CW98="",CW98=0),0,BG98*MIN(MaxScal,TgtVol/CW98))</f>
        <v>0</v>
      </c>
      <c r="DS98" s="26" t="n">
        <f aca="false">IF(OR(BH98=0,CX98="",CX98=0),0,BH98*MIN(MaxScal,TgtVol/CX98))</f>
        <v>0</v>
      </c>
      <c r="DT98" s="26" t="n">
        <f aca="false">IF(OR(BI98=0,CY98="",CY98=0),0,BI98*MIN(MaxScal,TgtVol/CY98))</f>
        <v>0</v>
      </c>
      <c r="DU98" s="26" t="n">
        <f aca="false">IF(OR(BJ98=0,CZ98="",CZ98=0),0,BJ98*MIN(MaxScal,TgtVol/CZ98))</f>
        <v>0</v>
      </c>
      <c r="DV98" s="26" t="n">
        <f aca="false">IF(OR(BK98=0,DA98="",DA98=0),0,BK98*MIN(MaxScal,TgtVol/DA98))</f>
        <v>0</v>
      </c>
      <c r="DW98" s="26" t="n">
        <f aca="false">IF(OR(BL98=0,DB98="",DB98=0),0,BL98*MIN(MaxScal,TgtVol/DB98))</f>
        <v>0</v>
      </c>
      <c r="DX98" s="28" t="n">
        <f aca="false">IFERROR(DC97*BM98,"")</f>
        <v>-0</v>
      </c>
      <c r="DY98" s="28" t="n">
        <f aca="false">IFERROR(DD97*BN98,"")</f>
        <v>0</v>
      </c>
      <c r="DZ98" s="28" t="n">
        <f aca="false">IFERROR(DE97*BO98,"")</f>
        <v>-0</v>
      </c>
      <c r="EA98" s="28" t="n">
        <f aca="false">IFERROR(DF97*BP98,"")</f>
        <v>0</v>
      </c>
      <c r="EB98" s="28" t="n">
        <f aca="false">IFERROR(DG97*BQ98,"")</f>
        <v>0.00287069752846488</v>
      </c>
      <c r="EC98" s="28" t="n">
        <f aca="false">IFERROR(DH97*BR98,"")</f>
        <v>0</v>
      </c>
      <c r="ED98" s="28" t="n">
        <f aca="false">IFERROR(DI97*BS98,"")</f>
        <v>-0</v>
      </c>
      <c r="EE98" s="28" t="n">
        <f aca="false">IFERROR(DJ97*BT98,"")</f>
        <v>0</v>
      </c>
      <c r="EF98" s="28" t="n">
        <f aca="false">IFERROR(DK97*BU98,"")</f>
        <v>-0.00191872024058571</v>
      </c>
      <c r="EG98" s="28" t="n">
        <f aca="false">IFERROR(DL97*BV98,"")</f>
        <v>0</v>
      </c>
      <c r="EH98" s="28" t="n">
        <f aca="false">IFERROR(DM97*BW98,"")</f>
        <v>-0</v>
      </c>
      <c r="EI98" s="28" t="n">
        <f aca="false">IFERROR(DN97*BX98,"")</f>
        <v>-0</v>
      </c>
      <c r="EJ98" s="28" t="n">
        <f aca="false">IFERROR(DO97*BY98,"")</f>
        <v>0</v>
      </c>
      <c r="EK98" s="28" t="n">
        <f aca="false">IFERROR(DP97*BZ98,"")</f>
        <v>0.00451632038011711</v>
      </c>
      <c r="EL98" s="28" t="n">
        <f aca="false">IFERROR(DQ97*CA98,"")</f>
        <v>-0</v>
      </c>
      <c r="EM98" s="28" t="n">
        <f aca="false">IFERROR(DR97*CB98,"")</f>
        <v>0.0123567671803094</v>
      </c>
      <c r="EN98" s="28" t="n">
        <f aca="false">IFERROR(DS97*CC98,"")</f>
        <v>0</v>
      </c>
      <c r="EO98" s="28" t="n">
        <f aca="false">IFERROR(DT97*CD98,"")</f>
        <v>-0</v>
      </c>
      <c r="EP98" s="28" t="n">
        <f aca="false">IFERROR(DU97*CE98,"")</f>
        <v>0.0141695964520376</v>
      </c>
      <c r="EQ98" s="28" t="n">
        <f aca="false">IFERROR(DV97*CF98,"")</f>
        <v>0</v>
      </c>
      <c r="ER98" s="28" t="n">
        <f aca="false">IFERROR(DW97*CG98,"")</f>
        <v>0</v>
      </c>
      <c r="ES98" s="28" t="n">
        <f aca="false">IF(ROW()=4,"",SUM(DX98:ER98))</f>
        <v>0.0319946613003433</v>
      </c>
      <c r="ET98" s="29" t="n">
        <f aca="false">COUNTIF(AR98:BL98,"&gt;0")</f>
        <v>1</v>
      </c>
    </row>
    <row r="99" customFormat="false" ht="15" hidden="false" customHeight="false" outlineLevel="0" collapsed="false">
      <c r="A99" s="19" t="n">
        <v>40908</v>
      </c>
      <c r="B99" s="23" t="n">
        <f aca="false">ABS(EMFX_Data!X99-EMFX_Data!Y99)</f>
        <v>0.205932421866017</v>
      </c>
      <c r="C99" s="23" t="n">
        <f aca="false">ABS(EMFX_Data!X99-EMFX_Data!Z99)</f>
        <v>0.0400725964997735</v>
      </c>
      <c r="D99" s="23" t="n">
        <f aca="false">ABS(EMFX_Data!X99-EMFX_Data!AA99)</f>
        <v>0.151336595296465</v>
      </c>
      <c r="E99" s="23" t="n">
        <f aca="false">ABS(EMFX_Data!X99-EMFX_Data!AB99)</f>
        <v>0.0716875861891042</v>
      </c>
      <c r="F99" s="23" t="n">
        <f aca="false">ABS(EMFX_Data!X99-EMFX_Data!AC99)</f>
        <v>0.0764240477204279</v>
      </c>
      <c r="G99" s="23" t="n">
        <f aca="false">ABS(EMFX_Data!X99-EMFX_Data!AD99)</f>
        <v>0.111408496418276</v>
      </c>
      <c r="H99" s="23" t="n">
        <f aca="false">ABS(EMFX_Data!Y99-EMFX_Data!Z99)</f>
        <v>0.246005018365791</v>
      </c>
      <c r="I99" s="23" t="n">
        <f aca="false">ABS(EMFX_Data!Y99-EMFX_Data!AA99)</f>
        <v>0.0545958265695523</v>
      </c>
      <c r="J99" s="23" t="n">
        <f aca="false">ABS(EMFX_Data!Y99-EMFX_Data!AB99)</f>
        <v>0.277620008055122</v>
      </c>
      <c r="K99" s="23" t="n">
        <f aca="false">ABS(EMFX_Data!Y99-EMFX_Data!AC99)</f>
        <v>0.12950837414559</v>
      </c>
      <c r="L99" s="23" t="n">
        <f aca="false">ABS(EMFX_Data!Y99-EMFX_Data!AD99)</f>
        <v>0.317340918284294</v>
      </c>
      <c r="M99" s="23" t="n">
        <f aca="false">ABS(EMFX_Data!Z99-EMFX_Data!AA99)</f>
        <v>0.191409191796239</v>
      </c>
      <c r="N99" s="23" t="n">
        <f aca="false">ABS(EMFX_Data!Z99-EMFX_Data!AB99)</f>
        <v>0.0316149896893307</v>
      </c>
      <c r="O99" s="23" t="n">
        <f aca="false">ABS(EMFX_Data!Z99-EMFX_Data!AC99)</f>
        <v>0.116496644220201</v>
      </c>
      <c r="P99" s="23" t="n">
        <f aca="false">ABS(EMFX_Data!Z99-EMFX_Data!AD99)</f>
        <v>0.0713358999185028</v>
      </c>
      <c r="Q99" s="23" t="n">
        <f aca="false">ABS(EMFX_Data!AA99-EMFX_Data!AB99)</f>
        <v>0.223024181485569</v>
      </c>
      <c r="R99" s="23" t="n">
        <f aca="false">ABS(EMFX_Data!AA99-EMFX_Data!AC99)</f>
        <v>0.0749125475760373</v>
      </c>
      <c r="S99" s="23" t="n">
        <f aca="false">ABS(EMFX_Data!AA99-EMFX_Data!AD99)</f>
        <v>0.262745091714741</v>
      </c>
      <c r="T99" s="23" t="n">
        <f aca="false">ABS(EMFX_Data!AB99-EMFX_Data!AC99)</f>
        <v>0.148111633909532</v>
      </c>
      <c r="U99" s="23" t="n">
        <f aca="false">ABS(EMFX_Data!AB99-EMFX_Data!AD99)</f>
        <v>0.039720910229172</v>
      </c>
      <c r="V99" s="23" t="n">
        <f aca="false">ABS(EMFX_Data!AC99-EMFX_Data!AD99)</f>
        <v>0.187832544138704</v>
      </c>
      <c r="W99" s="26" t="n">
        <f aca="false">IF(ROW()&lt;4+MinObs-1,"",IFERROR((B99-AVERAGE(B$4:B99))/STDEV(B$4:B99),""))</f>
        <v>0.915765108767434</v>
      </c>
      <c r="X99" s="26" t="n">
        <f aca="false">IF(ROW()&lt;4+MinObs-1,"",IFERROR((C99-AVERAGE(C$4:C99))/STDEV(C$4:C99),""))</f>
        <v>-0.530351472638545</v>
      </c>
      <c r="Y99" s="26" t="n">
        <f aca="false">IF(ROW()&lt;4+MinObs-1,"",IFERROR((D99-AVERAGE(D$4:D99))/STDEV(D$4:D99),""))</f>
        <v>0.173697539069788</v>
      </c>
      <c r="Z99" s="26" t="n">
        <f aca="false">IF(ROW()&lt;4+MinObs-1,"",IFERROR((E99-AVERAGE(E$4:E99))/STDEV(E$4:E99),""))</f>
        <v>-0.117308940727305</v>
      </c>
      <c r="AA99" s="26" t="n">
        <f aca="false">IF(ROW()&lt;4+MinObs-1,"",IFERROR((F99-AVERAGE(F$4:F99))/STDEV(F$4:F99),""))</f>
        <v>0.652229409231626</v>
      </c>
      <c r="AB99" s="26" t="n">
        <f aca="false">IF(ROW()&lt;4+MinObs-1,"",IFERROR((G99-AVERAGE(G$4:G99))/STDEV(G$4:G99),""))</f>
        <v>-0.0531319505245371</v>
      </c>
      <c r="AC99" s="26" t="n">
        <f aca="false">IF(ROW()&lt;4+MinObs-1,"",IFERROR((H99-AVERAGE(H$4:H99))/STDEV(H$4:H99),""))</f>
        <v>0.679754754113141</v>
      </c>
      <c r="AD99" s="26" t="n">
        <f aca="false">IF(ROW()&lt;4+MinObs-1,"",IFERROR((I99-AVERAGE(I$4:I99))/STDEV(I$4:I99),""))</f>
        <v>-0.587520763030939</v>
      </c>
      <c r="AE99" s="26" t="n">
        <f aca="false">IF(ROW()&lt;4+MinObs-1,"",IFERROR((J99-AVERAGE(J$4:J99))/STDEV(J$4:J99),""))</f>
        <v>1.93639564559248</v>
      </c>
      <c r="AF99" s="26" t="n">
        <f aca="false">IF(ROW()&lt;4+MinObs-1,"",IFERROR((K99-AVERAGE(K$4:K99))/STDEV(K$4:K99),""))</f>
        <v>0.141155537368259</v>
      </c>
      <c r="AG99" s="26" t="n">
        <f aca="false">IF(ROW()&lt;4+MinObs-1,"",IFERROR((L99-AVERAGE(L$4:L99))/STDEV(L$4:L99),""))</f>
        <v>0.455924982021948</v>
      </c>
      <c r="AH99" s="26" t="n">
        <f aca="false">IF(ROW()&lt;4+MinObs-1,"",IFERROR((M99-AVERAGE(M$4:M99))/STDEV(M$4:M99),""))</f>
        <v>0.269297097852646</v>
      </c>
      <c r="AI99" s="26" t="n">
        <f aca="false">IF(ROW()&lt;4+MinObs-1,"",IFERROR((N99-AVERAGE(N$4:N99))/STDEV(N$4:N99),""))</f>
        <v>-0.842525506155647</v>
      </c>
      <c r="AJ99" s="26" t="n">
        <f aca="false">IF(ROW()&lt;4+MinObs-1,"",IFERROR((O99-AVERAGE(O$4:O99))/STDEV(O$4:O99),""))</f>
        <v>0.576515580693446</v>
      </c>
      <c r="AK99" s="26" t="n">
        <f aca="false">IF(ROW()&lt;4+MinObs-1,"",IFERROR((P99-AVERAGE(P$4:P99))/STDEV(P$4:P99),""))</f>
        <v>-0.267855206929745</v>
      </c>
      <c r="AL99" s="26" t="n">
        <f aca="false">IF(ROW()&lt;4+MinObs-1,"",IFERROR((Q99-AVERAGE(Q$4:Q99))/STDEV(Q$4:Q99),""))</f>
        <v>1.78743353926331</v>
      </c>
      <c r="AM99" s="26" t="n">
        <f aca="false">IF(ROW()&lt;4+MinObs-1,"",IFERROR((R99-AVERAGE(R$4:R99))/STDEV(R$4:R99),""))</f>
        <v>-0.759122088162594</v>
      </c>
      <c r="AN99" s="26" t="n">
        <f aca="false">IF(ROW()&lt;4+MinObs-1,"",IFERROR((S99-AVERAGE(S$4:S99))/STDEV(S$4:S99),""))</f>
        <v>0.302920016158264</v>
      </c>
      <c r="AO99" s="26" t="n">
        <f aca="false">IF(ROW()&lt;4+MinObs-1,"",IFERROR((T99-AVERAGE(T$4:T99))/STDEV(T$4:T99),""))</f>
        <v>0.61237357832082</v>
      </c>
      <c r="AP99" s="26" t="n">
        <f aca="false">IF(ROW()&lt;4+MinObs-1,"",IFERROR((U99-AVERAGE(U$4:U99))/STDEV(U$4:U99),""))</f>
        <v>-0.186349169043202</v>
      </c>
      <c r="AQ99" s="26" t="n">
        <f aca="false">IF(ROW()&lt;4+MinObs-1,"",IFERROR((V99-AVERAGE(V$4:V99))/STDEV(V$4:V99),""))</f>
        <v>0.10476760849476</v>
      </c>
      <c r="AR99" s="26" t="n">
        <f aca="false">IF(W99="",0,IF(W99&gt;=z4,w4,IF(W99&gt;=z3,w3,IF(W99&gt;=zEntry,w2,IF(AND(W99&gt;=ExitZ,AR98&gt;0),w2,0)))))</f>
        <v>0</v>
      </c>
      <c r="AS99" s="26" t="n">
        <f aca="false">IF(X99="",0,IF(X99&gt;=z4,w4,IF(X99&gt;=z3,w3,IF(X99&gt;=zEntry,w2,IF(AND(X99&gt;=ExitZ,AS98&gt;0),w2,0)))))</f>
        <v>0</v>
      </c>
      <c r="AT99" s="26" t="n">
        <f aca="false">IF(Y99="",0,IF(Y99&gt;=z4,w4,IF(Y99&gt;=z3,w3,IF(Y99&gt;=zEntry,w2,IF(AND(Y99&gt;=ExitZ,AT98&gt;0),w2,0)))))</f>
        <v>0</v>
      </c>
      <c r="AU99" s="26" t="n">
        <f aca="false">IF(Z99="",0,IF(Z99&gt;=z4,w4,IF(Z99&gt;=z3,w3,IF(Z99&gt;=zEntry,w2,IF(AND(Z99&gt;=ExitZ,AU98&gt;0),w2,0)))))</f>
        <v>0</v>
      </c>
      <c r="AV99" s="26" t="n">
        <f aca="false">IF(AA99="",0,IF(AA99&gt;=z4,w4,IF(AA99&gt;=z3,w3,IF(AA99&gt;=zEntry,w2,IF(AND(AA99&gt;=ExitZ,AV98&gt;0),w2,0)))))</f>
        <v>0</v>
      </c>
      <c r="AW99" s="26" t="n">
        <f aca="false">IF(AB99="",0,IF(AB99&gt;=z4,w4,IF(AB99&gt;=z3,w3,IF(AB99&gt;=zEntry,w2,IF(AND(AB99&gt;=ExitZ,AW98&gt;0),w2,0)))))</f>
        <v>0</v>
      </c>
      <c r="AX99" s="26" t="n">
        <f aca="false">IF(AC99="",0,IF(AC99&gt;=z4,w4,IF(AC99&gt;=z3,w3,IF(AC99&gt;=zEntry,w2,IF(AND(AC99&gt;=ExitZ,AX98&gt;0),w2,0)))))</f>
        <v>0</v>
      </c>
      <c r="AY99" s="26" t="n">
        <f aca="false">IF(AD99="",0,IF(AD99&gt;=z4,w4,IF(AD99&gt;=z3,w3,IF(AD99&gt;=zEntry,w2,IF(AND(AD99&gt;=ExitZ,AY98&gt;0),w2,0)))))</f>
        <v>0</v>
      </c>
      <c r="AZ99" s="26" t="n">
        <f aca="false">IF(AE99="",0,IF(AE99&gt;=z4,w4,IF(AE99&gt;=z3,w3,IF(AE99&gt;=zEntry,w2,IF(AND(AE99&gt;=ExitZ,AZ98&gt;0),w2,0)))))</f>
        <v>0</v>
      </c>
      <c r="BA99" s="26" t="n">
        <f aca="false">IF(AF99="",0,IF(AF99&gt;=z4,w4,IF(AF99&gt;=z3,w3,IF(AF99&gt;=zEntry,w2,IF(AND(AF99&gt;=ExitZ,BA98&gt;0),w2,0)))))</f>
        <v>0</v>
      </c>
      <c r="BB99" s="26" t="n">
        <f aca="false">IF(AG99="",0,IF(AG99&gt;=z4,w4,IF(AG99&gt;=z3,w3,IF(AG99&gt;=zEntry,w2,IF(AND(AG99&gt;=ExitZ,BB98&gt;0),w2,0)))))</f>
        <v>0</v>
      </c>
      <c r="BC99" s="26" t="n">
        <f aca="false">IF(AH99="",0,IF(AH99&gt;=z4,w4,IF(AH99&gt;=z3,w3,IF(AH99&gt;=zEntry,w2,IF(AND(AH99&gt;=ExitZ,BC98&gt;0),w2,0)))))</f>
        <v>0</v>
      </c>
      <c r="BD99" s="26" t="n">
        <f aca="false">IF(AI99="",0,IF(AI99&gt;=z4,w4,IF(AI99&gt;=z3,w3,IF(AI99&gt;=zEntry,w2,IF(AND(AI99&gt;=ExitZ,BD98&gt;0),w2,0)))))</f>
        <v>0</v>
      </c>
      <c r="BE99" s="26" t="n">
        <f aca="false">IF(AJ99="",0,IF(AJ99&gt;=z4,w4,IF(AJ99&gt;=z3,w3,IF(AJ99&gt;=zEntry,w2,IF(AND(AJ99&gt;=ExitZ,BE98&gt;0),w2,0)))))</f>
        <v>0</v>
      </c>
      <c r="BF99" s="26" t="n">
        <f aca="false">IF(AK99="",0,IF(AK99&gt;=z4,w4,IF(AK99&gt;=z3,w3,IF(AK99&gt;=zEntry,w2,IF(AND(AK99&gt;=ExitZ,BF98&gt;0),w2,0)))))</f>
        <v>0</v>
      </c>
      <c r="BG99" s="26" t="n">
        <f aca="false">IF(AL99="",0,IF(AL99&gt;=z4,w4,IF(AL99&gt;=z3,w3,IF(AL99&gt;=zEntry,w2,IF(AND(AL99&gt;=ExitZ,BG98&gt;0),w2,0)))))</f>
        <v>0</v>
      </c>
      <c r="BH99" s="26" t="n">
        <f aca="false">IF(AM99="",0,IF(AM99&gt;=z4,w4,IF(AM99&gt;=z3,w3,IF(AM99&gt;=zEntry,w2,IF(AND(AM99&gt;=ExitZ,BH98&gt;0),w2,0)))))</f>
        <v>0</v>
      </c>
      <c r="BI99" s="26" t="n">
        <f aca="false">IF(AN99="",0,IF(AN99&gt;=z4,w4,IF(AN99&gt;=z3,w3,IF(AN99&gt;=zEntry,w2,IF(AND(AN99&gt;=ExitZ,BI98&gt;0),w2,0)))))</f>
        <v>0</v>
      </c>
      <c r="BJ99" s="26" t="n">
        <f aca="false">IF(AO99="",0,IF(AO99&gt;=z4,w4,IF(AO99&gt;=z3,w3,IF(AO99&gt;=zEntry,w2,IF(AND(AO99&gt;=ExitZ,BJ98&gt;0),w2,0)))))</f>
        <v>0</v>
      </c>
      <c r="BK99" s="26" t="n">
        <f aca="false">IF(AP99="",0,IF(AP99&gt;=z4,w4,IF(AP99&gt;=z3,w3,IF(AP99&gt;=zEntry,w2,IF(AND(AP99&gt;=ExitZ,BK98&gt;0),w2,0)))))</f>
        <v>0</v>
      </c>
      <c r="BL99" s="26" t="n">
        <f aca="false">IF(AQ99="",0,IF(AQ99&gt;=z4,w4,IF(AQ99&gt;=z3,w3,IF(AQ99&gt;=zEntry,w2,IF(AND(AQ99&gt;=ExitZ,BL98&gt;0),w2,0)))))</f>
        <v>0</v>
      </c>
      <c r="BM99" s="23" t="n">
        <f aca="false">IF(EMFX_Data!X98&gt;=EMFX_Data!Y98,EMFX_Data!AE99-EMFX_Data!AF99,EMFX_Data!AF99-EMFX_Data!AE99)</f>
        <v>0.03916835650758</v>
      </c>
      <c r="BN99" s="23" t="n">
        <f aca="false">IF(EMFX_Data!X98&gt;=EMFX_Data!Z98,EMFX_Data!AE99-EMFX_Data!AG99,EMFX_Data!AG99-EMFX_Data!AE99)</f>
        <v>0.00423410170977854</v>
      </c>
      <c r="BO99" s="23" t="n">
        <f aca="false">IF(EMFX_Data!X98&gt;=EMFX_Data!AA98,EMFX_Data!AE99-EMFX_Data!AH99,EMFX_Data!AH99-EMFX_Data!AE99)</f>
        <v>0.00973937458005</v>
      </c>
      <c r="BP99" s="23" t="n">
        <f aca="false">IF(EMFX_Data!X98&gt;=EMFX_Data!AB98,EMFX_Data!AE99-EMFX_Data!AI99,EMFX_Data!AI99-EMFX_Data!AE99)</f>
        <v>-0.0122525190952564</v>
      </c>
      <c r="BQ99" s="23" t="n">
        <f aca="false">IF(EMFX_Data!X98&gt;=EMFX_Data!AC98,EMFX_Data!AE99-EMFX_Data!AJ99,EMFX_Data!AJ99-EMFX_Data!AE99)</f>
        <v>0.0361242049139037</v>
      </c>
      <c r="BR99" s="23" t="n">
        <f aca="false">IF(EMFX_Data!X98&gt;=EMFX_Data!AD98,EMFX_Data!AE99-EMFX_Data!AK99,EMFX_Data!AK99-EMFX_Data!AE99)</f>
        <v>-0.00884008797944971</v>
      </c>
      <c r="BS99" s="23" t="n">
        <f aca="false">IF(EMFX_Data!Y98&gt;=EMFX_Data!Z98,EMFX_Data!AF99-EMFX_Data!AG99,EMFX_Data!AG99-EMFX_Data!AF99)</f>
        <v>0.0434024582173585</v>
      </c>
      <c r="BT99" s="23" t="n">
        <f aca="false">IF(EMFX_Data!Y98&gt;=EMFX_Data!AA98,EMFX_Data!AF99-EMFX_Data!AH99,EMFX_Data!AH99-EMFX_Data!AF99)</f>
        <v>0.02942898192753</v>
      </c>
      <c r="BU99" s="23" t="n">
        <f aca="false">IF(EMFX_Data!Y98&gt;=EMFX_Data!AB98,EMFX_Data!AF99-EMFX_Data!AI99,EMFX_Data!AI99-EMFX_Data!AF99)</f>
        <v>0.0269158374123236</v>
      </c>
      <c r="BV99" s="23" t="n">
        <f aca="false">IF(EMFX_Data!Y98&gt;=EMFX_Data!AC98,EMFX_Data!AF99-EMFX_Data!AJ99,EMFX_Data!AJ99-EMFX_Data!AF99)</f>
        <v>0.00304415159367627</v>
      </c>
      <c r="BW99" s="23" t="n">
        <f aca="false">IF(EMFX_Data!Y98&gt;=EMFX_Data!AD98,EMFX_Data!AF99-EMFX_Data!AK99,EMFX_Data!AK99-EMFX_Data!AF99)</f>
        <v>0.0303282685281303</v>
      </c>
      <c r="BX99" s="23" t="n">
        <f aca="false">IF(EMFX_Data!Z98&gt;=EMFX_Data!AA98,EMFX_Data!AG99-EMFX_Data!AH99,EMFX_Data!AH99-EMFX_Data!AG99)</f>
        <v>0.0139734762898285</v>
      </c>
      <c r="BY99" s="23" t="n">
        <f aca="false">IF(EMFX_Data!Z98&gt;=EMFX_Data!AB98,EMFX_Data!AG99-EMFX_Data!AI99,EMFX_Data!AI99-EMFX_Data!AG99)</f>
        <v>-0.0164866208050349</v>
      </c>
      <c r="BZ99" s="23" t="n">
        <f aca="false">IF(EMFX_Data!Z98&gt;=EMFX_Data!AC98,EMFX_Data!AG99-EMFX_Data!AJ99,EMFX_Data!AJ99-EMFX_Data!AG99)</f>
        <v>0.0403583066236823</v>
      </c>
      <c r="CA99" s="23" t="n">
        <f aca="false">IF(EMFX_Data!Z98&gt;=EMFX_Data!AD98,EMFX_Data!AG99-EMFX_Data!AK99,EMFX_Data!AK99-EMFX_Data!AG99)</f>
        <v>-0.0130741896892282</v>
      </c>
      <c r="CB99" s="23" t="n">
        <f aca="false">IF(EMFX_Data!AA98&gt;=EMFX_Data!AB98,EMFX_Data!AH99-EMFX_Data!AI99,EMFX_Data!AI99-EMFX_Data!AH99)</f>
        <v>-0.00251314451520639</v>
      </c>
      <c r="CC99" s="23" t="n">
        <f aca="false">IF(EMFX_Data!AA98&gt;=EMFX_Data!AC98,EMFX_Data!AH99-EMFX_Data!AJ99,EMFX_Data!AJ99-EMFX_Data!AH99)</f>
        <v>-0.0263848303338537</v>
      </c>
      <c r="CD99" s="23" t="n">
        <f aca="false">IF(EMFX_Data!AA98&gt;=EMFX_Data!AD98,EMFX_Data!AH99-EMFX_Data!AK99,EMFX_Data!AK99-EMFX_Data!AH99)</f>
        <v>0.000899286600600291</v>
      </c>
      <c r="CE99" s="23" t="n">
        <f aca="false">IF(EMFX_Data!AB98&gt;=EMFX_Data!AC98,EMFX_Data!AI99-EMFX_Data!AJ99,EMFX_Data!AJ99-EMFX_Data!AI99)</f>
        <v>0.0238716858186473</v>
      </c>
      <c r="CF99" s="23" t="n">
        <f aca="false">IF(EMFX_Data!AB98&gt;=EMFX_Data!AD98,EMFX_Data!AI99-EMFX_Data!AK99,EMFX_Data!AK99-EMFX_Data!AI99)</f>
        <v>0.00341243111580668</v>
      </c>
      <c r="CG99" s="23" t="n">
        <f aca="false">IF(EMFX_Data!AC98&gt;=EMFX_Data!AD98,EMFX_Data!AJ99-EMFX_Data!AK99,EMFX_Data!AK99-EMFX_Data!AJ99)</f>
        <v>0.027284116934454</v>
      </c>
      <c r="CH99" s="27" t="n">
        <f aca="false">IF(ROW()&lt;4+VolLB,"",STDEV(INDEX($BM:$BM,ROW()-VolLB+1):INDEX($BM:$BM,ROW()))*SQRT(12))</f>
        <v>0.178232395894875</v>
      </c>
      <c r="CI99" s="27" t="n">
        <f aca="false">IF(ROW()&lt;4+VolLB,"",STDEV(INDEX($BN:$BN,ROW()-VolLB+1):INDEX($BN:$BN,ROW()))*SQRT(12))</f>
        <v>0.149992868153822</v>
      </c>
      <c r="CJ99" s="27" t="n">
        <f aca="false">IF(ROW()&lt;4+VolLB,"",STDEV(INDEX($BO:$BO,ROW()-VolLB+1):INDEX($BO:$BO,ROW()))*SQRT(12))</f>
        <v>0.153316222816594</v>
      </c>
      <c r="CK99" s="27" t="n">
        <f aca="false">IF(ROW()&lt;4+VolLB,"",STDEV(INDEX($BP:$BP,ROW()-VolLB+1):INDEX($BP:$BP,ROW()))*SQRT(12))</f>
        <v>0.198039805438003</v>
      </c>
      <c r="CL99" s="27" t="n">
        <f aca="false">IF(ROW()&lt;4+VolLB,"",STDEV(INDEX($BQ:$BQ,ROW()-VolLB+1):INDEX($BQ:$BQ,ROW()))*SQRT(12))</f>
        <v>0.138293056542767</v>
      </c>
      <c r="CM99" s="27" t="n">
        <f aca="false">IF(ROW()&lt;4+VolLB,"",STDEV(INDEX($BR:$BR,ROW()-VolLB+1):INDEX($BR:$BR,ROW()))*SQRT(12))</f>
        <v>0.176735911076428</v>
      </c>
      <c r="CN99" s="27" t="n">
        <f aca="false">IF(ROW()&lt;4+VolLB,"",STDEV(INDEX($BS:$BS,ROW()-VolLB+1):INDEX($BS:$BS,ROW()))*SQRT(12))</f>
        <v>0.146312973183277</v>
      </c>
      <c r="CO99" s="27" t="n">
        <f aca="false">IF(ROW()&lt;4+VolLB,"",STDEV(INDEX($BT:$BT,ROW()-VolLB+1):INDEX($BT:$BT,ROW()))*SQRT(12))</f>
        <v>0.172396042508223</v>
      </c>
      <c r="CP99" s="27" t="n">
        <f aca="false">IF(ROW()&lt;4+VolLB,"",STDEV(INDEX($BU:$BU,ROW()-VolLB+1):INDEX($BU:$BU,ROW()))*SQRT(12))</f>
        <v>0.20954194622795</v>
      </c>
      <c r="CQ99" s="27" t="n">
        <f aca="false">IF(ROW()&lt;4+VolLB,"",STDEV(INDEX($BV:$BV,ROW()-VolLB+1):INDEX($BV:$BV,ROW()))*SQRT(12))</f>
        <v>0.17944358874939</v>
      </c>
      <c r="CR99" s="27" t="n">
        <f aca="false">IF(ROW()&lt;4+VolLB,"",STDEV(INDEX($BW:$BW,ROW()-VolLB+1):INDEX($BW:$BW,ROW()))*SQRT(12))</f>
        <v>0.184974423002723</v>
      </c>
      <c r="CS99" s="27" t="n">
        <f aca="false">IF(ROW()&lt;4+VolLB,"",STDEV(INDEX($BX:$BX,ROW()-VolLB+1):INDEX($BX:$BX,ROW()))*SQRT(12))</f>
        <v>0.157676355760242</v>
      </c>
      <c r="CT99" s="27" t="n">
        <f aca="false">IF(ROW()&lt;4+VolLB,"",STDEV(INDEX($BY:$BY,ROW()-VolLB+1):INDEX($BY:$BY,ROW()))*SQRT(12))</f>
        <v>0.176584644591398</v>
      </c>
      <c r="CU99" s="27" t="n">
        <f aca="false">IF(ROW()&lt;4+VolLB,"",STDEV(INDEX($BZ:$BZ,ROW()-VolLB+1):INDEX($BZ:$BZ,ROW()))*SQRT(12))</f>
        <v>0.147566997795601</v>
      </c>
      <c r="CV99" s="27" t="n">
        <f aca="false">IF(ROW()&lt;4+VolLB,"",STDEV(INDEX($CA:$CA,ROW()-VolLB+1):INDEX($CA:$CA,ROW()))*SQRT(12))</f>
        <v>0.15272012893904</v>
      </c>
      <c r="CW99" s="27" t="n">
        <f aca="false">IF(ROW()&lt;4+VolLB,"",STDEV(INDEX($CB:$CB,ROW()-VolLB+1):INDEX($CB:$CB,ROW()))*SQRT(12))</f>
        <v>0.169722544123288</v>
      </c>
      <c r="CX99" s="27" t="n">
        <f aca="false">IF(ROW()&lt;4+VolLB,"",STDEV(INDEX($CC:$CC,ROW()-VolLB+1):INDEX($CC:$CC,ROW()))*SQRT(12))</f>
        <v>0.17205833709065</v>
      </c>
      <c r="CY99" s="27" t="n">
        <f aca="false">IF(ROW()&lt;4+VolLB,"",STDEV(INDEX($CD:$CD,ROW()-VolLB+1):INDEX($CD:$CD,ROW()))*SQRT(12))</f>
        <v>0.17713973145619</v>
      </c>
      <c r="CZ99" s="27" t="n">
        <f aca="false">IF(ROW()&lt;4+VolLB,"",STDEV(INDEX($CE:$CE,ROW()-VolLB+1):INDEX($CE:$CE,ROW()))*SQRT(12))</f>
        <v>0.210322565747612</v>
      </c>
      <c r="DA99" s="27" t="n">
        <f aca="false">IF(ROW()&lt;4+VolLB,"",STDEV(INDEX($CF:$CF,ROW()-VolLB+1):INDEX($CF:$CF,ROW()))*SQRT(12))</f>
        <v>0.18795746705821</v>
      </c>
      <c r="DB99" s="27" t="n">
        <f aca="false">IF(ROW()&lt;4+VolLB,"",STDEV(INDEX($CG:$CG,ROW()-VolLB+1):INDEX($CG:$CG,ROW()))*SQRT(12))</f>
        <v>0.163082596699703</v>
      </c>
      <c r="DC99" s="26" t="n">
        <f aca="false">IF(OR(AR99=0,CH99="",CH99=0),0,AR99*MIN(MaxScal,TgtVol/CH99))</f>
        <v>0</v>
      </c>
      <c r="DD99" s="26" t="n">
        <f aca="false">IF(OR(AS99=0,CI99="",CI99=0),0,AS99*MIN(MaxScal,TgtVol/CI99))</f>
        <v>0</v>
      </c>
      <c r="DE99" s="26" t="n">
        <f aca="false">IF(OR(AT99=0,CJ99="",CJ99=0),0,AT99*MIN(MaxScal,TgtVol/CJ99))</f>
        <v>0</v>
      </c>
      <c r="DF99" s="26" t="n">
        <f aca="false">IF(OR(AU99=0,CK99="",CK99=0),0,AU99*MIN(MaxScal,TgtVol/CK99))</f>
        <v>0</v>
      </c>
      <c r="DG99" s="26" t="n">
        <f aca="false">IF(OR(AV99=0,CL99="",CL99=0),0,AV99*MIN(MaxScal,TgtVol/CL99))</f>
        <v>0</v>
      </c>
      <c r="DH99" s="26" t="n">
        <f aca="false">IF(OR(AW99=0,CM99="",CM99=0),0,AW99*MIN(MaxScal,TgtVol/CM99))</f>
        <v>0</v>
      </c>
      <c r="DI99" s="26" t="n">
        <f aca="false">IF(OR(AX99=0,CN99="",CN99=0),0,AX99*MIN(MaxScal,TgtVol/CN99))</f>
        <v>0</v>
      </c>
      <c r="DJ99" s="26" t="n">
        <f aca="false">IF(OR(AY99=0,CO99="",CO99=0),0,AY99*MIN(MaxScal,TgtVol/CO99))</f>
        <v>0</v>
      </c>
      <c r="DK99" s="26" t="n">
        <f aca="false">IF(OR(AZ99=0,CP99="",CP99=0),0,AZ99*MIN(MaxScal,TgtVol/CP99))</f>
        <v>0</v>
      </c>
      <c r="DL99" s="26" t="n">
        <f aca="false">IF(OR(BA99=0,CQ99="",CQ99=0),0,BA99*MIN(MaxScal,TgtVol/CQ99))</f>
        <v>0</v>
      </c>
      <c r="DM99" s="26" t="n">
        <f aca="false">IF(OR(BB99=0,CR99="",CR99=0),0,BB99*MIN(MaxScal,TgtVol/CR99))</f>
        <v>0</v>
      </c>
      <c r="DN99" s="26" t="n">
        <f aca="false">IF(OR(BC99=0,CS99="",CS99=0),0,BC99*MIN(MaxScal,TgtVol/CS99))</f>
        <v>0</v>
      </c>
      <c r="DO99" s="26" t="n">
        <f aca="false">IF(OR(BD99=0,CT99="",CT99=0),0,BD99*MIN(MaxScal,TgtVol/CT99))</f>
        <v>0</v>
      </c>
      <c r="DP99" s="26" t="n">
        <f aca="false">IF(OR(BE99=0,CU99="",CU99=0),0,BE99*MIN(MaxScal,TgtVol/CU99))</f>
        <v>0</v>
      </c>
      <c r="DQ99" s="26" t="n">
        <f aca="false">IF(OR(BF99=0,CV99="",CV99=0),0,BF99*MIN(MaxScal,TgtVol/CV99))</f>
        <v>0</v>
      </c>
      <c r="DR99" s="26" t="n">
        <f aca="false">IF(OR(BG99=0,CW99="",CW99=0),0,BG99*MIN(MaxScal,TgtVol/CW99))</f>
        <v>0</v>
      </c>
      <c r="DS99" s="26" t="n">
        <f aca="false">IF(OR(BH99=0,CX99="",CX99=0),0,BH99*MIN(MaxScal,TgtVol/CX99))</f>
        <v>0</v>
      </c>
      <c r="DT99" s="26" t="n">
        <f aca="false">IF(OR(BI99=0,CY99="",CY99=0),0,BI99*MIN(MaxScal,TgtVol/CY99))</f>
        <v>0</v>
      </c>
      <c r="DU99" s="26" t="n">
        <f aca="false">IF(OR(BJ99=0,CZ99="",CZ99=0),0,BJ99*MIN(MaxScal,TgtVol/CZ99))</f>
        <v>0</v>
      </c>
      <c r="DV99" s="26" t="n">
        <f aca="false">IF(OR(BK99=0,DA99="",DA99=0),0,BK99*MIN(MaxScal,TgtVol/DA99))</f>
        <v>0</v>
      </c>
      <c r="DW99" s="26" t="n">
        <f aca="false">IF(OR(BL99=0,DB99="",DB99=0),0,BL99*MIN(MaxScal,TgtVol/DB99))</f>
        <v>0</v>
      </c>
      <c r="DX99" s="28" t="n">
        <f aca="false">IFERROR(DC98*BM99,"")</f>
        <v>0</v>
      </c>
      <c r="DY99" s="28" t="n">
        <f aca="false">IFERROR(DD98*BN99,"")</f>
        <v>0</v>
      </c>
      <c r="DZ99" s="28" t="n">
        <f aca="false">IFERROR(DE98*BO99,"")</f>
        <v>0</v>
      </c>
      <c r="EA99" s="28" t="n">
        <f aca="false">IFERROR(DF98*BP99,"")</f>
        <v>-0</v>
      </c>
      <c r="EB99" s="28" t="n">
        <f aca="false">IFERROR(DG98*BQ99,"")</f>
        <v>0</v>
      </c>
      <c r="EC99" s="28" t="n">
        <f aca="false">IFERROR(DH98*BR99,"")</f>
        <v>-0</v>
      </c>
      <c r="ED99" s="28" t="n">
        <f aca="false">IFERROR(DI98*BS99,"")</f>
        <v>0</v>
      </c>
      <c r="EE99" s="28" t="n">
        <f aca="false">IFERROR(DJ98*BT99,"")</f>
        <v>0</v>
      </c>
      <c r="EF99" s="28" t="n">
        <f aca="false">IFERROR(DK98*BU99,"")</f>
        <v>0.00245063614845452</v>
      </c>
      <c r="EG99" s="28" t="n">
        <f aca="false">IFERROR(DL98*BV99,"")</f>
        <v>0</v>
      </c>
      <c r="EH99" s="28" t="n">
        <f aca="false">IFERROR(DM98*BW99,"")</f>
        <v>0</v>
      </c>
      <c r="EI99" s="28" t="n">
        <f aca="false">IFERROR(DN98*BX99,"")</f>
        <v>0</v>
      </c>
      <c r="EJ99" s="28" t="n">
        <f aca="false">IFERROR(DO98*BY99,"")</f>
        <v>-0</v>
      </c>
      <c r="EK99" s="28" t="n">
        <f aca="false">IFERROR(DP98*BZ99,"")</f>
        <v>0</v>
      </c>
      <c r="EL99" s="28" t="n">
        <f aca="false">IFERROR(DQ98*CA99,"")</f>
        <v>-0</v>
      </c>
      <c r="EM99" s="28" t="n">
        <f aca="false">IFERROR(DR98*CB99,"")</f>
        <v>-0</v>
      </c>
      <c r="EN99" s="28" t="n">
        <f aca="false">IFERROR(DS98*CC99,"")</f>
        <v>-0</v>
      </c>
      <c r="EO99" s="28" t="n">
        <f aca="false">IFERROR(DT98*CD99,"")</f>
        <v>0</v>
      </c>
      <c r="EP99" s="28" t="n">
        <f aca="false">IFERROR(DU98*CE99,"")</f>
        <v>0</v>
      </c>
      <c r="EQ99" s="28" t="n">
        <f aca="false">IFERROR(DV98*CF99,"")</f>
        <v>0</v>
      </c>
      <c r="ER99" s="28" t="n">
        <f aca="false">IFERROR(DW98*CG99,"")</f>
        <v>0</v>
      </c>
      <c r="ES99" s="28" t="n">
        <f aca="false">IF(ROW()=4,"",SUM(DX99:ER99))</f>
        <v>0.00245063614845452</v>
      </c>
      <c r="ET99" s="29" t="n">
        <f aca="false">COUNTIF(AR99:BL99,"&gt;0")</f>
        <v>0</v>
      </c>
    </row>
    <row r="100" customFormat="false" ht="15" hidden="false" customHeight="false" outlineLevel="0" collapsed="false">
      <c r="A100" s="19" t="n">
        <v>40939</v>
      </c>
      <c r="B100" s="23" t="n">
        <f aca="false">ABS(EMFX_Data!X100-EMFX_Data!Y100)</f>
        <v>0.285025294175875</v>
      </c>
      <c r="C100" s="23" t="n">
        <f aca="false">ABS(EMFX_Data!X100-EMFX_Data!Z100)</f>
        <v>0.0359025715205519</v>
      </c>
      <c r="D100" s="23" t="n">
        <f aca="false">ABS(EMFX_Data!X100-EMFX_Data!AA100)</f>
        <v>0.122853508168264</v>
      </c>
      <c r="E100" s="23" t="n">
        <f aca="false">ABS(EMFX_Data!X100-EMFX_Data!AB100)</f>
        <v>0.0308686217339291</v>
      </c>
      <c r="F100" s="23" t="n">
        <f aca="false">ABS(EMFX_Data!X100-EMFX_Data!AC100)</f>
        <v>0.0863275189557502</v>
      </c>
      <c r="G100" s="23" t="n">
        <f aca="false">ABS(EMFX_Data!X100-EMFX_Data!AD100)</f>
        <v>0.108996429867582</v>
      </c>
      <c r="H100" s="23" t="n">
        <f aca="false">ABS(EMFX_Data!Y100-EMFX_Data!Z100)</f>
        <v>0.320927865696427</v>
      </c>
      <c r="I100" s="23" t="n">
        <f aca="false">ABS(EMFX_Data!Y100-EMFX_Data!AA100)</f>
        <v>0.162171786007611</v>
      </c>
      <c r="J100" s="23" t="n">
        <f aca="false">ABS(EMFX_Data!Y100-EMFX_Data!AB100)</f>
        <v>0.254156672441946</v>
      </c>
      <c r="K100" s="23" t="n">
        <f aca="false">ABS(EMFX_Data!Y100-EMFX_Data!AC100)</f>
        <v>0.198697775220125</v>
      </c>
      <c r="L100" s="23" t="n">
        <f aca="false">ABS(EMFX_Data!Y100-EMFX_Data!AD100)</f>
        <v>0.394021724043457</v>
      </c>
      <c r="M100" s="23" t="n">
        <f aca="false">ABS(EMFX_Data!Z100-EMFX_Data!AA100)</f>
        <v>0.158756079688816</v>
      </c>
      <c r="N100" s="23" t="n">
        <f aca="false">ABS(EMFX_Data!Z100-EMFX_Data!AB100)</f>
        <v>0.066771193254481</v>
      </c>
      <c r="O100" s="23" t="n">
        <f aca="false">ABS(EMFX_Data!Z100-EMFX_Data!AC100)</f>
        <v>0.122230090476302</v>
      </c>
      <c r="P100" s="23" t="n">
        <f aca="false">ABS(EMFX_Data!Z100-EMFX_Data!AD100)</f>
        <v>0.07309385834703</v>
      </c>
      <c r="Q100" s="23" t="n">
        <f aca="false">ABS(EMFX_Data!AA100-EMFX_Data!AB100)</f>
        <v>0.0919848864343349</v>
      </c>
      <c r="R100" s="23" t="n">
        <f aca="false">ABS(EMFX_Data!AA100-EMFX_Data!AC100)</f>
        <v>0.0365259892125138</v>
      </c>
      <c r="S100" s="23" t="n">
        <f aca="false">ABS(EMFX_Data!AA100-EMFX_Data!AD100)</f>
        <v>0.231849938035846</v>
      </c>
      <c r="T100" s="23" t="n">
        <f aca="false">ABS(EMFX_Data!AB100-EMFX_Data!AC100)</f>
        <v>0.0554588972218211</v>
      </c>
      <c r="U100" s="23" t="n">
        <f aca="false">ABS(EMFX_Data!AB100-EMFX_Data!AD100)</f>
        <v>0.139865051601511</v>
      </c>
      <c r="V100" s="23" t="n">
        <f aca="false">ABS(EMFX_Data!AC100-EMFX_Data!AD100)</f>
        <v>0.195323948823332</v>
      </c>
      <c r="W100" s="26" t="n">
        <f aca="false">IF(ROW()&lt;4+MinObs-1,"",IFERROR((B100-AVERAGE(B$4:B100))/STDEV(B$4:B100),""))</f>
        <v>1.72714432523486</v>
      </c>
      <c r="X100" s="26" t="n">
        <f aca="false">IF(ROW()&lt;4+MinObs-1,"",IFERROR((C100-AVERAGE(C$4:C100))/STDEV(C$4:C100),""))</f>
        <v>-0.604421613988205</v>
      </c>
      <c r="Y100" s="26" t="n">
        <f aca="false">IF(ROW()&lt;4+MinObs-1,"",IFERROR((D100-AVERAGE(D$4:D100))/STDEV(D$4:D100),""))</f>
        <v>-0.150335646482398</v>
      </c>
      <c r="Z100" s="26" t="n">
        <f aca="false">IF(ROW()&lt;4+MinObs-1,"",IFERROR((E100-AVERAGE(E$4:E100))/STDEV(E$4:E100),""))</f>
        <v>-0.728940042008624</v>
      </c>
      <c r="AA100" s="26" t="n">
        <f aca="false">IF(ROW()&lt;4+MinObs-1,"",IFERROR((F100-AVERAGE(F$4:F100))/STDEV(F$4:F100),""))</f>
        <v>0.878055041521214</v>
      </c>
      <c r="AB100" s="26" t="n">
        <f aca="false">IF(ROW()&lt;4+MinObs-1,"",IFERROR((G100-AVERAGE(G$4:G100))/STDEV(G$4:G100),""))</f>
        <v>-0.058961517642906</v>
      </c>
      <c r="AC100" s="26" t="n">
        <f aca="false">IF(ROW()&lt;4+MinObs-1,"",IFERROR((H100-AVERAGE(H$4:H100))/STDEV(H$4:H100),""))</f>
        <v>1.24198822318873</v>
      </c>
      <c r="AD100" s="26" t="n">
        <f aca="false">IF(ROW()&lt;4+MinObs-1,"",IFERROR((I100-AVERAGE(I$4:I100))/STDEV(I$4:I100),""))</f>
        <v>0.859927949547839</v>
      </c>
      <c r="AE100" s="26" t="n">
        <f aca="false">IF(ROW()&lt;4+MinObs-1,"",IFERROR((J100-AVERAGE(J$4:J100))/STDEV(J$4:J100),""))</f>
        <v>1.6282599142007</v>
      </c>
      <c r="AF100" s="26" t="n">
        <f aca="false">IF(ROW()&lt;4+MinObs-1,"",IFERROR((K100-AVERAGE(K$4:K100))/STDEV(K$4:K100),""))</f>
        <v>1.02644881822541</v>
      </c>
      <c r="AG100" s="26" t="n">
        <f aca="false">IF(ROW()&lt;4+MinObs-1,"",IFERROR((L100-AVERAGE(L$4:L100))/STDEV(L$4:L100),""))</f>
        <v>0.644853144818551</v>
      </c>
      <c r="AH100" s="26" t="n">
        <f aca="false">IF(ROW()&lt;4+MinObs-1,"",IFERROR((M100-AVERAGE(M$4:M100))/STDEV(M$4:M100),""))</f>
        <v>-0.022099269060995</v>
      </c>
      <c r="AI100" s="26" t="n">
        <f aca="false">IF(ROW()&lt;4+MinObs-1,"",IFERROR((N100-AVERAGE(N$4:N100))/STDEV(N$4:N100),""))</f>
        <v>-0.477221338880415</v>
      </c>
      <c r="AJ100" s="26" t="n">
        <f aca="false">IF(ROW()&lt;4+MinObs-1,"",IFERROR((O100-AVERAGE(O$4:O100))/STDEV(O$4:O100),""))</f>
        <v>0.665075976606928</v>
      </c>
      <c r="AK100" s="26" t="n">
        <f aca="false">IF(ROW()&lt;4+MinObs-1,"",IFERROR((P100-AVERAGE(P$4:P100))/STDEV(P$4:P100),""))</f>
        <v>-0.261957142416708</v>
      </c>
      <c r="AL100" s="26" t="n">
        <f aca="false">IF(ROW()&lt;4+MinObs-1,"",IFERROR((Q100-AVERAGE(Q$4:Q100))/STDEV(Q$4:Q100),""))</f>
        <v>-0.00894008227547147</v>
      </c>
      <c r="AM100" s="26" t="n">
        <f aca="false">IF(ROW()&lt;4+MinObs-1,"",IFERROR((R100-AVERAGE(R$4:R100))/STDEV(R$4:R100),""))</f>
        <v>-1.16628210834785</v>
      </c>
      <c r="AN100" s="26" t="n">
        <f aca="false">IF(ROW()&lt;4+MinObs-1,"",IFERROR((S100-AVERAGE(S$4:S100))/STDEV(S$4:S100),""))</f>
        <v>0.223363316266043</v>
      </c>
      <c r="AO100" s="26" t="n">
        <f aca="false">IF(ROW()&lt;4+MinObs-1,"",IFERROR((T100-AVERAGE(T$4:T100))/STDEV(T$4:T100),""))</f>
        <v>-0.515447020208112</v>
      </c>
      <c r="AP100" s="26" t="n">
        <f aca="false">IF(ROW()&lt;4+MinObs-1,"",IFERROR((U100-AVERAGE(U$4:U100))/STDEV(U$4:U100),""))</f>
        <v>0.0668453890460004</v>
      </c>
      <c r="AQ100" s="26" t="n">
        <f aca="false">IF(ROW()&lt;4+MinObs-1,"",IFERROR((V100-AVERAGE(V$4:V100))/STDEV(V$4:V100),""))</f>
        <v>0.123139495941674</v>
      </c>
      <c r="AR100" s="26" t="n">
        <f aca="false">IF(W100="",0,IF(W100&gt;=z4,w4,IF(W100&gt;=z3,w3,IF(W100&gt;=zEntry,w2,IF(AND(W100&gt;=ExitZ,AR99&gt;0),w2,0)))))</f>
        <v>0</v>
      </c>
      <c r="AS100" s="26" t="n">
        <f aca="false">IF(X100="",0,IF(X100&gt;=z4,w4,IF(X100&gt;=z3,w3,IF(X100&gt;=zEntry,w2,IF(AND(X100&gt;=ExitZ,AS99&gt;0),w2,0)))))</f>
        <v>0</v>
      </c>
      <c r="AT100" s="26" t="n">
        <f aca="false">IF(Y100="",0,IF(Y100&gt;=z4,w4,IF(Y100&gt;=z3,w3,IF(Y100&gt;=zEntry,w2,IF(AND(Y100&gt;=ExitZ,AT99&gt;0),w2,0)))))</f>
        <v>0</v>
      </c>
      <c r="AU100" s="26" t="n">
        <f aca="false">IF(Z100="",0,IF(Z100&gt;=z4,w4,IF(Z100&gt;=z3,w3,IF(Z100&gt;=zEntry,w2,IF(AND(Z100&gt;=ExitZ,AU99&gt;0),w2,0)))))</f>
        <v>0</v>
      </c>
      <c r="AV100" s="26" t="n">
        <f aca="false">IF(AA100="",0,IF(AA100&gt;=z4,w4,IF(AA100&gt;=z3,w3,IF(AA100&gt;=zEntry,w2,IF(AND(AA100&gt;=ExitZ,AV99&gt;0),w2,0)))))</f>
        <v>0</v>
      </c>
      <c r="AW100" s="26" t="n">
        <f aca="false">IF(AB100="",0,IF(AB100&gt;=z4,w4,IF(AB100&gt;=z3,w3,IF(AB100&gt;=zEntry,w2,IF(AND(AB100&gt;=ExitZ,AW99&gt;0),w2,0)))))</f>
        <v>0</v>
      </c>
      <c r="AX100" s="26" t="n">
        <f aca="false">IF(AC100="",0,IF(AC100&gt;=z4,w4,IF(AC100&gt;=z3,w3,IF(AC100&gt;=zEntry,w2,IF(AND(AC100&gt;=ExitZ,AX99&gt;0),w2,0)))))</f>
        <v>0</v>
      </c>
      <c r="AY100" s="26" t="n">
        <f aca="false">IF(AD100="",0,IF(AD100&gt;=z4,w4,IF(AD100&gt;=z3,w3,IF(AD100&gt;=zEntry,w2,IF(AND(AD100&gt;=ExitZ,AY99&gt;0),w2,0)))))</f>
        <v>0</v>
      </c>
      <c r="AZ100" s="26" t="n">
        <f aca="false">IF(AE100="",0,IF(AE100&gt;=z4,w4,IF(AE100&gt;=z3,w3,IF(AE100&gt;=zEntry,w2,IF(AND(AE100&gt;=ExitZ,AZ99&gt;0),w2,0)))))</f>
        <v>0</v>
      </c>
      <c r="BA100" s="26" t="n">
        <f aca="false">IF(AF100="",0,IF(AF100&gt;=z4,w4,IF(AF100&gt;=z3,w3,IF(AF100&gt;=zEntry,w2,IF(AND(AF100&gt;=ExitZ,BA99&gt;0),w2,0)))))</f>
        <v>0</v>
      </c>
      <c r="BB100" s="26" t="n">
        <f aca="false">IF(AG100="",0,IF(AG100&gt;=z4,w4,IF(AG100&gt;=z3,w3,IF(AG100&gt;=zEntry,w2,IF(AND(AG100&gt;=ExitZ,BB99&gt;0),w2,0)))))</f>
        <v>0</v>
      </c>
      <c r="BC100" s="26" t="n">
        <f aca="false">IF(AH100="",0,IF(AH100&gt;=z4,w4,IF(AH100&gt;=z3,w3,IF(AH100&gt;=zEntry,w2,IF(AND(AH100&gt;=ExitZ,BC99&gt;0),w2,0)))))</f>
        <v>0</v>
      </c>
      <c r="BD100" s="26" t="n">
        <f aca="false">IF(AI100="",0,IF(AI100&gt;=z4,w4,IF(AI100&gt;=z3,w3,IF(AI100&gt;=zEntry,w2,IF(AND(AI100&gt;=ExitZ,BD99&gt;0),w2,0)))))</f>
        <v>0</v>
      </c>
      <c r="BE100" s="26" t="n">
        <f aca="false">IF(AJ100="",0,IF(AJ100&gt;=z4,w4,IF(AJ100&gt;=z3,w3,IF(AJ100&gt;=zEntry,w2,IF(AND(AJ100&gt;=ExitZ,BE99&gt;0),w2,0)))))</f>
        <v>0</v>
      </c>
      <c r="BF100" s="26" t="n">
        <f aca="false">IF(AK100="",0,IF(AK100&gt;=z4,w4,IF(AK100&gt;=z3,w3,IF(AK100&gt;=zEntry,w2,IF(AND(AK100&gt;=ExitZ,BF99&gt;0),w2,0)))))</f>
        <v>0</v>
      </c>
      <c r="BG100" s="26" t="n">
        <f aca="false">IF(AL100="",0,IF(AL100&gt;=z4,w4,IF(AL100&gt;=z3,w3,IF(AL100&gt;=zEntry,w2,IF(AND(AL100&gt;=ExitZ,BG99&gt;0),w2,0)))))</f>
        <v>0</v>
      </c>
      <c r="BH100" s="26" t="n">
        <f aca="false">IF(AM100="",0,IF(AM100&gt;=z4,w4,IF(AM100&gt;=z3,w3,IF(AM100&gt;=zEntry,w2,IF(AND(AM100&gt;=ExitZ,BH99&gt;0),w2,0)))))</f>
        <v>0</v>
      </c>
      <c r="BI100" s="26" t="n">
        <f aca="false">IF(AN100="",0,IF(AN100&gt;=z4,w4,IF(AN100&gt;=z3,w3,IF(AN100&gt;=zEntry,w2,IF(AND(AN100&gt;=ExitZ,BI99&gt;0),w2,0)))))</f>
        <v>0</v>
      </c>
      <c r="BJ100" s="26" t="n">
        <f aca="false">IF(AO100="",0,IF(AO100&gt;=z4,w4,IF(AO100&gt;=z3,w3,IF(AO100&gt;=zEntry,w2,IF(AND(AO100&gt;=ExitZ,BJ99&gt;0),w2,0)))))</f>
        <v>0</v>
      </c>
      <c r="BK100" s="26" t="n">
        <f aca="false">IF(AP100="",0,IF(AP100&gt;=z4,w4,IF(AP100&gt;=z3,w3,IF(AP100&gt;=zEntry,w2,IF(AND(AP100&gt;=ExitZ,BK99&gt;0),w2,0)))))</f>
        <v>0</v>
      </c>
      <c r="BL100" s="26" t="n">
        <f aca="false">IF(AQ100="",0,IF(AQ100&gt;=z4,w4,IF(AQ100&gt;=z3,w3,IF(AQ100&gt;=zEntry,w2,IF(AND(AQ100&gt;=ExitZ,BL99&gt;0),w2,0)))))</f>
        <v>0</v>
      </c>
      <c r="BM100" s="23" t="n">
        <f aca="false">IF(EMFX_Data!X99&gt;=EMFX_Data!Y99,EMFX_Data!AE100-EMFX_Data!AF100,EMFX_Data!AF100-EMFX_Data!AE100)</f>
        <v>-0.0772532946862249</v>
      </c>
      <c r="BN100" s="23" t="n">
        <f aca="false">IF(EMFX_Data!X99&gt;=EMFX_Data!Z99,EMFX_Data!AE100-EMFX_Data!AG100,EMFX_Data!AG100-EMFX_Data!AE100)</f>
        <v>0.000317780963190156</v>
      </c>
      <c r="BO100" s="23" t="n">
        <f aca="false">IF(EMFX_Data!X99&gt;=EMFX_Data!AA99,EMFX_Data!AE100-EMFX_Data!AH100,EMFX_Data!AH100-EMFX_Data!AE100)</f>
        <v>0.0320733121991078</v>
      </c>
      <c r="BP100" s="23" t="n">
        <f aca="false">IF(EMFX_Data!X99&gt;=EMFX_Data!AB99,EMFX_Data!AE100-EMFX_Data!AI100,EMFX_Data!AI100-EMFX_Data!AE100)</f>
        <v>0.0985868071416075</v>
      </c>
      <c r="BQ100" s="23" t="n">
        <f aca="false">IF(EMFX_Data!X99&gt;=EMFX_Data!AC99,EMFX_Data!AE100-EMFX_Data!AJ100,EMFX_Data!AJ100-EMFX_Data!AE100)</f>
        <v>-0.0165821255815316</v>
      </c>
      <c r="BR100" s="23" t="n">
        <f aca="false">IF(EMFX_Data!X99&gt;=EMFX_Data!AD99,EMFX_Data!AE100-EMFX_Data!AK100,EMFX_Data!AK100-EMFX_Data!AE100)</f>
        <v>-0.00270241779973712</v>
      </c>
      <c r="BS100" s="23" t="n">
        <f aca="false">IF(EMFX_Data!Y99&gt;=EMFX_Data!Z99,EMFX_Data!AF100-EMFX_Data!AG100,EMFX_Data!AG100-EMFX_Data!AF100)</f>
        <v>-0.0769355137230348</v>
      </c>
      <c r="BT100" s="23" t="n">
        <f aca="false">IF(EMFX_Data!Y99&gt;=EMFX_Data!AA99,EMFX_Data!AF100-EMFX_Data!AH100,EMFX_Data!AH100-EMFX_Data!AF100)</f>
        <v>-0.109326606885333</v>
      </c>
      <c r="BU100" s="23" t="n">
        <f aca="false">IF(EMFX_Data!Y99&gt;=EMFX_Data!AB99,EMFX_Data!AF100-EMFX_Data!AI100,EMFX_Data!AI100-EMFX_Data!AF100)</f>
        <v>0.0213335124553825</v>
      </c>
      <c r="BV100" s="23" t="n">
        <f aca="false">IF(EMFX_Data!Y99&gt;=EMFX_Data!AC99,EMFX_Data!AF100-EMFX_Data!AJ100,EMFX_Data!AJ100-EMFX_Data!AF100)</f>
        <v>-0.0606711691046933</v>
      </c>
      <c r="BW100" s="23" t="n">
        <f aca="false">IF(EMFX_Data!Y99&gt;=EMFX_Data!AD99,EMFX_Data!AF100-EMFX_Data!AK100,EMFX_Data!AK100-EMFX_Data!AF100)</f>
        <v>-0.0799557124859621</v>
      </c>
      <c r="BX100" s="23" t="n">
        <f aca="false">IF(EMFX_Data!Z99&gt;=EMFX_Data!AA99,EMFX_Data!AG100-EMFX_Data!AH100,EMFX_Data!AH100-EMFX_Data!AG100)</f>
        <v>0.032391093162298</v>
      </c>
      <c r="BY100" s="23" t="n">
        <f aca="false">IF(EMFX_Data!Z99&gt;=EMFX_Data!AB99,EMFX_Data!AG100-EMFX_Data!AI100,EMFX_Data!AI100-EMFX_Data!AG100)</f>
        <v>0.0982690261784173</v>
      </c>
      <c r="BZ100" s="23" t="n">
        <f aca="false">IF(EMFX_Data!Z99&gt;=EMFX_Data!AC99,EMFX_Data!AG100-EMFX_Data!AJ100,EMFX_Data!AJ100-EMFX_Data!AG100)</f>
        <v>-0.0162643446183415</v>
      </c>
      <c r="CA100" s="23" t="n">
        <f aca="false">IF(EMFX_Data!Z99&gt;=EMFX_Data!AD99,EMFX_Data!AG100-EMFX_Data!AK100,EMFX_Data!AK100-EMFX_Data!AG100)</f>
        <v>-0.00302019876292728</v>
      </c>
      <c r="CB100" s="23" t="n">
        <f aca="false">IF(EMFX_Data!AA99&gt;=EMFX_Data!AB99,EMFX_Data!AH100-EMFX_Data!AI100,EMFX_Data!AI100-EMFX_Data!AH100)</f>
        <v>0.130660119340715</v>
      </c>
      <c r="CC100" s="23" t="n">
        <f aca="false">IF(EMFX_Data!AA99&gt;=EMFX_Data!AC99,EMFX_Data!AH100-EMFX_Data!AJ100,EMFX_Data!AJ100-EMFX_Data!AH100)</f>
        <v>0.0486554377806395</v>
      </c>
      <c r="CD100" s="23" t="n">
        <f aca="false">IF(EMFX_Data!AA99&gt;=EMFX_Data!AD99,EMFX_Data!AH100-EMFX_Data!AK100,EMFX_Data!AK100-EMFX_Data!AH100)</f>
        <v>0.0293708943993707</v>
      </c>
      <c r="CE100" s="23" t="n">
        <f aca="false">IF(EMFX_Data!AB99&gt;=EMFX_Data!AC99,EMFX_Data!AI100-EMFX_Data!AJ100,EMFX_Data!AJ100-EMFX_Data!AI100)</f>
        <v>0.0820046815600758</v>
      </c>
      <c r="CF100" s="23" t="n">
        <f aca="false">IF(EMFX_Data!AB99&gt;=EMFX_Data!AD99,EMFX_Data!AI100-EMFX_Data!AK100,EMFX_Data!AK100-EMFX_Data!AI100)</f>
        <v>-0.101289224941345</v>
      </c>
      <c r="CG100" s="23" t="n">
        <f aca="false">IF(EMFX_Data!AC99&gt;=EMFX_Data!AD99,EMFX_Data!AJ100-EMFX_Data!AK100,EMFX_Data!AK100-EMFX_Data!AJ100)</f>
        <v>-0.0192845433812687</v>
      </c>
      <c r="CH100" s="27" t="n">
        <f aca="false">IF(ROW()&lt;4+VolLB,"",STDEV(INDEX($BM:$BM,ROW()-VolLB+1):INDEX($BM:$BM,ROW()))*SQRT(12))</f>
        <v>0.183800749178531</v>
      </c>
      <c r="CI100" s="27" t="n">
        <f aca="false">IF(ROW()&lt;4+VolLB,"",STDEV(INDEX($BN:$BN,ROW()-VolLB+1):INDEX($BN:$BN,ROW()))*SQRT(12))</f>
        <v>0.150031039183673</v>
      </c>
      <c r="CJ100" s="27" t="n">
        <f aca="false">IF(ROW()&lt;4+VolLB,"",STDEV(INDEX($BO:$BO,ROW()-VolLB+1):INDEX($BO:$BO,ROW()))*SQRT(12))</f>
        <v>0.139579315573917</v>
      </c>
      <c r="CK100" s="27" t="n">
        <f aca="false">IF(ROW()&lt;4+VolLB,"",STDEV(INDEX($BP:$BP,ROW()-VolLB+1):INDEX($BP:$BP,ROW()))*SQRT(12))</f>
        <v>0.200118345766433</v>
      </c>
      <c r="CL100" s="27" t="n">
        <f aca="false">IF(ROW()&lt;4+VolLB,"",STDEV(INDEX($BQ:$BQ,ROW()-VolLB+1):INDEX($BQ:$BQ,ROW()))*SQRT(12))</f>
        <v>0.13887032439353</v>
      </c>
      <c r="CM100" s="27" t="n">
        <f aca="false">IF(ROW()&lt;4+VolLB,"",STDEV(INDEX($BR:$BR,ROW()-VolLB+1):INDEX($BR:$BR,ROW()))*SQRT(12))</f>
        <v>0.17528782135575</v>
      </c>
      <c r="CN100" s="27" t="n">
        <f aca="false">IF(ROW()&lt;4+VolLB,"",STDEV(INDEX($BS:$BS,ROW()-VolLB+1):INDEX($BS:$BS,ROW()))*SQRT(12))</f>
        <v>0.152654460205325</v>
      </c>
      <c r="CO100" s="27" t="n">
        <f aca="false">IF(ROW()&lt;4+VolLB,"",STDEV(INDEX($BT:$BT,ROW()-VolLB+1):INDEX($BT:$BT,ROW()))*SQRT(12))</f>
        <v>0.172261126555441</v>
      </c>
      <c r="CP100" s="27" t="n">
        <f aca="false">IF(ROW()&lt;4+VolLB,"",STDEV(INDEX($BU:$BU,ROW()-VolLB+1):INDEX($BU:$BU,ROW()))*SQRT(12))</f>
        <v>0.201495450524615</v>
      </c>
      <c r="CQ100" s="27" t="n">
        <f aca="false">IF(ROW()&lt;4+VolLB,"",STDEV(INDEX($BV:$BV,ROW()-VolLB+1):INDEX($BV:$BV,ROW()))*SQRT(12))</f>
        <v>0.184703989563237</v>
      </c>
      <c r="CR100" s="27" t="n">
        <f aca="false">IF(ROW()&lt;4+VolLB,"",STDEV(INDEX($BW:$BW,ROW()-VolLB+1):INDEX($BW:$BW,ROW()))*SQRT(12))</f>
        <v>0.189964604350575</v>
      </c>
      <c r="CS100" s="27" t="n">
        <f aca="false">IF(ROW()&lt;4+VolLB,"",STDEV(INDEX($BX:$BX,ROW()-VolLB+1):INDEX($BX:$BX,ROW()))*SQRT(12))</f>
        <v>0.146422876475669</v>
      </c>
      <c r="CT100" s="27" t="n">
        <f aca="false">IF(ROW()&lt;4+VolLB,"",STDEV(INDEX($BY:$BY,ROW()-VolLB+1):INDEX($BY:$BY,ROW()))*SQRT(12))</f>
        <v>0.178398898400886</v>
      </c>
      <c r="CU100" s="27" t="n">
        <f aca="false">IF(ROW()&lt;4+VolLB,"",STDEV(INDEX($BZ:$BZ,ROW()-VolLB+1):INDEX($BZ:$BZ,ROW()))*SQRT(12))</f>
        <v>0.146960712159139</v>
      </c>
      <c r="CV100" s="27" t="n">
        <f aca="false">IF(ROW()&lt;4+VolLB,"",STDEV(INDEX($CA:$CA,ROW()-VolLB+1):INDEX($CA:$CA,ROW()))*SQRT(12))</f>
        <v>0.15027746051303</v>
      </c>
      <c r="CW100" s="27" t="n">
        <f aca="false">IF(ROW()&lt;4+VolLB,"",STDEV(INDEX($CB:$CB,ROW()-VolLB+1):INDEX($CB:$CB,ROW()))*SQRT(12))</f>
        <v>0.183488092386159</v>
      </c>
      <c r="CX100" s="27" t="n">
        <f aca="false">IF(ROW()&lt;4+VolLB,"",STDEV(INDEX($CC:$CC,ROW()-VolLB+1):INDEX($CC:$CC,ROW()))*SQRT(12))</f>
        <v>0.1505905785917</v>
      </c>
      <c r="CY100" s="27" t="n">
        <f aca="false">IF(ROW()&lt;4+VolLB,"",STDEV(INDEX($CD:$CD,ROW()-VolLB+1):INDEX($CD:$CD,ROW()))*SQRT(12))</f>
        <v>0.15523584427432</v>
      </c>
      <c r="CZ100" s="27" t="n">
        <f aca="false">IF(ROW()&lt;4+VolLB,"",STDEV(INDEX($CE:$CE,ROW()-VolLB+1):INDEX($CE:$CE,ROW()))*SQRT(12))</f>
        <v>0.206293631199052</v>
      </c>
      <c r="DA100" s="27" t="n">
        <f aca="false">IF(ROW()&lt;4+VolLB,"",STDEV(INDEX($CF:$CF,ROW()-VolLB+1):INDEX($CF:$CF,ROW()))*SQRT(12))</f>
        <v>0.185893025239396</v>
      </c>
      <c r="DB100" s="27" t="n">
        <f aca="false">IF(ROW()&lt;4+VolLB,"",STDEV(INDEX($CG:$CG,ROW()-VolLB+1):INDEX($CG:$CG,ROW()))*SQRT(12))</f>
        <v>0.163149922118015</v>
      </c>
      <c r="DC100" s="26" t="n">
        <f aca="false">IF(OR(AR100=0,CH100="",CH100=0),0,AR100*MIN(MaxScal,TgtVol/CH100))</f>
        <v>0</v>
      </c>
      <c r="DD100" s="26" t="n">
        <f aca="false">IF(OR(AS100=0,CI100="",CI100=0),0,AS100*MIN(MaxScal,TgtVol/CI100))</f>
        <v>0</v>
      </c>
      <c r="DE100" s="26" t="n">
        <f aca="false">IF(OR(AT100=0,CJ100="",CJ100=0),0,AT100*MIN(MaxScal,TgtVol/CJ100))</f>
        <v>0</v>
      </c>
      <c r="DF100" s="26" t="n">
        <f aca="false">IF(OR(AU100=0,CK100="",CK100=0),0,AU100*MIN(MaxScal,TgtVol/CK100))</f>
        <v>0</v>
      </c>
      <c r="DG100" s="26" t="n">
        <f aca="false">IF(OR(AV100=0,CL100="",CL100=0),0,AV100*MIN(MaxScal,TgtVol/CL100))</f>
        <v>0</v>
      </c>
      <c r="DH100" s="26" t="n">
        <f aca="false">IF(OR(AW100=0,CM100="",CM100=0),0,AW100*MIN(MaxScal,TgtVol/CM100))</f>
        <v>0</v>
      </c>
      <c r="DI100" s="26" t="n">
        <f aca="false">IF(OR(AX100=0,CN100="",CN100=0),0,AX100*MIN(MaxScal,TgtVol/CN100))</f>
        <v>0</v>
      </c>
      <c r="DJ100" s="26" t="n">
        <f aca="false">IF(OR(AY100=0,CO100="",CO100=0),0,AY100*MIN(MaxScal,TgtVol/CO100))</f>
        <v>0</v>
      </c>
      <c r="DK100" s="26" t="n">
        <f aca="false">IF(OR(AZ100=0,CP100="",CP100=0),0,AZ100*MIN(MaxScal,TgtVol/CP100))</f>
        <v>0</v>
      </c>
      <c r="DL100" s="26" t="n">
        <f aca="false">IF(OR(BA100=0,CQ100="",CQ100=0),0,BA100*MIN(MaxScal,TgtVol/CQ100))</f>
        <v>0</v>
      </c>
      <c r="DM100" s="26" t="n">
        <f aca="false">IF(OR(BB100=0,CR100="",CR100=0),0,BB100*MIN(MaxScal,TgtVol/CR100))</f>
        <v>0</v>
      </c>
      <c r="DN100" s="26" t="n">
        <f aca="false">IF(OR(BC100=0,CS100="",CS100=0),0,BC100*MIN(MaxScal,TgtVol/CS100))</f>
        <v>0</v>
      </c>
      <c r="DO100" s="26" t="n">
        <f aca="false">IF(OR(BD100=0,CT100="",CT100=0),0,BD100*MIN(MaxScal,TgtVol/CT100))</f>
        <v>0</v>
      </c>
      <c r="DP100" s="26" t="n">
        <f aca="false">IF(OR(BE100=0,CU100="",CU100=0),0,BE100*MIN(MaxScal,TgtVol/CU100))</f>
        <v>0</v>
      </c>
      <c r="DQ100" s="26" t="n">
        <f aca="false">IF(OR(BF100=0,CV100="",CV100=0),0,BF100*MIN(MaxScal,TgtVol/CV100))</f>
        <v>0</v>
      </c>
      <c r="DR100" s="26" t="n">
        <f aca="false">IF(OR(BG100=0,CW100="",CW100=0),0,BG100*MIN(MaxScal,TgtVol/CW100))</f>
        <v>0</v>
      </c>
      <c r="DS100" s="26" t="n">
        <f aca="false">IF(OR(BH100=0,CX100="",CX100=0),0,BH100*MIN(MaxScal,TgtVol/CX100))</f>
        <v>0</v>
      </c>
      <c r="DT100" s="26" t="n">
        <f aca="false">IF(OR(BI100=0,CY100="",CY100=0),0,BI100*MIN(MaxScal,TgtVol/CY100))</f>
        <v>0</v>
      </c>
      <c r="DU100" s="26" t="n">
        <f aca="false">IF(OR(BJ100=0,CZ100="",CZ100=0),0,BJ100*MIN(MaxScal,TgtVol/CZ100))</f>
        <v>0</v>
      </c>
      <c r="DV100" s="26" t="n">
        <f aca="false">IF(OR(BK100=0,DA100="",DA100=0),0,BK100*MIN(MaxScal,TgtVol/DA100))</f>
        <v>0</v>
      </c>
      <c r="DW100" s="26" t="n">
        <f aca="false">IF(OR(BL100=0,DB100="",DB100=0),0,BL100*MIN(MaxScal,TgtVol/DB100))</f>
        <v>0</v>
      </c>
      <c r="DX100" s="28" t="n">
        <f aca="false">IFERROR(DC99*BM100,"")</f>
        <v>-0</v>
      </c>
      <c r="DY100" s="28" t="n">
        <f aca="false">IFERROR(DD99*BN100,"")</f>
        <v>0</v>
      </c>
      <c r="DZ100" s="28" t="n">
        <f aca="false">IFERROR(DE99*BO100,"")</f>
        <v>0</v>
      </c>
      <c r="EA100" s="28" t="n">
        <f aca="false">IFERROR(DF99*BP100,"")</f>
        <v>0</v>
      </c>
      <c r="EB100" s="28" t="n">
        <f aca="false">IFERROR(DG99*BQ100,"")</f>
        <v>-0</v>
      </c>
      <c r="EC100" s="28" t="n">
        <f aca="false">IFERROR(DH99*BR100,"")</f>
        <v>-0</v>
      </c>
      <c r="ED100" s="28" t="n">
        <f aca="false">IFERROR(DI99*BS100,"")</f>
        <v>-0</v>
      </c>
      <c r="EE100" s="28" t="n">
        <f aca="false">IFERROR(DJ99*BT100,"")</f>
        <v>-0</v>
      </c>
      <c r="EF100" s="28" t="n">
        <f aca="false">IFERROR(DK99*BU100,"")</f>
        <v>0</v>
      </c>
      <c r="EG100" s="28" t="n">
        <f aca="false">IFERROR(DL99*BV100,"")</f>
        <v>-0</v>
      </c>
      <c r="EH100" s="28" t="n">
        <f aca="false">IFERROR(DM99*BW100,"")</f>
        <v>-0</v>
      </c>
      <c r="EI100" s="28" t="n">
        <f aca="false">IFERROR(DN99*BX100,"")</f>
        <v>0</v>
      </c>
      <c r="EJ100" s="28" t="n">
        <f aca="false">IFERROR(DO99*BY100,"")</f>
        <v>0</v>
      </c>
      <c r="EK100" s="28" t="n">
        <f aca="false">IFERROR(DP99*BZ100,"")</f>
        <v>-0</v>
      </c>
      <c r="EL100" s="28" t="n">
        <f aca="false">IFERROR(DQ99*CA100,"")</f>
        <v>-0</v>
      </c>
      <c r="EM100" s="28" t="n">
        <f aca="false">IFERROR(DR99*CB100,"")</f>
        <v>0</v>
      </c>
      <c r="EN100" s="28" t="n">
        <f aca="false">IFERROR(DS99*CC100,"")</f>
        <v>0</v>
      </c>
      <c r="EO100" s="28" t="n">
        <f aca="false">IFERROR(DT99*CD100,"")</f>
        <v>0</v>
      </c>
      <c r="EP100" s="28" t="n">
        <f aca="false">IFERROR(DU99*CE100,"")</f>
        <v>0</v>
      </c>
      <c r="EQ100" s="28" t="n">
        <f aca="false">IFERROR(DV99*CF100,"")</f>
        <v>-0</v>
      </c>
      <c r="ER100" s="28" t="n">
        <f aca="false">IFERROR(DW99*CG100,"")</f>
        <v>-0</v>
      </c>
      <c r="ES100" s="28" t="n">
        <f aca="false">IF(ROW()=4,"",SUM(DX100:ER100))</f>
        <v>0</v>
      </c>
      <c r="ET100" s="29" t="n">
        <f aca="false">COUNTIF(AR100:BL100,"&gt;0")</f>
        <v>0</v>
      </c>
    </row>
    <row r="101" customFormat="false" ht="15" hidden="false" customHeight="false" outlineLevel="0" collapsed="false">
      <c r="A101" s="19" t="n">
        <v>40968</v>
      </c>
      <c r="B101" s="23" t="n">
        <f aca="false">ABS(EMFX_Data!X101-EMFX_Data!Y101)</f>
        <v>0.203802655902844</v>
      </c>
      <c r="C101" s="23" t="n">
        <f aca="false">ABS(EMFX_Data!X101-EMFX_Data!Z101)</f>
        <v>0.0595751561063427</v>
      </c>
      <c r="D101" s="23" t="n">
        <f aca="false">ABS(EMFX_Data!X101-EMFX_Data!AA101)</f>
        <v>0.0904906569179227</v>
      </c>
      <c r="E101" s="23" t="n">
        <f aca="false">ABS(EMFX_Data!X101-EMFX_Data!AB101)</f>
        <v>0.00207983806923462</v>
      </c>
      <c r="F101" s="23" t="n">
        <f aca="false">ABS(EMFX_Data!X101-EMFX_Data!AC101)</f>
        <v>0.0428203646361309</v>
      </c>
      <c r="G101" s="23" t="n">
        <f aca="false">ABS(EMFX_Data!X101-EMFX_Data!AD101)</f>
        <v>0.139100028886984</v>
      </c>
      <c r="H101" s="23" t="n">
        <f aca="false">ABS(EMFX_Data!Y101-EMFX_Data!Z101)</f>
        <v>0.263377812009186</v>
      </c>
      <c r="I101" s="23" t="n">
        <f aca="false">ABS(EMFX_Data!Y101-EMFX_Data!AA101)</f>
        <v>0.113311998984921</v>
      </c>
      <c r="J101" s="23" t="n">
        <f aca="false">ABS(EMFX_Data!Y101-EMFX_Data!AB101)</f>
        <v>0.201722817833609</v>
      </c>
      <c r="K101" s="23" t="n">
        <f aca="false">ABS(EMFX_Data!Y101-EMFX_Data!AC101)</f>
        <v>0.160982291266713</v>
      </c>
      <c r="L101" s="23" t="n">
        <f aca="false">ABS(EMFX_Data!Y101-EMFX_Data!AD101)</f>
        <v>0.342902684789828</v>
      </c>
      <c r="M101" s="23" t="n">
        <f aca="false">ABS(EMFX_Data!Z101-EMFX_Data!AA101)</f>
        <v>0.150065813024265</v>
      </c>
      <c r="N101" s="23" t="n">
        <f aca="false">ABS(EMFX_Data!Z101-EMFX_Data!AB101)</f>
        <v>0.0616549941755773</v>
      </c>
      <c r="O101" s="23" t="n">
        <f aca="false">ABS(EMFX_Data!Z101-EMFX_Data!AC101)</f>
        <v>0.102395520742474</v>
      </c>
      <c r="P101" s="23" t="n">
        <f aca="false">ABS(EMFX_Data!Z101-EMFX_Data!AD101)</f>
        <v>0.0795248727806417</v>
      </c>
      <c r="Q101" s="23" t="n">
        <f aca="false">ABS(EMFX_Data!AA101-EMFX_Data!AB101)</f>
        <v>0.0884108188486881</v>
      </c>
      <c r="R101" s="23" t="n">
        <f aca="false">ABS(EMFX_Data!AA101-EMFX_Data!AC101)</f>
        <v>0.0476702922817918</v>
      </c>
      <c r="S101" s="23" t="n">
        <f aca="false">ABS(EMFX_Data!AA101-EMFX_Data!AD101)</f>
        <v>0.229590685804907</v>
      </c>
      <c r="T101" s="23" t="n">
        <f aca="false">ABS(EMFX_Data!AB101-EMFX_Data!AC101)</f>
        <v>0.0407405265668963</v>
      </c>
      <c r="U101" s="23" t="n">
        <f aca="false">ABS(EMFX_Data!AB101-EMFX_Data!AD101)</f>
        <v>0.141179866956219</v>
      </c>
      <c r="V101" s="23" t="n">
        <f aca="false">ABS(EMFX_Data!AC101-EMFX_Data!AD101)</f>
        <v>0.181920393523115</v>
      </c>
      <c r="W101" s="26" t="n">
        <f aca="false">IF(ROW()&lt;4+MinObs-1,"",IFERROR((B101-AVERAGE(B$4:B101))/STDEV(B$4:B101),""))</f>
        <v>0.857732545636755</v>
      </c>
      <c r="X101" s="26" t="n">
        <f aca="false">IF(ROW()&lt;4+MinObs-1,"",IFERROR((C101-AVERAGE(C$4:C101))/STDEV(C$4:C101),""))</f>
        <v>-0.157354306643877</v>
      </c>
      <c r="Y101" s="26" t="n">
        <f aca="false">IF(ROW()&lt;4+MinObs-1,"",IFERROR((D101-AVERAGE(D$4:D101))/STDEV(D$4:D101),""))</f>
        <v>-0.517934022401487</v>
      </c>
      <c r="Z101" s="26" t="n">
        <f aca="false">IF(ROW()&lt;4+MinObs-1,"",IFERROR((E101-AVERAGE(E$4:E101))/STDEV(E$4:E101),""))</f>
        <v>-1.1515296176085</v>
      </c>
      <c r="AA101" s="26" t="n">
        <f aca="false">IF(ROW()&lt;4+MinObs-1,"",IFERROR((F101-AVERAGE(F$4:F101))/STDEV(F$4:F101),""))</f>
        <v>-0.15009362990736</v>
      </c>
      <c r="AB101" s="26" t="n">
        <f aca="false">IF(ROW()&lt;4+MinObs-1,"",IFERROR((G101-AVERAGE(G$4:G101))/STDEV(G$4:G101),""))</f>
        <v>0.0178993539802813</v>
      </c>
      <c r="AC101" s="26" t="n">
        <f aca="false">IF(ROW()&lt;4+MinObs-1,"",IFERROR((H101-AVERAGE(H$4:H101))/STDEV(H$4:H101),""))</f>
        <v>0.792005269549009</v>
      </c>
      <c r="AD101" s="26" t="n">
        <f aca="false">IF(ROW()&lt;4+MinObs-1,"",IFERROR((I101-AVERAGE(I$4:I101))/STDEV(I$4:I101),""))</f>
        <v>0.197047167904568</v>
      </c>
      <c r="AE101" s="26" t="n">
        <f aca="false">IF(ROW()&lt;4+MinObs-1,"",IFERROR((J101-AVERAGE(J$4:J101))/STDEV(J$4:J101),""))</f>
        <v>1.00549478577079</v>
      </c>
      <c r="AF101" s="26" t="n">
        <f aca="false">IF(ROW()&lt;4+MinObs-1,"",IFERROR((K101-AVERAGE(K$4:K101))/STDEV(K$4:K101),""))</f>
        <v>0.534495999300231</v>
      </c>
      <c r="AG101" s="26" t="n">
        <f aca="false">IF(ROW()&lt;4+MinObs-1,"",IFERROR((L101-AVERAGE(L$4:L101))/STDEV(L$4:L101),""))</f>
        <v>0.512043418486635</v>
      </c>
      <c r="AH101" s="26" t="n">
        <f aca="false">IF(ROW()&lt;4+MinObs-1,"",IFERROR((M101-AVERAGE(M$4:M101))/STDEV(M$4:M101),""))</f>
        <v>-0.0995766975954643</v>
      </c>
      <c r="AI101" s="26" t="n">
        <f aca="false">IF(ROW()&lt;4+MinObs-1,"",IFERROR((N101-AVERAGE(N$4:N101))/STDEV(N$4:N101),""))</f>
        <v>-0.526709185354457</v>
      </c>
      <c r="AJ101" s="26" t="n">
        <f aca="false">IF(ROW()&lt;4+MinObs-1,"",IFERROR((O101-AVERAGE(O$4:O101))/STDEV(O$4:O101),""))</f>
        <v>0.338609950165874</v>
      </c>
      <c r="AK101" s="26" t="n">
        <f aca="false">IF(ROW()&lt;4+MinObs-1,"",IFERROR((P101-AVERAGE(P$4:P101))/STDEV(P$4:P101),""))</f>
        <v>-0.244255908907391</v>
      </c>
      <c r="AL101" s="26" t="n">
        <f aca="false">IF(ROW()&lt;4+MinObs-1,"",IFERROR((Q101-AVERAGE(Q$4:Q101))/STDEV(Q$4:Q101),""))</f>
        <v>-0.0578986046087733</v>
      </c>
      <c r="AM101" s="26" t="n">
        <f aca="false">IF(ROW()&lt;4+MinObs-1,"",IFERROR((R101-AVERAGE(R$4:R101))/STDEV(R$4:R101),""))</f>
        <v>-1.03303950761661</v>
      </c>
      <c r="AN101" s="26" t="n">
        <f aca="false">IF(ROW()&lt;4+MinObs-1,"",IFERROR((S101-AVERAGE(S$4:S101))/STDEV(S$4:S101),""))</f>
        <v>0.216450924498338</v>
      </c>
      <c r="AO101" s="26" t="n">
        <f aca="false">IF(ROW()&lt;4+MinObs-1,"",IFERROR((T101-AVERAGE(T$4:T101))/STDEV(T$4:T101),""))</f>
        <v>-0.690589871503873</v>
      </c>
      <c r="AP101" s="26" t="n">
        <f aca="false">IF(ROW()&lt;4+MinObs-1,"",IFERROR((U101-AVERAGE(U$4:U101))/STDEV(U$4:U101),""))</f>
        <v>0.0698344647741048</v>
      </c>
      <c r="AQ101" s="26" t="n">
        <f aca="false">IF(ROW()&lt;4+MinObs-1,"",IFERROR((V101-AVERAGE(V$4:V101))/STDEV(V$4:V101),""))</f>
        <v>0.0884887723735403</v>
      </c>
      <c r="AR101" s="26" t="n">
        <f aca="false">IF(W101="",0,IF(W101&gt;=z4,w4,IF(W101&gt;=z3,w3,IF(W101&gt;=zEntry,w2,IF(AND(W101&gt;=ExitZ,AR100&gt;0),w2,0)))))</f>
        <v>0</v>
      </c>
      <c r="AS101" s="26" t="n">
        <f aca="false">IF(X101="",0,IF(X101&gt;=z4,w4,IF(X101&gt;=z3,w3,IF(X101&gt;=zEntry,w2,IF(AND(X101&gt;=ExitZ,AS100&gt;0),w2,0)))))</f>
        <v>0</v>
      </c>
      <c r="AT101" s="26" t="n">
        <f aca="false">IF(Y101="",0,IF(Y101&gt;=z4,w4,IF(Y101&gt;=z3,w3,IF(Y101&gt;=zEntry,w2,IF(AND(Y101&gt;=ExitZ,AT100&gt;0),w2,0)))))</f>
        <v>0</v>
      </c>
      <c r="AU101" s="26" t="n">
        <f aca="false">IF(Z101="",0,IF(Z101&gt;=z4,w4,IF(Z101&gt;=z3,w3,IF(Z101&gt;=zEntry,w2,IF(AND(Z101&gt;=ExitZ,AU100&gt;0),w2,0)))))</f>
        <v>0</v>
      </c>
      <c r="AV101" s="26" t="n">
        <f aca="false">IF(AA101="",0,IF(AA101&gt;=z4,w4,IF(AA101&gt;=z3,w3,IF(AA101&gt;=zEntry,w2,IF(AND(AA101&gt;=ExitZ,AV100&gt;0),w2,0)))))</f>
        <v>0</v>
      </c>
      <c r="AW101" s="26" t="n">
        <f aca="false">IF(AB101="",0,IF(AB101&gt;=z4,w4,IF(AB101&gt;=z3,w3,IF(AB101&gt;=zEntry,w2,IF(AND(AB101&gt;=ExitZ,AW100&gt;0),w2,0)))))</f>
        <v>0</v>
      </c>
      <c r="AX101" s="26" t="n">
        <f aca="false">IF(AC101="",0,IF(AC101&gt;=z4,w4,IF(AC101&gt;=z3,w3,IF(AC101&gt;=zEntry,w2,IF(AND(AC101&gt;=ExitZ,AX100&gt;0),w2,0)))))</f>
        <v>0</v>
      </c>
      <c r="AY101" s="26" t="n">
        <f aca="false">IF(AD101="",0,IF(AD101&gt;=z4,w4,IF(AD101&gt;=z3,w3,IF(AD101&gt;=zEntry,w2,IF(AND(AD101&gt;=ExitZ,AY100&gt;0),w2,0)))))</f>
        <v>0</v>
      </c>
      <c r="AZ101" s="26" t="n">
        <f aca="false">IF(AE101="",0,IF(AE101&gt;=z4,w4,IF(AE101&gt;=z3,w3,IF(AE101&gt;=zEntry,w2,IF(AND(AE101&gt;=ExitZ,AZ100&gt;0),w2,0)))))</f>
        <v>0</v>
      </c>
      <c r="BA101" s="26" t="n">
        <f aca="false">IF(AF101="",0,IF(AF101&gt;=z4,w4,IF(AF101&gt;=z3,w3,IF(AF101&gt;=zEntry,w2,IF(AND(AF101&gt;=ExitZ,BA100&gt;0),w2,0)))))</f>
        <v>0</v>
      </c>
      <c r="BB101" s="26" t="n">
        <f aca="false">IF(AG101="",0,IF(AG101&gt;=z4,w4,IF(AG101&gt;=z3,w3,IF(AG101&gt;=zEntry,w2,IF(AND(AG101&gt;=ExitZ,BB100&gt;0),w2,0)))))</f>
        <v>0</v>
      </c>
      <c r="BC101" s="26" t="n">
        <f aca="false">IF(AH101="",0,IF(AH101&gt;=z4,w4,IF(AH101&gt;=z3,w3,IF(AH101&gt;=zEntry,w2,IF(AND(AH101&gt;=ExitZ,BC100&gt;0),w2,0)))))</f>
        <v>0</v>
      </c>
      <c r="BD101" s="26" t="n">
        <f aca="false">IF(AI101="",0,IF(AI101&gt;=z4,w4,IF(AI101&gt;=z3,w3,IF(AI101&gt;=zEntry,w2,IF(AND(AI101&gt;=ExitZ,BD100&gt;0),w2,0)))))</f>
        <v>0</v>
      </c>
      <c r="BE101" s="26" t="n">
        <f aca="false">IF(AJ101="",0,IF(AJ101&gt;=z4,w4,IF(AJ101&gt;=z3,w3,IF(AJ101&gt;=zEntry,w2,IF(AND(AJ101&gt;=ExitZ,BE100&gt;0),w2,0)))))</f>
        <v>0</v>
      </c>
      <c r="BF101" s="26" t="n">
        <f aca="false">IF(AK101="",0,IF(AK101&gt;=z4,w4,IF(AK101&gt;=z3,w3,IF(AK101&gt;=zEntry,w2,IF(AND(AK101&gt;=ExitZ,BF100&gt;0),w2,0)))))</f>
        <v>0</v>
      </c>
      <c r="BG101" s="26" t="n">
        <f aca="false">IF(AL101="",0,IF(AL101&gt;=z4,w4,IF(AL101&gt;=z3,w3,IF(AL101&gt;=zEntry,w2,IF(AND(AL101&gt;=ExitZ,BG100&gt;0),w2,0)))))</f>
        <v>0</v>
      </c>
      <c r="BH101" s="26" t="n">
        <f aca="false">IF(AM101="",0,IF(AM101&gt;=z4,w4,IF(AM101&gt;=z3,w3,IF(AM101&gt;=zEntry,w2,IF(AND(AM101&gt;=ExitZ,BH100&gt;0),w2,0)))))</f>
        <v>0</v>
      </c>
      <c r="BI101" s="26" t="n">
        <f aca="false">IF(AN101="",0,IF(AN101&gt;=z4,w4,IF(AN101&gt;=z3,w3,IF(AN101&gt;=zEntry,w2,IF(AND(AN101&gt;=ExitZ,BI100&gt;0),w2,0)))))</f>
        <v>0</v>
      </c>
      <c r="BJ101" s="26" t="n">
        <f aca="false">IF(AO101="",0,IF(AO101&gt;=z4,w4,IF(AO101&gt;=z3,w3,IF(AO101&gt;=zEntry,w2,IF(AND(AO101&gt;=ExitZ,BJ100&gt;0),w2,0)))))</f>
        <v>0</v>
      </c>
      <c r="BK101" s="26" t="n">
        <f aca="false">IF(AP101="",0,IF(AP101&gt;=z4,w4,IF(AP101&gt;=z3,w3,IF(AP101&gt;=zEntry,w2,IF(AND(AP101&gt;=ExitZ,BK100&gt;0),w2,0)))))</f>
        <v>0</v>
      </c>
      <c r="BL101" s="26" t="n">
        <f aca="false">IF(AQ101="",0,IF(AQ101&gt;=z4,w4,IF(AQ101&gt;=z3,w3,IF(AQ101&gt;=zEntry,w2,IF(AND(AQ101&gt;=ExitZ,BL100&gt;0),w2,0)))))</f>
        <v>0</v>
      </c>
      <c r="BM101" s="23" t="n">
        <f aca="false">IF(EMFX_Data!X100&gt;=EMFX_Data!Y100,EMFX_Data!AE101-EMFX_Data!AF101,EMFX_Data!AF101-EMFX_Data!AE101)</f>
        <v>0.0844985565215849</v>
      </c>
      <c r="BN101" s="23" t="n">
        <f aca="false">IF(EMFX_Data!X100&gt;=EMFX_Data!Z100,EMFX_Data!AE101-EMFX_Data!AG101,EMFX_Data!AG101-EMFX_Data!AE101)</f>
        <v>-0.0269262214164832</v>
      </c>
      <c r="BO101" s="23" t="n">
        <f aca="false">IF(EMFX_Data!X100&gt;=EMFX_Data!AA100,EMFX_Data!AE101-EMFX_Data!AH101,EMFX_Data!AH101-EMFX_Data!AE101)</f>
        <v>0.0328926627007574</v>
      </c>
      <c r="BP101" s="23" t="n">
        <f aca="false">IF(EMFX_Data!X100&gt;=EMFX_Data!AB100,EMFX_Data!AE101-EMFX_Data!AI101,EMFX_Data!AI101-EMFX_Data!AE101)</f>
        <v>0.0338084110872044</v>
      </c>
      <c r="BQ101" s="23" t="n">
        <f aca="false">IF(EMFX_Data!X100&gt;=EMFX_Data!AC100,EMFX_Data!AE101-EMFX_Data!AJ101,EMFX_Data!AJ101-EMFX_Data!AE101)</f>
        <v>0.0370861569510004</v>
      </c>
      <c r="BR101" s="23" t="n">
        <f aca="false">IF(EMFX_Data!X100&gt;=EMFX_Data!AD100,EMFX_Data!AE101-EMFX_Data!AK101,EMFX_Data!AK101-EMFX_Data!AE101)</f>
        <v>-0.0342891526587746</v>
      </c>
      <c r="BS101" s="23" t="n">
        <f aca="false">IF(EMFX_Data!Y100&gt;=EMFX_Data!Z100,EMFX_Data!AF101-EMFX_Data!AG101,EMFX_Data!AG101-EMFX_Data!AF101)</f>
        <v>0.0575723351051018</v>
      </c>
      <c r="BT101" s="23" t="n">
        <f aca="false">IF(EMFX_Data!Y100&gt;=EMFX_Data!AA100,EMFX_Data!AF101-EMFX_Data!AH101,EMFX_Data!AH101-EMFX_Data!AF101)</f>
        <v>0.0516058938208275</v>
      </c>
      <c r="BU101" s="23" t="n">
        <f aca="false">IF(EMFX_Data!Y100&gt;=EMFX_Data!AB100,EMFX_Data!AF101-EMFX_Data!AI101,EMFX_Data!AI101-EMFX_Data!AF101)</f>
        <v>0.0506901454343805</v>
      </c>
      <c r="BV101" s="23" t="n">
        <f aca="false">IF(EMFX_Data!Y100&gt;=EMFX_Data!AC100,EMFX_Data!AF101-EMFX_Data!AJ101,EMFX_Data!AJ101-EMFX_Data!AF101)</f>
        <v>0.0474123995705845</v>
      </c>
      <c r="BW101" s="23" t="n">
        <f aca="false">IF(EMFX_Data!Y100&gt;=EMFX_Data!AD100,EMFX_Data!AF101-EMFX_Data!AK101,EMFX_Data!AK101-EMFX_Data!AF101)</f>
        <v>0.0502094038628104</v>
      </c>
      <c r="BX101" s="23" t="n">
        <f aca="false">IF(EMFX_Data!Z100&gt;=EMFX_Data!AA100,EMFX_Data!AG101-EMFX_Data!AH101,EMFX_Data!AH101-EMFX_Data!AG101)</f>
        <v>0.00596644128427427</v>
      </c>
      <c r="BY101" s="23" t="n">
        <f aca="false">IF(EMFX_Data!Z100&gt;=EMFX_Data!AB100,EMFX_Data!AG101-EMFX_Data!AI101,EMFX_Data!AI101-EMFX_Data!AG101)</f>
        <v>0.00688218967072123</v>
      </c>
      <c r="BZ101" s="23" t="n">
        <f aca="false">IF(EMFX_Data!Z100&gt;=EMFX_Data!AC100,EMFX_Data!AG101-EMFX_Data!AJ101,EMFX_Data!AJ101-EMFX_Data!AG101)</f>
        <v>0.0101599355345172</v>
      </c>
      <c r="CA101" s="23" t="n">
        <f aca="false">IF(EMFX_Data!Z100&gt;=EMFX_Data!AD100,EMFX_Data!AG101-EMFX_Data!AK101,EMFX_Data!AK101-EMFX_Data!AG101)</f>
        <v>-0.0073629312422914</v>
      </c>
      <c r="CB101" s="23" t="n">
        <f aca="false">IF(EMFX_Data!AA100&gt;=EMFX_Data!AB100,EMFX_Data!AH101-EMFX_Data!AI101,EMFX_Data!AI101-EMFX_Data!AH101)</f>
        <v>-0.000915748386446963</v>
      </c>
      <c r="CC101" s="23" t="n">
        <f aca="false">IF(EMFX_Data!AA100&gt;=EMFX_Data!AC100,EMFX_Data!AH101-EMFX_Data!AJ101,EMFX_Data!AJ101-EMFX_Data!AH101)</f>
        <v>-0.00419349425024298</v>
      </c>
      <c r="CD101" s="23" t="n">
        <f aca="false">IF(EMFX_Data!AA100&gt;=EMFX_Data!AD100,EMFX_Data!AH101-EMFX_Data!AK101,EMFX_Data!AK101-EMFX_Data!AH101)</f>
        <v>-0.00139648995801714</v>
      </c>
      <c r="CE101" s="23" t="n">
        <f aca="false">IF(EMFX_Data!AB100&gt;=EMFX_Data!AC100,EMFX_Data!AI101-EMFX_Data!AJ101,EMFX_Data!AJ101-EMFX_Data!AI101)</f>
        <v>0.00327774586379602</v>
      </c>
      <c r="CF101" s="23" t="n">
        <f aca="false">IF(EMFX_Data!AB100&gt;=EMFX_Data!AD100,EMFX_Data!AI101-EMFX_Data!AK101,EMFX_Data!AK101-EMFX_Data!AI101)</f>
        <v>-0.000480741571570177</v>
      </c>
      <c r="CG101" s="23" t="n">
        <f aca="false">IF(EMFX_Data!AC100&gt;=EMFX_Data!AD100,EMFX_Data!AJ101-EMFX_Data!AK101,EMFX_Data!AK101-EMFX_Data!AJ101)</f>
        <v>0.00279700429222584</v>
      </c>
      <c r="CH101" s="27" t="n">
        <f aca="false">IF(ROW()&lt;4+VolLB,"",STDEV(INDEX($BM:$BM,ROW()-VolLB+1):INDEX($BM:$BM,ROW()))*SQRT(12))</f>
        <v>0.189091556785309</v>
      </c>
      <c r="CI101" s="27" t="n">
        <f aca="false">IF(ROW()&lt;4+VolLB,"",STDEV(INDEX($BN:$BN,ROW()-VolLB+1):INDEX($BN:$BN,ROW()))*SQRT(12))</f>
        <v>0.147999041427894</v>
      </c>
      <c r="CJ101" s="27" t="n">
        <f aca="false">IF(ROW()&lt;4+VolLB,"",STDEV(INDEX($BO:$BO,ROW()-VolLB+1):INDEX($BO:$BO,ROW()))*SQRT(12))</f>
        <v>0.140671481069831</v>
      </c>
      <c r="CK101" s="27" t="n">
        <f aca="false">IF(ROW()&lt;4+VolLB,"",STDEV(INDEX($BP:$BP,ROW()-VolLB+1):INDEX($BP:$BP,ROW()))*SQRT(12))</f>
        <v>0.197056108281345</v>
      </c>
      <c r="CL101" s="27" t="n">
        <f aca="false">IF(ROW()&lt;4+VolLB,"",STDEV(INDEX($BQ:$BQ,ROW()-VolLB+1):INDEX($BQ:$BQ,ROW()))*SQRT(12))</f>
        <v>0.137987862172863</v>
      </c>
      <c r="CM101" s="27" t="n">
        <f aca="false">IF(ROW()&lt;4+VolLB,"",STDEV(INDEX($BR:$BR,ROW()-VolLB+1):INDEX($BR:$BR,ROW()))*SQRT(12))</f>
        <v>0.176011529872657</v>
      </c>
      <c r="CN101" s="27" t="n">
        <f aca="false">IF(ROW()&lt;4+VolLB,"",STDEV(INDEX($BS:$BS,ROW()-VolLB+1):INDEX($BS:$BS,ROW()))*SQRT(12))</f>
        <v>0.1461278648148</v>
      </c>
      <c r="CO101" s="27" t="n">
        <f aca="false">IF(ROW()&lt;4+VolLB,"",STDEV(INDEX($BT:$BT,ROW()-VolLB+1):INDEX($BT:$BT,ROW()))*SQRT(12))</f>
        <v>0.173682592616611</v>
      </c>
      <c r="CP101" s="27" t="n">
        <f aca="false">IF(ROW()&lt;4+VolLB,"",STDEV(INDEX($BU:$BU,ROW()-VolLB+1):INDEX($BU:$BU,ROW()))*SQRT(12))</f>
        <v>0.195210523015381</v>
      </c>
      <c r="CQ101" s="27" t="n">
        <f aca="false">IF(ROW()&lt;4+VolLB,"",STDEV(INDEX($BV:$BV,ROW()-VolLB+1):INDEX($BV:$BV,ROW()))*SQRT(12))</f>
        <v>0.181273412036307</v>
      </c>
      <c r="CR101" s="27" t="n">
        <f aca="false">IF(ROW()&lt;4+VolLB,"",STDEV(INDEX($BW:$BW,ROW()-VolLB+1):INDEX($BW:$BW,ROW()))*SQRT(12))</f>
        <v>0.189003828279659</v>
      </c>
      <c r="CS101" s="27" t="n">
        <f aca="false">IF(ROW()&lt;4+VolLB,"",STDEV(INDEX($BX:$BX,ROW()-VolLB+1):INDEX($BX:$BX,ROW()))*SQRT(12))</f>
        <v>0.141866168933852</v>
      </c>
      <c r="CT101" s="27" t="n">
        <f aca="false">IF(ROW()&lt;4+VolLB,"",STDEV(INDEX($BY:$BY,ROW()-VolLB+1):INDEX($BY:$BY,ROW()))*SQRT(12))</f>
        <v>0.178240356060937</v>
      </c>
      <c r="CU101" s="27" t="n">
        <f aca="false">IF(ROW()&lt;4+VolLB,"",STDEV(INDEX($BZ:$BZ,ROW()-VolLB+1):INDEX($BZ:$BZ,ROW()))*SQRT(12))</f>
        <v>0.146954891722425</v>
      </c>
      <c r="CV101" s="27" t="n">
        <f aca="false">IF(ROW()&lt;4+VolLB,"",STDEV(INDEX($CA:$CA,ROW()-VolLB+1):INDEX($CA:$CA,ROW()))*SQRT(12))</f>
        <v>0.149231461605405</v>
      </c>
      <c r="CW101" s="27" t="n">
        <f aca="false">IF(ROW()&lt;4+VolLB,"",STDEV(INDEX($CB:$CB,ROW()-VolLB+1):INDEX($CB:$CB,ROW()))*SQRT(12))</f>
        <v>0.180044210292089</v>
      </c>
      <c r="CX101" s="27" t="n">
        <f aca="false">IF(ROW()&lt;4+VolLB,"",STDEV(INDEX($CC:$CC,ROW()-VolLB+1):INDEX($CC:$CC,ROW()))*SQRT(12))</f>
        <v>0.149237150205241</v>
      </c>
      <c r="CY101" s="27" t="n">
        <f aca="false">IF(ROW()&lt;4+VolLB,"",STDEV(INDEX($CD:$CD,ROW()-VolLB+1):INDEX($CD:$CD,ROW()))*SQRT(12))</f>
        <v>0.154085346891543</v>
      </c>
      <c r="CZ101" s="27" t="n">
        <f aca="false">IF(ROW()&lt;4+VolLB,"",STDEV(INDEX($CE:$CE,ROW()-VolLB+1):INDEX($CE:$CE,ROW()))*SQRT(12))</f>
        <v>0.205975802794057</v>
      </c>
      <c r="DA101" s="27" t="n">
        <f aca="false">IF(ROW()&lt;4+VolLB,"",STDEV(INDEX($CF:$CF,ROW()-VolLB+1):INDEX($CF:$CF,ROW()))*SQRT(12))</f>
        <v>0.183809044351991</v>
      </c>
      <c r="DB101" s="27" t="n">
        <f aca="false">IF(ROW()&lt;4+VolLB,"",STDEV(INDEX($CG:$CG,ROW()-VolLB+1):INDEX($CG:$CG,ROW()))*SQRT(12))</f>
        <v>0.162564093164436</v>
      </c>
      <c r="DC101" s="26" t="n">
        <f aca="false">IF(OR(AR101=0,CH101="",CH101=0),0,AR101*MIN(MaxScal,TgtVol/CH101))</f>
        <v>0</v>
      </c>
      <c r="DD101" s="26" t="n">
        <f aca="false">IF(OR(AS101=0,CI101="",CI101=0),0,AS101*MIN(MaxScal,TgtVol/CI101))</f>
        <v>0</v>
      </c>
      <c r="DE101" s="26" t="n">
        <f aca="false">IF(OR(AT101=0,CJ101="",CJ101=0),0,AT101*MIN(MaxScal,TgtVol/CJ101))</f>
        <v>0</v>
      </c>
      <c r="DF101" s="26" t="n">
        <f aca="false">IF(OR(AU101=0,CK101="",CK101=0),0,AU101*MIN(MaxScal,TgtVol/CK101))</f>
        <v>0</v>
      </c>
      <c r="DG101" s="26" t="n">
        <f aca="false">IF(OR(AV101=0,CL101="",CL101=0),0,AV101*MIN(MaxScal,TgtVol/CL101))</f>
        <v>0</v>
      </c>
      <c r="DH101" s="26" t="n">
        <f aca="false">IF(OR(AW101=0,CM101="",CM101=0),0,AW101*MIN(MaxScal,TgtVol/CM101))</f>
        <v>0</v>
      </c>
      <c r="DI101" s="26" t="n">
        <f aca="false">IF(OR(AX101=0,CN101="",CN101=0),0,AX101*MIN(MaxScal,TgtVol/CN101))</f>
        <v>0</v>
      </c>
      <c r="DJ101" s="26" t="n">
        <f aca="false">IF(OR(AY101=0,CO101="",CO101=0),0,AY101*MIN(MaxScal,TgtVol/CO101))</f>
        <v>0</v>
      </c>
      <c r="DK101" s="26" t="n">
        <f aca="false">IF(OR(AZ101=0,CP101="",CP101=0),0,AZ101*MIN(MaxScal,TgtVol/CP101))</f>
        <v>0</v>
      </c>
      <c r="DL101" s="26" t="n">
        <f aca="false">IF(OR(BA101=0,CQ101="",CQ101=0),0,BA101*MIN(MaxScal,TgtVol/CQ101))</f>
        <v>0</v>
      </c>
      <c r="DM101" s="26" t="n">
        <f aca="false">IF(OR(BB101=0,CR101="",CR101=0),0,BB101*MIN(MaxScal,TgtVol/CR101))</f>
        <v>0</v>
      </c>
      <c r="DN101" s="26" t="n">
        <f aca="false">IF(OR(BC101=0,CS101="",CS101=0),0,BC101*MIN(MaxScal,TgtVol/CS101))</f>
        <v>0</v>
      </c>
      <c r="DO101" s="26" t="n">
        <f aca="false">IF(OR(BD101=0,CT101="",CT101=0),0,BD101*MIN(MaxScal,TgtVol/CT101))</f>
        <v>0</v>
      </c>
      <c r="DP101" s="26" t="n">
        <f aca="false">IF(OR(BE101=0,CU101="",CU101=0),0,BE101*MIN(MaxScal,TgtVol/CU101))</f>
        <v>0</v>
      </c>
      <c r="DQ101" s="26" t="n">
        <f aca="false">IF(OR(BF101=0,CV101="",CV101=0),0,BF101*MIN(MaxScal,TgtVol/CV101))</f>
        <v>0</v>
      </c>
      <c r="DR101" s="26" t="n">
        <f aca="false">IF(OR(BG101=0,CW101="",CW101=0),0,BG101*MIN(MaxScal,TgtVol/CW101))</f>
        <v>0</v>
      </c>
      <c r="DS101" s="26" t="n">
        <f aca="false">IF(OR(BH101=0,CX101="",CX101=0),0,BH101*MIN(MaxScal,TgtVol/CX101))</f>
        <v>0</v>
      </c>
      <c r="DT101" s="26" t="n">
        <f aca="false">IF(OR(BI101=0,CY101="",CY101=0),0,BI101*MIN(MaxScal,TgtVol/CY101))</f>
        <v>0</v>
      </c>
      <c r="DU101" s="26" t="n">
        <f aca="false">IF(OR(BJ101=0,CZ101="",CZ101=0),0,BJ101*MIN(MaxScal,TgtVol/CZ101))</f>
        <v>0</v>
      </c>
      <c r="DV101" s="26" t="n">
        <f aca="false">IF(OR(BK101=0,DA101="",DA101=0),0,BK101*MIN(MaxScal,TgtVol/DA101))</f>
        <v>0</v>
      </c>
      <c r="DW101" s="26" t="n">
        <f aca="false">IF(OR(BL101=0,DB101="",DB101=0),0,BL101*MIN(MaxScal,TgtVol/DB101))</f>
        <v>0</v>
      </c>
      <c r="DX101" s="28" t="n">
        <f aca="false">IFERROR(DC100*BM101,"")</f>
        <v>0</v>
      </c>
      <c r="DY101" s="28" t="n">
        <f aca="false">IFERROR(DD100*BN101,"")</f>
        <v>-0</v>
      </c>
      <c r="DZ101" s="28" t="n">
        <f aca="false">IFERROR(DE100*BO101,"")</f>
        <v>0</v>
      </c>
      <c r="EA101" s="28" t="n">
        <f aca="false">IFERROR(DF100*BP101,"")</f>
        <v>0</v>
      </c>
      <c r="EB101" s="28" t="n">
        <f aca="false">IFERROR(DG100*BQ101,"")</f>
        <v>0</v>
      </c>
      <c r="EC101" s="28" t="n">
        <f aca="false">IFERROR(DH100*BR101,"")</f>
        <v>-0</v>
      </c>
      <c r="ED101" s="28" t="n">
        <f aca="false">IFERROR(DI100*BS101,"")</f>
        <v>0</v>
      </c>
      <c r="EE101" s="28" t="n">
        <f aca="false">IFERROR(DJ100*BT101,"")</f>
        <v>0</v>
      </c>
      <c r="EF101" s="28" t="n">
        <f aca="false">IFERROR(DK100*BU101,"")</f>
        <v>0</v>
      </c>
      <c r="EG101" s="28" t="n">
        <f aca="false">IFERROR(DL100*BV101,"")</f>
        <v>0</v>
      </c>
      <c r="EH101" s="28" t="n">
        <f aca="false">IFERROR(DM100*BW101,"")</f>
        <v>0</v>
      </c>
      <c r="EI101" s="28" t="n">
        <f aca="false">IFERROR(DN100*BX101,"")</f>
        <v>0</v>
      </c>
      <c r="EJ101" s="28" t="n">
        <f aca="false">IFERROR(DO100*BY101,"")</f>
        <v>0</v>
      </c>
      <c r="EK101" s="28" t="n">
        <f aca="false">IFERROR(DP100*BZ101,"")</f>
        <v>0</v>
      </c>
      <c r="EL101" s="28" t="n">
        <f aca="false">IFERROR(DQ100*CA101,"")</f>
        <v>-0</v>
      </c>
      <c r="EM101" s="28" t="n">
        <f aca="false">IFERROR(DR100*CB101,"")</f>
        <v>-0</v>
      </c>
      <c r="EN101" s="28" t="n">
        <f aca="false">IFERROR(DS100*CC101,"")</f>
        <v>-0</v>
      </c>
      <c r="EO101" s="28" t="n">
        <f aca="false">IFERROR(DT100*CD101,"")</f>
        <v>-0</v>
      </c>
      <c r="EP101" s="28" t="n">
        <f aca="false">IFERROR(DU100*CE101,"")</f>
        <v>0</v>
      </c>
      <c r="EQ101" s="28" t="n">
        <f aca="false">IFERROR(DV100*CF101,"")</f>
        <v>-0</v>
      </c>
      <c r="ER101" s="28" t="n">
        <f aca="false">IFERROR(DW100*CG101,"")</f>
        <v>0</v>
      </c>
      <c r="ES101" s="28" t="n">
        <f aca="false">IF(ROW()=4,"",SUM(DX101:ER101))</f>
        <v>0</v>
      </c>
      <c r="ET101" s="29" t="n">
        <f aca="false">COUNTIF(AR101:BL101,"&gt;0")</f>
        <v>0</v>
      </c>
    </row>
    <row r="102" customFormat="false" ht="15" hidden="false" customHeight="false" outlineLevel="0" collapsed="false">
      <c r="A102" s="19" t="n">
        <v>40999</v>
      </c>
      <c r="B102" s="23" t="n">
        <f aca="false">ABS(EMFX_Data!X102-EMFX_Data!Y102)</f>
        <v>0.234128441263582</v>
      </c>
      <c r="C102" s="23" t="n">
        <f aca="false">ABS(EMFX_Data!X102-EMFX_Data!Z102)</f>
        <v>0.030994756377404</v>
      </c>
      <c r="D102" s="23" t="n">
        <f aca="false">ABS(EMFX_Data!X102-EMFX_Data!AA102)</f>
        <v>0.173518509927142</v>
      </c>
      <c r="E102" s="23" t="n">
        <f aca="false">ABS(EMFX_Data!X102-EMFX_Data!AB102)</f>
        <v>0.00407539331835149</v>
      </c>
      <c r="F102" s="23" t="n">
        <f aca="false">ABS(EMFX_Data!X102-EMFX_Data!AC102)</f>
        <v>0.0656441239643577</v>
      </c>
      <c r="G102" s="23" t="n">
        <f aca="false">ABS(EMFX_Data!X102-EMFX_Data!AD102)</f>
        <v>0.135033418980295</v>
      </c>
      <c r="H102" s="23" t="n">
        <f aca="false">ABS(EMFX_Data!Y102-EMFX_Data!Z102)</f>
        <v>0.265123197640986</v>
      </c>
      <c r="I102" s="23" t="n">
        <f aca="false">ABS(EMFX_Data!Y102-EMFX_Data!AA102)</f>
        <v>0.0606099313364403</v>
      </c>
      <c r="J102" s="23" t="n">
        <f aca="false">ABS(EMFX_Data!Y102-EMFX_Data!AB102)</f>
        <v>0.230053047945231</v>
      </c>
      <c r="K102" s="23" t="n">
        <f aca="false">ABS(EMFX_Data!Y102-EMFX_Data!AC102)</f>
        <v>0.168484317299225</v>
      </c>
      <c r="L102" s="23" t="n">
        <f aca="false">ABS(EMFX_Data!Y102-EMFX_Data!AD102)</f>
        <v>0.369161860243877</v>
      </c>
      <c r="M102" s="23" t="n">
        <f aca="false">ABS(EMFX_Data!Z102-EMFX_Data!AA102)</f>
        <v>0.204513266304546</v>
      </c>
      <c r="N102" s="23" t="n">
        <f aca="false">ABS(EMFX_Data!Z102-EMFX_Data!AB102)</f>
        <v>0.0350701496957555</v>
      </c>
      <c r="O102" s="23" t="n">
        <f aca="false">ABS(EMFX_Data!Z102-EMFX_Data!AC102)</f>
        <v>0.0966388803417617</v>
      </c>
      <c r="P102" s="23" t="n">
        <f aca="false">ABS(EMFX_Data!Z102-EMFX_Data!AD102)</f>
        <v>0.104038662602891</v>
      </c>
      <c r="Q102" s="23" t="n">
        <f aca="false">ABS(EMFX_Data!AA102-EMFX_Data!AB102)</f>
        <v>0.16944311660879</v>
      </c>
      <c r="R102" s="23" t="n">
        <f aca="false">ABS(EMFX_Data!AA102-EMFX_Data!AC102)</f>
        <v>0.107874385962784</v>
      </c>
      <c r="S102" s="23" t="n">
        <f aca="false">ABS(EMFX_Data!AA102-EMFX_Data!AD102)</f>
        <v>0.308551928907437</v>
      </c>
      <c r="T102" s="23" t="n">
        <f aca="false">ABS(EMFX_Data!AB102-EMFX_Data!AC102)</f>
        <v>0.0615687306460062</v>
      </c>
      <c r="U102" s="23" t="n">
        <f aca="false">ABS(EMFX_Data!AB102-EMFX_Data!AD102)</f>
        <v>0.139108812298646</v>
      </c>
      <c r="V102" s="23" t="n">
        <f aca="false">ABS(EMFX_Data!AC102-EMFX_Data!AD102)</f>
        <v>0.200677542944653</v>
      </c>
      <c r="W102" s="26" t="n">
        <f aca="false">IF(ROW()&lt;4+MinObs-1,"",IFERROR((B102-AVERAGE(B$4:B102))/STDEV(B$4:B102),""))</f>
        <v>1.16573671596887</v>
      </c>
      <c r="X102" s="26" t="n">
        <f aca="false">IF(ROW()&lt;4+MinObs-1,"",IFERROR((C102-AVERAGE(C$4:C102))/STDEV(C$4:C102),""))</f>
        <v>-0.69361696668397</v>
      </c>
      <c r="Y102" s="26" t="n">
        <f aca="false">IF(ROW()&lt;4+MinObs-1,"",IFERROR((D102-AVERAGE(D$4:D102))/STDEV(D$4:D102),""))</f>
        <v>0.434771421273882</v>
      </c>
      <c r="Z102" s="26" t="n">
        <f aca="false">IF(ROW()&lt;4+MinObs-1,"",IFERROR((E102-AVERAGE(E$4:E102))/STDEV(E$4:E102),""))</f>
        <v>-1.10861502223365</v>
      </c>
      <c r="AA102" s="26" t="n">
        <f aca="false">IF(ROW()&lt;4+MinObs-1,"",IFERROR((F102-AVERAGE(F$4:F102))/STDEV(F$4:F102),""))</f>
        <v>0.390148165118512</v>
      </c>
      <c r="AB102" s="26" t="n">
        <f aca="false">IF(ROW()&lt;4+MinObs-1,"",IFERROR((G102-AVERAGE(G$4:G102))/STDEV(G$4:G102),""))</f>
        <v>0.00741280710599179</v>
      </c>
      <c r="AC102" s="26" t="n">
        <f aca="false">IF(ROW()&lt;4+MinObs-1,"",IFERROR((H102-AVERAGE(H$4:H102))/STDEV(H$4:H102),""))</f>
        <v>0.798799832898801</v>
      </c>
      <c r="AD102" s="26" t="n">
        <f aca="false">IF(ROW()&lt;4+MinObs-1,"",IFERROR((I102-AVERAGE(I$4:I102))/STDEV(I$4:I102),""))</f>
        <v>-0.517078573074851</v>
      </c>
      <c r="AE102" s="26" t="n">
        <f aca="false">IF(ROW()&lt;4+MinObs-1,"",IFERROR((J102-AVERAGE(J$4:J102))/STDEV(J$4:J102),""))</f>
        <v>1.31763038190412</v>
      </c>
      <c r="AF102" s="26" t="n">
        <f aca="false">IF(ROW()&lt;4+MinObs-1,"",IFERROR((K102-AVERAGE(K$4:K102))/STDEV(K$4:K102),""))</f>
        <v>0.627564758594306</v>
      </c>
      <c r="AG102" s="26" t="n">
        <f aca="false">IF(ROW()&lt;4+MinObs-1,"",IFERROR((L102-AVERAGE(L$4:L102))/STDEV(L$4:L102),""))</f>
        <v>0.574937413462093</v>
      </c>
      <c r="AH102" s="26" t="n">
        <f aca="false">IF(ROW()&lt;4+MinObs-1,"",IFERROR((M102-AVERAGE(M$4:M102))/STDEV(M$4:M102),""))</f>
        <v>0.389298436202339</v>
      </c>
      <c r="AI102" s="26" t="n">
        <f aca="false">IF(ROW()&lt;4+MinObs-1,"",IFERROR((N102-AVERAGE(N$4:N102))/STDEV(N$4:N102),""))</f>
        <v>-0.796158660360278</v>
      </c>
      <c r="AJ102" s="26" t="n">
        <f aca="false">IF(ROW()&lt;4+MinObs-1,"",IFERROR((O102-AVERAGE(O$4:O102))/STDEV(O$4:O102),""))</f>
        <v>0.242688695962243</v>
      </c>
      <c r="AK102" s="26" t="n">
        <f aca="false">IF(ROW()&lt;4+MinObs-1,"",IFERROR((P102-AVERAGE(P$4:P102))/STDEV(P$4:P102),""))</f>
        <v>-0.180565463782071</v>
      </c>
      <c r="AL102" s="26" t="n">
        <f aca="false">IF(ROW()&lt;4+MinObs-1,"",IFERROR((Q102-AVERAGE(Q$4:Q102))/STDEV(Q$4:Q102),""))</f>
        <v>1.05317856166596</v>
      </c>
      <c r="AM102" s="26" t="n">
        <f aca="false">IF(ROW()&lt;4+MinObs-1,"",IFERROR((R102-AVERAGE(R$4:R102))/STDEV(R$4:R102),""))</f>
        <v>-0.371196356864851</v>
      </c>
      <c r="AN102" s="26" t="n">
        <f aca="false">IF(ROW()&lt;4+MinObs-1,"",IFERROR((S102-AVERAGE(S$4:S102))/STDEV(S$4:S102),""))</f>
        <v>0.416219222378908</v>
      </c>
      <c r="AO102" s="26" t="n">
        <f aca="false">IF(ROW()&lt;4+MinObs-1,"",IFERROR((T102-AVERAGE(T$4:T102))/STDEV(T$4:T102),""))</f>
        <v>-0.432038978029919</v>
      </c>
      <c r="AP102" s="26" t="n">
        <f aca="false">IF(ROW()&lt;4+MinObs-1,"",IFERROR((U102-AVERAGE(U$4:U102))/STDEV(U$4:U102),""))</f>
        <v>0.0642116387409225</v>
      </c>
      <c r="AQ102" s="26" t="n">
        <f aca="false">IF(ROW()&lt;4+MinObs-1,"",IFERROR((V102-AVERAGE(V$4:V102))/STDEV(V$4:V102),""))</f>
        <v>0.13589358709037</v>
      </c>
      <c r="AR102" s="26" t="n">
        <f aca="false">IF(W102="",0,IF(W102&gt;=z4,w4,IF(W102&gt;=z3,w3,IF(W102&gt;=zEntry,w2,IF(AND(W102&gt;=ExitZ,AR101&gt;0),w2,0)))))</f>
        <v>0</v>
      </c>
      <c r="AS102" s="26" t="n">
        <f aca="false">IF(X102="",0,IF(X102&gt;=z4,w4,IF(X102&gt;=z3,w3,IF(X102&gt;=zEntry,w2,IF(AND(X102&gt;=ExitZ,AS101&gt;0),w2,0)))))</f>
        <v>0</v>
      </c>
      <c r="AT102" s="26" t="n">
        <f aca="false">IF(Y102="",0,IF(Y102&gt;=z4,w4,IF(Y102&gt;=z3,w3,IF(Y102&gt;=zEntry,w2,IF(AND(Y102&gt;=ExitZ,AT101&gt;0),w2,0)))))</f>
        <v>0</v>
      </c>
      <c r="AU102" s="26" t="n">
        <f aca="false">IF(Z102="",0,IF(Z102&gt;=z4,w4,IF(Z102&gt;=z3,w3,IF(Z102&gt;=zEntry,w2,IF(AND(Z102&gt;=ExitZ,AU101&gt;0),w2,0)))))</f>
        <v>0</v>
      </c>
      <c r="AV102" s="26" t="n">
        <f aca="false">IF(AA102="",0,IF(AA102&gt;=z4,w4,IF(AA102&gt;=z3,w3,IF(AA102&gt;=zEntry,w2,IF(AND(AA102&gt;=ExitZ,AV101&gt;0),w2,0)))))</f>
        <v>0</v>
      </c>
      <c r="AW102" s="26" t="n">
        <f aca="false">IF(AB102="",0,IF(AB102&gt;=z4,w4,IF(AB102&gt;=z3,w3,IF(AB102&gt;=zEntry,w2,IF(AND(AB102&gt;=ExitZ,AW101&gt;0),w2,0)))))</f>
        <v>0</v>
      </c>
      <c r="AX102" s="26" t="n">
        <f aca="false">IF(AC102="",0,IF(AC102&gt;=z4,w4,IF(AC102&gt;=z3,w3,IF(AC102&gt;=zEntry,w2,IF(AND(AC102&gt;=ExitZ,AX101&gt;0),w2,0)))))</f>
        <v>0</v>
      </c>
      <c r="AY102" s="26" t="n">
        <f aca="false">IF(AD102="",0,IF(AD102&gt;=z4,w4,IF(AD102&gt;=z3,w3,IF(AD102&gt;=zEntry,w2,IF(AND(AD102&gt;=ExitZ,AY101&gt;0),w2,0)))))</f>
        <v>0</v>
      </c>
      <c r="AZ102" s="26" t="n">
        <f aca="false">IF(AE102="",0,IF(AE102&gt;=z4,w4,IF(AE102&gt;=z3,w3,IF(AE102&gt;=zEntry,w2,IF(AND(AE102&gt;=ExitZ,AZ101&gt;0),w2,0)))))</f>
        <v>0</v>
      </c>
      <c r="BA102" s="26" t="n">
        <f aca="false">IF(AF102="",0,IF(AF102&gt;=z4,w4,IF(AF102&gt;=z3,w3,IF(AF102&gt;=zEntry,w2,IF(AND(AF102&gt;=ExitZ,BA101&gt;0),w2,0)))))</f>
        <v>0</v>
      </c>
      <c r="BB102" s="26" t="n">
        <f aca="false">IF(AG102="",0,IF(AG102&gt;=z4,w4,IF(AG102&gt;=z3,w3,IF(AG102&gt;=zEntry,w2,IF(AND(AG102&gt;=ExitZ,BB101&gt;0),w2,0)))))</f>
        <v>0</v>
      </c>
      <c r="BC102" s="26" t="n">
        <f aca="false">IF(AH102="",0,IF(AH102&gt;=z4,w4,IF(AH102&gt;=z3,w3,IF(AH102&gt;=zEntry,w2,IF(AND(AH102&gt;=ExitZ,BC101&gt;0),w2,0)))))</f>
        <v>0</v>
      </c>
      <c r="BD102" s="26" t="n">
        <f aca="false">IF(AI102="",0,IF(AI102&gt;=z4,w4,IF(AI102&gt;=z3,w3,IF(AI102&gt;=zEntry,w2,IF(AND(AI102&gt;=ExitZ,BD101&gt;0),w2,0)))))</f>
        <v>0</v>
      </c>
      <c r="BE102" s="26" t="n">
        <f aca="false">IF(AJ102="",0,IF(AJ102&gt;=z4,w4,IF(AJ102&gt;=z3,w3,IF(AJ102&gt;=zEntry,w2,IF(AND(AJ102&gt;=ExitZ,BE101&gt;0),w2,0)))))</f>
        <v>0</v>
      </c>
      <c r="BF102" s="26" t="n">
        <f aca="false">IF(AK102="",0,IF(AK102&gt;=z4,w4,IF(AK102&gt;=z3,w3,IF(AK102&gt;=zEntry,w2,IF(AND(AK102&gt;=ExitZ,BF101&gt;0),w2,0)))))</f>
        <v>0</v>
      </c>
      <c r="BG102" s="26" t="n">
        <f aca="false">IF(AL102="",0,IF(AL102&gt;=z4,w4,IF(AL102&gt;=z3,w3,IF(AL102&gt;=zEntry,w2,IF(AND(AL102&gt;=ExitZ,BG101&gt;0),w2,0)))))</f>
        <v>0</v>
      </c>
      <c r="BH102" s="26" t="n">
        <f aca="false">IF(AM102="",0,IF(AM102&gt;=z4,w4,IF(AM102&gt;=z3,w3,IF(AM102&gt;=zEntry,w2,IF(AND(AM102&gt;=ExitZ,BH101&gt;0),w2,0)))))</f>
        <v>0</v>
      </c>
      <c r="BI102" s="26" t="n">
        <f aca="false">IF(AN102="",0,IF(AN102&gt;=z4,w4,IF(AN102&gt;=z3,w3,IF(AN102&gt;=zEntry,w2,IF(AND(AN102&gt;=ExitZ,BI101&gt;0),w2,0)))))</f>
        <v>0</v>
      </c>
      <c r="BJ102" s="26" t="n">
        <f aca="false">IF(AO102="",0,IF(AO102&gt;=z4,w4,IF(AO102&gt;=z3,w3,IF(AO102&gt;=zEntry,w2,IF(AND(AO102&gt;=ExitZ,BJ101&gt;0),w2,0)))))</f>
        <v>0</v>
      </c>
      <c r="BK102" s="26" t="n">
        <f aca="false">IF(AP102="",0,IF(AP102&gt;=z4,w4,IF(AP102&gt;=z3,w3,IF(AP102&gt;=zEntry,w2,IF(AND(AP102&gt;=ExitZ,BK101&gt;0),w2,0)))))</f>
        <v>0</v>
      </c>
      <c r="BL102" s="26" t="n">
        <f aca="false">IF(AQ102="",0,IF(AQ102&gt;=z4,w4,IF(AQ102&gt;=z3,w3,IF(AQ102&gt;=zEntry,w2,IF(AND(AQ102&gt;=ExitZ,BL101&gt;0),w2,0)))))</f>
        <v>0</v>
      </c>
      <c r="BM102" s="23" t="n">
        <f aca="false">IF(EMFX_Data!X101&gt;=EMFX_Data!Y101,EMFX_Data!AE102-EMFX_Data!AF102,EMFX_Data!AF102-EMFX_Data!AE102)</f>
        <v>-0.0343827598892624</v>
      </c>
      <c r="BN102" s="23" t="n">
        <f aca="false">IF(EMFX_Data!X101&gt;=EMFX_Data!Z101,EMFX_Data!AE102-EMFX_Data!AG102,EMFX_Data!AG102-EMFX_Data!AE102)</f>
        <v>0.0271972630244439</v>
      </c>
      <c r="BO102" s="23" t="n">
        <f aca="false">IF(EMFX_Data!X101&gt;=EMFX_Data!AA101,EMFX_Data!AE102-EMFX_Data!AH102,EMFX_Data!AH102-EMFX_Data!AE102)</f>
        <v>-0.0864308616801647</v>
      </c>
      <c r="BP102" s="23" t="n">
        <f aca="false">IF(EMFX_Data!X101&gt;=EMFX_Data!AB101,EMFX_Data!AE102-EMFX_Data!AI102,EMFX_Data!AI102-EMFX_Data!AE102)</f>
        <v>-0.00495257389011128</v>
      </c>
      <c r="BQ102" s="23" t="n">
        <f aca="false">IF(EMFX_Data!X101&gt;=EMFX_Data!AC101,EMFX_Data!AE102-EMFX_Data!AJ102,EMFX_Data!AJ102-EMFX_Data!AE102)</f>
        <v>-0.0306496567942401</v>
      </c>
      <c r="BR102" s="23" t="n">
        <f aca="false">IF(EMFX_Data!X101&gt;=EMFX_Data!AD101,EMFX_Data!AE102-EMFX_Data!AK102,EMFX_Data!AK102-EMFX_Data!AE102)</f>
        <v>0.0032926027903629</v>
      </c>
      <c r="BS102" s="23" t="n">
        <f aca="false">IF(EMFX_Data!Y101&gt;=EMFX_Data!Z101,EMFX_Data!AF102-EMFX_Data!AG102,EMFX_Data!AG102-EMFX_Data!AF102)</f>
        <v>-0.00718549686481849</v>
      </c>
      <c r="BT102" s="23" t="n">
        <f aca="false">IF(EMFX_Data!Y101&gt;=EMFX_Data!AA101,EMFX_Data!AF102-EMFX_Data!AH102,EMFX_Data!AH102-EMFX_Data!AF102)</f>
        <v>0.0520481017909023</v>
      </c>
      <c r="BU102" s="23" t="n">
        <f aca="false">IF(EMFX_Data!Y101&gt;=EMFX_Data!AB101,EMFX_Data!AF102-EMFX_Data!AI102,EMFX_Data!AI102-EMFX_Data!AF102)</f>
        <v>-0.0294301859991511</v>
      </c>
      <c r="BV102" s="23" t="n">
        <f aca="false">IF(EMFX_Data!Y101&gt;=EMFX_Data!AC101,EMFX_Data!AF102-EMFX_Data!AJ102,EMFX_Data!AJ102-EMFX_Data!AF102)</f>
        <v>-0.00373310309502233</v>
      </c>
      <c r="BW102" s="23" t="n">
        <f aca="false">IF(EMFX_Data!Y101&gt;=EMFX_Data!AD101,EMFX_Data!AF102-EMFX_Data!AK102,EMFX_Data!AK102-EMFX_Data!AF102)</f>
        <v>-0.0310901570988995</v>
      </c>
      <c r="BX102" s="23" t="n">
        <f aca="false">IF(EMFX_Data!Z101&gt;=EMFX_Data!AA101,EMFX_Data!AG102-EMFX_Data!AH102,EMFX_Data!AH102-EMFX_Data!AG102)</f>
        <v>-0.0592335986557208</v>
      </c>
      <c r="BY102" s="23" t="n">
        <f aca="false">IF(EMFX_Data!Z101&gt;=EMFX_Data!AB101,EMFX_Data!AG102-EMFX_Data!AI102,EMFX_Data!AI102-EMFX_Data!AG102)</f>
        <v>0.0222446891343326</v>
      </c>
      <c r="BZ102" s="23" t="n">
        <f aca="false">IF(EMFX_Data!Z101&gt;=EMFX_Data!AC101,EMFX_Data!AG102-EMFX_Data!AJ102,EMFX_Data!AJ102-EMFX_Data!AG102)</f>
        <v>-0.00345239376979616</v>
      </c>
      <c r="CA102" s="23" t="n">
        <f aca="false">IF(EMFX_Data!Z101&gt;=EMFX_Data!AD101,EMFX_Data!AG102-EMFX_Data!AK102,EMFX_Data!AK102-EMFX_Data!AG102)</f>
        <v>-0.023904660234081</v>
      </c>
      <c r="CB102" s="23" t="n">
        <f aca="false">IF(EMFX_Data!AA101&gt;=EMFX_Data!AB101,EMFX_Data!AH102-EMFX_Data!AI102,EMFX_Data!AI102-EMFX_Data!AH102)</f>
        <v>-0.0814782877900534</v>
      </c>
      <c r="CC102" s="23" t="n">
        <f aca="false">IF(EMFX_Data!AA101&gt;=EMFX_Data!AC101,EMFX_Data!AH102-EMFX_Data!AJ102,EMFX_Data!AJ102-EMFX_Data!AH102)</f>
        <v>-0.0557812048859247</v>
      </c>
      <c r="CD102" s="23" t="n">
        <f aca="false">IF(EMFX_Data!AA101&gt;=EMFX_Data!AD101,EMFX_Data!AH102-EMFX_Data!AK102,EMFX_Data!AK102-EMFX_Data!AH102)</f>
        <v>-0.0831382588898018</v>
      </c>
      <c r="CE102" s="23" t="n">
        <f aca="false">IF(EMFX_Data!AB101&gt;=EMFX_Data!AC101,EMFX_Data!AI102-EMFX_Data!AJ102,EMFX_Data!AJ102-EMFX_Data!AI102)</f>
        <v>-0.0256970829041288</v>
      </c>
      <c r="CF102" s="23" t="n">
        <f aca="false">IF(EMFX_Data!AB101&gt;=EMFX_Data!AD101,EMFX_Data!AI102-EMFX_Data!AK102,EMFX_Data!AK102-EMFX_Data!AI102)</f>
        <v>-0.00165997109974838</v>
      </c>
      <c r="CG102" s="23" t="n">
        <f aca="false">IF(EMFX_Data!AC101&gt;=EMFX_Data!AD101,EMFX_Data!AJ102-EMFX_Data!AK102,EMFX_Data!AK102-EMFX_Data!AJ102)</f>
        <v>-0.0273570540038772</v>
      </c>
      <c r="CH102" s="27" t="n">
        <f aca="false">IF(ROW()&lt;4+VolLB,"",STDEV(INDEX($BM:$BM,ROW()-VolLB+1):INDEX($BM:$BM,ROW()))*SQRT(12))</f>
        <v>0.187832714845433</v>
      </c>
      <c r="CI102" s="27" t="n">
        <f aca="false">IF(ROW()&lt;4+VolLB,"",STDEV(INDEX($BN:$BN,ROW()-VolLB+1):INDEX($BN:$BN,ROW()))*SQRT(12))</f>
        <v>0.145741426832844</v>
      </c>
      <c r="CJ102" s="27" t="n">
        <f aca="false">IF(ROW()&lt;4+VolLB,"",STDEV(INDEX($BO:$BO,ROW()-VolLB+1):INDEX($BO:$BO,ROW()))*SQRT(12))</f>
        <v>0.149902796947368</v>
      </c>
      <c r="CK102" s="27" t="n">
        <f aca="false">IF(ROW()&lt;4+VolLB,"",STDEV(INDEX($BP:$BP,ROW()-VolLB+1):INDEX($BP:$BP,ROW()))*SQRT(12))</f>
        <v>0.197036142293097</v>
      </c>
      <c r="CL102" s="27" t="n">
        <f aca="false">IF(ROW()&lt;4+VolLB,"",STDEV(INDEX($BQ:$BQ,ROW()-VolLB+1):INDEX($BQ:$BQ,ROW()))*SQRT(12))</f>
        <v>0.139329939459292</v>
      </c>
      <c r="CM102" s="27" t="n">
        <f aca="false">IF(ROW()&lt;4+VolLB,"",STDEV(INDEX($BR:$BR,ROW()-VolLB+1):INDEX($BR:$BR,ROW()))*SQRT(12))</f>
        <v>0.174743610241304</v>
      </c>
      <c r="CN102" s="27" t="n">
        <f aca="false">IF(ROW()&lt;4+VolLB,"",STDEV(INDEX($BS:$BS,ROW()-VolLB+1):INDEX($BS:$BS,ROW()))*SQRT(12))</f>
        <v>0.146141641038506</v>
      </c>
      <c r="CO102" s="27" t="n">
        <f aca="false">IF(ROW()&lt;4+VolLB,"",STDEV(INDEX($BT:$BT,ROW()-VolLB+1):INDEX($BT:$BT,ROW()))*SQRT(12))</f>
        <v>0.173802228100734</v>
      </c>
      <c r="CP102" s="27" t="n">
        <f aca="false">IF(ROW()&lt;4+VolLB,"",STDEV(INDEX($BU:$BU,ROW()-VolLB+1):INDEX($BU:$BU,ROW()))*SQRT(12))</f>
        <v>0.194208397122529</v>
      </c>
      <c r="CQ102" s="27" t="n">
        <f aca="false">IF(ROW()&lt;4+VolLB,"",STDEV(INDEX($BV:$BV,ROW()-VolLB+1):INDEX($BV:$BV,ROW()))*SQRT(12))</f>
        <v>0.178827092100527</v>
      </c>
      <c r="CR102" s="27" t="n">
        <f aca="false">IF(ROW()&lt;4+VolLB,"",STDEV(INDEX($BW:$BW,ROW()-VolLB+1):INDEX($BW:$BW,ROW()))*SQRT(12))</f>
        <v>0.18950494382058</v>
      </c>
      <c r="CS102" s="27" t="n">
        <f aca="false">IF(ROW()&lt;4+VolLB,"",STDEV(INDEX($BX:$BX,ROW()-VolLB+1):INDEX($BX:$BX,ROW()))*SQRT(12))</f>
        <v>0.142407656974696</v>
      </c>
      <c r="CT102" s="27" t="n">
        <f aca="false">IF(ROW()&lt;4+VolLB,"",STDEV(INDEX($BY:$BY,ROW()-VolLB+1):INDEX($BY:$BY,ROW()))*SQRT(12))</f>
        <v>0.176884891948349</v>
      </c>
      <c r="CU102" s="27" t="n">
        <f aca="false">IF(ROW()&lt;4+VolLB,"",STDEV(INDEX($BZ:$BZ,ROW()-VolLB+1):INDEX($BZ:$BZ,ROW()))*SQRT(12))</f>
        <v>0.144918722392544</v>
      </c>
      <c r="CV102" s="27" t="n">
        <f aca="false">IF(ROW()&lt;4+VolLB,"",STDEV(INDEX($CA:$CA,ROW()-VolLB+1):INDEX($CA:$CA,ROW()))*SQRT(12))</f>
        <v>0.149570861596872</v>
      </c>
      <c r="CW102" s="27" t="n">
        <f aca="false">IF(ROW()&lt;4+VolLB,"",STDEV(INDEX($CB:$CB,ROW()-VolLB+1):INDEX($CB:$CB,ROW()))*SQRT(12))</f>
        <v>0.187216123543472</v>
      </c>
      <c r="CX102" s="27" t="n">
        <f aca="false">IF(ROW()&lt;4+VolLB,"",STDEV(INDEX($CC:$CC,ROW()-VolLB+1):INDEX($CC:$CC,ROW()))*SQRT(12))</f>
        <v>0.154504928758961</v>
      </c>
      <c r="CY102" s="27" t="n">
        <f aca="false">IF(ROW()&lt;4+VolLB,"",STDEV(INDEX($CD:$CD,ROW()-VolLB+1):INDEX($CD:$CD,ROW()))*SQRT(12))</f>
        <v>0.15902282861281</v>
      </c>
      <c r="CZ102" s="27" t="n">
        <f aca="false">IF(ROW()&lt;4+VolLB,"",STDEV(INDEX($CE:$CE,ROW()-VolLB+1):INDEX($CE:$CE,ROW()))*SQRT(12))</f>
        <v>0.206664201955209</v>
      </c>
      <c r="DA102" s="27" t="n">
        <f aca="false">IF(ROW()&lt;4+VolLB,"",STDEV(INDEX($CF:$CF,ROW()-VolLB+1):INDEX($CF:$CF,ROW()))*SQRT(12))</f>
        <v>0.183549074649115</v>
      </c>
      <c r="DB102" s="27" t="n">
        <f aca="false">IF(ROW()&lt;4+VolLB,"",STDEV(INDEX($CG:$CG,ROW()-VolLB+1):INDEX($CG:$CG,ROW()))*SQRT(12))</f>
        <v>0.162926032844112</v>
      </c>
      <c r="DC102" s="26" t="n">
        <f aca="false">IF(OR(AR102=0,CH102="",CH102=0),0,AR102*MIN(MaxScal,TgtVol/CH102))</f>
        <v>0</v>
      </c>
      <c r="DD102" s="26" t="n">
        <f aca="false">IF(OR(AS102=0,CI102="",CI102=0),0,AS102*MIN(MaxScal,TgtVol/CI102))</f>
        <v>0</v>
      </c>
      <c r="DE102" s="26" t="n">
        <f aca="false">IF(OR(AT102=0,CJ102="",CJ102=0),0,AT102*MIN(MaxScal,TgtVol/CJ102))</f>
        <v>0</v>
      </c>
      <c r="DF102" s="26" t="n">
        <f aca="false">IF(OR(AU102=0,CK102="",CK102=0),0,AU102*MIN(MaxScal,TgtVol/CK102))</f>
        <v>0</v>
      </c>
      <c r="DG102" s="26" t="n">
        <f aca="false">IF(OR(AV102=0,CL102="",CL102=0),0,AV102*MIN(MaxScal,TgtVol/CL102))</f>
        <v>0</v>
      </c>
      <c r="DH102" s="26" t="n">
        <f aca="false">IF(OR(AW102=0,CM102="",CM102=0),0,AW102*MIN(MaxScal,TgtVol/CM102))</f>
        <v>0</v>
      </c>
      <c r="DI102" s="26" t="n">
        <f aca="false">IF(OR(AX102=0,CN102="",CN102=0),0,AX102*MIN(MaxScal,TgtVol/CN102))</f>
        <v>0</v>
      </c>
      <c r="DJ102" s="26" t="n">
        <f aca="false">IF(OR(AY102=0,CO102="",CO102=0),0,AY102*MIN(MaxScal,TgtVol/CO102))</f>
        <v>0</v>
      </c>
      <c r="DK102" s="26" t="n">
        <f aca="false">IF(OR(AZ102=0,CP102="",CP102=0),0,AZ102*MIN(MaxScal,TgtVol/CP102))</f>
        <v>0</v>
      </c>
      <c r="DL102" s="26" t="n">
        <f aca="false">IF(OR(BA102=0,CQ102="",CQ102=0),0,BA102*MIN(MaxScal,TgtVol/CQ102))</f>
        <v>0</v>
      </c>
      <c r="DM102" s="26" t="n">
        <f aca="false">IF(OR(BB102=0,CR102="",CR102=0),0,BB102*MIN(MaxScal,TgtVol/CR102))</f>
        <v>0</v>
      </c>
      <c r="DN102" s="26" t="n">
        <f aca="false">IF(OR(BC102=0,CS102="",CS102=0),0,BC102*MIN(MaxScal,TgtVol/CS102))</f>
        <v>0</v>
      </c>
      <c r="DO102" s="26" t="n">
        <f aca="false">IF(OR(BD102=0,CT102="",CT102=0),0,BD102*MIN(MaxScal,TgtVol/CT102))</f>
        <v>0</v>
      </c>
      <c r="DP102" s="26" t="n">
        <f aca="false">IF(OR(BE102=0,CU102="",CU102=0),0,BE102*MIN(MaxScal,TgtVol/CU102))</f>
        <v>0</v>
      </c>
      <c r="DQ102" s="26" t="n">
        <f aca="false">IF(OR(BF102=0,CV102="",CV102=0),0,BF102*MIN(MaxScal,TgtVol/CV102))</f>
        <v>0</v>
      </c>
      <c r="DR102" s="26" t="n">
        <f aca="false">IF(OR(BG102=0,CW102="",CW102=0),0,BG102*MIN(MaxScal,TgtVol/CW102))</f>
        <v>0</v>
      </c>
      <c r="DS102" s="26" t="n">
        <f aca="false">IF(OR(BH102=0,CX102="",CX102=0),0,BH102*MIN(MaxScal,TgtVol/CX102))</f>
        <v>0</v>
      </c>
      <c r="DT102" s="26" t="n">
        <f aca="false">IF(OR(BI102=0,CY102="",CY102=0),0,BI102*MIN(MaxScal,TgtVol/CY102))</f>
        <v>0</v>
      </c>
      <c r="DU102" s="26" t="n">
        <f aca="false">IF(OR(BJ102=0,CZ102="",CZ102=0),0,BJ102*MIN(MaxScal,TgtVol/CZ102))</f>
        <v>0</v>
      </c>
      <c r="DV102" s="26" t="n">
        <f aca="false">IF(OR(BK102=0,DA102="",DA102=0),0,BK102*MIN(MaxScal,TgtVol/DA102))</f>
        <v>0</v>
      </c>
      <c r="DW102" s="26" t="n">
        <f aca="false">IF(OR(BL102=0,DB102="",DB102=0),0,BL102*MIN(MaxScal,TgtVol/DB102))</f>
        <v>0</v>
      </c>
      <c r="DX102" s="28" t="n">
        <f aca="false">IFERROR(DC101*BM102,"")</f>
        <v>-0</v>
      </c>
      <c r="DY102" s="28" t="n">
        <f aca="false">IFERROR(DD101*BN102,"")</f>
        <v>0</v>
      </c>
      <c r="DZ102" s="28" t="n">
        <f aca="false">IFERROR(DE101*BO102,"")</f>
        <v>-0</v>
      </c>
      <c r="EA102" s="28" t="n">
        <f aca="false">IFERROR(DF101*BP102,"")</f>
        <v>-0</v>
      </c>
      <c r="EB102" s="28" t="n">
        <f aca="false">IFERROR(DG101*BQ102,"")</f>
        <v>-0</v>
      </c>
      <c r="EC102" s="28" t="n">
        <f aca="false">IFERROR(DH101*BR102,"")</f>
        <v>0</v>
      </c>
      <c r="ED102" s="28" t="n">
        <f aca="false">IFERROR(DI101*BS102,"")</f>
        <v>-0</v>
      </c>
      <c r="EE102" s="28" t="n">
        <f aca="false">IFERROR(DJ101*BT102,"")</f>
        <v>0</v>
      </c>
      <c r="EF102" s="28" t="n">
        <f aca="false">IFERROR(DK101*BU102,"")</f>
        <v>-0</v>
      </c>
      <c r="EG102" s="28" t="n">
        <f aca="false">IFERROR(DL101*BV102,"")</f>
        <v>-0</v>
      </c>
      <c r="EH102" s="28" t="n">
        <f aca="false">IFERROR(DM101*BW102,"")</f>
        <v>-0</v>
      </c>
      <c r="EI102" s="28" t="n">
        <f aca="false">IFERROR(DN101*BX102,"")</f>
        <v>-0</v>
      </c>
      <c r="EJ102" s="28" t="n">
        <f aca="false">IFERROR(DO101*BY102,"")</f>
        <v>0</v>
      </c>
      <c r="EK102" s="28" t="n">
        <f aca="false">IFERROR(DP101*BZ102,"")</f>
        <v>-0</v>
      </c>
      <c r="EL102" s="28" t="n">
        <f aca="false">IFERROR(DQ101*CA102,"")</f>
        <v>-0</v>
      </c>
      <c r="EM102" s="28" t="n">
        <f aca="false">IFERROR(DR101*CB102,"")</f>
        <v>-0</v>
      </c>
      <c r="EN102" s="28" t="n">
        <f aca="false">IFERROR(DS101*CC102,"")</f>
        <v>-0</v>
      </c>
      <c r="EO102" s="28" t="n">
        <f aca="false">IFERROR(DT101*CD102,"")</f>
        <v>-0</v>
      </c>
      <c r="EP102" s="28" t="n">
        <f aca="false">IFERROR(DU101*CE102,"")</f>
        <v>-0</v>
      </c>
      <c r="EQ102" s="28" t="n">
        <f aca="false">IFERROR(DV101*CF102,"")</f>
        <v>-0</v>
      </c>
      <c r="ER102" s="28" t="n">
        <f aca="false">IFERROR(DW101*CG102,"")</f>
        <v>-0</v>
      </c>
      <c r="ES102" s="28" t="n">
        <f aca="false">IF(ROW()=4,"",SUM(DX102:ER102))</f>
        <v>0</v>
      </c>
      <c r="ET102" s="29" t="n">
        <f aca="false">COUNTIF(AR102:BL102,"&gt;0")</f>
        <v>0</v>
      </c>
    </row>
    <row r="103" customFormat="false" ht="15" hidden="false" customHeight="false" outlineLevel="0" collapsed="false">
      <c r="A103" s="19" t="n">
        <v>41029</v>
      </c>
      <c r="B103" s="23" t="n">
        <f aca="false">ABS(EMFX_Data!X103-EMFX_Data!Y103)</f>
        <v>0.254445082514234</v>
      </c>
      <c r="C103" s="23" t="n">
        <f aca="false">ABS(EMFX_Data!X103-EMFX_Data!Z103)</f>
        <v>0.00540630752013538</v>
      </c>
      <c r="D103" s="23" t="n">
        <f aca="false">ABS(EMFX_Data!X103-EMFX_Data!AA103)</f>
        <v>0.186656926274252</v>
      </c>
      <c r="E103" s="23" t="n">
        <f aca="false">ABS(EMFX_Data!X103-EMFX_Data!AB103)</f>
        <v>0.136191268353416</v>
      </c>
      <c r="F103" s="23" t="n">
        <f aca="false">ABS(EMFX_Data!X103-EMFX_Data!AC103)</f>
        <v>0.128922715816294</v>
      </c>
      <c r="G103" s="23" t="n">
        <f aca="false">ABS(EMFX_Data!X103-EMFX_Data!AD103)</f>
        <v>0.103815739583431</v>
      </c>
      <c r="H103" s="23" t="n">
        <f aca="false">ABS(EMFX_Data!Y103-EMFX_Data!Z103)</f>
        <v>0.25985139003437</v>
      </c>
      <c r="I103" s="23" t="n">
        <f aca="false">ABS(EMFX_Data!Y103-EMFX_Data!AA103)</f>
        <v>0.067788156239982</v>
      </c>
      <c r="J103" s="23" t="n">
        <f aca="false">ABS(EMFX_Data!Y103-EMFX_Data!AB103)</f>
        <v>0.118253814160818</v>
      </c>
      <c r="K103" s="23" t="n">
        <f aca="false">ABS(EMFX_Data!Y103-EMFX_Data!AC103)</f>
        <v>0.125522366697941</v>
      </c>
      <c r="L103" s="23" t="n">
        <f aca="false">ABS(EMFX_Data!Y103-EMFX_Data!AD103)</f>
        <v>0.358260822097665</v>
      </c>
      <c r="M103" s="23" t="n">
        <f aca="false">ABS(EMFX_Data!Z103-EMFX_Data!AA103)</f>
        <v>0.192063233794388</v>
      </c>
      <c r="N103" s="23" t="n">
        <f aca="false">ABS(EMFX_Data!Z103-EMFX_Data!AB103)</f>
        <v>0.141597575873551</v>
      </c>
      <c r="O103" s="23" t="n">
        <f aca="false">ABS(EMFX_Data!Z103-EMFX_Data!AC103)</f>
        <v>0.134329023336429</v>
      </c>
      <c r="P103" s="23" t="n">
        <f aca="false">ABS(EMFX_Data!Z103-EMFX_Data!AD103)</f>
        <v>0.0984094320632956</v>
      </c>
      <c r="Q103" s="23" t="n">
        <f aca="false">ABS(EMFX_Data!AA103-EMFX_Data!AB103)</f>
        <v>0.050465657920836</v>
      </c>
      <c r="R103" s="23" t="n">
        <f aca="false">ABS(EMFX_Data!AA103-EMFX_Data!AC103)</f>
        <v>0.0577342104579586</v>
      </c>
      <c r="S103" s="23" t="n">
        <f aca="false">ABS(EMFX_Data!AA103-EMFX_Data!AD103)</f>
        <v>0.290472665857683</v>
      </c>
      <c r="T103" s="23" t="n">
        <f aca="false">ABS(EMFX_Data!AB103-EMFX_Data!AC103)</f>
        <v>0.00726855253712255</v>
      </c>
      <c r="U103" s="23" t="n">
        <f aca="false">ABS(EMFX_Data!AB103-EMFX_Data!AD103)</f>
        <v>0.240007007936847</v>
      </c>
      <c r="V103" s="23" t="n">
        <f aca="false">ABS(EMFX_Data!AC103-EMFX_Data!AD103)</f>
        <v>0.232738455399725</v>
      </c>
      <c r="W103" s="26" t="n">
        <f aca="false">IF(ROW()&lt;4+MinObs-1,"",IFERROR((B103-AVERAGE(B$4:B103))/STDEV(B$4:B103),""))</f>
        <v>1.3612509237971</v>
      </c>
      <c r="X103" s="26" t="n">
        <f aca="false">IF(ROW()&lt;4+MinObs-1,"",IFERROR((C103-AVERAGE(C$4:C103))/STDEV(C$4:C103),""))</f>
        <v>-1.16568570725789</v>
      </c>
      <c r="Y103" s="26" t="n">
        <f aca="false">IF(ROW()&lt;4+MinObs-1,"",IFERROR((D103-AVERAGE(D$4:D103))/STDEV(D$4:D103),""))</f>
        <v>0.582649511430975</v>
      </c>
      <c r="Z103" s="26" t="n">
        <f aca="false">IF(ROW()&lt;4+MinObs-1,"",IFERROR((E103-AVERAGE(E$4:E103))/STDEV(E$4:E103),""))</f>
        <v>0.880706312020029</v>
      </c>
      <c r="AA103" s="26" t="n">
        <f aca="false">IF(ROW()&lt;4+MinObs-1,"",IFERROR((F103-AVERAGE(F$4:F103))/STDEV(F$4:F103),""))</f>
        <v>1.8577790991579</v>
      </c>
      <c r="AB103" s="26" t="n">
        <f aca="false">IF(ROW()&lt;4+MinObs-1,"",IFERROR((G103-AVERAGE(G$4:G103))/STDEV(G$4:G103),""))</f>
        <v>-0.0728485828193122</v>
      </c>
      <c r="AC103" s="26" t="n">
        <f aca="false">IF(ROW()&lt;4+MinObs-1,"",IFERROR((H103-AVERAGE(H$4:H103))/STDEV(H$4:H103),""))</f>
        <v>0.752095344608338</v>
      </c>
      <c r="AD103" s="26" t="n">
        <f aca="false">IF(ROW()&lt;4+MinObs-1,"",IFERROR((I103-AVERAGE(I$4:I103))/STDEV(I$4:I103),""))</f>
        <v>-0.416544295461377</v>
      </c>
      <c r="AE103" s="26" t="n">
        <f aca="false">IF(ROW()&lt;4+MinObs-1,"",IFERROR((J103-AVERAGE(J$4:J103))/STDEV(J$4:J103),""))</f>
        <v>0.0172595854408798</v>
      </c>
      <c r="AF103" s="26" t="n">
        <f aca="false">IF(ROW()&lt;4+MinObs-1,"",IFERROR((K103-AVERAGE(K$4:K103))/STDEV(K$4:K103),""))</f>
        <v>0.0670642756027763</v>
      </c>
      <c r="AG103" s="26" t="n">
        <f aca="false">IF(ROW()&lt;4+MinObs-1,"",IFERROR((L103-AVERAGE(L$4:L103))/STDEV(L$4:L103),""))</f>
        <v>0.543585201789086</v>
      </c>
      <c r="AH103" s="26" t="n">
        <f aca="false">IF(ROW()&lt;4+MinObs-1,"",IFERROR((M103-AVERAGE(M$4:M103))/STDEV(M$4:M103),""))</f>
        <v>0.275025879528187</v>
      </c>
      <c r="AI103" s="26" t="n">
        <f aca="false">IF(ROW()&lt;4+MinObs-1,"",IFERROR((N103-AVERAGE(N$4:N103))/STDEV(N$4:N103),""))</f>
        <v>0.310487873552799</v>
      </c>
      <c r="AJ103" s="26" t="n">
        <f aca="false">IF(ROW()&lt;4+MinObs-1,"",IFERROR((O103-AVERAGE(O$4:O103))/STDEV(O$4:O103),""))</f>
        <v>0.857686858802347</v>
      </c>
      <c r="AK103" s="26" t="n">
        <f aca="false">IF(ROW()&lt;4+MinObs-1,"",IFERROR((P103-AVERAGE(P$4:P103))/STDEV(P$4:P103),""))</f>
        <v>-0.194041771866263</v>
      </c>
      <c r="AL103" s="26" t="n">
        <f aca="false">IF(ROW()&lt;4+MinObs-1,"",IFERROR((Q103-AVERAGE(Q$4:Q103))/STDEV(Q$4:Q103),""))</f>
        <v>-0.58991433010854</v>
      </c>
      <c r="AM103" s="26" t="n">
        <f aca="false">IF(ROW()&lt;4+MinObs-1,"",IFERROR((R103-AVERAGE(R$4:R103))/STDEV(R$4:R103),""))</f>
        <v>-0.914550617217</v>
      </c>
      <c r="AN103" s="26" t="n">
        <f aca="false">IF(ROW()&lt;4+MinObs-1,"",IFERROR((S103-AVERAGE(S$4:S103))/STDEV(S$4:S103),""))</f>
        <v>0.367629191632286</v>
      </c>
      <c r="AO103" s="26" t="n">
        <f aca="false">IF(ROW()&lt;4+MinObs-1,"",IFERROR((T103-AVERAGE(T$4:T103))/STDEV(T$4:T103),""))</f>
        <v>-1.08998024791713</v>
      </c>
      <c r="AP103" s="26" t="n">
        <f aca="false">IF(ROW()&lt;4+MinObs-1,"",IFERROR((U103-AVERAGE(U$4:U103))/STDEV(U$4:U103),""))</f>
        <v>0.321868202238989</v>
      </c>
      <c r="AQ103" s="26" t="n">
        <f aca="false">IF(ROW()&lt;4+MinObs-1,"",IFERROR((V103-AVERAGE(V$4:V103))/STDEV(V$4:V103),""))</f>
        <v>0.21739119937044</v>
      </c>
      <c r="AR103" s="26" t="n">
        <f aca="false">IF(W103="",0,IF(W103&gt;=z4,w4,IF(W103&gt;=z3,w3,IF(W103&gt;=zEntry,w2,IF(AND(W103&gt;=ExitZ,AR102&gt;0),w2,0)))))</f>
        <v>0</v>
      </c>
      <c r="AS103" s="26" t="n">
        <f aca="false">IF(X103="",0,IF(X103&gt;=z4,w4,IF(X103&gt;=z3,w3,IF(X103&gt;=zEntry,w2,IF(AND(X103&gt;=ExitZ,AS102&gt;0),w2,0)))))</f>
        <v>0</v>
      </c>
      <c r="AT103" s="26" t="n">
        <f aca="false">IF(Y103="",0,IF(Y103&gt;=z4,w4,IF(Y103&gt;=z3,w3,IF(Y103&gt;=zEntry,w2,IF(AND(Y103&gt;=ExitZ,AT102&gt;0),w2,0)))))</f>
        <v>0</v>
      </c>
      <c r="AU103" s="26" t="n">
        <f aca="false">IF(Z103="",0,IF(Z103&gt;=z4,w4,IF(Z103&gt;=z3,w3,IF(Z103&gt;=zEntry,w2,IF(AND(Z103&gt;=ExitZ,AU102&gt;0),w2,0)))))</f>
        <v>0</v>
      </c>
      <c r="AV103" s="26" t="n">
        <f aca="false">IF(AA103="",0,IF(AA103&gt;=z4,w4,IF(AA103&gt;=z3,w3,IF(AA103&gt;=zEntry,w2,IF(AND(AA103&gt;=ExitZ,AV102&gt;0),w2,0)))))</f>
        <v>0</v>
      </c>
      <c r="AW103" s="26" t="n">
        <f aca="false">IF(AB103="",0,IF(AB103&gt;=z4,w4,IF(AB103&gt;=z3,w3,IF(AB103&gt;=zEntry,w2,IF(AND(AB103&gt;=ExitZ,AW102&gt;0),w2,0)))))</f>
        <v>0</v>
      </c>
      <c r="AX103" s="26" t="n">
        <f aca="false">IF(AC103="",0,IF(AC103&gt;=z4,w4,IF(AC103&gt;=z3,w3,IF(AC103&gt;=zEntry,w2,IF(AND(AC103&gt;=ExitZ,AX102&gt;0),w2,0)))))</f>
        <v>0</v>
      </c>
      <c r="AY103" s="26" t="n">
        <f aca="false">IF(AD103="",0,IF(AD103&gt;=z4,w4,IF(AD103&gt;=z3,w3,IF(AD103&gt;=zEntry,w2,IF(AND(AD103&gt;=ExitZ,AY102&gt;0),w2,0)))))</f>
        <v>0</v>
      </c>
      <c r="AZ103" s="26" t="n">
        <f aca="false">IF(AE103="",0,IF(AE103&gt;=z4,w4,IF(AE103&gt;=z3,w3,IF(AE103&gt;=zEntry,w2,IF(AND(AE103&gt;=ExitZ,AZ102&gt;0),w2,0)))))</f>
        <v>0</v>
      </c>
      <c r="BA103" s="26" t="n">
        <f aca="false">IF(AF103="",0,IF(AF103&gt;=z4,w4,IF(AF103&gt;=z3,w3,IF(AF103&gt;=zEntry,w2,IF(AND(AF103&gt;=ExitZ,BA102&gt;0),w2,0)))))</f>
        <v>0</v>
      </c>
      <c r="BB103" s="26" t="n">
        <f aca="false">IF(AG103="",0,IF(AG103&gt;=z4,w4,IF(AG103&gt;=z3,w3,IF(AG103&gt;=zEntry,w2,IF(AND(AG103&gt;=ExitZ,BB102&gt;0),w2,0)))))</f>
        <v>0</v>
      </c>
      <c r="BC103" s="26" t="n">
        <f aca="false">IF(AH103="",0,IF(AH103&gt;=z4,w4,IF(AH103&gt;=z3,w3,IF(AH103&gt;=zEntry,w2,IF(AND(AH103&gt;=ExitZ,BC102&gt;0),w2,0)))))</f>
        <v>0</v>
      </c>
      <c r="BD103" s="26" t="n">
        <f aca="false">IF(AI103="",0,IF(AI103&gt;=z4,w4,IF(AI103&gt;=z3,w3,IF(AI103&gt;=zEntry,w2,IF(AND(AI103&gt;=ExitZ,BD102&gt;0),w2,0)))))</f>
        <v>0</v>
      </c>
      <c r="BE103" s="26" t="n">
        <f aca="false">IF(AJ103="",0,IF(AJ103&gt;=z4,w4,IF(AJ103&gt;=z3,w3,IF(AJ103&gt;=zEntry,w2,IF(AND(AJ103&gt;=ExitZ,BE102&gt;0),w2,0)))))</f>
        <v>0</v>
      </c>
      <c r="BF103" s="26" t="n">
        <f aca="false">IF(AK103="",0,IF(AK103&gt;=z4,w4,IF(AK103&gt;=z3,w3,IF(AK103&gt;=zEntry,w2,IF(AND(AK103&gt;=ExitZ,BF102&gt;0),w2,0)))))</f>
        <v>0</v>
      </c>
      <c r="BG103" s="26" t="n">
        <f aca="false">IF(AL103="",0,IF(AL103&gt;=z4,w4,IF(AL103&gt;=z3,w3,IF(AL103&gt;=zEntry,w2,IF(AND(AL103&gt;=ExitZ,BG102&gt;0),w2,0)))))</f>
        <v>0</v>
      </c>
      <c r="BH103" s="26" t="n">
        <f aca="false">IF(AM103="",0,IF(AM103&gt;=z4,w4,IF(AM103&gt;=z3,w3,IF(AM103&gt;=zEntry,w2,IF(AND(AM103&gt;=ExitZ,BH102&gt;0),w2,0)))))</f>
        <v>0</v>
      </c>
      <c r="BI103" s="26" t="n">
        <f aca="false">IF(AN103="",0,IF(AN103&gt;=z4,w4,IF(AN103&gt;=z3,w3,IF(AN103&gt;=zEntry,w2,IF(AND(AN103&gt;=ExitZ,BI102&gt;0),w2,0)))))</f>
        <v>0</v>
      </c>
      <c r="BJ103" s="26" t="n">
        <f aca="false">IF(AO103="",0,IF(AO103&gt;=z4,w4,IF(AO103&gt;=z3,w3,IF(AO103&gt;=zEntry,w2,IF(AND(AO103&gt;=ExitZ,BJ102&gt;0),w2,0)))))</f>
        <v>0</v>
      </c>
      <c r="BK103" s="26" t="n">
        <f aca="false">IF(AP103="",0,IF(AP103&gt;=z4,w4,IF(AP103&gt;=z3,w3,IF(AP103&gt;=zEntry,w2,IF(AND(AP103&gt;=ExitZ,BK102&gt;0),w2,0)))))</f>
        <v>0</v>
      </c>
      <c r="BL103" s="26" t="n">
        <f aca="false">IF(AQ103="",0,IF(AQ103&gt;=z4,w4,IF(AQ103&gt;=z3,w3,IF(AQ103&gt;=zEntry,w2,IF(AND(AQ103&gt;=ExitZ,BL102&gt;0),w2,0)))))</f>
        <v>0</v>
      </c>
      <c r="BM103" s="23" t="n">
        <f aca="false">IF(EMFX_Data!X102&gt;=EMFX_Data!Y102,EMFX_Data!AE103-EMFX_Data!AF103,EMFX_Data!AF103-EMFX_Data!AE103)</f>
        <v>-0.0209807373509339</v>
      </c>
      <c r="BN103" s="23" t="n">
        <f aca="false">IF(EMFX_Data!X102&gt;=EMFX_Data!Z102,EMFX_Data!AE103-EMFX_Data!AG103,EMFX_Data!AG103-EMFX_Data!AE103)</f>
        <v>0.0199164320039247</v>
      </c>
      <c r="BO103" s="23" t="n">
        <f aca="false">IF(EMFX_Data!X102&gt;=EMFX_Data!AA102,EMFX_Data!AE103-EMFX_Data!AH103,EMFX_Data!AH103-EMFX_Data!AE103)</f>
        <v>-0.0128936925240176</v>
      </c>
      <c r="BP103" s="23" t="n">
        <f aca="false">IF(EMFX_Data!X102&gt;=EMFX_Data!AB102,EMFX_Data!AE103-EMFX_Data!AI103,EMFX_Data!AI103-EMFX_Data!AE103)</f>
        <v>-0.132604937168223</v>
      </c>
      <c r="BQ103" s="23" t="n">
        <f aca="false">IF(EMFX_Data!X102&gt;=EMFX_Data!AC102,EMFX_Data!AE103-EMFX_Data!AJ103,EMFX_Data!AJ103-EMFX_Data!AE103)</f>
        <v>-0.0676645865193198</v>
      </c>
      <c r="BR103" s="23" t="n">
        <f aca="false">IF(EMFX_Data!X102&gt;=EMFX_Data!AD102,EMFX_Data!AE103-EMFX_Data!AK103,EMFX_Data!AK103-EMFX_Data!AE103)</f>
        <v>0.0254667746033021</v>
      </c>
      <c r="BS103" s="23" t="n">
        <f aca="false">IF(EMFX_Data!Y102&gt;=EMFX_Data!Z102,EMFX_Data!AF103-EMFX_Data!AG103,EMFX_Data!AG103-EMFX_Data!AF103)</f>
        <v>-0.0010643053470092</v>
      </c>
      <c r="BT103" s="23" t="n">
        <f aca="false">IF(EMFX_Data!Y102&gt;=EMFX_Data!AA102,EMFX_Data!AF103-EMFX_Data!AH103,EMFX_Data!AH103-EMFX_Data!AF103)</f>
        <v>-0.00808704482691628</v>
      </c>
      <c r="BU103" s="23" t="n">
        <f aca="false">IF(EMFX_Data!Y102&gt;=EMFX_Data!AB102,EMFX_Data!AF103-EMFX_Data!AI103,EMFX_Data!AI103-EMFX_Data!AF103)</f>
        <v>0.111624199817289</v>
      </c>
      <c r="BV103" s="23" t="n">
        <f aca="false">IF(EMFX_Data!Y102&gt;=EMFX_Data!AC102,EMFX_Data!AF103-EMFX_Data!AJ103,EMFX_Data!AJ103-EMFX_Data!AF103)</f>
        <v>0.0466838491683858</v>
      </c>
      <c r="BW103" s="23" t="n">
        <f aca="false">IF(EMFX_Data!Y102&gt;=EMFX_Data!AD102,EMFX_Data!AF103-EMFX_Data!AK103,EMFX_Data!AK103-EMFX_Data!AF103)</f>
        <v>0.00448603725236819</v>
      </c>
      <c r="BX103" s="23" t="n">
        <f aca="false">IF(EMFX_Data!Z102&gt;=EMFX_Data!AA102,EMFX_Data!AG103-EMFX_Data!AH103,EMFX_Data!AH103-EMFX_Data!AG103)</f>
        <v>0.00702273947990709</v>
      </c>
      <c r="BY103" s="23" t="n">
        <f aca="false">IF(EMFX_Data!Z102&gt;=EMFX_Data!AB102,EMFX_Data!AG103-EMFX_Data!AI103,EMFX_Data!AI103-EMFX_Data!AG103)</f>
        <v>-0.112688505164298</v>
      </c>
      <c r="BZ103" s="23" t="n">
        <f aca="false">IF(EMFX_Data!Z102&gt;=EMFX_Data!AC102,EMFX_Data!AG103-EMFX_Data!AJ103,EMFX_Data!AJ103-EMFX_Data!AG103)</f>
        <v>-0.0477481545153951</v>
      </c>
      <c r="CA103" s="23" t="n">
        <f aca="false">IF(EMFX_Data!Z102&gt;=EMFX_Data!AD102,EMFX_Data!AG103-EMFX_Data!AK103,EMFX_Data!AK103-EMFX_Data!AG103)</f>
        <v>0.00555034259937739</v>
      </c>
      <c r="CB103" s="23" t="n">
        <f aca="false">IF(EMFX_Data!AA102&gt;=EMFX_Data!AB102,EMFX_Data!AH103-EMFX_Data!AI103,EMFX_Data!AI103-EMFX_Data!AH103)</f>
        <v>0.119711244644205</v>
      </c>
      <c r="CC103" s="23" t="n">
        <f aca="false">IF(EMFX_Data!AA102&gt;=EMFX_Data!AC102,EMFX_Data!AH103-EMFX_Data!AJ103,EMFX_Data!AJ103-EMFX_Data!AH103)</f>
        <v>0.0547708939953021</v>
      </c>
      <c r="CD103" s="23" t="n">
        <f aca="false">IF(EMFX_Data!AA102&gt;=EMFX_Data!AD102,EMFX_Data!AH103-EMFX_Data!AK103,EMFX_Data!AK103-EMFX_Data!AH103)</f>
        <v>0.0125730820792845</v>
      </c>
      <c r="CE103" s="23" t="n">
        <f aca="false">IF(EMFX_Data!AB102&gt;=EMFX_Data!AC102,EMFX_Data!AI103-EMFX_Data!AJ103,EMFX_Data!AJ103-EMFX_Data!AI103)</f>
        <v>0.0649403506489031</v>
      </c>
      <c r="CF103" s="23" t="n">
        <f aca="false">IF(EMFX_Data!AB102&gt;=EMFX_Data!AD102,EMFX_Data!AI103-EMFX_Data!AK103,EMFX_Data!AK103-EMFX_Data!AI103)</f>
        <v>-0.107138162564921</v>
      </c>
      <c r="CG103" s="23" t="n">
        <f aca="false">IF(EMFX_Data!AC102&gt;=EMFX_Data!AD102,EMFX_Data!AJ103-EMFX_Data!AK103,EMFX_Data!AK103-EMFX_Data!AJ103)</f>
        <v>-0.0421978119160177</v>
      </c>
      <c r="CH103" s="27" t="n">
        <f aca="false">IF(ROW()&lt;4+VolLB,"",STDEV(INDEX($BM:$BM,ROW()-VolLB+1):INDEX($BM:$BM,ROW()))*SQRT(12))</f>
        <v>0.187541834022793</v>
      </c>
      <c r="CI103" s="27" t="n">
        <f aca="false">IF(ROW()&lt;4+VolLB,"",STDEV(INDEX($BN:$BN,ROW()-VolLB+1):INDEX($BN:$BN,ROW()))*SQRT(12))</f>
        <v>0.145090416069832</v>
      </c>
      <c r="CJ103" s="27" t="n">
        <f aca="false">IF(ROW()&lt;4+VolLB,"",STDEV(INDEX($BO:$BO,ROW()-VolLB+1):INDEX($BO:$BO,ROW()))*SQRT(12))</f>
        <v>0.147340337226598</v>
      </c>
      <c r="CK103" s="27" t="n">
        <f aca="false">IF(ROW()&lt;4+VolLB,"",STDEV(INDEX($BP:$BP,ROW()-VolLB+1):INDEX($BP:$BP,ROW()))*SQRT(12))</f>
        <v>0.211522696673796</v>
      </c>
      <c r="CL103" s="27" t="n">
        <f aca="false">IF(ROW()&lt;4+VolLB,"",STDEV(INDEX($BQ:$BQ,ROW()-VolLB+1):INDEX($BQ:$BQ,ROW()))*SQRT(12))</f>
        <v>0.143660826499976</v>
      </c>
      <c r="CM103" s="27" t="n">
        <f aca="false">IF(ROW()&lt;4+VolLB,"",STDEV(INDEX($BR:$BR,ROW()-VolLB+1):INDEX($BR:$BR,ROW()))*SQRT(12))</f>
        <v>0.174562502040247</v>
      </c>
      <c r="CN103" s="27" t="n">
        <f aca="false">IF(ROW()&lt;4+VolLB,"",STDEV(INDEX($BS:$BS,ROW()-VolLB+1):INDEX($BS:$BS,ROW()))*SQRT(12))</f>
        <v>0.146100973755614</v>
      </c>
      <c r="CO103" s="27" t="n">
        <f aca="false">IF(ROW()&lt;4+VolLB,"",STDEV(INDEX($BT:$BT,ROW()-VolLB+1):INDEX($BT:$BT,ROW()))*SQRT(12))</f>
        <v>0.173312102539375</v>
      </c>
      <c r="CP103" s="27" t="n">
        <f aca="false">IF(ROW()&lt;4+VolLB,"",STDEV(INDEX($BU:$BU,ROW()-VolLB+1):INDEX($BU:$BU,ROW()))*SQRT(12))</f>
        <v>0.201608211837958</v>
      </c>
      <c r="CQ103" s="27" t="n">
        <f aca="false">IF(ROW()&lt;4+VolLB,"",STDEV(INDEX($BV:$BV,ROW()-VolLB+1):INDEX($BV:$BV,ROW()))*SQRT(12))</f>
        <v>0.177267924038194</v>
      </c>
      <c r="CR103" s="27" t="n">
        <f aca="false">IF(ROW()&lt;4+VolLB,"",STDEV(INDEX($BW:$BW,ROW()-VolLB+1):INDEX($BW:$BW,ROW()))*SQRT(12))</f>
        <v>0.187033842857304</v>
      </c>
      <c r="CS103" s="27" t="n">
        <f aca="false">IF(ROW()&lt;4+VolLB,"",STDEV(INDEX($BX:$BX,ROW()-VolLB+1):INDEX($BX:$BX,ROW()))*SQRT(12))</f>
        <v>0.141663105523158</v>
      </c>
      <c r="CT103" s="27" t="n">
        <f aca="false">IF(ROW()&lt;4+VolLB,"",STDEV(INDEX($BY:$BY,ROW()-VolLB+1):INDEX($BY:$BY,ROW()))*SQRT(12))</f>
        <v>0.186521269981649</v>
      </c>
      <c r="CU103" s="27" t="n">
        <f aca="false">IF(ROW()&lt;4+VolLB,"",STDEV(INDEX($BZ:$BZ,ROW()-VolLB+1):INDEX($BZ:$BZ,ROW()))*SQRT(12))</f>
        <v>0.143017991286136</v>
      </c>
      <c r="CV103" s="27" t="n">
        <f aca="false">IF(ROW()&lt;4+VolLB,"",STDEV(INDEX($CA:$CA,ROW()-VolLB+1):INDEX($CA:$CA,ROW()))*SQRT(12))</f>
        <v>0.147096187497415</v>
      </c>
      <c r="CW103" s="27" t="n">
        <f aca="false">IF(ROW()&lt;4+VolLB,"",STDEV(INDEX($CB:$CB,ROW()-VolLB+1):INDEX($CB:$CB,ROW()))*SQRT(12))</f>
        <v>0.193940197003881</v>
      </c>
      <c r="CX103" s="27" t="n">
        <f aca="false">IF(ROW()&lt;4+VolLB,"",STDEV(INDEX($CC:$CC,ROW()-VolLB+1):INDEX($CC:$CC,ROW()))*SQRT(12))</f>
        <v>0.150259299961509</v>
      </c>
      <c r="CY103" s="27" t="n">
        <f aca="false">IF(ROW()&lt;4+VolLB,"",STDEV(INDEX($CD:$CD,ROW()-VolLB+1):INDEX($CD:$CD,ROW()))*SQRT(12))</f>
        <v>0.153039670585683</v>
      </c>
      <c r="CZ103" s="27" t="n">
        <f aca="false">IF(ROW()&lt;4+VolLB,"",STDEV(INDEX($CE:$CE,ROW()-VolLB+1):INDEX($CE:$CE,ROW()))*SQRT(12))</f>
        <v>0.209758187836531</v>
      </c>
      <c r="DA103" s="27" t="n">
        <f aca="false">IF(ROW()&lt;4+VolLB,"",STDEV(INDEX($CF:$CF,ROW()-VolLB+1):INDEX($CF:$CF,ROW()))*SQRT(12))</f>
        <v>0.19478017537541</v>
      </c>
      <c r="DB103" s="27" t="n">
        <f aca="false">IF(ROW()&lt;4+VolLB,"",STDEV(INDEX($CG:$CG,ROW()-VolLB+1):INDEX($CG:$CG,ROW()))*SQRT(12))</f>
        <v>0.164425455764933</v>
      </c>
      <c r="DC103" s="26" t="n">
        <f aca="false">IF(OR(AR103=0,CH103="",CH103=0),0,AR103*MIN(MaxScal,TgtVol/CH103))</f>
        <v>0</v>
      </c>
      <c r="DD103" s="26" t="n">
        <f aca="false">IF(OR(AS103=0,CI103="",CI103=0),0,AS103*MIN(MaxScal,TgtVol/CI103))</f>
        <v>0</v>
      </c>
      <c r="DE103" s="26" t="n">
        <f aca="false">IF(OR(AT103=0,CJ103="",CJ103=0),0,AT103*MIN(MaxScal,TgtVol/CJ103))</f>
        <v>0</v>
      </c>
      <c r="DF103" s="26" t="n">
        <f aca="false">IF(OR(AU103=0,CK103="",CK103=0),0,AU103*MIN(MaxScal,TgtVol/CK103))</f>
        <v>0</v>
      </c>
      <c r="DG103" s="26" t="n">
        <f aca="false">IF(OR(AV103=0,CL103="",CL103=0),0,AV103*MIN(MaxScal,TgtVol/CL103))</f>
        <v>0</v>
      </c>
      <c r="DH103" s="26" t="n">
        <f aca="false">IF(OR(AW103=0,CM103="",CM103=0),0,AW103*MIN(MaxScal,TgtVol/CM103))</f>
        <v>0</v>
      </c>
      <c r="DI103" s="26" t="n">
        <f aca="false">IF(OR(AX103=0,CN103="",CN103=0),0,AX103*MIN(MaxScal,TgtVol/CN103))</f>
        <v>0</v>
      </c>
      <c r="DJ103" s="26" t="n">
        <f aca="false">IF(OR(AY103=0,CO103="",CO103=0),0,AY103*MIN(MaxScal,TgtVol/CO103))</f>
        <v>0</v>
      </c>
      <c r="DK103" s="26" t="n">
        <f aca="false">IF(OR(AZ103=0,CP103="",CP103=0),0,AZ103*MIN(MaxScal,TgtVol/CP103))</f>
        <v>0</v>
      </c>
      <c r="DL103" s="26" t="n">
        <f aca="false">IF(OR(BA103=0,CQ103="",CQ103=0),0,BA103*MIN(MaxScal,TgtVol/CQ103))</f>
        <v>0</v>
      </c>
      <c r="DM103" s="26" t="n">
        <f aca="false">IF(OR(BB103=0,CR103="",CR103=0),0,BB103*MIN(MaxScal,TgtVol/CR103))</f>
        <v>0</v>
      </c>
      <c r="DN103" s="26" t="n">
        <f aca="false">IF(OR(BC103=0,CS103="",CS103=0),0,BC103*MIN(MaxScal,TgtVol/CS103))</f>
        <v>0</v>
      </c>
      <c r="DO103" s="26" t="n">
        <f aca="false">IF(OR(BD103=0,CT103="",CT103=0),0,BD103*MIN(MaxScal,TgtVol/CT103))</f>
        <v>0</v>
      </c>
      <c r="DP103" s="26" t="n">
        <f aca="false">IF(OR(BE103=0,CU103="",CU103=0),0,BE103*MIN(MaxScal,TgtVol/CU103))</f>
        <v>0</v>
      </c>
      <c r="DQ103" s="26" t="n">
        <f aca="false">IF(OR(BF103=0,CV103="",CV103=0),0,BF103*MIN(MaxScal,TgtVol/CV103))</f>
        <v>0</v>
      </c>
      <c r="DR103" s="26" t="n">
        <f aca="false">IF(OR(BG103=0,CW103="",CW103=0),0,BG103*MIN(MaxScal,TgtVol/CW103))</f>
        <v>0</v>
      </c>
      <c r="DS103" s="26" t="n">
        <f aca="false">IF(OR(BH103=0,CX103="",CX103=0),0,BH103*MIN(MaxScal,TgtVol/CX103))</f>
        <v>0</v>
      </c>
      <c r="DT103" s="26" t="n">
        <f aca="false">IF(OR(BI103=0,CY103="",CY103=0),0,BI103*MIN(MaxScal,TgtVol/CY103))</f>
        <v>0</v>
      </c>
      <c r="DU103" s="26" t="n">
        <f aca="false">IF(OR(BJ103=0,CZ103="",CZ103=0),0,BJ103*MIN(MaxScal,TgtVol/CZ103))</f>
        <v>0</v>
      </c>
      <c r="DV103" s="26" t="n">
        <f aca="false">IF(OR(BK103=0,DA103="",DA103=0),0,BK103*MIN(MaxScal,TgtVol/DA103))</f>
        <v>0</v>
      </c>
      <c r="DW103" s="26" t="n">
        <f aca="false">IF(OR(BL103=0,DB103="",DB103=0),0,BL103*MIN(MaxScal,TgtVol/DB103))</f>
        <v>0</v>
      </c>
      <c r="DX103" s="28" t="n">
        <f aca="false">IFERROR(DC102*BM103,"")</f>
        <v>-0</v>
      </c>
      <c r="DY103" s="28" t="n">
        <f aca="false">IFERROR(DD102*BN103,"")</f>
        <v>0</v>
      </c>
      <c r="DZ103" s="28" t="n">
        <f aca="false">IFERROR(DE102*BO103,"")</f>
        <v>-0</v>
      </c>
      <c r="EA103" s="28" t="n">
        <f aca="false">IFERROR(DF102*BP103,"")</f>
        <v>-0</v>
      </c>
      <c r="EB103" s="28" t="n">
        <f aca="false">IFERROR(DG102*BQ103,"")</f>
        <v>-0</v>
      </c>
      <c r="EC103" s="28" t="n">
        <f aca="false">IFERROR(DH102*BR103,"")</f>
        <v>0</v>
      </c>
      <c r="ED103" s="28" t="n">
        <f aca="false">IFERROR(DI102*BS103,"")</f>
        <v>-0</v>
      </c>
      <c r="EE103" s="28" t="n">
        <f aca="false">IFERROR(DJ102*BT103,"")</f>
        <v>-0</v>
      </c>
      <c r="EF103" s="28" t="n">
        <f aca="false">IFERROR(DK102*BU103,"")</f>
        <v>0</v>
      </c>
      <c r="EG103" s="28" t="n">
        <f aca="false">IFERROR(DL102*BV103,"")</f>
        <v>0</v>
      </c>
      <c r="EH103" s="28" t="n">
        <f aca="false">IFERROR(DM102*BW103,"")</f>
        <v>0</v>
      </c>
      <c r="EI103" s="28" t="n">
        <f aca="false">IFERROR(DN102*BX103,"")</f>
        <v>0</v>
      </c>
      <c r="EJ103" s="28" t="n">
        <f aca="false">IFERROR(DO102*BY103,"")</f>
        <v>-0</v>
      </c>
      <c r="EK103" s="28" t="n">
        <f aca="false">IFERROR(DP102*BZ103,"")</f>
        <v>-0</v>
      </c>
      <c r="EL103" s="28" t="n">
        <f aca="false">IFERROR(DQ102*CA103,"")</f>
        <v>0</v>
      </c>
      <c r="EM103" s="28" t="n">
        <f aca="false">IFERROR(DR102*CB103,"")</f>
        <v>0</v>
      </c>
      <c r="EN103" s="28" t="n">
        <f aca="false">IFERROR(DS102*CC103,"")</f>
        <v>0</v>
      </c>
      <c r="EO103" s="28" t="n">
        <f aca="false">IFERROR(DT102*CD103,"")</f>
        <v>0</v>
      </c>
      <c r="EP103" s="28" t="n">
        <f aca="false">IFERROR(DU102*CE103,"")</f>
        <v>0</v>
      </c>
      <c r="EQ103" s="28" t="n">
        <f aca="false">IFERROR(DV102*CF103,"")</f>
        <v>-0</v>
      </c>
      <c r="ER103" s="28" t="n">
        <f aca="false">IFERROR(DW102*CG103,"")</f>
        <v>-0</v>
      </c>
      <c r="ES103" s="28" t="n">
        <f aca="false">IF(ROW()=4,"",SUM(DX103:ER103))</f>
        <v>0</v>
      </c>
      <c r="ET103" s="29" t="n">
        <f aca="false">COUNTIF(AR103:BL103,"&gt;0")</f>
        <v>0</v>
      </c>
    </row>
    <row r="104" customFormat="false" ht="15" hidden="false" customHeight="false" outlineLevel="0" collapsed="false">
      <c r="A104" s="19" t="n">
        <v>41060</v>
      </c>
      <c r="B104" s="23" t="n">
        <f aca="false">ABS(EMFX_Data!X104-EMFX_Data!Y104)</f>
        <v>0.258923796084109</v>
      </c>
      <c r="C104" s="23" t="n">
        <f aca="false">ABS(EMFX_Data!X104-EMFX_Data!Z104)</f>
        <v>0.00580972338969144</v>
      </c>
      <c r="D104" s="23" t="n">
        <f aca="false">ABS(EMFX_Data!X104-EMFX_Data!AA104)</f>
        <v>0.221488220749156</v>
      </c>
      <c r="E104" s="23" t="n">
        <f aca="false">ABS(EMFX_Data!X104-EMFX_Data!AB104)</f>
        <v>0.141780606117904</v>
      </c>
      <c r="F104" s="23" t="n">
        <f aca="false">ABS(EMFX_Data!X104-EMFX_Data!AC104)</f>
        <v>0.120652576363691</v>
      </c>
      <c r="G104" s="23" t="n">
        <f aca="false">ABS(EMFX_Data!X104-EMFX_Data!AD104)</f>
        <v>0.122492579301836</v>
      </c>
      <c r="H104" s="23" t="n">
        <f aca="false">ABS(EMFX_Data!Y104-EMFX_Data!Z104)</f>
        <v>0.253114072694418</v>
      </c>
      <c r="I104" s="23" t="n">
        <f aca="false">ABS(EMFX_Data!Y104-EMFX_Data!AA104)</f>
        <v>0.0374355753349533</v>
      </c>
      <c r="J104" s="23" t="n">
        <f aca="false">ABS(EMFX_Data!Y104-EMFX_Data!AB104)</f>
        <v>0.117143189966205</v>
      </c>
      <c r="K104" s="23" t="n">
        <f aca="false">ABS(EMFX_Data!Y104-EMFX_Data!AC104)</f>
        <v>0.138271219720418</v>
      </c>
      <c r="L104" s="23" t="n">
        <f aca="false">ABS(EMFX_Data!Y104-EMFX_Data!AD104)</f>
        <v>0.381416375385945</v>
      </c>
      <c r="M104" s="23" t="n">
        <f aca="false">ABS(EMFX_Data!Z104-EMFX_Data!AA104)</f>
        <v>0.215678497359464</v>
      </c>
      <c r="N104" s="23" t="n">
        <f aca="false">ABS(EMFX_Data!Z104-EMFX_Data!AB104)</f>
        <v>0.135970882728213</v>
      </c>
      <c r="O104" s="23" t="n">
        <f aca="false">ABS(EMFX_Data!Z104-EMFX_Data!AC104)</f>
        <v>0.114842852973999</v>
      </c>
      <c r="P104" s="23" t="n">
        <f aca="false">ABS(EMFX_Data!Z104-EMFX_Data!AD104)</f>
        <v>0.128302302691528</v>
      </c>
      <c r="Q104" s="23" t="n">
        <f aca="false">ABS(EMFX_Data!AA104-EMFX_Data!AB104)</f>
        <v>0.0797076146312516</v>
      </c>
      <c r="R104" s="23" t="n">
        <f aca="false">ABS(EMFX_Data!AA104-EMFX_Data!AC104)</f>
        <v>0.100835644385465</v>
      </c>
      <c r="S104" s="23" t="n">
        <f aca="false">ABS(EMFX_Data!AA104-EMFX_Data!AD104)</f>
        <v>0.343980800050992</v>
      </c>
      <c r="T104" s="23" t="n">
        <f aca="false">ABS(EMFX_Data!AB104-EMFX_Data!AC104)</f>
        <v>0.0211280297542134</v>
      </c>
      <c r="U104" s="23" t="n">
        <f aca="false">ABS(EMFX_Data!AB104-EMFX_Data!AD104)</f>
        <v>0.26427318541974</v>
      </c>
      <c r="V104" s="23" t="n">
        <f aca="false">ABS(EMFX_Data!AC104-EMFX_Data!AD104)</f>
        <v>0.243145155665527</v>
      </c>
      <c r="W104" s="26" t="n">
        <f aca="false">IF(ROW()&lt;4+MinObs-1,"",IFERROR((B104-AVERAGE(B$4:B104))/STDEV(B$4:B104),""))</f>
        <v>1.38790618067647</v>
      </c>
      <c r="X104" s="26" t="n">
        <f aca="false">IF(ROW()&lt;4+MinObs-1,"",IFERROR((C104-AVERAGE(C$4:C104))/STDEV(C$4:C104),""))</f>
        <v>-1.1446966755917</v>
      </c>
      <c r="Y104" s="26" t="n">
        <f aca="false">IF(ROW()&lt;4+MinObs-1,"",IFERROR((D104-AVERAGE(D$4:D104))/STDEV(D$4:D104),""))</f>
        <v>0.976846509924508</v>
      </c>
      <c r="Z104" s="26" t="n">
        <f aca="false">IF(ROW()&lt;4+MinObs-1,"",IFERROR((E104-AVERAGE(E$4:E104))/STDEV(E$4:E104),""))</f>
        <v>0.956108190112077</v>
      </c>
      <c r="AA104" s="26" t="n">
        <f aca="false">IF(ROW()&lt;4+MinObs-1,"",IFERROR((F104-AVERAGE(F$4:F104))/STDEV(F$4:F104),""))</f>
        <v>1.63227956184914</v>
      </c>
      <c r="AB104" s="26" t="n">
        <f aca="false">IF(ROW()&lt;4+MinObs-1,"",IFERROR((G104-AVERAGE(G$4:G104))/STDEV(G$4:G104),""))</f>
        <v>-0.024247509404264</v>
      </c>
      <c r="AC104" s="26" t="n">
        <f aca="false">IF(ROW()&lt;4+MinObs-1,"",IFERROR((H104-AVERAGE(H$4:H104))/STDEV(H$4:H104),""))</f>
        <v>0.694747905675622</v>
      </c>
      <c r="AD104" s="26" t="n">
        <f aca="false">IF(ROW()&lt;4+MinObs-1,"",IFERROR((I104-AVERAGE(I$4:I104))/STDEV(I$4:I104),""))</f>
        <v>-0.826081222381895</v>
      </c>
      <c r="AE104" s="26" t="n">
        <f aca="false">IF(ROW()&lt;4+MinObs-1,"",IFERROR((J104-AVERAGE(J$4:J104))/STDEV(J$4:J104),""))</f>
        <v>0.0042557048645789</v>
      </c>
      <c r="AF104" s="26" t="n">
        <f aca="false">IF(ROW()&lt;4+MinObs-1,"",IFERROR((K104-AVERAGE(K$4:K104))/STDEV(K$4:K104),""))</f>
        <v>0.232919678105232</v>
      </c>
      <c r="AG104" s="26" t="n">
        <f aca="false">IF(ROW()&lt;4+MinObs-1,"",IFERROR((L104-AVERAGE(L$4:L104))/STDEV(L$4:L104),""))</f>
        <v>0.598833058149384</v>
      </c>
      <c r="AH104" s="26" t="n">
        <f aca="false">IF(ROW()&lt;4+MinObs-1,"",IFERROR((M104-AVERAGE(M$4:M104))/STDEV(M$4:M104),""))</f>
        <v>0.486988918857422</v>
      </c>
      <c r="AI104" s="26" t="n">
        <f aca="false">IF(ROW()&lt;4+MinObs-1,"",IFERROR((N104-AVERAGE(N$4:N104))/STDEV(N$4:N104),""))</f>
        <v>0.250361033008545</v>
      </c>
      <c r="AJ104" s="26" t="n">
        <f aca="false">IF(ROW()&lt;4+MinObs-1,"",IFERROR((O104-AVERAGE(O$4:O104))/STDEV(O$4:O104),""))</f>
        <v>0.532019493110209</v>
      </c>
      <c r="AK104" s="26" t="n">
        <f aca="false">IF(ROW()&lt;4+MinObs-1,"",IFERROR((P104-AVERAGE(P$4:P104))/STDEV(P$4:P104),""))</f>
        <v>-0.116183314563966</v>
      </c>
      <c r="AL104" s="26" t="n">
        <f aca="false">IF(ROW()&lt;4+MinObs-1,"",IFERROR((Q104-AVERAGE(Q$4:Q104))/STDEV(Q$4:Q104),""))</f>
        <v>-0.182826198780578</v>
      </c>
      <c r="AM104" s="26" t="n">
        <f aca="false">IF(ROW()&lt;4+MinObs-1,"",IFERROR((R104-AVERAGE(R$4:R104))/STDEV(R$4:R104),""))</f>
        <v>-0.437201221579849</v>
      </c>
      <c r="AN104" s="26" t="n">
        <f aca="false">IF(ROW()&lt;4+MinObs-1,"",IFERROR((S104-AVERAGE(S$4:S104))/STDEV(S$4:S104),""))</f>
        <v>0.502734708617864</v>
      </c>
      <c r="AO104" s="26" t="n">
        <f aca="false">IF(ROW()&lt;4+MinObs-1,"",IFERROR((T104-AVERAGE(T$4:T104))/STDEV(T$4:T104),""))</f>
        <v>-0.91077070575673</v>
      </c>
      <c r="AP104" s="26" t="n">
        <f aca="false">IF(ROW()&lt;4+MinObs-1,"",IFERROR((U104-AVERAGE(U$4:U104))/STDEV(U$4:U104),""))</f>
        <v>0.382374607947311</v>
      </c>
      <c r="AQ104" s="26" t="n">
        <f aca="false">IF(ROW()&lt;4+MinObs-1,"",IFERROR((V104-AVERAGE(V$4:V104))/STDEV(V$4:V104),""))</f>
        <v>0.243070573767882</v>
      </c>
      <c r="AR104" s="26" t="n">
        <f aca="false">IF(W104="",0,IF(W104&gt;=z4,w4,IF(W104&gt;=z3,w3,IF(W104&gt;=zEntry,w2,IF(AND(W104&gt;=ExitZ,AR103&gt;0),w2,0)))))</f>
        <v>0</v>
      </c>
      <c r="AS104" s="26" t="n">
        <f aca="false">IF(X104="",0,IF(X104&gt;=z4,w4,IF(X104&gt;=z3,w3,IF(X104&gt;=zEntry,w2,IF(AND(X104&gt;=ExitZ,AS103&gt;0),w2,0)))))</f>
        <v>0</v>
      </c>
      <c r="AT104" s="26" t="n">
        <f aca="false">IF(Y104="",0,IF(Y104&gt;=z4,w4,IF(Y104&gt;=z3,w3,IF(Y104&gt;=zEntry,w2,IF(AND(Y104&gt;=ExitZ,AT103&gt;0),w2,0)))))</f>
        <v>0</v>
      </c>
      <c r="AU104" s="26" t="n">
        <f aca="false">IF(Z104="",0,IF(Z104&gt;=z4,w4,IF(Z104&gt;=z3,w3,IF(Z104&gt;=zEntry,w2,IF(AND(Z104&gt;=ExitZ,AU103&gt;0),w2,0)))))</f>
        <v>0</v>
      </c>
      <c r="AV104" s="26" t="n">
        <f aca="false">IF(AA104="",0,IF(AA104&gt;=z4,w4,IF(AA104&gt;=z3,w3,IF(AA104&gt;=zEntry,w2,IF(AND(AA104&gt;=ExitZ,AV103&gt;0),w2,0)))))</f>
        <v>0</v>
      </c>
      <c r="AW104" s="26" t="n">
        <f aca="false">IF(AB104="",0,IF(AB104&gt;=z4,w4,IF(AB104&gt;=z3,w3,IF(AB104&gt;=zEntry,w2,IF(AND(AB104&gt;=ExitZ,AW103&gt;0),w2,0)))))</f>
        <v>0</v>
      </c>
      <c r="AX104" s="26" t="n">
        <f aca="false">IF(AC104="",0,IF(AC104&gt;=z4,w4,IF(AC104&gt;=z3,w3,IF(AC104&gt;=zEntry,w2,IF(AND(AC104&gt;=ExitZ,AX103&gt;0),w2,0)))))</f>
        <v>0</v>
      </c>
      <c r="AY104" s="26" t="n">
        <f aca="false">IF(AD104="",0,IF(AD104&gt;=z4,w4,IF(AD104&gt;=z3,w3,IF(AD104&gt;=zEntry,w2,IF(AND(AD104&gt;=ExitZ,AY103&gt;0),w2,0)))))</f>
        <v>0</v>
      </c>
      <c r="AZ104" s="26" t="n">
        <f aca="false">IF(AE104="",0,IF(AE104&gt;=z4,w4,IF(AE104&gt;=z3,w3,IF(AE104&gt;=zEntry,w2,IF(AND(AE104&gt;=ExitZ,AZ103&gt;0),w2,0)))))</f>
        <v>0</v>
      </c>
      <c r="BA104" s="26" t="n">
        <f aca="false">IF(AF104="",0,IF(AF104&gt;=z4,w4,IF(AF104&gt;=z3,w3,IF(AF104&gt;=zEntry,w2,IF(AND(AF104&gt;=ExitZ,BA103&gt;0),w2,0)))))</f>
        <v>0</v>
      </c>
      <c r="BB104" s="26" t="n">
        <f aca="false">IF(AG104="",0,IF(AG104&gt;=z4,w4,IF(AG104&gt;=z3,w3,IF(AG104&gt;=zEntry,w2,IF(AND(AG104&gt;=ExitZ,BB103&gt;0),w2,0)))))</f>
        <v>0</v>
      </c>
      <c r="BC104" s="26" t="n">
        <f aca="false">IF(AH104="",0,IF(AH104&gt;=z4,w4,IF(AH104&gt;=z3,w3,IF(AH104&gt;=zEntry,w2,IF(AND(AH104&gt;=ExitZ,BC103&gt;0),w2,0)))))</f>
        <v>0</v>
      </c>
      <c r="BD104" s="26" t="n">
        <f aca="false">IF(AI104="",0,IF(AI104&gt;=z4,w4,IF(AI104&gt;=z3,w3,IF(AI104&gt;=zEntry,w2,IF(AND(AI104&gt;=ExitZ,BD103&gt;0),w2,0)))))</f>
        <v>0</v>
      </c>
      <c r="BE104" s="26" t="n">
        <f aca="false">IF(AJ104="",0,IF(AJ104&gt;=z4,w4,IF(AJ104&gt;=z3,w3,IF(AJ104&gt;=zEntry,w2,IF(AND(AJ104&gt;=ExitZ,BE103&gt;0),w2,0)))))</f>
        <v>0</v>
      </c>
      <c r="BF104" s="26" t="n">
        <f aca="false">IF(AK104="",0,IF(AK104&gt;=z4,w4,IF(AK104&gt;=z3,w3,IF(AK104&gt;=zEntry,w2,IF(AND(AK104&gt;=ExitZ,BF103&gt;0),w2,0)))))</f>
        <v>0</v>
      </c>
      <c r="BG104" s="26" t="n">
        <f aca="false">IF(AL104="",0,IF(AL104&gt;=z4,w4,IF(AL104&gt;=z3,w3,IF(AL104&gt;=zEntry,w2,IF(AND(AL104&gt;=ExitZ,BG103&gt;0),w2,0)))))</f>
        <v>0</v>
      </c>
      <c r="BH104" s="26" t="n">
        <f aca="false">IF(AM104="",0,IF(AM104&gt;=z4,w4,IF(AM104&gt;=z3,w3,IF(AM104&gt;=zEntry,w2,IF(AND(AM104&gt;=ExitZ,BH103&gt;0),w2,0)))))</f>
        <v>0</v>
      </c>
      <c r="BI104" s="26" t="n">
        <f aca="false">IF(AN104="",0,IF(AN104&gt;=z4,w4,IF(AN104&gt;=z3,w3,IF(AN104&gt;=zEntry,w2,IF(AND(AN104&gt;=ExitZ,BI103&gt;0),w2,0)))))</f>
        <v>0</v>
      </c>
      <c r="BJ104" s="26" t="n">
        <f aca="false">IF(AO104="",0,IF(AO104&gt;=z4,w4,IF(AO104&gt;=z3,w3,IF(AO104&gt;=zEntry,w2,IF(AND(AO104&gt;=ExitZ,BJ103&gt;0),w2,0)))))</f>
        <v>0</v>
      </c>
      <c r="BK104" s="26" t="n">
        <f aca="false">IF(AP104="",0,IF(AP104&gt;=z4,w4,IF(AP104&gt;=z3,w3,IF(AP104&gt;=zEntry,w2,IF(AND(AP104&gt;=ExitZ,BK103&gt;0),w2,0)))))</f>
        <v>0</v>
      </c>
      <c r="BL104" s="26" t="n">
        <f aca="false">IF(AQ104="",0,IF(AQ104&gt;=z4,w4,IF(AQ104&gt;=z3,w3,IF(AQ104&gt;=zEntry,w2,IF(AND(AQ104&gt;=ExitZ,BL103&gt;0),w2,0)))))</f>
        <v>0</v>
      </c>
      <c r="BM104" s="23" t="n">
        <f aca="false">IF(EMFX_Data!X103&gt;=EMFX_Data!Y103,EMFX_Data!AE104-EMFX_Data!AF104,EMFX_Data!AF104-EMFX_Data!AE104)</f>
        <v>-0.00882460245167764</v>
      </c>
      <c r="BN104" s="23" t="n">
        <f aca="false">IF(EMFX_Data!X103&gt;=EMFX_Data!Z103,EMFX_Data!AE104-EMFX_Data!AG104,EMFX_Data!AG104-EMFX_Data!AE104)</f>
        <v>0.00771962626289056</v>
      </c>
      <c r="BO104" s="23" t="n">
        <f aca="false">IF(EMFX_Data!X103&gt;=EMFX_Data!AA103,EMFX_Data!AE104-EMFX_Data!AH104,EMFX_Data!AH104-EMFX_Data!AE104)</f>
        <v>-0.0370519428941432</v>
      </c>
      <c r="BP104" s="23" t="n">
        <f aca="false">IF(EMFX_Data!X103&gt;=EMFX_Data!AB103,EMFX_Data!AE104-EMFX_Data!AI104,EMFX_Data!AI104-EMFX_Data!AE104)</f>
        <v>-0.00859991219793619</v>
      </c>
      <c r="BQ104" s="23" t="n">
        <f aca="false">IF(EMFX_Data!X103&gt;=EMFX_Data!AC103,EMFX_Data!AE104-EMFX_Data!AJ104,EMFX_Data!AJ104-EMFX_Data!AE104)</f>
        <v>0.000907401958142903</v>
      </c>
      <c r="BR104" s="23" t="n">
        <f aca="false">IF(EMFX_Data!X103&gt;=EMFX_Data!AD103,EMFX_Data!AE104-EMFX_Data!AK104,EMFX_Data!AK104-EMFX_Data!AE104)</f>
        <v>-0.0208521847638978</v>
      </c>
      <c r="BS104" s="23" t="n">
        <f aca="false">IF(EMFX_Data!Y103&gt;=EMFX_Data!Z103,EMFX_Data!AF104-EMFX_Data!AG104,EMFX_Data!AG104-EMFX_Data!AF104)</f>
        <v>-0.00110497618878708</v>
      </c>
      <c r="BT104" s="23" t="n">
        <f aca="false">IF(EMFX_Data!Y103&gt;=EMFX_Data!AA103,EMFX_Data!AF104-EMFX_Data!AH104,EMFX_Data!AH104-EMFX_Data!AF104)</f>
        <v>0.0282273404424656</v>
      </c>
      <c r="BU104" s="23" t="n">
        <f aca="false">IF(EMFX_Data!Y103&gt;=EMFX_Data!AB103,EMFX_Data!AF104-EMFX_Data!AI104,EMFX_Data!AI104-EMFX_Data!AF104)</f>
        <v>-0.000224690253741448</v>
      </c>
      <c r="BV104" s="23" t="n">
        <f aca="false">IF(EMFX_Data!Y103&gt;=EMFX_Data!AC103,EMFX_Data!AF104-EMFX_Data!AJ104,EMFX_Data!AJ104-EMFX_Data!AF104)</f>
        <v>-0.00973200440982054</v>
      </c>
      <c r="BW104" s="23" t="n">
        <f aca="false">IF(EMFX_Data!Y103&gt;=EMFX_Data!AD103,EMFX_Data!AF104-EMFX_Data!AK104,EMFX_Data!AK104-EMFX_Data!AF104)</f>
        <v>-0.0296767872155754</v>
      </c>
      <c r="BX104" s="23" t="n">
        <f aca="false">IF(EMFX_Data!Z103&gt;=EMFX_Data!AA103,EMFX_Data!AG104-EMFX_Data!AH104,EMFX_Data!AH104-EMFX_Data!AG104)</f>
        <v>-0.0293323166312527</v>
      </c>
      <c r="BY104" s="23" t="n">
        <f aca="false">IF(EMFX_Data!Z103&gt;=EMFX_Data!AB103,EMFX_Data!AG104-EMFX_Data!AI104,EMFX_Data!AI104-EMFX_Data!AG104)</f>
        <v>-0.000880285935045629</v>
      </c>
      <c r="BZ104" s="23" t="n">
        <f aca="false">IF(EMFX_Data!Z103&gt;=EMFX_Data!AC103,EMFX_Data!AG104-EMFX_Data!AJ104,EMFX_Data!AJ104-EMFX_Data!AG104)</f>
        <v>0.00862702822103346</v>
      </c>
      <c r="CA104" s="23" t="n">
        <f aca="false">IF(EMFX_Data!Z103&gt;=EMFX_Data!AD103,EMFX_Data!AG104-EMFX_Data!AK104,EMFX_Data!AK104-EMFX_Data!AG104)</f>
        <v>-0.0285718110267884</v>
      </c>
      <c r="CB104" s="23" t="n">
        <f aca="false">IF(EMFX_Data!AA103&gt;=EMFX_Data!AB103,EMFX_Data!AH104-EMFX_Data!AI104,EMFX_Data!AI104-EMFX_Data!AH104)</f>
        <v>-0.028452030696207</v>
      </c>
      <c r="CC104" s="23" t="n">
        <f aca="false">IF(EMFX_Data!AA103&gt;=EMFX_Data!AC103,EMFX_Data!AH104-EMFX_Data!AJ104,EMFX_Data!AJ104-EMFX_Data!AH104)</f>
        <v>-0.0379593448522861</v>
      </c>
      <c r="CD104" s="23" t="n">
        <f aca="false">IF(EMFX_Data!AA103&gt;=EMFX_Data!AD103,EMFX_Data!AH104-EMFX_Data!AK104,EMFX_Data!AK104-EMFX_Data!AH104)</f>
        <v>-0.057904127658041</v>
      </c>
      <c r="CE104" s="23" t="n">
        <f aca="false">IF(EMFX_Data!AB103&gt;=EMFX_Data!AC103,EMFX_Data!AI104-EMFX_Data!AJ104,EMFX_Data!AJ104-EMFX_Data!AI104)</f>
        <v>-0.00950731415607909</v>
      </c>
      <c r="CF104" s="23" t="n">
        <f aca="false">IF(EMFX_Data!AB103&gt;=EMFX_Data!AD103,EMFX_Data!AI104-EMFX_Data!AK104,EMFX_Data!AK104-EMFX_Data!AI104)</f>
        <v>-0.029452096961834</v>
      </c>
      <c r="CG104" s="23" t="n">
        <f aca="false">IF(EMFX_Data!AC103&gt;=EMFX_Data!AD103,EMFX_Data!AJ104-EMFX_Data!AK104,EMFX_Data!AK104-EMFX_Data!AJ104)</f>
        <v>-0.0199447828057549</v>
      </c>
      <c r="CH104" s="27" t="n">
        <f aca="false">IF(ROW()&lt;4+VolLB,"",STDEV(INDEX($BM:$BM,ROW()-VolLB+1):INDEX($BM:$BM,ROW()))*SQRT(12))</f>
        <v>0.187473061412754</v>
      </c>
      <c r="CI104" s="27" t="n">
        <f aca="false">IF(ROW()&lt;4+VolLB,"",STDEV(INDEX($BN:$BN,ROW()-VolLB+1):INDEX($BN:$BN,ROW()))*SQRT(12))</f>
        <v>0.143994628903638</v>
      </c>
      <c r="CJ104" s="27" t="n">
        <f aca="false">IF(ROW()&lt;4+VolLB,"",STDEV(INDEX($BO:$BO,ROW()-VolLB+1):INDEX($BO:$BO,ROW()))*SQRT(12))</f>
        <v>0.148076378591873</v>
      </c>
      <c r="CK104" s="27" t="n">
        <f aca="false">IF(ROW()&lt;4+VolLB,"",STDEV(INDEX($BP:$BP,ROW()-VolLB+1):INDEX($BP:$BP,ROW()))*SQRT(12))</f>
        <v>0.211550953039552</v>
      </c>
      <c r="CL104" s="27" t="n">
        <f aca="false">IF(ROW()&lt;4+VolLB,"",STDEV(INDEX($BQ:$BQ,ROW()-VolLB+1):INDEX($BQ:$BQ,ROW()))*SQRT(12))</f>
        <v>0.141864853528886</v>
      </c>
      <c r="CM104" s="27" t="n">
        <f aca="false">IF(ROW()&lt;4+VolLB,"",STDEV(INDEX($BR:$BR,ROW()-VolLB+1):INDEX($BR:$BR,ROW()))*SQRT(12))</f>
        <v>0.174307727531773</v>
      </c>
      <c r="CN104" s="27" t="n">
        <f aca="false">IF(ROW()&lt;4+VolLB,"",STDEV(INDEX($BS:$BS,ROW()-VolLB+1):INDEX($BS:$BS,ROW()))*SQRT(12))</f>
        <v>0.145403973597594</v>
      </c>
      <c r="CO104" s="27" t="n">
        <f aca="false">IF(ROW()&lt;4+VolLB,"",STDEV(INDEX($BT:$BT,ROW()-VolLB+1):INDEX($BT:$BT,ROW()))*SQRT(12))</f>
        <v>0.173687899664315</v>
      </c>
      <c r="CP104" s="27" t="n">
        <f aca="false">IF(ROW()&lt;4+VolLB,"",STDEV(INDEX($BU:$BU,ROW()-VolLB+1):INDEX($BU:$BU,ROW()))*SQRT(12))</f>
        <v>0.201549986916514</v>
      </c>
      <c r="CQ104" s="27" t="n">
        <f aca="false">IF(ROW()&lt;4+VolLB,"",STDEV(INDEX($BV:$BV,ROW()-VolLB+1):INDEX($BV:$BV,ROW()))*SQRT(12))</f>
        <v>0.172616315075647</v>
      </c>
      <c r="CR104" s="27" t="n">
        <f aca="false">IF(ROW()&lt;4+VolLB,"",STDEV(INDEX($BW:$BW,ROW()-VolLB+1):INDEX($BW:$BW,ROW()))*SQRT(12))</f>
        <v>0.185924651779146</v>
      </c>
      <c r="CS104" s="27" t="n">
        <f aca="false">IF(ROW()&lt;4+VolLB,"",STDEV(INDEX($BX:$BX,ROW()-VolLB+1):INDEX($BX:$BX,ROW()))*SQRT(12))</f>
        <v>0.142336002763027</v>
      </c>
      <c r="CT104" s="27" t="n">
        <f aca="false">IF(ROW()&lt;4+VolLB,"",STDEV(INDEX($BY:$BY,ROW()-VolLB+1):INDEX($BY:$BY,ROW()))*SQRT(12))</f>
        <v>0.186048794979478</v>
      </c>
      <c r="CU104" s="27" t="n">
        <f aca="false">IF(ROW()&lt;4+VolLB,"",STDEV(INDEX($BZ:$BZ,ROW()-VolLB+1):INDEX($BZ:$BZ,ROW()))*SQRT(12))</f>
        <v>0.135081627125335</v>
      </c>
      <c r="CV104" s="27" t="n">
        <f aca="false">IF(ROW()&lt;4+VolLB,"",STDEV(INDEX($CA:$CA,ROW()-VolLB+1):INDEX($CA:$CA,ROW()))*SQRT(12))</f>
        <v>0.142623331336627</v>
      </c>
      <c r="CW104" s="27" t="n">
        <f aca="false">IF(ROW()&lt;4+VolLB,"",STDEV(INDEX($CB:$CB,ROW()-VolLB+1):INDEX($CB:$CB,ROW()))*SQRT(12))</f>
        <v>0.194389265490494</v>
      </c>
      <c r="CX104" s="27" t="n">
        <f aca="false">IF(ROW()&lt;4+VolLB,"",STDEV(INDEX($CC:$CC,ROW()-VolLB+1):INDEX($CC:$CC,ROW()))*SQRT(12))</f>
        <v>0.145095544992714</v>
      </c>
      <c r="CY104" s="27" t="n">
        <f aca="false">IF(ROW()&lt;4+VolLB,"",STDEV(INDEX($CD:$CD,ROW()-VolLB+1):INDEX($CD:$CD,ROW()))*SQRT(12))</f>
        <v>0.152585962306643</v>
      </c>
      <c r="CZ104" s="27" t="n">
        <f aca="false">IF(ROW()&lt;4+VolLB,"",STDEV(INDEX($CE:$CE,ROW()-VolLB+1):INDEX($CE:$CE,ROW()))*SQRT(12))</f>
        <v>0.207295390834421</v>
      </c>
      <c r="DA104" s="27" t="n">
        <f aca="false">IF(ROW()&lt;4+VolLB,"",STDEV(INDEX($CF:$CF,ROW()-VolLB+1):INDEX($CF:$CF,ROW()))*SQRT(12))</f>
        <v>0.193905682044799</v>
      </c>
      <c r="DB104" s="27" t="n">
        <f aca="false">IF(ROW()&lt;4+VolLB,"",STDEV(INDEX($CG:$CG,ROW()-VolLB+1):INDEX($CG:$CG,ROW()))*SQRT(12))</f>
        <v>0.164714842113238</v>
      </c>
      <c r="DC104" s="26" t="n">
        <f aca="false">IF(OR(AR104=0,CH104="",CH104=0),0,AR104*MIN(MaxScal,TgtVol/CH104))</f>
        <v>0</v>
      </c>
      <c r="DD104" s="26" t="n">
        <f aca="false">IF(OR(AS104=0,CI104="",CI104=0),0,AS104*MIN(MaxScal,TgtVol/CI104))</f>
        <v>0</v>
      </c>
      <c r="DE104" s="26" t="n">
        <f aca="false">IF(OR(AT104=0,CJ104="",CJ104=0),0,AT104*MIN(MaxScal,TgtVol/CJ104))</f>
        <v>0</v>
      </c>
      <c r="DF104" s="26" t="n">
        <f aca="false">IF(OR(AU104=0,CK104="",CK104=0),0,AU104*MIN(MaxScal,TgtVol/CK104))</f>
        <v>0</v>
      </c>
      <c r="DG104" s="26" t="n">
        <f aca="false">IF(OR(AV104=0,CL104="",CL104=0),0,AV104*MIN(MaxScal,TgtVol/CL104))</f>
        <v>0</v>
      </c>
      <c r="DH104" s="26" t="n">
        <f aca="false">IF(OR(AW104=0,CM104="",CM104=0),0,AW104*MIN(MaxScal,TgtVol/CM104))</f>
        <v>0</v>
      </c>
      <c r="DI104" s="26" t="n">
        <f aca="false">IF(OR(AX104=0,CN104="",CN104=0),0,AX104*MIN(MaxScal,TgtVol/CN104))</f>
        <v>0</v>
      </c>
      <c r="DJ104" s="26" t="n">
        <f aca="false">IF(OR(AY104=0,CO104="",CO104=0),0,AY104*MIN(MaxScal,TgtVol/CO104))</f>
        <v>0</v>
      </c>
      <c r="DK104" s="26" t="n">
        <f aca="false">IF(OR(AZ104=0,CP104="",CP104=0),0,AZ104*MIN(MaxScal,TgtVol/CP104))</f>
        <v>0</v>
      </c>
      <c r="DL104" s="26" t="n">
        <f aca="false">IF(OR(BA104=0,CQ104="",CQ104=0),0,BA104*MIN(MaxScal,TgtVol/CQ104))</f>
        <v>0</v>
      </c>
      <c r="DM104" s="26" t="n">
        <f aca="false">IF(OR(BB104=0,CR104="",CR104=0),0,BB104*MIN(MaxScal,TgtVol/CR104))</f>
        <v>0</v>
      </c>
      <c r="DN104" s="26" t="n">
        <f aca="false">IF(OR(BC104=0,CS104="",CS104=0),0,BC104*MIN(MaxScal,TgtVol/CS104))</f>
        <v>0</v>
      </c>
      <c r="DO104" s="26" t="n">
        <f aca="false">IF(OR(BD104=0,CT104="",CT104=0),0,BD104*MIN(MaxScal,TgtVol/CT104))</f>
        <v>0</v>
      </c>
      <c r="DP104" s="26" t="n">
        <f aca="false">IF(OR(BE104=0,CU104="",CU104=0),0,BE104*MIN(MaxScal,TgtVol/CU104))</f>
        <v>0</v>
      </c>
      <c r="DQ104" s="26" t="n">
        <f aca="false">IF(OR(BF104=0,CV104="",CV104=0),0,BF104*MIN(MaxScal,TgtVol/CV104))</f>
        <v>0</v>
      </c>
      <c r="DR104" s="26" t="n">
        <f aca="false">IF(OR(BG104=0,CW104="",CW104=0),0,BG104*MIN(MaxScal,TgtVol/CW104))</f>
        <v>0</v>
      </c>
      <c r="DS104" s="26" t="n">
        <f aca="false">IF(OR(BH104=0,CX104="",CX104=0),0,BH104*MIN(MaxScal,TgtVol/CX104))</f>
        <v>0</v>
      </c>
      <c r="DT104" s="26" t="n">
        <f aca="false">IF(OR(BI104=0,CY104="",CY104=0),0,BI104*MIN(MaxScal,TgtVol/CY104))</f>
        <v>0</v>
      </c>
      <c r="DU104" s="26" t="n">
        <f aca="false">IF(OR(BJ104=0,CZ104="",CZ104=0),0,BJ104*MIN(MaxScal,TgtVol/CZ104))</f>
        <v>0</v>
      </c>
      <c r="DV104" s="26" t="n">
        <f aca="false">IF(OR(BK104=0,DA104="",DA104=0),0,BK104*MIN(MaxScal,TgtVol/DA104))</f>
        <v>0</v>
      </c>
      <c r="DW104" s="26" t="n">
        <f aca="false">IF(OR(BL104=0,DB104="",DB104=0),0,BL104*MIN(MaxScal,TgtVol/DB104))</f>
        <v>0</v>
      </c>
      <c r="DX104" s="28" t="n">
        <f aca="false">IFERROR(DC103*BM104,"")</f>
        <v>-0</v>
      </c>
      <c r="DY104" s="28" t="n">
        <f aca="false">IFERROR(DD103*BN104,"")</f>
        <v>0</v>
      </c>
      <c r="DZ104" s="28" t="n">
        <f aca="false">IFERROR(DE103*BO104,"")</f>
        <v>-0</v>
      </c>
      <c r="EA104" s="28" t="n">
        <f aca="false">IFERROR(DF103*BP104,"")</f>
        <v>-0</v>
      </c>
      <c r="EB104" s="28" t="n">
        <f aca="false">IFERROR(DG103*BQ104,"")</f>
        <v>0</v>
      </c>
      <c r="EC104" s="28" t="n">
        <f aca="false">IFERROR(DH103*BR104,"")</f>
        <v>-0</v>
      </c>
      <c r="ED104" s="28" t="n">
        <f aca="false">IFERROR(DI103*BS104,"")</f>
        <v>-0</v>
      </c>
      <c r="EE104" s="28" t="n">
        <f aca="false">IFERROR(DJ103*BT104,"")</f>
        <v>0</v>
      </c>
      <c r="EF104" s="28" t="n">
        <f aca="false">IFERROR(DK103*BU104,"")</f>
        <v>-0</v>
      </c>
      <c r="EG104" s="28" t="n">
        <f aca="false">IFERROR(DL103*BV104,"")</f>
        <v>-0</v>
      </c>
      <c r="EH104" s="28" t="n">
        <f aca="false">IFERROR(DM103*BW104,"")</f>
        <v>-0</v>
      </c>
      <c r="EI104" s="28" t="n">
        <f aca="false">IFERROR(DN103*BX104,"")</f>
        <v>-0</v>
      </c>
      <c r="EJ104" s="28" t="n">
        <f aca="false">IFERROR(DO103*BY104,"")</f>
        <v>-0</v>
      </c>
      <c r="EK104" s="28" t="n">
        <f aca="false">IFERROR(DP103*BZ104,"")</f>
        <v>0</v>
      </c>
      <c r="EL104" s="28" t="n">
        <f aca="false">IFERROR(DQ103*CA104,"")</f>
        <v>-0</v>
      </c>
      <c r="EM104" s="28" t="n">
        <f aca="false">IFERROR(DR103*CB104,"")</f>
        <v>-0</v>
      </c>
      <c r="EN104" s="28" t="n">
        <f aca="false">IFERROR(DS103*CC104,"")</f>
        <v>-0</v>
      </c>
      <c r="EO104" s="28" t="n">
        <f aca="false">IFERROR(DT103*CD104,"")</f>
        <v>-0</v>
      </c>
      <c r="EP104" s="28" t="n">
        <f aca="false">IFERROR(DU103*CE104,"")</f>
        <v>-0</v>
      </c>
      <c r="EQ104" s="28" t="n">
        <f aca="false">IFERROR(DV103*CF104,"")</f>
        <v>-0</v>
      </c>
      <c r="ER104" s="28" t="n">
        <f aca="false">IFERROR(DW103*CG104,"")</f>
        <v>-0</v>
      </c>
      <c r="ES104" s="28" t="n">
        <f aca="false">IF(ROW()=4,"",SUM(DX104:ER104))</f>
        <v>0</v>
      </c>
      <c r="ET104" s="29" t="n">
        <f aca="false">COUNTIF(AR104:BL104,"&gt;0")</f>
        <v>0</v>
      </c>
    </row>
    <row r="105" customFormat="false" ht="15" hidden="false" customHeight="false" outlineLevel="0" collapsed="false">
      <c r="A105" s="19" t="n">
        <v>41090</v>
      </c>
      <c r="B105" s="23" t="n">
        <f aca="false">ABS(EMFX_Data!X105-EMFX_Data!Y105)</f>
        <v>0.313727629740817</v>
      </c>
      <c r="C105" s="23" t="n">
        <f aca="false">ABS(EMFX_Data!X105-EMFX_Data!Z105)</f>
        <v>0.0473782699232963</v>
      </c>
      <c r="D105" s="23" t="n">
        <f aca="false">ABS(EMFX_Data!X105-EMFX_Data!AA105)</f>
        <v>0.207003198886356</v>
      </c>
      <c r="E105" s="23" t="n">
        <f aca="false">ABS(EMFX_Data!X105-EMFX_Data!AB105)</f>
        <v>0.149910089364833</v>
      </c>
      <c r="F105" s="23" t="n">
        <f aca="false">ABS(EMFX_Data!X105-EMFX_Data!AC105)</f>
        <v>0.168989091731122</v>
      </c>
      <c r="G105" s="23" t="n">
        <f aca="false">ABS(EMFX_Data!X105-EMFX_Data!AD105)</f>
        <v>0.0550231784109014</v>
      </c>
      <c r="H105" s="23" t="n">
        <f aca="false">ABS(EMFX_Data!Y105-EMFX_Data!Z105)</f>
        <v>0.266349359817521</v>
      </c>
      <c r="I105" s="23" t="n">
        <f aca="false">ABS(EMFX_Data!Y105-EMFX_Data!AA105)</f>
        <v>0.106724430854461</v>
      </c>
      <c r="J105" s="23" t="n">
        <f aca="false">ABS(EMFX_Data!Y105-EMFX_Data!AB105)</f>
        <v>0.163817540375984</v>
      </c>
      <c r="K105" s="23" t="n">
        <f aca="false">ABS(EMFX_Data!Y105-EMFX_Data!AC105)</f>
        <v>0.144738538009695</v>
      </c>
      <c r="L105" s="23" t="n">
        <f aca="false">ABS(EMFX_Data!Y105-EMFX_Data!AD105)</f>
        <v>0.368750808151718</v>
      </c>
      <c r="M105" s="23" t="n">
        <f aca="false">ABS(EMFX_Data!Z105-EMFX_Data!AA105)</f>
        <v>0.159624928963059</v>
      </c>
      <c r="N105" s="23" t="n">
        <f aca="false">ABS(EMFX_Data!Z105-EMFX_Data!AB105)</f>
        <v>0.102531819441537</v>
      </c>
      <c r="O105" s="23" t="n">
        <f aca="false">ABS(EMFX_Data!Z105-EMFX_Data!AC105)</f>
        <v>0.121610821807826</v>
      </c>
      <c r="P105" s="23" t="n">
        <f aca="false">ABS(EMFX_Data!Z105-EMFX_Data!AD105)</f>
        <v>0.102401448334198</v>
      </c>
      <c r="Q105" s="23" t="n">
        <f aca="false">ABS(EMFX_Data!AA105-EMFX_Data!AB105)</f>
        <v>0.0570931095215226</v>
      </c>
      <c r="R105" s="23" t="n">
        <f aca="false">ABS(EMFX_Data!AA105-EMFX_Data!AC105)</f>
        <v>0.0380141071552336</v>
      </c>
      <c r="S105" s="23" t="n">
        <f aca="false">ABS(EMFX_Data!AA105-EMFX_Data!AD105)</f>
        <v>0.262026377297257</v>
      </c>
      <c r="T105" s="23" t="n">
        <f aca="false">ABS(EMFX_Data!AB105-EMFX_Data!AC105)</f>
        <v>0.019079002366289</v>
      </c>
      <c r="U105" s="23" t="n">
        <f aca="false">ABS(EMFX_Data!AB105-EMFX_Data!AD105)</f>
        <v>0.204933267775735</v>
      </c>
      <c r="V105" s="23" t="n">
        <f aca="false">ABS(EMFX_Data!AC105-EMFX_Data!AD105)</f>
        <v>0.224012270142024</v>
      </c>
      <c r="W105" s="26" t="n">
        <f aca="false">IF(ROW()&lt;4+MinObs-1,"",IFERROR((B105-AVERAGE(B$4:B105))/STDEV(B$4:B105),""))</f>
        <v>1.91781822044474</v>
      </c>
      <c r="X105" s="26" t="n">
        <f aca="false">IF(ROW()&lt;4+MinObs-1,"",IFERROR((C105-AVERAGE(C$4:C105))/STDEV(C$4:C105),""))</f>
        <v>-0.355869276470116</v>
      </c>
      <c r="Y105" s="26" t="n">
        <f aca="false">IF(ROW()&lt;4+MinObs-1,"",IFERROR((D105-AVERAGE(D$4:D105))/STDEV(D$4:D105),""))</f>
        <v>0.802366280903985</v>
      </c>
      <c r="Z105" s="26" t="n">
        <f aca="false">IF(ROW()&lt;4+MinObs-1,"",IFERROR((E105-AVERAGE(E$4:E105))/STDEV(E$4:E105),""))</f>
        <v>1.06779749052749</v>
      </c>
      <c r="AA105" s="26" t="n">
        <f aca="false">IF(ROW()&lt;4+MinObs-1,"",IFERROR((F105-AVERAGE(F$4:F105))/STDEV(F$4:F105),""))</f>
        <v>2.6500389333605</v>
      </c>
      <c r="AB105" s="26" t="n">
        <f aca="false">IF(ROW()&lt;4+MinObs-1,"",IFERROR((G105-AVERAGE(G$4:G105))/STDEV(G$4:G105),""))</f>
        <v>-0.199252251658943</v>
      </c>
      <c r="AC105" s="26" t="n">
        <f aca="false">IF(ROW()&lt;4+MinObs-1,"",IFERROR((H105-AVERAGE(H$4:H105))/STDEV(H$4:H105),""))</f>
        <v>0.791208269553927</v>
      </c>
      <c r="AD105" s="26" t="n">
        <f aca="false">IF(ROW()&lt;4+MinObs-1,"",IFERROR((I105-AVERAGE(I$4:I105))/STDEV(I$4:I105),""))</f>
        <v>0.125552189079985</v>
      </c>
      <c r="AE105" s="26" t="n">
        <f aca="false">IF(ROW()&lt;4+MinObs-1,"",IFERROR((J105-AVERAGE(J$4:J105))/STDEV(J$4:J105),""))</f>
        <v>0.549095509068675</v>
      </c>
      <c r="AF105" s="26" t="n">
        <f aca="false">IF(ROW()&lt;4+MinObs-1,"",IFERROR((K105-AVERAGE(K$4:K105))/STDEV(K$4:K105),""))</f>
        <v>0.316369448677938</v>
      </c>
      <c r="AG105" s="26" t="n">
        <f aca="false">IF(ROW()&lt;4+MinObs-1,"",IFERROR((L105-AVERAGE(L$4:L105))/STDEV(L$4:L105),""))</f>
        <v>0.562646691732274</v>
      </c>
      <c r="AH105" s="26" t="n">
        <f aca="false">IF(ROW()&lt;4+MinObs-1,"",IFERROR((M105-AVERAGE(M$4:M105))/STDEV(M$4:M105),""))</f>
        <v>-0.025064106582341</v>
      </c>
      <c r="AI105" s="26" t="n">
        <f aca="false">IF(ROW()&lt;4+MinObs-1,"",IFERROR((N105-AVERAGE(N$4:N105))/STDEV(N$4:N105),""))</f>
        <v>-0.100303244356891</v>
      </c>
      <c r="AJ105" s="26" t="n">
        <f aca="false">IF(ROW()&lt;4+MinObs-1,"",IFERROR((O105-AVERAGE(O$4:O105))/STDEV(O$4:O105),""))</f>
        <v>0.639906470415497</v>
      </c>
      <c r="AK105" s="26" t="n">
        <f aca="false">IF(ROW()&lt;4+MinObs-1,"",IFERROR((P105-AVERAGE(P$4:P105))/STDEV(P$4:P105),""))</f>
        <v>-0.18254997455842</v>
      </c>
      <c r="AL105" s="26" t="n">
        <f aca="false">IF(ROW()&lt;4+MinObs-1,"",IFERROR((Q105-AVERAGE(Q$4:Q105))/STDEV(Q$4:Q105),""))</f>
        <v>-0.495423954751681</v>
      </c>
      <c r="AM105" s="26" t="n">
        <f aca="false">IF(ROW()&lt;4+MinObs-1,"",IFERROR((R105-AVERAGE(R$4:R105))/STDEV(R$4:R105),""))</f>
        <v>-1.11941341520679</v>
      </c>
      <c r="AN105" s="26" t="n">
        <f aca="false">IF(ROW()&lt;4+MinObs-1,"",IFERROR((S105-AVERAGE(S$4:S105))/STDEV(S$4:S105),""))</f>
        <v>0.288685188677878</v>
      </c>
      <c r="AO105" s="26" t="n">
        <f aca="false">IF(ROW()&lt;4+MinObs-1,"",IFERROR((T105-AVERAGE(T$4:T105))/STDEV(T$4:T105),""))</f>
        <v>-0.927482172674412</v>
      </c>
      <c r="AP105" s="26" t="n">
        <f aca="false">IF(ROW()&lt;4+MinObs-1,"",IFERROR((U105-AVERAGE(U$4:U105))/STDEV(U$4:U105),""))</f>
        <v>0.227273979431199</v>
      </c>
      <c r="AQ105" s="26" t="n">
        <f aca="false">IF(ROW()&lt;4+MinObs-1,"",IFERROR((V105-AVERAGE(V$4:V105))/STDEV(V$4:V105),""))</f>
        <v>0.192307430071987</v>
      </c>
      <c r="AR105" s="26" t="n">
        <f aca="false">IF(W105="",0,IF(W105&gt;=z4,w4,IF(W105&gt;=z3,w3,IF(W105&gt;=zEntry,w2,IF(AND(W105&gt;=ExitZ,AR104&gt;0),w2,0)))))</f>
        <v>0</v>
      </c>
      <c r="AS105" s="26" t="n">
        <f aca="false">IF(X105="",0,IF(X105&gt;=z4,w4,IF(X105&gt;=z3,w3,IF(X105&gt;=zEntry,w2,IF(AND(X105&gt;=ExitZ,AS104&gt;0),w2,0)))))</f>
        <v>0</v>
      </c>
      <c r="AT105" s="26" t="n">
        <f aca="false">IF(Y105="",0,IF(Y105&gt;=z4,w4,IF(Y105&gt;=z3,w3,IF(Y105&gt;=zEntry,w2,IF(AND(Y105&gt;=ExitZ,AT104&gt;0),w2,0)))))</f>
        <v>0</v>
      </c>
      <c r="AU105" s="26" t="n">
        <f aca="false">IF(Z105="",0,IF(Z105&gt;=z4,w4,IF(Z105&gt;=z3,w3,IF(Z105&gt;=zEntry,w2,IF(AND(Z105&gt;=ExitZ,AU104&gt;0),w2,0)))))</f>
        <v>0</v>
      </c>
      <c r="AV105" s="26" t="n">
        <f aca="false">IF(AA105="",0,IF(AA105&gt;=z4,w4,IF(AA105&gt;=z3,w3,IF(AA105&gt;=zEntry,w2,IF(AND(AA105&gt;=ExitZ,AV104&gt;0),w2,0)))))</f>
        <v>1</v>
      </c>
      <c r="AW105" s="26" t="n">
        <f aca="false">IF(AB105="",0,IF(AB105&gt;=z4,w4,IF(AB105&gt;=z3,w3,IF(AB105&gt;=zEntry,w2,IF(AND(AB105&gt;=ExitZ,AW104&gt;0),w2,0)))))</f>
        <v>0</v>
      </c>
      <c r="AX105" s="26" t="n">
        <f aca="false">IF(AC105="",0,IF(AC105&gt;=z4,w4,IF(AC105&gt;=z3,w3,IF(AC105&gt;=zEntry,w2,IF(AND(AC105&gt;=ExitZ,AX104&gt;0),w2,0)))))</f>
        <v>0</v>
      </c>
      <c r="AY105" s="26" t="n">
        <f aca="false">IF(AD105="",0,IF(AD105&gt;=z4,w4,IF(AD105&gt;=z3,w3,IF(AD105&gt;=zEntry,w2,IF(AND(AD105&gt;=ExitZ,AY104&gt;0),w2,0)))))</f>
        <v>0</v>
      </c>
      <c r="AZ105" s="26" t="n">
        <f aca="false">IF(AE105="",0,IF(AE105&gt;=z4,w4,IF(AE105&gt;=z3,w3,IF(AE105&gt;=zEntry,w2,IF(AND(AE105&gt;=ExitZ,AZ104&gt;0),w2,0)))))</f>
        <v>0</v>
      </c>
      <c r="BA105" s="26" t="n">
        <f aca="false">IF(AF105="",0,IF(AF105&gt;=z4,w4,IF(AF105&gt;=z3,w3,IF(AF105&gt;=zEntry,w2,IF(AND(AF105&gt;=ExitZ,BA104&gt;0),w2,0)))))</f>
        <v>0</v>
      </c>
      <c r="BB105" s="26" t="n">
        <f aca="false">IF(AG105="",0,IF(AG105&gt;=z4,w4,IF(AG105&gt;=z3,w3,IF(AG105&gt;=zEntry,w2,IF(AND(AG105&gt;=ExitZ,BB104&gt;0),w2,0)))))</f>
        <v>0</v>
      </c>
      <c r="BC105" s="26" t="n">
        <f aca="false">IF(AH105="",0,IF(AH105&gt;=z4,w4,IF(AH105&gt;=z3,w3,IF(AH105&gt;=zEntry,w2,IF(AND(AH105&gt;=ExitZ,BC104&gt;0),w2,0)))))</f>
        <v>0</v>
      </c>
      <c r="BD105" s="26" t="n">
        <f aca="false">IF(AI105="",0,IF(AI105&gt;=z4,w4,IF(AI105&gt;=z3,w3,IF(AI105&gt;=zEntry,w2,IF(AND(AI105&gt;=ExitZ,BD104&gt;0),w2,0)))))</f>
        <v>0</v>
      </c>
      <c r="BE105" s="26" t="n">
        <f aca="false">IF(AJ105="",0,IF(AJ105&gt;=z4,w4,IF(AJ105&gt;=z3,w3,IF(AJ105&gt;=zEntry,w2,IF(AND(AJ105&gt;=ExitZ,BE104&gt;0),w2,0)))))</f>
        <v>0</v>
      </c>
      <c r="BF105" s="26" t="n">
        <f aca="false">IF(AK105="",0,IF(AK105&gt;=z4,w4,IF(AK105&gt;=z3,w3,IF(AK105&gt;=zEntry,w2,IF(AND(AK105&gt;=ExitZ,BF104&gt;0),w2,0)))))</f>
        <v>0</v>
      </c>
      <c r="BG105" s="26" t="n">
        <f aca="false">IF(AL105="",0,IF(AL105&gt;=z4,w4,IF(AL105&gt;=z3,w3,IF(AL105&gt;=zEntry,w2,IF(AND(AL105&gt;=ExitZ,BG104&gt;0),w2,0)))))</f>
        <v>0</v>
      </c>
      <c r="BH105" s="26" t="n">
        <f aca="false">IF(AM105="",0,IF(AM105&gt;=z4,w4,IF(AM105&gt;=z3,w3,IF(AM105&gt;=zEntry,w2,IF(AND(AM105&gt;=ExitZ,BH104&gt;0),w2,0)))))</f>
        <v>0</v>
      </c>
      <c r="BI105" s="26" t="n">
        <f aca="false">IF(AN105="",0,IF(AN105&gt;=z4,w4,IF(AN105&gt;=z3,w3,IF(AN105&gt;=zEntry,w2,IF(AND(AN105&gt;=ExitZ,BI104&gt;0),w2,0)))))</f>
        <v>0</v>
      </c>
      <c r="BJ105" s="26" t="n">
        <f aca="false">IF(AO105="",0,IF(AO105&gt;=z4,w4,IF(AO105&gt;=z3,w3,IF(AO105&gt;=zEntry,w2,IF(AND(AO105&gt;=ExitZ,BJ104&gt;0),w2,0)))))</f>
        <v>0</v>
      </c>
      <c r="BK105" s="26" t="n">
        <f aca="false">IF(AP105="",0,IF(AP105&gt;=z4,w4,IF(AP105&gt;=z3,w3,IF(AP105&gt;=zEntry,w2,IF(AND(AP105&gt;=ExitZ,BK104&gt;0),w2,0)))))</f>
        <v>0</v>
      </c>
      <c r="BL105" s="26" t="n">
        <f aca="false">IF(AQ105="",0,IF(AQ105&gt;=z4,w4,IF(AQ105&gt;=z3,w3,IF(AQ105&gt;=zEntry,w2,IF(AND(AQ105&gt;=ExitZ,BL104&gt;0),w2,0)))))</f>
        <v>0</v>
      </c>
      <c r="BM105" s="23" t="n">
        <f aca="false">IF(EMFX_Data!X104&gt;=EMFX_Data!Y104,EMFX_Data!AE105-EMFX_Data!AF105,EMFX_Data!AF105-EMFX_Data!AE105)</f>
        <v>-0.0568955127090951</v>
      </c>
      <c r="BN105" s="23" t="n">
        <f aca="false">IF(EMFX_Data!X104&gt;=EMFX_Data!Z104,EMFX_Data!AE105-EMFX_Data!AG105,EMFX_Data!AG105-EMFX_Data!AE105)</f>
        <v>-0.0429145447531847</v>
      </c>
      <c r="BO105" s="23" t="n">
        <f aca="false">IF(EMFX_Data!X104&gt;=EMFX_Data!AA104,EMFX_Data!AE105-EMFX_Data!AH105,EMFX_Data!AH105-EMFX_Data!AE105)</f>
        <v>0.0108774094095377</v>
      </c>
      <c r="BP105" s="23" t="n">
        <f aca="false">IF(EMFX_Data!X104&gt;=EMFX_Data!AB104,EMFX_Data!AE105-EMFX_Data!AI105,EMFX_Data!AI105-EMFX_Data!AE105)</f>
        <v>-0.0110162511819841</v>
      </c>
      <c r="BQ105" s="23" t="n">
        <f aca="false">IF(EMFX_Data!X104&gt;=EMFX_Data!AC104,EMFX_Data!AE105-EMFX_Data!AJ105,EMFX_Data!AJ105-EMFX_Data!AE105)</f>
        <v>-0.0586650119321094</v>
      </c>
      <c r="BR105" s="23" t="n">
        <f aca="false">IF(EMFX_Data!X104&gt;=EMFX_Data!AD104,EMFX_Data!AE105-EMFX_Data!AK105,EMFX_Data!AK105-EMFX_Data!AE105)</f>
        <v>0.0672124291539395</v>
      </c>
      <c r="BS105" s="23" t="n">
        <f aca="false">IF(EMFX_Data!Y104&gt;=EMFX_Data!Z104,EMFX_Data!AF105-EMFX_Data!AG105,EMFX_Data!AG105-EMFX_Data!AF105)</f>
        <v>-0.0139809679559104</v>
      </c>
      <c r="BT105" s="23" t="n">
        <f aca="false">IF(EMFX_Data!Y104&gt;=EMFX_Data!AA104,EMFX_Data!AF105-EMFX_Data!AH105,EMFX_Data!AH105-EMFX_Data!AF105)</f>
        <v>-0.0677729221186328</v>
      </c>
      <c r="BU105" s="23" t="n">
        <f aca="false">IF(EMFX_Data!Y104&gt;=EMFX_Data!AB104,EMFX_Data!AF105-EMFX_Data!AI105,EMFX_Data!AI105-EMFX_Data!AF105)</f>
        <v>-0.045879261527111</v>
      </c>
      <c r="BV105" s="23" t="n">
        <f aca="false">IF(EMFX_Data!Y104&gt;=EMFX_Data!AC104,EMFX_Data!AF105-EMFX_Data!AJ105,EMFX_Data!AJ105-EMFX_Data!AF105)</f>
        <v>0.00176949922301426</v>
      </c>
      <c r="BW105" s="23" t="n">
        <f aca="false">IF(EMFX_Data!Y104&gt;=EMFX_Data!AD104,EMFX_Data!AF105-EMFX_Data!AK105,EMFX_Data!AK105-EMFX_Data!AF105)</f>
        <v>0.0103169164448444</v>
      </c>
      <c r="BX105" s="23" t="n">
        <f aca="false">IF(EMFX_Data!Z104&gt;=EMFX_Data!AA104,EMFX_Data!AG105-EMFX_Data!AH105,EMFX_Data!AH105-EMFX_Data!AG105)</f>
        <v>0.0537919541627224</v>
      </c>
      <c r="BY105" s="23" t="n">
        <f aca="false">IF(EMFX_Data!Z104&gt;=EMFX_Data!AB104,EMFX_Data!AG105-EMFX_Data!AI105,EMFX_Data!AI105-EMFX_Data!AG105)</f>
        <v>0.0318982935712006</v>
      </c>
      <c r="BZ105" s="23" t="n">
        <f aca="false">IF(EMFX_Data!Z104&gt;=EMFX_Data!AC104,EMFX_Data!AG105-EMFX_Data!AJ105,EMFX_Data!AJ105-EMFX_Data!AG105)</f>
        <v>-0.0157504671789246</v>
      </c>
      <c r="CA105" s="23" t="n">
        <f aca="false">IF(EMFX_Data!Z104&gt;=EMFX_Data!AD104,EMFX_Data!AG105-EMFX_Data!AK105,EMFX_Data!AK105-EMFX_Data!AG105)</f>
        <v>0.0242978844007548</v>
      </c>
      <c r="CB105" s="23" t="n">
        <f aca="false">IF(EMFX_Data!AA104&gt;=EMFX_Data!AB104,EMFX_Data!AH105-EMFX_Data!AI105,EMFX_Data!AI105-EMFX_Data!AH105)</f>
        <v>0.0218936605915218</v>
      </c>
      <c r="CC105" s="23" t="n">
        <f aca="false">IF(EMFX_Data!AA104&gt;=EMFX_Data!AC104,EMFX_Data!AH105-EMFX_Data!AJ105,EMFX_Data!AJ105-EMFX_Data!AH105)</f>
        <v>0.0695424213416471</v>
      </c>
      <c r="CD105" s="23" t="n">
        <f aca="false">IF(EMFX_Data!AA104&gt;=EMFX_Data!AD104,EMFX_Data!AH105-EMFX_Data!AK105,EMFX_Data!AK105-EMFX_Data!AH105)</f>
        <v>0.0780898385634772</v>
      </c>
      <c r="CE105" s="23" t="n">
        <f aca="false">IF(EMFX_Data!AB104&gt;=EMFX_Data!AC104,EMFX_Data!AI105-EMFX_Data!AJ105,EMFX_Data!AJ105-EMFX_Data!AI105)</f>
        <v>0.0476487607501253</v>
      </c>
      <c r="CF105" s="23" t="n">
        <f aca="false">IF(EMFX_Data!AB104&gt;=EMFX_Data!AD104,EMFX_Data!AI105-EMFX_Data!AK105,EMFX_Data!AK105-EMFX_Data!AI105)</f>
        <v>0.0561961779719554</v>
      </c>
      <c r="CG105" s="23" t="n">
        <f aca="false">IF(EMFX_Data!AC104&gt;=EMFX_Data!AD104,EMFX_Data!AJ105-EMFX_Data!AK105,EMFX_Data!AK105-EMFX_Data!AJ105)</f>
        <v>0.00854741722183013</v>
      </c>
      <c r="CH105" s="27" t="n">
        <f aca="false">IF(ROW()&lt;4+VolLB,"",STDEV(INDEX($BM:$BM,ROW()-VolLB+1):INDEX($BM:$BM,ROW()))*SQRT(12))</f>
        <v>0.183536866926167</v>
      </c>
      <c r="CI105" s="27" t="n">
        <f aca="false">IF(ROW()&lt;4+VolLB,"",STDEV(INDEX($BN:$BN,ROW()-VolLB+1):INDEX($BN:$BN,ROW()))*SQRT(12))</f>
        <v>0.144741145404377</v>
      </c>
      <c r="CJ105" s="27" t="n">
        <f aca="false">IF(ROW()&lt;4+VolLB,"",STDEV(INDEX($BO:$BO,ROW()-VolLB+1):INDEX($BO:$BO,ROW()))*SQRT(12))</f>
        <v>0.145764195575287</v>
      </c>
      <c r="CK105" s="27" t="n">
        <f aca="false">IF(ROW()&lt;4+VolLB,"",STDEV(INDEX($BP:$BP,ROW()-VolLB+1):INDEX($BP:$BP,ROW()))*SQRT(12))</f>
        <v>0.207645446288951</v>
      </c>
      <c r="CL105" s="27" t="n">
        <f aca="false">IF(ROW()&lt;4+VolLB,"",STDEV(INDEX($BQ:$BQ,ROW()-VolLB+1):INDEX($BQ:$BQ,ROW()))*SQRT(12))</f>
        <v>0.143929504697271</v>
      </c>
      <c r="CM105" s="27" t="n">
        <f aca="false">IF(ROW()&lt;4+VolLB,"",STDEV(INDEX($BR:$BR,ROW()-VolLB+1):INDEX($BR:$BR,ROW()))*SQRT(12))</f>
        <v>0.1754031780223</v>
      </c>
      <c r="CN105" s="27" t="n">
        <f aca="false">IF(ROW()&lt;4+VolLB,"",STDEV(INDEX($BS:$BS,ROW()-VolLB+1):INDEX($BS:$BS,ROW()))*SQRT(12))</f>
        <v>0.14239614254009</v>
      </c>
      <c r="CO105" s="27" t="n">
        <f aca="false">IF(ROW()&lt;4+VolLB,"",STDEV(INDEX($BT:$BT,ROW()-VolLB+1):INDEX($BT:$BT,ROW()))*SQRT(12))</f>
        <v>0.177972958865062</v>
      </c>
      <c r="CP105" s="27" t="n">
        <f aca="false">IF(ROW()&lt;4+VolLB,"",STDEV(INDEX($BU:$BU,ROW()-VolLB+1):INDEX($BU:$BU,ROW()))*SQRT(12))</f>
        <v>0.203466273524874</v>
      </c>
      <c r="CQ105" s="27" t="n">
        <f aca="false">IF(ROW()&lt;4+VolLB,"",STDEV(INDEX($BV:$BV,ROW()-VolLB+1):INDEX($BV:$BV,ROW()))*SQRT(12))</f>
        <v>0.172566621691838</v>
      </c>
      <c r="CR105" s="27" t="n">
        <f aca="false">IF(ROW()&lt;4+VolLB,"",STDEV(INDEX($BW:$BW,ROW()-VolLB+1):INDEX($BW:$BW,ROW()))*SQRT(12))</f>
        <v>0.185262527584315</v>
      </c>
      <c r="CS105" s="27" t="n">
        <f aca="false">IF(ROW()&lt;4+VolLB,"",STDEV(INDEX($BX:$BX,ROW()-VolLB+1):INDEX($BX:$BX,ROW()))*SQRT(12))</f>
        <v>0.146013477434333</v>
      </c>
      <c r="CT105" s="27" t="n">
        <f aca="false">IF(ROW()&lt;4+VolLB,"",STDEV(INDEX($BY:$BY,ROW()-VolLB+1):INDEX($BY:$BY,ROW()))*SQRT(12))</f>
        <v>0.185871686307081</v>
      </c>
      <c r="CU105" s="27" t="n">
        <f aca="false">IF(ROW()&lt;4+VolLB,"",STDEV(INDEX($BZ:$BZ,ROW()-VolLB+1):INDEX($BZ:$BZ,ROW()))*SQRT(12))</f>
        <v>0.13490504442442</v>
      </c>
      <c r="CV105" s="27" t="n">
        <f aca="false">IF(ROW()&lt;4+VolLB,"",STDEV(INDEX($CA:$CA,ROW()-VolLB+1):INDEX($CA:$CA,ROW()))*SQRT(12))</f>
        <v>0.142748157850328</v>
      </c>
      <c r="CW105" s="27" t="n">
        <f aca="false">IF(ROW()&lt;4+VolLB,"",STDEV(INDEX($CB:$CB,ROW()-VolLB+1):INDEX($CB:$CB,ROW()))*SQRT(12))</f>
        <v>0.193659270993766</v>
      </c>
      <c r="CX105" s="27" t="n">
        <f aca="false">IF(ROW()&lt;4+VolLB,"",STDEV(INDEX($CC:$CC,ROW()-VolLB+1):INDEX($CC:$CC,ROW()))*SQRT(12))</f>
        <v>0.148470986324756</v>
      </c>
      <c r="CY105" s="27" t="n">
        <f aca="false">IF(ROW()&lt;4+VolLB,"",STDEV(INDEX($CD:$CD,ROW()-VolLB+1):INDEX($CD:$CD,ROW()))*SQRT(12))</f>
        <v>0.160585919961034</v>
      </c>
      <c r="CZ105" s="27" t="n">
        <f aca="false">IF(ROW()&lt;4+VolLB,"",STDEV(INDEX($CE:$CE,ROW()-VolLB+1):INDEX($CE:$CE,ROW()))*SQRT(12))</f>
        <v>0.208558991005111</v>
      </c>
      <c r="DA105" s="27" t="n">
        <f aca="false">IF(ROW()&lt;4+VolLB,"",STDEV(INDEX($CF:$CF,ROW()-VolLB+1):INDEX($CF:$CF,ROW()))*SQRT(12))</f>
        <v>0.196143196853019</v>
      </c>
      <c r="DB105" s="27" t="n">
        <f aca="false">IF(ROW()&lt;4+VolLB,"",STDEV(INDEX($CG:$CG,ROW()-VolLB+1):INDEX($CG:$CG,ROW()))*SQRT(12))</f>
        <v>0.164740272326528</v>
      </c>
      <c r="DC105" s="26" t="n">
        <f aca="false">IF(OR(AR105=0,CH105="",CH105=0),0,AR105*MIN(MaxScal,TgtVol/CH105))</f>
        <v>0</v>
      </c>
      <c r="DD105" s="26" t="n">
        <f aca="false">IF(OR(AS105=0,CI105="",CI105=0),0,AS105*MIN(MaxScal,TgtVol/CI105))</f>
        <v>0</v>
      </c>
      <c r="DE105" s="26" t="n">
        <f aca="false">IF(OR(AT105=0,CJ105="",CJ105=0),0,AT105*MIN(MaxScal,TgtVol/CJ105))</f>
        <v>0</v>
      </c>
      <c r="DF105" s="26" t="n">
        <f aca="false">IF(OR(AU105=0,CK105="",CK105=0),0,AU105*MIN(MaxScal,TgtVol/CK105))</f>
        <v>0</v>
      </c>
      <c r="DG105" s="26" t="n">
        <f aca="false">IF(OR(AV105=0,CL105="",CL105=0),0,AV105*MIN(MaxScal,TgtVol/CL105))</f>
        <v>0.138956915345927</v>
      </c>
      <c r="DH105" s="26" t="n">
        <f aca="false">IF(OR(AW105=0,CM105="",CM105=0),0,AW105*MIN(MaxScal,TgtVol/CM105))</f>
        <v>0</v>
      </c>
      <c r="DI105" s="26" t="n">
        <f aca="false">IF(OR(AX105=0,CN105="",CN105=0),0,AX105*MIN(MaxScal,TgtVol/CN105))</f>
        <v>0</v>
      </c>
      <c r="DJ105" s="26" t="n">
        <f aca="false">IF(OR(AY105=0,CO105="",CO105=0),0,AY105*MIN(MaxScal,TgtVol/CO105))</f>
        <v>0</v>
      </c>
      <c r="DK105" s="26" t="n">
        <f aca="false">IF(OR(AZ105=0,CP105="",CP105=0),0,AZ105*MIN(MaxScal,TgtVol/CP105))</f>
        <v>0</v>
      </c>
      <c r="DL105" s="26" t="n">
        <f aca="false">IF(OR(BA105=0,CQ105="",CQ105=0),0,BA105*MIN(MaxScal,TgtVol/CQ105))</f>
        <v>0</v>
      </c>
      <c r="DM105" s="26" t="n">
        <f aca="false">IF(OR(BB105=0,CR105="",CR105=0),0,BB105*MIN(MaxScal,TgtVol/CR105))</f>
        <v>0</v>
      </c>
      <c r="DN105" s="26" t="n">
        <f aca="false">IF(OR(BC105=0,CS105="",CS105=0),0,BC105*MIN(MaxScal,TgtVol/CS105))</f>
        <v>0</v>
      </c>
      <c r="DO105" s="26" t="n">
        <f aca="false">IF(OR(BD105=0,CT105="",CT105=0),0,BD105*MIN(MaxScal,TgtVol/CT105))</f>
        <v>0</v>
      </c>
      <c r="DP105" s="26" t="n">
        <f aca="false">IF(OR(BE105=0,CU105="",CU105=0),0,BE105*MIN(MaxScal,TgtVol/CU105))</f>
        <v>0</v>
      </c>
      <c r="DQ105" s="26" t="n">
        <f aca="false">IF(OR(BF105=0,CV105="",CV105=0),0,BF105*MIN(MaxScal,TgtVol/CV105))</f>
        <v>0</v>
      </c>
      <c r="DR105" s="26" t="n">
        <f aca="false">IF(OR(BG105=0,CW105="",CW105=0),0,BG105*MIN(MaxScal,TgtVol/CW105))</f>
        <v>0</v>
      </c>
      <c r="DS105" s="26" t="n">
        <f aca="false">IF(OR(BH105=0,CX105="",CX105=0),0,BH105*MIN(MaxScal,TgtVol/CX105))</f>
        <v>0</v>
      </c>
      <c r="DT105" s="26" t="n">
        <f aca="false">IF(OR(BI105=0,CY105="",CY105=0),0,BI105*MIN(MaxScal,TgtVol/CY105))</f>
        <v>0</v>
      </c>
      <c r="DU105" s="26" t="n">
        <f aca="false">IF(OR(BJ105=0,CZ105="",CZ105=0),0,BJ105*MIN(MaxScal,TgtVol/CZ105))</f>
        <v>0</v>
      </c>
      <c r="DV105" s="26" t="n">
        <f aca="false">IF(OR(BK105=0,DA105="",DA105=0),0,BK105*MIN(MaxScal,TgtVol/DA105))</f>
        <v>0</v>
      </c>
      <c r="DW105" s="26" t="n">
        <f aca="false">IF(OR(BL105=0,DB105="",DB105=0),0,BL105*MIN(MaxScal,TgtVol/DB105))</f>
        <v>0</v>
      </c>
      <c r="DX105" s="28" t="n">
        <f aca="false">IFERROR(DC104*BM105,"")</f>
        <v>-0</v>
      </c>
      <c r="DY105" s="28" t="n">
        <f aca="false">IFERROR(DD104*BN105,"")</f>
        <v>-0</v>
      </c>
      <c r="DZ105" s="28" t="n">
        <f aca="false">IFERROR(DE104*BO105,"")</f>
        <v>0</v>
      </c>
      <c r="EA105" s="28" t="n">
        <f aca="false">IFERROR(DF104*BP105,"")</f>
        <v>-0</v>
      </c>
      <c r="EB105" s="28" t="n">
        <f aca="false">IFERROR(DG104*BQ105,"")</f>
        <v>-0</v>
      </c>
      <c r="EC105" s="28" t="n">
        <f aca="false">IFERROR(DH104*BR105,"")</f>
        <v>0</v>
      </c>
      <c r="ED105" s="28" t="n">
        <f aca="false">IFERROR(DI104*BS105,"")</f>
        <v>-0</v>
      </c>
      <c r="EE105" s="28" t="n">
        <f aca="false">IFERROR(DJ104*BT105,"")</f>
        <v>-0</v>
      </c>
      <c r="EF105" s="28" t="n">
        <f aca="false">IFERROR(DK104*BU105,"")</f>
        <v>-0</v>
      </c>
      <c r="EG105" s="28" t="n">
        <f aca="false">IFERROR(DL104*BV105,"")</f>
        <v>0</v>
      </c>
      <c r="EH105" s="28" t="n">
        <f aca="false">IFERROR(DM104*BW105,"")</f>
        <v>0</v>
      </c>
      <c r="EI105" s="28" t="n">
        <f aca="false">IFERROR(DN104*BX105,"")</f>
        <v>0</v>
      </c>
      <c r="EJ105" s="28" t="n">
        <f aca="false">IFERROR(DO104*BY105,"")</f>
        <v>0</v>
      </c>
      <c r="EK105" s="28" t="n">
        <f aca="false">IFERROR(DP104*BZ105,"")</f>
        <v>-0</v>
      </c>
      <c r="EL105" s="28" t="n">
        <f aca="false">IFERROR(DQ104*CA105,"")</f>
        <v>0</v>
      </c>
      <c r="EM105" s="28" t="n">
        <f aca="false">IFERROR(DR104*CB105,"")</f>
        <v>0</v>
      </c>
      <c r="EN105" s="28" t="n">
        <f aca="false">IFERROR(DS104*CC105,"")</f>
        <v>0</v>
      </c>
      <c r="EO105" s="28" t="n">
        <f aca="false">IFERROR(DT104*CD105,"")</f>
        <v>0</v>
      </c>
      <c r="EP105" s="28" t="n">
        <f aca="false">IFERROR(DU104*CE105,"")</f>
        <v>0</v>
      </c>
      <c r="EQ105" s="28" t="n">
        <f aca="false">IFERROR(DV104*CF105,"")</f>
        <v>0</v>
      </c>
      <c r="ER105" s="28" t="n">
        <f aca="false">IFERROR(DW104*CG105,"")</f>
        <v>0</v>
      </c>
      <c r="ES105" s="28" t="n">
        <f aca="false">IF(ROW()=4,"",SUM(DX105:ER105))</f>
        <v>0</v>
      </c>
      <c r="ET105" s="29" t="n">
        <f aca="false">COUNTIF(AR105:BL105,"&gt;0")</f>
        <v>1</v>
      </c>
    </row>
    <row r="106" customFormat="false" ht="15" hidden="false" customHeight="false" outlineLevel="0" collapsed="false">
      <c r="A106" s="19" t="n">
        <v>41121</v>
      </c>
      <c r="B106" s="23" t="n">
        <f aca="false">ABS(EMFX_Data!X106-EMFX_Data!Y106)</f>
        <v>0.297153471444569</v>
      </c>
      <c r="C106" s="23" t="n">
        <f aca="false">ABS(EMFX_Data!X106-EMFX_Data!Z106)</f>
        <v>0.0601494324272984</v>
      </c>
      <c r="D106" s="23" t="n">
        <f aca="false">ABS(EMFX_Data!X106-EMFX_Data!AA106)</f>
        <v>0.14775407608151</v>
      </c>
      <c r="E106" s="23" t="n">
        <f aca="false">ABS(EMFX_Data!X106-EMFX_Data!AB106)</f>
        <v>0.139067593736429</v>
      </c>
      <c r="F106" s="23" t="n">
        <f aca="false">ABS(EMFX_Data!X106-EMFX_Data!AC106)</f>
        <v>0.18784528702211</v>
      </c>
      <c r="G106" s="23" t="n">
        <f aca="false">ABS(EMFX_Data!X106-EMFX_Data!AD106)</f>
        <v>0.0377451057870415</v>
      </c>
      <c r="H106" s="23" t="n">
        <f aca="false">ABS(EMFX_Data!Y106-EMFX_Data!Z106)</f>
        <v>0.237004039017271</v>
      </c>
      <c r="I106" s="23" t="n">
        <f aca="false">ABS(EMFX_Data!Y106-EMFX_Data!AA106)</f>
        <v>0.149399395363059</v>
      </c>
      <c r="J106" s="23" t="n">
        <f aca="false">ABS(EMFX_Data!Y106-EMFX_Data!AB106)</f>
        <v>0.158085877708141</v>
      </c>
      <c r="K106" s="23" t="n">
        <f aca="false">ABS(EMFX_Data!Y106-EMFX_Data!AC106)</f>
        <v>0.109308184422459</v>
      </c>
      <c r="L106" s="23" t="n">
        <f aca="false">ABS(EMFX_Data!Y106-EMFX_Data!AD106)</f>
        <v>0.334898577231611</v>
      </c>
      <c r="M106" s="23" t="n">
        <f aca="false">ABS(EMFX_Data!Z106-EMFX_Data!AA106)</f>
        <v>0.0876046436542115</v>
      </c>
      <c r="N106" s="23" t="n">
        <f aca="false">ABS(EMFX_Data!Z106-EMFX_Data!AB106)</f>
        <v>0.0789181613091303</v>
      </c>
      <c r="O106" s="23" t="n">
        <f aca="false">ABS(EMFX_Data!Z106-EMFX_Data!AC106)</f>
        <v>0.127695854594812</v>
      </c>
      <c r="P106" s="23" t="n">
        <f aca="false">ABS(EMFX_Data!Z106-EMFX_Data!AD106)</f>
        <v>0.0978945382143399</v>
      </c>
      <c r="Q106" s="23" t="n">
        <f aca="false">ABS(EMFX_Data!AA106-EMFX_Data!AB106)</f>
        <v>0.00868648234508118</v>
      </c>
      <c r="R106" s="23" t="n">
        <f aca="false">ABS(EMFX_Data!AA106-EMFX_Data!AC106)</f>
        <v>0.0400912109406004</v>
      </c>
      <c r="S106" s="23" t="n">
        <f aca="false">ABS(EMFX_Data!AA106-EMFX_Data!AD106)</f>
        <v>0.185499181868551</v>
      </c>
      <c r="T106" s="23" t="n">
        <f aca="false">ABS(EMFX_Data!AB106-EMFX_Data!AC106)</f>
        <v>0.0487776932856816</v>
      </c>
      <c r="U106" s="23" t="n">
        <f aca="false">ABS(EMFX_Data!AB106-EMFX_Data!AD106)</f>
        <v>0.17681269952347</v>
      </c>
      <c r="V106" s="23" t="n">
        <f aca="false">ABS(EMFX_Data!AC106-EMFX_Data!AD106)</f>
        <v>0.225590392809152</v>
      </c>
      <c r="W106" s="26" t="n">
        <f aca="false">IF(ROW()&lt;4+MinObs-1,"",IFERROR((B106-AVERAGE(B$4:B106))/STDEV(B$4:B106),""))</f>
        <v>1.71226276605353</v>
      </c>
      <c r="X106" s="26" t="n">
        <f aca="false">IF(ROW()&lt;4+MinObs-1,"",IFERROR((C106-AVERAGE(C$4:C106))/STDEV(C$4:C106),""))</f>
        <v>-0.112517183607728</v>
      </c>
      <c r="Y106" s="26" t="n">
        <f aca="false">IF(ROW()&lt;4+MinObs-1,"",IFERROR((D106-AVERAGE(D$4:D106))/STDEV(D$4:D106),""))</f>
        <v>0.113631643445931</v>
      </c>
      <c r="Z106" s="26" t="n">
        <f aca="false">IF(ROW()&lt;4+MinObs-1,"",IFERROR((E106-AVERAGE(E$4:E106))/STDEV(E$4:E106),""))</f>
        <v>0.895833276461687</v>
      </c>
      <c r="AA106" s="26" t="n">
        <f aca="false">IF(ROW()&lt;4+MinObs-1,"",IFERROR((F106-AVERAGE(F$4:F106))/STDEV(F$4:F106),""))</f>
        <v>2.9292333510024</v>
      </c>
      <c r="AB106" s="26" t="n">
        <f aca="false">IF(ROW()&lt;4+MinObs-1,"",IFERROR((G106-AVERAGE(G$4:G106))/STDEV(G$4:G106),""))</f>
        <v>-0.243294636776845</v>
      </c>
      <c r="AC106" s="26" t="n">
        <f aca="false">IF(ROW()&lt;4+MinObs-1,"",IFERROR((H106-AVERAGE(H$4:H106))/STDEV(H$4:H106),""))</f>
        <v>0.55921771153192</v>
      </c>
      <c r="AD106" s="26" t="n">
        <f aca="false">IF(ROW()&lt;4+MinObs-1,"",IFERROR((I106-AVERAGE(I$4:I106))/STDEV(I$4:I106),""))</f>
        <v>0.709704657919928</v>
      </c>
      <c r="AE106" s="26" t="n">
        <f aca="false">IF(ROW()&lt;4+MinObs-1,"",IFERROR((J106-AVERAGE(J$4:J106))/STDEV(J$4:J106),""))</f>
        <v>0.478658822076964</v>
      </c>
      <c r="AF106" s="26" t="n">
        <f aca="false">IF(ROW()&lt;4+MinObs-1,"",IFERROR((K106-AVERAGE(K$4:K106))/STDEV(K$4:K106),""))</f>
        <v>-0.151486326914666</v>
      </c>
      <c r="AG106" s="26" t="n">
        <f aca="false">IF(ROW()&lt;4+MinObs-1,"",IFERROR((L106-AVERAGE(L$4:L106))/STDEV(L$4:L106),""))</f>
        <v>0.472569183969001</v>
      </c>
      <c r="AH106" s="26" t="n">
        <f aca="false">IF(ROW()&lt;4+MinObs-1,"",IFERROR((M106-AVERAGE(M$4:M106))/STDEV(M$4:M106),""))</f>
        <v>-0.681531954777624</v>
      </c>
      <c r="AI106" s="26" t="n">
        <f aca="false">IF(ROW()&lt;4+MinObs-1,"",IFERROR((N106-AVERAGE(N$4:N106))/STDEV(N$4:N106),""))</f>
        <v>-0.347613771597672</v>
      </c>
      <c r="AJ106" s="26" t="n">
        <f aca="false">IF(ROW()&lt;4+MinObs-1,"",IFERROR((O106-AVERAGE(O$4:O106))/STDEV(O$4:O106),""))</f>
        <v>0.735652619514036</v>
      </c>
      <c r="AK106" s="26" t="n">
        <f aca="false">IF(ROW()&lt;4+MinObs-1,"",IFERROR((P106-AVERAGE(P$4:P106))/STDEV(P$4:P106),""))</f>
        <v>-0.193343173131923</v>
      </c>
      <c r="AL106" s="26" t="n">
        <f aca="false">IF(ROW()&lt;4+MinObs-1,"",IFERROR((Q106-AVERAGE(Q$4:Q106))/STDEV(Q$4:Q106),""))</f>
        <v>-1.16011244996342</v>
      </c>
      <c r="AM106" s="26" t="n">
        <f aca="false">IF(ROW()&lt;4+MinObs-1,"",IFERROR((R106-AVERAGE(R$4:R106))/STDEV(R$4:R106),""))</f>
        <v>-1.08481307996138</v>
      </c>
      <c r="AN106" s="26" t="n">
        <f aca="false">IF(ROW()&lt;4+MinObs-1,"",IFERROR((S106-AVERAGE(S$4:S106))/STDEV(S$4:S106),""))</f>
        <v>0.088900863807258</v>
      </c>
      <c r="AO106" s="26" t="n">
        <f aca="false">IF(ROW()&lt;4+MinObs-1,"",IFERROR((T106-AVERAGE(T$4:T106))/STDEV(T$4:T106),""))</f>
        <v>-0.557266674545529</v>
      </c>
      <c r="AP106" s="26" t="n">
        <f aca="false">IF(ROW()&lt;4+MinObs-1,"",IFERROR((U106-AVERAGE(U$4:U106))/STDEV(U$4:U106),""))</f>
        <v>0.153223285008267</v>
      </c>
      <c r="AQ106" s="26" t="n">
        <f aca="false">IF(ROW()&lt;4+MinObs-1,"",IFERROR((V106-AVERAGE(V$4:V106))/STDEV(V$4:V106),""))</f>
        <v>0.195450245749355</v>
      </c>
      <c r="AR106" s="26" t="n">
        <f aca="false">IF(W106="",0,IF(W106&gt;=z4,w4,IF(W106&gt;=z3,w3,IF(W106&gt;=zEntry,w2,IF(AND(W106&gt;=ExitZ,AR105&gt;0),w2,0)))))</f>
        <v>0</v>
      </c>
      <c r="AS106" s="26" t="n">
        <f aca="false">IF(X106="",0,IF(X106&gt;=z4,w4,IF(X106&gt;=z3,w3,IF(X106&gt;=zEntry,w2,IF(AND(X106&gt;=ExitZ,AS105&gt;0),w2,0)))))</f>
        <v>0</v>
      </c>
      <c r="AT106" s="26" t="n">
        <f aca="false">IF(Y106="",0,IF(Y106&gt;=z4,w4,IF(Y106&gt;=z3,w3,IF(Y106&gt;=zEntry,w2,IF(AND(Y106&gt;=ExitZ,AT105&gt;0),w2,0)))))</f>
        <v>0</v>
      </c>
      <c r="AU106" s="26" t="n">
        <f aca="false">IF(Z106="",0,IF(Z106&gt;=z4,w4,IF(Z106&gt;=z3,w3,IF(Z106&gt;=zEntry,w2,IF(AND(Z106&gt;=ExitZ,AU105&gt;0),w2,0)))))</f>
        <v>0</v>
      </c>
      <c r="AV106" s="26" t="n">
        <f aca="false">IF(AA106="",0,IF(AA106&gt;=z4,w4,IF(AA106&gt;=z3,w3,IF(AA106&gt;=zEntry,w2,IF(AND(AA106&gt;=ExitZ,AV105&gt;0),w2,0)))))</f>
        <v>1</v>
      </c>
      <c r="AW106" s="26" t="n">
        <f aca="false">IF(AB106="",0,IF(AB106&gt;=z4,w4,IF(AB106&gt;=z3,w3,IF(AB106&gt;=zEntry,w2,IF(AND(AB106&gt;=ExitZ,AW105&gt;0),w2,0)))))</f>
        <v>0</v>
      </c>
      <c r="AX106" s="26" t="n">
        <f aca="false">IF(AC106="",0,IF(AC106&gt;=z4,w4,IF(AC106&gt;=z3,w3,IF(AC106&gt;=zEntry,w2,IF(AND(AC106&gt;=ExitZ,AX105&gt;0),w2,0)))))</f>
        <v>0</v>
      </c>
      <c r="AY106" s="26" t="n">
        <f aca="false">IF(AD106="",0,IF(AD106&gt;=z4,w4,IF(AD106&gt;=z3,w3,IF(AD106&gt;=zEntry,w2,IF(AND(AD106&gt;=ExitZ,AY105&gt;0),w2,0)))))</f>
        <v>0</v>
      </c>
      <c r="AZ106" s="26" t="n">
        <f aca="false">IF(AE106="",0,IF(AE106&gt;=z4,w4,IF(AE106&gt;=z3,w3,IF(AE106&gt;=zEntry,w2,IF(AND(AE106&gt;=ExitZ,AZ105&gt;0),w2,0)))))</f>
        <v>0</v>
      </c>
      <c r="BA106" s="26" t="n">
        <f aca="false">IF(AF106="",0,IF(AF106&gt;=z4,w4,IF(AF106&gt;=z3,w3,IF(AF106&gt;=zEntry,w2,IF(AND(AF106&gt;=ExitZ,BA105&gt;0),w2,0)))))</f>
        <v>0</v>
      </c>
      <c r="BB106" s="26" t="n">
        <f aca="false">IF(AG106="",0,IF(AG106&gt;=z4,w4,IF(AG106&gt;=z3,w3,IF(AG106&gt;=zEntry,w2,IF(AND(AG106&gt;=ExitZ,BB105&gt;0),w2,0)))))</f>
        <v>0</v>
      </c>
      <c r="BC106" s="26" t="n">
        <f aca="false">IF(AH106="",0,IF(AH106&gt;=z4,w4,IF(AH106&gt;=z3,w3,IF(AH106&gt;=zEntry,w2,IF(AND(AH106&gt;=ExitZ,BC105&gt;0),w2,0)))))</f>
        <v>0</v>
      </c>
      <c r="BD106" s="26" t="n">
        <f aca="false">IF(AI106="",0,IF(AI106&gt;=z4,w4,IF(AI106&gt;=z3,w3,IF(AI106&gt;=zEntry,w2,IF(AND(AI106&gt;=ExitZ,BD105&gt;0),w2,0)))))</f>
        <v>0</v>
      </c>
      <c r="BE106" s="26" t="n">
        <f aca="false">IF(AJ106="",0,IF(AJ106&gt;=z4,w4,IF(AJ106&gt;=z3,w3,IF(AJ106&gt;=zEntry,w2,IF(AND(AJ106&gt;=ExitZ,BE105&gt;0),w2,0)))))</f>
        <v>0</v>
      </c>
      <c r="BF106" s="26" t="n">
        <f aca="false">IF(AK106="",0,IF(AK106&gt;=z4,w4,IF(AK106&gt;=z3,w3,IF(AK106&gt;=zEntry,w2,IF(AND(AK106&gt;=ExitZ,BF105&gt;0),w2,0)))))</f>
        <v>0</v>
      </c>
      <c r="BG106" s="26" t="n">
        <f aca="false">IF(AL106="",0,IF(AL106&gt;=z4,w4,IF(AL106&gt;=z3,w3,IF(AL106&gt;=zEntry,w2,IF(AND(AL106&gt;=ExitZ,BG105&gt;0),w2,0)))))</f>
        <v>0</v>
      </c>
      <c r="BH106" s="26" t="n">
        <f aca="false">IF(AM106="",0,IF(AM106&gt;=z4,w4,IF(AM106&gt;=z3,w3,IF(AM106&gt;=zEntry,w2,IF(AND(AM106&gt;=ExitZ,BH105&gt;0),w2,0)))))</f>
        <v>0</v>
      </c>
      <c r="BI106" s="26" t="n">
        <f aca="false">IF(AN106="",0,IF(AN106&gt;=z4,w4,IF(AN106&gt;=z3,w3,IF(AN106&gt;=zEntry,w2,IF(AND(AN106&gt;=ExitZ,BI105&gt;0),w2,0)))))</f>
        <v>0</v>
      </c>
      <c r="BJ106" s="26" t="n">
        <f aca="false">IF(AO106="",0,IF(AO106&gt;=z4,w4,IF(AO106&gt;=z3,w3,IF(AO106&gt;=zEntry,w2,IF(AND(AO106&gt;=ExitZ,BJ105&gt;0),w2,0)))))</f>
        <v>0</v>
      </c>
      <c r="BK106" s="26" t="n">
        <f aca="false">IF(AP106="",0,IF(AP106&gt;=z4,w4,IF(AP106&gt;=z3,w3,IF(AP106&gt;=zEntry,w2,IF(AND(AP106&gt;=ExitZ,BK105&gt;0),w2,0)))))</f>
        <v>0</v>
      </c>
      <c r="BL106" s="26" t="n">
        <f aca="false">IF(AQ106="",0,IF(AQ106&gt;=z4,w4,IF(AQ106&gt;=z3,w3,IF(AQ106&gt;=zEntry,w2,IF(AND(AQ106&gt;=ExitZ,BL105&gt;0),w2,0)))))</f>
        <v>0</v>
      </c>
      <c r="BM106" s="23" t="n">
        <f aca="false">IF(EMFX_Data!X105&gt;=EMFX_Data!Y105,EMFX_Data!AE106-EMFX_Data!AF106,EMFX_Data!AF106-EMFX_Data!AE106)</f>
        <v>0.0143949271445071</v>
      </c>
      <c r="BN106" s="23" t="n">
        <f aca="false">IF(EMFX_Data!X105&gt;=EMFX_Data!Z105,EMFX_Data!AE106-EMFX_Data!AG106,EMFX_Data!AG106-EMFX_Data!AE106)</f>
        <v>-0.00971581082344113</v>
      </c>
      <c r="BO106" s="23" t="n">
        <f aca="false">IF(EMFX_Data!X105&gt;=EMFX_Data!AA105,EMFX_Data!AE106-EMFX_Data!AH106,EMFX_Data!AH106-EMFX_Data!AE106)</f>
        <v>0.0585143071432811</v>
      </c>
      <c r="BP106" s="23" t="n">
        <f aca="false">IF(EMFX_Data!X105&gt;=EMFX_Data!AB105,EMFX_Data!AE106-EMFX_Data!AI106,EMFX_Data!AI106-EMFX_Data!AE106)</f>
        <v>0.00974168868256331</v>
      </c>
      <c r="BQ106" s="23" t="n">
        <f aca="false">IF(EMFX_Data!X105&gt;=EMFX_Data!AC105,EMFX_Data!AE106-EMFX_Data!AJ106,EMFX_Data!AJ106-EMFX_Data!AE106)</f>
        <v>-0.0270533827685211</v>
      </c>
      <c r="BR106" s="23" t="n">
        <f aca="false">IF(EMFX_Data!X105&gt;=EMFX_Data!AD105,EMFX_Data!AE106-EMFX_Data!AK106,EMFX_Data!AK106-EMFX_Data!AE106)</f>
        <v>0.0110489414741358</v>
      </c>
      <c r="BS106" s="23" t="n">
        <f aca="false">IF(EMFX_Data!Y105&gt;=EMFX_Data!Z105,EMFX_Data!AF106-EMFX_Data!AG106,EMFX_Data!AG106-EMFX_Data!AF106)</f>
        <v>0.0241107379679483</v>
      </c>
      <c r="BT106" s="23" t="n">
        <f aca="false">IF(EMFX_Data!Y105&gt;=EMFX_Data!AA105,EMFX_Data!AF106-EMFX_Data!AH106,EMFX_Data!AH106-EMFX_Data!AF106)</f>
        <v>-0.044119379998774</v>
      </c>
      <c r="BU106" s="23" t="n">
        <f aca="false">IF(EMFX_Data!Y105&gt;=EMFX_Data!AB105,EMFX_Data!AF106-EMFX_Data!AI106,EMFX_Data!AI106-EMFX_Data!AF106)</f>
        <v>0.00465323846194382</v>
      </c>
      <c r="BV106" s="23" t="n">
        <f aca="false">IF(EMFX_Data!Y105&gt;=EMFX_Data!AC105,EMFX_Data!AF106-EMFX_Data!AJ106,EMFX_Data!AJ106-EMFX_Data!AF106)</f>
        <v>0.0414483099130282</v>
      </c>
      <c r="BW106" s="23" t="n">
        <f aca="false">IF(EMFX_Data!Y105&gt;=EMFX_Data!AD105,EMFX_Data!AF106-EMFX_Data!AK106,EMFX_Data!AK106-EMFX_Data!AF106)</f>
        <v>0.0254438686186429</v>
      </c>
      <c r="BX106" s="23" t="n">
        <f aca="false">IF(EMFX_Data!Z105&gt;=EMFX_Data!AA105,EMFX_Data!AG106-EMFX_Data!AH106,EMFX_Data!AH106-EMFX_Data!AG106)</f>
        <v>0.0682301179667223</v>
      </c>
      <c r="BY106" s="23" t="n">
        <f aca="false">IF(EMFX_Data!Z105&gt;=EMFX_Data!AB105,EMFX_Data!AG106-EMFX_Data!AI106,EMFX_Data!AI106-EMFX_Data!AG106)</f>
        <v>0.0194574995060044</v>
      </c>
      <c r="BZ106" s="23" t="n">
        <f aca="false">IF(EMFX_Data!Z105&gt;=EMFX_Data!AC105,EMFX_Data!AG106-EMFX_Data!AJ106,EMFX_Data!AJ106-EMFX_Data!AG106)</f>
        <v>-0.01733757194508</v>
      </c>
      <c r="CA106" s="23" t="n">
        <f aca="false">IF(EMFX_Data!Z105&gt;=EMFX_Data!AD105,EMFX_Data!AG106-EMFX_Data!AK106,EMFX_Data!AK106-EMFX_Data!AG106)</f>
        <v>0.00133313065069463</v>
      </c>
      <c r="CB106" s="23" t="n">
        <f aca="false">IF(EMFX_Data!AA105&gt;=EMFX_Data!AB105,EMFX_Data!AH106-EMFX_Data!AI106,EMFX_Data!AI106-EMFX_Data!AH106)</f>
        <v>0.0487726184607178</v>
      </c>
      <c r="CC106" s="23" t="n">
        <f aca="false">IF(EMFX_Data!AA105&gt;=EMFX_Data!AC105,EMFX_Data!AH106-EMFX_Data!AJ106,EMFX_Data!AJ106-EMFX_Data!AH106)</f>
        <v>0.0855676899118022</v>
      </c>
      <c r="CD106" s="23" t="n">
        <f aca="false">IF(EMFX_Data!AA105&gt;=EMFX_Data!AD105,EMFX_Data!AH106-EMFX_Data!AK106,EMFX_Data!AK106-EMFX_Data!AH106)</f>
        <v>0.0695632486174169</v>
      </c>
      <c r="CE106" s="23" t="n">
        <f aca="false">IF(EMFX_Data!AB105&gt;=EMFX_Data!AC105,EMFX_Data!AI106-EMFX_Data!AJ106,EMFX_Data!AJ106-EMFX_Data!AI106)</f>
        <v>-0.0367950714510844</v>
      </c>
      <c r="CF106" s="23" t="n">
        <f aca="false">IF(EMFX_Data!AB105&gt;=EMFX_Data!AD105,EMFX_Data!AI106-EMFX_Data!AK106,EMFX_Data!AK106-EMFX_Data!AI106)</f>
        <v>0.0207906301566991</v>
      </c>
      <c r="CG106" s="23" t="n">
        <f aca="false">IF(EMFX_Data!AC105&gt;=EMFX_Data!AD105,EMFX_Data!AJ106-EMFX_Data!AK106,EMFX_Data!AK106-EMFX_Data!AJ106)</f>
        <v>-0.0160044412943853</v>
      </c>
      <c r="CH106" s="27" t="n">
        <f aca="false">IF(ROW()&lt;4+VolLB,"",STDEV(INDEX($BM:$BM,ROW()-VolLB+1):INDEX($BM:$BM,ROW()))*SQRT(12))</f>
        <v>0.181631833125136</v>
      </c>
      <c r="CI106" s="27" t="n">
        <f aca="false">IF(ROW()&lt;4+VolLB,"",STDEV(INDEX($BN:$BN,ROW()-VolLB+1):INDEX($BN:$BN,ROW()))*SQRT(12))</f>
        <v>0.144018380683401</v>
      </c>
      <c r="CJ106" s="27" t="n">
        <f aca="false">IF(ROW()&lt;4+VolLB,"",STDEV(INDEX($BO:$BO,ROW()-VolLB+1):INDEX($BO:$BO,ROW()))*SQRT(12))</f>
        <v>0.14985137188649</v>
      </c>
      <c r="CK106" s="27" t="n">
        <f aca="false">IF(ROW()&lt;4+VolLB,"",STDEV(INDEX($BP:$BP,ROW()-VolLB+1):INDEX($BP:$BP,ROW()))*SQRT(12))</f>
        <v>0.207469534370047</v>
      </c>
      <c r="CL106" s="27" t="n">
        <f aca="false">IF(ROW()&lt;4+VolLB,"",STDEV(INDEX($BQ:$BQ,ROW()-VolLB+1):INDEX($BQ:$BQ,ROW()))*SQRT(12))</f>
        <v>0.143478031540217</v>
      </c>
      <c r="CM106" s="27" t="n">
        <f aca="false">IF(ROW()&lt;4+VolLB,"",STDEV(INDEX($BR:$BR,ROW()-VolLB+1):INDEX($BR:$BR,ROW()))*SQRT(12))</f>
        <v>0.175445395036517</v>
      </c>
      <c r="CN106" s="27" t="n">
        <f aca="false">IF(ROW()&lt;4+VolLB,"",STDEV(INDEX($BS:$BS,ROW()-VolLB+1):INDEX($BS:$BS,ROW()))*SQRT(12))</f>
        <v>0.142643263819865</v>
      </c>
      <c r="CO106" s="27" t="n">
        <f aca="false">IF(ROW()&lt;4+VolLB,"",STDEV(INDEX($BT:$BT,ROW()-VolLB+1):INDEX($BT:$BT,ROW()))*SQRT(12))</f>
        <v>0.177860409687117</v>
      </c>
      <c r="CP106" s="27" t="n">
        <f aca="false">IF(ROW()&lt;4+VolLB,"",STDEV(INDEX($BU:$BU,ROW()-VolLB+1):INDEX($BU:$BU,ROW()))*SQRT(12))</f>
        <v>0.200303293682211</v>
      </c>
      <c r="CQ106" s="27" t="n">
        <f aca="false">IF(ROW()&lt;4+VolLB,"",STDEV(INDEX($BV:$BV,ROW()-VolLB+1):INDEX($BV:$BV,ROW()))*SQRT(12))</f>
        <v>0.173147310074835</v>
      </c>
      <c r="CR106" s="27" t="n">
        <f aca="false">IF(ROW()&lt;4+VolLB,"",STDEV(INDEX($BW:$BW,ROW()-VolLB+1):INDEX($BW:$BW,ROW()))*SQRT(12))</f>
        <v>0.184140349350042</v>
      </c>
      <c r="CS106" s="27" t="n">
        <f aca="false">IF(ROW()&lt;4+VolLB,"",STDEV(INDEX($BX:$BX,ROW()-VolLB+1):INDEX($BX:$BX,ROW()))*SQRT(12))</f>
        <v>0.150475311750712</v>
      </c>
      <c r="CT106" s="27" t="n">
        <f aca="false">IF(ROW()&lt;4+VolLB,"",STDEV(INDEX($BY:$BY,ROW()-VolLB+1):INDEX($BY:$BY,ROW()))*SQRT(12))</f>
        <v>0.184014888321412</v>
      </c>
      <c r="CU106" s="27" t="n">
        <f aca="false">IF(ROW()&lt;4+VolLB,"",STDEV(INDEX($BZ:$BZ,ROW()-VolLB+1):INDEX($BZ:$BZ,ROW()))*SQRT(12))</f>
        <v>0.135121377455155</v>
      </c>
      <c r="CV106" s="27" t="n">
        <f aca="false">IF(ROW()&lt;4+VolLB,"",STDEV(INDEX($CA:$CA,ROW()-VolLB+1):INDEX($CA:$CA,ROW()))*SQRT(12))</f>
        <v>0.14219732589589</v>
      </c>
      <c r="CW106" s="27" t="n">
        <f aca="false">IF(ROW()&lt;4+VolLB,"",STDEV(INDEX($CB:$CB,ROW()-VolLB+1):INDEX($CB:$CB,ROW()))*SQRT(12))</f>
        <v>0.19514262705753</v>
      </c>
      <c r="CX106" s="27" t="n">
        <f aca="false">IF(ROW()&lt;4+VolLB,"",STDEV(INDEX($CC:$CC,ROW()-VolLB+1):INDEX($CC:$CC,ROW()))*SQRT(12))</f>
        <v>0.150511731033407</v>
      </c>
      <c r="CY106" s="27" t="n">
        <f aca="false">IF(ROW()&lt;4+VolLB,"",STDEV(INDEX($CD:$CD,ROW()-VolLB+1):INDEX($CD:$CD,ROW()))*SQRT(12))</f>
        <v>0.166409561615467</v>
      </c>
      <c r="CZ106" s="27" t="n">
        <f aca="false">IF(ROW()&lt;4+VolLB,"",STDEV(INDEX($CE:$CE,ROW()-VolLB+1):INDEX($CE:$CE,ROW()))*SQRT(12))</f>
        <v>0.207415253898448</v>
      </c>
      <c r="DA106" s="27" t="n">
        <f aca="false">IF(ROW()&lt;4+VolLB,"",STDEV(INDEX($CF:$CF,ROW()-VolLB+1):INDEX($CF:$CF,ROW()))*SQRT(12))</f>
        <v>0.195672685334135</v>
      </c>
      <c r="DB106" s="27" t="n">
        <f aca="false">IF(ROW()&lt;4+VolLB,"",STDEV(INDEX($CG:$CG,ROW()-VolLB+1):INDEX($CG:$CG,ROW()))*SQRT(12))</f>
        <v>0.164127553797339</v>
      </c>
      <c r="DC106" s="26" t="n">
        <f aca="false">IF(OR(AR106=0,CH106="",CH106=0),0,AR106*MIN(MaxScal,TgtVol/CH106))</f>
        <v>0</v>
      </c>
      <c r="DD106" s="26" t="n">
        <f aca="false">IF(OR(AS106=0,CI106="",CI106=0),0,AS106*MIN(MaxScal,TgtVol/CI106))</f>
        <v>0</v>
      </c>
      <c r="DE106" s="26" t="n">
        <f aca="false">IF(OR(AT106=0,CJ106="",CJ106=0),0,AT106*MIN(MaxScal,TgtVol/CJ106))</f>
        <v>0</v>
      </c>
      <c r="DF106" s="26" t="n">
        <f aca="false">IF(OR(AU106=0,CK106="",CK106=0),0,AU106*MIN(MaxScal,TgtVol/CK106))</f>
        <v>0</v>
      </c>
      <c r="DG106" s="26" t="n">
        <f aca="false">IF(OR(AV106=0,CL106="",CL106=0),0,AV106*MIN(MaxScal,TgtVol/CL106))</f>
        <v>0.139394162195444</v>
      </c>
      <c r="DH106" s="26" t="n">
        <f aca="false">IF(OR(AW106=0,CM106="",CM106=0),0,AW106*MIN(MaxScal,TgtVol/CM106))</f>
        <v>0</v>
      </c>
      <c r="DI106" s="26" t="n">
        <f aca="false">IF(OR(AX106=0,CN106="",CN106=0),0,AX106*MIN(MaxScal,TgtVol/CN106))</f>
        <v>0</v>
      </c>
      <c r="DJ106" s="26" t="n">
        <f aca="false">IF(OR(AY106=0,CO106="",CO106=0),0,AY106*MIN(MaxScal,TgtVol/CO106))</f>
        <v>0</v>
      </c>
      <c r="DK106" s="26" t="n">
        <f aca="false">IF(OR(AZ106=0,CP106="",CP106=0),0,AZ106*MIN(MaxScal,TgtVol/CP106))</f>
        <v>0</v>
      </c>
      <c r="DL106" s="26" t="n">
        <f aca="false">IF(OR(BA106=0,CQ106="",CQ106=0),0,BA106*MIN(MaxScal,TgtVol/CQ106))</f>
        <v>0</v>
      </c>
      <c r="DM106" s="26" t="n">
        <f aca="false">IF(OR(BB106=0,CR106="",CR106=0),0,BB106*MIN(MaxScal,TgtVol/CR106))</f>
        <v>0</v>
      </c>
      <c r="DN106" s="26" t="n">
        <f aca="false">IF(OR(BC106=0,CS106="",CS106=0),0,BC106*MIN(MaxScal,TgtVol/CS106))</f>
        <v>0</v>
      </c>
      <c r="DO106" s="26" t="n">
        <f aca="false">IF(OR(BD106=0,CT106="",CT106=0),0,BD106*MIN(MaxScal,TgtVol/CT106))</f>
        <v>0</v>
      </c>
      <c r="DP106" s="26" t="n">
        <f aca="false">IF(OR(BE106=0,CU106="",CU106=0),0,BE106*MIN(MaxScal,TgtVol/CU106))</f>
        <v>0</v>
      </c>
      <c r="DQ106" s="26" t="n">
        <f aca="false">IF(OR(BF106=0,CV106="",CV106=0),0,BF106*MIN(MaxScal,TgtVol/CV106))</f>
        <v>0</v>
      </c>
      <c r="DR106" s="26" t="n">
        <f aca="false">IF(OR(BG106=0,CW106="",CW106=0),0,BG106*MIN(MaxScal,TgtVol/CW106))</f>
        <v>0</v>
      </c>
      <c r="DS106" s="26" t="n">
        <f aca="false">IF(OR(BH106=0,CX106="",CX106=0),0,BH106*MIN(MaxScal,TgtVol/CX106))</f>
        <v>0</v>
      </c>
      <c r="DT106" s="26" t="n">
        <f aca="false">IF(OR(BI106=0,CY106="",CY106=0),0,BI106*MIN(MaxScal,TgtVol/CY106))</f>
        <v>0</v>
      </c>
      <c r="DU106" s="26" t="n">
        <f aca="false">IF(OR(BJ106=0,CZ106="",CZ106=0),0,BJ106*MIN(MaxScal,TgtVol/CZ106))</f>
        <v>0</v>
      </c>
      <c r="DV106" s="26" t="n">
        <f aca="false">IF(OR(BK106=0,DA106="",DA106=0),0,BK106*MIN(MaxScal,TgtVol/DA106))</f>
        <v>0</v>
      </c>
      <c r="DW106" s="26" t="n">
        <f aca="false">IF(OR(BL106=0,DB106="",DB106=0),0,BL106*MIN(MaxScal,TgtVol/DB106))</f>
        <v>0</v>
      </c>
      <c r="DX106" s="28" t="n">
        <f aca="false">IFERROR(DC105*BM106,"")</f>
        <v>0</v>
      </c>
      <c r="DY106" s="28" t="n">
        <f aca="false">IFERROR(DD105*BN106,"")</f>
        <v>-0</v>
      </c>
      <c r="DZ106" s="28" t="n">
        <f aca="false">IFERROR(DE105*BO106,"")</f>
        <v>0</v>
      </c>
      <c r="EA106" s="28" t="n">
        <f aca="false">IFERROR(DF105*BP106,"")</f>
        <v>0</v>
      </c>
      <c r="EB106" s="28" t="n">
        <f aca="false">IFERROR(DG105*BQ106,"")</f>
        <v>-0.00375925461918636</v>
      </c>
      <c r="EC106" s="28" t="n">
        <f aca="false">IFERROR(DH105*BR106,"")</f>
        <v>0</v>
      </c>
      <c r="ED106" s="28" t="n">
        <f aca="false">IFERROR(DI105*BS106,"")</f>
        <v>0</v>
      </c>
      <c r="EE106" s="28" t="n">
        <f aca="false">IFERROR(DJ105*BT106,"")</f>
        <v>-0</v>
      </c>
      <c r="EF106" s="28" t="n">
        <f aca="false">IFERROR(DK105*BU106,"")</f>
        <v>0</v>
      </c>
      <c r="EG106" s="28" t="n">
        <f aca="false">IFERROR(DL105*BV106,"")</f>
        <v>0</v>
      </c>
      <c r="EH106" s="28" t="n">
        <f aca="false">IFERROR(DM105*BW106,"")</f>
        <v>0</v>
      </c>
      <c r="EI106" s="28" t="n">
        <f aca="false">IFERROR(DN105*BX106,"")</f>
        <v>0</v>
      </c>
      <c r="EJ106" s="28" t="n">
        <f aca="false">IFERROR(DO105*BY106,"")</f>
        <v>0</v>
      </c>
      <c r="EK106" s="28" t="n">
        <f aca="false">IFERROR(DP105*BZ106,"")</f>
        <v>-0</v>
      </c>
      <c r="EL106" s="28" t="n">
        <f aca="false">IFERROR(DQ105*CA106,"")</f>
        <v>0</v>
      </c>
      <c r="EM106" s="28" t="n">
        <f aca="false">IFERROR(DR105*CB106,"")</f>
        <v>0</v>
      </c>
      <c r="EN106" s="28" t="n">
        <f aca="false">IFERROR(DS105*CC106,"")</f>
        <v>0</v>
      </c>
      <c r="EO106" s="28" t="n">
        <f aca="false">IFERROR(DT105*CD106,"")</f>
        <v>0</v>
      </c>
      <c r="EP106" s="28" t="n">
        <f aca="false">IFERROR(DU105*CE106,"")</f>
        <v>-0</v>
      </c>
      <c r="EQ106" s="28" t="n">
        <f aca="false">IFERROR(DV105*CF106,"")</f>
        <v>0</v>
      </c>
      <c r="ER106" s="28" t="n">
        <f aca="false">IFERROR(DW105*CG106,"")</f>
        <v>-0</v>
      </c>
      <c r="ES106" s="28" t="n">
        <f aca="false">IF(ROW()=4,"",SUM(DX106:ER106))</f>
        <v>-0.00375925461918636</v>
      </c>
      <c r="ET106" s="29" t="n">
        <f aca="false">COUNTIF(AR106:BL106,"&gt;0")</f>
        <v>1</v>
      </c>
    </row>
    <row r="107" customFormat="false" ht="15" hidden="false" customHeight="false" outlineLevel="0" collapsed="false">
      <c r="A107" s="19" t="n">
        <v>41152</v>
      </c>
      <c r="B107" s="23" t="n">
        <f aca="false">ABS(EMFX_Data!X107-EMFX_Data!Y107)</f>
        <v>0.246325172458058</v>
      </c>
      <c r="C107" s="23" t="n">
        <f aca="false">ABS(EMFX_Data!X107-EMFX_Data!Z107)</f>
        <v>0.000539679017310668</v>
      </c>
      <c r="D107" s="23" t="n">
        <f aca="false">ABS(EMFX_Data!X107-EMFX_Data!AA107)</f>
        <v>0.0774825911249089</v>
      </c>
      <c r="E107" s="23" t="n">
        <f aca="false">ABS(EMFX_Data!X107-EMFX_Data!AB107)</f>
        <v>0.0797817635093647</v>
      </c>
      <c r="F107" s="23" t="n">
        <f aca="false">ABS(EMFX_Data!X107-EMFX_Data!AC107)</f>
        <v>0.074639905437337</v>
      </c>
      <c r="G107" s="23" t="n">
        <f aca="false">ABS(EMFX_Data!X107-EMFX_Data!AD107)</f>
        <v>0.0791252848823811</v>
      </c>
      <c r="H107" s="23" t="n">
        <f aca="false">ABS(EMFX_Data!Y107-EMFX_Data!Z107)</f>
        <v>0.246864851475369</v>
      </c>
      <c r="I107" s="23" t="n">
        <f aca="false">ABS(EMFX_Data!Y107-EMFX_Data!AA107)</f>
        <v>0.168842581333149</v>
      </c>
      <c r="J107" s="23" t="n">
        <f aca="false">ABS(EMFX_Data!Y107-EMFX_Data!AB107)</f>
        <v>0.166543408948693</v>
      </c>
      <c r="K107" s="23" t="n">
        <f aca="false">ABS(EMFX_Data!Y107-EMFX_Data!AC107)</f>
        <v>0.171685267020721</v>
      </c>
      <c r="L107" s="23" t="n">
        <f aca="false">ABS(EMFX_Data!Y107-EMFX_Data!AD107)</f>
        <v>0.325450457340439</v>
      </c>
      <c r="M107" s="23" t="n">
        <f aca="false">ABS(EMFX_Data!Z107-EMFX_Data!AA107)</f>
        <v>0.0780222701422195</v>
      </c>
      <c r="N107" s="23" t="n">
        <f aca="false">ABS(EMFX_Data!Z107-EMFX_Data!AB107)</f>
        <v>0.0803214425266754</v>
      </c>
      <c r="O107" s="23" t="n">
        <f aca="false">ABS(EMFX_Data!Z107-EMFX_Data!AC107)</f>
        <v>0.0751795844546477</v>
      </c>
      <c r="P107" s="23" t="n">
        <f aca="false">ABS(EMFX_Data!Z107-EMFX_Data!AD107)</f>
        <v>0.0785856058650705</v>
      </c>
      <c r="Q107" s="23" t="n">
        <f aca="false">ABS(EMFX_Data!AA107-EMFX_Data!AB107)</f>
        <v>0.00229917238445587</v>
      </c>
      <c r="R107" s="23" t="n">
        <f aca="false">ABS(EMFX_Data!AA107-EMFX_Data!AC107)</f>
        <v>0.00284268568757184</v>
      </c>
      <c r="S107" s="23" t="n">
        <f aca="false">ABS(EMFX_Data!AA107-EMFX_Data!AD107)</f>
        <v>0.15660787600729</v>
      </c>
      <c r="T107" s="23" t="n">
        <f aca="false">ABS(EMFX_Data!AB107-EMFX_Data!AC107)</f>
        <v>0.00514185807202772</v>
      </c>
      <c r="U107" s="23" t="n">
        <f aca="false">ABS(EMFX_Data!AB107-EMFX_Data!AD107)</f>
        <v>0.158907048391746</v>
      </c>
      <c r="V107" s="23" t="n">
        <f aca="false">ABS(EMFX_Data!AC107-EMFX_Data!AD107)</f>
        <v>0.153765190319718</v>
      </c>
      <c r="W107" s="26" t="n">
        <f aca="false">IF(ROW()&lt;4+MinObs-1,"",IFERROR((B107-AVERAGE(B$4:B107))/STDEV(B$4:B107),""))</f>
        <v>1.17697009501151</v>
      </c>
      <c r="X107" s="26" t="n">
        <f aca="false">IF(ROW()&lt;4+MinObs-1,"",IFERROR((C107-AVERAGE(C$4:C107))/STDEV(C$4:C107),""))</f>
        <v>-1.23598711705428</v>
      </c>
      <c r="Y107" s="26" t="n">
        <f aca="false">IF(ROW()&lt;4+MinObs-1,"",IFERROR((D107-AVERAGE(D$4:D107))/STDEV(D$4:D107),""))</f>
        <v>-0.70147826010261</v>
      </c>
      <c r="Z107" s="26" t="n">
        <f aca="false">IF(ROW()&lt;4+MinObs-1,"",IFERROR((E107-AVERAGE(E$4:E107))/STDEV(E$4:E107),""))</f>
        <v>-0.00189824401719301</v>
      </c>
      <c r="AA107" s="26" t="n">
        <f aca="false">IF(ROW()&lt;4+MinObs-1,"",IFERROR((F107-AVERAGE(F$4:F107))/STDEV(F$4:F107),""))</f>
        <v>0.462361807101532</v>
      </c>
      <c r="AB107" s="26" t="n">
        <f aca="false">IF(ROW()&lt;4+MinObs-1,"",IFERROR((G107-AVERAGE(G$4:G107))/STDEV(G$4:G107),""))</f>
        <v>-0.133665929116798</v>
      </c>
      <c r="AC107" s="26" t="n">
        <f aca="false">IF(ROW()&lt;4+MinObs-1,"",IFERROR((H107-AVERAGE(H$4:H107))/STDEV(H$4:H107),""))</f>
        <v>0.63195246502033</v>
      </c>
      <c r="AD107" s="26" t="n">
        <f aca="false">IF(ROW()&lt;4+MinObs-1,"",IFERROR((I107-AVERAGE(I$4:I107))/STDEV(I$4:I107),""))</f>
        <v>0.96970988643225</v>
      </c>
      <c r="AE107" s="26" t="n">
        <f aca="false">IF(ROW()&lt;4+MinObs-1,"",IFERROR((J107-AVERAGE(J$4:J107))/STDEV(J$4:J107),""))</f>
        <v>0.575050207224495</v>
      </c>
      <c r="AF107" s="26" t="n">
        <f aca="false">IF(ROW()&lt;4+MinObs-1,"",IFERROR((K107-AVERAGE(K$4:K107))/STDEV(K$4:K107),""))</f>
        <v>0.672770292007195</v>
      </c>
      <c r="AG107" s="26" t="n">
        <f aca="false">IF(ROW()&lt;4+MinObs-1,"",IFERROR((L107-AVERAGE(L$4:L107))/STDEV(L$4:L107),""))</f>
        <v>0.44554802244441</v>
      </c>
      <c r="AH107" s="26" t="n">
        <f aca="false">IF(ROW()&lt;4+MinObs-1,"",IFERROR((M107-AVERAGE(M$4:M107))/STDEV(M$4:M107),""))</f>
        <v>-0.763888099337432</v>
      </c>
      <c r="AI107" s="26" t="n">
        <f aca="false">IF(ROW()&lt;4+MinObs-1,"",IFERROR((N107-AVERAGE(N$4:N107))/STDEV(N$4:N107),""))</f>
        <v>-0.33097443310015</v>
      </c>
      <c r="AJ107" s="26" t="n">
        <f aca="false">IF(ROW()&lt;4+MinObs-1,"",IFERROR((O107-AVERAGE(O$4:O107))/STDEV(O$4:O107),""))</f>
        <v>-0.139850775558216</v>
      </c>
      <c r="AK107" s="26" t="n">
        <f aca="false">IF(ROW()&lt;4+MinObs-1,"",IFERROR((P107-AVERAGE(P$4:P107))/STDEV(P$4:P107),""))</f>
        <v>-0.242754044302751</v>
      </c>
      <c r="AL107" s="26" t="n">
        <f aca="false">IF(ROW()&lt;4+MinObs-1,"",IFERROR((Q107-AVERAGE(Q$4:Q107))/STDEV(Q$4:Q107),""))</f>
        <v>-1.23415485850398</v>
      </c>
      <c r="AM107" s="26" t="n">
        <f aca="false">IF(ROW()&lt;4+MinObs-1,"",IFERROR((R107-AVERAGE(R$4:R107))/STDEV(R$4:R107),""))</f>
        <v>-1.47279485880705</v>
      </c>
      <c r="AN107" s="26" t="n">
        <f aca="false">IF(ROW()&lt;4+MinObs-1,"",IFERROR((S107-AVERAGE(S$4:S107))/STDEV(S$4:S107),""))</f>
        <v>0.0132080752854445</v>
      </c>
      <c r="AO107" s="26" t="n">
        <f aca="false">IF(ROW()&lt;4+MinObs-1,"",IFERROR((T107-AVERAGE(T$4:T107))/STDEV(T$4:T107),""))</f>
        <v>-1.08623789485845</v>
      </c>
      <c r="AP107" s="26" t="n">
        <f aca="false">IF(ROW()&lt;4+MinObs-1,"",IFERROR((U107-AVERAGE(U$4:U107))/STDEV(U$4:U107),""))</f>
        <v>0.10581732752354</v>
      </c>
      <c r="AQ107" s="26" t="n">
        <f aca="false">IF(ROW()&lt;4+MinObs-1,"",IFERROR((V107-AVERAGE(V$4:V107))/STDEV(V$4:V107),""))</f>
        <v>0.00672673782159911</v>
      </c>
      <c r="AR107" s="26" t="n">
        <f aca="false">IF(W107="",0,IF(W107&gt;=z4,w4,IF(W107&gt;=z3,w3,IF(W107&gt;=zEntry,w2,IF(AND(W107&gt;=ExitZ,AR106&gt;0),w2,0)))))</f>
        <v>0</v>
      </c>
      <c r="AS107" s="26" t="n">
        <f aca="false">IF(X107="",0,IF(X107&gt;=z4,w4,IF(X107&gt;=z3,w3,IF(X107&gt;=zEntry,w2,IF(AND(X107&gt;=ExitZ,AS106&gt;0),w2,0)))))</f>
        <v>0</v>
      </c>
      <c r="AT107" s="26" t="n">
        <f aca="false">IF(Y107="",0,IF(Y107&gt;=z4,w4,IF(Y107&gt;=z3,w3,IF(Y107&gt;=zEntry,w2,IF(AND(Y107&gt;=ExitZ,AT106&gt;0),w2,0)))))</f>
        <v>0</v>
      </c>
      <c r="AU107" s="26" t="n">
        <f aca="false">IF(Z107="",0,IF(Z107&gt;=z4,w4,IF(Z107&gt;=z3,w3,IF(Z107&gt;=zEntry,w2,IF(AND(Z107&gt;=ExitZ,AU106&gt;0),w2,0)))))</f>
        <v>0</v>
      </c>
      <c r="AV107" s="26" t="n">
        <f aca="false">IF(AA107="",0,IF(AA107&gt;=z4,w4,IF(AA107&gt;=z3,w3,IF(AA107&gt;=zEntry,w2,IF(AND(AA107&gt;=ExitZ,AV106&gt;0),w2,0)))))</f>
        <v>0</v>
      </c>
      <c r="AW107" s="26" t="n">
        <f aca="false">IF(AB107="",0,IF(AB107&gt;=z4,w4,IF(AB107&gt;=z3,w3,IF(AB107&gt;=zEntry,w2,IF(AND(AB107&gt;=ExitZ,AW106&gt;0),w2,0)))))</f>
        <v>0</v>
      </c>
      <c r="AX107" s="26" t="n">
        <f aca="false">IF(AC107="",0,IF(AC107&gt;=z4,w4,IF(AC107&gt;=z3,w3,IF(AC107&gt;=zEntry,w2,IF(AND(AC107&gt;=ExitZ,AX106&gt;0),w2,0)))))</f>
        <v>0</v>
      </c>
      <c r="AY107" s="26" t="n">
        <f aca="false">IF(AD107="",0,IF(AD107&gt;=z4,w4,IF(AD107&gt;=z3,w3,IF(AD107&gt;=zEntry,w2,IF(AND(AD107&gt;=ExitZ,AY106&gt;0),w2,0)))))</f>
        <v>0</v>
      </c>
      <c r="AZ107" s="26" t="n">
        <f aca="false">IF(AE107="",0,IF(AE107&gt;=z4,w4,IF(AE107&gt;=z3,w3,IF(AE107&gt;=zEntry,w2,IF(AND(AE107&gt;=ExitZ,AZ106&gt;0),w2,0)))))</f>
        <v>0</v>
      </c>
      <c r="BA107" s="26" t="n">
        <f aca="false">IF(AF107="",0,IF(AF107&gt;=z4,w4,IF(AF107&gt;=z3,w3,IF(AF107&gt;=zEntry,w2,IF(AND(AF107&gt;=ExitZ,BA106&gt;0),w2,0)))))</f>
        <v>0</v>
      </c>
      <c r="BB107" s="26" t="n">
        <f aca="false">IF(AG107="",0,IF(AG107&gt;=z4,w4,IF(AG107&gt;=z3,w3,IF(AG107&gt;=zEntry,w2,IF(AND(AG107&gt;=ExitZ,BB106&gt;0),w2,0)))))</f>
        <v>0</v>
      </c>
      <c r="BC107" s="26" t="n">
        <f aca="false">IF(AH107="",0,IF(AH107&gt;=z4,w4,IF(AH107&gt;=z3,w3,IF(AH107&gt;=zEntry,w2,IF(AND(AH107&gt;=ExitZ,BC106&gt;0),w2,0)))))</f>
        <v>0</v>
      </c>
      <c r="BD107" s="26" t="n">
        <f aca="false">IF(AI107="",0,IF(AI107&gt;=z4,w4,IF(AI107&gt;=z3,w3,IF(AI107&gt;=zEntry,w2,IF(AND(AI107&gt;=ExitZ,BD106&gt;0),w2,0)))))</f>
        <v>0</v>
      </c>
      <c r="BE107" s="26" t="n">
        <f aca="false">IF(AJ107="",0,IF(AJ107&gt;=z4,w4,IF(AJ107&gt;=z3,w3,IF(AJ107&gt;=zEntry,w2,IF(AND(AJ107&gt;=ExitZ,BE106&gt;0),w2,0)))))</f>
        <v>0</v>
      </c>
      <c r="BF107" s="26" t="n">
        <f aca="false">IF(AK107="",0,IF(AK107&gt;=z4,w4,IF(AK107&gt;=z3,w3,IF(AK107&gt;=zEntry,w2,IF(AND(AK107&gt;=ExitZ,BF106&gt;0),w2,0)))))</f>
        <v>0</v>
      </c>
      <c r="BG107" s="26" t="n">
        <f aca="false">IF(AL107="",0,IF(AL107&gt;=z4,w4,IF(AL107&gt;=z3,w3,IF(AL107&gt;=zEntry,w2,IF(AND(AL107&gt;=ExitZ,BG106&gt;0),w2,0)))))</f>
        <v>0</v>
      </c>
      <c r="BH107" s="26" t="n">
        <f aca="false">IF(AM107="",0,IF(AM107&gt;=z4,w4,IF(AM107&gt;=z3,w3,IF(AM107&gt;=zEntry,w2,IF(AND(AM107&gt;=ExitZ,BH106&gt;0),w2,0)))))</f>
        <v>0</v>
      </c>
      <c r="BI107" s="26" t="n">
        <f aca="false">IF(AN107="",0,IF(AN107&gt;=z4,w4,IF(AN107&gt;=z3,w3,IF(AN107&gt;=zEntry,w2,IF(AND(AN107&gt;=ExitZ,BI106&gt;0),w2,0)))))</f>
        <v>0</v>
      </c>
      <c r="BJ107" s="26" t="n">
        <f aca="false">IF(AO107="",0,IF(AO107&gt;=z4,w4,IF(AO107&gt;=z3,w3,IF(AO107&gt;=zEntry,w2,IF(AND(AO107&gt;=ExitZ,BJ106&gt;0),w2,0)))))</f>
        <v>0</v>
      </c>
      <c r="BK107" s="26" t="n">
        <f aca="false">IF(AP107="",0,IF(AP107&gt;=z4,w4,IF(AP107&gt;=z3,w3,IF(AP107&gt;=zEntry,w2,IF(AND(AP107&gt;=ExitZ,BK106&gt;0),w2,0)))))</f>
        <v>0</v>
      </c>
      <c r="BL107" s="26" t="n">
        <f aca="false">IF(AQ107="",0,IF(AQ107&gt;=z4,w4,IF(AQ107&gt;=z3,w3,IF(AQ107&gt;=zEntry,w2,IF(AND(AQ107&gt;=ExitZ,BL106&gt;0),w2,0)))))</f>
        <v>0</v>
      </c>
      <c r="BM107" s="23" t="n">
        <f aca="false">IF(EMFX_Data!X106&gt;=EMFX_Data!Y106,EMFX_Data!AE107-EMFX_Data!AF107,EMFX_Data!AF107-EMFX_Data!AE107)</f>
        <v>0.0495683103872901</v>
      </c>
      <c r="BN107" s="23" t="n">
        <f aca="false">IF(EMFX_Data!X106&gt;=EMFX_Data!Z106,EMFX_Data!AE107-EMFX_Data!AG107,EMFX_Data!AG107-EMFX_Data!AE107)</f>
        <v>0.0640592206096964</v>
      </c>
      <c r="BO107" s="23" t="n">
        <f aca="false">IF(EMFX_Data!X106&gt;=EMFX_Data!AA106,EMFX_Data!AE107-EMFX_Data!AH107,EMFX_Data!AH107-EMFX_Data!AE107)</f>
        <v>0.0695416090489754</v>
      </c>
      <c r="BP107" s="23" t="n">
        <f aca="false">IF(EMFX_Data!X106&gt;=EMFX_Data!AB106,EMFX_Data!AE107-EMFX_Data!AI107,EMFX_Data!AI107-EMFX_Data!AE107)</f>
        <v>0.0598032046576967</v>
      </c>
      <c r="BQ107" s="23" t="n">
        <f aca="false">IF(EMFX_Data!X106&gt;=EMFX_Data!AC106,EMFX_Data!AE107-EMFX_Data!AJ107,EMFX_Data!AJ107-EMFX_Data!AE107)</f>
        <v>0.106728386914701</v>
      </c>
      <c r="BR107" s="23" t="n">
        <f aca="false">IF(EMFX_Data!X106&gt;=EMFX_Data!AD106,EMFX_Data!AE107-EMFX_Data!AK107,EMFX_Data!AK107-EMFX_Data!AE107)</f>
        <v>-0.0442184092786482</v>
      </c>
      <c r="BS107" s="23" t="n">
        <f aca="false">IF(EMFX_Data!Y106&gt;=EMFX_Data!Z106,EMFX_Data!AF107-EMFX_Data!AG107,EMFX_Data!AG107-EMFX_Data!AF107)</f>
        <v>-0.0144909102224063</v>
      </c>
      <c r="BT107" s="23" t="n">
        <f aca="false">IF(EMFX_Data!Y106&gt;=EMFX_Data!AA106,EMFX_Data!AF107-EMFX_Data!AH107,EMFX_Data!AH107-EMFX_Data!AF107)</f>
        <v>-0.0199732986616853</v>
      </c>
      <c r="BU107" s="23" t="n">
        <f aca="false">IF(EMFX_Data!Y106&gt;=EMFX_Data!AB106,EMFX_Data!AF107-EMFX_Data!AI107,EMFX_Data!AI107-EMFX_Data!AF107)</f>
        <v>-0.0102348942704067</v>
      </c>
      <c r="BV107" s="23" t="n">
        <f aca="false">IF(EMFX_Data!Y106&gt;=EMFX_Data!AC106,EMFX_Data!AF107-EMFX_Data!AJ107,EMFX_Data!AJ107-EMFX_Data!AF107)</f>
        <v>-0.0571600765274109</v>
      </c>
      <c r="BW107" s="23" t="n">
        <f aca="false">IF(EMFX_Data!Y106&gt;=EMFX_Data!AD106,EMFX_Data!AF107-EMFX_Data!AK107,EMFX_Data!AK107-EMFX_Data!AF107)</f>
        <v>0.00534990110864187</v>
      </c>
      <c r="BX107" s="23" t="n">
        <f aca="false">IF(EMFX_Data!Z106&gt;=EMFX_Data!AA106,EMFX_Data!AG107-EMFX_Data!AH107,EMFX_Data!AH107-EMFX_Data!AG107)</f>
        <v>0.00548238843927904</v>
      </c>
      <c r="BY107" s="23" t="n">
        <f aca="false">IF(EMFX_Data!Z106&gt;=EMFX_Data!AB106,EMFX_Data!AG107-EMFX_Data!AI107,EMFX_Data!AI107-EMFX_Data!AG107)</f>
        <v>-0.0042560159519996</v>
      </c>
      <c r="BZ107" s="23" t="n">
        <f aca="false">IF(EMFX_Data!Z106&gt;=EMFX_Data!AC106,EMFX_Data!AG107-EMFX_Data!AJ107,EMFX_Data!AJ107-EMFX_Data!AG107)</f>
        <v>0.0426691663050046</v>
      </c>
      <c r="CA107" s="23" t="n">
        <f aca="false">IF(EMFX_Data!Z106&gt;=EMFX_Data!AD106,EMFX_Data!AG107-EMFX_Data!AK107,EMFX_Data!AK107-EMFX_Data!AG107)</f>
        <v>0.0198408113310481</v>
      </c>
      <c r="CB107" s="23" t="n">
        <f aca="false">IF(EMFX_Data!AA106&gt;=EMFX_Data!AB106,EMFX_Data!AH107-EMFX_Data!AI107,EMFX_Data!AI107-EMFX_Data!AH107)</f>
        <v>0.00973840439127864</v>
      </c>
      <c r="CC107" s="23" t="n">
        <f aca="false">IF(EMFX_Data!AA106&gt;=EMFX_Data!AC106,EMFX_Data!AH107-EMFX_Data!AJ107,EMFX_Data!AJ107-EMFX_Data!AH107)</f>
        <v>0.0371867778657256</v>
      </c>
      <c r="CD107" s="23" t="n">
        <f aca="false">IF(EMFX_Data!AA106&gt;=EMFX_Data!AD106,EMFX_Data!AH107-EMFX_Data!AK107,EMFX_Data!AK107-EMFX_Data!AH107)</f>
        <v>0.0253231997703272</v>
      </c>
      <c r="CE107" s="23" t="n">
        <f aca="false">IF(EMFX_Data!AB106&gt;=EMFX_Data!AC106,EMFX_Data!AI107-EMFX_Data!AJ107,EMFX_Data!AJ107-EMFX_Data!AI107)</f>
        <v>0.0469251822570042</v>
      </c>
      <c r="CF107" s="23" t="n">
        <f aca="false">IF(EMFX_Data!AB106&gt;=EMFX_Data!AD106,EMFX_Data!AI107-EMFX_Data!AK107,EMFX_Data!AK107-EMFX_Data!AI107)</f>
        <v>0.0155847953790485</v>
      </c>
      <c r="CG107" s="23" t="n">
        <f aca="false">IF(EMFX_Data!AC106&gt;=EMFX_Data!AD106,EMFX_Data!AJ107-EMFX_Data!AK107,EMFX_Data!AK107-EMFX_Data!AJ107)</f>
        <v>0.0625099776360528</v>
      </c>
      <c r="CH107" s="27" t="n">
        <f aca="false">IF(ROW()&lt;4+VolLB,"",STDEV(INDEX($BM:$BM,ROW()-VolLB+1):INDEX($BM:$BM,ROW()))*SQRT(12))</f>
        <v>0.182896540713514</v>
      </c>
      <c r="CI107" s="27" t="n">
        <f aca="false">IF(ROW()&lt;4+VolLB,"",STDEV(INDEX($BN:$BN,ROW()-VolLB+1):INDEX($BN:$BN,ROW()))*SQRT(12))</f>
        <v>0.147776745488371</v>
      </c>
      <c r="CJ107" s="27" t="n">
        <f aca="false">IF(ROW()&lt;4+VolLB,"",STDEV(INDEX($BO:$BO,ROW()-VolLB+1):INDEX($BO:$BO,ROW()))*SQRT(12))</f>
        <v>0.155115896273004</v>
      </c>
      <c r="CK107" s="27" t="n">
        <f aca="false">IF(ROW()&lt;4+VolLB,"",STDEV(INDEX($BP:$BP,ROW()-VolLB+1):INDEX($BP:$BP,ROW()))*SQRT(12))</f>
        <v>0.210284479687398</v>
      </c>
      <c r="CL107" s="27" t="n">
        <f aca="false">IF(ROW()&lt;4+VolLB,"",STDEV(INDEX($BQ:$BQ,ROW()-VolLB+1):INDEX($BQ:$BQ,ROW()))*SQRT(12))</f>
        <v>0.155148207966562</v>
      </c>
      <c r="CM107" s="27" t="n">
        <f aca="false">IF(ROW()&lt;4+VolLB,"",STDEV(INDEX($BR:$BR,ROW()-VolLB+1):INDEX($BR:$BR,ROW()))*SQRT(12))</f>
        <v>0.177527263993318</v>
      </c>
      <c r="CN107" s="27" t="n">
        <f aca="false">IF(ROW()&lt;4+VolLB,"",STDEV(INDEX($BS:$BS,ROW()-VolLB+1):INDEX($BS:$BS,ROW()))*SQRT(12))</f>
        <v>0.141865488385933</v>
      </c>
      <c r="CO107" s="27" t="n">
        <f aca="false">IF(ROW()&lt;4+VolLB,"",STDEV(INDEX($BT:$BT,ROW()-VolLB+1):INDEX($BT:$BT,ROW()))*SQRT(12))</f>
        <v>0.177571255254206</v>
      </c>
      <c r="CP107" s="27" t="n">
        <f aca="false">IF(ROW()&lt;4+VolLB,"",STDEV(INDEX($BU:$BU,ROW()-VolLB+1):INDEX($BU:$BU,ROW()))*SQRT(12))</f>
        <v>0.19965062768652</v>
      </c>
      <c r="CQ107" s="27" t="n">
        <f aca="false">IF(ROW()&lt;4+VolLB,"",STDEV(INDEX($BV:$BV,ROW()-VolLB+1):INDEX($BV:$BV,ROW()))*SQRT(12))</f>
        <v>0.176323473059784</v>
      </c>
      <c r="CR107" s="27" t="n">
        <f aca="false">IF(ROW()&lt;4+VolLB,"",STDEV(INDEX($BW:$BW,ROW()-VolLB+1):INDEX($BW:$BW,ROW()))*SQRT(12))</f>
        <v>0.181876335343358</v>
      </c>
      <c r="CS107" s="27" t="n">
        <f aca="false">IF(ROW()&lt;4+VolLB,"",STDEV(INDEX($BX:$BX,ROW()-VolLB+1):INDEX($BX:$BX,ROW()))*SQRT(12))</f>
        <v>0.150490738413871</v>
      </c>
      <c r="CT107" s="27" t="n">
        <f aca="false">IF(ROW()&lt;4+VolLB,"",STDEV(INDEX($BY:$BY,ROW()-VolLB+1):INDEX($BY:$BY,ROW()))*SQRT(12))</f>
        <v>0.183970811400035</v>
      </c>
      <c r="CU107" s="27" t="n">
        <f aca="false">IF(ROW()&lt;4+VolLB,"",STDEV(INDEX($BZ:$BZ,ROW()-VolLB+1):INDEX($BZ:$BZ,ROW()))*SQRT(12))</f>
        <v>0.135648051116291</v>
      </c>
      <c r="CV107" s="27" t="n">
        <f aca="false">IF(ROW()&lt;4+VolLB,"",STDEV(INDEX($CA:$CA,ROW()-VolLB+1):INDEX($CA:$CA,ROW()))*SQRT(12))</f>
        <v>0.141967736405921</v>
      </c>
      <c r="CW107" s="27" t="n">
        <f aca="false">IF(ROW()&lt;4+VolLB,"",STDEV(INDEX($CB:$CB,ROW()-VolLB+1):INDEX($CB:$CB,ROW()))*SQRT(12))</f>
        <v>0.195121830901888</v>
      </c>
      <c r="CX107" s="27" t="n">
        <f aca="false">IF(ROW()&lt;4+VolLB,"",STDEV(INDEX($CC:$CC,ROW()-VolLB+1):INDEX($CC:$CC,ROW()))*SQRT(12))</f>
        <v>0.150614876941653</v>
      </c>
      <c r="CY107" s="27" t="n">
        <f aca="false">IF(ROW()&lt;4+VolLB,"",STDEV(INDEX($CD:$CD,ROW()-VolLB+1):INDEX($CD:$CD,ROW()))*SQRT(12))</f>
        <v>0.166761155075977</v>
      </c>
      <c r="CZ107" s="27" t="n">
        <f aca="false">IF(ROW()&lt;4+VolLB,"",STDEV(INDEX($CE:$CE,ROW()-VolLB+1):INDEX($CE:$CE,ROW()))*SQRT(12))</f>
        <v>0.20823619042406</v>
      </c>
      <c r="DA107" s="27" t="n">
        <f aca="false">IF(ROW()&lt;4+VolLB,"",STDEV(INDEX($CF:$CF,ROW()-VolLB+1):INDEX($CF:$CF,ROW()))*SQRT(12))</f>
        <v>0.195673759274871</v>
      </c>
      <c r="DB107" s="27" t="n">
        <f aca="false">IF(ROW()&lt;4+VolLB,"",STDEV(INDEX($CG:$CG,ROW()-VolLB+1):INDEX($CG:$CG,ROW()))*SQRT(12))</f>
        <v>0.167923088471997</v>
      </c>
      <c r="DC107" s="26" t="n">
        <f aca="false">IF(OR(AR107=0,CH107="",CH107=0),0,AR107*MIN(MaxScal,TgtVol/CH107))</f>
        <v>0</v>
      </c>
      <c r="DD107" s="26" t="n">
        <f aca="false">IF(OR(AS107=0,CI107="",CI107=0),0,AS107*MIN(MaxScal,TgtVol/CI107))</f>
        <v>0</v>
      </c>
      <c r="DE107" s="26" t="n">
        <f aca="false">IF(OR(AT107=0,CJ107="",CJ107=0),0,AT107*MIN(MaxScal,TgtVol/CJ107))</f>
        <v>0</v>
      </c>
      <c r="DF107" s="26" t="n">
        <f aca="false">IF(OR(AU107=0,CK107="",CK107=0),0,AU107*MIN(MaxScal,TgtVol/CK107))</f>
        <v>0</v>
      </c>
      <c r="DG107" s="26" t="n">
        <f aca="false">IF(OR(AV107=0,CL107="",CL107=0),0,AV107*MIN(MaxScal,TgtVol/CL107))</f>
        <v>0</v>
      </c>
      <c r="DH107" s="26" t="n">
        <f aca="false">IF(OR(AW107=0,CM107="",CM107=0),0,AW107*MIN(MaxScal,TgtVol/CM107))</f>
        <v>0</v>
      </c>
      <c r="DI107" s="26" t="n">
        <f aca="false">IF(OR(AX107=0,CN107="",CN107=0),0,AX107*MIN(MaxScal,TgtVol/CN107))</f>
        <v>0</v>
      </c>
      <c r="DJ107" s="26" t="n">
        <f aca="false">IF(OR(AY107=0,CO107="",CO107=0),0,AY107*MIN(MaxScal,TgtVol/CO107))</f>
        <v>0</v>
      </c>
      <c r="DK107" s="26" t="n">
        <f aca="false">IF(OR(AZ107=0,CP107="",CP107=0),0,AZ107*MIN(MaxScal,TgtVol/CP107))</f>
        <v>0</v>
      </c>
      <c r="DL107" s="26" t="n">
        <f aca="false">IF(OR(BA107=0,CQ107="",CQ107=0),0,BA107*MIN(MaxScal,TgtVol/CQ107))</f>
        <v>0</v>
      </c>
      <c r="DM107" s="26" t="n">
        <f aca="false">IF(OR(BB107=0,CR107="",CR107=0),0,BB107*MIN(MaxScal,TgtVol/CR107))</f>
        <v>0</v>
      </c>
      <c r="DN107" s="26" t="n">
        <f aca="false">IF(OR(BC107=0,CS107="",CS107=0),0,BC107*MIN(MaxScal,TgtVol/CS107))</f>
        <v>0</v>
      </c>
      <c r="DO107" s="26" t="n">
        <f aca="false">IF(OR(BD107=0,CT107="",CT107=0),0,BD107*MIN(MaxScal,TgtVol/CT107))</f>
        <v>0</v>
      </c>
      <c r="DP107" s="26" t="n">
        <f aca="false">IF(OR(BE107=0,CU107="",CU107=0),0,BE107*MIN(MaxScal,TgtVol/CU107))</f>
        <v>0</v>
      </c>
      <c r="DQ107" s="26" t="n">
        <f aca="false">IF(OR(BF107=0,CV107="",CV107=0),0,BF107*MIN(MaxScal,TgtVol/CV107))</f>
        <v>0</v>
      </c>
      <c r="DR107" s="26" t="n">
        <f aca="false">IF(OR(BG107=0,CW107="",CW107=0),0,BG107*MIN(MaxScal,TgtVol/CW107))</f>
        <v>0</v>
      </c>
      <c r="DS107" s="26" t="n">
        <f aca="false">IF(OR(BH107=0,CX107="",CX107=0),0,BH107*MIN(MaxScal,TgtVol/CX107))</f>
        <v>0</v>
      </c>
      <c r="DT107" s="26" t="n">
        <f aca="false">IF(OR(BI107=0,CY107="",CY107=0),0,BI107*MIN(MaxScal,TgtVol/CY107))</f>
        <v>0</v>
      </c>
      <c r="DU107" s="26" t="n">
        <f aca="false">IF(OR(BJ107=0,CZ107="",CZ107=0),0,BJ107*MIN(MaxScal,TgtVol/CZ107))</f>
        <v>0</v>
      </c>
      <c r="DV107" s="26" t="n">
        <f aca="false">IF(OR(BK107=0,DA107="",DA107=0),0,BK107*MIN(MaxScal,TgtVol/DA107))</f>
        <v>0</v>
      </c>
      <c r="DW107" s="26" t="n">
        <f aca="false">IF(OR(BL107=0,DB107="",DB107=0),0,BL107*MIN(MaxScal,TgtVol/DB107))</f>
        <v>0</v>
      </c>
      <c r="DX107" s="28" t="n">
        <f aca="false">IFERROR(DC106*BM107,"")</f>
        <v>0</v>
      </c>
      <c r="DY107" s="28" t="n">
        <f aca="false">IFERROR(DD106*BN107,"")</f>
        <v>0</v>
      </c>
      <c r="DZ107" s="28" t="n">
        <f aca="false">IFERROR(DE106*BO107,"")</f>
        <v>0</v>
      </c>
      <c r="EA107" s="28" t="n">
        <f aca="false">IFERROR(DF106*BP107,"")</f>
        <v>0</v>
      </c>
      <c r="EB107" s="28" t="n">
        <f aca="false">IFERROR(DG106*BQ107,"")</f>
        <v>0.0148773140764459</v>
      </c>
      <c r="EC107" s="28" t="n">
        <f aca="false">IFERROR(DH106*BR107,"")</f>
        <v>-0</v>
      </c>
      <c r="ED107" s="28" t="n">
        <f aca="false">IFERROR(DI106*BS107,"")</f>
        <v>-0</v>
      </c>
      <c r="EE107" s="28" t="n">
        <f aca="false">IFERROR(DJ106*BT107,"")</f>
        <v>-0</v>
      </c>
      <c r="EF107" s="28" t="n">
        <f aca="false">IFERROR(DK106*BU107,"")</f>
        <v>-0</v>
      </c>
      <c r="EG107" s="28" t="n">
        <f aca="false">IFERROR(DL106*BV107,"")</f>
        <v>-0</v>
      </c>
      <c r="EH107" s="28" t="n">
        <f aca="false">IFERROR(DM106*BW107,"")</f>
        <v>0</v>
      </c>
      <c r="EI107" s="28" t="n">
        <f aca="false">IFERROR(DN106*BX107,"")</f>
        <v>0</v>
      </c>
      <c r="EJ107" s="28" t="n">
        <f aca="false">IFERROR(DO106*BY107,"")</f>
        <v>-0</v>
      </c>
      <c r="EK107" s="28" t="n">
        <f aca="false">IFERROR(DP106*BZ107,"")</f>
        <v>0</v>
      </c>
      <c r="EL107" s="28" t="n">
        <f aca="false">IFERROR(DQ106*CA107,"")</f>
        <v>0</v>
      </c>
      <c r="EM107" s="28" t="n">
        <f aca="false">IFERROR(DR106*CB107,"")</f>
        <v>0</v>
      </c>
      <c r="EN107" s="28" t="n">
        <f aca="false">IFERROR(DS106*CC107,"")</f>
        <v>0</v>
      </c>
      <c r="EO107" s="28" t="n">
        <f aca="false">IFERROR(DT106*CD107,"")</f>
        <v>0</v>
      </c>
      <c r="EP107" s="28" t="n">
        <f aca="false">IFERROR(DU106*CE107,"")</f>
        <v>0</v>
      </c>
      <c r="EQ107" s="28" t="n">
        <f aca="false">IFERROR(DV106*CF107,"")</f>
        <v>0</v>
      </c>
      <c r="ER107" s="28" t="n">
        <f aca="false">IFERROR(DW106*CG107,"")</f>
        <v>0</v>
      </c>
      <c r="ES107" s="28" t="n">
        <f aca="false">IF(ROW()=4,"",SUM(DX107:ER107))</f>
        <v>0.0148773140764459</v>
      </c>
      <c r="ET107" s="29" t="n">
        <f aca="false">COUNTIF(AR107:BL107,"&gt;0")</f>
        <v>0</v>
      </c>
    </row>
    <row r="108" customFormat="false" ht="15" hidden="false" customHeight="false" outlineLevel="0" collapsed="false">
      <c r="A108" s="19" t="n">
        <v>41182</v>
      </c>
      <c r="B108" s="23" t="n">
        <f aca="false">ABS(EMFX_Data!X108-EMFX_Data!Y108)</f>
        <v>0.242414063708614</v>
      </c>
      <c r="C108" s="23" t="n">
        <f aca="false">ABS(EMFX_Data!X108-EMFX_Data!Z108)</f>
        <v>0.00161263485495233</v>
      </c>
      <c r="D108" s="23" t="n">
        <f aca="false">ABS(EMFX_Data!X108-EMFX_Data!AA108)</f>
        <v>0.0880033494973906</v>
      </c>
      <c r="E108" s="23" t="n">
        <f aca="false">ABS(EMFX_Data!X108-EMFX_Data!AB108)</f>
        <v>0.107945510124429</v>
      </c>
      <c r="F108" s="23" t="n">
        <f aca="false">ABS(EMFX_Data!X108-EMFX_Data!AC108)</f>
        <v>0.0830372009046405</v>
      </c>
      <c r="G108" s="23" t="n">
        <f aca="false">ABS(EMFX_Data!X108-EMFX_Data!AD108)</f>
        <v>0.0666711411529288</v>
      </c>
      <c r="H108" s="23" t="n">
        <f aca="false">ABS(EMFX_Data!Y108-EMFX_Data!Z108)</f>
        <v>0.240801428853661</v>
      </c>
      <c r="I108" s="23" t="n">
        <f aca="false">ABS(EMFX_Data!Y108-EMFX_Data!AA108)</f>
        <v>0.154410714211223</v>
      </c>
      <c r="J108" s="23" t="n">
        <f aca="false">ABS(EMFX_Data!Y108-EMFX_Data!AB108)</f>
        <v>0.134468553584185</v>
      </c>
      <c r="K108" s="23" t="n">
        <f aca="false">ABS(EMFX_Data!Y108-EMFX_Data!AC108)</f>
        <v>0.159376862803973</v>
      </c>
      <c r="L108" s="23" t="n">
        <f aca="false">ABS(EMFX_Data!Y108-EMFX_Data!AD108)</f>
        <v>0.309085204861542</v>
      </c>
      <c r="M108" s="23" t="n">
        <f aca="false">ABS(EMFX_Data!Z108-EMFX_Data!AA108)</f>
        <v>0.0863907146424383</v>
      </c>
      <c r="N108" s="23" t="n">
        <f aca="false">ABS(EMFX_Data!Z108-EMFX_Data!AB108)</f>
        <v>0.106332875269477</v>
      </c>
      <c r="O108" s="23" t="n">
        <f aca="false">ABS(EMFX_Data!Z108-EMFX_Data!AC108)</f>
        <v>0.0814245660496882</v>
      </c>
      <c r="P108" s="23" t="n">
        <f aca="false">ABS(EMFX_Data!Z108-EMFX_Data!AD108)</f>
        <v>0.0682837760078812</v>
      </c>
      <c r="Q108" s="23" t="n">
        <f aca="false">ABS(EMFX_Data!AA108-EMFX_Data!AB108)</f>
        <v>0.0199421606270382</v>
      </c>
      <c r="R108" s="23" t="n">
        <f aca="false">ABS(EMFX_Data!AA108-EMFX_Data!AC108)</f>
        <v>0.00496614859275013</v>
      </c>
      <c r="S108" s="23" t="n">
        <f aca="false">ABS(EMFX_Data!AA108-EMFX_Data!AD108)</f>
        <v>0.154674490650319</v>
      </c>
      <c r="T108" s="23" t="n">
        <f aca="false">ABS(EMFX_Data!AB108-EMFX_Data!AC108)</f>
        <v>0.0249083092197884</v>
      </c>
      <c r="U108" s="23" t="n">
        <f aca="false">ABS(EMFX_Data!AB108-EMFX_Data!AD108)</f>
        <v>0.174616651277358</v>
      </c>
      <c r="V108" s="23" t="n">
        <f aca="false">ABS(EMFX_Data!AC108-EMFX_Data!AD108)</f>
        <v>0.149708342057569</v>
      </c>
      <c r="W108" s="26" t="n">
        <f aca="false">IF(ROW()&lt;4+MinObs-1,"",IFERROR((B108-AVERAGE(B$4:B108))/STDEV(B$4:B108),""))</f>
        <v>1.12457562249786</v>
      </c>
      <c r="X108" s="26" t="n">
        <f aca="false">IF(ROW()&lt;4+MinObs-1,"",IFERROR((C108-AVERAGE(C$4:C108))/STDEV(C$4:C108),""))</f>
        <v>-1.20129323985812</v>
      </c>
      <c r="Y108" s="26" t="n">
        <f aca="false">IF(ROW()&lt;4+MinObs-1,"",IFERROR((D108-AVERAGE(D$4:D108))/STDEV(D$4:D108),""))</f>
        <v>-0.574723960449751</v>
      </c>
      <c r="Z108" s="26" t="n">
        <f aca="false">IF(ROW()&lt;4+MinObs-1,"",IFERROR((E108-AVERAGE(E$4:E108))/STDEV(E$4:E108),""))</f>
        <v>0.424270951036912</v>
      </c>
      <c r="AA108" s="26" t="n">
        <f aca="false">IF(ROW()&lt;4+MinObs-1,"",IFERROR((F108-AVERAGE(F$4:F108))/STDEV(F$4:F108),""))</f>
        <v>0.641510447633377</v>
      </c>
      <c r="AB108" s="26" t="n">
        <f aca="false">IF(ROW()&lt;4+MinObs-1,"",IFERROR((G108-AVERAGE(G$4:G108))/STDEV(G$4:G108),""))</f>
        <v>-0.16581199729943</v>
      </c>
      <c r="AC108" s="26" t="n">
        <f aca="false">IF(ROW()&lt;4+MinObs-1,"",IFERROR((H108-AVERAGE(H$4:H108))/STDEV(H$4:H108),""))</f>
        <v>0.580743576854911</v>
      </c>
      <c r="AD108" s="26" t="n">
        <f aca="false">IF(ROW()&lt;4+MinObs-1,"",IFERROR((I108-AVERAGE(I$4:I108))/STDEV(I$4:I108),""))</f>
        <v>0.764047619800837</v>
      </c>
      <c r="AE108" s="26" t="n">
        <f aca="false">IF(ROW()&lt;4+MinObs-1,"",IFERROR((J108-AVERAGE(J$4:J108))/STDEV(J$4:J108),""))</f>
        <v>0.193280759351452</v>
      </c>
      <c r="AF108" s="26" t="n">
        <f aca="false">IF(ROW()&lt;4+MinObs-1,"",IFERROR((K108-AVERAGE(K$4:K108))/STDEV(K$4:K108),""))</f>
        <v>0.505723536045655</v>
      </c>
      <c r="AG108" s="26" t="n">
        <f aca="false">IF(ROW()&lt;4+MinObs-1,"",IFERROR((L108-AVERAGE(L$4:L108))/STDEV(L$4:L108),""))</f>
        <v>0.40081669801724</v>
      </c>
      <c r="AH108" s="26" t="n">
        <f aca="false">IF(ROW()&lt;4+MinObs-1,"",IFERROR((M108-AVERAGE(M$4:M108))/STDEV(M$4:M108),""))</f>
        <v>-0.68189523271737</v>
      </c>
      <c r="AI108" s="26" t="n">
        <f aca="false">IF(ROW()&lt;4+MinObs-1,"",IFERROR((N108-AVERAGE(N$4:N108))/STDEV(N$4:N108),""))</f>
        <v>-0.0538209320630548</v>
      </c>
      <c r="AJ108" s="26" t="n">
        <f aca="false">IF(ROW()&lt;4+MinObs-1,"",IFERROR((O108-AVERAGE(O$4:O108))/STDEV(O$4:O108),""))</f>
        <v>-0.0349929063774977</v>
      </c>
      <c r="AK108" s="26" t="n">
        <f aca="false">IF(ROW()&lt;4+MinObs-1,"",IFERROR((P108-AVERAGE(P$4:P108))/STDEV(P$4:P108),""))</f>
        <v>-0.268529091871059</v>
      </c>
      <c r="AL108" s="26" t="n">
        <f aca="false">IF(ROW()&lt;4+MinObs-1,"",IFERROR((Q108-AVERAGE(Q$4:Q108))/STDEV(Q$4:Q108),""))</f>
        <v>-0.978822604039274</v>
      </c>
      <c r="AM108" s="26" t="n">
        <f aca="false">IF(ROW()&lt;4+MinObs-1,"",IFERROR((R108-AVERAGE(R$4:R108))/STDEV(R$4:R108),""))</f>
        <v>-1.42829094914341</v>
      </c>
      <c r="AN108" s="26" t="n">
        <f aca="false">IF(ROW()&lt;4+MinObs-1,"",IFERROR((S108-AVERAGE(S$4:S108))/STDEV(S$4:S108),""))</f>
        <v>0.00808386451764309</v>
      </c>
      <c r="AO108" s="26" t="n">
        <f aca="false">IF(ROW()&lt;4+MinObs-1,"",IFERROR((T108-AVERAGE(T$4:T108))/STDEV(T$4:T108),""))</f>
        <v>-0.834790213036331</v>
      </c>
      <c r="AP108" s="26" t="n">
        <f aca="false">IF(ROW()&lt;4+MinObs-1,"",IFERROR((U108-AVERAGE(U$4:U108))/STDEV(U$4:U108),""))</f>
        <v>0.146446853362133</v>
      </c>
      <c r="AQ108" s="26" t="n">
        <f aca="false">IF(ROW()&lt;4+MinObs-1,"",IFERROR((V108-AVERAGE(V$4:V108))/STDEV(V$4:V108),""))</f>
        <v>-0.00396425085502432</v>
      </c>
      <c r="AR108" s="26" t="n">
        <f aca="false">IF(W108="",0,IF(W108&gt;=z4,w4,IF(W108&gt;=z3,w3,IF(W108&gt;=zEntry,w2,IF(AND(W108&gt;=ExitZ,AR107&gt;0),w2,0)))))</f>
        <v>0</v>
      </c>
      <c r="AS108" s="26" t="n">
        <f aca="false">IF(X108="",0,IF(X108&gt;=z4,w4,IF(X108&gt;=z3,w3,IF(X108&gt;=zEntry,w2,IF(AND(X108&gt;=ExitZ,AS107&gt;0),w2,0)))))</f>
        <v>0</v>
      </c>
      <c r="AT108" s="26" t="n">
        <f aca="false">IF(Y108="",0,IF(Y108&gt;=z4,w4,IF(Y108&gt;=z3,w3,IF(Y108&gt;=zEntry,w2,IF(AND(Y108&gt;=ExitZ,AT107&gt;0),w2,0)))))</f>
        <v>0</v>
      </c>
      <c r="AU108" s="26" t="n">
        <f aca="false">IF(Z108="",0,IF(Z108&gt;=z4,w4,IF(Z108&gt;=z3,w3,IF(Z108&gt;=zEntry,w2,IF(AND(Z108&gt;=ExitZ,AU107&gt;0),w2,0)))))</f>
        <v>0</v>
      </c>
      <c r="AV108" s="26" t="n">
        <f aca="false">IF(AA108="",0,IF(AA108&gt;=z4,w4,IF(AA108&gt;=z3,w3,IF(AA108&gt;=zEntry,w2,IF(AND(AA108&gt;=ExitZ,AV107&gt;0),w2,0)))))</f>
        <v>0</v>
      </c>
      <c r="AW108" s="26" t="n">
        <f aca="false">IF(AB108="",0,IF(AB108&gt;=z4,w4,IF(AB108&gt;=z3,w3,IF(AB108&gt;=zEntry,w2,IF(AND(AB108&gt;=ExitZ,AW107&gt;0),w2,0)))))</f>
        <v>0</v>
      </c>
      <c r="AX108" s="26" t="n">
        <f aca="false">IF(AC108="",0,IF(AC108&gt;=z4,w4,IF(AC108&gt;=z3,w3,IF(AC108&gt;=zEntry,w2,IF(AND(AC108&gt;=ExitZ,AX107&gt;0),w2,0)))))</f>
        <v>0</v>
      </c>
      <c r="AY108" s="26" t="n">
        <f aca="false">IF(AD108="",0,IF(AD108&gt;=z4,w4,IF(AD108&gt;=z3,w3,IF(AD108&gt;=zEntry,w2,IF(AND(AD108&gt;=ExitZ,AY107&gt;0),w2,0)))))</f>
        <v>0</v>
      </c>
      <c r="AZ108" s="26" t="n">
        <f aca="false">IF(AE108="",0,IF(AE108&gt;=z4,w4,IF(AE108&gt;=z3,w3,IF(AE108&gt;=zEntry,w2,IF(AND(AE108&gt;=ExitZ,AZ107&gt;0),w2,0)))))</f>
        <v>0</v>
      </c>
      <c r="BA108" s="26" t="n">
        <f aca="false">IF(AF108="",0,IF(AF108&gt;=z4,w4,IF(AF108&gt;=z3,w3,IF(AF108&gt;=zEntry,w2,IF(AND(AF108&gt;=ExitZ,BA107&gt;0),w2,0)))))</f>
        <v>0</v>
      </c>
      <c r="BB108" s="26" t="n">
        <f aca="false">IF(AG108="",0,IF(AG108&gt;=z4,w4,IF(AG108&gt;=z3,w3,IF(AG108&gt;=zEntry,w2,IF(AND(AG108&gt;=ExitZ,BB107&gt;0),w2,0)))))</f>
        <v>0</v>
      </c>
      <c r="BC108" s="26" t="n">
        <f aca="false">IF(AH108="",0,IF(AH108&gt;=z4,w4,IF(AH108&gt;=z3,w3,IF(AH108&gt;=zEntry,w2,IF(AND(AH108&gt;=ExitZ,BC107&gt;0),w2,0)))))</f>
        <v>0</v>
      </c>
      <c r="BD108" s="26" t="n">
        <f aca="false">IF(AI108="",0,IF(AI108&gt;=z4,w4,IF(AI108&gt;=z3,w3,IF(AI108&gt;=zEntry,w2,IF(AND(AI108&gt;=ExitZ,BD107&gt;0),w2,0)))))</f>
        <v>0</v>
      </c>
      <c r="BE108" s="26" t="n">
        <f aca="false">IF(AJ108="",0,IF(AJ108&gt;=z4,w4,IF(AJ108&gt;=z3,w3,IF(AJ108&gt;=zEntry,w2,IF(AND(AJ108&gt;=ExitZ,BE107&gt;0),w2,0)))))</f>
        <v>0</v>
      </c>
      <c r="BF108" s="26" t="n">
        <f aca="false">IF(AK108="",0,IF(AK108&gt;=z4,w4,IF(AK108&gt;=z3,w3,IF(AK108&gt;=zEntry,w2,IF(AND(AK108&gt;=ExitZ,BF107&gt;0),w2,0)))))</f>
        <v>0</v>
      </c>
      <c r="BG108" s="26" t="n">
        <f aca="false">IF(AL108="",0,IF(AL108&gt;=z4,w4,IF(AL108&gt;=z3,w3,IF(AL108&gt;=zEntry,w2,IF(AND(AL108&gt;=ExitZ,BG107&gt;0),w2,0)))))</f>
        <v>0</v>
      </c>
      <c r="BH108" s="26" t="n">
        <f aca="false">IF(AM108="",0,IF(AM108&gt;=z4,w4,IF(AM108&gt;=z3,w3,IF(AM108&gt;=zEntry,w2,IF(AND(AM108&gt;=ExitZ,BH107&gt;0),w2,0)))))</f>
        <v>0</v>
      </c>
      <c r="BI108" s="26" t="n">
        <f aca="false">IF(AN108="",0,IF(AN108&gt;=z4,w4,IF(AN108&gt;=z3,w3,IF(AN108&gt;=zEntry,w2,IF(AND(AN108&gt;=ExitZ,BI107&gt;0),w2,0)))))</f>
        <v>0</v>
      </c>
      <c r="BJ108" s="26" t="n">
        <f aca="false">IF(AO108="",0,IF(AO108&gt;=z4,w4,IF(AO108&gt;=z3,w3,IF(AO108&gt;=zEntry,w2,IF(AND(AO108&gt;=ExitZ,BJ107&gt;0),w2,0)))))</f>
        <v>0</v>
      </c>
      <c r="BK108" s="26" t="n">
        <f aca="false">IF(AP108="",0,IF(AP108&gt;=z4,w4,IF(AP108&gt;=z3,w3,IF(AP108&gt;=zEntry,w2,IF(AND(AP108&gt;=ExitZ,BK107&gt;0),w2,0)))))</f>
        <v>0</v>
      </c>
      <c r="BL108" s="26" t="n">
        <f aca="false">IF(AQ108="",0,IF(AQ108&gt;=z4,w4,IF(AQ108&gt;=z3,w3,IF(AQ108&gt;=zEntry,w2,IF(AND(AQ108&gt;=ExitZ,BL107&gt;0),w2,0)))))</f>
        <v>0</v>
      </c>
      <c r="BM108" s="23" t="n">
        <f aca="false">IF(EMFX_Data!X107&gt;=EMFX_Data!Y107,EMFX_Data!AE108-EMFX_Data!AF108,EMFX_Data!AF108-EMFX_Data!AE108)</f>
        <v>0.00173223576729539</v>
      </c>
      <c r="BN108" s="23" t="n">
        <f aca="false">IF(EMFX_Data!X107&gt;=EMFX_Data!Z107,EMFX_Data!AE108-EMFX_Data!AG108,EMFX_Data!AG108-EMFX_Data!AE108)</f>
        <v>0.00233874696361898</v>
      </c>
      <c r="BO108" s="23" t="n">
        <f aca="false">IF(EMFX_Data!X107&gt;=EMFX_Data!AA107,EMFX_Data!AE108-EMFX_Data!AH108,EMFX_Data!AH108-EMFX_Data!AE108)</f>
        <v>-0.0127209300162368</v>
      </c>
      <c r="BP108" s="23" t="n">
        <f aca="false">IF(EMFX_Data!X107&gt;=EMFX_Data!AB107,EMFX_Data!AE108-EMFX_Data!AI108,EMFX_Data!AI108-EMFX_Data!AE108)</f>
        <v>-0.0320910621321511</v>
      </c>
      <c r="BQ108" s="23" t="n">
        <f aca="false">IF(EMFX_Data!X107&gt;=EMFX_Data!AC107,EMFX_Data!AE108-EMFX_Data!AJ108,EMFX_Data!AJ108-EMFX_Data!AE108)</f>
        <v>-0.0163312996558898</v>
      </c>
      <c r="BR108" s="23" t="n">
        <f aca="false">IF(EMFX_Data!X107&gt;=EMFX_Data!AD107,EMFX_Data!AE108-EMFX_Data!AK108,EMFX_Data!AK108-EMFX_Data!AE108)</f>
        <v>0.0114794646777248</v>
      </c>
      <c r="BS108" s="23" t="n">
        <f aca="false">IF(EMFX_Data!Y107&gt;=EMFX_Data!Z107,EMFX_Data!AF108-EMFX_Data!AG108,EMFX_Data!AG108-EMFX_Data!AF108)</f>
        <v>0.00407098273091437</v>
      </c>
      <c r="BT108" s="23" t="n">
        <f aca="false">IF(EMFX_Data!Y107&gt;=EMFX_Data!AA107,EMFX_Data!AF108-EMFX_Data!AH108,EMFX_Data!AH108-EMFX_Data!AF108)</f>
        <v>0.0144531657835322</v>
      </c>
      <c r="BU108" s="23" t="n">
        <f aca="false">IF(EMFX_Data!Y107&gt;=EMFX_Data!AB107,EMFX_Data!AF108-EMFX_Data!AI108,EMFX_Data!AI108-EMFX_Data!AF108)</f>
        <v>0.0338232978994465</v>
      </c>
      <c r="BV108" s="23" t="n">
        <f aca="false">IF(EMFX_Data!Y107&gt;=EMFX_Data!AC107,EMFX_Data!AF108-EMFX_Data!AJ108,EMFX_Data!AJ108-EMFX_Data!AF108)</f>
        <v>0.0180635354231852</v>
      </c>
      <c r="BW108" s="23" t="n">
        <f aca="false">IF(EMFX_Data!Y107&gt;=EMFX_Data!AD107,EMFX_Data!AF108-EMFX_Data!AK108,EMFX_Data!AK108-EMFX_Data!AF108)</f>
        <v>0.0132117004450202</v>
      </c>
      <c r="BX108" s="23" t="n">
        <f aca="false">IF(EMFX_Data!Z107&gt;=EMFX_Data!AA107,EMFX_Data!AG108-EMFX_Data!AH108,EMFX_Data!AH108-EMFX_Data!AG108)</f>
        <v>-0.0103821830526178</v>
      </c>
      <c r="BY108" s="23" t="n">
        <f aca="false">IF(EMFX_Data!Z107&gt;=EMFX_Data!AB107,EMFX_Data!AG108-EMFX_Data!AI108,EMFX_Data!AI108-EMFX_Data!AG108)</f>
        <v>-0.0297523151685321</v>
      </c>
      <c r="BZ108" s="23" t="n">
        <f aca="false">IF(EMFX_Data!Z107&gt;=EMFX_Data!AC107,EMFX_Data!AG108-EMFX_Data!AJ108,EMFX_Data!AJ108-EMFX_Data!AG108)</f>
        <v>-0.0139925526922708</v>
      </c>
      <c r="CA108" s="23" t="n">
        <f aca="false">IF(EMFX_Data!Z107&gt;=EMFX_Data!AD107,EMFX_Data!AG108-EMFX_Data!AK108,EMFX_Data!AK108-EMFX_Data!AG108)</f>
        <v>0.00914071771410581</v>
      </c>
      <c r="CB108" s="23" t="n">
        <f aca="false">IF(EMFX_Data!AA107&gt;=EMFX_Data!AB107,EMFX_Data!AH108-EMFX_Data!AI108,EMFX_Data!AI108-EMFX_Data!AH108)</f>
        <v>-0.0193701321159143</v>
      </c>
      <c r="CC108" s="23" t="n">
        <f aca="false">IF(EMFX_Data!AA107&gt;=EMFX_Data!AC107,EMFX_Data!AH108-EMFX_Data!AJ108,EMFX_Data!AJ108-EMFX_Data!AH108)</f>
        <v>0.00361036963965305</v>
      </c>
      <c r="CD108" s="23" t="n">
        <f aca="false">IF(EMFX_Data!AA107&gt;=EMFX_Data!AD107,EMFX_Data!AH108-EMFX_Data!AK108,EMFX_Data!AK108-EMFX_Data!AH108)</f>
        <v>-0.00124146533851198</v>
      </c>
      <c r="CE108" s="23" t="n">
        <f aca="false">IF(EMFX_Data!AB107&gt;=EMFX_Data!AC107,EMFX_Data!AI108-EMFX_Data!AJ108,EMFX_Data!AJ108-EMFX_Data!AI108)</f>
        <v>-0.0157597624762613</v>
      </c>
      <c r="CF108" s="23" t="n">
        <f aca="false">IF(EMFX_Data!AB107&gt;=EMFX_Data!AD107,EMFX_Data!AI108-EMFX_Data!AK108,EMFX_Data!AK108-EMFX_Data!AI108)</f>
        <v>-0.0206115974544263</v>
      </c>
      <c r="CG108" s="23" t="n">
        <f aca="false">IF(EMFX_Data!AC107&gt;=EMFX_Data!AD107,EMFX_Data!AJ108-EMFX_Data!AK108,EMFX_Data!AK108-EMFX_Data!AJ108)</f>
        <v>-0.00485183497816503</v>
      </c>
      <c r="CH108" s="27" t="n">
        <f aca="false">IF(ROW()&lt;4+VolLB,"",STDEV(INDEX($BM:$BM,ROW()-VolLB+1):INDEX($BM:$BM,ROW()))*SQRT(12))</f>
        <v>0.180382471792922</v>
      </c>
      <c r="CI108" s="27" t="n">
        <f aca="false">IF(ROW()&lt;4+VolLB,"",STDEV(INDEX($BN:$BN,ROW()-VolLB+1):INDEX($BN:$BN,ROW()))*SQRT(12))</f>
        <v>0.145567668083405</v>
      </c>
      <c r="CJ108" s="27" t="n">
        <f aca="false">IF(ROW()&lt;4+VolLB,"",STDEV(INDEX($BO:$BO,ROW()-VolLB+1):INDEX($BO:$BO,ROW()))*SQRT(12))</f>
        <v>0.155284594834014</v>
      </c>
      <c r="CK108" s="27" t="n">
        <f aca="false">IF(ROW()&lt;4+VolLB,"",STDEV(INDEX($BP:$BP,ROW()-VolLB+1):INDEX($BP:$BP,ROW()))*SQRT(12))</f>
        <v>0.201723066416487</v>
      </c>
      <c r="CL108" s="27" t="n">
        <f aca="false">IF(ROW()&lt;4+VolLB,"",STDEV(INDEX($BQ:$BQ,ROW()-VolLB+1):INDEX($BQ:$BQ,ROW()))*SQRT(12))</f>
        <v>0.15294873108815</v>
      </c>
      <c r="CM108" s="27" t="n">
        <f aca="false">IF(ROW()&lt;4+VolLB,"",STDEV(INDEX($BR:$BR,ROW()-VolLB+1):INDEX($BR:$BR,ROW()))*SQRT(12))</f>
        <v>0.173964166918515</v>
      </c>
      <c r="CN108" s="27" t="n">
        <f aca="false">IF(ROW()&lt;4+VolLB,"",STDEV(INDEX($BS:$BS,ROW()-VolLB+1):INDEX($BS:$BS,ROW()))*SQRT(12))</f>
        <v>0.141959678357595</v>
      </c>
      <c r="CO108" s="27" t="n">
        <f aca="false">IF(ROW()&lt;4+VolLB,"",STDEV(INDEX($BT:$BT,ROW()-VolLB+1):INDEX($BT:$BT,ROW()))*SQRT(12))</f>
        <v>0.175479790698391</v>
      </c>
      <c r="CP108" s="27" t="n">
        <f aca="false">IF(ROW()&lt;4+VolLB,"",STDEV(INDEX($BU:$BU,ROW()-VolLB+1):INDEX($BU:$BU,ROW()))*SQRT(12))</f>
        <v>0.198483060614068</v>
      </c>
      <c r="CQ108" s="27" t="n">
        <f aca="false">IF(ROW()&lt;4+VolLB,"",STDEV(INDEX($BV:$BV,ROW()-VolLB+1):INDEX($BV:$BV,ROW()))*SQRT(12))</f>
        <v>0.17606132658453</v>
      </c>
      <c r="CR108" s="27" t="n">
        <f aca="false">IF(ROW()&lt;4+VolLB,"",STDEV(INDEX($BW:$BW,ROW()-VolLB+1):INDEX($BW:$BW,ROW()))*SQRT(12))</f>
        <v>0.182176997304609</v>
      </c>
      <c r="CS108" s="27" t="n">
        <f aca="false">IF(ROW()&lt;4+VolLB,"",STDEV(INDEX($BX:$BX,ROW()-VolLB+1):INDEX($BX:$BX,ROW()))*SQRT(12))</f>
        <v>0.148404739323583</v>
      </c>
      <c r="CT108" s="27" t="n">
        <f aca="false">IF(ROW()&lt;4+VolLB,"",STDEV(INDEX($BY:$BY,ROW()-VolLB+1):INDEX($BY:$BY,ROW()))*SQRT(12))</f>
        <v>0.181604737966138</v>
      </c>
      <c r="CU108" s="27" t="n">
        <f aca="false">IF(ROW()&lt;4+VolLB,"",STDEV(INDEX($BZ:$BZ,ROW()-VolLB+1):INDEX($BZ:$BZ,ROW()))*SQRT(12))</f>
        <v>0.135789409603456</v>
      </c>
      <c r="CV108" s="27" t="n">
        <f aca="false">IF(ROW()&lt;4+VolLB,"",STDEV(INDEX($CA:$CA,ROW()-VolLB+1):INDEX($CA:$CA,ROW()))*SQRT(12))</f>
        <v>0.141918915070227</v>
      </c>
      <c r="CW108" s="27" t="n">
        <f aca="false">IF(ROW()&lt;4+VolLB,"",STDEV(INDEX($CB:$CB,ROW()-VolLB+1):INDEX($CB:$CB,ROW()))*SQRT(12))</f>
        <v>0.18809442186753</v>
      </c>
      <c r="CX108" s="27" t="n">
        <f aca="false">IF(ROW()&lt;4+VolLB,"",STDEV(INDEX($CC:$CC,ROW()-VolLB+1):INDEX($CC:$CC,ROW()))*SQRT(12))</f>
        <v>0.149752114703749</v>
      </c>
      <c r="CY108" s="27" t="n">
        <f aca="false">IF(ROW()&lt;4+VolLB,"",STDEV(INDEX($CD:$CD,ROW()-VolLB+1):INDEX($CD:$CD,ROW()))*SQRT(12))</f>
        <v>0.163558492097779</v>
      </c>
      <c r="CZ108" s="27" t="n">
        <f aca="false">IF(ROW()&lt;4+VolLB,"",STDEV(INDEX($CE:$CE,ROW()-VolLB+1):INDEX($CE:$CE,ROW()))*SQRT(12))</f>
        <v>0.20574386280905</v>
      </c>
      <c r="DA108" s="27" t="n">
        <f aca="false">IF(ROW()&lt;4+VolLB,"",STDEV(INDEX($CF:$CF,ROW()-VolLB+1):INDEX($CF:$CF,ROW()))*SQRT(12))</f>
        <v>0.193657756846168</v>
      </c>
      <c r="DB108" s="27" t="n">
        <f aca="false">IF(ROW()&lt;4+VolLB,"",STDEV(INDEX($CG:$CG,ROW()-VolLB+1):INDEX($CG:$CG,ROW()))*SQRT(12))</f>
        <v>0.167932390201752</v>
      </c>
      <c r="DC108" s="26" t="n">
        <f aca="false">IF(OR(AR108=0,CH108="",CH108=0),0,AR108*MIN(MaxScal,TgtVol/CH108))</f>
        <v>0</v>
      </c>
      <c r="DD108" s="26" t="n">
        <f aca="false">IF(OR(AS108=0,CI108="",CI108=0),0,AS108*MIN(MaxScal,TgtVol/CI108))</f>
        <v>0</v>
      </c>
      <c r="DE108" s="26" t="n">
        <f aca="false">IF(OR(AT108=0,CJ108="",CJ108=0),0,AT108*MIN(MaxScal,TgtVol/CJ108))</f>
        <v>0</v>
      </c>
      <c r="DF108" s="26" t="n">
        <f aca="false">IF(OR(AU108=0,CK108="",CK108=0),0,AU108*MIN(MaxScal,TgtVol/CK108))</f>
        <v>0</v>
      </c>
      <c r="DG108" s="26" t="n">
        <f aca="false">IF(OR(AV108=0,CL108="",CL108=0),0,AV108*MIN(MaxScal,TgtVol/CL108))</f>
        <v>0</v>
      </c>
      <c r="DH108" s="26" t="n">
        <f aca="false">IF(OR(AW108=0,CM108="",CM108=0),0,AW108*MIN(MaxScal,TgtVol/CM108))</f>
        <v>0</v>
      </c>
      <c r="DI108" s="26" t="n">
        <f aca="false">IF(OR(AX108=0,CN108="",CN108=0),0,AX108*MIN(MaxScal,TgtVol/CN108))</f>
        <v>0</v>
      </c>
      <c r="DJ108" s="26" t="n">
        <f aca="false">IF(OR(AY108=0,CO108="",CO108=0),0,AY108*MIN(MaxScal,TgtVol/CO108))</f>
        <v>0</v>
      </c>
      <c r="DK108" s="26" t="n">
        <f aca="false">IF(OR(AZ108=0,CP108="",CP108=0),0,AZ108*MIN(MaxScal,TgtVol/CP108))</f>
        <v>0</v>
      </c>
      <c r="DL108" s="26" t="n">
        <f aca="false">IF(OR(BA108=0,CQ108="",CQ108=0),0,BA108*MIN(MaxScal,TgtVol/CQ108))</f>
        <v>0</v>
      </c>
      <c r="DM108" s="26" t="n">
        <f aca="false">IF(OR(BB108=0,CR108="",CR108=0),0,BB108*MIN(MaxScal,TgtVol/CR108))</f>
        <v>0</v>
      </c>
      <c r="DN108" s="26" t="n">
        <f aca="false">IF(OR(BC108=0,CS108="",CS108=0),0,BC108*MIN(MaxScal,TgtVol/CS108))</f>
        <v>0</v>
      </c>
      <c r="DO108" s="26" t="n">
        <f aca="false">IF(OR(BD108=0,CT108="",CT108=0),0,BD108*MIN(MaxScal,TgtVol/CT108))</f>
        <v>0</v>
      </c>
      <c r="DP108" s="26" t="n">
        <f aca="false">IF(OR(BE108=0,CU108="",CU108=0),0,BE108*MIN(MaxScal,TgtVol/CU108))</f>
        <v>0</v>
      </c>
      <c r="DQ108" s="26" t="n">
        <f aca="false">IF(OR(BF108=0,CV108="",CV108=0),0,BF108*MIN(MaxScal,TgtVol/CV108))</f>
        <v>0</v>
      </c>
      <c r="DR108" s="26" t="n">
        <f aca="false">IF(OR(BG108=0,CW108="",CW108=0),0,BG108*MIN(MaxScal,TgtVol/CW108))</f>
        <v>0</v>
      </c>
      <c r="DS108" s="26" t="n">
        <f aca="false">IF(OR(BH108=0,CX108="",CX108=0),0,BH108*MIN(MaxScal,TgtVol/CX108))</f>
        <v>0</v>
      </c>
      <c r="DT108" s="26" t="n">
        <f aca="false">IF(OR(BI108=0,CY108="",CY108=0),0,BI108*MIN(MaxScal,TgtVol/CY108))</f>
        <v>0</v>
      </c>
      <c r="DU108" s="26" t="n">
        <f aca="false">IF(OR(BJ108=0,CZ108="",CZ108=0),0,BJ108*MIN(MaxScal,TgtVol/CZ108))</f>
        <v>0</v>
      </c>
      <c r="DV108" s="26" t="n">
        <f aca="false">IF(OR(BK108=0,DA108="",DA108=0),0,BK108*MIN(MaxScal,TgtVol/DA108))</f>
        <v>0</v>
      </c>
      <c r="DW108" s="26" t="n">
        <f aca="false">IF(OR(BL108=0,DB108="",DB108=0),0,BL108*MIN(MaxScal,TgtVol/DB108))</f>
        <v>0</v>
      </c>
      <c r="DX108" s="28" t="n">
        <f aca="false">IFERROR(DC107*BM108,"")</f>
        <v>0</v>
      </c>
      <c r="DY108" s="28" t="n">
        <f aca="false">IFERROR(DD107*BN108,"")</f>
        <v>0</v>
      </c>
      <c r="DZ108" s="28" t="n">
        <f aca="false">IFERROR(DE107*BO108,"")</f>
        <v>-0</v>
      </c>
      <c r="EA108" s="28" t="n">
        <f aca="false">IFERROR(DF107*BP108,"")</f>
        <v>-0</v>
      </c>
      <c r="EB108" s="28" t="n">
        <f aca="false">IFERROR(DG107*BQ108,"")</f>
        <v>-0</v>
      </c>
      <c r="EC108" s="28" t="n">
        <f aca="false">IFERROR(DH107*BR108,"")</f>
        <v>0</v>
      </c>
      <c r="ED108" s="28" t="n">
        <f aca="false">IFERROR(DI107*BS108,"")</f>
        <v>0</v>
      </c>
      <c r="EE108" s="28" t="n">
        <f aca="false">IFERROR(DJ107*BT108,"")</f>
        <v>0</v>
      </c>
      <c r="EF108" s="28" t="n">
        <f aca="false">IFERROR(DK107*BU108,"")</f>
        <v>0</v>
      </c>
      <c r="EG108" s="28" t="n">
        <f aca="false">IFERROR(DL107*BV108,"")</f>
        <v>0</v>
      </c>
      <c r="EH108" s="28" t="n">
        <f aca="false">IFERROR(DM107*BW108,"")</f>
        <v>0</v>
      </c>
      <c r="EI108" s="28" t="n">
        <f aca="false">IFERROR(DN107*BX108,"")</f>
        <v>-0</v>
      </c>
      <c r="EJ108" s="28" t="n">
        <f aca="false">IFERROR(DO107*BY108,"")</f>
        <v>-0</v>
      </c>
      <c r="EK108" s="28" t="n">
        <f aca="false">IFERROR(DP107*BZ108,"")</f>
        <v>-0</v>
      </c>
      <c r="EL108" s="28" t="n">
        <f aca="false">IFERROR(DQ107*CA108,"")</f>
        <v>0</v>
      </c>
      <c r="EM108" s="28" t="n">
        <f aca="false">IFERROR(DR107*CB108,"")</f>
        <v>-0</v>
      </c>
      <c r="EN108" s="28" t="n">
        <f aca="false">IFERROR(DS107*CC108,"")</f>
        <v>0</v>
      </c>
      <c r="EO108" s="28" t="n">
        <f aca="false">IFERROR(DT107*CD108,"")</f>
        <v>-0</v>
      </c>
      <c r="EP108" s="28" t="n">
        <f aca="false">IFERROR(DU107*CE108,"")</f>
        <v>-0</v>
      </c>
      <c r="EQ108" s="28" t="n">
        <f aca="false">IFERROR(DV107*CF108,"")</f>
        <v>-0</v>
      </c>
      <c r="ER108" s="28" t="n">
        <f aca="false">IFERROR(DW107*CG108,"")</f>
        <v>-0</v>
      </c>
      <c r="ES108" s="28" t="n">
        <f aca="false">IF(ROW()=4,"",SUM(DX108:ER108))</f>
        <v>0</v>
      </c>
      <c r="ET108" s="29" t="n">
        <f aca="false">COUNTIF(AR108:BL108,"&gt;0")</f>
        <v>0</v>
      </c>
    </row>
    <row r="109" customFormat="false" ht="15" hidden="false" customHeight="false" outlineLevel="0" collapsed="false">
      <c r="A109" s="19" t="n">
        <v>41213</v>
      </c>
      <c r="B109" s="23" t="n">
        <f aca="false">ABS(EMFX_Data!X109-EMFX_Data!Y109)</f>
        <v>0.182423220668596</v>
      </c>
      <c r="C109" s="23" t="n">
        <f aca="false">ABS(EMFX_Data!X109-EMFX_Data!Z109)</f>
        <v>0.0519471387789041</v>
      </c>
      <c r="D109" s="23" t="n">
        <f aca="false">ABS(EMFX_Data!X109-EMFX_Data!AA109)</f>
        <v>0.0681469943994024</v>
      </c>
      <c r="E109" s="23" t="n">
        <f aca="false">ABS(EMFX_Data!X109-EMFX_Data!AB109)</f>
        <v>0.0945579075158083</v>
      </c>
      <c r="F109" s="23" t="n">
        <f aca="false">ABS(EMFX_Data!X109-EMFX_Data!AC109)</f>
        <v>0.00939633870663759</v>
      </c>
      <c r="G109" s="23" t="n">
        <f aca="false">ABS(EMFX_Data!X109-EMFX_Data!AD109)</f>
        <v>0.104212230016051</v>
      </c>
      <c r="H109" s="23" t="n">
        <f aca="false">ABS(EMFX_Data!Y109-EMFX_Data!Z109)</f>
        <v>0.2343703594475</v>
      </c>
      <c r="I109" s="23" t="n">
        <f aca="false">ABS(EMFX_Data!Y109-EMFX_Data!AA109)</f>
        <v>0.114276226269194</v>
      </c>
      <c r="J109" s="23" t="n">
        <f aca="false">ABS(EMFX_Data!Y109-EMFX_Data!AB109)</f>
        <v>0.087865313152788</v>
      </c>
      <c r="K109" s="23" t="n">
        <f aca="false">ABS(EMFX_Data!Y109-EMFX_Data!AC109)</f>
        <v>0.173026881961959</v>
      </c>
      <c r="L109" s="23" t="n">
        <f aca="false">ABS(EMFX_Data!Y109-EMFX_Data!AD109)</f>
        <v>0.286635450684647</v>
      </c>
      <c r="M109" s="23" t="n">
        <f aca="false">ABS(EMFX_Data!Z109-EMFX_Data!AA109)</f>
        <v>0.120094133178307</v>
      </c>
      <c r="N109" s="23" t="n">
        <f aca="false">ABS(EMFX_Data!Z109-EMFX_Data!AB109)</f>
        <v>0.146505046294712</v>
      </c>
      <c r="O109" s="23" t="n">
        <f aca="false">ABS(EMFX_Data!Z109-EMFX_Data!AC109)</f>
        <v>0.0613434774855417</v>
      </c>
      <c r="P109" s="23" t="n">
        <f aca="false">ABS(EMFX_Data!Z109-EMFX_Data!AD109)</f>
        <v>0.052265091237147</v>
      </c>
      <c r="Q109" s="23" t="n">
        <f aca="false">ABS(EMFX_Data!AA109-EMFX_Data!AB109)</f>
        <v>0.0264109131164059</v>
      </c>
      <c r="R109" s="23" t="n">
        <f aca="false">ABS(EMFX_Data!AA109-EMFX_Data!AC109)</f>
        <v>0.0587506556927648</v>
      </c>
      <c r="S109" s="23" t="n">
        <f aca="false">ABS(EMFX_Data!AA109-EMFX_Data!AD109)</f>
        <v>0.172359224415453</v>
      </c>
      <c r="T109" s="23" t="n">
        <f aca="false">ABS(EMFX_Data!AB109-EMFX_Data!AC109)</f>
        <v>0.0851615688091707</v>
      </c>
      <c r="U109" s="23" t="n">
        <f aca="false">ABS(EMFX_Data!AB109-EMFX_Data!AD109)</f>
        <v>0.198770137531859</v>
      </c>
      <c r="V109" s="23" t="n">
        <f aca="false">ABS(EMFX_Data!AC109-EMFX_Data!AD109)</f>
        <v>0.113608568722689</v>
      </c>
      <c r="W109" s="26" t="n">
        <f aca="false">IF(ROW()&lt;4+MinObs-1,"",IFERROR((B109-AVERAGE(B$4:B109))/STDEV(B$4:B109),""))</f>
        <v>0.508030393279467</v>
      </c>
      <c r="X109" s="26" t="n">
        <f aca="false">IF(ROW()&lt;4+MinObs-1,"",IFERROR((C109-AVERAGE(C$4:C109))/STDEV(C$4:C109),""))</f>
        <v>-0.243165289531229</v>
      </c>
      <c r="Y109" s="26" t="n">
        <f aca="false">IF(ROW()&lt;4+MinObs-1,"",IFERROR((D109-AVERAGE(D$4:D109))/STDEV(D$4:D109),""))</f>
        <v>-0.801530613911252</v>
      </c>
      <c r="Z109" s="26" t="n">
        <f aca="false">IF(ROW()&lt;4+MinObs-1,"",IFERROR((E109-AVERAGE(E$4:E109))/STDEV(E$4:E109),""))</f>
        <v>0.218669796355929</v>
      </c>
      <c r="AA109" s="26" t="n">
        <f aca="false">IF(ROW()&lt;4+MinObs-1,"",IFERROR((F109-AVERAGE(F$4:F109))/STDEV(F$4:F109),""))</f>
        <v>-0.963277173996474</v>
      </c>
      <c r="AB109" s="26" t="n">
        <f aca="false">IF(ROW()&lt;4+MinObs-1,"",IFERROR((G109-AVERAGE(G$4:G109))/STDEV(G$4:G109),""))</f>
        <v>-0.0656934208039425</v>
      </c>
      <c r="AC109" s="26" t="n">
        <f aca="false">IF(ROW()&lt;4+MinObs-1,"",IFERROR((H109-AVERAGE(H$4:H109))/STDEV(H$4:H109),""))</f>
        <v>0.527021882099547</v>
      </c>
      <c r="AD109" s="26" t="n">
        <f aca="false">IF(ROW()&lt;4+MinObs-1,"",IFERROR((I109-AVERAGE(I$4:I109))/STDEV(I$4:I109),""))</f>
        <v>0.206156801550644</v>
      </c>
      <c r="AE109" s="26" t="n">
        <f aca="false">IF(ROW()&lt;4+MinObs-1,"",IFERROR((J109-AVERAGE(J$4:J109))/STDEV(J$4:J109),""))</f>
        <v>-0.360681847751636</v>
      </c>
      <c r="AF109" s="26" t="n">
        <f aca="false">IF(ROW()&lt;4+MinObs-1,"",IFERROR((K109-AVERAGE(K$4:K109))/STDEV(K$4:K109),""))</f>
        <v>0.683504023814608</v>
      </c>
      <c r="AG109" s="26" t="n">
        <f aca="false">IF(ROW()&lt;4+MinObs-1,"",IFERROR((L109-AVERAGE(L$4:L109))/STDEV(L$4:L109),""))</f>
        <v>0.340468029298509</v>
      </c>
      <c r="AH109" s="26" t="n">
        <f aca="false">IF(ROW()&lt;4+MinObs-1,"",IFERROR((M109-AVERAGE(M$4:M109))/STDEV(M$4:M109),""))</f>
        <v>-0.368193446304657</v>
      </c>
      <c r="AI109" s="26" t="n">
        <f aca="false">IF(ROW()&lt;4+MinObs-1,"",IFERROR((N109-AVERAGE(N$4:N109))/STDEV(N$4:N109),""))</f>
        <v>0.373873285737932</v>
      </c>
      <c r="AJ109" s="26" t="n">
        <f aca="false">IF(ROW()&lt;4+MinObs-1,"",IFERROR((O109-AVERAGE(O$4:O109))/STDEV(O$4:O109),""))</f>
        <v>-0.371268114224153</v>
      </c>
      <c r="AK109" s="26" t="n">
        <f aca="false">IF(ROW()&lt;4+MinObs-1,"",IFERROR((P109-AVERAGE(P$4:P109))/STDEV(P$4:P109),""))</f>
        <v>-0.309328877729973</v>
      </c>
      <c r="AL109" s="26" t="n">
        <f aca="false">IF(ROW()&lt;4+MinObs-1,"",IFERROR((Q109-AVERAGE(Q$4:Q109))/STDEV(Q$4:Q109),""))</f>
        <v>-0.881116449400058</v>
      </c>
      <c r="AM109" s="26" t="n">
        <f aca="false">IF(ROW()&lt;4+MinObs-1,"",IFERROR((R109-AVERAGE(R$4:R109))/STDEV(R$4:R109),""))</f>
        <v>-0.834552231506583</v>
      </c>
      <c r="AN109" s="26" t="n">
        <f aca="false">IF(ROW()&lt;4+MinObs-1,"",IFERROR((S109-AVERAGE(S$4:S109))/STDEV(S$4:S109),""))</f>
        <v>0.0545716564510954</v>
      </c>
      <c r="AO109" s="26" t="n">
        <f aca="false">IF(ROW()&lt;4+MinObs-1,"",IFERROR((T109-AVERAGE(T$4:T109))/STDEV(T$4:T109),""))</f>
        <v>-0.0876038688067381</v>
      </c>
      <c r="AP109" s="26" t="n">
        <f aca="false">IF(ROW()&lt;4+MinObs-1,"",IFERROR((U109-AVERAGE(U$4:U109))/STDEV(U$4:U109),""))</f>
        <v>0.209279886395237</v>
      </c>
      <c r="AQ109" s="26" t="n">
        <f aca="false">IF(ROW()&lt;4+MinObs-1,"",IFERROR((V109-AVERAGE(V$4:V109))/STDEV(V$4:V109),""))</f>
        <v>-0.0992551057912849</v>
      </c>
      <c r="AR109" s="26" t="n">
        <f aca="false">IF(W109="",0,IF(W109&gt;=z4,w4,IF(W109&gt;=z3,w3,IF(W109&gt;=zEntry,w2,IF(AND(W109&gt;=ExitZ,AR108&gt;0),w2,0)))))</f>
        <v>0</v>
      </c>
      <c r="AS109" s="26" t="n">
        <f aca="false">IF(X109="",0,IF(X109&gt;=z4,w4,IF(X109&gt;=z3,w3,IF(X109&gt;=zEntry,w2,IF(AND(X109&gt;=ExitZ,AS108&gt;0),w2,0)))))</f>
        <v>0</v>
      </c>
      <c r="AT109" s="26" t="n">
        <f aca="false">IF(Y109="",0,IF(Y109&gt;=z4,w4,IF(Y109&gt;=z3,w3,IF(Y109&gt;=zEntry,w2,IF(AND(Y109&gt;=ExitZ,AT108&gt;0),w2,0)))))</f>
        <v>0</v>
      </c>
      <c r="AU109" s="26" t="n">
        <f aca="false">IF(Z109="",0,IF(Z109&gt;=z4,w4,IF(Z109&gt;=z3,w3,IF(Z109&gt;=zEntry,w2,IF(AND(Z109&gt;=ExitZ,AU108&gt;0),w2,0)))))</f>
        <v>0</v>
      </c>
      <c r="AV109" s="26" t="n">
        <f aca="false">IF(AA109="",0,IF(AA109&gt;=z4,w4,IF(AA109&gt;=z3,w3,IF(AA109&gt;=zEntry,w2,IF(AND(AA109&gt;=ExitZ,AV108&gt;0),w2,0)))))</f>
        <v>0</v>
      </c>
      <c r="AW109" s="26" t="n">
        <f aca="false">IF(AB109="",0,IF(AB109&gt;=z4,w4,IF(AB109&gt;=z3,w3,IF(AB109&gt;=zEntry,w2,IF(AND(AB109&gt;=ExitZ,AW108&gt;0),w2,0)))))</f>
        <v>0</v>
      </c>
      <c r="AX109" s="26" t="n">
        <f aca="false">IF(AC109="",0,IF(AC109&gt;=z4,w4,IF(AC109&gt;=z3,w3,IF(AC109&gt;=zEntry,w2,IF(AND(AC109&gt;=ExitZ,AX108&gt;0),w2,0)))))</f>
        <v>0</v>
      </c>
      <c r="AY109" s="26" t="n">
        <f aca="false">IF(AD109="",0,IF(AD109&gt;=z4,w4,IF(AD109&gt;=z3,w3,IF(AD109&gt;=zEntry,w2,IF(AND(AD109&gt;=ExitZ,AY108&gt;0),w2,0)))))</f>
        <v>0</v>
      </c>
      <c r="AZ109" s="26" t="n">
        <f aca="false">IF(AE109="",0,IF(AE109&gt;=z4,w4,IF(AE109&gt;=z3,w3,IF(AE109&gt;=zEntry,w2,IF(AND(AE109&gt;=ExitZ,AZ108&gt;0),w2,0)))))</f>
        <v>0</v>
      </c>
      <c r="BA109" s="26" t="n">
        <f aca="false">IF(AF109="",0,IF(AF109&gt;=z4,w4,IF(AF109&gt;=z3,w3,IF(AF109&gt;=zEntry,w2,IF(AND(AF109&gt;=ExitZ,BA108&gt;0),w2,0)))))</f>
        <v>0</v>
      </c>
      <c r="BB109" s="26" t="n">
        <f aca="false">IF(AG109="",0,IF(AG109&gt;=z4,w4,IF(AG109&gt;=z3,w3,IF(AG109&gt;=zEntry,w2,IF(AND(AG109&gt;=ExitZ,BB108&gt;0),w2,0)))))</f>
        <v>0</v>
      </c>
      <c r="BC109" s="26" t="n">
        <f aca="false">IF(AH109="",0,IF(AH109&gt;=z4,w4,IF(AH109&gt;=z3,w3,IF(AH109&gt;=zEntry,w2,IF(AND(AH109&gt;=ExitZ,BC108&gt;0),w2,0)))))</f>
        <v>0</v>
      </c>
      <c r="BD109" s="26" t="n">
        <f aca="false">IF(AI109="",0,IF(AI109&gt;=z4,w4,IF(AI109&gt;=z3,w3,IF(AI109&gt;=zEntry,w2,IF(AND(AI109&gt;=ExitZ,BD108&gt;0),w2,0)))))</f>
        <v>0</v>
      </c>
      <c r="BE109" s="26" t="n">
        <f aca="false">IF(AJ109="",0,IF(AJ109&gt;=z4,w4,IF(AJ109&gt;=z3,w3,IF(AJ109&gt;=zEntry,w2,IF(AND(AJ109&gt;=ExitZ,BE108&gt;0),w2,0)))))</f>
        <v>0</v>
      </c>
      <c r="BF109" s="26" t="n">
        <f aca="false">IF(AK109="",0,IF(AK109&gt;=z4,w4,IF(AK109&gt;=z3,w3,IF(AK109&gt;=zEntry,w2,IF(AND(AK109&gt;=ExitZ,BF108&gt;0),w2,0)))))</f>
        <v>0</v>
      </c>
      <c r="BG109" s="26" t="n">
        <f aca="false">IF(AL109="",0,IF(AL109&gt;=z4,w4,IF(AL109&gt;=z3,w3,IF(AL109&gt;=zEntry,w2,IF(AND(AL109&gt;=ExitZ,BG108&gt;0),w2,0)))))</f>
        <v>0</v>
      </c>
      <c r="BH109" s="26" t="n">
        <f aca="false">IF(AM109="",0,IF(AM109&gt;=z4,w4,IF(AM109&gt;=z3,w3,IF(AM109&gt;=zEntry,w2,IF(AND(AM109&gt;=ExitZ,BH108&gt;0),w2,0)))))</f>
        <v>0</v>
      </c>
      <c r="BI109" s="26" t="n">
        <f aca="false">IF(AN109="",0,IF(AN109&gt;=z4,w4,IF(AN109&gt;=z3,w3,IF(AN109&gt;=zEntry,w2,IF(AND(AN109&gt;=ExitZ,BI108&gt;0),w2,0)))))</f>
        <v>0</v>
      </c>
      <c r="BJ109" s="26" t="n">
        <f aca="false">IF(AO109="",0,IF(AO109&gt;=z4,w4,IF(AO109&gt;=z3,w3,IF(AO109&gt;=zEntry,w2,IF(AND(AO109&gt;=ExitZ,BJ108&gt;0),w2,0)))))</f>
        <v>0</v>
      </c>
      <c r="BK109" s="26" t="n">
        <f aca="false">IF(AP109="",0,IF(AP109&gt;=z4,w4,IF(AP109&gt;=z3,w3,IF(AP109&gt;=zEntry,w2,IF(AND(AP109&gt;=ExitZ,BK108&gt;0),w2,0)))))</f>
        <v>0</v>
      </c>
      <c r="BL109" s="26" t="n">
        <f aca="false">IF(AQ109="",0,IF(AQ109&gt;=z4,w4,IF(AQ109&gt;=z3,w3,IF(AQ109&gt;=zEntry,w2,IF(AND(AQ109&gt;=ExitZ,BL108&gt;0),w2,0)))))</f>
        <v>0</v>
      </c>
      <c r="BM109" s="23" t="n">
        <f aca="false">IF(EMFX_Data!X108&gt;=EMFX_Data!Y108,EMFX_Data!AE109-EMFX_Data!AF109,EMFX_Data!AF109-EMFX_Data!AE109)</f>
        <v>0.0563479828861802</v>
      </c>
      <c r="BN109" s="23" t="n">
        <f aca="false">IF(EMFX_Data!X108&gt;=EMFX_Data!Z108,EMFX_Data!AE109-EMFX_Data!AG109,EMFX_Data!AG109-EMFX_Data!AE109)</f>
        <v>0.0539759193099522</v>
      </c>
      <c r="BO109" s="23" t="n">
        <f aca="false">IF(EMFX_Data!X108&gt;=EMFX_Data!AA108,EMFX_Data!AE109-EMFX_Data!AH109,EMFX_Data!AH109-EMFX_Data!AE109)</f>
        <v>0.0179374413745151</v>
      </c>
      <c r="BP109" s="23" t="n">
        <f aca="false">IF(EMFX_Data!X108&gt;=EMFX_Data!AB108,EMFX_Data!AE109-EMFX_Data!AI109,EMFX_Data!AI109-EMFX_Data!AE109)</f>
        <v>0.00929556996029084</v>
      </c>
      <c r="BQ109" s="23" t="n">
        <f aca="false">IF(EMFX_Data!X108&gt;=EMFX_Data!AC108,EMFX_Data!AE109-EMFX_Data!AJ109,EMFX_Data!AJ109-EMFX_Data!AE109)</f>
        <v>0.0654415047408323</v>
      </c>
      <c r="BR109" s="23" t="n">
        <f aca="false">IF(EMFX_Data!X108&gt;=EMFX_Data!AD108,EMFX_Data!AE109-EMFX_Data!AK109,EMFX_Data!AK109-EMFX_Data!AE109)</f>
        <v>-0.0407137249628481</v>
      </c>
      <c r="BS109" s="23" t="n">
        <f aca="false">IF(EMFX_Data!Y108&gt;=EMFX_Data!Z108,EMFX_Data!AF109-EMFX_Data!AG109,EMFX_Data!AG109-EMFX_Data!AF109)</f>
        <v>0.00237206357622795</v>
      </c>
      <c r="BT109" s="23" t="n">
        <f aca="false">IF(EMFX_Data!Y108&gt;=EMFX_Data!AA108,EMFX_Data!AF109-EMFX_Data!AH109,EMFX_Data!AH109-EMFX_Data!AF109)</f>
        <v>0.0384105415116651</v>
      </c>
      <c r="BU109" s="23" t="n">
        <f aca="false">IF(EMFX_Data!Y108&gt;=EMFX_Data!AB108,EMFX_Data!AF109-EMFX_Data!AI109,EMFX_Data!AI109-EMFX_Data!AF109)</f>
        <v>0.0470524129258893</v>
      </c>
      <c r="BV109" s="23" t="n">
        <f aca="false">IF(EMFX_Data!Y108&gt;=EMFX_Data!AC108,EMFX_Data!AF109-EMFX_Data!AJ109,EMFX_Data!AJ109-EMFX_Data!AF109)</f>
        <v>-0.00909352185465216</v>
      </c>
      <c r="BW109" s="23" t="n">
        <f aca="false">IF(EMFX_Data!Y108&gt;=EMFX_Data!AD108,EMFX_Data!AF109-EMFX_Data!AK109,EMFX_Data!AK109-EMFX_Data!AF109)</f>
        <v>0.0156342579233321</v>
      </c>
      <c r="BX109" s="23" t="n">
        <f aca="false">IF(EMFX_Data!Z108&gt;=EMFX_Data!AA108,EMFX_Data!AG109-EMFX_Data!AH109,EMFX_Data!AH109-EMFX_Data!AG109)</f>
        <v>-0.0360384779354371</v>
      </c>
      <c r="BY109" s="23" t="n">
        <f aca="false">IF(EMFX_Data!Z108&gt;=EMFX_Data!AB108,EMFX_Data!AG109-EMFX_Data!AI109,EMFX_Data!AI109-EMFX_Data!AG109)</f>
        <v>-0.0446803493496614</v>
      </c>
      <c r="BZ109" s="23" t="n">
        <f aca="false">IF(EMFX_Data!Z108&gt;=EMFX_Data!AC108,EMFX_Data!AG109-EMFX_Data!AJ109,EMFX_Data!AJ109-EMFX_Data!AG109)</f>
        <v>0.0114655854308801</v>
      </c>
      <c r="CA109" s="23" t="n">
        <f aca="false">IF(EMFX_Data!Z108&gt;=EMFX_Data!AD108,EMFX_Data!AG109-EMFX_Data!AK109,EMFX_Data!AK109-EMFX_Data!AG109)</f>
        <v>0.0132621943471041</v>
      </c>
      <c r="CB109" s="23" t="n">
        <f aca="false">IF(EMFX_Data!AA108&gt;=EMFX_Data!AB108,EMFX_Data!AH109-EMFX_Data!AI109,EMFX_Data!AI109-EMFX_Data!AH109)</f>
        <v>-0.00864187141422426</v>
      </c>
      <c r="CC109" s="23" t="n">
        <f aca="false">IF(EMFX_Data!AA108&gt;=EMFX_Data!AC108,EMFX_Data!AH109-EMFX_Data!AJ109,EMFX_Data!AJ109-EMFX_Data!AH109)</f>
        <v>-0.0475040633663172</v>
      </c>
      <c r="CD109" s="23" t="n">
        <f aca="false">IF(EMFX_Data!AA108&gt;=EMFX_Data!AD108,EMFX_Data!AH109-EMFX_Data!AK109,EMFX_Data!AK109-EMFX_Data!AH109)</f>
        <v>-0.022776283588333</v>
      </c>
      <c r="CE109" s="23" t="n">
        <f aca="false">IF(EMFX_Data!AB108&gt;=EMFX_Data!AC108,EMFX_Data!AI109-EMFX_Data!AJ109,EMFX_Data!AJ109-EMFX_Data!AI109)</f>
        <v>-0.0561459347805415</v>
      </c>
      <c r="CF109" s="23" t="n">
        <f aca="false">IF(EMFX_Data!AB108&gt;=EMFX_Data!AD108,EMFX_Data!AI109-EMFX_Data!AK109,EMFX_Data!AK109-EMFX_Data!AI109)</f>
        <v>-0.0314181550025573</v>
      </c>
      <c r="CG109" s="23" t="n">
        <f aca="false">IF(EMFX_Data!AC108&gt;=EMFX_Data!AD108,EMFX_Data!AJ109-EMFX_Data!AK109,EMFX_Data!AK109-EMFX_Data!AJ109)</f>
        <v>0.0247277797779843</v>
      </c>
      <c r="CH109" s="27" t="n">
        <f aca="false">IF(ROW()&lt;4+VolLB,"",STDEV(INDEX($BM:$BM,ROW()-VolLB+1):INDEX($BM:$BM,ROW()))*SQRT(12))</f>
        <v>0.183133133145966</v>
      </c>
      <c r="CI109" s="27" t="n">
        <f aca="false">IF(ROW()&lt;4+VolLB,"",STDEV(INDEX($BN:$BN,ROW()-VolLB+1):INDEX($BN:$BN,ROW()))*SQRT(12))</f>
        <v>0.147561546756982</v>
      </c>
      <c r="CJ109" s="27" t="n">
        <f aca="false">IF(ROW()&lt;4+VolLB,"",STDEV(INDEX($BO:$BO,ROW()-VolLB+1):INDEX($BO:$BO,ROW()))*SQRT(12))</f>
        <v>0.14712360446471</v>
      </c>
      <c r="CK109" s="27" t="n">
        <f aca="false">IF(ROW()&lt;4+VolLB,"",STDEV(INDEX($BP:$BP,ROW()-VolLB+1):INDEX($BP:$BP,ROW()))*SQRT(12))</f>
        <v>0.201209238983054</v>
      </c>
      <c r="CL109" s="27" t="n">
        <f aca="false">IF(ROW()&lt;4+VolLB,"",STDEV(INDEX($BQ:$BQ,ROW()-VolLB+1):INDEX($BQ:$BQ,ROW()))*SQRT(12))</f>
        <v>0.155550566952309</v>
      </c>
      <c r="CM109" s="27" t="n">
        <f aca="false">IF(ROW()&lt;4+VolLB,"",STDEV(INDEX($BR:$BR,ROW()-VolLB+1):INDEX($BR:$BR,ROW()))*SQRT(12))</f>
        <v>0.175800958087197</v>
      </c>
      <c r="CN109" s="27" t="n">
        <f aca="false">IF(ROW()&lt;4+VolLB,"",STDEV(INDEX($BS:$BS,ROW()-VolLB+1):INDEX($BS:$BS,ROW()))*SQRT(12))</f>
        <v>0.140328318731614</v>
      </c>
      <c r="CO109" s="27" t="n">
        <f aca="false">IF(ROW()&lt;4+VolLB,"",STDEV(INDEX($BT:$BT,ROW()-VolLB+1):INDEX($BT:$BT,ROW()))*SQRT(12))</f>
        <v>0.172678597255594</v>
      </c>
      <c r="CP109" s="27" t="n">
        <f aca="false">IF(ROW()&lt;4+VolLB,"",STDEV(INDEX($BU:$BU,ROW()-VolLB+1):INDEX($BU:$BU,ROW()))*SQRT(12))</f>
        <v>0.198175949667979</v>
      </c>
      <c r="CQ109" s="27" t="n">
        <f aca="false">IF(ROW()&lt;4+VolLB,"",STDEV(INDEX($BV:$BV,ROW()-VolLB+1):INDEX($BV:$BV,ROW()))*SQRT(12))</f>
        <v>0.176542346328831</v>
      </c>
      <c r="CR109" s="27" t="n">
        <f aca="false">IF(ROW()&lt;4+VolLB,"",STDEV(INDEX($BW:$BW,ROW()-VolLB+1):INDEX($BW:$BW,ROW()))*SQRT(12))</f>
        <v>0.182553243635289</v>
      </c>
      <c r="CS109" s="27" t="n">
        <f aca="false">IF(ROW()&lt;4+VolLB,"",STDEV(INDEX($BX:$BX,ROW()-VolLB+1):INDEX($BX:$BX,ROW()))*SQRT(12))</f>
        <v>0.137263698667045</v>
      </c>
      <c r="CT109" s="27" t="n">
        <f aca="false">IF(ROW()&lt;4+VolLB,"",STDEV(INDEX($BY:$BY,ROW()-VolLB+1):INDEX($BY:$BY,ROW()))*SQRT(12))</f>
        <v>0.183984164833935</v>
      </c>
      <c r="CU109" s="27" t="n">
        <f aca="false">IF(ROW()&lt;4+VolLB,"",STDEV(INDEX($BZ:$BZ,ROW()-VolLB+1):INDEX($BZ:$BZ,ROW()))*SQRT(12))</f>
        <v>0.13050211275639</v>
      </c>
      <c r="CV109" s="27" t="n">
        <f aca="false">IF(ROW()&lt;4+VolLB,"",STDEV(INDEX($CA:$CA,ROW()-VolLB+1):INDEX($CA:$CA,ROW()))*SQRT(12))</f>
        <v>0.140819003660014</v>
      </c>
      <c r="CW109" s="27" t="n">
        <f aca="false">IF(ROW()&lt;4+VolLB,"",STDEV(INDEX($CB:$CB,ROW()-VolLB+1):INDEX($CB:$CB,ROW()))*SQRT(12))</f>
        <v>0.177089029180208</v>
      </c>
      <c r="CX109" s="27" t="n">
        <f aca="false">IF(ROW()&lt;4+VolLB,"",STDEV(INDEX($CC:$CC,ROW()-VolLB+1):INDEX($CC:$CC,ROW()))*SQRT(12))</f>
        <v>0.150623318606647</v>
      </c>
      <c r="CY109" s="27" t="n">
        <f aca="false">IF(ROW()&lt;4+VolLB,"",STDEV(INDEX($CD:$CD,ROW()-VolLB+1):INDEX($CD:$CD,ROW()))*SQRT(12))</f>
        <v>0.15879997365561</v>
      </c>
      <c r="CZ109" s="27" t="n">
        <f aca="false">IF(ROW()&lt;4+VolLB,"",STDEV(INDEX($CE:$CE,ROW()-VolLB+1):INDEX($CE:$CE,ROW()))*SQRT(12))</f>
        <v>0.205499072188045</v>
      </c>
      <c r="DA109" s="27" t="n">
        <f aca="false">IF(ROW()&lt;4+VolLB,"",STDEV(INDEX($CF:$CF,ROW()-VolLB+1):INDEX($CF:$CF,ROW()))*SQRT(12))</f>
        <v>0.194048239677559</v>
      </c>
      <c r="DB109" s="27" t="n">
        <f aca="false">IF(ROW()&lt;4+VolLB,"",STDEV(INDEX($CG:$CG,ROW()-VolLB+1):INDEX($CG:$CG,ROW()))*SQRT(12))</f>
        <v>0.167464885835691</v>
      </c>
      <c r="DC109" s="26" t="n">
        <f aca="false">IF(OR(AR109=0,CH109="",CH109=0),0,AR109*MIN(MaxScal,TgtVol/CH109))</f>
        <v>0</v>
      </c>
      <c r="DD109" s="26" t="n">
        <f aca="false">IF(OR(AS109=0,CI109="",CI109=0),0,AS109*MIN(MaxScal,TgtVol/CI109))</f>
        <v>0</v>
      </c>
      <c r="DE109" s="26" t="n">
        <f aca="false">IF(OR(AT109=0,CJ109="",CJ109=0),0,AT109*MIN(MaxScal,TgtVol/CJ109))</f>
        <v>0</v>
      </c>
      <c r="DF109" s="26" t="n">
        <f aca="false">IF(OR(AU109=0,CK109="",CK109=0),0,AU109*MIN(MaxScal,TgtVol/CK109))</f>
        <v>0</v>
      </c>
      <c r="DG109" s="26" t="n">
        <f aca="false">IF(OR(AV109=0,CL109="",CL109=0),0,AV109*MIN(MaxScal,TgtVol/CL109))</f>
        <v>0</v>
      </c>
      <c r="DH109" s="26" t="n">
        <f aca="false">IF(OR(AW109=0,CM109="",CM109=0),0,AW109*MIN(MaxScal,TgtVol/CM109))</f>
        <v>0</v>
      </c>
      <c r="DI109" s="26" t="n">
        <f aca="false">IF(OR(AX109=0,CN109="",CN109=0),0,AX109*MIN(MaxScal,TgtVol/CN109))</f>
        <v>0</v>
      </c>
      <c r="DJ109" s="26" t="n">
        <f aca="false">IF(OR(AY109=0,CO109="",CO109=0),0,AY109*MIN(MaxScal,TgtVol/CO109))</f>
        <v>0</v>
      </c>
      <c r="DK109" s="26" t="n">
        <f aca="false">IF(OR(AZ109=0,CP109="",CP109=0),0,AZ109*MIN(MaxScal,TgtVol/CP109))</f>
        <v>0</v>
      </c>
      <c r="DL109" s="26" t="n">
        <f aca="false">IF(OR(BA109=0,CQ109="",CQ109=0),0,BA109*MIN(MaxScal,TgtVol/CQ109))</f>
        <v>0</v>
      </c>
      <c r="DM109" s="26" t="n">
        <f aca="false">IF(OR(BB109=0,CR109="",CR109=0),0,BB109*MIN(MaxScal,TgtVol/CR109))</f>
        <v>0</v>
      </c>
      <c r="DN109" s="26" t="n">
        <f aca="false">IF(OR(BC109=0,CS109="",CS109=0),0,BC109*MIN(MaxScal,TgtVol/CS109))</f>
        <v>0</v>
      </c>
      <c r="DO109" s="26" t="n">
        <f aca="false">IF(OR(BD109=0,CT109="",CT109=0),0,BD109*MIN(MaxScal,TgtVol/CT109))</f>
        <v>0</v>
      </c>
      <c r="DP109" s="26" t="n">
        <f aca="false">IF(OR(BE109=0,CU109="",CU109=0),0,BE109*MIN(MaxScal,TgtVol/CU109))</f>
        <v>0</v>
      </c>
      <c r="DQ109" s="26" t="n">
        <f aca="false">IF(OR(BF109=0,CV109="",CV109=0),0,BF109*MIN(MaxScal,TgtVol/CV109))</f>
        <v>0</v>
      </c>
      <c r="DR109" s="26" t="n">
        <f aca="false">IF(OR(BG109=0,CW109="",CW109=0),0,BG109*MIN(MaxScal,TgtVol/CW109))</f>
        <v>0</v>
      </c>
      <c r="DS109" s="26" t="n">
        <f aca="false">IF(OR(BH109=0,CX109="",CX109=0),0,BH109*MIN(MaxScal,TgtVol/CX109))</f>
        <v>0</v>
      </c>
      <c r="DT109" s="26" t="n">
        <f aca="false">IF(OR(BI109=0,CY109="",CY109=0),0,BI109*MIN(MaxScal,TgtVol/CY109))</f>
        <v>0</v>
      </c>
      <c r="DU109" s="26" t="n">
        <f aca="false">IF(OR(BJ109=0,CZ109="",CZ109=0),0,BJ109*MIN(MaxScal,TgtVol/CZ109))</f>
        <v>0</v>
      </c>
      <c r="DV109" s="26" t="n">
        <f aca="false">IF(OR(BK109=0,DA109="",DA109=0),0,BK109*MIN(MaxScal,TgtVol/DA109))</f>
        <v>0</v>
      </c>
      <c r="DW109" s="26" t="n">
        <f aca="false">IF(OR(BL109=0,DB109="",DB109=0),0,BL109*MIN(MaxScal,TgtVol/DB109))</f>
        <v>0</v>
      </c>
      <c r="DX109" s="28" t="n">
        <f aca="false">IFERROR(DC108*BM109,"")</f>
        <v>0</v>
      </c>
      <c r="DY109" s="28" t="n">
        <f aca="false">IFERROR(DD108*BN109,"")</f>
        <v>0</v>
      </c>
      <c r="DZ109" s="28" t="n">
        <f aca="false">IFERROR(DE108*BO109,"")</f>
        <v>0</v>
      </c>
      <c r="EA109" s="28" t="n">
        <f aca="false">IFERROR(DF108*BP109,"")</f>
        <v>0</v>
      </c>
      <c r="EB109" s="28" t="n">
        <f aca="false">IFERROR(DG108*BQ109,"")</f>
        <v>0</v>
      </c>
      <c r="EC109" s="28" t="n">
        <f aca="false">IFERROR(DH108*BR109,"")</f>
        <v>-0</v>
      </c>
      <c r="ED109" s="28" t="n">
        <f aca="false">IFERROR(DI108*BS109,"")</f>
        <v>0</v>
      </c>
      <c r="EE109" s="28" t="n">
        <f aca="false">IFERROR(DJ108*BT109,"")</f>
        <v>0</v>
      </c>
      <c r="EF109" s="28" t="n">
        <f aca="false">IFERROR(DK108*BU109,"")</f>
        <v>0</v>
      </c>
      <c r="EG109" s="28" t="n">
        <f aca="false">IFERROR(DL108*BV109,"")</f>
        <v>-0</v>
      </c>
      <c r="EH109" s="28" t="n">
        <f aca="false">IFERROR(DM108*BW109,"")</f>
        <v>0</v>
      </c>
      <c r="EI109" s="28" t="n">
        <f aca="false">IFERROR(DN108*BX109,"")</f>
        <v>-0</v>
      </c>
      <c r="EJ109" s="28" t="n">
        <f aca="false">IFERROR(DO108*BY109,"")</f>
        <v>-0</v>
      </c>
      <c r="EK109" s="28" t="n">
        <f aca="false">IFERROR(DP108*BZ109,"")</f>
        <v>0</v>
      </c>
      <c r="EL109" s="28" t="n">
        <f aca="false">IFERROR(DQ108*CA109,"")</f>
        <v>0</v>
      </c>
      <c r="EM109" s="28" t="n">
        <f aca="false">IFERROR(DR108*CB109,"")</f>
        <v>-0</v>
      </c>
      <c r="EN109" s="28" t="n">
        <f aca="false">IFERROR(DS108*CC109,"")</f>
        <v>-0</v>
      </c>
      <c r="EO109" s="28" t="n">
        <f aca="false">IFERROR(DT108*CD109,"")</f>
        <v>-0</v>
      </c>
      <c r="EP109" s="28" t="n">
        <f aca="false">IFERROR(DU108*CE109,"")</f>
        <v>-0</v>
      </c>
      <c r="EQ109" s="28" t="n">
        <f aca="false">IFERROR(DV108*CF109,"")</f>
        <v>-0</v>
      </c>
      <c r="ER109" s="28" t="n">
        <f aca="false">IFERROR(DW108*CG109,"")</f>
        <v>0</v>
      </c>
      <c r="ES109" s="28" t="n">
        <f aca="false">IF(ROW()=4,"",SUM(DX109:ER109))</f>
        <v>0</v>
      </c>
      <c r="ET109" s="29" t="n">
        <f aca="false">COUNTIF(AR109:BL109,"&gt;0")</f>
        <v>0</v>
      </c>
    </row>
    <row r="110" customFormat="false" ht="15" hidden="false" customHeight="false" outlineLevel="0" collapsed="false">
      <c r="A110" s="19" t="n">
        <v>41243</v>
      </c>
      <c r="B110" s="23" t="n">
        <f aca="false">ABS(EMFX_Data!X110-EMFX_Data!Y110)</f>
        <v>0.134663996277638</v>
      </c>
      <c r="C110" s="23" t="n">
        <f aca="false">ABS(EMFX_Data!X110-EMFX_Data!Z110)</f>
        <v>0.0529665273181355</v>
      </c>
      <c r="D110" s="23" t="n">
        <f aca="false">ABS(EMFX_Data!X110-EMFX_Data!AA110)</f>
        <v>0.02926332091522</v>
      </c>
      <c r="E110" s="23" t="n">
        <f aca="false">ABS(EMFX_Data!X110-EMFX_Data!AB110)</f>
        <v>0.0977888536515792</v>
      </c>
      <c r="F110" s="23" t="n">
        <f aca="false">ABS(EMFX_Data!X110-EMFX_Data!AC110)</f>
        <v>0.0622976743229966</v>
      </c>
      <c r="G110" s="23" t="n">
        <f aca="false">ABS(EMFX_Data!X110-EMFX_Data!AD110)</f>
        <v>0.057781333514968</v>
      </c>
      <c r="H110" s="23" t="n">
        <f aca="false">ABS(EMFX_Data!Y110-EMFX_Data!Z110)</f>
        <v>0.187630523595773</v>
      </c>
      <c r="I110" s="23" t="n">
        <f aca="false">ABS(EMFX_Data!Y110-EMFX_Data!AA110)</f>
        <v>0.105400675362418</v>
      </c>
      <c r="J110" s="23" t="n">
        <f aca="false">ABS(EMFX_Data!Y110-EMFX_Data!AB110)</f>
        <v>0.0368751426260587</v>
      </c>
      <c r="K110" s="23" t="n">
        <f aca="false">ABS(EMFX_Data!Y110-EMFX_Data!AC110)</f>
        <v>0.0723663219546413</v>
      </c>
      <c r="L110" s="23" t="n">
        <f aca="false">ABS(EMFX_Data!Y110-EMFX_Data!AD110)</f>
        <v>0.192445329792606</v>
      </c>
      <c r="M110" s="23" t="n">
        <f aca="false">ABS(EMFX_Data!Z110-EMFX_Data!AA110)</f>
        <v>0.0822298482333554</v>
      </c>
      <c r="N110" s="23" t="n">
        <f aca="false">ABS(EMFX_Data!Z110-EMFX_Data!AB110)</f>
        <v>0.150755380969715</v>
      </c>
      <c r="O110" s="23" t="n">
        <f aca="false">ABS(EMFX_Data!Z110-EMFX_Data!AC110)</f>
        <v>0.115264201641132</v>
      </c>
      <c r="P110" s="23" t="n">
        <f aca="false">ABS(EMFX_Data!Z110-EMFX_Data!AD110)</f>
        <v>0.0048148061968325</v>
      </c>
      <c r="Q110" s="23" t="n">
        <f aca="false">ABS(EMFX_Data!AA110-EMFX_Data!AB110)</f>
        <v>0.0685255327363592</v>
      </c>
      <c r="R110" s="23" t="n">
        <f aca="false">ABS(EMFX_Data!AA110-EMFX_Data!AC110)</f>
        <v>0.0330343534077766</v>
      </c>
      <c r="S110" s="23" t="n">
        <f aca="false">ABS(EMFX_Data!AA110-EMFX_Data!AD110)</f>
        <v>0.0870446544301879</v>
      </c>
      <c r="T110" s="23" t="n">
        <f aca="false">ABS(EMFX_Data!AB110-EMFX_Data!AC110)</f>
        <v>0.0354911793285826</v>
      </c>
      <c r="U110" s="23" t="n">
        <f aca="false">ABS(EMFX_Data!AB110-EMFX_Data!AD110)</f>
        <v>0.155570187166547</v>
      </c>
      <c r="V110" s="23" t="n">
        <f aca="false">ABS(EMFX_Data!AC110-EMFX_Data!AD110)</f>
        <v>0.120079007837965</v>
      </c>
      <c r="W110" s="26" t="n">
        <f aca="false">IF(ROW()&lt;4+MinObs-1,"",IFERROR((B110-AVERAGE(B$4:B110))/STDEV(B$4:B110),""))</f>
        <v>0.0177852744436908</v>
      </c>
      <c r="X110" s="26" t="n">
        <f aca="false">IF(ROW()&lt;4+MinObs-1,"",IFERROR((C110-AVERAGE(C$4:C110))/STDEV(C$4:C110),""))</f>
        <v>-0.222607770490189</v>
      </c>
      <c r="Y110" s="26" t="n">
        <f aca="false">IF(ROW()&lt;4+MinObs-1,"",IFERROR((D110-AVERAGE(D$4:D110))/STDEV(D$4:D110),""))</f>
        <v>-1.24362245946086</v>
      </c>
      <c r="Z110" s="26" t="n">
        <f aca="false">IF(ROW()&lt;4+MinObs-1,"",IFERROR((E110-AVERAGE(E$4:E110))/STDEV(E$4:E110),""))</f>
        <v>0.266918965051563</v>
      </c>
      <c r="AA110" s="26" t="n">
        <f aca="false">IF(ROW()&lt;4+MinObs-1,"",IFERROR((F110-AVERAGE(F$4:F110))/STDEV(F$4:F110),""))</f>
        <v>0.195337342891266</v>
      </c>
      <c r="AB110" s="26" t="n">
        <f aca="false">IF(ROW()&lt;4+MinObs-1,"",IFERROR((G110-AVERAGE(G$4:G110))/STDEV(G$4:G110),""))</f>
        <v>-0.188813482379019</v>
      </c>
      <c r="AC110" s="26" t="n">
        <f aca="false">IF(ROW()&lt;4+MinObs-1,"",IFERROR((H110-AVERAGE(H$4:H110))/STDEV(H$4:H110),""))</f>
        <v>0.157730466855094</v>
      </c>
      <c r="AD110" s="26" t="n">
        <f aca="false">IF(ROW()&lt;4+MinObs-1,"",IFERROR((I110-AVERAGE(I$4:I110))/STDEV(I$4:I110),""))</f>
        <v>0.0820552806880099</v>
      </c>
      <c r="AE110" s="26" t="n">
        <f aca="false">IF(ROW()&lt;4+MinObs-1,"",IFERROR((J110-AVERAGE(J$4:J110))/STDEV(J$4:J110),""))</f>
        <v>-0.9626477559589</v>
      </c>
      <c r="AF110" s="26" t="n">
        <f aca="false">IF(ROW()&lt;4+MinObs-1,"",IFERROR((K110-AVERAGE(K$4:K110))/STDEV(K$4:K110),""))</f>
        <v>-0.661587611347035</v>
      </c>
      <c r="AG110" s="26" t="n">
        <f aca="false">IF(ROW()&lt;4+MinObs-1,"",IFERROR((L110-AVERAGE(L$4:L110))/STDEV(L$4:L110),""))</f>
        <v>0.0933112294932637</v>
      </c>
      <c r="AH110" s="26" t="n">
        <f aca="false">IF(ROW()&lt;4+MinObs-1,"",IFERROR((M110-AVERAGE(M$4:M110))/STDEV(M$4:M110),""))</f>
        <v>-0.714771350081937</v>
      </c>
      <c r="AI110" s="26" t="n">
        <f aca="false">IF(ROW()&lt;4+MinObs-1,"",IFERROR((N110-AVERAGE(N$4:N110))/STDEV(N$4:N110),""))</f>
        <v>0.417232112339156</v>
      </c>
      <c r="AJ110" s="26" t="n">
        <f aca="false">IF(ROW()&lt;4+MinObs-1,"",IFERROR((O110-AVERAGE(O$4:O110))/STDEV(O$4:O110),""))</f>
        <v>0.537537286756235</v>
      </c>
      <c r="AK110" s="26" t="n">
        <f aca="false">IF(ROW()&lt;4+MinObs-1,"",IFERROR((P110-AVERAGE(P$4:P110))/STDEV(P$4:P110),""))</f>
        <v>-0.433056980149931</v>
      </c>
      <c r="AL110" s="26" t="n">
        <f aca="false">IF(ROW()&lt;4+MinObs-1,"",IFERROR((Q110-AVERAGE(Q$4:Q110))/STDEV(Q$4:Q110),""))</f>
        <v>-0.291537492869405</v>
      </c>
      <c r="AM110" s="26" t="n">
        <f aca="false">IF(ROW()&lt;4+MinObs-1,"",IFERROR((R110-AVERAGE(R$4:R110))/STDEV(R$4:R110),""))</f>
        <v>-1.10397503472677</v>
      </c>
      <c r="AN110" s="26" t="n">
        <f aca="false">IF(ROW()&lt;4+MinObs-1,"",IFERROR((S110-AVERAGE(S$4:S110))/STDEV(S$4:S110),""))</f>
        <v>-0.171193252453896</v>
      </c>
      <c r="AO110" s="26" t="n">
        <f aca="false">IF(ROW()&lt;4+MinObs-1,"",IFERROR((T110-AVERAGE(T$4:T110))/STDEV(T$4:T110),""))</f>
        <v>-0.701218135126204</v>
      </c>
      <c r="AP110" s="26" t="n">
        <f aca="false">IF(ROW()&lt;4+MinObs-1,"",IFERROR((U110-AVERAGE(U$4:U110))/STDEV(U$4:U110),""))</f>
        <v>0.0940926794527643</v>
      </c>
      <c r="AQ110" s="26" t="n">
        <f aca="false">IF(ROW()&lt;4+MinObs-1,"",IFERROR((V110-AVERAGE(V$4:V110))/STDEV(V$4:V110),""))</f>
        <v>-0.0816262605032678</v>
      </c>
      <c r="AR110" s="26" t="n">
        <f aca="false">IF(W110="",0,IF(W110&gt;=z4,w4,IF(W110&gt;=z3,w3,IF(W110&gt;=zEntry,w2,IF(AND(W110&gt;=ExitZ,AR109&gt;0),w2,0)))))</f>
        <v>0</v>
      </c>
      <c r="AS110" s="26" t="n">
        <f aca="false">IF(X110="",0,IF(X110&gt;=z4,w4,IF(X110&gt;=z3,w3,IF(X110&gt;=zEntry,w2,IF(AND(X110&gt;=ExitZ,AS109&gt;0),w2,0)))))</f>
        <v>0</v>
      </c>
      <c r="AT110" s="26" t="n">
        <f aca="false">IF(Y110="",0,IF(Y110&gt;=z4,w4,IF(Y110&gt;=z3,w3,IF(Y110&gt;=zEntry,w2,IF(AND(Y110&gt;=ExitZ,AT109&gt;0),w2,0)))))</f>
        <v>0</v>
      </c>
      <c r="AU110" s="26" t="n">
        <f aca="false">IF(Z110="",0,IF(Z110&gt;=z4,w4,IF(Z110&gt;=z3,w3,IF(Z110&gt;=zEntry,w2,IF(AND(Z110&gt;=ExitZ,AU109&gt;0),w2,0)))))</f>
        <v>0</v>
      </c>
      <c r="AV110" s="26" t="n">
        <f aca="false">IF(AA110="",0,IF(AA110&gt;=z4,w4,IF(AA110&gt;=z3,w3,IF(AA110&gt;=zEntry,w2,IF(AND(AA110&gt;=ExitZ,AV109&gt;0),w2,0)))))</f>
        <v>0</v>
      </c>
      <c r="AW110" s="26" t="n">
        <f aca="false">IF(AB110="",0,IF(AB110&gt;=z4,w4,IF(AB110&gt;=z3,w3,IF(AB110&gt;=zEntry,w2,IF(AND(AB110&gt;=ExitZ,AW109&gt;0),w2,0)))))</f>
        <v>0</v>
      </c>
      <c r="AX110" s="26" t="n">
        <f aca="false">IF(AC110="",0,IF(AC110&gt;=z4,w4,IF(AC110&gt;=z3,w3,IF(AC110&gt;=zEntry,w2,IF(AND(AC110&gt;=ExitZ,AX109&gt;0),w2,0)))))</f>
        <v>0</v>
      </c>
      <c r="AY110" s="26" t="n">
        <f aca="false">IF(AD110="",0,IF(AD110&gt;=z4,w4,IF(AD110&gt;=z3,w3,IF(AD110&gt;=zEntry,w2,IF(AND(AD110&gt;=ExitZ,AY109&gt;0),w2,0)))))</f>
        <v>0</v>
      </c>
      <c r="AZ110" s="26" t="n">
        <f aca="false">IF(AE110="",0,IF(AE110&gt;=z4,w4,IF(AE110&gt;=z3,w3,IF(AE110&gt;=zEntry,w2,IF(AND(AE110&gt;=ExitZ,AZ109&gt;0),w2,0)))))</f>
        <v>0</v>
      </c>
      <c r="BA110" s="26" t="n">
        <f aca="false">IF(AF110="",0,IF(AF110&gt;=z4,w4,IF(AF110&gt;=z3,w3,IF(AF110&gt;=zEntry,w2,IF(AND(AF110&gt;=ExitZ,BA109&gt;0),w2,0)))))</f>
        <v>0</v>
      </c>
      <c r="BB110" s="26" t="n">
        <f aca="false">IF(AG110="",0,IF(AG110&gt;=z4,w4,IF(AG110&gt;=z3,w3,IF(AG110&gt;=zEntry,w2,IF(AND(AG110&gt;=ExitZ,BB109&gt;0),w2,0)))))</f>
        <v>0</v>
      </c>
      <c r="BC110" s="26" t="n">
        <f aca="false">IF(AH110="",0,IF(AH110&gt;=z4,w4,IF(AH110&gt;=z3,w3,IF(AH110&gt;=zEntry,w2,IF(AND(AH110&gt;=ExitZ,BC109&gt;0),w2,0)))))</f>
        <v>0</v>
      </c>
      <c r="BD110" s="26" t="n">
        <f aca="false">IF(AI110="",0,IF(AI110&gt;=z4,w4,IF(AI110&gt;=z3,w3,IF(AI110&gt;=zEntry,w2,IF(AND(AI110&gt;=ExitZ,BD109&gt;0),w2,0)))))</f>
        <v>0</v>
      </c>
      <c r="BE110" s="26" t="n">
        <f aca="false">IF(AJ110="",0,IF(AJ110&gt;=z4,w4,IF(AJ110&gt;=z3,w3,IF(AJ110&gt;=zEntry,w2,IF(AND(AJ110&gt;=ExitZ,BE109&gt;0),w2,0)))))</f>
        <v>0</v>
      </c>
      <c r="BF110" s="26" t="n">
        <f aca="false">IF(AK110="",0,IF(AK110&gt;=z4,w4,IF(AK110&gt;=z3,w3,IF(AK110&gt;=zEntry,w2,IF(AND(AK110&gt;=ExitZ,BF109&gt;0),w2,0)))))</f>
        <v>0</v>
      </c>
      <c r="BG110" s="26" t="n">
        <f aca="false">IF(AL110="",0,IF(AL110&gt;=z4,w4,IF(AL110&gt;=z3,w3,IF(AL110&gt;=zEntry,w2,IF(AND(AL110&gt;=ExitZ,BG109&gt;0),w2,0)))))</f>
        <v>0</v>
      </c>
      <c r="BH110" s="26" t="n">
        <f aca="false">IF(AM110="",0,IF(AM110&gt;=z4,w4,IF(AM110&gt;=z3,w3,IF(AM110&gt;=zEntry,w2,IF(AND(AM110&gt;=ExitZ,BH109&gt;0),w2,0)))))</f>
        <v>0</v>
      </c>
      <c r="BI110" s="26" t="n">
        <f aca="false">IF(AN110="",0,IF(AN110&gt;=z4,w4,IF(AN110&gt;=z3,w3,IF(AN110&gt;=zEntry,w2,IF(AND(AN110&gt;=ExitZ,BI109&gt;0),w2,0)))))</f>
        <v>0</v>
      </c>
      <c r="BJ110" s="26" t="n">
        <f aca="false">IF(AO110="",0,IF(AO110&gt;=z4,w4,IF(AO110&gt;=z3,w3,IF(AO110&gt;=zEntry,w2,IF(AND(AO110&gt;=ExitZ,BJ109&gt;0),w2,0)))))</f>
        <v>0</v>
      </c>
      <c r="BK110" s="26" t="n">
        <f aca="false">IF(AP110="",0,IF(AP110&gt;=z4,w4,IF(AP110&gt;=z3,w3,IF(AP110&gt;=zEntry,w2,IF(AND(AP110&gt;=ExitZ,BK109&gt;0),w2,0)))))</f>
        <v>0</v>
      </c>
      <c r="BL110" s="26" t="n">
        <f aca="false">IF(AQ110="",0,IF(AQ110&gt;=z4,w4,IF(AQ110&gt;=z3,w3,IF(AQ110&gt;=zEntry,w2,IF(AND(AQ110&gt;=ExitZ,BL109&gt;0),w2,0)))))</f>
        <v>0</v>
      </c>
      <c r="BM110" s="23" t="n">
        <f aca="false">IF(EMFX_Data!X109&gt;=EMFX_Data!Y109,EMFX_Data!AE110-EMFX_Data!AF110,EMFX_Data!AF110-EMFX_Data!AE110)</f>
        <v>0.046662096730242</v>
      </c>
      <c r="BN110" s="23" t="n">
        <f aca="false">IF(EMFX_Data!X109&gt;=EMFX_Data!Z109,EMFX_Data!AE110-EMFX_Data!AG110,EMFX_Data!AG110-EMFX_Data!AE110)</f>
        <v>-0.00342503942896305</v>
      </c>
      <c r="BO110" s="23" t="n">
        <f aca="false">IF(EMFX_Data!X109&gt;=EMFX_Data!AA109,EMFX_Data!AE110-EMFX_Data!AH110,EMFX_Data!AH110-EMFX_Data!AE110)</f>
        <v>0.0363228198757309</v>
      </c>
      <c r="BP110" s="23" t="n">
        <f aca="false">IF(EMFX_Data!X109&gt;=EMFX_Data!AB109,EMFX_Data!AE110-EMFX_Data!AI110,EMFX_Data!AI110-EMFX_Data!AE110)</f>
        <v>-0.00529141357598533</v>
      </c>
      <c r="BQ110" s="23" t="n">
        <f aca="false">IF(EMFX_Data!X109&gt;=EMFX_Data!AC109,EMFX_Data!AE110-EMFX_Data!AJ110,EMFX_Data!AJ110-EMFX_Data!AE110)</f>
        <v>-0.0625635356166412</v>
      </c>
      <c r="BR110" s="23" t="n">
        <f aca="false">IF(EMFX_Data!X109&gt;=EMFX_Data!AD109,EMFX_Data!AE110-EMFX_Data!AK110,EMFX_Data!AK110-EMFX_Data!AE110)</f>
        <v>0.0449185540414366</v>
      </c>
      <c r="BS110" s="23" t="n">
        <f aca="false">IF(EMFX_Data!Y109&gt;=EMFX_Data!Z109,EMFX_Data!AF110-EMFX_Data!AG110,EMFX_Data!AG110-EMFX_Data!AF110)</f>
        <v>0.0432370573012789</v>
      </c>
      <c r="BT110" s="23" t="n">
        <f aca="false">IF(EMFX_Data!Y109&gt;=EMFX_Data!AA109,EMFX_Data!AF110-EMFX_Data!AH110,EMFX_Data!AH110-EMFX_Data!AF110)</f>
        <v>0.0103392768545111</v>
      </c>
      <c r="BU110" s="23" t="n">
        <f aca="false">IF(EMFX_Data!Y109&gt;=EMFX_Data!AB109,EMFX_Data!AF110-EMFX_Data!AI110,EMFX_Data!AI110-EMFX_Data!AF110)</f>
        <v>0.0519535103062273</v>
      </c>
      <c r="BV110" s="23" t="n">
        <f aca="false">IF(EMFX_Data!Y109&gt;=EMFX_Data!AC109,EMFX_Data!AF110-EMFX_Data!AJ110,EMFX_Data!AJ110-EMFX_Data!AF110)</f>
        <v>0.109225632346883</v>
      </c>
      <c r="BW110" s="23" t="n">
        <f aca="false">IF(EMFX_Data!Y109&gt;=EMFX_Data!AD109,EMFX_Data!AF110-EMFX_Data!AK110,EMFX_Data!AK110-EMFX_Data!AF110)</f>
        <v>0.0915806507716786</v>
      </c>
      <c r="BX110" s="23" t="n">
        <f aca="false">IF(EMFX_Data!Z109&gt;=EMFX_Data!AA109,EMFX_Data!AG110-EMFX_Data!AH110,EMFX_Data!AH110-EMFX_Data!AG110)</f>
        <v>0.0328977804467679</v>
      </c>
      <c r="BY110" s="23" t="n">
        <f aca="false">IF(EMFX_Data!Z109&gt;=EMFX_Data!AB109,EMFX_Data!AG110-EMFX_Data!AI110,EMFX_Data!AI110-EMFX_Data!AG110)</f>
        <v>-0.00871645300494838</v>
      </c>
      <c r="BZ110" s="23" t="n">
        <f aca="false">IF(EMFX_Data!Z109&gt;=EMFX_Data!AC109,EMFX_Data!AG110-EMFX_Data!AJ110,EMFX_Data!AJ110-EMFX_Data!AG110)</f>
        <v>-0.0659885750456043</v>
      </c>
      <c r="CA110" s="23" t="n">
        <f aca="false">IF(EMFX_Data!Z109&gt;=EMFX_Data!AD109,EMFX_Data!AG110-EMFX_Data!AK110,EMFX_Data!AK110-EMFX_Data!AG110)</f>
        <v>0.0483435934703997</v>
      </c>
      <c r="CB110" s="23" t="n">
        <f aca="false">IF(EMFX_Data!AA109&gt;=EMFX_Data!AB109,EMFX_Data!AH110-EMFX_Data!AI110,EMFX_Data!AI110-EMFX_Data!AH110)</f>
        <v>-0.0416142334517163</v>
      </c>
      <c r="CC110" s="23" t="n">
        <f aca="false">IF(EMFX_Data!AA109&gt;=EMFX_Data!AC109,EMFX_Data!AH110-EMFX_Data!AJ110,EMFX_Data!AJ110-EMFX_Data!AH110)</f>
        <v>0.0988863554923721</v>
      </c>
      <c r="CD110" s="23" t="n">
        <f aca="false">IF(EMFX_Data!AA109&gt;=EMFX_Data!AD109,EMFX_Data!AH110-EMFX_Data!AK110,EMFX_Data!AK110-EMFX_Data!AH110)</f>
        <v>0.0812413739171675</v>
      </c>
      <c r="CE110" s="23" t="n">
        <f aca="false">IF(EMFX_Data!AB109&gt;=EMFX_Data!AC109,EMFX_Data!AI110-EMFX_Data!AJ110,EMFX_Data!AJ110-EMFX_Data!AI110)</f>
        <v>0.0572721220406559</v>
      </c>
      <c r="CF110" s="23" t="n">
        <f aca="false">IF(EMFX_Data!AB109&gt;=EMFX_Data!AD109,EMFX_Data!AI110-EMFX_Data!AK110,EMFX_Data!AK110-EMFX_Data!AI110)</f>
        <v>0.0396271404654513</v>
      </c>
      <c r="CG110" s="23" t="n">
        <f aca="false">IF(EMFX_Data!AC109&gt;=EMFX_Data!AD109,EMFX_Data!AJ110-EMFX_Data!AK110,EMFX_Data!AK110-EMFX_Data!AJ110)</f>
        <v>-0.0176449815752046</v>
      </c>
      <c r="CH110" s="27" t="n">
        <f aca="false">IF(ROW()&lt;4+VolLB,"",STDEV(INDEX($BM:$BM,ROW()-VolLB+1):INDEX($BM:$BM,ROW()))*SQRT(12))</f>
        <v>0.182629537536811</v>
      </c>
      <c r="CI110" s="27" t="n">
        <f aca="false">IF(ROW()&lt;4+VolLB,"",STDEV(INDEX($BN:$BN,ROW()-VolLB+1):INDEX($BN:$BN,ROW()))*SQRT(12))</f>
        <v>0.145899985638148</v>
      </c>
      <c r="CJ110" s="27" t="n">
        <f aca="false">IF(ROW()&lt;4+VolLB,"",STDEV(INDEX($BO:$BO,ROW()-VolLB+1):INDEX($BO:$BO,ROW()))*SQRT(12))</f>
        <v>0.148276485873354</v>
      </c>
      <c r="CK110" s="27" t="n">
        <f aca="false">IF(ROW()&lt;4+VolLB,"",STDEV(INDEX($BP:$BP,ROW()-VolLB+1):INDEX($BP:$BP,ROW()))*SQRT(12))</f>
        <v>0.201090815259606</v>
      </c>
      <c r="CL110" s="27" t="n">
        <f aca="false">IF(ROW()&lt;4+VolLB,"",STDEV(INDEX($BQ:$BQ,ROW()-VolLB+1):INDEX($BQ:$BQ,ROW()))*SQRT(12))</f>
        <v>0.1601314244157</v>
      </c>
      <c r="CM110" s="27" t="n">
        <f aca="false">IF(ROW()&lt;4+VolLB,"",STDEV(INDEX($BR:$BR,ROW()-VolLB+1):INDEX($BR:$BR,ROW()))*SQRT(12))</f>
        <v>0.175962463141272</v>
      </c>
      <c r="CN110" s="27" t="n">
        <f aca="false">IF(ROW()&lt;4+VolLB,"",STDEV(INDEX($BS:$BS,ROW()-VolLB+1):INDEX($BS:$BS,ROW()))*SQRT(12))</f>
        <v>0.142289717875742</v>
      </c>
      <c r="CO110" s="27" t="n">
        <f aca="false">IF(ROW()&lt;4+VolLB,"",STDEV(INDEX($BT:$BT,ROW()-VolLB+1):INDEX($BT:$BT,ROW()))*SQRT(12))</f>
        <v>0.170474302255017</v>
      </c>
      <c r="CP110" s="27" t="n">
        <f aca="false">IF(ROW()&lt;4+VolLB,"",STDEV(INDEX($BU:$BU,ROW()-VolLB+1):INDEX($BU:$BU,ROW()))*SQRT(12))</f>
        <v>0.199062475646356</v>
      </c>
      <c r="CQ110" s="27" t="n">
        <f aca="false">IF(ROW()&lt;4+VolLB,"",STDEV(INDEX($BV:$BV,ROW()-VolLB+1):INDEX($BV:$BV,ROW()))*SQRT(12))</f>
        <v>0.184089558282897</v>
      </c>
      <c r="CR110" s="27" t="n">
        <f aca="false">IF(ROW()&lt;4+VolLB,"",STDEV(INDEX($BW:$BW,ROW()-VolLB+1):INDEX($BW:$BW,ROW()))*SQRT(12))</f>
        <v>0.183941849833139</v>
      </c>
      <c r="CS110" s="27" t="n">
        <f aca="false">IF(ROW()&lt;4+VolLB,"",STDEV(INDEX($BX:$BX,ROW()-VolLB+1):INDEX($BX:$BX,ROW()))*SQRT(12))</f>
        <v>0.137755333645454</v>
      </c>
      <c r="CT110" s="27" t="n">
        <f aca="false">IF(ROW()&lt;4+VolLB,"",STDEV(INDEX($BY:$BY,ROW()-VolLB+1):INDEX($BY:$BY,ROW()))*SQRT(12))</f>
        <v>0.183794883755982</v>
      </c>
      <c r="CU110" s="27" t="n">
        <f aca="false">IF(ROW()&lt;4+VolLB,"",STDEV(INDEX($BZ:$BZ,ROW()-VolLB+1):INDEX($BZ:$BZ,ROW()))*SQRT(12))</f>
        <v>0.13465471774416</v>
      </c>
      <c r="CV110" s="27" t="n">
        <f aca="false">IF(ROW()&lt;4+VolLB,"",STDEV(INDEX($CA:$CA,ROW()-VolLB+1):INDEX($CA:$CA,ROW()))*SQRT(12))</f>
        <v>0.137337369924422</v>
      </c>
      <c r="CW110" s="27" t="n">
        <f aca="false">IF(ROW()&lt;4+VolLB,"",STDEV(INDEX($CB:$CB,ROW()-VolLB+1):INDEX($CB:$CB,ROW()))*SQRT(12))</f>
        <v>0.178782525683964</v>
      </c>
      <c r="CX110" s="27" t="n">
        <f aca="false">IF(ROW()&lt;4+VolLB,"",STDEV(INDEX($CC:$CC,ROW()-VolLB+1):INDEX($CC:$CC,ROW()))*SQRT(12))</f>
        <v>0.157842807905301</v>
      </c>
      <c r="CY110" s="27" t="n">
        <f aca="false">IF(ROW()&lt;4+VolLB,"",STDEV(INDEX($CD:$CD,ROW()-VolLB+1):INDEX($CD:$CD,ROW()))*SQRT(12))</f>
        <v>0.164303250596208</v>
      </c>
      <c r="CZ110" s="27" t="n">
        <f aca="false">IF(ROW()&lt;4+VolLB,"",STDEV(INDEX($CE:$CE,ROW()-VolLB+1):INDEX($CE:$CE,ROW()))*SQRT(12))</f>
        <v>0.207709239595117</v>
      </c>
      <c r="DA110" s="27" t="n">
        <f aca="false">IF(ROW()&lt;4+VolLB,"",STDEV(INDEX($CF:$CF,ROW()-VolLB+1):INDEX($CF:$CF,ROW()))*SQRT(12))</f>
        <v>0.193419918270409</v>
      </c>
      <c r="DB110" s="27" t="n">
        <f aca="false">IF(ROW()&lt;4+VolLB,"",STDEV(INDEX($CG:$CG,ROW()-VolLB+1):INDEX($CG:$CG,ROW()))*SQRT(12))</f>
        <v>0.166370897107546</v>
      </c>
      <c r="DC110" s="26" t="n">
        <f aca="false">IF(OR(AR110=0,CH110="",CH110=0),0,AR110*MIN(MaxScal,TgtVol/CH110))</f>
        <v>0</v>
      </c>
      <c r="DD110" s="26" t="n">
        <f aca="false">IF(OR(AS110=0,CI110="",CI110=0),0,AS110*MIN(MaxScal,TgtVol/CI110))</f>
        <v>0</v>
      </c>
      <c r="DE110" s="26" t="n">
        <f aca="false">IF(OR(AT110=0,CJ110="",CJ110=0),0,AT110*MIN(MaxScal,TgtVol/CJ110))</f>
        <v>0</v>
      </c>
      <c r="DF110" s="26" t="n">
        <f aca="false">IF(OR(AU110=0,CK110="",CK110=0),0,AU110*MIN(MaxScal,TgtVol/CK110))</f>
        <v>0</v>
      </c>
      <c r="DG110" s="26" t="n">
        <f aca="false">IF(OR(AV110=0,CL110="",CL110=0),0,AV110*MIN(MaxScal,TgtVol/CL110))</f>
        <v>0</v>
      </c>
      <c r="DH110" s="26" t="n">
        <f aca="false">IF(OR(AW110=0,CM110="",CM110=0),0,AW110*MIN(MaxScal,TgtVol/CM110))</f>
        <v>0</v>
      </c>
      <c r="DI110" s="26" t="n">
        <f aca="false">IF(OR(AX110=0,CN110="",CN110=0),0,AX110*MIN(MaxScal,TgtVol/CN110))</f>
        <v>0</v>
      </c>
      <c r="DJ110" s="26" t="n">
        <f aca="false">IF(OR(AY110=0,CO110="",CO110=0),0,AY110*MIN(MaxScal,TgtVol/CO110))</f>
        <v>0</v>
      </c>
      <c r="DK110" s="26" t="n">
        <f aca="false">IF(OR(AZ110=0,CP110="",CP110=0),0,AZ110*MIN(MaxScal,TgtVol/CP110))</f>
        <v>0</v>
      </c>
      <c r="DL110" s="26" t="n">
        <f aca="false">IF(OR(BA110=0,CQ110="",CQ110=0),0,BA110*MIN(MaxScal,TgtVol/CQ110))</f>
        <v>0</v>
      </c>
      <c r="DM110" s="26" t="n">
        <f aca="false">IF(OR(BB110=0,CR110="",CR110=0),0,BB110*MIN(MaxScal,TgtVol/CR110))</f>
        <v>0</v>
      </c>
      <c r="DN110" s="26" t="n">
        <f aca="false">IF(OR(BC110=0,CS110="",CS110=0),0,BC110*MIN(MaxScal,TgtVol/CS110))</f>
        <v>0</v>
      </c>
      <c r="DO110" s="26" t="n">
        <f aca="false">IF(OR(BD110=0,CT110="",CT110=0),0,BD110*MIN(MaxScal,TgtVol/CT110))</f>
        <v>0</v>
      </c>
      <c r="DP110" s="26" t="n">
        <f aca="false">IF(OR(BE110=0,CU110="",CU110=0),0,BE110*MIN(MaxScal,TgtVol/CU110))</f>
        <v>0</v>
      </c>
      <c r="DQ110" s="26" t="n">
        <f aca="false">IF(OR(BF110=0,CV110="",CV110=0),0,BF110*MIN(MaxScal,TgtVol/CV110))</f>
        <v>0</v>
      </c>
      <c r="DR110" s="26" t="n">
        <f aca="false">IF(OR(BG110=0,CW110="",CW110=0),0,BG110*MIN(MaxScal,TgtVol/CW110))</f>
        <v>0</v>
      </c>
      <c r="DS110" s="26" t="n">
        <f aca="false">IF(OR(BH110=0,CX110="",CX110=0),0,BH110*MIN(MaxScal,TgtVol/CX110))</f>
        <v>0</v>
      </c>
      <c r="DT110" s="26" t="n">
        <f aca="false">IF(OR(BI110=0,CY110="",CY110=0),0,BI110*MIN(MaxScal,TgtVol/CY110))</f>
        <v>0</v>
      </c>
      <c r="DU110" s="26" t="n">
        <f aca="false">IF(OR(BJ110=0,CZ110="",CZ110=0),0,BJ110*MIN(MaxScal,TgtVol/CZ110))</f>
        <v>0</v>
      </c>
      <c r="DV110" s="26" t="n">
        <f aca="false">IF(OR(BK110=0,DA110="",DA110=0),0,BK110*MIN(MaxScal,TgtVol/DA110))</f>
        <v>0</v>
      </c>
      <c r="DW110" s="26" t="n">
        <f aca="false">IF(OR(BL110=0,DB110="",DB110=0),0,BL110*MIN(MaxScal,TgtVol/DB110))</f>
        <v>0</v>
      </c>
      <c r="DX110" s="28" t="n">
        <f aca="false">IFERROR(DC109*BM110,"")</f>
        <v>0</v>
      </c>
      <c r="DY110" s="28" t="n">
        <f aca="false">IFERROR(DD109*BN110,"")</f>
        <v>-0</v>
      </c>
      <c r="DZ110" s="28" t="n">
        <f aca="false">IFERROR(DE109*BO110,"")</f>
        <v>0</v>
      </c>
      <c r="EA110" s="28" t="n">
        <f aca="false">IFERROR(DF109*BP110,"")</f>
        <v>-0</v>
      </c>
      <c r="EB110" s="28" t="n">
        <f aca="false">IFERROR(DG109*BQ110,"")</f>
        <v>-0</v>
      </c>
      <c r="EC110" s="28" t="n">
        <f aca="false">IFERROR(DH109*BR110,"")</f>
        <v>0</v>
      </c>
      <c r="ED110" s="28" t="n">
        <f aca="false">IFERROR(DI109*BS110,"")</f>
        <v>0</v>
      </c>
      <c r="EE110" s="28" t="n">
        <f aca="false">IFERROR(DJ109*BT110,"")</f>
        <v>0</v>
      </c>
      <c r="EF110" s="28" t="n">
        <f aca="false">IFERROR(DK109*BU110,"")</f>
        <v>0</v>
      </c>
      <c r="EG110" s="28" t="n">
        <f aca="false">IFERROR(DL109*BV110,"")</f>
        <v>0</v>
      </c>
      <c r="EH110" s="28" t="n">
        <f aca="false">IFERROR(DM109*BW110,"")</f>
        <v>0</v>
      </c>
      <c r="EI110" s="28" t="n">
        <f aca="false">IFERROR(DN109*BX110,"")</f>
        <v>0</v>
      </c>
      <c r="EJ110" s="28" t="n">
        <f aca="false">IFERROR(DO109*BY110,"")</f>
        <v>-0</v>
      </c>
      <c r="EK110" s="28" t="n">
        <f aca="false">IFERROR(DP109*BZ110,"")</f>
        <v>-0</v>
      </c>
      <c r="EL110" s="28" t="n">
        <f aca="false">IFERROR(DQ109*CA110,"")</f>
        <v>0</v>
      </c>
      <c r="EM110" s="28" t="n">
        <f aca="false">IFERROR(DR109*CB110,"")</f>
        <v>-0</v>
      </c>
      <c r="EN110" s="28" t="n">
        <f aca="false">IFERROR(DS109*CC110,"")</f>
        <v>0</v>
      </c>
      <c r="EO110" s="28" t="n">
        <f aca="false">IFERROR(DT109*CD110,"")</f>
        <v>0</v>
      </c>
      <c r="EP110" s="28" t="n">
        <f aca="false">IFERROR(DU109*CE110,"")</f>
        <v>0</v>
      </c>
      <c r="EQ110" s="28" t="n">
        <f aca="false">IFERROR(DV109*CF110,"")</f>
        <v>0</v>
      </c>
      <c r="ER110" s="28" t="n">
        <f aca="false">IFERROR(DW109*CG110,"")</f>
        <v>-0</v>
      </c>
      <c r="ES110" s="28" t="n">
        <f aca="false">IF(ROW()=4,"",SUM(DX110:ER110))</f>
        <v>0</v>
      </c>
      <c r="ET110" s="29" t="n">
        <f aca="false">COUNTIF(AR110:BL110,"&gt;0")</f>
        <v>0</v>
      </c>
    </row>
    <row r="111" customFormat="false" ht="15" hidden="false" customHeight="false" outlineLevel="0" collapsed="false">
      <c r="A111" s="19" t="n">
        <v>41274</v>
      </c>
      <c r="B111" s="23" t="n">
        <f aca="false">ABS(EMFX_Data!X111-EMFX_Data!Y111)</f>
        <v>0.207229494086485</v>
      </c>
      <c r="C111" s="23" t="n">
        <f aca="false">ABS(EMFX_Data!X111-EMFX_Data!Z111)</f>
        <v>0.0333621989282822</v>
      </c>
      <c r="D111" s="23" t="n">
        <f aca="false">ABS(EMFX_Data!X111-EMFX_Data!AA111)</f>
        <v>0.0633502063110321</v>
      </c>
      <c r="E111" s="23" t="n">
        <f aca="false">ABS(EMFX_Data!X111-EMFX_Data!AB111)</f>
        <v>0.147457371351675</v>
      </c>
      <c r="F111" s="23" t="n">
        <f aca="false">ABS(EMFX_Data!X111-EMFX_Data!AC111)</f>
        <v>0.155394776911205</v>
      </c>
      <c r="G111" s="23" t="n">
        <f aca="false">ABS(EMFX_Data!X111-EMFX_Data!AD111)</f>
        <v>0.041761478972469</v>
      </c>
      <c r="H111" s="23" t="n">
        <f aca="false">ABS(EMFX_Data!Y111-EMFX_Data!Z111)</f>
        <v>0.240591693014767</v>
      </c>
      <c r="I111" s="23" t="n">
        <f aca="false">ABS(EMFX_Data!Y111-EMFX_Data!AA111)</f>
        <v>0.143879287775452</v>
      </c>
      <c r="J111" s="23" t="n">
        <f aca="false">ABS(EMFX_Data!Y111-EMFX_Data!AB111)</f>
        <v>0.0597721227348096</v>
      </c>
      <c r="K111" s="23" t="n">
        <f aca="false">ABS(EMFX_Data!Y111-EMFX_Data!AC111)</f>
        <v>0.0518347171752795</v>
      </c>
      <c r="L111" s="23" t="n">
        <f aca="false">ABS(EMFX_Data!Y111-EMFX_Data!AD111)</f>
        <v>0.248990973058953</v>
      </c>
      <c r="M111" s="23" t="n">
        <f aca="false">ABS(EMFX_Data!Z111-EMFX_Data!AA111)</f>
        <v>0.0967124052393142</v>
      </c>
      <c r="N111" s="23" t="n">
        <f aca="false">ABS(EMFX_Data!Z111-EMFX_Data!AB111)</f>
        <v>0.180819570279957</v>
      </c>
      <c r="O111" s="23" t="n">
        <f aca="false">ABS(EMFX_Data!Z111-EMFX_Data!AC111)</f>
        <v>0.188756975839487</v>
      </c>
      <c r="P111" s="23" t="n">
        <f aca="false">ABS(EMFX_Data!Z111-EMFX_Data!AD111)</f>
        <v>0.00839928004418677</v>
      </c>
      <c r="Q111" s="23" t="n">
        <f aca="false">ABS(EMFX_Data!AA111-EMFX_Data!AB111)</f>
        <v>0.0841071650406429</v>
      </c>
      <c r="R111" s="23" t="n">
        <f aca="false">ABS(EMFX_Data!AA111-EMFX_Data!AC111)</f>
        <v>0.0920445706001729</v>
      </c>
      <c r="S111" s="23" t="n">
        <f aca="false">ABS(EMFX_Data!AA111-EMFX_Data!AD111)</f>
        <v>0.105111685283501</v>
      </c>
      <c r="T111" s="23" t="n">
        <f aca="false">ABS(EMFX_Data!AB111-EMFX_Data!AC111)</f>
        <v>0.00793740555953004</v>
      </c>
      <c r="U111" s="23" t="n">
        <f aca="false">ABS(EMFX_Data!AB111-EMFX_Data!AD111)</f>
        <v>0.189218850324144</v>
      </c>
      <c r="V111" s="23" t="n">
        <f aca="false">ABS(EMFX_Data!AC111-EMFX_Data!AD111)</f>
        <v>0.197156255883674</v>
      </c>
      <c r="W111" s="26" t="n">
        <f aca="false">IF(ROW()&lt;4+MinObs-1,"",IFERROR((B111-AVERAGE(B$4:B111))/STDEV(B$4:B111),""))</f>
        <v>0.760471545017317</v>
      </c>
      <c r="X111" s="26" t="n">
        <f aca="false">IF(ROW()&lt;4+MinObs-1,"",IFERROR((C111-AVERAGE(C$4:C111))/STDEV(C$4:C111),""))</f>
        <v>-0.594930754773394</v>
      </c>
      <c r="Y111" s="26" t="n">
        <f aca="false">IF(ROW()&lt;4+MinObs-1,"",IFERROR((D111-AVERAGE(D$4:D111))/STDEV(D$4:D111),""))</f>
        <v>-0.837241747250641</v>
      </c>
      <c r="Z111" s="26" t="n">
        <f aca="false">IF(ROW()&lt;4+MinObs-1,"",IFERROR((E111-AVERAGE(E$4:E111))/STDEV(E$4:E111),""))</f>
        <v>1.02269870487959</v>
      </c>
      <c r="AA111" s="26" t="n">
        <f aca="false">IF(ROW()&lt;4+MinObs-1,"",IFERROR((F111-AVERAGE(F$4:F111))/STDEV(F$4:F111),""))</f>
        <v>2.18409771648581</v>
      </c>
      <c r="AB111" s="26" t="n">
        <f aca="false">IF(ROW()&lt;4+MinObs-1,"",IFERROR((G111-AVERAGE(G$4:G111))/STDEV(G$4:G111),""))</f>
        <v>-0.230680338552022</v>
      </c>
      <c r="AC111" s="26" t="n">
        <f aca="false">IF(ROW()&lt;4+MinObs-1,"",IFERROR((H111-AVERAGE(H$4:H111))/STDEV(H$4:H111),""))</f>
        <v>0.573710074704473</v>
      </c>
      <c r="AD111" s="26" t="n">
        <f aca="false">IF(ROW()&lt;4+MinObs-1,"",IFERROR((I111-AVERAGE(I$4:I111))/STDEV(I$4:I111),""))</f>
        <v>0.616974698501967</v>
      </c>
      <c r="AE111" s="26" t="n">
        <f aca="false">IF(ROW()&lt;4+MinObs-1,"",IFERROR((J111-AVERAGE(J$4:J111))/STDEV(J$4:J111),""))</f>
        <v>-0.683632501624331</v>
      </c>
      <c r="AF111" s="26" t="n">
        <f aca="false">IF(ROW()&lt;4+MinObs-1,"",IFERROR((K111-AVERAGE(K$4:K111))/STDEV(K$4:K111),""))</f>
        <v>-0.929466726373144</v>
      </c>
      <c r="AG111" s="26" t="n">
        <f aca="false">IF(ROW()&lt;4+MinObs-1,"",IFERROR((L111-AVERAGE(L$4:L111))/STDEV(L$4:L111),""))</f>
        <v>0.24094315039398</v>
      </c>
      <c r="AH111" s="26" t="n">
        <f aca="false">IF(ROW()&lt;4+MinObs-1,"",IFERROR((M111-AVERAGE(M$4:M111))/STDEV(M$4:M111),""))</f>
        <v>-0.5763841185591</v>
      </c>
      <c r="AI111" s="26" t="n">
        <f aca="false">IF(ROW()&lt;4+MinObs-1,"",IFERROR((N111-AVERAGE(N$4:N111))/STDEV(N$4:N111),""))</f>
        <v>0.736110408523771</v>
      </c>
      <c r="AJ111" s="26" t="n">
        <f aca="false">IF(ROW()&lt;4+MinObs-1,"",IFERROR((O111-AVERAGE(O$4:O111))/STDEV(O$4:O111),""))</f>
        <v>1.75075717232066</v>
      </c>
      <c r="AK111" s="26" t="n">
        <f aca="false">IF(ROW()&lt;4+MinObs-1,"",IFERROR((P111-AVERAGE(P$4:P111))/STDEV(P$4:P111),""))</f>
        <v>-0.421192137889698</v>
      </c>
      <c r="AL111" s="26" t="n">
        <f aca="false">IF(ROW()&lt;4+MinObs-1,"",IFERROR((Q111-AVERAGE(Q$4:Q111))/STDEV(Q$4:Q111),""))</f>
        <v>-0.0726682211841781</v>
      </c>
      <c r="AM111" s="26" t="n">
        <f aca="false">IF(ROW()&lt;4+MinObs-1,"",IFERROR((R111-AVERAGE(R$4:R111))/STDEV(R$4:R111),""))</f>
        <v>-0.457176571716222</v>
      </c>
      <c r="AN111" s="26" t="n">
        <f aca="false">IF(ROW()&lt;4+MinObs-1,"",IFERROR((S111-AVERAGE(S$4:S111))/STDEV(S$4:S111),""))</f>
        <v>-0.122413798360893</v>
      </c>
      <c r="AO111" s="26" t="n">
        <f aca="false">IF(ROW()&lt;4+MinObs-1,"",IFERROR((T111-AVERAGE(T$4:T111))/STDEV(T$4:T111),""))</f>
        <v>-1.03508793290585</v>
      </c>
      <c r="AP111" s="26" t="n">
        <f aca="false">IF(ROW()&lt;4+MinObs-1,"",IFERROR((U111-AVERAGE(U$4:U111))/STDEV(U$4:U111),""))</f>
        <v>0.183014427028152</v>
      </c>
      <c r="AQ111" s="26" t="n">
        <f aca="false">IF(ROW()&lt;4+MinObs-1,"",IFERROR((V111-AVERAGE(V$4:V111))/STDEV(V$4:V111),""))</f>
        <v>0.124195754133465</v>
      </c>
      <c r="AR111" s="26" t="n">
        <f aca="false">IF(W111="",0,IF(W111&gt;=z4,w4,IF(W111&gt;=z3,w3,IF(W111&gt;=zEntry,w2,IF(AND(W111&gt;=ExitZ,AR110&gt;0),w2,0)))))</f>
        <v>0</v>
      </c>
      <c r="AS111" s="26" t="n">
        <f aca="false">IF(X111="",0,IF(X111&gt;=z4,w4,IF(X111&gt;=z3,w3,IF(X111&gt;=zEntry,w2,IF(AND(X111&gt;=ExitZ,AS110&gt;0),w2,0)))))</f>
        <v>0</v>
      </c>
      <c r="AT111" s="26" t="n">
        <f aca="false">IF(Y111="",0,IF(Y111&gt;=z4,w4,IF(Y111&gt;=z3,w3,IF(Y111&gt;=zEntry,w2,IF(AND(Y111&gt;=ExitZ,AT110&gt;0),w2,0)))))</f>
        <v>0</v>
      </c>
      <c r="AU111" s="26" t="n">
        <f aca="false">IF(Z111="",0,IF(Z111&gt;=z4,w4,IF(Z111&gt;=z3,w3,IF(Z111&gt;=zEntry,w2,IF(AND(Z111&gt;=ExitZ,AU110&gt;0),w2,0)))))</f>
        <v>0</v>
      </c>
      <c r="AV111" s="26" t="n">
        <f aca="false">IF(AA111="",0,IF(AA111&gt;=z4,w4,IF(AA111&gt;=z3,w3,IF(AA111&gt;=zEntry,w2,IF(AND(AA111&gt;=ExitZ,AV110&gt;0),w2,0)))))</f>
        <v>1</v>
      </c>
      <c r="AW111" s="26" t="n">
        <f aca="false">IF(AB111="",0,IF(AB111&gt;=z4,w4,IF(AB111&gt;=z3,w3,IF(AB111&gt;=zEntry,w2,IF(AND(AB111&gt;=ExitZ,AW110&gt;0),w2,0)))))</f>
        <v>0</v>
      </c>
      <c r="AX111" s="26" t="n">
        <f aca="false">IF(AC111="",0,IF(AC111&gt;=z4,w4,IF(AC111&gt;=z3,w3,IF(AC111&gt;=zEntry,w2,IF(AND(AC111&gt;=ExitZ,AX110&gt;0),w2,0)))))</f>
        <v>0</v>
      </c>
      <c r="AY111" s="26" t="n">
        <f aca="false">IF(AD111="",0,IF(AD111&gt;=z4,w4,IF(AD111&gt;=z3,w3,IF(AD111&gt;=zEntry,w2,IF(AND(AD111&gt;=ExitZ,AY110&gt;0),w2,0)))))</f>
        <v>0</v>
      </c>
      <c r="AZ111" s="26" t="n">
        <f aca="false">IF(AE111="",0,IF(AE111&gt;=z4,w4,IF(AE111&gt;=z3,w3,IF(AE111&gt;=zEntry,w2,IF(AND(AE111&gt;=ExitZ,AZ110&gt;0),w2,0)))))</f>
        <v>0</v>
      </c>
      <c r="BA111" s="26" t="n">
        <f aca="false">IF(AF111="",0,IF(AF111&gt;=z4,w4,IF(AF111&gt;=z3,w3,IF(AF111&gt;=zEntry,w2,IF(AND(AF111&gt;=ExitZ,BA110&gt;0),w2,0)))))</f>
        <v>0</v>
      </c>
      <c r="BB111" s="26" t="n">
        <f aca="false">IF(AG111="",0,IF(AG111&gt;=z4,w4,IF(AG111&gt;=z3,w3,IF(AG111&gt;=zEntry,w2,IF(AND(AG111&gt;=ExitZ,BB110&gt;0),w2,0)))))</f>
        <v>0</v>
      </c>
      <c r="BC111" s="26" t="n">
        <f aca="false">IF(AH111="",0,IF(AH111&gt;=z4,w4,IF(AH111&gt;=z3,w3,IF(AH111&gt;=zEntry,w2,IF(AND(AH111&gt;=ExitZ,BC110&gt;0),w2,0)))))</f>
        <v>0</v>
      </c>
      <c r="BD111" s="26" t="n">
        <f aca="false">IF(AI111="",0,IF(AI111&gt;=z4,w4,IF(AI111&gt;=z3,w3,IF(AI111&gt;=zEntry,w2,IF(AND(AI111&gt;=ExitZ,BD110&gt;0),w2,0)))))</f>
        <v>0</v>
      </c>
      <c r="BE111" s="26" t="n">
        <f aca="false">IF(AJ111="",0,IF(AJ111&gt;=z4,w4,IF(AJ111&gt;=z3,w3,IF(AJ111&gt;=zEntry,w2,IF(AND(AJ111&gt;=ExitZ,BE110&gt;0),w2,0)))))</f>
        <v>0</v>
      </c>
      <c r="BF111" s="26" t="n">
        <f aca="false">IF(AK111="",0,IF(AK111&gt;=z4,w4,IF(AK111&gt;=z3,w3,IF(AK111&gt;=zEntry,w2,IF(AND(AK111&gt;=ExitZ,BF110&gt;0),w2,0)))))</f>
        <v>0</v>
      </c>
      <c r="BG111" s="26" t="n">
        <f aca="false">IF(AL111="",0,IF(AL111&gt;=z4,w4,IF(AL111&gt;=z3,w3,IF(AL111&gt;=zEntry,w2,IF(AND(AL111&gt;=ExitZ,BG110&gt;0),w2,0)))))</f>
        <v>0</v>
      </c>
      <c r="BH111" s="26" t="n">
        <f aca="false">IF(AM111="",0,IF(AM111&gt;=z4,w4,IF(AM111&gt;=z3,w3,IF(AM111&gt;=zEntry,w2,IF(AND(AM111&gt;=ExitZ,BH110&gt;0),w2,0)))))</f>
        <v>0</v>
      </c>
      <c r="BI111" s="26" t="n">
        <f aca="false">IF(AN111="",0,IF(AN111&gt;=z4,w4,IF(AN111&gt;=z3,w3,IF(AN111&gt;=zEntry,w2,IF(AND(AN111&gt;=ExitZ,BI110&gt;0),w2,0)))))</f>
        <v>0</v>
      </c>
      <c r="BJ111" s="26" t="n">
        <f aca="false">IF(AO111="",0,IF(AO111&gt;=z4,w4,IF(AO111&gt;=z3,w3,IF(AO111&gt;=zEntry,w2,IF(AND(AO111&gt;=ExitZ,BJ110&gt;0),w2,0)))))</f>
        <v>0</v>
      </c>
      <c r="BK111" s="26" t="n">
        <f aca="false">IF(AP111="",0,IF(AP111&gt;=z4,w4,IF(AP111&gt;=z3,w3,IF(AP111&gt;=zEntry,w2,IF(AND(AP111&gt;=ExitZ,BK110&gt;0),w2,0)))))</f>
        <v>0</v>
      </c>
      <c r="BL111" s="26" t="n">
        <f aca="false">IF(AQ111="",0,IF(AQ111&gt;=z4,w4,IF(AQ111&gt;=z3,w3,IF(AQ111&gt;=zEntry,w2,IF(AND(AQ111&gt;=ExitZ,BL110&gt;0),w2,0)))))</f>
        <v>0</v>
      </c>
      <c r="BM111" s="23" t="n">
        <f aca="false">IF(EMFX_Data!X110&gt;=EMFX_Data!Y110,EMFX_Data!AE111-EMFX_Data!AF111,EMFX_Data!AF111-EMFX_Data!AE111)</f>
        <v>-0.0728983107673819</v>
      </c>
      <c r="BN111" s="23" t="n">
        <f aca="false">IF(EMFX_Data!X110&gt;=EMFX_Data!Z110,EMFX_Data!AE111-EMFX_Data!AG111,EMFX_Data!AG111-EMFX_Data!AE111)</f>
        <v>0.0167417117024313</v>
      </c>
      <c r="BO111" s="23" t="n">
        <f aca="false">IF(EMFX_Data!X110&gt;=EMFX_Data!AA110,EMFX_Data!AE111-EMFX_Data!AH111,EMFX_Data!AH111-EMFX_Data!AE111)</f>
        <v>-0.0353403147013625</v>
      </c>
      <c r="BP111" s="23" t="n">
        <f aca="false">IF(EMFX_Data!X110&gt;=EMFX_Data!AB110,EMFX_Data!AE111-EMFX_Data!AI111,EMFX_Data!AI111-EMFX_Data!AE111)</f>
        <v>-0.0526376331930371</v>
      </c>
      <c r="BQ111" s="23" t="n">
        <f aca="false">IF(EMFX_Data!X110&gt;=EMFX_Data!AC110,EMFX_Data!AE111-EMFX_Data!AJ111,EMFX_Data!AJ111-EMFX_Data!AE111)</f>
        <v>-0.101308168964734</v>
      </c>
      <c r="BR111" s="23" t="n">
        <f aca="false">IF(EMFX_Data!X110&gt;=EMFX_Data!AD110,EMFX_Data!AE111-EMFX_Data!AK111,EMFX_Data!AK111-EMFX_Data!AE111)</f>
        <v>0.0152576299006795</v>
      </c>
      <c r="BS111" s="23" t="n">
        <f aca="false">IF(EMFX_Data!Y110&gt;=EMFX_Data!Z110,EMFX_Data!AF111-EMFX_Data!AG111,EMFX_Data!AG111-EMFX_Data!AF111)</f>
        <v>-0.0561565990649506</v>
      </c>
      <c r="BT111" s="23" t="n">
        <f aca="false">IF(EMFX_Data!Y110&gt;=EMFX_Data!AA110,EMFX_Data!AF111-EMFX_Data!AH111,EMFX_Data!AH111-EMFX_Data!AF111)</f>
        <v>-0.0375579960660194</v>
      </c>
      <c r="BU111" s="23" t="n">
        <f aca="false">IF(EMFX_Data!Y110&gt;=EMFX_Data!AB110,EMFX_Data!AF111-EMFX_Data!AI111,EMFX_Data!AI111-EMFX_Data!AF111)</f>
        <v>-0.0202606775743447</v>
      </c>
      <c r="BV111" s="23" t="n">
        <f aca="false">IF(EMFX_Data!Y110&gt;=EMFX_Data!AC110,EMFX_Data!AF111-EMFX_Data!AJ111,EMFX_Data!AJ111-EMFX_Data!AF111)</f>
        <v>0.0284098581973521</v>
      </c>
      <c r="BW111" s="23" t="n">
        <f aca="false">IF(EMFX_Data!Y110&gt;=EMFX_Data!AD110,EMFX_Data!AF111-EMFX_Data!AK111,EMFX_Data!AK111-EMFX_Data!AF111)</f>
        <v>-0.0576406808667024</v>
      </c>
      <c r="BX111" s="23" t="n">
        <f aca="false">IF(EMFX_Data!Z110&gt;=EMFX_Data!AA110,EMFX_Data!AG111-EMFX_Data!AH111,EMFX_Data!AH111-EMFX_Data!AG111)</f>
        <v>-0.0185986029989312</v>
      </c>
      <c r="BY111" s="23" t="n">
        <f aca="false">IF(EMFX_Data!Z110&gt;=EMFX_Data!AB110,EMFX_Data!AG111-EMFX_Data!AI111,EMFX_Data!AI111-EMFX_Data!AG111)</f>
        <v>-0.0358959214906058</v>
      </c>
      <c r="BZ111" s="23" t="n">
        <f aca="false">IF(EMFX_Data!Z110&gt;=EMFX_Data!AC110,EMFX_Data!AG111-EMFX_Data!AJ111,EMFX_Data!AJ111-EMFX_Data!AG111)</f>
        <v>-0.0845664572623027</v>
      </c>
      <c r="CA111" s="23" t="n">
        <f aca="false">IF(EMFX_Data!Z110&gt;=EMFX_Data!AD110,EMFX_Data!AG111-EMFX_Data!AK111,EMFX_Data!AK111-EMFX_Data!AG111)</f>
        <v>-0.0014840818017518</v>
      </c>
      <c r="CB111" s="23" t="n">
        <f aca="false">IF(EMFX_Data!AA110&gt;=EMFX_Data!AB110,EMFX_Data!AH111-EMFX_Data!AI111,EMFX_Data!AI111-EMFX_Data!AH111)</f>
        <v>-0.0172973184916746</v>
      </c>
      <c r="CC111" s="23" t="n">
        <f aca="false">IF(EMFX_Data!AA110&gt;=EMFX_Data!AC110,EMFX_Data!AH111-EMFX_Data!AJ111,EMFX_Data!AJ111-EMFX_Data!AH111)</f>
        <v>-0.0659678542633715</v>
      </c>
      <c r="CD111" s="23" t="n">
        <f aca="false">IF(EMFX_Data!AA110&gt;=EMFX_Data!AD110,EMFX_Data!AH111-EMFX_Data!AK111,EMFX_Data!AK111-EMFX_Data!AH111)</f>
        <v>-0.020082684800683</v>
      </c>
      <c r="CE111" s="23" t="n">
        <f aca="false">IF(EMFX_Data!AB110&gt;=EMFX_Data!AC110,EMFX_Data!AI111-EMFX_Data!AJ111,EMFX_Data!AJ111-EMFX_Data!AI111)</f>
        <v>0.0486705357716968</v>
      </c>
      <c r="CF111" s="23" t="n">
        <f aca="false">IF(EMFX_Data!AB110&gt;=EMFX_Data!AD110,EMFX_Data!AI111-EMFX_Data!AK111,EMFX_Data!AK111-EMFX_Data!AI111)</f>
        <v>-0.0373800032923576</v>
      </c>
      <c r="CG111" s="23" t="n">
        <f aca="false">IF(EMFX_Data!AC110&gt;=EMFX_Data!AD110,EMFX_Data!AJ111-EMFX_Data!AK111,EMFX_Data!AK111-EMFX_Data!AJ111)</f>
        <v>-0.0860505390640545</v>
      </c>
      <c r="CH111" s="27" t="n">
        <f aca="false">IF(ROW()&lt;4+VolLB,"",STDEV(INDEX($BM:$BM,ROW()-VolLB+1):INDEX($BM:$BM,ROW()))*SQRT(12))</f>
        <v>0.185943118057954</v>
      </c>
      <c r="CI111" s="27" t="n">
        <f aca="false">IF(ROW()&lt;4+VolLB,"",STDEV(INDEX($BN:$BN,ROW()-VolLB+1):INDEX($BN:$BN,ROW()))*SQRT(12))</f>
        <v>0.145985220326861</v>
      </c>
      <c r="CJ111" s="27" t="n">
        <f aca="false">IF(ROW()&lt;4+VolLB,"",STDEV(INDEX($BO:$BO,ROW()-VolLB+1):INDEX($BO:$BO,ROW()))*SQRT(12))</f>
        <v>0.150036255865917</v>
      </c>
      <c r="CK111" s="27" t="n">
        <f aca="false">IF(ROW()&lt;4+VolLB,"",STDEV(INDEX($BP:$BP,ROW()-VolLB+1):INDEX($BP:$BP,ROW()))*SQRT(12))</f>
        <v>0.202957394853538</v>
      </c>
      <c r="CL111" s="27" t="n">
        <f aca="false">IF(ROW()&lt;4+VolLB,"",STDEV(INDEX($BQ:$BQ,ROW()-VolLB+1):INDEX($BQ:$BQ,ROW()))*SQRT(12))</f>
        <v>0.170284464642157</v>
      </c>
      <c r="CM111" s="27" t="n">
        <f aca="false">IF(ROW()&lt;4+VolLB,"",STDEV(INDEX($BR:$BR,ROW()-VolLB+1):INDEX($BR:$BR,ROW()))*SQRT(12))</f>
        <v>0.175899061607334</v>
      </c>
      <c r="CN111" s="27" t="n">
        <f aca="false">IF(ROW()&lt;4+VolLB,"",STDEV(INDEX($BS:$BS,ROW()-VolLB+1):INDEX($BS:$BS,ROW()))*SQRT(12))</f>
        <v>0.143095071086779</v>
      </c>
      <c r="CO111" s="27" t="n">
        <f aca="false">IF(ROW()&lt;4+VolLB,"",STDEV(INDEX($BT:$BT,ROW()-VolLB+1):INDEX($BT:$BT,ROW()))*SQRT(12))</f>
        <v>0.170414809999768</v>
      </c>
      <c r="CP111" s="27" t="n">
        <f aca="false">IF(ROW()&lt;4+VolLB,"",STDEV(INDEX($BU:$BU,ROW()-VolLB+1):INDEX($BU:$BU,ROW()))*SQRT(12))</f>
        <v>0.195702926958111</v>
      </c>
      <c r="CQ111" s="27" t="n">
        <f aca="false">IF(ROW()&lt;4+VolLB,"",STDEV(INDEX($BV:$BV,ROW()-VolLB+1):INDEX($BV:$BV,ROW()))*SQRT(12))</f>
        <v>0.184243581336934</v>
      </c>
      <c r="CR111" s="27" t="n">
        <f aca="false">IF(ROW()&lt;4+VolLB,"",STDEV(INDEX($BW:$BW,ROW()-VolLB+1):INDEX($BW:$BW,ROW()))*SQRT(12))</f>
        <v>0.186323521631457</v>
      </c>
      <c r="CS111" s="27" t="n">
        <f aca="false">IF(ROW()&lt;4+VolLB,"",STDEV(INDEX($BX:$BX,ROW()-VolLB+1):INDEX($BX:$BX,ROW()))*SQRT(12))</f>
        <v>0.138287731579198</v>
      </c>
      <c r="CT111" s="27" t="n">
        <f aca="false">IF(ROW()&lt;4+VolLB,"",STDEV(INDEX($BY:$BY,ROW()-VolLB+1):INDEX($BY:$BY,ROW()))*SQRT(12))</f>
        <v>0.184691398100413</v>
      </c>
      <c r="CU111" s="27" t="n">
        <f aca="false">IF(ROW()&lt;4+VolLB,"",STDEV(INDEX($BZ:$BZ,ROW()-VolLB+1):INDEX($BZ:$BZ,ROW()))*SQRT(12))</f>
        <v>0.140682542903088</v>
      </c>
      <c r="CV111" s="27" t="n">
        <f aca="false">IF(ROW()&lt;4+VolLB,"",STDEV(INDEX($CA:$CA,ROW()-VolLB+1):INDEX($CA:$CA,ROW()))*SQRT(12))</f>
        <v>0.137058055056615</v>
      </c>
      <c r="CW111" s="27" t="n">
        <f aca="false">IF(ROW()&lt;4+VolLB,"",STDEV(INDEX($CB:$CB,ROW()-VolLB+1):INDEX($CB:$CB,ROW()))*SQRT(12))</f>
        <v>0.178525110844748</v>
      </c>
      <c r="CX111" s="27" t="n">
        <f aca="false">IF(ROW()&lt;4+VolLB,"",STDEV(INDEX($CC:$CC,ROW()-VolLB+1):INDEX($CC:$CC,ROW()))*SQRT(12))</f>
        <v>0.163581635728068</v>
      </c>
      <c r="CY111" s="27" t="n">
        <f aca="false">IF(ROW()&lt;4+VolLB,"",STDEV(INDEX($CD:$CD,ROW()-VolLB+1):INDEX($CD:$CD,ROW()))*SQRT(12))</f>
        <v>0.164288576480303</v>
      </c>
      <c r="CZ111" s="27" t="n">
        <f aca="false">IF(ROW()&lt;4+VolLB,"",STDEV(INDEX($CE:$CE,ROW()-VolLB+1):INDEX($CE:$CE,ROW()))*SQRT(12))</f>
        <v>0.206699418275959</v>
      </c>
      <c r="DA111" s="27" t="n">
        <f aca="false">IF(ROW()&lt;4+VolLB,"",STDEV(INDEX($CF:$CF,ROW()-VolLB+1):INDEX($CF:$CF,ROW()))*SQRT(12))</f>
        <v>0.192813809175398</v>
      </c>
      <c r="DB111" s="27" t="n">
        <f aca="false">IF(ROW()&lt;4+VolLB,"",STDEV(INDEX($CG:$CG,ROW()-VolLB+1):INDEX($CG:$CG,ROW()))*SQRT(12))</f>
        <v>0.173745843253239</v>
      </c>
      <c r="DC111" s="26" t="n">
        <f aca="false">IF(OR(AR111=0,CH111="",CH111=0),0,AR111*MIN(MaxScal,TgtVol/CH111))</f>
        <v>0</v>
      </c>
      <c r="DD111" s="26" t="n">
        <f aca="false">IF(OR(AS111=0,CI111="",CI111=0),0,AS111*MIN(MaxScal,TgtVol/CI111))</f>
        <v>0</v>
      </c>
      <c r="DE111" s="26" t="n">
        <f aca="false">IF(OR(AT111=0,CJ111="",CJ111=0),0,AT111*MIN(MaxScal,TgtVol/CJ111))</f>
        <v>0</v>
      </c>
      <c r="DF111" s="26" t="n">
        <f aca="false">IF(OR(AU111=0,CK111="",CK111=0),0,AU111*MIN(MaxScal,TgtVol/CK111))</f>
        <v>0</v>
      </c>
      <c r="DG111" s="26" t="n">
        <f aca="false">IF(OR(AV111=0,CL111="",CL111=0),0,AV111*MIN(MaxScal,TgtVol/CL111))</f>
        <v>0.117450526341489</v>
      </c>
      <c r="DH111" s="26" t="n">
        <f aca="false">IF(OR(AW111=0,CM111="",CM111=0),0,AW111*MIN(MaxScal,TgtVol/CM111))</f>
        <v>0</v>
      </c>
      <c r="DI111" s="26" t="n">
        <f aca="false">IF(OR(AX111=0,CN111="",CN111=0),0,AX111*MIN(MaxScal,TgtVol/CN111))</f>
        <v>0</v>
      </c>
      <c r="DJ111" s="26" t="n">
        <f aca="false">IF(OR(AY111=0,CO111="",CO111=0),0,AY111*MIN(MaxScal,TgtVol/CO111))</f>
        <v>0</v>
      </c>
      <c r="DK111" s="26" t="n">
        <f aca="false">IF(OR(AZ111=0,CP111="",CP111=0),0,AZ111*MIN(MaxScal,TgtVol/CP111))</f>
        <v>0</v>
      </c>
      <c r="DL111" s="26" t="n">
        <f aca="false">IF(OR(BA111=0,CQ111="",CQ111=0),0,BA111*MIN(MaxScal,TgtVol/CQ111))</f>
        <v>0</v>
      </c>
      <c r="DM111" s="26" t="n">
        <f aca="false">IF(OR(BB111=0,CR111="",CR111=0),0,BB111*MIN(MaxScal,TgtVol/CR111))</f>
        <v>0</v>
      </c>
      <c r="DN111" s="26" t="n">
        <f aca="false">IF(OR(BC111=0,CS111="",CS111=0),0,BC111*MIN(MaxScal,TgtVol/CS111))</f>
        <v>0</v>
      </c>
      <c r="DO111" s="26" t="n">
        <f aca="false">IF(OR(BD111=0,CT111="",CT111=0),0,BD111*MIN(MaxScal,TgtVol/CT111))</f>
        <v>0</v>
      </c>
      <c r="DP111" s="26" t="n">
        <f aca="false">IF(OR(BE111=0,CU111="",CU111=0),0,BE111*MIN(MaxScal,TgtVol/CU111))</f>
        <v>0</v>
      </c>
      <c r="DQ111" s="26" t="n">
        <f aca="false">IF(OR(BF111=0,CV111="",CV111=0),0,BF111*MIN(MaxScal,TgtVol/CV111))</f>
        <v>0</v>
      </c>
      <c r="DR111" s="26" t="n">
        <f aca="false">IF(OR(BG111=0,CW111="",CW111=0),0,BG111*MIN(MaxScal,TgtVol/CW111))</f>
        <v>0</v>
      </c>
      <c r="DS111" s="26" t="n">
        <f aca="false">IF(OR(BH111=0,CX111="",CX111=0),0,BH111*MIN(MaxScal,TgtVol/CX111))</f>
        <v>0</v>
      </c>
      <c r="DT111" s="26" t="n">
        <f aca="false">IF(OR(BI111=0,CY111="",CY111=0),0,BI111*MIN(MaxScal,TgtVol/CY111))</f>
        <v>0</v>
      </c>
      <c r="DU111" s="26" t="n">
        <f aca="false">IF(OR(BJ111=0,CZ111="",CZ111=0),0,BJ111*MIN(MaxScal,TgtVol/CZ111))</f>
        <v>0</v>
      </c>
      <c r="DV111" s="26" t="n">
        <f aca="false">IF(OR(BK111=0,DA111="",DA111=0),0,BK111*MIN(MaxScal,TgtVol/DA111))</f>
        <v>0</v>
      </c>
      <c r="DW111" s="26" t="n">
        <f aca="false">IF(OR(BL111=0,DB111="",DB111=0),0,BL111*MIN(MaxScal,TgtVol/DB111))</f>
        <v>0</v>
      </c>
      <c r="DX111" s="28" t="n">
        <f aca="false">IFERROR(DC110*BM111,"")</f>
        <v>-0</v>
      </c>
      <c r="DY111" s="28" t="n">
        <f aca="false">IFERROR(DD110*BN111,"")</f>
        <v>0</v>
      </c>
      <c r="DZ111" s="28" t="n">
        <f aca="false">IFERROR(DE110*BO111,"")</f>
        <v>-0</v>
      </c>
      <c r="EA111" s="28" t="n">
        <f aca="false">IFERROR(DF110*BP111,"")</f>
        <v>-0</v>
      </c>
      <c r="EB111" s="28" t="n">
        <f aca="false">IFERROR(DG110*BQ111,"")</f>
        <v>-0</v>
      </c>
      <c r="EC111" s="28" t="n">
        <f aca="false">IFERROR(DH110*BR111,"")</f>
        <v>0</v>
      </c>
      <c r="ED111" s="28" t="n">
        <f aca="false">IFERROR(DI110*BS111,"")</f>
        <v>-0</v>
      </c>
      <c r="EE111" s="28" t="n">
        <f aca="false">IFERROR(DJ110*BT111,"")</f>
        <v>-0</v>
      </c>
      <c r="EF111" s="28" t="n">
        <f aca="false">IFERROR(DK110*BU111,"")</f>
        <v>-0</v>
      </c>
      <c r="EG111" s="28" t="n">
        <f aca="false">IFERROR(DL110*BV111,"")</f>
        <v>0</v>
      </c>
      <c r="EH111" s="28" t="n">
        <f aca="false">IFERROR(DM110*BW111,"")</f>
        <v>-0</v>
      </c>
      <c r="EI111" s="28" t="n">
        <f aca="false">IFERROR(DN110*BX111,"")</f>
        <v>-0</v>
      </c>
      <c r="EJ111" s="28" t="n">
        <f aca="false">IFERROR(DO110*BY111,"")</f>
        <v>-0</v>
      </c>
      <c r="EK111" s="28" t="n">
        <f aca="false">IFERROR(DP110*BZ111,"")</f>
        <v>-0</v>
      </c>
      <c r="EL111" s="28" t="n">
        <f aca="false">IFERROR(DQ110*CA111,"")</f>
        <v>-0</v>
      </c>
      <c r="EM111" s="28" t="n">
        <f aca="false">IFERROR(DR110*CB111,"")</f>
        <v>-0</v>
      </c>
      <c r="EN111" s="28" t="n">
        <f aca="false">IFERROR(DS110*CC111,"")</f>
        <v>-0</v>
      </c>
      <c r="EO111" s="28" t="n">
        <f aca="false">IFERROR(DT110*CD111,"")</f>
        <v>-0</v>
      </c>
      <c r="EP111" s="28" t="n">
        <f aca="false">IFERROR(DU110*CE111,"")</f>
        <v>0</v>
      </c>
      <c r="EQ111" s="28" t="n">
        <f aca="false">IFERROR(DV110*CF111,"")</f>
        <v>-0</v>
      </c>
      <c r="ER111" s="28" t="n">
        <f aca="false">IFERROR(DW110*CG111,"")</f>
        <v>-0</v>
      </c>
      <c r="ES111" s="28" t="n">
        <f aca="false">IF(ROW()=4,"",SUM(DX111:ER111))</f>
        <v>0</v>
      </c>
      <c r="ET111" s="29" t="n">
        <f aca="false">COUNTIF(AR111:BL111,"&gt;0")</f>
        <v>1</v>
      </c>
    </row>
    <row r="112" customFormat="false" ht="15" hidden="false" customHeight="false" outlineLevel="0" collapsed="false">
      <c r="A112" s="19" t="n">
        <v>41305</v>
      </c>
      <c r="B112" s="23" t="n">
        <f aca="false">ABS(EMFX_Data!X112-EMFX_Data!Y112)</f>
        <v>0.220768504567888</v>
      </c>
      <c r="C112" s="23" t="n">
        <f aca="false">ABS(EMFX_Data!X112-EMFX_Data!Z112)</f>
        <v>0.0335965820587036</v>
      </c>
      <c r="D112" s="23" t="n">
        <f aca="false">ABS(EMFX_Data!X112-EMFX_Data!AA112)</f>
        <v>0.0877018751370846</v>
      </c>
      <c r="E112" s="23" t="n">
        <f aca="false">ABS(EMFX_Data!X112-EMFX_Data!AB112)</f>
        <v>0.156473246758626</v>
      </c>
      <c r="F112" s="23" t="n">
        <f aca="false">ABS(EMFX_Data!X112-EMFX_Data!AC112)</f>
        <v>0.172015782986659</v>
      </c>
      <c r="G112" s="23" t="n">
        <f aca="false">ABS(EMFX_Data!X112-EMFX_Data!AD112)</f>
        <v>0.0105797343304683</v>
      </c>
      <c r="H112" s="23" t="n">
        <f aca="false">ABS(EMFX_Data!Y112-EMFX_Data!Z112)</f>
        <v>0.254365086626592</v>
      </c>
      <c r="I112" s="23" t="n">
        <f aca="false">ABS(EMFX_Data!Y112-EMFX_Data!AA112)</f>
        <v>0.133066629430804</v>
      </c>
      <c r="J112" s="23" t="n">
        <f aca="false">ABS(EMFX_Data!Y112-EMFX_Data!AB112)</f>
        <v>0.0642952578092624</v>
      </c>
      <c r="K112" s="23" t="n">
        <f aca="false">ABS(EMFX_Data!Y112-EMFX_Data!AC112)</f>
        <v>0.0487527215812298</v>
      </c>
      <c r="L112" s="23" t="n">
        <f aca="false">ABS(EMFX_Data!Y112-EMFX_Data!AD112)</f>
        <v>0.231348238898357</v>
      </c>
      <c r="M112" s="23" t="n">
        <f aca="false">ABS(EMFX_Data!Z112-EMFX_Data!AA112)</f>
        <v>0.121298457195788</v>
      </c>
      <c r="N112" s="23" t="n">
        <f aca="false">ABS(EMFX_Data!Z112-EMFX_Data!AB112)</f>
        <v>0.19006982881733</v>
      </c>
      <c r="O112" s="23" t="n">
        <f aca="false">ABS(EMFX_Data!Z112-EMFX_Data!AC112)</f>
        <v>0.205612365045362</v>
      </c>
      <c r="P112" s="23" t="n">
        <f aca="false">ABS(EMFX_Data!Z112-EMFX_Data!AD112)</f>
        <v>0.0230168477282353</v>
      </c>
      <c r="Q112" s="23" t="n">
        <f aca="false">ABS(EMFX_Data!AA112-EMFX_Data!AB112)</f>
        <v>0.0687713716215415</v>
      </c>
      <c r="R112" s="23" t="n">
        <f aca="false">ABS(EMFX_Data!AA112-EMFX_Data!AC112)</f>
        <v>0.084313907849574</v>
      </c>
      <c r="S112" s="23" t="n">
        <f aca="false">ABS(EMFX_Data!AA112-EMFX_Data!AD112)</f>
        <v>0.0982816094675529</v>
      </c>
      <c r="T112" s="23" t="n">
        <f aca="false">ABS(EMFX_Data!AB112-EMFX_Data!AC112)</f>
        <v>0.0155425362280326</v>
      </c>
      <c r="U112" s="23" t="n">
        <f aca="false">ABS(EMFX_Data!AB112-EMFX_Data!AD112)</f>
        <v>0.167052981089094</v>
      </c>
      <c r="V112" s="23" t="n">
        <f aca="false">ABS(EMFX_Data!AC112-EMFX_Data!AD112)</f>
        <v>0.182595517317127</v>
      </c>
      <c r="W112" s="26" t="n">
        <f aca="false">IF(ROW()&lt;4+MinObs-1,"",IFERROR((B112-AVERAGE(B$4:B112))/STDEV(B$4:B112),""))</f>
        <v>0.892912519972504</v>
      </c>
      <c r="X112" s="26" t="n">
        <f aca="false">IF(ROW()&lt;4+MinObs-1,"",IFERROR((C112-AVERAGE(C$4:C112))/STDEV(C$4:C112),""))</f>
        <v>-0.586785246676932</v>
      </c>
      <c r="Y112" s="26" t="n">
        <f aca="false">IF(ROW()&lt;4+MinObs-1,"",IFERROR((D112-AVERAGE(D$4:D112))/STDEV(D$4:D112),""))</f>
        <v>-0.548006760770398</v>
      </c>
      <c r="Z112" s="26" t="n">
        <f aca="false">IF(ROW()&lt;4+MinObs-1,"",IFERROR((E112-AVERAGE(E$4:E112))/STDEV(E$4:E112),""))</f>
        <v>1.14918737527034</v>
      </c>
      <c r="AA112" s="26" t="n">
        <f aca="false">IF(ROW()&lt;4+MinObs-1,"",IFERROR((F112-AVERAGE(F$4:F112))/STDEV(F$4:F112),""))</f>
        <v>2.4592628143238</v>
      </c>
      <c r="AB112" s="26" t="n">
        <f aca="false">IF(ROW()&lt;4+MinObs-1,"",IFERROR((G112-AVERAGE(G$4:G112))/STDEV(G$4:G112),""))</f>
        <v>-0.313154124794877</v>
      </c>
      <c r="AC112" s="26" t="n">
        <f aca="false">IF(ROW()&lt;4+MinObs-1,"",IFERROR((H112-AVERAGE(H$4:H112))/STDEV(H$4:H112),""))</f>
        <v>0.678581036836228</v>
      </c>
      <c r="AD112" s="26" t="n">
        <f aca="false">IF(ROW()&lt;4+MinObs-1,"",IFERROR((I112-AVERAGE(I$4:I112))/STDEV(I$4:I112),""))</f>
        <v>0.462524964432379</v>
      </c>
      <c r="AE112" s="26" t="n">
        <f aca="false">IF(ROW()&lt;4+MinObs-1,"",IFERROR((J112-AVERAGE(J$4:J112))/STDEV(J$4:J112),""))</f>
        <v>-0.62529187232307</v>
      </c>
      <c r="AF112" s="26" t="n">
        <f aca="false">IF(ROW()&lt;4+MinObs-1,"",IFERROR((K112-AVERAGE(K$4:K112))/STDEV(K$4:K112),""))</f>
        <v>-0.962308366152824</v>
      </c>
      <c r="AG112" s="26" t="n">
        <f aca="false">IF(ROW()&lt;4+MinObs-1,"",IFERROR((L112-AVERAGE(L$4:L112))/STDEV(L$4:L112),""))</f>
        <v>0.193388234867295</v>
      </c>
      <c r="AH112" s="26" t="n">
        <f aca="false">IF(ROW()&lt;4+MinObs-1,"",IFERROR((M112-AVERAGE(M$4:M112))/STDEV(M$4:M112),""))</f>
        <v>-0.345028063041639</v>
      </c>
      <c r="AI112" s="26" t="n">
        <f aca="false">IF(ROW()&lt;4+MinObs-1,"",IFERROR((N112-AVERAGE(N$4:N112))/STDEV(N$4:N112),""))</f>
        <v>0.829577828594658</v>
      </c>
      <c r="AJ112" s="26" t="n">
        <f aca="false">IF(ROW()&lt;4+MinObs-1,"",IFERROR((O112-AVERAGE(O$4:O112))/STDEV(O$4:O112),""))</f>
        <v>1.98701442194366</v>
      </c>
      <c r="AK112" s="26" t="n">
        <f aca="false">IF(ROW()&lt;4+MinObs-1,"",IFERROR((P112-AVERAGE(P$4:P112))/STDEV(P$4:P112),""))</f>
        <v>-0.380037301500487</v>
      </c>
      <c r="AL112" s="26" t="n">
        <f aca="false">IF(ROW()&lt;4+MinObs-1,"",IFERROR((Q112-AVERAGE(Q$4:Q112))/STDEV(Q$4:Q112),""))</f>
        <v>-0.287332764110915</v>
      </c>
      <c r="AM112" s="26" t="n">
        <f aca="false">IF(ROW()&lt;4+MinObs-1,"",IFERROR((R112-AVERAGE(R$4:R112))/STDEV(R$4:R112),""))</f>
        <v>-0.538688045594034</v>
      </c>
      <c r="AN112" s="26" t="n">
        <f aca="false">IF(ROW()&lt;4+MinObs-1,"",IFERROR((S112-AVERAGE(S$4:S112))/STDEV(S$4:S112),""))</f>
        <v>-0.140068049615136</v>
      </c>
      <c r="AO112" s="26" t="n">
        <f aca="false">IF(ROW()&lt;4+MinObs-1,"",IFERROR((T112-AVERAGE(T$4:T112))/STDEV(T$4:T112),""))</f>
        <v>-0.932102248955173</v>
      </c>
      <c r="AP112" s="26" t="n">
        <f aca="false">IF(ROW()&lt;4+MinObs-1,"",IFERROR((U112-AVERAGE(U$4:U112))/STDEV(U$4:U112),""))</f>
        <v>0.123021170532544</v>
      </c>
      <c r="AQ112" s="26" t="n">
        <f aca="false">IF(ROW()&lt;4+MinObs-1,"",IFERROR((V112-AVERAGE(V$4:V112))/STDEV(V$4:V112),""))</f>
        <v>0.0846328895587894</v>
      </c>
      <c r="AR112" s="26" t="n">
        <f aca="false">IF(W112="",0,IF(W112&gt;=z4,w4,IF(W112&gt;=z3,w3,IF(W112&gt;=zEntry,w2,IF(AND(W112&gt;=ExitZ,AR111&gt;0),w2,0)))))</f>
        <v>0</v>
      </c>
      <c r="AS112" s="26" t="n">
        <f aca="false">IF(X112="",0,IF(X112&gt;=z4,w4,IF(X112&gt;=z3,w3,IF(X112&gt;=zEntry,w2,IF(AND(X112&gt;=ExitZ,AS111&gt;0),w2,0)))))</f>
        <v>0</v>
      </c>
      <c r="AT112" s="26" t="n">
        <f aca="false">IF(Y112="",0,IF(Y112&gt;=z4,w4,IF(Y112&gt;=z3,w3,IF(Y112&gt;=zEntry,w2,IF(AND(Y112&gt;=ExitZ,AT111&gt;0),w2,0)))))</f>
        <v>0</v>
      </c>
      <c r="AU112" s="26" t="n">
        <f aca="false">IF(Z112="",0,IF(Z112&gt;=z4,w4,IF(Z112&gt;=z3,w3,IF(Z112&gt;=zEntry,w2,IF(AND(Z112&gt;=ExitZ,AU111&gt;0),w2,0)))))</f>
        <v>0</v>
      </c>
      <c r="AV112" s="26" t="n">
        <f aca="false">IF(AA112="",0,IF(AA112&gt;=z4,w4,IF(AA112&gt;=z3,w3,IF(AA112&gt;=zEntry,w2,IF(AND(AA112&gt;=ExitZ,AV111&gt;0),w2,0)))))</f>
        <v>1</v>
      </c>
      <c r="AW112" s="26" t="n">
        <f aca="false">IF(AB112="",0,IF(AB112&gt;=z4,w4,IF(AB112&gt;=z3,w3,IF(AB112&gt;=zEntry,w2,IF(AND(AB112&gt;=ExitZ,AW111&gt;0),w2,0)))))</f>
        <v>0</v>
      </c>
      <c r="AX112" s="26" t="n">
        <f aca="false">IF(AC112="",0,IF(AC112&gt;=z4,w4,IF(AC112&gt;=z3,w3,IF(AC112&gt;=zEntry,w2,IF(AND(AC112&gt;=ExitZ,AX111&gt;0),w2,0)))))</f>
        <v>0</v>
      </c>
      <c r="AY112" s="26" t="n">
        <f aca="false">IF(AD112="",0,IF(AD112&gt;=z4,w4,IF(AD112&gt;=z3,w3,IF(AD112&gt;=zEntry,w2,IF(AND(AD112&gt;=ExitZ,AY111&gt;0),w2,0)))))</f>
        <v>0</v>
      </c>
      <c r="AZ112" s="26" t="n">
        <f aca="false">IF(AE112="",0,IF(AE112&gt;=z4,w4,IF(AE112&gt;=z3,w3,IF(AE112&gt;=zEntry,w2,IF(AND(AE112&gt;=ExitZ,AZ111&gt;0),w2,0)))))</f>
        <v>0</v>
      </c>
      <c r="BA112" s="26" t="n">
        <f aca="false">IF(AF112="",0,IF(AF112&gt;=z4,w4,IF(AF112&gt;=z3,w3,IF(AF112&gt;=zEntry,w2,IF(AND(AF112&gt;=ExitZ,BA111&gt;0),w2,0)))))</f>
        <v>0</v>
      </c>
      <c r="BB112" s="26" t="n">
        <f aca="false">IF(AG112="",0,IF(AG112&gt;=z4,w4,IF(AG112&gt;=z3,w3,IF(AG112&gt;=zEntry,w2,IF(AND(AG112&gt;=ExitZ,BB111&gt;0),w2,0)))))</f>
        <v>0</v>
      </c>
      <c r="BC112" s="26" t="n">
        <f aca="false">IF(AH112="",0,IF(AH112&gt;=z4,w4,IF(AH112&gt;=z3,w3,IF(AH112&gt;=zEntry,w2,IF(AND(AH112&gt;=ExitZ,BC111&gt;0),w2,0)))))</f>
        <v>0</v>
      </c>
      <c r="BD112" s="26" t="n">
        <f aca="false">IF(AI112="",0,IF(AI112&gt;=z4,w4,IF(AI112&gt;=z3,w3,IF(AI112&gt;=zEntry,w2,IF(AND(AI112&gt;=ExitZ,BD111&gt;0),w2,0)))))</f>
        <v>0</v>
      </c>
      <c r="BE112" s="26" t="n">
        <f aca="false">IF(AJ112="",0,IF(AJ112&gt;=z4,w4,IF(AJ112&gt;=z3,w3,IF(AJ112&gt;=zEntry,w2,IF(AND(AJ112&gt;=ExitZ,BE111&gt;0),w2,0)))))</f>
        <v>0</v>
      </c>
      <c r="BF112" s="26" t="n">
        <f aca="false">IF(AK112="",0,IF(AK112&gt;=z4,w4,IF(AK112&gt;=z3,w3,IF(AK112&gt;=zEntry,w2,IF(AND(AK112&gt;=ExitZ,BF111&gt;0),w2,0)))))</f>
        <v>0</v>
      </c>
      <c r="BG112" s="26" t="n">
        <f aca="false">IF(AL112="",0,IF(AL112&gt;=z4,w4,IF(AL112&gt;=z3,w3,IF(AL112&gt;=zEntry,w2,IF(AND(AL112&gt;=ExitZ,BG111&gt;0),w2,0)))))</f>
        <v>0</v>
      </c>
      <c r="BH112" s="26" t="n">
        <f aca="false">IF(AM112="",0,IF(AM112&gt;=z4,w4,IF(AM112&gt;=z3,w3,IF(AM112&gt;=zEntry,w2,IF(AND(AM112&gt;=ExitZ,BH111&gt;0),w2,0)))))</f>
        <v>0</v>
      </c>
      <c r="BI112" s="26" t="n">
        <f aca="false">IF(AN112="",0,IF(AN112&gt;=z4,w4,IF(AN112&gt;=z3,w3,IF(AN112&gt;=zEntry,w2,IF(AND(AN112&gt;=ExitZ,BI111&gt;0),w2,0)))))</f>
        <v>0</v>
      </c>
      <c r="BJ112" s="26" t="n">
        <f aca="false">IF(AO112="",0,IF(AO112&gt;=z4,w4,IF(AO112&gt;=z3,w3,IF(AO112&gt;=zEntry,w2,IF(AND(AO112&gt;=ExitZ,BJ111&gt;0),w2,0)))))</f>
        <v>0</v>
      </c>
      <c r="BK112" s="26" t="n">
        <f aca="false">IF(AP112="",0,IF(AP112&gt;=z4,w4,IF(AP112&gt;=z3,w3,IF(AP112&gt;=zEntry,w2,IF(AND(AP112&gt;=ExitZ,BK111&gt;0),w2,0)))))</f>
        <v>0</v>
      </c>
      <c r="BL112" s="26" t="n">
        <f aca="false">IF(AQ112="",0,IF(AQ112&gt;=z4,w4,IF(AQ112&gt;=z3,w3,IF(AQ112&gt;=zEntry,w2,IF(AND(AQ112&gt;=ExitZ,BL111&gt;0),w2,0)))))</f>
        <v>0</v>
      </c>
      <c r="BM112" s="23" t="n">
        <f aca="false">IF(EMFX_Data!X111&gt;=EMFX_Data!Y111,EMFX_Data!AE112-EMFX_Data!AF112,EMFX_Data!AF112-EMFX_Data!AE112)</f>
        <v>-0.0159168852502873</v>
      </c>
      <c r="BN112" s="23" t="n">
        <f aca="false">IF(EMFX_Data!X111&gt;=EMFX_Data!Z111,EMFX_Data!AE112-EMFX_Data!AG112,EMFX_Data!AG112-EMFX_Data!AE112)</f>
        <v>-0.00305452135536619</v>
      </c>
      <c r="BO112" s="23" t="n">
        <f aca="false">IF(EMFX_Data!X111&gt;=EMFX_Data!AA111,EMFX_Data!AE112-EMFX_Data!AH112,EMFX_Data!AH112-EMFX_Data!AE112)</f>
        <v>-0.0249763824541466</v>
      </c>
      <c r="BP112" s="23" t="n">
        <f aca="false">IF(EMFX_Data!X111&gt;=EMFX_Data!AB111,EMFX_Data!AE112-EMFX_Data!AI112,EMFX_Data!AI112-EMFX_Data!AE112)</f>
        <v>-0.0101900302186203</v>
      </c>
      <c r="BQ112" s="23" t="n">
        <f aca="false">IF(EMFX_Data!X111&gt;=EMFX_Data!AC111,EMFX_Data!AE112-EMFX_Data!AJ112,EMFX_Data!AJ112-EMFX_Data!AE112)</f>
        <v>-0.0248992474007635</v>
      </c>
      <c r="BR112" s="23" t="n">
        <f aca="false">IF(EMFX_Data!X111&gt;=EMFX_Data!AD111,EMFX_Data!AE112-EMFX_Data!AK112,EMFX_Data!AK112-EMFX_Data!AE112)</f>
        <v>0.029460911730676</v>
      </c>
      <c r="BS112" s="23" t="n">
        <f aca="false">IF(EMFX_Data!Y111&gt;=EMFX_Data!Z111,EMFX_Data!AF112-EMFX_Data!AG112,EMFX_Data!AG112-EMFX_Data!AF112)</f>
        <v>-0.0189714066056535</v>
      </c>
      <c r="BT112" s="23" t="n">
        <f aca="false">IF(EMFX_Data!Y111&gt;=EMFX_Data!AA111,EMFX_Data!AF112-EMFX_Data!AH112,EMFX_Data!AH112-EMFX_Data!AF112)</f>
        <v>0.00905949720385928</v>
      </c>
      <c r="BU112" s="23" t="n">
        <f aca="false">IF(EMFX_Data!Y111&gt;=EMFX_Data!AB111,EMFX_Data!AF112-EMFX_Data!AI112,EMFX_Data!AI112-EMFX_Data!AF112)</f>
        <v>-0.00572685503166694</v>
      </c>
      <c r="BV112" s="23" t="n">
        <f aca="false">IF(EMFX_Data!Y111&gt;=EMFX_Data!AC111,EMFX_Data!AF112-EMFX_Data!AJ112,EMFX_Data!AJ112-EMFX_Data!AF112)</f>
        <v>0.00898236215047623</v>
      </c>
      <c r="BW112" s="23" t="n">
        <f aca="false">IF(EMFX_Data!Y111&gt;=EMFX_Data!AD111,EMFX_Data!AF112-EMFX_Data!AK112,EMFX_Data!AK112-EMFX_Data!AF112)</f>
        <v>0.0135440264803888</v>
      </c>
      <c r="BX112" s="23" t="n">
        <f aca="false">IF(EMFX_Data!Z111&gt;=EMFX_Data!AA111,EMFX_Data!AG112-EMFX_Data!AH112,EMFX_Data!AH112-EMFX_Data!AG112)</f>
        <v>-0.0280309038095128</v>
      </c>
      <c r="BY112" s="23" t="n">
        <f aca="false">IF(EMFX_Data!Z111&gt;=EMFX_Data!AB111,EMFX_Data!AG112-EMFX_Data!AI112,EMFX_Data!AI112-EMFX_Data!AG112)</f>
        <v>-0.0132445515739865</v>
      </c>
      <c r="BZ112" s="23" t="n">
        <f aca="false">IF(EMFX_Data!Z111&gt;=EMFX_Data!AC111,EMFX_Data!AG112-EMFX_Data!AJ112,EMFX_Data!AJ112-EMFX_Data!AG112)</f>
        <v>-0.0279537687561297</v>
      </c>
      <c r="CA112" s="23" t="n">
        <f aca="false">IF(EMFX_Data!Z111&gt;=EMFX_Data!AD111,EMFX_Data!AG112-EMFX_Data!AK112,EMFX_Data!AK112-EMFX_Data!AG112)</f>
        <v>0.0325154330860422</v>
      </c>
      <c r="CB112" s="23" t="n">
        <f aca="false">IF(EMFX_Data!AA111&gt;=EMFX_Data!AB111,EMFX_Data!AH112-EMFX_Data!AI112,EMFX_Data!AI112-EMFX_Data!AH112)</f>
        <v>0.0147863522355262</v>
      </c>
      <c r="CC112" s="23" t="n">
        <f aca="false">IF(EMFX_Data!AA111&gt;=EMFX_Data!AC111,EMFX_Data!AH112-EMFX_Data!AJ112,EMFX_Data!AJ112-EMFX_Data!AH112)</f>
        <v>7.71350533830505E-005</v>
      </c>
      <c r="CD112" s="23" t="n">
        <f aca="false">IF(EMFX_Data!AA111&gt;=EMFX_Data!AD111,EMFX_Data!AH112-EMFX_Data!AK112,EMFX_Data!AK112-EMFX_Data!AH112)</f>
        <v>0.00448452927652948</v>
      </c>
      <c r="CE112" s="23" t="n">
        <f aca="false">IF(EMFX_Data!AB111&gt;=EMFX_Data!AC111,EMFX_Data!AI112-EMFX_Data!AJ112,EMFX_Data!AJ112-EMFX_Data!AI112)</f>
        <v>-0.0147092171821432</v>
      </c>
      <c r="CF112" s="23" t="n">
        <f aca="false">IF(EMFX_Data!AB111&gt;=EMFX_Data!AD111,EMFX_Data!AI112-EMFX_Data!AK112,EMFX_Data!AK112-EMFX_Data!AI112)</f>
        <v>0.0192708815120557</v>
      </c>
      <c r="CG112" s="23" t="n">
        <f aca="false">IF(EMFX_Data!AC111&gt;=EMFX_Data!AD111,EMFX_Data!AJ112-EMFX_Data!AK112,EMFX_Data!AK112-EMFX_Data!AJ112)</f>
        <v>0.00456166432991253</v>
      </c>
      <c r="CH112" s="27" t="n">
        <f aca="false">IF(ROW()&lt;4+VolLB,"",STDEV(INDEX($BM:$BM,ROW()-VolLB+1):INDEX($BM:$BM,ROW()))*SQRT(12))</f>
        <v>0.186080342669346</v>
      </c>
      <c r="CI112" s="27" t="n">
        <f aca="false">IF(ROW()&lt;4+VolLB,"",STDEV(INDEX($BN:$BN,ROW()-VolLB+1):INDEX($BN:$BN,ROW()))*SQRT(12))</f>
        <v>0.145256937454463</v>
      </c>
      <c r="CJ112" s="27" t="n">
        <f aca="false">IF(ROW()&lt;4+VolLB,"",STDEV(INDEX($BO:$BO,ROW()-VolLB+1):INDEX($BO:$BO,ROW()))*SQRT(12))</f>
        <v>0.150226842000036</v>
      </c>
      <c r="CK112" s="27" t="n">
        <f aca="false">IF(ROW()&lt;4+VolLB,"",STDEV(INDEX($BP:$BP,ROW()-VolLB+1):INDEX($BP:$BP,ROW()))*SQRT(12))</f>
        <v>0.203013811052084</v>
      </c>
      <c r="CL112" s="27" t="n">
        <f aca="false">IF(ROW()&lt;4+VolLB,"",STDEV(INDEX($BQ:$BQ,ROW()-VolLB+1):INDEX($BQ:$BQ,ROW()))*SQRT(12))</f>
        <v>0.169148308441249</v>
      </c>
      <c r="CM112" s="27" t="n">
        <f aca="false">IF(ROW()&lt;4+VolLB,"",STDEV(INDEX($BR:$BR,ROW()-VolLB+1):INDEX($BR:$BR,ROW()))*SQRT(12))</f>
        <v>0.17096058670168</v>
      </c>
      <c r="CN112" s="27" t="n">
        <f aca="false">IF(ROW()&lt;4+VolLB,"",STDEV(INDEX($BS:$BS,ROW()-VolLB+1):INDEX($BS:$BS,ROW()))*SQRT(12))</f>
        <v>0.141636399512467</v>
      </c>
      <c r="CO112" s="27" t="n">
        <f aca="false">IF(ROW()&lt;4+VolLB,"",STDEV(INDEX($BT:$BT,ROW()-VolLB+1):INDEX($BT:$BT,ROW()))*SQRT(12))</f>
        <v>0.169828442010325</v>
      </c>
      <c r="CP112" s="27" t="n">
        <f aca="false">IF(ROW()&lt;4+VolLB,"",STDEV(INDEX($BU:$BU,ROW()-VolLB+1):INDEX($BU:$BU,ROW()))*SQRT(12))</f>
        <v>0.195731750104845</v>
      </c>
      <c r="CQ112" s="27" t="n">
        <f aca="false">IF(ROW()&lt;4+VolLB,"",STDEV(INDEX($BV:$BV,ROW()-VolLB+1):INDEX($BV:$BV,ROW()))*SQRT(12))</f>
        <v>0.183960647865681</v>
      </c>
      <c r="CR112" s="27" t="n">
        <f aca="false">IF(ROW()&lt;4+VolLB,"",STDEV(INDEX($BW:$BW,ROW()-VolLB+1):INDEX($BW:$BW,ROW()))*SQRT(12))</f>
        <v>0.183572778055354</v>
      </c>
      <c r="CS112" s="27" t="n">
        <f aca="false">IF(ROW()&lt;4+VolLB,"",STDEV(INDEX($BX:$BX,ROW()-VolLB+1):INDEX($BX:$BX,ROW()))*SQRT(12))</f>
        <v>0.139194540618704</v>
      </c>
      <c r="CT112" s="27" t="n">
        <f aca="false">IF(ROW()&lt;4+VolLB,"",STDEV(INDEX($BY:$BY,ROW()-VolLB+1):INDEX($BY:$BY,ROW()))*SQRT(12))</f>
        <v>0.183452611305752</v>
      </c>
      <c r="CU112" s="27" t="n">
        <f aca="false">IF(ROW()&lt;4+VolLB,"",STDEV(INDEX($BZ:$BZ,ROW()-VolLB+1):INDEX($BZ:$BZ,ROW()))*SQRT(12))</f>
        <v>0.141051084534744</v>
      </c>
      <c r="CV112" s="27" t="n">
        <f aca="false">IF(ROW()&lt;4+VolLB,"",STDEV(INDEX($CA:$CA,ROW()-VolLB+1):INDEX($CA:$CA,ROW()))*SQRT(12))</f>
        <v>0.136031608835514</v>
      </c>
      <c r="CW112" s="27" t="n">
        <f aca="false">IF(ROW()&lt;4+VolLB,"",STDEV(INDEX($CB:$CB,ROW()-VolLB+1):INDEX($CB:$CB,ROW()))*SQRT(12))</f>
        <v>0.17772125074911</v>
      </c>
      <c r="CX112" s="27" t="n">
        <f aca="false">IF(ROW()&lt;4+VolLB,"",STDEV(INDEX($CC:$CC,ROW()-VolLB+1):INDEX($CC:$CC,ROW()))*SQRT(12))</f>
        <v>0.163883682614269</v>
      </c>
      <c r="CY112" s="27" t="n">
        <f aca="false">IF(ROW()&lt;4+VolLB,"",STDEV(INDEX($CD:$CD,ROW()-VolLB+1):INDEX($CD:$CD,ROW()))*SQRT(12))</f>
        <v>0.161992273058696</v>
      </c>
      <c r="CZ112" s="27" t="n">
        <f aca="false">IF(ROW()&lt;4+VolLB,"",STDEV(INDEX($CE:$CE,ROW()-VolLB+1):INDEX($CE:$CE,ROW()))*SQRT(12))</f>
        <v>0.205792499640573</v>
      </c>
      <c r="DA112" s="27" t="n">
        <f aca="false">IF(ROW()&lt;4+VolLB,"",STDEV(INDEX($CF:$CF,ROW()-VolLB+1):INDEX($CF:$CF,ROW()))*SQRT(12))</f>
        <v>0.188438963945948</v>
      </c>
      <c r="DB112" s="27" t="n">
        <f aca="false">IF(ROW()&lt;4+VolLB,"",STDEV(INDEX($CG:$CG,ROW()-VolLB+1):INDEX($CG:$CG,ROW()))*SQRT(12))</f>
        <v>0.173039853877434</v>
      </c>
      <c r="DC112" s="26" t="n">
        <f aca="false">IF(OR(AR112=0,CH112="",CH112=0),0,AR112*MIN(MaxScal,TgtVol/CH112))</f>
        <v>0</v>
      </c>
      <c r="DD112" s="26" t="n">
        <f aca="false">IF(OR(AS112=0,CI112="",CI112=0),0,AS112*MIN(MaxScal,TgtVol/CI112))</f>
        <v>0</v>
      </c>
      <c r="DE112" s="26" t="n">
        <f aca="false">IF(OR(AT112=0,CJ112="",CJ112=0),0,AT112*MIN(MaxScal,TgtVol/CJ112))</f>
        <v>0</v>
      </c>
      <c r="DF112" s="26" t="n">
        <f aca="false">IF(OR(AU112=0,CK112="",CK112=0),0,AU112*MIN(MaxScal,TgtVol/CK112))</f>
        <v>0</v>
      </c>
      <c r="DG112" s="26" t="n">
        <f aca="false">IF(OR(AV112=0,CL112="",CL112=0),0,AV112*MIN(MaxScal,TgtVol/CL112))</f>
        <v>0.118239432509292</v>
      </c>
      <c r="DH112" s="26" t="n">
        <f aca="false">IF(OR(AW112=0,CM112="",CM112=0),0,AW112*MIN(MaxScal,TgtVol/CM112))</f>
        <v>0</v>
      </c>
      <c r="DI112" s="26" t="n">
        <f aca="false">IF(OR(AX112=0,CN112="",CN112=0),0,AX112*MIN(MaxScal,TgtVol/CN112))</f>
        <v>0</v>
      </c>
      <c r="DJ112" s="26" t="n">
        <f aca="false">IF(OR(AY112=0,CO112="",CO112=0),0,AY112*MIN(MaxScal,TgtVol/CO112))</f>
        <v>0</v>
      </c>
      <c r="DK112" s="26" t="n">
        <f aca="false">IF(OR(AZ112=0,CP112="",CP112=0),0,AZ112*MIN(MaxScal,TgtVol/CP112))</f>
        <v>0</v>
      </c>
      <c r="DL112" s="26" t="n">
        <f aca="false">IF(OR(BA112=0,CQ112="",CQ112=0),0,BA112*MIN(MaxScal,TgtVol/CQ112))</f>
        <v>0</v>
      </c>
      <c r="DM112" s="26" t="n">
        <f aca="false">IF(OR(BB112=0,CR112="",CR112=0),0,BB112*MIN(MaxScal,TgtVol/CR112))</f>
        <v>0</v>
      </c>
      <c r="DN112" s="26" t="n">
        <f aca="false">IF(OR(BC112=0,CS112="",CS112=0),0,BC112*MIN(MaxScal,TgtVol/CS112))</f>
        <v>0</v>
      </c>
      <c r="DO112" s="26" t="n">
        <f aca="false">IF(OR(BD112=0,CT112="",CT112=0),0,BD112*MIN(MaxScal,TgtVol/CT112))</f>
        <v>0</v>
      </c>
      <c r="DP112" s="26" t="n">
        <f aca="false">IF(OR(BE112=0,CU112="",CU112=0),0,BE112*MIN(MaxScal,TgtVol/CU112))</f>
        <v>0</v>
      </c>
      <c r="DQ112" s="26" t="n">
        <f aca="false">IF(OR(BF112=0,CV112="",CV112=0),0,BF112*MIN(MaxScal,TgtVol/CV112))</f>
        <v>0</v>
      </c>
      <c r="DR112" s="26" t="n">
        <f aca="false">IF(OR(BG112=0,CW112="",CW112=0),0,BG112*MIN(MaxScal,TgtVol/CW112))</f>
        <v>0</v>
      </c>
      <c r="DS112" s="26" t="n">
        <f aca="false">IF(OR(BH112=0,CX112="",CX112=0),0,BH112*MIN(MaxScal,TgtVol/CX112))</f>
        <v>0</v>
      </c>
      <c r="DT112" s="26" t="n">
        <f aca="false">IF(OR(BI112=0,CY112="",CY112=0),0,BI112*MIN(MaxScal,TgtVol/CY112))</f>
        <v>0</v>
      </c>
      <c r="DU112" s="26" t="n">
        <f aca="false">IF(OR(BJ112=0,CZ112="",CZ112=0),0,BJ112*MIN(MaxScal,TgtVol/CZ112))</f>
        <v>0</v>
      </c>
      <c r="DV112" s="26" t="n">
        <f aca="false">IF(OR(BK112=0,DA112="",DA112=0),0,BK112*MIN(MaxScal,TgtVol/DA112))</f>
        <v>0</v>
      </c>
      <c r="DW112" s="26" t="n">
        <f aca="false">IF(OR(BL112=0,DB112="",DB112=0),0,BL112*MIN(MaxScal,TgtVol/DB112))</f>
        <v>0</v>
      </c>
      <c r="DX112" s="28" t="n">
        <f aca="false">IFERROR(DC111*BM112,"")</f>
        <v>-0</v>
      </c>
      <c r="DY112" s="28" t="n">
        <f aca="false">IFERROR(DD111*BN112,"")</f>
        <v>-0</v>
      </c>
      <c r="DZ112" s="28" t="n">
        <f aca="false">IFERROR(DE111*BO112,"")</f>
        <v>-0</v>
      </c>
      <c r="EA112" s="28" t="n">
        <f aca="false">IFERROR(DF111*BP112,"")</f>
        <v>-0</v>
      </c>
      <c r="EB112" s="28" t="n">
        <f aca="false">IFERROR(DG111*BQ112,"")</f>
        <v>-0.00292442971272663</v>
      </c>
      <c r="EC112" s="28" t="n">
        <f aca="false">IFERROR(DH111*BR112,"")</f>
        <v>0</v>
      </c>
      <c r="ED112" s="28" t="n">
        <f aca="false">IFERROR(DI111*BS112,"")</f>
        <v>-0</v>
      </c>
      <c r="EE112" s="28" t="n">
        <f aca="false">IFERROR(DJ111*BT112,"")</f>
        <v>0</v>
      </c>
      <c r="EF112" s="28" t="n">
        <f aca="false">IFERROR(DK111*BU112,"")</f>
        <v>-0</v>
      </c>
      <c r="EG112" s="28" t="n">
        <f aca="false">IFERROR(DL111*BV112,"")</f>
        <v>0</v>
      </c>
      <c r="EH112" s="28" t="n">
        <f aca="false">IFERROR(DM111*BW112,"")</f>
        <v>0</v>
      </c>
      <c r="EI112" s="28" t="n">
        <f aca="false">IFERROR(DN111*BX112,"")</f>
        <v>-0</v>
      </c>
      <c r="EJ112" s="28" t="n">
        <f aca="false">IFERROR(DO111*BY112,"")</f>
        <v>-0</v>
      </c>
      <c r="EK112" s="28" t="n">
        <f aca="false">IFERROR(DP111*BZ112,"")</f>
        <v>-0</v>
      </c>
      <c r="EL112" s="28" t="n">
        <f aca="false">IFERROR(DQ111*CA112,"")</f>
        <v>0</v>
      </c>
      <c r="EM112" s="28" t="n">
        <f aca="false">IFERROR(DR111*CB112,"")</f>
        <v>0</v>
      </c>
      <c r="EN112" s="28" t="n">
        <f aca="false">IFERROR(DS111*CC112,"")</f>
        <v>0</v>
      </c>
      <c r="EO112" s="28" t="n">
        <f aca="false">IFERROR(DT111*CD112,"")</f>
        <v>0</v>
      </c>
      <c r="EP112" s="28" t="n">
        <f aca="false">IFERROR(DU111*CE112,"")</f>
        <v>-0</v>
      </c>
      <c r="EQ112" s="28" t="n">
        <f aca="false">IFERROR(DV111*CF112,"")</f>
        <v>0</v>
      </c>
      <c r="ER112" s="28" t="n">
        <f aca="false">IFERROR(DW111*CG112,"")</f>
        <v>0</v>
      </c>
      <c r="ES112" s="28" t="n">
        <f aca="false">IF(ROW()=4,"",SUM(DX112:ER112))</f>
        <v>-0.00292442971272663</v>
      </c>
      <c r="ET112" s="29" t="n">
        <f aca="false">COUNTIF(AR112:BL112,"&gt;0")</f>
        <v>1</v>
      </c>
    </row>
    <row r="113" customFormat="false" ht="15" hidden="false" customHeight="false" outlineLevel="0" collapsed="false">
      <c r="A113" s="19" t="n">
        <v>41333</v>
      </c>
      <c r="B113" s="23" t="n">
        <f aca="false">ABS(EMFX_Data!X113-EMFX_Data!Y113)</f>
        <v>0.184733393120276</v>
      </c>
      <c r="C113" s="23" t="n">
        <f aca="false">ABS(EMFX_Data!X113-EMFX_Data!Z113)</f>
        <v>0.108332515966695</v>
      </c>
      <c r="D113" s="23" t="n">
        <f aca="false">ABS(EMFX_Data!X113-EMFX_Data!AA113)</f>
        <v>0.0936236976090674</v>
      </c>
      <c r="E113" s="23" t="n">
        <f aca="false">ABS(EMFX_Data!X113-EMFX_Data!AB113)</f>
        <v>0.0786705710135198</v>
      </c>
      <c r="F113" s="23" t="n">
        <f aca="false">ABS(EMFX_Data!X113-EMFX_Data!AC113)</f>
        <v>0.195339740207416</v>
      </c>
      <c r="G113" s="23" t="n">
        <f aca="false">ABS(EMFX_Data!X113-EMFX_Data!AD113)</f>
        <v>0.0254352846739856</v>
      </c>
      <c r="H113" s="23" t="n">
        <f aca="false">ABS(EMFX_Data!Y113-EMFX_Data!Z113)</f>
        <v>0.293065909086971</v>
      </c>
      <c r="I113" s="23" t="n">
        <f aca="false">ABS(EMFX_Data!Y113-EMFX_Data!AA113)</f>
        <v>0.091109695511209</v>
      </c>
      <c r="J113" s="23" t="n">
        <f aca="false">ABS(EMFX_Data!Y113-EMFX_Data!AB113)</f>
        <v>0.106062822106757</v>
      </c>
      <c r="K113" s="23" t="n">
        <f aca="false">ABS(EMFX_Data!Y113-EMFX_Data!AC113)</f>
        <v>0.0106063470871396</v>
      </c>
      <c r="L113" s="23" t="n">
        <f aca="false">ABS(EMFX_Data!Y113-EMFX_Data!AD113)</f>
        <v>0.210168677794262</v>
      </c>
      <c r="M113" s="23" t="n">
        <f aca="false">ABS(EMFX_Data!Z113-EMFX_Data!AA113)</f>
        <v>0.201956213575762</v>
      </c>
      <c r="N113" s="23" t="n">
        <f aca="false">ABS(EMFX_Data!Z113-EMFX_Data!AB113)</f>
        <v>0.187003086980215</v>
      </c>
      <c r="O113" s="23" t="n">
        <f aca="false">ABS(EMFX_Data!Z113-EMFX_Data!AC113)</f>
        <v>0.303672256174111</v>
      </c>
      <c r="P113" s="23" t="n">
        <f aca="false">ABS(EMFX_Data!Z113-EMFX_Data!AD113)</f>
        <v>0.0828972312927094</v>
      </c>
      <c r="Q113" s="23" t="n">
        <f aca="false">ABS(EMFX_Data!AA113-EMFX_Data!AB113)</f>
        <v>0.0149531265955476</v>
      </c>
      <c r="R113" s="23" t="n">
        <f aca="false">ABS(EMFX_Data!AA113-EMFX_Data!AC113)</f>
        <v>0.101716042598349</v>
      </c>
      <c r="S113" s="23" t="n">
        <f aca="false">ABS(EMFX_Data!AA113-EMFX_Data!AD113)</f>
        <v>0.119058982283053</v>
      </c>
      <c r="T113" s="23" t="n">
        <f aca="false">ABS(EMFX_Data!AB113-EMFX_Data!AC113)</f>
        <v>0.116669169193896</v>
      </c>
      <c r="U113" s="23" t="n">
        <f aca="false">ABS(EMFX_Data!AB113-EMFX_Data!AD113)</f>
        <v>0.104105855687505</v>
      </c>
      <c r="V113" s="23" t="n">
        <f aca="false">ABS(EMFX_Data!AC113-EMFX_Data!AD113)</f>
        <v>0.220775024881402</v>
      </c>
      <c r="W113" s="26" t="n">
        <f aca="false">IF(ROW()&lt;4+MinObs-1,"",IFERROR((B113-AVERAGE(B$4:B113))/STDEV(B$4:B113),""))</f>
        <v>0.517261921196343</v>
      </c>
      <c r="X113" s="26" t="n">
        <f aca="false">IF(ROW()&lt;4+MinObs-1,"",IFERROR((C113-AVERAGE(C$4:C113))/STDEV(C$4:C113),""))</f>
        <v>0.848887400841001</v>
      </c>
      <c r="Y113" s="26" t="n">
        <f aca="false">IF(ROW()&lt;4+MinObs-1,"",IFERROR((D113-AVERAGE(D$4:D113))/STDEV(D$4:D113),""))</f>
        <v>-0.47558525138491</v>
      </c>
      <c r="Z113" s="26" t="n">
        <f aca="false">IF(ROW()&lt;4+MinObs-1,"",IFERROR((E113-AVERAGE(E$4:E113))/STDEV(E$4:E113),""))</f>
        <v>-0.0476937100511005</v>
      </c>
      <c r="AA113" s="26" t="n">
        <f aca="false">IF(ROW()&lt;4+MinObs-1,"",IFERROR((F113-AVERAGE(F$4:F113))/STDEV(F$4:F113),""))</f>
        <v>2.82721826043688</v>
      </c>
      <c r="AB113" s="26" t="n">
        <f aca="false">IF(ROW()&lt;4+MinObs-1,"",IFERROR((G113-AVERAGE(G$4:G113))/STDEV(G$4:G113),""))</f>
        <v>-0.271617599546278</v>
      </c>
      <c r="AC113" s="26" t="n">
        <f aca="false">IF(ROW()&lt;4+MinObs-1,"",IFERROR((H113-AVERAGE(H$4:H113))/STDEV(H$4:H113),""))</f>
        <v>0.97806271019134</v>
      </c>
      <c r="AD113" s="26" t="n">
        <f aca="false">IF(ROW()&lt;4+MinObs-1,"",IFERROR((I113-AVERAGE(I$4:I113))/STDEV(I$4:I113),""))</f>
        <v>-0.128340461186978</v>
      </c>
      <c r="AE113" s="26" t="n">
        <f aca="false">IF(ROW()&lt;4+MinObs-1,"",IFERROR((J113-AVERAGE(J$4:J113))/STDEV(J$4:J113),""))</f>
        <v>-0.121632935902905</v>
      </c>
      <c r="AF113" s="26" t="n">
        <f aca="false">IF(ROW()&lt;4+MinObs-1,"",IFERROR((K113-AVERAGE(K$4:K113))/STDEV(K$4:K113),""))</f>
        <v>-1.45444767275911</v>
      </c>
      <c r="AG113" s="26" t="n">
        <f aca="false">IF(ROW()&lt;4+MinObs-1,"",IFERROR((L113-AVERAGE(L$4:L113))/STDEV(L$4:L113),""))</f>
        <v>0.136521056951496</v>
      </c>
      <c r="AH113" s="26" t="n">
        <f aca="false">IF(ROW()&lt;4+MinObs-1,"",IFERROR((M113-AVERAGE(M$4:M113))/STDEV(M$4:M113),""))</f>
        <v>0.409069949645389</v>
      </c>
      <c r="AI113" s="26" t="n">
        <f aca="false">IF(ROW()&lt;4+MinObs-1,"",IFERROR((N113-AVERAGE(N$4:N113))/STDEV(N$4:N113),""))</f>
        <v>0.790500449807814</v>
      </c>
      <c r="AJ113" s="26" t="n">
        <f aca="false">IF(ROW()&lt;4+MinObs-1,"",IFERROR((O113-AVERAGE(O$4:O113))/STDEV(O$4:O113),""))</f>
        <v>3.39772313907905</v>
      </c>
      <c r="AK113" s="26" t="n">
        <f aca="false">IF(ROW()&lt;4+MinObs-1,"",IFERROR((P113-AVERAGE(P$4:P113))/STDEV(P$4:P113),""))</f>
        <v>-0.217952663365643</v>
      </c>
      <c r="AL113" s="26" t="n">
        <f aca="false">IF(ROW()&lt;4+MinObs-1,"",IFERROR((Q113-AVERAGE(Q$4:Q113))/STDEV(Q$4:Q113),""))</f>
        <v>-1.03894103879528</v>
      </c>
      <c r="AM113" s="26" t="n">
        <f aca="false">IF(ROW()&lt;4+MinObs-1,"",IFERROR((R113-AVERAGE(R$4:R113))/STDEV(R$4:R113),""))</f>
        <v>-0.345609171967789</v>
      </c>
      <c r="AN113" s="26" t="n">
        <f aca="false">IF(ROW()&lt;4+MinObs-1,"",IFERROR((S113-AVERAGE(S$4:S113))/STDEV(S$4:S113),""))</f>
        <v>-0.0837371412865999</v>
      </c>
      <c r="AO113" s="26" t="n">
        <f aca="false">IF(ROW()&lt;4+MinObs-1,"",IFERROR((T113-AVERAGE(T$4:T113))/STDEV(T$4:T113),""))</f>
        <v>0.328813922543421</v>
      </c>
      <c r="AP113" s="26" t="n">
        <f aca="false">IF(ROW()&lt;4+MinObs-1,"",IFERROR((U113-AVERAGE(U$4:U113))/STDEV(U$4:U113),""))</f>
        <v>-0.0462899127672358</v>
      </c>
      <c r="AQ113" s="26" t="n">
        <f aca="false">IF(ROW()&lt;4+MinObs-1,"",IFERROR((V113-AVERAGE(V$4:V113))/STDEV(V$4:V113),""))</f>
        <v>0.186944531658049</v>
      </c>
      <c r="AR113" s="26" t="n">
        <f aca="false">IF(W113="",0,IF(W113&gt;=z4,w4,IF(W113&gt;=z3,w3,IF(W113&gt;=zEntry,w2,IF(AND(W113&gt;=ExitZ,AR112&gt;0),w2,0)))))</f>
        <v>0</v>
      </c>
      <c r="AS113" s="26" t="n">
        <f aca="false">IF(X113="",0,IF(X113&gt;=z4,w4,IF(X113&gt;=z3,w3,IF(X113&gt;=zEntry,w2,IF(AND(X113&gt;=ExitZ,AS112&gt;0),w2,0)))))</f>
        <v>0</v>
      </c>
      <c r="AT113" s="26" t="n">
        <f aca="false">IF(Y113="",0,IF(Y113&gt;=z4,w4,IF(Y113&gt;=z3,w3,IF(Y113&gt;=zEntry,w2,IF(AND(Y113&gt;=ExitZ,AT112&gt;0),w2,0)))))</f>
        <v>0</v>
      </c>
      <c r="AU113" s="26" t="n">
        <f aca="false">IF(Z113="",0,IF(Z113&gt;=z4,w4,IF(Z113&gt;=z3,w3,IF(Z113&gt;=zEntry,w2,IF(AND(Z113&gt;=ExitZ,AU112&gt;0),w2,0)))))</f>
        <v>0</v>
      </c>
      <c r="AV113" s="26" t="n">
        <f aca="false">IF(AA113="",0,IF(AA113&gt;=z4,w4,IF(AA113&gt;=z3,w3,IF(AA113&gt;=zEntry,w2,IF(AND(AA113&gt;=ExitZ,AV112&gt;0),w2,0)))))</f>
        <v>1</v>
      </c>
      <c r="AW113" s="26" t="n">
        <f aca="false">IF(AB113="",0,IF(AB113&gt;=z4,w4,IF(AB113&gt;=z3,w3,IF(AB113&gt;=zEntry,w2,IF(AND(AB113&gt;=ExitZ,AW112&gt;0),w2,0)))))</f>
        <v>0</v>
      </c>
      <c r="AX113" s="26" t="n">
        <f aca="false">IF(AC113="",0,IF(AC113&gt;=z4,w4,IF(AC113&gt;=z3,w3,IF(AC113&gt;=zEntry,w2,IF(AND(AC113&gt;=ExitZ,AX112&gt;0),w2,0)))))</f>
        <v>0</v>
      </c>
      <c r="AY113" s="26" t="n">
        <f aca="false">IF(AD113="",0,IF(AD113&gt;=z4,w4,IF(AD113&gt;=z3,w3,IF(AD113&gt;=zEntry,w2,IF(AND(AD113&gt;=ExitZ,AY112&gt;0),w2,0)))))</f>
        <v>0</v>
      </c>
      <c r="AZ113" s="26" t="n">
        <f aca="false">IF(AE113="",0,IF(AE113&gt;=z4,w4,IF(AE113&gt;=z3,w3,IF(AE113&gt;=zEntry,w2,IF(AND(AE113&gt;=ExitZ,AZ112&gt;0),w2,0)))))</f>
        <v>0</v>
      </c>
      <c r="BA113" s="26" t="n">
        <f aca="false">IF(AF113="",0,IF(AF113&gt;=z4,w4,IF(AF113&gt;=z3,w3,IF(AF113&gt;=zEntry,w2,IF(AND(AF113&gt;=ExitZ,BA112&gt;0),w2,0)))))</f>
        <v>0</v>
      </c>
      <c r="BB113" s="26" t="n">
        <f aca="false">IF(AG113="",0,IF(AG113&gt;=z4,w4,IF(AG113&gt;=z3,w3,IF(AG113&gt;=zEntry,w2,IF(AND(AG113&gt;=ExitZ,BB112&gt;0),w2,0)))))</f>
        <v>0</v>
      </c>
      <c r="BC113" s="26" t="n">
        <f aca="false">IF(AH113="",0,IF(AH113&gt;=z4,w4,IF(AH113&gt;=z3,w3,IF(AH113&gt;=zEntry,w2,IF(AND(AH113&gt;=ExitZ,BC112&gt;0),w2,0)))))</f>
        <v>0</v>
      </c>
      <c r="BD113" s="26" t="n">
        <f aca="false">IF(AI113="",0,IF(AI113&gt;=z4,w4,IF(AI113&gt;=z3,w3,IF(AI113&gt;=zEntry,w2,IF(AND(AI113&gt;=ExitZ,BD112&gt;0),w2,0)))))</f>
        <v>0</v>
      </c>
      <c r="BE113" s="26" t="n">
        <f aca="false">IF(AJ113="",0,IF(AJ113&gt;=z4,w4,IF(AJ113&gt;=z3,w3,IF(AJ113&gt;=zEntry,w2,IF(AND(AJ113&gt;=ExitZ,BE112&gt;0),w2,0)))))</f>
        <v>1.5</v>
      </c>
      <c r="BF113" s="26" t="n">
        <f aca="false">IF(AK113="",0,IF(AK113&gt;=z4,w4,IF(AK113&gt;=z3,w3,IF(AK113&gt;=zEntry,w2,IF(AND(AK113&gt;=ExitZ,BF112&gt;0),w2,0)))))</f>
        <v>0</v>
      </c>
      <c r="BG113" s="26" t="n">
        <f aca="false">IF(AL113="",0,IF(AL113&gt;=z4,w4,IF(AL113&gt;=z3,w3,IF(AL113&gt;=zEntry,w2,IF(AND(AL113&gt;=ExitZ,BG112&gt;0),w2,0)))))</f>
        <v>0</v>
      </c>
      <c r="BH113" s="26" t="n">
        <f aca="false">IF(AM113="",0,IF(AM113&gt;=z4,w4,IF(AM113&gt;=z3,w3,IF(AM113&gt;=zEntry,w2,IF(AND(AM113&gt;=ExitZ,BH112&gt;0),w2,0)))))</f>
        <v>0</v>
      </c>
      <c r="BI113" s="26" t="n">
        <f aca="false">IF(AN113="",0,IF(AN113&gt;=z4,w4,IF(AN113&gt;=z3,w3,IF(AN113&gt;=zEntry,w2,IF(AND(AN113&gt;=ExitZ,BI112&gt;0),w2,0)))))</f>
        <v>0</v>
      </c>
      <c r="BJ113" s="26" t="n">
        <f aca="false">IF(AO113="",0,IF(AO113&gt;=z4,w4,IF(AO113&gt;=z3,w3,IF(AO113&gt;=zEntry,w2,IF(AND(AO113&gt;=ExitZ,BJ112&gt;0),w2,0)))))</f>
        <v>0</v>
      </c>
      <c r="BK113" s="26" t="n">
        <f aca="false">IF(AP113="",0,IF(AP113&gt;=z4,w4,IF(AP113&gt;=z3,w3,IF(AP113&gt;=zEntry,w2,IF(AND(AP113&gt;=ExitZ,BK112&gt;0),w2,0)))))</f>
        <v>0</v>
      </c>
      <c r="BL113" s="26" t="n">
        <f aca="false">IF(AQ113="",0,IF(AQ113&gt;=z4,w4,IF(AQ113&gt;=z3,w3,IF(AQ113&gt;=zEntry,w2,IF(AND(AQ113&gt;=ExitZ,BL112&gt;0),w2,0)))))</f>
        <v>0</v>
      </c>
      <c r="BM113" s="23" t="n">
        <f aca="false">IF(EMFX_Data!X112&gt;=EMFX_Data!Y112,EMFX_Data!AE113-EMFX_Data!AF113,EMFX_Data!AF113-EMFX_Data!AE113)</f>
        <v>0.0385463516248448</v>
      </c>
      <c r="BN113" s="23" t="n">
        <f aca="false">IF(EMFX_Data!X112&gt;=EMFX_Data!Z112,EMFX_Data!AE113-EMFX_Data!AG113,EMFX_Data!AG113-EMFX_Data!AE113)</f>
        <v>-0.081153147074256</v>
      </c>
      <c r="BO113" s="23" t="n">
        <f aca="false">IF(EMFX_Data!X112&gt;=EMFX_Data!AA112,EMFX_Data!AE113-EMFX_Data!AH113,EMFX_Data!AH113-EMFX_Data!AE113)</f>
        <v>-0.00595389977257721</v>
      </c>
      <c r="BP113" s="23" t="n">
        <f aca="false">IF(EMFX_Data!X112&gt;=EMFX_Data!AB112,EMFX_Data!AE113-EMFX_Data!AI113,EMFX_Data!AI113-EMFX_Data!AE113)</f>
        <v>0.0764983105146402</v>
      </c>
      <c r="BQ113" s="23" t="n">
        <f aca="false">IF(EMFX_Data!X112&gt;=EMFX_Data!AC112,EMFX_Data!AE113-EMFX_Data!AJ113,EMFX_Data!AJ113-EMFX_Data!AE113)</f>
        <v>-0.0328412777786861</v>
      </c>
      <c r="BR113" s="23" t="n">
        <f aca="false">IF(EMFX_Data!X112&gt;=EMFX_Data!AD112,EMFX_Data!AE113-EMFX_Data!AK113,EMFX_Data!AK113-EMFX_Data!AE113)</f>
        <v>-0.018959055017676</v>
      </c>
      <c r="BS113" s="23" t="n">
        <f aca="false">IF(EMFX_Data!Y112&gt;=EMFX_Data!Z112,EMFX_Data!AF113-EMFX_Data!AG113,EMFX_Data!AG113-EMFX_Data!AF113)</f>
        <v>-0.0426067954494112</v>
      </c>
      <c r="BT113" s="23" t="n">
        <f aca="false">IF(EMFX_Data!Y112&gt;=EMFX_Data!AA112,EMFX_Data!AF113-EMFX_Data!AH113,EMFX_Data!AH113-EMFX_Data!AF113)</f>
        <v>0.044500251397422</v>
      </c>
      <c r="BU113" s="23" t="n">
        <f aca="false">IF(EMFX_Data!Y112&gt;=EMFX_Data!AB112,EMFX_Data!AF113-EMFX_Data!AI113,EMFX_Data!AI113-EMFX_Data!AF113)</f>
        <v>-0.0379519588897953</v>
      </c>
      <c r="BV113" s="23" t="n">
        <f aca="false">IF(EMFX_Data!Y112&gt;=EMFX_Data!AC112,EMFX_Data!AF113-EMFX_Data!AJ113,EMFX_Data!AJ113-EMFX_Data!AF113)</f>
        <v>0.0713876294035309</v>
      </c>
      <c r="BW113" s="23" t="n">
        <f aca="false">IF(EMFX_Data!Y112&gt;=EMFX_Data!AD112,EMFX_Data!AF113-EMFX_Data!AK113,EMFX_Data!AK113-EMFX_Data!AF113)</f>
        <v>0.0195872966071689</v>
      </c>
      <c r="BX113" s="23" t="n">
        <f aca="false">IF(EMFX_Data!Z112&gt;=EMFX_Data!AA112,EMFX_Data!AG113-EMFX_Data!AH113,EMFX_Data!AH113-EMFX_Data!AG113)</f>
        <v>-0.0871070468468332</v>
      </c>
      <c r="BY113" s="23" t="n">
        <f aca="false">IF(EMFX_Data!Z112&gt;=EMFX_Data!AB112,EMFX_Data!AG113-EMFX_Data!AI113,EMFX_Data!AI113-EMFX_Data!AG113)</f>
        <v>-0.00465483655961584</v>
      </c>
      <c r="BZ113" s="23" t="n">
        <f aca="false">IF(EMFX_Data!Z112&gt;=EMFX_Data!AC112,EMFX_Data!AG113-EMFX_Data!AJ113,EMFX_Data!AJ113-EMFX_Data!AG113)</f>
        <v>-0.113994424852942</v>
      </c>
      <c r="CA113" s="23" t="n">
        <f aca="false">IF(EMFX_Data!Z112&gt;=EMFX_Data!AD112,EMFX_Data!AG113-EMFX_Data!AK113,EMFX_Data!AK113-EMFX_Data!AG113)</f>
        <v>-0.06219409205658</v>
      </c>
      <c r="CB113" s="23" t="n">
        <f aca="false">IF(EMFX_Data!AA112&gt;=EMFX_Data!AB112,EMFX_Data!AH113-EMFX_Data!AI113,EMFX_Data!AI113-EMFX_Data!AH113)</f>
        <v>0.0824522102872174</v>
      </c>
      <c r="CC113" s="23" t="n">
        <f aca="false">IF(EMFX_Data!AA112&gt;=EMFX_Data!AC112,EMFX_Data!AH113-EMFX_Data!AJ113,EMFX_Data!AJ113-EMFX_Data!AH113)</f>
        <v>-0.0268873780061089</v>
      </c>
      <c r="CD113" s="23" t="n">
        <f aca="false">IF(EMFX_Data!AA112&gt;=EMFX_Data!AD112,EMFX_Data!AH113-EMFX_Data!AK113,EMFX_Data!AK113-EMFX_Data!AH113)</f>
        <v>-0.0249129547902532</v>
      </c>
      <c r="CE113" s="23" t="n">
        <f aca="false">IF(EMFX_Data!AB112&gt;=EMFX_Data!AC112,EMFX_Data!AI113-EMFX_Data!AJ113,EMFX_Data!AJ113-EMFX_Data!AI113)</f>
        <v>-0.109339588293326</v>
      </c>
      <c r="CF113" s="23" t="n">
        <f aca="false">IF(EMFX_Data!AB112&gt;=EMFX_Data!AD112,EMFX_Data!AI113-EMFX_Data!AK113,EMFX_Data!AK113-EMFX_Data!AI113)</f>
        <v>0.0575392554969642</v>
      </c>
      <c r="CG113" s="23" t="n">
        <f aca="false">IF(EMFX_Data!AC112&gt;=EMFX_Data!AD112,EMFX_Data!AJ113-EMFX_Data!AK113,EMFX_Data!AK113-EMFX_Data!AJ113)</f>
        <v>-0.0518003327963621</v>
      </c>
      <c r="CH113" s="27" t="n">
        <f aca="false">IF(ROW()&lt;4+VolLB,"",STDEV(INDEX($BM:$BM,ROW()-VolLB+1):INDEX($BM:$BM,ROW()))*SQRT(12))</f>
        <v>0.186975125997032</v>
      </c>
      <c r="CI113" s="27" t="n">
        <f aca="false">IF(ROW()&lt;4+VolLB,"",STDEV(INDEX($BN:$BN,ROW()-VolLB+1):INDEX($BN:$BN,ROW()))*SQRT(12))</f>
        <v>0.153613421788406</v>
      </c>
      <c r="CJ113" s="27" t="n">
        <f aca="false">IF(ROW()&lt;4+VolLB,"",STDEV(INDEX($BO:$BO,ROW()-VolLB+1):INDEX($BO:$BO,ROW()))*SQRT(12))</f>
        <v>0.14958308665155</v>
      </c>
      <c r="CK113" s="27" t="n">
        <f aca="false">IF(ROW()&lt;4+VolLB,"",STDEV(INDEX($BP:$BP,ROW()-VolLB+1):INDEX($BP:$BP,ROW()))*SQRT(12))</f>
        <v>0.206978048025721</v>
      </c>
      <c r="CL113" s="27" t="n">
        <f aca="false">IF(ROW()&lt;4+VolLB,"",STDEV(INDEX($BQ:$BQ,ROW()-VolLB+1):INDEX($BQ:$BQ,ROW()))*SQRT(12))</f>
        <v>0.169383070763443</v>
      </c>
      <c r="CM113" s="27" t="n">
        <f aca="false">IF(ROW()&lt;4+VolLB,"",STDEV(INDEX($BR:$BR,ROW()-VolLB+1):INDEX($BR:$BR,ROW()))*SQRT(12))</f>
        <v>0.171437446438974</v>
      </c>
      <c r="CN113" s="27" t="n">
        <f aca="false">IF(ROW()&lt;4+VolLB,"",STDEV(INDEX($BS:$BS,ROW()-VolLB+1):INDEX($BS:$BS,ROW()))*SQRT(12))</f>
        <v>0.143118929655357</v>
      </c>
      <c r="CO113" s="27" t="n">
        <f aca="false">IF(ROW()&lt;4+VolLB,"",STDEV(INDEX($BT:$BT,ROW()-VolLB+1):INDEX($BT:$BT,ROW()))*SQRT(12))</f>
        <v>0.168488399458721</v>
      </c>
      <c r="CP113" s="27" t="n">
        <f aca="false">IF(ROW()&lt;4+VolLB,"",STDEV(INDEX($BU:$BU,ROW()-VolLB+1):INDEX($BU:$BU,ROW()))*SQRT(12))</f>
        <v>0.194297726569973</v>
      </c>
      <c r="CQ113" s="27" t="n">
        <f aca="false">IF(ROW()&lt;4+VolLB,"",STDEV(INDEX($BV:$BV,ROW()-VolLB+1):INDEX($BV:$BV,ROW()))*SQRT(12))</f>
        <v>0.182594088257514</v>
      </c>
      <c r="CR113" s="27" t="n">
        <f aca="false">IF(ROW()&lt;4+VolLB,"",STDEV(INDEX($BW:$BW,ROW()-VolLB+1):INDEX($BW:$BW,ROW()))*SQRT(12))</f>
        <v>0.180708172045157</v>
      </c>
      <c r="CS113" s="27" t="n">
        <f aca="false">IF(ROW()&lt;4+VolLB,"",STDEV(INDEX($BX:$BX,ROW()-VolLB+1):INDEX($BX:$BX,ROW()))*SQRT(12))</f>
        <v>0.145104350399645</v>
      </c>
      <c r="CT113" s="27" t="n">
        <f aca="false">IF(ROW()&lt;4+VolLB,"",STDEV(INDEX($BY:$BY,ROW()-VolLB+1):INDEX($BY:$BY,ROW()))*SQRT(12))</f>
        <v>0.181341006280839</v>
      </c>
      <c r="CU113" s="27" t="n">
        <f aca="false">IF(ROW()&lt;4+VolLB,"",STDEV(INDEX($BZ:$BZ,ROW()-VolLB+1):INDEX($BZ:$BZ,ROW()))*SQRT(12))</f>
        <v>0.150187724859906</v>
      </c>
      <c r="CV113" s="27" t="n">
        <f aca="false">IF(ROW()&lt;4+VolLB,"",STDEV(INDEX($CA:$CA,ROW()-VolLB+1):INDEX($CA:$CA,ROW()))*SQRT(12))</f>
        <v>0.139929912251562</v>
      </c>
      <c r="CW113" s="27" t="n">
        <f aca="false">IF(ROW()&lt;4+VolLB,"",STDEV(INDEX($CB:$CB,ROW()-VolLB+1):INDEX($CB:$CB,ROW()))*SQRT(12))</f>
        <v>0.183825508773182</v>
      </c>
      <c r="CX113" s="27" t="n">
        <f aca="false">IF(ROW()&lt;4+VolLB,"",STDEV(INDEX($CC:$CC,ROW()-VolLB+1):INDEX($CC:$CC,ROW()))*SQRT(12))</f>
        <v>0.165777357907217</v>
      </c>
      <c r="CY113" s="27" t="n">
        <f aca="false">IF(ROW()&lt;4+VolLB,"",STDEV(INDEX($CD:$CD,ROW()-VolLB+1):INDEX($CD:$CD,ROW()))*SQRT(12))</f>
        <v>0.162382938648306</v>
      </c>
      <c r="CZ113" s="27" t="n">
        <f aca="false">IF(ROW()&lt;4+VolLB,"",STDEV(INDEX($CE:$CE,ROW()-VolLB+1):INDEX($CE:$CE,ROW()))*SQRT(12))</f>
        <v>0.216405616543054</v>
      </c>
      <c r="DA113" s="27" t="n">
        <f aca="false">IF(ROW()&lt;4+VolLB,"",STDEV(INDEX($CF:$CF,ROW()-VolLB+1):INDEX($CF:$CF,ROW()))*SQRT(12))</f>
        <v>0.190850531730425</v>
      </c>
      <c r="DB113" s="27" t="n">
        <f aca="false">IF(ROW()&lt;4+VolLB,"",STDEV(INDEX($CG:$CG,ROW()-VolLB+1):INDEX($CG:$CG,ROW()))*SQRT(12))</f>
        <v>0.175472383396706</v>
      </c>
      <c r="DC113" s="26" t="n">
        <f aca="false">IF(OR(AR113=0,CH113="",CH113=0),0,AR113*MIN(MaxScal,TgtVol/CH113))</f>
        <v>0</v>
      </c>
      <c r="DD113" s="26" t="n">
        <f aca="false">IF(OR(AS113=0,CI113="",CI113=0),0,AS113*MIN(MaxScal,TgtVol/CI113))</f>
        <v>0</v>
      </c>
      <c r="DE113" s="26" t="n">
        <f aca="false">IF(OR(AT113=0,CJ113="",CJ113=0),0,AT113*MIN(MaxScal,TgtVol/CJ113))</f>
        <v>0</v>
      </c>
      <c r="DF113" s="26" t="n">
        <f aca="false">IF(OR(AU113=0,CK113="",CK113=0),0,AU113*MIN(MaxScal,TgtVol/CK113))</f>
        <v>0</v>
      </c>
      <c r="DG113" s="26" t="n">
        <f aca="false">IF(OR(AV113=0,CL113="",CL113=0),0,AV113*MIN(MaxScal,TgtVol/CL113))</f>
        <v>0.118075554480481</v>
      </c>
      <c r="DH113" s="26" t="n">
        <f aca="false">IF(OR(AW113=0,CM113="",CM113=0),0,AW113*MIN(MaxScal,TgtVol/CM113))</f>
        <v>0</v>
      </c>
      <c r="DI113" s="26" t="n">
        <f aca="false">IF(OR(AX113=0,CN113="",CN113=0),0,AX113*MIN(MaxScal,TgtVol/CN113))</f>
        <v>0</v>
      </c>
      <c r="DJ113" s="26" t="n">
        <f aca="false">IF(OR(AY113=0,CO113="",CO113=0),0,AY113*MIN(MaxScal,TgtVol/CO113))</f>
        <v>0</v>
      </c>
      <c r="DK113" s="26" t="n">
        <f aca="false">IF(OR(AZ113=0,CP113="",CP113=0),0,AZ113*MIN(MaxScal,TgtVol/CP113))</f>
        <v>0</v>
      </c>
      <c r="DL113" s="26" t="n">
        <f aca="false">IF(OR(BA113=0,CQ113="",CQ113=0),0,BA113*MIN(MaxScal,TgtVol/CQ113))</f>
        <v>0</v>
      </c>
      <c r="DM113" s="26" t="n">
        <f aca="false">IF(OR(BB113=0,CR113="",CR113=0),0,BB113*MIN(MaxScal,TgtVol/CR113))</f>
        <v>0</v>
      </c>
      <c r="DN113" s="26" t="n">
        <f aca="false">IF(OR(BC113=0,CS113="",CS113=0),0,BC113*MIN(MaxScal,TgtVol/CS113))</f>
        <v>0</v>
      </c>
      <c r="DO113" s="26" t="n">
        <f aca="false">IF(OR(BD113=0,CT113="",CT113=0),0,BD113*MIN(MaxScal,TgtVol/CT113))</f>
        <v>0</v>
      </c>
      <c r="DP113" s="26" t="n">
        <f aca="false">IF(OR(BE113=0,CU113="",CU113=0),0,BE113*MIN(MaxScal,TgtVol/CU113))</f>
        <v>0.199750013045233</v>
      </c>
      <c r="DQ113" s="26" t="n">
        <f aca="false">IF(OR(BF113=0,CV113="",CV113=0),0,BF113*MIN(MaxScal,TgtVol/CV113))</f>
        <v>0</v>
      </c>
      <c r="DR113" s="26" t="n">
        <f aca="false">IF(OR(BG113=0,CW113="",CW113=0),0,BG113*MIN(MaxScal,TgtVol/CW113))</f>
        <v>0</v>
      </c>
      <c r="DS113" s="26" t="n">
        <f aca="false">IF(OR(BH113=0,CX113="",CX113=0),0,BH113*MIN(MaxScal,TgtVol/CX113))</f>
        <v>0</v>
      </c>
      <c r="DT113" s="26" t="n">
        <f aca="false">IF(OR(BI113=0,CY113="",CY113=0),0,BI113*MIN(MaxScal,TgtVol/CY113))</f>
        <v>0</v>
      </c>
      <c r="DU113" s="26" t="n">
        <f aca="false">IF(OR(BJ113=0,CZ113="",CZ113=0),0,BJ113*MIN(MaxScal,TgtVol/CZ113))</f>
        <v>0</v>
      </c>
      <c r="DV113" s="26" t="n">
        <f aca="false">IF(OR(BK113=0,DA113="",DA113=0),0,BK113*MIN(MaxScal,TgtVol/DA113))</f>
        <v>0</v>
      </c>
      <c r="DW113" s="26" t="n">
        <f aca="false">IF(OR(BL113=0,DB113="",DB113=0),0,BL113*MIN(MaxScal,TgtVol/DB113))</f>
        <v>0</v>
      </c>
      <c r="DX113" s="28" t="n">
        <f aca="false">IFERROR(DC112*BM113,"")</f>
        <v>0</v>
      </c>
      <c r="DY113" s="28" t="n">
        <f aca="false">IFERROR(DD112*BN113,"")</f>
        <v>-0</v>
      </c>
      <c r="DZ113" s="28" t="n">
        <f aca="false">IFERROR(DE112*BO113,"")</f>
        <v>-0</v>
      </c>
      <c r="EA113" s="28" t="n">
        <f aca="false">IFERROR(DF112*BP113,"")</f>
        <v>0</v>
      </c>
      <c r="EB113" s="28" t="n">
        <f aca="false">IFERROR(DG112*BQ113,"")</f>
        <v>-0.00388313404743186</v>
      </c>
      <c r="EC113" s="28" t="n">
        <f aca="false">IFERROR(DH112*BR113,"")</f>
        <v>-0</v>
      </c>
      <c r="ED113" s="28" t="n">
        <f aca="false">IFERROR(DI112*BS113,"")</f>
        <v>-0</v>
      </c>
      <c r="EE113" s="28" t="n">
        <f aca="false">IFERROR(DJ112*BT113,"")</f>
        <v>0</v>
      </c>
      <c r="EF113" s="28" t="n">
        <f aca="false">IFERROR(DK112*BU113,"")</f>
        <v>-0</v>
      </c>
      <c r="EG113" s="28" t="n">
        <f aca="false">IFERROR(DL112*BV113,"")</f>
        <v>0</v>
      </c>
      <c r="EH113" s="28" t="n">
        <f aca="false">IFERROR(DM112*BW113,"")</f>
        <v>0</v>
      </c>
      <c r="EI113" s="28" t="n">
        <f aca="false">IFERROR(DN112*BX113,"")</f>
        <v>-0</v>
      </c>
      <c r="EJ113" s="28" t="n">
        <f aca="false">IFERROR(DO112*BY113,"")</f>
        <v>-0</v>
      </c>
      <c r="EK113" s="28" t="n">
        <f aca="false">IFERROR(DP112*BZ113,"")</f>
        <v>-0</v>
      </c>
      <c r="EL113" s="28" t="n">
        <f aca="false">IFERROR(DQ112*CA113,"")</f>
        <v>-0</v>
      </c>
      <c r="EM113" s="28" t="n">
        <f aca="false">IFERROR(DR112*CB113,"")</f>
        <v>0</v>
      </c>
      <c r="EN113" s="28" t="n">
        <f aca="false">IFERROR(DS112*CC113,"")</f>
        <v>-0</v>
      </c>
      <c r="EO113" s="28" t="n">
        <f aca="false">IFERROR(DT112*CD113,"")</f>
        <v>-0</v>
      </c>
      <c r="EP113" s="28" t="n">
        <f aca="false">IFERROR(DU112*CE113,"")</f>
        <v>-0</v>
      </c>
      <c r="EQ113" s="28" t="n">
        <f aca="false">IFERROR(DV112*CF113,"")</f>
        <v>0</v>
      </c>
      <c r="ER113" s="28" t="n">
        <f aca="false">IFERROR(DW112*CG113,"")</f>
        <v>-0</v>
      </c>
      <c r="ES113" s="28" t="n">
        <f aca="false">IF(ROW()=4,"",SUM(DX113:ER113))</f>
        <v>-0.00388313404743186</v>
      </c>
      <c r="ET113" s="29" t="n">
        <f aca="false">COUNTIF(AR113:BL113,"&gt;0")</f>
        <v>2</v>
      </c>
    </row>
    <row r="114" customFormat="false" ht="15" hidden="false" customHeight="false" outlineLevel="0" collapsed="false">
      <c r="A114" s="19" t="n">
        <v>41364</v>
      </c>
      <c r="B114" s="23" t="n">
        <f aca="false">ABS(EMFX_Data!X114-EMFX_Data!Y114)</f>
        <v>0.17952943982729</v>
      </c>
      <c r="C114" s="23" t="n">
        <f aca="false">ABS(EMFX_Data!X114-EMFX_Data!Z114)</f>
        <v>0.136201855774079</v>
      </c>
      <c r="D114" s="23" t="n">
        <f aca="false">ABS(EMFX_Data!X114-EMFX_Data!AA114)</f>
        <v>0.118569870414679</v>
      </c>
      <c r="E114" s="23" t="n">
        <f aca="false">ABS(EMFX_Data!X114-EMFX_Data!AB114)</f>
        <v>0.0938025543683869</v>
      </c>
      <c r="F114" s="23" t="n">
        <f aca="false">ABS(EMFX_Data!X114-EMFX_Data!AC114)</f>
        <v>0.211020455279924</v>
      </c>
      <c r="G114" s="23" t="n">
        <f aca="false">ABS(EMFX_Data!X114-EMFX_Data!AD114)</f>
        <v>0.011917464347226</v>
      </c>
      <c r="H114" s="23" t="n">
        <f aca="false">ABS(EMFX_Data!Y114-EMFX_Data!Z114)</f>
        <v>0.315731295601369</v>
      </c>
      <c r="I114" s="23" t="n">
        <f aca="false">ABS(EMFX_Data!Y114-EMFX_Data!AA114)</f>
        <v>0.0609595694126108</v>
      </c>
      <c r="J114" s="23" t="n">
        <f aca="false">ABS(EMFX_Data!Y114-EMFX_Data!AB114)</f>
        <v>0.0857268854589028</v>
      </c>
      <c r="K114" s="23" t="n">
        <f aca="false">ABS(EMFX_Data!Y114-EMFX_Data!AC114)</f>
        <v>0.0314910154526338</v>
      </c>
      <c r="L114" s="23" t="n">
        <f aca="false">ABS(EMFX_Data!Y114-EMFX_Data!AD114)</f>
        <v>0.167611975480064</v>
      </c>
      <c r="M114" s="23" t="n">
        <f aca="false">ABS(EMFX_Data!Z114-EMFX_Data!AA114)</f>
        <v>0.254771726188758</v>
      </c>
      <c r="N114" s="23" t="n">
        <f aca="false">ABS(EMFX_Data!Z114-EMFX_Data!AB114)</f>
        <v>0.230004410142466</v>
      </c>
      <c r="O114" s="23" t="n">
        <f aca="false">ABS(EMFX_Data!Z114-EMFX_Data!AC114)</f>
        <v>0.347222311054003</v>
      </c>
      <c r="P114" s="23" t="n">
        <f aca="false">ABS(EMFX_Data!Z114-EMFX_Data!AD114)</f>
        <v>0.148119320121305</v>
      </c>
      <c r="Q114" s="23" t="n">
        <f aca="false">ABS(EMFX_Data!AA114-EMFX_Data!AB114)</f>
        <v>0.024767316046292</v>
      </c>
      <c r="R114" s="23" t="n">
        <f aca="false">ABS(EMFX_Data!AA114-EMFX_Data!AC114)</f>
        <v>0.0924505848652446</v>
      </c>
      <c r="S114" s="23" t="n">
        <f aca="false">ABS(EMFX_Data!AA114-EMFX_Data!AD114)</f>
        <v>0.106652406067453</v>
      </c>
      <c r="T114" s="23" t="n">
        <f aca="false">ABS(EMFX_Data!AB114-EMFX_Data!AC114)</f>
        <v>0.117217900911537</v>
      </c>
      <c r="U114" s="23" t="n">
        <f aca="false">ABS(EMFX_Data!AB114-EMFX_Data!AD114)</f>
        <v>0.081885090021161</v>
      </c>
      <c r="V114" s="23" t="n">
        <f aca="false">ABS(EMFX_Data!AC114-EMFX_Data!AD114)</f>
        <v>0.199102990932698</v>
      </c>
      <c r="W114" s="26" t="n">
        <f aca="false">IF(ROW()&lt;4+MinObs-1,"",IFERROR((B114-AVERAGE(B$4:B114))/STDEV(B$4:B114),""))</f>
        <v>0.460741487127116</v>
      </c>
      <c r="X114" s="26" t="n">
        <f aca="false">IF(ROW()&lt;4+MinObs-1,"",IFERROR((C114-AVERAGE(C$4:C114))/STDEV(C$4:C114),""))</f>
        <v>1.3692989821802</v>
      </c>
      <c r="Y114" s="26" t="n">
        <f aca="false">IF(ROW()&lt;4+MinObs-1,"",IFERROR((D114-AVERAGE(D$4:D114))/STDEV(D$4:D114),""))</f>
        <v>-0.179815551460706</v>
      </c>
      <c r="Z114" s="26" t="n">
        <f aca="false">IF(ROW()&lt;4+MinObs-1,"",IFERROR((E114-AVERAGE(E$4:E114))/STDEV(E$4:E114),""))</f>
        <v>0.185342761195715</v>
      </c>
      <c r="AA114" s="26" t="n">
        <f aca="false">IF(ROW()&lt;4+MinObs-1,"",IFERROR((F114-AVERAGE(F$4:F114))/STDEV(F$4:F114),""))</f>
        <v>3.00077278182788</v>
      </c>
      <c r="AB114" s="26" t="n">
        <f aca="false">IF(ROW()&lt;4+MinObs-1,"",IFERROR((G114-AVERAGE(G$4:G114))/STDEV(G$4:G114),""))</f>
        <v>-0.306852596195828</v>
      </c>
      <c r="AC114" s="26" t="n">
        <f aca="false">IF(ROW()&lt;4+MinObs-1,"",IFERROR((H114-AVERAGE(H$4:H114))/STDEV(H$4:H114),""))</f>
        <v>1.14648888934655</v>
      </c>
      <c r="AD114" s="26" t="n">
        <f aca="false">IF(ROW()&lt;4+MinObs-1,"",IFERROR((I114-AVERAGE(I$4:I114))/STDEV(I$4:I114),""))</f>
        <v>-0.552033049497419</v>
      </c>
      <c r="AE114" s="26" t="n">
        <f aca="false">IF(ROW()&lt;4+MinObs-1,"",IFERROR((J114-AVERAGE(J$4:J114))/STDEV(J$4:J114),""))</f>
        <v>-0.365828413613506</v>
      </c>
      <c r="AF114" s="26" t="n">
        <f aca="false">IF(ROW()&lt;4+MinObs-1,"",IFERROR((K114-AVERAGE(K$4:K114))/STDEV(K$4:K114),""))</f>
        <v>-1.16239899420269</v>
      </c>
      <c r="AG114" s="26" t="n">
        <f aca="false">IF(ROW()&lt;4+MinObs-1,"",IFERROR((L114-AVERAGE(L$4:L114))/STDEV(L$4:L114),""))</f>
        <v>0.0229087004985829</v>
      </c>
      <c r="AH114" s="26" t="n">
        <f aca="false">IF(ROW()&lt;4+MinObs-1,"",IFERROR((M114-AVERAGE(M$4:M114))/STDEV(M$4:M114),""))</f>
        <v>0.898783339833264</v>
      </c>
      <c r="AI114" s="26" t="n">
        <f aca="false">IF(ROW()&lt;4+MinObs-1,"",IFERROR((N114-AVERAGE(N$4:N114))/STDEV(N$4:N114),""))</f>
        <v>1.24211509653289</v>
      </c>
      <c r="AJ114" s="26" t="n">
        <f aca="false">IF(ROW()&lt;4+MinObs-1,"",IFERROR((O114-AVERAGE(O$4:O114))/STDEV(O$4:O114),""))</f>
        <v>3.78758712947844</v>
      </c>
      <c r="AK114" s="26" t="n">
        <f aca="false">IF(ROW()&lt;4+MinObs-1,"",IFERROR((P114-AVERAGE(P$4:P114))/STDEV(P$4:P114),""))</f>
        <v>-0.0415793142193785</v>
      </c>
      <c r="AL114" s="26" t="n">
        <f aca="false">IF(ROW()&lt;4+MinObs-1,"",IFERROR((Q114-AVERAGE(Q$4:Q114))/STDEV(Q$4:Q114),""))</f>
        <v>-0.892810392643645</v>
      </c>
      <c r="AM114" s="26" t="n">
        <f aca="false">IF(ROW()&lt;4+MinObs-1,"",IFERROR((R114-AVERAGE(R$4:R114))/STDEV(R$4:R114),""))</f>
        <v>-0.445478109647929</v>
      </c>
      <c r="AN114" s="26" t="n">
        <f aca="false">IF(ROW()&lt;4+MinObs-1,"",IFERROR((S114-AVERAGE(S$4:S114))/STDEV(S$4:S114),""))</f>
        <v>-0.116766251072506</v>
      </c>
      <c r="AO114" s="26" t="n">
        <f aca="false">IF(ROW()&lt;4+MinObs-1,"",IFERROR((T114-AVERAGE(T$4:T114))/STDEV(T$4:T114),""))</f>
        <v>0.334020265748355</v>
      </c>
      <c r="AP114" s="26" t="n">
        <f aca="false">IF(ROW()&lt;4+MinObs-1,"",IFERROR((U114-AVERAGE(U$4:U114))/STDEV(U$4:U114),""))</f>
        <v>-0.105926479390232</v>
      </c>
      <c r="AQ114" s="26" t="n">
        <f aca="false">IF(ROW()&lt;4+MinObs-1,"",IFERROR((V114-AVERAGE(V$4:V114))/STDEV(V$4:V114),""))</f>
        <v>0.127526764459178</v>
      </c>
      <c r="AR114" s="26" t="n">
        <f aca="false">IF(W114="",0,IF(W114&gt;=z4,w4,IF(W114&gt;=z3,w3,IF(W114&gt;=zEntry,w2,IF(AND(W114&gt;=ExitZ,AR113&gt;0),w2,0)))))</f>
        <v>0</v>
      </c>
      <c r="AS114" s="26" t="n">
        <f aca="false">IF(X114="",0,IF(X114&gt;=z4,w4,IF(X114&gt;=z3,w3,IF(X114&gt;=zEntry,w2,IF(AND(X114&gt;=ExitZ,AS113&gt;0),w2,0)))))</f>
        <v>0</v>
      </c>
      <c r="AT114" s="26" t="n">
        <f aca="false">IF(Y114="",0,IF(Y114&gt;=z4,w4,IF(Y114&gt;=z3,w3,IF(Y114&gt;=zEntry,w2,IF(AND(Y114&gt;=ExitZ,AT113&gt;0),w2,0)))))</f>
        <v>0</v>
      </c>
      <c r="AU114" s="26" t="n">
        <f aca="false">IF(Z114="",0,IF(Z114&gt;=z4,w4,IF(Z114&gt;=z3,w3,IF(Z114&gt;=zEntry,w2,IF(AND(Z114&gt;=ExitZ,AU113&gt;0),w2,0)))))</f>
        <v>0</v>
      </c>
      <c r="AV114" s="26" t="n">
        <f aca="false">IF(AA114="",0,IF(AA114&gt;=z4,w4,IF(AA114&gt;=z3,w3,IF(AA114&gt;=zEntry,w2,IF(AND(AA114&gt;=ExitZ,AV113&gt;0),w2,0)))))</f>
        <v>1.5</v>
      </c>
      <c r="AW114" s="26" t="n">
        <f aca="false">IF(AB114="",0,IF(AB114&gt;=z4,w4,IF(AB114&gt;=z3,w3,IF(AB114&gt;=zEntry,w2,IF(AND(AB114&gt;=ExitZ,AW113&gt;0),w2,0)))))</f>
        <v>0</v>
      </c>
      <c r="AX114" s="26" t="n">
        <f aca="false">IF(AC114="",0,IF(AC114&gt;=z4,w4,IF(AC114&gt;=z3,w3,IF(AC114&gt;=zEntry,w2,IF(AND(AC114&gt;=ExitZ,AX113&gt;0),w2,0)))))</f>
        <v>0</v>
      </c>
      <c r="AY114" s="26" t="n">
        <f aca="false">IF(AD114="",0,IF(AD114&gt;=z4,w4,IF(AD114&gt;=z3,w3,IF(AD114&gt;=zEntry,w2,IF(AND(AD114&gt;=ExitZ,AY113&gt;0),w2,0)))))</f>
        <v>0</v>
      </c>
      <c r="AZ114" s="26" t="n">
        <f aca="false">IF(AE114="",0,IF(AE114&gt;=z4,w4,IF(AE114&gt;=z3,w3,IF(AE114&gt;=zEntry,w2,IF(AND(AE114&gt;=ExitZ,AZ113&gt;0),w2,0)))))</f>
        <v>0</v>
      </c>
      <c r="BA114" s="26" t="n">
        <f aca="false">IF(AF114="",0,IF(AF114&gt;=z4,w4,IF(AF114&gt;=z3,w3,IF(AF114&gt;=zEntry,w2,IF(AND(AF114&gt;=ExitZ,BA113&gt;0),w2,0)))))</f>
        <v>0</v>
      </c>
      <c r="BB114" s="26" t="n">
        <f aca="false">IF(AG114="",0,IF(AG114&gt;=z4,w4,IF(AG114&gt;=z3,w3,IF(AG114&gt;=zEntry,w2,IF(AND(AG114&gt;=ExitZ,BB113&gt;0),w2,0)))))</f>
        <v>0</v>
      </c>
      <c r="BC114" s="26" t="n">
        <f aca="false">IF(AH114="",0,IF(AH114&gt;=z4,w4,IF(AH114&gt;=z3,w3,IF(AH114&gt;=zEntry,w2,IF(AND(AH114&gt;=ExitZ,BC113&gt;0),w2,0)))))</f>
        <v>0</v>
      </c>
      <c r="BD114" s="26" t="n">
        <f aca="false">IF(AI114="",0,IF(AI114&gt;=z4,w4,IF(AI114&gt;=z3,w3,IF(AI114&gt;=zEntry,w2,IF(AND(AI114&gt;=ExitZ,BD113&gt;0),w2,0)))))</f>
        <v>0</v>
      </c>
      <c r="BE114" s="26" t="n">
        <f aca="false">IF(AJ114="",0,IF(AJ114&gt;=z4,w4,IF(AJ114&gt;=z3,w3,IF(AJ114&gt;=zEntry,w2,IF(AND(AJ114&gt;=ExitZ,BE113&gt;0),w2,0)))))</f>
        <v>1.5</v>
      </c>
      <c r="BF114" s="26" t="n">
        <f aca="false">IF(AK114="",0,IF(AK114&gt;=z4,w4,IF(AK114&gt;=z3,w3,IF(AK114&gt;=zEntry,w2,IF(AND(AK114&gt;=ExitZ,BF113&gt;0),w2,0)))))</f>
        <v>0</v>
      </c>
      <c r="BG114" s="26" t="n">
        <f aca="false">IF(AL114="",0,IF(AL114&gt;=z4,w4,IF(AL114&gt;=z3,w3,IF(AL114&gt;=zEntry,w2,IF(AND(AL114&gt;=ExitZ,BG113&gt;0),w2,0)))))</f>
        <v>0</v>
      </c>
      <c r="BH114" s="26" t="n">
        <f aca="false">IF(AM114="",0,IF(AM114&gt;=z4,w4,IF(AM114&gt;=z3,w3,IF(AM114&gt;=zEntry,w2,IF(AND(AM114&gt;=ExitZ,BH113&gt;0),w2,0)))))</f>
        <v>0</v>
      </c>
      <c r="BI114" s="26" t="n">
        <f aca="false">IF(AN114="",0,IF(AN114&gt;=z4,w4,IF(AN114&gt;=z3,w3,IF(AN114&gt;=zEntry,w2,IF(AND(AN114&gt;=ExitZ,BI113&gt;0),w2,0)))))</f>
        <v>0</v>
      </c>
      <c r="BJ114" s="26" t="n">
        <f aca="false">IF(AO114="",0,IF(AO114&gt;=z4,w4,IF(AO114&gt;=z3,w3,IF(AO114&gt;=zEntry,w2,IF(AND(AO114&gt;=ExitZ,BJ113&gt;0),w2,0)))))</f>
        <v>0</v>
      </c>
      <c r="BK114" s="26" t="n">
        <f aca="false">IF(AP114="",0,IF(AP114&gt;=z4,w4,IF(AP114&gt;=z3,w3,IF(AP114&gt;=zEntry,w2,IF(AND(AP114&gt;=ExitZ,BK113&gt;0),w2,0)))))</f>
        <v>0</v>
      </c>
      <c r="BL114" s="26" t="n">
        <f aca="false">IF(AQ114="",0,IF(AQ114&gt;=z4,w4,IF(AQ114&gt;=z3,w3,IF(AQ114&gt;=zEntry,w2,IF(AND(AQ114&gt;=ExitZ,BL113&gt;0),w2,0)))))</f>
        <v>0</v>
      </c>
      <c r="BM114" s="23" t="n">
        <f aca="false">IF(EMFX_Data!X113&gt;=EMFX_Data!Y113,EMFX_Data!AE114-EMFX_Data!AF114,EMFX_Data!AF114-EMFX_Data!AE114)</f>
        <v>0.00412239780965904</v>
      </c>
      <c r="BN114" s="23" t="n">
        <f aca="false">IF(EMFX_Data!X113&gt;=EMFX_Data!Z113,EMFX_Data!AE114-EMFX_Data!AG114,EMFX_Data!AG114-EMFX_Data!AE114)</f>
        <v>-0.0297028803360374</v>
      </c>
      <c r="BO114" s="23" t="n">
        <f aca="false">IF(EMFX_Data!X113&gt;=EMFX_Data!AA113,EMFX_Data!AE114-EMFX_Data!AH114,EMFX_Data!AH114-EMFX_Data!AE114)</f>
        <v>-0.0255892195571897</v>
      </c>
      <c r="BP114" s="23" t="n">
        <f aca="false">IF(EMFX_Data!X113&gt;=EMFX_Data!AB113,EMFX_Data!AE114-EMFX_Data!AI114,EMFX_Data!AI114-EMFX_Data!AE114)</f>
        <v>-0.0151114119140492</v>
      </c>
      <c r="BQ114" s="23" t="n">
        <f aca="false">IF(EMFX_Data!X113&gt;=EMFX_Data!AC113,EMFX_Data!AE114-EMFX_Data!AJ114,EMFX_Data!AJ114-EMFX_Data!AE114)</f>
        <v>-0.0248628077328502</v>
      </c>
      <c r="BR114" s="23" t="n">
        <f aca="false">IF(EMFX_Data!X113&gt;=EMFX_Data!AD113,EMFX_Data!AE114-EMFX_Data!AK114,EMFX_Data!AK114-EMFX_Data!AE114)</f>
        <v>0.0346698304926682</v>
      </c>
      <c r="BS114" s="23" t="n">
        <f aca="false">IF(EMFX_Data!Y113&gt;=EMFX_Data!Z113,EMFX_Data!AF114-EMFX_Data!AG114,EMFX_Data!AG114-EMFX_Data!AF114)</f>
        <v>-0.0255804825263784</v>
      </c>
      <c r="BT114" s="23" t="n">
        <f aca="false">IF(EMFX_Data!Y113&gt;=EMFX_Data!AA113,EMFX_Data!AF114-EMFX_Data!AH114,EMFX_Data!AH114-EMFX_Data!AF114)</f>
        <v>0.0297116173668487</v>
      </c>
      <c r="BU114" s="23" t="n">
        <f aca="false">IF(EMFX_Data!Y113&gt;=EMFX_Data!AB113,EMFX_Data!AF114-EMFX_Data!AI114,EMFX_Data!AI114-EMFX_Data!AF114)</f>
        <v>0.0192338097237082</v>
      </c>
      <c r="BV114" s="23" t="n">
        <f aca="false">IF(EMFX_Data!Y113&gt;=EMFX_Data!AC113,EMFX_Data!AF114-EMFX_Data!AJ114,EMFX_Data!AJ114-EMFX_Data!AF114)</f>
        <v>-0.0289852055425093</v>
      </c>
      <c r="BW114" s="23" t="n">
        <f aca="false">IF(EMFX_Data!Y113&gt;=EMFX_Data!AD113,EMFX_Data!AF114-EMFX_Data!AK114,EMFX_Data!AK114-EMFX_Data!AF114)</f>
        <v>0.0387922283023272</v>
      </c>
      <c r="BX114" s="23" t="n">
        <f aca="false">IF(EMFX_Data!Z113&gt;=EMFX_Data!AA113,EMFX_Data!AG114-EMFX_Data!AH114,EMFX_Data!AH114-EMFX_Data!AG114)</f>
        <v>-0.0552920998932271</v>
      </c>
      <c r="BY114" s="23" t="n">
        <f aca="false">IF(EMFX_Data!Z113&gt;=EMFX_Data!AB113,EMFX_Data!AG114-EMFX_Data!AI114,EMFX_Data!AI114-EMFX_Data!AG114)</f>
        <v>-0.0448142922500866</v>
      </c>
      <c r="BZ114" s="23" t="n">
        <f aca="false">IF(EMFX_Data!Z113&gt;=EMFX_Data!AC113,EMFX_Data!AG114-EMFX_Data!AJ114,EMFX_Data!AJ114-EMFX_Data!AG114)</f>
        <v>-0.0545656880688876</v>
      </c>
      <c r="CA114" s="23" t="n">
        <f aca="false">IF(EMFX_Data!Z113&gt;=EMFX_Data!AD113,EMFX_Data!AG114-EMFX_Data!AK114,EMFX_Data!AK114-EMFX_Data!AG114)</f>
        <v>-0.0643727108287056</v>
      </c>
      <c r="CB114" s="23" t="n">
        <f aca="false">IF(EMFX_Data!AA113&gt;=EMFX_Data!AB113,EMFX_Data!AH114-EMFX_Data!AI114,EMFX_Data!AI114-EMFX_Data!AH114)</f>
        <v>-0.0104778076431405</v>
      </c>
      <c r="CC114" s="23" t="n">
        <f aca="false">IF(EMFX_Data!AA113&gt;=EMFX_Data!AC113,EMFX_Data!AH114-EMFX_Data!AJ114,EMFX_Data!AJ114-EMFX_Data!AH114)</f>
        <v>0.000726411824339447</v>
      </c>
      <c r="CD114" s="23" t="n">
        <f aca="false">IF(EMFX_Data!AA113&gt;=EMFX_Data!AD113,EMFX_Data!AH114-EMFX_Data!AK114,EMFX_Data!AK114-EMFX_Data!AH114)</f>
        <v>0.0090806109354785</v>
      </c>
      <c r="CE114" s="23" t="n">
        <f aca="false">IF(EMFX_Data!AB113&gt;=EMFX_Data!AC113,EMFX_Data!AI114-EMFX_Data!AJ114,EMFX_Data!AJ114-EMFX_Data!AI114)</f>
        <v>-0.00975139581880103</v>
      </c>
      <c r="CF114" s="23" t="n">
        <f aca="false">IF(EMFX_Data!AB113&gt;=EMFX_Data!AD113,EMFX_Data!AI114-EMFX_Data!AK114,EMFX_Data!AK114-EMFX_Data!AI114)</f>
        <v>0.019558418578619</v>
      </c>
      <c r="CG114" s="23" t="n">
        <f aca="false">IF(EMFX_Data!AC113&gt;=EMFX_Data!AD113,EMFX_Data!AJ114-EMFX_Data!AK114,EMFX_Data!AK114-EMFX_Data!AJ114)</f>
        <v>0.00980702275981795</v>
      </c>
      <c r="CH114" s="27" t="n">
        <f aca="false">IF(ROW()&lt;4+VolLB,"",STDEV(INDEX($BM:$BM,ROW()-VolLB+1):INDEX($BM:$BM,ROW()))*SQRT(12))</f>
        <v>0.181989709259141</v>
      </c>
      <c r="CI114" s="27" t="n">
        <f aca="false">IF(ROW()&lt;4+VolLB,"",STDEV(INDEX($BN:$BN,ROW()-VolLB+1):INDEX($BN:$BN,ROW()))*SQRT(12))</f>
        <v>0.153510069702144</v>
      </c>
      <c r="CJ114" s="27" t="n">
        <f aca="false">IF(ROW()&lt;4+VolLB,"",STDEV(INDEX($BO:$BO,ROW()-VolLB+1):INDEX($BO:$BO,ROW()))*SQRT(12))</f>
        <v>0.150144760498369</v>
      </c>
      <c r="CK114" s="27" t="n">
        <f aca="false">IF(ROW()&lt;4+VolLB,"",STDEV(INDEX($BP:$BP,ROW()-VolLB+1):INDEX($BP:$BP,ROW()))*SQRT(12))</f>
        <v>0.202897311592175</v>
      </c>
      <c r="CL114" s="27" t="n">
        <f aca="false">IF(ROW()&lt;4+VolLB,"",STDEV(INDEX($BQ:$BQ,ROW()-VolLB+1):INDEX($BQ:$BQ,ROW()))*SQRT(12))</f>
        <v>0.16709797413551</v>
      </c>
      <c r="CM114" s="27" t="n">
        <f aca="false">IF(ROW()&lt;4+VolLB,"",STDEV(INDEX($BR:$BR,ROW()-VolLB+1):INDEX($BR:$BR,ROW()))*SQRT(12))</f>
        <v>0.170190257748045</v>
      </c>
      <c r="CN114" s="27" t="n">
        <f aca="false">IF(ROW()&lt;4+VolLB,"",STDEV(INDEX($BS:$BS,ROW()-VolLB+1):INDEX($BS:$BS,ROW()))*SQRT(12))</f>
        <v>0.141328283894023</v>
      </c>
      <c r="CO114" s="27" t="n">
        <f aca="false">IF(ROW()&lt;4+VolLB,"",STDEV(INDEX($BT:$BT,ROW()-VolLB+1):INDEX($BT:$BT,ROW()))*SQRT(12))</f>
        <v>0.159972686094259</v>
      </c>
      <c r="CP114" s="27" t="n">
        <f aca="false">IF(ROW()&lt;4+VolLB,"",STDEV(INDEX($BU:$BU,ROW()-VolLB+1):INDEX($BU:$BU,ROW()))*SQRT(12))</f>
        <v>0.175399808253961</v>
      </c>
      <c r="CQ114" s="27" t="n">
        <f aca="false">IF(ROW()&lt;4+VolLB,"",STDEV(INDEX($BV:$BV,ROW()-VolLB+1):INDEX($BV:$BV,ROW()))*SQRT(12))</f>
        <v>0.175137362608004</v>
      </c>
      <c r="CR114" s="27" t="n">
        <f aca="false">IF(ROW()&lt;4+VolLB,"",STDEV(INDEX($BW:$BW,ROW()-VolLB+1):INDEX($BW:$BW,ROW()))*SQRT(12))</f>
        <v>0.172202973286719</v>
      </c>
      <c r="CS114" s="27" t="n">
        <f aca="false">IF(ROW()&lt;4+VolLB,"",STDEV(INDEX($BX:$BX,ROW()-VolLB+1):INDEX($BX:$BX,ROW()))*SQRT(12))</f>
        <v>0.145485597810628</v>
      </c>
      <c r="CT114" s="27" t="n">
        <f aca="false">IF(ROW()&lt;4+VolLB,"",STDEV(INDEX($BY:$BY,ROW()-VolLB+1):INDEX($BY:$BY,ROW()))*SQRT(12))</f>
        <v>0.172053724757636</v>
      </c>
      <c r="CU114" s="27" t="n">
        <f aca="false">IF(ROW()&lt;4+VolLB,"",STDEV(INDEX($BZ:$BZ,ROW()-VolLB+1):INDEX($BZ:$BZ,ROW()))*SQRT(12))</f>
        <v>0.140595424406634</v>
      </c>
      <c r="CV114" s="27" t="n">
        <f aca="false">IF(ROW()&lt;4+VolLB,"",STDEV(INDEX($CA:$CA,ROW()-VolLB+1):INDEX($CA:$CA,ROW()))*SQRT(12))</f>
        <v>0.138578426377592</v>
      </c>
      <c r="CW114" s="27" t="n">
        <f aca="false">IF(ROW()&lt;4+VolLB,"",STDEV(INDEX($CB:$CB,ROW()-VolLB+1):INDEX($CB:$CB,ROW()))*SQRT(12))</f>
        <v>0.181477530876064</v>
      </c>
      <c r="CX114" s="27" t="n">
        <f aca="false">IF(ROW()&lt;4+VolLB,"",STDEV(INDEX($CC:$CC,ROW()-VolLB+1):INDEX($CC:$CC,ROW()))*SQRT(12))</f>
        <v>0.165785086769567</v>
      </c>
      <c r="CY114" s="27" t="n">
        <f aca="false">IF(ROW()&lt;4+VolLB,"",STDEV(INDEX($CD:$CD,ROW()-VolLB+1):INDEX($CD:$CD,ROW()))*SQRT(12))</f>
        <v>0.161946412548353</v>
      </c>
      <c r="CZ114" s="27" t="n">
        <f aca="false">IF(ROW()&lt;4+VolLB,"",STDEV(INDEX($CE:$CE,ROW()-VolLB+1):INDEX($CE:$CE,ROW()))*SQRT(12))</f>
        <v>0.215942247405129</v>
      </c>
      <c r="DA114" s="27" t="n">
        <f aca="false">IF(ROW()&lt;4+VolLB,"",STDEV(INDEX($CF:$CF,ROW()-VolLB+1):INDEX($CF:$CF,ROW()))*SQRT(12))</f>
        <v>0.190287728715613</v>
      </c>
      <c r="DB114" s="27" t="n">
        <f aca="false">IF(ROW()&lt;4+VolLB,"",STDEV(INDEX($CG:$CG,ROW()-VolLB+1):INDEX($CG:$CG,ROW()))*SQRT(12))</f>
        <v>0.17546150424303</v>
      </c>
      <c r="DC114" s="26" t="n">
        <f aca="false">IF(OR(AR114=0,CH114="",CH114=0),0,AR114*MIN(MaxScal,TgtVol/CH114))</f>
        <v>0</v>
      </c>
      <c r="DD114" s="26" t="n">
        <f aca="false">IF(OR(AS114=0,CI114="",CI114=0),0,AS114*MIN(MaxScal,TgtVol/CI114))</f>
        <v>0</v>
      </c>
      <c r="DE114" s="26" t="n">
        <f aca="false">IF(OR(AT114=0,CJ114="",CJ114=0),0,AT114*MIN(MaxScal,TgtVol/CJ114))</f>
        <v>0</v>
      </c>
      <c r="DF114" s="26" t="n">
        <f aca="false">IF(OR(AU114=0,CK114="",CK114=0),0,AU114*MIN(MaxScal,TgtVol/CK114))</f>
        <v>0</v>
      </c>
      <c r="DG114" s="26" t="n">
        <f aca="false">IF(OR(AV114=0,CL114="",CL114=0),0,AV114*MIN(MaxScal,TgtVol/CL114))</f>
        <v>0.179535390271525</v>
      </c>
      <c r="DH114" s="26" t="n">
        <f aca="false">IF(OR(AW114=0,CM114="",CM114=0),0,AW114*MIN(MaxScal,TgtVol/CM114))</f>
        <v>0</v>
      </c>
      <c r="DI114" s="26" t="n">
        <f aca="false">IF(OR(AX114=0,CN114="",CN114=0),0,AX114*MIN(MaxScal,TgtVol/CN114))</f>
        <v>0</v>
      </c>
      <c r="DJ114" s="26" t="n">
        <f aca="false">IF(OR(AY114=0,CO114="",CO114=0),0,AY114*MIN(MaxScal,TgtVol/CO114))</f>
        <v>0</v>
      </c>
      <c r="DK114" s="26" t="n">
        <f aca="false">IF(OR(AZ114=0,CP114="",CP114=0),0,AZ114*MIN(MaxScal,TgtVol/CP114))</f>
        <v>0</v>
      </c>
      <c r="DL114" s="26" t="n">
        <f aca="false">IF(OR(BA114=0,CQ114="",CQ114=0),0,BA114*MIN(MaxScal,TgtVol/CQ114))</f>
        <v>0</v>
      </c>
      <c r="DM114" s="26" t="n">
        <f aca="false">IF(OR(BB114=0,CR114="",CR114=0),0,BB114*MIN(MaxScal,TgtVol/CR114))</f>
        <v>0</v>
      </c>
      <c r="DN114" s="26" t="n">
        <f aca="false">IF(OR(BC114=0,CS114="",CS114=0),0,BC114*MIN(MaxScal,TgtVol/CS114))</f>
        <v>0</v>
      </c>
      <c r="DO114" s="26" t="n">
        <f aca="false">IF(OR(BD114=0,CT114="",CT114=0),0,BD114*MIN(MaxScal,TgtVol/CT114))</f>
        <v>0</v>
      </c>
      <c r="DP114" s="26" t="n">
        <f aca="false">IF(OR(BE114=0,CU114="",CU114=0),0,BE114*MIN(MaxScal,TgtVol/CU114))</f>
        <v>0.213378210042122</v>
      </c>
      <c r="DQ114" s="26" t="n">
        <f aca="false">IF(OR(BF114=0,CV114="",CV114=0),0,BF114*MIN(MaxScal,TgtVol/CV114))</f>
        <v>0</v>
      </c>
      <c r="DR114" s="26" t="n">
        <f aca="false">IF(OR(BG114=0,CW114="",CW114=0),0,BG114*MIN(MaxScal,TgtVol/CW114))</f>
        <v>0</v>
      </c>
      <c r="DS114" s="26" t="n">
        <f aca="false">IF(OR(BH114=0,CX114="",CX114=0),0,BH114*MIN(MaxScal,TgtVol/CX114))</f>
        <v>0</v>
      </c>
      <c r="DT114" s="26" t="n">
        <f aca="false">IF(OR(BI114=0,CY114="",CY114=0),0,BI114*MIN(MaxScal,TgtVol/CY114))</f>
        <v>0</v>
      </c>
      <c r="DU114" s="26" t="n">
        <f aca="false">IF(OR(BJ114=0,CZ114="",CZ114=0),0,BJ114*MIN(MaxScal,TgtVol/CZ114))</f>
        <v>0</v>
      </c>
      <c r="DV114" s="26" t="n">
        <f aca="false">IF(OR(BK114=0,DA114="",DA114=0),0,BK114*MIN(MaxScal,TgtVol/DA114))</f>
        <v>0</v>
      </c>
      <c r="DW114" s="26" t="n">
        <f aca="false">IF(OR(BL114=0,DB114="",DB114=0),0,BL114*MIN(MaxScal,TgtVol/DB114))</f>
        <v>0</v>
      </c>
      <c r="DX114" s="28" t="n">
        <f aca="false">IFERROR(DC113*BM114,"")</f>
        <v>0</v>
      </c>
      <c r="DY114" s="28" t="n">
        <f aca="false">IFERROR(DD113*BN114,"")</f>
        <v>-0</v>
      </c>
      <c r="DZ114" s="28" t="n">
        <f aca="false">IFERROR(DE113*BO114,"")</f>
        <v>-0</v>
      </c>
      <c r="EA114" s="28" t="n">
        <f aca="false">IFERROR(DF113*BP114,"")</f>
        <v>-0</v>
      </c>
      <c r="EB114" s="28" t="n">
        <f aca="false">IFERROR(DG113*BQ114,"")</f>
        <v>-0.00293568980899787</v>
      </c>
      <c r="EC114" s="28" t="n">
        <f aca="false">IFERROR(DH113*BR114,"")</f>
        <v>0</v>
      </c>
      <c r="ED114" s="28" t="n">
        <f aca="false">IFERROR(DI113*BS114,"")</f>
        <v>-0</v>
      </c>
      <c r="EE114" s="28" t="n">
        <f aca="false">IFERROR(DJ113*BT114,"")</f>
        <v>0</v>
      </c>
      <c r="EF114" s="28" t="n">
        <f aca="false">IFERROR(DK113*BU114,"")</f>
        <v>0</v>
      </c>
      <c r="EG114" s="28" t="n">
        <f aca="false">IFERROR(DL113*BV114,"")</f>
        <v>-0</v>
      </c>
      <c r="EH114" s="28" t="n">
        <f aca="false">IFERROR(DM113*BW114,"")</f>
        <v>0</v>
      </c>
      <c r="EI114" s="28" t="n">
        <f aca="false">IFERROR(DN113*BX114,"")</f>
        <v>-0</v>
      </c>
      <c r="EJ114" s="28" t="n">
        <f aca="false">IFERROR(DO113*BY114,"")</f>
        <v>-0</v>
      </c>
      <c r="EK114" s="28" t="n">
        <f aca="false">IFERROR(DP113*BZ114,"")</f>
        <v>-0.0108994969035824</v>
      </c>
      <c r="EL114" s="28" t="n">
        <f aca="false">IFERROR(DQ113*CA114,"")</f>
        <v>-0</v>
      </c>
      <c r="EM114" s="28" t="n">
        <f aca="false">IFERROR(DR113*CB114,"")</f>
        <v>-0</v>
      </c>
      <c r="EN114" s="28" t="n">
        <f aca="false">IFERROR(DS113*CC114,"")</f>
        <v>0</v>
      </c>
      <c r="EO114" s="28" t="n">
        <f aca="false">IFERROR(DT113*CD114,"")</f>
        <v>0</v>
      </c>
      <c r="EP114" s="28" t="n">
        <f aca="false">IFERROR(DU113*CE114,"")</f>
        <v>-0</v>
      </c>
      <c r="EQ114" s="28" t="n">
        <f aca="false">IFERROR(DV113*CF114,"")</f>
        <v>0</v>
      </c>
      <c r="ER114" s="28" t="n">
        <f aca="false">IFERROR(DW113*CG114,"")</f>
        <v>0</v>
      </c>
      <c r="ES114" s="28" t="n">
        <f aca="false">IF(ROW()=4,"",SUM(DX114:ER114))</f>
        <v>-0.0138351867125803</v>
      </c>
      <c r="ET114" s="29" t="n">
        <f aca="false">COUNTIF(AR114:BL114,"&gt;0")</f>
        <v>2</v>
      </c>
    </row>
    <row r="115" customFormat="false" ht="15" hidden="false" customHeight="false" outlineLevel="0" collapsed="false">
      <c r="A115" s="19" t="n">
        <v>41394</v>
      </c>
      <c r="B115" s="23" t="n">
        <f aca="false">ABS(EMFX_Data!X115-EMFX_Data!Y115)</f>
        <v>0.127287897031893</v>
      </c>
      <c r="C115" s="23" t="n">
        <f aca="false">ABS(EMFX_Data!X115-EMFX_Data!Z115)</f>
        <v>0.109975029066651</v>
      </c>
      <c r="D115" s="23" t="n">
        <f aca="false">ABS(EMFX_Data!X115-EMFX_Data!AA115)</f>
        <v>0.069801646901988</v>
      </c>
      <c r="E115" s="23" t="n">
        <f aca="false">ABS(EMFX_Data!X115-EMFX_Data!AB115)</f>
        <v>0.00245741503476982</v>
      </c>
      <c r="F115" s="23" t="n">
        <f aca="false">ABS(EMFX_Data!X115-EMFX_Data!AC115)</f>
        <v>0.160363459364262</v>
      </c>
      <c r="G115" s="23" t="n">
        <f aca="false">ABS(EMFX_Data!X115-EMFX_Data!AD115)</f>
        <v>0.0574618589185478</v>
      </c>
      <c r="H115" s="23" t="n">
        <f aca="false">ABS(EMFX_Data!Y115-EMFX_Data!Z115)</f>
        <v>0.237262926098544</v>
      </c>
      <c r="I115" s="23" t="n">
        <f aca="false">ABS(EMFX_Data!Y115-EMFX_Data!AA115)</f>
        <v>0.0574862501299052</v>
      </c>
      <c r="J115" s="23" t="n">
        <f aca="false">ABS(EMFX_Data!Y115-EMFX_Data!AB115)</f>
        <v>0.124830481997123</v>
      </c>
      <c r="K115" s="23" t="n">
        <f aca="false">ABS(EMFX_Data!Y115-EMFX_Data!AC115)</f>
        <v>0.0330755623323693</v>
      </c>
      <c r="L115" s="23" t="n">
        <f aca="false">ABS(EMFX_Data!Y115-EMFX_Data!AD115)</f>
        <v>0.184749755950441</v>
      </c>
      <c r="M115" s="23" t="n">
        <f aca="false">ABS(EMFX_Data!Z115-EMFX_Data!AA115)</f>
        <v>0.179776675968639</v>
      </c>
      <c r="N115" s="23" t="n">
        <f aca="false">ABS(EMFX_Data!Z115-EMFX_Data!AB115)</f>
        <v>0.112432444101421</v>
      </c>
      <c r="O115" s="23" t="n">
        <f aca="false">ABS(EMFX_Data!Z115-EMFX_Data!AC115)</f>
        <v>0.270338488430913</v>
      </c>
      <c r="P115" s="23" t="n">
        <f aca="false">ABS(EMFX_Data!Z115-EMFX_Data!AD115)</f>
        <v>0.052513170148103</v>
      </c>
      <c r="Q115" s="23" t="n">
        <f aca="false">ABS(EMFX_Data!AA115-EMFX_Data!AB115)</f>
        <v>0.0673442318672182</v>
      </c>
      <c r="R115" s="23" t="n">
        <f aca="false">ABS(EMFX_Data!AA115-EMFX_Data!AC115)</f>
        <v>0.0905618124622745</v>
      </c>
      <c r="S115" s="23" t="n">
        <f aca="false">ABS(EMFX_Data!AA115-EMFX_Data!AD115)</f>
        <v>0.127263505820536</v>
      </c>
      <c r="T115" s="23" t="n">
        <f aca="false">ABS(EMFX_Data!AB115-EMFX_Data!AC115)</f>
        <v>0.157906044329493</v>
      </c>
      <c r="U115" s="23" t="n">
        <f aca="false">ABS(EMFX_Data!AB115-EMFX_Data!AD115)</f>
        <v>0.0599192739533176</v>
      </c>
      <c r="V115" s="23" t="n">
        <f aca="false">ABS(EMFX_Data!AC115-EMFX_Data!AD115)</f>
        <v>0.21782531828281</v>
      </c>
      <c r="W115" s="26" t="n">
        <f aca="false">IF(ROW()&lt;4+MinObs-1,"",IFERROR((B115-AVERAGE(B$4:B115))/STDEV(B$4:B115),""))</f>
        <v>-0.0829204329634124</v>
      </c>
      <c r="X115" s="26" t="n">
        <f aca="false">IF(ROW()&lt;4+MinObs-1,"",IFERROR((C115-AVERAGE(C$4:C115))/STDEV(C$4:C115),""))</f>
        <v>0.857851239917324</v>
      </c>
      <c r="Y115" s="26" t="n">
        <f aca="false">IF(ROW()&lt;4+MinObs-1,"",IFERROR((D115-AVERAGE(D$4:D115))/STDEV(D$4:D115),""))</f>
        <v>-0.753629796425562</v>
      </c>
      <c r="Z115" s="26" t="n">
        <f aca="false">IF(ROW()&lt;4+MinObs-1,"",IFERROR((E115-AVERAGE(E$4:E115))/STDEV(E$4:E115),""))</f>
        <v>-1.21905471295382</v>
      </c>
      <c r="AA115" s="26" t="n">
        <f aca="false">IF(ROW()&lt;4+MinObs-1,"",IFERROR((F115-AVERAGE(F$4:F115))/STDEV(F$4:F115),""))</f>
        <v>1.96247057722231</v>
      </c>
      <c r="AB115" s="26" t="n">
        <f aca="false">IF(ROW()&lt;4+MinObs-1,"",IFERROR((G115-AVERAGE(G$4:G115))/STDEV(G$4:G115),""))</f>
        <v>-0.18169436845029</v>
      </c>
      <c r="AC115" s="26" t="n">
        <f aca="false">IF(ROW()&lt;4+MinObs-1,"",IFERROR((H115-AVERAGE(H$4:H115))/STDEV(H$4:H115),""))</f>
        <v>0.519281468140827</v>
      </c>
      <c r="AD115" s="26" t="n">
        <f aca="false">IF(ROW()&lt;4+MinObs-1,"",IFERROR((I115-AVERAGE(I$4:I115))/STDEV(I$4:I115),""))</f>
        <v>-0.59773456683992</v>
      </c>
      <c r="AE115" s="26" t="n">
        <f aca="false">IF(ROW()&lt;4+MinObs-1,"",IFERROR((J115-AVERAGE(J$4:J115))/STDEV(J$4:J115),""))</f>
        <v>0.108709340238579</v>
      </c>
      <c r="AF115" s="26" t="n">
        <f aca="false">IF(ROW()&lt;4+MinObs-1,"",IFERROR((K115-AVERAGE(K$4:K115))/STDEV(K$4:K115),""))</f>
        <v>-1.12955874276639</v>
      </c>
      <c r="AG115" s="26" t="n">
        <f aca="false">IF(ROW()&lt;4+MinObs-1,"",IFERROR((L115-AVERAGE(L$4:L115))/STDEV(L$4:L115),""))</f>
        <v>0.0685218949218966</v>
      </c>
      <c r="AH115" s="26" t="n">
        <f aca="false">IF(ROW()&lt;4+MinObs-1,"",IFERROR((M115-AVERAGE(M$4:M115))/STDEV(M$4:M115),""))</f>
        <v>0.191423663502455</v>
      </c>
      <c r="AI115" s="26" t="n">
        <f aca="false">IF(ROW()&lt;4+MinObs-1,"",IFERROR((N115-AVERAGE(N$4:N115))/STDEV(N$4:N115),""))</f>
        <v>-0.0289390743765653</v>
      </c>
      <c r="AJ115" s="26" t="n">
        <f aca="false">IF(ROW()&lt;4+MinObs-1,"",IFERROR((O115-AVERAGE(O$4:O115))/STDEV(O$4:O115),""))</f>
        <v>2.56353781037536</v>
      </c>
      <c r="AK115" s="26" t="n">
        <f aca="false">IF(ROW()&lt;4+MinObs-1,"",IFERROR((P115-AVERAGE(P$4:P115))/STDEV(P$4:P115),""))</f>
        <v>-0.299565736714067</v>
      </c>
      <c r="AL115" s="26" t="n">
        <f aca="false">IF(ROW()&lt;4+MinObs-1,"",IFERROR((Q115-AVERAGE(Q$4:Q115))/STDEV(Q$4:Q115),""))</f>
        <v>-0.288624741878221</v>
      </c>
      <c r="AM115" s="26" t="n">
        <f aca="false">IF(ROW()&lt;4+MinObs-1,"",IFERROR((R115-AVERAGE(R$4:R115))/STDEV(R$4:R115),""))</f>
        <v>-0.463881708850918</v>
      </c>
      <c r="AN115" s="26" t="n">
        <f aca="false">IF(ROW()&lt;4+MinObs-1,"",IFERROR((S115-AVERAGE(S$4:S115))/STDEV(S$4:S115),""))</f>
        <v>-0.0604888813735698</v>
      </c>
      <c r="AO115" s="26" t="n">
        <f aca="false">IF(ROW()&lt;4+MinObs-1,"",IFERROR((T115-AVERAGE(T$4:T115))/STDEV(T$4:T115),""))</f>
        <v>0.839721419463005</v>
      </c>
      <c r="AP115" s="26" t="n">
        <f aca="false">IF(ROW()&lt;4+MinObs-1,"",IFERROR((U115-AVERAGE(U$4:U115))/STDEV(U$4:U115),""))</f>
        <v>-0.16486893857348</v>
      </c>
      <c r="AQ115" s="26" t="n">
        <f aca="false">IF(ROW()&lt;4+MinObs-1,"",IFERROR((V115-AVERAGE(V$4:V115))/STDEV(V$4:V115),""))</f>
        <v>0.177765518259406</v>
      </c>
      <c r="AR115" s="26" t="n">
        <f aca="false">IF(W115="",0,IF(W115&gt;=z4,w4,IF(W115&gt;=z3,w3,IF(W115&gt;=zEntry,w2,IF(AND(W115&gt;=ExitZ,AR114&gt;0),w2,0)))))</f>
        <v>0</v>
      </c>
      <c r="AS115" s="26" t="n">
        <f aca="false">IF(X115="",0,IF(X115&gt;=z4,w4,IF(X115&gt;=z3,w3,IF(X115&gt;=zEntry,w2,IF(AND(X115&gt;=ExitZ,AS114&gt;0),w2,0)))))</f>
        <v>0</v>
      </c>
      <c r="AT115" s="26" t="n">
        <f aca="false">IF(Y115="",0,IF(Y115&gt;=z4,w4,IF(Y115&gt;=z3,w3,IF(Y115&gt;=zEntry,w2,IF(AND(Y115&gt;=ExitZ,AT114&gt;0),w2,0)))))</f>
        <v>0</v>
      </c>
      <c r="AU115" s="26" t="n">
        <f aca="false">IF(Z115="",0,IF(Z115&gt;=z4,w4,IF(Z115&gt;=z3,w3,IF(Z115&gt;=zEntry,w2,IF(AND(Z115&gt;=ExitZ,AU114&gt;0),w2,0)))))</f>
        <v>0</v>
      </c>
      <c r="AV115" s="26" t="n">
        <f aca="false">IF(AA115="",0,IF(AA115&gt;=z4,w4,IF(AA115&gt;=z3,w3,IF(AA115&gt;=zEntry,w2,IF(AND(AA115&gt;=ExitZ,AV114&gt;0),w2,0)))))</f>
        <v>0</v>
      </c>
      <c r="AW115" s="26" t="n">
        <f aca="false">IF(AB115="",0,IF(AB115&gt;=z4,w4,IF(AB115&gt;=z3,w3,IF(AB115&gt;=zEntry,w2,IF(AND(AB115&gt;=ExitZ,AW114&gt;0),w2,0)))))</f>
        <v>0</v>
      </c>
      <c r="AX115" s="26" t="n">
        <f aca="false">IF(AC115="",0,IF(AC115&gt;=z4,w4,IF(AC115&gt;=z3,w3,IF(AC115&gt;=zEntry,w2,IF(AND(AC115&gt;=ExitZ,AX114&gt;0),w2,0)))))</f>
        <v>0</v>
      </c>
      <c r="AY115" s="26" t="n">
        <f aca="false">IF(AD115="",0,IF(AD115&gt;=z4,w4,IF(AD115&gt;=z3,w3,IF(AD115&gt;=zEntry,w2,IF(AND(AD115&gt;=ExitZ,AY114&gt;0),w2,0)))))</f>
        <v>0</v>
      </c>
      <c r="AZ115" s="26" t="n">
        <f aca="false">IF(AE115="",0,IF(AE115&gt;=z4,w4,IF(AE115&gt;=z3,w3,IF(AE115&gt;=zEntry,w2,IF(AND(AE115&gt;=ExitZ,AZ114&gt;0),w2,0)))))</f>
        <v>0</v>
      </c>
      <c r="BA115" s="26" t="n">
        <f aca="false">IF(AF115="",0,IF(AF115&gt;=z4,w4,IF(AF115&gt;=z3,w3,IF(AF115&gt;=zEntry,w2,IF(AND(AF115&gt;=ExitZ,BA114&gt;0),w2,0)))))</f>
        <v>0</v>
      </c>
      <c r="BB115" s="26" t="n">
        <f aca="false">IF(AG115="",0,IF(AG115&gt;=z4,w4,IF(AG115&gt;=z3,w3,IF(AG115&gt;=zEntry,w2,IF(AND(AG115&gt;=ExitZ,BB114&gt;0),w2,0)))))</f>
        <v>0</v>
      </c>
      <c r="BC115" s="26" t="n">
        <f aca="false">IF(AH115="",0,IF(AH115&gt;=z4,w4,IF(AH115&gt;=z3,w3,IF(AH115&gt;=zEntry,w2,IF(AND(AH115&gt;=ExitZ,BC114&gt;0),w2,0)))))</f>
        <v>0</v>
      </c>
      <c r="BD115" s="26" t="n">
        <f aca="false">IF(AI115="",0,IF(AI115&gt;=z4,w4,IF(AI115&gt;=z3,w3,IF(AI115&gt;=zEntry,w2,IF(AND(AI115&gt;=ExitZ,BD114&gt;0),w2,0)))))</f>
        <v>0</v>
      </c>
      <c r="BE115" s="26" t="n">
        <f aca="false">IF(AJ115="",0,IF(AJ115&gt;=z4,w4,IF(AJ115&gt;=z3,w3,IF(AJ115&gt;=zEntry,w2,IF(AND(AJ115&gt;=ExitZ,BE114&gt;0),w2,0)))))</f>
        <v>1</v>
      </c>
      <c r="BF115" s="26" t="n">
        <f aca="false">IF(AK115="",0,IF(AK115&gt;=z4,w4,IF(AK115&gt;=z3,w3,IF(AK115&gt;=zEntry,w2,IF(AND(AK115&gt;=ExitZ,BF114&gt;0),w2,0)))))</f>
        <v>0</v>
      </c>
      <c r="BG115" s="26" t="n">
        <f aca="false">IF(AL115="",0,IF(AL115&gt;=z4,w4,IF(AL115&gt;=z3,w3,IF(AL115&gt;=zEntry,w2,IF(AND(AL115&gt;=ExitZ,BG114&gt;0),w2,0)))))</f>
        <v>0</v>
      </c>
      <c r="BH115" s="26" t="n">
        <f aca="false">IF(AM115="",0,IF(AM115&gt;=z4,w4,IF(AM115&gt;=z3,w3,IF(AM115&gt;=zEntry,w2,IF(AND(AM115&gt;=ExitZ,BH114&gt;0),w2,0)))))</f>
        <v>0</v>
      </c>
      <c r="BI115" s="26" t="n">
        <f aca="false">IF(AN115="",0,IF(AN115&gt;=z4,w4,IF(AN115&gt;=z3,w3,IF(AN115&gt;=zEntry,w2,IF(AND(AN115&gt;=ExitZ,BI114&gt;0),w2,0)))))</f>
        <v>0</v>
      </c>
      <c r="BJ115" s="26" t="n">
        <f aca="false">IF(AO115="",0,IF(AO115&gt;=z4,w4,IF(AO115&gt;=z3,w3,IF(AO115&gt;=zEntry,w2,IF(AND(AO115&gt;=ExitZ,BJ114&gt;0),w2,0)))))</f>
        <v>0</v>
      </c>
      <c r="BK115" s="26" t="n">
        <f aca="false">IF(AP115="",0,IF(AP115&gt;=z4,w4,IF(AP115&gt;=z3,w3,IF(AP115&gt;=zEntry,w2,IF(AND(AP115&gt;=ExitZ,BK114&gt;0),w2,0)))))</f>
        <v>0</v>
      </c>
      <c r="BL115" s="26" t="n">
        <f aca="false">IF(AQ115="",0,IF(AQ115&gt;=z4,w4,IF(AQ115&gt;=z3,w3,IF(AQ115&gt;=zEntry,w2,IF(AND(AQ115&gt;=ExitZ,BL114&gt;0),w2,0)))))</f>
        <v>0</v>
      </c>
      <c r="BM115" s="23" t="n">
        <f aca="false">IF(EMFX_Data!X114&gt;=EMFX_Data!Y114,EMFX_Data!AE115-EMFX_Data!AF115,EMFX_Data!AF115-EMFX_Data!AE115)</f>
        <v>0.053560842221987</v>
      </c>
      <c r="BN115" s="23" t="n">
        <f aca="false">IF(EMFX_Data!X114&gt;=EMFX_Data!Z114,EMFX_Data!AE115-EMFX_Data!AG115,EMFX_Data!AG115-EMFX_Data!AE115)</f>
        <v>0.0216263233165974</v>
      </c>
      <c r="BO115" s="23" t="n">
        <f aca="false">IF(EMFX_Data!X114&gt;=EMFX_Data!AA114,EMFX_Data!AE115-EMFX_Data!AH115,EMFX_Data!AH115-EMFX_Data!AE115)</f>
        <v>0.0506290804525141</v>
      </c>
      <c r="BP115" s="23" t="n">
        <f aca="false">IF(EMFX_Data!X114&gt;=EMFX_Data!AB114,EMFX_Data!AE115-EMFX_Data!AI115,EMFX_Data!AI115-EMFX_Data!AE115)</f>
        <v>0.0938298159544106</v>
      </c>
      <c r="BQ115" s="23" t="n">
        <f aca="false">IF(EMFX_Data!X114&gt;=EMFX_Data!AC114,EMFX_Data!AE115-EMFX_Data!AJ115,EMFX_Data!AJ115-EMFX_Data!AE115)</f>
        <v>0.046143680291526</v>
      </c>
      <c r="BR115" s="23" t="n">
        <f aca="false">IF(EMFX_Data!X114&gt;=EMFX_Data!AD114,EMFX_Data!AE115-EMFX_Data!AK115,EMFX_Data!AK115-EMFX_Data!AE115)</f>
        <v>0.073529452028764</v>
      </c>
      <c r="BS115" s="23" t="n">
        <f aca="false">IF(EMFX_Data!Y114&gt;=EMFX_Data!Z114,EMFX_Data!AF115-EMFX_Data!AG115,EMFX_Data!AG115-EMFX_Data!AF115)</f>
        <v>0.0751871655385844</v>
      </c>
      <c r="BT115" s="23" t="n">
        <f aca="false">IF(EMFX_Data!Y114&gt;=EMFX_Data!AA114,EMFX_Data!AF115-EMFX_Data!AH115,EMFX_Data!AH115-EMFX_Data!AF115)</f>
        <v>0.00293176176947289</v>
      </c>
      <c r="BU115" s="23" t="n">
        <f aca="false">IF(EMFX_Data!Y114&gt;=EMFX_Data!AB114,EMFX_Data!AF115-EMFX_Data!AI115,EMFX_Data!AI115-EMFX_Data!AF115)</f>
        <v>-0.0402689737324236</v>
      </c>
      <c r="BV115" s="23" t="n">
        <f aca="false">IF(EMFX_Data!Y114&gt;=EMFX_Data!AC114,EMFX_Data!AF115-EMFX_Data!AJ115,EMFX_Data!AJ115-EMFX_Data!AF115)</f>
        <v>-0.00741716193046104</v>
      </c>
      <c r="BW115" s="23" t="n">
        <f aca="false">IF(EMFX_Data!Y114&gt;=EMFX_Data!AD114,EMFX_Data!AF115-EMFX_Data!AK115,EMFX_Data!AK115-EMFX_Data!AF115)</f>
        <v>-0.019968609806777</v>
      </c>
      <c r="BX115" s="23" t="n">
        <f aca="false">IF(EMFX_Data!Z114&gt;=EMFX_Data!AA114,EMFX_Data!AG115-EMFX_Data!AH115,EMFX_Data!AH115-EMFX_Data!AG115)</f>
        <v>0.0722554037691115</v>
      </c>
      <c r="BY115" s="23" t="n">
        <f aca="false">IF(EMFX_Data!Z114&gt;=EMFX_Data!AB114,EMFX_Data!AG115-EMFX_Data!AI115,EMFX_Data!AI115-EMFX_Data!AG115)</f>
        <v>0.115456139271008</v>
      </c>
      <c r="BZ115" s="23" t="n">
        <f aca="false">IF(EMFX_Data!Z114&gt;=EMFX_Data!AC114,EMFX_Data!AG115-EMFX_Data!AJ115,EMFX_Data!AJ115-EMFX_Data!AG115)</f>
        <v>0.0677700036081233</v>
      </c>
      <c r="CA115" s="23" t="n">
        <f aca="false">IF(EMFX_Data!Z114&gt;=EMFX_Data!AD114,EMFX_Data!AG115-EMFX_Data!AK115,EMFX_Data!AK115-EMFX_Data!AG115)</f>
        <v>0.0951557753453613</v>
      </c>
      <c r="CB115" s="23" t="n">
        <f aca="false">IF(EMFX_Data!AA114&gt;=EMFX_Data!AB114,EMFX_Data!AH115-EMFX_Data!AI115,EMFX_Data!AI115-EMFX_Data!AH115)</f>
        <v>-0.0432007355018964</v>
      </c>
      <c r="CC115" s="23" t="n">
        <f aca="false">IF(EMFX_Data!AA114&gt;=EMFX_Data!AC114,EMFX_Data!AH115-EMFX_Data!AJ115,EMFX_Data!AJ115-EMFX_Data!AH115)</f>
        <v>-0.00448540016098815</v>
      </c>
      <c r="CD115" s="23" t="n">
        <f aca="false">IF(EMFX_Data!AA114&gt;=EMFX_Data!AD114,EMFX_Data!AH115-EMFX_Data!AK115,EMFX_Data!AK115-EMFX_Data!AH115)</f>
        <v>-0.0229003715762499</v>
      </c>
      <c r="CE115" s="23" t="n">
        <f aca="false">IF(EMFX_Data!AB114&gt;=EMFX_Data!AC114,EMFX_Data!AI115-EMFX_Data!AJ115,EMFX_Data!AJ115-EMFX_Data!AI115)</f>
        <v>-0.0476861356628846</v>
      </c>
      <c r="CF115" s="23" t="n">
        <f aca="false">IF(EMFX_Data!AB114&gt;=EMFX_Data!AD114,EMFX_Data!AI115-EMFX_Data!AK115,EMFX_Data!AK115-EMFX_Data!AI115)</f>
        <v>0.0203003639256466</v>
      </c>
      <c r="CG115" s="23" t="n">
        <f aca="false">IF(EMFX_Data!AC114&gt;=EMFX_Data!AD114,EMFX_Data!AJ115-EMFX_Data!AK115,EMFX_Data!AK115-EMFX_Data!AJ115)</f>
        <v>-0.027385771737238</v>
      </c>
      <c r="CH115" s="27" t="n">
        <f aca="false">IF(ROW()&lt;4+VolLB,"",STDEV(INDEX($BM:$BM,ROW()-VolLB+1):INDEX($BM:$BM,ROW()))*SQRT(12))</f>
        <v>0.182146999917989</v>
      </c>
      <c r="CI115" s="27" t="n">
        <f aca="false">IF(ROW()&lt;4+VolLB,"",STDEV(INDEX($BN:$BN,ROW()-VolLB+1):INDEX($BN:$BN,ROW()))*SQRT(12))</f>
        <v>0.144949981084737</v>
      </c>
      <c r="CJ115" s="27" t="n">
        <f aca="false">IF(ROW()&lt;4+VolLB,"",STDEV(INDEX($BO:$BO,ROW()-VolLB+1):INDEX($BO:$BO,ROW()))*SQRT(12))</f>
        <v>0.150864507153414</v>
      </c>
      <c r="CK115" s="27" t="n">
        <f aca="false">IF(ROW()&lt;4+VolLB,"",STDEV(INDEX($BP:$BP,ROW()-VolLB+1):INDEX($BP:$BP,ROW()))*SQRT(12))</f>
        <v>0.208906340628544</v>
      </c>
      <c r="CL115" s="27" t="n">
        <f aca="false">IF(ROW()&lt;4+VolLB,"",STDEV(INDEX($BQ:$BQ,ROW()-VolLB+1):INDEX($BQ:$BQ,ROW()))*SQRT(12))</f>
        <v>0.167686131653126</v>
      </c>
      <c r="CM115" s="27" t="n">
        <f aca="false">IF(ROW()&lt;4+VolLB,"",STDEV(INDEX($BR:$BR,ROW()-VolLB+1):INDEX($BR:$BR,ROW()))*SQRT(12))</f>
        <v>0.171792877176598</v>
      </c>
      <c r="CN115" s="27" t="n">
        <f aca="false">IF(ROW()&lt;4+VolLB,"",STDEV(INDEX($BS:$BS,ROW()-VolLB+1):INDEX($BS:$BS,ROW()))*SQRT(12))</f>
        <v>0.148794527039891</v>
      </c>
      <c r="CO115" s="27" t="n">
        <f aca="false">IF(ROW()&lt;4+VolLB,"",STDEV(INDEX($BT:$BT,ROW()-VolLB+1):INDEX($BT:$BT,ROW()))*SQRT(12))</f>
        <v>0.159675470472678</v>
      </c>
      <c r="CP115" s="27" t="n">
        <f aca="false">IF(ROW()&lt;4+VolLB,"",STDEV(INDEX($BU:$BU,ROW()-VolLB+1):INDEX($BU:$BU,ROW()))*SQRT(12))</f>
        <v>0.176768437965359</v>
      </c>
      <c r="CQ115" s="27" t="n">
        <f aca="false">IF(ROW()&lt;4+VolLB,"",STDEV(INDEX($BV:$BV,ROW()-VolLB+1):INDEX($BV:$BV,ROW()))*SQRT(12))</f>
        <v>0.175585016131024</v>
      </c>
      <c r="CR115" s="27" t="n">
        <f aca="false">IF(ROW()&lt;4+VolLB,"",STDEV(INDEX($BW:$BW,ROW()-VolLB+1):INDEX($BW:$BW,ROW()))*SQRT(12))</f>
        <v>0.17247827047361</v>
      </c>
      <c r="CS115" s="27" t="n">
        <f aca="false">IF(ROW()&lt;4+VolLB,"",STDEV(INDEX($BX:$BX,ROW()-VolLB+1):INDEX($BX:$BX,ROW()))*SQRT(12))</f>
        <v>0.150008780428376</v>
      </c>
      <c r="CT115" s="27" t="n">
        <f aca="false">IF(ROW()&lt;4+VolLB,"",STDEV(INDEX($BY:$BY,ROW()-VolLB+1):INDEX($BY:$BY,ROW()))*SQRT(12))</f>
        <v>0.180341818733516</v>
      </c>
      <c r="CU115" s="27" t="n">
        <f aca="false">IF(ROW()&lt;4+VolLB,"",STDEV(INDEX($BZ:$BZ,ROW()-VolLB+1):INDEX($BZ:$BZ,ROW()))*SQRT(12))</f>
        <v>0.148070591384234</v>
      </c>
      <c r="CV115" s="27" t="n">
        <f aca="false">IF(ROW()&lt;4+VolLB,"",STDEV(INDEX($CA:$CA,ROW()-VolLB+1):INDEX($CA:$CA,ROW()))*SQRT(12))</f>
        <v>0.146792602064315</v>
      </c>
      <c r="CW115" s="27" t="n">
        <f aca="false">IF(ROW()&lt;4+VolLB,"",STDEV(INDEX($CB:$CB,ROW()-VolLB+1):INDEX($CB:$CB,ROW()))*SQRT(12))</f>
        <v>0.183161968804698</v>
      </c>
      <c r="CX115" s="27" t="n">
        <f aca="false">IF(ROW()&lt;4+VolLB,"",STDEV(INDEX($CC:$CC,ROW()-VolLB+1):INDEX($CC:$CC,ROW()))*SQRT(12))</f>
        <v>0.166031222589972</v>
      </c>
      <c r="CY115" s="27" t="n">
        <f aca="false">IF(ROW()&lt;4+VolLB,"",STDEV(INDEX($CD:$CD,ROW()-VolLB+1):INDEX($CD:$CD,ROW()))*SQRT(12))</f>
        <v>0.162160910765797</v>
      </c>
      <c r="CZ115" s="27" t="n">
        <f aca="false">IF(ROW()&lt;4+VolLB,"",STDEV(INDEX($CE:$CE,ROW()-VolLB+1):INDEX($CE:$CE,ROW()))*SQRT(12))</f>
        <v>0.217870388594527</v>
      </c>
      <c r="DA115" s="27" t="n">
        <f aca="false">IF(ROW()&lt;4+VolLB,"",STDEV(INDEX($CF:$CF,ROW()-VolLB+1):INDEX($CF:$CF,ROW()))*SQRT(12))</f>
        <v>0.189403425489339</v>
      </c>
      <c r="DB115" s="27" t="n">
        <f aca="false">IF(ROW()&lt;4+VolLB,"",STDEV(INDEX($CG:$CG,ROW()-VolLB+1):INDEX($CG:$CG,ROW()))*SQRT(12))</f>
        <v>0.175574058416542</v>
      </c>
      <c r="DC115" s="26" t="n">
        <f aca="false">IF(OR(AR115=0,CH115="",CH115=0),0,AR115*MIN(MaxScal,TgtVol/CH115))</f>
        <v>0</v>
      </c>
      <c r="DD115" s="26" t="n">
        <f aca="false">IF(OR(AS115=0,CI115="",CI115=0),0,AS115*MIN(MaxScal,TgtVol/CI115))</f>
        <v>0</v>
      </c>
      <c r="DE115" s="26" t="n">
        <f aca="false">IF(OR(AT115=0,CJ115="",CJ115=0),0,AT115*MIN(MaxScal,TgtVol/CJ115))</f>
        <v>0</v>
      </c>
      <c r="DF115" s="26" t="n">
        <f aca="false">IF(OR(AU115=0,CK115="",CK115=0),0,AU115*MIN(MaxScal,TgtVol/CK115))</f>
        <v>0</v>
      </c>
      <c r="DG115" s="26" t="n">
        <f aca="false">IF(OR(AV115=0,CL115="",CL115=0),0,AV115*MIN(MaxScal,TgtVol/CL115))</f>
        <v>0</v>
      </c>
      <c r="DH115" s="26" t="n">
        <f aca="false">IF(OR(AW115=0,CM115="",CM115=0),0,AW115*MIN(MaxScal,TgtVol/CM115))</f>
        <v>0</v>
      </c>
      <c r="DI115" s="26" t="n">
        <f aca="false">IF(OR(AX115=0,CN115="",CN115=0),0,AX115*MIN(MaxScal,TgtVol/CN115))</f>
        <v>0</v>
      </c>
      <c r="DJ115" s="26" t="n">
        <f aca="false">IF(OR(AY115=0,CO115="",CO115=0),0,AY115*MIN(MaxScal,TgtVol/CO115))</f>
        <v>0</v>
      </c>
      <c r="DK115" s="26" t="n">
        <f aca="false">IF(OR(AZ115=0,CP115="",CP115=0),0,AZ115*MIN(MaxScal,TgtVol/CP115))</f>
        <v>0</v>
      </c>
      <c r="DL115" s="26" t="n">
        <f aca="false">IF(OR(BA115=0,CQ115="",CQ115=0),0,BA115*MIN(MaxScal,TgtVol/CQ115))</f>
        <v>0</v>
      </c>
      <c r="DM115" s="26" t="n">
        <f aca="false">IF(OR(BB115=0,CR115="",CR115=0),0,BB115*MIN(MaxScal,TgtVol/CR115))</f>
        <v>0</v>
      </c>
      <c r="DN115" s="26" t="n">
        <f aca="false">IF(OR(BC115=0,CS115="",CS115=0),0,BC115*MIN(MaxScal,TgtVol/CS115))</f>
        <v>0</v>
      </c>
      <c r="DO115" s="26" t="n">
        <f aca="false">IF(OR(BD115=0,CT115="",CT115=0),0,BD115*MIN(MaxScal,TgtVol/CT115))</f>
        <v>0</v>
      </c>
      <c r="DP115" s="26" t="n">
        <f aca="false">IF(OR(BE115=0,CU115="",CU115=0),0,BE115*MIN(MaxScal,TgtVol/CU115))</f>
        <v>0.135070710618703</v>
      </c>
      <c r="DQ115" s="26" t="n">
        <f aca="false">IF(OR(BF115=0,CV115="",CV115=0),0,BF115*MIN(MaxScal,TgtVol/CV115))</f>
        <v>0</v>
      </c>
      <c r="DR115" s="26" t="n">
        <f aca="false">IF(OR(BG115=0,CW115="",CW115=0),0,BG115*MIN(MaxScal,TgtVol/CW115))</f>
        <v>0</v>
      </c>
      <c r="DS115" s="26" t="n">
        <f aca="false">IF(OR(BH115=0,CX115="",CX115=0),0,BH115*MIN(MaxScal,TgtVol/CX115))</f>
        <v>0</v>
      </c>
      <c r="DT115" s="26" t="n">
        <f aca="false">IF(OR(BI115=0,CY115="",CY115=0),0,BI115*MIN(MaxScal,TgtVol/CY115))</f>
        <v>0</v>
      </c>
      <c r="DU115" s="26" t="n">
        <f aca="false">IF(OR(BJ115=0,CZ115="",CZ115=0),0,BJ115*MIN(MaxScal,TgtVol/CZ115))</f>
        <v>0</v>
      </c>
      <c r="DV115" s="26" t="n">
        <f aca="false">IF(OR(BK115=0,DA115="",DA115=0),0,BK115*MIN(MaxScal,TgtVol/DA115))</f>
        <v>0</v>
      </c>
      <c r="DW115" s="26" t="n">
        <f aca="false">IF(OR(BL115=0,DB115="",DB115=0),0,BL115*MIN(MaxScal,TgtVol/DB115))</f>
        <v>0</v>
      </c>
      <c r="DX115" s="28" t="n">
        <f aca="false">IFERROR(DC114*BM115,"")</f>
        <v>0</v>
      </c>
      <c r="DY115" s="28" t="n">
        <f aca="false">IFERROR(DD114*BN115,"")</f>
        <v>0</v>
      </c>
      <c r="DZ115" s="28" t="n">
        <f aca="false">IFERROR(DE114*BO115,"")</f>
        <v>0</v>
      </c>
      <c r="EA115" s="28" t="n">
        <f aca="false">IFERROR(DF114*BP115,"")</f>
        <v>0</v>
      </c>
      <c r="EB115" s="28" t="n">
        <f aca="false">IFERROR(DG114*BQ115,"")</f>
        <v>0.00828442364970361</v>
      </c>
      <c r="EC115" s="28" t="n">
        <f aca="false">IFERROR(DH114*BR115,"")</f>
        <v>0</v>
      </c>
      <c r="ED115" s="28" t="n">
        <f aca="false">IFERROR(DI114*BS115,"")</f>
        <v>0</v>
      </c>
      <c r="EE115" s="28" t="n">
        <f aca="false">IFERROR(DJ114*BT115,"")</f>
        <v>0</v>
      </c>
      <c r="EF115" s="28" t="n">
        <f aca="false">IFERROR(DK114*BU115,"")</f>
        <v>-0</v>
      </c>
      <c r="EG115" s="28" t="n">
        <f aca="false">IFERROR(DL114*BV115,"")</f>
        <v>-0</v>
      </c>
      <c r="EH115" s="28" t="n">
        <f aca="false">IFERROR(DM114*BW115,"")</f>
        <v>-0</v>
      </c>
      <c r="EI115" s="28" t="n">
        <f aca="false">IFERROR(DN114*BX115,"")</f>
        <v>0</v>
      </c>
      <c r="EJ115" s="28" t="n">
        <f aca="false">IFERROR(DO114*BY115,"")</f>
        <v>0</v>
      </c>
      <c r="EK115" s="28" t="n">
        <f aca="false">IFERROR(DP114*BZ115,"")</f>
        <v>0.0144606420644495</v>
      </c>
      <c r="EL115" s="28" t="n">
        <f aca="false">IFERROR(DQ114*CA115,"")</f>
        <v>0</v>
      </c>
      <c r="EM115" s="28" t="n">
        <f aca="false">IFERROR(DR114*CB115,"")</f>
        <v>-0</v>
      </c>
      <c r="EN115" s="28" t="n">
        <f aca="false">IFERROR(DS114*CC115,"")</f>
        <v>-0</v>
      </c>
      <c r="EO115" s="28" t="n">
        <f aca="false">IFERROR(DT114*CD115,"")</f>
        <v>-0</v>
      </c>
      <c r="EP115" s="28" t="n">
        <f aca="false">IFERROR(DU114*CE115,"")</f>
        <v>-0</v>
      </c>
      <c r="EQ115" s="28" t="n">
        <f aca="false">IFERROR(DV114*CF115,"")</f>
        <v>0</v>
      </c>
      <c r="ER115" s="28" t="n">
        <f aca="false">IFERROR(DW114*CG115,"")</f>
        <v>-0</v>
      </c>
      <c r="ES115" s="28" t="n">
        <f aca="false">IF(ROW()=4,"",SUM(DX115:ER115))</f>
        <v>0.0227450657141531</v>
      </c>
      <c r="ET115" s="29" t="n">
        <f aca="false">COUNTIF(AR115:BL115,"&gt;0")</f>
        <v>1</v>
      </c>
    </row>
    <row r="116" customFormat="false" ht="15" hidden="false" customHeight="false" outlineLevel="0" collapsed="false">
      <c r="A116" s="19" t="n">
        <v>41425</v>
      </c>
      <c r="B116" s="23" t="n">
        <f aca="false">ABS(EMFX_Data!X116-EMFX_Data!Y116)</f>
        <v>0.155871431504536</v>
      </c>
      <c r="C116" s="23" t="n">
        <f aca="false">ABS(EMFX_Data!X116-EMFX_Data!Z116)</f>
        <v>0.127485160640525</v>
      </c>
      <c r="D116" s="23" t="n">
        <f aca="false">ABS(EMFX_Data!X116-EMFX_Data!AA116)</f>
        <v>0.104984239765061</v>
      </c>
      <c r="E116" s="23" t="n">
        <f aca="false">ABS(EMFX_Data!X116-EMFX_Data!AB116)</f>
        <v>0.0757228804180148</v>
      </c>
      <c r="F116" s="23" t="n">
        <f aca="false">ABS(EMFX_Data!X116-EMFX_Data!AC116)</f>
        <v>0.200368173185501</v>
      </c>
      <c r="G116" s="23" t="n">
        <f aca="false">ABS(EMFX_Data!X116-EMFX_Data!AD116)</f>
        <v>0.129710677353663</v>
      </c>
      <c r="H116" s="23" t="n">
        <f aca="false">ABS(EMFX_Data!Y116-EMFX_Data!Z116)</f>
        <v>0.283356592145061</v>
      </c>
      <c r="I116" s="23" t="n">
        <f aca="false">ABS(EMFX_Data!Y116-EMFX_Data!AA116)</f>
        <v>0.0508871917394744</v>
      </c>
      <c r="J116" s="23" t="n">
        <f aca="false">ABS(EMFX_Data!Y116-EMFX_Data!AB116)</f>
        <v>0.23159431192255</v>
      </c>
      <c r="K116" s="23" t="n">
        <f aca="false">ABS(EMFX_Data!Y116-EMFX_Data!AC116)</f>
        <v>0.0444967416809652</v>
      </c>
      <c r="L116" s="23" t="n">
        <f aca="false">ABS(EMFX_Data!Y116-EMFX_Data!AD116)</f>
        <v>0.285582108858199</v>
      </c>
      <c r="M116" s="23" t="n">
        <f aca="false">ABS(EMFX_Data!Z116-EMFX_Data!AA116)</f>
        <v>0.232469400405586</v>
      </c>
      <c r="N116" s="23" t="n">
        <f aca="false">ABS(EMFX_Data!Z116-EMFX_Data!AB116)</f>
        <v>0.0517622802225102</v>
      </c>
      <c r="O116" s="23" t="n">
        <f aca="false">ABS(EMFX_Data!Z116-EMFX_Data!AC116)</f>
        <v>0.327853333826026</v>
      </c>
      <c r="P116" s="23" t="n">
        <f aca="false">ABS(EMFX_Data!Z116-EMFX_Data!AD116)</f>
        <v>0.0022255167131382</v>
      </c>
      <c r="Q116" s="23" t="n">
        <f aca="false">ABS(EMFX_Data!AA116-EMFX_Data!AB116)</f>
        <v>0.180707120183076</v>
      </c>
      <c r="R116" s="23" t="n">
        <f aca="false">ABS(EMFX_Data!AA116-EMFX_Data!AC116)</f>
        <v>0.0953839334204396</v>
      </c>
      <c r="S116" s="23" t="n">
        <f aca="false">ABS(EMFX_Data!AA116-EMFX_Data!AD116)</f>
        <v>0.234694917118724</v>
      </c>
      <c r="T116" s="23" t="n">
        <f aca="false">ABS(EMFX_Data!AB116-EMFX_Data!AC116)</f>
        <v>0.276091053603516</v>
      </c>
      <c r="U116" s="23" t="n">
        <f aca="false">ABS(EMFX_Data!AB116-EMFX_Data!AD116)</f>
        <v>0.0539877969356484</v>
      </c>
      <c r="V116" s="23" t="n">
        <f aca="false">ABS(EMFX_Data!AC116-EMFX_Data!AD116)</f>
        <v>0.330078850539164</v>
      </c>
      <c r="W116" s="26" t="n">
        <f aca="false">IF(ROW()&lt;4+MinObs-1,"",IFERROR((B116-AVERAGE(B$4:B116))/STDEV(B$4:B116),""))</f>
        <v>0.215089343880296</v>
      </c>
      <c r="X116" s="26" t="n">
        <f aca="false">IF(ROW()&lt;4+MinObs-1,"",IFERROR((C116-AVERAGE(C$4:C116))/STDEV(C$4:C116),""))</f>
        <v>1.18245395385094</v>
      </c>
      <c r="Y116" s="26" t="n">
        <f aca="false">IF(ROW()&lt;4+MinObs-1,"",IFERROR((D116-AVERAGE(D$4:D116))/STDEV(D$4:D116),""))</f>
        <v>-0.333380132917967</v>
      </c>
      <c r="Z116" s="26" t="n">
        <f aca="false">IF(ROW()&lt;4+MinObs-1,"",IFERROR((E116-AVERAGE(E$4:E116))/STDEV(E$4:E116),""))</f>
        <v>-0.0837821336924487</v>
      </c>
      <c r="AA116" s="26" t="n">
        <f aca="false">IF(ROW()&lt;4+MinObs-1,"",IFERROR((F116-AVERAGE(F$4:F116))/STDEV(F$4:F116),""))</f>
        <v>2.63832773046696</v>
      </c>
      <c r="AB116" s="26" t="n">
        <f aca="false">IF(ROW()&lt;4+MinObs-1,"",IFERROR((G116-AVERAGE(G$4:G116))/STDEV(G$4:G116),""))</f>
        <v>0.0163144513858843</v>
      </c>
      <c r="AC116" s="26" t="n">
        <f aca="false">IF(ROW()&lt;4+MinObs-1,"",IFERROR((H116-AVERAGE(H$4:H116))/STDEV(H$4:H116),""))</f>
        <v>0.880203552048427</v>
      </c>
      <c r="AD116" s="26" t="n">
        <f aca="false">IF(ROW()&lt;4+MinObs-1,"",IFERROR((I116-AVERAGE(I$4:I116))/STDEV(I$4:I116),""))</f>
        <v>-0.687244126067689</v>
      </c>
      <c r="AE116" s="26" t="n">
        <f aca="false">IF(ROW()&lt;4+MinObs-1,"",IFERROR((J116-AVERAGE(J$4:J116))/STDEV(J$4:J116),""))</f>
        <v>1.39294218456949</v>
      </c>
      <c r="AF116" s="26" t="n">
        <f aca="false">IF(ROW()&lt;4+MinObs-1,"",IFERROR((K116-AVERAGE(K$4:K116))/STDEV(K$4:K116),""))</f>
        <v>-0.968736526539078</v>
      </c>
      <c r="AG116" s="26" t="n">
        <f aca="false">IF(ROW()&lt;4+MinObs-1,"",IFERROR((L116-AVERAGE(L$4:L116))/STDEV(L$4:L116),""))</f>
        <v>0.338248344090256</v>
      </c>
      <c r="AH116" s="26" t="n">
        <f aca="false">IF(ROW()&lt;4+MinObs-1,"",IFERROR((M116-AVERAGE(M$4:M116))/STDEV(M$4:M116),""))</f>
        <v>0.685484727750173</v>
      </c>
      <c r="AI116" s="26" t="n">
        <f aca="false">IF(ROW()&lt;4+MinObs-1,"",IFERROR((N116-AVERAGE(N$4:N116))/STDEV(N$4:N116),""))</f>
        <v>-0.683409370908549</v>
      </c>
      <c r="AJ116" s="26" t="n">
        <f aca="false">IF(ROW()&lt;4+MinObs-1,"",IFERROR((O116-AVERAGE(O$4:O116))/STDEV(O$4:O116),""))</f>
        <v>3.21289487414545</v>
      </c>
      <c r="AK116" s="26" t="n">
        <f aca="false">IF(ROW()&lt;4+MinObs-1,"",IFERROR((P116-AVERAGE(P$4:P116))/STDEV(P$4:P116),""))</f>
        <v>-0.434304477437872</v>
      </c>
      <c r="AL116" s="26" t="n">
        <f aca="false">IF(ROW()&lt;4+MinObs-1,"",IFERROR((Q116-AVERAGE(Q$4:Q116))/STDEV(Q$4:Q116),""))</f>
        <v>1.30701044052481</v>
      </c>
      <c r="AM116" s="26" t="n">
        <f aca="false">IF(ROW()&lt;4+MinObs-1,"",IFERROR((R116-AVERAGE(R$4:R116))/STDEV(R$4:R116),""))</f>
        <v>-0.408157346684771</v>
      </c>
      <c r="AN116" s="26" t="n">
        <f aca="false">IF(ROW()&lt;4+MinObs-1,"",IFERROR((S116-AVERAGE(S$4:S116))/STDEV(S$4:S116),""))</f>
        <v>0.231676774633703</v>
      </c>
      <c r="AO116" s="26" t="n">
        <f aca="false">IF(ROW()&lt;4+MinObs-1,"",IFERROR((T116-AVERAGE(T$4:T116))/STDEV(T$4:T116),""))</f>
        <v>2.26485933693785</v>
      </c>
      <c r="AP116" s="26" t="n">
        <f aca="false">IF(ROW()&lt;4+MinObs-1,"",IFERROR((U116-AVERAGE(U$4:U116))/STDEV(U$4:U116),""))</f>
        <v>-0.180238082577306</v>
      </c>
      <c r="AQ116" s="26" t="n">
        <f aca="false">IF(ROW()&lt;4+MinObs-1,"",IFERROR((V116-AVERAGE(V$4:V116))/STDEV(V$4:V116),""))</f>
        <v>0.482587400490407</v>
      </c>
      <c r="AR116" s="26" t="n">
        <f aca="false">IF(W116="",0,IF(W116&gt;=z4,w4,IF(W116&gt;=z3,w3,IF(W116&gt;=zEntry,w2,IF(AND(W116&gt;=ExitZ,AR115&gt;0),w2,0)))))</f>
        <v>0</v>
      </c>
      <c r="AS116" s="26" t="n">
        <f aca="false">IF(X116="",0,IF(X116&gt;=z4,w4,IF(X116&gt;=z3,w3,IF(X116&gt;=zEntry,w2,IF(AND(X116&gt;=ExitZ,AS115&gt;0),w2,0)))))</f>
        <v>0</v>
      </c>
      <c r="AT116" s="26" t="n">
        <f aca="false">IF(Y116="",0,IF(Y116&gt;=z4,w4,IF(Y116&gt;=z3,w3,IF(Y116&gt;=zEntry,w2,IF(AND(Y116&gt;=ExitZ,AT115&gt;0),w2,0)))))</f>
        <v>0</v>
      </c>
      <c r="AU116" s="26" t="n">
        <f aca="false">IF(Z116="",0,IF(Z116&gt;=z4,w4,IF(Z116&gt;=z3,w3,IF(Z116&gt;=zEntry,w2,IF(AND(Z116&gt;=ExitZ,AU115&gt;0),w2,0)))))</f>
        <v>0</v>
      </c>
      <c r="AV116" s="26" t="n">
        <f aca="false">IF(AA116="",0,IF(AA116&gt;=z4,w4,IF(AA116&gt;=z3,w3,IF(AA116&gt;=zEntry,w2,IF(AND(AA116&gt;=ExitZ,AV115&gt;0),w2,0)))))</f>
        <v>1</v>
      </c>
      <c r="AW116" s="26" t="n">
        <f aca="false">IF(AB116="",0,IF(AB116&gt;=z4,w4,IF(AB116&gt;=z3,w3,IF(AB116&gt;=zEntry,w2,IF(AND(AB116&gt;=ExitZ,AW115&gt;0),w2,0)))))</f>
        <v>0</v>
      </c>
      <c r="AX116" s="26" t="n">
        <f aca="false">IF(AC116="",0,IF(AC116&gt;=z4,w4,IF(AC116&gt;=z3,w3,IF(AC116&gt;=zEntry,w2,IF(AND(AC116&gt;=ExitZ,AX115&gt;0),w2,0)))))</f>
        <v>0</v>
      </c>
      <c r="AY116" s="26" t="n">
        <f aca="false">IF(AD116="",0,IF(AD116&gt;=z4,w4,IF(AD116&gt;=z3,w3,IF(AD116&gt;=zEntry,w2,IF(AND(AD116&gt;=ExitZ,AY115&gt;0),w2,0)))))</f>
        <v>0</v>
      </c>
      <c r="AZ116" s="26" t="n">
        <f aca="false">IF(AE116="",0,IF(AE116&gt;=z4,w4,IF(AE116&gt;=z3,w3,IF(AE116&gt;=zEntry,w2,IF(AND(AE116&gt;=ExitZ,AZ115&gt;0),w2,0)))))</f>
        <v>0</v>
      </c>
      <c r="BA116" s="26" t="n">
        <f aca="false">IF(AF116="",0,IF(AF116&gt;=z4,w4,IF(AF116&gt;=z3,w3,IF(AF116&gt;=zEntry,w2,IF(AND(AF116&gt;=ExitZ,BA115&gt;0),w2,0)))))</f>
        <v>0</v>
      </c>
      <c r="BB116" s="26" t="n">
        <f aca="false">IF(AG116="",0,IF(AG116&gt;=z4,w4,IF(AG116&gt;=z3,w3,IF(AG116&gt;=zEntry,w2,IF(AND(AG116&gt;=ExitZ,BB115&gt;0),w2,0)))))</f>
        <v>0</v>
      </c>
      <c r="BC116" s="26" t="n">
        <f aca="false">IF(AH116="",0,IF(AH116&gt;=z4,w4,IF(AH116&gt;=z3,w3,IF(AH116&gt;=zEntry,w2,IF(AND(AH116&gt;=ExitZ,BC115&gt;0),w2,0)))))</f>
        <v>0</v>
      </c>
      <c r="BD116" s="26" t="n">
        <f aca="false">IF(AI116="",0,IF(AI116&gt;=z4,w4,IF(AI116&gt;=z3,w3,IF(AI116&gt;=zEntry,w2,IF(AND(AI116&gt;=ExitZ,BD115&gt;0),w2,0)))))</f>
        <v>0</v>
      </c>
      <c r="BE116" s="26" t="n">
        <f aca="false">IF(AJ116="",0,IF(AJ116&gt;=z4,w4,IF(AJ116&gt;=z3,w3,IF(AJ116&gt;=zEntry,w2,IF(AND(AJ116&gt;=ExitZ,BE115&gt;0),w2,0)))))</f>
        <v>1.5</v>
      </c>
      <c r="BF116" s="26" t="n">
        <f aca="false">IF(AK116="",0,IF(AK116&gt;=z4,w4,IF(AK116&gt;=z3,w3,IF(AK116&gt;=zEntry,w2,IF(AND(AK116&gt;=ExitZ,BF115&gt;0),w2,0)))))</f>
        <v>0</v>
      </c>
      <c r="BG116" s="26" t="n">
        <f aca="false">IF(AL116="",0,IF(AL116&gt;=z4,w4,IF(AL116&gt;=z3,w3,IF(AL116&gt;=zEntry,w2,IF(AND(AL116&gt;=ExitZ,BG115&gt;0),w2,0)))))</f>
        <v>0</v>
      </c>
      <c r="BH116" s="26" t="n">
        <f aca="false">IF(AM116="",0,IF(AM116&gt;=z4,w4,IF(AM116&gt;=z3,w3,IF(AM116&gt;=zEntry,w2,IF(AND(AM116&gt;=ExitZ,BH115&gt;0),w2,0)))))</f>
        <v>0</v>
      </c>
      <c r="BI116" s="26" t="n">
        <f aca="false">IF(AN116="",0,IF(AN116&gt;=z4,w4,IF(AN116&gt;=z3,w3,IF(AN116&gt;=zEntry,w2,IF(AND(AN116&gt;=ExitZ,BI115&gt;0),w2,0)))))</f>
        <v>0</v>
      </c>
      <c r="BJ116" s="26" t="n">
        <f aca="false">IF(AO116="",0,IF(AO116&gt;=z4,w4,IF(AO116&gt;=z3,w3,IF(AO116&gt;=zEntry,w2,IF(AND(AO116&gt;=ExitZ,BJ115&gt;0),w2,0)))))</f>
        <v>1</v>
      </c>
      <c r="BK116" s="26" t="n">
        <f aca="false">IF(AP116="",0,IF(AP116&gt;=z4,w4,IF(AP116&gt;=z3,w3,IF(AP116&gt;=zEntry,w2,IF(AND(AP116&gt;=ExitZ,BK115&gt;0),w2,0)))))</f>
        <v>0</v>
      </c>
      <c r="BL116" s="26" t="n">
        <f aca="false">IF(AQ116="",0,IF(AQ116&gt;=z4,w4,IF(AQ116&gt;=z3,w3,IF(AQ116&gt;=zEntry,w2,IF(AND(AQ116&gt;=ExitZ,BL115&gt;0),w2,0)))))</f>
        <v>0</v>
      </c>
      <c r="BM116" s="23" t="n">
        <f aca="false">IF(EMFX_Data!X115&gt;=EMFX_Data!Y115,EMFX_Data!AE116-EMFX_Data!AF116,EMFX_Data!AF116-EMFX_Data!AE116)</f>
        <v>-0.0300221214742246</v>
      </c>
      <c r="BN116" s="23" t="n">
        <f aca="false">IF(EMFX_Data!X115&gt;=EMFX_Data!Z115,EMFX_Data!AE116-EMFX_Data!AG116,EMFX_Data!AG116-EMFX_Data!AE116)</f>
        <v>-0.0188877717109119</v>
      </c>
      <c r="BO116" s="23" t="n">
        <f aca="false">IF(EMFX_Data!X115&gt;=EMFX_Data!AA115,EMFX_Data!AE116-EMFX_Data!AH116,EMFX_Data!AH116-EMFX_Data!AE116)</f>
        <v>-0.0334039805067157</v>
      </c>
      <c r="BP116" s="23" t="n">
        <f aca="false">IF(EMFX_Data!X115&gt;=EMFX_Data!AB115,EMFX_Data!AE116-EMFX_Data!AI116,EMFX_Data!AI116-EMFX_Data!AE116)</f>
        <v>0.0788099723539985</v>
      </c>
      <c r="BQ116" s="23" t="n">
        <f aca="false">IF(EMFX_Data!X115&gt;=EMFX_Data!AC115,EMFX_Data!AE116-EMFX_Data!AJ116,EMFX_Data!AJ116-EMFX_Data!AE116)</f>
        <v>-0.0487446488773175</v>
      </c>
      <c r="BR116" s="23" t="n">
        <f aca="false">IF(EMFX_Data!X115&gt;=EMFX_Data!AD115,EMFX_Data!AE116-EMFX_Data!AK116,EMFX_Data!AK116-EMFX_Data!AE116)</f>
        <v>-0.0743703405111736</v>
      </c>
      <c r="BS116" s="23" t="n">
        <f aca="false">IF(EMFX_Data!Y115&gt;=EMFX_Data!Z115,EMFX_Data!AF116-EMFX_Data!AG116,EMFX_Data!AG116-EMFX_Data!AF116)</f>
        <v>-0.0489098931851366</v>
      </c>
      <c r="BT116" s="23" t="n">
        <f aca="false">IF(EMFX_Data!Y115&gt;=EMFX_Data!AA115,EMFX_Data!AF116-EMFX_Data!AH116,EMFX_Data!AH116-EMFX_Data!AF116)</f>
        <v>0.00338185903249107</v>
      </c>
      <c r="BU116" s="23" t="n">
        <f aca="false">IF(EMFX_Data!Y115&gt;=EMFX_Data!AB115,EMFX_Data!AF116-EMFX_Data!AI116,EMFX_Data!AI116-EMFX_Data!AF116)</f>
        <v>-0.108832093828223</v>
      </c>
      <c r="BV116" s="23" t="n">
        <f aca="false">IF(EMFX_Data!Y115&gt;=EMFX_Data!AC115,EMFX_Data!AF116-EMFX_Data!AJ116,EMFX_Data!AJ116-EMFX_Data!AF116)</f>
        <v>-0.0187225274030928</v>
      </c>
      <c r="BW116" s="23" t="n">
        <f aca="false">IF(EMFX_Data!Y115&gt;=EMFX_Data!AD115,EMFX_Data!AF116-EMFX_Data!AK116,EMFX_Data!AK116-EMFX_Data!AF116)</f>
        <v>-0.104392461985398</v>
      </c>
      <c r="BX116" s="23" t="n">
        <f aca="false">IF(EMFX_Data!Z115&gt;=EMFX_Data!AA115,EMFX_Data!AG116-EMFX_Data!AH116,EMFX_Data!AH116-EMFX_Data!AG116)</f>
        <v>-0.0522917522176276</v>
      </c>
      <c r="BY116" s="23" t="n">
        <f aca="false">IF(EMFX_Data!Z115&gt;=EMFX_Data!AB115,EMFX_Data!AG116-EMFX_Data!AI116,EMFX_Data!AI116-EMFX_Data!AG116)</f>
        <v>0.0599222006430866</v>
      </c>
      <c r="BZ116" s="23" t="n">
        <f aca="false">IF(EMFX_Data!Z115&gt;=EMFX_Data!AC115,EMFX_Data!AG116-EMFX_Data!AJ116,EMFX_Data!AJ116-EMFX_Data!AG116)</f>
        <v>-0.0676324205882294</v>
      </c>
      <c r="CA116" s="23" t="n">
        <f aca="false">IF(EMFX_Data!Z115&gt;=EMFX_Data!AD115,EMFX_Data!AG116-EMFX_Data!AK116,EMFX_Data!AK116-EMFX_Data!AG116)</f>
        <v>0.0554825688002616</v>
      </c>
      <c r="CB116" s="23" t="n">
        <f aca="false">IF(EMFX_Data!AA115&gt;=EMFX_Data!AB115,EMFX_Data!AH116-EMFX_Data!AI116,EMFX_Data!AI116-EMFX_Data!AH116)</f>
        <v>-0.112213952860714</v>
      </c>
      <c r="CC116" s="23" t="n">
        <f aca="false">IF(EMFX_Data!AA115&gt;=EMFX_Data!AC115,EMFX_Data!AH116-EMFX_Data!AJ116,EMFX_Data!AJ116-EMFX_Data!AH116)</f>
        <v>-0.0153406683706018</v>
      </c>
      <c r="CD116" s="23" t="n">
        <f aca="false">IF(EMFX_Data!AA115&gt;=EMFX_Data!AD115,EMFX_Data!AH116-EMFX_Data!AK116,EMFX_Data!AK116-EMFX_Data!AH116)</f>
        <v>-0.107774321017889</v>
      </c>
      <c r="CE116" s="23" t="n">
        <f aca="false">IF(EMFX_Data!AB115&gt;=EMFX_Data!AC115,EMFX_Data!AI116-EMFX_Data!AJ116,EMFX_Data!AJ116-EMFX_Data!AI116)</f>
        <v>-0.127554621231316</v>
      </c>
      <c r="CF116" s="23" t="n">
        <f aca="false">IF(EMFX_Data!AB115&gt;=EMFX_Data!AD115,EMFX_Data!AI116-EMFX_Data!AK116,EMFX_Data!AK116-EMFX_Data!AI116)</f>
        <v>0.00443963184282496</v>
      </c>
      <c r="CG116" s="23" t="n">
        <f aca="false">IF(EMFX_Data!AC115&gt;=EMFX_Data!AD115,EMFX_Data!AJ116-EMFX_Data!AK116,EMFX_Data!AK116-EMFX_Data!AJ116)</f>
        <v>-0.123114989388491</v>
      </c>
      <c r="CH116" s="27" t="n">
        <f aca="false">IF(ROW()&lt;4+VolLB,"",STDEV(INDEX($BM:$BM,ROW()-VolLB+1):INDEX($BM:$BM,ROW()))*SQRT(12))</f>
        <v>0.182776274076195</v>
      </c>
      <c r="CI116" s="27" t="n">
        <f aca="false">IF(ROW()&lt;4+VolLB,"",STDEV(INDEX($BN:$BN,ROW()-VolLB+1):INDEX($BN:$BN,ROW()))*SQRT(12))</f>
        <v>0.144173504858395</v>
      </c>
      <c r="CJ116" s="27" t="n">
        <f aca="false">IF(ROW()&lt;4+VolLB,"",STDEV(INDEX($BO:$BO,ROW()-VolLB+1):INDEX($BO:$BO,ROW()))*SQRT(12))</f>
        <v>0.149519924590876</v>
      </c>
      <c r="CK116" s="27" t="n">
        <f aca="false">IF(ROW()&lt;4+VolLB,"",STDEV(INDEX($BP:$BP,ROW()-VolLB+1):INDEX($BP:$BP,ROW()))*SQRT(12))</f>
        <v>0.212615363854033</v>
      </c>
      <c r="CL116" s="27" t="n">
        <f aca="false">IF(ROW()&lt;4+VolLB,"",STDEV(INDEX($BQ:$BQ,ROW()-VolLB+1):INDEX($BQ:$BQ,ROW()))*SQRT(12))</f>
        <v>0.163833111837925</v>
      </c>
      <c r="CM116" s="27" t="n">
        <f aca="false">IF(ROW()&lt;4+VolLB,"",STDEV(INDEX($BR:$BR,ROW()-VolLB+1):INDEX($BR:$BR,ROW()))*SQRT(12))</f>
        <v>0.17789617062914</v>
      </c>
      <c r="CN116" s="27" t="n">
        <f aca="false">IF(ROW()&lt;4+VolLB,"",STDEV(INDEX($BS:$BS,ROW()-VolLB+1):INDEX($BS:$BS,ROW()))*SQRT(12))</f>
        <v>0.149932435639849</v>
      </c>
      <c r="CO116" s="27" t="n">
        <f aca="false">IF(ROW()&lt;4+VolLB,"",STDEV(INDEX($BT:$BT,ROW()-VolLB+1):INDEX($BT:$BT,ROW()))*SQRT(12))</f>
        <v>0.156770123897439</v>
      </c>
      <c r="CP116" s="27" t="n">
        <f aca="false">IF(ROW()&lt;4+VolLB,"",STDEV(INDEX($BU:$BU,ROW()-VolLB+1):INDEX($BU:$BU,ROW()))*SQRT(12))</f>
        <v>0.188536437307092</v>
      </c>
      <c r="CQ116" s="27" t="n">
        <f aca="false">IF(ROW()&lt;4+VolLB,"",STDEV(INDEX($BV:$BV,ROW()-VolLB+1):INDEX($BV:$BV,ROW()))*SQRT(12))</f>
        <v>0.166615618003773</v>
      </c>
      <c r="CR116" s="27" t="n">
        <f aca="false">IF(ROW()&lt;4+VolLB,"",STDEV(INDEX($BW:$BW,ROW()-VolLB+1):INDEX($BW:$BW,ROW()))*SQRT(12))</f>
        <v>0.182308494191497</v>
      </c>
      <c r="CS116" s="27" t="n">
        <f aca="false">IF(ROW()&lt;4+VolLB,"",STDEV(INDEX($BX:$BX,ROW()-VolLB+1):INDEX($BX:$BX,ROW()))*SQRT(12))</f>
        <v>0.146295229848265</v>
      </c>
      <c r="CT116" s="27" t="n">
        <f aca="false">IF(ROW()&lt;4+VolLB,"",STDEV(INDEX($BY:$BY,ROW()-VolLB+1):INDEX($BY:$BY,ROW()))*SQRT(12))</f>
        <v>0.179737768135102</v>
      </c>
      <c r="CU116" s="27" t="n">
        <f aca="false">IF(ROW()&lt;4+VolLB,"",STDEV(INDEX($BZ:$BZ,ROW()-VolLB+1):INDEX($BZ:$BZ,ROW()))*SQRT(12))</f>
        <v>0.145872086750252</v>
      </c>
      <c r="CV116" s="27" t="n">
        <f aca="false">IF(ROW()&lt;4+VolLB,"",STDEV(INDEX($CA:$CA,ROW()-VolLB+1):INDEX($CA:$CA,ROW()))*SQRT(12))</f>
        <v>0.145210535071807</v>
      </c>
      <c r="CW116" s="27" t="n">
        <f aca="false">IF(ROW()&lt;4+VolLB,"",STDEV(INDEX($CB:$CB,ROW()-VolLB+1):INDEX($CB:$CB,ROW()))*SQRT(12))</f>
        <v>0.193609143990811</v>
      </c>
      <c r="CX116" s="27" t="n">
        <f aca="false">IF(ROW()&lt;4+VolLB,"",STDEV(INDEX($CC:$CC,ROW()-VolLB+1):INDEX($CC:$CC,ROW()))*SQRT(12))</f>
        <v>0.144158173317963</v>
      </c>
      <c r="CY116" s="27" t="n">
        <f aca="false">IF(ROW()&lt;4+VolLB,"",STDEV(INDEX($CD:$CD,ROW()-VolLB+1):INDEX($CD:$CD,ROW()))*SQRT(12))</f>
        <v>0.172240485525195</v>
      </c>
      <c r="CZ116" s="27" t="n">
        <f aca="false">IF(ROW()&lt;4+VolLB,"",STDEV(INDEX($CE:$CE,ROW()-VolLB+1):INDEX($CE:$CE,ROW()))*SQRT(12))</f>
        <v>0.223243743839028</v>
      </c>
      <c r="DA116" s="27" t="n">
        <f aca="false">IF(ROW()&lt;4+VolLB,"",STDEV(INDEX($CF:$CF,ROW()-VolLB+1):INDEX($CF:$CF,ROW()))*SQRT(12))</f>
        <v>0.189390210403707</v>
      </c>
      <c r="DB116" s="27" t="n">
        <f aca="false">IF(ROW()&lt;4+VolLB,"",STDEV(INDEX($CG:$CG,ROW()-VolLB+1):INDEX($CG:$CG,ROW()))*SQRT(12))</f>
        <v>0.180408520289043</v>
      </c>
      <c r="DC116" s="26" t="n">
        <f aca="false">IF(OR(AR116=0,CH116="",CH116=0),0,AR116*MIN(MaxScal,TgtVol/CH116))</f>
        <v>0</v>
      </c>
      <c r="DD116" s="26" t="n">
        <f aca="false">IF(OR(AS116=0,CI116="",CI116=0),0,AS116*MIN(MaxScal,TgtVol/CI116))</f>
        <v>0</v>
      </c>
      <c r="DE116" s="26" t="n">
        <f aca="false">IF(OR(AT116=0,CJ116="",CJ116=0),0,AT116*MIN(MaxScal,TgtVol/CJ116))</f>
        <v>0</v>
      </c>
      <c r="DF116" s="26" t="n">
        <f aca="false">IF(OR(AU116=0,CK116="",CK116=0),0,AU116*MIN(MaxScal,TgtVol/CK116))</f>
        <v>0</v>
      </c>
      <c r="DG116" s="26" t="n">
        <f aca="false">IF(OR(AV116=0,CL116="",CL116=0),0,AV116*MIN(MaxScal,TgtVol/CL116))</f>
        <v>0.122075444796443</v>
      </c>
      <c r="DH116" s="26" t="n">
        <f aca="false">IF(OR(AW116=0,CM116="",CM116=0),0,AW116*MIN(MaxScal,TgtVol/CM116))</f>
        <v>0</v>
      </c>
      <c r="DI116" s="26" t="n">
        <f aca="false">IF(OR(AX116=0,CN116="",CN116=0),0,AX116*MIN(MaxScal,TgtVol/CN116))</f>
        <v>0</v>
      </c>
      <c r="DJ116" s="26" t="n">
        <f aca="false">IF(OR(AY116=0,CO116="",CO116=0),0,AY116*MIN(MaxScal,TgtVol/CO116))</f>
        <v>0</v>
      </c>
      <c r="DK116" s="26" t="n">
        <f aca="false">IF(OR(AZ116=0,CP116="",CP116=0),0,AZ116*MIN(MaxScal,TgtVol/CP116))</f>
        <v>0</v>
      </c>
      <c r="DL116" s="26" t="n">
        <f aca="false">IF(OR(BA116=0,CQ116="",CQ116=0),0,BA116*MIN(MaxScal,TgtVol/CQ116))</f>
        <v>0</v>
      </c>
      <c r="DM116" s="26" t="n">
        <f aca="false">IF(OR(BB116=0,CR116="",CR116=0),0,BB116*MIN(MaxScal,TgtVol/CR116))</f>
        <v>0</v>
      </c>
      <c r="DN116" s="26" t="n">
        <f aca="false">IF(OR(BC116=0,CS116="",CS116=0),0,BC116*MIN(MaxScal,TgtVol/CS116))</f>
        <v>0</v>
      </c>
      <c r="DO116" s="26" t="n">
        <f aca="false">IF(OR(BD116=0,CT116="",CT116=0),0,BD116*MIN(MaxScal,TgtVol/CT116))</f>
        <v>0</v>
      </c>
      <c r="DP116" s="26" t="n">
        <f aca="false">IF(OR(BE116=0,CU116="",CU116=0),0,BE116*MIN(MaxScal,TgtVol/CU116))</f>
        <v>0.205659634192819</v>
      </c>
      <c r="DQ116" s="26" t="n">
        <f aca="false">IF(OR(BF116=0,CV116="",CV116=0),0,BF116*MIN(MaxScal,TgtVol/CV116))</f>
        <v>0</v>
      </c>
      <c r="DR116" s="26" t="n">
        <f aca="false">IF(OR(BG116=0,CW116="",CW116=0),0,BG116*MIN(MaxScal,TgtVol/CW116))</f>
        <v>0</v>
      </c>
      <c r="DS116" s="26" t="n">
        <f aca="false">IF(OR(BH116=0,CX116="",CX116=0),0,BH116*MIN(MaxScal,TgtVol/CX116))</f>
        <v>0</v>
      </c>
      <c r="DT116" s="26" t="n">
        <f aca="false">IF(OR(BI116=0,CY116="",CY116=0),0,BI116*MIN(MaxScal,TgtVol/CY116))</f>
        <v>0</v>
      </c>
      <c r="DU116" s="26" t="n">
        <f aca="false">IF(OR(BJ116=0,CZ116="",CZ116=0),0,BJ116*MIN(MaxScal,TgtVol/CZ116))</f>
        <v>0.0895881768333949</v>
      </c>
      <c r="DV116" s="26" t="n">
        <f aca="false">IF(OR(BK116=0,DA116="",DA116=0),0,BK116*MIN(MaxScal,TgtVol/DA116))</f>
        <v>0</v>
      </c>
      <c r="DW116" s="26" t="n">
        <f aca="false">IF(OR(BL116=0,DB116="",DB116=0),0,BL116*MIN(MaxScal,TgtVol/DB116))</f>
        <v>0</v>
      </c>
      <c r="DX116" s="28" t="n">
        <f aca="false">IFERROR(DC115*BM116,"")</f>
        <v>-0</v>
      </c>
      <c r="DY116" s="28" t="n">
        <f aca="false">IFERROR(DD115*BN116,"")</f>
        <v>-0</v>
      </c>
      <c r="DZ116" s="28" t="n">
        <f aca="false">IFERROR(DE115*BO116,"")</f>
        <v>-0</v>
      </c>
      <c r="EA116" s="28" t="n">
        <f aca="false">IFERROR(DF115*BP116,"")</f>
        <v>0</v>
      </c>
      <c r="EB116" s="28" t="n">
        <f aca="false">IFERROR(DG115*BQ116,"")</f>
        <v>-0</v>
      </c>
      <c r="EC116" s="28" t="n">
        <f aca="false">IFERROR(DH115*BR116,"")</f>
        <v>-0</v>
      </c>
      <c r="ED116" s="28" t="n">
        <f aca="false">IFERROR(DI115*BS116,"")</f>
        <v>-0</v>
      </c>
      <c r="EE116" s="28" t="n">
        <f aca="false">IFERROR(DJ115*BT116,"")</f>
        <v>0</v>
      </c>
      <c r="EF116" s="28" t="n">
        <f aca="false">IFERROR(DK115*BU116,"")</f>
        <v>-0</v>
      </c>
      <c r="EG116" s="28" t="n">
        <f aca="false">IFERROR(DL115*BV116,"")</f>
        <v>-0</v>
      </c>
      <c r="EH116" s="28" t="n">
        <f aca="false">IFERROR(DM115*BW116,"")</f>
        <v>-0</v>
      </c>
      <c r="EI116" s="28" t="n">
        <f aca="false">IFERROR(DN115*BX116,"")</f>
        <v>-0</v>
      </c>
      <c r="EJ116" s="28" t="n">
        <f aca="false">IFERROR(DO115*BY116,"")</f>
        <v>0</v>
      </c>
      <c r="EK116" s="28" t="n">
        <f aca="false">IFERROR(DP115*BZ116,"")</f>
        <v>-0.00913515910971511</v>
      </c>
      <c r="EL116" s="28" t="n">
        <f aca="false">IFERROR(DQ115*CA116,"")</f>
        <v>0</v>
      </c>
      <c r="EM116" s="28" t="n">
        <f aca="false">IFERROR(DR115*CB116,"")</f>
        <v>-0</v>
      </c>
      <c r="EN116" s="28" t="n">
        <f aca="false">IFERROR(DS115*CC116,"")</f>
        <v>-0</v>
      </c>
      <c r="EO116" s="28" t="n">
        <f aca="false">IFERROR(DT115*CD116,"")</f>
        <v>-0</v>
      </c>
      <c r="EP116" s="28" t="n">
        <f aca="false">IFERROR(DU115*CE116,"")</f>
        <v>-0</v>
      </c>
      <c r="EQ116" s="28" t="n">
        <f aca="false">IFERROR(DV115*CF116,"")</f>
        <v>0</v>
      </c>
      <c r="ER116" s="28" t="n">
        <f aca="false">IFERROR(DW115*CG116,"")</f>
        <v>-0</v>
      </c>
      <c r="ES116" s="28" t="n">
        <f aca="false">IF(ROW()=4,"",SUM(DX116:ER116))</f>
        <v>-0.00913515910971511</v>
      </c>
      <c r="ET116" s="29" t="n">
        <f aca="false">COUNTIF(AR116:BL116,"&gt;0")</f>
        <v>3</v>
      </c>
    </row>
    <row r="117" customFormat="false" ht="15" hidden="false" customHeight="false" outlineLevel="0" collapsed="false">
      <c r="A117" s="19" t="n">
        <v>41455</v>
      </c>
      <c r="B117" s="23" t="n">
        <f aca="false">ABS(EMFX_Data!X117-EMFX_Data!Y117)</f>
        <v>0.155013987029838</v>
      </c>
      <c r="C117" s="23" t="n">
        <f aca="false">ABS(EMFX_Data!X117-EMFX_Data!Z117)</f>
        <v>0.0537096696921573</v>
      </c>
      <c r="D117" s="23" t="n">
        <f aca="false">ABS(EMFX_Data!X117-EMFX_Data!AA117)</f>
        <v>0.100869494064362</v>
      </c>
      <c r="E117" s="23" t="n">
        <f aca="false">ABS(EMFX_Data!X117-EMFX_Data!AB117)</f>
        <v>0.103262004888379</v>
      </c>
      <c r="F117" s="23" t="n">
        <f aca="false">ABS(EMFX_Data!X117-EMFX_Data!AC117)</f>
        <v>0.171049178689065</v>
      </c>
      <c r="G117" s="23" t="n">
        <f aca="false">ABS(EMFX_Data!X117-EMFX_Data!AD117)</f>
        <v>0.0913147877323111</v>
      </c>
      <c r="H117" s="23" t="n">
        <f aca="false">ABS(EMFX_Data!Y117-EMFX_Data!Z117)</f>
        <v>0.208723656721995</v>
      </c>
      <c r="I117" s="23" t="n">
        <f aca="false">ABS(EMFX_Data!Y117-EMFX_Data!AA117)</f>
        <v>0.0541444929654755</v>
      </c>
      <c r="J117" s="23" t="n">
        <f aca="false">ABS(EMFX_Data!Y117-EMFX_Data!AB117)</f>
        <v>0.258275991918217</v>
      </c>
      <c r="K117" s="23" t="n">
        <f aca="false">ABS(EMFX_Data!Y117-EMFX_Data!AC117)</f>
        <v>0.0160351916592276</v>
      </c>
      <c r="L117" s="23" t="n">
        <f aca="false">ABS(EMFX_Data!Y117-EMFX_Data!AD117)</f>
        <v>0.246328774762149</v>
      </c>
      <c r="M117" s="23" t="n">
        <f aca="false">ABS(EMFX_Data!Z117-EMFX_Data!AA117)</f>
        <v>0.154579163756519</v>
      </c>
      <c r="N117" s="23" t="n">
        <f aca="false">ABS(EMFX_Data!Z117-EMFX_Data!AB117)</f>
        <v>0.0495523351962222</v>
      </c>
      <c r="O117" s="23" t="n">
        <f aca="false">ABS(EMFX_Data!Z117-EMFX_Data!AC117)</f>
        <v>0.224758848381223</v>
      </c>
      <c r="P117" s="23" t="n">
        <f aca="false">ABS(EMFX_Data!Z117-EMFX_Data!AD117)</f>
        <v>0.0376051180401538</v>
      </c>
      <c r="Q117" s="23" t="n">
        <f aca="false">ABS(EMFX_Data!AA117-EMFX_Data!AB117)</f>
        <v>0.204131498952742</v>
      </c>
      <c r="R117" s="23" t="n">
        <f aca="false">ABS(EMFX_Data!AA117-EMFX_Data!AC117)</f>
        <v>0.0701796846247031</v>
      </c>
      <c r="S117" s="23" t="n">
        <f aca="false">ABS(EMFX_Data!AA117-EMFX_Data!AD117)</f>
        <v>0.192184281796673</v>
      </c>
      <c r="T117" s="23" t="n">
        <f aca="false">ABS(EMFX_Data!AB117-EMFX_Data!AC117)</f>
        <v>0.274311183577445</v>
      </c>
      <c r="U117" s="23" t="n">
        <f aca="false">ABS(EMFX_Data!AB117-EMFX_Data!AD117)</f>
        <v>0.0119472171560684</v>
      </c>
      <c r="V117" s="23" t="n">
        <f aca="false">ABS(EMFX_Data!AC117-EMFX_Data!AD117)</f>
        <v>0.262363966421376</v>
      </c>
      <c r="W117" s="26" t="n">
        <f aca="false">IF(ROW()&lt;4+MinObs-1,"",IFERROR((B117-AVERAGE(B$4:B117))/STDEV(B$4:B117),""))</f>
        <v>0.205145052356832</v>
      </c>
      <c r="X117" s="26" t="n">
        <f aca="false">IF(ROW()&lt;4+MinObs-1,"",IFERROR((C117-AVERAGE(C$4:C117))/STDEV(C$4:C117),""))</f>
        <v>-0.235282688866196</v>
      </c>
      <c r="Y117" s="26" t="n">
        <f aca="false">IF(ROW()&lt;4+MinObs-1,"",IFERROR((D117-AVERAGE(D$4:D117))/STDEV(D$4:D117),""))</f>
        <v>-0.380620751699903</v>
      </c>
      <c r="Z117" s="26" t="n">
        <f aca="false">IF(ROW()&lt;4+MinObs-1,"",IFERROR((E117-AVERAGE(E$4:E117))/STDEV(E$4:E117),""))</f>
        <v>0.343027292061855</v>
      </c>
      <c r="AA117" s="26" t="n">
        <f aca="false">IF(ROW()&lt;4+MinObs-1,"",IFERROR((F117-AVERAGE(F$4:F117))/STDEV(F$4:F117),""))</f>
        <v>2.03819985234212</v>
      </c>
      <c r="AB117" s="26" t="n">
        <f aca="false">IF(ROW()&lt;4+MinObs-1,"",IFERROR((G117-AVERAGE(G$4:G117))/STDEV(G$4:G117),""))</f>
        <v>-0.0890338180731734</v>
      </c>
      <c r="AC117" s="26" t="n">
        <f aca="false">IF(ROW()&lt;4+MinObs-1,"",IFERROR((H117-AVERAGE(H$4:H117))/STDEV(H$4:H117),""))</f>
        <v>0.282577493694381</v>
      </c>
      <c r="AD117" s="26" t="n">
        <f aca="false">IF(ROW()&lt;4+MinObs-1,"",IFERROR((I117-AVERAGE(I$4:I117))/STDEV(I$4:I117),""))</f>
        <v>-0.636781046466369</v>
      </c>
      <c r="AE117" s="26" t="n">
        <f aca="false">IF(ROW()&lt;4+MinObs-1,"",IFERROR((J117-AVERAGE(J$4:J117))/STDEV(J$4:J117),""))</f>
        <v>1.68775456354011</v>
      </c>
      <c r="AF117" s="26" t="n">
        <f aca="false">IF(ROW()&lt;4+MinObs-1,"",IFERROR((K117-AVERAGE(K$4:K117))/STDEV(K$4:K117),""))</f>
        <v>-1.33207114275392</v>
      </c>
      <c r="AG117" s="26" t="n">
        <f aca="false">IF(ROW()&lt;4+MinObs-1,"",IFERROR((L117-AVERAGE(L$4:L117))/STDEV(L$4:L117),""))</f>
        <v>0.231109465779793</v>
      </c>
      <c r="AH117" s="26" t="n">
        <f aca="false">IF(ROW()&lt;4+MinObs-1,"",IFERROR((M117-AVERAGE(M$4:M117))/STDEV(M$4:M117),""))</f>
        <v>-0.0529800681851601</v>
      </c>
      <c r="AI117" s="26" t="n">
        <f aca="false">IF(ROW()&lt;4+MinObs-1,"",IFERROR((N117-AVERAGE(N$4:N117))/STDEV(N$4:N117),""))</f>
        <v>-0.702831462821269</v>
      </c>
      <c r="AJ117" s="26" t="n">
        <f aca="false">IF(ROW()&lt;4+MinObs-1,"",IFERROR((O117-AVERAGE(O$4:O117))/STDEV(O$4:O117),""))</f>
        <v>1.76539921076393</v>
      </c>
      <c r="AK117" s="26" t="n">
        <f aca="false">IF(ROW()&lt;4+MinObs-1,"",IFERROR((P117-AVERAGE(P$4:P117))/STDEV(P$4:P117),""))</f>
        <v>-0.335909027472929</v>
      </c>
      <c r="AL117" s="26" t="n">
        <f aca="false">IF(ROW()&lt;4+MinObs-1,"",IFERROR((Q117-AVERAGE(Q$4:Q117))/STDEV(Q$4:Q117),""))</f>
        <v>1.6127387919584</v>
      </c>
      <c r="AM117" s="26" t="n">
        <f aca="false">IF(ROW()&lt;4+MinObs-1,"",IFERROR((R117-AVERAGE(R$4:R117))/STDEV(R$4:R117),""))</f>
        <v>-0.684995564124958</v>
      </c>
      <c r="AN117" s="26" t="n">
        <f aca="false">IF(ROW()&lt;4+MinObs-1,"",IFERROR((S117-AVERAGE(S$4:S117))/STDEV(S$4:S117),""))</f>
        <v>0.114638091676791</v>
      </c>
      <c r="AO117" s="26" t="n">
        <f aca="false">IF(ROW()&lt;4+MinObs-1,"",IFERROR((T117-AVERAGE(T$4:T117))/STDEV(T$4:T117),""))</f>
        <v>2.18497268154209</v>
      </c>
      <c r="AP117" s="26" t="n">
        <f aca="false">IF(ROW()&lt;4+MinObs-1,"",IFERROR((U117-AVERAGE(U$4:U117))/STDEV(U$4:U117),""))</f>
        <v>-0.294094995773471</v>
      </c>
      <c r="AQ117" s="26" t="n">
        <f aca="false">IF(ROW()&lt;4+MinObs-1,"",IFERROR((V117-AVERAGE(V$4:V117))/STDEV(V$4:V117),""))</f>
        <v>0.295072476893652</v>
      </c>
      <c r="AR117" s="26" t="n">
        <f aca="false">IF(W117="",0,IF(W117&gt;=z4,w4,IF(W117&gt;=z3,w3,IF(W117&gt;=zEntry,w2,IF(AND(W117&gt;=ExitZ,AR116&gt;0),w2,0)))))</f>
        <v>0</v>
      </c>
      <c r="AS117" s="26" t="n">
        <f aca="false">IF(X117="",0,IF(X117&gt;=z4,w4,IF(X117&gt;=z3,w3,IF(X117&gt;=zEntry,w2,IF(AND(X117&gt;=ExitZ,AS116&gt;0),w2,0)))))</f>
        <v>0</v>
      </c>
      <c r="AT117" s="26" t="n">
        <f aca="false">IF(Y117="",0,IF(Y117&gt;=z4,w4,IF(Y117&gt;=z3,w3,IF(Y117&gt;=zEntry,w2,IF(AND(Y117&gt;=ExitZ,AT116&gt;0),w2,0)))))</f>
        <v>0</v>
      </c>
      <c r="AU117" s="26" t="n">
        <f aca="false">IF(Z117="",0,IF(Z117&gt;=z4,w4,IF(Z117&gt;=z3,w3,IF(Z117&gt;=zEntry,w2,IF(AND(Z117&gt;=ExitZ,AU116&gt;0),w2,0)))))</f>
        <v>0</v>
      </c>
      <c r="AV117" s="26" t="n">
        <f aca="false">IF(AA117="",0,IF(AA117&gt;=z4,w4,IF(AA117&gt;=z3,w3,IF(AA117&gt;=zEntry,w2,IF(AND(AA117&gt;=ExitZ,AV116&gt;0),w2,0)))))</f>
        <v>1</v>
      </c>
      <c r="AW117" s="26" t="n">
        <f aca="false">IF(AB117="",0,IF(AB117&gt;=z4,w4,IF(AB117&gt;=z3,w3,IF(AB117&gt;=zEntry,w2,IF(AND(AB117&gt;=ExitZ,AW116&gt;0),w2,0)))))</f>
        <v>0</v>
      </c>
      <c r="AX117" s="26" t="n">
        <f aca="false">IF(AC117="",0,IF(AC117&gt;=z4,w4,IF(AC117&gt;=z3,w3,IF(AC117&gt;=zEntry,w2,IF(AND(AC117&gt;=ExitZ,AX116&gt;0),w2,0)))))</f>
        <v>0</v>
      </c>
      <c r="AY117" s="26" t="n">
        <f aca="false">IF(AD117="",0,IF(AD117&gt;=z4,w4,IF(AD117&gt;=z3,w3,IF(AD117&gt;=zEntry,w2,IF(AND(AD117&gt;=ExitZ,AY116&gt;0),w2,0)))))</f>
        <v>0</v>
      </c>
      <c r="AZ117" s="26" t="n">
        <f aca="false">IF(AE117="",0,IF(AE117&gt;=z4,w4,IF(AE117&gt;=z3,w3,IF(AE117&gt;=zEntry,w2,IF(AND(AE117&gt;=ExitZ,AZ116&gt;0),w2,0)))))</f>
        <v>0</v>
      </c>
      <c r="BA117" s="26" t="n">
        <f aca="false">IF(AF117="",0,IF(AF117&gt;=z4,w4,IF(AF117&gt;=z3,w3,IF(AF117&gt;=zEntry,w2,IF(AND(AF117&gt;=ExitZ,BA116&gt;0),w2,0)))))</f>
        <v>0</v>
      </c>
      <c r="BB117" s="26" t="n">
        <f aca="false">IF(AG117="",0,IF(AG117&gt;=z4,w4,IF(AG117&gt;=z3,w3,IF(AG117&gt;=zEntry,w2,IF(AND(AG117&gt;=ExitZ,BB116&gt;0),w2,0)))))</f>
        <v>0</v>
      </c>
      <c r="BC117" s="26" t="n">
        <f aca="false">IF(AH117="",0,IF(AH117&gt;=z4,w4,IF(AH117&gt;=z3,w3,IF(AH117&gt;=zEntry,w2,IF(AND(AH117&gt;=ExitZ,BC116&gt;0),w2,0)))))</f>
        <v>0</v>
      </c>
      <c r="BD117" s="26" t="n">
        <f aca="false">IF(AI117="",0,IF(AI117&gt;=z4,w4,IF(AI117&gt;=z3,w3,IF(AI117&gt;=zEntry,w2,IF(AND(AI117&gt;=ExitZ,BD116&gt;0),w2,0)))))</f>
        <v>0</v>
      </c>
      <c r="BE117" s="26" t="n">
        <f aca="false">IF(AJ117="",0,IF(AJ117&gt;=z4,w4,IF(AJ117&gt;=z3,w3,IF(AJ117&gt;=zEntry,w2,IF(AND(AJ117&gt;=ExitZ,BE116&gt;0),w2,0)))))</f>
        <v>0</v>
      </c>
      <c r="BF117" s="26" t="n">
        <f aca="false">IF(AK117="",0,IF(AK117&gt;=z4,w4,IF(AK117&gt;=z3,w3,IF(AK117&gt;=zEntry,w2,IF(AND(AK117&gt;=ExitZ,BF116&gt;0),w2,0)))))</f>
        <v>0</v>
      </c>
      <c r="BG117" s="26" t="n">
        <f aca="false">IF(AL117="",0,IF(AL117&gt;=z4,w4,IF(AL117&gt;=z3,w3,IF(AL117&gt;=zEntry,w2,IF(AND(AL117&gt;=ExitZ,BG116&gt;0),w2,0)))))</f>
        <v>0</v>
      </c>
      <c r="BH117" s="26" t="n">
        <f aca="false">IF(AM117="",0,IF(AM117&gt;=z4,w4,IF(AM117&gt;=z3,w3,IF(AM117&gt;=zEntry,w2,IF(AND(AM117&gt;=ExitZ,BH116&gt;0),w2,0)))))</f>
        <v>0</v>
      </c>
      <c r="BI117" s="26" t="n">
        <f aca="false">IF(AN117="",0,IF(AN117&gt;=z4,w4,IF(AN117&gt;=z3,w3,IF(AN117&gt;=zEntry,w2,IF(AND(AN117&gt;=ExitZ,BI116&gt;0),w2,0)))))</f>
        <v>0</v>
      </c>
      <c r="BJ117" s="26" t="n">
        <f aca="false">IF(AO117="",0,IF(AO117&gt;=z4,w4,IF(AO117&gt;=z3,w3,IF(AO117&gt;=zEntry,w2,IF(AND(AO117&gt;=ExitZ,BJ116&gt;0),w2,0)))))</f>
        <v>1</v>
      </c>
      <c r="BK117" s="26" t="n">
        <f aca="false">IF(AP117="",0,IF(AP117&gt;=z4,w4,IF(AP117&gt;=z3,w3,IF(AP117&gt;=zEntry,w2,IF(AND(AP117&gt;=ExitZ,BK116&gt;0),w2,0)))))</f>
        <v>0</v>
      </c>
      <c r="BL117" s="26" t="n">
        <f aca="false">IF(AQ117="",0,IF(AQ117&gt;=z4,w4,IF(AQ117&gt;=z3,w3,IF(AQ117&gt;=zEntry,w2,IF(AND(AQ117&gt;=ExitZ,BL116&gt;0),w2,0)))))</f>
        <v>0</v>
      </c>
      <c r="BM117" s="23" t="n">
        <f aca="false">IF(EMFX_Data!X116&gt;=EMFX_Data!Y116,EMFX_Data!AE117-EMFX_Data!AF117,EMFX_Data!AF117-EMFX_Data!AE117)</f>
        <v>-0.000974399907893843</v>
      </c>
      <c r="BN117" s="23" t="n">
        <f aca="false">IF(EMFX_Data!X116&gt;=EMFX_Data!Z116,EMFX_Data!AE117-EMFX_Data!AG117,EMFX_Data!AG117-EMFX_Data!AE117)</f>
        <v>0.0720061709295982</v>
      </c>
      <c r="BO117" s="23" t="n">
        <f aca="false">IF(EMFX_Data!X116&gt;=EMFX_Data!AA116,EMFX_Data!AE117-EMFX_Data!AH117,EMFX_Data!AH117-EMFX_Data!AE117)</f>
        <v>0.00283006224481014</v>
      </c>
      <c r="BP117" s="23" t="n">
        <f aca="false">IF(EMFX_Data!X116&gt;=EMFX_Data!AB116,EMFX_Data!AE117-EMFX_Data!AI117,EMFX_Data!AI117-EMFX_Data!AE117)</f>
        <v>-0.0289901691157724</v>
      </c>
      <c r="BQ117" s="23" t="n">
        <f aca="false">IF(EMFX_Data!X116&gt;=EMFX_Data!AC116,EMFX_Data!AE117-EMFX_Data!AJ117,EMFX_Data!AJ117-EMFX_Data!AE117)</f>
        <v>0.0206106388299734</v>
      </c>
      <c r="BR117" s="23" t="n">
        <f aca="false">IF(EMFX_Data!X116&gt;=EMFX_Data!AD116,EMFX_Data!AE117-EMFX_Data!AK117,EMFX_Data!AK117-EMFX_Data!AE117)</f>
        <v>0.0367809389607799</v>
      </c>
      <c r="BS117" s="23" t="n">
        <f aca="false">IF(EMFX_Data!Y116&gt;=EMFX_Data!Z116,EMFX_Data!AF117-EMFX_Data!AG117,EMFX_Data!AG117-EMFX_Data!AF117)</f>
        <v>0.0710317710217044</v>
      </c>
      <c r="BT117" s="23" t="n">
        <f aca="false">IF(EMFX_Data!Y116&gt;=EMFX_Data!AA116,EMFX_Data!AF117-EMFX_Data!AH117,EMFX_Data!AH117-EMFX_Data!AF117)</f>
        <v>-0.00380446215270398</v>
      </c>
      <c r="BU117" s="23" t="n">
        <f aca="false">IF(EMFX_Data!Y116&gt;=EMFX_Data!AB116,EMFX_Data!AF117-EMFX_Data!AI117,EMFX_Data!AI117-EMFX_Data!AF117)</f>
        <v>-0.0299645690236663</v>
      </c>
      <c r="BV117" s="23" t="n">
        <f aca="false">IF(EMFX_Data!Y116&gt;=EMFX_Data!AC116,EMFX_Data!AF117-EMFX_Data!AJ117,EMFX_Data!AJ117-EMFX_Data!AF117)</f>
        <v>0.0215850387378672</v>
      </c>
      <c r="BW117" s="23" t="n">
        <f aca="false">IF(EMFX_Data!Y116&gt;=EMFX_Data!AD116,EMFX_Data!AF117-EMFX_Data!AK117,EMFX_Data!AK117-EMFX_Data!AF117)</f>
        <v>0.0358065390528861</v>
      </c>
      <c r="BX117" s="23" t="n">
        <f aca="false">IF(EMFX_Data!Z116&gt;=EMFX_Data!AA116,EMFX_Data!AG117-EMFX_Data!AH117,EMFX_Data!AH117-EMFX_Data!AG117)</f>
        <v>0.0748362331744084</v>
      </c>
      <c r="BY117" s="23" t="n">
        <f aca="false">IF(EMFX_Data!Z116&gt;=EMFX_Data!AB116,EMFX_Data!AG117-EMFX_Data!AI117,EMFX_Data!AI117-EMFX_Data!AG117)</f>
        <v>0.100996340045371</v>
      </c>
      <c r="BZ117" s="23" t="n">
        <f aca="false">IF(EMFX_Data!Z116&gt;=EMFX_Data!AC116,EMFX_Data!AG117-EMFX_Data!AJ117,EMFX_Data!AJ117-EMFX_Data!AG117)</f>
        <v>0.0926168097595716</v>
      </c>
      <c r="CA117" s="23" t="n">
        <f aca="false">IF(EMFX_Data!Z116&gt;=EMFX_Data!AD116,EMFX_Data!AG117-EMFX_Data!AK117,EMFX_Data!AK117-EMFX_Data!AG117)</f>
        <v>-0.0352252319688184</v>
      </c>
      <c r="CB117" s="23" t="n">
        <f aca="false">IF(EMFX_Data!AA116&gt;=EMFX_Data!AB116,EMFX_Data!AH117-EMFX_Data!AI117,EMFX_Data!AI117-EMFX_Data!AH117)</f>
        <v>-0.0261601068709623</v>
      </c>
      <c r="CC117" s="23" t="n">
        <f aca="false">IF(EMFX_Data!AA116&gt;=EMFX_Data!AC116,EMFX_Data!AH117-EMFX_Data!AJ117,EMFX_Data!AJ117-EMFX_Data!AH117)</f>
        <v>0.0177805765851632</v>
      </c>
      <c r="CD117" s="23" t="n">
        <f aca="false">IF(EMFX_Data!AA116&gt;=EMFX_Data!AD116,EMFX_Data!AH117-EMFX_Data!AK117,EMFX_Data!AK117-EMFX_Data!AH117)</f>
        <v>0.03961100120559</v>
      </c>
      <c r="CE117" s="23" t="n">
        <f aca="false">IF(EMFX_Data!AB116&gt;=EMFX_Data!AC116,EMFX_Data!AI117-EMFX_Data!AJ117,EMFX_Data!AJ117-EMFX_Data!AI117)</f>
        <v>-0.00837953028579907</v>
      </c>
      <c r="CF117" s="23" t="n">
        <f aca="false">IF(EMFX_Data!AB116&gt;=EMFX_Data!AD116,EMFX_Data!AI117-EMFX_Data!AK117,EMFX_Data!AK117-EMFX_Data!AI117)</f>
        <v>0.0657711080765523</v>
      </c>
      <c r="CG117" s="23" t="n">
        <f aca="false">IF(EMFX_Data!AC116&gt;=EMFX_Data!AD116,EMFX_Data!AJ117-EMFX_Data!AK117,EMFX_Data!AK117-EMFX_Data!AJ117)</f>
        <v>0.0573915777907533</v>
      </c>
      <c r="CH117" s="27" t="n">
        <f aca="false">IF(ROW()&lt;4+VolLB,"",STDEV(INDEX($BM:$BM,ROW()-VolLB+1):INDEX($BM:$BM,ROW()))*SQRT(12))</f>
        <v>0.178311926905931</v>
      </c>
      <c r="CI117" s="27" t="n">
        <f aca="false">IF(ROW()&lt;4+VolLB,"",STDEV(INDEX($BN:$BN,ROW()-VolLB+1):INDEX($BN:$BN,ROW()))*SQRT(12))</f>
        <v>0.148876284996955</v>
      </c>
      <c r="CJ117" s="27" t="n">
        <f aca="false">IF(ROW()&lt;4+VolLB,"",STDEV(INDEX($BO:$BO,ROW()-VolLB+1):INDEX($BO:$BO,ROW()))*SQRT(12))</f>
        <v>0.148857887570627</v>
      </c>
      <c r="CK117" s="27" t="n">
        <f aca="false">IF(ROW()&lt;4+VolLB,"",STDEV(INDEX($BP:$BP,ROW()-VolLB+1):INDEX($BP:$BP,ROW()))*SQRT(12))</f>
        <v>0.213643004116976</v>
      </c>
      <c r="CL117" s="27" t="n">
        <f aca="false">IF(ROW()&lt;4+VolLB,"",STDEV(INDEX($BQ:$BQ,ROW()-VolLB+1):INDEX($BQ:$BQ,ROW()))*SQRT(12))</f>
        <v>0.159607456352884</v>
      </c>
      <c r="CM117" s="27" t="n">
        <f aca="false">IF(ROW()&lt;4+VolLB,"",STDEV(INDEX($BR:$BR,ROW()-VolLB+1):INDEX($BR:$BR,ROW()))*SQRT(12))</f>
        <v>0.177235634988085</v>
      </c>
      <c r="CN117" s="27" t="n">
        <f aca="false">IF(ROW()&lt;4+VolLB,"",STDEV(INDEX($BS:$BS,ROW()-VolLB+1):INDEX($BS:$BS,ROW()))*SQRT(12))</f>
        <v>0.154429065953759</v>
      </c>
      <c r="CO117" s="27" t="n">
        <f aca="false">IF(ROW()&lt;4+VolLB,"",STDEV(INDEX($BT:$BT,ROW()-VolLB+1):INDEX($BT:$BT,ROW()))*SQRT(12))</f>
        <v>0.155075002354838</v>
      </c>
      <c r="CP117" s="27" t="n">
        <f aca="false">IF(ROW()&lt;4+VolLB,"",STDEV(INDEX($BU:$BU,ROW()-VolLB+1):INDEX($BU:$BU,ROW()))*SQRT(12))</f>
        <v>0.182345897274895</v>
      </c>
      <c r="CQ117" s="27" t="n">
        <f aca="false">IF(ROW()&lt;4+VolLB,"",STDEV(INDEX($BV:$BV,ROW()-VolLB+1):INDEX($BV:$BV,ROW()))*SQRT(12))</f>
        <v>0.165944900474003</v>
      </c>
      <c r="CR117" s="27" t="n">
        <f aca="false">IF(ROW()&lt;4+VolLB,"",STDEV(INDEX($BW:$BW,ROW()-VolLB+1):INDEX($BW:$BW,ROW()))*SQRT(12))</f>
        <v>0.181613217637063</v>
      </c>
      <c r="CS117" s="27" t="n">
        <f aca="false">IF(ROW()&lt;4+VolLB,"",STDEV(INDEX($BX:$BX,ROW()-VolLB+1):INDEX($BX:$BX,ROW()))*SQRT(12))</f>
        <v>0.15243716708158</v>
      </c>
      <c r="CT117" s="27" t="n">
        <f aca="false">IF(ROW()&lt;4+VolLB,"",STDEV(INDEX($BY:$BY,ROW()-VolLB+1):INDEX($BY:$BY,ROW()))*SQRT(12))</f>
        <v>0.186379296644552</v>
      </c>
      <c r="CU117" s="27" t="n">
        <f aca="false">IF(ROW()&lt;4+VolLB,"",STDEV(INDEX($BZ:$BZ,ROW()-VolLB+1):INDEX($BZ:$BZ,ROW()))*SQRT(12))</f>
        <v>0.158673770898949</v>
      </c>
      <c r="CV117" s="27" t="n">
        <f aca="false">IF(ROW()&lt;4+VolLB,"",STDEV(INDEX($CA:$CA,ROW()-VolLB+1):INDEX($CA:$CA,ROW()))*SQRT(12))</f>
        <v>0.147436149192179</v>
      </c>
      <c r="CW117" s="27" t="n">
        <f aca="false">IF(ROW()&lt;4+VolLB,"",STDEV(INDEX($CB:$CB,ROW()-VolLB+1):INDEX($CB:$CB,ROW()))*SQRT(12))</f>
        <v>0.19301728672589</v>
      </c>
      <c r="CX117" s="27" t="n">
        <f aca="false">IF(ROW()&lt;4+VolLB,"",STDEV(INDEX($CC:$CC,ROW()-VolLB+1):INDEX($CC:$CC,ROW()))*SQRT(12))</f>
        <v>0.143478936645372</v>
      </c>
      <c r="CY117" s="27" t="n">
        <f aca="false">IF(ROW()&lt;4+VolLB,"",STDEV(INDEX($CD:$CD,ROW()-VolLB+1):INDEX($CD:$CD,ROW()))*SQRT(12))</f>
        <v>0.174182580750438</v>
      </c>
      <c r="CZ117" s="27" t="n">
        <f aca="false">IF(ROW()&lt;4+VolLB,"",STDEV(INDEX($CE:$CE,ROW()-VolLB+1):INDEX($CE:$CE,ROW()))*SQRT(12))</f>
        <v>0.218555959823723</v>
      </c>
      <c r="DA117" s="27" t="n">
        <f aca="false">IF(ROW()&lt;4+VolLB,"",STDEV(INDEX($CF:$CF,ROW()-VolLB+1):INDEX($CF:$CF,ROW()))*SQRT(12))</f>
        <v>0.191212893271407</v>
      </c>
      <c r="DB117" s="27" t="n">
        <f aca="false">IF(ROW()&lt;4+VolLB,"",STDEV(INDEX($CG:$CG,ROW()-VolLB+1):INDEX($CG:$CG,ROW()))*SQRT(12))</f>
        <v>0.182587074689036</v>
      </c>
      <c r="DC117" s="26" t="n">
        <f aca="false">IF(OR(AR117=0,CH117="",CH117=0),0,AR117*MIN(MaxScal,TgtVol/CH117))</f>
        <v>0</v>
      </c>
      <c r="DD117" s="26" t="n">
        <f aca="false">IF(OR(AS117=0,CI117="",CI117=0),0,AS117*MIN(MaxScal,TgtVol/CI117))</f>
        <v>0</v>
      </c>
      <c r="DE117" s="26" t="n">
        <f aca="false">IF(OR(AT117=0,CJ117="",CJ117=0),0,AT117*MIN(MaxScal,TgtVol/CJ117))</f>
        <v>0</v>
      </c>
      <c r="DF117" s="26" t="n">
        <f aca="false">IF(OR(AU117=0,CK117="",CK117=0),0,AU117*MIN(MaxScal,TgtVol/CK117))</f>
        <v>0</v>
      </c>
      <c r="DG117" s="26" t="n">
        <f aca="false">IF(OR(AV117=0,CL117="",CL117=0),0,AV117*MIN(MaxScal,TgtVol/CL117))</f>
        <v>0.125307428969866</v>
      </c>
      <c r="DH117" s="26" t="n">
        <f aca="false">IF(OR(AW117=0,CM117="",CM117=0),0,AW117*MIN(MaxScal,TgtVol/CM117))</f>
        <v>0</v>
      </c>
      <c r="DI117" s="26" t="n">
        <f aca="false">IF(OR(AX117=0,CN117="",CN117=0),0,AX117*MIN(MaxScal,TgtVol/CN117))</f>
        <v>0</v>
      </c>
      <c r="DJ117" s="26" t="n">
        <f aca="false">IF(OR(AY117=0,CO117="",CO117=0),0,AY117*MIN(MaxScal,TgtVol/CO117))</f>
        <v>0</v>
      </c>
      <c r="DK117" s="26" t="n">
        <f aca="false">IF(OR(AZ117=0,CP117="",CP117=0),0,AZ117*MIN(MaxScal,TgtVol/CP117))</f>
        <v>0</v>
      </c>
      <c r="DL117" s="26" t="n">
        <f aca="false">IF(OR(BA117=0,CQ117="",CQ117=0),0,BA117*MIN(MaxScal,TgtVol/CQ117))</f>
        <v>0</v>
      </c>
      <c r="DM117" s="26" t="n">
        <f aca="false">IF(OR(BB117=0,CR117="",CR117=0),0,BB117*MIN(MaxScal,TgtVol/CR117))</f>
        <v>0</v>
      </c>
      <c r="DN117" s="26" t="n">
        <f aca="false">IF(OR(BC117=0,CS117="",CS117=0),0,BC117*MIN(MaxScal,TgtVol/CS117))</f>
        <v>0</v>
      </c>
      <c r="DO117" s="26" t="n">
        <f aca="false">IF(OR(BD117=0,CT117="",CT117=0),0,BD117*MIN(MaxScal,TgtVol/CT117))</f>
        <v>0</v>
      </c>
      <c r="DP117" s="26" t="n">
        <f aca="false">IF(OR(BE117=0,CU117="",CU117=0),0,BE117*MIN(MaxScal,TgtVol/CU117))</f>
        <v>0</v>
      </c>
      <c r="DQ117" s="26" t="n">
        <f aca="false">IF(OR(BF117=0,CV117="",CV117=0),0,BF117*MIN(MaxScal,TgtVol/CV117))</f>
        <v>0</v>
      </c>
      <c r="DR117" s="26" t="n">
        <f aca="false">IF(OR(BG117=0,CW117="",CW117=0),0,BG117*MIN(MaxScal,TgtVol/CW117))</f>
        <v>0</v>
      </c>
      <c r="DS117" s="26" t="n">
        <f aca="false">IF(OR(BH117=0,CX117="",CX117=0),0,BH117*MIN(MaxScal,TgtVol/CX117))</f>
        <v>0</v>
      </c>
      <c r="DT117" s="26" t="n">
        <f aca="false">IF(OR(BI117=0,CY117="",CY117=0),0,BI117*MIN(MaxScal,TgtVol/CY117))</f>
        <v>0</v>
      </c>
      <c r="DU117" s="26" t="n">
        <f aca="false">IF(OR(BJ117=0,CZ117="",CZ117=0),0,BJ117*MIN(MaxScal,TgtVol/CZ117))</f>
        <v>0.0915097443059025</v>
      </c>
      <c r="DV117" s="26" t="n">
        <f aca="false">IF(OR(BK117=0,DA117="",DA117=0),0,BK117*MIN(MaxScal,TgtVol/DA117))</f>
        <v>0</v>
      </c>
      <c r="DW117" s="26" t="n">
        <f aca="false">IF(OR(BL117=0,DB117="",DB117=0),0,BL117*MIN(MaxScal,TgtVol/DB117))</f>
        <v>0</v>
      </c>
      <c r="DX117" s="28" t="n">
        <f aca="false">IFERROR(DC116*BM117,"")</f>
        <v>-0</v>
      </c>
      <c r="DY117" s="28" t="n">
        <f aca="false">IFERROR(DD116*BN117,"")</f>
        <v>0</v>
      </c>
      <c r="DZ117" s="28" t="n">
        <f aca="false">IFERROR(DE116*BO117,"")</f>
        <v>0</v>
      </c>
      <c r="EA117" s="28" t="n">
        <f aca="false">IFERROR(DF116*BP117,"")</f>
        <v>-0</v>
      </c>
      <c r="EB117" s="28" t="n">
        <f aca="false">IFERROR(DG116*BQ117,"")</f>
        <v>0.00251605290270783</v>
      </c>
      <c r="EC117" s="28" t="n">
        <f aca="false">IFERROR(DH116*BR117,"")</f>
        <v>0</v>
      </c>
      <c r="ED117" s="28" t="n">
        <f aca="false">IFERROR(DI116*BS117,"")</f>
        <v>0</v>
      </c>
      <c r="EE117" s="28" t="n">
        <f aca="false">IFERROR(DJ116*BT117,"")</f>
        <v>-0</v>
      </c>
      <c r="EF117" s="28" t="n">
        <f aca="false">IFERROR(DK116*BU117,"")</f>
        <v>-0</v>
      </c>
      <c r="EG117" s="28" t="n">
        <f aca="false">IFERROR(DL116*BV117,"")</f>
        <v>0</v>
      </c>
      <c r="EH117" s="28" t="n">
        <f aca="false">IFERROR(DM116*BW117,"")</f>
        <v>0</v>
      </c>
      <c r="EI117" s="28" t="n">
        <f aca="false">IFERROR(DN116*BX117,"")</f>
        <v>0</v>
      </c>
      <c r="EJ117" s="28" t="n">
        <f aca="false">IFERROR(DO116*BY117,"")</f>
        <v>0</v>
      </c>
      <c r="EK117" s="28" t="n">
        <f aca="false">IFERROR(DP116*BZ117,"")</f>
        <v>0.0190475392152594</v>
      </c>
      <c r="EL117" s="28" t="n">
        <f aca="false">IFERROR(DQ116*CA117,"")</f>
        <v>-0</v>
      </c>
      <c r="EM117" s="28" t="n">
        <f aca="false">IFERROR(DR116*CB117,"")</f>
        <v>-0</v>
      </c>
      <c r="EN117" s="28" t="n">
        <f aca="false">IFERROR(DS116*CC117,"")</f>
        <v>0</v>
      </c>
      <c r="EO117" s="28" t="n">
        <f aca="false">IFERROR(DT116*CD117,"")</f>
        <v>0</v>
      </c>
      <c r="EP117" s="28" t="n">
        <f aca="false">IFERROR(DU116*CE117,"")</f>
        <v>-0.000750706841024955</v>
      </c>
      <c r="EQ117" s="28" t="n">
        <f aca="false">IFERROR(DV116*CF117,"")</f>
        <v>0</v>
      </c>
      <c r="ER117" s="28" t="n">
        <f aca="false">IFERROR(DW116*CG117,"")</f>
        <v>0</v>
      </c>
      <c r="ES117" s="28" t="n">
        <f aca="false">IF(ROW()=4,"",SUM(DX117:ER117))</f>
        <v>0.0208128852769423</v>
      </c>
      <c r="ET117" s="29" t="n">
        <f aca="false">COUNTIF(AR117:BL117,"&gt;0")</f>
        <v>2</v>
      </c>
    </row>
    <row r="118" customFormat="false" ht="15" hidden="false" customHeight="false" outlineLevel="0" collapsed="false">
      <c r="A118" s="19" t="n">
        <v>41486</v>
      </c>
      <c r="B118" s="23" t="n">
        <f aca="false">ABS(EMFX_Data!X118-EMFX_Data!Y118)</f>
        <v>0.138888612708899</v>
      </c>
      <c r="C118" s="23" t="n">
        <f aca="false">ABS(EMFX_Data!X118-EMFX_Data!Z118)</f>
        <v>0.0431148700476749</v>
      </c>
      <c r="D118" s="23" t="n">
        <f aca="false">ABS(EMFX_Data!X118-EMFX_Data!AA118)</f>
        <v>0.0593877733862227</v>
      </c>
      <c r="E118" s="23" t="n">
        <f aca="false">ABS(EMFX_Data!X118-EMFX_Data!AB118)</f>
        <v>0.138750509661873</v>
      </c>
      <c r="F118" s="23" t="n">
        <f aca="false">ABS(EMFX_Data!X118-EMFX_Data!AC118)</f>
        <v>0.118447208210733</v>
      </c>
      <c r="G118" s="23" t="n">
        <f aca="false">ABS(EMFX_Data!X118-EMFX_Data!AD118)</f>
        <v>0.135718923901969</v>
      </c>
      <c r="H118" s="23" t="n">
        <f aca="false">ABS(EMFX_Data!Y118-EMFX_Data!Z118)</f>
        <v>0.182003482756574</v>
      </c>
      <c r="I118" s="23" t="n">
        <f aca="false">ABS(EMFX_Data!Y118-EMFX_Data!AA118)</f>
        <v>0.0795008393226766</v>
      </c>
      <c r="J118" s="23" t="n">
        <f aca="false">ABS(EMFX_Data!Y118-EMFX_Data!AB118)</f>
        <v>0.277639122370772</v>
      </c>
      <c r="K118" s="23" t="n">
        <f aca="false">ABS(EMFX_Data!Y118-EMFX_Data!AC118)</f>
        <v>0.0204414044981665</v>
      </c>
      <c r="L118" s="23" t="n">
        <f aca="false">ABS(EMFX_Data!Y118-EMFX_Data!AD118)</f>
        <v>0.274607536610868</v>
      </c>
      <c r="M118" s="23" t="n">
        <f aca="false">ABS(EMFX_Data!Z118-EMFX_Data!AA118)</f>
        <v>0.102502643433898</v>
      </c>
      <c r="N118" s="23" t="n">
        <f aca="false">ABS(EMFX_Data!Z118-EMFX_Data!AB118)</f>
        <v>0.0956356396141977</v>
      </c>
      <c r="O118" s="23" t="n">
        <f aca="false">ABS(EMFX_Data!Z118-EMFX_Data!AC118)</f>
        <v>0.161562078258408</v>
      </c>
      <c r="P118" s="23" t="n">
        <f aca="false">ABS(EMFX_Data!Z118-EMFX_Data!AD118)</f>
        <v>0.092604053854294</v>
      </c>
      <c r="Q118" s="23" t="n">
        <f aca="false">ABS(EMFX_Data!AA118-EMFX_Data!AB118)</f>
        <v>0.198138283048095</v>
      </c>
      <c r="R118" s="23" t="n">
        <f aca="false">ABS(EMFX_Data!AA118-EMFX_Data!AC118)</f>
        <v>0.0590594348245102</v>
      </c>
      <c r="S118" s="23" t="n">
        <f aca="false">ABS(EMFX_Data!AA118-EMFX_Data!AD118)</f>
        <v>0.195106697288192</v>
      </c>
      <c r="T118" s="23" t="n">
        <f aca="false">ABS(EMFX_Data!AB118-EMFX_Data!AC118)</f>
        <v>0.257197717872606</v>
      </c>
      <c r="U118" s="23" t="n">
        <f aca="false">ABS(EMFX_Data!AB118-EMFX_Data!AD118)</f>
        <v>0.0030315857599037</v>
      </c>
      <c r="V118" s="23" t="n">
        <f aca="false">ABS(EMFX_Data!AC118-EMFX_Data!AD118)</f>
        <v>0.254166132112702</v>
      </c>
      <c r="W118" s="26" t="n">
        <f aca="false">IF(ROW()&lt;4+MinObs-1,"",IFERROR((B118-AVERAGE(B$4:B118))/STDEV(B$4:B118),""))</f>
        <v>0.0348651963019451</v>
      </c>
      <c r="X118" s="26" t="n">
        <f aca="false">IF(ROW()&lt;4+MinObs-1,"",IFERROR((C118-AVERAGE(C$4:C118))/STDEV(C$4:C118),""))</f>
        <v>-0.4376240083606</v>
      </c>
      <c r="Y118" s="26" t="n">
        <f aca="false">IF(ROW()&lt;4+MinObs-1,"",IFERROR((D118-AVERAGE(D$4:D118))/STDEV(D$4:D118),""))</f>
        <v>-0.871301040292085</v>
      </c>
      <c r="Z118" s="26" t="n">
        <f aca="false">IF(ROW()&lt;4+MinObs-1,"",IFERROR((E118-AVERAGE(E$4:E118))/STDEV(E$4:E118),""))</f>
        <v>0.890359222364891</v>
      </c>
      <c r="AA118" s="26" t="n">
        <f aca="false">IF(ROW()&lt;4+MinObs-1,"",IFERROR((F118-AVERAGE(F$4:F118))/STDEV(F$4:F118),""))</f>
        <v>1.05199951971159</v>
      </c>
      <c r="AB118" s="26" t="n">
        <f aca="false">IF(ROW()&lt;4+MinObs-1,"",IFERROR((G118-AVERAGE(G$4:G118))/STDEV(G$4:G118),""))</f>
        <v>0.0336479561555805</v>
      </c>
      <c r="AC118" s="26" t="n">
        <f aca="false">IF(ROW()&lt;4+MinObs-1,"",IFERROR((H118-AVERAGE(H$4:H118))/STDEV(H$4:H118),""))</f>
        <v>0.0679230978312725</v>
      </c>
      <c r="AD118" s="26" t="n">
        <f aca="false">IF(ROW()&lt;4+MinObs-1,"",IFERROR((I118-AVERAGE(I$4:I118))/STDEV(I$4:I118),""))</f>
        <v>-0.272453981809684</v>
      </c>
      <c r="AE118" s="26" t="n">
        <f aca="false">IF(ROW()&lt;4+MinObs-1,"",IFERROR((J118-AVERAGE(J$4:J118))/STDEV(J$4:J118),""))</f>
        <v>1.88250652571257</v>
      </c>
      <c r="AF118" s="26" t="n">
        <f aca="false">IF(ROW()&lt;4+MinObs-1,"",IFERROR((K118-AVERAGE(K$4:K118))/STDEV(K$4:K118),""))</f>
        <v>-1.25904287464221</v>
      </c>
      <c r="AG118" s="26" t="n">
        <f aca="false">IF(ROW()&lt;4+MinObs-1,"",IFERROR((L118-AVERAGE(L$4:L118))/STDEV(L$4:L118),""))</f>
        <v>0.306390844617806</v>
      </c>
      <c r="AH118" s="26" t="n">
        <f aca="false">IF(ROW()&lt;4+MinObs-1,"",IFERROR((M118-AVERAGE(M$4:M118))/STDEV(M$4:M118),""))</f>
        <v>-0.545965490381118</v>
      </c>
      <c r="AI118" s="26" t="n">
        <f aca="false">IF(ROW()&lt;4+MinObs-1,"",IFERROR((N118-AVERAGE(N$4:N118))/STDEV(N$4:N118),""))</f>
        <v>-0.199111117907774</v>
      </c>
      <c r="AJ118" s="26" t="n">
        <f aca="false">IF(ROW()&lt;4+MinObs-1,"",IFERROR((O118-AVERAGE(O$4:O118))/STDEV(O$4:O118),""))</f>
        <v>0.899454679054198</v>
      </c>
      <c r="AK118" s="26" t="n">
        <f aca="false">IF(ROW()&lt;4+MinObs-1,"",IFERROR((P118-AVERAGE(P$4:P118))/STDEV(P$4:P118),""))</f>
        <v>-0.18407876898653</v>
      </c>
      <c r="AL118" s="26" t="n">
        <f aca="false">IF(ROW()&lt;4+MinObs-1,"",IFERROR((Q118-AVERAGE(Q$4:Q118))/STDEV(Q$4:Q118),""))</f>
        <v>1.50647264316586</v>
      </c>
      <c r="AM118" s="26" t="n">
        <f aca="false">IF(ROW()&lt;4+MinObs-1,"",IFERROR((R118-AVERAGE(R$4:R118))/STDEV(R$4:R118),""))</f>
        <v>-0.803588158524819</v>
      </c>
      <c r="AN118" s="26" t="n">
        <f aca="false">IF(ROW()&lt;4+MinObs-1,"",IFERROR((S118-AVERAGE(S$4:S118))/STDEV(S$4:S118),""))</f>
        <v>0.122146300593952</v>
      </c>
      <c r="AO118" s="26" t="n">
        <f aca="false">IF(ROW()&lt;4+MinObs-1,"",IFERROR((T118-AVERAGE(T$4:T118))/STDEV(T$4:T118),""))</f>
        <v>1.93556601364694</v>
      </c>
      <c r="AP118" s="26" t="n">
        <f aca="false">IF(ROW()&lt;4+MinObs-1,"",IFERROR((U118-AVERAGE(U$4:U118))/STDEV(U$4:U118),""))</f>
        <v>-0.317119976192005</v>
      </c>
      <c r="AQ118" s="26" t="n">
        <f aca="false">IF(ROW()&lt;4+MinObs-1,"",IFERROR((V118-AVERAGE(V$4:V118))/STDEV(V$4:V118),""))</f>
        <v>0.271184877381614</v>
      </c>
      <c r="AR118" s="26" t="n">
        <f aca="false">IF(W118="",0,IF(W118&gt;=z4,w4,IF(W118&gt;=z3,w3,IF(W118&gt;=zEntry,w2,IF(AND(W118&gt;=ExitZ,AR117&gt;0),w2,0)))))</f>
        <v>0</v>
      </c>
      <c r="AS118" s="26" t="n">
        <f aca="false">IF(X118="",0,IF(X118&gt;=z4,w4,IF(X118&gt;=z3,w3,IF(X118&gt;=zEntry,w2,IF(AND(X118&gt;=ExitZ,AS117&gt;0),w2,0)))))</f>
        <v>0</v>
      </c>
      <c r="AT118" s="26" t="n">
        <f aca="false">IF(Y118="",0,IF(Y118&gt;=z4,w4,IF(Y118&gt;=z3,w3,IF(Y118&gt;=zEntry,w2,IF(AND(Y118&gt;=ExitZ,AT117&gt;0),w2,0)))))</f>
        <v>0</v>
      </c>
      <c r="AU118" s="26" t="n">
        <f aca="false">IF(Z118="",0,IF(Z118&gt;=z4,w4,IF(Z118&gt;=z3,w3,IF(Z118&gt;=zEntry,w2,IF(AND(Z118&gt;=ExitZ,AU117&gt;0),w2,0)))))</f>
        <v>0</v>
      </c>
      <c r="AV118" s="26" t="n">
        <f aca="false">IF(AA118="",0,IF(AA118&gt;=z4,w4,IF(AA118&gt;=z3,w3,IF(AA118&gt;=zEntry,w2,IF(AND(AA118&gt;=ExitZ,AV117&gt;0),w2,0)))))</f>
        <v>0</v>
      </c>
      <c r="AW118" s="26" t="n">
        <f aca="false">IF(AB118="",0,IF(AB118&gt;=z4,w4,IF(AB118&gt;=z3,w3,IF(AB118&gt;=zEntry,w2,IF(AND(AB118&gt;=ExitZ,AW117&gt;0),w2,0)))))</f>
        <v>0</v>
      </c>
      <c r="AX118" s="26" t="n">
        <f aca="false">IF(AC118="",0,IF(AC118&gt;=z4,w4,IF(AC118&gt;=z3,w3,IF(AC118&gt;=zEntry,w2,IF(AND(AC118&gt;=ExitZ,AX117&gt;0),w2,0)))))</f>
        <v>0</v>
      </c>
      <c r="AY118" s="26" t="n">
        <f aca="false">IF(AD118="",0,IF(AD118&gt;=z4,w4,IF(AD118&gt;=z3,w3,IF(AD118&gt;=zEntry,w2,IF(AND(AD118&gt;=ExitZ,AY117&gt;0),w2,0)))))</f>
        <v>0</v>
      </c>
      <c r="AZ118" s="26" t="n">
        <f aca="false">IF(AE118="",0,IF(AE118&gt;=z4,w4,IF(AE118&gt;=z3,w3,IF(AE118&gt;=zEntry,w2,IF(AND(AE118&gt;=ExitZ,AZ117&gt;0),w2,0)))))</f>
        <v>0</v>
      </c>
      <c r="BA118" s="26" t="n">
        <f aca="false">IF(AF118="",0,IF(AF118&gt;=z4,w4,IF(AF118&gt;=z3,w3,IF(AF118&gt;=zEntry,w2,IF(AND(AF118&gt;=ExitZ,BA117&gt;0),w2,0)))))</f>
        <v>0</v>
      </c>
      <c r="BB118" s="26" t="n">
        <f aca="false">IF(AG118="",0,IF(AG118&gt;=z4,w4,IF(AG118&gt;=z3,w3,IF(AG118&gt;=zEntry,w2,IF(AND(AG118&gt;=ExitZ,BB117&gt;0),w2,0)))))</f>
        <v>0</v>
      </c>
      <c r="BC118" s="26" t="n">
        <f aca="false">IF(AH118="",0,IF(AH118&gt;=z4,w4,IF(AH118&gt;=z3,w3,IF(AH118&gt;=zEntry,w2,IF(AND(AH118&gt;=ExitZ,BC117&gt;0),w2,0)))))</f>
        <v>0</v>
      </c>
      <c r="BD118" s="26" t="n">
        <f aca="false">IF(AI118="",0,IF(AI118&gt;=z4,w4,IF(AI118&gt;=z3,w3,IF(AI118&gt;=zEntry,w2,IF(AND(AI118&gt;=ExitZ,BD117&gt;0),w2,0)))))</f>
        <v>0</v>
      </c>
      <c r="BE118" s="26" t="n">
        <f aca="false">IF(AJ118="",0,IF(AJ118&gt;=z4,w4,IF(AJ118&gt;=z3,w3,IF(AJ118&gt;=zEntry,w2,IF(AND(AJ118&gt;=ExitZ,BE117&gt;0),w2,0)))))</f>
        <v>0</v>
      </c>
      <c r="BF118" s="26" t="n">
        <f aca="false">IF(AK118="",0,IF(AK118&gt;=z4,w4,IF(AK118&gt;=z3,w3,IF(AK118&gt;=zEntry,w2,IF(AND(AK118&gt;=ExitZ,BF117&gt;0),w2,0)))))</f>
        <v>0</v>
      </c>
      <c r="BG118" s="26" t="n">
        <f aca="false">IF(AL118="",0,IF(AL118&gt;=z4,w4,IF(AL118&gt;=z3,w3,IF(AL118&gt;=zEntry,w2,IF(AND(AL118&gt;=ExitZ,BG117&gt;0),w2,0)))))</f>
        <v>0</v>
      </c>
      <c r="BH118" s="26" t="n">
        <f aca="false">IF(AM118="",0,IF(AM118&gt;=z4,w4,IF(AM118&gt;=z3,w3,IF(AM118&gt;=zEntry,w2,IF(AND(AM118&gt;=ExitZ,BH117&gt;0),w2,0)))))</f>
        <v>0</v>
      </c>
      <c r="BI118" s="26" t="n">
        <f aca="false">IF(AN118="",0,IF(AN118&gt;=z4,w4,IF(AN118&gt;=z3,w3,IF(AN118&gt;=zEntry,w2,IF(AND(AN118&gt;=ExitZ,BI117&gt;0),w2,0)))))</f>
        <v>0</v>
      </c>
      <c r="BJ118" s="26" t="n">
        <f aca="false">IF(AO118="",0,IF(AO118&gt;=z4,w4,IF(AO118&gt;=z3,w3,IF(AO118&gt;=zEntry,w2,IF(AND(AO118&gt;=ExitZ,BJ117&gt;0),w2,0)))))</f>
        <v>0</v>
      </c>
      <c r="BK118" s="26" t="n">
        <f aca="false">IF(AP118="",0,IF(AP118&gt;=z4,w4,IF(AP118&gt;=z3,w3,IF(AP118&gt;=zEntry,w2,IF(AND(AP118&gt;=ExitZ,BK117&gt;0),w2,0)))))</f>
        <v>0</v>
      </c>
      <c r="BL118" s="26" t="n">
        <f aca="false">IF(AQ118="",0,IF(AQ118&gt;=z4,w4,IF(AQ118&gt;=z3,w3,IF(AQ118&gt;=zEntry,w2,IF(AND(AQ118&gt;=ExitZ,BL117&gt;0),w2,0)))))</f>
        <v>0</v>
      </c>
      <c r="BM118" s="23" t="n">
        <f aca="false">IF(EMFX_Data!X117&gt;=EMFX_Data!Y117,EMFX_Data!AE118-EMFX_Data!AF118,EMFX_Data!AF118-EMFX_Data!AE118)</f>
        <v>0.0145170239103272</v>
      </c>
      <c r="BN118" s="23" t="n">
        <f aca="false">IF(EMFX_Data!X117&gt;=EMFX_Data!Z117,EMFX_Data!AE118-EMFX_Data!AG118,EMFX_Data!AG118-EMFX_Data!AE118)</f>
        <v>0.00810507710473444</v>
      </c>
      <c r="BO118" s="23" t="n">
        <f aca="false">IF(EMFX_Data!X117&gt;=EMFX_Data!AA117,EMFX_Data!AE118-EMFX_Data!AH118,EMFX_Data!AH118-EMFX_Data!AE118)</f>
        <v>0.0400108966358784</v>
      </c>
      <c r="BP118" s="23" t="n">
        <f aca="false">IF(EMFX_Data!X117&gt;=EMFX_Data!AB117,EMFX_Data!AE118-EMFX_Data!AI118,EMFX_Data!AI118-EMFX_Data!AE118)</f>
        <v>-0.0346252180391597</v>
      </c>
      <c r="BQ118" s="23" t="n">
        <f aca="false">IF(EMFX_Data!X117&gt;=EMFX_Data!AC117,EMFX_Data!AE118-EMFX_Data!AJ118,EMFX_Data!AJ118-EMFX_Data!AE118)</f>
        <v>0.0445994115285833</v>
      </c>
      <c r="BR118" s="23" t="n">
        <f aca="false">IF(EMFX_Data!X117&gt;=EMFX_Data!AD117,EMFX_Data!AE118-EMFX_Data!AK118,EMFX_Data!AK118-EMFX_Data!AE118)</f>
        <v>-0.0461906898697037</v>
      </c>
      <c r="BS118" s="23" t="n">
        <f aca="false">IF(EMFX_Data!Y117&gt;=EMFX_Data!Z117,EMFX_Data!AF118-EMFX_Data!AG118,EMFX_Data!AG118-EMFX_Data!AF118)</f>
        <v>0.0226221010150617</v>
      </c>
      <c r="BT118" s="23" t="n">
        <f aca="false">IF(EMFX_Data!Y117&gt;=EMFX_Data!AA117,EMFX_Data!AF118-EMFX_Data!AH118,EMFX_Data!AH118-EMFX_Data!AF118)</f>
        <v>-0.0254938727255512</v>
      </c>
      <c r="BU118" s="23" t="n">
        <f aca="false">IF(EMFX_Data!Y117&gt;=EMFX_Data!AB117,EMFX_Data!AF118-EMFX_Data!AI118,EMFX_Data!AI118-EMFX_Data!AF118)</f>
        <v>-0.0201081941288325</v>
      </c>
      <c r="BV118" s="23" t="n">
        <f aca="false">IF(EMFX_Data!Y117&gt;=EMFX_Data!AC117,EMFX_Data!AF118-EMFX_Data!AJ118,EMFX_Data!AJ118-EMFX_Data!AF118)</f>
        <v>0.030082387618256</v>
      </c>
      <c r="BW118" s="23" t="n">
        <f aca="false">IF(EMFX_Data!Y117&gt;=EMFX_Data!AD117,EMFX_Data!AF118-EMFX_Data!AK118,EMFX_Data!AK118-EMFX_Data!AF118)</f>
        <v>-0.0316736659593764</v>
      </c>
      <c r="BX118" s="23" t="n">
        <f aca="false">IF(EMFX_Data!Z117&gt;=EMFX_Data!AA117,EMFX_Data!AG118-EMFX_Data!AH118,EMFX_Data!AH118-EMFX_Data!AG118)</f>
        <v>0.0481159737406128</v>
      </c>
      <c r="BY118" s="23" t="n">
        <f aca="false">IF(EMFX_Data!Z117&gt;=EMFX_Data!AB117,EMFX_Data!AG118-EMFX_Data!AI118,EMFX_Data!AI118-EMFX_Data!AG118)</f>
        <v>-0.0427302951438942</v>
      </c>
      <c r="BZ118" s="23" t="n">
        <f aca="false">IF(EMFX_Data!Z117&gt;=EMFX_Data!AC117,EMFX_Data!AG118-EMFX_Data!AJ118,EMFX_Data!AJ118-EMFX_Data!AG118)</f>
        <v>0.0527044886333177</v>
      </c>
      <c r="CA118" s="23" t="n">
        <f aca="false">IF(EMFX_Data!Z117&gt;=EMFX_Data!AD117,EMFX_Data!AG118-EMFX_Data!AK118,EMFX_Data!AK118-EMFX_Data!AG118)</f>
        <v>-0.0542957669744381</v>
      </c>
      <c r="CB118" s="23" t="n">
        <f aca="false">IF(EMFX_Data!AA117&gt;=EMFX_Data!AB117,EMFX_Data!AH118-EMFX_Data!AI118,EMFX_Data!AI118-EMFX_Data!AH118)</f>
        <v>0.00538567859671866</v>
      </c>
      <c r="CC118" s="23" t="n">
        <f aca="false">IF(EMFX_Data!AA117&gt;=EMFX_Data!AC117,EMFX_Data!AH118-EMFX_Data!AJ118,EMFX_Data!AJ118-EMFX_Data!AH118)</f>
        <v>0.00458851489270486</v>
      </c>
      <c r="CD118" s="23" t="n">
        <f aca="false">IF(EMFX_Data!AA117&gt;=EMFX_Data!AD117,EMFX_Data!AH118-EMFX_Data!AK118,EMFX_Data!AK118-EMFX_Data!AH118)</f>
        <v>-0.00617979323382529</v>
      </c>
      <c r="CE118" s="23" t="n">
        <f aca="false">IF(EMFX_Data!AB117&gt;=EMFX_Data!AC117,EMFX_Data!AI118-EMFX_Data!AJ118,EMFX_Data!AJ118-EMFX_Data!AI118)</f>
        <v>0.00997419348942352</v>
      </c>
      <c r="CF118" s="23" t="n">
        <f aca="false">IF(EMFX_Data!AB117&gt;=EMFX_Data!AD117,EMFX_Data!AI118-EMFX_Data!AK118,EMFX_Data!AK118-EMFX_Data!AI118)</f>
        <v>0.011565471830544</v>
      </c>
      <c r="CG118" s="23" t="n">
        <f aca="false">IF(EMFX_Data!AC117&gt;=EMFX_Data!AD117,EMFX_Data!AJ118-EMFX_Data!AK118,EMFX_Data!AK118-EMFX_Data!AJ118)</f>
        <v>-0.00159127834112043</v>
      </c>
      <c r="CH118" s="27" t="n">
        <f aca="false">IF(ROW()&lt;4+VolLB,"",STDEV(INDEX($BM:$BM,ROW()-VolLB+1):INDEX($BM:$BM,ROW()))*SQRT(12))</f>
        <v>0.176800044161169</v>
      </c>
      <c r="CI118" s="27" t="n">
        <f aca="false">IF(ROW()&lt;4+VolLB,"",STDEV(INDEX($BN:$BN,ROW()-VolLB+1):INDEX($BN:$BN,ROW()))*SQRT(12))</f>
        <v>0.139701845166533</v>
      </c>
      <c r="CJ118" s="27" t="n">
        <f aca="false">IF(ROW()&lt;4+VolLB,"",STDEV(INDEX($BO:$BO,ROW()-VolLB+1):INDEX($BO:$BO,ROW()))*SQRT(12))</f>
        <v>0.147993051590145</v>
      </c>
      <c r="CK118" s="27" t="n">
        <f aca="false">IF(ROW()&lt;4+VolLB,"",STDEV(INDEX($BP:$BP,ROW()-VolLB+1):INDEX($BP:$BP,ROW()))*SQRT(12))</f>
        <v>0.213336959396957</v>
      </c>
      <c r="CL118" s="27" t="n">
        <f aca="false">IF(ROW()&lt;4+VolLB,"",STDEV(INDEX($BQ:$BQ,ROW()-VolLB+1):INDEX($BQ:$BQ,ROW()))*SQRT(12))</f>
        <v>0.161650026126613</v>
      </c>
      <c r="CM118" s="27" t="n">
        <f aca="false">IF(ROW()&lt;4+VolLB,"",STDEV(INDEX($BR:$BR,ROW()-VolLB+1):INDEX($BR:$BR,ROW()))*SQRT(12))</f>
        <v>0.172657305792135</v>
      </c>
      <c r="CN118" s="27" t="n">
        <f aca="false">IF(ROW()&lt;4+VolLB,"",STDEV(INDEX($BS:$BS,ROW()-VolLB+1):INDEX($BS:$BS,ROW()))*SQRT(12))</f>
        <v>0.153632241098595</v>
      </c>
      <c r="CO118" s="27" t="n">
        <f aca="false">IF(ROW()&lt;4+VolLB,"",STDEV(INDEX($BT:$BT,ROW()-VolLB+1):INDEX($BT:$BT,ROW()))*SQRT(12))</f>
        <v>0.156358977614141</v>
      </c>
      <c r="CP118" s="27" t="n">
        <f aca="false">IF(ROW()&lt;4+VolLB,"",STDEV(INDEX($BU:$BU,ROW()-VolLB+1):INDEX($BU:$BU,ROW()))*SQRT(12))</f>
        <v>0.182572030552291</v>
      </c>
      <c r="CQ118" s="27" t="n">
        <f aca="false">IF(ROW()&lt;4+VolLB,"",STDEV(INDEX($BV:$BV,ROW()-VolLB+1):INDEX($BV:$BV,ROW()))*SQRT(12))</f>
        <v>0.166055991510783</v>
      </c>
      <c r="CR118" s="27" t="n">
        <f aca="false">IF(ROW()&lt;4+VolLB,"",STDEV(INDEX($BW:$BW,ROW()-VolLB+1):INDEX($BW:$BW,ROW()))*SQRT(12))</f>
        <v>0.178663110723423</v>
      </c>
      <c r="CS118" s="27" t="n">
        <f aca="false">IF(ROW()&lt;4+VolLB,"",STDEV(INDEX($BX:$BX,ROW()-VolLB+1):INDEX($BX:$BX,ROW()))*SQRT(12))</f>
        <v>0.153309273777446</v>
      </c>
      <c r="CT118" s="27" t="n">
        <f aca="false">IF(ROW()&lt;4+VolLB,"",STDEV(INDEX($BY:$BY,ROW()-VolLB+1):INDEX($BY:$BY,ROW()))*SQRT(12))</f>
        <v>0.187614119112276</v>
      </c>
      <c r="CU118" s="27" t="n">
        <f aca="false">IF(ROW()&lt;4+VolLB,"",STDEV(INDEX($BZ:$BZ,ROW()-VolLB+1):INDEX($BZ:$BZ,ROW()))*SQRT(12))</f>
        <v>0.161959402131107</v>
      </c>
      <c r="CV118" s="27" t="n">
        <f aca="false">IF(ROW()&lt;4+VolLB,"",STDEV(INDEX($CA:$CA,ROW()-VolLB+1):INDEX($CA:$CA,ROW()))*SQRT(12))</f>
        <v>0.152008948492821</v>
      </c>
      <c r="CW118" s="27" t="n">
        <f aca="false">IF(ROW()&lt;4+VolLB,"",STDEV(INDEX($CB:$CB,ROW()-VolLB+1):INDEX($CB:$CB,ROW()))*SQRT(12))</f>
        <v>0.193064470831859</v>
      </c>
      <c r="CX118" s="27" t="n">
        <f aca="false">IF(ROW()&lt;4+VolLB,"",STDEV(INDEX($CC:$CC,ROW()-VolLB+1):INDEX($CC:$CC,ROW()))*SQRT(12))</f>
        <v>0.143668238605599</v>
      </c>
      <c r="CY118" s="27" t="n">
        <f aca="false">IF(ROW()&lt;4+VolLB,"",STDEV(INDEX($CD:$CD,ROW()-VolLB+1):INDEX($CD:$CD,ROW()))*SQRT(12))</f>
        <v>0.172506678888897</v>
      </c>
      <c r="CZ118" s="27" t="n">
        <f aca="false">IF(ROW()&lt;4+VolLB,"",STDEV(INDEX($CE:$CE,ROW()-VolLB+1):INDEX($CE:$CE,ROW()))*SQRT(12))</f>
        <v>0.218326389896612</v>
      </c>
      <c r="DA118" s="27" t="n">
        <f aca="false">IF(ROW()&lt;4+VolLB,"",STDEV(INDEX($CF:$CF,ROW()-VolLB+1):INDEX($CF:$CF,ROW()))*SQRT(12))</f>
        <v>0.189921594538844</v>
      </c>
      <c r="DB118" s="27" t="n">
        <f aca="false">IF(ROW()&lt;4+VolLB,"",STDEV(INDEX($CG:$CG,ROW()-VolLB+1):INDEX($CG:$CG,ROW()))*SQRT(12))</f>
        <v>0.178047825865223</v>
      </c>
      <c r="DC118" s="26" t="n">
        <f aca="false">IF(OR(AR118=0,CH118="",CH118=0),0,AR118*MIN(MaxScal,TgtVol/CH118))</f>
        <v>0</v>
      </c>
      <c r="DD118" s="26" t="n">
        <f aca="false">IF(OR(AS118=0,CI118="",CI118=0),0,AS118*MIN(MaxScal,TgtVol/CI118))</f>
        <v>0</v>
      </c>
      <c r="DE118" s="26" t="n">
        <f aca="false">IF(OR(AT118=0,CJ118="",CJ118=0),0,AT118*MIN(MaxScal,TgtVol/CJ118))</f>
        <v>0</v>
      </c>
      <c r="DF118" s="26" t="n">
        <f aca="false">IF(OR(AU118=0,CK118="",CK118=0),0,AU118*MIN(MaxScal,TgtVol/CK118))</f>
        <v>0</v>
      </c>
      <c r="DG118" s="26" t="n">
        <f aca="false">IF(OR(AV118=0,CL118="",CL118=0),0,AV118*MIN(MaxScal,TgtVol/CL118))</f>
        <v>0</v>
      </c>
      <c r="DH118" s="26" t="n">
        <f aca="false">IF(OR(AW118=0,CM118="",CM118=0),0,AW118*MIN(MaxScal,TgtVol/CM118))</f>
        <v>0</v>
      </c>
      <c r="DI118" s="26" t="n">
        <f aca="false">IF(OR(AX118=0,CN118="",CN118=0),0,AX118*MIN(MaxScal,TgtVol/CN118))</f>
        <v>0</v>
      </c>
      <c r="DJ118" s="26" t="n">
        <f aca="false">IF(OR(AY118=0,CO118="",CO118=0),0,AY118*MIN(MaxScal,TgtVol/CO118))</f>
        <v>0</v>
      </c>
      <c r="DK118" s="26" t="n">
        <f aca="false">IF(OR(AZ118=0,CP118="",CP118=0),0,AZ118*MIN(MaxScal,TgtVol/CP118))</f>
        <v>0</v>
      </c>
      <c r="DL118" s="26" t="n">
        <f aca="false">IF(OR(BA118=0,CQ118="",CQ118=0),0,BA118*MIN(MaxScal,TgtVol/CQ118))</f>
        <v>0</v>
      </c>
      <c r="DM118" s="26" t="n">
        <f aca="false">IF(OR(BB118=0,CR118="",CR118=0),0,BB118*MIN(MaxScal,TgtVol/CR118))</f>
        <v>0</v>
      </c>
      <c r="DN118" s="26" t="n">
        <f aca="false">IF(OR(BC118=0,CS118="",CS118=0),0,BC118*MIN(MaxScal,TgtVol/CS118))</f>
        <v>0</v>
      </c>
      <c r="DO118" s="26" t="n">
        <f aca="false">IF(OR(BD118=0,CT118="",CT118=0),0,BD118*MIN(MaxScal,TgtVol/CT118))</f>
        <v>0</v>
      </c>
      <c r="DP118" s="26" t="n">
        <f aca="false">IF(OR(BE118=0,CU118="",CU118=0),0,BE118*MIN(MaxScal,TgtVol/CU118))</f>
        <v>0</v>
      </c>
      <c r="DQ118" s="26" t="n">
        <f aca="false">IF(OR(BF118=0,CV118="",CV118=0),0,BF118*MIN(MaxScal,TgtVol/CV118))</f>
        <v>0</v>
      </c>
      <c r="DR118" s="26" t="n">
        <f aca="false">IF(OR(BG118=0,CW118="",CW118=0),0,BG118*MIN(MaxScal,TgtVol/CW118))</f>
        <v>0</v>
      </c>
      <c r="DS118" s="26" t="n">
        <f aca="false">IF(OR(BH118=0,CX118="",CX118=0),0,BH118*MIN(MaxScal,TgtVol/CX118))</f>
        <v>0</v>
      </c>
      <c r="DT118" s="26" t="n">
        <f aca="false">IF(OR(BI118=0,CY118="",CY118=0),0,BI118*MIN(MaxScal,TgtVol/CY118))</f>
        <v>0</v>
      </c>
      <c r="DU118" s="26" t="n">
        <f aca="false">IF(OR(BJ118=0,CZ118="",CZ118=0),0,BJ118*MIN(MaxScal,TgtVol/CZ118))</f>
        <v>0</v>
      </c>
      <c r="DV118" s="26" t="n">
        <f aca="false">IF(OR(BK118=0,DA118="",DA118=0),0,BK118*MIN(MaxScal,TgtVol/DA118))</f>
        <v>0</v>
      </c>
      <c r="DW118" s="26" t="n">
        <f aca="false">IF(OR(BL118=0,DB118="",DB118=0),0,BL118*MIN(MaxScal,TgtVol/DB118))</f>
        <v>0</v>
      </c>
      <c r="DX118" s="28" t="n">
        <f aca="false">IFERROR(DC117*BM118,"")</f>
        <v>0</v>
      </c>
      <c r="DY118" s="28" t="n">
        <f aca="false">IFERROR(DD117*BN118,"")</f>
        <v>0</v>
      </c>
      <c r="DZ118" s="28" t="n">
        <f aca="false">IFERROR(DE117*BO118,"")</f>
        <v>0</v>
      </c>
      <c r="EA118" s="28" t="n">
        <f aca="false">IFERROR(DF117*BP118,"")</f>
        <v>-0</v>
      </c>
      <c r="EB118" s="28" t="n">
        <f aca="false">IFERROR(DG117*BQ118,"")</f>
        <v>0.00558863759221576</v>
      </c>
      <c r="EC118" s="28" t="n">
        <f aca="false">IFERROR(DH117*BR118,"")</f>
        <v>-0</v>
      </c>
      <c r="ED118" s="28" t="n">
        <f aca="false">IFERROR(DI117*BS118,"")</f>
        <v>0</v>
      </c>
      <c r="EE118" s="28" t="n">
        <f aca="false">IFERROR(DJ117*BT118,"")</f>
        <v>-0</v>
      </c>
      <c r="EF118" s="28" t="n">
        <f aca="false">IFERROR(DK117*BU118,"")</f>
        <v>-0</v>
      </c>
      <c r="EG118" s="28" t="n">
        <f aca="false">IFERROR(DL117*BV118,"")</f>
        <v>0</v>
      </c>
      <c r="EH118" s="28" t="n">
        <f aca="false">IFERROR(DM117*BW118,"")</f>
        <v>-0</v>
      </c>
      <c r="EI118" s="28" t="n">
        <f aca="false">IFERROR(DN117*BX118,"")</f>
        <v>0</v>
      </c>
      <c r="EJ118" s="28" t="n">
        <f aca="false">IFERROR(DO117*BY118,"")</f>
        <v>-0</v>
      </c>
      <c r="EK118" s="28" t="n">
        <f aca="false">IFERROR(DP117*BZ118,"")</f>
        <v>0</v>
      </c>
      <c r="EL118" s="28" t="n">
        <f aca="false">IFERROR(DQ117*CA118,"")</f>
        <v>-0</v>
      </c>
      <c r="EM118" s="28" t="n">
        <f aca="false">IFERROR(DR117*CB118,"")</f>
        <v>0</v>
      </c>
      <c r="EN118" s="28" t="n">
        <f aca="false">IFERROR(DS117*CC118,"")</f>
        <v>0</v>
      </c>
      <c r="EO118" s="28" t="n">
        <f aca="false">IFERROR(DT117*CD118,"")</f>
        <v>-0</v>
      </c>
      <c r="EP118" s="28" t="n">
        <f aca="false">IFERROR(DU117*CE118,"")</f>
        <v>0.000912735895874744</v>
      </c>
      <c r="EQ118" s="28" t="n">
        <f aca="false">IFERROR(DV117*CF118,"")</f>
        <v>0</v>
      </c>
      <c r="ER118" s="28" t="n">
        <f aca="false">IFERROR(DW117*CG118,"")</f>
        <v>-0</v>
      </c>
      <c r="ES118" s="28" t="n">
        <f aca="false">IF(ROW()=4,"",SUM(DX118:ER118))</f>
        <v>0.0065013734880905</v>
      </c>
      <c r="ET118" s="29" t="n">
        <f aca="false">COUNTIF(AR118:BL118,"&gt;0")</f>
        <v>0</v>
      </c>
    </row>
    <row r="119" customFormat="false" ht="15" hidden="false" customHeight="false" outlineLevel="0" collapsed="false">
      <c r="A119" s="19" t="n">
        <v>41517</v>
      </c>
      <c r="B119" s="23" t="n">
        <f aca="false">ABS(EMFX_Data!X119-EMFX_Data!Y119)</f>
        <v>0.151050428834814</v>
      </c>
      <c r="C119" s="23" t="n">
        <f aca="false">ABS(EMFX_Data!X119-EMFX_Data!Z119)</f>
        <v>0.00383223931751164</v>
      </c>
      <c r="D119" s="23" t="n">
        <f aca="false">ABS(EMFX_Data!X119-EMFX_Data!AA119)</f>
        <v>0.13777211692855</v>
      </c>
      <c r="E119" s="23" t="n">
        <f aca="false">ABS(EMFX_Data!X119-EMFX_Data!AB119)</f>
        <v>0.141976564169591</v>
      </c>
      <c r="F119" s="23" t="n">
        <f aca="false">ABS(EMFX_Data!X119-EMFX_Data!AC119)</f>
        <v>0.107535404469259</v>
      </c>
      <c r="G119" s="23" t="n">
        <f aca="false">ABS(EMFX_Data!X119-EMFX_Data!AD119)</f>
        <v>0.134608412802642</v>
      </c>
      <c r="H119" s="23" t="n">
        <f aca="false">ABS(EMFX_Data!Y119-EMFX_Data!Z119)</f>
        <v>0.154882668152326</v>
      </c>
      <c r="I119" s="23" t="n">
        <f aca="false">ABS(EMFX_Data!Y119-EMFX_Data!AA119)</f>
        <v>0.0132783119062649</v>
      </c>
      <c r="J119" s="23" t="n">
        <f aca="false">ABS(EMFX_Data!Y119-EMFX_Data!AB119)</f>
        <v>0.293026993004405</v>
      </c>
      <c r="K119" s="23" t="n">
        <f aca="false">ABS(EMFX_Data!Y119-EMFX_Data!AC119)</f>
        <v>0.0435150243655551</v>
      </c>
      <c r="L119" s="23" t="n">
        <f aca="false">ABS(EMFX_Data!Y119-EMFX_Data!AD119)</f>
        <v>0.285658841637456</v>
      </c>
      <c r="M119" s="23" t="n">
        <f aca="false">ABS(EMFX_Data!Z119-EMFX_Data!AA119)</f>
        <v>0.141604356246061</v>
      </c>
      <c r="N119" s="23" t="n">
        <f aca="false">ABS(EMFX_Data!Z119-EMFX_Data!AB119)</f>
        <v>0.138144324852079</v>
      </c>
      <c r="O119" s="23" t="n">
        <f aca="false">ABS(EMFX_Data!Z119-EMFX_Data!AC119)</f>
        <v>0.111367643786771</v>
      </c>
      <c r="P119" s="23" t="n">
        <f aca="false">ABS(EMFX_Data!Z119-EMFX_Data!AD119)</f>
        <v>0.13077617348513</v>
      </c>
      <c r="Q119" s="23" t="n">
        <f aca="false">ABS(EMFX_Data!AA119-EMFX_Data!AB119)</f>
        <v>0.27974868109814</v>
      </c>
      <c r="R119" s="23" t="n">
        <f aca="false">ABS(EMFX_Data!AA119-EMFX_Data!AC119)</f>
        <v>0.0302367124592902</v>
      </c>
      <c r="S119" s="23" t="n">
        <f aca="false">ABS(EMFX_Data!AA119-EMFX_Data!AD119)</f>
        <v>0.272380529731191</v>
      </c>
      <c r="T119" s="23" t="n">
        <f aca="false">ABS(EMFX_Data!AB119-EMFX_Data!AC119)</f>
        <v>0.24951196863885</v>
      </c>
      <c r="U119" s="23" t="n">
        <f aca="false">ABS(EMFX_Data!AB119-EMFX_Data!AD119)</f>
        <v>0.00736815136694879</v>
      </c>
      <c r="V119" s="23" t="n">
        <f aca="false">ABS(EMFX_Data!AC119-EMFX_Data!AD119)</f>
        <v>0.242143817271901</v>
      </c>
      <c r="W119" s="26" t="n">
        <f aca="false">IF(ROW()&lt;4+MinObs-1,"",IFERROR((B119-AVERAGE(B$4:B119))/STDEV(B$4:B119),""))</f>
        <v>0.16302233175038</v>
      </c>
      <c r="X119" s="26" t="n">
        <f aca="false">IF(ROW()&lt;4+MinObs-1,"",IFERROR((C119-AVERAGE(C$4:C119))/STDEV(C$4:C119),""))</f>
        <v>-1.18644792052334</v>
      </c>
      <c r="Y119" s="26" t="n">
        <f aca="false">IF(ROW()&lt;4+MinObs-1,"",IFERROR((D119-AVERAGE(D$4:D119))/STDEV(D$4:D119),""))</f>
        <v>0.0692921372999371</v>
      </c>
      <c r="Z119" s="26" t="n">
        <f aca="false">IF(ROW()&lt;4+MinObs-1,"",IFERROR((E119-AVERAGE(E$4:E119))/STDEV(E$4:E119),""))</f>
        <v>0.933183323313902</v>
      </c>
      <c r="AA119" s="26" t="n">
        <f aca="false">IF(ROW()&lt;4+MinObs-1,"",IFERROR((F119-AVERAGE(F$4:F119))/STDEV(F$4:F119),""))</f>
        <v>0.843273219867118</v>
      </c>
      <c r="AB119" s="26" t="n">
        <f aca="false">IF(ROW()&lt;4+MinObs-1,"",IFERROR((G119-AVERAGE(G$4:G119))/STDEV(G$4:G119),""))</f>
        <v>0.0304315907103154</v>
      </c>
      <c r="AC119" s="26" t="n">
        <f aca="false">IF(ROW()&lt;4+MinObs-1,"",IFERROR((H119-AVERAGE(H$4:H119))/STDEV(H$4:H119),""))</f>
        <v>-0.149945792507577</v>
      </c>
      <c r="AD119" s="26" t="n">
        <f aca="false">IF(ROW()&lt;4+MinObs-1,"",IFERROR((I119-AVERAGE(I$4:I119))/STDEV(I$4:I119),""))</f>
        <v>-1.21139399791317</v>
      </c>
      <c r="AE119" s="26" t="n">
        <f aca="false">IF(ROW()&lt;4+MinObs-1,"",IFERROR((J119-AVERAGE(J$4:J119))/STDEV(J$4:J119),""))</f>
        <v>2.01978641156212</v>
      </c>
      <c r="AF119" s="26" t="n">
        <f aca="false">IF(ROW()&lt;4+MinObs-1,"",IFERROR((K119-AVERAGE(K$4:K119))/STDEV(K$4:K119),""))</f>
        <v>-0.945166793962971</v>
      </c>
      <c r="AG119" s="26" t="n">
        <f aca="false">IF(ROW()&lt;4+MinObs-1,"",IFERROR((L119-AVERAGE(L$4:L119))/STDEV(L$4:L119),""))</f>
        <v>0.334894225020917</v>
      </c>
      <c r="AH119" s="26" t="n">
        <f aca="false">IF(ROW()&lt;4+MinObs-1,"",IFERROR((M119-AVERAGE(M$4:M119))/STDEV(M$4:M119),""))</f>
        <v>-0.171573695165002</v>
      </c>
      <c r="AI119" s="26" t="n">
        <f aca="false">IF(ROW()&lt;4+MinObs-1,"",IFERROR((N119-AVERAGE(N$4:N119))/STDEV(N$4:N119),""))</f>
        <v>0.265449340746208</v>
      </c>
      <c r="AJ119" s="26" t="n">
        <f aca="false">IF(ROW()&lt;4+MinObs-1,"",IFERROR((O119-AVERAGE(O$4:O119))/STDEV(O$4:O119),""))</f>
        <v>0.215826540332388</v>
      </c>
      <c r="AK119" s="26" t="n">
        <f aca="false">IF(ROW()&lt;4+MinObs-1,"",IFERROR((P119-AVERAGE(P$4:P119))/STDEV(P$4:P119),""))</f>
        <v>-0.078487518550084</v>
      </c>
      <c r="AL119" s="26" t="n">
        <f aca="false">IF(ROW()&lt;4+MinObs-1,"",IFERROR((Q119-AVERAGE(Q$4:Q119))/STDEV(Q$4:Q119),""))</f>
        <v>2.55969569816487</v>
      </c>
      <c r="AM119" s="26" t="n">
        <f aca="false">IF(ROW()&lt;4+MinObs-1,"",IFERROR((R119-AVERAGE(R$4:R119))/STDEV(R$4:R119),""))</f>
        <v>-1.11554174536818</v>
      </c>
      <c r="AN119" s="26" t="n">
        <f aca="false">IF(ROW()&lt;4+MinObs-1,"",IFERROR((S119-AVERAGE(S$4:S119))/STDEV(S$4:S119),""))</f>
        <v>0.334224000630619</v>
      </c>
      <c r="AO119" s="26" t="n">
        <f aca="false">IF(ROW()&lt;4+MinObs-1,"",IFERROR((T119-AVERAGE(T$4:T119))/STDEV(T$4:T119),""))</f>
        <v>1.80890006406091</v>
      </c>
      <c r="AP119" s="26" t="n">
        <f aca="false">IF(ROW()&lt;4+MinObs-1,"",IFERROR((U119-AVERAGE(U$4:U119))/STDEV(U$4:U119),""))</f>
        <v>-0.303705664108488</v>
      </c>
      <c r="AQ119" s="26" t="n">
        <f aca="false">IF(ROW()&lt;4+MinObs-1,"",IFERROR((V119-AVERAGE(V$4:V119))/STDEV(V$4:V119),""))</f>
        <v>0.236795839764892</v>
      </c>
      <c r="AR119" s="26" t="n">
        <f aca="false">IF(W119="",0,IF(W119&gt;=z4,w4,IF(W119&gt;=z3,w3,IF(W119&gt;=zEntry,w2,IF(AND(W119&gt;=ExitZ,AR118&gt;0),w2,0)))))</f>
        <v>0</v>
      </c>
      <c r="AS119" s="26" t="n">
        <f aca="false">IF(X119="",0,IF(X119&gt;=z4,w4,IF(X119&gt;=z3,w3,IF(X119&gt;=zEntry,w2,IF(AND(X119&gt;=ExitZ,AS118&gt;0),w2,0)))))</f>
        <v>0</v>
      </c>
      <c r="AT119" s="26" t="n">
        <f aca="false">IF(Y119="",0,IF(Y119&gt;=z4,w4,IF(Y119&gt;=z3,w3,IF(Y119&gt;=zEntry,w2,IF(AND(Y119&gt;=ExitZ,AT118&gt;0),w2,0)))))</f>
        <v>0</v>
      </c>
      <c r="AU119" s="26" t="n">
        <f aca="false">IF(Z119="",0,IF(Z119&gt;=z4,w4,IF(Z119&gt;=z3,w3,IF(Z119&gt;=zEntry,w2,IF(AND(Z119&gt;=ExitZ,AU118&gt;0),w2,0)))))</f>
        <v>0</v>
      </c>
      <c r="AV119" s="26" t="n">
        <f aca="false">IF(AA119="",0,IF(AA119&gt;=z4,w4,IF(AA119&gt;=z3,w3,IF(AA119&gt;=zEntry,w2,IF(AND(AA119&gt;=ExitZ,AV118&gt;0),w2,0)))))</f>
        <v>0</v>
      </c>
      <c r="AW119" s="26" t="n">
        <f aca="false">IF(AB119="",0,IF(AB119&gt;=z4,w4,IF(AB119&gt;=z3,w3,IF(AB119&gt;=zEntry,w2,IF(AND(AB119&gt;=ExitZ,AW118&gt;0),w2,0)))))</f>
        <v>0</v>
      </c>
      <c r="AX119" s="26" t="n">
        <f aca="false">IF(AC119="",0,IF(AC119&gt;=z4,w4,IF(AC119&gt;=z3,w3,IF(AC119&gt;=zEntry,w2,IF(AND(AC119&gt;=ExitZ,AX118&gt;0),w2,0)))))</f>
        <v>0</v>
      </c>
      <c r="AY119" s="26" t="n">
        <f aca="false">IF(AD119="",0,IF(AD119&gt;=z4,w4,IF(AD119&gt;=z3,w3,IF(AD119&gt;=zEntry,w2,IF(AND(AD119&gt;=ExitZ,AY118&gt;0),w2,0)))))</f>
        <v>0</v>
      </c>
      <c r="AZ119" s="26" t="n">
        <f aca="false">IF(AE119="",0,IF(AE119&gt;=z4,w4,IF(AE119&gt;=z3,w3,IF(AE119&gt;=zEntry,w2,IF(AND(AE119&gt;=ExitZ,AZ118&gt;0),w2,0)))))</f>
        <v>1</v>
      </c>
      <c r="BA119" s="26" t="n">
        <f aca="false">IF(AF119="",0,IF(AF119&gt;=z4,w4,IF(AF119&gt;=z3,w3,IF(AF119&gt;=zEntry,w2,IF(AND(AF119&gt;=ExitZ,BA118&gt;0),w2,0)))))</f>
        <v>0</v>
      </c>
      <c r="BB119" s="26" t="n">
        <f aca="false">IF(AG119="",0,IF(AG119&gt;=z4,w4,IF(AG119&gt;=z3,w3,IF(AG119&gt;=zEntry,w2,IF(AND(AG119&gt;=ExitZ,BB118&gt;0),w2,0)))))</f>
        <v>0</v>
      </c>
      <c r="BC119" s="26" t="n">
        <f aca="false">IF(AH119="",0,IF(AH119&gt;=z4,w4,IF(AH119&gt;=z3,w3,IF(AH119&gt;=zEntry,w2,IF(AND(AH119&gt;=ExitZ,BC118&gt;0),w2,0)))))</f>
        <v>0</v>
      </c>
      <c r="BD119" s="26" t="n">
        <f aca="false">IF(AI119="",0,IF(AI119&gt;=z4,w4,IF(AI119&gt;=z3,w3,IF(AI119&gt;=zEntry,w2,IF(AND(AI119&gt;=ExitZ,BD118&gt;0),w2,0)))))</f>
        <v>0</v>
      </c>
      <c r="BE119" s="26" t="n">
        <f aca="false">IF(AJ119="",0,IF(AJ119&gt;=z4,w4,IF(AJ119&gt;=z3,w3,IF(AJ119&gt;=zEntry,w2,IF(AND(AJ119&gt;=ExitZ,BE118&gt;0),w2,0)))))</f>
        <v>0</v>
      </c>
      <c r="BF119" s="26" t="n">
        <f aca="false">IF(AK119="",0,IF(AK119&gt;=z4,w4,IF(AK119&gt;=z3,w3,IF(AK119&gt;=zEntry,w2,IF(AND(AK119&gt;=ExitZ,BF118&gt;0),w2,0)))))</f>
        <v>0</v>
      </c>
      <c r="BG119" s="26" t="n">
        <f aca="false">IF(AL119="",0,IF(AL119&gt;=z4,w4,IF(AL119&gt;=z3,w3,IF(AL119&gt;=zEntry,w2,IF(AND(AL119&gt;=ExitZ,BG118&gt;0),w2,0)))))</f>
        <v>1</v>
      </c>
      <c r="BH119" s="26" t="n">
        <f aca="false">IF(AM119="",0,IF(AM119&gt;=z4,w4,IF(AM119&gt;=z3,w3,IF(AM119&gt;=zEntry,w2,IF(AND(AM119&gt;=ExitZ,BH118&gt;0),w2,0)))))</f>
        <v>0</v>
      </c>
      <c r="BI119" s="26" t="n">
        <f aca="false">IF(AN119="",0,IF(AN119&gt;=z4,w4,IF(AN119&gt;=z3,w3,IF(AN119&gt;=zEntry,w2,IF(AND(AN119&gt;=ExitZ,BI118&gt;0),w2,0)))))</f>
        <v>0</v>
      </c>
      <c r="BJ119" s="26" t="n">
        <f aca="false">IF(AO119="",0,IF(AO119&gt;=z4,w4,IF(AO119&gt;=z3,w3,IF(AO119&gt;=zEntry,w2,IF(AND(AO119&gt;=ExitZ,BJ118&gt;0),w2,0)))))</f>
        <v>0</v>
      </c>
      <c r="BK119" s="26" t="n">
        <f aca="false">IF(AP119="",0,IF(AP119&gt;=z4,w4,IF(AP119&gt;=z3,w3,IF(AP119&gt;=zEntry,w2,IF(AND(AP119&gt;=ExitZ,BK118&gt;0),w2,0)))))</f>
        <v>0</v>
      </c>
      <c r="BL119" s="26" t="n">
        <f aca="false">IF(AQ119="",0,IF(AQ119&gt;=z4,w4,IF(AQ119&gt;=z3,w3,IF(AQ119&gt;=zEntry,w2,IF(AND(AQ119&gt;=ExitZ,BL118&gt;0),w2,0)))))</f>
        <v>0</v>
      </c>
      <c r="BM119" s="23" t="n">
        <f aca="false">IF(EMFX_Data!X118&gt;=EMFX_Data!Y118,EMFX_Data!AE119-EMFX_Data!AF119,EMFX_Data!AF119-EMFX_Data!AE119)</f>
        <v>-0.00951552080760134</v>
      </c>
      <c r="BN119" s="23" t="n">
        <f aca="false">IF(EMFX_Data!X118&gt;=EMFX_Data!Z118,EMFX_Data!AE119-EMFX_Data!AG119,EMFX_Data!AG119-EMFX_Data!AE119)</f>
        <v>0.0392221108960143</v>
      </c>
      <c r="BO119" s="23" t="n">
        <f aca="false">IF(EMFX_Data!X118&gt;=EMFX_Data!AA118,EMFX_Data!AE119-EMFX_Data!AH119,EMFX_Data!AH119-EMFX_Data!AE119)</f>
        <v>-0.0815800209857477</v>
      </c>
      <c r="BP119" s="23" t="n">
        <f aca="false">IF(EMFX_Data!X118&gt;=EMFX_Data!AB118,EMFX_Data!AE119-EMFX_Data!AI119,EMFX_Data!AI119-EMFX_Data!AE119)</f>
        <v>-0.00569896529882677</v>
      </c>
      <c r="BQ119" s="23" t="n">
        <f aca="false">IF(EMFX_Data!X118&gt;=EMFX_Data!AC118,EMFX_Data!AE119-EMFX_Data!AJ119,EMFX_Data!AJ119-EMFX_Data!AE119)</f>
        <v>0.00684942814842573</v>
      </c>
      <c r="BR119" s="23" t="n">
        <f aca="false">IF(EMFX_Data!X118&gt;=EMFX_Data!AD118,EMFX_Data!AE119-EMFX_Data!AK119,EMFX_Data!AK119-EMFX_Data!AE119)</f>
        <v>-0.00194664262488106</v>
      </c>
      <c r="BS119" s="23" t="n">
        <f aca="false">IF(EMFX_Data!Y118&gt;=EMFX_Data!Z118,EMFX_Data!AF119-EMFX_Data!AG119,EMFX_Data!AG119-EMFX_Data!AF119)</f>
        <v>0.029706590088413</v>
      </c>
      <c r="BT119" s="23" t="n">
        <f aca="false">IF(EMFX_Data!Y118&gt;=EMFX_Data!AA118,EMFX_Data!AF119-EMFX_Data!AH119,EMFX_Data!AH119-EMFX_Data!AF119)</f>
        <v>0.0720645001781464</v>
      </c>
      <c r="BU119" s="23" t="n">
        <f aca="false">IF(EMFX_Data!Y118&gt;=EMFX_Data!AB118,EMFX_Data!AF119-EMFX_Data!AI119,EMFX_Data!AI119-EMFX_Data!AF119)</f>
        <v>-0.0152144861064281</v>
      </c>
      <c r="BV119" s="23" t="n">
        <f aca="false">IF(EMFX_Data!Y118&gt;=EMFX_Data!AC118,EMFX_Data!AF119-EMFX_Data!AJ119,EMFX_Data!AJ119-EMFX_Data!AF119)</f>
        <v>-0.0163649489560271</v>
      </c>
      <c r="BW119" s="23" t="n">
        <f aca="false">IF(EMFX_Data!Y118&gt;=EMFX_Data!AD118,EMFX_Data!AF119-EMFX_Data!AK119,EMFX_Data!AK119-EMFX_Data!AF119)</f>
        <v>-0.0114621634324824</v>
      </c>
      <c r="BX119" s="23" t="n">
        <f aca="false">IF(EMFX_Data!Z118&gt;=EMFX_Data!AA118,EMFX_Data!AG119-EMFX_Data!AH119,EMFX_Data!AH119-EMFX_Data!AG119)</f>
        <v>-0.0423579100897334</v>
      </c>
      <c r="BY119" s="23" t="n">
        <f aca="false">IF(EMFX_Data!Z118&gt;=EMFX_Data!AB118,EMFX_Data!AG119-EMFX_Data!AI119,EMFX_Data!AI119-EMFX_Data!AG119)</f>
        <v>-0.0449210761948411</v>
      </c>
      <c r="BZ119" s="23" t="n">
        <f aca="false">IF(EMFX_Data!Z118&gt;=EMFX_Data!AC118,EMFX_Data!AG119-EMFX_Data!AJ119,EMFX_Data!AJ119-EMFX_Data!AG119)</f>
        <v>0.0460715390444401</v>
      </c>
      <c r="CA119" s="23" t="n">
        <f aca="false">IF(EMFX_Data!Z118&gt;=EMFX_Data!AD118,EMFX_Data!AG119-EMFX_Data!AK119,EMFX_Data!AK119-EMFX_Data!AG119)</f>
        <v>-0.0411687535208954</v>
      </c>
      <c r="CB119" s="23" t="n">
        <f aca="false">IF(EMFX_Data!AA118&gt;=EMFX_Data!AB118,EMFX_Data!AH119-EMFX_Data!AI119,EMFX_Data!AI119-EMFX_Data!AH119)</f>
        <v>-0.0872789862845745</v>
      </c>
      <c r="CC119" s="23" t="n">
        <f aca="false">IF(EMFX_Data!AA118&gt;=EMFX_Data!AC118,EMFX_Data!AH119-EMFX_Data!AJ119,EMFX_Data!AJ119-EMFX_Data!AH119)</f>
        <v>0.0884294491341735</v>
      </c>
      <c r="CD119" s="23" t="n">
        <f aca="false">IF(EMFX_Data!AA118&gt;=EMFX_Data!AD118,EMFX_Data!AH119-EMFX_Data!AK119,EMFX_Data!AK119-EMFX_Data!AH119)</f>
        <v>-0.0835266636106288</v>
      </c>
      <c r="CE119" s="23" t="n">
        <f aca="false">IF(EMFX_Data!AB118&gt;=EMFX_Data!AC118,EMFX_Data!AI119-EMFX_Data!AJ119,EMFX_Data!AJ119-EMFX_Data!AI119)</f>
        <v>0.00115046284959896</v>
      </c>
      <c r="CF119" s="23" t="n">
        <f aca="false">IF(EMFX_Data!AB118&gt;=EMFX_Data!AD118,EMFX_Data!AI119-EMFX_Data!AK119,EMFX_Data!AK119-EMFX_Data!AI119)</f>
        <v>-0.00375232267394571</v>
      </c>
      <c r="CG119" s="23" t="n">
        <f aca="false">IF(EMFX_Data!AC118&gt;=EMFX_Data!AD118,EMFX_Data!AJ119-EMFX_Data!AK119,EMFX_Data!AK119-EMFX_Data!AJ119)</f>
        <v>0.00490278552354467</v>
      </c>
      <c r="CH119" s="27" t="n">
        <f aca="false">IF(ROW()&lt;4+VolLB,"",STDEV(INDEX($BM:$BM,ROW()-VolLB+1):INDEX($BM:$BM,ROW()))*SQRT(12))</f>
        <v>0.17559811543776</v>
      </c>
      <c r="CI119" s="27" t="n">
        <f aca="false">IF(ROW()&lt;4+VolLB,"",STDEV(INDEX($BN:$BN,ROW()-VolLB+1):INDEX($BN:$BN,ROW()))*SQRT(12))</f>
        <v>0.139093087604306</v>
      </c>
      <c r="CJ119" s="27" t="n">
        <f aca="false">IF(ROW()&lt;4+VolLB,"",STDEV(INDEX($BO:$BO,ROW()-VolLB+1):INDEX($BO:$BO,ROW()))*SQRT(12))</f>
        <v>0.151196833471514</v>
      </c>
      <c r="CK119" s="27" t="n">
        <f aca="false">IF(ROW()&lt;4+VolLB,"",STDEV(INDEX($BP:$BP,ROW()-VolLB+1):INDEX($BP:$BP,ROW()))*SQRT(12))</f>
        <v>0.212814075495395</v>
      </c>
      <c r="CL119" s="27" t="n">
        <f aca="false">IF(ROW()&lt;4+VolLB,"",STDEV(INDEX($BQ:$BQ,ROW()-VolLB+1):INDEX($BQ:$BQ,ROW()))*SQRT(12))</f>
        <v>0.161769672667477</v>
      </c>
      <c r="CM119" s="27" t="n">
        <f aca="false">IF(ROW()&lt;4+VolLB,"",STDEV(INDEX($BR:$BR,ROW()-VolLB+1):INDEX($BR:$BR,ROW()))*SQRT(12))</f>
        <v>0.172575537875032</v>
      </c>
      <c r="CN119" s="27" t="n">
        <f aca="false">IF(ROW()&lt;4+VolLB,"",STDEV(INDEX($BS:$BS,ROW()-VolLB+1):INDEX($BS:$BS,ROW()))*SQRT(12))</f>
        <v>0.154664936754043</v>
      </c>
      <c r="CO119" s="27" t="n">
        <f aca="false">IF(ROW()&lt;4+VolLB,"",STDEV(INDEX($BT:$BT,ROW()-VolLB+1):INDEX($BT:$BT,ROW()))*SQRT(12))</f>
        <v>0.160037078720403</v>
      </c>
      <c r="CP119" s="27" t="n">
        <f aca="false">IF(ROW()&lt;4+VolLB,"",STDEV(INDEX($BU:$BU,ROW()-VolLB+1):INDEX($BU:$BU,ROW()))*SQRT(12))</f>
        <v>0.182749282316072</v>
      </c>
      <c r="CQ119" s="27" t="n">
        <f aca="false">IF(ROW()&lt;4+VolLB,"",STDEV(INDEX($BV:$BV,ROW()-VolLB+1):INDEX($BV:$BV,ROW()))*SQRT(12))</f>
        <v>0.167144510480118</v>
      </c>
      <c r="CR119" s="27" t="n">
        <f aca="false">IF(ROW()&lt;4+VolLB,"",STDEV(INDEX($BW:$BW,ROW()-VolLB+1):INDEX($BW:$BW,ROW()))*SQRT(12))</f>
        <v>0.178645045973559</v>
      </c>
      <c r="CS119" s="27" t="n">
        <f aca="false">IF(ROW()&lt;4+VolLB,"",STDEV(INDEX($BX:$BX,ROW()-VolLB+1):INDEX($BX:$BX,ROW()))*SQRT(12))</f>
        <v>0.154298675947754</v>
      </c>
      <c r="CT119" s="27" t="n">
        <f aca="false">IF(ROW()&lt;4+VolLB,"",STDEV(INDEX($BY:$BY,ROW()-VolLB+1):INDEX($BY:$BY,ROW()))*SQRT(12))</f>
        <v>0.190478194126025</v>
      </c>
      <c r="CU119" s="27" t="n">
        <f aca="false">IF(ROW()&lt;4+VolLB,"",STDEV(INDEX($BZ:$BZ,ROW()-VolLB+1):INDEX($BZ:$BZ,ROW()))*SQRT(12))</f>
        <v>0.165297289329069</v>
      </c>
      <c r="CV119" s="27" t="n">
        <f aca="false">IF(ROW()&lt;4+VolLB,"",STDEV(INDEX($CA:$CA,ROW()-VolLB+1):INDEX($CA:$CA,ROW()))*SQRT(12))</f>
        <v>0.154419238157781</v>
      </c>
      <c r="CW119" s="27" t="n">
        <f aca="false">IF(ROW()&lt;4+VolLB,"",STDEV(INDEX($CB:$CB,ROW()-VolLB+1):INDEX($CB:$CB,ROW()))*SQRT(12))</f>
        <v>0.198008888750561</v>
      </c>
      <c r="CX119" s="27" t="n">
        <f aca="false">IF(ROW()&lt;4+VolLB,"",STDEV(INDEX($CC:$CC,ROW()-VolLB+1):INDEX($CC:$CC,ROW()))*SQRT(12))</f>
        <v>0.147855082704984</v>
      </c>
      <c r="CY119" s="27" t="n">
        <f aca="false">IF(ROW()&lt;4+VolLB,"",STDEV(INDEX($CD:$CD,ROW()-VolLB+1):INDEX($CD:$CD,ROW()))*SQRT(12))</f>
        <v>0.175389832383522</v>
      </c>
      <c r="CZ119" s="27" t="n">
        <f aca="false">IF(ROW()&lt;4+VolLB,"",STDEV(INDEX($CE:$CE,ROW()-VolLB+1):INDEX($CE:$CE,ROW()))*SQRT(12))</f>
        <v>0.217906028612202</v>
      </c>
      <c r="DA119" s="27" t="n">
        <f aca="false">IF(ROW()&lt;4+VolLB,"",STDEV(INDEX($CF:$CF,ROW()-VolLB+1):INDEX($CF:$CF,ROW()))*SQRT(12))</f>
        <v>0.189969285497566</v>
      </c>
      <c r="DB119" s="27" t="n">
        <f aca="false">IF(ROW()&lt;4+VolLB,"",STDEV(INDEX($CG:$CG,ROW()-VolLB+1):INDEX($CG:$CG,ROW()))*SQRT(12))</f>
        <v>0.177945597424917</v>
      </c>
      <c r="DC119" s="26" t="n">
        <f aca="false">IF(OR(AR119=0,CH119="",CH119=0),0,AR119*MIN(MaxScal,TgtVol/CH119))</f>
        <v>0</v>
      </c>
      <c r="DD119" s="26" t="n">
        <f aca="false">IF(OR(AS119=0,CI119="",CI119=0),0,AS119*MIN(MaxScal,TgtVol/CI119))</f>
        <v>0</v>
      </c>
      <c r="DE119" s="26" t="n">
        <f aca="false">IF(OR(AT119=0,CJ119="",CJ119=0),0,AT119*MIN(MaxScal,TgtVol/CJ119))</f>
        <v>0</v>
      </c>
      <c r="DF119" s="26" t="n">
        <f aca="false">IF(OR(AU119=0,CK119="",CK119=0),0,AU119*MIN(MaxScal,TgtVol/CK119))</f>
        <v>0</v>
      </c>
      <c r="DG119" s="26" t="n">
        <f aca="false">IF(OR(AV119=0,CL119="",CL119=0),0,AV119*MIN(MaxScal,TgtVol/CL119))</f>
        <v>0</v>
      </c>
      <c r="DH119" s="26" t="n">
        <f aca="false">IF(OR(AW119=0,CM119="",CM119=0),0,AW119*MIN(MaxScal,TgtVol/CM119))</f>
        <v>0</v>
      </c>
      <c r="DI119" s="26" t="n">
        <f aca="false">IF(OR(AX119=0,CN119="",CN119=0),0,AX119*MIN(MaxScal,TgtVol/CN119))</f>
        <v>0</v>
      </c>
      <c r="DJ119" s="26" t="n">
        <f aca="false">IF(OR(AY119=0,CO119="",CO119=0),0,AY119*MIN(MaxScal,TgtVol/CO119))</f>
        <v>0</v>
      </c>
      <c r="DK119" s="26" t="n">
        <f aca="false">IF(OR(AZ119=0,CP119="",CP119=0),0,AZ119*MIN(MaxScal,TgtVol/CP119))</f>
        <v>0.109439554270912</v>
      </c>
      <c r="DL119" s="26" t="n">
        <f aca="false">IF(OR(BA119=0,CQ119="",CQ119=0),0,BA119*MIN(MaxScal,TgtVol/CQ119))</f>
        <v>0</v>
      </c>
      <c r="DM119" s="26" t="n">
        <f aca="false">IF(OR(BB119=0,CR119="",CR119=0),0,BB119*MIN(MaxScal,TgtVol/CR119))</f>
        <v>0</v>
      </c>
      <c r="DN119" s="26" t="n">
        <f aca="false">IF(OR(BC119=0,CS119="",CS119=0),0,BC119*MIN(MaxScal,TgtVol/CS119))</f>
        <v>0</v>
      </c>
      <c r="DO119" s="26" t="n">
        <f aca="false">IF(OR(BD119=0,CT119="",CT119=0),0,BD119*MIN(MaxScal,TgtVol/CT119))</f>
        <v>0</v>
      </c>
      <c r="DP119" s="26" t="n">
        <f aca="false">IF(OR(BE119=0,CU119="",CU119=0),0,BE119*MIN(MaxScal,TgtVol/CU119))</f>
        <v>0</v>
      </c>
      <c r="DQ119" s="26" t="n">
        <f aca="false">IF(OR(BF119=0,CV119="",CV119=0),0,BF119*MIN(MaxScal,TgtVol/CV119))</f>
        <v>0</v>
      </c>
      <c r="DR119" s="26" t="n">
        <f aca="false">IF(OR(BG119=0,CW119="",CW119=0),0,BG119*MIN(MaxScal,TgtVol/CW119))</f>
        <v>0.101005566599562</v>
      </c>
      <c r="DS119" s="26" t="n">
        <f aca="false">IF(OR(BH119=0,CX119="",CX119=0),0,BH119*MIN(MaxScal,TgtVol/CX119))</f>
        <v>0</v>
      </c>
      <c r="DT119" s="26" t="n">
        <f aca="false">IF(OR(BI119=0,CY119="",CY119=0),0,BI119*MIN(MaxScal,TgtVol/CY119))</f>
        <v>0</v>
      </c>
      <c r="DU119" s="26" t="n">
        <f aca="false">IF(OR(BJ119=0,CZ119="",CZ119=0),0,BJ119*MIN(MaxScal,TgtVol/CZ119))</f>
        <v>0</v>
      </c>
      <c r="DV119" s="26" t="n">
        <f aca="false">IF(OR(BK119=0,DA119="",DA119=0),0,BK119*MIN(MaxScal,TgtVol/DA119))</f>
        <v>0</v>
      </c>
      <c r="DW119" s="26" t="n">
        <f aca="false">IF(OR(BL119=0,DB119="",DB119=0),0,BL119*MIN(MaxScal,TgtVol/DB119))</f>
        <v>0</v>
      </c>
      <c r="DX119" s="28" t="n">
        <f aca="false">IFERROR(DC118*BM119,"")</f>
        <v>-0</v>
      </c>
      <c r="DY119" s="28" t="n">
        <f aca="false">IFERROR(DD118*BN119,"")</f>
        <v>0</v>
      </c>
      <c r="DZ119" s="28" t="n">
        <f aca="false">IFERROR(DE118*BO119,"")</f>
        <v>-0</v>
      </c>
      <c r="EA119" s="28" t="n">
        <f aca="false">IFERROR(DF118*BP119,"")</f>
        <v>-0</v>
      </c>
      <c r="EB119" s="28" t="n">
        <f aca="false">IFERROR(DG118*BQ119,"")</f>
        <v>0</v>
      </c>
      <c r="EC119" s="28" t="n">
        <f aca="false">IFERROR(DH118*BR119,"")</f>
        <v>-0</v>
      </c>
      <c r="ED119" s="28" t="n">
        <f aca="false">IFERROR(DI118*BS119,"")</f>
        <v>0</v>
      </c>
      <c r="EE119" s="28" t="n">
        <f aca="false">IFERROR(DJ118*BT119,"")</f>
        <v>0</v>
      </c>
      <c r="EF119" s="28" t="n">
        <f aca="false">IFERROR(DK118*BU119,"")</f>
        <v>-0</v>
      </c>
      <c r="EG119" s="28" t="n">
        <f aca="false">IFERROR(DL118*BV119,"")</f>
        <v>-0</v>
      </c>
      <c r="EH119" s="28" t="n">
        <f aca="false">IFERROR(DM118*BW119,"")</f>
        <v>-0</v>
      </c>
      <c r="EI119" s="28" t="n">
        <f aca="false">IFERROR(DN118*BX119,"")</f>
        <v>-0</v>
      </c>
      <c r="EJ119" s="28" t="n">
        <f aca="false">IFERROR(DO118*BY119,"")</f>
        <v>-0</v>
      </c>
      <c r="EK119" s="28" t="n">
        <f aca="false">IFERROR(DP118*BZ119,"")</f>
        <v>0</v>
      </c>
      <c r="EL119" s="28" t="n">
        <f aca="false">IFERROR(DQ118*CA119,"")</f>
        <v>-0</v>
      </c>
      <c r="EM119" s="28" t="n">
        <f aca="false">IFERROR(DR118*CB119,"")</f>
        <v>-0</v>
      </c>
      <c r="EN119" s="28" t="n">
        <f aca="false">IFERROR(DS118*CC119,"")</f>
        <v>0</v>
      </c>
      <c r="EO119" s="28" t="n">
        <f aca="false">IFERROR(DT118*CD119,"")</f>
        <v>-0</v>
      </c>
      <c r="EP119" s="28" t="n">
        <f aca="false">IFERROR(DU118*CE119,"")</f>
        <v>0</v>
      </c>
      <c r="EQ119" s="28" t="n">
        <f aca="false">IFERROR(DV118*CF119,"")</f>
        <v>-0</v>
      </c>
      <c r="ER119" s="28" t="n">
        <f aca="false">IFERROR(DW118*CG119,"")</f>
        <v>0</v>
      </c>
      <c r="ES119" s="28" t="n">
        <f aca="false">IF(ROW()=4,"",SUM(DX119:ER119))</f>
        <v>0</v>
      </c>
      <c r="ET119" s="29" t="n">
        <f aca="false">COUNTIF(AR119:BL119,"&gt;0")</f>
        <v>2</v>
      </c>
    </row>
    <row r="120" customFormat="false" ht="15" hidden="false" customHeight="false" outlineLevel="0" collapsed="false">
      <c r="A120" s="19" t="n">
        <v>41547</v>
      </c>
      <c r="B120" s="23" t="n">
        <f aca="false">ABS(EMFX_Data!X120-EMFX_Data!Y120)</f>
        <v>0.103606593448292</v>
      </c>
      <c r="C120" s="23" t="n">
        <f aca="false">ABS(EMFX_Data!X120-EMFX_Data!Z120)</f>
        <v>0.0309928332784253</v>
      </c>
      <c r="D120" s="23" t="n">
        <f aca="false">ABS(EMFX_Data!X120-EMFX_Data!AA120)</f>
        <v>0.10483287457217</v>
      </c>
      <c r="E120" s="23" t="n">
        <f aca="false">ABS(EMFX_Data!X120-EMFX_Data!AB120)</f>
        <v>0.253211274609123</v>
      </c>
      <c r="F120" s="23" t="n">
        <f aca="false">ABS(EMFX_Data!X120-EMFX_Data!AC120)</f>
        <v>0.0584229057197625</v>
      </c>
      <c r="G120" s="23" t="n">
        <f aca="false">ABS(EMFX_Data!X120-EMFX_Data!AD120)</f>
        <v>0.151457858094575</v>
      </c>
      <c r="H120" s="23" t="n">
        <f aca="false">ABS(EMFX_Data!Y120-EMFX_Data!Z120)</f>
        <v>0.134599426726718</v>
      </c>
      <c r="I120" s="23" t="n">
        <f aca="false">ABS(EMFX_Data!Y120-EMFX_Data!AA120)</f>
        <v>0.0012262811238779</v>
      </c>
      <c r="J120" s="23" t="n">
        <f aca="false">ABS(EMFX_Data!Y120-EMFX_Data!AB120)</f>
        <v>0.356817868057416</v>
      </c>
      <c r="K120" s="23" t="n">
        <f aca="false">ABS(EMFX_Data!Y120-EMFX_Data!AC120)</f>
        <v>0.0451836877285299</v>
      </c>
      <c r="L120" s="23" t="n">
        <f aca="false">ABS(EMFX_Data!Y120-EMFX_Data!AD120)</f>
        <v>0.255064451542867</v>
      </c>
      <c r="M120" s="23" t="n">
        <f aca="false">ABS(EMFX_Data!Z120-EMFX_Data!AA120)</f>
        <v>0.135825707850596</v>
      </c>
      <c r="N120" s="23" t="n">
        <f aca="false">ABS(EMFX_Data!Z120-EMFX_Data!AB120)</f>
        <v>0.222218441330698</v>
      </c>
      <c r="O120" s="23" t="n">
        <f aca="false">ABS(EMFX_Data!Z120-EMFX_Data!AC120)</f>
        <v>0.0894157389981878</v>
      </c>
      <c r="P120" s="23" t="n">
        <f aca="false">ABS(EMFX_Data!Z120-EMFX_Data!AD120)</f>
        <v>0.120465024816149</v>
      </c>
      <c r="Q120" s="23" t="n">
        <f aca="false">ABS(EMFX_Data!AA120-EMFX_Data!AB120)</f>
        <v>0.358044149181294</v>
      </c>
      <c r="R120" s="23" t="n">
        <f aca="false">ABS(EMFX_Data!AA120-EMFX_Data!AC120)</f>
        <v>0.0464099688524078</v>
      </c>
      <c r="S120" s="23" t="n">
        <f aca="false">ABS(EMFX_Data!AA120-EMFX_Data!AD120)</f>
        <v>0.256290732666745</v>
      </c>
      <c r="T120" s="23" t="n">
        <f aca="false">ABS(EMFX_Data!AB120-EMFX_Data!AC120)</f>
        <v>0.311634180328886</v>
      </c>
      <c r="U120" s="23" t="n">
        <f aca="false">ABS(EMFX_Data!AB120-EMFX_Data!AD120)</f>
        <v>0.101753416514549</v>
      </c>
      <c r="V120" s="23" t="n">
        <f aca="false">ABS(EMFX_Data!AC120-EMFX_Data!AD120)</f>
        <v>0.209880763814337</v>
      </c>
      <c r="W120" s="26" t="n">
        <f aca="false">IF(ROW()&lt;4+MinObs-1,"",IFERROR((B120-AVERAGE(B$4:B120))/STDEV(B$4:B120),""))</f>
        <v>-0.340252757079125</v>
      </c>
      <c r="X120" s="26" t="n">
        <f aca="false">IF(ROW()&lt;4+MinObs-1,"",IFERROR((C120-AVERAGE(C$4:C120))/STDEV(C$4:C120),""))</f>
        <v>-0.656966262489577</v>
      </c>
      <c r="Y120" s="26" t="n">
        <f aca="false">IF(ROW()&lt;4+MinObs-1,"",IFERROR((D120-AVERAGE(D$4:D120))/STDEV(D$4:D120),""))</f>
        <v>-0.326275738456066</v>
      </c>
      <c r="Z120" s="26" t="n">
        <f aca="false">IF(ROW()&lt;4+MinObs-1,"",IFERROR((E120-AVERAGE(E$4:E120))/STDEV(E$4:E120),""))</f>
        <v>2.58344822615279</v>
      </c>
      <c r="AA120" s="26" t="n">
        <f aca="false">IF(ROW()&lt;4+MinObs-1,"",IFERROR((F120-AVERAGE(F$4:F120))/STDEV(F$4:F120),""))</f>
        <v>-0.0687434812059094</v>
      </c>
      <c r="AB120" s="26" t="n">
        <f aca="false">IF(ROW()&lt;4+MinObs-1,"",IFERROR((G120-AVERAGE(G$4:G120))/STDEV(G$4:G120),""))</f>
        <v>0.0771188588595506</v>
      </c>
      <c r="AC120" s="26" t="n">
        <f aca="false">IF(ROW()&lt;4+MinObs-1,"",IFERROR((H120-AVERAGE(H$4:H120))/STDEV(H$4:H120),""))</f>
        <v>-0.312612647228126</v>
      </c>
      <c r="AD120" s="26" t="n">
        <f aca="false">IF(ROW()&lt;4+MinObs-1,"",IFERROR((I120-AVERAGE(I$4:I120))/STDEV(I$4:I120),""))</f>
        <v>-1.36717164438031</v>
      </c>
      <c r="AE120" s="26" t="n">
        <f aca="false">IF(ROW()&lt;4+MinObs-1,"",IFERROR((J120-AVERAGE(J$4:J120))/STDEV(J$4:J120),""))</f>
        <v>2.67044337440191</v>
      </c>
      <c r="AF120" s="26" t="n">
        <f aca="false">IF(ROW()&lt;4+MinObs-1,"",IFERROR((K120-AVERAGE(K$4:K120))/STDEV(K$4:K120),""))</f>
        <v>-0.915746621040678</v>
      </c>
      <c r="AG120" s="26" t="n">
        <f aca="false">IF(ROW()&lt;4+MinObs-1,"",IFERROR((L120-AVERAGE(L$4:L120))/STDEV(L$4:L120),""))</f>
        <v>0.250082022595742</v>
      </c>
      <c r="AH120" s="26" t="n">
        <f aca="false">IF(ROW()&lt;4+MinObs-1,"",IFERROR((M120-AVERAGE(M$4:M120))/STDEV(M$4:M120),""))</f>
        <v>-0.226011280774857</v>
      </c>
      <c r="AI120" s="26" t="n">
        <f aca="false">IF(ROW()&lt;4+MinObs-1,"",IFERROR((N120-AVERAGE(N$4:N120))/STDEV(N$4:N120),""))</f>
        <v>1.17819867901802</v>
      </c>
      <c r="AJ120" s="26" t="n">
        <f aca="false">IF(ROW()&lt;4+MinObs-1,"",IFERROR((O120-AVERAGE(O$4:O120))/STDEV(O$4:O120),""))</f>
        <v>-0.0836106066718929</v>
      </c>
      <c r="AK120" s="26" t="n">
        <f aca="false">IF(ROW()&lt;4+MinObs-1,"",IFERROR((P120-AVERAGE(P$4:P120))/STDEV(P$4:P120),""))</f>
        <v>-0.10658226516968</v>
      </c>
      <c r="AL120" s="26" t="n">
        <f aca="false">IF(ROW()&lt;4+MinObs-1,"",IFERROR((Q120-AVERAGE(Q$4:Q120))/STDEV(Q$4:Q120),""))</f>
        <v>3.4231394569515</v>
      </c>
      <c r="AM120" s="26" t="n">
        <f aca="false">IF(ROW()&lt;4+MinObs-1,"",IFERROR((R120-AVERAGE(R$4:R120))/STDEV(R$4:R120),""))</f>
        <v>-0.927095777415799</v>
      </c>
      <c r="AN120" s="26" t="n">
        <f aca="false">IF(ROW()&lt;4+MinObs-1,"",IFERROR((S120-AVERAGE(S$4:S120))/STDEV(S$4:S120),""))</f>
        <v>0.288225739121901</v>
      </c>
      <c r="AO120" s="26" t="n">
        <f aca="false">IF(ROW()&lt;4+MinObs-1,"",IFERROR((T120-AVERAGE(T$4:T120))/STDEV(T$4:T120),""))</f>
        <v>2.46802458633744</v>
      </c>
      <c r="AP120" s="26" t="n">
        <f aca="false">IF(ROW()&lt;4+MinObs-1,"",IFERROR((U120-AVERAGE(U$4:U120))/STDEV(U$4:U120),""))</f>
        <v>-0.0416435978282506</v>
      </c>
      <c r="AQ120" s="26" t="n">
        <f aca="false">IF(ROW()&lt;4+MinObs-1,"",IFERROR((V120-AVERAGE(V$4:V120))/STDEV(V$4:V120),""))</f>
        <v>0.146392249935171</v>
      </c>
      <c r="AR120" s="26" t="n">
        <f aca="false">IF(W120="",0,IF(W120&gt;=z4,w4,IF(W120&gt;=z3,w3,IF(W120&gt;=zEntry,w2,IF(AND(W120&gt;=ExitZ,AR119&gt;0),w2,0)))))</f>
        <v>0</v>
      </c>
      <c r="AS120" s="26" t="n">
        <f aca="false">IF(X120="",0,IF(X120&gt;=z4,w4,IF(X120&gt;=z3,w3,IF(X120&gt;=zEntry,w2,IF(AND(X120&gt;=ExitZ,AS119&gt;0),w2,0)))))</f>
        <v>0</v>
      </c>
      <c r="AT120" s="26" t="n">
        <f aca="false">IF(Y120="",0,IF(Y120&gt;=z4,w4,IF(Y120&gt;=z3,w3,IF(Y120&gt;=zEntry,w2,IF(AND(Y120&gt;=ExitZ,AT119&gt;0),w2,0)))))</f>
        <v>0</v>
      </c>
      <c r="AU120" s="26" t="n">
        <f aca="false">IF(Z120="",0,IF(Z120&gt;=z4,w4,IF(Z120&gt;=z3,w3,IF(Z120&gt;=zEntry,w2,IF(AND(Z120&gt;=ExitZ,AU119&gt;0),w2,0)))))</f>
        <v>1</v>
      </c>
      <c r="AV120" s="26" t="n">
        <f aca="false">IF(AA120="",0,IF(AA120&gt;=z4,w4,IF(AA120&gt;=z3,w3,IF(AA120&gt;=zEntry,w2,IF(AND(AA120&gt;=ExitZ,AV119&gt;0),w2,0)))))</f>
        <v>0</v>
      </c>
      <c r="AW120" s="26" t="n">
        <f aca="false">IF(AB120="",0,IF(AB120&gt;=z4,w4,IF(AB120&gt;=z3,w3,IF(AB120&gt;=zEntry,w2,IF(AND(AB120&gt;=ExitZ,AW119&gt;0),w2,0)))))</f>
        <v>0</v>
      </c>
      <c r="AX120" s="26" t="n">
        <f aca="false">IF(AC120="",0,IF(AC120&gt;=z4,w4,IF(AC120&gt;=z3,w3,IF(AC120&gt;=zEntry,w2,IF(AND(AC120&gt;=ExitZ,AX119&gt;0),w2,0)))))</f>
        <v>0</v>
      </c>
      <c r="AY120" s="26" t="n">
        <f aca="false">IF(AD120="",0,IF(AD120&gt;=z4,w4,IF(AD120&gt;=z3,w3,IF(AD120&gt;=zEntry,w2,IF(AND(AD120&gt;=ExitZ,AY119&gt;0),w2,0)))))</f>
        <v>0</v>
      </c>
      <c r="AZ120" s="26" t="n">
        <f aca="false">IF(AE120="",0,IF(AE120&gt;=z4,w4,IF(AE120&gt;=z3,w3,IF(AE120&gt;=zEntry,w2,IF(AND(AE120&gt;=ExitZ,AZ119&gt;0),w2,0)))))</f>
        <v>1</v>
      </c>
      <c r="BA120" s="26" t="n">
        <f aca="false">IF(AF120="",0,IF(AF120&gt;=z4,w4,IF(AF120&gt;=z3,w3,IF(AF120&gt;=zEntry,w2,IF(AND(AF120&gt;=ExitZ,BA119&gt;0),w2,0)))))</f>
        <v>0</v>
      </c>
      <c r="BB120" s="26" t="n">
        <f aca="false">IF(AG120="",0,IF(AG120&gt;=z4,w4,IF(AG120&gt;=z3,w3,IF(AG120&gt;=zEntry,w2,IF(AND(AG120&gt;=ExitZ,BB119&gt;0),w2,0)))))</f>
        <v>0</v>
      </c>
      <c r="BC120" s="26" t="n">
        <f aca="false">IF(AH120="",0,IF(AH120&gt;=z4,w4,IF(AH120&gt;=z3,w3,IF(AH120&gt;=zEntry,w2,IF(AND(AH120&gt;=ExitZ,BC119&gt;0),w2,0)))))</f>
        <v>0</v>
      </c>
      <c r="BD120" s="26" t="n">
        <f aca="false">IF(AI120="",0,IF(AI120&gt;=z4,w4,IF(AI120&gt;=z3,w3,IF(AI120&gt;=zEntry,w2,IF(AND(AI120&gt;=ExitZ,BD119&gt;0),w2,0)))))</f>
        <v>0</v>
      </c>
      <c r="BE120" s="26" t="n">
        <f aca="false">IF(AJ120="",0,IF(AJ120&gt;=z4,w4,IF(AJ120&gt;=z3,w3,IF(AJ120&gt;=zEntry,w2,IF(AND(AJ120&gt;=ExitZ,BE119&gt;0),w2,0)))))</f>
        <v>0</v>
      </c>
      <c r="BF120" s="26" t="n">
        <f aca="false">IF(AK120="",0,IF(AK120&gt;=z4,w4,IF(AK120&gt;=z3,w3,IF(AK120&gt;=zEntry,w2,IF(AND(AK120&gt;=ExitZ,BF119&gt;0),w2,0)))))</f>
        <v>0</v>
      </c>
      <c r="BG120" s="26" t="n">
        <f aca="false">IF(AL120="",0,IF(AL120&gt;=z4,w4,IF(AL120&gt;=z3,w3,IF(AL120&gt;=zEntry,w2,IF(AND(AL120&gt;=ExitZ,BG119&gt;0),w2,0)))))</f>
        <v>1.5</v>
      </c>
      <c r="BH120" s="26" t="n">
        <f aca="false">IF(AM120="",0,IF(AM120&gt;=z4,w4,IF(AM120&gt;=z3,w3,IF(AM120&gt;=zEntry,w2,IF(AND(AM120&gt;=ExitZ,BH119&gt;0),w2,0)))))</f>
        <v>0</v>
      </c>
      <c r="BI120" s="26" t="n">
        <f aca="false">IF(AN120="",0,IF(AN120&gt;=z4,w4,IF(AN120&gt;=z3,w3,IF(AN120&gt;=zEntry,w2,IF(AND(AN120&gt;=ExitZ,BI119&gt;0),w2,0)))))</f>
        <v>0</v>
      </c>
      <c r="BJ120" s="26" t="n">
        <f aca="false">IF(AO120="",0,IF(AO120&gt;=z4,w4,IF(AO120&gt;=z3,w3,IF(AO120&gt;=zEntry,w2,IF(AND(AO120&gt;=ExitZ,BJ119&gt;0),w2,0)))))</f>
        <v>1</v>
      </c>
      <c r="BK120" s="26" t="n">
        <f aca="false">IF(AP120="",0,IF(AP120&gt;=z4,w4,IF(AP120&gt;=z3,w3,IF(AP120&gt;=zEntry,w2,IF(AND(AP120&gt;=ExitZ,BK119&gt;0),w2,0)))))</f>
        <v>0</v>
      </c>
      <c r="BL120" s="26" t="n">
        <f aca="false">IF(AQ120="",0,IF(AQ120&gt;=z4,w4,IF(AQ120&gt;=z3,w3,IF(AQ120&gt;=zEntry,w2,IF(AND(AQ120&gt;=ExitZ,BL119&gt;0),w2,0)))))</f>
        <v>0</v>
      </c>
      <c r="BM120" s="23" t="n">
        <f aca="false">IF(EMFX_Data!X119&gt;=EMFX_Data!Y119,EMFX_Data!AE120-EMFX_Data!AF120,EMFX_Data!AF120-EMFX_Data!AE120)</f>
        <v>0.0487974216559776</v>
      </c>
      <c r="BN120" s="23" t="n">
        <f aca="false">IF(EMFX_Data!X119&gt;=EMFX_Data!Z119,EMFX_Data!AE120-EMFX_Data!AG120,EMFX_Data!AG120-EMFX_Data!AE120)</f>
        <v>-0.0304499665356234</v>
      </c>
      <c r="BO120" s="23" t="n">
        <f aca="false">IF(EMFX_Data!X119&gt;=EMFX_Data!AA119,EMFX_Data!AE120-EMFX_Data!AH120,EMFX_Data!AH120-EMFX_Data!AE120)</f>
        <v>0.0331969534225754</v>
      </c>
      <c r="BP120" s="23" t="n">
        <f aca="false">IF(EMFX_Data!X119&gt;=EMFX_Data!AB119,EMFX_Data!AE120-EMFX_Data!AI120,EMFX_Data!AI120-EMFX_Data!AE120)</f>
        <v>-0.113810214119821</v>
      </c>
      <c r="BQ120" s="23" t="n">
        <f aca="false">IF(EMFX_Data!X119&gt;=EMFX_Data!AC119,EMFX_Data!AE120-EMFX_Data!AJ120,EMFX_Data!AJ120-EMFX_Data!AE120)</f>
        <v>0.0438097136115665</v>
      </c>
      <c r="BR120" s="23" t="n">
        <f aca="false">IF(EMFX_Data!X119&gt;=EMFX_Data!AD119,EMFX_Data!AE120-EMFX_Data!AK120,EMFX_Data!AK120-EMFX_Data!AE120)</f>
        <v>-0.0203158425329807</v>
      </c>
      <c r="BS120" s="23" t="n">
        <f aca="false">IF(EMFX_Data!Y119&gt;=EMFX_Data!Z119,EMFX_Data!AF120-EMFX_Data!AG120,EMFX_Data!AG120-EMFX_Data!AF120)</f>
        <v>0.0183474551203542</v>
      </c>
      <c r="BT120" s="23" t="n">
        <f aca="false">IF(EMFX_Data!Y119&gt;=EMFX_Data!AA119,EMFX_Data!AF120-EMFX_Data!AH120,EMFX_Data!AH120-EMFX_Data!AF120)</f>
        <v>0.0156004682334022</v>
      </c>
      <c r="BU120" s="23" t="n">
        <f aca="false">IF(EMFX_Data!Y119&gt;=EMFX_Data!AB119,EMFX_Data!AF120-EMFX_Data!AI120,EMFX_Data!AI120-EMFX_Data!AF120)</f>
        <v>-0.0650127924638431</v>
      </c>
      <c r="BV120" s="23" t="n">
        <f aca="false">IF(EMFX_Data!Y119&gt;=EMFX_Data!AC119,EMFX_Data!AF120-EMFX_Data!AJ120,EMFX_Data!AJ120-EMFX_Data!AF120)</f>
        <v>0.00498770804441114</v>
      </c>
      <c r="BW120" s="23" t="n">
        <f aca="false">IF(EMFX_Data!Y119&gt;=EMFX_Data!AD119,EMFX_Data!AF120-EMFX_Data!AK120,EMFX_Data!AK120-EMFX_Data!AF120)</f>
        <v>0.0284815791229968</v>
      </c>
      <c r="BX120" s="23" t="n">
        <f aca="false">IF(EMFX_Data!Z119&gt;=EMFX_Data!AA119,EMFX_Data!AG120-EMFX_Data!AH120,EMFX_Data!AH120-EMFX_Data!AG120)</f>
        <v>0.002746986886952</v>
      </c>
      <c r="BY120" s="23" t="n">
        <f aca="false">IF(EMFX_Data!Z119&gt;=EMFX_Data!AB119,EMFX_Data!AG120-EMFX_Data!AI120,EMFX_Data!AI120-EMFX_Data!AG120)</f>
        <v>-0.0833602475841972</v>
      </c>
      <c r="BZ120" s="23" t="n">
        <f aca="false">IF(EMFX_Data!Z119&gt;=EMFX_Data!AC119,EMFX_Data!AG120-EMFX_Data!AJ120,EMFX_Data!AJ120-EMFX_Data!AG120)</f>
        <v>0.013359747075943</v>
      </c>
      <c r="CA120" s="23" t="n">
        <f aca="false">IF(EMFX_Data!Z119&gt;=EMFX_Data!AD119,EMFX_Data!AG120-EMFX_Data!AK120,EMFX_Data!AK120-EMFX_Data!AG120)</f>
        <v>0.0101341240026427</v>
      </c>
      <c r="CB120" s="23" t="n">
        <f aca="false">IF(EMFX_Data!AA119&gt;=EMFX_Data!AB119,EMFX_Data!AH120-EMFX_Data!AI120,EMFX_Data!AI120-EMFX_Data!AH120)</f>
        <v>-0.0806132606972452</v>
      </c>
      <c r="CC120" s="23" t="n">
        <f aca="false">IF(EMFX_Data!AA119&gt;=EMFX_Data!AC119,EMFX_Data!AH120-EMFX_Data!AJ120,EMFX_Data!AJ120-EMFX_Data!AH120)</f>
        <v>-0.010612760188991</v>
      </c>
      <c r="CD120" s="23" t="n">
        <f aca="false">IF(EMFX_Data!AA119&gt;=EMFX_Data!AD119,EMFX_Data!AH120-EMFX_Data!AK120,EMFX_Data!AK120-EMFX_Data!AH120)</f>
        <v>0.0128811108895947</v>
      </c>
      <c r="CE120" s="23" t="n">
        <f aca="false">IF(EMFX_Data!AB119&gt;=EMFX_Data!AC119,EMFX_Data!AI120-EMFX_Data!AJ120,EMFX_Data!AJ120-EMFX_Data!AI120)</f>
        <v>-0.0700005005082542</v>
      </c>
      <c r="CF120" s="23" t="n">
        <f aca="false">IF(EMFX_Data!AB119&gt;=EMFX_Data!AD119,EMFX_Data!AI120-EMFX_Data!AK120,EMFX_Data!AK120-EMFX_Data!AI120)</f>
        <v>-0.0934943715868399</v>
      </c>
      <c r="CG120" s="23" t="n">
        <f aca="false">IF(EMFX_Data!AC119&gt;=EMFX_Data!AD119,EMFX_Data!AJ120-EMFX_Data!AK120,EMFX_Data!AK120-EMFX_Data!AJ120)</f>
        <v>0.0234938710785857</v>
      </c>
      <c r="CH120" s="27" t="n">
        <f aca="false">IF(ROW()&lt;4+VolLB,"",STDEV(INDEX($BM:$BM,ROW()-VolLB+1):INDEX($BM:$BM,ROW()))*SQRT(12))</f>
        <v>0.175066344696806</v>
      </c>
      <c r="CI120" s="27" t="n">
        <f aca="false">IF(ROW()&lt;4+VolLB,"",STDEV(INDEX($BN:$BN,ROW()-VolLB+1):INDEX($BN:$BN,ROW()))*SQRT(12))</f>
        <v>0.140007812760882</v>
      </c>
      <c r="CJ120" s="27" t="n">
        <f aca="false">IF(ROW()&lt;4+VolLB,"",STDEV(INDEX($BO:$BO,ROW()-VolLB+1):INDEX($BO:$BO,ROW()))*SQRT(12))</f>
        <v>0.152426679246494</v>
      </c>
      <c r="CK120" s="27" t="n">
        <f aca="false">IF(ROW()&lt;4+VolLB,"",STDEV(INDEX($BP:$BP,ROW()-VolLB+1):INDEX($BP:$BP,ROW()))*SQRT(12))</f>
        <v>0.219090116011852</v>
      </c>
      <c r="CL120" s="27" t="n">
        <f aca="false">IF(ROW()&lt;4+VolLB,"",STDEV(INDEX($BQ:$BQ,ROW()-VolLB+1):INDEX($BQ:$BQ,ROW()))*SQRT(12))</f>
        <v>0.163449339036252</v>
      </c>
      <c r="CM120" s="27" t="n">
        <f aca="false">IF(ROW()&lt;4+VolLB,"",STDEV(INDEX($BR:$BR,ROW()-VolLB+1):INDEX($BR:$BR,ROW()))*SQRT(12))</f>
        <v>0.171440513484331</v>
      </c>
      <c r="CN120" s="27" t="n">
        <f aca="false">IF(ROW()&lt;4+VolLB,"",STDEV(INDEX($BS:$BS,ROW()-VolLB+1):INDEX($BS:$BS,ROW()))*SQRT(12))</f>
        <v>0.154665561205397</v>
      </c>
      <c r="CO120" s="27" t="n">
        <f aca="false">IF(ROW()&lt;4+VolLB,"",STDEV(INDEX($BT:$BT,ROW()-VolLB+1):INDEX($BT:$BT,ROW()))*SQRT(12))</f>
        <v>0.157769098902505</v>
      </c>
      <c r="CP120" s="27" t="n">
        <f aca="false">IF(ROW()&lt;4+VolLB,"",STDEV(INDEX($BU:$BU,ROW()-VolLB+1):INDEX($BU:$BU,ROW()))*SQRT(12))</f>
        <v>0.186286543826957</v>
      </c>
      <c r="CQ120" s="27" t="n">
        <f aca="false">IF(ROW()&lt;4+VolLB,"",STDEV(INDEX($BV:$BV,ROW()-VolLB+1):INDEX($BV:$BV,ROW()))*SQRT(12))</f>
        <v>0.164301392726203</v>
      </c>
      <c r="CR120" s="27" t="n">
        <f aca="false">IF(ROW()&lt;4+VolLB,"",STDEV(INDEX($BW:$BW,ROW()-VolLB+1):INDEX($BW:$BW,ROW()))*SQRT(12))</f>
        <v>0.16687889282725</v>
      </c>
      <c r="CS120" s="27" t="n">
        <f aca="false">IF(ROW()&lt;4+VolLB,"",STDEV(INDEX($BX:$BX,ROW()-VolLB+1):INDEX($BX:$BX,ROW()))*SQRT(12))</f>
        <v>0.153060351079932</v>
      </c>
      <c r="CT120" s="27" t="n">
        <f aca="false">IF(ROW()&lt;4+VolLB,"",STDEV(INDEX($BY:$BY,ROW()-VolLB+1):INDEX($BY:$BY,ROW()))*SQRT(12))</f>
        <v>0.196588114737986</v>
      </c>
      <c r="CU120" s="27" t="n">
        <f aca="false">IF(ROW()&lt;4+VolLB,"",STDEV(INDEX($BZ:$BZ,ROW()-VolLB+1):INDEX($BZ:$BZ,ROW()))*SQRT(12))</f>
        <v>0.165084803789953</v>
      </c>
      <c r="CV120" s="27" t="n">
        <f aca="false">IF(ROW()&lt;4+VolLB,"",STDEV(INDEX($CA:$CA,ROW()-VolLB+1):INDEX($CA:$CA,ROW()))*SQRT(12))</f>
        <v>0.146971302137244</v>
      </c>
      <c r="CW120" s="27" t="n">
        <f aca="false">IF(ROW()&lt;4+VolLB,"",STDEV(INDEX($CB:$CB,ROW()-VolLB+1):INDEX($CB:$CB,ROW()))*SQRT(12))</f>
        <v>0.197718503627609</v>
      </c>
      <c r="CX120" s="27" t="n">
        <f aca="false">IF(ROW()&lt;4+VolLB,"",STDEV(INDEX($CC:$CC,ROW()-VolLB+1):INDEX($CC:$CC,ROW()))*SQRT(12))</f>
        <v>0.14876895174625</v>
      </c>
      <c r="CY120" s="27" t="n">
        <f aca="false">IF(ROW()&lt;4+VolLB,"",STDEV(INDEX($CD:$CD,ROW()-VolLB+1):INDEX($CD:$CD,ROW()))*SQRT(12))</f>
        <v>0.173937685870192</v>
      </c>
      <c r="CZ120" s="27" t="n">
        <f aca="false">IF(ROW()&lt;4+VolLB,"",STDEV(INDEX($CE:$CE,ROW()-VolLB+1):INDEX($CE:$CE,ROW()))*SQRT(12))</f>
        <v>0.219709284299063</v>
      </c>
      <c r="DA120" s="27" t="n">
        <f aca="false">IF(ROW()&lt;4+VolLB,"",STDEV(INDEX($CF:$CF,ROW()-VolLB+1):INDEX($CF:$CF,ROW()))*SQRT(12))</f>
        <v>0.184416883236675</v>
      </c>
      <c r="DB120" s="27" t="n">
        <f aca="false">IF(ROW()&lt;4+VolLB,"",STDEV(INDEX($CG:$CG,ROW()-VolLB+1):INDEX($CG:$CG,ROW()))*SQRT(12))</f>
        <v>0.173145851920758</v>
      </c>
      <c r="DC120" s="26" t="n">
        <f aca="false">IF(OR(AR120=0,CH120="",CH120=0),0,AR120*MIN(MaxScal,TgtVol/CH120))</f>
        <v>0</v>
      </c>
      <c r="DD120" s="26" t="n">
        <f aca="false">IF(OR(AS120=0,CI120="",CI120=0),0,AS120*MIN(MaxScal,TgtVol/CI120))</f>
        <v>0</v>
      </c>
      <c r="DE120" s="26" t="n">
        <f aca="false">IF(OR(AT120=0,CJ120="",CJ120=0),0,AT120*MIN(MaxScal,TgtVol/CJ120))</f>
        <v>0</v>
      </c>
      <c r="DF120" s="26" t="n">
        <f aca="false">IF(OR(AU120=0,CK120="",CK120=0),0,AU120*MIN(MaxScal,TgtVol/CK120))</f>
        <v>0.0912866374990556</v>
      </c>
      <c r="DG120" s="26" t="n">
        <f aca="false">IF(OR(AV120=0,CL120="",CL120=0),0,AV120*MIN(MaxScal,TgtVol/CL120))</f>
        <v>0</v>
      </c>
      <c r="DH120" s="26" t="n">
        <f aca="false">IF(OR(AW120=0,CM120="",CM120=0),0,AW120*MIN(MaxScal,TgtVol/CM120))</f>
        <v>0</v>
      </c>
      <c r="DI120" s="26" t="n">
        <f aca="false">IF(OR(AX120=0,CN120="",CN120=0),0,AX120*MIN(MaxScal,TgtVol/CN120))</f>
        <v>0</v>
      </c>
      <c r="DJ120" s="26" t="n">
        <f aca="false">IF(OR(AY120=0,CO120="",CO120=0),0,AY120*MIN(MaxScal,TgtVol/CO120))</f>
        <v>0</v>
      </c>
      <c r="DK120" s="26" t="n">
        <f aca="false">IF(OR(AZ120=0,CP120="",CP120=0),0,AZ120*MIN(MaxScal,TgtVol/CP120))</f>
        <v>0.107361485103176</v>
      </c>
      <c r="DL120" s="26" t="n">
        <f aca="false">IF(OR(BA120=0,CQ120="",CQ120=0),0,BA120*MIN(MaxScal,TgtVol/CQ120))</f>
        <v>0</v>
      </c>
      <c r="DM120" s="26" t="n">
        <f aca="false">IF(OR(BB120=0,CR120="",CR120=0),0,BB120*MIN(MaxScal,TgtVol/CR120))</f>
        <v>0</v>
      </c>
      <c r="DN120" s="26" t="n">
        <f aca="false">IF(OR(BC120=0,CS120="",CS120=0),0,BC120*MIN(MaxScal,TgtVol/CS120))</f>
        <v>0</v>
      </c>
      <c r="DO120" s="26" t="n">
        <f aca="false">IF(OR(BD120=0,CT120="",CT120=0),0,BD120*MIN(MaxScal,TgtVol/CT120))</f>
        <v>0</v>
      </c>
      <c r="DP120" s="26" t="n">
        <f aca="false">IF(OR(BE120=0,CU120="",CU120=0),0,BE120*MIN(MaxScal,TgtVol/CU120))</f>
        <v>0</v>
      </c>
      <c r="DQ120" s="26" t="n">
        <f aca="false">IF(OR(BF120=0,CV120="",CV120=0),0,BF120*MIN(MaxScal,TgtVol/CV120))</f>
        <v>0</v>
      </c>
      <c r="DR120" s="26" t="n">
        <f aca="false">IF(OR(BG120=0,CW120="",CW120=0),0,BG120*MIN(MaxScal,TgtVol/CW120))</f>
        <v>0.151730867114507</v>
      </c>
      <c r="DS120" s="26" t="n">
        <f aca="false">IF(OR(BH120=0,CX120="",CX120=0),0,BH120*MIN(MaxScal,TgtVol/CX120))</f>
        <v>0</v>
      </c>
      <c r="DT120" s="26" t="n">
        <f aca="false">IF(OR(BI120=0,CY120="",CY120=0),0,BI120*MIN(MaxScal,TgtVol/CY120))</f>
        <v>0</v>
      </c>
      <c r="DU120" s="26" t="n">
        <f aca="false">IF(OR(BJ120=0,CZ120="",CZ120=0),0,BJ120*MIN(MaxScal,TgtVol/CZ120))</f>
        <v>0.0910293803186599</v>
      </c>
      <c r="DV120" s="26" t="n">
        <f aca="false">IF(OR(BK120=0,DA120="",DA120=0),0,BK120*MIN(MaxScal,TgtVol/DA120))</f>
        <v>0</v>
      </c>
      <c r="DW120" s="26" t="n">
        <f aca="false">IF(OR(BL120=0,DB120="",DB120=0),0,BL120*MIN(MaxScal,TgtVol/DB120))</f>
        <v>0</v>
      </c>
      <c r="DX120" s="28" t="n">
        <f aca="false">IFERROR(DC119*BM120,"")</f>
        <v>0</v>
      </c>
      <c r="DY120" s="28" t="n">
        <f aca="false">IFERROR(DD119*BN120,"")</f>
        <v>-0</v>
      </c>
      <c r="DZ120" s="28" t="n">
        <f aca="false">IFERROR(DE119*BO120,"")</f>
        <v>0</v>
      </c>
      <c r="EA120" s="28" t="n">
        <f aca="false">IFERROR(DF119*BP120,"")</f>
        <v>-0</v>
      </c>
      <c r="EB120" s="28" t="n">
        <f aca="false">IFERROR(DG119*BQ120,"")</f>
        <v>0</v>
      </c>
      <c r="EC120" s="28" t="n">
        <f aca="false">IFERROR(DH119*BR120,"")</f>
        <v>-0</v>
      </c>
      <c r="ED120" s="28" t="n">
        <f aca="false">IFERROR(DI119*BS120,"")</f>
        <v>0</v>
      </c>
      <c r="EE120" s="28" t="n">
        <f aca="false">IFERROR(DJ119*BT120,"")</f>
        <v>0</v>
      </c>
      <c r="EF120" s="28" t="n">
        <f aca="false">IFERROR(DK119*BU120,"")</f>
        <v>-0.00711497102915029</v>
      </c>
      <c r="EG120" s="28" t="n">
        <f aca="false">IFERROR(DL119*BV120,"")</f>
        <v>0</v>
      </c>
      <c r="EH120" s="28" t="n">
        <f aca="false">IFERROR(DM119*BW120,"")</f>
        <v>0</v>
      </c>
      <c r="EI120" s="28" t="n">
        <f aca="false">IFERROR(DN119*BX120,"")</f>
        <v>0</v>
      </c>
      <c r="EJ120" s="28" t="n">
        <f aca="false">IFERROR(DO119*BY120,"")</f>
        <v>-0</v>
      </c>
      <c r="EK120" s="28" t="n">
        <f aca="false">IFERROR(DP119*BZ120,"")</f>
        <v>0</v>
      </c>
      <c r="EL120" s="28" t="n">
        <f aca="false">IFERROR(DQ119*CA120,"")</f>
        <v>0</v>
      </c>
      <c r="EM120" s="28" t="n">
        <f aca="false">IFERROR(DR119*CB120,"")</f>
        <v>-0.00814238807216342</v>
      </c>
      <c r="EN120" s="28" t="n">
        <f aca="false">IFERROR(DS119*CC120,"")</f>
        <v>-0</v>
      </c>
      <c r="EO120" s="28" t="n">
        <f aca="false">IFERROR(DT119*CD120,"")</f>
        <v>0</v>
      </c>
      <c r="EP120" s="28" t="n">
        <f aca="false">IFERROR(DU119*CE120,"")</f>
        <v>-0</v>
      </c>
      <c r="EQ120" s="28" t="n">
        <f aca="false">IFERROR(DV119*CF120,"")</f>
        <v>-0</v>
      </c>
      <c r="ER120" s="28" t="n">
        <f aca="false">IFERROR(DW119*CG120,"")</f>
        <v>0</v>
      </c>
      <c r="ES120" s="28" t="n">
        <f aca="false">IF(ROW()=4,"",SUM(DX120:ER120))</f>
        <v>-0.0152573591013137</v>
      </c>
      <c r="ET120" s="29" t="n">
        <f aca="false">COUNTIF(AR120:BL120,"&gt;0")</f>
        <v>4</v>
      </c>
    </row>
    <row r="121" customFormat="false" ht="15" hidden="false" customHeight="false" outlineLevel="0" collapsed="false">
      <c r="A121" s="19" t="n">
        <v>41578</v>
      </c>
      <c r="B121" s="23" t="n">
        <f aca="false">ABS(EMFX_Data!X121-EMFX_Data!Y121)</f>
        <v>0.0955688554762251</v>
      </c>
      <c r="C121" s="23" t="n">
        <f aca="false">ABS(EMFX_Data!X121-EMFX_Data!Z121)</f>
        <v>0.0121816847909457</v>
      </c>
      <c r="D121" s="23" t="n">
        <f aca="false">ABS(EMFX_Data!X121-EMFX_Data!AA121)</f>
        <v>0.193069457743119</v>
      </c>
      <c r="E121" s="23" t="n">
        <f aca="false">ABS(EMFX_Data!X121-EMFX_Data!AB121)</f>
        <v>0.213909589284819</v>
      </c>
      <c r="F121" s="23" t="n">
        <f aca="false">ABS(EMFX_Data!X121-EMFX_Data!AC121)</f>
        <v>0.104722813868417</v>
      </c>
      <c r="G121" s="23" t="n">
        <f aca="false">ABS(EMFX_Data!X121-EMFX_Data!AD121)</f>
        <v>0.194857209513284</v>
      </c>
      <c r="H121" s="23" t="n">
        <f aca="false">ABS(EMFX_Data!Y121-EMFX_Data!Z121)</f>
        <v>0.0833871706852793</v>
      </c>
      <c r="I121" s="23" t="n">
        <f aca="false">ABS(EMFX_Data!Y121-EMFX_Data!AA121)</f>
        <v>0.0975006022668943</v>
      </c>
      <c r="J121" s="23" t="n">
        <f aca="false">ABS(EMFX_Data!Y121-EMFX_Data!AB121)</f>
        <v>0.309478444761044</v>
      </c>
      <c r="K121" s="23" t="n">
        <f aca="false">ABS(EMFX_Data!Y121-EMFX_Data!AC121)</f>
        <v>0.0091539583921918</v>
      </c>
      <c r="L121" s="23" t="n">
        <f aca="false">ABS(EMFX_Data!Y121-EMFX_Data!AD121)</f>
        <v>0.290426064989509</v>
      </c>
      <c r="M121" s="23" t="n">
        <f aca="false">ABS(EMFX_Data!Z121-EMFX_Data!AA121)</f>
        <v>0.180887772952174</v>
      </c>
      <c r="N121" s="23" t="n">
        <f aca="false">ABS(EMFX_Data!Z121-EMFX_Data!AB121)</f>
        <v>0.226091274075765</v>
      </c>
      <c r="O121" s="23" t="n">
        <f aca="false">ABS(EMFX_Data!Z121-EMFX_Data!AC121)</f>
        <v>0.0925411290774711</v>
      </c>
      <c r="P121" s="23" t="n">
        <f aca="false">ABS(EMFX_Data!Z121-EMFX_Data!AD121)</f>
        <v>0.20703889430423</v>
      </c>
      <c r="Q121" s="23" t="n">
        <f aca="false">ABS(EMFX_Data!AA121-EMFX_Data!AB121)</f>
        <v>0.406979047027939</v>
      </c>
      <c r="R121" s="23" t="n">
        <f aca="false">ABS(EMFX_Data!AA121-EMFX_Data!AC121)</f>
        <v>0.0883466438747025</v>
      </c>
      <c r="S121" s="23" t="n">
        <f aca="false">ABS(EMFX_Data!AA121-EMFX_Data!AD121)</f>
        <v>0.387926667256403</v>
      </c>
      <c r="T121" s="23" t="n">
        <f aca="false">ABS(EMFX_Data!AB121-EMFX_Data!AC121)</f>
        <v>0.318632403153236</v>
      </c>
      <c r="U121" s="23" t="n">
        <f aca="false">ABS(EMFX_Data!AB121-EMFX_Data!AD121)</f>
        <v>0.0190523797715354</v>
      </c>
      <c r="V121" s="23" t="n">
        <f aca="false">ABS(EMFX_Data!AC121-EMFX_Data!AD121)</f>
        <v>0.299580023381701</v>
      </c>
      <c r="W121" s="26" t="n">
        <f aca="false">IF(ROW()&lt;4+MinObs-1,"",IFERROR((B121-AVERAGE(B$4:B121))/STDEV(B$4:B121),""))</f>
        <v>-0.423995493066873</v>
      </c>
      <c r="X121" s="26" t="n">
        <f aca="false">IF(ROW()&lt;4+MinObs-1,"",IFERROR((C121-AVERAGE(C$4:C121))/STDEV(C$4:C121),""))</f>
        <v>-1.01296095550837</v>
      </c>
      <c r="Y121" s="26" t="n">
        <f aca="false">IF(ROW()&lt;4+MinObs-1,"",IFERROR((D121-AVERAGE(D$4:D121))/STDEV(D$4:D121),""))</f>
        <v>0.736760481687589</v>
      </c>
      <c r="Z121" s="26" t="n">
        <f aca="false">IF(ROW()&lt;4+MinObs-1,"",IFERROR((E121-AVERAGE(E$4:E121))/STDEV(E$4:E121),""))</f>
        <v>1.94340030858746</v>
      </c>
      <c r="AA121" s="26" t="n">
        <f aca="false">IF(ROW()&lt;4+MinObs-1,"",IFERROR((F121-AVERAGE(F$4:F121))/STDEV(F$4:F121),""))</f>
        <v>0.789557703216698</v>
      </c>
      <c r="AB121" s="26" t="n">
        <f aca="false">IF(ROW()&lt;4+MinObs-1,"",IFERROR((G121-AVERAGE(G$4:G121))/STDEV(G$4:G121),""))</f>
        <v>0.197876154672596</v>
      </c>
      <c r="AC121" s="26" t="n">
        <f aca="false">IF(ROW()&lt;4+MinObs-1,"",IFERROR((H121-AVERAGE(H$4:H121))/STDEV(H$4:H121),""))</f>
        <v>-0.723938027267933</v>
      </c>
      <c r="AD121" s="26" t="n">
        <f aca="false">IF(ROW()&lt;4+MinObs-1,"",IFERROR((I121-AVERAGE(I$4:I121))/STDEV(I$4:I121),""))</f>
        <v>0.00864580505231729</v>
      </c>
      <c r="AE121" s="26" t="n">
        <f aca="false">IF(ROW()&lt;4+MinObs-1,"",IFERROR((J121-AVERAGE(J$4:J121))/STDEV(J$4:J121),""))</f>
        <v>2.08067810536106</v>
      </c>
      <c r="AF121" s="26" t="n">
        <f aca="false">IF(ROW()&lt;4+MinObs-1,"",IFERROR((K121-AVERAGE(K$4:K121))/STDEV(K$4:K121),""))</f>
        <v>-1.37694558759907</v>
      </c>
      <c r="AG121" s="26" t="n">
        <f aca="false">IF(ROW()&lt;4+MinObs-1,"",IFERROR((L121-AVERAGE(L$4:L121))/STDEV(L$4:L121),""))</f>
        <v>0.345551829612344</v>
      </c>
      <c r="AH121" s="26" t="n">
        <f aca="false">IF(ROW()&lt;4+MinObs-1,"",IFERROR((M121-AVERAGE(M$4:M121))/STDEV(M$4:M121),""))</f>
        <v>0.207267135533475</v>
      </c>
      <c r="AI121" s="26" t="n">
        <f aca="false">IF(ROW()&lt;4+MinObs-1,"",IFERROR((N121-AVERAGE(N$4:N121))/STDEV(N$4:N121),""))</f>
        <v>1.20792529977445</v>
      </c>
      <c r="AJ121" s="26" t="n">
        <f aca="false">IF(ROW()&lt;4+MinObs-1,"",IFERROR((O121-AVERAGE(O$4:O121))/STDEV(O$4:O121),""))</f>
        <v>-0.0405716022645311</v>
      </c>
      <c r="AK121" s="26" t="n">
        <f aca="false">IF(ROW()&lt;4+MinObs-1,"",IFERROR((P121-AVERAGE(P$4:P121))/STDEV(P$4:P121),""))</f>
        <v>0.133618178093936</v>
      </c>
      <c r="AL121" s="26" t="n">
        <f aca="false">IF(ROW()&lt;4+MinObs-1,"",IFERROR((Q121-AVERAGE(Q$4:Q121))/STDEV(Q$4:Q121),""))</f>
        <v>3.78369464592023</v>
      </c>
      <c r="AM121" s="26" t="n">
        <f aca="false">IF(ROW()&lt;4+MinObs-1,"",IFERROR((R121-AVERAGE(R$4:R121))/STDEV(R$4:R121),""))</f>
        <v>-0.455179292650932</v>
      </c>
      <c r="AN121" s="26" t="n">
        <f aca="false">IF(ROW()&lt;4+MinObs-1,"",IFERROR((S121-AVERAGE(S$4:S121))/STDEV(S$4:S121),""))</f>
        <v>0.651144328433365</v>
      </c>
      <c r="AO121" s="26" t="n">
        <f aca="false">IF(ROW()&lt;4+MinObs-1,"",IFERROR((T121-AVERAGE(T$4:T121))/STDEV(T$4:T121),""))</f>
        <v>2.47085040652009</v>
      </c>
      <c r="AP121" s="26" t="n">
        <f aca="false">IF(ROW()&lt;4+MinObs-1,"",IFERROR((U121-AVERAGE(U$4:U121))/STDEV(U$4:U121),""))</f>
        <v>-0.270870924746274</v>
      </c>
      <c r="AQ121" s="26" t="n">
        <f aca="false">IF(ROW()&lt;4+MinObs-1,"",IFERROR((V121-AVERAGE(V$4:V121))/STDEV(V$4:V121),""))</f>
        <v>0.395084975383401</v>
      </c>
      <c r="AR121" s="26" t="n">
        <f aca="false">IF(W121="",0,IF(W121&gt;=z4,w4,IF(W121&gt;=z3,w3,IF(W121&gt;=zEntry,w2,IF(AND(W121&gt;=ExitZ,AR120&gt;0),w2,0)))))</f>
        <v>0</v>
      </c>
      <c r="AS121" s="26" t="n">
        <f aca="false">IF(X121="",0,IF(X121&gt;=z4,w4,IF(X121&gt;=z3,w3,IF(X121&gt;=zEntry,w2,IF(AND(X121&gt;=ExitZ,AS120&gt;0),w2,0)))))</f>
        <v>0</v>
      </c>
      <c r="AT121" s="26" t="n">
        <f aca="false">IF(Y121="",0,IF(Y121&gt;=z4,w4,IF(Y121&gt;=z3,w3,IF(Y121&gt;=zEntry,w2,IF(AND(Y121&gt;=ExitZ,AT120&gt;0),w2,0)))))</f>
        <v>0</v>
      </c>
      <c r="AU121" s="26" t="n">
        <f aca="false">IF(Z121="",0,IF(Z121&gt;=z4,w4,IF(Z121&gt;=z3,w3,IF(Z121&gt;=zEntry,w2,IF(AND(Z121&gt;=ExitZ,AU120&gt;0),w2,0)))))</f>
        <v>0</v>
      </c>
      <c r="AV121" s="26" t="n">
        <f aca="false">IF(AA121="",0,IF(AA121&gt;=z4,w4,IF(AA121&gt;=z3,w3,IF(AA121&gt;=zEntry,w2,IF(AND(AA121&gt;=ExitZ,AV120&gt;0),w2,0)))))</f>
        <v>0</v>
      </c>
      <c r="AW121" s="26" t="n">
        <f aca="false">IF(AB121="",0,IF(AB121&gt;=z4,w4,IF(AB121&gt;=z3,w3,IF(AB121&gt;=zEntry,w2,IF(AND(AB121&gt;=ExitZ,AW120&gt;0),w2,0)))))</f>
        <v>0</v>
      </c>
      <c r="AX121" s="26" t="n">
        <f aca="false">IF(AC121="",0,IF(AC121&gt;=z4,w4,IF(AC121&gt;=z3,w3,IF(AC121&gt;=zEntry,w2,IF(AND(AC121&gt;=ExitZ,AX120&gt;0),w2,0)))))</f>
        <v>0</v>
      </c>
      <c r="AY121" s="26" t="n">
        <f aca="false">IF(AD121="",0,IF(AD121&gt;=z4,w4,IF(AD121&gt;=z3,w3,IF(AD121&gt;=zEntry,w2,IF(AND(AD121&gt;=ExitZ,AY120&gt;0),w2,0)))))</f>
        <v>0</v>
      </c>
      <c r="AZ121" s="26" t="n">
        <f aca="false">IF(AE121="",0,IF(AE121&gt;=z4,w4,IF(AE121&gt;=z3,w3,IF(AE121&gt;=zEntry,w2,IF(AND(AE121&gt;=ExitZ,AZ120&gt;0),w2,0)))))</f>
        <v>1</v>
      </c>
      <c r="BA121" s="26" t="n">
        <f aca="false">IF(AF121="",0,IF(AF121&gt;=z4,w4,IF(AF121&gt;=z3,w3,IF(AF121&gt;=zEntry,w2,IF(AND(AF121&gt;=ExitZ,BA120&gt;0),w2,0)))))</f>
        <v>0</v>
      </c>
      <c r="BB121" s="26" t="n">
        <f aca="false">IF(AG121="",0,IF(AG121&gt;=z4,w4,IF(AG121&gt;=z3,w3,IF(AG121&gt;=zEntry,w2,IF(AND(AG121&gt;=ExitZ,BB120&gt;0),w2,0)))))</f>
        <v>0</v>
      </c>
      <c r="BC121" s="26" t="n">
        <f aca="false">IF(AH121="",0,IF(AH121&gt;=z4,w4,IF(AH121&gt;=z3,w3,IF(AH121&gt;=zEntry,w2,IF(AND(AH121&gt;=ExitZ,BC120&gt;0),w2,0)))))</f>
        <v>0</v>
      </c>
      <c r="BD121" s="26" t="n">
        <f aca="false">IF(AI121="",0,IF(AI121&gt;=z4,w4,IF(AI121&gt;=z3,w3,IF(AI121&gt;=zEntry,w2,IF(AND(AI121&gt;=ExitZ,BD120&gt;0),w2,0)))))</f>
        <v>0</v>
      </c>
      <c r="BE121" s="26" t="n">
        <f aca="false">IF(AJ121="",0,IF(AJ121&gt;=z4,w4,IF(AJ121&gt;=z3,w3,IF(AJ121&gt;=zEntry,w2,IF(AND(AJ121&gt;=ExitZ,BE120&gt;0),w2,0)))))</f>
        <v>0</v>
      </c>
      <c r="BF121" s="26" t="n">
        <f aca="false">IF(AK121="",0,IF(AK121&gt;=z4,w4,IF(AK121&gt;=z3,w3,IF(AK121&gt;=zEntry,w2,IF(AND(AK121&gt;=ExitZ,BF120&gt;0),w2,0)))))</f>
        <v>0</v>
      </c>
      <c r="BG121" s="26" t="n">
        <f aca="false">IF(AL121="",0,IF(AL121&gt;=z4,w4,IF(AL121&gt;=z3,w3,IF(AL121&gt;=zEntry,w2,IF(AND(AL121&gt;=ExitZ,BG120&gt;0),w2,0)))))</f>
        <v>1.5</v>
      </c>
      <c r="BH121" s="26" t="n">
        <f aca="false">IF(AM121="",0,IF(AM121&gt;=z4,w4,IF(AM121&gt;=z3,w3,IF(AM121&gt;=zEntry,w2,IF(AND(AM121&gt;=ExitZ,BH120&gt;0),w2,0)))))</f>
        <v>0</v>
      </c>
      <c r="BI121" s="26" t="n">
        <f aca="false">IF(AN121="",0,IF(AN121&gt;=z4,w4,IF(AN121&gt;=z3,w3,IF(AN121&gt;=zEntry,w2,IF(AND(AN121&gt;=ExitZ,BI120&gt;0),w2,0)))))</f>
        <v>0</v>
      </c>
      <c r="BJ121" s="26" t="n">
        <f aca="false">IF(AO121="",0,IF(AO121&gt;=z4,w4,IF(AO121&gt;=z3,w3,IF(AO121&gt;=zEntry,w2,IF(AND(AO121&gt;=ExitZ,BJ120&gt;0),w2,0)))))</f>
        <v>1</v>
      </c>
      <c r="BK121" s="26" t="n">
        <f aca="false">IF(AP121="",0,IF(AP121&gt;=z4,w4,IF(AP121&gt;=z3,w3,IF(AP121&gt;=zEntry,w2,IF(AND(AP121&gt;=ExitZ,BK120&gt;0),w2,0)))))</f>
        <v>0</v>
      </c>
      <c r="BL121" s="26" t="n">
        <f aca="false">IF(AQ121="",0,IF(AQ121&gt;=z4,w4,IF(AQ121&gt;=z3,w3,IF(AQ121&gt;=zEntry,w2,IF(AND(AQ121&gt;=ExitZ,BL120&gt;0),w2,0)))))</f>
        <v>0</v>
      </c>
      <c r="BM121" s="23" t="n">
        <f aca="false">IF(EMFX_Data!X120&gt;=EMFX_Data!Y120,EMFX_Data!AE121-EMFX_Data!AF121,EMFX_Data!AF121-EMFX_Data!AE121)</f>
        <v>0.00863787864866772</v>
      </c>
      <c r="BN121" s="23" t="n">
        <f aca="false">IF(EMFX_Data!X120&gt;=EMFX_Data!Z120,EMFX_Data!AE121-EMFX_Data!AG121,EMFX_Data!AG121-EMFX_Data!AE121)</f>
        <v>0.0420049767102649</v>
      </c>
      <c r="BO121" s="23" t="n">
        <f aca="false">IF(EMFX_Data!X120&gt;=EMFX_Data!AA120,EMFX_Data!AE121-EMFX_Data!AH121,EMFX_Data!AH121-EMFX_Data!AE121)</f>
        <v>-0.0898878222752756</v>
      </c>
      <c r="BP121" s="23" t="n">
        <f aca="false">IF(EMFX_Data!X120&gt;=EMFX_Data!AB120,EMFX_Data!AE121-EMFX_Data!AI121,EMFX_Data!AI121-EMFX_Data!AE121)</f>
        <v>0.0361756772673052</v>
      </c>
      <c r="BQ121" s="23" t="n">
        <f aca="false">IF(EMFX_Data!X120&gt;=EMFX_Data!AC120,EMFX_Data!AE121-EMFX_Data!AJ121,EMFX_Data!AJ121-EMFX_Data!AE121)</f>
        <v>-0.0500397750139539</v>
      </c>
      <c r="BR121" s="23" t="n">
        <f aca="false">IF(EMFX_Data!X120&gt;=EMFX_Data!AD120,EMFX_Data!AE121-EMFX_Data!AK121,EMFX_Data!AK121-EMFX_Data!AE121)</f>
        <v>-0.0479711587833435</v>
      </c>
      <c r="BS121" s="23" t="n">
        <f aca="false">IF(EMFX_Data!Y120&gt;=EMFX_Data!Z120,EMFX_Data!AF121-EMFX_Data!AG121,EMFX_Data!AG121-EMFX_Data!AF121)</f>
        <v>0.0506428553589326</v>
      </c>
      <c r="BT121" s="23" t="n">
        <f aca="false">IF(EMFX_Data!Y120&gt;=EMFX_Data!AA120,EMFX_Data!AF121-EMFX_Data!AH121,EMFX_Data!AH121-EMFX_Data!AF121)</f>
        <v>-0.0985257009239434</v>
      </c>
      <c r="BU121" s="23" t="n">
        <f aca="false">IF(EMFX_Data!Y120&gt;=EMFX_Data!AB120,EMFX_Data!AF121-EMFX_Data!AI121,EMFX_Data!AI121-EMFX_Data!AF121)</f>
        <v>0.0448135559159729</v>
      </c>
      <c r="BV121" s="23" t="n">
        <f aca="false">IF(EMFX_Data!Y120&gt;=EMFX_Data!AC120,EMFX_Data!AF121-EMFX_Data!AJ121,EMFX_Data!AJ121-EMFX_Data!AF121)</f>
        <v>0.0586776536626216</v>
      </c>
      <c r="BW121" s="23" t="n">
        <f aca="false">IF(EMFX_Data!Y120&gt;=EMFX_Data!AD120,EMFX_Data!AF121-EMFX_Data!AK121,EMFX_Data!AK121-EMFX_Data!AF121)</f>
        <v>-0.0393332801346757</v>
      </c>
      <c r="BX121" s="23" t="n">
        <f aca="false">IF(EMFX_Data!Z120&gt;=EMFX_Data!AA120,EMFX_Data!AG121-EMFX_Data!AH121,EMFX_Data!AH121-EMFX_Data!AG121)</f>
        <v>-0.0478828455650108</v>
      </c>
      <c r="BY121" s="23" t="n">
        <f aca="false">IF(EMFX_Data!Z120&gt;=EMFX_Data!AB120,EMFX_Data!AG121-EMFX_Data!AI121,EMFX_Data!AI121-EMFX_Data!AG121)</f>
        <v>-0.00582929944295966</v>
      </c>
      <c r="BZ121" s="23" t="n">
        <f aca="false">IF(EMFX_Data!Z120&gt;=EMFX_Data!AC120,EMFX_Data!AG121-EMFX_Data!AJ121,EMFX_Data!AJ121-EMFX_Data!AG121)</f>
        <v>-0.00803479830368903</v>
      </c>
      <c r="CA121" s="23" t="n">
        <f aca="false">IF(EMFX_Data!Z120&gt;=EMFX_Data!AD120,EMFX_Data!AG121-EMFX_Data!AK121,EMFX_Data!AK121-EMFX_Data!AG121)</f>
        <v>-0.0899761354936083</v>
      </c>
      <c r="CB121" s="23" t="n">
        <f aca="false">IF(EMFX_Data!AA120&gt;=EMFX_Data!AB120,EMFX_Data!AH121-EMFX_Data!AI121,EMFX_Data!AI121-EMFX_Data!AH121)</f>
        <v>-0.0537121450079704</v>
      </c>
      <c r="CC121" s="23" t="n">
        <f aca="false">IF(EMFX_Data!AA120&gt;=EMFX_Data!AC120,EMFX_Data!AH121-EMFX_Data!AJ121,EMFX_Data!AJ121-EMFX_Data!AH121)</f>
        <v>-0.0398480472613218</v>
      </c>
      <c r="CD121" s="23" t="n">
        <f aca="false">IF(EMFX_Data!AA120&gt;=EMFX_Data!AD120,EMFX_Data!AH121-EMFX_Data!AK121,EMFX_Data!AK121-EMFX_Data!AH121)</f>
        <v>-0.137858981058619</v>
      </c>
      <c r="CE121" s="23" t="n">
        <f aca="false">IF(EMFX_Data!AB120&gt;=EMFX_Data!AC120,EMFX_Data!AI121-EMFX_Data!AJ121,EMFX_Data!AJ121-EMFX_Data!AI121)</f>
        <v>-0.0138640977466487</v>
      </c>
      <c r="CF121" s="23" t="n">
        <f aca="false">IF(EMFX_Data!AB120&gt;=EMFX_Data!AD120,EMFX_Data!AI121-EMFX_Data!AK121,EMFX_Data!AK121-EMFX_Data!AI121)</f>
        <v>0.0841468360506487</v>
      </c>
      <c r="CG121" s="23" t="n">
        <f aca="false">IF(EMFX_Data!AC120&gt;=EMFX_Data!AD120,EMFX_Data!AJ121-EMFX_Data!AK121,EMFX_Data!AK121-EMFX_Data!AJ121)</f>
        <v>-0.0980109337972974</v>
      </c>
      <c r="CH121" s="27" t="n">
        <f aca="false">IF(ROW()&lt;4+VolLB,"",STDEV(INDEX($BM:$BM,ROW()-VolLB+1):INDEX($BM:$BM,ROW()))*SQRT(12))</f>
        <v>0.1748587640736</v>
      </c>
      <c r="CI121" s="27" t="n">
        <f aca="false">IF(ROW()&lt;4+VolLB,"",STDEV(INDEX($BN:$BN,ROW()-VolLB+1):INDEX($BN:$BN,ROW()))*SQRT(12))</f>
        <v>0.140537404256512</v>
      </c>
      <c r="CJ121" s="27" t="n">
        <f aca="false">IF(ROW()&lt;4+VolLB,"",STDEV(INDEX($BO:$BO,ROW()-VolLB+1):INDEX($BO:$BO,ROW()))*SQRT(12))</f>
        <v>0.156151563674173</v>
      </c>
      <c r="CK121" s="27" t="n">
        <f aca="false">IF(ROW()&lt;4+VolLB,"",STDEV(INDEX($BP:$BP,ROW()-VolLB+1):INDEX($BP:$BP,ROW()))*SQRT(12))</f>
        <v>0.21785157495023</v>
      </c>
      <c r="CL121" s="27" t="n">
        <f aca="false">IF(ROW()&lt;4+VolLB,"",STDEV(INDEX($BQ:$BQ,ROW()-VolLB+1):INDEX($BQ:$BQ,ROW()))*SQRT(12))</f>
        <v>0.156366083204495</v>
      </c>
      <c r="CM121" s="27" t="n">
        <f aca="false">IF(ROW()&lt;4+VolLB,"",STDEV(INDEX($BR:$BR,ROW()-VolLB+1):INDEX($BR:$BR,ROW()))*SQRT(12))</f>
        <v>0.170231888478786</v>
      </c>
      <c r="CN121" s="27" t="n">
        <f aca="false">IF(ROW()&lt;4+VolLB,"",STDEV(INDEX($BS:$BS,ROW()-VolLB+1):INDEX($BS:$BS,ROW()))*SQRT(12))</f>
        <v>0.157171473036345</v>
      </c>
      <c r="CO121" s="27" t="n">
        <f aca="false">IF(ROW()&lt;4+VolLB,"",STDEV(INDEX($BT:$BT,ROW()-VolLB+1):INDEX($BT:$BT,ROW()))*SQRT(12))</f>
        <v>0.166122849434416</v>
      </c>
      <c r="CP121" s="27" t="n">
        <f aca="false">IF(ROW()&lt;4+VolLB,"",STDEV(INDEX($BU:$BU,ROW()-VolLB+1):INDEX($BU:$BU,ROW()))*SQRT(12))</f>
        <v>0.187632695630817</v>
      </c>
      <c r="CQ121" s="27" t="n">
        <f aca="false">IF(ROW()&lt;4+VolLB,"",STDEV(INDEX($BV:$BV,ROW()-VolLB+1):INDEX($BV:$BV,ROW()))*SQRT(12))</f>
        <v>0.163376709045973</v>
      </c>
      <c r="CR121" s="27" t="n">
        <f aca="false">IF(ROW()&lt;4+VolLB,"",STDEV(INDEX($BW:$BW,ROW()-VolLB+1):INDEX($BW:$BW,ROW()))*SQRT(12))</f>
        <v>0.16517598672118</v>
      </c>
      <c r="CS121" s="27" t="n">
        <f aca="false">IF(ROW()&lt;4+VolLB,"",STDEV(INDEX($BX:$BX,ROW()-VolLB+1):INDEX($BX:$BX,ROW()))*SQRT(12))</f>
        <v>0.154355844921701</v>
      </c>
      <c r="CT121" s="27" t="n">
        <f aca="false">IF(ROW()&lt;4+VolLB,"",STDEV(INDEX($BY:$BY,ROW()-VolLB+1):INDEX($BY:$BY,ROW()))*SQRT(12))</f>
        <v>0.196355589656764</v>
      </c>
      <c r="CU121" s="27" t="n">
        <f aca="false">IF(ROW()&lt;4+VolLB,"",STDEV(INDEX($BZ:$BZ,ROW()-VolLB+1):INDEX($BZ:$BZ,ROW()))*SQRT(12))</f>
        <v>0.163178974725048</v>
      </c>
      <c r="CV121" s="27" t="n">
        <f aca="false">IF(ROW()&lt;4+VolLB,"",STDEV(INDEX($CA:$CA,ROW()-VolLB+1):INDEX($CA:$CA,ROW()))*SQRT(12))</f>
        <v>0.156130738898281</v>
      </c>
      <c r="CW121" s="27" t="n">
        <f aca="false">IF(ROW()&lt;4+VolLB,"",STDEV(INDEX($CB:$CB,ROW()-VolLB+1):INDEX($CB:$CB,ROW()))*SQRT(12))</f>
        <v>0.198474836357836</v>
      </c>
      <c r="CX121" s="27" t="n">
        <f aca="false">IF(ROW()&lt;4+VolLB,"",STDEV(INDEX($CC:$CC,ROW()-VolLB+1):INDEX($CC:$CC,ROW()))*SQRT(12))</f>
        <v>0.152357158244872</v>
      </c>
      <c r="CY121" s="27" t="n">
        <f aca="false">IF(ROW()&lt;4+VolLB,"",STDEV(INDEX($CD:$CD,ROW()-VolLB+1):INDEX($CD:$CD,ROW()))*SQRT(12))</f>
        <v>0.189610565866711</v>
      </c>
      <c r="CZ121" s="27" t="n">
        <f aca="false">IF(ROW()&lt;4+VolLB,"",STDEV(INDEX($CE:$CE,ROW()-VolLB+1):INDEX($CE:$CE,ROW()))*SQRT(12))</f>
        <v>0.21843770714991</v>
      </c>
      <c r="DA121" s="27" t="n">
        <f aca="false">IF(ROW()&lt;4+VolLB,"",STDEV(INDEX($CF:$CF,ROW()-VolLB+1):INDEX($CF:$CF,ROW()))*SQRT(12))</f>
        <v>0.189754677916114</v>
      </c>
      <c r="DB121" s="27" t="n">
        <f aca="false">IF(ROW()&lt;4+VolLB,"",STDEV(INDEX($CG:$CG,ROW()-VolLB+1):INDEX($CG:$CG,ROW()))*SQRT(12))</f>
        <v>0.179588749486125</v>
      </c>
      <c r="DC121" s="26" t="n">
        <f aca="false">IF(OR(AR121=0,CH121="",CH121=0),0,AR121*MIN(MaxScal,TgtVol/CH121))</f>
        <v>0</v>
      </c>
      <c r="DD121" s="26" t="n">
        <f aca="false">IF(OR(AS121=0,CI121="",CI121=0),0,AS121*MIN(MaxScal,TgtVol/CI121))</f>
        <v>0</v>
      </c>
      <c r="DE121" s="26" t="n">
        <f aca="false">IF(OR(AT121=0,CJ121="",CJ121=0),0,AT121*MIN(MaxScal,TgtVol/CJ121))</f>
        <v>0</v>
      </c>
      <c r="DF121" s="26" t="n">
        <f aca="false">IF(OR(AU121=0,CK121="",CK121=0),0,AU121*MIN(MaxScal,TgtVol/CK121))</f>
        <v>0</v>
      </c>
      <c r="DG121" s="26" t="n">
        <f aca="false">IF(OR(AV121=0,CL121="",CL121=0),0,AV121*MIN(MaxScal,TgtVol/CL121))</f>
        <v>0</v>
      </c>
      <c r="DH121" s="26" t="n">
        <f aca="false">IF(OR(AW121=0,CM121="",CM121=0),0,AW121*MIN(MaxScal,TgtVol/CM121))</f>
        <v>0</v>
      </c>
      <c r="DI121" s="26" t="n">
        <f aca="false">IF(OR(AX121=0,CN121="",CN121=0),0,AX121*MIN(MaxScal,TgtVol/CN121))</f>
        <v>0</v>
      </c>
      <c r="DJ121" s="26" t="n">
        <f aca="false">IF(OR(AY121=0,CO121="",CO121=0),0,AY121*MIN(MaxScal,TgtVol/CO121))</f>
        <v>0</v>
      </c>
      <c r="DK121" s="26" t="n">
        <f aca="false">IF(OR(AZ121=0,CP121="",CP121=0),0,AZ121*MIN(MaxScal,TgtVol/CP121))</f>
        <v>0.106591230983281</v>
      </c>
      <c r="DL121" s="26" t="n">
        <f aca="false">IF(OR(BA121=0,CQ121="",CQ121=0),0,BA121*MIN(MaxScal,TgtVol/CQ121))</f>
        <v>0</v>
      </c>
      <c r="DM121" s="26" t="n">
        <f aca="false">IF(OR(BB121=0,CR121="",CR121=0),0,BB121*MIN(MaxScal,TgtVol/CR121))</f>
        <v>0</v>
      </c>
      <c r="DN121" s="26" t="n">
        <f aca="false">IF(OR(BC121=0,CS121="",CS121=0),0,BC121*MIN(MaxScal,TgtVol/CS121))</f>
        <v>0</v>
      </c>
      <c r="DO121" s="26" t="n">
        <f aca="false">IF(OR(BD121=0,CT121="",CT121=0),0,BD121*MIN(MaxScal,TgtVol/CT121))</f>
        <v>0</v>
      </c>
      <c r="DP121" s="26" t="n">
        <f aca="false">IF(OR(BE121=0,CU121="",CU121=0),0,BE121*MIN(MaxScal,TgtVol/CU121))</f>
        <v>0</v>
      </c>
      <c r="DQ121" s="26" t="n">
        <f aca="false">IF(OR(BF121=0,CV121="",CV121=0),0,BF121*MIN(MaxScal,TgtVol/CV121))</f>
        <v>0</v>
      </c>
      <c r="DR121" s="26" t="n">
        <f aca="false">IF(OR(BG121=0,CW121="",CW121=0),0,BG121*MIN(MaxScal,TgtVol/CW121))</f>
        <v>0.151152662728046</v>
      </c>
      <c r="DS121" s="26" t="n">
        <f aca="false">IF(OR(BH121=0,CX121="",CX121=0),0,BH121*MIN(MaxScal,TgtVol/CX121))</f>
        <v>0</v>
      </c>
      <c r="DT121" s="26" t="n">
        <f aca="false">IF(OR(BI121=0,CY121="",CY121=0),0,BI121*MIN(MaxScal,TgtVol/CY121))</f>
        <v>0</v>
      </c>
      <c r="DU121" s="26" t="n">
        <f aca="false">IF(OR(BJ121=0,CZ121="",CZ121=0),0,BJ121*MIN(MaxScal,TgtVol/CZ121))</f>
        <v>0.0915592837012995</v>
      </c>
      <c r="DV121" s="26" t="n">
        <f aca="false">IF(OR(BK121=0,DA121="",DA121=0),0,BK121*MIN(MaxScal,TgtVol/DA121))</f>
        <v>0</v>
      </c>
      <c r="DW121" s="26" t="n">
        <f aca="false">IF(OR(BL121=0,DB121="",DB121=0),0,BL121*MIN(MaxScal,TgtVol/DB121))</f>
        <v>0</v>
      </c>
      <c r="DX121" s="28" t="n">
        <f aca="false">IFERROR(DC120*BM121,"")</f>
        <v>0</v>
      </c>
      <c r="DY121" s="28" t="n">
        <f aca="false">IFERROR(DD120*BN121,"")</f>
        <v>0</v>
      </c>
      <c r="DZ121" s="28" t="n">
        <f aca="false">IFERROR(DE120*BO121,"")</f>
        <v>-0</v>
      </c>
      <c r="EA121" s="28" t="n">
        <f aca="false">IFERROR(DF120*BP121,"")</f>
        <v>0.00330235593698331</v>
      </c>
      <c r="EB121" s="28" t="n">
        <f aca="false">IFERROR(DG120*BQ121,"")</f>
        <v>-0</v>
      </c>
      <c r="EC121" s="28" t="n">
        <f aca="false">IFERROR(DH120*BR121,"")</f>
        <v>-0</v>
      </c>
      <c r="ED121" s="28" t="n">
        <f aca="false">IFERROR(DI120*BS121,"")</f>
        <v>0</v>
      </c>
      <c r="EE121" s="28" t="n">
        <f aca="false">IFERROR(DJ120*BT121,"")</f>
        <v>-0</v>
      </c>
      <c r="EF121" s="28" t="n">
        <f aca="false">IFERROR(DK120*BU121,"")</f>
        <v>0.00481124991589309</v>
      </c>
      <c r="EG121" s="28" t="n">
        <f aca="false">IFERROR(DL120*BV121,"")</f>
        <v>0</v>
      </c>
      <c r="EH121" s="28" t="n">
        <f aca="false">IFERROR(DM120*BW121,"")</f>
        <v>-0</v>
      </c>
      <c r="EI121" s="28" t="n">
        <f aca="false">IFERROR(DN120*BX121,"")</f>
        <v>-0</v>
      </c>
      <c r="EJ121" s="28" t="n">
        <f aca="false">IFERROR(DO120*BY121,"")</f>
        <v>-0</v>
      </c>
      <c r="EK121" s="28" t="n">
        <f aca="false">IFERROR(DP120*BZ121,"")</f>
        <v>-0</v>
      </c>
      <c r="EL121" s="28" t="n">
        <f aca="false">IFERROR(DQ120*CA121,"")</f>
        <v>-0</v>
      </c>
      <c r="EM121" s="28" t="n">
        <f aca="false">IFERROR(DR120*CB121,"")</f>
        <v>-0.00814979033663951</v>
      </c>
      <c r="EN121" s="28" t="n">
        <f aca="false">IFERROR(DS120*CC121,"")</f>
        <v>-0</v>
      </c>
      <c r="EO121" s="28" t="n">
        <f aca="false">IFERROR(DT120*CD121,"")</f>
        <v>-0</v>
      </c>
      <c r="EP121" s="28" t="n">
        <f aca="false">IFERROR(DU120*CE121,"")</f>
        <v>-0.00126204022655476</v>
      </c>
      <c r="EQ121" s="28" t="n">
        <f aca="false">IFERROR(DV120*CF121,"")</f>
        <v>0</v>
      </c>
      <c r="ER121" s="28" t="n">
        <f aca="false">IFERROR(DW120*CG121,"")</f>
        <v>-0</v>
      </c>
      <c r="ES121" s="28" t="n">
        <f aca="false">IF(ROW()=4,"",SUM(DX121:ER121))</f>
        <v>-0.00129822471031786</v>
      </c>
      <c r="ET121" s="29" t="n">
        <f aca="false">COUNTIF(AR121:BL121,"&gt;0")</f>
        <v>3</v>
      </c>
    </row>
    <row r="122" customFormat="false" ht="15" hidden="false" customHeight="false" outlineLevel="0" collapsed="false">
      <c r="A122" s="19" t="n">
        <v>41608</v>
      </c>
      <c r="B122" s="23" t="n">
        <f aca="false">ABS(EMFX_Data!X122-EMFX_Data!Y122)</f>
        <v>0.132092028574754</v>
      </c>
      <c r="C122" s="23" t="n">
        <f aca="false">ABS(EMFX_Data!X122-EMFX_Data!Z122)</f>
        <v>0.0270357557399379</v>
      </c>
      <c r="D122" s="23" t="n">
        <f aca="false">ABS(EMFX_Data!X122-EMFX_Data!AA122)</f>
        <v>0.209971245410626</v>
      </c>
      <c r="E122" s="23" t="n">
        <f aca="false">ABS(EMFX_Data!X122-EMFX_Data!AB122)</f>
        <v>0.165775297396459</v>
      </c>
      <c r="F122" s="23" t="n">
        <f aca="false">ABS(EMFX_Data!X122-EMFX_Data!AC122)</f>
        <v>0.174825557045849</v>
      </c>
      <c r="G122" s="23" t="n">
        <f aca="false">ABS(EMFX_Data!X122-EMFX_Data!AD122)</f>
        <v>0.139066130914171</v>
      </c>
      <c r="H122" s="23" t="n">
        <f aca="false">ABS(EMFX_Data!Y122-EMFX_Data!Z122)</f>
        <v>0.105056272834816</v>
      </c>
      <c r="I122" s="23" t="n">
        <f aca="false">ABS(EMFX_Data!Y122-EMFX_Data!AA122)</f>
        <v>0.0778792168358713</v>
      </c>
      <c r="J122" s="23" t="n">
        <f aca="false">ABS(EMFX_Data!Y122-EMFX_Data!AB122)</f>
        <v>0.297867325971214</v>
      </c>
      <c r="K122" s="23" t="n">
        <f aca="false">ABS(EMFX_Data!Y122-EMFX_Data!AC122)</f>
        <v>0.0427335284710946</v>
      </c>
      <c r="L122" s="23" t="n">
        <f aca="false">ABS(EMFX_Data!Y122-EMFX_Data!AD122)</f>
        <v>0.271158159488925</v>
      </c>
      <c r="M122" s="23" t="n">
        <f aca="false">ABS(EMFX_Data!Z122-EMFX_Data!AA122)</f>
        <v>0.182935489670688</v>
      </c>
      <c r="N122" s="23" t="n">
        <f aca="false">ABS(EMFX_Data!Z122-EMFX_Data!AB122)</f>
        <v>0.192811053136397</v>
      </c>
      <c r="O122" s="23" t="n">
        <f aca="false">ABS(EMFX_Data!Z122-EMFX_Data!AC122)</f>
        <v>0.147789801305911</v>
      </c>
      <c r="P122" s="23" t="n">
        <f aca="false">ABS(EMFX_Data!Z122-EMFX_Data!AD122)</f>
        <v>0.166101886654109</v>
      </c>
      <c r="Q122" s="23" t="n">
        <f aca="false">ABS(EMFX_Data!AA122-EMFX_Data!AB122)</f>
        <v>0.375746542807085</v>
      </c>
      <c r="R122" s="23" t="n">
        <f aca="false">ABS(EMFX_Data!AA122-EMFX_Data!AC122)</f>
        <v>0.0351456883647767</v>
      </c>
      <c r="S122" s="23" t="n">
        <f aca="false">ABS(EMFX_Data!AA122-EMFX_Data!AD122)</f>
        <v>0.349037376324796</v>
      </c>
      <c r="T122" s="23" t="n">
        <f aca="false">ABS(EMFX_Data!AB122-EMFX_Data!AC122)</f>
        <v>0.340600854442308</v>
      </c>
      <c r="U122" s="23" t="n">
        <f aca="false">ABS(EMFX_Data!AB122-EMFX_Data!AD122)</f>
        <v>0.0267091664822887</v>
      </c>
      <c r="V122" s="23" t="n">
        <f aca="false">ABS(EMFX_Data!AC122-EMFX_Data!AD122)</f>
        <v>0.31389168796002</v>
      </c>
      <c r="W122" s="26" t="n">
        <f aca="false">IF(ROW()&lt;4+MinObs-1,"",IFERROR((B122-AVERAGE(B$4:B122))/STDEV(B$4:B122),""))</f>
        <v>-0.0323155936167534</v>
      </c>
      <c r="X122" s="26" t="n">
        <f aca="false">IF(ROW()&lt;4+MinObs-1,"",IFERROR((C122-AVERAGE(C$4:C122))/STDEV(C$4:C122),""))</f>
        <v>-0.720309315183572</v>
      </c>
      <c r="Y122" s="26" t="n">
        <f aca="false">IF(ROW()&lt;4+MinObs-1,"",IFERROR((D122-AVERAGE(D$4:D122))/STDEV(D$4:D122),""))</f>
        <v>0.934278020520334</v>
      </c>
      <c r="Z122" s="26" t="n">
        <f aca="false">IF(ROW()&lt;4+MinObs-1,"",IFERROR((E122-AVERAGE(E$4:E122))/STDEV(E$4:E122),""))</f>
        <v>1.20574979758872</v>
      </c>
      <c r="AA122" s="26" t="n">
        <f aca="false">IF(ROW()&lt;4+MinObs-1,"",IFERROR((F122-AVERAGE(F$4:F122))/STDEV(F$4:F122),""))</f>
        <v>2.05274045885647</v>
      </c>
      <c r="AB122" s="26" t="n">
        <f aca="false">IF(ROW()&lt;4+MinObs-1,"",IFERROR((G122-AVERAGE(G$4:G122))/STDEV(G$4:G122),""))</f>
        <v>0.0407037981162863</v>
      </c>
      <c r="AC122" s="26" t="n">
        <f aca="false">IF(ROW()&lt;4+MinObs-1,"",IFERROR((H122-AVERAGE(H$4:H122))/STDEV(H$4:H122),""))</f>
        <v>-0.544569775448277</v>
      </c>
      <c r="AD122" s="26" t="n">
        <f aca="false">IF(ROW()&lt;4+MinObs-1,"",IFERROR((I122-AVERAGE(I$4:I122))/STDEV(I$4:I122),""))</f>
        <v>-0.271743538984824</v>
      </c>
      <c r="AE122" s="26" t="n">
        <f aca="false">IF(ROW()&lt;4+MinObs-1,"",IFERROR((J122-AVERAGE(J$4:J122))/STDEV(J$4:J122),""))</f>
        <v>1.91126728962563</v>
      </c>
      <c r="AF122" s="26" t="n">
        <f aca="false">IF(ROW()&lt;4+MinObs-1,"",IFERROR((K122-AVERAGE(K$4:K122))/STDEV(K$4:K122),""))</f>
        <v>-0.925478983622202</v>
      </c>
      <c r="AG122" s="26" t="n">
        <f aca="false">IF(ROW()&lt;4+MinObs-1,"",IFERROR((L122-AVERAGE(L$4:L122))/STDEV(L$4:L122),""))</f>
        <v>0.291112074489981</v>
      </c>
      <c r="AH122" s="26" t="n">
        <f aca="false">IF(ROW()&lt;4+MinObs-1,"",IFERROR((M122-AVERAGE(M$4:M122))/STDEV(M$4:M122),""))</f>
        <v>0.226081598032986</v>
      </c>
      <c r="AI122" s="26" t="n">
        <f aca="false">IF(ROW()&lt;4+MinObs-1,"",IFERROR((N122-AVERAGE(N$4:N122))/STDEV(N$4:N122),""))</f>
        <v>0.83712116539491</v>
      </c>
      <c r="AJ122" s="26" t="n">
        <f aca="false">IF(ROW()&lt;4+MinObs-1,"",IFERROR((O122-AVERAGE(O$4:O122))/STDEV(O$4:O122),""))</f>
        <v>0.715880703264259</v>
      </c>
      <c r="AK122" s="26" t="n">
        <f aca="false">IF(ROW()&lt;4+MinObs-1,"",IFERROR((P122-AVERAGE(P$4:P122))/STDEV(P$4:P122),""))</f>
        <v>0.0192044310845005</v>
      </c>
      <c r="AL122" s="26" t="n">
        <f aca="false">IF(ROW()&lt;4+MinObs-1,"",IFERROR((Q122-AVERAGE(Q$4:Q122))/STDEV(Q$4:Q122),""))</f>
        <v>3.23336463768726</v>
      </c>
      <c r="AM122" s="26" t="n">
        <f aca="false">IF(ROW()&lt;4+MinObs-1,"",IFERROR((R122-AVERAGE(R$4:R122))/STDEV(R$4:R122),""))</f>
        <v>-1.04363426617424</v>
      </c>
      <c r="AN122" s="26" t="n">
        <f aca="false">IF(ROW()&lt;4+MinObs-1,"",IFERROR((S122-AVERAGE(S$4:S122))/STDEV(S$4:S122),""))</f>
        <v>0.539555443782181</v>
      </c>
      <c r="AO122" s="26" t="n">
        <f aca="false">IF(ROW()&lt;4+MinObs-1,"",IFERROR((T122-AVERAGE(T$4:T122))/STDEV(T$4:T122),""))</f>
        <v>2.62769949305185</v>
      </c>
      <c r="AP122" s="26" t="n">
        <f aca="false">IF(ROW()&lt;4+MinObs-1,"",IFERROR((U122-AVERAGE(U$4:U122))/STDEV(U$4:U122),""))</f>
        <v>-0.248342300800416</v>
      </c>
      <c r="AQ122" s="26" t="n">
        <f aca="false">IF(ROW()&lt;4+MinObs-1,"",IFERROR((V122-AVERAGE(V$4:V122))/STDEV(V$4:V122),""))</f>
        <v>0.43305400716944</v>
      </c>
      <c r="AR122" s="26" t="n">
        <f aca="false">IF(W122="",0,IF(W122&gt;=z4,w4,IF(W122&gt;=z3,w3,IF(W122&gt;=zEntry,w2,IF(AND(W122&gt;=ExitZ,AR121&gt;0),w2,0)))))</f>
        <v>0</v>
      </c>
      <c r="AS122" s="26" t="n">
        <f aca="false">IF(X122="",0,IF(X122&gt;=z4,w4,IF(X122&gt;=z3,w3,IF(X122&gt;=zEntry,w2,IF(AND(X122&gt;=ExitZ,AS121&gt;0),w2,0)))))</f>
        <v>0</v>
      </c>
      <c r="AT122" s="26" t="n">
        <f aca="false">IF(Y122="",0,IF(Y122&gt;=z4,w4,IF(Y122&gt;=z3,w3,IF(Y122&gt;=zEntry,w2,IF(AND(Y122&gt;=ExitZ,AT121&gt;0),w2,0)))))</f>
        <v>0</v>
      </c>
      <c r="AU122" s="26" t="n">
        <f aca="false">IF(Z122="",0,IF(Z122&gt;=z4,w4,IF(Z122&gt;=z3,w3,IF(Z122&gt;=zEntry,w2,IF(AND(Z122&gt;=ExitZ,AU121&gt;0),w2,0)))))</f>
        <v>0</v>
      </c>
      <c r="AV122" s="26" t="n">
        <f aca="false">IF(AA122="",0,IF(AA122&gt;=z4,w4,IF(AA122&gt;=z3,w3,IF(AA122&gt;=zEntry,w2,IF(AND(AA122&gt;=ExitZ,AV121&gt;0),w2,0)))))</f>
        <v>1</v>
      </c>
      <c r="AW122" s="26" t="n">
        <f aca="false">IF(AB122="",0,IF(AB122&gt;=z4,w4,IF(AB122&gt;=z3,w3,IF(AB122&gt;=zEntry,w2,IF(AND(AB122&gt;=ExitZ,AW121&gt;0),w2,0)))))</f>
        <v>0</v>
      </c>
      <c r="AX122" s="26" t="n">
        <f aca="false">IF(AC122="",0,IF(AC122&gt;=z4,w4,IF(AC122&gt;=z3,w3,IF(AC122&gt;=zEntry,w2,IF(AND(AC122&gt;=ExitZ,AX121&gt;0),w2,0)))))</f>
        <v>0</v>
      </c>
      <c r="AY122" s="26" t="n">
        <f aca="false">IF(AD122="",0,IF(AD122&gt;=z4,w4,IF(AD122&gt;=z3,w3,IF(AD122&gt;=zEntry,w2,IF(AND(AD122&gt;=ExitZ,AY121&gt;0),w2,0)))))</f>
        <v>0</v>
      </c>
      <c r="AZ122" s="26" t="n">
        <f aca="false">IF(AE122="",0,IF(AE122&gt;=z4,w4,IF(AE122&gt;=z3,w3,IF(AE122&gt;=zEntry,w2,IF(AND(AE122&gt;=ExitZ,AZ121&gt;0),w2,0)))))</f>
        <v>0</v>
      </c>
      <c r="BA122" s="26" t="n">
        <f aca="false">IF(AF122="",0,IF(AF122&gt;=z4,w4,IF(AF122&gt;=z3,w3,IF(AF122&gt;=zEntry,w2,IF(AND(AF122&gt;=ExitZ,BA121&gt;0),w2,0)))))</f>
        <v>0</v>
      </c>
      <c r="BB122" s="26" t="n">
        <f aca="false">IF(AG122="",0,IF(AG122&gt;=z4,w4,IF(AG122&gt;=z3,w3,IF(AG122&gt;=zEntry,w2,IF(AND(AG122&gt;=ExitZ,BB121&gt;0),w2,0)))))</f>
        <v>0</v>
      </c>
      <c r="BC122" s="26" t="n">
        <f aca="false">IF(AH122="",0,IF(AH122&gt;=z4,w4,IF(AH122&gt;=z3,w3,IF(AH122&gt;=zEntry,w2,IF(AND(AH122&gt;=ExitZ,BC121&gt;0),w2,0)))))</f>
        <v>0</v>
      </c>
      <c r="BD122" s="26" t="n">
        <f aca="false">IF(AI122="",0,IF(AI122&gt;=z4,w4,IF(AI122&gt;=z3,w3,IF(AI122&gt;=zEntry,w2,IF(AND(AI122&gt;=ExitZ,BD121&gt;0),w2,0)))))</f>
        <v>0</v>
      </c>
      <c r="BE122" s="26" t="n">
        <f aca="false">IF(AJ122="",0,IF(AJ122&gt;=z4,w4,IF(AJ122&gt;=z3,w3,IF(AJ122&gt;=zEntry,w2,IF(AND(AJ122&gt;=ExitZ,BE121&gt;0),w2,0)))))</f>
        <v>0</v>
      </c>
      <c r="BF122" s="26" t="n">
        <f aca="false">IF(AK122="",0,IF(AK122&gt;=z4,w4,IF(AK122&gt;=z3,w3,IF(AK122&gt;=zEntry,w2,IF(AND(AK122&gt;=ExitZ,BF121&gt;0),w2,0)))))</f>
        <v>0</v>
      </c>
      <c r="BG122" s="26" t="n">
        <f aca="false">IF(AL122="",0,IF(AL122&gt;=z4,w4,IF(AL122&gt;=z3,w3,IF(AL122&gt;=zEntry,w2,IF(AND(AL122&gt;=ExitZ,BG121&gt;0),w2,0)))))</f>
        <v>1.5</v>
      </c>
      <c r="BH122" s="26" t="n">
        <f aca="false">IF(AM122="",0,IF(AM122&gt;=z4,w4,IF(AM122&gt;=z3,w3,IF(AM122&gt;=zEntry,w2,IF(AND(AM122&gt;=ExitZ,BH121&gt;0),w2,0)))))</f>
        <v>0</v>
      </c>
      <c r="BI122" s="26" t="n">
        <f aca="false">IF(AN122="",0,IF(AN122&gt;=z4,w4,IF(AN122&gt;=z3,w3,IF(AN122&gt;=zEntry,w2,IF(AND(AN122&gt;=ExitZ,BI121&gt;0),w2,0)))))</f>
        <v>0</v>
      </c>
      <c r="BJ122" s="26" t="n">
        <f aca="false">IF(AO122="",0,IF(AO122&gt;=z4,w4,IF(AO122&gt;=z3,w3,IF(AO122&gt;=zEntry,w2,IF(AND(AO122&gt;=ExitZ,BJ121&gt;0),w2,0)))))</f>
        <v>1</v>
      </c>
      <c r="BK122" s="26" t="n">
        <f aca="false">IF(AP122="",0,IF(AP122&gt;=z4,w4,IF(AP122&gt;=z3,w3,IF(AP122&gt;=zEntry,w2,IF(AND(AP122&gt;=ExitZ,BK121&gt;0),w2,0)))))</f>
        <v>0</v>
      </c>
      <c r="BL122" s="26" t="n">
        <f aca="false">IF(AQ122="",0,IF(AQ122&gt;=z4,w4,IF(AQ122&gt;=z3,w3,IF(AQ122&gt;=zEntry,w2,IF(AND(AQ122&gt;=ExitZ,BL121&gt;0),w2,0)))))</f>
        <v>0</v>
      </c>
      <c r="BM122" s="23" t="n">
        <f aca="false">IF(EMFX_Data!X121&gt;=EMFX_Data!Y121,EMFX_Data!AE122-EMFX_Data!AF122,EMFX_Data!AF122-EMFX_Data!AE122)</f>
        <v>-0.0372291922299302</v>
      </c>
      <c r="BN122" s="23" t="n">
        <f aca="false">IF(EMFX_Data!X121&gt;=EMFX_Data!Z121,EMFX_Data!AE122-EMFX_Data!AG122,EMFX_Data!AG122-EMFX_Data!AE122)</f>
        <v>-0.0124643633166691</v>
      </c>
      <c r="BO122" s="23" t="n">
        <f aca="false">IF(EMFX_Data!X121&gt;=EMFX_Data!AA121,EMFX_Data!AE122-EMFX_Data!AH122,EMFX_Data!AH122-EMFX_Data!AE122)</f>
        <v>-0.018116880420079</v>
      </c>
      <c r="BP122" s="23" t="n">
        <f aca="false">IF(EMFX_Data!X121&gt;=EMFX_Data!AB121,EMFX_Data!AE122-EMFX_Data!AI122,EMFX_Data!AI122-EMFX_Data!AE122)</f>
        <v>0.0483669788535116</v>
      </c>
      <c r="BQ122" s="23" t="n">
        <f aca="false">IF(EMFX_Data!X121&gt;=EMFX_Data!AC121,EMFX_Data!AE122-EMFX_Data!AJ122,EMFX_Data!AJ122-EMFX_Data!AE122)</f>
        <v>-0.0790341498764465</v>
      </c>
      <c r="BR122" s="23" t="n">
        <f aca="false">IF(EMFX_Data!X121&gt;=EMFX_Data!AD121,EMFX_Data!AE122-EMFX_Data!AK122,EMFX_Data!AK122-EMFX_Data!AE122)</f>
        <v>0.0536772352751399</v>
      </c>
      <c r="BS122" s="23" t="n">
        <f aca="false">IF(EMFX_Data!Y121&gt;=EMFX_Data!Z121,EMFX_Data!AF122-EMFX_Data!AG122,EMFX_Data!AG122-EMFX_Data!AF122)</f>
        <v>-0.0247648289132611</v>
      </c>
      <c r="BT122" s="23" t="n">
        <f aca="false">IF(EMFX_Data!Y121&gt;=EMFX_Data!AA121,EMFX_Data!AF122-EMFX_Data!AH122,EMFX_Data!AH122-EMFX_Data!AF122)</f>
        <v>0.0191123118098512</v>
      </c>
      <c r="BU122" s="23" t="n">
        <f aca="false">IF(EMFX_Data!Y121&gt;=EMFX_Data!AB121,EMFX_Data!AF122-EMFX_Data!AI122,EMFX_Data!AI122-EMFX_Data!AF122)</f>
        <v>0.0111377866235814</v>
      </c>
      <c r="BV122" s="23" t="n">
        <f aca="false">IF(EMFX_Data!Y121&gt;=EMFX_Data!AC121,EMFX_Data!AF122-EMFX_Data!AJ122,EMFX_Data!AJ122-EMFX_Data!AF122)</f>
        <v>-0.0418049576465163</v>
      </c>
      <c r="BW122" s="23" t="n">
        <f aca="false">IF(EMFX_Data!Y121&gt;=EMFX_Data!AD121,EMFX_Data!AF122-EMFX_Data!AK122,EMFX_Data!AK122-EMFX_Data!AF122)</f>
        <v>0.0164480430452098</v>
      </c>
      <c r="BX122" s="23" t="n">
        <f aca="false">IF(EMFX_Data!Z121&gt;=EMFX_Data!AA121,EMFX_Data!AG122-EMFX_Data!AH122,EMFX_Data!AH122-EMFX_Data!AG122)</f>
        <v>-0.00565251710340984</v>
      </c>
      <c r="BY122" s="23" t="n">
        <f aca="false">IF(EMFX_Data!Z121&gt;=EMFX_Data!AB121,EMFX_Data!AG122-EMFX_Data!AI122,EMFX_Data!AI122-EMFX_Data!AG122)</f>
        <v>0.0359026155368424</v>
      </c>
      <c r="BZ122" s="23" t="n">
        <f aca="false">IF(EMFX_Data!Z121&gt;=EMFX_Data!AC121,EMFX_Data!AG122-EMFX_Data!AJ122,EMFX_Data!AJ122-EMFX_Data!AG122)</f>
        <v>-0.0665697865597774</v>
      </c>
      <c r="CA122" s="23" t="n">
        <f aca="false">IF(EMFX_Data!Z121&gt;=EMFX_Data!AD121,EMFX_Data!AG122-EMFX_Data!AK122,EMFX_Data!AK122-EMFX_Data!AG122)</f>
        <v>0.0412128719584708</v>
      </c>
      <c r="CB122" s="23" t="n">
        <f aca="false">IF(EMFX_Data!AA121&gt;=EMFX_Data!AB121,EMFX_Data!AH122-EMFX_Data!AI122,EMFX_Data!AI122-EMFX_Data!AH122)</f>
        <v>0.0302500984334326</v>
      </c>
      <c r="CC122" s="23" t="n">
        <f aca="false">IF(EMFX_Data!AA121&gt;=EMFX_Data!AC121,EMFX_Data!AH122-EMFX_Data!AJ122,EMFX_Data!AJ122-EMFX_Data!AH122)</f>
        <v>0.0609172694563676</v>
      </c>
      <c r="CD122" s="23" t="n">
        <f aca="false">IF(EMFX_Data!AA121&gt;=EMFX_Data!AD121,EMFX_Data!AH122-EMFX_Data!AK122,EMFX_Data!AK122-EMFX_Data!AH122)</f>
        <v>0.035560354855061</v>
      </c>
      <c r="CE122" s="23" t="n">
        <f aca="false">IF(EMFX_Data!AB121&gt;=EMFX_Data!AC121,EMFX_Data!AI122-EMFX_Data!AJ122,EMFX_Data!AJ122-EMFX_Data!AI122)</f>
        <v>-0.0306671710229349</v>
      </c>
      <c r="CF122" s="23" t="n">
        <f aca="false">IF(EMFX_Data!AB121&gt;=EMFX_Data!AD121,EMFX_Data!AI122-EMFX_Data!AK122,EMFX_Data!AK122-EMFX_Data!AI122)</f>
        <v>-0.00531025642162837</v>
      </c>
      <c r="CG122" s="23" t="n">
        <f aca="false">IF(EMFX_Data!AC121&gt;=EMFX_Data!AD121,EMFX_Data!AJ122-EMFX_Data!AK122,EMFX_Data!AK122-EMFX_Data!AJ122)</f>
        <v>-0.0253569146013066</v>
      </c>
      <c r="CH122" s="27" t="n">
        <f aca="false">IF(ROW()&lt;4+VolLB,"",STDEV(INDEX($BM:$BM,ROW()-VolLB+1):INDEX($BM:$BM,ROW()))*SQRT(12))</f>
        <v>0.174022410243024</v>
      </c>
      <c r="CI122" s="27" t="n">
        <f aca="false">IF(ROW()&lt;4+VolLB,"",STDEV(INDEX($BN:$BN,ROW()-VolLB+1):INDEX($BN:$BN,ROW()))*SQRT(12))</f>
        <v>0.140701000367737</v>
      </c>
      <c r="CJ122" s="27" t="n">
        <f aca="false">IF(ROW()&lt;4+VolLB,"",STDEV(INDEX($BO:$BO,ROW()-VolLB+1):INDEX($BO:$BO,ROW()))*SQRT(12))</f>
        <v>0.154216327215788</v>
      </c>
      <c r="CK122" s="27" t="n">
        <f aca="false">IF(ROW()&lt;4+VolLB,"",STDEV(INDEX($BP:$BP,ROW()-VolLB+1):INDEX($BP:$BP,ROW()))*SQRT(12))</f>
        <v>0.214500415277753</v>
      </c>
      <c r="CL122" s="27" t="n">
        <f aca="false">IF(ROW()&lt;4+VolLB,"",STDEV(INDEX($BQ:$BQ,ROW()-VolLB+1):INDEX($BQ:$BQ,ROW()))*SQRT(12))</f>
        <v>0.161652238194907</v>
      </c>
      <c r="CM122" s="27" t="n">
        <f aca="false">IF(ROW()&lt;4+VolLB,"",STDEV(INDEX($BR:$BR,ROW()-VolLB+1):INDEX($BR:$BR,ROW()))*SQRT(12))</f>
        <v>0.170570420615983</v>
      </c>
      <c r="CN122" s="27" t="n">
        <f aca="false">IF(ROW()&lt;4+VolLB,"",STDEV(INDEX($BS:$BS,ROW()-VolLB+1):INDEX($BS:$BS,ROW()))*SQRT(12))</f>
        <v>0.156497497187122</v>
      </c>
      <c r="CO122" s="27" t="n">
        <f aca="false">IF(ROW()&lt;4+VolLB,"",STDEV(INDEX($BT:$BT,ROW()-VolLB+1):INDEX($BT:$BT,ROW()))*SQRT(12))</f>
        <v>0.166220243235153</v>
      </c>
      <c r="CP122" s="27" t="n">
        <f aca="false">IF(ROW()&lt;4+VolLB,"",STDEV(INDEX($BU:$BU,ROW()-VolLB+1):INDEX($BU:$BU,ROW()))*SQRT(12))</f>
        <v>0.186301304412797</v>
      </c>
      <c r="CQ122" s="27" t="n">
        <f aca="false">IF(ROW()&lt;4+VolLB,"",STDEV(INDEX($BV:$BV,ROW()-VolLB+1):INDEX($BV:$BV,ROW()))*SQRT(12))</f>
        <v>0.166695570219531</v>
      </c>
      <c r="CR122" s="27" t="n">
        <f aca="false">IF(ROW()&lt;4+VolLB,"",STDEV(INDEX($BW:$BW,ROW()-VolLB+1):INDEX($BW:$BW,ROW()))*SQRT(12))</f>
        <v>0.16592244605148</v>
      </c>
      <c r="CS122" s="27" t="n">
        <f aca="false">IF(ROW()&lt;4+VolLB,"",STDEV(INDEX($BX:$BX,ROW()-VolLB+1):INDEX($BX:$BX,ROW()))*SQRT(12))</f>
        <v>0.153085472692427</v>
      </c>
      <c r="CT122" s="27" t="n">
        <f aca="false">IF(ROW()&lt;4+VolLB,"",STDEV(INDEX($BY:$BY,ROW()-VolLB+1):INDEX($BY:$BY,ROW()))*SQRT(12))</f>
        <v>0.193311051177761</v>
      </c>
      <c r="CU122" s="27" t="n">
        <f aca="false">IF(ROW()&lt;4+VolLB,"",STDEV(INDEX($BZ:$BZ,ROW()-VolLB+1):INDEX($BZ:$BZ,ROW()))*SQRT(12))</f>
        <v>0.166253762372235</v>
      </c>
      <c r="CV122" s="27" t="n">
        <f aca="false">IF(ROW()&lt;4+VolLB,"",STDEV(INDEX($CA:$CA,ROW()-VolLB+1):INDEX($CA:$CA,ROW()))*SQRT(12))</f>
        <v>0.156147007342306</v>
      </c>
      <c r="CW122" s="27" t="n">
        <f aca="false">IF(ROW()&lt;4+VolLB,"",STDEV(INDEX($CB:$CB,ROW()-VolLB+1):INDEX($CB:$CB,ROW()))*SQRT(12))</f>
        <v>0.199210660217842</v>
      </c>
      <c r="CX122" s="27" t="n">
        <f aca="false">IF(ROW()&lt;4+VolLB,"",STDEV(INDEX($CC:$CC,ROW()-VolLB+1):INDEX($CC:$CC,ROW()))*SQRT(12))</f>
        <v>0.15444541775796</v>
      </c>
      <c r="CY122" s="27" t="n">
        <f aca="false">IF(ROW()&lt;4+VolLB,"",STDEV(INDEX($CD:$CD,ROW()-VolLB+1):INDEX($CD:$CD,ROW()))*SQRT(12))</f>
        <v>0.191473099450275</v>
      </c>
      <c r="CZ122" s="27" t="n">
        <f aca="false">IF(ROW()&lt;4+VolLB,"",STDEV(INDEX($CE:$CE,ROW()-VolLB+1):INDEX($CE:$CE,ROW()))*SQRT(12))</f>
        <v>0.214898476678652</v>
      </c>
      <c r="DA122" s="27" t="n">
        <f aca="false">IF(ROW()&lt;4+VolLB,"",STDEV(INDEX($CF:$CF,ROW()-VolLB+1):INDEX($CF:$CF,ROW()))*SQRT(12))</f>
        <v>0.189375208479057</v>
      </c>
      <c r="DB122" s="27" t="n">
        <f aca="false">IF(ROW()&lt;4+VolLB,"",STDEV(INDEX($CG:$CG,ROW()-VolLB+1):INDEX($CG:$CG,ROW()))*SQRT(12))</f>
        <v>0.177797684926028</v>
      </c>
      <c r="DC122" s="26" t="n">
        <f aca="false">IF(OR(AR122=0,CH122="",CH122=0),0,AR122*MIN(MaxScal,TgtVol/CH122))</f>
        <v>0</v>
      </c>
      <c r="DD122" s="26" t="n">
        <f aca="false">IF(OR(AS122=0,CI122="",CI122=0),0,AS122*MIN(MaxScal,TgtVol/CI122))</f>
        <v>0</v>
      </c>
      <c r="DE122" s="26" t="n">
        <f aca="false">IF(OR(AT122=0,CJ122="",CJ122=0),0,AT122*MIN(MaxScal,TgtVol/CJ122))</f>
        <v>0</v>
      </c>
      <c r="DF122" s="26" t="n">
        <f aca="false">IF(OR(AU122=0,CK122="",CK122=0),0,AU122*MIN(MaxScal,TgtVol/CK122))</f>
        <v>0</v>
      </c>
      <c r="DG122" s="26" t="n">
        <f aca="false">IF(OR(AV122=0,CL122="",CL122=0),0,AV122*MIN(MaxScal,TgtVol/CL122))</f>
        <v>0.123722382215863</v>
      </c>
      <c r="DH122" s="26" t="n">
        <f aca="false">IF(OR(AW122=0,CM122="",CM122=0),0,AW122*MIN(MaxScal,TgtVol/CM122))</f>
        <v>0</v>
      </c>
      <c r="DI122" s="26" t="n">
        <f aca="false">IF(OR(AX122=0,CN122="",CN122=0),0,AX122*MIN(MaxScal,TgtVol/CN122))</f>
        <v>0</v>
      </c>
      <c r="DJ122" s="26" t="n">
        <f aca="false">IF(OR(AY122=0,CO122="",CO122=0),0,AY122*MIN(MaxScal,TgtVol/CO122))</f>
        <v>0</v>
      </c>
      <c r="DK122" s="26" t="n">
        <f aca="false">IF(OR(AZ122=0,CP122="",CP122=0),0,AZ122*MIN(MaxScal,TgtVol/CP122))</f>
        <v>0</v>
      </c>
      <c r="DL122" s="26" t="n">
        <f aca="false">IF(OR(BA122=0,CQ122="",CQ122=0),0,BA122*MIN(MaxScal,TgtVol/CQ122))</f>
        <v>0</v>
      </c>
      <c r="DM122" s="26" t="n">
        <f aca="false">IF(OR(BB122=0,CR122="",CR122=0),0,BB122*MIN(MaxScal,TgtVol/CR122))</f>
        <v>0</v>
      </c>
      <c r="DN122" s="26" t="n">
        <f aca="false">IF(OR(BC122=0,CS122="",CS122=0),0,BC122*MIN(MaxScal,TgtVol/CS122))</f>
        <v>0</v>
      </c>
      <c r="DO122" s="26" t="n">
        <f aca="false">IF(OR(BD122=0,CT122="",CT122=0),0,BD122*MIN(MaxScal,TgtVol/CT122))</f>
        <v>0</v>
      </c>
      <c r="DP122" s="26" t="n">
        <f aca="false">IF(OR(BE122=0,CU122="",CU122=0),0,BE122*MIN(MaxScal,TgtVol/CU122))</f>
        <v>0</v>
      </c>
      <c r="DQ122" s="26" t="n">
        <f aca="false">IF(OR(BF122=0,CV122="",CV122=0),0,BF122*MIN(MaxScal,TgtVol/CV122))</f>
        <v>0</v>
      </c>
      <c r="DR122" s="26" t="n">
        <f aca="false">IF(OR(BG122=0,CW122="",CW122=0),0,BG122*MIN(MaxScal,TgtVol/CW122))</f>
        <v>0.150594350559324</v>
      </c>
      <c r="DS122" s="26" t="n">
        <f aca="false">IF(OR(BH122=0,CX122="",CX122=0),0,BH122*MIN(MaxScal,TgtVol/CX122))</f>
        <v>0</v>
      </c>
      <c r="DT122" s="26" t="n">
        <f aca="false">IF(OR(BI122=0,CY122="",CY122=0),0,BI122*MIN(MaxScal,TgtVol/CY122))</f>
        <v>0</v>
      </c>
      <c r="DU122" s="26" t="n">
        <f aca="false">IF(OR(BJ122=0,CZ122="",CZ122=0),0,BJ122*MIN(MaxScal,TgtVol/CZ122))</f>
        <v>0.0930672022859749</v>
      </c>
      <c r="DV122" s="26" t="n">
        <f aca="false">IF(OR(BK122=0,DA122="",DA122=0),0,BK122*MIN(MaxScal,TgtVol/DA122))</f>
        <v>0</v>
      </c>
      <c r="DW122" s="26" t="n">
        <f aca="false">IF(OR(BL122=0,DB122="",DB122=0),0,BL122*MIN(MaxScal,TgtVol/DB122))</f>
        <v>0</v>
      </c>
      <c r="DX122" s="28" t="n">
        <f aca="false">IFERROR(DC121*BM122,"")</f>
        <v>-0</v>
      </c>
      <c r="DY122" s="28" t="n">
        <f aca="false">IFERROR(DD121*BN122,"")</f>
        <v>-0</v>
      </c>
      <c r="DZ122" s="28" t="n">
        <f aca="false">IFERROR(DE121*BO122,"")</f>
        <v>-0</v>
      </c>
      <c r="EA122" s="28" t="n">
        <f aca="false">IFERROR(DF121*BP122,"")</f>
        <v>0</v>
      </c>
      <c r="EB122" s="28" t="n">
        <f aca="false">IFERROR(DG121*BQ122,"")</f>
        <v>-0</v>
      </c>
      <c r="EC122" s="28" t="n">
        <f aca="false">IFERROR(DH121*BR122,"")</f>
        <v>0</v>
      </c>
      <c r="ED122" s="28" t="n">
        <f aca="false">IFERROR(DI121*BS122,"")</f>
        <v>-0</v>
      </c>
      <c r="EE122" s="28" t="n">
        <f aca="false">IFERROR(DJ121*BT122,"")</f>
        <v>0</v>
      </c>
      <c r="EF122" s="28" t="n">
        <f aca="false">IFERROR(DK121*BU122,"")</f>
        <v>0.00118719038663666</v>
      </c>
      <c r="EG122" s="28" t="n">
        <f aca="false">IFERROR(DL121*BV122,"")</f>
        <v>-0</v>
      </c>
      <c r="EH122" s="28" t="n">
        <f aca="false">IFERROR(DM121*BW122,"")</f>
        <v>0</v>
      </c>
      <c r="EI122" s="28" t="n">
        <f aca="false">IFERROR(DN121*BX122,"")</f>
        <v>-0</v>
      </c>
      <c r="EJ122" s="28" t="n">
        <f aca="false">IFERROR(DO121*BY122,"")</f>
        <v>0</v>
      </c>
      <c r="EK122" s="28" t="n">
        <f aca="false">IFERROR(DP121*BZ122,"")</f>
        <v>-0</v>
      </c>
      <c r="EL122" s="28" t="n">
        <f aca="false">IFERROR(DQ121*CA122,"")</f>
        <v>0</v>
      </c>
      <c r="EM122" s="28" t="n">
        <f aca="false">IFERROR(DR121*CB122,"")</f>
        <v>0.00457238292599882</v>
      </c>
      <c r="EN122" s="28" t="n">
        <f aca="false">IFERROR(DS121*CC122,"")</f>
        <v>0</v>
      </c>
      <c r="EO122" s="28" t="n">
        <f aca="false">IFERROR(DT121*CD122,"")</f>
        <v>0</v>
      </c>
      <c r="EP122" s="28" t="n">
        <f aca="false">IFERROR(DU121*CE122,"")</f>
        <v>-0.00280786421200517</v>
      </c>
      <c r="EQ122" s="28" t="n">
        <f aca="false">IFERROR(DV121*CF122,"")</f>
        <v>-0</v>
      </c>
      <c r="ER122" s="28" t="n">
        <f aca="false">IFERROR(DW121*CG122,"")</f>
        <v>-0</v>
      </c>
      <c r="ES122" s="28" t="n">
        <f aca="false">IF(ROW()=4,"",SUM(DX122:ER122))</f>
        <v>0.00295170910063031</v>
      </c>
      <c r="ET122" s="29" t="n">
        <f aca="false">COUNTIF(AR122:BL122,"&gt;0")</f>
        <v>3</v>
      </c>
    </row>
    <row r="123" customFormat="false" ht="15" hidden="false" customHeight="false" outlineLevel="0" collapsed="false">
      <c r="A123" s="19" t="n">
        <v>41639</v>
      </c>
      <c r="B123" s="23" t="n">
        <f aca="false">ABS(EMFX_Data!X123-EMFX_Data!Y123)</f>
        <v>0.124375772236773</v>
      </c>
      <c r="C123" s="23" t="n">
        <f aca="false">ABS(EMFX_Data!X123-EMFX_Data!Z123)</f>
        <v>0.0255487544500337</v>
      </c>
      <c r="D123" s="23" t="n">
        <f aca="false">ABS(EMFX_Data!X123-EMFX_Data!AA123)</f>
        <v>0.191309965107868</v>
      </c>
      <c r="E123" s="23" t="n">
        <f aca="false">ABS(EMFX_Data!X123-EMFX_Data!AB123)</f>
        <v>0.141934968629337</v>
      </c>
      <c r="F123" s="23" t="n">
        <f aca="false">ABS(EMFX_Data!X123-EMFX_Data!AC123)</f>
        <v>0.0861401190017483</v>
      </c>
      <c r="G123" s="23" t="n">
        <f aca="false">ABS(EMFX_Data!X123-EMFX_Data!AD123)</f>
        <v>0.181459519857008</v>
      </c>
      <c r="H123" s="23" t="n">
        <f aca="false">ABS(EMFX_Data!Y123-EMFX_Data!Z123)</f>
        <v>0.149924526686807</v>
      </c>
      <c r="I123" s="23" t="n">
        <f aca="false">ABS(EMFX_Data!Y123-EMFX_Data!AA123)</f>
        <v>0.0669341928710949</v>
      </c>
      <c r="J123" s="23" t="n">
        <f aca="false">ABS(EMFX_Data!Y123-EMFX_Data!AB123)</f>
        <v>0.26631074086611</v>
      </c>
      <c r="K123" s="23" t="n">
        <f aca="false">ABS(EMFX_Data!Y123-EMFX_Data!AC123)</f>
        <v>0.0382356532350245</v>
      </c>
      <c r="L123" s="23" t="n">
        <f aca="false">ABS(EMFX_Data!Y123-EMFX_Data!AD123)</f>
        <v>0.305835292093781</v>
      </c>
      <c r="M123" s="23" t="n">
        <f aca="false">ABS(EMFX_Data!Z123-EMFX_Data!AA123)</f>
        <v>0.216858719557901</v>
      </c>
      <c r="N123" s="23" t="n">
        <f aca="false">ABS(EMFX_Data!Z123-EMFX_Data!AB123)</f>
        <v>0.116386214179303</v>
      </c>
      <c r="O123" s="23" t="n">
        <f aca="false">ABS(EMFX_Data!Z123-EMFX_Data!AC123)</f>
        <v>0.111688873451782</v>
      </c>
      <c r="P123" s="23" t="n">
        <f aca="false">ABS(EMFX_Data!Z123-EMFX_Data!AD123)</f>
        <v>0.155910765406975</v>
      </c>
      <c r="Q123" s="23" t="n">
        <f aca="false">ABS(EMFX_Data!AA123-EMFX_Data!AB123)</f>
        <v>0.333244933737205</v>
      </c>
      <c r="R123" s="23" t="n">
        <f aca="false">ABS(EMFX_Data!AA123-EMFX_Data!AC123)</f>
        <v>0.105169846106119</v>
      </c>
      <c r="S123" s="23" t="n">
        <f aca="false">ABS(EMFX_Data!AA123-EMFX_Data!AD123)</f>
        <v>0.372769484964876</v>
      </c>
      <c r="T123" s="23" t="n">
        <f aca="false">ABS(EMFX_Data!AB123-EMFX_Data!AC123)</f>
        <v>0.228075087631085</v>
      </c>
      <c r="U123" s="23" t="n">
        <f aca="false">ABS(EMFX_Data!AB123-EMFX_Data!AD123)</f>
        <v>0.0395245512276716</v>
      </c>
      <c r="V123" s="23" t="n">
        <f aca="false">ABS(EMFX_Data!AC123-EMFX_Data!AD123)</f>
        <v>0.267599638858757</v>
      </c>
      <c r="W123" s="26" t="n">
        <f aca="false">IF(ROW()&lt;4+MinObs-1,"",IFERROR((B123-AVERAGE(B$4:B123))/STDEV(B$4:B123),""))</f>
        <v>-0.114905434185575</v>
      </c>
      <c r="X123" s="26" t="n">
        <f aca="false">IF(ROW()&lt;4+MinObs-1,"",IFERROR((C123-AVERAGE(C$4:C123))/STDEV(C$4:C123),""))</f>
        <v>-0.744345803424109</v>
      </c>
      <c r="Y123" s="26" t="n">
        <f aca="false">IF(ROW()&lt;4+MinObs-1,"",IFERROR((D123-AVERAGE(D$4:D123))/STDEV(D$4:D123),""))</f>
        <v>0.703462608824406</v>
      </c>
      <c r="Z123" s="26" t="n">
        <f aca="false">IF(ROW()&lt;4+MinObs-1,"",IFERROR((E123-AVERAGE(E$4:E123))/STDEV(E$4:E123),""))</f>
        <v>0.841337790862976</v>
      </c>
      <c r="AA123" s="26" t="n">
        <f aca="false">IF(ROW()&lt;4+MinObs-1,"",IFERROR((F123-AVERAGE(F$4:F123))/STDEV(F$4:F123),""))</f>
        <v>0.416699453904079</v>
      </c>
      <c r="AB123" s="26" t="n">
        <f aca="false">IF(ROW()&lt;4+MinObs-1,"",IFERROR((G123-AVERAGE(G$4:G123))/STDEV(G$4:G123),""))</f>
        <v>0.159828884868198</v>
      </c>
      <c r="AC123" s="26" t="n">
        <f aca="false">IF(ROW()&lt;4+MinObs-1,"",IFERROR((H123-AVERAGE(H$4:H123))/STDEV(H$4:H123),""))</f>
        <v>-0.177478916952138</v>
      </c>
      <c r="AD123" s="26" t="n">
        <f aca="false">IF(ROW()&lt;4+MinObs-1,"",IFERROR((I123-AVERAGE(I$4:I123))/STDEV(I$4:I123),""))</f>
        <v>-0.427342345978063</v>
      </c>
      <c r="AE123" s="26" t="n">
        <f aca="false">IF(ROW()&lt;4+MinObs-1,"",IFERROR((J123-AVERAGE(J$4:J123))/STDEV(J$4:J123),""))</f>
        <v>1.5379912543224</v>
      </c>
      <c r="AF123" s="26" t="n">
        <f aca="false">IF(ROW()&lt;4+MinObs-1,"",IFERROR((K123-AVERAGE(K$4:K123))/STDEV(K$4:K123),""))</f>
        <v>-0.976955229427528</v>
      </c>
      <c r="AG123" s="26" t="n">
        <f aca="false">IF(ROW()&lt;4+MinObs-1,"",IFERROR((L123-AVERAGE(L$4:L123))/STDEV(L$4:L123),""))</f>
        <v>0.385229993027714</v>
      </c>
      <c r="AH123" s="26" t="n">
        <f aca="false">IF(ROW()&lt;4+MinObs-1,"",IFERROR((M123-AVERAGE(M$4:M123))/STDEV(M$4:M123),""))</f>
        <v>0.552603106298781</v>
      </c>
      <c r="AI123" s="26" t="n">
        <f aca="false">IF(ROW()&lt;4+MinObs-1,"",IFERROR((N123-AVERAGE(N$4:N123))/STDEV(N$4:N123),""))</f>
        <v>-0.00157174836254061</v>
      </c>
      <c r="AJ123" s="26" t="n">
        <f aca="false">IF(ROW()&lt;4+MinObs-1,"",IFERROR((O123-AVERAGE(O$4:O123))/STDEV(O$4:O123),""))</f>
        <v>0.216632195421464</v>
      </c>
      <c r="AK123" s="26" t="n">
        <f aca="false">IF(ROW()&lt;4+MinObs-1,"",IFERROR((P123-AVERAGE(P$4:P123))/STDEV(P$4:P123),""))</f>
        <v>-0.00934090512746629</v>
      </c>
      <c r="AL123" s="26" t="n">
        <f aca="false">IF(ROW()&lt;4+MinObs-1,"",IFERROR((Q123-AVERAGE(Q$4:Q123))/STDEV(Q$4:Q123),""))</f>
        <v>2.64300271075955</v>
      </c>
      <c r="AM123" s="26" t="n">
        <f aca="false">IF(ROW()&lt;4+MinObs-1,"",IFERROR((R123-AVERAGE(R$4:R123))/STDEV(R$4:R123),""))</f>
        <v>-0.256068930319988</v>
      </c>
      <c r="AN123" s="26" t="n">
        <f aca="false">IF(ROW()&lt;4+MinObs-1,"",IFERROR((S123-AVERAGE(S$4:S123))/STDEV(S$4:S123),""))</f>
        <v>0.602621130561836</v>
      </c>
      <c r="AO123" s="26" t="n">
        <f aca="false">IF(ROW()&lt;4+MinObs-1,"",IFERROR((T123-AVERAGE(T$4:T123))/STDEV(T$4:T123),""))</f>
        <v>1.36680549422597</v>
      </c>
      <c r="AP123" s="26" t="n">
        <f aca="false">IF(ROW()&lt;4+MinObs-1,"",IFERROR((U123-AVERAGE(U$4:U123))/STDEV(U$4:U123),""))</f>
        <v>-0.211425481627302</v>
      </c>
      <c r="AQ123" s="26" t="n">
        <f aca="false">IF(ROW()&lt;4+MinObs-1,"",IFERROR((V123-AVERAGE(V$4:V123))/STDEV(V$4:V123),""))</f>
        <v>0.301420914615612</v>
      </c>
      <c r="AR123" s="26" t="n">
        <f aca="false">IF(W123="",0,IF(W123&gt;=z4,w4,IF(W123&gt;=z3,w3,IF(W123&gt;=zEntry,w2,IF(AND(W123&gt;=ExitZ,AR122&gt;0),w2,0)))))</f>
        <v>0</v>
      </c>
      <c r="AS123" s="26" t="n">
        <f aca="false">IF(X123="",0,IF(X123&gt;=z4,w4,IF(X123&gt;=z3,w3,IF(X123&gt;=zEntry,w2,IF(AND(X123&gt;=ExitZ,AS122&gt;0),w2,0)))))</f>
        <v>0</v>
      </c>
      <c r="AT123" s="26" t="n">
        <f aca="false">IF(Y123="",0,IF(Y123&gt;=z4,w4,IF(Y123&gt;=z3,w3,IF(Y123&gt;=zEntry,w2,IF(AND(Y123&gt;=ExitZ,AT122&gt;0),w2,0)))))</f>
        <v>0</v>
      </c>
      <c r="AU123" s="26" t="n">
        <f aca="false">IF(Z123="",0,IF(Z123&gt;=z4,w4,IF(Z123&gt;=z3,w3,IF(Z123&gt;=zEntry,w2,IF(AND(Z123&gt;=ExitZ,AU122&gt;0),w2,0)))))</f>
        <v>0</v>
      </c>
      <c r="AV123" s="26" t="n">
        <f aca="false">IF(AA123="",0,IF(AA123&gt;=z4,w4,IF(AA123&gt;=z3,w3,IF(AA123&gt;=zEntry,w2,IF(AND(AA123&gt;=ExitZ,AV122&gt;0),w2,0)))))</f>
        <v>0</v>
      </c>
      <c r="AW123" s="26" t="n">
        <f aca="false">IF(AB123="",0,IF(AB123&gt;=z4,w4,IF(AB123&gt;=z3,w3,IF(AB123&gt;=zEntry,w2,IF(AND(AB123&gt;=ExitZ,AW122&gt;0),w2,0)))))</f>
        <v>0</v>
      </c>
      <c r="AX123" s="26" t="n">
        <f aca="false">IF(AC123="",0,IF(AC123&gt;=z4,w4,IF(AC123&gt;=z3,w3,IF(AC123&gt;=zEntry,w2,IF(AND(AC123&gt;=ExitZ,AX122&gt;0),w2,0)))))</f>
        <v>0</v>
      </c>
      <c r="AY123" s="26" t="n">
        <f aca="false">IF(AD123="",0,IF(AD123&gt;=z4,w4,IF(AD123&gt;=z3,w3,IF(AD123&gt;=zEntry,w2,IF(AND(AD123&gt;=ExitZ,AY122&gt;0),w2,0)))))</f>
        <v>0</v>
      </c>
      <c r="AZ123" s="26" t="n">
        <f aca="false">IF(AE123="",0,IF(AE123&gt;=z4,w4,IF(AE123&gt;=z3,w3,IF(AE123&gt;=zEntry,w2,IF(AND(AE123&gt;=ExitZ,AZ122&gt;0),w2,0)))))</f>
        <v>0</v>
      </c>
      <c r="BA123" s="26" t="n">
        <f aca="false">IF(AF123="",0,IF(AF123&gt;=z4,w4,IF(AF123&gt;=z3,w3,IF(AF123&gt;=zEntry,w2,IF(AND(AF123&gt;=ExitZ,BA122&gt;0),w2,0)))))</f>
        <v>0</v>
      </c>
      <c r="BB123" s="26" t="n">
        <f aca="false">IF(AG123="",0,IF(AG123&gt;=z4,w4,IF(AG123&gt;=z3,w3,IF(AG123&gt;=zEntry,w2,IF(AND(AG123&gt;=ExitZ,BB122&gt;0),w2,0)))))</f>
        <v>0</v>
      </c>
      <c r="BC123" s="26" t="n">
        <f aca="false">IF(AH123="",0,IF(AH123&gt;=z4,w4,IF(AH123&gt;=z3,w3,IF(AH123&gt;=zEntry,w2,IF(AND(AH123&gt;=ExitZ,BC122&gt;0),w2,0)))))</f>
        <v>0</v>
      </c>
      <c r="BD123" s="26" t="n">
        <f aca="false">IF(AI123="",0,IF(AI123&gt;=z4,w4,IF(AI123&gt;=z3,w3,IF(AI123&gt;=zEntry,w2,IF(AND(AI123&gt;=ExitZ,BD122&gt;0),w2,0)))))</f>
        <v>0</v>
      </c>
      <c r="BE123" s="26" t="n">
        <f aca="false">IF(AJ123="",0,IF(AJ123&gt;=z4,w4,IF(AJ123&gt;=z3,w3,IF(AJ123&gt;=zEntry,w2,IF(AND(AJ123&gt;=ExitZ,BE122&gt;0),w2,0)))))</f>
        <v>0</v>
      </c>
      <c r="BF123" s="26" t="n">
        <f aca="false">IF(AK123="",0,IF(AK123&gt;=z4,w4,IF(AK123&gt;=z3,w3,IF(AK123&gt;=zEntry,w2,IF(AND(AK123&gt;=ExitZ,BF122&gt;0),w2,0)))))</f>
        <v>0</v>
      </c>
      <c r="BG123" s="26" t="n">
        <f aca="false">IF(AL123="",0,IF(AL123&gt;=z4,w4,IF(AL123&gt;=z3,w3,IF(AL123&gt;=zEntry,w2,IF(AND(AL123&gt;=ExitZ,BG122&gt;0),w2,0)))))</f>
        <v>1</v>
      </c>
      <c r="BH123" s="26" t="n">
        <f aca="false">IF(AM123="",0,IF(AM123&gt;=z4,w4,IF(AM123&gt;=z3,w3,IF(AM123&gt;=zEntry,w2,IF(AND(AM123&gt;=ExitZ,BH122&gt;0),w2,0)))))</f>
        <v>0</v>
      </c>
      <c r="BI123" s="26" t="n">
        <f aca="false">IF(AN123="",0,IF(AN123&gt;=z4,w4,IF(AN123&gt;=z3,w3,IF(AN123&gt;=zEntry,w2,IF(AND(AN123&gt;=ExitZ,BI122&gt;0),w2,0)))))</f>
        <v>0</v>
      </c>
      <c r="BJ123" s="26" t="n">
        <f aca="false">IF(AO123="",0,IF(AO123&gt;=z4,w4,IF(AO123&gt;=z3,w3,IF(AO123&gt;=zEntry,w2,IF(AND(AO123&gt;=ExitZ,BJ122&gt;0),w2,0)))))</f>
        <v>0</v>
      </c>
      <c r="BK123" s="26" t="n">
        <f aca="false">IF(AP123="",0,IF(AP123&gt;=z4,w4,IF(AP123&gt;=z3,w3,IF(AP123&gt;=zEntry,w2,IF(AND(AP123&gt;=ExitZ,BK122&gt;0),w2,0)))))</f>
        <v>0</v>
      </c>
      <c r="BL123" s="26" t="n">
        <f aca="false">IF(AQ123="",0,IF(AQ123&gt;=z4,w4,IF(AQ123&gt;=z3,w3,IF(AQ123&gt;=zEntry,w2,IF(AND(AQ123&gt;=ExitZ,BL122&gt;0),w2,0)))))</f>
        <v>0</v>
      </c>
      <c r="BM123" s="23" t="n">
        <f aca="false">IF(EMFX_Data!X122&gt;=EMFX_Data!Y122,EMFX_Data!AE123-EMFX_Data!AF123,EMFX_Data!AF123-EMFX_Data!AE123)</f>
        <v>0.00878206901546985</v>
      </c>
      <c r="BN123" s="23" t="n">
        <f aca="false">IF(EMFX_Data!X122&gt;=EMFX_Data!Z122,EMFX_Data!AE123-EMFX_Data!AG123,EMFX_Data!AG123-EMFX_Data!AE123)</f>
        <v>0.0565448415156187</v>
      </c>
      <c r="BO123" s="23" t="n">
        <f aca="false">IF(EMFX_Data!X122&gt;=EMFX_Data!AA122,EMFX_Data!AE123-EMFX_Data!AH123,EMFX_Data!AH123-EMFX_Data!AE123)</f>
        <v>0.0165341784077087</v>
      </c>
      <c r="BP123" s="23" t="n">
        <f aca="false">IF(EMFX_Data!X122&gt;=EMFX_Data!AB122,EMFX_Data!AE123-EMFX_Data!AI123,EMFX_Data!AI123-EMFX_Data!AE123)</f>
        <v>0.0218583841658747</v>
      </c>
      <c r="BQ123" s="23" t="n">
        <f aca="false">IF(EMFX_Data!X122&gt;=EMFX_Data!AC122,EMFX_Data!AE123-EMFX_Data!AJ123,EMFX_Data!AJ123-EMFX_Data!AE123)</f>
        <v>0.0829195237488302</v>
      </c>
      <c r="BR123" s="23" t="n">
        <f aca="false">IF(EMFX_Data!X122&gt;=EMFX_Data!AD122,EMFX_Data!AE123-EMFX_Data!AK123,EMFX_Data!AK123-EMFX_Data!AE123)</f>
        <v>-0.0457023365389767</v>
      </c>
      <c r="BS123" s="23" t="n">
        <f aca="false">IF(EMFX_Data!Y122&gt;=EMFX_Data!Z122,EMFX_Data!AF123-EMFX_Data!AG123,EMFX_Data!AG123-EMFX_Data!AF123)</f>
        <v>-0.0477627725001489</v>
      </c>
      <c r="BT123" s="23" t="n">
        <f aca="false">IF(EMFX_Data!Y122&gt;=EMFX_Data!AA122,EMFX_Data!AF123-EMFX_Data!AH123,EMFX_Data!AH123-EMFX_Data!AF123)</f>
        <v>0.00775210939223887</v>
      </c>
      <c r="BU123" s="23" t="n">
        <f aca="false">IF(EMFX_Data!Y122&gt;=EMFX_Data!AB122,EMFX_Data!AF123-EMFX_Data!AI123,EMFX_Data!AI123-EMFX_Data!AF123)</f>
        <v>0.0306404531813445</v>
      </c>
      <c r="BV123" s="23" t="n">
        <f aca="false">IF(EMFX_Data!Y122&gt;=EMFX_Data!AC122,EMFX_Data!AF123-EMFX_Data!AJ123,EMFX_Data!AJ123-EMFX_Data!AF123)</f>
        <v>0.0741374547333604</v>
      </c>
      <c r="BW123" s="23" t="n">
        <f aca="false">IF(EMFX_Data!Y122&gt;=EMFX_Data!AD122,EMFX_Data!AF123-EMFX_Data!AK123,EMFX_Data!AK123-EMFX_Data!AF123)</f>
        <v>-0.0369202675235069</v>
      </c>
      <c r="BX123" s="23" t="n">
        <f aca="false">IF(EMFX_Data!Z122&gt;=EMFX_Data!AA122,EMFX_Data!AG123-EMFX_Data!AH123,EMFX_Data!AH123-EMFX_Data!AG123)</f>
        <v>-0.04001066310791</v>
      </c>
      <c r="BY123" s="23" t="n">
        <f aca="false">IF(EMFX_Data!Z122&gt;=EMFX_Data!AB122,EMFX_Data!AG123-EMFX_Data!AI123,EMFX_Data!AI123-EMFX_Data!AG123)</f>
        <v>0.0784032256814934</v>
      </c>
      <c r="BZ123" s="23" t="n">
        <f aca="false">IF(EMFX_Data!Z122&gt;=EMFX_Data!AC122,EMFX_Data!AG123-EMFX_Data!AJ123,EMFX_Data!AJ123-EMFX_Data!AG123)</f>
        <v>0.0263746822332115</v>
      </c>
      <c r="CA123" s="23" t="n">
        <f aca="false">IF(EMFX_Data!Z122&gt;=EMFX_Data!AD122,EMFX_Data!AG123-EMFX_Data!AK123,EMFX_Data!AK123-EMFX_Data!AG123)</f>
        <v>0.010842504976642</v>
      </c>
      <c r="CB123" s="23" t="n">
        <f aca="false">IF(EMFX_Data!AA122&gt;=EMFX_Data!AB122,EMFX_Data!AH123-EMFX_Data!AI123,EMFX_Data!AI123-EMFX_Data!AH123)</f>
        <v>0.0383925625735834</v>
      </c>
      <c r="CC123" s="23" t="n">
        <f aca="false">IF(EMFX_Data!AA122&gt;=EMFX_Data!AC122,EMFX_Data!AH123-EMFX_Data!AJ123,EMFX_Data!AJ123-EMFX_Data!AH123)</f>
        <v>-0.0663853453411215</v>
      </c>
      <c r="CD123" s="23" t="n">
        <f aca="false">IF(EMFX_Data!AA122&gt;=EMFX_Data!AD122,EMFX_Data!AH123-EMFX_Data!AK123,EMFX_Data!AK123-EMFX_Data!AH123)</f>
        <v>-0.029168158131268</v>
      </c>
      <c r="CE123" s="23" t="n">
        <f aca="false">IF(EMFX_Data!AB122&gt;=EMFX_Data!AC122,EMFX_Data!AI123-EMFX_Data!AJ123,EMFX_Data!AJ123-EMFX_Data!AI123)</f>
        <v>0.104777907914705</v>
      </c>
      <c r="CF123" s="23" t="n">
        <f aca="false">IF(EMFX_Data!AB122&gt;=EMFX_Data!AD122,EMFX_Data!AI123-EMFX_Data!AK123,EMFX_Data!AK123-EMFX_Data!AI123)</f>
        <v>0.0675607207048514</v>
      </c>
      <c r="CG123" s="23" t="n">
        <f aca="false">IF(EMFX_Data!AC122&gt;=EMFX_Data!AD122,EMFX_Data!AJ123-EMFX_Data!AK123,EMFX_Data!AK123-EMFX_Data!AJ123)</f>
        <v>0.0372171872098535</v>
      </c>
      <c r="CH123" s="27" t="n">
        <f aca="false">IF(ROW()&lt;4+VolLB,"",STDEV(INDEX($BM:$BM,ROW()-VolLB+1):INDEX($BM:$BM,ROW()))*SQRT(12))</f>
        <v>0.172714712076142</v>
      </c>
      <c r="CI123" s="27" t="n">
        <f aca="false">IF(ROW()&lt;4+VolLB,"",STDEV(INDEX($BN:$BN,ROW()-VolLB+1):INDEX($BN:$BN,ROW()))*SQRT(12))</f>
        <v>0.140510788533921</v>
      </c>
      <c r="CJ123" s="27" t="n">
        <f aca="false">IF(ROW()&lt;4+VolLB,"",STDEV(INDEX($BO:$BO,ROW()-VolLB+1):INDEX($BO:$BO,ROW()))*SQRT(12))</f>
        <v>0.14971006247963</v>
      </c>
      <c r="CK123" s="27" t="n">
        <f aca="false">IF(ROW()&lt;4+VolLB,"",STDEV(INDEX($BP:$BP,ROW()-VolLB+1):INDEX($BP:$BP,ROW()))*SQRT(12))</f>
        <v>0.202188438023135</v>
      </c>
      <c r="CL123" s="27" t="n">
        <f aca="false">IF(ROW()&lt;4+VolLB,"",STDEV(INDEX($BQ:$BQ,ROW()-VolLB+1):INDEX($BQ:$BQ,ROW()))*SQRT(12))</f>
        <v>0.17008557430605</v>
      </c>
      <c r="CM123" s="27" t="n">
        <f aca="false">IF(ROW()&lt;4+VolLB,"",STDEV(INDEX($BR:$BR,ROW()-VolLB+1):INDEX($BR:$BR,ROW()))*SQRT(12))</f>
        <v>0.172502967816224</v>
      </c>
      <c r="CN123" s="27" t="n">
        <f aca="false">IF(ROW()&lt;4+VolLB,"",STDEV(INDEX($BS:$BS,ROW()-VolLB+1):INDEX($BS:$BS,ROW()))*SQRT(12))</f>
        <v>0.152399393034402</v>
      </c>
      <c r="CO123" s="27" t="n">
        <f aca="false">IF(ROW()&lt;4+VolLB,"",STDEV(INDEX($BT:$BT,ROW()-VolLB+1):INDEX($BT:$BT,ROW()))*SQRT(12))</f>
        <v>0.156082132505972</v>
      </c>
      <c r="CP123" s="27" t="n">
        <f aca="false">IF(ROW()&lt;4+VolLB,"",STDEV(INDEX($BU:$BU,ROW()-VolLB+1):INDEX($BU:$BU,ROW()))*SQRT(12))</f>
        <v>0.158664996826786</v>
      </c>
      <c r="CQ123" s="27" t="n">
        <f aca="false">IF(ROW()&lt;4+VolLB,"",STDEV(INDEX($BV:$BV,ROW()-VolLB+1):INDEX($BV:$BV,ROW()))*SQRT(12))</f>
        <v>0.164051297166566</v>
      </c>
      <c r="CR123" s="27" t="n">
        <f aca="false">IF(ROW()&lt;4+VolLB,"",STDEV(INDEX($BW:$BW,ROW()-VolLB+1):INDEX($BW:$BW,ROW()))*SQRT(12))</f>
        <v>0.163419979621998</v>
      </c>
      <c r="CS123" s="27" t="n">
        <f aca="false">IF(ROW()&lt;4+VolLB,"",STDEV(INDEX($BX:$BX,ROW()-VolLB+1):INDEX($BX:$BX,ROW()))*SQRT(12))</f>
        <v>0.153994092506263</v>
      </c>
      <c r="CT123" s="27" t="n">
        <f aca="false">IF(ROW()&lt;4+VolLB,"",STDEV(INDEX($BY:$BY,ROW()-VolLB+1):INDEX($BY:$BY,ROW()))*SQRT(12))</f>
        <v>0.191873329079704</v>
      </c>
      <c r="CU123" s="27" t="n">
        <f aca="false">IF(ROW()&lt;4+VolLB,"",STDEV(INDEX($BZ:$BZ,ROW()-VolLB+1):INDEX($BZ:$BZ,ROW()))*SQRT(12))</f>
        <v>0.167560726562609</v>
      </c>
      <c r="CV123" s="27" t="n">
        <f aca="false">IF(ROW()&lt;4+VolLB,"",STDEV(INDEX($CA:$CA,ROW()-VolLB+1):INDEX($CA:$CA,ROW()))*SQRT(12))</f>
        <v>0.155950232673318</v>
      </c>
      <c r="CW123" s="27" t="n">
        <f aca="false">IF(ROW()&lt;4+VolLB,"",STDEV(INDEX($CB:$CB,ROW()-VolLB+1):INDEX($CB:$CB,ROW()))*SQRT(12))</f>
        <v>0.198476062658142</v>
      </c>
      <c r="CX123" s="27" t="n">
        <f aca="false">IF(ROW()&lt;4+VolLB,"",STDEV(INDEX($CC:$CC,ROW()-VolLB+1):INDEX($CC:$CC,ROW()))*SQRT(12))</f>
        <v>0.160691524859219</v>
      </c>
      <c r="CY123" s="27" t="n">
        <f aca="false">IF(ROW()&lt;4+VolLB,"",STDEV(INDEX($CD:$CD,ROW()-VolLB+1):INDEX($CD:$CD,ROW()))*SQRT(12))</f>
        <v>0.189703074998688</v>
      </c>
      <c r="CZ123" s="27" t="n">
        <f aca="false">IF(ROW()&lt;4+VolLB,"",STDEV(INDEX($CE:$CE,ROW()-VolLB+1):INDEX($CE:$CE,ROW()))*SQRT(12))</f>
        <v>0.214468167221735</v>
      </c>
      <c r="DA123" s="27" t="n">
        <f aca="false">IF(ROW()&lt;4+VolLB,"",STDEV(INDEX($CF:$CF,ROW()-VolLB+1):INDEX($CF:$CF,ROW()))*SQRT(12))</f>
        <v>0.184725737573908</v>
      </c>
      <c r="DB123" s="27" t="n">
        <f aca="false">IF(ROW()&lt;4+VolLB,"",STDEV(INDEX($CG:$CG,ROW()-VolLB+1):INDEX($CG:$CG,ROW()))*SQRT(12))</f>
        <v>0.179766584360158</v>
      </c>
      <c r="DC123" s="26" t="n">
        <f aca="false">IF(OR(AR123=0,CH123="",CH123=0),0,AR123*MIN(MaxScal,TgtVol/CH123))</f>
        <v>0</v>
      </c>
      <c r="DD123" s="26" t="n">
        <f aca="false">IF(OR(AS123=0,CI123="",CI123=0),0,AS123*MIN(MaxScal,TgtVol/CI123))</f>
        <v>0</v>
      </c>
      <c r="DE123" s="26" t="n">
        <f aca="false">IF(OR(AT123=0,CJ123="",CJ123=0),0,AT123*MIN(MaxScal,TgtVol/CJ123))</f>
        <v>0</v>
      </c>
      <c r="DF123" s="26" t="n">
        <f aca="false">IF(OR(AU123=0,CK123="",CK123=0),0,AU123*MIN(MaxScal,TgtVol/CK123))</f>
        <v>0</v>
      </c>
      <c r="DG123" s="26" t="n">
        <f aca="false">IF(OR(AV123=0,CL123="",CL123=0),0,AV123*MIN(MaxScal,TgtVol/CL123))</f>
        <v>0</v>
      </c>
      <c r="DH123" s="26" t="n">
        <f aca="false">IF(OR(AW123=0,CM123="",CM123=0),0,AW123*MIN(MaxScal,TgtVol/CM123))</f>
        <v>0</v>
      </c>
      <c r="DI123" s="26" t="n">
        <f aca="false">IF(OR(AX123=0,CN123="",CN123=0),0,AX123*MIN(MaxScal,TgtVol/CN123))</f>
        <v>0</v>
      </c>
      <c r="DJ123" s="26" t="n">
        <f aca="false">IF(OR(AY123=0,CO123="",CO123=0),0,AY123*MIN(MaxScal,TgtVol/CO123))</f>
        <v>0</v>
      </c>
      <c r="DK123" s="26" t="n">
        <f aca="false">IF(OR(AZ123=0,CP123="",CP123=0),0,AZ123*MIN(MaxScal,TgtVol/CP123))</f>
        <v>0</v>
      </c>
      <c r="DL123" s="26" t="n">
        <f aca="false">IF(OR(BA123=0,CQ123="",CQ123=0),0,BA123*MIN(MaxScal,TgtVol/CQ123))</f>
        <v>0</v>
      </c>
      <c r="DM123" s="26" t="n">
        <f aca="false">IF(OR(BB123=0,CR123="",CR123=0),0,BB123*MIN(MaxScal,TgtVol/CR123))</f>
        <v>0</v>
      </c>
      <c r="DN123" s="26" t="n">
        <f aca="false">IF(OR(BC123=0,CS123="",CS123=0),0,BC123*MIN(MaxScal,TgtVol/CS123))</f>
        <v>0</v>
      </c>
      <c r="DO123" s="26" t="n">
        <f aca="false">IF(OR(BD123=0,CT123="",CT123=0),0,BD123*MIN(MaxScal,TgtVol/CT123))</f>
        <v>0</v>
      </c>
      <c r="DP123" s="26" t="n">
        <f aca="false">IF(OR(BE123=0,CU123="",CU123=0),0,BE123*MIN(MaxScal,TgtVol/CU123))</f>
        <v>0</v>
      </c>
      <c r="DQ123" s="26" t="n">
        <f aca="false">IF(OR(BF123=0,CV123="",CV123=0),0,BF123*MIN(MaxScal,TgtVol/CV123))</f>
        <v>0</v>
      </c>
      <c r="DR123" s="26" t="n">
        <f aca="false">IF(OR(BG123=0,CW123="",CW123=0),0,BG123*MIN(MaxScal,TgtVol/CW123))</f>
        <v>0.10076781921278</v>
      </c>
      <c r="DS123" s="26" t="n">
        <f aca="false">IF(OR(BH123=0,CX123="",CX123=0),0,BH123*MIN(MaxScal,TgtVol/CX123))</f>
        <v>0</v>
      </c>
      <c r="DT123" s="26" t="n">
        <f aca="false">IF(OR(BI123=0,CY123="",CY123=0),0,BI123*MIN(MaxScal,TgtVol/CY123))</f>
        <v>0</v>
      </c>
      <c r="DU123" s="26" t="n">
        <f aca="false">IF(OR(BJ123=0,CZ123="",CZ123=0),0,BJ123*MIN(MaxScal,TgtVol/CZ123))</f>
        <v>0</v>
      </c>
      <c r="DV123" s="26" t="n">
        <f aca="false">IF(OR(BK123=0,DA123="",DA123=0),0,BK123*MIN(MaxScal,TgtVol/DA123))</f>
        <v>0</v>
      </c>
      <c r="DW123" s="26" t="n">
        <f aca="false">IF(OR(BL123=0,DB123="",DB123=0),0,BL123*MIN(MaxScal,TgtVol/DB123))</f>
        <v>0</v>
      </c>
      <c r="DX123" s="28" t="n">
        <f aca="false">IFERROR(DC122*BM123,"")</f>
        <v>0</v>
      </c>
      <c r="DY123" s="28" t="n">
        <f aca="false">IFERROR(DD122*BN123,"")</f>
        <v>0</v>
      </c>
      <c r="DZ123" s="28" t="n">
        <f aca="false">IFERROR(DE122*BO123,"")</f>
        <v>0</v>
      </c>
      <c r="EA123" s="28" t="n">
        <f aca="false">IFERROR(DF122*BP123,"")</f>
        <v>0</v>
      </c>
      <c r="EB123" s="28" t="n">
        <f aca="false">IFERROR(DG122*BQ123,"")</f>
        <v>0.0102590010104101</v>
      </c>
      <c r="EC123" s="28" t="n">
        <f aca="false">IFERROR(DH122*BR123,"")</f>
        <v>-0</v>
      </c>
      <c r="ED123" s="28" t="n">
        <f aca="false">IFERROR(DI122*BS123,"")</f>
        <v>-0</v>
      </c>
      <c r="EE123" s="28" t="n">
        <f aca="false">IFERROR(DJ122*BT123,"")</f>
        <v>0</v>
      </c>
      <c r="EF123" s="28" t="n">
        <f aca="false">IFERROR(DK122*BU123,"")</f>
        <v>0</v>
      </c>
      <c r="EG123" s="28" t="n">
        <f aca="false">IFERROR(DL122*BV123,"")</f>
        <v>0</v>
      </c>
      <c r="EH123" s="28" t="n">
        <f aca="false">IFERROR(DM122*BW123,"")</f>
        <v>-0</v>
      </c>
      <c r="EI123" s="28" t="n">
        <f aca="false">IFERROR(DN122*BX123,"")</f>
        <v>-0</v>
      </c>
      <c r="EJ123" s="28" t="n">
        <f aca="false">IFERROR(DO122*BY123,"")</f>
        <v>0</v>
      </c>
      <c r="EK123" s="28" t="n">
        <f aca="false">IFERROR(DP122*BZ123,"")</f>
        <v>0</v>
      </c>
      <c r="EL123" s="28" t="n">
        <f aca="false">IFERROR(DQ122*CA123,"")</f>
        <v>0</v>
      </c>
      <c r="EM123" s="28" t="n">
        <f aca="false">IFERROR(DR122*CB123,"")</f>
        <v>0.00578170302707699</v>
      </c>
      <c r="EN123" s="28" t="n">
        <f aca="false">IFERROR(DS122*CC123,"")</f>
        <v>-0</v>
      </c>
      <c r="EO123" s="28" t="n">
        <f aca="false">IFERROR(DT122*CD123,"")</f>
        <v>-0</v>
      </c>
      <c r="EP123" s="28" t="n">
        <f aca="false">IFERROR(DU122*CE123,"")</f>
        <v>0.00975138675099909</v>
      </c>
      <c r="EQ123" s="28" t="n">
        <f aca="false">IFERROR(DV122*CF123,"")</f>
        <v>0</v>
      </c>
      <c r="ER123" s="28" t="n">
        <f aca="false">IFERROR(DW122*CG123,"")</f>
        <v>0</v>
      </c>
      <c r="ES123" s="28" t="n">
        <f aca="false">IF(ROW()=4,"",SUM(DX123:ER123))</f>
        <v>0.0257920907884862</v>
      </c>
      <c r="ET123" s="29" t="n">
        <f aca="false">COUNTIF(AR123:BL123,"&gt;0")</f>
        <v>1</v>
      </c>
    </row>
    <row r="124" customFormat="false" ht="15" hidden="false" customHeight="false" outlineLevel="0" collapsed="false">
      <c r="A124" s="19" t="n">
        <v>41670</v>
      </c>
      <c r="B124" s="23" t="n">
        <f aca="false">ABS(EMFX_Data!X124-EMFX_Data!Y124)</f>
        <v>0.181567806418627</v>
      </c>
      <c r="C124" s="23" t="n">
        <f aca="false">ABS(EMFX_Data!X124-EMFX_Data!Z124)</f>
        <v>0.0129137607401377</v>
      </c>
      <c r="D124" s="23" t="n">
        <f aca="false">ABS(EMFX_Data!X124-EMFX_Data!AA124)</f>
        <v>0.195678934120854</v>
      </c>
      <c r="E124" s="23" t="n">
        <f aca="false">ABS(EMFX_Data!X124-EMFX_Data!AB124)</f>
        <v>0.1145224267076</v>
      </c>
      <c r="F124" s="23" t="n">
        <f aca="false">ABS(EMFX_Data!X124-EMFX_Data!AC124)</f>
        <v>0.105679139647179</v>
      </c>
      <c r="G124" s="23" t="n">
        <f aca="false">ABS(EMFX_Data!X124-EMFX_Data!AD124)</f>
        <v>0.218403119389678</v>
      </c>
      <c r="H124" s="23" t="n">
        <f aca="false">ABS(EMFX_Data!Y124-EMFX_Data!Z124)</f>
        <v>0.194481567158765</v>
      </c>
      <c r="I124" s="23" t="n">
        <f aca="false">ABS(EMFX_Data!Y124-EMFX_Data!AA124)</f>
        <v>0.0141111277022263</v>
      </c>
      <c r="J124" s="23" t="n">
        <f aca="false">ABS(EMFX_Data!Y124-EMFX_Data!AB124)</f>
        <v>0.296090233126227</v>
      </c>
      <c r="K124" s="23" t="n">
        <f aca="false">ABS(EMFX_Data!Y124-EMFX_Data!AC124)</f>
        <v>0.0758886667714487</v>
      </c>
      <c r="L124" s="23" t="n">
        <f aca="false">ABS(EMFX_Data!Y124-EMFX_Data!AD124)</f>
        <v>0.399970925808305</v>
      </c>
      <c r="M124" s="23" t="n">
        <f aca="false">ABS(EMFX_Data!Z124-EMFX_Data!AA124)</f>
        <v>0.208592694860991</v>
      </c>
      <c r="N124" s="23" t="n">
        <f aca="false">ABS(EMFX_Data!Z124-EMFX_Data!AB124)</f>
        <v>0.101608665967462</v>
      </c>
      <c r="O124" s="23" t="n">
        <f aca="false">ABS(EMFX_Data!Z124-EMFX_Data!AC124)</f>
        <v>0.118592900387316</v>
      </c>
      <c r="P124" s="23" t="n">
        <f aca="false">ABS(EMFX_Data!Z124-EMFX_Data!AD124)</f>
        <v>0.20548935864954</v>
      </c>
      <c r="Q124" s="23" t="n">
        <f aca="false">ABS(EMFX_Data!AA124-EMFX_Data!AB124)</f>
        <v>0.310201360828454</v>
      </c>
      <c r="R124" s="23" t="n">
        <f aca="false">ABS(EMFX_Data!AA124-EMFX_Data!AC124)</f>
        <v>0.089999794473675</v>
      </c>
      <c r="S124" s="23" t="n">
        <f aca="false">ABS(EMFX_Data!AA124-EMFX_Data!AD124)</f>
        <v>0.414082053510532</v>
      </c>
      <c r="T124" s="23" t="n">
        <f aca="false">ABS(EMFX_Data!AB124-EMFX_Data!AC124)</f>
        <v>0.220201566354779</v>
      </c>
      <c r="U124" s="23" t="n">
        <f aca="false">ABS(EMFX_Data!AB124-EMFX_Data!AD124)</f>
        <v>0.103880692682078</v>
      </c>
      <c r="V124" s="23" t="n">
        <f aca="false">ABS(EMFX_Data!AC124-EMFX_Data!AD124)</f>
        <v>0.324082259036857</v>
      </c>
      <c r="W124" s="26" t="n">
        <f aca="false">IF(ROW()&lt;4+MinObs-1,"",IFERROR((B124-AVERAGE(B$4:B124))/STDEV(B$4:B124),""))</f>
        <v>0.500803213762003</v>
      </c>
      <c r="X124" s="26" t="n">
        <f aca="false">IF(ROW()&lt;4+MinObs-1,"",IFERROR((C124-AVERAGE(C$4:C124))/STDEV(C$4:C124),""))</f>
        <v>-0.982225563900522</v>
      </c>
      <c r="Y124" s="26" t="n">
        <f aca="false">IF(ROW()&lt;4+MinObs-1,"",IFERROR((D124-AVERAGE(D$4:D124))/STDEV(D$4:D124),""))</f>
        <v>0.751683347103447</v>
      </c>
      <c r="Z124" s="26" t="n">
        <f aca="false">IF(ROW()&lt;4+MinObs-1,"",IFERROR((E124-AVERAGE(E$4:E124))/STDEV(E$4:E124),""))</f>
        <v>0.426684356785351</v>
      </c>
      <c r="AA124" s="26" t="n">
        <f aca="false">IF(ROW()&lt;4+MinObs-1,"",IFERROR((F124-AVERAGE(F$4:F124))/STDEV(F$4:F124),""))</f>
        <v>0.772814730326521</v>
      </c>
      <c r="AB124" s="26" t="n">
        <f aca="false">IF(ROW()&lt;4+MinObs-1,"",IFERROR((G124-AVERAGE(G$4:G124))/STDEV(G$4:G124),""))</f>
        <v>0.263500746376238</v>
      </c>
      <c r="AC124" s="26" t="n">
        <f aca="false">IF(ROW()&lt;4+MinObs-1,"",IFERROR((H124-AVERAGE(H$4:H124))/STDEV(H$4:H124),""))</f>
        <v>0.187000217203403</v>
      </c>
      <c r="AD124" s="26" t="n">
        <f aca="false">IF(ROW()&lt;4+MinObs-1,"",IFERROR((I124-AVERAGE(I$4:I124))/STDEV(I$4:I124),""))</f>
        <v>-1.17925958795071</v>
      </c>
      <c r="AE124" s="26" t="n">
        <f aca="false">IF(ROW()&lt;4+MinObs-1,"",IFERROR((J124-AVERAGE(J$4:J124))/STDEV(J$4:J124),""))</f>
        <v>1.83331361188397</v>
      </c>
      <c r="AF124" s="26" t="n">
        <f aca="false">IF(ROW()&lt;4+MinObs-1,"",IFERROR((K124-AVERAGE(K$4:K124))/STDEV(K$4:K124),""))</f>
        <v>-0.476119966257065</v>
      </c>
      <c r="AG124" s="26" t="n">
        <f aca="false">IF(ROW()&lt;4+MinObs-1,"",IFERROR((L124-AVERAGE(L$4:L124))/STDEV(L$4:L124),""))</f>
        <v>0.642896302144495</v>
      </c>
      <c r="AH124" s="26" t="n">
        <f aca="false">IF(ROW()&lt;4+MinObs-1,"",IFERROR((M124-AVERAGE(M$4:M124))/STDEV(M$4:M124),""))</f>
        <v>0.469695476316729</v>
      </c>
      <c r="AI124" s="26" t="n">
        <f aca="false">IF(ROW()&lt;4+MinObs-1,"",IFERROR((N124-AVERAGE(N$4:N124))/STDEV(N$4:N124),""))</f>
        <v>-0.163735215594703</v>
      </c>
      <c r="AJ124" s="26" t="n">
        <f aca="false">IF(ROW()&lt;4+MinObs-1,"",IFERROR((O124-AVERAGE(O$4:O124))/STDEV(O$4:O124),""))</f>
        <v>0.310904299805927</v>
      </c>
      <c r="AK124" s="26" t="n">
        <f aca="false">IF(ROW()&lt;4+MinObs-1,"",IFERROR((P124-AVERAGE(P$4:P124))/STDEV(P$4:P124),""))</f>
        <v>0.129761394161327</v>
      </c>
      <c r="AL124" s="26" t="n">
        <f aca="false">IF(ROW()&lt;4+MinObs-1,"",IFERROR((Q124-AVERAGE(Q$4:Q124))/STDEV(Q$4:Q124),""))</f>
        <v>2.31660539327083</v>
      </c>
      <c r="AM124" s="26" t="n">
        <f aca="false">IF(ROW()&lt;4+MinObs-1,"",IFERROR((R124-AVERAGE(R$4:R124))/STDEV(R$4:R124),""))</f>
        <v>-0.425037224576088</v>
      </c>
      <c r="AN124" s="26" t="n">
        <f aca="false">IF(ROW()&lt;4+MinObs-1,"",IFERROR((S124-AVERAGE(S$4:S124))/STDEV(S$4:S124),""))</f>
        <v>0.714214738899843</v>
      </c>
      <c r="AO124" s="26" t="n">
        <f aca="false">IF(ROW()&lt;4+MinObs-1,"",IFERROR((T124-AVERAGE(T$4:T124))/STDEV(T$4:T124),""))</f>
        <v>1.26620077719576</v>
      </c>
      <c r="AP124" s="26" t="n">
        <f aca="false">IF(ROW()&lt;4+MinObs-1,"",IFERROR((U124-AVERAGE(U$4:U124))/STDEV(U$4:U124),""))</f>
        <v>-0.0298001582846485</v>
      </c>
      <c r="AQ124" s="26" t="n">
        <f aca="false">IF(ROW()&lt;4+MinObs-1,"",IFERROR((V124-AVERAGE(V$4:V124))/STDEV(V$4:V124),""))</f>
        <v>0.458671809711163</v>
      </c>
      <c r="AR124" s="26" t="n">
        <f aca="false">IF(W124="",0,IF(W124&gt;=z4,w4,IF(W124&gt;=z3,w3,IF(W124&gt;=zEntry,w2,IF(AND(W124&gt;=ExitZ,AR123&gt;0),w2,0)))))</f>
        <v>0</v>
      </c>
      <c r="AS124" s="26" t="n">
        <f aca="false">IF(X124="",0,IF(X124&gt;=z4,w4,IF(X124&gt;=z3,w3,IF(X124&gt;=zEntry,w2,IF(AND(X124&gt;=ExitZ,AS123&gt;0),w2,0)))))</f>
        <v>0</v>
      </c>
      <c r="AT124" s="26" t="n">
        <f aca="false">IF(Y124="",0,IF(Y124&gt;=z4,w4,IF(Y124&gt;=z3,w3,IF(Y124&gt;=zEntry,w2,IF(AND(Y124&gt;=ExitZ,AT123&gt;0),w2,0)))))</f>
        <v>0</v>
      </c>
      <c r="AU124" s="26" t="n">
        <f aca="false">IF(Z124="",0,IF(Z124&gt;=z4,w4,IF(Z124&gt;=z3,w3,IF(Z124&gt;=zEntry,w2,IF(AND(Z124&gt;=ExitZ,AU123&gt;0),w2,0)))))</f>
        <v>0</v>
      </c>
      <c r="AV124" s="26" t="n">
        <f aca="false">IF(AA124="",0,IF(AA124&gt;=z4,w4,IF(AA124&gt;=z3,w3,IF(AA124&gt;=zEntry,w2,IF(AND(AA124&gt;=ExitZ,AV123&gt;0),w2,0)))))</f>
        <v>0</v>
      </c>
      <c r="AW124" s="26" t="n">
        <f aca="false">IF(AB124="",0,IF(AB124&gt;=z4,w4,IF(AB124&gt;=z3,w3,IF(AB124&gt;=zEntry,w2,IF(AND(AB124&gt;=ExitZ,AW123&gt;0),w2,0)))))</f>
        <v>0</v>
      </c>
      <c r="AX124" s="26" t="n">
        <f aca="false">IF(AC124="",0,IF(AC124&gt;=z4,w4,IF(AC124&gt;=z3,w3,IF(AC124&gt;=zEntry,w2,IF(AND(AC124&gt;=ExitZ,AX123&gt;0),w2,0)))))</f>
        <v>0</v>
      </c>
      <c r="AY124" s="26" t="n">
        <f aca="false">IF(AD124="",0,IF(AD124&gt;=z4,w4,IF(AD124&gt;=z3,w3,IF(AD124&gt;=zEntry,w2,IF(AND(AD124&gt;=ExitZ,AY123&gt;0),w2,0)))))</f>
        <v>0</v>
      </c>
      <c r="AZ124" s="26" t="n">
        <f aca="false">IF(AE124="",0,IF(AE124&gt;=z4,w4,IF(AE124&gt;=z3,w3,IF(AE124&gt;=zEntry,w2,IF(AND(AE124&gt;=ExitZ,AZ123&gt;0),w2,0)))))</f>
        <v>0</v>
      </c>
      <c r="BA124" s="26" t="n">
        <f aca="false">IF(AF124="",0,IF(AF124&gt;=z4,w4,IF(AF124&gt;=z3,w3,IF(AF124&gt;=zEntry,w2,IF(AND(AF124&gt;=ExitZ,BA123&gt;0),w2,0)))))</f>
        <v>0</v>
      </c>
      <c r="BB124" s="26" t="n">
        <f aca="false">IF(AG124="",0,IF(AG124&gt;=z4,w4,IF(AG124&gt;=z3,w3,IF(AG124&gt;=zEntry,w2,IF(AND(AG124&gt;=ExitZ,BB123&gt;0),w2,0)))))</f>
        <v>0</v>
      </c>
      <c r="BC124" s="26" t="n">
        <f aca="false">IF(AH124="",0,IF(AH124&gt;=z4,w4,IF(AH124&gt;=z3,w3,IF(AH124&gt;=zEntry,w2,IF(AND(AH124&gt;=ExitZ,BC123&gt;0),w2,0)))))</f>
        <v>0</v>
      </c>
      <c r="BD124" s="26" t="n">
        <f aca="false">IF(AI124="",0,IF(AI124&gt;=z4,w4,IF(AI124&gt;=z3,w3,IF(AI124&gt;=zEntry,w2,IF(AND(AI124&gt;=ExitZ,BD123&gt;0),w2,0)))))</f>
        <v>0</v>
      </c>
      <c r="BE124" s="26" t="n">
        <f aca="false">IF(AJ124="",0,IF(AJ124&gt;=z4,w4,IF(AJ124&gt;=z3,w3,IF(AJ124&gt;=zEntry,w2,IF(AND(AJ124&gt;=ExitZ,BE123&gt;0),w2,0)))))</f>
        <v>0</v>
      </c>
      <c r="BF124" s="26" t="n">
        <f aca="false">IF(AK124="",0,IF(AK124&gt;=z4,w4,IF(AK124&gt;=z3,w3,IF(AK124&gt;=zEntry,w2,IF(AND(AK124&gt;=ExitZ,BF123&gt;0),w2,0)))))</f>
        <v>0</v>
      </c>
      <c r="BG124" s="26" t="n">
        <f aca="false">IF(AL124="",0,IF(AL124&gt;=z4,w4,IF(AL124&gt;=z3,w3,IF(AL124&gt;=zEntry,w2,IF(AND(AL124&gt;=ExitZ,BG123&gt;0),w2,0)))))</f>
        <v>1</v>
      </c>
      <c r="BH124" s="26" t="n">
        <f aca="false">IF(AM124="",0,IF(AM124&gt;=z4,w4,IF(AM124&gt;=z3,w3,IF(AM124&gt;=zEntry,w2,IF(AND(AM124&gt;=ExitZ,BH123&gt;0),w2,0)))))</f>
        <v>0</v>
      </c>
      <c r="BI124" s="26" t="n">
        <f aca="false">IF(AN124="",0,IF(AN124&gt;=z4,w4,IF(AN124&gt;=z3,w3,IF(AN124&gt;=zEntry,w2,IF(AND(AN124&gt;=ExitZ,BI123&gt;0),w2,0)))))</f>
        <v>0</v>
      </c>
      <c r="BJ124" s="26" t="n">
        <f aca="false">IF(AO124="",0,IF(AO124&gt;=z4,w4,IF(AO124&gt;=z3,w3,IF(AO124&gt;=zEntry,w2,IF(AND(AO124&gt;=ExitZ,BJ123&gt;0),w2,0)))))</f>
        <v>0</v>
      </c>
      <c r="BK124" s="26" t="n">
        <f aca="false">IF(AP124="",0,IF(AP124&gt;=z4,w4,IF(AP124&gt;=z3,w3,IF(AP124&gt;=zEntry,w2,IF(AND(AP124&gt;=ExitZ,BK123&gt;0),w2,0)))))</f>
        <v>0</v>
      </c>
      <c r="BL124" s="26" t="n">
        <f aca="false">IF(AQ124="",0,IF(AQ124&gt;=z4,w4,IF(AQ124&gt;=z3,w3,IF(AQ124&gt;=zEntry,w2,IF(AND(AQ124&gt;=ExitZ,BL123&gt;0),w2,0)))))</f>
        <v>0</v>
      </c>
      <c r="BM124" s="23" t="n">
        <f aca="false">IF(EMFX_Data!X123&gt;=EMFX_Data!Y123,EMFX_Data!AE124-EMFX_Data!AF124,EMFX_Data!AF124-EMFX_Data!AE124)</f>
        <v>-0.0588962033020404</v>
      </c>
      <c r="BN124" s="23" t="n">
        <f aca="false">IF(EMFX_Data!X123&gt;=EMFX_Data!Z123,EMFX_Data!AE124-EMFX_Data!AG124,EMFX_Data!AG124-EMFX_Data!AE124)</f>
        <v>0.0102398468994166</v>
      </c>
      <c r="BO124" s="23" t="n">
        <f aca="false">IF(EMFX_Data!X123&gt;=EMFX_Data!AA123,EMFX_Data!AE124-EMFX_Data!AH124,EMFX_Data!AH124-EMFX_Data!AE124)</f>
        <v>-0.00353789580766889</v>
      </c>
      <c r="BP124" s="23" t="n">
        <f aca="false">IF(EMFX_Data!X123&gt;=EMFX_Data!AB123,EMFX_Data!AE124-EMFX_Data!AI124,EMFX_Data!AI124-EMFX_Data!AE124)</f>
        <v>0.0267955241198303</v>
      </c>
      <c r="BQ124" s="23" t="n">
        <f aca="false">IF(EMFX_Data!X123&gt;=EMFX_Data!AC123,EMFX_Data!AE124-EMFX_Data!AJ124,EMFX_Data!AJ124-EMFX_Data!AE124)</f>
        <v>-0.0264770383501844</v>
      </c>
      <c r="BR124" s="23" t="n">
        <f aca="false">IF(EMFX_Data!X123&gt;=EMFX_Data!AD123,EMFX_Data!AE124-EMFX_Data!AK124,EMFX_Data!AK124-EMFX_Data!AE124)</f>
        <v>-0.0420458354711879</v>
      </c>
      <c r="BS124" s="23" t="n">
        <f aca="false">IF(EMFX_Data!Y123&gt;=EMFX_Data!Z123,EMFX_Data!AF124-EMFX_Data!AG124,EMFX_Data!AG124-EMFX_Data!AF124)</f>
        <v>-0.0486563564026238</v>
      </c>
      <c r="BT124" s="23" t="n">
        <f aca="false">IF(EMFX_Data!Y123&gt;=EMFX_Data!AA123,EMFX_Data!AF124-EMFX_Data!AH124,EMFX_Data!AH124-EMFX_Data!AF124)</f>
        <v>0.0553583074943715</v>
      </c>
      <c r="BU124" s="23" t="n">
        <f aca="false">IF(EMFX_Data!Y123&gt;=EMFX_Data!AB123,EMFX_Data!AF124-EMFX_Data!AI124,EMFX_Data!AI124-EMFX_Data!AF124)</f>
        <v>-0.03210067918221</v>
      </c>
      <c r="BV124" s="23" t="n">
        <f aca="false">IF(EMFX_Data!Y123&gt;=EMFX_Data!AC123,EMFX_Data!AF124-EMFX_Data!AJ124,EMFX_Data!AJ124-EMFX_Data!AF124)</f>
        <v>-0.032419164951856</v>
      </c>
      <c r="BW124" s="23" t="n">
        <f aca="false">IF(EMFX_Data!Y123&gt;=EMFX_Data!AD123,EMFX_Data!AF124-EMFX_Data!AK124,EMFX_Data!AK124-EMFX_Data!AF124)</f>
        <v>-0.100942038773228</v>
      </c>
      <c r="BX124" s="23" t="n">
        <f aca="false">IF(EMFX_Data!Z123&gt;=EMFX_Data!AA123,EMFX_Data!AG124-EMFX_Data!AH124,EMFX_Data!AH124-EMFX_Data!AG124)</f>
        <v>0.00670195109174768</v>
      </c>
      <c r="BY124" s="23" t="n">
        <f aca="false">IF(EMFX_Data!Z123&gt;=EMFX_Data!AB123,EMFX_Data!AG124-EMFX_Data!AI124,EMFX_Data!AI124-EMFX_Data!AG124)</f>
        <v>0.0165556772204138</v>
      </c>
      <c r="BZ124" s="23" t="n">
        <f aca="false">IF(EMFX_Data!Z123&gt;=EMFX_Data!AC123,EMFX_Data!AG124-EMFX_Data!AJ124,EMFX_Data!AJ124-EMFX_Data!AG124)</f>
        <v>-0.0162371914507678</v>
      </c>
      <c r="CA124" s="23" t="n">
        <f aca="false">IF(EMFX_Data!Z123&gt;=EMFX_Data!AD123,EMFX_Data!AG124-EMFX_Data!AK124,EMFX_Data!AK124-EMFX_Data!AG124)</f>
        <v>-0.0522856823706044</v>
      </c>
      <c r="CB124" s="23" t="n">
        <f aca="false">IF(EMFX_Data!AA123&gt;=EMFX_Data!AB123,EMFX_Data!AH124-EMFX_Data!AI124,EMFX_Data!AI124-EMFX_Data!AH124)</f>
        <v>0.0232576283121614</v>
      </c>
      <c r="CC124" s="23" t="n">
        <f aca="false">IF(EMFX_Data!AA123&gt;=EMFX_Data!AC123,EMFX_Data!AH124-EMFX_Data!AJ124,EMFX_Data!AJ124-EMFX_Data!AH124)</f>
        <v>0.0229391425425155</v>
      </c>
      <c r="CD124" s="23" t="n">
        <f aca="false">IF(EMFX_Data!AA123&gt;=EMFX_Data!AD123,EMFX_Data!AH124-EMFX_Data!AK124,EMFX_Data!AK124-EMFX_Data!AH124)</f>
        <v>-0.0455837312788568</v>
      </c>
      <c r="CE124" s="23" t="n">
        <f aca="false">IF(EMFX_Data!AB123&gt;=EMFX_Data!AC123,EMFX_Data!AI124-EMFX_Data!AJ124,EMFX_Data!AJ124-EMFX_Data!AI124)</f>
        <v>0.000318485769645986</v>
      </c>
      <c r="CF124" s="23" t="n">
        <f aca="false">IF(EMFX_Data!AB123&gt;=EMFX_Data!AD123,EMFX_Data!AI124-EMFX_Data!AK124,EMFX_Data!AK124-EMFX_Data!AI124)</f>
        <v>-0.0688413595910182</v>
      </c>
      <c r="CG124" s="23" t="n">
        <f aca="false">IF(EMFX_Data!AC123&gt;=EMFX_Data!AD123,EMFX_Data!AJ124-EMFX_Data!AK124,EMFX_Data!AK124-EMFX_Data!AJ124)</f>
        <v>-0.0685228738213722</v>
      </c>
      <c r="CH124" s="27" t="n">
        <f aca="false">IF(ROW()&lt;4+VolLB,"",STDEV(INDEX($BM:$BM,ROW()-VolLB+1):INDEX($BM:$BM,ROW()))*SQRT(12))</f>
        <v>0.174173891707628</v>
      </c>
      <c r="CI124" s="27" t="n">
        <f aca="false">IF(ROW()&lt;4+VolLB,"",STDEV(INDEX($BN:$BN,ROW()-VolLB+1):INDEX($BN:$BN,ROW()))*SQRT(12))</f>
        <v>0.13469879477362</v>
      </c>
      <c r="CJ124" s="27" t="n">
        <f aca="false">IF(ROW()&lt;4+VolLB,"",STDEV(INDEX($BO:$BO,ROW()-VolLB+1):INDEX($BO:$BO,ROW()))*SQRT(12))</f>
        <v>0.148124083130294</v>
      </c>
      <c r="CK124" s="27" t="n">
        <f aca="false">IF(ROW()&lt;4+VolLB,"",STDEV(INDEX($BP:$BP,ROW()-VolLB+1):INDEX($BP:$BP,ROW()))*SQRT(12))</f>
        <v>0.202498875695517</v>
      </c>
      <c r="CL124" s="27" t="n">
        <f aca="false">IF(ROW()&lt;4+VolLB,"",STDEV(INDEX($BQ:$BQ,ROW()-VolLB+1):INDEX($BQ:$BQ,ROW()))*SQRT(12))</f>
        <v>0.168106802595984</v>
      </c>
      <c r="CM124" s="27" t="n">
        <f aca="false">IF(ROW()&lt;4+VolLB,"",STDEV(INDEX($BR:$BR,ROW()-VolLB+1):INDEX($BR:$BR,ROW()))*SQRT(12))</f>
        <v>0.169698134695702</v>
      </c>
      <c r="CN124" s="27" t="n">
        <f aca="false">IF(ROW()&lt;4+VolLB,"",STDEV(INDEX($BS:$BS,ROW()-VolLB+1):INDEX($BS:$BS,ROW()))*SQRT(12))</f>
        <v>0.153458377226359</v>
      </c>
      <c r="CO124" s="27" t="n">
        <f aca="false">IF(ROW()&lt;4+VolLB,"",STDEV(INDEX($BT:$BT,ROW()-VolLB+1):INDEX($BT:$BT,ROW()))*SQRT(12))</f>
        <v>0.158799033629981</v>
      </c>
      <c r="CP124" s="27" t="n">
        <f aca="false">IF(ROW()&lt;4+VolLB,"",STDEV(INDEX($BU:$BU,ROW()-VolLB+1):INDEX($BU:$BU,ROW()))*SQRT(12))</f>
        <v>0.158805602549553</v>
      </c>
      <c r="CQ124" s="27" t="n">
        <f aca="false">IF(ROW()&lt;4+VolLB,"",STDEV(INDEX($BV:$BV,ROW()-VolLB+1):INDEX($BV:$BV,ROW()))*SQRT(12))</f>
        <v>0.166226994611203</v>
      </c>
      <c r="CR124" s="27" t="n">
        <f aca="false">IF(ROW()&lt;4+VolLB,"",STDEV(INDEX($BW:$BW,ROW()-VolLB+1):INDEX($BW:$BW,ROW()))*SQRT(12))</f>
        <v>0.170465361157028</v>
      </c>
      <c r="CS124" s="27" t="n">
        <f aca="false">IF(ROW()&lt;4+VolLB,"",STDEV(INDEX($BX:$BX,ROW()-VolLB+1):INDEX($BX:$BX,ROW()))*SQRT(12))</f>
        <v>0.152158814256073</v>
      </c>
      <c r="CT124" s="27" t="n">
        <f aca="false">IF(ROW()&lt;4+VolLB,"",STDEV(INDEX($BY:$BY,ROW()-VolLB+1):INDEX($BY:$BY,ROW()))*SQRT(12))</f>
        <v>0.189034844539231</v>
      </c>
      <c r="CU124" s="27" t="n">
        <f aca="false">IF(ROW()&lt;4+VolLB,"",STDEV(INDEX($BZ:$BZ,ROW()-VolLB+1):INDEX($BZ:$BZ,ROW()))*SQRT(12))</f>
        <v>0.165123584086156</v>
      </c>
      <c r="CV124" s="27" t="n">
        <f aca="false">IF(ROW()&lt;4+VolLB,"",STDEV(INDEX($CA:$CA,ROW()-VolLB+1):INDEX($CA:$CA,ROW()))*SQRT(12))</f>
        <v>0.159193192004897</v>
      </c>
      <c r="CW124" s="27" t="n">
        <f aca="false">IF(ROW()&lt;4+VolLB,"",STDEV(INDEX($CB:$CB,ROW()-VolLB+1):INDEX($CB:$CB,ROW()))*SQRT(12))</f>
        <v>0.198892680661054</v>
      </c>
      <c r="CX124" s="27" t="n">
        <f aca="false">IF(ROW()&lt;4+VolLB,"",STDEV(INDEX($CC:$CC,ROW()-VolLB+1):INDEX($CC:$CC,ROW()))*SQRT(12))</f>
        <v>0.160602308885381</v>
      </c>
      <c r="CY124" s="27" t="n">
        <f aca="false">IF(ROW()&lt;4+VolLB,"",STDEV(INDEX($CD:$CD,ROW()-VolLB+1):INDEX($CD:$CD,ROW()))*SQRT(12))</f>
        <v>0.189314270074692</v>
      </c>
      <c r="CZ124" s="27" t="n">
        <f aca="false">IF(ROW()&lt;4+VolLB,"",STDEV(INDEX($CE:$CE,ROW()-VolLB+1):INDEX($CE:$CE,ROW()))*SQRT(12))</f>
        <v>0.213665730505081</v>
      </c>
      <c r="DA124" s="27" t="n">
        <f aca="false">IF(ROW()&lt;4+VolLB,"",STDEV(INDEX($CF:$CF,ROW()-VolLB+1):INDEX($CF:$CF,ROW()))*SQRT(12))</f>
        <v>0.186810676978677</v>
      </c>
      <c r="DB124" s="27" t="n">
        <f aca="false">IF(ROW()&lt;4+VolLB,"",STDEV(INDEX($CG:$CG,ROW()-VolLB+1):INDEX($CG:$CG,ROW()))*SQRT(12))</f>
        <v>0.182618655057584</v>
      </c>
      <c r="DC124" s="26" t="n">
        <f aca="false">IF(OR(AR124=0,CH124="",CH124=0),0,AR124*MIN(MaxScal,TgtVol/CH124))</f>
        <v>0</v>
      </c>
      <c r="DD124" s="26" t="n">
        <f aca="false">IF(OR(AS124=0,CI124="",CI124=0),0,AS124*MIN(MaxScal,TgtVol/CI124))</f>
        <v>0</v>
      </c>
      <c r="DE124" s="26" t="n">
        <f aca="false">IF(OR(AT124=0,CJ124="",CJ124=0),0,AT124*MIN(MaxScal,TgtVol/CJ124))</f>
        <v>0</v>
      </c>
      <c r="DF124" s="26" t="n">
        <f aca="false">IF(OR(AU124=0,CK124="",CK124=0),0,AU124*MIN(MaxScal,TgtVol/CK124))</f>
        <v>0</v>
      </c>
      <c r="DG124" s="26" t="n">
        <f aca="false">IF(OR(AV124=0,CL124="",CL124=0),0,AV124*MIN(MaxScal,TgtVol/CL124))</f>
        <v>0</v>
      </c>
      <c r="DH124" s="26" t="n">
        <f aca="false">IF(OR(AW124=0,CM124="",CM124=0),0,AW124*MIN(MaxScal,TgtVol/CM124))</f>
        <v>0</v>
      </c>
      <c r="DI124" s="26" t="n">
        <f aca="false">IF(OR(AX124=0,CN124="",CN124=0),0,AX124*MIN(MaxScal,TgtVol/CN124))</f>
        <v>0</v>
      </c>
      <c r="DJ124" s="26" t="n">
        <f aca="false">IF(OR(AY124=0,CO124="",CO124=0),0,AY124*MIN(MaxScal,TgtVol/CO124))</f>
        <v>0</v>
      </c>
      <c r="DK124" s="26" t="n">
        <f aca="false">IF(OR(AZ124=0,CP124="",CP124=0),0,AZ124*MIN(MaxScal,TgtVol/CP124))</f>
        <v>0</v>
      </c>
      <c r="DL124" s="26" t="n">
        <f aca="false">IF(OR(BA124=0,CQ124="",CQ124=0),0,BA124*MIN(MaxScal,TgtVol/CQ124))</f>
        <v>0</v>
      </c>
      <c r="DM124" s="26" t="n">
        <f aca="false">IF(OR(BB124=0,CR124="",CR124=0),0,BB124*MIN(MaxScal,TgtVol/CR124))</f>
        <v>0</v>
      </c>
      <c r="DN124" s="26" t="n">
        <f aca="false">IF(OR(BC124=0,CS124="",CS124=0),0,BC124*MIN(MaxScal,TgtVol/CS124))</f>
        <v>0</v>
      </c>
      <c r="DO124" s="26" t="n">
        <f aca="false">IF(OR(BD124=0,CT124="",CT124=0),0,BD124*MIN(MaxScal,TgtVol/CT124))</f>
        <v>0</v>
      </c>
      <c r="DP124" s="26" t="n">
        <f aca="false">IF(OR(BE124=0,CU124="",CU124=0),0,BE124*MIN(MaxScal,TgtVol/CU124))</f>
        <v>0</v>
      </c>
      <c r="DQ124" s="26" t="n">
        <f aca="false">IF(OR(BF124=0,CV124="",CV124=0),0,BF124*MIN(MaxScal,TgtVol/CV124))</f>
        <v>0</v>
      </c>
      <c r="DR124" s="26" t="n">
        <f aca="false">IF(OR(BG124=0,CW124="",CW124=0),0,BG124*MIN(MaxScal,TgtVol/CW124))</f>
        <v>0.100556742126088</v>
      </c>
      <c r="DS124" s="26" t="n">
        <f aca="false">IF(OR(BH124=0,CX124="",CX124=0),0,BH124*MIN(MaxScal,TgtVol/CX124))</f>
        <v>0</v>
      </c>
      <c r="DT124" s="26" t="n">
        <f aca="false">IF(OR(BI124=0,CY124="",CY124=0),0,BI124*MIN(MaxScal,TgtVol/CY124))</f>
        <v>0</v>
      </c>
      <c r="DU124" s="26" t="n">
        <f aca="false">IF(OR(BJ124=0,CZ124="",CZ124=0),0,BJ124*MIN(MaxScal,TgtVol/CZ124))</f>
        <v>0</v>
      </c>
      <c r="DV124" s="26" t="n">
        <f aca="false">IF(OR(BK124=0,DA124="",DA124=0),0,BK124*MIN(MaxScal,TgtVol/DA124))</f>
        <v>0</v>
      </c>
      <c r="DW124" s="26" t="n">
        <f aca="false">IF(OR(BL124=0,DB124="",DB124=0),0,BL124*MIN(MaxScal,TgtVol/DB124))</f>
        <v>0</v>
      </c>
      <c r="DX124" s="28" t="n">
        <f aca="false">IFERROR(DC123*BM124,"")</f>
        <v>-0</v>
      </c>
      <c r="DY124" s="28" t="n">
        <f aca="false">IFERROR(DD123*BN124,"")</f>
        <v>0</v>
      </c>
      <c r="DZ124" s="28" t="n">
        <f aca="false">IFERROR(DE123*BO124,"")</f>
        <v>-0</v>
      </c>
      <c r="EA124" s="28" t="n">
        <f aca="false">IFERROR(DF123*BP124,"")</f>
        <v>0</v>
      </c>
      <c r="EB124" s="28" t="n">
        <f aca="false">IFERROR(DG123*BQ124,"")</f>
        <v>-0</v>
      </c>
      <c r="EC124" s="28" t="n">
        <f aca="false">IFERROR(DH123*BR124,"")</f>
        <v>-0</v>
      </c>
      <c r="ED124" s="28" t="n">
        <f aca="false">IFERROR(DI123*BS124,"")</f>
        <v>-0</v>
      </c>
      <c r="EE124" s="28" t="n">
        <f aca="false">IFERROR(DJ123*BT124,"")</f>
        <v>0</v>
      </c>
      <c r="EF124" s="28" t="n">
        <f aca="false">IFERROR(DK123*BU124,"")</f>
        <v>-0</v>
      </c>
      <c r="EG124" s="28" t="n">
        <f aca="false">IFERROR(DL123*BV124,"")</f>
        <v>-0</v>
      </c>
      <c r="EH124" s="28" t="n">
        <f aca="false">IFERROR(DM123*BW124,"")</f>
        <v>-0</v>
      </c>
      <c r="EI124" s="28" t="n">
        <f aca="false">IFERROR(DN123*BX124,"")</f>
        <v>0</v>
      </c>
      <c r="EJ124" s="28" t="n">
        <f aca="false">IFERROR(DO123*BY124,"")</f>
        <v>0</v>
      </c>
      <c r="EK124" s="28" t="n">
        <f aca="false">IFERROR(DP123*BZ124,"")</f>
        <v>-0</v>
      </c>
      <c r="EL124" s="28" t="n">
        <f aca="false">IFERROR(DQ123*CA124,"")</f>
        <v>-0</v>
      </c>
      <c r="EM124" s="28" t="n">
        <f aca="false">IFERROR(DR123*CB124,"")</f>
        <v>0.00234362048507791</v>
      </c>
      <c r="EN124" s="28" t="n">
        <f aca="false">IFERROR(DS123*CC124,"")</f>
        <v>0</v>
      </c>
      <c r="EO124" s="28" t="n">
        <f aca="false">IFERROR(DT123*CD124,"")</f>
        <v>-0</v>
      </c>
      <c r="EP124" s="28" t="n">
        <f aca="false">IFERROR(DU123*CE124,"")</f>
        <v>0</v>
      </c>
      <c r="EQ124" s="28" t="n">
        <f aca="false">IFERROR(DV123*CF124,"")</f>
        <v>-0</v>
      </c>
      <c r="ER124" s="28" t="n">
        <f aca="false">IFERROR(DW123*CG124,"")</f>
        <v>-0</v>
      </c>
      <c r="ES124" s="28" t="n">
        <f aca="false">IF(ROW()=4,"",SUM(DX124:ER124))</f>
        <v>0.00234362048507791</v>
      </c>
      <c r="ET124" s="29" t="n">
        <f aca="false">COUNTIF(AR124:BL124,"&gt;0")</f>
        <v>1</v>
      </c>
    </row>
    <row r="125" customFormat="false" ht="15" hidden="false" customHeight="false" outlineLevel="0" collapsed="false">
      <c r="A125" s="19" t="n">
        <v>41698</v>
      </c>
      <c r="B125" s="23" t="n">
        <f aca="false">ABS(EMFX_Data!X125-EMFX_Data!Y125)</f>
        <v>0.186978831517137</v>
      </c>
      <c r="C125" s="23" t="n">
        <f aca="false">ABS(EMFX_Data!X125-EMFX_Data!Z125)</f>
        <v>0.112004140411786</v>
      </c>
      <c r="D125" s="23" t="n">
        <f aca="false">ABS(EMFX_Data!X125-EMFX_Data!AA125)</f>
        <v>0.0991605780804203</v>
      </c>
      <c r="E125" s="23" t="n">
        <f aca="false">ABS(EMFX_Data!X125-EMFX_Data!AB125)</f>
        <v>0.153341509417846</v>
      </c>
      <c r="F125" s="23" t="n">
        <f aca="false">ABS(EMFX_Data!X125-EMFX_Data!AC125)</f>
        <v>0.0494923438314654</v>
      </c>
      <c r="G125" s="23" t="n">
        <f aca="false">ABS(EMFX_Data!X125-EMFX_Data!AD125)</f>
        <v>0.246273447694363</v>
      </c>
      <c r="H125" s="23" t="n">
        <f aca="false">ABS(EMFX_Data!Y125-EMFX_Data!Z125)</f>
        <v>0.298982971928923</v>
      </c>
      <c r="I125" s="23" t="n">
        <f aca="false">ABS(EMFX_Data!Y125-EMFX_Data!AA125)</f>
        <v>0.0878182534367165</v>
      </c>
      <c r="J125" s="23" t="n">
        <f aca="false">ABS(EMFX_Data!Y125-EMFX_Data!AB125)</f>
        <v>0.340320340934983</v>
      </c>
      <c r="K125" s="23" t="n">
        <f aca="false">ABS(EMFX_Data!Y125-EMFX_Data!AC125)</f>
        <v>0.137486487685671</v>
      </c>
      <c r="L125" s="23" t="n">
        <f aca="false">ABS(EMFX_Data!Y125-EMFX_Data!AD125)</f>
        <v>0.4332522792115</v>
      </c>
      <c r="M125" s="23" t="n">
        <f aca="false">ABS(EMFX_Data!Z125-EMFX_Data!AA125)</f>
        <v>0.211164718492206</v>
      </c>
      <c r="N125" s="23" t="n">
        <f aca="false">ABS(EMFX_Data!Z125-EMFX_Data!AB125)</f>
        <v>0.0413373690060599</v>
      </c>
      <c r="O125" s="23" t="n">
        <f aca="false">ABS(EMFX_Data!Z125-EMFX_Data!AC125)</f>
        <v>0.161496484243251</v>
      </c>
      <c r="P125" s="23" t="n">
        <f aca="false">ABS(EMFX_Data!Z125-EMFX_Data!AD125)</f>
        <v>0.134269307282577</v>
      </c>
      <c r="Q125" s="23" t="n">
        <f aca="false">ABS(EMFX_Data!AA125-EMFX_Data!AB125)</f>
        <v>0.252502087498266</v>
      </c>
      <c r="R125" s="23" t="n">
        <f aca="false">ABS(EMFX_Data!AA125-EMFX_Data!AC125)</f>
        <v>0.0496682342489549</v>
      </c>
      <c r="S125" s="23" t="n">
        <f aca="false">ABS(EMFX_Data!AA125-EMFX_Data!AD125)</f>
        <v>0.345434025774783</v>
      </c>
      <c r="T125" s="23" t="n">
        <f aca="false">ABS(EMFX_Data!AB125-EMFX_Data!AC125)</f>
        <v>0.202833853249311</v>
      </c>
      <c r="U125" s="23" t="n">
        <f aca="false">ABS(EMFX_Data!AB125-EMFX_Data!AD125)</f>
        <v>0.092931938276517</v>
      </c>
      <c r="V125" s="23" t="n">
        <f aca="false">ABS(EMFX_Data!AC125-EMFX_Data!AD125)</f>
        <v>0.295765791525828</v>
      </c>
      <c r="W125" s="26" t="n">
        <f aca="false">IF(ROW()&lt;4+MinObs-1,"",IFERROR((B125-AVERAGE(B$4:B125))/STDEV(B$4:B125),""))</f>
        <v>0.556487209608069</v>
      </c>
      <c r="X125" s="26" t="n">
        <f aca="false">IF(ROW()&lt;4+MinObs-1,"",IFERROR((C125-AVERAGE(C$4:C125))/STDEV(C$4:C125),""))</f>
        <v>0.939549467975536</v>
      </c>
      <c r="Y125" s="26" t="n">
        <f aca="false">IF(ROW()&lt;4+MinObs-1,"",IFERROR((D125-AVERAGE(D$4:D125))/STDEV(D$4:D125),""))</f>
        <v>-0.421873422706818</v>
      </c>
      <c r="Z125" s="26" t="n">
        <f aca="false">IF(ROW()&lt;4+MinObs-1,"",IFERROR((E125-AVERAGE(E$4:E125))/STDEV(E$4:E125),""))</f>
        <v>1.00454689113367</v>
      </c>
      <c r="AA125" s="26" t="n">
        <f aca="false">IF(ROW()&lt;4+MinObs-1,"",IFERROR((F125-AVERAGE(F$4:F125))/STDEV(F$4:F125),""))</f>
        <v>-0.266586243092798</v>
      </c>
      <c r="AB125" s="26" t="n">
        <f aca="false">IF(ROW()&lt;4+MinObs-1,"",IFERROR((G125-AVERAGE(G$4:G125))/STDEV(G$4:G125),""))</f>
        <v>0.341334968905932</v>
      </c>
      <c r="AC125" s="26" t="n">
        <f aca="false">IF(ROW()&lt;4+MinObs-1,"",IFERROR((H125-AVERAGE(H$4:H125))/STDEV(H$4:H125),""))</f>
        <v>1.0382074217127</v>
      </c>
      <c r="AD125" s="26" t="n">
        <f aca="false">IF(ROW()&lt;4+MinObs-1,"",IFERROR((I125-AVERAGE(I$4:I125))/STDEV(I$4:I125),""))</f>
        <v>-0.114868138166759</v>
      </c>
      <c r="AE125" s="26" t="n">
        <f aca="false">IF(ROW()&lt;4+MinObs-1,"",IFERROR((J125-AVERAGE(J$4:J125))/STDEV(J$4:J125),""))</f>
        <v>2.25864640702795</v>
      </c>
      <c r="AF125" s="26" t="n">
        <f aca="false">IF(ROW()&lt;4+MinObs-1,"",IFERROR((K125-AVERAGE(K$4:K125))/STDEV(K$4:K125),""))</f>
        <v>0.340337415407619</v>
      </c>
      <c r="AG125" s="26" t="n">
        <f aca="false">IF(ROW()&lt;4+MinObs-1,"",IFERROR((L125-AVERAGE(L$4:L125))/STDEV(L$4:L125),""))</f>
        <v>0.730925993705929</v>
      </c>
      <c r="AH125" s="26" t="n">
        <f aca="false">IF(ROW()&lt;4+MinObs-1,"",IFERROR((M125-AVERAGE(M$4:M125))/STDEV(M$4:M125),""))</f>
        <v>0.492322331121583</v>
      </c>
      <c r="AI125" s="26" t="n">
        <f aca="false">IF(ROW()&lt;4+MinObs-1,"",IFERROR((N125-AVERAGE(N$4:N125))/STDEV(N$4:N125),""))</f>
        <v>-0.824937430253929</v>
      </c>
      <c r="AJ125" s="26" t="n">
        <f aca="false">IF(ROW()&lt;4+MinObs-1,"",IFERROR((O125-AVERAGE(O$4:O125))/STDEV(O$4:O125),""))</f>
        <v>0.900983071328619</v>
      </c>
      <c r="AK125" s="26" t="n">
        <f aca="false">IF(ROW()&lt;4+MinObs-1,"",IFERROR((P125-AVERAGE(P$4:P125))/STDEV(P$4:P125),""))</f>
        <v>-0.0713754494719124</v>
      </c>
      <c r="AL125" s="26" t="n">
        <f aca="false">IF(ROW()&lt;4+MinObs-1,"",IFERROR((Q125-AVERAGE(Q$4:Q125))/STDEV(Q$4:Q125),""))</f>
        <v>1.64579167609104</v>
      </c>
      <c r="AM125" s="26" t="n">
        <f aca="false">IF(ROW()&lt;4+MinObs-1,"",IFERROR((R125-AVERAGE(R$4:R125))/STDEV(R$4:R125),""))</f>
        <v>-0.874949270952905</v>
      </c>
      <c r="AN125" s="26" t="n">
        <f aca="false">IF(ROW()&lt;4+MinObs-1,"",IFERROR((S125-AVERAGE(S$4:S125))/STDEV(S$4:S125),""))</f>
        <v>0.518231320455838</v>
      </c>
      <c r="AO125" s="26" t="n">
        <f aca="false">IF(ROW()&lt;4+MinObs-1,"",IFERROR((T125-AVERAGE(T$4:T125))/STDEV(T$4:T125),""))</f>
        <v>1.06591810234602</v>
      </c>
      <c r="AP125" s="26" t="n">
        <f aca="false">IF(ROW()&lt;4+MinObs-1,"",IFERROR((U125-AVERAGE(U$4:U125))/STDEV(U$4:U125),""))</f>
        <v>-0.0605594831403586</v>
      </c>
      <c r="AQ125" s="26" t="n">
        <f aca="false">IF(ROW()&lt;4+MinObs-1,"",IFERROR((V125-AVERAGE(V$4:V125))/STDEV(V$4:V125),""))</f>
        <v>0.376656253762698</v>
      </c>
      <c r="AR125" s="26" t="n">
        <f aca="false">IF(W125="",0,IF(W125&gt;=z4,w4,IF(W125&gt;=z3,w3,IF(W125&gt;=zEntry,w2,IF(AND(W125&gt;=ExitZ,AR124&gt;0),w2,0)))))</f>
        <v>0</v>
      </c>
      <c r="AS125" s="26" t="n">
        <f aca="false">IF(X125="",0,IF(X125&gt;=z4,w4,IF(X125&gt;=z3,w3,IF(X125&gt;=zEntry,w2,IF(AND(X125&gt;=ExitZ,AS124&gt;0),w2,0)))))</f>
        <v>0</v>
      </c>
      <c r="AT125" s="26" t="n">
        <f aca="false">IF(Y125="",0,IF(Y125&gt;=z4,w4,IF(Y125&gt;=z3,w3,IF(Y125&gt;=zEntry,w2,IF(AND(Y125&gt;=ExitZ,AT124&gt;0),w2,0)))))</f>
        <v>0</v>
      </c>
      <c r="AU125" s="26" t="n">
        <f aca="false">IF(Z125="",0,IF(Z125&gt;=z4,w4,IF(Z125&gt;=z3,w3,IF(Z125&gt;=zEntry,w2,IF(AND(Z125&gt;=ExitZ,AU124&gt;0),w2,0)))))</f>
        <v>0</v>
      </c>
      <c r="AV125" s="26" t="n">
        <f aca="false">IF(AA125="",0,IF(AA125&gt;=z4,w4,IF(AA125&gt;=z3,w3,IF(AA125&gt;=zEntry,w2,IF(AND(AA125&gt;=ExitZ,AV124&gt;0),w2,0)))))</f>
        <v>0</v>
      </c>
      <c r="AW125" s="26" t="n">
        <f aca="false">IF(AB125="",0,IF(AB125&gt;=z4,w4,IF(AB125&gt;=z3,w3,IF(AB125&gt;=zEntry,w2,IF(AND(AB125&gt;=ExitZ,AW124&gt;0),w2,0)))))</f>
        <v>0</v>
      </c>
      <c r="AX125" s="26" t="n">
        <f aca="false">IF(AC125="",0,IF(AC125&gt;=z4,w4,IF(AC125&gt;=z3,w3,IF(AC125&gt;=zEntry,w2,IF(AND(AC125&gt;=ExitZ,AX124&gt;0),w2,0)))))</f>
        <v>0</v>
      </c>
      <c r="AY125" s="26" t="n">
        <f aca="false">IF(AD125="",0,IF(AD125&gt;=z4,w4,IF(AD125&gt;=z3,w3,IF(AD125&gt;=zEntry,w2,IF(AND(AD125&gt;=ExitZ,AY124&gt;0),w2,0)))))</f>
        <v>0</v>
      </c>
      <c r="AZ125" s="26" t="n">
        <f aca="false">IF(AE125="",0,IF(AE125&gt;=z4,w4,IF(AE125&gt;=z3,w3,IF(AE125&gt;=zEntry,w2,IF(AND(AE125&gt;=ExitZ,AZ124&gt;0),w2,0)))))</f>
        <v>1</v>
      </c>
      <c r="BA125" s="26" t="n">
        <f aca="false">IF(AF125="",0,IF(AF125&gt;=z4,w4,IF(AF125&gt;=z3,w3,IF(AF125&gt;=zEntry,w2,IF(AND(AF125&gt;=ExitZ,BA124&gt;0),w2,0)))))</f>
        <v>0</v>
      </c>
      <c r="BB125" s="26" t="n">
        <f aca="false">IF(AG125="",0,IF(AG125&gt;=z4,w4,IF(AG125&gt;=z3,w3,IF(AG125&gt;=zEntry,w2,IF(AND(AG125&gt;=ExitZ,BB124&gt;0),w2,0)))))</f>
        <v>0</v>
      </c>
      <c r="BC125" s="26" t="n">
        <f aca="false">IF(AH125="",0,IF(AH125&gt;=z4,w4,IF(AH125&gt;=z3,w3,IF(AH125&gt;=zEntry,w2,IF(AND(AH125&gt;=ExitZ,BC124&gt;0),w2,0)))))</f>
        <v>0</v>
      </c>
      <c r="BD125" s="26" t="n">
        <f aca="false">IF(AI125="",0,IF(AI125&gt;=z4,w4,IF(AI125&gt;=z3,w3,IF(AI125&gt;=zEntry,w2,IF(AND(AI125&gt;=ExitZ,BD124&gt;0),w2,0)))))</f>
        <v>0</v>
      </c>
      <c r="BE125" s="26" t="n">
        <f aca="false">IF(AJ125="",0,IF(AJ125&gt;=z4,w4,IF(AJ125&gt;=z3,w3,IF(AJ125&gt;=zEntry,w2,IF(AND(AJ125&gt;=ExitZ,BE124&gt;0),w2,0)))))</f>
        <v>0</v>
      </c>
      <c r="BF125" s="26" t="n">
        <f aca="false">IF(AK125="",0,IF(AK125&gt;=z4,w4,IF(AK125&gt;=z3,w3,IF(AK125&gt;=zEntry,w2,IF(AND(AK125&gt;=ExitZ,BF124&gt;0),w2,0)))))</f>
        <v>0</v>
      </c>
      <c r="BG125" s="26" t="n">
        <f aca="false">IF(AL125="",0,IF(AL125&gt;=z4,w4,IF(AL125&gt;=z3,w3,IF(AL125&gt;=zEntry,w2,IF(AND(AL125&gt;=ExitZ,BG124&gt;0),w2,0)))))</f>
        <v>0</v>
      </c>
      <c r="BH125" s="26" t="n">
        <f aca="false">IF(AM125="",0,IF(AM125&gt;=z4,w4,IF(AM125&gt;=z3,w3,IF(AM125&gt;=zEntry,w2,IF(AND(AM125&gt;=ExitZ,BH124&gt;0),w2,0)))))</f>
        <v>0</v>
      </c>
      <c r="BI125" s="26" t="n">
        <f aca="false">IF(AN125="",0,IF(AN125&gt;=z4,w4,IF(AN125&gt;=z3,w3,IF(AN125&gt;=zEntry,w2,IF(AND(AN125&gt;=ExitZ,BI124&gt;0),w2,0)))))</f>
        <v>0</v>
      </c>
      <c r="BJ125" s="26" t="n">
        <f aca="false">IF(AO125="",0,IF(AO125&gt;=z4,w4,IF(AO125&gt;=z3,w3,IF(AO125&gt;=zEntry,w2,IF(AND(AO125&gt;=ExitZ,BJ124&gt;0),w2,0)))))</f>
        <v>0</v>
      </c>
      <c r="BK125" s="26" t="n">
        <f aca="false">IF(AP125="",0,IF(AP125&gt;=z4,w4,IF(AP125&gt;=z3,w3,IF(AP125&gt;=zEntry,w2,IF(AND(AP125&gt;=ExitZ,BK124&gt;0),w2,0)))))</f>
        <v>0</v>
      </c>
      <c r="BL125" s="26" t="n">
        <f aca="false">IF(AQ125="",0,IF(AQ125&gt;=z4,w4,IF(AQ125&gt;=z3,w3,IF(AQ125&gt;=zEntry,w2,IF(AND(AQ125&gt;=ExitZ,BL124&gt;0),w2,0)))))</f>
        <v>0</v>
      </c>
      <c r="BM125" s="23" t="n">
        <f aca="false">IF(EMFX_Data!X124&gt;=EMFX_Data!Y124,EMFX_Data!AE125-EMFX_Data!AF125,EMFX_Data!AF125-EMFX_Data!AE125)</f>
        <v>-0.00370859949209402</v>
      </c>
      <c r="BN125" s="23" t="n">
        <f aca="false">IF(EMFX_Data!X124&gt;=EMFX_Data!Z124,EMFX_Data!AE125-EMFX_Data!AG125,EMFX_Data!AG125-EMFX_Data!AE125)</f>
        <v>-0.104054421701613</v>
      </c>
      <c r="BO125" s="23" t="n">
        <f aca="false">IF(EMFX_Data!X124&gt;=EMFX_Data!AA124,EMFX_Data!AE125-EMFX_Data!AH125,EMFX_Data!AH125-EMFX_Data!AE125)</f>
        <v>0.0974639798958434</v>
      </c>
      <c r="BP125" s="23" t="n">
        <f aca="false">IF(EMFX_Data!X124&gt;=EMFX_Data!AB124,EMFX_Data!AE125-EMFX_Data!AI125,EMFX_Data!AI125-EMFX_Data!AE125)</f>
        <v>-0.0409678546507551</v>
      </c>
      <c r="BQ125" s="23" t="n">
        <f aca="false">IF(EMFX_Data!X124&gt;=EMFX_Data!AC124,EMFX_Data!AE125-EMFX_Data!AJ125,EMFX_Data!AJ125-EMFX_Data!AE125)</f>
        <v>0.0517461559642149</v>
      </c>
      <c r="BR125" s="23" t="n">
        <f aca="false">IF(EMFX_Data!X124&gt;=EMFX_Data!AD124,EMFX_Data!AE125-EMFX_Data!AK125,EMFX_Data!AK125-EMFX_Data!AE125)</f>
        <v>-0.0330628966157057</v>
      </c>
      <c r="BS125" s="23" t="n">
        <f aca="false">IF(EMFX_Data!Y124&gt;=EMFX_Data!Z124,EMFX_Data!AF125-EMFX_Data!AG125,EMFX_Data!AG125-EMFX_Data!AF125)</f>
        <v>-0.107763021193707</v>
      </c>
      <c r="BT125" s="23" t="n">
        <f aca="false">IF(EMFX_Data!Y124&gt;=EMFX_Data!AA124,EMFX_Data!AF125-EMFX_Data!AH125,EMFX_Data!AH125-EMFX_Data!AF125)</f>
        <v>0.101172579387937</v>
      </c>
      <c r="BU125" s="23" t="n">
        <f aca="false">IF(EMFX_Data!Y124&gt;=EMFX_Data!AB124,EMFX_Data!AF125-EMFX_Data!AI125,EMFX_Data!AI125-EMFX_Data!AF125)</f>
        <v>-0.0446764541428491</v>
      </c>
      <c r="BV125" s="23" t="n">
        <f aca="false">IF(EMFX_Data!Y124&gt;=EMFX_Data!AC124,EMFX_Data!AF125-EMFX_Data!AJ125,EMFX_Data!AJ125-EMFX_Data!AF125)</f>
        <v>-0.0554547554563089</v>
      </c>
      <c r="BW125" s="23" t="n">
        <f aca="false">IF(EMFX_Data!Y124&gt;=EMFX_Data!AD124,EMFX_Data!AF125-EMFX_Data!AK125,EMFX_Data!AK125-EMFX_Data!AF125)</f>
        <v>-0.0367714961077998</v>
      </c>
      <c r="BX125" s="23" t="n">
        <f aca="false">IF(EMFX_Data!Z124&gt;=EMFX_Data!AA124,EMFX_Data!AG125-EMFX_Data!AH125,EMFX_Data!AH125-EMFX_Data!AG125)</f>
        <v>-0.00659044180576948</v>
      </c>
      <c r="BY125" s="23" t="n">
        <f aca="false">IF(EMFX_Data!Z124&gt;=EMFX_Data!AB124,EMFX_Data!AG125-EMFX_Data!AI125,EMFX_Data!AI125-EMFX_Data!AG125)</f>
        <v>0.0630865670508577</v>
      </c>
      <c r="BZ125" s="23" t="n">
        <f aca="false">IF(EMFX_Data!Z124&gt;=EMFX_Data!AC124,EMFX_Data!AG125-EMFX_Data!AJ125,EMFX_Data!AJ125-EMFX_Data!AG125)</f>
        <v>-0.052308265737398</v>
      </c>
      <c r="CA125" s="23" t="n">
        <f aca="false">IF(EMFX_Data!Z124&gt;=EMFX_Data!AD124,EMFX_Data!AG125-EMFX_Data!AK125,EMFX_Data!AK125-EMFX_Data!AG125)</f>
        <v>0.0709915250859071</v>
      </c>
      <c r="CB125" s="23" t="n">
        <f aca="false">IF(EMFX_Data!AA124&gt;=EMFX_Data!AB124,EMFX_Data!AH125-EMFX_Data!AI125,EMFX_Data!AI125-EMFX_Data!AH125)</f>
        <v>0.0564961252450882</v>
      </c>
      <c r="CC125" s="23" t="n">
        <f aca="false">IF(EMFX_Data!AA124&gt;=EMFX_Data!AC124,EMFX_Data!AH125-EMFX_Data!AJ125,EMFX_Data!AJ125-EMFX_Data!AH125)</f>
        <v>0.0457178239316285</v>
      </c>
      <c r="CD125" s="23" t="n">
        <f aca="false">IF(EMFX_Data!AA124&gt;=EMFX_Data!AD124,EMFX_Data!AH125-EMFX_Data!AK125,EMFX_Data!AK125-EMFX_Data!AH125)</f>
        <v>0.0644010832801376</v>
      </c>
      <c r="CE125" s="23" t="n">
        <f aca="false">IF(EMFX_Data!AB124&gt;=EMFX_Data!AC124,EMFX_Data!AI125-EMFX_Data!AJ125,EMFX_Data!AJ125-EMFX_Data!AI125)</f>
        <v>0.0107783013134597</v>
      </c>
      <c r="CF125" s="23" t="n">
        <f aca="false">IF(EMFX_Data!AB124&gt;=EMFX_Data!AD124,EMFX_Data!AI125-EMFX_Data!AK125,EMFX_Data!AK125-EMFX_Data!AI125)</f>
        <v>0.00790495803504938</v>
      </c>
      <c r="CG125" s="23" t="n">
        <f aca="false">IF(EMFX_Data!AC124&gt;=EMFX_Data!AD124,EMFX_Data!AJ125-EMFX_Data!AK125,EMFX_Data!AK125-EMFX_Data!AJ125)</f>
        <v>0.0186832593485091</v>
      </c>
      <c r="CH125" s="27" t="n">
        <f aca="false">IF(ROW()&lt;4+VolLB,"",STDEV(INDEX($BM:$BM,ROW()-VolLB+1):INDEX($BM:$BM,ROW()))*SQRT(12))</f>
        <v>0.173078281096828</v>
      </c>
      <c r="CI125" s="27" t="n">
        <f aca="false">IF(ROW()&lt;4+VolLB,"",STDEV(INDEX($BN:$BN,ROW()-VolLB+1):INDEX($BN:$BN,ROW()))*SQRT(12))</f>
        <v>0.149454078798482</v>
      </c>
      <c r="CJ125" s="27" t="n">
        <f aca="false">IF(ROW()&lt;4+VolLB,"",STDEV(INDEX($BO:$BO,ROW()-VolLB+1):INDEX($BO:$BO,ROW()))*SQRT(12))</f>
        <v>0.1568732504915</v>
      </c>
      <c r="CK125" s="27" t="n">
        <f aca="false">IF(ROW()&lt;4+VolLB,"",STDEV(INDEX($BP:$BP,ROW()-VolLB+1):INDEX($BP:$BP,ROW()))*SQRT(12))</f>
        <v>0.204005526348409</v>
      </c>
      <c r="CL125" s="27" t="n">
        <f aca="false">IF(ROW()&lt;4+VolLB,"",STDEV(INDEX($BQ:$BQ,ROW()-VolLB+1):INDEX($BQ:$BQ,ROW()))*SQRT(12))</f>
        <v>0.169552320211737</v>
      </c>
      <c r="CM125" s="27" t="n">
        <f aca="false">IF(ROW()&lt;4+VolLB,"",STDEV(INDEX($BR:$BR,ROW()-VolLB+1):INDEX($BR:$BR,ROW()))*SQRT(12))</f>
        <v>0.168276634106116</v>
      </c>
      <c r="CN125" s="27" t="n">
        <f aca="false">IF(ROW()&lt;4+VolLB,"",STDEV(INDEX($BS:$BS,ROW()-VolLB+1):INDEX($BS:$BS,ROW()))*SQRT(12))</f>
        <v>0.164524251355312</v>
      </c>
      <c r="CO125" s="27" t="n">
        <f aca="false">IF(ROW()&lt;4+VolLB,"",STDEV(INDEX($BT:$BT,ROW()-VolLB+1):INDEX($BT:$BT,ROW()))*SQRT(12))</f>
        <v>0.160846535487821</v>
      </c>
      <c r="CP125" s="27" t="n">
        <f aca="false">IF(ROW()&lt;4+VolLB,"",STDEV(INDEX($BU:$BU,ROW()-VolLB+1):INDEX($BU:$BU,ROW()))*SQRT(12))</f>
        <v>0.158437673772251</v>
      </c>
      <c r="CQ125" s="27" t="n">
        <f aca="false">IF(ROW()&lt;4+VolLB,"",STDEV(INDEX($BV:$BV,ROW()-VolLB+1):INDEX($BV:$BV,ROW()))*SQRT(12))</f>
        <v>0.168601182466559</v>
      </c>
      <c r="CR125" s="27" t="n">
        <f aca="false">IF(ROW()&lt;4+VolLB,"",STDEV(INDEX($BW:$BW,ROW()-VolLB+1):INDEX($BW:$BW,ROW()))*SQRT(12))</f>
        <v>0.170932633458249</v>
      </c>
      <c r="CS125" s="27" t="n">
        <f aca="false">IF(ROW()&lt;4+VolLB,"",STDEV(INDEX($BX:$BX,ROW()-VolLB+1):INDEX($BX:$BX,ROW()))*SQRT(12))</f>
        <v>0.148961062805785</v>
      </c>
      <c r="CT125" s="27" t="n">
        <f aca="false">IF(ROW()&lt;4+VolLB,"",STDEV(INDEX($BY:$BY,ROW()-VolLB+1):INDEX($BY:$BY,ROW()))*SQRT(12))</f>
        <v>0.191163012947873</v>
      </c>
      <c r="CU125" s="27" t="n">
        <f aca="false">IF(ROW()&lt;4+VolLB,"",STDEV(INDEX($BZ:$BZ,ROW()-VolLB+1):INDEX($BZ:$BZ,ROW()))*SQRT(12))</f>
        <v>0.165209402326629</v>
      </c>
      <c r="CV125" s="27" t="n">
        <f aca="false">IF(ROW()&lt;4+VolLB,"",STDEV(INDEX($CA:$CA,ROW()-VolLB+1):INDEX($CA:$CA,ROW()))*SQRT(12))</f>
        <v>0.162640077908765</v>
      </c>
      <c r="CW125" s="27" t="n">
        <f aca="false">IF(ROW()&lt;4+VolLB,"",STDEV(INDEX($CB:$CB,ROW()-VolLB+1):INDEX($CB:$CB,ROW()))*SQRT(12))</f>
        <v>0.201055570338468</v>
      </c>
      <c r="CX125" s="27" t="n">
        <f aca="false">IF(ROW()&lt;4+VolLB,"",STDEV(INDEX($CC:$CC,ROW()-VolLB+1):INDEX($CC:$CC,ROW()))*SQRT(12))</f>
        <v>0.161267198400811</v>
      </c>
      <c r="CY125" s="27" t="n">
        <f aca="false">IF(ROW()&lt;4+VolLB,"",STDEV(INDEX($CD:$CD,ROW()-VolLB+1):INDEX($CD:$CD,ROW()))*SQRT(12))</f>
        <v>0.188027878151558</v>
      </c>
      <c r="CZ125" s="27" t="n">
        <f aca="false">IF(ROW()&lt;4+VolLB,"",STDEV(INDEX($CE:$CE,ROW()-VolLB+1):INDEX($CE:$CE,ROW()))*SQRT(12))</f>
        <v>0.212568425152965</v>
      </c>
      <c r="DA125" s="27" t="n">
        <f aca="false">IF(ROW()&lt;4+VolLB,"",STDEV(INDEX($CF:$CF,ROW()-VolLB+1):INDEX($CF:$CF,ROW()))*SQRT(12))</f>
        <v>0.184288703835049</v>
      </c>
      <c r="DB125" s="27" t="n">
        <f aca="false">IF(ROW()&lt;4+VolLB,"",STDEV(INDEX($CG:$CG,ROW()-VolLB+1):INDEX($CG:$CG,ROW()))*SQRT(12))</f>
        <v>0.172935070629985</v>
      </c>
      <c r="DC125" s="26" t="n">
        <f aca="false">IF(OR(AR125=0,CH125="",CH125=0),0,AR125*MIN(MaxScal,TgtVol/CH125))</f>
        <v>0</v>
      </c>
      <c r="DD125" s="26" t="n">
        <f aca="false">IF(OR(AS125=0,CI125="",CI125=0),0,AS125*MIN(MaxScal,TgtVol/CI125))</f>
        <v>0</v>
      </c>
      <c r="DE125" s="26" t="n">
        <f aca="false">IF(OR(AT125=0,CJ125="",CJ125=0),0,AT125*MIN(MaxScal,TgtVol/CJ125))</f>
        <v>0</v>
      </c>
      <c r="DF125" s="26" t="n">
        <f aca="false">IF(OR(AU125=0,CK125="",CK125=0),0,AU125*MIN(MaxScal,TgtVol/CK125))</f>
        <v>0</v>
      </c>
      <c r="DG125" s="26" t="n">
        <f aca="false">IF(OR(AV125=0,CL125="",CL125=0),0,AV125*MIN(MaxScal,TgtVol/CL125))</f>
        <v>0</v>
      </c>
      <c r="DH125" s="26" t="n">
        <f aca="false">IF(OR(AW125=0,CM125="",CM125=0),0,AW125*MIN(MaxScal,TgtVol/CM125))</f>
        <v>0</v>
      </c>
      <c r="DI125" s="26" t="n">
        <f aca="false">IF(OR(AX125=0,CN125="",CN125=0),0,AX125*MIN(MaxScal,TgtVol/CN125))</f>
        <v>0</v>
      </c>
      <c r="DJ125" s="26" t="n">
        <f aca="false">IF(OR(AY125=0,CO125="",CO125=0),0,AY125*MIN(MaxScal,TgtVol/CO125))</f>
        <v>0</v>
      </c>
      <c r="DK125" s="26" t="n">
        <f aca="false">IF(OR(AZ125=0,CP125="",CP125=0),0,AZ125*MIN(MaxScal,TgtVol/CP125))</f>
        <v>0.12623260316703</v>
      </c>
      <c r="DL125" s="26" t="n">
        <f aca="false">IF(OR(BA125=0,CQ125="",CQ125=0),0,BA125*MIN(MaxScal,TgtVol/CQ125))</f>
        <v>0</v>
      </c>
      <c r="DM125" s="26" t="n">
        <f aca="false">IF(OR(BB125=0,CR125="",CR125=0),0,BB125*MIN(MaxScal,TgtVol/CR125))</f>
        <v>0</v>
      </c>
      <c r="DN125" s="26" t="n">
        <f aca="false">IF(OR(BC125=0,CS125="",CS125=0),0,BC125*MIN(MaxScal,TgtVol/CS125))</f>
        <v>0</v>
      </c>
      <c r="DO125" s="26" t="n">
        <f aca="false">IF(OR(BD125=0,CT125="",CT125=0),0,BD125*MIN(MaxScal,TgtVol/CT125))</f>
        <v>0</v>
      </c>
      <c r="DP125" s="26" t="n">
        <f aca="false">IF(OR(BE125=0,CU125="",CU125=0),0,BE125*MIN(MaxScal,TgtVol/CU125))</f>
        <v>0</v>
      </c>
      <c r="DQ125" s="26" t="n">
        <f aca="false">IF(OR(BF125=0,CV125="",CV125=0),0,BF125*MIN(MaxScal,TgtVol/CV125))</f>
        <v>0</v>
      </c>
      <c r="DR125" s="26" t="n">
        <f aca="false">IF(OR(BG125=0,CW125="",CW125=0),0,BG125*MIN(MaxScal,TgtVol/CW125))</f>
        <v>0</v>
      </c>
      <c r="DS125" s="26" t="n">
        <f aca="false">IF(OR(BH125=0,CX125="",CX125=0),0,BH125*MIN(MaxScal,TgtVol/CX125))</f>
        <v>0</v>
      </c>
      <c r="DT125" s="26" t="n">
        <f aca="false">IF(OR(BI125=0,CY125="",CY125=0),0,BI125*MIN(MaxScal,TgtVol/CY125))</f>
        <v>0</v>
      </c>
      <c r="DU125" s="26" t="n">
        <f aca="false">IF(OR(BJ125=0,CZ125="",CZ125=0),0,BJ125*MIN(MaxScal,TgtVol/CZ125))</f>
        <v>0</v>
      </c>
      <c r="DV125" s="26" t="n">
        <f aca="false">IF(OR(BK125=0,DA125="",DA125=0),0,BK125*MIN(MaxScal,TgtVol/DA125))</f>
        <v>0</v>
      </c>
      <c r="DW125" s="26" t="n">
        <f aca="false">IF(OR(BL125=0,DB125="",DB125=0),0,BL125*MIN(MaxScal,TgtVol/DB125))</f>
        <v>0</v>
      </c>
      <c r="DX125" s="28" t="n">
        <f aca="false">IFERROR(DC124*BM125,"")</f>
        <v>-0</v>
      </c>
      <c r="DY125" s="28" t="n">
        <f aca="false">IFERROR(DD124*BN125,"")</f>
        <v>-0</v>
      </c>
      <c r="DZ125" s="28" t="n">
        <f aca="false">IFERROR(DE124*BO125,"")</f>
        <v>0</v>
      </c>
      <c r="EA125" s="28" t="n">
        <f aca="false">IFERROR(DF124*BP125,"")</f>
        <v>-0</v>
      </c>
      <c r="EB125" s="28" t="n">
        <f aca="false">IFERROR(DG124*BQ125,"")</f>
        <v>0</v>
      </c>
      <c r="EC125" s="28" t="n">
        <f aca="false">IFERROR(DH124*BR125,"")</f>
        <v>-0</v>
      </c>
      <c r="ED125" s="28" t="n">
        <f aca="false">IFERROR(DI124*BS125,"")</f>
        <v>-0</v>
      </c>
      <c r="EE125" s="28" t="n">
        <f aca="false">IFERROR(DJ124*BT125,"")</f>
        <v>0</v>
      </c>
      <c r="EF125" s="28" t="n">
        <f aca="false">IFERROR(DK124*BU125,"")</f>
        <v>-0</v>
      </c>
      <c r="EG125" s="28" t="n">
        <f aca="false">IFERROR(DL124*BV125,"")</f>
        <v>-0</v>
      </c>
      <c r="EH125" s="28" t="n">
        <f aca="false">IFERROR(DM124*BW125,"")</f>
        <v>-0</v>
      </c>
      <c r="EI125" s="28" t="n">
        <f aca="false">IFERROR(DN124*BX125,"")</f>
        <v>-0</v>
      </c>
      <c r="EJ125" s="28" t="n">
        <f aca="false">IFERROR(DO124*BY125,"")</f>
        <v>0</v>
      </c>
      <c r="EK125" s="28" t="n">
        <f aca="false">IFERROR(DP124*BZ125,"")</f>
        <v>-0</v>
      </c>
      <c r="EL125" s="28" t="n">
        <f aca="false">IFERROR(DQ124*CA125,"")</f>
        <v>0</v>
      </c>
      <c r="EM125" s="28" t="n">
        <f aca="false">IFERROR(DR124*CB125,"")</f>
        <v>0.00568106629739352</v>
      </c>
      <c r="EN125" s="28" t="n">
        <f aca="false">IFERROR(DS124*CC125,"")</f>
        <v>0</v>
      </c>
      <c r="EO125" s="28" t="n">
        <f aca="false">IFERROR(DT124*CD125,"")</f>
        <v>0</v>
      </c>
      <c r="EP125" s="28" t="n">
        <f aca="false">IFERROR(DU124*CE125,"")</f>
        <v>0</v>
      </c>
      <c r="EQ125" s="28" t="n">
        <f aca="false">IFERROR(DV124*CF125,"")</f>
        <v>0</v>
      </c>
      <c r="ER125" s="28" t="n">
        <f aca="false">IFERROR(DW124*CG125,"")</f>
        <v>0</v>
      </c>
      <c r="ES125" s="28" t="n">
        <f aca="false">IF(ROW()=4,"",SUM(DX125:ER125))</f>
        <v>0.00568106629739352</v>
      </c>
      <c r="ET125" s="29" t="n">
        <f aca="false">COUNTIF(AR125:BL125,"&gt;0")</f>
        <v>1</v>
      </c>
    </row>
    <row r="126" customFormat="false" ht="15" hidden="false" customHeight="false" outlineLevel="0" collapsed="false">
      <c r="A126" s="19" t="n">
        <v>41729</v>
      </c>
      <c r="B126" s="23" t="n">
        <f aca="false">ABS(EMFX_Data!X126-EMFX_Data!Y126)</f>
        <v>0.131016797096483</v>
      </c>
      <c r="C126" s="23" t="n">
        <f aca="false">ABS(EMFX_Data!X126-EMFX_Data!Z126)</f>
        <v>0.141688435093752</v>
      </c>
      <c r="D126" s="23" t="n">
        <f aca="false">ABS(EMFX_Data!X126-EMFX_Data!AA126)</f>
        <v>0.0744814063753063</v>
      </c>
      <c r="E126" s="23" t="n">
        <f aca="false">ABS(EMFX_Data!X126-EMFX_Data!AB126)</f>
        <v>0.199814884881937</v>
      </c>
      <c r="F126" s="23" t="n">
        <f aca="false">ABS(EMFX_Data!X126-EMFX_Data!AC126)</f>
        <v>0.027343799380005</v>
      </c>
      <c r="G126" s="23" t="n">
        <f aca="false">ABS(EMFX_Data!X126-EMFX_Data!AD126)</f>
        <v>0.288012667231462</v>
      </c>
      <c r="H126" s="23" t="n">
        <f aca="false">ABS(EMFX_Data!Y126-EMFX_Data!Z126)</f>
        <v>0.272705232190234</v>
      </c>
      <c r="I126" s="23" t="n">
        <f aca="false">ABS(EMFX_Data!Y126-EMFX_Data!AA126)</f>
        <v>0.0565353907211765</v>
      </c>
      <c r="J126" s="23" t="n">
        <f aca="false">ABS(EMFX_Data!Y126-EMFX_Data!AB126)</f>
        <v>0.33083168197842</v>
      </c>
      <c r="K126" s="23" t="n">
        <f aca="false">ABS(EMFX_Data!Y126-EMFX_Data!AC126)</f>
        <v>0.103672997716478</v>
      </c>
      <c r="L126" s="23" t="n">
        <f aca="false">ABS(EMFX_Data!Y126-EMFX_Data!AD126)</f>
        <v>0.419029464327945</v>
      </c>
      <c r="M126" s="23" t="n">
        <f aca="false">ABS(EMFX_Data!Z126-EMFX_Data!AA126)</f>
        <v>0.216169841469058</v>
      </c>
      <c r="N126" s="23" t="n">
        <f aca="false">ABS(EMFX_Data!Z126-EMFX_Data!AB126)</f>
        <v>0.0581264497881859</v>
      </c>
      <c r="O126" s="23" t="n">
        <f aca="false">ABS(EMFX_Data!Z126-EMFX_Data!AC126)</f>
        <v>0.169032234473756</v>
      </c>
      <c r="P126" s="23" t="n">
        <f aca="false">ABS(EMFX_Data!Z126-EMFX_Data!AD126)</f>
        <v>0.146324232137711</v>
      </c>
      <c r="Q126" s="23" t="n">
        <f aca="false">ABS(EMFX_Data!AA126-EMFX_Data!AB126)</f>
        <v>0.274296291257244</v>
      </c>
      <c r="R126" s="23" t="n">
        <f aca="false">ABS(EMFX_Data!AA126-EMFX_Data!AC126)</f>
        <v>0.0471376069953013</v>
      </c>
      <c r="S126" s="23" t="n">
        <f aca="false">ABS(EMFX_Data!AA126-EMFX_Data!AD126)</f>
        <v>0.362494073606769</v>
      </c>
      <c r="T126" s="23" t="n">
        <f aca="false">ABS(EMFX_Data!AB126-EMFX_Data!AC126)</f>
        <v>0.227158684261942</v>
      </c>
      <c r="U126" s="23" t="n">
        <f aca="false">ABS(EMFX_Data!AB126-EMFX_Data!AD126)</f>
        <v>0.0881977823495248</v>
      </c>
      <c r="V126" s="23" t="n">
        <f aca="false">ABS(EMFX_Data!AC126-EMFX_Data!AD126)</f>
        <v>0.315356466611467</v>
      </c>
      <c r="W126" s="26" t="n">
        <f aca="false">IF(ROW()&lt;4+MinObs-1,"",IFERROR((B126-AVERAGE(B$4:B126))/STDEV(B$4:B126),""))</f>
        <v>-0.0519411389535588</v>
      </c>
      <c r="X126" s="26" t="n">
        <f aca="false">IF(ROW()&lt;4+MinObs-1,"",IFERROR((C126-AVERAGE(C$4:C126))/STDEV(C$4:C126),""))</f>
        <v>1.49750915866064</v>
      </c>
      <c r="Y126" s="26" t="n">
        <f aca="false">IF(ROW()&lt;4+MinObs-1,"",IFERROR((D126-AVERAGE(D$4:D126))/STDEV(D$4:D126),""))</f>
        <v>-0.719028664556467</v>
      </c>
      <c r="Z126" s="26" t="n">
        <f aca="false">IF(ROW()&lt;4+MinObs-1,"",IFERROR((E126-AVERAGE(E$4:E126))/STDEV(E$4:E126),""))</f>
        <v>1.67951028529021</v>
      </c>
      <c r="AA126" s="26" t="n">
        <f aca="false">IF(ROW()&lt;4+MinObs-1,"",IFERROR((F126-AVERAGE(F$4:F126))/STDEV(F$4:F126),""))</f>
        <v>-0.674346183001434</v>
      </c>
      <c r="AB126" s="26" t="n">
        <f aca="false">IF(ROW()&lt;4+MinObs-1,"",IFERROR((G126-AVERAGE(G$4:G126))/STDEV(G$4:G126),""))</f>
        <v>0.458417830933296</v>
      </c>
      <c r="AC126" s="26" t="n">
        <f aca="false">IF(ROW()&lt;4+MinObs-1,"",IFERROR((H126-AVERAGE(H$4:H126))/STDEV(H$4:H126),""))</f>
        <v>0.816411261682741</v>
      </c>
      <c r="AD126" s="26" t="n">
        <f aca="false">IF(ROW()&lt;4+MinObs-1,"",IFERROR((I126-AVERAGE(I$4:I126))/STDEV(I$4:I126),""))</f>
        <v>-0.565225575533359</v>
      </c>
      <c r="AE126" s="26" t="n">
        <f aca="false">IF(ROW()&lt;4+MinObs-1,"",IFERROR((J126-AVERAGE(J$4:J126))/STDEV(J$4:J126),""))</f>
        <v>2.10802699593599</v>
      </c>
      <c r="AF126" s="26" t="n">
        <f aca="false">IF(ROW()&lt;4+MinObs-1,"",IFERROR((K126-AVERAGE(K$4:K126))/STDEV(K$4:K126),""))</f>
        <v>-0.1099012331731</v>
      </c>
      <c r="AG126" s="26" t="n">
        <f aca="false">IF(ROW()&lt;4+MinObs-1,"",IFERROR((L126-AVERAGE(L$4:L126))/STDEV(L$4:L126),""))</f>
        <v>0.68711559036596</v>
      </c>
      <c r="AH126" s="26" t="n">
        <f aca="false">IF(ROW()&lt;4+MinObs-1,"",IFERROR((M126-AVERAGE(M$4:M126))/STDEV(M$4:M126),""))</f>
        <v>0.538564679578072</v>
      </c>
      <c r="AI126" s="26" t="n">
        <f aca="false">IF(ROW()&lt;4+MinObs-1,"",IFERROR((N126-AVERAGE(N$4:N126))/STDEV(N$4:N126),""))</f>
        <v>-0.635271306632567</v>
      </c>
      <c r="AJ126" s="26" t="n">
        <f aca="false">IF(ROW()&lt;4+MinObs-1,"",IFERROR((O126-AVERAGE(O$4:O126))/STDEV(O$4:O126),""))</f>
        <v>0.997700659529123</v>
      </c>
      <c r="AK126" s="26" t="n">
        <f aca="false">IF(ROW()&lt;4+MinObs-1,"",IFERROR((P126-AVERAGE(P$4:P126))/STDEV(P$4:P126),""))</f>
        <v>-0.0369894571686686</v>
      </c>
      <c r="AL126" s="26" t="n">
        <f aca="false">IF(ROW()&lt;4+MinObs-1,"",IFERROR((Q126-AVERAGE(Q$4:Q126))/STDEV(Q$4:Q126),""))</f>
        <v>1.85320257836059</v>
      </c>
      <c r="AM126" s="26" t="n">
        <f aca="false">IF(ROW()&lt;4+MinObs-1,"",IFERROR((R126-AVERAGE(R$4:R126))/STDEV(R$4:R126),""))</f>
        <v>-0.896960443195137</v>
      </c>
      <c r="AN126" s="26" t="n">
        <f aca="false">IF(ROW()&lt;4+MinObs-1,"",IFERROR((S126-AVERAGE(S$4:S126))/STDEV(S$4:S126),""))</f>
        <v>0.563381657635023</v>
      </c>
      <c r="AO126" s="26" t="n">
        <f aca="false">IF(ROW()&lt;4+MinObs-1,"",IFERROR((T126-AVERAGE(T$4:T126))/STDEV(T$4:T126),""))</f>
        <v>1.31806555591946</v>
      </c>
      <c r="AP126" s="26" t="n">
        <f aca="false">IF(ROW()&lt;4+MinObs-1,"",IFERROR((U126-AVERAGE(U$4:U126))/STDEV(U$4:U126),""))</f>
        <v>-0.0737219058819009</v>
      </c>
      <c r="AQ126" s="26" t="n">
        <f aca="false">IF(ROW()&lt;4+MinObs-1,"",IFERROR((V126-AVERAGE(V$4:V126))/STDEV(V$4:V126),""))</f>
        <v>0.430299612437993</v>
      </c>
      <c r="AR126" s="26" t="n">
        <f aca="false">IF(W126="",0,IF(W126&gt;=z4,w4,IF(W126&gt;=z3,w3,IF(W126&gt;=zEntry,w2,IF(AND(W126&gt;=ExitZ,AR125&gt;0),w2,0)))))</f>
        <v>0</v>
      </c>
      <c r="AS126" s="26" t="n">
        <f aca="false">IF(X126="",0,IF(X126&gt;=z4,w4,IF(X126&gt;=z3,w3,IF(X126&gt;=zEntry,w2,IF(AND(X126&gt;=ExitZ,AS125&gt;0),w2,0)))))</f>
        <v>0</v>
      </c>
      <c r="AT126" s="26" t="n">
        <f aca="false">IF(Y126="",0,IF(Y126&gt;=z4,w4,IF(Y126&gt;=z3,w3,IF(Y126&gt;=zEntry,w2,IF(AND(Y126&gt;=ExitZ,AT125&gt;0),w2,0)))))</f>
        <v>0</v>
      </c>
      <c r="AU126" s="26" t="n">
        <f aca="false">IF(Z126="",0,IF(Z126&gt;=z4,w4,IF(Z126&gt;=z3,w3,IF(Z126&gt;=zEntry,w2,IF(AND(Z126&gt;=ExitZ,AU125&gt;0),w2,0)))))</f>
        <v>0</v>
      </c>
      <c r="AV126" s="26" t="n">
        <f aca="false">IF(AA126="",0,IF(AA126&gt;=z4,w4,IF(AA126&gt;=z3,w3,IF(AA126&gt;=zEntry,w2,IF(AND(AA126&gt;=ExitZ,AV125&gt;0),w2,0)))))</f>
        <v>0</v>
      </c>
      <c r="AW126" s="26" t="n">
        <f aca="false">IF(AB126="",0,IF(AB126&gt;=z4,w4,IF(AB126&gt;=z3,w3,IF(AB126&gt;=zEntry,w2,IF(AND(AB126&gt;=ExitZ,AW125&gt;0),w2,0)))))</f>
        <v>0</v>
      </c>
      <c r="AX126" s="26" t="n">
        <f aca="false">IF(AC126="",0,IF(AC126&gt;=z4,w4,IF(AC126&gt;=z3,w3,IF(AC126&gt;=zEntry,w2,IF(AND(AC126&gt;=ExitZ,AX125&gt;0),w2,0)))))</f>
        <v>0</v>
      </c>
      <c r="AY126" s="26" t="n">
        <f aca="false">IF(AD126="",0,IF(AD126&gt;=z4,w4,IF(AD126&gt;=z3,w3,IF(AD126&gt;=zEntry,w2,IF(AND(AD126&gt;=ExitZ,AY125&gt;0),w2,0)))))</f>
        <v>0</v>
      </c>
      <c r="AZ126" s="26" t="n">
        <f aca="false">IF(AE126="",0,IF(AE126&gt;=z4,w4,IF(AE126&gt;=z3,w3,IF(AE126&gt;=zEntry,w2,IF(AND(AE126&gt;=ExitZ,AZ125&gt;0),w2,0)))))</f>
        <v>1</v>
      </c>
      <c r="BA126" s="26" t="n">
        <f aca="false">IF(AF126="",0,IF(AF126&gt;=z4,w4,IF(AF126&gt;=z3,w3,IF(AF126&gt;=zEntry,w2,IF(AND(AF126&gt;=ExitZ,BA125&gt;0),w2,0)))))</f>
        <v>0</v>
      </c>
      <c r="BB126" s="26" t="n">
        <f aca="false">IF(AG126="",0,IF(AG126&gt;=z4,w4,IF(AG126&gt;=z3,w3,IF(AG126&gt;=zEntry,w2,IF(AND(AG126&gt;=ExitZ,BB125&gt;0),w2,0)))))</f>
        <v>0</v>
      </c>
      <c r="BC126" s="26" t="n">
        <f aca="false">IF(AH126="",0,IF(AH126&gt;=z4,w4,IF(AH126&gt;=z3,w3,IF(AH126&gt;=zEntry,w2,IF(AND(AH126&gt;=ExitZ,BC125&gt;0),w2,0)))))</f>
        <v>0</v>
      </c>
      <c r="BD126" s="26" t="n">
        <f aca="false">IF(AI126="",0,IF(AI126&gt;=z4,w4,IF(AI126&gt;=z3,w3,IF(AI126&gt;=zEntry,w2,IF(AND(AI126&gt;=ExitZ,BD125&gt;0),w2,0)))))</f>
        <v>0</v>
      </c>
      <c r="BE126" s="26" t="n">
        <f aca="false">IF(AJ126="",0,IF(AJ126&gt;=z4,w4,IF(AJ126&gt;=z3,w3,IF(AJ126&gt;=zEntry,w2,IF(AND(AJ126&gt;=ExitZ,BE125&gt;0),w2,0)))))</f>
        <v>0</v>
      </c>
      <c r="BF126" s="26" t="n">
        <f aca="false">IF(AK126="",0,IF(AK126&gt;=z4,w4,IF(AK126&gt;=z3,w3,IF(AK126&gt;=zEntry,w2,IF(AND(AK126&gt;=ExitZ,BF125&gt;0),w2,0)))))</f>
        <v>0</v>
      </c>
      <c r="BG126" s="26" t="n">
        <f aca="false">IF(AL126="",0,IF(AL126&gt;=z4,w4,IF(AL126&gt;=z3,w3,IF(AL126&gt;=zEntry,w2,IF(AND(AL126&gt;=ExitZ,BG125&gt;0),w2,0)))))</f>
        <v>0</v>
      </c>
      <c r="BH126" s="26" t="n">
        <f aca="false">IF(AM126="",0,IF(AM126&gt;=z4,w4,IF(AM126&gt;=z3,w3,IF(AM126&gt;=zEntry,w2,IF(AND(AM126&gt;=ExitZ,BH125&gt;0),w2,0)))))</f>
        <v>0</v>
      </c>
      <c r="BI126" s="26" t="n">
        <f aca="false">IF(AN126="",0,IF(AN126&gt;=z4,w4,IF(AN126&gt;=z3,w3,IF(AN126&gt;=zEntry,w2,IF(AND(AN126&gt;=ExitZ,BI125&gt;0),w2,0)))))</f>
        <v>0</v>
      </c>
      <c r="BJ126" s="26" t="n">
        <f aca="false">IF(AO126="",0,IF(AO126&gt;=z4,w4,IF(AO126&gt;=z3,w3,IF(AO126&gt;=zEntry,w2,IF(AND(AO126&gt;=ExitZ,BJ125&gt;0),w2,0)))))</f>
        <v>0</v>
      </c>
      <c r="BK126" s="26" t="n">
        <f aca="false">IF(AP126="",0,IF(AP126&gt;=z4,w4,IF(AP126&gt;=z3,w3,IF(AP126&gt;=zEntry,w2,IF(AND(AP126&gt;=ExitZ,BK125&gt;0),w2,0)))))</f>
        <v>0</v>
      </c>
      <c r="BL126" s="26" t="n">
        <f aca="false">IF(AQ126="",0,IF(AQ126&gt;=z4,w4,IF(AQ126&gt;=z3,w3,IF(AQ126&gt;=zEntry,w2,IF(AND(AQ126&gt;=ExitZ,BL125&gt;0),w2,0)))))</f>
        <v>0</v>
      </c>
      <c r="BM126" s="23" t="n">
        <f aca="false">IF(EMFX_Data!X125&gt;=EMFX_Data!Y125,EMFX_Data!AE126-EMFX_Data!AF126,EMFX_Data!AF126-EMFX_Data!AE126)</f>
        <v>0.055333744063592</v>
      </c>
      <c r="BN126" s="23" t="n">
        <f aca="false">IF(EMFX_Data!X125&gt;=EMFX_Data!Z125,EMFX_Data!AE126-EMFX_Data!AG126,EMFX_Data!AG126-EMFX_Data!AE126)</f>
        <v>-0.0310095160776586</v>
      </c>
      <c r="BO126" s="23" t="n">
        <f aca="false">IF(EMFX_Data!X125&gt;=EMFX_Data!AA125,EMFX_Data!AE126-EMFX_Data!AH126,EMFX_Data!AH126-EMFX_Data!AE126)</f>
        <v>0.021494518345021</v>
      </c>
      <c r="BP126" s="23" t="n">
        <f aca="false">IF(EMFX_Data!X125&gt;=EMFX_Data!AB125,EMFX_Data!AE126-EMFX_Data!AI126,EMFX_Data!AI126-EMFX_Data!AE126)</f>
        <v>-0.0488525484083091</v>
      </c>
      <c r="BQ126" s="23" t="n">
        <f aca="false">IF(EMFX_Data!X125&gt;=EMFX_Data!AC125,EMFX_Data!AE126-EMFX_Data!AJ126,EMFX_Data!AJ126-EMFX_Data!AE126)</f>
        <v>0.0157520129338392</v>
      </c>
      <c r="BR126" s="23" t="n">
        <f aca="false">IF(EMFX_Data!X125&gt;=EMFX_Data!AD125,EMFX_Data!AE126-EMFX_Data!AK126,EMFX_Data!AK126-EMFX_Data!AE126)</f>
        <v>-0.0441776993273701</v>
      </c>
      <c r="BS126" s="23" t="n">
        <f aca="false">IF(EMFX_Data!Y125&gt;=EMFX_Data!Z125,EMFX_Data!AF126-EMFX_Data!AG126,EMFX_Data!AG126-EMFX_Data!AF126)</f>
        <v>0.0243242279859334</v>
      </c>
      <c r="BT126" s="23" t="n">
        <f aca="false">IF(EMFX_Data!Y125&gt;=EMFX_Data!AA125,EMFX_Data!AF126-EMFX_Data!AH126,EMFX_Data!AH126-EMFX_Data!AF126)</f>
        <v>0.033839225718571</v>
      </c>
      <c r="BU126" s="23" t="n">
        <f aca="false">IF(EMFX_Data!Y125&gt;=EMFX_Data!AB125,EMFX_Data!AF126-EMFX_Data!AI126,EMFX_Data!AI126-EMFX_Data!AF126)</f>
        <v>0.00648119565528289</v>
      </c>
      <c r="BV126" s="23" t="n">
        <f aca="false">IF(EMFX_Data!Y125&gt;=EMFX_Data!AC125,EMFX_Data!AF126-EMFX_Data!AJ126,EMFX_Data!AJ126-EMFX_Data!AF126)</f>
        <v>0.0395817311297528</v>
      </c>
      <c r="BW126" s="23" t="n">
        <f aca="false">IF(EMFX_Data!Y125&gt;=EMFX_Data!AD125,EMFX_Data!AF126-EMFX_Data!AK126,EMFX_Data!AK126-EMFX_Data!AF126)</f>
        <v>0.0111560447362219</v>
      </c>
      <c r="BX126" s="23" t="n">
        <f aca="false">IF(EMFX_Data!Z125&gt;=EMFX_Data!AA125,EMFX_Data!AG126-EMFX_Data!AH126,EMFX_Data!AH126-EMFX_Data!AG126)</f>
        <v>-0.00951499773263764</v>
      </c>
      <c r="BY126" s="23" t="n">
        <f aca="false">IF(EMFX_Data!Z125&gt;=EMFX_Data!AB125,EMFX_Data!AG126-EMFX_Data!AI126,EMFX_Data!AI126-EMFX_Data!AG126)</f>
        <v>-0.0178430323306505</v>
      </c>
      <c r="BZ126" s="23" t="n">
        <f aca="false">IF(EMFX_Data!Z125&gt;=EMFX_Data!AC125,EMFX_Data!AG126-EMFX_Data!AJ126,EMFX_Data!AJ126-EMFX_Data!AG126)</f>
        <v>-0.0152575031438194</v>
      </c>
      <c r="CA126" s="23" t="n">
        <f aca="false">IF(EMFX_Data!Z125&gt;=EMFX_Data!AD125,EMFX_Data!AG126-EMFX_Data!AK126,EMFX_Data!AK126-EMFX_Data!AG126)</f>
        <v>-0.0131681832497115</v>
      </c>
      <c r="CB126" s="23" t="n">
        <f aca="false">IF(EMFX_Data!AA125&gt;=EMFX_Data!AB125,EMFX_Data!AH126-EMFX_Data!AI126,EMFX_Data!AI126-EMFX_Data!AH126)</f>
        <v>-0.0273580300632881</v>
      </c>
      <c r="CC126" s="23" t="n">
        <f aca="false">IF(EMFX_Data!AA125&gt;=EMFX_Data!AC125,EMFX_Data!AH126-EMFX_Data!AJ126,EMFX_Data!AJ126-EMFX_Data!AH126)</f>
        <v>0.00574250541118179</v>
      </c>
      <c r="CD126" s="23" t="n">
        <f aca="false">IF(EMFX_Data!AA125&gt;=EMFX_Data!AD125,EMFX_Data!AH126-EMFX_Data!AK126,EMFX_Data!AK126-EMFX_Data!AH126)</f>
        <v>-0.0226831809823491</v>
      </c>
      <c r="CE126" s="23" t="n">
        <f aca="false">IF(EMFX_Data!AB125&gt;=EMFX_Data!AC125,EMFX_Data!AI126-EMFX_Data!AJ126,EMFX_Data!AJ126-EMFX_Data!AI126)</f>
        <v>-0.0331005354744699</v>
      </c>
      <c r="CF126" s="23" t="n">
        <f aca="false">IF(EMFX_Data!AB125&gt;=EMFX_Data!AD125,EMFX_Data!AI126-EMFX_Data!AK126,EMFX_Data!AK126-EMFX_Data!AI126)</f>
        <v>0.00467484908093904</v>
      </c>
      <c r="CG126" s="23" t="n">
        <f aca="false">IF(EMFX_Data!AC125&gt;=EMFX_Data!AD125,EMFX_Data!AJ126-EMFX_Data!AK126,EMFX_Data!AK126-EMFX_Data!AJ126)</f>
        <v>-0.0284256863935309</v>
      </c>
      <c r="CH126" s="27" t="n">
        <f aca="false">IF(ROW()&lt;4+VolLB,"",STDEV(INDEX($BM:$BM,ROW()-VolLB+1):INDEX($BM:$BM,ROW()))*SQRT(12))</f>
        <v>0.171025026311531</v>
      </c>
      <c r="CI126" s="27" t="n">
        <f aca="false">IF(ROW()&lt;4+VolLB,"",STDEV(INDEX($BN:$BN,ROW()-VolLB+1):INDEX($BN:$BN,ROW()))*SQRT(12))</f>
        <v>0.146177447991986</v>
      </c>
      <c r="CJ126" s="27" t="n">
        <f aca="false">IF(ROW()&lt;4+VolLB,"",STDEV(INDEX($BO:$BO,ROW()-VolLB+1):INDEX($BO:$BO,ROW()))*SQRT(12))</f>
        <v>0.156722372279697</v>
      </c>
      <c r="CK126" s="27" t="n">
        <f aca="false">IF(ROW()&lt;4+VolLB,"",STDEV(INDEX($BP:$BP,ROW()-VolLB+1):INDEX($BP:$BP,ROW()))*SQRT(12))</f>
        <v>0.204718848756304</v>
      </c>
      <c r="CL126" s="27" t="n">
        <f aca="false">IF(ROW()&lt;4+VolLB,"",STDEV(INDEX($BQ:$BQ,ROW()-VolLB+1):INDEX($BQ:$BQ,ROW()))*SQRT(12))</f>
        <v>0.166168666344288</v>
      </c>
      <c r="CM126" s="27" t="n">
        <f aca="false">IF(ROW()&lt;4+VolLB,"",STDEV(INDEX($BR:$BR,ROW()-VolLB+1):INDEX($BR:$BR,ROW()))*SQRT(12))</f>
        <v>0.153285921482861</v>
      </c>
      <c r="CN126" s="27" t="n">
        <f aca="false">IF(ROW()&lt;4+VolLB,"",STDEV(INDEX($BS:$BS,ROW()-VolLB+1):INDEX($BS:$BS,ROW()))*SQRT(12))</f>
        <v>0.165437789948976</v>
      </c>
      <c r="CO126" s="27" t="n">
        <f aca="false">IF(ROW()&lt;4+VolLB,"",STDEV(INDEX($BT:$BT,ROW()-VolLB+1):INDEX($BT:$BT,ROW()))*SQRT(12))</f>
        <v>0.159479062138953</v>
      </c>
      <c r="CP126" s="27" t="n">
        <f aca="false">IF(ROW()&lt;4+VolLB,"",STDEV(INDEX($BU:$BU,ROW()-VolLB+1):INDEX($BU:$BU,ROW()))*SQRT(12))</f>
        <v>0.157866169498822</v>
      </c>
      <c r="CQ126" s="27" t="n">
        <f aca="false">IF(ROW()&lt;4+VolLB,"",STDEV(INDEX($BV:$BV,ROW()-VolLB+1):INDEX($BV:$BV,ROW()))*SQRT(12))</f>
        <v>0.168812503922606</v>
      </c>
      <c r="CR126" s="27" t="n">
        <f aca="false">IF(ROW()&lt;4+VolLB,"",STDEV(INDEX($BW:$BW,ROW()-VolLB+1):INDEX($BW:$BW,ROW()))*SQRT(12))</f>
        <v>0.167182581898551</v>
      </c>
      <c r="CS126" s="27" t="n">
        <f aca="false">IF(ROW()&lt;4+VolLB,"",STDEV(INDEX($BX:$BX,ROW()-VolLB+1):INDEX($BX:$BX,ROW()))*SQRT(12))</f>
        <v>0.145825762717669</v>
      </c>
      <c r="CT126" s="27" t="n">
        <f aca="false">IF(ROW()&lt;4+VolLB,"",STDEV(INDEX($BY:$BY,ROW()-VolLB+1):INDEX($BY:$BY,ROW()))*SQRT(12))</f>
        <v>0.191335031355756</v>
      </c>
      <c r="CU126" s="27" t="n">
        <f aca="false">IF(ROW()&lt;4+VolLB,"",STDEV(INDEX($BZ:$BZ,ROW()-VolLB+1):INDEX($BZ:$BZ,ROW()))*SQRT(12))</f>
        <v>0.165047629656728</v>
      </c>
      <c r="CV126" s="27" t="n">
        <f aca="false">IF(ROW()&lt;4+VolLB,"",STDEV(INDEX($CA:$CA,ROW()-VolLB+1):INDEX($CA:$CA,ROW()))*SQRT(12))</f>
        <v>0.159325788864777</v>
      </c>
      <c r="CW126" s="27" t="n">
        <f aca="false">IF(ROW()&lt;4+VolLB,"",STDEV(INDEX($CB:$CB,ROW()-VolLB+1):INDEX($CB:$CB,ROW()))*SQRT(12))</f>
        <v>0.201113785865959</v>
      </c>
      <c r="CX126" s="27" t="n">
        <f aca="false">IF(ROW()&lt;4+VolLB,"",STDEV(INDEX($CC:$CC,ROW()-VolLB+1):INDEX($CC:$CC,ROW()))*SQRT(12))</f>
        <v>0.160128412875211</v>
      </c>
      <c r="CY126" s="27" t="n">
        <f aca="false">IF(ROW()&lt;4+VolLB,"",STDEV(INDEX($CD:$CD,ROW()-VolLB+1):INDEX($CD:$CD,ROW()))*SQRT(12))</f>
        <v>0.175526163609656</v>
      </c>
      <c r="CZ126" s="27" t="n">
        <f aca="false">IF(ROW()&lt;4+VolLB,"",STDEV(INDEX($CE:$CE,ROW()-VolLB+1):INDEX($CE:$CE,ROW()))*SQRT(12))</f>
        <v>0.211911098930643</v>
      </c>
      <c r="DA126" s="27" t="n">
        <f aca="false">IF(ROW()&lt;4+VolLB,"",STDEV(INDEX($CF:$CF,ROW()-VolLB+1):INDEX($CF:$CF,ROW()))*SQRT(12))</f>
        <v>0.176245046671933</v>
      </c>
      <c r="DB126" s="27" t="n">
        <f aca="false">IF(ROW()&lt;4+VolLB,"",STDEV(INDEX($CG:$CG,ROW()-VolLB+1):INDEX($CG:$CG,ROW()))*SQRT(12))</f>
        <v>0.171355478756195</v>
      </c>
      <c r="DC126" s="26" t="n">
        <f aca="false">IF(OR(AR126=0,CH126="",CH126=0),0,AR126*MIN(MaxScal,TgtVol/CH126))</f>
        <v>0</v>
      </c>
      <c r="DD126" s="26" t="n">
        <f aca="false">IF(OR(AS126=0,CI126="",CI126=0),0,AS126*MIN(MaxScal,TgtVol/CI126))</f>
        <v>0</v>
      </c>
      <c r="DE126" s="26" t="n">
        <f aca="false">IF(OR(AT126=0,CJ126="",CJ126=0),0,AT126*MIN(MaxScal,TgtVol/CJ126))</f>
        <v>0</v>
      </c>
      <c r="DF126" s="26" t="n">
        <f aca="false">IF(OR(AU126=0,CK126="",CK126=0),0,AU126*MIN(MaxScal,TgtVol/CK126))</f>
        <v>0</v>
      </c>
      <c r="DG126" s="26" t="n">
        <f aca="false">IF(OR(AV126=0,CL126="",CL126=0),0,AV126*MIN(MaxScal,TgtVol/CL126))</f>
        <v>0</v>
      </c>
      <c r="DH126" s="26" t="n">
        <f aca="false">IF(OR(AW126=0,CM126="",CM126=0),0,AW126*MIN(MaxScal,TgtVol/CM126))</f>
        <v>0</v>
      </c>
      <c r="DI126" s="26" t="n">
        <f aca="false">IF(OR(AX126=0,CN126="",CN126=0),0,AX126*MIN(MaxScal,TgtVol/CN126))</f>
        <v>0</v>
      </c>
      <c r="DJ126" s="26" t="n">
        <f aca="false">IF(OR(AY126=0,CO126="",CO126=0),0,AY126*MIN(MaxScal,TgtVol/CO126))</f>
        <v>0</v>
      </c>
      <c r="DK126" s="26" t="n">
        <f aca="false">IF(OR(AZ126=0,CP126="",CP126=0),0,AZ126*MIN(MaxScal,TgtVol/CP126))</f>
        <v>0.126689588171386</v>
      </c>
      <c r="DL126" s="26" t="n">
        <f aca="false">IF(OR(BA126=0,CQ126="",CQ126=0),0,BA126*MIN(MaxScal,TgtVol/CQ126))</f>
        <v>0</v>
      </c>
      <c r="DM126" s="26" t="n">
        <f aca="false">IF(OR(BB126=0,CR126="",CR126=0),0,BB126*MIN(MaxScal,TgtVol/CR126))</f>
        <v>0</v>
      </c>
      <c r="DN126" s="26" t="n">
        <f aca="false">IF(OR(BC126=0,CS126="",CS126=0),0,BC126*MIN(MaxScal,TgtVol/CS126))</f>
        <v>0</v>
      </c>
      <c r="DO126" s="26" t="n">
        <f aca="false">IF(OR(BD126=0,CT126="",CT126=0),0,BD126*MIN(MaxScal,TgtVol/CT126))</f>
        <v>0</v>
      </c>
      <c r="DP126" s="26" t="n">
        <f aca="false">IF(OR(BE126=0,CU126="",CU126=0),0,BE126*MIN(MaxScal,TgtVol/CU126))</f>
        <v>0</v>
      </c>
      <c r="DQ126" s="26" t="n">
        <f aca="false">IF(OR(BF126=0,CV126="",CV126=0),0,BF126*MIN(MaxScal,TgtVol/CV126))</f>
        <v>0</v>
      </c>
      <c r="DR126" s="26" t="n">
        <f aca="false">IF(OR(BG126=0,CW126="",CW126=0),0,BG126*MIN(MaxScal,TgtVol/CW126))</f>
        <v>0</v>
      </c>
      <c r="DS126" s="26" t="n">
        <f aca="false">IF(OR(BH126=0,CX126="",CX126=0),0,BH126*MIN(MaxScal,TgtVol/CX126))</f>
        <v>0</v>
      </c>
      <c r="DT126" s="26" t="n">
        <f aca="false">IF(OR(BI126=0,CY126="",CY126=0),0,BI126*MIN(MaxScal,TgtVol/CY126))</f>
        <v>0</v>
      </c>
      <c r="DU126" s="26" t="n">
        <f aca="false">IF(OR(BJ126=0,CZ126="",CZ126=0),0,BJ126*MIN(MaxScal,TgtVol/CZ126))</f>
        <v>0</v>
      </c>
      <c r="DV126" s="26" t="n">
        <f aca="false">IF(OR(BK126=0,DA126="",DA126=0),0,BK126*MIN(MaxScal,TgtVol/DA126))</f>
        <v>0</v>
      </c>
      <c r="DW126" s="26" t="n">
        <f aca="false">IF(OR(BL126=0,DB126="",DB126=0),0,BL126*MIN(MaxScal,TgtVol/DB126))</f>
        <v>0</v>
      </c>
      <c r="DX126" s="28" t="n">
        <f aca="false">IFERROR(DC125*BM126,"")</f>
        <v>0</v>
      </c>
      <c r="DY126" s="28" t="n">
        <f aca="false">IFERROR(DD125*BN126,"")</f>
        <v>-0</v>
      </c>
      <c r="DZ126" s="28" t="n">
        <f aca="false">IFERROR(DE125*BO126,"")</f>
        <v>0</v>
      </c>
      <c r="EA126" s="28" t="n">
        <f aca="false">IFERROR(DF125*BP126,"")</f>
        <v>-0</v>
      </c>
      <c r="EB126" s="28" t="n">
        <f aca="false">IFERROR(DG125*BQ126,"")</f>
        <v>0</v>
      </c>
      <c r="EC126" s="28" t="n">
        <f aca="false">IFERROR(DH125*BR126,"")</f>
        <v>-0</v>
      </c>
      <c r="ED126" s="28" t="n">
        <f aca="false">IFERROR(DI125*BS126,"")</f>
        <v>0</v>
      </c>
      <c r="EE126" s="28" t="n">
        <f aca="false">IFERROR(DJ125*BT126,"")</f>
        <v>0</v>
      </c>
      <c r="EF126" s="28" t="n">
        <f aca="false">IFERROR(DK125*BU126,"")</f>
        <v>0.000818138199201205</v>
      </c>
      <c r="EG126" s="28" t="n">
        <f aca="false">IFERROR(DL125*BV126,"")</f>
        <v>0</v>
      </c>
      <c r="EH126" s="28" t="n">
        <f aca="false">IFERROR(DM125*BW126,"")</f>
        <v>0</v>
      </c>
      <c r="EI126" s="28" t="n">
        <f aca="false">IFERROR(DN125*BX126,"")</f>
        <v>-0</v>
      </c>
      <c r="EJ126" s="28" t="n">
        <f aca="false">IFERROR(DO125*BY126,"")</f>
        <v>-0</v>
      </c>
      <c r="EK126" s="28" t="n">
        <f aca="false">IFERROR(DP125*BZ126,"")</f>
        <v>-0</v>
      </c>
      <c r="EL126" s="28" t="n">
        <f aca="false">IFERROR(DQ125*CA126,"")</f>
        <v>-0</v>
      </c>
      <c r="EM126" s="28" t="n">
        <f aca="false">IFERROR(DR125*CB126,"")</f>
        <v>-0</v>
      </c>
      <c r="EN126" s="28" t="n">
        <f aca="false">IFERROR(DS125*CC126,"")</f>
        <v>0</v>
      </c>
      <c r="EO126" s="28" t="n">
        <f aca="false">IFERROR(DT125*CD126,"")</f>
        <v>-0</v>
      </c>
      <c r="EP126" s="28" t="n">
        <f aca="false">IFERROR(DU125*CE126,"")</f>
        <v>-0</v>
      </c>
      <c r="EQ126" s="28" t="n">
        <f aca="false">IFERROR(DV125*CF126,"")</f>
        <v>0</v>
      </c>
      <c r="ER126" s="28" t="n">
        <f aca="false">IFERROR(DW125*CG126,"")</f>
        <v>-0</v>
      </c>
      <c r="ES126" s="28" t="n">
        <f aca="false">IF(ROW()=4,"",SUM(DX126:ER126))</f>
        <v>0.000818138199201205</v>
      </c>
      <c r="ET126" s="29" t="n">
        <f aca="false">COUNTIF(AR126:BL126,"&gt;0")</f>
        <v>1</v>
      </c>
    </row>
    <row r="127" customFormat="false" ht="15" hidden="false" customHeight="false" outlineLevel="0" collapsed="false">
      <c r="A127" s="19" t="n">
        <v>41759</v>
      </c>
      <c r="B127" s="23" t="n">
        <f aca="false">ABS(EMFX_Data!X127-EMFX_Data!Y127)</f>
        <v>0.0592820858749557</v>
      </c>
      <c r="C127" s="23" t="n">
        <f aca="false">ABS(EMFX_Data!X127-EMFX_Data!Z127)</f>
        <v>0.202689268892914</v>
      </c>
      <c r="D127" s="23" t="n">
        <f aca="false">ABS(EMFX_Data!X127-EMFX_Data!AA127)</f>
        <v>0.0180624573799904</v>
      </c>
      <c r="E127" s="23" t="n">
        <f aca="false">ABS(EMFX_Data!X127-EMFX_Data!AB127)</f>
        <v>0.269927997853822</v>
      </c>
      <c r="F127" s="23" t="n">
        <f aca="false">ABS(EMFX_Data!X127-EMFX_Data!AC127)</f>
        <v>0.0418924371614011</v>
      </c>
      <c r="G127" s="23" t="n">
        <f aca="false">ABS(EMFX_Data!X127-EMFX_Data!AD127)</f>
        <v>0.37937892375921</v>
      </c>
      <c r="H127" s="23" t="n">
        <f aca="false">ABS(EMFX_Data!Y127-EMFX_Data!Z127)</f>
        <v>0.261971354767869</v>
      </c>
      <c r="I127" s="23" t="n">
        <f aca="false">ABS(EMFX_Data!Y127-EMFX_Data!AA127)</f>
        <v>0.0412196284949653</v>
      </c>
      <c r="J127" s="23" t="n">
        <f aca="false">ABS(EMFX_Data!Y127-EMFX_Data!AB127)</f>
        <v>0.329210083728777</v>
      </c>
      <c r="K127" s="23" t="n">
        <f aca="false">ABS(EMFX_Data!Y127-EMFX_Data!AC127)</f>
        <v>0.101174523036357</v>
      </c>
      <c r="L127" s="23" t="n">
        <f aca="false">ABS(EMFX_Data!Y127-EMFX_Data!AD127)</f>
        <v>0.438661009634166</v>
      </c>
      <c r="M127" s="23" t="n">
        <f aca="false">ABS(EMFX_Data!Z127-EMFX_Data!AA127)</f>
        <v>0.220751726272904</v>
      </c>
      <c r="N127" s="23" t="n">
        <f aca="false">ABS(EMFX_Data!Z127-EMFX_Data!AB127)</f>
        <v>0.0672387289609082</v>
      </c>
      <c r="O127" s="23" t="n">
        <f aca="false">ABS(EMFX_Data!Z127-EMFX_Data!AC127)</f>
        <v>0.160796831731513</v>
      </c>
      <c r="P127" s="23" t="n">
        <f aca="false">ABS(EMFX_Data!Z127-EMFX_Data!AD127)</f>
        <v>0.176689654866297</v>
      </c>
      <c r="Q127" s="23" t="n">
        <f aca="false">ABS(EMFX_Data!AA127-EMFX_Data!AB127)</f>
        <v>0.287990455233812</v>
      </c>
      <c r="R127" s="23" t="n">
        <f aca="false">ABS(EMFX_Data!AA127-EMFX_Data!AC127)</f>
        <v>0.0599548945413915</v>
      </c>
      <c r="S127" s="23" t="n">
        <f aca="false">ABS(EMFX_Data!AA127-EMFX_Data!AD127)</f>
        <v>0.397441381139201</v>
      </c>
      <c r="T127" s="23" t="n">
        <f aca="false">ABS(EMFX_Data!AB127-EMFX_Data!AC127)</f>
        <v>0.228035560692421</v>
      </c>
      <c r="U127" s="23" t="n">
        <f aca="false">ABS(EMFX_Data!AB127-EMFX_Data!AD127)</f>
        <v>0.109450925905389</v>
      </c>
      <c r="V127" s="23" t="n">
        <f aca="false">ABS(EMFX_Data!AC127-EMFX_Data!AD127)</f>
        <v>0.337486486597809</v>
      </c>
      <c r="W127" s="26" t="n">
        <f aca="false">IF(ROW()&lt;4+MinObs-1,"",IFERROR((B127-AVERAGE(B$4:B127))/STDEV(B$4:B127),""))</f>
        <v>-0.829634256459587</v>
      </c>
      <c r="X127" s="26" t="n">
        <f aca="false">IF(ROW()&lt;4+MinObs-1,"",IFERROR((C127-AVERAGE(C$4:C127))/STDEV(C$4:C127),""))</f>
        <v>2.59404564423553</v>
      </c>
      <c r="Y127" s="26" t="n">
        <f aca="false">IF(ROW()&lt;4+MinObs-1,"",IFERROR((D127-AVERAGE(D$4:D127))/STDEV(D$4:D127),""))</f>
        <v>-1.3930584656581</v>
      </c>
      <c r="Z127" s="26" t="n">
        <f aca="false">IF(ROW()&lt;4+MinObs-1,"",IFERROR((E127-AVERAGE(E$4:E127))/STDEV(E$4:E127),""))</f>
        <v>2.6403959838059</v>
      </c>
      <c r="AA127" s="26" t="n">
        <f aca="false">IF(ROW()&lt;4+MinObs-1,"",IFERROR((F127-AVERAGE(F$4:F127))/STDEV(F$4:F127),""))</f>
        <v>-0.401381608525974</v>
      </c>
      <c r="AB127" s="26" t="n">
        <f aca="false">IF(ROW()&lt;4+MinObs-1,"",IFERROR((G127-AVERAGE(G$4:G127))/STDEV(G$4:G127),""))</f>
        <v>0.71610831633133</v>
      </c>
      <c r="AC127" s="26" t="n">
        <f aca="false">IF(ROW()&lt;4+MinObs-1,"",IFERROR((H127-AVERAGE(H$4:H127))/STDEV(H$4:H127),""))</f>
        <v>0.723497130719305</v>
      </c>
      <c r="AD127" s="26" t="n">
        <f aca="false">IF(ROW()&lt;4+MinObs-1,"",IFERROR((I127-AVERAGE(I$4:I127))/STDEV(I$4:I127),""))</f>
        <v>-0.782697163239962</v>
      </c>
      <c r="AE127" s="26" t="n">
        <f aca="false">IF(ROW()&lt;4+MinObs-1,"",IFERROR((J127-AVERAGE(J$4:J127))/STDEV(J$4:J127),""))</f>
        <v>2.04640115611494</v>
      </c>
      <c r="AF127" s="26" t="n">
        <f aca="false">IF(ROW()&lt;4+MinObs-1,"",IFERROR((K127-AVERAGE(K$4:K127))/STDEV(K$4:K127),""))</f>
        <v>-0.142751964114206</v>
      </c>
      <c r="AG127" s="26" t="n">
        <f aca="false">IF(ROW()&lt;4+MinObs-1,"",IFERROR((L127-AVERAGE(L$4:L127))/STDEV(L$4:L127),""))</f>
        <v>0.737372659627361</v>
      </c>
      <c r="AH127" s="26" t="n">
        <f aca="false">IF(ROW()&lt;4+MinObs-1,"",IFERROR((M127-AVERAGE(M$4:M127))/STDEV(M$4:M127),""))</f>
        <v>0.58047996722882</v>
      </c>
      <c r="AI127" s="26" t="n">
        <f aca="false">IF(ROW()&lt;4+MinObs-1,"",IFERROR((N127-AVERAGE(N$4:N127))/STDEV(N$4:N127),""))</f>
        <v>-0.531304169492976</v>
      </c>
      <c r="AJ127" s="26" t="n">
        <f aca="false">IF(ROW()&lt;4+MinObs-1,"",IFERROR((O127-AVERAGE(O$4:O127))/STDEV(O$4:O127),""))</f>
        <v>0.876737985428849</v>
      </c>
      <c r="AK127" s="26" t="n">
        <f aca="false">IF(ROW()&lt;4+MinObs-1,"",IFERROR((P127-AVERAGE(P$4:P127))/STDEV(P$4:P127),""))</f>
        <v>0.0494035819432885</v>
      </c>
      <c r="AL127" s="26" t="n">
        <f aca="false">IF(ROW()&lt;4+MinObs-1,"",IFERROR((Q127-AVERAGE(Q$4:Q127))/STDEV(Q$4:Q127),""))</f>
        <v>1.96382547194206</v>
      </c>
      <c r="AM127" s="26" t="n">
        <f aca="false">IF(ROW()&lt;4+MinObs-1,"",IFERROR((R127-AVERAGE(R$4:R127))/STDEV(R$4:R127),""))</f>
        <v>-0.746970101392811</v>
      </c>
      <c r="AN127" s="26" t="n">
        <f aca="false">IF(ROW()&lt;4+MinObs-1,"",IFERROR((S127-AVERAGE(S$4:S127))/STDEV(S$4:S127),""))</f>
        <v>0.658524660169165</v>
      </c>
      <c r="AO127" s="26" t="n">
        <f aca="false">IF(ROW()&lt;4+MinObs-1,"",IFERROR((T127-AVERAGE(T$4:T127))/STDEV(T$4:T127),""))</f>
        <v>1.31296836806954</v>
      </c>
      <c r="AP127" s="26" t="n">
        <f aca="false">IF(ROW()&lt;4+MinObs-1,"",IFERROR((U127-AVERAGE(U$4:U127))/STDEV(U$4:U127),""))</f>
        <v>-0.012981523095353</v>
      </c>
      <c r="AQ127" s="26" t="n">
        <f aca="false">IF(ROW()&lt;4+MinObs-1,"",IFERROR((V127-AVERAGE(V$4:V127))/STDEV(V$4:V127),""))</f>
        <v>0.490989580017038</v>
      </c>
      <c r="AR127" s="26" t="n">
        <f aca="false">IF(W127="",0,IF(W127&gt;=z4,w4,IF(W127&gt;=z3,w3,IF(W127&gt;=zEntry,w2,IF(AND(W127&gt;=ExitZ,AR126&gt;0),w2,0)))))</f>
        <v>0</v>
      </c>
      <c r="AS127" s="26" t="n">
        <f aca="false">IF(X127="",0,IF(X127&gt;=z4,w4,IF(X127&gt;=z3,w3,IF(X127&gt;=zEntry,w2,IF(AND(X127&gt;=ExitZ,AS126&gt;0),w2,0)))))</f>
        <v>1</v>
      </c>
      <c r="AT127" s="26" t="n">
        <f aca="false">IF(Y127="",0,IF(Y127&gt;=z4,w4,IF(Y127&gt;=z3,w3,IF(Y127&gt;=zEntry,w2,IF(AND(Y127&gt;=ExitZ,AT126&gt;0),w2,0)))))</f>
        <v>0</v>
      </c>
      <c r="AU127" s="26" t="n">
        <f aca="false">IF(Z127="",0,IF(Z127&gt;=z4,w4,IF(Z127&gt;=z3,w3,IF(Z127&gt;=zEntry,w2,IF(AND(Z127&gt;=ExitZ,AU126&gt;0),w2,0)))))</f>
        <v>1</v>
      </c>
      <c r="AV127" s="26" t="n">
        <f aca="false">IF(AA127="",0,IF(AA127&gt;=z4,w4,IF(AA127&gt;=z3,w3,IF(AA127&gt;=zEntry,w2,IF(AND(AA127&gt;=ExitZ,AV126&gt;0),w2,0)))))</f>
        <v>0</v>
      </c>
      <c r="AW127" s="26" t="n">
        <f aca="false">IF(AB127="",0,IF(AB127&gt;=z4,w4,IF(AB127&gt;=z3,w3,IF(AB127&gt;=zEntry,w2,IF(AND(AB127&gt;=ExitZ,AW126&gt;0),w2,0)))))</f>
        <v>0</v>
      </c>
      <c r="AX127" s="26" t="n">
        <f aca="false">IF(AC127="",0,IF(AC127&gt;=z4,w4,IF(AC127&gt;=z3,w3,IF(AC127&gt;=zEntry,w2,IF(AND(AC127&gt;=ExitZ,AX126&gt;0),w2,0)))))</f>
        <v>0</v>
      </c>
      <c r="AY127" s="26" t="n">
        <f aca="false">IF(AD127="",0,IF(AD127&gt;=z4,w4,IF(AD127&gt;=z3,w3,IF(AD127&gt;=zEntry,w2,IF(AND(AD127&gt;=ExitZ,AY126&gt;0),w2,0)))))</f>
        <v>0</v>
      </c>
      <c r="AZ127" s="26" t="n">
        <f aca="false">IF(AE127="",0,IF(AE127&gt;=z4,w4,IF(AE127&gt;=z3,w3,IF(AE127&gt;=zEntry,w2,IF(AND(AE127&gt;=ExitZ,AZ126&gt;0),w2,0)))))</f>
        <v>1</v>
      </c>
      <c r="BA127" s="26" t="n">
        <f aca="false">IF(AF127="",0,IF(AF127&gt;=z4,w4,IF(AF127&gt;=z3,w3,IF(AF127&gt;=zEntry,w2,IF(AND(AF127&gt;=ExitZ,BA126&gt;0),w2,0)))))</f>
        <v>0</v>
      </c>
      <c r="BB127" s="26" t="n">
        <f aca="false">IF(AG127="",0,IF(AG127&gt;=z4,w4,IF(AG127&gt;=z3,w3,IF(AG127&gt;=zEntry,w2,IF(AND(AG127&gt;=ExitZ,BB126&gt;0),w2,0)))))</f>
        <v>0</v>
      </c>
      <c r="BC127" s="26" t="n">
        <f aca="false">IF(AH127="",0,IF(AH127&gt;=z4,w4,IF(AH127&gt;=z3,w3,IF(AH127&gt;=zEntry,w2,IF(AND(AH127&gt;=ExitZ,BC126&gt;0),w2,0)))))</f>
        <v>0</v>
      </c>
      <c r="BD127" s="26" t="n">
        <f aca="false">IF(AI127="",0,IF(AI127&gt;=z4,w4,IF(AI127&gt;=z3,w3,IF(AI127&gt;=zEntry,w2,IF(AND(AI127&gt;=ExitZ,BD126&gt;0),w2,0)))))</f>
        <v>0</v>
      </c>
      <c r="BE127" s="26" t="n">
        <f aca="false">IF(AJ127="",0,IF(AJ127&gt;=z4,w4,IF(AJ127&gt;=z3,w3,IF(AJ127&gt;=zEntry,w2,IF(AND(AJ127&gt;=ExitZ,BE126&gt;0),w2,0)))))</f>
        <v>0</v>
      </c>
      <c r="BF127" s="26" t="n">
        <f aca="false">IF(AK127="",0,IF(AK127&gt;=z4,w4,IF(AK127&gt;=z3,w3,IF(AK127&gt;=zEntry,w2,IF(AND(AK127&gt;=ExitZ,BF126&gt;0),w2,0)))))</f>
        <v>0</v>
      </c>
      <c r="BG127" s="26" t="n">
        <f aca="false">IF(AL127="",0,IF(AL127&gt;=z4,w4,IF(AL127&gt;=z3,w3,IF(AL127&gt;=zEntry,w2,IF(AND(AL127&gt;=ExitZ,BG126&gt;0),w2,0)))))</f>
        <v>0</v>
      </c>
      <c r="BH127" s="26" t="n">
        <f aca="false">IF(AM127="",0,IF(AM127&gt;=z4,w4,IF(AM127&gt;=z3,w3,IF(AM127&gt;=zEntry,w2,IF(AND(AM127&gt;=ExitZ,BH126&gt;0),w2,0)))))</f>
        <v>0</v>
      </c>
      <c r="BI127" s="26" t="n">
        <f aca="false">IF(AN127="",0,IF(AN127&gt;=z4,w4,IF(AN127&gt;=z3,w3,IF(AN127&gt;=zEntry,w2,IF(AND(AN127&gt;=ExitZ,BI126&gt;0),w2,0)))))</f>
        <v>0</v>
      </c>
      <c r="BJ127" s="26" t="n">
        <f aca="false">IF(AO127="",0,IF(AO127&gt;=z4,w4,IF(AO127&gt;=z3,w3,IF(AO127&gt;=zEntry,w2,IF(AND(AO127&gt;=ExitZ,BJ126&gt;0),w2,0)))))</f>
        <v>0</v>
      </c>
      <c r="BK127" s="26" t="n">
        <f aca="false">IF(AP127="",0,IF(AP127&gt;=z4,w4,IF(AP127&gt;=z3,w3,IF(AP127&gt;=zEntry,w2,IF(AND(AP127&gt;=ExitZ,BK126&gt;0),w2,0)))))</f>
        <v>0</v>
      </c>
      <c r="BL127" s="26" t="n">
        <f aca="false">IF(AQ127="",0,IF(AQ127&gt;=z4,w4,IF(AQ127&gt;=z3,w3,IF(AQ127&gt;=zEntry,w2,IF(AND(AQ127&gt;=ExitZ,BL126&gt;0),w2,0)))))</f>
        <v>0</v>
      </c>
      <c r="BM127" s="23" t="n">
        <f aca="false">IF(EMFX_Data!X126&gt;=EMFX_Data!Y126,EMFX_Data!AE127-EMFX_Data!AF127,EMFX_Data!AF127-EMFX_Data!AE127)</f>
        <v>0.0720979392595349</v>
      </c>
      <c r="BN127" s="23" t="n">
        <f aca="false">IF(EMFX_Data!X126&gt;=EMFX_Data!Z126,EMFX_Data!AE127-EMFX_Data!AG127,EMFX_Data!AG127-EMFX_Data!AE127)</f>
        <v>-0.063932424463359</v>
      </c>
      <c r="BO127" s="23" t="n">
        <f aca="false">IF(EMFX_Data!X126&gt;=EMFX_Data!AA126,EMFX_Data!AE127-EMFX_Data!AH127,EMFX_Data!AH127-EMFX_Data!AE127)</f>
        <v>0.0575312148018954</v>
      </c>
      <c r="BP127" s="23" t="n">
        <f aca="false">IF(EMFX_Data!X126&gt;=EMFX_Data!AB126,EMFX_Data!AE127-EMFX_Data!AI127,EMFX_Data!AI127-EMFX_Data!AE127)</f>
        <v>-0.0721465205359711</v>
      </c>
      <c r="BQ127" s="23" t="n">
        <f aca="false">IF(EMFX_Data!X126&gt;=EMFX_Data!AC126,EMFX_Data!AE127-EMFX_Data!AJ127,EMFX_Data!AJ127-EMFX_Data!AE127)</f>
        <v>0.0629015999796975</v>
      </c>
      <c r="BR127" s="23" t="n">
        <f aca="false">IF(EMFX_Data!X126&gt;=EMFX_Data!AD126,EMFX_Data!AE127-EMFX_Data!AK127,EMFX_Data!AK127-EMFX_Data!AE127)</f>
        <v>-0.0997074601189029</v>
      </c>
      <c r="BS127" s="23" t="n">
        <f aca="false">IF(EMFX_Data!Y126&gt;=EMFX_Data!Z126,EMFX_Data!AF127-EMFX_Data!AG127,EMFX_Data!AG127-EMFX_Data!AF127)</f>
        <v>0.00816551479617594</v>
      </c>
      <c r="BT127" s="23" t="n">
        <f aca="false">IF(EMFX_Data!Y126&gt;=EMFX_Data!AA126,EMFX_Data!AF127-EMFX_Data!AH127,EMFX_Data!AH127-EMFX_Data!AF127)</f>
        <v>0.0145667244576395</v>
      </c>
      <c r="BU127" s="23" t="n">
        <f aca="false">IF(EMFX_Data!Y126&gt;=EMFX_Data!AB126,EMFX_Data!AF127-EMFX_Data!AI127,EMFX_Data!AI127-EMFX_Data!AF127)</f>
        <v>-4.85812764362339E-005</v>
      </c>
      <c r="BV127" s="23" t="n">
        <f aca="false">IF(EMFX_Data!Y126&gt;=EMFX_Data!AC126,EMFX_Data!AF127-EMFX_Data!AJ127,EMFX_Data!AJ127-EMFX_Data!AF127)</f>
        <v>0.00919633927983742</v>
      </c>
      <c r="BW127" s="23" t="n">
        <f aca="false">IF(EMFX_Data!Y126&gt;=EMFX_Data!AD126,EMFX_Data!AF127-EMFX_Data!AK127,EMFX_Data!AK127-EMFX_Data!AF127)</f>
        <v>-0.027609520859368</v>
      </c>
      <c r="BX127" s="23" t="n">
        <f aca="false">IF(EMFX_Data!Z126&gt;=EMFX_Data!AA126,EMFX_Data!AG127-EMFX_Data!AH127,EMFX_Data!AH127-EMFX_Data!AG127)</f>
        <v>-0.00640120966146359</v>
      </c>
      <c r="BY127" s="23" t="n">
        <f aca="false">IF(EMFX_Data!Z126&gt;=EMFX_Data!AB126,EMFX_Data!AG127-EMFX_Data!AI127,EMFX_Data!AI127-EMFX_Data!AG127)</f>
        <v>-0.00821409607261218</v>
      </c>
      <c r="BZ127" s="23" t="n">
        <f aca="false">IF(EMFX_Data!Z126&gt;=EMFX_Data!AC126,EMFX_Data!AG127-EMFX_Data!AJ127,EMFX_Data!AJ127-EMFX_Data!AG127)</f>
        <v>-0.00103082448366148</v>
      </c>
      <c r="CA127" s="23" t="n">
        <f aca="false">IF(EMFX_Data!Z126&gt;=EMFX_Data!AD126,EMFX_Data!AG127-EMFX_Data!AK127,EMFX_Data!AK127-EMFX_Data!AG127)</f>
        <v>-0.0357750356555439</v>
      </c>
      <c r="CB127" s="23" t="n">
        <f aca="false">IF(EMFX_Data!AA126&gt;=EMFX_Data!AB126,EMFX_Data!AH127-EMFX_Data!AI127,EMFX_Data!AI127-EMFX_Data!AH127)</f>
        <v>-0.0146153057340758</v>
      </c>
      <c r="CC127" s="23" t="n">
        <f aca="false">IF(EMFX_Data!AA126&gt;=EMFX_Data!AC126,EMFX_Data!AH127-EMFX_Data!AJ127,EMFX_Data!AJ127-EMFX_Data!AH127)</f>
        <v>-0.00537038517780211</v>
      </c>
      <c r="CD127" s="23" t="n">
        <f aca="false">IF(EMFX_Data!AA126&gt;=EMFX_Data!AD126,EMFX_Data!AH127-EMFX_Data!AK127,EMFX_Data!AK127-EMFX_Data!AH127)</f>
        <v>-0.0421762453170075</v>
      </c>
      <c r="CE127" s="23" t="n">
        <f aca="false">IF(EMFX_Data!AB126&gt;=EMFX_Data!AC126,EMFX_Data!AI127-EMFX_Data!AJ127,EMFX_Data!AJ127-EMFX_Data!AI127)</f>
        <v>-0.00924492055627365</v>
      </c>
      <c r="CF127" s="23" t="n">
        <f aca="false">IF(EMFX_Data!AB126&gt;=EMFX_Data!AD126,EMFX_Data!AI127-EMFX_Data!AK127,EMFX_Data!AK127-EMFX_Data!AI127)</f>
        <v>-0.0275609395829318</v>
      </c>
      <c r="CG127" s="23" t="n">
        <f aca="false">IF(EMFX_Data!AC126&gt;=EMFX_Data!AD126,EMFX_Data!AJ127-EMFX_Data!AK127,EMFX_Data!AK127-EMFX_Data!AJ127)</f>
        <v>-0.0368058601392054</v>
      </c>
      <c r="CH127" s="27" t="n">
        <f aca="false">IF(ROW()&lt;4+VolLB,"",STDEV(INDEX($BM:$BM,ROW()-VolLB+1):INDEX($BM:$BM,ROW()))*SQRT(12))</f>
        <v>0.175460151207778</v>
      </c>
      <c r="CI127" s="27" t="n">
        <f aca="false">IF(ROW()&lt;4+VolLB,"",STDEV(INDEX($BN:$BN,ROW()-VolLB+1):INDEX($BN:$BN,ROW()))*SQRT(12))</f>
        <v>0.150987782730227</v>
      </c>
      <c r="CJ127" s="27" t="n">
        <f aca="false">IF(ROW()&lt;4+VolLB,"",STDEV(INDEX($BO:$BO,ROW()-VolLB+1):INDEX($BO:$BO,ROW()))*SQRT(12))</f>
        <v>0.159315076281391</v>
      </c>
      <c r="CK127" s="27" t="n">
        <f aca="false">IF(ROW()&lt;4+VolLB,"",STDEV(INDEX($BP:$BP,ROW()-VolLB+1):INDEX($BP:$BP,ROW()))*SQRT(12))</f>
        <v>0.206064560609686</v>
      </c>
      <c r="CL127" s="27" t="n">
        <f aca="false">IF(ROW()&lt;4+VolLB,"",STDEV(INDEX($BQ:$BQ,ROW()-VolLB+1):INDEX($BQ:$BQ,ROW()))*SQRT(12))</f>
        <v>0.170407526494395</v>
      </c>
      <c r="CM127" s="27" t="n">
        <f aca="false">IF(ROW()&lt;4+VolLB,"",STDEV(INDEX($BR:$BR,ROW()-VolLB+1):INDEX($BR:$BR,ROW()))*SQRT(12))</f>
        <v>0.160299145566811</v>
      </c>
      <c r="CN127" s="27" t="n">
        <f aca="false">IF(ROW()&lt;4+VolLB,"",STDEV(INDEX($BS:$BS,ROW()-VolLB+1):INDEX($BS:$BS,ROW()))*SQRT(12))</f>
        <v>0.162825977009733</v>
      </c>
      <c r="CO127" s="27" t="n">
        <f aca="false">IF(ROW()&lt;4+VolLB,"",STDEV(INDEX($BT:$BT,ROW()-VolLB+1):INDEX($BT:$BT,ROW()))*SQRT(12))</f>
        <v>0.156380842955402</v>
      </c>
      <c r="CP127" s="27" t="n">
        <f aca="false">IF(ROW()&lt;4+VolLB,"",STDEV(INDEX($BU:$BU,ROW()-VolLB+1):INDEX($BU:$BU,ROW()))*SQRT(12))</f>
        <v>0.157073238892808</v>
      </c>
      <c r="CQ127" s="27" t="n">
        <f aca="false">IF(ROW()&lt;4+VolLB,"",STDEV(INDEX($BV:$BV,ROW()-VolLB+1):INDEX($BV:$BV,ROW()))*SQRT(12))</f>
        <v>0.167705572603236</v>
      </c>
      <c r="CR127" s="27" t="n">
        <f aca="false">IF(ROW()&lt;4+VolLB,"",STDEV(INDEX($BW:$BW,ROW()-VolLB+1):INDEX($BW:$BW,ROW()))*SQRT(12))</f>
        <v>0.166816094847055</v>
      </c>
      <c r="CS127" s="27" t="n">
        <f aca="false">IF(ROW()&lt;4+VolLB,"",STDEV(INDEX($BX:$BX,ROW()-VolLB+1):INDEX($BX:$BX,ROW()))*SQRT(12))</f>
        <v>0.145781734519276</v>
      </c>
      <c r="CT127" s="27" t="n">
        <f aca="false">IF(ROW()&lt;4+VolLB,"",STDEV(INDEX($BY:$BY,ROW()-VolLB+1):INDEX($BY:$BY,ROW()))*SQRT(12))</f>
        <v>0.186636431394287</v>
      </c>
      <c r="CU127" s="27" t="n">
        <f aca="false">IF(ROW()&lt;4+VolLB,"",STDEV(INDEX($BZ:$BZ,ROW()-VolLB+1):INDEX($BZ:$BZ,ROW()))*SQRT(12))</f>
        <v>0.165075837993296</v>
      </c>
      <c r="CV127" s="27" t="n">
        <f aca="false">IF(ROW()&lt;4+VolLB,"",STDEV(INDEX($CA:$CA,ROW()-VolLB+1):INDEX($CA:$CA,ROW()))*SQRT(12))</f>
        <v>0.153709047754819</v>
      </c>
      <c r="CW127" s="27" t="n">
        <f aca="false">IF(ROW()&lt;4+VolLB,"",STDEV(INDEX($CB:$CB,ROW()-VolLB+1):INDEX($CB:$CB,ROW()))*SQRT(12))</f>
        <v>0.196615286147093</v>
      </c>
      <c r="CX127" s="27" t="n">
        <f aca="false">IF(ROW()&lt;4+VolLB,"",STDEV(INDEX($CC:$CC,ROW()-VolLB+1):INDEX($CC:$CC,ROW()))*SQRT(12))</f>
        <v>0.160466746273169</v>
      </c>
      <c r="CY127" s="27" t="n">
        <f aca="false">IF(ROW()&lt;4+VolLB,"",STDEV(INDEX($CD:$CD,ROW()-VolLB+1):INDEX($CD:$CD,ROW()))*SQRT(12))</f>
        <v>0.171881135253589</v>
      </c>
      <c r="CZ127" s="27" t="n">
        <f aca="false">IF(ROW()&lt;4+VolLB,"",STDEV(INDEX($CE:$CE,ROW()-VolLB+1):INDEX($CE:$CE,ROW()))*SQRT(12))</f>
        <v>0.2073822085304</v>
      </c>
      <c r="DA127" s="27" t="n">
        <f aca="false">IF(ROW()&lt;4+VolLB,"",STDEV(INDEX($CF:$CF,ROW()-VolLB+1):INDEX($CF:$CF,ROW()))*SQRT(12))</f>
        <v>0.177392637436029</v>
      </c>
      <c r="DB127" s="27" t="n">
        <f aca="false">IF(ROW()&lt;4+VolLB,"",STDEV(INDEX($CG:$CG,ROW()-VolLB+1):INDEX($CG:$CG,ROW()))*SQRT(12))</f>
        <v>0.161199123549362</v>
      </c>
      <c r="DC127" s="26" t="n">
        <f aca="false">IF(OR(AR127=0,CH127="",CH127=0),0,AR127*MIN(MaxScal,TgtVol/CH127))</f>
        <v>0</v>
      </c>
      <c r="DD127" s="26" t="n">
        <f aca="false">IF(OR(AS127=0,CI127="",CI127=0),0,AS127*MIN(MaxScal,TgtVol/CI127))</f>
        <v>0.132461048426245</v>
      </c>
      <c r="DE127" s="26" t="n">
        <f aca="false">IF(OR(AT127=0,CJ127="",CJ127=0),0,AT127*MIN(MaxScal,TgtVol/CJ127))</f>
        <v>0</v>
      </c>
      <c r="DF127" s="26" t="n">
        <f aca="false">IF(OR(AU127=0,CK127="",CK127=0),0,AU127*MIN(MaxScal,TgtVol/CK127))</f>
        <v>0.09705696089044</v>
      </c>
      <c r="DG127" s="26" t="n">
        <f aca="false">IF(OR(AV127=0,CL127="",CL127=0),0,AV127*MIN(MaxScal,TgtVol/CL127))</f>
        <v>0</v>
      </c>
      <c r="DH127" s="26" t="n">
        <f aca="false">IF(OR(AW127=0,CM127="",CM127=0),0,AW127*MIN(MaxScal,TgtVol/CM127))</f>
        <v>0</v>
      </c>
      <c r="DI127" s="26" t="n">
        <f aca="false">IF(OR(AX127=0,CN127="",CN127=0),0,AX127*MIN(MaxScal,TgtVol/CN127))</f>
        <v>0</v>
      </c>
      <c r="DJ127" s="26" t="n">
        <f aca="false">IF(OR(AY127=0,CO127="",CO127=0),0,AY127*MIN(MaxScal,TgtVol/CO127))</f>
        <v>0</v>
      </c>
      <c r="DK127" s="26" t="n">
        <f aca="false">IF(OR(AZ127=0,CP127="",CP127=0),0,AZ127*MIN(MaxScal,TgtVol/CP127))</f>
        <v>0.127329137292755</v>
      </c>
      <c r="DL127" s="26" t="n">
        <f aca="false">IF(OR(BA127=0,CQ127="",CQ127=0),0,BA127*MIN(MaxScal,TgtVol/CQ127))</f>
        <v>0</v>
      </c>
      <c r="DM127" s="26" t="n">
        <f aca="false">IF(OR(BB127=0,CR127="",CR127=0),0,BB127*MIN(MaxScal,TgtVol/CR127))</f>
        <v>0</v>
      </c>
      <c r="DN127" s="26" t="n">
        <f aca="false">IF(OR(BC127=0,CS127="",CS127=0),0,BC127*MIN(MaxScal,TgtVol/CS127))</f>
        <v>0</v>
      </c>
      <c r="DO127" s="26" t="n">
        <f aca="false">IF(OR(BD127=0,CT127="",CT127=0),0,BD127*MIN(MaxScal,TgtVol/CT127))</f>
        <v>0</v>
      </c>
      <c r="DP127" s="26" t="n">
        <f aca="false">IF(OR(BE127=0,CU127="",CU127=0),0,BE127*MIN(MaxScal,TgtVol/CU127))</f>
        <v>0</v>
      </c>
      <c r="DQ127" s="26" t="n">
        <f aca="false">IF(OR(BF127=0,CV127="",CV127=0),0,BF127*MIN(MaxScal,TgtVol/CV127))</f>
        <v>0</v>
      </c>
      <c r="DR127" s="26" t="n">
        <f aca="false">IF(OR(BG127=0,CW127="",CW127=0),0,BG127*MIN(MaxScal,TgtVol/CW127))</f>
        <v>0</v>
      </c>
      <c r="DS127" s="26" t="n">
        <f aca="false">IF(OR(BH127=0,CX127="",CX127=0),0,BH127*MIN(MaxScal,TgtVol/CX127))</f>
        <v>0</v>
      </c>
      <c r="DT127" s="26" t="n">
        <f aca="false">IF(OR(BI127=0,CY127="",CY127=0),0,BI127*MIN(MaxScal,TgtVol/CY127))</f>
        <v>0</v>
      </c>
      <c r="DU127" s="26" t="n">
        <f aca="false">IF(OR(BJ127=0,CZ127="",CZ127=0),0,BJ127*MIN(MaxScal,TgtVol/CZ127))</f>
        <v>0</v>
      </c>
      <c r="DV127" s="26" t="n">
        <f aca="false">IF(OR(BK127=0,DA127="",DA127=0),0,BK127*MIN(MaxScal,TgtVol/DA127))</f>
        <v>0</v>
      </c>
      <c r="DW127" s="26" t="n">
        <f aca="false">IF(OR(BL127=0,DB127="",DB127=0),0,BL127*MIN(MaxScal,TgtVol/DB127))</f>
        <v>0</v>
      </c>
      <c r="DX127" s="28" t="n">
        <f aca="false">IFERROR(DC126*BM127,"")</f>
        <v>0</v>
      </c>
      <c r="DY127" s="28" t="n">
        <f aca="false">IFERROR(DD126*BN127,"")</f>
        <v>-0</v>
      </c>
      <c r="DZ127" s="28" t="n">
        <f aca="false">IFERROR(DE126*BO127,"")</f>
        <v>0</v>
      </c>
      <c r="EA127" s="28" t="n">
        <f aca="false">IFERROR(DF126*BP127,"")</f>
        <v>-0</v>
      </c>
      <c r="EB127" s="28" t="n">
        <f aca="false">IFERROR(DG126*BQ127,"")</f>
        <v>0</v>
      </c>
      <c r="EC127" s="28" t="n">
        <f aca="false">IFERROR(DH126*BR127,"")</f>
        <v>-0</v>
      </c>
      <c r="ED127" s="28" t="n">
        <f aca="false">IFERROR(DI126*BS127,"")</f>
        <v>0</v>
      </c>
      <c r="EE127" s="28" t="n">
        <f aca="false">IFERROR(DJ126*BT127,"")</f>
        <v>0</v>
      </c>
      <c r="EF127" s="28" t="n">
        <f aca="false">IFERROR(DK126*BU127,"")</f>
        <v>-6.15474190454676E-006</v>
      </c>
      <c r="EG127" s="28" t="n">
        <f aca="false">IFERROR(DL126*BV127,"")</f>
        <v>0</v>
      </c>
      <c r="EH127" s="28" t="n">
        <f aca="false">IFERROR(DM126*BW127,"")</f>
        <v>-0</v>
      </c>
      <c r="EI127" s="28" t="n">
        <f aca="false">IFERROR(DN126*BX127,"")</f>
        <v>-0</v>
      </c>
      <c r="EJ127" s="28" t="n">
        <f aca="false">IFERROR(DO126*BY127,"")</f>
        <v>-0</v>
      </c>
      <c r="EK127" s="28" t="n">
        <f aca="false">IFERROR(DP126*BZ127,"")</f>
        <v>-0</v>
      </c>
      <c r="EL127" s="28" t="n">
        <f aca="false">IFERROR(DQ126*CA127,"")</f>
        <v>-0</v>
      </c>
      <c r="EM127" s="28" t="n">
        <f aca="false">IFERROR(DR126*CB127,"")</f>
        <v>-0</v>
      </c>
      <c r="EN127" s="28" t="n">
        <f aca="false">IFERROR(DS126*CC127,"")</f>
        <v>-0</v>
      </c>
      <c r="EO127" s="28" t="n">
        <f aca="false">IFERROR(DT126*CD127,"")</f>
        <v>-0</v>
      </c>
      <c r="EP127" s="28" t="n">
        <f aca="false">IFERROR(DU126*CE127,"")</f>
        <v>-0</v>
      </c>
      <c r="EQ127" s="28" t="n">
        <f aca="false">IFERROR(DV126*CF127,"")</f>
        <v>-0</v>
      </c>
      <c r="ER127" s="28" t="n">
        <f aca="false">IFERROR(DW126*CG127,"")</f>
        <v>-0</v>
      </c>
      <c r="ES127" s="28" t="n">
        <f aca="false">IF(ROW()=4,"",SUM(DX127:ER127))</f>
        <v>-6.15474190454676E-006</v>
      </c>
      <c r="ET127" s="29" t="n">
        <f aca="false">COUNTIF(AR127:BL127,"&gt;0")</f>
        <v>3</v>
      </c>
    </row>
    <row r="128" customFormat="false" ht="15" hidden="false" customHeight="false" outlineLevel="0" collapsed="false">
      <c r="A128" s="19" t="n">
        <v>41790</v>
      </c>
      <c r="B128" s="23" t="n">
        <f aca="false">ABS(EMFX_Data!X128-EMFX_Data!Y128)</f>
        <v>0.057963951050783</v>
      </c>
      <c r="C128" s="23" t="n">
        <f aca="false">ABS(EMFX_Data!X128-EMFX_Data!Z128)</f>
        <v>0.183755839196635</v>
      </c>
      <c r="D128" s="23" t="n">
        <f aca="false">ABS(EMFX_Data!X128-EMFX_Data!AA128)</f>
        <v>0.0519551470067814</v>
      </c>
      <c r="E128" s="23" t="n">
        <f aca="false">ABS(EMFX_Data!X128-EMFX_Data!AB128)</f>
        <v>0.181017751618993</v>
      </c>
      <c r="F128" s="23" t="n">
        <f aca="false">ABS(EMFX_Data!X128-EMFX_Data!AC128)</f>
        <v>0.0559387467616608</v>
      </c>
      <c r="G128" s="23" t="n">
        <f aca="false">ABS(EMFX_Data!X128-EMFX_Data!AD128)</f>
        <v>0.348280238306288</v>
      </c>
      <c r="H128" s="23" t="n">
        <f aca="false">ABS(EMFX_Data!Y128-EMFX_Data!Z128)</f>
        <v>0.241719790247418</v>
      </c>
      <c r="I128" s="23" t="n">
        <f aca="false">ABS(EMFX_Data!Y128-EMFX_Data!AA128)</f>
        <v>0.00600880404400161</v>
      </c>
      <c r="J128" s="23" t="n">
        <f aca="false">ABS(EMFX_Data!Y128-EMFX_Data!AB128)</f>
        <v>0.238981702669776</v>
      </c>
      <c r="K128" s="23" t="n">
        <f aca="false">ABS(EMFX_Data!Y128-EMFX_Data!AC128)</f>
        <v>0.113902697812444</v>
      </c>
      <c r="L128" s="23" t="n">
        <f aca="false">ABS(EMFX_Data!Y128-EMFX_Data!AD128)</f>
        <v>0.406244189357071</v>
      </c>
      <c r="M128" s="23" t="n">
        <f aca="false">ABS(EMFX_Data!Z128-EMFX_Data!AA128)</f>
        <v>0.235710986203417</v>
      </c>
      <c r="N128" s="23" t="n">
        <f aca="false">ABS(EMFX_Data!Z128-EMFX_Data!AB128)</f>
        <v>0.00273808757764282</v>
      </c>
      <c r="O128" s="23" t="n">
        <f aca="false">ABS(EMFX_Data!Z128-EMFX_Data!AC128)</f>
        <v>0.127817092434975</v>
      </c>
      <c r="P128" s="23" t="n">
        <f aca="false">ABS(EMFX_Data!Z128-EMFX_Data!AD128)</f>
        <v>0.164524399109653</v>
      </c>
      <c r="Q128" s="23" t="n">
        <f aca="false">ABS(EMFX_Data!AA128-EMFX_Data!AB128)</f>
        <v>0.232972898625774</v>
      </c>
      <c r="R128" s="23" t="n">
        <f aca="false">ABS(EMFX_Data!AA128-EMFX_Data!AC128)</f>
        <v>0.107893893768442</v>
      </c>
      <c r="S128" s="23" t="n">
        <f aca="false">ABS(EMFX_Data!AA128-EMFX_Data!AD128)</f>
        <v>0.40023538531307</v>
      </c>
      <c r="T128" s="23" t="n">
        <f aca="false">ABS(EMFX_Data!AB128-EMFX_Data!AC128)</f>
        <v>0.125079004857332</v>
      </c>
      <c r="U128" s="23" t="n">
        <f aca="false">ABS(EMFX_Data!AB128-EMFX_Data!AD128)</f>
        <v>0.167262486687296</v>
      </c>
      <c r="V128" s="23" t="n">
        <f aca="false">ABS(EMFX_Data!AC128-EMFX_Data!AD128)</f>
        <v>0.292341491544628</v>
      </c>
      <c r="W128" s="26" t="n">
        <f aca="false">IF(ROW()&lt;4+MinObs-1,"",IFERROR((B128-AVERAGE(B$4:B128))/STDEV(B$4:B128),""))</f>
        <v>-0.838286777216194</v>
      </c>
      <c r="X128" s="26" t="n">
        <f aca="false">IF(ROW()&lt;4+MinObs-1,"",IFERROR((C128-AVERAGE(C$4:C128))/STDEV(C$4:C128),""))</f>
        <v>2.18352799207193</v>
      </c>
      <c r="Y128" s="26" t="n">
        <f aca="false">IF(ROW()&lt;4+MinObs-1,"",IFERROR((D128-AVERAGE(D$4:D128))/STDEV(D$4:D128),""))</f>
        <v>-0.97199769892962</v>
      </c>
      <c r="Z128" s="26" t="n">
        <f aca="false">IF(ROW()&lt;4+MinObs-1,"",IFERROR((E128-AVERAGE(E$4:E128))/STDEV(E$4:E128),""))</f>
        <v>1.32646887628836</v>
      </c>
      <c r="AA128" s="26" t="n">
        <f aca="false">IF(ROW()&lt;4+MinObs-1,"",IFERROR((F128-AVERAGE(F$4:F128))/STDEV(F$4:F128),""))</f>
        <v>-0.138198926041575</v>
      </c>
      <c r="AB128" s="26" t="n">
        <f aca="false">IF(ROW()&lt;4+MinObs-1,"",IFERROR((G128-AVERAGE(G$4:G128))/STDEV(G$4:G128),""))</f>
        <v>0.623246111059075</v>
      </c>
      <c r="AC128" s="26" t="n">
        <f aca="false">IF(ROW()&lt;4+MinObs-1,"",IFERROR((H128-AVERAGE(H$4:H128))/STDEV(H$4:H128),""))</f>
        <v>0.553413547173984</v>
      </c>
      <c r="AD128" s="26" t="n">
        <f aca="false">IF(ROW()&lt;4+MinObs-1,"",IFERROR((I128-AVERAGE(I$4:I128))/STDEV(I$4:I128),""))</f>
        <v>-1.28146729394991</v>
      </c>
      <c r="AE128" s="26" t="n">
        <f aca="false">IF(ROW()&lt;4+MinObs-1,"",IFERROR((J128-AVERAGE(J$4:J128))/STDEV(J$4:J128),""))</f>
        <v>1.09257546121466</v>
      </c>
      <c r="AF128" s="26" t="n">
        <f aca="false">IF(ROW()&lt;4+MinObs-1,"",IFERROR((K128-AVERAGE(K$4:K128))/STDEV(K$4:K128),""))</f>
        <v>0.0281591004595651</v>
      </c>
      <c r="AG128" s="26" t="n">
        <f aca="false">IF(ROW()&lt;4+MinObs-1,"",IFERROR((L128-AVERAGE(L$4:L128))/STDEV(L$4:L128),""))</f>
        <v>0.64293157177152</v>
      </c>
      <c r="AH128" s="26" t="n">
        <f aca="false">IF(ROW()&lt;4+MinObs-1,"",IFERROR((M128-AVERAGE(M$4:M128))/STDEV(M$4:M128),""))</f>
        <v>0.72354524122733</v>
      </c>
      <c r="AI128" s="26" t="n">
        <f aca="false">IF(ROW()&lt;4+MinObs-1,"",IFERROR((N128-AVERAGE(N$4:N128))/STDEV(N$4:N128),""))</f>
        <v>-1.23708135700607</v>
      </c>
      <c r="AJ128" s="26" t="n">
        <f aca="false">IF(ROW()&lt;4+MinObs-1,"",IFERROR((O128-AVERAGE(O$4:O128))/STDEV(O$4:O128),""))</f>
        <v>0.415238206037362</v>
      </c>
      <c r="AK128" s="26" t="n">
        <f aca="false">IF(ROW()&lt;4+MinObs-1,"",IFERROR((P128-AVERAGE(P$4:P128))/STDEV(P$4:P128),""))</f>
        <v>0.0145127468345813</v>
      </c>
      <c r="AL128" s="26" t="n">
        <f aca="false">IF(ROW()&lt;4+MinObs-1,"",IFERROR((Q128-AVERAGE(Q$4:Q128))/STDEV(Q$4:Q128),""))</f>
        <v>1.35102205109405</v>
      </c>
      <c r="AM128" s="26" t="n">
        <f aca="false">IF(ROW()&lt;4+MinObs-1,"",IFERROR((R128-AVERAGE(R$4:R128))/STDEV(R$4:R128),""))</f>
        <v>-0.201843559309726</v>
      </c>
      <c r="AN128" s="26" t="n">
        <f aca="false">IF(ROW()&lt;4+MinObs-1,"",IFERROR((S128-AVERAGE(S$4:S128))/STDEV(S$4:S128),""))</f>
        <v>0.662620169062377</v>
      </c>
      <c r="AO128" s="26" t="n">
        <f aca="false">IF(ROW()&lt;4+MinObs-1,"",IFERROR((T128-AVERAGE(T$4:T128))/STDEV(T$4:T128),""))</f>
        <v>0.188609204954853</v>
      </c>
      <c r="AP128" s="26" t="n">
        <f aca="false">IF(ROW()&lt;4+MinObs-1,"",IFERROR((U128-AVERAGE(U$4:U128))/STDEV(U$4:U128),""))</f>
        <v>0.152152185781235</v>
      </c>
      <c r="AQ128" s="26" t="n">
        <f aca="false">IF(ROW()&lt;4+MinObs-1,"",IFERROR((V128-AVERAGE(V$4:V128))/STDEV(V$4:V128),""))</f>
        <v>0.36013033413922</v>
      </c>
      <c r="AR128" s="26" t="n">
        <f aca="false">IF(W128="",0,IF(W128&gt;=z4,w4,IF(W128&gt;=z3,w3,IF(W128&gt;=zEntry,w2,IF(AND(W128&gt;=ExitZ,AR127&gt;0),w2,0)))))</f>
        <v>0</v>
      </c>
      <c r="AS128" s="26" t="n">
        <f aca="false">IF(X128="",0,IF(X128&gt;=z4,w4,IF(X128&gt;=z3,w3,IF(X128&gt;=zEntry,w2,IF(AND(X128&gt;=ExitZ,AS127&gt;0),w2,0)))))</f>
        <v>1</v>
      </c>
      <c r="AT128" s="26" t="n">
        <f aca="false">IF(Y128="",0,IF(Y128&gt;=z4,w4,IF(Y128&gt;=z3,w3,IF(Y128&gt;=zEntry,w2,IF(AND(Y128&gt;=ExitZ,AT127&gt;0),w2,0)))))</f>
        <v>0</v>
      </c>
      <c r="AU128" s="26" t="n">
        <f aca="false">IF(Z128="",0,IF(Z128&gt;=z4,w4,IF(Z128&gt;=z3,w3,IF(Z128&gt;=zEntry,w2,IF(AND(Z128&gt;=ExitZ,AU127&gt;0),w2,0)))))</f>
        <v>0</v>
      </c>
      <c r="AV128" s="26" t="n">
        <f aca="false">IF(AA128="",0,IF(AA128&gt;=z4,w4,IF(AA128&gt;=z3,w3,IF(AA128&gt;=zEntry,w2,IF(AND(AA128&gt;=ExitZ,AV127&gt;0),w2,0)))))</f>
        <v>0</v>
      </c>
      <c r="AW128" s="26" t="n">
        <f aca="false">IF(AB128="",0,IF(AB128&gt;=z4,w4,IF(AB128&gt;=z3,w3,IF(AB128&gt;=zEntry,w2,IF(AND(AB128&gt;=ExitZ,AW127&gt;0),w2,0)))))</f>
        <v>0</v>
      </c>
      <c r="AX128" s="26" t="n">
        <f aca="false">IF(AC128="",0,IF(AC128&gt;=z4,w4,IF(AC128&gt;=z3,w3,IF(AC128&gt;=zEntry,w2,IF(AND(AC128&gt;=ExitZ,AX127&gt;0),w2,0)))))</f>
        <v>0</v>
      </c>
      <c r="AY128" s="26" t="n">
        <f aca="false">IF(AD128="",0,IF(AD128&gt;=z4,w4,IF(AD128&gt;=z3,w3,IF(AD128&gt;=zEntry,w2,IF(AND(AD128&gt;=ExitZ,AY127&gt;0),w2,0)))))</f>
        <v>0</v>
      </c>
      <c r="AZ128" s="26" t="n">
        <f aca="false">IF(AE128="",0,IF(AE128&gt;=z4,w4,IF(AE128&gt;=z3,w3,IF(AE128&gt;=zEntry,w2,IF(AND(AE128&gt;=ExitZ,AZ127&gt;0),w2,0)))))</f>
        <v>0</v>
      </c>
      <c r="BA128" s="26" t="n">
        <f aca="false">IF(AF128="",0,IF(AF128&gt;=z4,w4,IF(AF128&gt;=z3,w3,IF(AF128&gt;=zEntry,w2,IF(AND(AF128&gt;=ExitZ,BA127&gt;0),w2,0)))))</f>
        <v>0</v>
      </c>
      <c r="BB128" s="26" t="n">
        <f aca="false">IF(AG128="",0,IF(AG128&gt;=z4,w4,IF(AG128&gt;=z3,w3,IF(AG128&gt;=zEntry,w2,IF(AND(AG128&gt;=ExitZ,BB127&gt;0),w2,0)))))</f>
        <v>0</v>
      </c>
      <c r="BC128" s="26" t="n">
        <f aca="false">IF(AH128="",0,IF(AH128&gt;=z4,w4,IF(AH128&gt;=z3,w3,IF(AH128&gt;=zEntry,w2,IF(AND(AH128&gt;=ExitZ,BC127&gt;0),w2,0)))))</f>
        <v>0</v>
      </c>
      <c r="BD128" s="26" t="n">
        <f aca="false">IF(AI128="",0,IF(AI128&gt;=z4,w4,IF(AI128&gt;=z3,w3,IF(AI128&gt;=zEntry,w2,IF(AND(AI128&gt;=ExitZ,BD127&gt;0),w2,0)))))</f>
        <v>0</v>
      </c>
      <c r="BE128" s="26" t="n">
        <f aca="false">IF(AJ128="",0,IF(AJ128&gt;=z4,w4,IF(AJ128&gt;=z3,w3,IF(AJ128&gt;=zEntry,w2,IF(AND(AJ128&gt;=ExitZ,BE127&gt;0),w2,0)))))</f>
        <v>0</v>
      </c>
      <c r="BF128" s="26" t="n">
        <f aca="false">IF(AK128="",0,IF(AK128&gt;=z4,w4,IF(AK128&gt;=z3,w3,IF(AK128&gt;=zEntry,w2,IF(AND(AK128&gt;=ExitZ,BF127&gt;0),w2,0)))))</f>
        <v>0</v>
      </c>
      <c r="BG128" s="26" t="n">
        <f aca="false">IF(AL128="",0,IF(AL128&gt;=z4,w4,IF(AL128&gt;=z3,w3,IF(AL128&gt;=zEntry,w2,IF(AND(AL128&gt;=ExitZ,BG127&gt;0),w2,0)))))</f>
        <v>0</v>
      </c>
      <c r="BH128" s="26" t="n">
        <f aca="false">IF(AM128="",0,IF(AM128&gt;=z4,w4,IF(AM128&gt;=z3,w3,IF(AM128&gt;=zEntry,w2,IF(AND(AM128&gt;=ExitZ,BH127&gt;0),w2,0)))))</f>
        <v>0</v>
      </c>
      <c r="BI128" s="26" t="n">
        <f aca="false">IF(AN128="",0,IF(AN128&gt;=z4,w4,IF(AN128&gt;=z3,w3,IF(AN128&gt;=zEntry,w2,IF(AND(AN128&gt;=ExitZ,BI127&gt;0),w2,0)))))</f>
        <v>0</v>
      </c>
      <c r="BJ128" s="26" t="n">
        <f aca="false">IF(AO128="",0,IF(AO128&gt;=z4,w4,IF(AO128&gt;=z3,w3,IF(AO128&gt;=zEntry,w2,IF(AND(AO128&gt;=ExitZ,BJ127&gt;0),w2,0)))))</f>
        <v>0</v>
      </c>
      <c r="BK128" s="26" t="n">
        <f aca="false">IF(AP128="",0,IF(AP128&gt;=z4,w4,IF(AP128&gt;=z3,w3,IF(AP128&gt;=zEntry,w2,IF(AND(AP128&gt;=ExitZ,BK127&gt;0),w2,0)))))</f>
        <v>0</v>
      </c>
      <c r="BL128" s="26" t="n">
        <f aca="false">IF(AQ128="",0,IF(AQ128&gt;=z4,w4,IF(AQ128&gt;=z3,w3,IF(AQ128&gt;=zEntry,w2,IF(AND(AQ128&gt;=ExitZ,BL127&gt;0),w2,0)))))</f>
        <v>0</v>
      </c>
      <c r="BM128" s="23" t="n">
        <f aca="false">IF(EMFX_Data!X127&gt;=EMFX_Data!Y127,EMFX_Data!AE128-EMFX_Data!AF128,EMFX_Data!AF128-EMFX_Data!AE128)</f>
        <v>0.00279090167281918</v>
      </c>
      <c r="BN128" s="23" t="n">
        <f aca="false">IF(EMFX_Data!X127&gt;=EMFX_Data!Z127,EMFX_Data!AE128-EMFX_Data!AG128,EMFX_Data!AG128-EMFX_Data!AE128)</f>
        <v>0.0145104100812979</v>
      </c>
      <c r="BO128" s="23" t="n">
        <f aca="false">IF(EMFX_Data!X127&gt;=EMFX_Data!AA127,EMFX_Data!AE128-EMFX_Data!AH128,EMFX_Data!AH128-EMFX_Data!AE128)</f>
        <v>-0.0322099609253496</v>
      </c>
      <c r="BP128" s="23" t="n">
        <f aca="false">IF(EMFX_Data!X127&gt;=EMFX_Data!AB127,EMFX_Data!AE128-EMFX_Data!AI128,EMFX_Data!AI128-EMFX_Data!AE128)</f>
        <v>0.0868052706057521</v>
      </c>
      <c r="BQ128" s="23" t="n">
        <f aca="false">IF(EMFX_Data!X127&gt;=EMFX_Data!AC127,EMFX_Data!AE128-EMFX_Data!AJ128,EMFX_Data!AJ128-EMFX_Data!AE128)</f>
        <v>-0.00825551376347854</v>
      </c>
      <c r="BR128" s="23" t="n">
        <f aca="false">IF(EMFX_Data!X127&gt;=EMFX_Data!AD127,EMFX_Data!AE128-EMFX_Data!AK128,EMFX_Data!AK128-EMFX_Data!AE128)</f>
        <v>0.0237946352052442</v>
      </c>
      <c r="BS128" s="23" t="n">
        <f aca="false">IF(EMFX_Data!Y127&gt;=EMFX_Data!Z127,EMFX_Data!AF128-EMFX_Data!AG128,EMFX_Data!AG128-EMFX_Data!AF128)</f>
        <v>0.0173013117541171</v>
      </c>
      <c r="BT128" s="23" t="n">
        <f aca="false">IF(EMFX_Data!Y127&gt;=EMFX_Data!AA127,EMFX_Data!AF128-EMFX_Data!AH128,EMFX_Data!AH128-EMFX_Data!AF128)</f>
        <v>0.0350008625981687</v>
      </c>
      <c r="BU128" s="23" t="n">
        <f aca="false">IF(EMFX_Data!Y127&gt;=EMFX_Data!AB127,EMFX_Data!AF128-EMFX_Data!AI128,EMFX_Data!AI128-EMFX_Data!AF128)</f>
        <v>0.0895961722785713</v>
      </c>
      <c r="BV128" s="23" t="n">
        <f aca="false">IF(EMFX_Data!Y127&gt;=EMFX_Data!AC127,EMFX_Data!AF128-EMFX_Data!AJ128,EMFX_Data!AJ128-EMFX_Data!AF128)</f>
        <v>-0.00546461209065936</v>
      </c>
      <c r="BW128" s="23" t="n">
        <f aca="false">IF(EMFX_Data!Y127&gt;=EMFX_Data!AD127,EMFX_Data!AF128-EMFX_Data!AK128,EMFX_Data!AK128-EMFX_Data!AF128)</f>
        <v>0.0265855368780634</v>
      </c>
      <c r="BX128" s="23" t="n">
        <f aca="false">IF(EMFX_Data!Z127&gt;=EMFX_Data!AA127,EMFX_Data!AG128-EMFX_Data!AH128,EMFX_Data!AH128-EMFX_Data!AG128)</f>
        <v>-0.0176995508440517</v>
      </c>
      <c r="BY128" s="23" t="n">
        <f aca="false">IF(EMFX_Data!Z127&gt;=EMFX_Data!AB127,EMFX_Data!AG128-EMFX_Data!AI128,EMFX_Data!AI128-EMFX_Data!AG128)</f>
        <v>0.0722948605244542</v>
      </c>
      <c r="BZ128" s="23" t="n">
        <f aca="false">IF(EMFX_Data!Z127&gt;=EMFX_Data!AC127,EMFX_Data!AG128-EMFX_Data!AJ128,EMFX_Data!AJ128-EMFX_Data!AG128)</f>
        <v>0.0227659238447765</v>
      </c>
      <c r="CA128" s="23" t="n">
        <f aca="false">IF(EMFX_Data!Z127&gt;=EMFX_Data!AD127,EMFX_Data!AG128-EMFX_Data!AK128,EMFX_Data!AK128-EMFX_Data!AG128)</f>
        <v>0.00928422512394629</v>
      </c>
      <c r="CB128" s="23" t="n">
        <f aca="false">IF(EMFX_Data!AA127&gt;=EMFX_Data!AB127,EMFX_Data!AH128-EMFX_Data!AI128,EMFX_Data!AI128-EMFX_Data!AH128)</f>
        <v>0.0545953096804026</v>
      </c>
      <c r="CC128" s="23" t="n">
        <f aca="false">IF(EMFX_Data!AA127&gt;=EMFX_Data!AC127,EMFX_Data!AH128-EMFX_Data!AJ128,EMFX_Data!AJ128-EMFX_Data!AH128)</f>
        <v>-0.0404654746888281</v>
      </c>
      <c r="CD128" s="23" t="n">
        <f aca="false">IF(EMFX_Data!AA127&gt;=EMFX_Data!AD127,EMFX_Data!AH128-EMFX_Data!AK128,EMFX_Data!AK128-EMFX_Data!AH128)</f>
        <v>-0.00841532572010536</v>
      </c>
      <c r="CE128" s="23" t="n">
        <f aca="false">IF(EMFX_Data!AB127&gt;=EMFX_Data!AC127,EMFX_Data!AI128-EMFX_Data!AJ128,EMFX_Data!AJ128-EMFX_Data!AI128)</f>
        <v>0.0950607843692307</v>
      </c>
      <c r="CF128" s="23" t="n">
        <f aca="false">IF(EMFX_Data!AB127&gt;=EMFX_Data!AD127,EMFX_Data!AI128-EMFX_Data!AK128,EMFX_Data!AK128-EMFX_Data!AI128)</f>
        <v>-0.0630106354005079</v>
      </c>
      <c r="CG128" s="23" t="n">
        <f aca="false">IF(EMFX_Data!AC127&gt;=EMFX_Data!AD127,EMFX_Data!AJ128-EMFX_Data!AK128,EMFX_Data!AK128-EMFX_Data!AJ128)</f>
        <v>0.0320501489687227</v>
      </c>
      <c r="CH128" s="27" t="n">
        <f aca="false">IF(ROW()&lt;4+VolLB,"",STDEV(INDEX($BM:$BM,ROW()-VolLB+1):INDEX($BM:$BM,ROW()))*SQRT(12))</f>
        <v>0.175054325813036</v>
      </c>
      <c r="CI128" s="27" t="n">
        <f aca="false">IF(ROW()&lt;4+VolLB,"",STDEV(INDEX($BN:$BN,ROW()-VolLB+1):INDEX($BN:$BN,ROW()))*SQRT(12))</f>
        <v>0.149830080841409</v>
      </c>
      <c r="CJ128" s="27" t="n">
        <f aca="false">IF(ROW()&lt;4+VolLB,"",STDEV(INDEX($BO:$BO,ROW()-VolLB+1):INDEX($BO:$BO,ROW()))*SQRT(12))</f>
        <v>0.160090253827553</v>
      </c>
      <c r="CK128" s="27" t="n">
        <f aca="false">IF(ROW()&lt;4+VolLB,"",STDEV(INDEX($BP:$BP,ROW()-VolLB+1):INDEX($BP:$BP,ROW()))*SQRT(12))</f>
        <v>0.208846772469661</v>
      </c>
      <c r="CL128" s="27" t="n">
        <f aca="false">IF(ROW()&lt;4+VolLB,"",STDEV(INDEX($BQ:$BQ,ROW()-VolLB+1):INDEX($BQ:$BQ,ROW()))*SQRT(12))</f>
        <v>0.169828032294285</v>
      </c>
      <c r="CM128" s="27" t="n">
        <f aca="false">IF(ROW()&lt;4+VolLB,"",STDEV(INDEX($BR:$BR,ROW()-VolLB+1):INDEX($BR:$BR,ROW()))*SQRT(12))</f>
        <v>0.160382974597598</v>
      </c>
      <c r="CN128" s="27" t="n">
        <f aca="false">IF(ROW()&lt;4+VolLB,"",STDEV(INDEX($BS:$BS,ROW()-VolLB+1):INDEX($BS:$BS,ROW()))*SQRT(12))</f>
        <v>0.163011418152063</v>
      </c>
      <c r="CO128" s="27" t="n">
        <f aca="false">IF(ROW()&lt;4+VolLB,"",STDEV(INDEX($BT:$BT,ROW()-VolLB+1):INDEX($BT:$BT,ROW()))*SQRT(12))</f>
        <v>0.15668531962581</v>
      </c>
      <c r="CP128" s="27" t="n">
        <f aca="false">IF(ROW()&lt;4+VolLB,"",STDEV(INDEX($BU:$BU,ROW()-VolLB+1):INDEX($BU:$BU,ROW()))*SQRT(12))</f>
        <v>0.163688840721315</v>
      </c>
      <c r="CQ128" s="27" t="n">
        <f aca="false">IF(ROW()&lt;4+VolLB,"",STDEV(INDEX($BV:$BV,ROW()-VolLB+1):INDEX($BV:$BV,ROW()))*SQRT(12))</f>
        <v>0.168085679041303</v>
      </c>
      <c r="CR128" s="27" t="n">
        <f aca="false">IF(ROW()&lt;4+VolLB,"",STDEV(INDEX($BW:$BW,ROW()-VolLB+1):INDEX($BW:$BW,ROW()))*SQRT(12))</f>
        <v>0.167727003234504</v>
      </c>
      <c r="CS128" s="27" t="n">
        <f aca="false">IF(ROW()&lt;4+VolLB,"",STDEV(INDEX($BX:$BX,ROW()-VolLB+1):INDEX($BX:$BX,ROW()))*SQRT(12))</f>
        <v>0.145780693943562</v>
      </c>
      <c r="CT128" s="27" t="n">
        <f aca="false">IF(ROW()&lt;4+VolLB,"",STDEV(INDEX($BY:$BY,ROW()-VolLB+1):INDEX($BY:$BY,ROW()))*SQRT(12))</f>
        <v>0.189897006145731</v>
      </c>
      <c r="CU128" s="27" t="n">
        <f aca="false">IF(ROW()&lt;4+VolLB,"",STDEV(INDEX($BZ:$BZ,ROW()-VolLB+1):INDEX($BZ:$BZ,ROW()))*SQRT(12))</f>
        <v>0.166046711265183</v>
      </c>
      <c r="CV128" s="27" t="n">
        <f aca="false">IF(ROW()&lt;4+VolLB,"",STDEV(INDEX($CA:$CA,ROW()-VolLB+1):INDEX($CA:$CA,ROW()))*SQRT(12))</f>
        <v>0.150621701497364</v>
      </c>
      <c r="CW128" s="27" t="n">
        <f aca="false">IF(ROW()&lt;4+VolLB,"",STDEV(INDEX($CB:$CB,ROW()-VolLB+1):INDEX($CB:$CB,ROW()))*SQRT(12))</f>
        <v>0.197474423016981</v>
      </c>
      <c r="CX128" s="27" t="n">
        <f aca="false">IF(ROW()&lt;4+VolLB,"",STDEV(INDEX($CC:$CC,ROW()-VolLB+1):INDEX($CC:$CC,ROW()))*SQRT(12))</f>
        <v>0.163470394184301</v>
      </c>
      <c r="CY128" s="27" t="n">
        <f aca="false">IF(ROW()&lt;4+VolLB,"",STDEV(INDEX($CD:$CD,ROW()-VolLB+1):INDEX($CD:$CD,ROW()))*SQRT(12))</f>
        <v>0.1708741224486</v>
      </c>
      <c r="CZ128" s="27" t="n">
        <f aca="false">IF(ROW()&lt;4+VolLB,"",STDEV(INDEX($CE:$CE,ROW()-VolLB+1):INDEX($CE:$CE,ROW()))*SQRT(12))</f>
        <v>0.214143513747818</v>
      </c>
      <c r="DA128" s="27" t="n">
        <f aca="false">IF(ROW()&lt;4+VolLB,"",STDEV(INDEX($CF:$CF,ROW()-VolLB+1):INDEX($CF:$CF,ROW()))*SQRT(12))</f>
        <v>0.175051482031199</v>
      </c>
      <c r="DB128" s="27" t="n">
        <f aca="false">IF(ROW()&lt;4+VolLB,"",STDEV(INDEX($CG:$CG,ROW()-VolLB+1):INDEX($CG:$CG,ROW()))*SQRT(12))</f>
        <v>0.158982091437349</v>
      </c>
      <c r="DC128" s="26" t="n">
        <f aca="false">IF(OR(AR128=0,CH128="",CH128=0),0,AR128*MIN(MaxScal,TgtVol/CH128))</f>
        <v>0</v>
      </c>
      <c r="DD128" s="26" t="n">
        <f aca="false">IF(OR(AS128=0,CI128="",CI128=0),0,AS128*MIN(MaxScal,TgtVol/CI128))</f>
        <v>0.133484543875869</v>
      </c>
      <c r="DE128" s="26" t="n">
        <f aca="false">IF(OR(AT128=0,CJ128="",CJ128=0),0,AT128*MIN(MaxScal,TgtVol/CJ128))</f>
        <v>0</v>
      </c>
      <c r="DF128" s="26" t="n">
        <f aca="false">IF(OR(AU128=0,CK128="",CK128=0),0,AU128*MIN(MaxScal,TgtVol/CK128))</f>
        <v>0</v>
      </c>
      <c r="DG128" s="26" t="n">
        <f aca="false">IF(OR(AV128=0,CL128="",CL128=0),0,AV128*MIN(MaxScal,TgtVol/CL128))</f>
        <v>0</v>
      </c>
      <c r="DH128" s="26" t="n">
        <f aca="false">IF(OR(AW128=0,CM128="",CM128=0),0,AW128*MIN(MaxScal,TgtVol/CM128))</f>
        <v>0</v>
      </c>
      <c r="DI128" s="26" t="n">
        <f aca="false">IF(OR(AX128=0,CN128="",CN128=0),0,AX128*MIN(MaxScal,TgtVol/CN128))</f>
        <v>0</v>
      </c>
      <c r="DJ128" s="26" t="n">
        <f aca="false">IF(OR(AY128=0,CO128="",CO128=0),0,AY128*MIN(MaxScal,TgtVol/CO128))</f>
        <v>0</v>
      </c>
      <c r="DK128" s="26" t="n">
        <f aca="false">IF(OR(AZ128=0,CP128="",CP128=0),0,AZ128*MIN(MaxScal,TgtVol/CP128))</f>
        <v>0</v>
      </c>
      <c r="DL128" s="26" t="n">
        <f aca="false">IF(OR(BA128=0,CQ128="",CQ128=0),0,BA128*MIN(MaxScal,TgtVol/CQ128))</f>
        <v>0</v>
      </c>
      <c r="DM128" s="26" t="n">
        <f aca="false">IF(OR(BB128=0,CR128="",CR128=0),0,BB128*MIN(MaxScal,TgtVol/CR128))</f>
        <v>0</v>
      </c>
      <c r="DN128" s="26" t="n">
        <f aca="false">IF(OR(BC128=0,CS128="",CS128=0),0,BC128*MIN(MaxScal,TgtVol/CS128))</f>
        <v>0</v>
      </c>
      <c r="DO128" s="26" t="n">
        <f aca="false">IF(OR(BD128=0,CT128="",CT128=0),0,BD128*MIN(MaxScal,TgtVol/CT128))</f>
        <v>0</v>
      </c>
      <c r="DP128" s="26" t="n">
        <f aca="false">IF(OR(BE128=0,CU128="",CU128=0),0,BE128*MIN(MaxScal,TgtVol/CU128))</f>
        <v>0</v>
      </c>
      <c r="DQ128" s="26" t="n">
        <f aca="false">IF(OR(BF128=0,CV128="",CV128=0),0,BF128*MIN(MaxScal,TgtVol/CV128))</f>
        <v>0</v>
      </c>
      <c r="DR128" s="26" t="n">
        <f aca="false">IF(OR(BG128=0,CW128="",CW128=0),0,BG128*MIN(MaxScal,TgtVol/CW128))</f>
        <v>0</v>
      </c>
      <c r="DS128" s="26" t="n">
        <f aca="false">IF(OR(BH128=0,CX128="",CX128=0),0,BH128*MIN(MaxScal,TgtVol/CX128))</f>
        <v>0</v>
      </c>
      <c r="DT128" s="26" t="n">
        <f aca="false">IF(OR(BI128=0,CY128="",CY128=0),0,BI128*MIN(MaxScal,TgtVol/CY128))</f>
        <v>0</v>
      </c>
      <c r="DU128" s="26" t="n">
        <f aca="false">IF(OR(BJ128=0,CZ128="",CZ128=0),0,BJ128*MIN(MaxScal,TgtVol/CZ128))</f>
        <v>0</v>
      </c>
      <c r="DV128" s="26" t="n">
        <f aca="false">IF(OR(BK128=0,DA128="",DA128=0),0,BK128*MIN(MaxScal,TgtVol/DA128))</f>
        <v>0</v>
      </c>
      <c r="DW128" s="26" t="n">
        <f aca="false">IF(OR(BL128=0,DB128="",DB128=0),0,BL128*MIN(MaxScal,TgtVol/DB128))</f>
        <v>0</v>
      </c>
      <c r="DX128" s="28" t="n">
        <f aca="false">IFERROR(DC127*BM128,"")</f>
        <v>0</v>
      </c>
      <c r="DY128" s="28" t="n">
        <f aca="false">IFERROR(DD127*BN128,"")</f>
        <v>0.00192206413246348</v>
      </c>
      <c r="DZ128" s="28" t="n">
        <f aca="false">IFERROR(DE127*BO128,"")</f>
        <v>-0</v>
      </c>
      <c r="EA128" s="28" t="n">
        <f aca="false">IFERROR(DF127*BP128,"")</f>
        <v>0.00842505575426655</v>
      </c>
      <c r="EB128" s="28" t="n">
        <f aca="false">IFERROR(DG127*BQ128,"")</f>
        <v>-0</v>
      </c>
      <c r="EC128" s="28" t="n">
        <f aca="false">IFERROR(DH127*BR128,"")</f>
        <v>0</v>
      </c>
      <c r="ED128" s="28" t="n">
        <f aca="false">IFERROR(DI127*BS128,"")</f>
        <v>0</v>
      </c>
      <c r="EE128" s="28" t="n">
        <f aca="false">IFERROR(DJ127*BT128,"")</f>
        <v>0</v>
      </c>
      <c r="EF128" s="28" t="n">
        <f aca="false">IFERROR(DK127*BU128,"")</f>
        <v>0.0114082033209635</v>
      </c>
      <c r="EG128" s="28" t="n">
        <f aca="false">IFERROR(DL127*BV128,"")</f>
        <v>-0</v>
      </c>
      <c r="EH128" s="28" t="n">
        <f aca="false">IFERROR(DM127*BW128,"")</f>
        <v>0</v>
      </c>
      <c r="EI128" s="28" t="n">
        <f aca="false">IFERROR(DN127*BX128,"")</f>
        <v>-0</v>
      </c>
      <c r="EJ128" s="28" t="n">
        <f aca="false">IFERROR(DO127*BY128,"")</f>
        <v>0</v>
      </c>
      <c r="EK128" s="28" t="n">
        <f aca="false">IFERROR(DP127*BZ128,"")</f>
        <v>0</v>
      </c>
      <c r="EL128" s="28" t="n">
        <f aca="false">IFERROR(DQ127*CA128,"")</f>
        <v>0</v>
      </c>
      <c r="EM128" s="28" t="n">
        <f aca="false">IFERROR(DR127*CB128,"")</f>
        <v>0</v>
      </c>
      <c r="EN128" s="28" t="n">
        <f aca="false">IFERROR(DS127*CC128,"")</f>
        <v>-0</v>
      </c>
      <c r="EO128" s="28" t="n">
        <f aca="false">IFERROR(DT127*CD128,"")</f>
        <v>-0</v>
      </c>
      <c r="EP128" s="28" t="n">
        <f aca="false">IFERROR(DU127*CE128,"")</f>
        <v>0</v>
      </c>
      <c r="EQ128" s="28" t="n">
        <f aca="false">IFERROR(DV127*CF128,"")</f>
        <v>-0</v>
      </c>
      <c r="ER128" s="28" t="n">
        <f aca="false">IFERROR(DW127*CG128,"")</f>
        <v>0</v>
      </c>
      <c r="ES128" s="28" t="n">
        <f aca="false">IF(ROW()=4,"",SUM(DX128:ER128))</f>
        <v>0.0217553232076935</v>
      </c>
      <c r="ET128" s="29" t="n">
        <f aca="false">COUNTIF(AR128:BL128,"&gt;0")</f>
        <v>1</v>
      </c>
    </row>
    <row r="129" customFormat="false" ht="15" hidden="false" customHeight="false" outlineLevel="0" collapsed="false">
      <c r="A129" s="19" t="n">
        <v>41820</v>
      </c>
      <c r="B129" s="23" t="n">
        <f aca="false">ABS(EMFX_Data!X129-EMFX_Data!Y129)</f>
        <v>0.0156823045573606</v>
      </c>
      <c r="C129" s="23" t="n">
        <f aca="false">ABS(EMFX_Data!X129-EMFX_Data!Z129)</f>
        <v>0.166602511614571</v>
      </c>
      <c r="D129" s="23" t="n">
        <f aca="false">ABS(EMFX_Data!X129-EMFX_Data!AA129)</f>
        <v>0.0711538980876361</v>
      </c>
      <c r="E129" s="23" t="n">
        <f aca="false">ABS(EMFX_Data!X129-EMFX_Data!AB129)</f>
        <v>0.274548375136781</v>
      </c>
      <c r="F129" s="23" t="n">
        <f aca="false">ABS(EMFX_Data!X129-EMFX_Data!AC129)</f>
        <v>0.0471438039692806</v>
      </c>
      <c r="G129" s="23" t="n">
        <f aca="false">ABS(EMFX_Data!X129-EMFX_Data!AD129)</f>
        <v>0.233820108440111</v>
      </c>
      <c r="H129" s="23" t="n">
        <f aca="false">ABS(EMFX_Data!Y129-EMFX_Data!Z129)</f>
        <v>0.150920207057211</v>
      </c>
      <c r="I129" s="23" t="n">
        <f aca="false">ABS(EMFX_Data!Y129-EMFX_Data!AA129)</f>
        <v>0.0868362026449967</v>
      </c>
      <c r="J129" s="23" t="n">
        <f aca="false">ABS(EMFX_Data!Y129-EMFX_Data!AB129)</f>
        <v>0.258866070579421</v>
      </c>
      <c r="K129" s="23" t="n">
        <f aca="false">ABS(EMFX_Data!Y129-EMFX_Data!AC129)</f>
        <v>0.03146149941192</v>
      </c>
      <c r="L129" s="23" t="n">
        <f aca="false">ABS(EMFX_Data!Y129-EMFX_Data!AD129)</f>
        <v>0.21813780388275</v>
      </c>
      <c r="M129" s="23" t="n">
        <f aca="false">ABS(EMFX_Data!Z129-EMFX_Data!AA129)</f>
        <v>0.237756409702207</v>
      </c>
      <c r="N129" s="23" t="n">
        <f aca="false">ABS(EMFX_Data!Z129-EMFX_Data!AB129)</f>
        <v>0.10794586352221</v>
      </c>
      <c r="O129" s="23" t="n">
        <f aca="false">ABS(EMFX_Data!Z129-EMFX_Data!AC129)</f>
        <v>0.119458707645291</v>
      </c>
      <c r="P129" s="23" t="n">
        <f aca="false">ABS(EMFX_Data!Z129-EMFX_Data!AD129)</f>
        <v>0.0672175968255395</v>
      </c>
      <c r="Q129" s="23" t="n">
        <f aca="false">ABS(EMFX_Data!AA129-EMFX_Data!AB129)</f>
        <v>0.345702273224418</v>
      </c>
      <c r="R129" s="23" t="n">
        <f aca="false">ABS(EMFX_Data!AA129-EMFX_Data!AC129)</f>
        <v>0.118297702056917</v>
      </c>
      <c r="S129" s="23" t="n">
        <f aca="false">ABS(EMFX_Data!AA129-EMFX_Data!AD129)</f>
        <v>0.304974006527747</v>
      </c>
      <c r="T129" s="23" t="n">
        <f aca="false">ABS(EMFX_Data!AB129-EMFX_Data!AC129)</f>
        <v>0.227404571167501</v>
      </c>
      <c r="U129" s="23" t="n">
        <f aca="false">ABS(EMFX_Data!AB129-EMFX_Data!AD129)</f>
        <v>0.0407282666966706</v>
      </c>
      <c r="V129" s="23" t="n">
        <f aca="false">ABS(EMFX_Data!AC129-EMFX_Data!AD129)</f>
        <v>0.18667630447083</v>
      </c>
      <c r="W129" s="26" t="n">
        <f aca="false">IF(ROW()&lt;4+MinObs-1,"",IFERROR((B129-AVERAGE(B$4:B129))/STDEV(B$4:B129),""))</f>
        <v>-1.28733587783947</v>
      </c>
      <c r="X129" s="26" t="n">
        <f aca="false">IF(ROW()&lt;4+MinObs-1,"",IFERROR((C129-AVERAGE(C$4:C129))/STDEV(C$4:C129),""))</f>
        <v>1.83156809710748</v>
      </c>
      <c r="Y129" s="26" t="n">
        <f aca="false">IF(ROW()&lt;4+MinObs-1,"",IFERROR((D129-AVERAGE(D$4:D129))/STDEV(D$4:D129),""))</f>
        <v>-0.733267638802695</v>
      </c>
      <c r="Z129" s="26" t="n">
        <f aca="false">IF(ROW()&lt;4+MinObs-1,"",IFERROR((E129-AVERAGE(E$4:E129))/STDEV(E$4:E129),""))</f>
        <v>2.60383009282273</v>
      </c>
      <c r="AA129" s="26" t="n">
        <f aca="false">IF(ROW()&lt;4+MinObs-1,"",IFERROR((F129-AVERAGE(F$4:F129))/STDEV(F$4:F129),""))</f>
        <v>-0.301982651252379</v>
      </c>
      <c r="AB129" s="26" t="n">
        <f aca="false">IF(ROW()&lt;4+MinObs-1,"",IFERROR((G129-AVERAGE(G$4:G129))/STDEV(G$4:G129),""))</f>
        <v>0.292192760355846</v>
      </c>
      <c r="AC129" s="26" t="n">
        <f aca="false">IF(ROW()&lt;4+MinObs-1,"",IFERROR((H129-AVERAGE(H$4:H129))/STDEV(H$4:H129),""))</f>
        <v>-0.197449606885364</v>
      </c>
      <c r="AD129" s="26" t="n">
        <f aca="false">IF(ROW()&lt;4+MinObs-1,"",IFERROR((I129-AVERAGE(I$4:I129))/STDEV(I$4:I129),""))</f>
        <v>-0.107579785046283</v>
      </c>
      <c r="AE129" s="26" t="n">
        <f aca="false">IF(ROW()&lt;4+MinObs-1,"",IFERROR((J129-AVERAGE(J$4:J129))/STDEV(J$4:J129),""))</f>
        <v>1.28665841486651</v>
      </c>
      <c r="AF129" s="26" t="n">
        <f aca="false">IF(ROW()&lt;4+MinObs-1,"",IFERROR((K129-AVERAGE(K$4:K129))/STDEV(K$4:K129),""))</f>
        <v>-1.07474514296648</v>
      </c>
      <c r="AG129" s="26" t="n">
        <f aca="false">IF(ROW()&lt;4+MinObs-1,"",IFERROR((L129-AVERAGE(L$4:L129))/STDEV(L$4:L129),""))</f>
        <v>0.114408503239912</v>
      </c>
      <c r="AH129" s="26" t="n">
        <f aca="false">IF(ROW()&lt;4+MinObs-1,"",IFERROR((M129-AVERAGE(M$4:M129))/STDEV(M$4:M129),""))</f>
        <v>0.739185146868705</v>
      </c>
      <c r="AI129" s="26" t="n">
        <f aca="false">IF(ROW()&lt;4+MinObs-1,"",IFERROR((N129-AVERAGE(N$4:N129))/STDEV(N$4:N129),""))</f>
        <v>-0.0674246924372904</v>
      </c>
      <c r="AJ129" s="26" t="n">
        <f aca="false">IF(ROW()&lt;4+MinObs-1,"",IFERROR((O129-AVERAGE(O$4:O129))/STDEV(O$4:O129),""))</f>
        <v>0.297096708932076</v>
      </c>
      <c r="AK129" s="26" t="n">
        <f aca="false">IF(ROW()&lt;4+MinObs-1,"",IFERROR((P129-AVERAGE(P$4:P129))/STDEV(P$4:P129),""))</f>
        <v>-0.264116344856304</v>
      </c>
      <c r="AL129" s="26" t="n">
        <f aca="false">IF(ROW()&lt;4+MinObs-1,"",IFERROR((Q129-AVERAGE(Q$4:Q129))/STDEV(Q$4:Q129),""))</f>
        <v>2.49530410914416</v>
      </c>
      <c r="AM129" s="26" t="n">
        <f aca="false">IF(ROW()&lt;4+MinObs-1,"",IFERROR((R129-AVERAGE(R$4:R129))/STDEV(R$4:R129),""))</f>
        <v>-0.0829310771140526</v>
      </c>
      <c r="AN129" s="26" t="n">
        <f aca="false">IF(ROW()&lt;4+MinObs-1,"",IFERROR((S129-AVERAGE(S$4:S129))/STDEV(S$4:S129),""))</f>
        <v>0.389822607036565</v>
      </c>
      <c r="AO129" s="26" t="n">
        <f aca="false">IF(ROW()&lt;4+MinObs-1,"",IFERROR((T129-AVERAGE(T$4:T129))/STDEV(T$4:T129),""))</f>
        <v>1.29564480900035</v>
      </c>
      <c r="AP129" s="26" t="n">
        <f aca="false">IF(ROW()&lt;4+MinObs-1,"",IFERROR((U129-AVERAGE(U$4:U129))/STDEV(U$4:U129),""))</f>
        <v>-0.21120557111305</v>
      </c>
      <c r="AQ129" s="26" t="n">
        <f aca="false">IF(ROW()&lt;4+MinObs-1,"",IFERROR((V129-AVERAGE(V$4:V129))/STDEV(V$4:V129),""))</f>
        <v>0.0563647488946378</v>
      </c>
      <c r="AR129" s="26" t="n">
        <f aca="false">IF(W129="",0,IF(W129&gt;=z4,w4,IF(W129&gt;=z3,w3,IF(W129&gt;=zEntry,w2,IF(AND(W129&gt;=ExitZ,AR128&gt;0),w2,0)))))</f>
        <v>0</v>
      </c>
      <c r="AS129" s="26" t="n">
        <f aca="false">IF(X129="",0,IF(X129&gt;=z4,w4,IF(X129&gt;=z3,w3,IF(X129&gt;=zEntry,w2,IF(AND(X129&gt;=ExitZ,AS128&gt;0),w2,0)))))</f>
        <v>0</v>
      </c>
      <c r="AT129" s="26" t="n">
        <f aca="false">IF(Y129="",0,IF(Y129&gt;=z4,w4,IF(Y129&gt;=z3,w3,IF(Y129&gt;=zEntry,w2,IF(AND(Y129&gt;=ExitZ,AT128&gt;0),w2,0)))))</f>
        <v>0</v>
      </c>
      <c r="AU129" s="26" t="n">
        <f aca="false">IF(Z129="",0,IF(Z129&gt;=z4,w4,IF(Z129&gt;=z3,w3,IF(Z129&gt;=zEntry,w2,IF(AND(Z129&gt;=ExitZ,AU128&gt;0),w2,0)))))</f>
        <v>1</v>
      </c>
      <c r="AV129" s="26" t="n">
        <f aca="false">IF(AA129="",0,IF(AA129&gt;=z4,w4,IF(AA129&gt;=z3,w3,IF(AA129&gt;=zEntry,w2,IF(AND(AA129&gt;=ExitZ,AV128&gt;0),w2,0)))))</f>
        <v>0</v>
      </c>
      <c r="AW129" s="26" t="n">
        <f aca="false">IF(AB129="",0,IF(AB129&gt;=z4,w4,IF(AB129&gt;=z3,w3,IF(AB129&gt;=zEntry,w2,IF(AND(AB129&gt;=ExitZ,AW128&gt;0),w2,0)))))</f>
        <v>0</v>
      </c>
      <c r="AX129" s="26" t="n">
        <f aca="false">IF(AC129="",0,IF(AC129&gt;=z4,w4,IF(AC129&gt;=z3,w3,IF(AC129&gt;=zEntry,w2,IF(AND(AC129&gt;=ExitZ,AX128&gt;0),w2,0)))))</f>
        <v>0</v>
      </c>
      <c r="AY129" s="26" t="n">
        <f aca="false">IF(AD129="",0,IF(AD129&gt;=z4,w4,IF(AD129&gt;=z3,w3,IF(AD129&gt;=zEntry,w2,IF(AND(AD129&gt;=ExitZ,AY128&gt;0),w2,0)))))</f>
        <v>0</v>
      </c>
      <c r="AZ129" s="26" t="n">
        <f aca="false">IF(AE129="",0,IF(AE129&gt;=z4,w4,IF(AE129&gt;=z3,w3,IF(AE129&gt;=zEntry,w2,IF(AND(AE129&gt;=ExitZ,AZ128&gt;0),w2,0)))))</f>
        <v>0</v>
      </c>
      <c r="BA129" s="26" t="n">
        <f aca="false">IF(AF129="",0,IF(AF129&gt;=z4,w4,IF(AF129&gt;=z3,w3,IF(AF129&gt;=zEntry,w2,IF(AND(AF129&gt;=ExitZ,BA128&gt;0),w2,0)))))</f>
        <v>0</v>
      </c>
      <c r="BB129" s="26" t="n">
        <f aca="false">IF(AG129="",0,IF(AG129&gt;=z4,w4,IF(AG129&gt;=z3,w3,IF(AG129&gt;=zEntry,w2,IF(AND(AG129&gt;=ExitZ,BB128&gt;0),w2,0)))))</f>
        <v>0</v>
      </c>
      <c r="BC129" s="26" t="n">
        <f aca="false">IF(AH129="",0,IF(AH129&gt;=z4,w4,IF(AH129&gt;=z3,w3,IF(AH129&gt;=zEntry,w2,IF(AND(AH129&gt;=ExitZ,BC128&gt;0),w2,0)))))</f>
        <v>0</v>
      </c>
      <c r="BD129" s="26" t="n">
        <f aca="false">IF(AI129="",0,IF(AI129&gt;=z4,w4,IF(AI129&gt;=z3,w3,IF(AI129&gt;=zEntry,w2,IF(AND(AI129&gt;=ExitZ,BD128&gt;0),w2,0)))))</f>
        <v>0</v>
      </c>
      <c r="BE129" s="26" t="n">
        <f aca="false">IF(AJ129="",0,IF(AJ129&gt;=z4,w4,IF(AJ129&gt;=z3,w3,IF(AJ129&gt;=zEntry,w2,IF(AND(AJ129&gt;=ExitZ,BE128&gt;0),w2,0)))))</f>
        <v>0</v>
      </c>
      <c r="BF129" s="26" t="n">
        <f aca="false">IF(AK129="",0,IF(AK129&gt;=z4,w4,IF(AK129&gt;=z3,w3,IF(AK129&gt;=zEntry,w2,IF(AND(AK129&gt;=ExitZ,BF128&gt;0),w2,0)))))</f>
        <v>0</v>
      </c>
      <c r="BG129" s="26" t="n">
        <f aca="false">IF(AL129="",0,IF(AL129&gt;=z4,w4,IF(AL129&gt;=z3,w3,IF(AL129&gt;=zEntry,w2,IF(AND(AL129&gt;=ExitZ,BG128&gt;0),w2,0)))))</f>
        <v>1</v>
      </c>
      <c r="BH129" s="26" t="n">
        <f aca="false">IF(AM129="",0,IF(AM129&gt;=z4,w4,IF(AM129&gt;=z3,w3,IF(AM129&gt;=zEntry,w2,IF(AND(AM129&gt;=ExitZ,BH128&gt;0),w2,0)))))</f>
        <v>0</v>
      </c>
      <c r="BI129" s="26" t="n">
        <f aca="false">IF(AN129="",0,IF(AN129&gt;=z4,w4,IF(AN129&gt;=z3,w3,IF(AN129&gt;=zEntry,w2,IF(AND(AN129&gt;=ExitZ,BI128&gt;0),w2,0)))))</f>
        <v>0</v>
      </c>
      <c r="BJ129" s="26" t="n">
        <f aca="false">IF(AO129="",0,IF(AO129&gt;=z4,w4,IF(AO129&gt;=z3,w3,IF(AO129&gt;=zEntry,w2,IF(AND(AO129&gt;=ExitZ,BJ128&gt;0),w2,0)))))</f>
        <v>0</v>
      </c>
      <c r="BK129" s="26" t="n">
        <f aca="false">IF(AP129="",0,IF(AP129&gt;=z4,w4,IF(AP129&gt;=z3,w3,IF(AP129&gt;=zEntry,w2,IF(AND(AP129&gt;=ExitZ,BK128&gt;0),w2,0)))))</f>
        <v>0</v>
      </c>
      <c r="BL129" s="26" t="n">
        <f aca="false">IF(AQ129="",0,IF(AQ129&gt;=z4,w4,IF(AQ129&gt;=z3,w3,IF(AQ129&gt;=zEntry,w2,IF(AND(AQ129&gt;=ExitZ,BL128&gt;0),w2,0)))))</f>
        <v>0</v>
      </c>
      <c r="BM129" s="23" t="n">
        <f aca="false">IF(EMFX_Data!X128&gt;=EMFX_Data!Y128,EMFX_Data!AE129-EMFX_Data!AF129,EMFX_Data!AF129-EMFX_Data!AE129)</f>
        <v>0.0741227654912446</v>
      </c>
      <c r="BN129" s="23" t="n">
        <f aca="false">IF(EMFX_Data!X128&gt;=EMFX_Data!Z128,EMFX_Data!AE129-EMFX_Data!AG129,EMFX_Data!AG129-EMFX_Data!AE129)</f>
        <v>0.0167922437711139</v>
      </c>
      <c r="BO129" s="23" t="n">
        <f aca="false">IF(EMFX_Data!X128&gt;=EMFX_Data!AA128,EMFX_Data!AE129-EMFX_Data!AH129,EMFX_Data!AH129-EMFX_Data!AE129)</f>
        <v>-0.0214601564688735</v>
      </c>
      <c r="BP129" s="23" t="n">
        <f aca="false">IF(EMFX_Data!X128&gt;=EMFX_Data!AB128,EMFX_Data!AE129-EMFX_Data!AI129,EMFX_Data!AI129-EMFX_Data!AE129)</f>
        <v>-0.0946665925841823</v>
      </c>
      <c r="BQ129" s="23" t="n">
        <f aca="false">IF(EMFX_Data!X128&gt;=EMFX_Data!AC128,EMFX_Data!AE129-EMFX_Data!AJ129,EMFX_Data!AJ129-EMFX_Data!AE129)</f>
        <v>0.0168962891333504</v>
      </c>
      <c r="BR129" s="23" t="n">
        <f aca="false">IF(EMFX_Data!X128&gt;=EMFX_Data!AD128,EMFX_Data!AE129-EMFX_Data!AK129,EMFX_Data!AK129-EMFX_Data!AE129)</f>
        <v>0.112704843302804</v>
      </c>
      <c r="BS129" s="23" t="n">
        <f aca="false">IF(EMFX_Data!Y128&gt;=EMFX_Data!Z128,EMFX_Data!AF129-EMFX_Data!AG129,EMFX_Data!AG129-EMFX_Data!AF129)</f>
        <v>0.0909150092623584</v>
      </c>
      <c r="BT129" s="23" t="n">
        <f aca="false">IF(EMFX_Data!Y128&gt;=EMFX_Data!AA128,EMFX_Data!AF129-EMFX_Data!AH129,EMFX_Data!AH129-EMFX_Data!AF129)</f>
        <v>0.0955829219601181</v>
      </c>
      <c r="BU129" s="23" t="n">
        <f aca="false">IF(EMFX_Data!Y128&gt;=EMFX_Data!AB128,EMFX_Data!AF129-EMFX_Data!AI129,EMFX_Data!AI129-EMFX_Data!AF129)</f>
        <v>-0.0205438270929377</v>
      </c>
      <c r="BV129" s="23" t="n">
        <f aca="false">IF(EMFX_Data!Y128&gt;=EMFX_Data!AC128,EMFX_Data!AF129-EMFX_Data!AJ129,EMFX_Data!AJ129-EMFX_Data!AF129)</f>
        <v>0.091019054624595</v>
      </c>
      <c r="BW129" s="23" t="n">
        <f aca="false">IF(EMFX_Data!Y128&gt;=EMFX_Data!AD128,EMFX_Data!AF129-EMFX_Data!AK129,EMFX_Data!AK129-EMFX_Data!AF129)</f>
        <v>0.186827608794048</v>
      </c>
      <c r="BX129" s="23" t="n">
        <f aca="false">IF(EMFX_Data!Z128&gt;=EMFX_Data!AA128,EMFX_Data!AG129-EMFX_Data!AH129,EMFX_Data!AH129-EMFX_Data!AG129)</f>
        <v>-0.00466791269775965</v>
      </c>
      <c r="BY129" s="23" t="n">
        <f aca="false">IF(EMFX_Data!Z128&gt;=EMFX_Data!AB128,EMFX_Data!AG129-EMFX_Data!AI129,EMFX_Data!AI129-EMFX_Data!AG129)</f>
        <v>0.111458836355296</v>
      </c>
      <c r="BZ129" s="23" t="n">
        <f aca="false">IF(EMFX_Data!Z128&gt;=EMFX_Data!AC128,EMFX_Data!AG129-EMFX_Data!AJ129,EMFX_Data!AJ129-EMFX_Data!AG129)</f>
        <v>-0.000104045362236531</v>
      </c>
      <c r="CA129" s="23" t="n">
        <f aca="false">IF(EMFX_Data!Z128&gt;=EMFX_Data!AD128,EMFX_Data!AG129-EMFX_Data!AK129,EMFX_Data!AK129-EMFX_Data!AG129)</f>
        <v>0.0959125995316899</v>
      </c>
      <c r="CB129" s="23" t="n">
        <f aca="false">IF(EMFX_Data!AA128&gt;=EMFX_Data!AB128,EMFX_Data!AH129-EMFX_Data!AI129,EMFX_Data!AI129-EMFX_Data!AH129)</f>
        <v>-0.116126749053056</v>
      </c>
      <c r="CC129" s="23" t="n">
        <f aca="false">IF(EMFX_Data!AA128&gt;=EMFX_Data!AC128,EMFX_Data!AH129-EMFX_Data!AJ129,EMFX_Data!AJ129-EMFX_Data!AH129)</f>
        <v>-0.00456386733552312</v>
      </c>
      <c r="CD129" s="23" t="n">
        <f aca="false">IF(EMFX_Data!AA128&gt;=EMFX_Data!AD128,EMFX_Data!AH129-EMFX_Data!AK129,EMFX_Data!AK129-EMFX_Data!AH129)</f>
        <v>0.0912446868339303</v>
      </c>
      <c r="CE129" s="23" t="n">
        <f aca="false">IF(EMFX_Data!AB128&gt;=EMFX_Data!AC128,EMFX_Data!AI129-EMFX_Data!AJ129,EMFX_Data!AJ129-EMFX_Data!AI129)</f>
        <v>-0.111562881717533</v>
      </c>
      <c r="CF129" s="23" t="n">
        <f aca="false">IF(EMFX_Data!AB128&gt;=EMFX_Data!AD128,EMFX_Data!AI129-EMFX_Data!AK129,EMFX_Data!AK129-EMFX_Data!AI129)</f>
        <v>0.207371435886986</v>
      </c>
      <c r="CG129" s="23" t="n">
        <f aca="false">IF(EMFX_Data!AC128&gt;=EMFX_Data!AD128,EMFX_Data!AJ129-EMFX_Data!AK129,EMFX_Data!AK129-EMFX_Data!AJ129)</f>
        <v>0.0958085541694534</v>
      </c>
      <c r="CH129" s="27" t="n">
        <f aca="false">IF(ROW()&lt;4+VolLB,"",STDEV(INDEX($BM:$BM,ROW()-VolLB+1):INDEX($BM:$BM,ROW()))*SQRT(12))</f>
        <v>0.179857298649527</v>
      </c>
      <c r="CI129" s="27" t="n">
        <f aca="false">IF(ROW()&lt;4+VolLB,"",STDEV(INDEX($BN:$BN,ROW()-VolLB+1):INDEX($BN:$BN,ROW()))*SQRT(12))</f>
        <v>0.149310653265713</v>
      </c>
      <c r="CJ129" s="27" t="n">
        <f aca="false">IF(ROW()&lt;4+VolLB,"",STDEV(INDEX($BO:$BO,ROW()-VolLB+1):INDEX($BO:$BO,ROW()))*SQRT(12))</f>
        <v>0.159817142479546</v>
      </c>
      <c r="CK129" s="27" t="n">
        <f aca="false">IF(ROW()&lt;4+VolLB,"",STDEV(INDEX($BP:$BP,ROW()-VolLB+1):INDEX($BP:$BP,ROW()))*SQRT(12))</f>
        <v>0.215930978600921</v>
      </c>
      <c r="CL129" s="27" t="n">
        <f aca="false">IF(ROW()&lt;4+VolLB,"",STDEV(INDEX($BQ:$BQ,ROW()-VolLB+1):INDEX($BQ:$BQ,ROW()))*SQRT(12))</f>
        <v>0.169580986096618</v>
      </c>
      <c r="CM129" s="27" t="n">
        <f aca="false">IF(ROW()&lt;4+VolLB,"",STDEV(INDEX($BR:$BR,ROW()-VolLB+1):INDEX($BR:$BR,ROW()))*SQRT(12))</f>
        <v>0.168995581836894</v>
      </c>
      <c r="CN129" s="27" t="n">
        <f aca="false">IF(ROW()&lt;4+VolLB,"",STDEV(INDEX($BS:$BS,ROW()-VolLB+1):INDEX($BS:$BS,ROW()))*SQRT(12))</f>
        <v>0.17136540741337</v>
      </c>
      <c r="CO129" s="27" t="n">
        <f aca="false">IF(ROW()&lt;4+VolLB,"",STDEV(INDEX($BT:$BT,ROW()-VolLB+1):INDEX($BT:$BT,ROW()))*SQRT(12))</f>
        <v>0.163628397152851</v>
      </c>
      <c r="CP129" s="27" t="n">
        <f aca="false">IF(ROW()&lt;4+VolLB,"",STDEV(INDEX($BU:$BU,ROW()-VolLB+1):INDEX($BU:$BU,ROW()))*SQRT(12))</f>
        <v>0.163939822174399</v>
      </c>
      <c r="CQ129" s="27" t="n">
        <f aca="false">IF(ROW()&lt;4+VolLB,"",STDEV(INDEX($BV:$BV,ROW()-VolLB+1):INDEX($BV:$BV,ROW()))*SQRT(12))</f>
        <v>0.172804711608251</v>
      </c>
      <c r="CR129" s="27" t="n">
        <f aca="false">IF(ROW()&lt;4+VolLB,"",STDEV(INDEX($BW:$BW,ROW()-VolLB+1):INDEX($BW:$BW,ROW()))*SQRT(12))</f>
        <v>0.200991931816203</v>
      </c>
      <c r="CS129" s="27" t="n">
        <f aca="false">IF(ROW()&lt;4+VolLB,"",STDEV(INDEX($BX:$BX,ROW()-VolLB+1):INDEX($BX:$BX,ROW()))*SQRT(12))</f>
        <v>0.1415450454587</v>
      </c>
      <c r="CT129" s="27" t="n">
        <f aca="false">IF(ROW()&lt;4+VolLB,"",STDEV(INDEX($BY:$BY,ROW()-VolLB+1):INDEX($BY:$BY,ROW()))*SQRT(12))</f>
        <v>0.198735110349879</v>
      </c>
      <c r="CU129" s="27" t="n">
        <f aca="false">IF(ROW()&lt;4+VolLB,"",STDEV(INDEX($BZ:$BZ,ROW()-VolLB+1):INDEX($BZ:$BZ,ROW()))*SQRT(12))</f>
        <v>0.163044684223404</v>
      </c>
      <c r="CV129" s="27" t="n">
        <f aca="false">IF(ROW()&lt;4+VolLB,"",STDEV(INDEX($CA:$CA,ROW()-VolLB+1):INDEX($CA:$CA,ROW()))*SQRT(12))</f>
        <v>0.152274437058028</v>
      </c>
      <c r="CW129" s="27" t="n">
        <f aca="false">IF(ROW()&lt;4+VolLB,"",STDEV(INDEX($CB:$CB,ROW()-VolLB+1):INDEX($CB:$CB,ROW()))*SQRT(12))</f>
        <v>0.207673976823693</v>
      </c>
      <c r="CX129" s="27" t="n">
        <f aca="false">IF(ROW()&lt;4+VolLB,"",STDEV(INDEX($CC:$CC,ROW()-VolLB+1):INDEX($CC:$CC,ROW()))*SQRT(12))</f>
        <v>0.163766990847715</v>
      </c>
      <c r="CY129" s="27" t="n">
        <f aca="false">IF(ROW()&lt;4+VolLB,"",STDEV(INDEX($CD:$CD,ROW()-VolLB+1):INDEX($CD:$CD,ROW()))*SQRT(12))</f>
        <v>0.180067973103871</v>
      </c>
      <c r="CZ129" s="27" t="n">
        <f aca="false">IF(ROW()&lt;4+VolLB,"",STDEV(INDEX($CE:$CE,ROW()-VolLB+1):INDEX($CE:$CE,ROW()))*SQRT(12))</f>
        <v>0.222504531128317</v>
      </c>
      <c r="DA129" s="27" t="n">
        <f aca="false">IF(ROW()&lt;4+VolLB,"",STDEV(INDEX($CF:$CF,ROW()-VolLB+1):INDEX($CF:$CF,ROW()))*SQRT(12))</f>
        <v>0.209654771383594</v>
      </c>
      <c r="DB129" s="27" t="n">
        <f aca="false">IF(ROW()&lt;4+VolLB,"",STDEV(INDEX($CG:$CG,ROW()-VolLB+1):INDEX($CG:$CG,ROW()))*SQRT(12))</f>
        <v>0.170996920808275</v>
      </c>
      <c r="DC129" s="26" t="n">
        <f aca="false">IF(OR(AR129=0,CH129="",CH129=0),0,AR129*MIN(MaxScal,TgtVol/CH129))</f>
        <v>0</v>
      </c>
      <c r="DD129" s="26" t="n">
        <f aca="false">IF(OR(AS129=0,CI129="",CI129=0),0,AS129*MIN(MaxScal,TgtVol/CI129))</f>
        <v>0</v>
      </c>
      <c r="DE129" s="26" t="n">
        <f aca="false">IF(OR(AT129=0,CJ129="",CJ129=0),0,AT129*MIN(MaxScal,TgtVol/CJ129))</f>
        <v>0</v>
      </c>
      <c r="DF129" s="26" t="n">
        <f aca="false">IF(OR(AU129=0,CK129="",CK129=0),0,AU129*MIN(MaxScal,TgtVol/CK129))</f>
        <v>0.0926221894124954</v>
      </c>
      <c r="DG129" s="26" t="n">
        <f aca="false">IF(OR(AV129=0,CL129="",CL129=0),0,AV129*MIN(MaxScal,TgtVol/CL129))</f>
        <v>0</v>
      </c>
      <c r="DH129" s="26" t="n">
        <f aca="false">IF(OR(AW129=0,CM129="",CM129=0),0,AW129*MIN(MaxScal,TgtVol/CM129))</f>
        <v>0</v>
      </c>
      <c r="DI129" s="26" t="n">
        <f aca="false">IF(OR(AX129=0,CN129="",CN129=0),0,AX129*MIN(MaxScal,TgtVol/CN129))</f>
        <v>0</v>
      </c>
      <c r="DJ129" s="26" t="n">
        <f aca="false">IF(OR(AY129=0,CO129="",CO129=0),0,AY129*MIN(MaxScal,TgtVol/CO129))</f>
        <v>0</v>
      </c>
      <c r="DK129" s="26" t="n">
        <f aca="false">IF(OR(AZ129=0,CP129="",CP129=0),0,AZ129*MIN(MaxScal,TgtVol/CP129))</f>
        <v>0</v>
      </c>
      <c r="DL129" s="26" t="n">
        <f aca="false">IF(OR(BA129=0,CQ129="",CQ129=0),0,BA129*MIN(MaxScal,TgtVol/CQ129))</f>
        <v>0</v>
      </c>
      <c r="DM129" s="26" t="n">
        <f aca="false">IF(OR(BB129=0,CR129="",CR129=0),0,BB129*MIN(MaxScal,TgtVol/CR129))</f>
        <v>0</v>
      </c>
      <c r="DN129" s="26" t="n">
        <f aca="false">IF(OR(BC129=0,CS129="",CS129=0),0,BC129*MIN(MaxScal,TgtVol/CS129))</f>
        <v>0</v>
      </c>
      <c r="DO129" s="26" t="n">
        <f aca="false">IF(OR(BD129=0,CT129="",CT129=0),0,BD129*MIN(MaxScal,TgtVol/CT129))</f>
        <v>0</v>
      </c>
      <c r="DP129" s="26" t="n">
        <f aca="false">IF(OR(BE129=0,CU129="",CU129=0),0,BE129*MIN(MaxScal,TgtVol/CU129))</f>
        <v>0</v>
      </c>
      <c r="DQ129" s="26" t="n">
        <f aca="false">IF(OR(BF129=0,CV129="",CV129=0),0,BF129*MIN(MaxScal,TgtVol/CV129))</f>
        <v>0</v>
      </c>
      <c r="DR129" s="26" t="n">
        <f aca="false">IF(OR(BG129=0,CW129="",CW129=0),0,BG129*MIN(MaxScal,TgtVol/CW129))</f>
        <v>0.0963047961323492</v>
      </c>
      <c r="DS129" s="26" t="n">
        <f aca="false">IF(OR(BH129=0,CX129="",CX129=0),0,BH129*MIN(MaxScal,TgtVol/CX129))</f>
        <v>0</v>
      </c>
      <c r="DT129" s="26" t="n">
        <f aca="false">IF(OR(BI129=0,CY129="",CY129=0),0,BI129*MIN(MaxScal,TgtVol/CY129))</f>
        <v>0</v>
      </c>
      <c r="DU129" s="26" t="n">
        <f aca="false">IF(OR(BJ129=0,CZ129="",CZ129=0),0,BJ129*MIN(MaxScal,TgtVol/CZ129))</f>
        <v>0</v>
      </c>
      <c r="DV129" s="26" t="n">
        <f aca="false">IF(OR(BK129=0,DA129="",DA129=0),0,BK129*MIN(MaxScal,TgtVol/DA129))</f>
        <v>0</v>
      </c>
      <c r="DW129" s="26" t="n">
        <f aca="false">IF(OR(BL129=0,DB129="",DB129=0),0,BL129*MIN(MaxScal,TgtVol/DB129))</f>
        <v>0</v>
      </c>
      <c r="DX129" s="28" t="n">
        <f aca="false">IFERROR(DC128*BM129,"")</f>
        <v>0</v>
      </c>
      <c r="DY129" s="28" t="n">
        <f aca="false">IFERROR(DD128*BN129,"")</f>
        <v>0.00224150500043953</v>
      </c>
      <c r="DZ129" s="28" t="n">
        <f aca="false">IFERROR(DE128*BO129,"")</f>
        <v>-0</v>
      </c>
      <c r="EA129" s="28" t="n">
        <f aca="false">IFERROR(DF128*BP129,"")</f>
        <v>-0</v>
      </c>
      <c r="EB129" s="28" t="n">
        <f aca="false">IFERROR(DG128*BQ129,"")</f>
        <v>0</v>
      </c>
      <c r="EC129" s="28" t="n">
        <f aca="false">IFERROR(DH128*BR129,"")</f>
        <v>0</v>
      </c>
      <c r="ED129" s="28" t="n">
        <f aca="false">IFERROR(DI128*BS129,"")</f>
        <v>0</v>
      </c>
      <c r="EE129" s="28" t="n">
        <f aca="false">IFERROR(DJ128*BT129,"")</f>
        <v>0</v>
      </c>
      <c r="EF129" s="28" t="n">
        <f aca="false">IFERROR(DK128*BU129,"")</f>
        <v>-0</v>
      </c>
      <c r="EG129" s="28" t="n">
        <f aca="false">IFERROR(DL128*BV129,"")</f>
        <v>0</v>
      </c>
      <c r="EH129" s="28" t="n">
        <f aca="false">IFERROR(DM128*BW129,"")</f>
        <v>0</v>
      </c>
      <c r="EI129" s="28" t="n">
        <f aca="false">IFERROR(DN128*BX129,"")</f>
        <v>-0</v>
      </c>
      <c r="EJ129" s="28" t="n">
        <f aca="false">IFERROR(DO128*BY129,"")</f>
        <v>0</v>
      </c>
      <c r="EK129" s="28" t="n">
        <f aca="false">IFERROR(DP128*BZ129,"")</f>
        <v>-0</v>
      </c>
      <c r="EL129" s="28" t="n">
        <f aca="false">IFERROR(DQ128*CA129,"")</f>
        <v>0</v>
      </c>
      <c r="EM129" s="28" t="n">
        <f aca="false">IFERROR(DR128*CB129,"")</f>
        <v>-0</v>
      </c>
      <c r="EN129" s="28" t="n">
        <f aca="false">IFERROR(DS128*CC129,"")</f>
        <v>-0</v>
      </c>
      <c r="EO129" s="28" t="n">
        <f aca="false">IFERROR(DT128*CD129,"")</f>
        <v>0</v>
      </c>
      <c r="EP129" s="28" t="n">
        <f aca="false">IFERROR(DU128*CE129,"")</f>
        <v>-0</v>
      </c>
      <c r="EQ129" s="28" t="n">
        <f aca="false">IFERROR(DV128*CF129,"")</f>
        <v>0</v>
      </c>
      <c r="ER129" s="28" t="n">
        <f aca="false">IFERROR(DW128*CG129,"")</f>
        <v>0</v>
      </c>
      <c r="ES129" s="28" t="n">
        <f aca="false">IF(ROW()=4,"",SUM(DX129:ER129))</f>
        <v>0.00224150500043953</v>
      </c>
      <c r="ET129" s="29" t="n">
        <f aca="false">COUNTIF(AR129:BL129,"&gt;0")</f>
        <v>2</v>
      </c>
    </row>
    <row r="130" customFormat="false" ht="15" hidden="false" customHeight="false" outlineLevel="0" collapsed="false">
      <c r="A130" s="19" t="n">
        <v>41851</v>
      </c>
      <c r="B130" s="23" t="n">
        <f aca="false">ABS(EMFX_Data!X130-EMFX_Data!Y130)</f>
        <v>0.0497790705934298</v>
      </c>
      <c r="C130" s="23" t="n">
        <f aca="false">ABS(EMFX_Data!X130-EMFX_Data!Z130)</f>
        <v>0.183289240884117</v>
      </c>
      <c r="D130" s="23" t="n">
        <f aca="false">ABS(EMFX_Data!X130-EMFX_Data!AA130)</f>
        <v>0.0638416463846721</v>
      </c>
      <c r="E130" s="23" t="n">
        <f aca="false">ABS(EMFX_Data!X130-EMFX_Data!AB130)</f>
        <v>0.318887036057284</v>
      </c>
      <c r="F130" s="23" t="n">
        <f aca="false">ABS(EMFX_Data!X130-EMFX_Data!AC130)</f>
        <v>0.10412221398339</v>
      </c>
      <c r="G130" s="23" t="n">
        <f aca="false">ABS(EMFX_Data!X130-EMFX_Data!AD130)</f>
        <v>0.246632580197091</v>
      </c>
      <c r="H130" s="23" t="n">
        <f aca="false">ABS(EMFX_Data!Y130-EMFX_Data!Z130)</f>
        <v>0.133510170290688</v>
      </c>
      <c r="I130" s="23" t="n">
        <f aca="false">ABS(EMFX_Data!Y130-EMFX_Data!AA130)</f>
        <v>0.113620716978102</v>
      </c>
      <c r="J130" s="23" t="n">
        <f aca="false">ABS(EMFX_Data!Y130-EMFX_Data!AB130)</f>
        <v>0.269107965463855</v>
      </c>
      <c r="K130" s="23" t="n">
        <f aca="false">ABS(EMFX_Data!Y130-EMFX_Data!AC130)</f>
        <v>0.0543431433899606</v>
      </c>
      <c r="L130" s="23" t="n">
        <f aca="false">ABS(EMFX_Data!Y130-EMFX_Data!AD130)</f>
        <v>0.196853509603661</v>
      </c>
      <c r="M130" s="23" t="n">
        <f aca="false">ABS(EMFX_Data!Z130-EMFX_Data!AA130)</f>
        <v>0.247130887268789</v>
      </c>
      <c r="N130" s="23" t="n">
        <f aca="false">ABS(EMFX_Data!Z130-EMFX_Data!AB130)</f>
        <v>0.135597795173167</v>
      </c>
      <c r="O130" s="23" t="n">
        <f aca="false">ABS(EMFX_Data!Z130-EMFX_Data!AC130)</f>
        <v>0.079167026900727</v>
      </c>
      <c r="P130" s="23" t="n">
        <f aca="false">ABS(EMFX_Data!Z130-EMFX_Data!AD130)</f>
        <v>0.0633433393129739</v>
      </c>
      <c r="Q130" s="23" t="n">
        <f aca="false">ABS(EMFX_Data!AA130-EMFX_Data!AB130)</f>
        <v>0.382728682441956</v>
      </c>
      <c r="R130" s="23" t="n">
        <f aca="false">ABS(EMFX_Data!AA130-EMFX_Data!AC130)</f>
        <v>0.167963860368062</v>
      </c>
      <c r="S130" s="23" t="n">
        <f aca="false">ABS(EMFX_Data!AA130-EMFX_Data!AD130)</f>
        <v>0.310474226581763</v>
      </c>
      <c r="T130" s="23" t="n">
        <f aca="false">ABS(EMFX_Data!AB130-EMFX_Data!AC130)</f>
        <v>0.214764822073894</v>
      </c>
      <c r="U130" s="23" t="n">
        <f aca="false">ABS(EMFX_Data!AB130-EMFX_Data!AD130)</f>
        <v>0.0722544558601932</v>
      </c>
      <c r="V130" s="23" t="n">
        <f aca="false">ABS(EMFX_Data!AC130-EMFX_Data!AD130)</f>
        <v>0.142510366213701</v>
      </c>
      <c r="W130" s="26" t="n">
        <f aca="false">IF(ROW()&lt;4+MinObs-1,"",IFERROR((B130-AVERAGE(B$4:B130))/STDEV(B$4:B130),""))</f>
        <v>-0.90848342350069</v>
      </c>
      <c r="X130" s="26" t="n">
        <f aca="false">IF(ROW()&lt;4+MinObs-1,"",IFERROR((C130-AVERAGE(C$4:C130))/STDEV(C$4:C130),""))</f>
        <v>2.09315812220733</v>
      </c>
      <c r="Y130" s="26" t="n">
        <f aca="false">IF(ROW()&lt;4+MinObs-1,"",IFERROR((D130-AVERAGE(D$4:D130))/STDEV(D$4:D130),""))</f>
        <v>-0.81723069300337</v>
      </c>
      <c r="Z130" s="26" t="n">
        <f aca="false">IF(ROW()&lt;4+MinObs-1,"",IFERROR((E130-AVERAGE(E$4:E130))/STDEV(E$4:E130),""))</f>
        <v>3.09561793828279</v>
      </c>
      <c r="AA130" s="26" t="n">
        <f aca="false">IF(ROW()&lt;4+MinObs-1,"",IFERROR((F130-AVERAGE(F$4:F130))/STDEV(F$4:F130),""))</f>
        <v>0.766648305067654</v>
      </c>
      <c r="AB130" s="26" t="n">
        <f aca="false">IF(ROW()&lt;4+MinObs-1,"",IFERROR((G130-AVERAGE(G$4:G130))/STDEV(G$4:G130),""))</f>
        <v>0.327815808117078</v>
      </c>
      <c r="AC130" s="26" t="n">
        <f aca="false">IF(ROW()&lt;4+MinObs-1,"",IFERROR((H130-AVERAGE(H$4:H130))/STDEV(H$4:H130),""))</f>
        <v>-0.340637161654128</v>
      </c>
      <c r="AD130" s="26" t="n">
        <f aca="false">IF(ROW()&lt;4+MinObs-1,"",IFERROR((I130-AVERAGE(I$4:I130))/STDEV(I$4:I130),""))</f>
        <v>0.281629625339884</v>
      </c>
      <c r="AE130" s="26" t="n">
        <f aca="false">IF(ROW()&lt;4+MinObs-1,"",IFERROR((J130-AVERAGE(J$4:J130))/STDEV(J$4:J130),""))</f>
        <v>1.37742012227316</v>
      </c>
      <c r="AF130" s="26" t="n">
        <f aca="false">IF(ROW()&lt;4+MinObs-1,"",IFERROR((K130-AVERAGE(K$4:K130))/STDEV(K$4:K130),""))</f>
        <v>-0.761480774695745</v>
      </c>
      <c r="AG130" s="26" t="n">
        <f aca="false">IF(ROW()&lt;4+MinObs-1,"",IFERROR((L130-AVERAGE(L$4:L130))/STDEV(L$4:L130),""))</f>
        <v>0.054207019308487</v>
      </c>
      <c r="AH130" s="26" t="n">
        <f aca="false">IF(ROW()&lt;4+MinObs-1,"",IFERROR((M130-AVERAGE(M$4:M130))/STDEV(M$4:M130),""))</f>
        <v>0.826443172964319</v>
      </c>
      <c r="AI130" s="26" t="n">
        <f aca="false">IF(ROW()&lt;4+MinObs-1,"",IFERROR((N130-AVERAGE(N$4:N130))/STDEV(N$4:N130),""))</f>
        <v>0.240159580611871</v>
      </c>
      <c r="AJ130" s="26" t="n">
        <f aca="false">IF(ROW()&lt;4+MinObs-1,"",IFERROR((O130-AVERAGE(O$4:O130))/STDEV(O$4:O130),""))</f>
        <v>-0.267161754897078</v>
      </c>
      <c r="AK130" s="26" t="n">
        <f aca="false">IF(ROW()&lt;4+MinObs-1,"",IFERROR((P130-AVERAGE(P$4:P130))/STDEV(P$4:P130),""))</f>
        <v>-0.274136426357264</v>
      </c>
      <c r="AL130" s="26" t="n">
        <f aca="false">IF(ROW()&lt;4+MinObs-1,"",IFERROR((Q130-AVERAGE(Q$4:Q130))/STDEV(Q$4:Q130),""))</f>
        <v>2.78528178403507</v>
      </c>
      <c r="AM130" s="26" t="n">
        <f aca="false">IF(ROW()&lt;4+MinObs-1,"",IFERROR((R130-AVERAGE(R$4:R130))/STDEV(R$4:R130),""))</f>
        <v>0.483070924073808</v>
      </c>
      <c r="AN130" s="26" t="n">
        <f aca="false">IF(ROW()&lt;4+MinObs-1,"",IFERROR((S130-AVERAGE(S$4:S130))/STDEV(S$4:S130),""))</f>
        <v>0.403673457299475</v>
      </c>
      <c r="AO130" s="26" t="n">
        <f aca="false">IF(ROW()&lt;4+MinObs-1,"",IFERROR((T130-AVERAGE(T$4:T130))/STDEV(T$4:T130),""))</f>
        <v>1.14694022113662</v>
      </c>
      <c r="AP130" s="26" t="n">
        <f aca="false">IF(ROW()&lt;4+MinObs-1,"",IFERROR((U130-AVERAGE(U$4:U130))/STDEV(U$4:U130),""))</f>
        <v>-0.119630882185506</v>
      </c>
      <c r="AQ130" s="26" t="n">
        <f aca="false">IF(ROW()&lt;4+MinObs-1,"",IFERROR((V130-AVERAGE(V$4:V130))/STDEV(V$4:V130),""))</f>
        <v>-0.0707391944382361</v>
      </c>
      <c r="AR130" s="26" t="n">
        <f aca="false">IF(W130="",0,IF(W130&gt;=z4,w4,IF(W130&gt;=z3,w3,IF(W130&gt;=zEntry,w2,IF(AND(W130&gt;=ExitZ,AR129&gt;0),w2,0)))))</f>
        <v>0</v>
      </c>
      <c r="AS130" s="26" t="n">
        <f aca="false">IF(X130="",0,IF(X130&gt;=z4,w4,IF(X130&gt;=z3,w3,IF(X130&gt;=zEntry,w2,IF(AND(X130&gt;=ExitZ,AS129&gt;0),w2,0)))))</f>
        <v>1</v>
      </c>
      <c r="AT130" s="26" t="n">
        <f aca="false">IF(Y130="",0,IF(Y130&gt;=z4,w4,IF(Y130&gt;=z3,w3,IF(Y130&gt;=zEntry,w2,IF(AND(Y130&gt;=ExitZ,AT129&gt;0),w2,0)))))</f>
        <v>0</v>
      </c>
      <c r="AU130" s="26" t="n">
        <f aca="false">IF(Z130="",0,IF(Z130&gt;=z4,w4,IF(Z130&gt;=z3,w3,IF(Z130&gt;=zEntry,w2,IF(AND(Z130&gt;=ExitZ,AU129&gt;0),w2,0)))))</f>
        <v>1.5</v>
      </c>
      <c r="AV130" s="26" t="n">
        <f aca="false">IF(AA130="",0,IF(AA130&gt;=z4,w4,IF(AA130&gt;=z3,w3,IF(AA130&gt;=zEntry,w2,IF(AND(AA130&gt;=ExitZ,AV129&gt;0),w2,0)))))</f>
        <v>0</v>
      </c>
      <c r="AW130" s="26" t="n">
        <f aca="false">IF(AB130="",0,IF(AB130&gt;=z4,w4,IF(AB130&gt;=z3,w3,IF(AB130&gt;=zEntry,w2,IF(AND(AB130&gt;=ExitZ,AW129&gt;0),w2,0)))))</f>
        <v>0</v>
      </c>
      <c r="AX130" s="26" t="n">
        <f aca="false">IF(AC130="",0,IF(AC130&gt;=z4,w4,IF(AC130&gt;=z3,w3,IF(AC130&gt;=zEntry,w2,IF(AND(AC130&gt;=ExitZ,AX129&gt;0),w2,0)))))</f>
        <v>0</v>
      </c>
      <c r="AY130" s="26" t="n">
        <f aca="false">IF(AD130="",0,IF(AD130&gt;=z4,w4,IF(AD130&gt;=z3,w3,IF(AD130&gt;=zEntry,w2,IF(AND(AD130&gt;=ExitZ,AY129&gt;0),w2,0)))))</f>
        <v>0</v>
      </c>
      <c r="AZ130" s="26" t="n">
        <f aca="false">IF(AE130="",0,IF(AE130&gt;=z4,w4,IF(AE130&gt;=z3,w3,IF(AE130&gt;=zEntry,w2,IF(AND(AE130&gt;=ExitZ,AZ129&gt;0),w2,0)))))</f>
        <v>0</v>
      </c>
      <c r="BA130" s="26" t="n">
        <f aca="false">IF(AF130="",0,IF(AF130&gt;=z4,w4,IF(AF130&gt;=z3,w3,IF(AF130&gt;=zEntry,w2,IF(AND(AF130&gt;=ExitZ,BA129&gt;0),w2,0)))))</f>
        <v>0</v>
      </c>
      <c r="BB130" s="26" t="n">
        <f aca="false">IF(AG130="",0,IF(AG130&gt;=z4,w4,IF(AG130&gt;=z3,w3,IF(AG130&gt;=zEntry,w2,IF(AND(AG130&gt;=ExitZ,BB129&gt;0),w2,0)))))</f>
        <v>0</v>
      </c>
      <c r="BC130" s="26" t="n">
        <f aca="false">IF(AH130="",0,IF(AH130&gt;=z4,w4,IF(AH130&gt;=z3,w3,IF(AH130&gt;=zEntry,w2,IF(AND(AH130&gt;=ExitZ,BC129&gt;0),w2,0)))))</f>
        <v>0</v>
      </c>
      <c r="BD130" s="26" t="n">
        <f aca="false">IF(AI130="",0,IF(AI130&gt;=z4,w4,IF(AI130&gt;=z3,w3,IF(AI130&gt;=zEntry,w2,IF(AND(AI130&gt;=ExitZ,BD129&gt;0),w2,0)))))</f>
        <v>0</v>
      </c>
      <c r="BE130" s="26" t="n">
        <f aca="false">IF(AJ130="",0,IF(AJ130&gt;=z4,w4,IF(AJ130&gt;=z3,w3,IF(AJ130&gt;=zEntry,w2,IF(AND(AJ130&gt;=ExitZ,BE129&gt;0),w2,0)))))</f>
        <v>0</v>
      </c>
      <c r="BF130" s="26" t="n">
        <f aca="false">IF(AK130="",0,IF(AK130&gt;=z4,w4,IF(AK130&gt;=z3,w3,IF(AK130&gt;=zEntry,w2,IF(AND(AK130&gt;=ExitZ,BF129&gt;0),w2,0)))))</f>
        <v>0</v>
      </c>
      <c r="BG130" s="26" t="n">
        <f aca="false">IF(AL130="",0,IF(AL130&gt;=z4,w4,IF(AL130&gt;=z3,w3,IF(AL130&gt;=zEntry,w2,IF(AND(AL130&gt;=ExitZ,BG129&gt;0),w2,0)))))</f>
        <v>1</v>
      </c>
      <c r="BH130" s="26" t="n">
        <f aca="false">IF(AM130="",0,IF(AM130&gt;=z4,w4,IF(AM130&gt;=z3,w3,IF(AM130&gt;=zEntry,w2,IF(AND(AM130&gt;=ExitZ,BH129&gt;0),w2,0)))))</f>
        <v>0</v>
      </c>
      <c r="BI130" s="26" t="n">
        <f aca="false">IF(AN130="",0,IF(AN130&gt;=z4,w4,IF(AN130&gt;=z3,w3,IF(AN130&gt;=zEntry,w2,IF(AND(AN130&gt;=ExitZ,BI129&gt;0),w2,0)))))</f>
        <v>0</v>
      </c>
      <c r="BJ130" s="26" t="n">
        <f aca="false">IF(AO130="",0,IF(AO130&gt;=z4,w4,IF(AO130&gt;=z3,w3,IF(AO130&gt;=zEntry,w2,IF(AND(AO130&gt;=ExitZ,BJ129&gt;0),w2,0)))))</f>
        <v>0</v>
      </c>
      <c r="BK130" s="26" t="n">
        <f aca="false">IF(AP130="",0,IF(AP130&gt;=z4,w4,IF(AP130&gt;=z3,w3,IF(AP130&gt;=zEntry,w2,IF(AND(AP130&gt;=ExitZ,BK129&gt;0),w2,0)))))</f>
        <v>0</v>
      </c>
      <c r="BL130" s="26" t="n">
        <f aca="false">IF(AQ130="",0,IF(AQ130&gt;=z4,w4,IF(AQ130&gt;=z3,w3,IF(AQ130&gt;=zEntry,w2,IF(AND(AQ130&gt;=ExitZ,BL129&gt;0),w2,0)))))</f>
        <v>0</v>
      </c>
      <c r="BM130" s="23" t="n">
        <f aca="false">IF(EMFX_Data!X129&gt;=EMFX_Data!Y129,EMFX_Data!AE130-EMFX_Data!AF130,EMFX_Data!AF130-EMFX_Data!AE130)</f>
        <v>-0.0353645455216066</v>
      </c>
      <c r="BN130" s="23" t="n">
        <f aca="false">IF(EMFX_Data!X129&gt;=EMFX_Data!Z129,EMFX_Data!AE130-EMFX_Data!AG130,EMFX_Data!AG130-EMFX_Data!AE130)</f>
        <v>-0.0176438698769009</v>
      </c>
      <c r="BO130" s="23" t="n">
        <f aca="false">IF(EMFX_Data!X129&gt;=EMFX_Data!AA129,EMFX_Data!AE130-EMFX_Data!AH130,EMFX_Data!AH130-EMFX_Data!AE130)</f>
        <v>0.00691906824255269</v>
      </c>
      <c r="BP130" s="23" t="n">
        <f aca="false">IF(EMFX_Data!X129&gt;=EMFX_Data!AB129,EMFX_Data!AE130-EMFX_Data!AI130,EMFX_Data!AI130-EMFX_Data!AE130)</f>
        <v>-0.048404031944198</v>
      </c>
      <c r="BQ130" s="23" t="n">
        <f aca="false">IF(EMFX_Data!X129&gt;=EMFX_Data!AC129,EMFX_Data!AE130-EMFX_Data!AJ130,EMFX_Data!AJ130-EMFX_Data!AE130)</f>
        <v>-0.0519896123132788</v>
      </c>
      <c r="BR130" s="23" t="n">
        <f aca="false">IF(EMFX_Data!X129&gt;=EMFX_Data!AD129,EMFX_Data!AE130-EMFX_Data!AK130,EMFX_Data!AK130-EMFX_Data!AE130)</f>
        <v>-0.0168050500822853</v>
      </c>
      <c r="BS130" s="23" t="n">
        <f aca="false">IF(EMFX_Data!Y129&gt;=EMFX_Data!Z129,EMFX_Data!AF130-EMFX_Data!AG130,EMFX_Data!AG130-EMFX_Data!AF130)</f>
        <v>0.0177206756447057</v>
      </c>
      <c r="BT130" s="23" t="n">
        <f aca="false">IF(EMFX_Data!Y129&gt;=EMFX_Data!AA129,EMFX_Data!AF130-EMFX_Data!AH130,EMFX_Data!AH130-EMFX_Data!AF130)</f>
        <v>-0.0284454772790539</v>
      </c>
      <c r="BU130" s="23" t="n">
        <f aca="false">IF(EMFX_Data!Y129&gt;=EMFX_Data!AB129,EMFX_Data!AF130-EMFX_Data!AI130,EMFX_Data!AI130-EMFX_Data!AF130)</f>
        <v>-0.0130394864225914</v>
      </c>
      <c r="BV130" s="23" t="n">
        <f aca="false">IF(EMFX_Data!Y129&gt;=EMFX_Data!AC129,EMFX_Data!AF130-EMFX_Data!AJ130,EMFX_Data!AJ130-EMFX_Data!AF130)</f>
        <v>-0.0166250667916723</v>
      </c>
      <c r="BW130" s="23" t="n">
        <f aca="false">IF(EMFX_Data!Y129&gt;=EMFX_Data!AD129,EMFX_Data!AF130-EMFX_Data!AK130,EMFX_Data!AK130-EMFX_Data!AF130)</f>
        <v>0.0185594954393212</v>
      </c>
      <c r="BX130" s="23" t="n">
        <f aca="false">IF(EMFX_Data!Z129&gt;=EMFX_Data!AA129,EMFX_Data!AG130-EMFX_Data!AH130,EMFX_Data!AH130-EMFX_Data!AG130)</f>
        <v>-0.0107248016343482</v>
      </c>
      <c r="BY130" s="23" t="n">
        <f aca="false">IF(EMFX_Data!Z129&gt;=EMFX_Data!AB129,EMFX_Data!AG130-EMFX_Data!AI130,EMFX_Data!AI130-EMFX_Data!AG130)</f>
        <v>-0.0307601620672971</v>
      </c>
      <c r="BZ130" s="23" t="n">
        <f aca="false">IF(EMFX_Data!Z129&gt;=EMFX_Data!AC129,EMFX_Data!AG130-EMFX_Data!AJ130,EMFX_Data!AJ130-EMFX_Data!AG130)</f>
        <v>0.034345742436378</v>
      </c>
      <c r="CA130" s="23" t="n">
        <f aca="false">IF(EMFX_Data!Z129&gt;=EMFX_Data!AD129,EMFX_Data!AG130-EMFX_Data!AK130,EMFX_Data!AK130-EMFX_Data!AG130)</f>
        <v>0.000838819794615555</v>
      </c>
      <c r="CB130" s="23" t="n">
        <f aca="false">IF(EMFX_Data!AA129&gt;=EMFX_Data!AB129,EMFX_Data!AH130-EMFX_Data!AI130,EMFX_Data!AI130-EMFX_Data!AH130)</f>
        <v>-0.0414849637016453</v>
      </c>
      <c r="CC130" s="23" t="n">
        <f aca="false">IF(EMFX_Data!AA129&gt;=EMFX_Data!AC129,EMFX_Data!AH130-EMFX_Data!AJ130,EMFX_Data!AJ130-EMFX_Data!AH130)</f>
        <v>-0.0450705440707262</v>
      </c>
      <c r="CD130" s="23" t="n">
        <f aca="false">IF(EMFX_Data!AA129&gt;=EMFX_Data!AD129,EMFX_Data!AH130-EMFX_Data!AK130,EMFX_Data!AK130-EMFX_Data!AH130)</f>
        <v>-0.00988598183973264</v>
      </c>
      <c r="CE130" s="23" t="n">
        <f aca="false">IF(EMFX_Data!AB129&gt;=EMFX_Data!AC129,EMFX_Data!AI130-EMFX_Data!AJ130,EMFX_Data!AJ130-EMFX_Data!AI130)</f>
        <v>0.00358558036908084</v>
      </c>
      <c r="CF130" s="23" t="n">
        <f aca="false">IF(EMFX_Data!AB129&gt;=EMFX_Data!AD129,EMFX_Data!AI130-EMFX_Data!AK130,EMFX_Data!AK130-EMFX_Data!AI130)</f>
        <v>-0.0315989818619127</v>
      </c>
      <c r="CG130" s="23" t="n">
        <f aca="false">IF(EMFX_Data!AC129&gt;=EMFX_Data!AD129,EMFX_Data!AJ130-EMFX_Data!AK130,EMFX_Data!AK130-EMFX_Data!AJ130)</f>
        <v>0.0351845622309935</v>
      </c>
      <c r="CH130" s="27" t="n">
        <f aca="false">IF(ROW()&lt;4+VolLB,"",STDEV(INDEX($BM:$BM,ROW()-VolLB+1):INDEX($BM:$BM,ROW()))*SQRT(12))</f>
        <v>0.172732727706141</v>
      </c>
      <c r="CI130" s="27" t="n">
        <f aca="false">IF(ROW()&lt;4+VolLB,"",STDEV(INDEX($BN:$BN,ROW()-VolLB+1):INDEX($BN:$BN,ROW()))*SQRT(12))</f>
        <v>0.147644154096808</v>
      </c>
      <c r="CJ130" s="27" t="n">
        <f aca="false">IF(ROW()&lt;4+VolLB,"",STDEV(INDEX($BO:$BO,ROW()-VolLB+1):INDEX($BO:$BO,ROW()))*SQRT(12))</f>
        <v>0.154877607839422</v>
      </c>
      <c r="CK130" s="27" t="n">
        <f aca="false">IF(ROW()&lt;4+VolLB,"",STDEV(INDEX($BP:$BP,ROW()-VolLB+1):INDEX($BP:$BP,ROW()))*SQRT(12))</f>
        <v>0.216643578761766</v>
      </c>
      <c r="CL130" s="27" t="n">
        <f aca="false">IF(ROW()&lt;4+VolLB,"",STDEV(INDEX($BQ:$BQ,ROW()-VolLB+1):INDEX($BQ:$BQ,ROW()))*SQRT(12))</f>
        <v>0.16861660228802</v>
      </c>
      <c r="CM130" s="27" t="n">
        <f aca="false">IF(ROW()&lt;4+VolLB,"",STDEV(INDEX($BR:$BR,ROW()-VolLB+1):INDEX($BR:$BR,ROW()))*SQRT(12))</f>
        <v>0.168801955791451</v>
      </c>
      <c r="CN130" s="27" t="n">
        <f aca="false">IF(ROW()&lt;4+VolLB,"",STDEV(INDEX($BS:$BS,ROW()-VolLB+1):INDEX($BS:$BS,ROW()))*SQRT(12))</f>
        <v>0.169603300333348</v>
      </c>
      <c r="CO130" s="27" t="n">
        <f aca="false">IF(ROW()&lt;4+VolLB,"",STDEV(INDEX($BT:$BT,ROW()-VolLB+1):INDEX($BT:$BT,ROW()))*SQRT(12))</f>
        <v>0.165370923612638</v>
      </c>
      <c r="CP130" s="27" t="n">
        <f aca="false">IF(ROW()&lt;4+VolLB,"",STDEV(INDEX($BU:$BU,ROW()-VolLB+1):INDEX($BU:$BU,ROW()))*SQRT(12))</f>
        <v>0.148713868336742</v>
      </c>
      <c r="CQ130" s="27" t="n">
        <f aca="false">IF(ROW()&lt;4+VolLB,"",STDEV(INDEX($BV:$BV,ROW()-VolLB+1):INDEX($BV:$BV,ROW()))*SQRT(12))</f>
        <v>0.171849447333511</v>
      </c>
      <c r="CR130" s="27" t="n">
        <f aca="false">IF(ROW()&lt;4+VolLB,"",STDEV(INDEX($BW:$BW,ROW()-VolLB+1):INDEX($BW:$BW,ROW()))*SQRT(12))</f>
        <v>0.19800856839391</v>
      </c>
      <c r="CS130" s="27" t="n">
        <f aca="false">IF(ROW()&lt;4+VolLB,"",STDEV(INDEX($BX:$BX,ROW()-VolLB+1):INDEX($BX:$BX,ROW()))*SQRT(12))</f>
        <v>0.14116293560977</v>
      </c>
      <c r="CT130" s="27" t="n">
        <f aca="false">IF(ROW()&lt;4+VolLB,"",STDEV(INDEX($BY:$BY,ROW()-VolLB+1):INDEX($BY:$BY,ROW()))*SQRT(12))</f>
        <v>0.194442365106173</v>
      </c>
      <c r="CU130" s="27" t="n">
        <f aca="false">IF(ROW()&lt;4+VolLB,"",STDEV(INDEX($BZ:$BZ,ROW()-VolLB+1):INDEX($BZ:$BZ,ROW()))*SQRT(12))</f>
        <v>0.165127208499496</v>
      </c>
      <c r="CV130" s="27" t="n">
        <f aca="false">IF(ROW()&lt;4+VolLB,"",STDEV(INDEX($CA:$CA,ROW()-VolLB+1):INDEX($CA:$CA,ROW()))*SQRT(12))</f>
        <v>0.151919364927477</v>
      </c>
      <c r="CW130" s="27" t="n">
        <f aca="false">IF(ROW()&lt;4+VolLB,"",STDEV(INDEX($CB:$CB,ROW()-VolLB+1):INDEX($CB:$CB,ROW()))*SQRT(12))</f>
        <v>0.201935562340601</v>
      </c>
      <c r="CX130" s="27" t="n">
        <f aca="false">IF(ROW()&lt;4+VolLB,"",STDEV(INDEX($CC:$CC,ROW()-VolLB+1):INDEX($CC:$CC,ROW()))*SQRT(12))</f>
        <v>0.166880636405098</v>
      </c>
      <c r="CY130" s="27" t="n">
        <f aca="false">IF(ROW()&lt;4+VolLB,"",STDEV(INDEX($CD:$CD,ROW()-VolLB+1):INDEX($CD:$CD,ROW()))*SQRT(12))</f>
        <v>0.178911772417785</v>
      </c>
      <c r="CZ130" s="27" t="n">
        <f aca="false">IF(ROW()&lt;4+VolLB,"",STDEV(INDEX($CE:$CE,ROW()-VolLB+1):INDEX($CE:$CE,ROW()))*SQRT(12))</f>
        <v>0.216901219075908</v>
      </c>
      <c r="DA130" s="27" t="n">
        <f aca="false">IF(ROW()&lt;4+VolLB,"",STDEV(INDEX($CF:$CF,ROW()-VolLB+1):INDEX($CF:$CF,ROW()))*SQRT(12))</f>
        <v>0.20886100329606</v>
      </c>
      <c r="DB130" s="27" t="n">
        <f aca="false">IF(ROW()&lt;4+VolLB,"",STDEV(INDEX($CG:$CG,ROW()-VolLB+1):INDEX($CG:$CG,ROW()))*SQRT(12))</f>
        <v>0.172575066191227</v>
      </c>
      <c r="DC130" s="26" t="n">
        <f aca="false">IF(OR(AR130=0,CH130="",CH130=0),0,AR130*MIN(MaxScal,TgtVol/CH130))</f>
        <v>0</v>
      </c>
      <c r="DD130" s="26" t="n">
        <f aca="false">IF(OR(AS130=0,CI130="",CI130=0),0,AS130*MIN(MaxScal,TgtVol/CI130))</f>
        <v>0.135460832312306</v>
      </c>
      <c r="DE130" s="26" t="n">
        <f aca="false">IF(OR(AT130=0,CJ130="",CJ130=0),0,AT130*MIN(MaxScal,TgtVol/CJ130))</f>
        <v>0</v>
      </c>
      <c r="DF130" s="26" t="n">
        <f aca="false">IF(OR(AU130=0,CK130="",CK130=0),0,AU130*MIN(MaxScal,TgtVol/CK130))</f>
        <v>0.138476294434693</v>
      </c>
      <c r="DG130" s="26" t="n">
        <f aca="false">IF(OR(AV130=0,CL130="",CL130=0),0,AV130*MIN(MaxScal,TgtVol/CL130))</f>
        <v>0</v>
      </c>
      <c r="DH130" s="26" t="n">
        <f aca="false">IF(OR(AW130=0,CM130="",CM130=0),0,AW130*MIN(MaxScal,TgtVol/CM130))</f>
        <v>0</v>
      </c>
      <c r="DI130" s="26" t="n">
        <f aca="false">IF(OR(AX130=0,CN130="",CN130=0),0,AX130*MIN(MaxScal,TgtVol/CN130))</f>
        <v>0</v>
      </c>
      <c r="DJ130" s="26" t="n">
        <f aca="false">IF(OR(AY130=0,CO130="",CO130=0),0,AY130*MIN(MaxScal,TgtVol/CO130))</f>
        <v>0</v>
      </c>
      <c r="DK130" s="26" t="n">
        <f aca="false">IF(OR(AZ130=0,CP130="",CP130=0),0,AZ130*MIN(MaxScal,TgtVol/CP130))</f>
        <v>0</v>
      </c>
      <c r="DL130" s="26" t="n">
        <f aca="false">IF(OR(BA130=0,CQ130="",CQ130=0),0,BA130*MIN(MaxScal,TgtVol/CQ130))</f>
        <v>0</v>
      </c>
      <c r="DM130" s="26" t="n">
        <f aca="false">IF(OR(BB130=0,CR130="",CR130=0),0,BB130*MIN(MaxScal,TgtVol/CR130))</f>
        <v>0</v>
      </c>
      <c r="DN130" s="26" t="n">
        <f aca="false">IF(OR(BC130=0,CS130="",CS130=0),0,BC130*MIN(MaxScal,TgtVol/CS130))</f>
        <v>0</v>
      </c>
      <c r="DO130" s="26" t="n">
        <f aca="false">IF(OR(BD130=0,CT130="",CT130=0),0,BD130*MIN(MaxScal,TgtVol/CT130))</f>
        <v>0</v>
      </c>
      <c r="DP130" s="26" t="n">
        <f aca="false">IF(OR(BE130=0,CU130="",CU130=0),0,BE130*MIN(MaxScal,TgtVol/CU130))</f>
        <v>0</v>
      </c>
      <c r="DQ130" s="26" t="n">
        <f aca="false">IF(OR(BF130=0,CV130="",CV130=0),0,BF130*MIN(MaxScal,TgtVol/CV130))</f>
        <v>0</v>
      </c>
      <c r="DR130" s="26" t="n">
        <f aca="false">IF(OR(BG130=0,CW130="",CW130=0),0,BG130*MIN(MaxScal,TgtVol/CW130))</f>
        <v>0.0990414950600251</v>
      </c>
      <c r="DS130" s="26" t="n">
        <f aca="false">IF(OR(BH130=0,CX130="",CX130=0),0,BH130*MIN(MaxScal,TgtVol/CX130))</f>
        <v>0</v>
      </c>
      <c r="DT130" s="26" t="n">
        <f aca="false">IF(OR(BI130=0,CY130="",CY130=0),0,BI130*MIN(MaxScal,TgtVol/CY130))</f>
        <v>0</v>
      </c>
      <c r="DU130" s="26" t="n">
        <f aca="false">IF(OR(BJ130=0,CZ130="",CZ130=0),0,BJ130*MIN(MaxScal,TgtVol/CZ130))</f>
        <v>0</v>
      </c>
      <c r="DV130" s="26" t="n">
        <f aca="false">IF(OR(BK130=0,DA130="",DA130=0),0,BK130*MIN(MaxScal,TgtVol/DA130))</f>
        <v>0</v>
      </c>
      <c r="DW130" s="26" t="n">
        <f aca="false">IF(OR(BL130=0,DB130="",DB130=0),0,BL130*MIN(MaxScal,TgtVol/DB130))</f>
        <v>0</v>
      </c>
      <c r="DX130" s="28" t="n">
        <f aca="false">IFERROR(DC129*BM130,"")</f>
        <v>-0</v>
      </c>
      <c r="DY130" s="28" t="n">
        <f aca="false">IFERROR(DD129*BN130,"")</f>
        <v>-0</v>
      </c>
      <c r="DZ130" s="28" t="n">
        <f aca="false">IFERROR(DE129*BO130,"")</f>
        <v>0</v>
      </c>
      <c r="EA130" s="28" t="n">
        <f aca="false">IFERROR(DF129*BP130,"")</f>
        <v>-0.00448328741506399</v>
      </c>
      <c r="EB130" s="28" t="n">
        <f aca="false">IFERROR(DG129*BQ130,"")</f>
        <v>-0</v>
      </c>
      <c r="EC130" s="28" t="n">
        <f aca="false">IFERROR(DH129*BR130,"")</f>
        <v>-0</v>
      </c>
      <c r="ED130" s="28" t="n">
        <f aca="false">IFERROR(DI129*BS130,"")</f>
        <v>0</v>
      </c>
      <c r="EE130" s="28" t="n">
        <f aca="false">IFERROR(DJ129*BT130,"")</f>
        <v>-0</v>
      </c>
      <c r="EF130" s="28" t="n">
        <f aca="false">IFERROR(DK129*BU130,"")</f>
        <v>-0</v>
      </c>
      <c r="EG130" s="28" t="n">
        <f aca="false">IFERROR(DL129*BV130,"")</f>
        <v>-0</v>
      </c>
      <c r="EH130" s="28" t="n">
        <f aca="false">IFERROR(DM129*BW130,"")</f>
        <v>0</v>
      </c>
      <c r="EI130" s="28" t="n">
        <f aca="false">IFERROR(DN129*BX130,"")</f>
        <v>-0</v>
      </c>
      <c r="EJ130" s="28" t="n">
        <f aca="false">IFERROR(DO129*BY130,"")</f>
        <v>-0</v>
      </c>
      <c r="EK130" s="28" t="n">
        <f aca="false">IFERROR(DP129*BZ130,"")</f>
        <v>0</v>
      </c>
      <c r="EL130" s="28" t="n">
        <f aca="false">IFERROR(DQ129*CA130,"")</f>
        <v>0</v>
      </c>
      <c r="EM130" s="28" t="n">
        <f aca="false">IFERROR(DR129*CB130,"")</f>
        <v>-0.00399520097184486</v>
      </c>
      <c r="EN130" s="28" t="n">
        <f aca="false">IFERROR(DS129*CC130,"")</f>
        <v>-0</v>
      </c>
      <c r="EO130" s="28" t="n">
        <f aca="false">IFERROR(DT129*CD130,"")</f>
        <v>-0</v>
      </c>
      <c r="EP130" s="28" t="n">
        <f aca="false">IFERROR(DU129*CE130,"")</f>
        <v>0</v>
      </c>
      <c r="EQ130" s="28" t="n">
        <f aca="false">IFERROR(DV129*CF130,"")</f>
        <v>-0</v>
      </c>
      <c r="ER130" s="28" t="n">
        <f aca="false">IFERROR(DW129*CG130,"")</f>
        <v>0</v>
      </c>
      <c r="ES130" s="28" t="n">
        <f aca="false">IF(ROW()=4,"",SUM(DX130:ER130))</f>
        <v>-0.00847848838690884</v>
      </c>
      <c r="ET130" s="29" t="n">
        <f aca="false">COUNTIF(AR130:BL130,"&gt;0")</f>
        <v>3</v>
      </c>
    </row>
    <row r="131" customFormat="false" ht="15" hidden="false" customHeight="false" outlineLevel="0" collapsed="false">
      <c r="A131" s="19" t="n">
        <v>41882</v>
      </c>
      <c r="B131" s="23" t="n">
        <f aca="false">ABS(EMFX_Data!X131-EMFX_Data!Y131)</f>
        <v>0.0611365376129909</v>
      </c>
      <c r="C131" s="23" t="n">
        <f aca="false">ABS(EMFX_Data!X131-EMFX_Data!Z131)</f>
        <v>0.13673658637618</v>
      </c>
      <c r="D131" s="23" t="n">
        <f aca="false">ABS(EMFX_Data!X131-EMFX_Data!AA131)</f>
        <v>0.0180117488701121</v>
      </c>
      <c r="E131" s="23" t="n">
        <f aca="false">ABS(EMFX_Data!X131-EMFX_Data!AB131)</f>
        <v>0.360630262421981</v>
      </c>
      <c r="F131" s="23" t="n">
        <f aca="false">ABS(EMFX_Data!X131-EMFX_Data!AC131)</f>
        <v>0.206427669900451</v>
      </c>
      <c r="G131" s="23" t="n">
        <f aca="false">ABS(EMFX_Data!X131-EMFX_Data!AD131)</f>
        <v>0.225686708090569</v>
      </c>
      <c r="H131" s="23" t="n">
        <f aca="false">ABS(EMFX_Data!Y131-EMFX_Data!Z131)</f>
        <v>0.0756000487631896</v>
      </c>
      <c r="I131" s="23" t="n">
        <f aca="false">ABS(EMFX_Data!Y131-EMFX_Data!AA131)</f>
        <v>0.079148286483103</v>
      </c>
      <c r="J131" s="23" t="n">
        <f aca="false">ABS(EMFX_Data!Y131-EMFX_Data!AB131)</f>
        <v>0.29949372480899</v>
      </c>
      <c r="K131" s="23" t="n">
        <f aca="false">ABS(EMFX_Data!Y131-EMFX_Data!AC131)</f>
        <v>0.14529113228746</v>
      </c>
      <c r="L131" s="23" t="n">
        <f aca="false">ABS(EMFX_Data!Y131-EMFX_Data!AD131)</f>
        <v>0.164550170477578</v>
      </c>
      <c r="M131" s="23" t="n">
        <f aca="false">ABS(EMFX_Data!Z131-EMFX_Data!AA131)</f>
        <v>0.154748335246293</v>
      </c>
      <c r="N131" s="23" t="n">
        <f aca="false">ABS(EMFX_Data!Z131-EMFX_Data!AB131)</f>
        <v>0.2238936760458</v>
      </c>
      <c r="O131" s="23" t="n">
        <f aca="false">ABS(EMFX_Data!Z131-EMFX_Data!AC131)</f>
        <v>0.0696910835242708</v>
      </c>
      <c r="P131" s="23" t="n">
        <f aca="false">ABS(EMFX_Data!Z131-EMFX_Data!AD131)</f>
        <v>0.0889501217143884</v>
      </c>
      <c r="Q131" s="23" t="n">
        <f aca="false">ABS(EMFX_Data!AA131-EMFX_Data!AB131)</f>
        <v>0.378642011292093</v>
      </c>
      <c r="R131" s="23" t="n">
        <f aca="false">ABS(EMFX_Data!AA131-EMFX_Data!AC131)</f>
        <v>0.224439418770563</v>
      </c>
      <c r="S131" s="23" t="n">
        <f aca="false">ABS(EMFX_Data!AA131-EMFX_Data!AD131)</f>
        <v>0.243698456960681</v>
      </c>
      <c r="T131" s="23" t="n">
        <f aca="false">ABS(EMFX_Data!AB131-EMFX_Data!AC131)</f>
        <v>0.154202592521529</v>
      </c>
      <c r="U131" s="23" t="n">
        <f aca="false">ABS(EMFX_Data!AB131-EMFX_Data!AD131)</f>
        <v>0.134943554331412</v>
      </c>
      <c r="V131" s="23" t="n">
        <f aca="false">ABS(EMFX_Data!AC131-EMFX_Data!AD131)</f>
        <v>0.0192590381901177</v>
      </c>
      <c r="W131" s="26" t="n">
        <f aca="false">IF(ROW()&lt;4+MinObs-1,"",IFERROR((B131-AVERAGE(B$4:B131))/STDEV(B$4:B131),""))</f>
        <v>-0.77947106510657</v>
      </c>
      <c r="X131" s="26" t="n">
        <f aca="false">IF(ROW()&lt;4+MinObs-1,"",IFERROR((C131-AVERAGE(C$4:C131))/STDEV(C$4:C131),""))</f>
        <v>1.23435233110399</v>
      </c>
      <c r="Y131" s="26" t="n">
        <f aca="false">IF(ROW()&lt;4+MinObs-1,"",IFERROR((D131-AVERAGE(D$4:D131))/STDEV(D$4:D131),""))</f>
        <v>-1.36261732512514</v>
      </c>
      <c r="Z131" s="26" t="n">
        <f aca="false">IF(ROW()&lt;4+MinObs-1,"",IFERROR((E131-AVERAGE(E$4:E131))/STDEV(E$4:E131),""))</f>
        <v>3.4744967690755</v>
      </c>
      <c r="AA131" s="26" t="n">
        <f aca="false">IF(ROW()&lt;4+MinObs-1,"",IFERROR((F131-AVERAGE(F$4:F131))/STDEV(F$4:F131),""))</f>
        <v>2.61292373530144</v>
      </c>
      <c r="AB131" s="26" t="n">
        <f aca="false">IF(ROW()&lt;4+MinObs-1,"",IFERROR((G131-AVERAGE(G$4:G131))/STDEV(G$4:G131),""))</f>
        <v>0.265915048917118</v>
      </c>
      <c r="AC131" s="26" t="n">
        <f aca="false">IF(ROW()&lt;4+MinObs-1,"",IFERROR((H131-AVERAGE(H$4:H131))/STDEV(H$4:H131),""))</f>
        <v>-0.818211060433809</v>
      </c>
      <c r="AD131" s="26" t="n">
        <f aca="false">IF(ROW()&lt;4+MinObs-1,"",IFERROR((I131-AVERAGE(I$4:I131))/STDEV(I$4:I131),""))</f>
        <v>-0.221771306196501</v>
      </c>
      <c r="AE131" s="26" t="n">
        <f aca="false">IF(ROW()&lt;4+MinObs-1,"",IFERROR((J131-AVERAGE(J$4:J131))/STDEV(J$4:J131),""))</f>
        <v>1.66778963634096</v>
      </c>
      <c r="AF131" s="26" t="n">
        <f aca="false">IF(ROW()&lt;4+MinObs-1,"",IFERROR((K131-AVERAGE(K$4:K131))/STDEV(K$4:K131),""))</f>
        <v>0.464518354964068</v>
      </c>
      <c r="AG131" s="26" t="n">
        <f aca="false">IF(ROW()&lt;4+MinObs-1,"",IFERROR((L131-AVERAGE(L$4:L131))/STDEV(L$4:L131),""))</f>
        <v>-0.0370547755984168</v>
      </c>
      <c r="AH131" s="26" t="n">
        <f aca="false">IF(ROW()&lt;4+MinObs-1,"",IFERROR((M131-AVERAGE(M$4:M131))/STDEV(M$4:M131),""))</f>
        <v>-0.0886737982598093</v>
      </c>
      <c r="AI131" s="26" t="n">
        <f aca="false">IF(ROW()&lt;4+MinObs-1,"",IFERROR((N131-AVERAGE(N$4:N131))/STDEV(N$4:N131),""))</f>
        <v>1.21721537223617</v>
      </c>
      <c r="AJ131" s="26" t="n">
        <f aca="false">IF(ROW()&lt;4+MinObs-1,"",IFERROR((O131-AVERAGE(O$4:O131))/STDEV(O$4:O131),""))</f>
        <v>-0.39881609712444</v>
      </c>
      <c r="AK131" s="26" t="n">
        <f aca="false">IF(ROW()&lt;4+MinObs-1,"",IFERROR((P131-AVERAGE(P$4:P131))/STDEV(P$4:P131),""))</f>
        <v>-0.199162911192212</v>
      </c>
      <c r="AL131" s="26" t="n">
        <f aca="false">IF(ROW()&lt;4+MinObs-1,"",IFERROR((Q131-AVERAGE(Q$4:Q131))/STDEV(Q$4:Q131),""))</f>
        <v>2.65503336722701</v>
      </c>
      <c r="AM131" s="26" t="n">
        <f aca="false">IF(ROW()&lt;4+MinObs-1,"",IFERROR((R131-AVERAGE(R$4:R131))/STDEV(R$4:R131),""))</f>
        <v>1.12129206463329</v>
      </c>
      <c r="AN131" s="26" t="n">
        <f aca="false">IF(ROW()&lt;4+MinObs-1,"",IFERROR((S131-AVERAGE(S$4:S131))/STDEV(S$4:S131),""))</f>
        <v>0.211553544278364</v>
      </c>
      <c r="AO131" s="26" t="n">
        <f aca="false">IF(ROW()&lt;4+MinObs-1,"",IFERROR((T131-AVERAGE(T$4:T131))/STDEV(T$4:T131),""))</f>
        <v>0.483810804485291</v>
      </c>
      <c r="AP131" s="26" t="n">
        <f aca="false">IF(ROW()&lt;4+MinObs-1,"",IFERROR((U131-AVERAGE(U$4:U131))/STDEV(U$4:U131),""))</f>
        <v>0.0619851566300806</v>
      </c>
      <c r="AQ131" s="26" t="n">
        <f aca="false">IF(ROW()&lt;4+MinObs-1,"",IFERROR((V131-AVERAGE(V$4:V131))/STDEV(V$4:V131),""))</f>
        <v>-0.425665424446357</v>
      </c>
      <c r="AR131" s="26" t="n">
        <f aca="false">IF(W131="",0,IF(W131&gt;=z4,w4,IF(W131&gt;=z3,w3,IF(W131&gt;=zEntry,w2,IF(AND(W131&gt;=ExitZ,AR130&gt;0),w2,0)))))</f>
        <v>0</v>
      </c>
      <c r="AS131" s="26" t="n">
        <f aca="false">IF(X131="",0,IF(X131&gt;=z4,w4,IF(X131&gt;=z3,w3,IF(X131&gt;=zEntry,w2,IF(AND(X131&gt;=ExitZ,AS130&gt;0),w2,0)))))</f>
        <v>0</v>
      </c>
      <c r="AT131" s="26" t="n">
        <f aca="false">IF(Y131="",0,IF(Y131&gt;=z4,w4,IF(Y131&gt;=z3,w3,IF(Y131&gt;=zEntry,w2,IF(AND(Y131&gt;=ExitZ,AT130&gt;0),w2,0)))))</f>
        <v>0</v>
      </c>
      <c r="AU131" s="26" t="n">
        <f aca="false">IF(Z131="",0,IF(Z131&gt;=z4,w4,IF(Z131&gt;=z3,w3,IF(Z131&gt;=zEntry,w2,IF(AND(Z131&gt;=ExitZ,AU130&gt;0),w2,0)))))</f>
        <v>1.5</v>
      </c>
      <c r="AV131" s="26" t="n">
        <f aca="false">IF(AA131="",0,IF(AA131&gt;=z4,w4,IF(AA131&gt;=z3,w3,IF(AA131&gt;=zEntry,w2,IF(AND(AA131&gt;=ExitZ,AV130&gt;0),w2,0)))))</f>
        <v>1</v>
      </c>
      <c r="AW131" s="26" t="n">
        <f aca="false">IF(AB131="",0,IF(AB131&gt;=z4,w4,IF(AB131&gt;=z3,w3,IF(AB131&gt;=zEntry,w2,IF(AND(AB131&gt;=ExitZ,AW130&gt;0),w2,0)))))</f>
        <v>0</v>
      </c>
      <c r="AX131" s="26" t="n">
        <f aca="false">IF(AC131="",0,IF(AC131&gt;=z4,w4,IF(AC131&gt;=z3,w3,IF(AC131&gt;=zEntry,w2,IF(AND(AC131&gt;=ExitZ,AX130&gt;0),w2,0)))))</f>
        <v>0</v>
      </c>
      <c r="AY131" s="26" t="n">
        <f aca="false">IF(AD131="",0,IF(AD131&gt;=z4,w4,IF(AD131&gt;=z3,w3,IF(AD131&gt;=zEntry,w2,IF(AND(AD131&gt;=ExitZ,AY130&gt;0),w2,0)))))</f>
        <v>0</v>
      </c>
      <c r="AZ131" s="26" t="n">
        <f aca="false">IF(AE131="",0,IF(AE131&gt;=z4,w4,IF(AE131&gt;=z3,w3,IF(AE131&gt;=zEntry,w2,IF(AND(AE131&gt;=ExitZ,AZ130&gt;0),w2,0)))))</f>
        <v>0</v>
      </c>
      <c r="BA131" s="26" t="n">
        <f aca="false">IF(AF131="",0,IF(AF131&gt;=z4,w4,IF(AF131&gt;=z3,w3,IF(AF131&gt;=zEntry,w2,IF(AND(AF131&gt;=ExitZ,BA130&gt;0),w2,0)))))</f>
        <v>0</v>
      </c>
      <c r="BB131" s="26" t="n">
        <f aca="false">IF(AG131="",0,IF(AG131&gt;=z4,w4,IF(AG131&gt;=z3,w3,IF(AG131&gt;=zEntry,w2,IF(AND(AG131&gt;=ExitZ,BB130&gt;0),w2,0)))))</f>
        <v>0</v>
      </c>
      <c r="BC131" s="26" t="n">
        <f aca="false">IF(AH131="",0,IF(AH131&gt;=z4,w4,IF(AH131&gt;=z3,w3,IF(AH131&gt;=zEntry,w2,IF(AND(AH131&gt;=ExitZ,BC130&gt;0),w2,0)))))</f>
        <v>0</v>
      </c>
      <c r="BD131" s="26" t="n">
        <f aca="false">IF(AI131="",0,IF(AI131&gt;=z4,w4,IF(AI131&gt;=z3,w3,IF(AI131&gt;=zEntry,w2,IF(AND(AI131&gt;=ExitZ,BD130&gt;0),w2,0)))))</f>
        <v>0</v>
      </c>
      <c r="BE131" s="26" t="n">
        <f aca="false">IF(AJ131="",0,IF(AJ131&gt;=z4,w4,IF(AJ131&gt;=z3,w3,IF(AJ131&gt;=zEntry,w2,IF(AND(AJ131&gt;=ExitZ,BE130&gt;0),w2,0)))))</f>
        <v>0</v>
      </c>
      <c r="BF131" s="26" t="n">
        <f aca="false">IF(AK131="",0,IF(AK131&gt;=z4,w4,IF(AK131&gt;=z3,w3,IF(AK131&gt;=zEntry,w2,IF(AND(AK131&gt;=ExitZ,BF130&gt;0),w2,0)))))</f>
        <v>0</v>
      </c>
      <c r="BG131" s="26" t="n">
        <f aca="false">IF(AL131="",0,IF(AL131&gt;=z4,w4,IF(AL131&gt;=z3,w3,IF(AL131&gt;=zEntry,w2,IF(AND(AL131&gt;=ExitZ,BG130&gt;0),w2,0)))))</f>
        <v>1</v>
      </c>
      <c r="BH131" s="26" t="n">
        <f aca="false">IF(AM131="",0,IF(AM131&gt;=z4,w4,IF(AM131&gt;=z3,w3,IF(AM131&gt;=zEntry,w2,IF(AND(AM131&gt;=ExitZ,BH130&gt;0),w2,0)))))</f>
        <v>0</v>
      </c>
      <c r="BI131" s="26" t="n">
        <f aca="false">IF(AN131="",0,IF(AN131&gt;=z4,w4,IF(AN131&gt;=z3,w3,IF(AN131&gt;=zEntry,w2,IF(AND(AN131&gt;=ExitZ,BI130&gt;0),w2,0)))))</f>
        <v>0</v>
      </c>
      <c r="BJ131" s="26" t="n">
        <f aca="false">IF(AO131="",0,IF(AO131&gt;=z4,w4,IF(AO131&gt;=z3,w3,IF(AO131&gt;=zEntry,w2,IF(AND(AO131&gt;=ExitZ,BJ130&gt;0),w2,0)))))</f>
        <v>0</v>
      </c>
      <c r="BK131" s="26" t="n">
        <f aca="false">IF(AP131="",0,IF(AP131&gt;=z4,w4,IF(AP131&gt;=z3,w3,IF(AP131&gt;=zEntry,w2,IF(AND(AP131&gt;=ExitZ,BK130&gt;0),w2,0)))))</f>
        <v>0</v>
      </c>
      <c r="BL131" s="26" t="n">
        <f aca="false">IF(AQ131="",0,IF(AQ131&gt;=z4,w4,IF(AQ131&gt;=z3,w3,IF(AQ131&gt;=zEntry,w2,IF(AND(AQ131&gt;=ExitZ,BL130&gt;0),w2,0)))))</f>
        <v>0</v>
      </c>
      <c r="BM131" s="23" t="n">
        <f aca="false">IF(EMFX_Data!X130&gt;=EMFX_Data!Y130,EMFX_Data!AE131-EMFX_Data!AF131,EMFX_Data!AF131-EMFX_Data!AE131)</f>
        <v>-0.0138181236940029</v>
      </c>
      <c r="BN131" s="23" t="n">
        <f aca="false">IF(EMFX_Data!X130&gt;=EMFX_Data!Z130,EMFX_Data!AE131-EMFX_Data!AG131,EMFX_Data!AG131-EMFX_Data!AE131)</f>
        <v>0.0411511892190923</v>
      </c>
      <c r="BO131" s="23" t="n">
        <f aca="false">IF(EMFX_Data!X130&gt;=EMFX_Data!AA130,EMFX_Data!AE131-EMFX_Data!AH131,EMFX_Data!AH131-EMFX_Data!AE131)</f>
        <v>0.0469050679160476</v>
      </c>
      <c r="BP131" s="23" t="n">
        <f aca="false">IF(EMFX_Data!X130&gt;=EMFX_Data!AB130,EMFX_Data!AE131-EMFX_Data!AI131,EMFX_Data!AI131-EMFX_Data!AE131)</f>
        <v>-0.0471247493798319</v>
      </c>
      <c r="BQ131" s="23" t="n">
        <f aca="false">IF(EMFX_Data!X130&gt;=EMFX_Data!AC130,EMFX_Data!AE131-EMFX_Data!AJ131,EMFX_Data!AJ131-EMFX_Data!AE131)</f>
        <v>-0.0985649406911563</v>
      </c>
      <c r="BR131" s="23" t="n">
        <f aca="false">IF(EMFX_Data!X130&gt;=EMFX_Data!AD130,EMFX_Data!AE131-EMFX_Data!AK131,EMFX_Data!AK131-EMFX_Data!AE131)</f>
        <v>0.01455281131494</v>
      </c>
      <c r="BS131" s="23" t="n">
        <f aca="false">IF(EMFX_Data!Y130&gt;=EMFX_Data!Z130,EMFX_Data!AF131-EMFX_Data!AG131,EMFX_Data!AG131-EMFX_Data!AF131)</f>
        <v>0.0549693129130952</v>
      </c>
      <c r="BT131" s="23" t="n">
        <f aca="false">IF(EMFX_Data!Y130&gt;=EMFX_Data!AA130,EMFX_Data!AF131-EMFX_Data!AH131,EMFX_Data!AH131-EMFX_Data!AF131)</f>
        <v>0.0330869442220447</v>
      </c>
      <c r="BU131" s="23" t="n">
        <f aca="false">IF(EMFX_Data!Y130&gt;=EMFX_Data!AB130,EMFX_Data!AF131-EMFX_Data!AI131,EMFX_Data!AI131-EMFX_Data!AF131)</f>
        <v>-0.033306625685829</v>
      </c>
      <c r="BV131" s="23" t="n">
        <f aca="false">IF(EMFX_Data!Y130&gt;=EMFX_Data!AC130,EMFX_Data!AF131-EMFX_Data!AJ131,EMFX_Data!AJ131-EMFX_Data!AF131)</f>
        <v>-0.0847468169971534</v>
      </c>
      <c r="BW131" s="23" t="n">
        <f aca="false">IF(EMFX_Data!Y130&gt;=EMFX_Data!AD130,EMFX_Data!AF131-EMFX_Data!AK131,EMFX_Data!AK131-EMFX_Data!AF131)</f>
        <v>0.0283709350089429</v>
      </c>
      <c r="BX131" s="23" t="n">
        <f aca="false">IF(EMFX_Data!Z130&gt;=EMFX_Data!AA130,EMFX_Data!AG131-EMFX_Data!AH131,EMFX_Data!AH131-EMFX_Data!AG131)</f>
        <v>0.0880562571351398</v>
      </c>
      <c r="BY131" s="23" t="n">
        <f aca="false">IF(EMFX_Data!Z130&gt;=EMFX_Data!AB130,EMFX_Data!AG131-EMFX_Data!AI131,EMFX_Data!AI131-EMFX_Data!AG131)</f>
        <v>-0.0882759385989242</v>
      </c>
      <c r="BZ131" s="23" t="n">
        <f aca="false">IF(EMFX_Data!Z130&gt;=EMFX_Data!AC130,EMFX_Data!AG131-EMFX_Data!AJ131,EMFX_Data!AJ131-EMFX_Data!AG131)</f>
        <v>0.139716129910249</v>
      </c>
      <c r="CA131" s="23" t="n">
        <f aca="false">IF(EMFX_Data!Z130&gt;=EMFX_Data!AD130,EMFX_Data!AG131-EMFX_Data!AK131,EMFX_Data!AK131-EMFX_Data!AG131)</f>
        <v>-0.0265983779041522</v>
      </c>
      <c r="CB131" s="23" t="n">
        <f aca="false">IF(EMFX_Data!AA130&gt;=EMFX_Data!AB130,EMFX_Data!AH131-EMFX_Data!AI131,EMFX_Data!AI131-EMFX_Data!AH131)</f>
        <v>-0.000219681463784349</v>
      </c>
      <c r="CC131" s="23" t="n">
        <f aca="false">IF(EMFX_Data!AA130&gt;=EMFX_Data!AC130,EMFX_Data!AH131-EMFX_Data!AJ131,EMFX_Data!AJ131-EMFX_Data!AH131)</f>
        <v>-0.0516598727751087</v>
      </c>
      <c r="CD131" s="23" t="n">
        <f aca="false">IF(EMFX_Data!AA130&gt;=EMFX_Data!AD130,EMFX_Data!AH131-EMFX_Data!AK131,EMFX_Data!AK131-EMFX_Data!AH131)</f>
        <v>0.0614578792309876</v>
      </c>
      <c r="CE131" s="23" t="n">
        <f aca="false">IF(EMFX_Data!AB130&gt;=EMFX_Data!AC130,EMFX_Data!AI131-EMFX_Data!AJ131,EMFX_Data!AJ131-EMFX_Data!AI131)</f>
        <v>0.0514401913113244</v>
      </c>
      <c r="CF131" s="23" t="n">
        <f aca="false">IF(EMFX_Data!AB130&gt;=EMFX_Data!AD130,EMFX_Data!AI131-EMFX_Data!AK131,EMFX_Data!AK131-EMFX_Data!AI131)</f>
        <v>-0.061677560694772</v>
      </c>
      <c r="CG131" s="23" t="n">
        <f aca="false">IF(EMFX_Data!AC130&gt;=EMFX_Data!AD130,EMFX_Data!AJ131-EMFX_Data!AK131,EMFX_Data!AK131-EMFX_Data!AJ131)</f>
        <v>0.113117752006096</v>
      </c>
      <c r="CH131" s="27" t="n">
        <f aca="false">IF(ROW()&lt;4+VolLB,"",STDEV(INDEX($BM:$BM,ROW()-VolLB+1):INDEX($BM:$BM,ROW()))*SQRT(12))</f>
        <v>0.172425997282785</v>
      </c>
      <c r="CI131" s="27" t="n">
        <f aca="false">IF(ROW()&lt;4+VolLB,"",STDEV(INDEX($BN:$BN,ROW()-VolLB+1):INDEX($BN:$BN,ROW()))*SQRT(12))</f>
        <v>0.148932218540947</v>
      </c>
      <c r="CJ131" s="27" t="n">
        <f aca="false">IF(ROW()&lt;4+VolLB,"",STDEV(INDEX($BO:$BO,ROW()-VolLB+1):INDEX($BO:$BO,ROW()))*SQRT(12))</f>
        <v>0.155147186177989</v>
      </c>
      <c r="CK131" s="27" t="n">
        <f aca="false">IF(ROW()&lt;4+VolLB,"",STDEV(INDEX($BP:$BP,ROW()-VolLB+1):INDEX($BP:$BP,ROW()))*SQRT(12))</f>
        <v>0.217461147107909</v>
      </c>
      <c r="CL131" s="27" t="n">
        <f aca="false">IF(ROW()&lt;4+VolLB,"",STDEV(INDEX($BQ:$BQ,ROW()-VolLB+1):INDEX($BQ:$BQ,ROW()))*SQRT(12))</f>
        <v>0.176091305234816</v>
      </c>
      <c r="CM131" s="27" t="n">
        <f aca="false">IF(ROW()&lt;4+VolLB,"",STDEV(INDEX($BR:$BR,ROW()-VolLB+1):INDEX($BR:$BR,ROW()))*SQRT(12))</f>
        <v>0.168995515863999</v>
      </c>
      <c r="CN131" s="27" t="n">
        <f aca="false">IF(ROW()&lt;4+VolLB,"",STDEV(INDEX($BS:$BS,ROW()-VolLB+1):INDEX($BS:$BS,ROW()))*SQRT(12))</f>
        <v>0.17129283616431</v>
      </c>
      <c r="CO131" s="27" t="n">
        <f aca="false">IF(ROW()&lt;4+VolLB,"",STDEV(INDEX($BT:$BT,ROW()-VolLB+1):INDEX($BT:$BT,ROW()))*SQRT(12))</f>
        <v>0.165758599639878</v>
      </c>
      <c r="CP131" s="27" t="n">
        <f aca="false">IF(ROW()&lt;4+VolLB,"",STDEV(INDEX($BU:$BU,ROW()-VolLB+1):INDEX($BU:$BU,ROW()))*SQRT(12))</f>
        <v>0.149669232953052</v>
      </c>
      <c r="CQ131" s="27" t="n">
        <f aca="false">IF(ROW()&lt;4+VolLB,"",STDEV(INDEX($BV:$BV,ROW()-VolLB+1):INDEX($BV:$BV,ROW()))*SQRT(12))</f>
        <v>0.178300033113381</v>
      </c>
      <c r="CR131" s="27" t="n">
        <f aca="false">IF(ROW()&lt;4+VolLB,"",STDEV(INDEX($BW:$BW,ROW()-VolLB+1):INDEX($BW:$BW,ROW()))*SQRT(12))</f>
        <v>0.198064745352428</v>
      </c>
      <c r="CS131" s="27" t="n">
        <f aca="false">IF(ROW()&lt;4+VolLB,"",STDEV(INDEX($BX:$BX,ROW()-VolLB+1):INDEX($BX:$BX,ROW()))*SQRT(12))</f>
        <v>0.147805135238855</v>
      </c>
      <c r="CT131" s="27" t="n">
        <f aca="false">IF(ROW()&lt;4+VolLB,"",STDEV(INDEX($BY:$BY,ROW()-VolLB+1):INDEX($BY:$BY,ROW()))*SQRT(12))</f>
        <v>0.201358568207255</v>
      </c>
      <c r="CU131" s="27" t="n">
        <f aca="false">IF(ROW()&lt;4+VolLB,"",STDEV(INDEX($BZ:$BZ,ROW()-VolLB+1):INDEX($BZ:$BZ,ROW()))*SQRT(12))</f>
        <v>0.185742486696456</v>
      </c>
      <c r="CV131" s="27" t="n">
        <f aca="false">IF(ROW()&lt;4+VolLB,"",STDEV(INDEX($CA:$CA,ROW()-VolLB+1):INDEX($CA:$CA,ROW()))*SQRT(12))</f>
        <v>0.15260336694497</v>
      </c>
      <c r="CW131" s="27" t="n">
        <f aca="false">IF(ROW()&lt;4+VolLB,"",STDEV(INDEX($CB:$CB,ROW()-VolLB+1):INDEX($CB:$CB,ROW()))*SQRT(12))</f>
        <v>0.201406950397909</v>
      </c>
      <c r="CX131" s="27" t="n">
        <f aca="false">IF(ROW()&lt;4+VolLB,"",STDEV(INDEX($CC:$CC,ROW()-VolLB+1):INDEX($CC:$CC,ROW()))*SQRT(12))</f>
        <v>0.164484596348714</v>
      </c>
      <c r="CY131" s="27" t="n">
        <f aca="false">IF(ROW()&lt;4+VolLB,"",STDEV(INDEX($CD:$CD,ROW()-VolLB+1):INDEX($CD:$CD,ROW()))*SQRT(12))</f>
        <v>0.181237729623828</v>
      </c>
      <c r="CZ131" s="27" t="n">
        <f aca="false">IF(ROW()&lt;4+VolLB,"",STDEV(INDEX($CE:$CE,ROW()-VolLB+1):INDEX($CE:$CE,ROW()))*SQRT(12))</f>
        <v>0.216443062977391</v>
      </c>
      <c r="DA131" s="27" t="n">
        <f aca="false">IF(ROW()&lt;4+VolLB,"",STDEV(INDEX($CF:$CF,ROW()-VolLB+1):INDEX($CF:$CF,ROW()))*SQRT(12))</f>
        <v>0.21192149729186</v>
      </c>
      <c r="DB131" s="27" t="n">
        <f aca="false">IF(ROW()&lt;4+VolLB,"",STDEV(INDEX($CG:$CG,ROW()-VolLB+1):INDEX($CG:$CG,ROW()))*SQRT(12))</f>
        <v>0.18561357648479</v>
      </c>
      <c r="DC131" s="26" t="n">
        <f aca="false">IF(OR(AR131=0,CH131="",CH131=0),0,AR131*MIN(MaxScal,TgtVol/CH131))</f>
        <v>0</v>
      </c>
      <c r="DD131" s="26" t="n">
        <f aca="false">IF(OR(AS131=0,CI131="",CI131=0),0,AS131*MIN(MaxScal,TgtVol/CI131))</f>
        <v>0</v>
      </c>
      <c r="DE131" s="26" t="n">
        <f aca="false">IF(OR(AT131=0,CJ131="",CJ131=0),0,AT131*MIN(MaxScal,TgtVol/CJ131))</f>
        <v>0</v>
      </c>
      <c r="DF131" s="26" t="n">
        <f aca="false">IF(OR(AU131=0,CK131="",CK131=0),0,AU131*MIN(MaxScal,TgtVol/CK131))</f>
        <v>0.137955678055508</v>
      </c>
      <c r="DG131" s="26" t="n">
        <f aca="false">IF(OR(AV131=0,CL131="",CL131=0),0,AV131*MIN(MaxScal,TgtVol/CL131))</f>
        <v>0.113577441960182</v>
      </c>
      <c r="DH131" s="26" t="n">
        <f aca="false">IF(OR(AW131=0,CM131="",CM131=0),0,AW131*MIN(MaxScal,TgtVol/CM131))</f>
        <v>0</v>
      </c>
      <c r="DI131" s="26" t="n">
        <f aca="false">IF(OR(AX131=0,CN131="",CN131=0),0,AX131*MIN(MaxScal,TgtVol/CN131))</f>
        <v>0</v>
      </c>
      <c r="DJ131" s="26" t="n">
        <f aca="false">IF(OR(AY131=0,CO131="",CO131=0),0,AY131*MIN(MaxScal,TgtVol/CO131))</f>
        <v>0</v>
      </c>
      <c r="DK131" s="26" t="n">
        <f aca="false">IF(OR(AZ131=0,CP131="",CP131=0),0,AZ131*MIN(MaxScal,TgtVol/CP131))</f>
        <v>0</v>
      </c>
      <c r="DL131" s="26" t="n">
        <f aca="false">IF(OR(BA131=0,CQ131="",CQ131=0),0,BA131*MIN(MaxScal,TgtVol/CQ131))</f>
        <v>0</v>
      </c>
      <c r="DM131" s="26" t="n">
        <f aca="false">IF(OR(BB131=0,CR131="",CR131=0),0,BB131*MIN(MaxScal,TgtVol/CR131))</f>
        <v>0</v>
      </c>
      <c r="DN131" s="26" t="n">
        <f aca="false">IF(OR(BC131=0,CS131="",CS131=0),0,BC131*MIN(MaxScal,TgtVol/CS131))</f>
        <v>0</v>
      </c>
      <c r="DO131" s="26" t="n">
        <f aca="false">IF(OR(BD131=0,CT131="",CT131=0),0,BD131*MIN(MaxScal,TgtVol/CT131))</f>
        <v>0</v>
      </c>
      <c r="DP131" s="26" t="n">
        <f aca="false">IF(OR(BE131=0,CU131="",CU131=0),0,BE131*MIN(MaxScal,TgtVol/CU131))</f>
        <v>0</v>
      </c>
      <c r="DQ131" s="26" t="n">
        <f aca="false">IF(OR(BF131=0,CV131="",CV131=0),0,BF131*MIN(MaxScal,TgtVol/CV131))</f>
        <v>0</v>
      </c>
      <c r="DR131" s="26" t="n">
        <f aca="false">IF(OR(BG131=0,CW131="",CW131=0),0,BG131*MIN(MaxScal,TgtVol/CW131))</f>
        <v>0.0993014390043993</v>
      </c>
      <c r="DS131" s="26" t="n">
        <f aca="false">IF(OR(BH131=0,CX131="",CX131=0),0,BH131*MIN(MaxScal,TgtVol/CX131))</f>
        <v>0</v>
      </c>
      <c r="DT131" s="26" t="n">
        <f aca="false">IF(OR(BI131=0,CY131="",CY131=0),0,BI131*MIN(MaxScal,TgtVol/CY131))</f>
        <v>0</v>
      </c>
      <c r="DU131" s="26" t="n">
        <f aca="false">IF(OR(BJ131=0,CZ131="",CZ131=0),0,BJ131*MIN(MaxScal,TgtVol/CZ131))</f>
        <v>0</v>
      </c>
      <c r="DV131" s="26" t="n">
        <f aca="false">IF(OR(BK131=0,DA131="",DA131=0),0,BK131*MIN(MaxScal,TgtVol/DA131))</f>
        <v>0</v>
      </c>
      <c r="DW131" s="26" t="n">
        <f aca="false">IF(OR(BL131=0,DB131="",DB131=0),0,BL131*MIN(MaxScal,TgtVol/DB131))</f>
        <v>0</v>
      </c>
      <c r="DX131" s="28" t="n">
        <f aca="false">IFERROR(DC130*BM131,"")</f>
        <v>-0</v>
      </c>
      <c r="DY131" s="28" t="n">
        <f aca="false">IFERROR(DD130*BN131,"")</f>
        <v>0.00557437434225944</v>
      </c>
      <c r="DZ131" s="28" t="n">
        <f aca="false">IFERROR(DE130*BO131,"")</f>
        <v>0</v>
      </c>
      <c r="EA131" s="28" t="n">
        <f aca="false">IFERROR(DF130*BP131,"")</f>
        <v>-0.00652566067028274</v>
      </c>
      <c r="EB131" s="28" t="n">
        <f aca="false">IFERROR(DG130*BQ131,"")</f>
        <v>-0</v>
      </c>
      <c r="EC131" s="28" t="n">
        <f aca="false">IFERROR(DH130*BR131,"")</f>
        <v>0</v>
      </c>
      <c r="ED131" s="28" t="n">
        <f aca="false">IFERROR(DI130*BS131,"")</f>
        <v>0</v>
      </c>
      <c r="EE131" s="28" t="n">
        <f aca="false">IFERROR(DJ130*BT131,"")</f>
        <v>0</v>
      </c>
      <c r="EF131" s="28" t="n">
        <f aca="false">IFERROR(DK130*BU131,"")</f>
        <v>-0</v>
      </c>
      <c r="EG131" s="28" t="n">
        <f aca="false">IFERROR(DL130*BV131,"")</f>
        <v>-0</v>
      </c>
      <c r="EH131" s="28" t="n">
        <f aca="false">IFERROR(DM130*BW131,"")</f>
        <v>0</v>
      </c>
      <c r="EI131" s="28" t="n">
        <f aca="false">IFERROR(DN130*BX131,"")</f>
        <v>0</v>
      </c>
      <c r="EJ131" s="28" t="n">
        <f aca="false">IFERROR(DO130*BY131,"")</f>
        <v>-0</v>
      </c>
      <c r="EK131" s="28" t="n">
        <f aca="false">IFERROR(DP130*BZ131,"")</f>
        <v>0</v>
      </c>
      <c r="EL131" s="28" t="n">
        <f aca="false">IFERROR(DQ130*CA131,"")</f>
        <v>-0</v>
      </c>
      <c r="EM131" s="28" t="n">
        <f aca="false">IFERROR(DR130*CB131,"")</f>
        <v>-2.17575806101767E-005</v>
      </c>
      <c r="EN131" s="28" t="n">
        <f aca="false">IFERROR(DS130*CC131,"")</f>
        <v>-0</v>
      </c>
      <c r="EO131" s="28" t="n">
        <f aca="false">IFERROR(DT130*CD131,"")</f>
        <v>0</v>
      </c>
      <c r="EP131" s="28" t="n">
        <f aca="false">IFERROR(DU130*CE131,"")</f>
        <v>0</v>
      </c>
      <c r="EQ131" s="28" t="n">
        <f aca="false">IFERROR(DV130*CF131,"")</f>
        <v>-0</v>
      </c>
      <c r="ER131" s="28" t="n">
        <f aca="false">IFERROR(DW130*CG131,"")</f>
        <v>0</v>
      </c>
      <c r="ES131" s="28" t="n">
        <f aca="false">IF(ROW()=4,"",SUM(DX131:ER131))</f>
        <v>-0.000973043908633478</v>
      </c>
      <c r="ET131" s="29" t="n">
        <f aca="false">COUNTIF(AR131:BL131,"&gt;0")</f>
        <v>3</v>
      </c>
    </row>
    <row r="132" customFormat="false" ht="15" hidden="false" customHeight="false" outlineLevel="0" collapsed="false">
      <c r="A132" s="19" t="n">
        <v>41912</v>
      </c>
      <c r="B132" s="23" t="n">
        <f aca="false">ABS(EMFX_Data!X132-EMFX_Data!Y132)</f>
        <v>0.102768656031168</v>
      </c>
      <c r="C132" s="23" t="n">
        <f aca="false">ABS(EMFX_Data!X132-EMFX_Data!Z132)</f>
        <v>0.171999565426054</v>
      </c>
      <c r="D132" s="23" t="n">
        <f aca="false">ABS(EMFX_Data!X132-EMFX_Data!AA132)</f>
        <v>0.00333965184854801</v>
      </c>
      <c r="E132" s="23" t="n">
        <f aca="false">ABS(EMFX_Data!X132-EMFX_Data!AB132)</f>
        <v>0.37262319867285</v>
      </c>
      <c r="F132" s="23" t="n">
        <f aca="false">ABS(EMFX_Data!X132-EMFX_Data!AC132)</f>
        <v>0.240473556368455</v>
      </c>
      <c r="G132" s="23" t="n">
        <f aca="false">ABS(EMFX_Data!X132-EMFX_Data!AD132)</f>
        <v>0.203535882660556</v>
      </c>
      <c r="H132" s="23" t="n">
        <f aca="false">ABS(EMFX_Data!Y132-EMFX_Data!Z132)</f>
        <v>0.0692309093948857</v>
      </c>
      <c r="I132" s="23" t="n">
        <f aca="false">ABS(EMFX_Data!Y132-EMFX_Data!AA132)</f>
        <v>0.106108307879716</v>
      </c>
      <c r="J132" s="23" t="n">
        <f aca="false">ABS(EMFX_Data!Y132-EMFX_Data!AB132)</f>
        <v>0.269854542641681</v>
      </c>
      <c r="K132" s="23" t="n">
        <f aca="false">ABS(EMFX_Data!Y132-EMFX_Data!AC132)</f>
        <v>0.137704900337287</v>
      </c>
      <c r="L132" s="23" t="n">
        <f aca="false">ABS(EMFX_Data!Y132-EMFX_Data!AD132)</f>
        <v>0.100767226629388</v>
      </c>
      <c r="M132" s="23" t="n">
        <f aca="false">ABS(EMFX_Data!Z132-EMFX_Data!AA132)</f>
        <v>0.175339217274602</v>
      </c>
      <c r="N132" s="23" t="n">
        <f aca="false">ABS(EMFX_Data!Z132-EMFX_Data!AB132)</f>
        <v>0.200623633246796</v>
      </c>
      <c r="O132" s="23" t="n">
        <f aca="false">ABS(EMFX_Data!Z132-EMFX_Data!AC132)</f>
        <v>0.068473990942401</v>
      </c>
      <c r="P132" s="23" t="n">
        <f aca="false">ABS(EMFX_Data!Z132-EMFX_Data!AD132)</f>
        <v>0.0315363172345018</v>
      </c>
      <c r="Q132" s="23" t="n">
        <f aca="false">ABS(EMFX_Data!AA132-EMFX_Data!AB132)</f>
        <v>0.375962850521398</v>
      </c>
      <c r="R132" s="23" t="n">
        <f aca="false">ABS(EMFX_Data!AA132-EMFX_Data!AC132)</f>
        <v>0.243813208217003</v>
      </c>
      <c r="S132" s="23" t="n">
        <f aca="false">ABS(EMFX_Data!AA132-EMFX_Data!AD132)</f>
        <v>0.206875534509104</v>
      </c>
      <c r="T132" s="23" t="n">
        <f aca="false">ABS(EMFX_Data!AB132-EMFX_Data!AC132)</f>
        <v>0.132149642304395</v>
      </c>
      <c r="U132" s="23" t="n">
        <f aca="false">ABS(EMFX_Data!AB132-EMFX_Data!AD132)</f>
        <v>0.169087316012294</v>
      </c>
      <c r="V132" s="23" t="n">
        <f aca="false">ABS(EMFX_Data!AC132-EMFX_Data!AD132)</f>
        <v>0.0369376737078992</v>
      </c>
      <c r="W132" s="26" t="n">
        <f aca="false">IF(ROW()&lt;4+MinObs-1,"",IFERROR((B132-AVERAGE(B$4:B132))/STDEV(B$4:B132),""))</f>
        <v>-0.322560128523156</v>
      </c>
      <c r="X132" s="26" t="n">
        <f aca="false">IF(ROW()&lt;4+MinObs-1,"",IFERROR((C132-AVERAGE(C$4:C132))/STDEV(C$4:C132),""))</f>
        <v>1.84182721910722</v>
      </c>
      <c r="Y132" s="26" t="n">
        <f aca="false">IF(ROW()&lt;4+MinObs-1,"",IFERROR((D132-AVERAGE(D$4:D132))/STDEV(D$4:D132),""))</f>
        <v>-1.52155977114434</v>
      </c>
      <c r="Z132" s="26" t="n">
        <f aca="false">IF(ROW()&lt;4+MinObs-1,"",IFERROR((E132-AVERAGE(E$4:E132))/STDEV(E$4:E132),""))</f>
        <v>3.44443917422434</v>
      </c>
      <c r="AA132" s="26" t="n">
        <f aca="false">IF(ROW()&lt;4+MinObs-1,"",IFERROR((F132-AVERAGE(F$4:F132))/STDEV(F$4:F132),""))</f>
        <v>3.10296921888074</v>
      </c>
      <c r="AB132" s="26" t="n">
        <f aca="false">IF(ROW()&lt;4+MinObs-1,"",IFERROR((G132-AVERAGE(G$4:G132))/STDEV(G$4:G132),""))</f>
        <v>0.200584526736019</v>
      </c>
      <c r="AC132" s="26" t="n">
        <f aca="false">IF(ROW()&lt;4+MinObs-1,"",IFERROR((H132-AVERAGE(H$4:H132))/STDEV(H$4:H132),""))</f>
        <v>-0.865475344275625</v>
      </c>
      <c r="AD132" s="26" t="n">
        <f aca="false">IF(ROW()&lt;4+MinObs-1,"",IFERROR((I132-AVERAGE(I$4:I132))/STDEV(I$4:I132),""))</f>
        <v>0.173429290140995</v>
      </c>
      <c r="AE132" s="26" t="n">
        <f aca="false">IF(ROW()&lt;4+MinObs-1,"",IFERROR((J132-AVERAGE(J$4:J132))/STDEV(J$4:J132),""))</f>
        <v>1.34711835081407</v>
      </c>
      <c r="AF132" s="26" t="n">
        <f aca="false">IF(ROW()&lt;4+MinObs-1,"",IFERROR((K132-AVERAGE(K$4:K132))/STDEV(K$4:K132),""))</f>
        <v>0.360174282491751</v>
      </c>
      <c r="AG132" s="26" t="n">
        <f aca="false">IF(ROW()&lt;4+MinObs-1,"",IFERROR((L132-AVERAGE(L$4:L132))/STDEV(L$4:L132),""))</f>
        <v>-0.21736920825848</v>
      </c>
      <c r="AH132" s="26" t="n">
        <f aca="false">IF(ROW()&lt;4+MinObs-1,"",IFERROR((M132-AVERAGE(M$4:M132))/STDEV(M$4:M132),""))</f>
        <v>0.115719644625961</v>
      </c>
      <c r="AI132" s="26" t="n">
        <f aca="false">IF(ROW()&lt;4+MinObs-1,"",IFERROR((N132-AVERAGE(N$4:N132))/STDEV(N$4:N132),""))</f>
        <v>0.949985200230865</v>
      </c>
      <c r="AJ132" s="26" t="n">
        <f aca="false">IF(ROW()&lt;4+MinObs-1,"",IFERROR((O132-AVERAGE(O$4:O132))/STDEV(O$4:O132),""))</f>
        <v>-0.414132156495528</v>
      </c>
      <c r="AK132" s="26" t="n">
        <f aca="false">IF(ROW()&lt;4+MinObs-1,"",IFERROR((P132-AVERAGE(P$4:P132))/STDEV(P$4:P132),""))</f>
        <v>-0.364483142707761</v>
      </c>
      <c r="AL132" s="26" t="n">
        <f aca="false">IF(ROW()&lt;4+MinObs-1,"",IFERROR((Q132-AVERAGE(Q$4:Q132))/STDEV(Q$4:Q132),""))</f>
        <v>2.55010331736418</v>
      </c>
      <c r="AM132" s="26" t="n">
        <f aca="false">IF(ROW()&lt;4+MinObs-1,"",IFERROR((R132-AVERAGE(R$4:R132))/STDEV(R$4:R132),""))</f>
        <v>1.32892350663747</v>
      </c>
      <c r="AN132" s="26" t="n">
        <f aca="false">IF(ROW()&lt;4+MinObs-1,"",IFERROR((S132-AVERAGE(S$4:S132))/STDEV(S$4:S132),""))</f>
        <v>0.105275528921591</v>
      </c>
      <c r="AO132" s="26" t="n">
        <f aca="false">IF(ROW()&lt;4+MinObs-1,"",IFERROR((T132-AVERAGE(T$4:T132))/STDEV(T$4:T132),""))</f>
        <v>0.241473919977111</v>
      </c>
      <c r="AP132" s="26" t="n">
        <f aca="false">IF(ROW()&lt;4+MinObs-1,"",IFERROR((U132-AVERAGE(U$4:U132))/STDEV(U$4:U132),""))</f>
        <v>0.160787274362239</v>
      </c>
      <c r="AQ132" s="26" t="n">
        <f aca="false">IF(ROW()&lt;4+MinObs-1,"",IFERROR((V132-AVERAGE(V$4:V132))/STDEV(V$4:V132),""))</f>
        <v>-0.372662288428435</v>
      </c>
      <c r="AR132" s="26" t="n">
        <f aca="false">IF(W132="",0,IF(W132&gt;=z4,w4,IF(W132&gt;=z3,w3,IF(W132&gt;=zEntry,w2,IF(AND(W132&gt;=ExitZ,AR131&gt;0),w2,0)))))</f>
        <v>0</v>
      </c>
      <c r="AS132" s="26" t="n">
        <f aca="false">IF(X132="",0,IF(X132&gt;=z4,w4,IF(X132&gt;=z3,w3,IF(X132&gt;=zEntry,w2,IF(AND(X132&gt;=ExitZ,AS131&gt;0),w2,0)))))</f>
        <v>0</v>
      </c>
      <c r="AT132" s="26" t="n">
        <f aca="false">IF(Y132="",0,IF(Y132&gt;=z4,w4,IF(Y132&gt;=z3,w3,IF(Y132&gt;=zEntry,w2,IF(AND(Y132&gt;=ExitZ,AT131&gt;0),w2,0)))))</f>
        <v>0</v>
      </c>
      <c r="AU132" s="26" t="n">
        <f aca="false">IF(Z132="",0,IF(Z132&gt;=z4,w4,IF(Z132&gt;=z3,w3,IF(Z132&gt;=zEntry,w2,IF(AND(Z132&gt;=ExitZ,AU131&gt;0),w2,0)))))</f>
        <v>1.5</v>
      </c>
      <c r="AV132" s="26" t="n">
        <f aca="false">IF(AA132="",0,IF(AA132&gt;=z4,w4,IF(AA132&gt;=z3,w3,IF(AA132&gt;=zEntry,w2,IF(AND(AA132&gt;=ExitZ,AV131&gt;0),w2,0)))))</f>
        <v>1.5</v>
      </c>
      <c r="AW132" s="26" t="n">
        <f aca="false">IF(AB132="",0,IF(AB132&gt;=z4,w4,IF(AB132&gt;=z3,w3,IF(AB132&gt;=zEntry,w2,IF(AND(AB132&gt;=ExitZ,AW131&gt;0),w2,0)))))</f>
        <v>0</v>
      </c>
      <c r="AX132" s="26" t="n">
        <f aca="false">IF(AC132="",0,IF(AC132&gt;=z4,w4,IF(AC132&gt;=z3,w3,IF(AC132&gt;=zEntry,w2,IF(AND(AC132&gt;=ExitZ,AX131&gt;0),w2,0)))))</f>
        <v>0</v>
      </c>
      <c r="AY132" s="26" t="n">
        <f aca="false">IF(AD132="",0,IF(AD132&gt;=z4,w4,IF(AD132&gt;=z3,w3,IF(AD132&gt;=zEntry,w2,IF(AND(AD132&gt;=ExitZ,AY131&gt;0),w2,0)))))</f>
        <v>0</v>
      </c>
      <c r="AZ132" s="26" t="n">
        <f aca="false">IF(AE132="",0,IF(AE132&gt;=z4,w4,IF(AE132&gt;=z3,w3,IF(AE132&gt;=zEntry,w2,IF(AND(AE132&gt;=ExitZ,AZ131&gt;0),w2,0)))))</f>
        <v>0</v>
      </c>
      <c r="BA132" s="26" t="n">
        <f aca="false">IF(AF132="",0,IF(AF132&gt;=z4,w4,IF(AF132&gt;=z3,w3,IF(AF132&gt;=zEntry,w2,IF(AND(AF132&gt;=ExitZ,BA131&gt;0),w2,0)))))</f>
        <v>0</v>
      </c>
      <c r="BB132" s="26" t="n">
        <f aca="false">IF(AG132="",0,IF(AG132&gt;=z4,w4,IF(AG132&gt;=z3,w3,IF(AG132&gt;=zEntry,w2,IF(AND(AG132&gt;=ExitZ,BB131&gt;0),w2,0)))))</f>
        <v>0</v>
      </c>
      <c r="BC132" s="26" t="n">
        <f aca="false">IF(AH132="",0,IF(AH132&gt;=z4,w4,IF(AH132&gt;=z3,w3,IF(AH132&gt;=zEntry,w2,IF(AND(AH132&gt;=ExitZ,BC131&gt;0),w2,0)))))</f>
        <v>0</v>
      </c>
      <c r="BD132" s="26" t="n">
        <f aca="false">IF(AI132="",0,IF(AI132&gt;=z4,w4,IF(AI132&gt;=z3,w3,IF(AI132&gt;=zEntry,w2,IF(AND(AI132&gt;=ExitZ,BD131&gt;0),w2,0)))))</f>
        <v>0</v>
      </c>
      <c r="BE132" s="26" t="n">
        <f aca="false">IF(AJ132="",0,IF(AJ132&gt;=z4,w4,IF(AJ132&gt;=z3,w3,IF(AJ132&gt;=zEntry,w2,IF(AND(AJ132&gt;=ExitZ,BE131&gt;0),w2,0)))))</f>
        <v>0</v>
      </c>
      <c r="BF132" s="26" t="n">
        <f aca="false">IF(AK132="",0,IF(AK132&gt;=z4,w4,IF(AK132&gt;=z3,w3,IF(AK132&gt;=zEntry,w2,IF(AND(AK132&gt;=ExitZ,BF131&gt;0),w2,0)))))</f>
        <v>0</v>
      </c>
      <c r="BG132" s="26" t="n">
        <f aca="false">IF(AL132="",0,IF(AL132&gt;=z4,w4,IF(AL132&gt;=z3,w3,IF(AL132&gt;=zEntry,w2,IF(AND(AL132&gt;=ExitZ,BG131&gt;0),w2,0)))))</f>
        <v>1</v>
      </c>
      <c r="BH132" s="26" t="n">
        <f aca="false">IF(AM132="",0,IF(AM132&gt;=z4,w4,IF(AM132&gt;=z3,w3,IF(AM132&gt;=zEntry,w2,IF(AND(AM132&gt;=ExitZ,BH131&gt;0),w2,0)))))</f>
        <v>0</v>
      </c>
      <c r="BI132" s="26" t="n">
        <f aca="false">IF(AN132="",0,IF(AN132&gt;=z4,w4,IF(AN132&gt;=z3,w3,IF(AN132&gt;=zEntry,w2,IF(AND(AN132&gt;=ExitZ,BI131&gt;0),w2,0)))))</f>
        <v>0</v>
      </c>
      <c r="BJ132" s="26" t="n">
        <f aca="false">IF(AO132="",0,IF(AO132&gt;=z4,w4,IF(AO132&gt;=z3,w3,IF(AO132&gt;=zEntry,w2,IF(AND(AO132&gt;=ExitZ,BJ131&gt;0),w2,0)))))</f>
        <v>0</v>
      </c>
      <c r="BK132" s="26" t="n">
        <f aca="false">IF(AP132="",0,IF(AP132&gt;=z4,w4,IF(AP132&gt;=z3,w3,IF(AP132&gt;=zEntry,w2,IF(AND(AP132&gt;=ExitZ,BK131&gt;0),w2,0)))))</f>
        <v>0</v>
      </c>
      <c r="BL132" s="26" t="n">
        <f aca="false">IF(AQ132="",0,IF(AQ132&gt;=z4,w4,IF(AQ132&gt;=z3,w3,IF(AQ132&gt;=zEntry,w2,IF(AND(AQ132&gt;=ExitZ,BL131&gt;0),w2,0)))))</f>
        <v>0</v>
      </c>
      <c r="BM132" s="23" t="n">
        <f aca="false">IF(EMFX_Data!X131&gt;=EMFX_Data!Y131,EMFX_Data!AE132-EMFX_Data!AF132,EMFX_Data!AF132-EMFX_Data!AE132)</f>
        <v>-0.0442444217078438</v>
      </c>
      <c r="BN132" s="23" t="n">
        <f aca="false">IF(EMFX_Data!X131&gt;=EMFX_Data!Z131,EMFX_Data!AE132-EMFX_Data!AG132,EMFX_Data!AG132-EMFX_Data!AE132)</f>
        <v>-0.0379862884776219</v>
      </c>
      <c r="BO132" s="23" t="n">
        <f aca="false">IF(EMFX_Data!X131&gt;=EMFX_Data!AA131,EMFX_Data!AE132-EMFX_Data!AH132,EMFX_Data!AH132-EMFX_Data!AE132)</f>
        <v>0.0140142104738821</v>
      </c>
      <c r="BP132" s="23" t="n">
        <f aca="false">IF(EMFX_Data!X131&gt;=EMFX_Data!AB131,EMFX_Data!AE132-EMFX_Data!AI132,EMFX_Data!AI132-EMFX_Data!AE132)</f>
        <v>-0.0154875711883544</v>
      </c>
      <c r="BQ132" s="23" t="n">
        <f aca="false">IF(EMFX_Data!X131&gt;=EMFX_Data!AC131,EMFX_Data!AE132-EMFX_Data!AJ132,EMFX_Data!AJ132-EMFX_Data!AE132)</f>
        <v>-0.0305279720341978</v>
      </c>
      <c r="BR132" s="23" t="n">
        <f aca="false">IF(EMFX_Data!X131&gt;=EMFX_Data!AD131,EMFX_Data!AE132-EMFX_Data!AK132,EMFX_Data!AK132-EMFX_Data!AE132)</f>
        <v>0.0167470661192097</v>
      </c>
      <c r="BS132" s="23" t="n">
        <f aca="false">IF(EMFX_Data!Y131&gt;=EMFX_Data!Z131,EMFX_Data!AF132-EMFX_Data!AG132,EMFX_Data!AG132-EMFX_Data!AF132)</f>
        <v>0.00625813323022192</v>
      </c>
      <c r="BT132" s="23" t="n">
        <f aca="false">IF(EMFX_Data!Y131&gt;=EMFX_Data!AA131,EMFX_Data!AF132-EMFX_Data!AH132,EMFX_Data!AH132-EMFX_Data!AF132)</f>
        <v>-0.0302302112339617</v>
      </c>
      <c r="BU132" s="23" t="n">
        <f aca="false">IF(EMFX_Data!Y131&gt;=EMFX_Data!AB131,EMFX_Data!AF132-EMFX_Data!AI132,EMFX_Data!AI132-EMFX_Data!AF132)</f>
        <v>0.0287568505194894</v>
      </c>
      <c r="BV132" s="23" t="n">
        <f aca="false">IF(EMFX_Data!Y131&gt;=EMFX_Data!AC131,EMFX_Data!AF132-EMFX_Data!AJ132,EMFX_Data!AJ132-EMFX_Data!AF132)</f>
        <v>0.013716449673646</v>
      </c>
      <c r="BW132" s="23" t="n">
        <f aca="false">IF(EMFX_Data!Y131&gt;=EMFX_Data!AD131,EMFX_Data!AF132-EMFX_Data!AK132,EMFX_Data!AK132-EMFX_Data!AF132)</f>
        <v>0.0609914878270535</v>
      </c>
      <c r="BX132" s="23" t="n">
        <f aca="false">IF(EMFX_Data!Z131&gt;=EMFX_Data!AA131,EMFX_Data!AG132-EMFX_Data!AH132,EMFX_Data!AH132-EMFX_Data!AG132)</f>
        <v>-0.0239720780037398</v>
      </c>
      <c r="BY132" s="23" t="n">
        <f aca="false">IF(EMFX_Data!Z131&gt;=EMFX_Data!AB131,EMFX_Data!AG132-EMFX_Data!AI132,EMFX_Data!AI132-EMFX_Data!AG132)</f>
        <v>0.0224987172892675</v>
      </c>
      <c r="BZ132" s="23" t="n">
        <f aca="false">IF(EMFX_Data!Z131&gt;=EMFX_Data!AC131,EMFX_Data!AG132-EMFX_Data!AJ132,EMFX_Data!AJ132-EMFX_Data!AG132)</f>
        <v>0.00745831644342406</v>
      </c>
      <c r="CA132" s="23" t="n">
        <f aca="false">IF(EMFX_Data!Z131&gt;=EMFX_Data!AD131,EMFX_Data!AG132-EMFX_Data!AK132,EMFX_Data!AK132-EMFX_Data!AG132)</f>
        <v>0.0547333545968316</v>
      </c>
      <c r="CB132" s="23" t="n">
        <f aca="false">IF(EMFX_Data!AA131&gt;=EMFX_Data!AB131,EMFX_Data!AH132-EMFX_Data!AI132,EMFX_Data!AI132-EMFX_Data!AH132)</f>
        <v>-0.00147336071447226</v>
      </c>
      <c r="CC132" s="23" t="n">
        <f aca="false">IF(EMFX_Data!AA131&gt;=EMFX_Data!AC131,EMFX_Data!AH132-EMFX_Data!AJ132,EMFX_Data!AJ132-EMFX_Data!AH132)</f>
        <v>-0.0165137615603157</v>
      </c>
      <c r="CD132" s="23" t="n">
        <f aca="false">IF(EMFX_Data!AA131&gt;=EMFX_Data!AD131,EMFX_Data!AH132-EMFX_Data!AK132,EMFX_Data!AK132-EMFX_Data!AH132)</f>
        <v>0.0307612765930918</v>
      </c>
      <c r="CE132" s="23" t="n">
        <f aca="false">IF(EMFX_Data!AB131&gt;=EMFX_Data!AC131,EMFX_Data!AI132-EMFX_Data!AJ132,EMFX_Data!AJ132-EMFX_Data!AI132)</f>
        <v>0.0150404008458434</v>
      </c>
      <c r="CF132" s="23" t="n">
        <f aca="false">IF(EMFX_Data!AB131&gt;=EMFX_Data!AD131,EMFX_Data!AI132-EMFX_Data!AK132,EMFX_Data!AK132-EMFX_Data!AI132)</f>
        <v>-0.0322346373075641</v>
      </c>
      <c r="CG132" s="23" t="n">
        <f aca="false">IF(EMFX_Data!AC131&gt;=EMFX_Data!AD131,EMFX_Data!AJ132-EMFX_Data!AK132,EMFX_Data!AK132-EMFX_Data!AJ132)</f>
        <v>0.0472750381534075</v>
      </c>
      <c r="CH132" s="27" t="n">
        <f aca="false">IF(ROW()&lt;4+VolLB,"",STDEV(INDEX($BM:$BM,ROW()-VolLB+1):INDEX($BM:$BM,ROW()))*SQRT(12))</f>
        <v>0.170803048830353</v>
      </c>
      <c r="CI132" s="27" t="n">
        <f aca="false">IF(ROW()&lt;4+VolLB,"",STDEV(INDEX($BN:$BN,ROW()-VolLB+1):INDEX($BN:$BN,ROW()))*SQRT(12))</f>
        <v>0.145213960218313</v>
      </c>
      <c r="CJ132" s="27" t="n">
        <f aca="false">IF(ROW()&lt;4+VolLB,"",STDEV(INDEX($BO:$BO,ROW()-VolLB+1):INDEX($BO:$BO,ROW()))*SQRT(12))</f>
        <v>0.148372869094565</v>
      </c>
      <c r="CK132" s="27" t="n">
        <f aca="false">IF(ROW()&lt;4+VolLB,"",STDEV(INDEX($BP:$BP,ROW()-VolLB+1):INDEX($BP:$BP,ROW()))*SQRT(12))</f>
        <v>0.208580045312461</v>
      </c>
      <c r="CL132" s="27" t="n">
        <f aca="false">IF(ROW()&lt;4+VolLB,"",STDEV(INDEX($BQ:$BQ,ROW()-VolLB+1):INDEX($BQ:$BQ,ROW()))*SQRT(12))</f>
        <v>0.17669201179678</v>
      </c>
      <c r="CM132" s="27" t="n">
        <f aca="false">IF(ROW()&lt;4+VolLB,"",STDEV(INDEX($BR:$BR,ROW()-VolLB+1):INDEX($BR:$BR,ROW()))*SQRT(12))</f>
        <v>0.15203357061452</v>
      </c>
      <c r="CN132" s="27" t="n">
        <f aca="false">IF(ROW()&lt;4+VolLB,"",STDEV(INDEX($BS:$BS,ROW()-VolLB+1):INDEX($BS:$BS,ROW()))*SQRT(12))</f>
        <v>0.171282987078113</v>
      </c>
      <c r="CO132" s="27" t="n">
        <f aca="false">IF(ROW()&lt;4+VolLB,"",STDEV(INDEX($BT:$BT,ROW()-VolLB+1):INDEX($BT:$BT,ROW()))*SQRT(12))</f>
        <v>0.167697627825986</v>
      </c>
      <c r="CP132" s="27" t="n">
        <f aca="false">IF(ROW()&lt;4+VolLB,"",STDEV(INDEX($BU:$BU,ROW()-VolLB+1):INDEX($BU:$BU,ROW()))*SQRT(12))</f>
        <v>0.148697764435644</v>
      </c>
      <c r="CQ132" s="27" t="n">
        <f aca="false">IF(ROW()&lt;4+VolLB,"",STDEV(INDEX($BV:$BV,ROW()-VolLB+1):INDEX($BV:$BV,ROW()))*SQRT(12))</f>
        <v>0.17415752443119</v>
      </c>
      <c r="CR132" s="27" t="n">
        <f aca="false">IF(ROW()&lt;4+VolLB,"",STDEV(INDEX($BW:$BW,ROW()-VolLB+1):INDEX($BW:$BW,ROW()))*SQRT(12))</f>
        <v>0.198427193104392</v>
      </c>
      <c r="CS132" s="27" t="n">
        <f aca="false">IF(ROW()&lt;4+VolLB,"",STDEV(INDEX($BX:$BX,ROW()-VolLB+1):INDEX($BX:$BX,ROW()))*SQRT(12))</f>
        <v>0.148091956521114</v>
      </c>
      <c r="CT132" s="27" t="n">
        <f aca="false">IF(ROW()&lt;4+VolLB,"",STDEV(INDEX($BY:$BY,ROW()-VolLB+1):INDEX($BY:$BY,ROW()))*SQRT(12))</f>
        <v>0.199917066616205</v>
      </c>
      <c r="CU132" s="27" t="n">
        <f aca="false">IF(ROW()&lt;4+VolLB,"",STDEV(INDEX($BZ:$BZ,ROW()-VolLB+1):INDEX($BZ:$BZ,ROW()))*SQRT(12))</f>
        <v>0.179372766377969</v>
      </c>
      <c r="CV132" s="27" t="n">
        <f aca="false">IF(ROW()&lt;4+VolLB,"",STDEV(INDEX($CA:$CA,ROW()-VolLB+1):INDEX($CA:$CA,ROW()))*SQRT(12))</f>
        <v>0.152765226950868</v>
      </c>
      <c r="CW132" s="27" t="n">
        <f aca="false">IF(ROW()&lt;4+VolLB,"",STDEV(INDEX($CB:$CB,ROW()-VolLB+1):INDEX($CB:$CB,ROW()))*SQRT(12))</f>
        <v>0.200956191885087</v>
      </c>
      <c r="CX132" s="27" t="n">
        <f aca="false">IF(ROW()&lt;4+VolLB,"",STDEV(INDEX($CC:$CC,ROW()-VolLB+1):INDEX($CC:$CC,ROW()))*SQRT(12))</f>
        <v>0.156583365522895</v>
      </c>
      <c r="CY132" s="27" t="n">
        <f aca="false">IF(ROW()&lt;4+VolLB,"",STDEV(INDEX($CD:$CD,ROW()-VolLB+1):INDEX($CD:$CD,ROW()))*SQRT(12))</f>
        <v>0.180951939063958</v>
      </c>
      <c r="CZ132" s="27" t="n">
        <f aca="false">IF(ROW()&lt;4+VolLB,"",STDEV(INDEX($CE:$CE,ROW()-VolLB+1):INDEX($CE:$CE,ROW()))*SQRT(12))</f>
        <v>0.204756315988436</v>
      </c>
      <c r="DA132" s="27" t="n">
        <f aca="false">IF(ROW()&lt;4+VolLB,"",STDEV(INDEX($CF:$CF,ROW()-VolLB+1):INDEX($CF:$CF,ROW()))*SQRT(12))</f>
        <v>0.212740558377339</v>
      </c>
      <c r="DB132" s="27" t="n">
        <f aca="false">IF(ROW()&lt;4+VolLB,"",STDEV(INDEX($CG:$CG,ROW()-VolLB+1):INDEX($CG:$CG,ROW()))*SQRT(12))</f>
        <v>0.17103440094595</v>
      </c>
      <c r="DC132" s="26" t="n">
        <f aca="false">IF(OR(AR132=0,CH132="",CH132=0),0,AR132*MIN(MaxScal,TgtVol/CH132))</f>
        <v>0</v>
      </c>
      <c r="DD132" s="26" t="n">
        <f aca="false">IF(OR(AS132=0,CI132="",CI132=0),0,AS132*MIN(MaxScal,TgtVol/CI132))</f>
        <v>0</v>
      </c>
      <c r="DE132" s="26" t="n">
        <f aca="false">IF(OR(AT132=0,CJ132="",CJ132=0),0,AT132*MIN(MaxScal,TgtVol/CJ132))</f>
        <v>0</v>
      </c>
      <c r="DF132" s="26" t="n">
        <f aca="false">IF(OR(AU132=0,CK132="",CK132=0),0,AU132*MIN(MaxScal,TgtVol/CK132))</f>
        <v>0.143829674382604</v>
      </c>
      <c r="DG132" s="26" t="n">
        <f aca="false">IF(OR(AV132=0,CL132="",CL132=0),0,AV132*MIN(MaxScal,TgtVol/CL132))</f>
        <v>0.169786962607592</v>
      </c>
      <c r="DH132" s="26" t="n">
        <f aca="false">IF(OR(AW132=0,CM132="",CM132=0),0,AW132*MIN(MaxScal,TgtVol/CM132))</f>
        <v>0</v>
      </c>
      <c r="DI132" s="26" t="n">
        <f aca="false">IF(OR(AX132=0,CN132="",CN132=0),0,AX132*MIN(MaxScal,TgtVol/CN132))</f>
        <v>0</v>
      </c>
      <c r="DJ132" s="26" t="n">
        <f aca="false">IF(OR(AY132=0,CO132="",CO132=0),0,AY132*MIN(MaxScal,TgtVol/CO132))</f>
        <v>0</v>
      </c>
      <c r="DK132" s="26" t="n">
        <f aca="false">IF(OR(AZ132=0,CP132="",CP132=0),0,AZ132*MIN(MaxScal,TgtVol/CP132))</f>
        <v>0</v>
      </c>
      <c r="DL132" s="26" t="n">
        <f aca="false">IF(OR(BA132=0,CQ132="",CQ132=0),0,BA132*MIN(MaxScal,TgtVol/CQ132))</f>
        <v>0</v>
      </c>
      <c r="DM132" s="26" t="n">
        <f aca="false">IF(OR(BB132=0,CR132="",CR132=0),0,BB132*MIN(MaxScal,TgtVol/CR132))</f>
        <v>0</v>
      </c>
      <c r="DN132" s="26" t="n">
        <f aca="false">IF(OR(BC132=0,CS132="",CS132=0),0,BC132*MIN(MaxScal,TgtVol/CS132))</f>
        <v>0</v>
      </c>
      <c r="DO132" s="26" t="n">
        <f aca="false">IF(OR(BD132=0,CT132="",CT132=0),0,BD132*MIN(MaxScal,TgtVol/CT132))</f>
        <v>0</v>
      </c>
      <c r="DP132" s="26" t="n">
        <f aca="false">IF(OR(BE132=0,CU132="",CU132=0),0,BE132*MIN(MaxScal,TgtVol/CU132))</f>
        <v>0</v>
      </c>
      <c r="DQ132" s="26" t="n">
        <f aca="false">IF(OR(BF132=0,CV132="",CV132=0),0,BF132*MIN(MaxScal,TgtVol/CV132))</f>
        <v>0</v>
      </c>
      <c r="DR132" s="26" t="n">
        <f aca="false">IF(OR(BG132=0,CW132="",CW132=0),0,BG132*MIN(MaxScal,TgtVol/CW132))</f>
        <v>0.0995241789386447</v>
      </c>
      <c r="DS132" s="26" t="n">
        <f aca="false">IF(OR(BH132=0,CX132="",CX132=0),0,BH132*MIN(MaxScal,TgtVol/CX132))</f>
        <v>0</v>
      </c>
      <c r="DT132" s="26" t="n">
        <f aca="false">IF(OR(BI132=0,CY132="",CY132=0),0,BI132*MIN(MaxScal,TgtVol/CY132))</f>
        <v>0</v>
      </c>
      <c r="DU132" s="26" t="n">
        <f aca="false">IF(OR(BJ132=0,CZ132="",CZ132=0),0,BJ132*MIN(MaxScal,TgtVol/CZ132))</f>
        <v>0</v>
      </c>
      <c r="DV132" s="26" t="n">
        <f aca="false">IF(OR(BK132=0,DA132="",DA132=0),0,BK132*MIN(MaxScal,TgtVol/DA132))</f>
        <v>0</v>
      </c>
      <c r="DW132" s="26" t="n">
        <f aca="false">IF(OR(BL132=0,DB132="",DB132=0),0,BL132*MIN(MaxScal,TgtVol/DB132))</f>
        <v>0</v>
      </c>
      <c r="DX132" s="28" t="n">
        <f aca="false">IFERROR(DC131*BM132,"")</f>
        <v>-0</v>
      </c>
      <c r="DY132" s="28" t="n">
        <f aca="false">IFERROR(DD131*BN132,"")</f>
        <v>-0</v>
      </c>
      <c r="DZ132" s="28" t="n">
        <f aca="false">IFERROR(DE131*BO132,"")</f>
        <v>0</v>
      </c>
      <c r="EA132" s="28" t="n">
        <f aca="false">IFERROR(DF131*BP132,"")</f>
        <v>-0.00213659838472237</v>
      </c>
      <c r="EB132" s="28" t="n">
        <f aca="false">IFERROR(DG131*BQ132,"")</f>
        <v>-0.00346728897187617</v>
      </c>
      <c r="EC132" s="28" t="n">
        <f aca="false">IFERROR(DH131*BR132,"")</f>
        <v>0</v>
      </c>
      <c r="ED132" s="28" t="n">
        <f aca="false">IFERROR(DI131*BS132,"")</f>
        <v>0</v>
      </c>
      <c r="EE132" s="28" t="n">
        <f aca="false">IFERROR(DJ131*BT132,"")</f>
        <v>-0</v>
      </c>
      <c r="EF132" s="28" t="n">
        <f aca="false">IFERROR(DK131*BU132,"")</f>
        <v>0</v>
      </c>
      <c r="EG132" s="28" t="n">
        <f aca="false">IFERROR(DL131*BV132,"")</f>
        <v>0</v>
      </c>
      <c r="EH132" s="28" t="n">
        <f aca="false">IFERROR(DM131*BW132,"")</f>
        <v>0</v>
      </c>
      <c r="EI132" s="28" t="n">
        <f aca="false">IFERROR(DN131*BX132,"")</f>
        <v>-0</v>
      </c>
      <c r="EJ132" s="28" t="n">
        <f aca="false">IFERROR(DO131*BY132,"")</f>
        <v>0</v>
      </c>
      <c r="EK132" s="28" t="n">
        <f aca="false">IFERROR(DP131*BZ132,"")</f>
        <v>0</v>
      </c>
      <c r="EL132" s="28" t="n">
        <f aca="false">IFERROR(DQ131*CA132,"")</f>
        <v>0</v>
      </c>
      <c r="EM132" s="28" t="n">
        <f aca="false">IFERROR(DR131*CB132,"")</f>
        <v>-0.000146306839119645</v>
      </c>
      <c r="EN132" s="28" t="n">
        <f aca="false">IFERROR(DS131*CC132,"")</f>
        <v>-0</v>
      </c>
      <c r="EO132" s="28" t="n">
        <f aca="false">IFERROR(DT131*CD132,"")</f>
        <v>0</v>
      </c>
      <c r="EP132" s="28" t="n">
        <f aca="false">IFERROR(DU131*CE132,"")</f>
        <v>0</v>
      </c>
      <c r="EQ132" s="28" t="n">
        <f aca="false">IFERROR(DV131*CF132,"")</f>
        <v>-0</v>
      </c>
      <c r="ER132" s="28" t="n">
        <f aca="false">IFERROR(DW131*CG132,"")</f>
        <v>0</v>
      </c>
      <c r="ES132" s="28" t="n">
        <f aca="false">IF(ROW()=4,"",SUM(DX132:ER132))</f>
        <v>-0.00575019419571819</v>
      </c>
      <c r="ET132" s="29" t="n">
        <f aca="false">COUNTIF(AR132:BL132,"&gt;0")</f>
        <v>3</v>
      </c>
    </row>
    <row r="133" customFormat="false" ht="15" hidden="false" customHeight="false" outlineLevel="0" collapsed="false">
      <c r="A133" s="19" t="n">
        <v>41943</v>
      </c>
      <c r="B133" s="23" t="n">
        <f aca="false">ABS(EMFX_Data!X133-EMFX_Data!Y133)</f>
        <v>0.0570474055084995</v>
      </c>
      <c r="C133" s="23" t="n">
        <f aca="false">ABS(EMFX_Data!X133-EMFX_Data!Z133)</f>
        <v>0.122994149544152</v>
      </c>
      <c r="D133" s="23" t="n">
        <f aca="false">ABS(EMFX_Data!X133-EMFX_Data!AA133)</f>
        <v>0.0113904057719285</v>
      </c>
      <c r="E133" s="23" t="n">
        <f aca="false">ABS(EMFX_Data!X133-EMFX_Data!AB133)</f>
        <v>0.305774354013705</v>
      </c>
      <c r="F133" s="23" t="n">
        <f aca="false">ABS(EMFX_Data!X133-EMFX_Data!AC133)</f>
        <v>0.249599557231081</v>
      </c>
      <c r="G133" s="23" t="n">
        <f aca="false">ABS(EMFX_Data!X133-EMFX_Data!AD133)</f>
        <v>0.175220829997825</v>
      </c>
      <c r="H133" s="23" t="n">
        <f aca="false">ABS(EMFX_Data!Y133-EMFX_Data!Z133)</f>
        <v>0.065946744035652</v>
      </c>
      <c r="I133" s="23" t="n">
        <f aca="false">ABS(EMFX_Data!Y133-EMFX_Data!AA133)</f>
        <v>0.068437811280428</v>
      </c>
      <c r="J133" s="23" t="n">
        <f aca="false">ABS(EMFX_Data!Y133-EMFX_Data!AB133)</f>
        <v>0.248726948505206</v>
      </c>
      <c r="K133" s="23" t="n">
        <f aca="false">ABS(EMFX_Data!Y133-EMFX_Data!AC133)</f>
        <v>0.192552151722581</v>
      </c>
      <c r="L133" s="23" t="n">
        <f aca="false">ABS(EMFX_Data!Y133-EMFX_Data!AD133)</f>
        <v>0.118173424489325</v>
      </c>
      <c r="M133" s="23" t="n">
        <f aca="false">ABS(EMFX_Data!Z133-EMFX_Data!AA133)</f>
        <v>0.13438455531608</v>
      </c>
      <c r="N133" s="23" t="n">
        <f aca="false">ABS(EMFX_Data!Z133-EMFX_Data!AB133)</f>
        <v>0.182780204469553</v>
      </c>
      <c r="O133" s="23" t="n">
        <f aca="false">ABS(EMFX_Data!Z133-EMFX_Data!AC133)</f>
        <v>0.126605407686929</v>
      </c>
      <c r="P133" s="23" t="n">
        <f aca="false">ABS(EMFX_Data!Z133-EMFX_Data!AD133)</f>
        <v>0.0522266804536731</v>
      </c>
      <c r="Q133" s="23" t="n">
        <f aca="false">ABS(EMFX_Data!AA133-EMFX_Data!AB133)</f>
        <v>0.317164759785634</v>
      </c>
      <c r="R133" s="23" t="n">
        <f aca="false">ABS(EMFX_Data!AA133-EMFX_Data!AC133)</f>
        <v>0.260989963003009</v>
      </c>
      <c r="S133" s="23" t="n">
        <f aca="false">ABS(EMFX_Data!AA133-EMFX_Data!AD133)</f>
        <v>0.186611235769753</v>
      </c>
      <c r="T133" s="23" t="n">
        <f aca="false">ABS(EMFX_Data!AB133-EMFX_Data!AC133)</f>
        <v>0.0561747967826243</v>
      </c>
      <c r="U133" s="23" t="n">
        <f aca="false">ABS(EMFX_Data!AB133-EMFX_Data!AD133)</f>
        <v>0.13055352401588</v>
      </c>
      <c r="V133" s="23" t="n">
        <f aca="false">ABS(EMFX_Data!AC133-EMFX_Data!AD133)</f>
        <v>0.0743787272332561</v>
      </c>
      <c r="W133" s="26" t="n">
        <f aca="false">IF(ROW()&lt;4+MinObs-1,"",IFERROR((B133-AVERAGE(B$4:B133))/STDEV(B$4:B133),""))</f>
        <v>-0.819283681018526</v>
      </c>
      <c r="X133" s="26" t="n">
        <f aca="false">IF(ROW()&lt;4+MinObs-1,"",IFERROR((C133-AVERAGE(C$4:C133))/STDEV(C$4:C133),""))</f>
        <v>0.954114312880938</v>
      </c>
      <c r="Y133" s="26" t="n">
        <f aca="false">IF(ROW()&lt;4+MinObs-1,"",IFERROR((D133-AVERAGE(D$4:D133))/STDEV(D$4:D133),""))</f>
        <v>-1.40742655416083</v>
      </c>
      <c r="Z133" s="26" t="n">
        <f aca="false">IF(ROW()&lt;4+MinObs-1,"",IFERROR((E133-AVERAGE(E$4:E133))/STDEV(E$4:E133),""))</f>
        <v>2.53185979152875</v>
      </c>
      <c r="AA133" s="26" t="n">
        <f aca="false">IF(ROW()&lt;4+MinObs-1,"",IFERROR((F133-AVERAGE(F$4:F133))/STDEV(F$4:F133),""))</f>
        <v>3.12613404414215</v>
      </c>
      <c r="AB133" s="26" t="n">
        <f aca="false">IF(ROW()&lt;4+MinObs-1,"",IFERROR((G133-AVERAGE(G$4:G133))/STDEV(G$4:G133),""))</f>
        <v>0.117338415549645</v>
      </c>
      <c r="AC133" s="26" t="n">
        <f aca="false">IF(ROW()&lt;4+MinObs-1,"",IFERROR((H133-AVERAGE(H$4:H133))/STDEV(H$4:H133),""))</f>
        <v>-0.886775494451355</v>
      </c>
      <c r="AD133" s="26" t="n">
        <f aca="false">IF(ROW()&lt;4+MinObs-1,"",IFERROR((I133-AVERAGE(I$4:I133))/STDEV(I$4:I133),""))</f>
        <v>-0.380172718068535</v>
      </c>
      <c r="AE133" s="26" t="n">
        <f aca="false">IF(ROW()&lt;4+MinObs-1,"",IFERROR((J133-AVERAGE(J$4:J133))/STDEV(J$4:J133),""))</f>
        <v>1.12007358593371</v>
      </c>
      <c r="AF133" s="26" t="n">
        <f aca="false">IF(ROW()&lt;4+MinObs-1,"",IFERROR((K133-AVERAGE(K$4:K133))/STDEV(K$4:K133),""))</f>
        <v>1.09628464298113</v>
      </c>
      <c r="AG133" s="26" t="n">
        <f aca="false">IF(ROW()&lt;4+MinObs-1,"",IFERROR((L133-AVERAGE(L$4:L133))/STDEV(L$4:L133),""))</f>
        <v>-0.167076700170609</v>
      </c>
      <c r="AH133" s="26" t="n">
        <f aca="false">IF(ROW()&lt;4+MinObs-1,"",IFERROR((M133-AVERAGE(M$4:M133))/STDEV(M$4:M133),""))</f>
        <v>-0.292075925841473</v>
      </c>
      <c r="AI133" s="26" t="n">
        <f aca="false">IF(ROW()&lt;4+MinObs-1,"",IFERROR((N133-AVERAGE(N$4:N133))/STDEV(N$4:N133),""))</f>
        <v>0.745936241845107</v>
      </c>
      <c r="AJ133" s="26" t="n">
        <f aca="false">IF(ROW()&lt;4+MinObs-1,"",IFERROR((O133-AVERAGE(O$4:O133))/STDEV(O$4:O133),""))</f>
        <v>0.408168270809604</v>
      </c>
      <c r="AK133" s="26" t="n">
        <f aca="false">IF(ROW()&lt;4+MinObs-1,"",IFERROR((P133-AVERAGE(P$4:P133))/STDEV(P$4:P133),""))</f>
        <v>-0.302852987250392</v>
      </c>
      <c r="AL133" s="26" t="n">
        <f aca="false">IF(ROW()&lt;4+MinObs-1,"",IFERROR((Q133-AVERAGE(Q$4:Q133))/STDEV(Q$4:Q133),""))</f>
        <v>1.93626848968562</v>
      </c>
      <c r="AM133" s="26" t="n">
        <f aca="false">IF(ROW()&lt;4+MinObs-1,"",IFERROR((R133-AVERAGE(R$4:R133))/STDEV(R$4:R133),""))</f>
        <v>1.50591931323531</v>
      </c>
      <c r="AN133" s="26" t="n">
        <f aca="false">IF(ROW()&lt;4+MinObs-1,"",IFERROR((S133-AVERAGE(S$4:S133))/STDEV(S$4:S133),""))</f>
        <v>0.0466098386871337</v>
      </c>
      <c r="AO133" s="26" t="n">
        <f aca="false">IF(ROW()&lt;4+MinObs-1,"",IFERROR((T133-AVERAGE(T$4:T133))/STDEV(T$4:T133),""))</f>
        <v>-0.589997694217387</v>
      </c>
      <c r="AP133" s="26" t="n">
        <f aca="false">IF(ROW()&lt;4+MinObs-1,"",IFERROR((U133-AVERAGE(U$4:U133))/STDEV(U$4:U133),""))</f>
        <v>0.0479472809770522</v>
      </c>
      <c r="AQ133" s="26" t="n">
        <f aca="false">IF(ROW()&lt;4+MinObs-1,"",IFERROR((V133-AVERAGE(V$4:V133))/STDEV(V$4:V133),""))</f>
        <v>-0.262448955140647</v>
      </c>
      <c r="AR133" s="26" t="n">
        <f aca="false">IF(W133="",0,IF(W133&gt;=z4,w4,IF(W133&gt;=z3,w3,IF(W133&gt;=zEntry,w2,IF(AND(W133&gt;=ExitZ,AR132&gt;0),w2,0)))))</f>
        <v>0</v>
      </c>
      <c r="AS133" s="26" t="n">
        <f aca="false">IF(X133="",0,IF(X133&gt;=z4,w4,IF(X133&gt;=z3,w3,IF(X133&gt;=zEntry,w2,IF(AND(X133&gt;=ExitZ,AS132&gt;0),w2,0)))))</f>
        <v>0</v>
      </c>
      <c r="AT133" s="26" t="n">
        <f aca="false">IF(Y133="",0,IF(Y133&gt;=z4,w4,IF(Y133&gt;=z3,w3,IF(Y133&gt;=zEntry,w2,IF(AND(Y133&gt;=ExitZ,AT132&gt;0),w2,0)))))</f>
        <v>0</v>
      </c>
      <c r="AU133" s="26" t="n">
        <f aca="false">IF(Z133="",0,IF(Z133&gt;=z4,w4,IF(Z133&gt;=z3,w3,IF(Z133&gt;=zEntry,w2,IF(AND(Z133&gt;=ExitZ,AU132&gt;0),w2,0)))))</f>
        <v>1</v>
      </c>
      <c r="AV133" s="26" t="n">
        <f aca="false">IF(AA133="",0,IF(AA133&gt;=z4,w4,IF(AA133&gt;=z3,w3,IF(AA133&gt;=zEntry,w2,IF(AND(AA133&gt;=ExitZ,AV132&gt;0),w2,0)))))</f>
        <v>1.5</v>
      </c>
      <c r="AW133" s="26" t="n">
        <f aca="false">IF(AB133="",0,IF(AB133&gt;=z4,w4,IF(AB133&gt;=z3,w3,IF(AB133&gt;=zEntry,w2,IF(AND(AB133&gt;=ExitZ,AW132&gt;0),w2,0)))))</f>
        <v>0</v>
      </c>
      <c r="AX133" s="26" t="n">
        <f aca="false">IF(AC133="",0,IF(AC133&gt;=z4,w4,IF(AC133&gt;=z3,w3,IF(AC133&gt;=zEntry,w2,IF(AND(AC133&gt;=ExitZ,AX132&gt;0),w2,0)))))</f>
        <v>0</v>
      </c>
      <c r="AY133" s="26" t="n">
        <f aca="false">IF(AD133="",0,IF(AD133&gt;=z4,w4,IF(AD133&gt;=z3,w3,IF(AD133&gt;=zEntry,w2,IF(AND(AD133&gt;=ExitZ,AY132&gt;0),w2,0)))))</f>
        <v>0</v>
      </c>
      <c r="AZ133" s="26" t="n">
        <f aca="false">IF(AE133="",0,IF(AE133&gt;=z4,w4,IF(AE133&gt;=z3,w3,IF(AE133&gt;=zEntry,w2,IF(AND(AE133&gt;=ExitZ,AZ132&gt;0),w2,0)))))</f>
        <v>0</v>
      </c>
      <c r="BA133" s="26" t="n">
        <f aca="false">IF(AF133="",0,IF(AF133&gt;=z4,w4,IF(AF133&gt;=z3,w3,IF(AF133&gt;=zEntry,w2,IF(AND(AF133&gt;=ExitZ,BA132&gt;0),w2,0)))))</f>
        <v>0</v>
      </c>
      <c r="BB133" s="26" t="n">
        <f aca="false">IF(AG133="",0,IF(AG133&gt;=z4,w4,IF(AG133&gt;=z3,w3,IF(AG133&gt;=zEntry,w2,IF(AND(AG133&gt;=ExitZ,BB132&gt;0),w2,0)))))</f>
        <v>0</v>
      </c>
      <c r="BC133" s="26" t="n">
        <f aca="false">IF(AH133="",0,IF(AH133&gt;=z4,w4,IF(AH133&gt;=z3,w3,IF(AH133&gt;=zEntry,w2,IF(AND(AH133&gt;=ExitZ,BC132&gt;0),w2,0)))))</f>
        <v>0</v>
      </c>
      <c r="BD133" s="26" t="n">
        <f aca="false">IF(AI133="",0,IF(AI133&gt;=z4,w4,IF(AI133&gt;=z3,w3,IF(AI133&gt;=zEntry,w2,IF(AND(AI133&gt;=ExitZ,BD132&gt;0),w2,0)))))</f>
        <v>0</v>
      </c>
      <c r="BE133" s="26" t="n">
        <f aca="false">IF(AJ133="",0,IF(AJ133&gt;=z4,w4,IF(AJ133&gt;=z3,w3,IF(AJ133&gt;=zEntry,w2,IF(AND(AJ133&gt;=ExitZ,BE132&gt;0),w2,0)))))</f>
        <v>0</v>
      </c>
      <c r="BF133" s="26" t="n">
        <f aca="false">IF(AK133="",0,IF(AK133&gt;=z4,w4,IF(AK133&gt;=z3,w3,IF(AK133&gt;=zEntry,w2,IF(AND(AK133&gt;=ExitZ,BF132&gt;0),w2,0)))))</f>
        <v>0</v>
      </c>
      <c r="BG133" s="26" t="n">
        <f aca="false">IF(AL133="",0,IF(AL133&gt;=z4,w4,IF(AL133&gt;=z3,w3,IF(AL133&gt;=zEntry,w2,IF(AND(AL133&gt;=ExitZ,BG132&gt;0),w2,0)))))</f>
        <v>0</v>
      </c>
      <c r="BH133" s="26" t="n">
        <f aca="false">IF(AM133="",0,IF(AM133&gt;=z4,w4,IF(AM133&gt;=z3,w3,IF(AM133&gt;=zEntry,w2,IF(AND(AM133&gt;=ExitZ,BH132&gt;0),w2,0)))))</f>
        <v>0</v>
      </c>
      <c r="BI133" s="26" t="n">
        <f aca="false">IF(AN133="",0,IF(AN133&gt;=z4,w4,IF(AN133&gt;=z3,w3,IF(AN133&gt;=zEntry,w2,IF(AND(AN133&gt;=ExitZ,BI132&gt;0),w2,0)))))</f>
        <v>0</v>
      </c>
      <c r="BJ133" s="26" t="n">
        <f aca="false">IF(AO133="",0,IF(AO133&gt;=z4,w4,IF(AO133&gt;=z3,w3,IF(AO133&gt;=zEntry,w2,IF(AND(AO133&gt;=ExitZ,BJ132&gt;0),w2,0)))))</f>
        <v>0</v>
      </c>
      <c r="BK133" s="26" t="n">
        <f aca="false">IF(AP133="",0,IF(AP133&gt;=z4,w4,IF(AP133&gt;=z3,w3,IF(AP133&gt;=zEntry,w2,IF(AND(AP133&gt;=ExitZ,BK132&gt;0),w2,0)))))</f>
        <v>0</v>
      </c>
      <c r="BL133" s="26" t="n">
        <f aca="false">IF(AQ133="",0,IF(AQ133&gt;=z4,w4,IF(AQ133&gt;=z3,w3,IF(AQ133&gt;=zEntry,w2,IF(AND(AQ133&gt;=ExitZ,BL132&gt;0),w2,0)))))</f>
        <v>0</v>
      </c>
      <c r="BM133" s="23" t="n">
        <f aca="false">IF(EMFX_Data!X132&gt;=EMFX_Data!Y132,EMFX_Data!AE133-EMFX_Data!AF133,EMFX_Data!AF133-EMFX_Data!AE133)</f>
        <v>0.0462811791303177</v>
      </c>
      <c r="BN133" s="23" t="n">
        <f aca="false">IF(EMFX_Data!X132&gt;=EMFX_Data!Z132,EMFX_Data!AE133-EMFX_Data!AG133,EMFX_Data!AG133-EMFX_Data!AE133)</f>
        <v>0.047745349823273</v>
      </c>
      <c r="BO133" s="23" t="n">
        <f aca="false">IF(EMFX_Data!X132&gt;=EMFX_Data!AA132,EMFX_Data!AE133-EMFX_Data!AH133,EMFX_Data!AH133-EMFX_Data!AE133)</f>
        <v>-0.00955041770843735</v>
      </c>
      <c r="BP133" s="23" t="n">
        <f aca="false">IF(EMFX_Data!X132&gt;=EMFX_Data!AB132,EMFX_Data!AE133-EMFX_Data!AI133,EMFX_Data!AI133-EMFX_Data!AE133)</f>
        <v>0.0665096534233656</v>
      </c>
      <c r="BQ133" s="23" t="n">
        <f aca="false">IF(EMFX_Data!X132&gt;=EMFX_Data!AC132,EMFX_Data!AE133-EMFX_Data!AJ133,EMFX_Data!AJ133-EMFX_Data!AE133)</f>
        <v>-0.00319843356606408</v>
      </c>
      <c r="BR133" s="23" t="n">
        <f aca="false">IF(EMFX_Data!X132&gt;=EMFX_Data!AD132,EMFX_Data!AE133-EMFX_Data!AK133,EMFX_Data!AK133-EMFX_Data!AE133)</f>
        <v>0.0261670391936292</v>
      </c>
      <c r="BS133" s="23" t="n">
        <f aca="false">IF(EMFX_Data!Y132&gt;=EMFX_Data!Z132,EMFX_Data!AF133-EMFX_Data!AG133,EMFX_Data!AG133-EMFX_Data!AF133)</f>
        <v>0.00146417069295528</v>
      </c>
      <c r="BT133" s="23" t="n">
        <f aca="false">IF(EMFX_Data!Y132&gt;=EMFX_Data!AA132,EMFX_Data!AF133-EMFX_Data!AH133,EMFX_Data!AH133-EMFX_Data!AF133)</f>
        <v>0.0367307614218803</v>
      </c>
      <c r="BU133" s="23" t="n">
        <f aca="false">IF(EMFX_Data!Y132&gt;=EMFX_Data!AB132,EMFX_Data!AF133-EMFX_Data!AI133,EMFX_Data!AI133-EMFX_Data!AF133)</f>
        <v>0.0202284742930479</v>
      </c>
      <c r="BV133" s="23" t="n">
        <f aca="false">IF(EMFX_Data!Y132&gt;=EMFX_Data!AC132,EMFX_Data!AF133-EMFX_Data!AJ133,EMFX_Data!AJ133-EMFX_Data!AF133)</f>
        <v>-0.0494796126963818</v>
      </c>
      <c r="BW133" s="23" t="n">
        <f aca="false">IF(EMFX_Data!Y132&gt;=EMFX_Data!AD132,EMFX_Data!AF133-EMFX_Data!AK133,EMFX_Data!AK133-EMFX_Data!AF133)</f>
        <v>-0.0201141399366884</v>
      </c>
      <c r="BX133" s="23" t="n">
        <f aca="false">IF(EMFX_Data!Z132&gt;=EMFX_Data!AA132,EMFX_Data!AG133-EMFX_Data!AH133,EMFX_Data!AH133-EMFX_Data!AG133)</f>
        <v>0.0381949321148356</v>
      </c>
      <c r="BY133" s="23" t="n">
        <f aca="false">IF(EMFX_Data!Z132&gt;=EMFX_Data!AB132,EMFX_Data!AG133-EMFX_Data!AI133,EMFX_Data!AI133-EMFX_Data!AG133)</f>
        <v>0.0187643036000927</v>
      </c>
      <c r="BZ133" s="23" t="n">
        <f aca="false">IF(EMFX_Data!Z132&gt;=EMFX_Data!AC132,EMFX_Data!AG133-EMFX_Data!AJ133,EMFX_Data!AJ133-EMFX_Data!AG133)</f>
        <v>-0.050943783389337</v>
      </c>
      <c r="CA133" s="23" t="n">
        <f aca="false">IF(EMFX_Data!Z132&gt;=EMFX_Data!AD132,EMFX_Data!AG133-EMFX_Data!AK133,EMFX_Data!AK133-EMFX_Data!AG133)</f>
        <v>-0.0215783106296437</v>
      </c>
      <c r="CB133" s="23" t="n">
        <f aca="false">IF(EMFX_Data!AA132&gt;=EMFX_Data!AB132,EMFX_Data!AH133-EMFX_Data!AI133,EMFX_Data!AI133-EMFX_Data!AH133)</f>
        <v>0.0569592357149283</v>
      </c>
      <c r="CC133" s="23" t="n">
        <f aca="false">IF(EMFX_Data!AA132&gt;=EMFX_Data!AC132,EMFX_Data!AH133-EMFX_Data!AJ133,EMFX_Data!AJ133-EMFX_Data!AH133)</f>
        <v>-0.0127488512745014</v>
      </c>
      <c r="CD133" s="23" t="n">
        <f aca="false">IF(EMFX_Data!AA132&gt;=EMFX_Data!AD132,EMFX_Data!AH133-EMFX_Data!AK133,EMFX_Data!AK133-EMFX_Data!AH133)</f>
        <v>0.0166166214851919</v>
      </c>
      <c r="CE133" s="23" t="n">
        <f aca="false">IF(EMFX_Data!AB132&gt;=EMFX_Data!AC132,EMFX_Data!AI133-EMFX_Data!AJ133,EMFX_Data!AJ133-EMFX_Data!AI133)</f>
        <v>0.0697080869894297</v>
      </c>
      <c r="CF133" s="23" t="n">
        <f aca="false">IF(EMFX_Data!AB132&gt;=EMFX_Data!AD132,EMFX_Data!AI133-EMFX_Data!AK133,EMFX_Data!AK133-EMFX_Data!AI133)</f>
        <v>0.0403426142297364</v>
      </c>
      <c r="CG133" s="23" t="n">
        <f aca="false">IF(EMFX_Data!AC132&gt;=EMFX_Data!AD132,EMFX_Data!AJ133-EMFX_Data!AK133,EMFX_Data!AK133-EMFX_Data!AJ133)</f>
        <v>-0.0293654727596933</v>
      </c>
      <c r="CH133" s="27" t="n">
        <f aca="false">IF(ROW()&lt;4+VolLB,"",STDEV(INDEX($BM:$BM,ROW()-VolLB+1):INDEX($BM:$BM,ROW()))*SQRT(12))</f>
        <v>0.170673196286507</v>
      </c>
      <c r="CI133" s="27" t="n">
        <f aca="false">IF(ROW()&lt;4+VolLB,"",STDEV(INDEX($BN:$BN,ROW()-VolLB+1):INDEX($BN:$BN,ROW()))*SQRT(12))</f>
        <v>0.136771464351257</v>
      </c>
      <c r="CJ133" s="27" t="n">
        <f aca="false">IF(ROW()&lt;4+VolLB,"",STDEV(INDEX($BO:$BO,ROW()-VolLB+1):INDEX($BO:$BO,ROW()))*SQRT(12))</f>
        <v>0.148257577753108</v>
      </c>
      <c r="CK133" s="27" t="n">
        <f aca="false">IF(ROW()&lt;4+VolLB,"",STDEV(INDEX($BP:$BP,ROW()-VolLB+1):INDEX($BP:$BP,ROW()))*SQRT(12))</f>
        <v>0.208311022293409</v>
      </c>
      <c r="CL133" s="27" t="n">
        <f aca="false">IF(ROW()&lt;4+VolLB,"",STDEV(INDEX($BQ:$BQ,ROW()-VolLB+1):INDEX($BQ:$BQ,ROW()))*SQRT(12))</f>
        <v>0.175830106251954</v>
      </c>
      <c r="CM133" s="27" t="n">
        <f aca="false">IF(ROW()&lt;4+VolLB,"",STDEV(INDEX($BR:$BR,ROW()-VolLB+1):INDEX($BR:$BR,ROW()))*SQRT(12))</f>
        <v>0.151617004347196</v>
      </c>
      <c r="CN133" s="27" t="n">
        <f aca="false">IF(ROW()&lt;4+VolLB,"",STDEV(INDEX($BS:$BS,ROW()-VolLB+1):INDEX($BS:$BS,ROW()))*SQRT(12))</f>
        <v>0.168877241616131</v>
      </c>
      <c r="CO133" s="27" t="n">
        <f aca="false">IF(ROW()&lt;4+VolLB,"",STDEV(INDEX($BT:$BT,ROW()-VolLB+1):INDEX($BT:$BT,ROW()))*SQRT(12))</f>
        <v>0.168016636132705</v>
      </c>
      <c r="CP133" s="27" t="n">
        <f aca="false">IF(ROW()&lt;4+VolLB,"",STDEV(INDEX($BU:$BU,ROW()-VolLB+1):INDEX($BU:$BU,ROW()))*SQRT(12))</f>
        <v>0.1485893946851</v>
      </c>
      <c r="CQ133" s="27" t="n">
        <f aca="false">IF(ROW()&lt;4+VolLB,"",STDEV(INDEX($BV:$BV,ROW()-VolLB+1):INDEX($BV:$BV,ROW()))*SQRT(12))</f>
        <v>0.176596164138552</v>
      </c>
      <c r="CR133" s="27" t="n">
        <f aca="false">IF(ROW()&lt;4+VolLB,"",STDEV(INDEX($BW:$BW,ROW()-VolLB+1):INDEX($BW:$BW,ROW()))*SQRT(12))</f>
        <v>0.1986347396052</v>
      </c>
      <c r="CS133" s="27" t="n">
        <f aca="false">IF(ROW()&lt;4+VolLB,"",STDEV(INDEX($BX:$BX,ROW()-VolLB+1):INDEX($BX:$BX,ROW()))*SQRT(12))</f>
        <v>0.143492584381648</v>
      </c>
      <c r="CT133" s="27" t="n">
        <f aca="false">IF(ROW()&lt;4+VolLB,"",STDEV(INDEX($BY:$BY,ROW()-VolLB+1):INDEX($BY:$BY,ROW()))*SQRT(12))</f>
        <v>0.19975027439205</v>
      </c>
      <c r="CU133" s="27" t="n">
        <f aca="false">IF(ROW()&lt;4+VolLB,"",STDEV(INDEX($BZ:$BZ,ROW()-VolLB+1):INDEX($BZ:$BZ,ROW()))*SQRT(12))</f>
        <v>0.176902375349161</v>
      </c>
      <c r="CV133" s="27" t="n">
        <f aca="false">IF(ROW()&lt;4+VolLB,"",STDEV(INDEX($CA:$CA,ROW()-VolLB+1):INDEX($CA:$CA,ROW()))*SQRT(12))</f>
        <v>0.149314029131723</v>
      </c>
      <c r="CW133" s="27" t="n">
        <f aca="false">IF(ROW()&lt;4+VolLB,"",STDEV(INDEX($CB:$CB,ROW()-VolLB+1):INDEX($CB:$CB,ROW()))*SQRT(12))</f>
        <v>0.201878280946219</v>
      </c>
      <c r="CX133" s="27" t="n">
        <f aca="false">IF(ROW()&lt;4+VolLB,"",STDEV(INDEX($CC:$CC,ROW()-VolLB+1):INDEX($CC:$CC,ROW()))*SQRT(12))</f>
        <v>0.156874334739643</v>
      </c>
      <c r="CY133" s="27" t="n">
        <f aca="false">IF(ROW()&lt;4+VolLB,"",STDEV(INDEX($CD:$CD,ROW()-VolLB+1):INDEX($CD:$CD,ROW()))*SQRT(12))</f>
        <v>0.18113422173968</v>
      </c>
      <c r="CZ133" s="27" t="n">
        <f aca="false">IF(ROW()&lt;4+VolLB,"",STDEV(INDEX($CE:$CE,ROW()-VolLB+1):INDEX($CE:$CE,ROW()))*SQRT(12))</f>
        <v>0.206540321965278</v>
      </c>
      <c r="DA133" s="27" t="n">
        <f aca="false">IF(ROW()&lt;4+VolLB,"",STDEV(INDEX($CF:$CF,ROW()-VolLB+1):INDEX($CF:$CF,ROW()))*SQRT(12))</f>
        <v>0.212702619286626</v>
      </c>
      <c r="DB133" s="27" t="n">
        <f aca="false">IF(ROW()&lt;4+VolLB,"",STDEV(INDEX($CG:$CG,ROW()-VolLB+1):INDEX($CG:$CG,ROW()))*SQRT(12))</f>
        <v>0.171691593584507</v>
      </c>
      <c r="DC133" s="26" t="n">
        <f aca="false">IF(OR(AR133=0,CH133="",CH133=0),0,AR133*MIN(MaxScal,TgtVol/CH133))</f>
        <v>0</v>
      </c>
      <c r="DD133" s="26" t="n">
        <f aca="false">IF(OR(AS133=0,CI133="",CI133=0),0,AS133*MIN(MaxScal,TgtVol/CI133))</f>
        <v>0</v>
      </c>
      <c r="DE133" s="26" t="n">
        <f aca="false">IF(OR(AT133=0,CJ133="",CJ133=0),0,AT133*MIN(MaxScal,TgtVol/CJ133))</f>
        <v>0</v>
      </c>
      <c r="DF133" s="26" t="n">
        <f aca="false">IF(OR(AU133=0,CK133="",CK133=0),0,AU133*MIN(MaxScal,TgtVol/CK133))</f>
        <v>0.0960102820283303</v>
      </c>
      <c r="DG133" s="26" t="n">
        <f aca="false">IF(OR(AV133=0,CL133="",CL133=0),0,AV133*MIN(MaxScal,TgtVol/CL133))</f>
        <v>0.170619245130932</v>
      </c>
      <c r="DH133" s="26" t="n">
        <f aca="false">IF(OR(AW133=0,CM133="",CM133=0),0,AW133*MIN(MaxScal,TgtVol/CM133))</f>
        <v>0</v>
      </c>
      <c r="DI133" s="26" t="n">
        <f aca="false">IF(OR(AX133=0,CN133="",CN133=0),0,AX133*MIN(MaxScal,TgtVol/CN133))</f>
        <v>0</v>
      </c>
      <c r="DJ133" s="26" t="n">
        <f aca="false">IF(OR(AY133=0,CO133="",CO133=0),0,AY133*MIN(MaxScal,TgtVol/CO133))</f>
        <v>0</v>
      </c>
      <c r="DK133" s="26" t="n">
        <f aca="false">IF(OR(AZ133=0,CP133="",CP133=0),0,AZ133*MIN(MaxScal,TgtVol/CP133))</f>
        <v>0</v>
      </c>
      <c r="DL133" s="26" t="n">
        <f aca="false">IF(OR(BA133=0,CQ133="",CQ133=0),0,BA133*MIN(MaxScal,TgtVol/CQ133))</f>
        <v>0</v>
      </c>
      <c r="DM133" s="26" t="n">
        <f aca="false">IF(OR(BB133=0,CR133="",CR133=0),0,BB133*MIN(MaxScal,TgtVol/CR133))</f>
        <v>0</v>
      </c>
      <c r="DN133" s="26" t="n">
        <f aca="false">IF(OR(BC133=0,CS133="",CS133=0),0,BC133*MIN(MaxScal,TgtVol/CS133))</f>
        <v>0</v>
      </c>
      <c r="DO133" s="26" t="n">
        <f aca="false">IF(OR(BD133=0,CT133="",CT133=0),0,BD133*MIN(MaxScal,TgtVol/CT133))</f>
        <v>0</v>
      </c>
      <c r="DP133" s="26" t="n">
        <f aca="false">IF(OR(BE133=0,CU133="",CU133=0),0,BE133*MIN(MaxScal,TgtVol/CU133))</f>
        <v>0</v>
      </c>
      <c r="DQ133" s="26" t="n">
        <f aca="false">IF(OR(BF133=0,CV133="",CV133=0),0,BF133*MIN(MaxScal,TgtVol/CV133))</f>
        <v>0</v>
      </c>
      <c r="DR133" s="26" t="n">
        <f aca="false">IF(OR(BG133=0,CW133="",CW133=0),0,BG133*MIN(MaxScal,TgtVol/CW133))</f>
        <v>0</v>
      </c>
      <c r="DS133" s="26" t="n">
        <f aca="false">IF(OR(BH133=0,CX133="",CX133=0),0,BH133*MIN(MaxScal,TgtVol/CX133))</f>
        <v>0</v>
      </c>
      <c r="DT133" s="26" t="n">
        <f aca="false">IF(OR(BI133=0,CY133="",CY133=0),0,BI133*MIN(MaxScal,TgtVol/CY133))</f>
        <v>0</v>
      </c>
      <c r="DU133" s="26" t="n">
        <f aca="false">IF(OR(BJ133=0,CZ133="",CZ133=0),0,BJ133*MIN(MaxScal,TgtVol/CZ133))</f>
        <v>0</v>
      </c>
      <c r="DV133" s="26" t="n">
        <f aca="false">IF(OR(BK133=0,DA133="",DA133=0),0,BK133*MIN(MaxScal,TgtVol/DA133))</f>
        <v>0</v>
      </c>
      <c r="DW133" s="26" t="n">
        <f aca="false">IF(OR(BL133=0,DB133="",DB133=0),0,BL133*MIN(MaxScal,TgtVol/DB133))</f>
        <v>0</v>
      </c>
      <c r="DX133" s="28" t="n">
        <f aca="false">IFERROR(DC132*BM133,"")</f>
        <v>0</v>
      </c>
      <c r="DY133" s="28" t="n">
        <f aca="false">IFERROR(DD132*BN133,"")</f>
        <v>0</v>
      </c>
      <c r="DZ133" s="28" t="n">
        <f aca="false">IFERROR(DE132*BO133,"")</f>
        <v>-0</v>
      </c>
      <c r="EA133" s="28" t="n">
        <f aca="false">IFERROR(DF132*BP133,"")</f>
        <v>0.0095660617951825</v>
      </c>
      <c r="EB133" s="28" t="n">
        <f aca="false">IFERROR(DG132*BQ133,"")</f>
        <v>-0.000543052320284188</v>
      </c>
      <c r="EC133" s="28" t="n">
        <f aca="false">IFERROR(DH132*BR133,"")</f>
        <v>0</v>
      </c>
      <c r="ED133" s="28" t="n">
        <f aca="false">IFERROR(DI132*BS133,"")</f>
        <v>0</v>
      </c>
      <c r="EE133" s="28" t="n">
        <f aca="false">IFERROR(DJ132*BT133,"")</f>
        <v>0</v>
      </c>
      <c r="EF133" s="28" t="n">
        <f aca="false">IFERROR(DK132*BU133,"")</f>
        <v>0</v>
      </c>
      <c r="EG133" s="28" t="n">
        <f aca="false">IFERROR(DL132*BV133,"")</f>
        <v>-0</v>
      </c>
      <c r="EH133" s="28" t="n">
        <f aca="false">IFERROR(DM132*BW133,"")</f>
        <v>-0</v>
      </c>
      <c r="EI133" s="28" t="n">
        <f aca="false">IFERROR(DN132*BX133,"")</f>
        <v>0</v>
      </c>
      <c r="EJ133" s="28" t="n">
        <f aca="false">IFERROR(DO132*BY133,"")</f>
        <v>0</v>
      </c>
      <c r="EK133" s="28" t="n">
        <f aca="false">IFERROR(DP132*BZ133,"")</f>
        <v>-0</v>
      </c>
      <c r="EL133" s="28" t="n">
        <f aca="false">IFERROR(DQ132*CA133,"")</f>
        <v>-0</v>
      </c>
      <c r="EM133" s="28" t="n">
        <f aca="false">IFERROR(DR132*CB133,"")</f>
        <v>0.00566882116750096</v>
      </c>
      <c r="EN133" s="28" t="n">
        <f aca="false">IFERROR(DS132*CC133,"")</f>
        <v>-0</v>
      </c>
      <c r="EO133" s="28" t="n">
        <f aca="false">IFERROR(DT132*CD133,"")</f>
        <v>0</v>
      </c>
      <c r="EP133" s="28" t="n">
        <f aca="false">IFERROR(DU132*CE133,"")</f>
        <v>0</v>
      </c>
      <c r="EQ133" s="28" t="n">
        <f aca="false">IFERROR(DV132*CF133,"")</f>
        <v>0</v>
      </c>
      <c r="ER133" s="28" t="n">
        <f aca="false">IFERROR(DW132*CG133,"")</f>
        <v>-0</v>
      </c>
      <c r="ES133" s="28" t="n">
        <f aca="false">IF(ROW()=4,"",SUM(DX133:ER133))</f>
        <v>0.0146918306423993</v>
      </c>
      <c r="ET133" s="29" t="n">
        <f aca="false">COUNTIF(AR133:BL133,"&gt;0")</f>
        <v>2</v>
      </c>
    </row>
    <row r="134" customFormat="false" ht="15" hidden="false" customHeight="false" outlineLevel="0" collapsed="false">
      <c r="A134" s="19" t="n">
        <v>41973</v>
      </c>
      <c r="B134" s="23" t="n">
        <f aca="false">ABS(EMFX_Data!X134-EMFX_Data!Y134)</f>
        <v>0.105030902023223</v>
      </c>
      <c r="C134" s="23" t="n">
        <f aca="false">ABS(EMFX_Data!X134-EMFX_Data!Z134)</f>
        <v>0.184291159949651</v>
      </c>
      <c r="D134" s="23" t="n">
        <f aca="false">ABS(EMFX_Data!X134-EMFX_Data!AA134)</f>
        <v>0.0073713732514733</v>
      </c>
      <c r="E134" s="23" t="n">
        <f aca="false">ABS(EMFX_Data!X134-EMFX_Data!AB134)</f>
        <v>0.323389397963674</v>
      </c>
      <c r="F134" s="23" t="n">
        <f aca="false">ABS(EMFX_Data!X134-EMFX_Data!AC134)</f>
        <v>0.264881825896323</v>
      </c>
      <c r="G134" s="23" t="n">
        <f aca="false">ABS(EMFX_Data!X134-EMFX_Data!AD134)</f>
        <v>0.194834915694855</v>
      </c>
      <c r="H134" s="23" t="n">
        <f aca="false">ABS(EMFX_Data!Y134-EMFX_Data!Z134)</f>
        <v>0.0792602579264283</v>
      </c>
      <c r="I134" s="23" t="n">
        <f aca="false">ABS(EMFX_Data!Y134-EMFX_Data!AA134)</f>
        <v>0.0976595287717492</v>
      </c>
      <c r="J134" s="23" t="n">
        <f aca="false">ABS(EMFX_Data!Y134-EMFX_Data!AB134)</f>
        <v>0.218358495940452</v>
      </c>
      <c r="K134" s="23" t="n">
        <f aca="false">ABS(EMFX_Data!Y134-EMFX_Data!AC134)</f>
        <v>0.1598509238731</v>
      </c>
      <c r="L134" s="23" t="n">
        <f aca="false">ABS(EMFX_Data!Y134-EMFX_Data!AD134)</f>
        <v>0.0898040136716327</v>
      </c>
      <c r="M134" s="23" t="n">
        <f aca="false">ABS(EMFX_Data!Z134-EMFX_Data!AA134)</f>
        <v>0.176919786698178</v>
      </c>
      <c r="N134" s="23" t="n">
        <f aca="false">ABS(EMFX_Data!Z134-EMFX_Data!AB134)</f>
        <v>0.139098238014023</v>
      </c>
      <c r="O134" s="23" t="n">
        <f aca="false">ABS(EMFX_Data!Z134-EMFX_Data!AC134)</f>
        <v>0.080590665946672</v>
      </c>
      <c r="P134" s="23" t="n">
        <f aca="false">ABS(EMFX_Data!Z134-EMFX_Data!AD134)</f>
        <v>0.0105437557452044</v>
      </c>
      <c r="Q134" s="23" t="n">
        <f aca="false">ABS(EMFX_Data!AA134-EMFX_Data!AB134)</f>
        <v>0.316018024712201</v>
      </c>
      <c r="R134" s="23" t="n">
        <f aca="false">ABS(EMFX_Data!AA134-EMFX_Data!AC134)</f>
        <v>0.25751045264485</v>
      </c>
      <c r="S134" s="23" t="n">
        <f aca="false">ABS(EMFX_Data!AA134-EMFX_Data!AD134)</f>
        <v>0.187463542443382</v>
      </c>
      <c r="T134" s="23" t="n">
        <f aca="false">ABS(EMFX_Data!AB134-EMFX_Data!AC134)</f>
        <v>0.0585075720673514</v>
      </c>
      <c r="U134" s="23" t="n">
        <f aca="false">ABS(EMFX_Data!AB134-EMFX_Data!AD134)</f>
        <v>0.128554482268819</v>
      </c>
      <c r="V134" s="23" t="n">
        <f aca="false">ABS(EMFX_Data!AC134-EMFX_Data!AD134)</f>
        <v>0.0700469102014676</v>
      </c>
      <c r="W134" s="26" t="n">
        <f aca="false">IF(ROW()&lt;4+MinObs-1,"",IFERROR((B134-AVERAGE(B$4:B134))/STDEV(B$4:B134),""))</f>
        <v>-0.290542851286378</v>
      </c>
      <c r="X134" s="26" t="n">
        <f aca="false">IF(ROW()&lt;4+MinObs-1,"",IFERROR((C134-AVERAGE(C$4:C134))/STDEV(C$4:C134),""))</f>
        <v>2.01566452347879</v>
      </c>
      <c r="Y134" s="26" t="n">
        <f aca="false">IF(ROW()&lt;4+MinObs-1,"",IFERROR((D134-AVERAGE(D$4:D134))/STDEV(D$4:D134),""))</f>
        <v>-1.4387856326115</v>
      </c>
      <c r="Z134" s="26" t="n">
        <f aca="false">IF(ROW()&lt;4+MinObs-1,"",IFERROR((E134-AVERAGE(E$4:E134))/STDEV(E$4:E134),""))</f>
        <v>2.66098531443375</v>
      </c>
      <c r="AA134" s="26" t="n">
        <f aca="false">IF(ROW()&lt;4+MinObs-1,"",IFERROR((F134-AVERAGE(F$4:F134))/STDEV(F$4:F134),""))</f>
        <v>3.23560855111645</v>
      </c>
      <c r="AB134" s="26" t="n">
        <f aca="false">IF(ROW()&lt;4+MinObs-1,"",IFERROR((G134-AVERAGE(G$4:G134))/STDEV(G$4:G134),""))</f>
        <v>0.174223631877284</v>
      </c>
      <c r="AC134" s="26" t="n">
        <f aca="false">IF(ROW()&lt;4+MinObs-1,"",IFERROR((H134-AVERAGE(H$4:H134))/STDEV(H$4:H134),""))</f>
        <v>-0.770681276322564</v>
      </c>
      <c r="AD134" s="26" t="n">
        <f aca="false">IF(ROW()&lt;4+MinObs-1,"",IFERROR((I134-AVERAGE(I$4:I134))/STDEV(I$4:I134),""))</f>
        <v>0.0518033079869047</v>
      </c>
      <c r="AE134" s="26" t="n">
        <f aca="false">IF(ROW()&lt;4+MinObs-1,"",IFERROR((J134-AVERAGE(J$4:J134))/STDEV(J$4:J134),""))</f>
        <v>0.803121612134135</v>
      </c>
      <c r="AF134" s="26" t="n">
        <f aca="false">IF(ROW()&lt;4+MinObs-1,"",IFERROR((K134-AVERAGE(K$4:K134))/STDEV(K$4:K134),""))</f>
        <v>0.648619253082476</v>
      </c>
      <c r="AG134" s="26" t="n">
        <f aca="false">IF(ROW()&lt;4+MinObs-1,"",IFERROR((L134-AVERAGE(L$4:L134))/STDEV(L$4:L134),""))</f>
        <v>-0.247276470399285</v>
      </c>
      <c r="AH134" s="26" t="n">
        <f aca="false">IF(ROW()&lt;4+MinObs-1,"",IFERROR((M134-AVERAGE(M$4:M134))/STDEV(M$4:M134),""))</f>
        <v>0.133718996546919</v>
      </c>
      <c r="AI134" s="26" t="n">
        <f aca="false">IF(ROW()&lt;4+MinObs-1,"",IFERROR((N134-AVERAGE(N$4:N134))/STDEV(N$4:N134),""))</f>
        <v>0.255540501464221</v>
      </c>
      <c r="AJ134" s="26" t="n">
        <f aca="false">IF(ROW()&lt;4+MinObs-1,"",IFERROR((O134-AVERAGE(O$4:O134))/STDEV(O$4:O134),""))</f>
        <v>-0.245311733236975</v>
      </c>
      <c r="AK134" s="26" t="n">
        <f aca="false">IF(ROW()&lt;4+MinObs-1,"",IFERROR((P134-AVERAGE(P$4:P134))/STDEV(P$4:P134),""))</f>
        <v>-0.422976496177092</v>
      </c>
      <c r="AL134" s="26" t="n">
        <f aca="false">IF(ROW()&lt;4+MinObs-1,"",IFERROR((Q134-AVERAGE(Q$4:Q134))/STDEV(Q$4:Q134),""))</f>
        <v>1.89105918585444</v>
      </c>
      <c r="AM134" s="26" t="n">
        <f aca="false">IF(ROW()&lt;4+MinObs-1,"",IFERROR((R134-AVERAGE(R$4:R134))/STDEV(R$4:R134),""))</f>
        <v>1.44884767988842</v>
      </c>
      <c r="AN134" s="26" t="n">
        <f aca="false">IF(ROW()&lt;4+MinObs-1,"",IFERROR((S134-AVERAGE(S$4:S134))/STDEV(S$4:S134),""))</f>
        <v>0.048892626584459</v>
      </c>
      <c r="AO134" s="26" t="n">
        <f aca="false">IF(ROW()&lt;4+MinObs-1,"",IFERROR((T134-AVERAGE(T$4:T134))/STDEV(T$4:T134),""))</f>
        <v>-0.561479847319329</v>
      </c>
      <c r="AP134" s="26" t="n">
        <f aca="false">IF(ROW()&lt;4+MinObs-1,"",IFERROR((U134-AVERAGE(U$4:U134))/STDEV(U$4:U134),""))</f>
        <v>0.0419202827863123</v>
      </c>
      <c r="AQ134" s="26" t="n">
        <f aca="false">IF(ROW()&lt;4+MinObs-1,"",IFERROR((V134-AVERAGE(V$4:V134))/STDEV(V$4:V134),""))</f>
        <v>-0.273997624203862</v>
      </c>
      <c r="AR134" s="26" t="n">
        <f aca="false">IF(W134="",0,IF(W134&gt;=z4,w4,IF(W134&gt;=z3,w3,IF(W134&gt;=zEntry,w2,IF(AND(W134&gt;=ExitZ,AR133&gt;0),w2,0)))))</f>
        <v>0</v>
      </c>
      <c r="AS134" s="26" t="n">
        <f aca="false">IF(X134="",0,IF(X134&gt;=z4,w4,IF(X134&gt;=z3,w3,IF(X134&gt;=zEntry,w2,IF(AND(X134&gt;=ExitZ,AS133&gt;0),w2,0)))))</f>
        <v>1</v>
      </c>
      <c r="AT134" s="26" t="n">
        <f aca="false">IF(Y134="",0,IF(Y134&gt;=z4,w4,IF(Y134&gt;=z3,w3,IF(Y134&gt;=zEntry,w2,IF(AND(Y134&gt;=ExitZ,AT133&gt;0),w2,0)))))</f>
        <v>0</v>
      </c>
      <c r="AU134" s="26" t="n">
        <f aca="false">IF(Z134="",0,IF(Z134&gt;=z4,w4,IF(Z134&gt;=z3,w3,IF(Z134&gt;=zEntry,w2,IF(AND(Z134&gt;=ExitZ,AU133&gt;0),w2,0)))))</f>
        <v>1</v>
      </c>
      <c r="AV134" s="26" t="n">
        <f aca="false">IF(AA134="",0,IF(AA134&gt;=z4,w4,IF(AA134&gt;=z3,w3,IF(AA134&gt;=zEntry,w2,IF(AND(AA134&gt;=ExitZ,AV133&gt;0),w2,0)))))</f>
        <v>1.5</v>
      </c>
      <c r="AW134" s="26" t="n">
        <f aca="false">IF(AB134="",0,IF(AB134&gt;=z4,w4,IF(AB134&gt;=z3,w3,IF(AB134&gt;=zEntry,w2,IF(AND(AB134&gt;=ExitZ,AW133&gt;0),w2,0)))))</f>
        <v>0</v>
      </c>
      <c r="AX134" s="26" t="n">
        <f aca="false">IF(AC134="",0,IF(AC134&gt;=z4,w4,IF(AC134&gt;=z3,w3,IF(AC134&gt;=zEntry,w2,IF(AND(AC134&gt;=ExitZ,AX133&gt;0),w2,0)))))</f>
        <v>0</v>
      </c>
      <c r="AY134" s="26" t="n">
        <f aca="false">IF(AD134="",0,IF(AD134&gt;=z4,w4,IF(AD134&gt;=z3,w3,IF(AD134&gt;=zEntry,w2,IF(AND(AD134&gt;=ExitZ,AY133&gt;0),w2,0)))))</f>
        <v>0</v>
      </c>
      <c r="AZ134" s="26" t="n">
        <f aca="false">IF(AE134="",0,IF(AE134&gt;=z4,w4,IF(AE134&gt;=z3,w3,IF(AE134&gt;=zEntry,w2,IF(AND(AE134&gt;=ExitZ,AZ133&gt;0),w2,0)))))</f>
        <v>0</v>
      </c>
      <c r="BA134" s="26" t="n">
        <f aca="false">IF(AF134="",0,IF(AF134&gt;=z4,w4,IF(AF134&gt;=z3,w3,IF(AF134&gt;=zEntry,w2,IF(AND(AF134&gt;=ExitZ,BA133&gt;0),w2,0)))))</f>
        <v>0</v>
      </c>
      <c r="BB134" s="26" t="n">
        <f aca="false">IF(AG134="",0,IF(AG134&gt;=z4,w4,IF(AG134&gt;=z3,w3,IF(AG134&gt;=zEntry,w2,IF(AND(AG134&gt;=ExitZ,BB133&gt;0),w2,0)))))</f>
        <v>0</v>
      </c>
      <c r="BC134" s="26" t="n">
        <f aca="false">IF(AH134="",0,IF(AH134&gt;=z4,w4,IF(AH134&gt;=z3,w3,IF(AH134&gt;=zEntry,w2,IF(AND(AH134&gt;=ExitZ,BC133&gt;0),w2,0)))))</f>
        <v>0</v>
      </c>
      <c r="BD134" s="26" t="n">
        <f aca="false">IF(AI134="",0,IF(AI134&gt;=z4,w4,IF(AI134&gt;=z3,w3,IF(AI134&gt;=zEntry,w2,IF(AND(AI134&gt;=ExitZ,BD133&gt;0),w2,0)))))</f>
        <v>0</v>
      </c>
      <c r="BE134" s="26" t="n">
        <f aca="false">IF(AJ134="",0,IF(AJ134&gt;=z4,w4,IF(AJ134&gt;=z3,w3,IF(AJ134&gt;=zEntry,w2,IF(AND(AJ134&gt;=ExitZ,BE133&gt;0),w2,0)))))</f>
        <v>0</v>
      </c>
      <c r="BF134" s="26" t="n">
        <f aca="false">IF(AK134="",0,IF(AK134&gt;=z4,w4,IF(AK134&gt;=z3,w3,IF(AK134&gt;=zEntry,w2,IF(AND(AK134&gt;=ExitZ,BF133&gt;0),w2,0)))))</f>
        <v>0</v>
      </c>
      <c r="BG134" s="26" t="n">
        <f aca="false">IF(AL134="",0,IF(AL134&gt;=z4,w4,IF(AL134&gt;=z3,w3,IF(AL134&gt;=zEntry,w2,IF(AND(AL134&gt;=ExitZ,BG133&gt;0),w2,0)))))</f>
        <v>0</v>
      </c>
      <c r="BH134" s="26" t="n">
        <f aca="false">IF(AM134="",0,IF(AM134&gt;=z4,w4,IF(AM134&gt;=z3,w3,IF(AM134&gt;=zEntry,w2,IF(AND(AM134&gt;=ExitZ,BH133&gt;0),w2,0)))))</f>
        <v>0</v>
      </c>
      <c r="BI134" s="26" t="n">
        <f aca="false">IF(AN134="",0,IF(AN134&gt;=z4,w4,IF(AN134&gt;=z3,w3,IF(AN134&gt;=zEntry,w2,IF(AND(AN134&gt;=ExitZ,BI133&gt;0),w2,0)))))</f>
        <v>0</v>
      </c>
      <c r="BJ134" s="26" t="n">
        <f aca="false">IF(AO134="",0,IF(AO134&gt;=z4,w4,IF(AO134&gt;=z3,w3,IF(AO134&gt;=zEntry,w2,IF(AND(AO134&gt;=ExitZ,BJ133&gt;0),w2,0)))))</f>
        <v>0</v>
      </c>
      <c r="BK134" s="26" t="n">
        <f aca="false">IF(AP134="",0,IF(AP134&gt;=z4,w4,IF(AP134&gt;=z3,w3,IF(AP134&gt;=zEntry,w2,IF(AND(AP134&gt;=ExitZ,BK133&gt;0),w2,0)))))</f>
        <v>0</v>
      </c>
      <c r="BL134" s="26" t="n">
        <f aca="false">IF(AQ134="",0,IF(AQ134&gt;=z4,w4,IF(AQ134&gt;=z3,w3,IF(AQ134&gt;=zEntry,w2,IF(AND(AQ134&gt;=ExitZ,BL133&gt;0),w2,0)))))</f>
        <v>0</v>
      </c>
      <c r="BM134" s="23" t="n">
        <f aca="false">IF(EMFX_Data!X133&gt;=EMFX_Data!Y133,EMFX_Data!AE134-EMFX_Data!AF134,EMFX_Data!AF134-EMFX_Data!AE134)</f>
        <v>-0.0463880935997513</v>
      </c>
      <c r="BN134" s="23" t="n">
        <f aca="false">IF(EMFX_Data!X133&gt;=EMFX_Data!Z133,EMFX_Data!AE134-EMFX_Data!AG134,EMFX_Data!AG134-EMFX_Data!AE134)</f>
        <v>-0.0642501865340448</v>
      </c>
      <c r="BO134" s="23" t="n">
        <f aca="false">IF(EMFX_Data!X133&gt;=EMFX_Data!AA133,EMFX_Data!AE134-EMFX_Data!AH134,EMFX_Data!AH134-EMFX_Data!AE134)</f>
        <v>0.0184165630042416</v>
      </c>
      <c r="BP134" s="23" t="n">
        <f aca="false">IF(EMFX_Data!X133&gt;=EMFX_Data!AB133,EMFX_Data!AE134-EMFX_Data!AI134,EMFX_Data!AI134-EMFX_Data!AE134)</f>
        <v>-0.0206562146792235</v>
      </c>
      <c r="BQ134" s="23" t="n">
        <f aca="false">IF(EMFX_Data!X133&gt;=EMFX_Data!AC133,EMFX_Data!AE134-EMFX_Data!AJ134,EMFX_Data!AJ134-EMFX_Data!AE134)</f>
        <v>-0.0107597964011467</v>
      </c>
      <c r="BR134" s="23" t="n">
        <f aca="false">IF(EMFX_Data!X133&gt;=EMFX_Data!AD133,EMFX_Data!AE134-EMFX_Data!AK134,EMFX_Data!AK134-EMFX_Data!AE134)</f>
        <v>-0.0217300721701139</v>
      </c>
      <c r="BS134" s="23" t="n">
        <f aca="false">IF(EMFX_Data!Y133&gt;=EMFX_Data!Z133,EMFX_Data!AF134-EMFX_Data!AG134,EMFX_Data!AG134-EMFX_Data!AF134)</f>
        <v>-0.0178620929342936</v>
      </c>
      <c r="BT134" s="23" t="n">
        <f aca="false">IF(EMFX_Data!Y133&gt;=EMFX_Data!AA133,EMFX_Data!AF134-EMFX_Data!AH134,EMFX_Data!AH134-EMFX_Data!AF134)</f>
        <v>-0.0279715305955096</v>
      </c>
      <c r="BU134" s="23" t="n">
        <f aca="false">IF(EMFX_Data!Y133&gt;=EMFX_Data!AB133,EMFX_Data!AF134-EMFX_Data!AI134,EMFX_Data!AI134-EMFX_Data!AF134)</f>
        <v>0.0257318789205277</v>
      </c>
      <c r="BV134" s="23" t="n">
        <f aca="false">IF(EMFX_Data!Y133&gt;=EMFX_Data!AC133,EMFX_Data!AF134-EMFX_Data!AJ134,EMFX_Data!AJ134-EMFX_Data!AF134)</f>
        <v>0.0356282971986045</v>
      </c>
      <c r="BW134" s="23" t="n">
        <f aca="false">IF(EMFX_Data!Y133&gt;=EMFX_Data!AD133,EMFX_Data!AF134-EMFX_Data!AK134,EMFX_Data!AK134-EMFX_Data!AF134)</f>
        <v>0.0246580214296373</v>
      </c>
      <c r="BX134" s="23" t="n">
        <f aca="false">IF(EMFX_Data!Z133&gt;=EMFX_Data!AA133,EMFX_Data!AG134-EMFX_Data!AH134,EMFX_Data!AH134-EMFX_Data!AG134)</f>
        <v>-0.0458336235298032</v>
      </c>
      <c r="BY134" s="23" t="n">
        <f aca="false">IF(EMFX_Data!Z133&gt;=EMFX_Data!AB133,EMFX_Data!AG134-EMFX_Data!AI134,EMFX_Data!AI134-EMFX_Data!AG134)</f>
        <v>0.0435939718548213</v>
      </c>
      <c r="BZ134" s="23" t="n">
        <f aca="false">IF(EMFX_Data!Z133&gt;=EMFX_Data!AC133,EMFX_Data!AG134-EMFX_Data!AJ134,EMFX_Data!AJ134-EMFX_Data!AG134)</f>
        <v>0.0534903901328981</v>
      </c>
      <c r="CA134" s="23" t="n">
        <f aca="false">IF(EMFX_Data!Z133&gt;=EMFX_Data!AD133,EMFX_Data!AG134-EMFX_Data!AK134,EMFX_Data!AK134-EMFX_Data!AG134)</f>
        <v>0.0425201143639309</v>
      </c>
      <c r="CB134" s="23" t="n">
        <f aca="false">IF(EMFX_Data!AA133&gt;=EMFX_Data!AB133,EMFX_Data!AH134-EMFX_Data!AI134,EMFX_Data!AI134-EMFX_Data!AH134)</f>
        <v>-0.0022396516749819</v>
      </c>
      <c r="CC134" s="23" t="n">
        <f aca="false">IF(EMFX_Data!AA133&gt;=EMFX_Data!AC133,EMFX_Data!AH134-EMFX_Data!AJ134,EMFX_Data!AJ134-EMFX_Data!AH134)</f>
        <v>0.00765676660309492</v>
      </c>
      <c r="CD134" s="23" t="n">
        <f aca="false">IF(EMFX_Data!AA133&gt;=EMFX_Data!AD133,EMFX_Data!AH134-EMFX_Data!AK134,EMFX_Data!AK134-EMFX_Data!AH134)</f>
        <v>-0.00331350916587228</v>
      </c>
      <c r="CE134" s="23" t="n">
        <f aca="false">IF(EMFX_Data!AB133&gt;=EMFX_Data!AC133,EMFX_Data!AI134-EMFX_Data!AJ134,EMFX_Data!AJ134-EMFX_Data!AI134)</f>
        <v>-0.00989641827807682</v>
      </c>
      <c r="CF134" s="23" t="n">
        <f aca="false">IF(EMFX_Data!AB133&gt;=EMFX_Data!AD133,EMFX_Data!AI134-EMFX_Data!AK134,EMFX_Data!AK134-EMFX_Data!AI134)</f>
        <v>0.00107385749089038</v>
      </c>
      <c r="CG134" s="23" t="n">
        <f aca="false">IF(EMFX_Data!AC133&gt;=EMFX_Data!AD133,EMFX_Data!AJ134-EMFX_Data!AK134,EMFX_Data!AK134-EMFX_Data!AJ134)</f>
        <v>0.0109702757689672</v>
      </c>
      <c r="CH134" s="27" t="n">
        <f aca="false">IF(ROW()&lt;4+VolLB,"",STDEV(INDEX($BM:$BM,ROW()-VolLB+1):INDEX($BM:$BM,ROW()))*SQRT(12))</f>
        <v>0.15150780886571</v>
      </c>
      <c r="CI134" s="27" t="n">
        <f aca="false">IF(ROW()&lt;4+VolLB,"",STDEV(INDEX($BN:$BN,ROW()-VolLB+1):INDEX($BN:$BN,ROW()))*SQRT(12))</f>
        <v>0.141805000163058</v>
      </c>
      <c r="CJ134" s="27" t="n">
        <f aca="false">IF(ROW()&lt;4+VolLB,"",STDEV(INDEX($BO:$BO,ROW()-VolLB+1):INDEX($BO:$BO,ROW()))*SQRT(12))</f>
        <v>0.146704441292238</v>
      </c>
      <c r="CK134" s="27" t="n">
        <f aca="false">IF(ROW()&lt;4+VolLB,"",STDEV(INDEX($BP:$BP,ROW()-VolLB+1):INDEX($BP:$BP,ROW()))*SQRT(12))</f>
        <v>0.196447833240295</v>
      </c>
      <c r="CL134" s="27" t="n">
        <f aca="false">IF(ROW()&lt;4+VolLB,"",STDEV(INDEX($BQ:$BQ,ROW()-VolLB+1):INDEX($BQ:$BQ,ROW()))*SQRT(12))</f>
        <v>0.175178144582088</v>
      </c>
      <c r="CM134" s="27" t="n">
        <f aca="false">IF(ROW()&lt;4+VolLB,"",STDEV(INDEX($BR:$BR,ROW()-VolLB+1):INDEX($BR:$BR,ROW()))*SQRT(12))</f>
        <v>0.151983840558782</v>
      </c>
      <c r="CN134" s="27" t="n">
        <f aca="false">IF(ROW()&lt;4+VolLB,"",STDEV(INDEX($BS:$BS,ROW()-VolLB+1):INDEX($BS:$BS,ROW()))*SQRT(12))</f>
        <v>0.151427116591041</v>
      </c>
      <c r="CO134" s="27" t="n">
        <f aca="false">IF(ROW()&lt;4+VolLB,"",STDEV(INDEX($BT:$BT,ROW()-VolLB+1):INDEX($BT:$BT,ROW()))*SQRT(12))</f>
        <v>0.160662531782698</v>
      </c>
      <c r="CP134" s="27" t="n">
        <f aca="false">IF(ROW()&lt;4+VolLB,"",STDEV(INDEX($BU:$BU,ROW()-VolLB+1):INDEX($BU:$BU,ROW()))*SQRT(12))</f>
        <v>0.148749873834956</v>
      </c>
      <c r="CQ134" s="27" t="n">
        <f aca="false">IF(ROW()&lt;4+VolLB,"",STDEV(INDEX($BV:$BV,ROW()-VolLB+1):INDEX($BV:$BV,ROW()))*SQRT(12))</f>
        <v>0.153533359050109</v>
      </c>
      <c r="CR134" s="27" t="n">
        <f aca="false">IF(ROW()&lt;4+VolLB,"",STDEV(INDEX($BW:$BW,ROW()-VolLB+1):INDEX($BW:$BW,ROW()))*SQRT(12))</f>
        <v>0.183162375286091</v>
      </c>
      <c r="CS134" s="27" t="n">
        <f aca="false">IF(ROW()&lt;4+VolLB,"",STDEV(INDEX($BX:$BX,ROW()-VolLB+1):INDEX($BX:$BX,ROW()))*SQRT(12))</f>
        <v>0.145196124550768</v>
      </c>
      <c r="CT134" s="27" t="n">
        <f aca="false">IF(ROW()&lt;4+VolLB,"",STDEV(INDEX($BY:$BY,ROW()-VolLB+1):INDEX($BY:$BY,ROW()))*SQRT(12))</f>
        <v>0.192458322246108</v>
      </c>
      <c r="CU134" s="27" t="n">
        <f aca="false">IF(ROW()&lt;4+VolLB,"",STDEV(INDEX($BZ:$BZ,ROW()-VolLB+1):INDEX($BZ:$BZ,ROW()))*SQRT(12))</f>
        <v>0.178722393985263</v>
      </c>
      <c r="CV134" s="27" t="n">
        <f aca="false">IF(ROW()&lt;4+VolLB,"",STDEV(INDEX($CA:$CA,ROW()-VolLB+1):INDEX($CA:$CA,ROW()))*SQRT(12))</f>
        <v>0.151225351406421</v>
      </c>
      <c r="CW134" s="27" t="n">
        <f aca="false">IF(ROW()&lt;4+VolLB,"",STDEV(INDEX($CB:$CB,ROW()-VolLB+1):INDEX($CB:$CB,ROW()))*SQRT(12))</f>
        <v>0.195684471129365</v>
      </c>
      <c r="CX134" s="27" t="n">
        <f aca="false">IF(ROW()&lt;4+VolLB,"",STDEV(INDEX($CC:$CC,ROW()-VolLB+1):INDEX($CC:$CC,ROW()))*SQRT(12))</f>
        <v>0.153699976553578</v>
      </c>
      <c r="CY134" s="27" t="n">
        <f aca="false">IF(ROW()&lt;4+VolLB,"",STDEV(INDEX($CD:$CD,ROW()-VolLB+1):INDEX($CD:$CD,ROW()))*SQRT(12))</f>
        <v>0.180494032140353</v>
      </c>
      <c r="CZ134" s="27" t="n">
        <f aca="false">IF(ROW()&lt;4+VolLB,"",STDEV(INDEX($CE:$CE,ROW()-VolLB+1):INDEX($CE:$CE,ROW()))*SQRT(12))</f>
        <v>0.190426086483189</v>
      </c>
      <c r="DA134" s="27" t="n">
        <f aca="false">IF(ROW()&lt;4+VolLB,"",STDEV(INDEX($CF:$CF,ROW()-VolLB+1):INDEX($CF:$CF,ROW()))*SQRT(12))</f>
        <v>0.203021889568946</v>
      </c>
      <c r="DB134" s="27" t="n">
        <f aca="false">IF(ROW()&lt;4+VolLB,"",STDEV(INDEX($CG:$CG,ROW()-VolLB+1):INDEX($CG:$CG,ROW()))*SQRT(12))</f>
        <v>0.170910835509994</v>
      </c>
      <c r="DC134" s="26" t="n">
        <f aca="false">IF(OR(AR134=0,CH134="",CH134=0),0,AR134*MIN(MaxScal,TgtVol/CH134))</f>
        <v>0</v>
      </c>
      <c r="DD134" s="26" t="n">
        <f aca="false">IF(OR(AS134=0,CI134="",CI134=0),0,AS134*MIN(MaxScal,TgtVol/CI134))</f>
        <v>0.141038750234495</v>
      </c>
      <c r="DE134" s="26" t="n">
        <f aca="false">IF(OR(AT134=0,CJ134="",CJ134=0),0,AT134*MIN(MaxScal,TgtVol/CJ134))</f>
        <v>0</v>
      </c>
      <c r="DF134" s="26" t="n">
        <f aca="false">IF(OR(AU134=0,CK134="",CK134=0),0,AU134*MIN(MaxScal,TgtVol/CK134))</f>
        <v>0.101808198492757</v>
      </c>
      <c r="DG134" s="26" t="n">
        <f aca="false">IF(OR(AV134=0,CL134="",CL134=0),0,AV134*MIN(MaxScal,TgtVol/CL134))</f>
        <v>0.171254239914284</v>
      </c>
      <c r="DH134" s="26" t="n">
        <f aca="false">IF(OR(AW134=0,CM134="",CM134=0),0,AW134*MIN(MaxScal,TgtVol/CM134))</f>
        <v>0</v>
      </c>
      <c r="DI134" s="26" t="n">
        <f aca="false">IF(OR(AX134=0,CN134="",CN134=0),0,AX134*MIN(MaxScal,TgtVol/CN134))</f>
        <v>0</v>
      </c>
      <c r="DJ134" s="26" t="n">
        <f aca="false">IF(OR(AY134=0,CO134="",CO134=0),0,AY134*MIN(MaxScal,TgtVol/CO134))</f>
        <v>0</v>
      </c>
      <c r="DK134" s="26" t="n">
        <f aca="false">IF(OR(AZ134=0,CP134="",CP134=0),0,AZ134*MIN(MaxScal,TgtVol/CP134))</f>
        <v>0</v>
      </c>
      <c r="DL134" s="26" t="n">
        <f aca="false">IF(OR(BA134=0,CQ134="",CQ134=0),0,BA134*MIN(MaxScal,TgtVol/CQ134))</f>
        <v>0</v>
      </c>
      <c r="DM134" s="26" t="n">
        <f aca="false">IF(OR(BB134=0,CR134="",CR134=0),0,BB134*MIN(MaxScal,TgtVol/CR134))</f>
        <v>0</v>
      </c>
      <c r="DN134" s="26" t="n">
        <f aca="false">IF(OR(BC134=0,CS134="",CS134=0),0,BC134*MIN(MaxScal,TgtVol/CS134))</f>
        <v>0</v>
      </c>
      <c r="DO134" s="26" t="n">
        <f aca="false">IF(OR(BD134=0,CT134="",CT134=0),0,BD134*MIN(MaxScal,TgtVol/CT134))</f>
        <v>0</v>
      </c>
      <c r="DP134" s="26" t="n">
        <f aca="false">IF(OR(BE134=0,CU134="",CU134=0),0,BE134*MIN(MaxScal,TgtVol/CU134))</f>
        <v>0</v>
      </c>
      <c r="DQ134" s="26" t="n">
        <f aca="false">IF(OR(BF134=0,CV134="",CV134=0),0,BF134*MIN(MaxScal,TgtVol/CV134))</f>
        <v>0</v>
      </c>
      <c r="DR134" s="26" t="n">
        <f aca="false">IF(OR(BG134=0,CW134="",CW134=0),0,BG134*MIN(MaxScal,TgtVol/CW134))</f>
        <v>0</v>
      </c>
      <c r="DS134" s="26" t="n">
        <f aca="false">IF(OR(BH134=0,CX134="",CX134=0),0,BH134*MIN(MaxScal,TgtVol/CX134))</f>
        <v>0</v>
      </c>
      <c r="DT134" s="26" t="n">
        <f aca="false">IF(OR(BI134=0,CY134="",CY134=0),0,BI134*MIN(MaxScal,TgtVol/CY134))</f>
        <v>0</v>
      </c>
      <c r="DU134" s="26" t="n">
        <f aca="false">IF(OR(BJ134=0,CZ134="",CZ134=0),0,BJ134*MIN(MaxScal,TgtVol/CZ134))</f>
        <v>0</v>
      </c>
      <c r="DV134" s="26" t="n">
        <f aca="false">IF(OR(BK134=0,DA134="",DA134=0),0,BK134*MIN(MaxScal,TgtVol/DA134))</f>
        <v>0</v>
      </c>
      <c r="DW134" s="26" t="n">
        <f aca="false">IF(OR(BL134=0,DB134="",DB134=0),0,BL134*MIN(MaxScal,TgtVol/DB134))</f>
        <v>0</v>
      </c>
      <c r="DX134" s="28" t="n">
        <f aca="false">IFERROR(DC133*BM134,"")</f>
        <v>-0</v>
      </c>
      <c r="DY134" s="28" t="n">
        <f aca="false">IFERROR(DD133*BN134,"")</f>
        <v>-0</v>
      </c>
      <c r="DZ134" s="28" t="n">
        <f aca="false">IFERROR(DE133*BO134,"")</f>
        <v>0</v>
      </c>
      <c r="EA134" s="28" t="n">
        <f aca="false">IFERROR(DF133*BP134,"")</f>
        <v>-0.00198320899698999</v>
      </c>
      <c r="EB134" s="28" t="n">
        <f aca="false">IFERROR(DG133*BQ134,"")</f>
        <v>-0.00183582833972618</v>
      </c>
      <c r="EC134" s="28" t="n">
        <f aca="false">IFERROR(DH133*BR134,"")</f>
        <v>-0</v>
      </c>
      <c r="ED134" s="28" t="n">
        <f aca="false">IFERROR(DI133*BS134,"")</f>
        <v>-0</v>
      </c>
      <c r="EE134" s="28" t="n">
        <f aca="false">IFERROR(DJ133*BT134,"")</f>
        <v>-0</v>
      </c>
      <c r="EF134" s="28" t="n">
        <f aca="false">IFERROR(DK133*BU134,"")</f>
        <v>0</v>
      </c>
      <c r="EG134" s="28" t="n">
        <f aca="false">IFERROR(DL133*BV134,"")</f>
        <v>0</v>
      </c>
      <c r="EH134" s="28" t="n">
        <f aca="false">IFERROR(DM133*BW134,"")</f>
        <v>0</v>
      </c>
      <c r="EI134" s="28" t="n">
        <f aca="false">IFERROR(DN133*BX134,"")</f>
        <v>-0</v>
      </c>
      <c r="EJ134" s="28" t="n">
        <f aca="false">IFERROR(DO133*BY134,"")</f>
        <v>0</v>
      </c>
      <c r="EK134" s="28" t="n">
        <f aca="false">IFERROR(DP133*BZ134,"")</f>
        <v>0</v>
      </c>
      <c r="EL134" s="28" t="n">
        <f aca="false">IFERROR(DQ133*CA134,"")</f>
        <v>0</v>
      </c>
      <c r="EM134" s="28" t="n">
        <f aca="false">IFERROR(DR133*CB134,"")</f>
        <v>-0</v>
      </c>
      <c r="EN134" s="28" t="n">
        <f aca="false">IFERROR(DS133*CC134,"")</f>
        <v>0</v>
      </c>
      <c r="EO134" s="28" t="n">
        <f aca="false">IFERROR(DT133*CD134,"")</f>
        <v>-0</v>
      </c>
      <c r="EP134" s="28" t="n">
        <f aca="false">IFERROR(DU133*CE134,"")</f>
        <v>-0</v>
      </c>
      <c r="EQ134" s="28" t="n">
        <f aca="false">IFERROR(DV133*CF134,"")</f>
        <v>0</v>
      </c>
      <c r="ER134" s="28" t="n">
        <f aca="false">IFERROR(DW133*CG134,"")</f>
        <v>0</v>
      </c>
      <c r="ES134" s="28" t="n">
        <f aca="false">IF(ROW()=4,"",SUM(DX134:ER134))</f>
        <v>-0.00381903733671616</v>
      </c>
      <c r="ET134" s="29" t="n">
        <f aca="false">COUNTIF(AR134:BL134,"&gt;0")</f>
        <v>3</v>
      </c>
    </row>
    <row r="135" customFormat="false" ht="15" hidden="false" customHeight="false" outlineLevel="0" collapsed="false">
      <c r="A135" s="19" t="n">
        <v>42004</v>
      </c>
      <c r="B135" s="23" t="n">
        <f aca="false">ABS(EMFX_Data!X135-EMFX_Data!Y135)</f>
        <v>0.119224929268612</v>
      </c>
      <c r="C135" s="23" t="n">
        <f aca="false">ABS(EMFX_Data!X135-EMFX_Data!Z135)</f>
        <v>0.183443245519716</v>
      </c>
      <c r="D135" s="23" t="n">
        <f aca="false">ABS(EMFX_Data!X135-EMFX_Data!AA135)</f>
        <v>0.0257599324805833</v>
      </c>
      <c r="E135" s="23" t="n">
        <f aca="false">ABS(EMFX_Data!X135-EMFX_Data!AB135)</f>
        <v>0.301318983828409</v>
      </c>
      <c r="F135" s="23" t="n">
        <f aca="false">ABS(EMFX_Data!X135-EMFX_Data!AC135)</f>
        <v>0.206779029603297</v>
      </c>
      <c r="G135" s="23" t="n">
        <f aca="false">ABS(EMFX_Data!X135-EMFX_Data!AD135)</f>
        <v>0.167733557304442</v>
      </c>
      <c r="H135" s="23" t="n">
        <f aca="false">ABS(EMFX_Data!Y135-EMFX_Data!Z135)</f>
        <v>0.0642183162511039</v>
      </c>
      <c r="I135" s="23" t="n">
        <f aca="false">ABS(EMFX_Data!Y135-EMFX_Data!AA135)</f>
        <v>0.093464996788029</v>
      </c>
      <c r="J135" s="23" t="n">
        <f aca="false">ABS(EMFX_Data!Y135-EMFX_Data!AB135)</f>
        <v>0.182094054559797</v>
      </c>
      <c r="K135" s="23" t="n">
        <f aca="false">ABS(EMFX_Data!Y135-EMFX_Data!AC135)</f>
        <v>0.0875541003346845</v>
      </c>
      <c r="L135" s="23" t="n">
        <f aca="false">ABS(EMFX_Data!Y135-EMFX_Data!AD135)</f>
        <v>0.0485086280358296</v>
      </c>
      <c r="M135" s="23" t="n">
        <f aca="false">ABS(EMFX_Data!Z135-EMFX_Data!AA135)</f>
        <v>0.157683313039133</v>
      </c>
      <c r="N135" s="23" t="n">
        <f aca="false">ABS(EMFX_Data!Z135-EMFX_Data!AB135)</f>
        <v>0.117875738308693</v>
      </c>
      <c r="O135" s="23" t="n">
        <f aca="false">ABS(EMFX_Data!Z135-EMFX_Data!AC135)</f>
        <v>0.0233357840835806</v>
      </c>
      <c r="P135" s="23" t="n">
        <f aca="false">ABS(EMFX_Data!Z135-EMFX_Data!AD135)</f>
        <v>0.0157096882152743</v>
      </c>
      <c r="Q135" s="23" t="n">
        <f aca="false">ABS(EMFX_Data!AA135-EMFX_Data!AB135)</f>
        <v>0.275559051347826</v>
      </c>
      <c r="R135" s="23" t="n">
        <f aca="false">ABS(EMFX_Data!AA135-EMFX_Data!AC135)</f>
        <v>0.181019097122713</v>
      </c>
      <c r="S135" s="23" t="n">
        <f aca="false">ABS(EMFX_Data!AA135-EMFX_Data!AD135)</f>
        <v>0.141973624823859</v>
      </c>
      <c r="T135" s="23" t="n">
        <f aca="false">ABS(EMFX_Data!AB135-EMFX_Data!AC135)</f>
        <v>0.0945399542251124</v>
      </c>
      <c r="U135" s="23" t="n">
        <f aca="false">ABS(EMFX_Data!AB135-EMFX_Data!AD135)</f>
        <v>0.133585426523967</v>
      </c>
      <c r="V135" s="23" t="n">
        <f aca="false">ABS(EMFX_Data!AC135-EMFX_Data!AD135)</f>
        <v>0.0390454722988549</v>
      </c>
      <c r="W135" s="26" t="n">
        <f aca="false">IF(ROW()&lt;4+MinObs-1,"",IFERROR((B135-AVERAGE(B$4:B135))/STDEV(B$4:B135),""))</f>
        <v>-0.133425340682056</v>
      </c>
      <c r="X135" s="26" t="n">
        <f aca="false">IF(ROW()&lt;4+MinObs-1,"",IFERROR((C135-AVERAGE(C$4:C135))/STDEV(C$4:C135),""))</f>
        <v>1.9633037533582</v>
      </c>
      <c r="Y135" s="26" t="n">
        <f aca="false">IF(ROW()&lt;4+MinObs-1,"",IFERROR((D135-AVERAGE(D$4:D135))/STDEV(D$4:D135),""))</f>
        <v>-1.20611398859372</v>
      </c>
      <c r="Z135" s="26" t="n">
        <f aca="false">IF(ROW()&lt;4+MinObs-1,"",IFERROR((E135-AVERAGE(E$4:E135))/STDEV(E$4:E135),""))</f>
        <v>2.33744905337527</v>
      </c>
      <c r="AA135" s="26" t="n">
        <f aca="false">IF(ROW()&lt;4+MinObs-1,"",IFERROR((F135-AVERAGE(F$4:F135))/STDEV(F$4:F135),""))</f>
        <v>2.22422993193108</v>
      </c>
      <c r="AB135" s="26" t="n">
        <f aca="false">IF(ROW()&lt;4+MinObs-1,"",IFERROR((G135-AVERAGE(G$4:G135))/STDEV(G$4:G135),""))</f>
        <v>0.0940213012451132</v>
      </c>
      <c r="AC135" s="26" t="n">
        <f aca="false">IF(ROW()&lt;4+MinObs-1,"",IFERROR((H135-AVERAGE(H$4:H135))/STDEV(H$4:H135),""))</f>
        <v>-0.890601048665509</v>
      </c>
      <c r="AD135" s="26" t="n">
        <f aca="false">IF(ROW()&lt;4+MinObs-1,"",IFERROR((I135-AVERAGE(I$4:I135))/STDEV(I$4:I135),""))</f>
        <v>-0.0104315172318313</v>
      </c>
      <c r="AE135" s="26" t="n">
        <f aca="false">IF(ROW()&lt;4+MinObs-1,"",IFERROR((J135-AVERAGE(J$4:J135))/STDEV(J$4:J135),""))</f>
        <v>0.428275162675685</v>
      </c>
      <c r="AF135" s="26" t="n">
        <f aca="false">IF(ROW()&lt;4+MinObs-1,"",IFERROR((K135-AVERAGE(K$4:K135))/STDEV(K$4:K135),""))</f>
        <v>-0.334060415382539</v>
      </c>
      <c r="AG135" s="26" t="n">
        <f aca="false">IF(ROW()&lt;4+MinObs-1,"",IFERROR((L135-AVERAGE(L$4:L135))/STDEV(L$4:L135),""))</f>
        <v>-0.364339396533332</v>
      </c>
      <c r="AH135" s="26" t="n">
        <f aca="false">IF(ROW()&lt;4+MinObs-1,"",IFERROR((M135-AVERAGE(M$4:M135))/STDEV(M$4:M135),""))</f>
        <v>-0.0595868239005912</v>
      </c>
      <c r="AI135" s="26" t="n">
        <f aca="false">IF(ROW()&lt;4+MinObs-1,"",IFERROR((N135-AVERAGE(N$4:N135))/STDEV(N$4:N135),""))</f>
        <v>0.0168673954884465</v>
      </c>
      <c r="AJ135" s="26" t="n">
        <f aca="false">IF(ROW()&lt;4+MinObs-1,"",IFERROR((O135-AVERAGE(O$4:O135))/STDEV(O$4:O135),""))</f>
        <v>-1.05407757341169</v>
      </c>
      <c r="AK135" s="26" t="n">
        <f aca="false">IF(ROW()&lt;4+MinObs-1,"",IFERROR((P135-AVERAGE(P$4:P135))/STDEV(P$4:P135),""))</f>
        <v>-0.406011465118952</v>
      </c>
      <c r="AL135" s="26" t="n">
        <f aca="false">IF(ROW()&lt;4+MinObs-1,"",IFERROR((Q135-AVERAGE(Q$4:Q135))/STDEV(Q$4:Q135),""))</f>
        <v>1.48375829278532</v>
      </c>
      <c r="AM135" s="26" t="n">
        <f aca="false">IF(ROW()&lt;4+MinObs-1,"",IFERROR((R135-AVERAGE(R$4:R135))/STDEV(R$4:R135),""))</f>
        <v>0.579701147988207</v>
      </c>
      <c r="AN135" s="26" t="n">
        <f aca="false">IF(ROW()&lt;4+MinObs-1,"",IFERROR((S135-AVERAGE(S$4:S135))/STDEV(S$4:S135),""))</f>
        <v>-0.0831024372569398</v>
      </c>
      <c r="AO135" s="26" t="n">
        <f aca="false">IF(ROW()&lt;4+MinObs-1,"",IFERROR((T135-AVERAGE(T$4:T135))/STDEV(T$4:T135),""))</f>
        <v>-0.162999988077271</v>
      </c>
      <c r="AP135" s="26" t="n">
        <f aca="false">IF(ROW()&lt;4+MinObs-1,"",IFERROR((U135-AVERAGE(U$4:U135))/STDEV(U$4:U135),""))</f>
        <v>0.0565283448860169</v>
      </c>
      <c r="AQ135" s="26" t="n">
        <f aca="false">IF(ROW()&lt;4+MinObs-1,"",IFERROR((V135-AVERAGE(V$4:V135))/STDEV(V$4:V135),""))</f>
        <v>-0.363454950246027</v>
      </c>
      <c r="AR135" s="26" t="n">
        <f aca="false">IF(W135="",0,IF(W135&gt;=z4,w4,IF(W135&gt;=z3,w3,IF(W135&gt;=zEntry,w2,IF(AND(W135&gt;=ExitZ,AR134&gt;0),w2,0)))))</f>
        <v>0</v>
      </c>
      <c r="AS135" s="26" t="n">
        <f aca="false">IF(X135="",0,IF(X135&gt;=z4,w4,IF(X135&gt;=z3,w3,IF(X135&gt;=zEntry,w2,IF(AND(X135&gt;=ExitZ,AS134&gt;0),w2,0)))))</f>
        <v>0</v>
      </c>
      <c r="AT135" s="26" t="n">
        <f aca="false">IF(Y135="",0,IF(Y135&gt;=z4,w4,IF(Y135&gt;=z3,w3,IF(Y135&gt;=zEntry,w2,IF(AND(Y135&gt;=ExitZ,AT134&gt;0),w2,0)))))</f>
        <v>0</v>
      </c>
      <c r="AU135" s="26" t="n">
        <f aca="false">IF(Z135="",0,IF(Z135&gt;=z4,w4,IF(Z135&gt;=z3,w3,IF(Z135&gt;=zEntry,w2,IF(AND(Z135&gt;=ExitZ,AU134&gt;0),w2,0)))))</f>
        <v>1</v>
      </c>
      <c r="AV135" s="26" t="n">
        <f aca="false">IF(AA135="",0,IF(AA135&gt;=z4,w4,IF(AA135&gt;=z3,w3,IF(AA135&gt;=zEntry,w2,IF(AND(AA135&gt;=ExitZ,AV134&gt;0),w2,0)))))</f>
        <v>1</v>
      </c>
      <c r="AW135" s="26" t="n">
        <f aca="false">IF(AB135="",0,IF(AB135&gt;=z4,w4,IF(AB135&gt;=z3,w3,IF(AB135&gt;=zEntry,w2,IF(AND(AB135&gt;=ExitZ,AW134&gt;0),w2,0)))))</f>
        <v>0</v>
      </c>
      <c r="AX135" s="26" t="n">
        <f aca="false">IF(AC135="",0,IF(AC135&gt;=z4,w4,IF(AC135&gt;=z3,w3,IF(AC135&gt;=zEntry,w2,IF(AND(AC135&gt;=ExitZ,AX134&gt;0),w2,0)))))</f>
        <v>0</v>
      </c>
      <c r="AY135" s="26" t="n">
        <f aca="false">IF(AD135="",0,IF(AD135&gt;=z4,w4,IF(AD135&gt;=z3,w3,IF(AD135&gt;=zEntry,w2,IF(AND(AD135&gt;=ExitZ,AY134&gt;0),w2,0)))))</f>
        <v>0</v>
      </c>
      <c r="AZ135" s="26" t="n">
        <f aca="false">IF(AE135="",0,IF(AE135&gt;=z4,w4,IF(AE135&gt;=z3,w3,IF(AE135&gt;=zEntry,w2,IF(AND(AE135&gt;=ExitZ,AZ134&gt;0),w2,0)))))</f>
        <v>0</v>
      </c>
      <c r="BA135" s="26" t="n">
        <f aca="false">IF(AF135="",0,IF(AF135&gt;=z4,w4,IF(AF135&gt;=z3,w3,IF(AF135&gt;=zEntry,w2,IF(AND(AF135&gt;=ExitZ,BA134&gt;0),w2,0)))))</f>
        <v>0</v>
      </c>
      <c r="BB135" s="26" t="n">
        <f aca="false">IF(AG135="",0,IF(AG135&gt;=z4,w4,IF(AG135&gt;=z3,w3,IF(AG135&gt;=zEntry,w2,IF(AND(AG135&gt;=ExitZ,BB134&gt;0),w2,0)))))</f>
        <v>0</v>
      </c>
      <c r="BC135" s="26" t="n">
        <f aca="false">IF(AH135="",0,IF(AH135&gt;=z4,w4,IF(AH135&gt;=z3,w3,IF(AH135&gt;=zEntry,w2,IF(AND(AH135&gt;=ExitZ,BC134&gt;0),w2,0)))))</f>
        <v>0</v>
      </c>
      <c r="BD135" s="26" t="n">
        <f aca="false">IF(AI135="",0,IF(AI135&gt;=z4,w4,IF(AI135&gt;=z3,w3,IF(AI135&gt;=zEntry,w2,IF(AND(AI135&gt;=ExitZ,BD134&gt;0),w2,0)))))</f>
        <v>0</v>
      </c>
      <c r="BE135" s="26" t="n">
        <f aca="false">IF(AJ135="",0,IF(AJ135&gt;=z4,w4,IF(AJ135&gt;=z3,w3,IF(AJ135&gt;=zEntry,w2,IF(AND(AJ135&gt;=ExitZ,BE134&gt;0),w2,0)))))</f>
        <v>0</v>
      </c>
      <c r="BF135" s="26" t="n">
        <f aca="false">IF(AK135="",0,IF(AK135&gt;=z4,w4,IF(AK135&gt;=z3,w3,IF(AK135&gt;=zEntry,w2,IF(AND(AK135&gt;=ExitZ,BF134&gt;0),w2,0)))))</f>
        <v>0</v>
      </c>
      <c r="BG135" s="26" t="n">
        <f aca="false">IF(AL135="",0,IF(AL135&gt;=z4,w4,IF(AL135&gt;=z3,w3,IF(AL135&gt;=zEntry,w2,IF(AND(AL135&gt;=ExitZ,BG134&gt;0),w2,0)))))</f>
        <v>0</v>
      </c>
      <c r="BH135" s="26" t="n">
        <f aca="false">IF(AM135="",0,IF(AM135&gt;=z4,w4,IF(AM135&gt;=z3,w3,IF(AM135&gt;=zEntry,w2,IF(AND(AM135&gt;=ExitZ,BH134&gt;0),w2,0)))))</f>
        <v>0</v>
      </c>
      <c r="BI135" s="26" t="n">
        <f aca="false">IF(AN135="",0,IF(AN135&gt;=z4,w4,IF(AN135&gt;=z3,w3,IF(AN135&gt;=zEntry,w2,IF(AND(AN135&gt;=ExitZ,BI134&gt;0),w2,0)))))</f>
        <v>0</v>
      </c>
      <c r="BJ135" s="26" t="n">
        <f aca="false">IF(AO135="",0,IF(AO135&gt;=z4,w4,IF(AO135&gt;=z3,w3,IF(AO135&gt;=zEntry,w2,IF(AND(AO135&gt;=ExitZ,BJ134&gt;0),w2,0)))))</f>
        <v>0</v>
      </c>
      <c r="BK135" s="26" t="n">
        <f aca="false">IF(AP135="",0,IF(AP135&gt;=z4,w4,IF(AP135&gt;=z3,w3,IF(AP135&gt;=zEntry,w2,IF(AND(AP135&gt;=ExitZ,BK134&gt;0),w2,0)))))</f>
        <v>0</v>
      </c>
      <c r="BL135" s="26" t="n">
        <f aca="false">IF(AQ135="",0,IF(AQ135&gt;=z4,w4,IF(AQ135&gt;=z3,w3,IF(AQ135&gt;=zEntry,w2,IF(AND(AQ135&gt;=ExitZ,BL134&gt;0),w2,0)))))</f>
        <v>0</v>
      </c>
      <c r="BM135" s="23" t="n">
        <f aca="false">IF(EMFX_Data!X134&gt;=EMFX_Data!Y134,EMFX_Data!AE135-EMFX_Data!AF135,EMFX_Data!AF135-EMFX_Data!AE135)</f>
        <v>-0.0162417648839823</v>
      </c>
      <c r="BN135" s="23" t="n">
        <f aca="false">IF(EMFX_Data!X134&gt;=EMFX_Data!Z134,EMFX_Data!AE135-EMFX_Data!AG135,EMFX_Data!AG135-EMFX_Data!AE135)</f>
        <v>-0.00303848748709572</v>
      </c>
      <c r="BO135" s="23" t="n">
        <f aca="false">IF(EMFX_Data!X134&gt;=EMFX_Data!AA134,EMFX_Data!AE135-EMFX_Data!AH135,EMFX_Data!AH135-EMFX_Data!AE135)</f>
        <v>-0.0216924855054691</v>
      </c>
      <c r="BP135" s="23" t="n">
        <f aca="false">IF(EMFX_Data!X134&gt;=EMFX_Data!AB134,EMFX_Data!AE135-EMFX_Data!AI135,EMFX_Data!AI135-EMFX_Data!AE135)</f>
        <v>0.0178255407371415</v>
      </c>
      <c r="BQ135" s="23" t="n">
        <f aca="false">IF(EMFX_Data!X134&gt;=EMFX_Data!AC134,EMFX_Data!AE135-EMFX_Data!AJ135,EMFX_Data!AJ135-EMFX_Data!AE135)</f>
        <v>0.0645924251096189</v>
      </c>
      <c r="BR135" s="23" t="n">
        <f aca="false">IF(EMFX_Data!X134&gt;=EMFX_Data!AD134,EMFX_Data!AE135-EMFX_Data!AK135,EMFX_Data!AK135-EMFX_Data!AE135)</f>
        <v>0.0219966137413373</v>
      </c>
      <c r="BS135" s="23" t="n">
        <f aca="false">IF(EMFX_Data!Y134&gt;=EMFX_Data!Z134,EMFX_Data!AF135-EMFX_Data!AG135,EMFX_Data!AG135-EMFX_Data!AF135)</f>
        <v>0.0132032773968866</v>
      </c>
      <c r="BT135" s="23" t="n">
        <f aca="false">IF(EMFX_Data!Y134&gt;=EMFX_Data!AA134,EMFX_Data!AF135-EMFX_Data!AH135,EMFX_Data!AH135-EMFX_Data!AF135)</f>
        <v>0.00545072062148677</v>
      </c>
      <c r="BU135" s="23" t="n">
        <f aca="false">IF(EMFX_Data!Y134&gt;=EMFX_Data!AB134,EMFX_Data!AF135-EMFX_Data!AI135,EMFX_Data!AI135-EMFX_Data!AF135)</f>
        <v>0.0340673056211238</v>
      </c>
      <c r="BV135" s="23" t="n">
        <f aca="false">IF(EMFX_Data!Y134&gt;=EMFX_Data!AC134,EMFX_Data!AF135-EMFX_Data!AJ135,EMFX_Data!AJ135-EMFX_Data!AF135)</f>
        <v>0.0808341899936012</v>
      </c>
      <c r="BW135" s="23" t="n">
        <f aca="false">IF(EMFX_Data!Y134&gt;=EMFX_Data!AD134,EMFX_Data!AF135-EMFX_Data!AK135,EMFX_Data!AK135-EMFX_Data!AF135)</f>
        <v>0.0382383786253196</v>
      </c>
      <c r="BX135" s="23" t="n">
        <f aca="false">IF(EMFX_Data!Z134&gt;=EMFX_Data!AA134,EMFX_Data!AG135-EMFX_Data!AH135,EMFX_Data!AH135-EMFX_Data!AG135)</f>
        <v>0.0186539980183733</v>
      </c>
      <c r="BY135" s="23" t="n">
        <f aca="false">IF(EMFX_Data!Z134&gt;=EMFX_Data!AB134,EMFX_Data!AG135-EMFX_Data!AI135,EMFX_Data!AI135-EMFX_Data!AG135)</f>
        <v>0.0208640282242372</v>
      </c>
      <c r="BZ135" s="23" t="n">
        <f aca="false">IF(EMFX_Data!Z134&gt;=EMFX_Data!AC134,EMFX_Data!AG135-EMFX_Data!AJ135,EMFX_Data!AJ135-EMFX_Data!AG135)</f>
        <v>0.0676309125967146</v>
      </c>
      <c r="CA135" s="23" t="n">
        <f aca="false">IF(EMFX_Data!Z134&gt;=EMFX_Data!AD134,EMFX_Data!AG135-EMFX_Data!AK135,EMFX_Data!AK135-EMFX_Data!AG135)</f>
        <v>0.025035101228433</v>
      </c>
      <c r="CB135" s="23" t="n">
        <f aca="false">IF(EMFX_Data!AA134&gt;=EMFX_Data!AB134,EMFX_Data!AH135-EMFX_Data!AI135,EMFX_Data!AI135-EMFX_Data!AH135)</f>
        <v>0.0395180262426105</v>
      </c>
      <c r="CC135" s="23" t="n">
        <f aca="false">IF(EMFX_Data!AA134&gt;=EMFX_Data!AC134,EMFX_Data!AH135-EMFX_Data!AJ135,EMFX_Data!AJ135-EMFX_Data!AH135)</f>
        <v>0.086284910615088</v>
      </c>
      <c r="CD135" s="23" t="n">
        <f aca="false">IF(EMFX_Data!AA134&gt;=EMFX_Data!AD134,EMFX_Data!AH135-EMFX_Data!AK135,EMFX_Data!AK135-EMFX_Data!AH135)</f>
        <v>0.0436890992468064</v>
      </c>
      <c r="CE135" s="23" t="n">
        <f aca="false">IF(EMFX_Data!AB134&gt;=EMFX_Data!AC134,EMFX_Data!AI135-EMFX_Data!AJ135,EMFX_Data!AJ135-EMFX_Data!AI135)</f>
        <v>-0.0467668843724774</v>
      </c>
      <c r="CF135" s="23" t="n">
        <f aca="false">IF(EMFX_Data!AB134&gt;=EMFX_Data!AD134,EMFX_Data!AI135-EMFX_Data!AK135,EMFX_Data!AK135-EMFX_Data!AI135)</f>
        <v>-0.00417107300419583</v>
      </c>
      <c r="CG135" s="23" t="n">
        <f aca="false">IF(EMFX_Data!AC134&gt;=EMFX_Data!AD134,EMFX_Data!AJ135-EMFX_Data!AK135,EMFX_Data!AK135-EMFX_Data!AJ135)</f>
        <v>0.0425958113682816</v>
      </c>
      <c r="CH135" s="27" t="n">
        <f aca="false">IF(ROW()&lt;4+VolLB,"",STDEV(INDEX($BM:$BM,ROW()-VolLB+1):INDEX($BM:$BM,ROW()))*SQRT(12))</f>
        <v>0.150502268222405</v>
      </c>
      <c r="CI135" s="27" t="n">
        <f aca="false">IF(ROW()&lt;4+VolLB,"",STDEV(INDEX($BN:$BN,ROW()-VolLB+1):INDEX($BN:$BN,ROW()))*SQRT(12))</f>
        <v>0.141787279072773</v>
      </c>
      <c r="CJ135" s="27" t="n">
        <f aca="false">IF(ROW()&lt;4+VolLB,"",STDEV(INDEX($BO:$BO,ROW()-VolLB+1):INDEX($BO:$BO,ROW()))*SQRT(12))</f>
        <v>0.147401820577376</v>
      </c>
      <c r="CK135" s="27" t="n">
        <f aca="false">IF(ROW()&lt;4+VolLB,"",STDEV(INDEX($BP:$BP,ROW()-VolLB+1):INDEX($BP:$BP,ROW()))*SQRT(12))</f>
        <v>0.196731345929831</v>
      </c>
      <c r="CL135" s="27" t="n">
        <f aca="false">IF(ROW()&lt;4+VolLB,"",STDEV(INDEX($BQ:$BQ,ROW()-VolLB+1):INDEX($BQ:$BQ,ROW()))*SQRT(12))</f>
        <v>0.178294093206164</v>
      </c>
      <c r="CM135" s="27" t="n">
        <f aca="false">IF(ROW()&lt;4+VolLB,"",STDEV(INDEX($BR:$BR,ROW()-VolLB+1):INDEX($BR:$BR,ROW()))*SQRT(12))</f>
        <v>0.152534020516797</v>
      </c>
      <c r="CN135" s="27" t="n">
        <f aca="false">IF(ROW()&lt;4+VolLB,"",STDEV(INDEX($BS:$BS,ROW()-VolLB+1):INDEX($BS:$BS,ROW()))*SQRT(12))</f>
        <v>0.149661113897306</v>
      </c>
      <c r="CO135" s="27" t="n">
        <f aca="false">IF(ROW()&lt;4+VolLB,"",STDEV(INDEX($BT:$BT,ROW()-VolLB+1):INDEX($BT:$BT,ROW()))*SQRT(12))</f>
        <v>0.160225333324847</v>
      </c>
      <c r="CP135" s="27" t="n">
        <f aca="false">IF(ROW()&lt;4+VolLB,"",STDEV(INDEX($BU:$BU,ROW()-VolLB+1):INDEX($BU:$BU,ROW()))*SQRT(12))</f>
        <v>0.149226347190553</v>
      </c>
      <c r="CQ135" s="27" t="n">
        <f aca="false">IF(ROW()&lt;4+VolLB,"",STDEV(INDEX($BV:$BV,ROW()-VolLB+1):INDEX($BV:$BV,ROW()))*SQRT(12))</f>
        <v>0.159282530975454</v>
      </c>
      <c r="CR135" s="27" t="n">
        <f aca="false">IF(ROW()&lt;4+VolLB,"",STDEV(INDEX($BW:$BW,ROW()-VolLB+1):INDEX($BW:$BW,ROW()))*SQRT(12))</f>
        <v>0.183614831027569</v>
      </c>
      <c r="CS135" s="27" t="n">
        <f aca="false">IF(ROW()&lt;4+VolLB,"",STDEV(INDEX($BX:$BX,ROW()-VolLB+1):INDEX($BX:$BX,ROW()))*SQRT(12))</f>
        <v>0.145402258887467</v>
      </c>
      <c r="CT135" s="27" t="n">
        <f aca="false">IF(ROW()&lt;4+VolLB,"",STDEV(INDEX($BY:$BY,ROW()-VolLB+1):INDEX($BY:$BY,ROW()))*SQRT(12))</f>
        <v>0.192052075758509</v>
      </c>
      <c r="CU135" s="27" t="n">
        <f aca="false">IF(ROW()&lt;4+VolLB,"",STDEV(INDEX($BZ:$BZ,ROW()-VolLB+1):INDEX($BZ:$BZ,ROW()))*SQRT(12))</f>
        <v>0.181605682638426</v>
      </c>
      <c r="CV135" s="27" t="n">
        <f aca="false">IF(ROW()&lt;4+VolLB,"",STDEV(INDEX($CA:$CA,ROW()-VolLB+1):INDEX($CA:$CA,ROW()))*SQRT(12))</f>
        <v>0.15153441244757</v>
      </c>
      <c r="CW135" s="27" t="n">
        <f aca="false">IF(ROW()&lt;4+VolLB,"",STDEV(INDEX($CB:$CB,ROW()-VolLB+1):INDEX($CB:$CB,ROW()))*SQRT(12))</f>
        <v>0.197251645766626</v>
      </c>
      <c r="CX135" s="27" t="n">
        <f aca="false">IF(ROW()&lt;4+VolLB,"",STDEV(INDEX($CC:$CC,ROW()-VolLB+1):INDEX($CC:$CC,ROW()))*SQRT(12))</f>
        <v>0.160173754175043</v>
      </c>
      <c r="CY135" s="27" t="n">
        <f aca="false">IF(ROW()&lt;4+VolLB,"",STDEV(INDEX($CD:$CD,ROW()-VolLB+1):INDEX($CD:$CD,ROW()))*SQRT(12))</f>
        <v>0.18240074271526</v>
      </c>
      <c r="CZ135" s="27" t="n">
        <f aca="false">IF(ROW()&lt;4+VolLB,"",STDEV(INDEX($CE:$CE,ROW()-VolLB+1):INDEX($CE:$CE,ROW()))*SQRT(12))</f>
        <v>0.191741340751712</v>
      </c>
      <c r="DA135" s="27" t="n">
        <f aca="false">IF(ROW()&lt;4+VolLB,"",STDEV(INDEX($CF:$CF,ROW()-VolLB+1):INDEX($CF:$CF,ROW()))*SQRT(12))</f>
        <v>0.203036148845242</v>
      </c>
      <c r="DB135" s="27" t="n">
        <f aca="false">IF(ROW()&lt;4+VolLB,"",STDEV(INDEX($CG:$CG,ROW()-VolLB+1):INDEX($CG:$CG,ROW()))*SQRT(12))</f>
        <v>0.172065250647031</v>
      </c>
      <c r="DC135" s="26" t="n">
        <f aca="false">IF(OR(AR135=0,CH135="",CH135=0),0,AR135*MIN(MaxScal,TgtVol/CH135))</f>
        <v>0</v>
      </c>
      <c r="DD135" s="26" t="n">
        <f aca="false">IF(OR(AS135=0,CI135="",CI135=0),0,AS135*MIN(MaxScal,TgtVol/CI135))</f>
        <v>0</v>
      </c>
      <c r="DE135" s="26" t="n">
        <f aca="false">IF(OR(AT135=0,CJ135="",CJ135=0),0,AT135*MIN(MaxScal,TgtVol/CJ135))</f>
        <v>0</v>
      </c>
      <c r="DF135" s="26" t="n">
        <f aca="false">IF(OR(AU135=0,CK135="",CK135=0),0,AU135*MIN(MaxScal,TgtVol/CK135))</f>
        <v>0.101661481069384</v>
      </c>
      <c r="DG135" s="26" t="n">
        <f aca="false">IF(OR(AV135=0,CL135="",CL135=0),0,AV135*MIN(MaxScal,TgtVol/CL135))</f>
        <v>0.112174215311069</v>
      </c>
      <c r="DH135" s="26" t="n">
        <f aca="false">IF(OR(AW135=0,CM135="",CM135=0),0,AW135*MIN(MaxScal,TgtVol/CM135))</f>
        <v>0</v>
      </c>
      <c r="DI135" s="26" t="n">
        <f aca="false">IF(OR(AX135=0,CN135="",CN135=0),0,AX135*MIN(MaxScal,TgtVol/CN135))</f>
        <v>0</v>
      </c>
      <c r="DJ135" s="26" t="n">
        <f aca="false">IF(OR(AY135=0,CO135="",CO135=0),0,AY135*MIN(MaxScal,TgtVol/CO135))</f>
        <v>0</v>
      </c>
      <c r="DK135" s="26" t="n">
        <f aca="false">IF(OR(AZ135=0,CP135="",CP135=0),0,AZ135*MIN(MaxScal,TgtVol/CP135))</f>
        <v>0</v>
      </c>
      <c r="DL135" s="26" t="n">
        <f aca="false">IF(OR(BA135=0,CQ135="",CQ135=0),0,BA135*MIN(MaxScal,TgtVol/CQ135))</f>
        <v>0</v>
      </c>
      <c r="DM135" s="26" t="n">
        <f aca="false">IF(OR(BB135=0,CR135="",CR135=0),0,BB135*MIN(MaxScal,TgtVol/CR135))</f>
        <v>0</v>
      </c>
      <c r="DN135" s="26" t="n">
        <f aca="false">IF(OR(BC135=0,CS135="",CS135=0),0,BC135*MIN(MaxScal,TgtVol/CS135))</f>
        <v>0</v>
      </c>
      <c r="DO135" s="26" t="n">
        <f aca="false">IF(OR(BD135=0,CT135="",CT135=0),0,BD135*MIN(MaxScal,TgtVol/CT135))</f>
        <v>0</v>
      </c>
      <c r="DP135" s="26" t="n">
        <f aca="false">IF(OR(BE135=0,CU135="",CU135=0),0,BE135*MIN(MaxScal,TgtVol/CU135))</f>
        <v>0</v>
      </c>
      <c r="DQ135" s="26" t="n">
        <f aca="false">IF(OR(BF135=0,CV135="",CV135=0),0,BF135*MIN(MaxScal,TgtVol/CV135))</f>
        <v>0</v>
      </c>
      <c r="DR135" s="26" t="n">
        <f aca="false">IF(OR(BG135=0,CW135="",CW135=0),0,BG135*MIN(MaxScal,TgtVol/CW135))</f>
        <v>0</v>
      </c>
      <c r="DS135" s="26" t="n">
        <f aca="false">IF(OR(BH135=0,CX135="",CX135=0),0,BH135*MIN(MaxScal,TgtVol/CX135))</f>
        <v>0</v>
      </c>
      <c r="DT135" s="26" t="n">
        <f aca="false">IF(OR(BI135=0,CY135="",CY135=0),0,BI135*MIN(MaxScal,TgtVol/CY135))</f>
        <v>0</v>
      </c>
      <c r="DU135" s="26" t="n">
        <f aca="false">IF(OR(BJ135=0,CZ135="",CZ135=0),0,BJ135*MIN(MaxScal,TgtVol/CZ135))</f>
        <v>0</v>
      </c>
      <c r="DV135" s="26" t="n">
        <f aca="false">IF(OR(BK135=0,DA135="",DA135=0),0,BK135*MIN(MaxScal,TgtVol/DA135))</f>
        <v>0</v>
      </c>
      <c r="DW135" s="26" t="n">
        <f aca="false">IF(OR(BL135=0,DB135="",DB135=0),0,BL135*MIN(MaxScal,TgtVol/DB135))</f>
        <v>0</v>
      </c>
      <c r="DX135" s="28" t="n">
        <f aca="false">IFERROR(DC134*BM135,"")</f>
        <v>-0</v>
      </c>
      <c r="DY135" s="28" t="n">
        <f aca="false">IFERROR(DD134*BN135,"")</f>
        <v>-0.000428544477783131</v>
      </c>
      <c r="DZ135" s="28" t="n">
        <f aca="false">IFERROR(DE134*BO135,"")</f>
        <v>-0</v>
      </c>
      <c r="EA135" s="28" t="n">
        <f aca="false">IFERROR(DF134*BP135,"")</f>
        <v>0.00181478618960763</v>
      </c>
      <c r="EB135" s="28" t="n">
        <f aca="false">IFERROR(DG134*BQ135,"")</f>
        <v>0.0110617266663681</v>
      </c>
      <c r="EC135" s="28" t="n">
        <f aca="false">IFERROR(DH134*BR135,"")</f>
        <v>0</v>
      </c>
      <c r="ED135" s="28" t="n">
        <f aca="false">IFERROR(DI134*BS135,"")</f>
        <v>0</v>
      </c>
      <c r="EE135" s="28" t="n">
        <f aca="false">IFERROR(DJ134*BT135,"")</f>
        <v>0</v>
      </c>
      <c r="EF135" s="28" t="n">
        <f aca="false">IFERROR(DK134*BU135,"")</f>
        <v>0</v>
      </c>
      <c r="EG135" s="28" t="n">
        <f aca="false">IFERROR(DL134*BV135,"")</f>
        <v>0</v>
      </c>
      <c r="EH135" s="28" t="n">
        <f aca="false">IFERROR(DM134*BW135,"")</f>
        <v>0</v>
      </c>
      <c r="EI135" s="28" t="n">
        <f aca="false">IFERROR(DN134*BX135,"")</f>
        <v>0</v>
      </c>
      <c r="EJ135" s="28" t="n">
        <f aca="false">IFERROR(DO134*BY135,"")</f>
        <v>0</v>
      </c>
      <c r="EK135" s="28" t="n">
        <f aca="false">IFERROR(DP134*BZ135,"")</f>
        <v>0</v>
      </c>
      <c r="EL135" s="28" t="n">
        <f aca="false">IFERROR(DQ134*CA135,"")</f>
        <v>0</v>
      </c>
      <c r="EM135" s="28" t="n">
        <f aca="false">IFERROR(DR134*CB135,"")</f>
        <v>0</v>
      </c>
      <c r="EN135" s="28" t="n">
        <f aca="false">IFERROR(DS134*CC135,"")</f>
        <v>0</v>
      </c>
      <c r="EO135" s="28" t="n">
        <f aca="false">IFERROR(DT134*CD135,"")</f>
        <v>0</v>
      </c>
      <c r="EP135" s="28" t="n">
        <f aca="false">IFERROR(DU134*CE135,"")</f>
        <v>-0</v>
      </c>
      <c r="EQ135" s="28" t="n">
        <f aca="false">IFERROR(DV134*CF135,"")</f>
        <v>-0</v>
      </c>
      <c r="ER135" s="28" t="n">
        <f aca="false">IFERROR(DW134*CG135,"")</f>
        <v>0</v>
      </c>
      <c r="ES135" s="28" t="n">
        <f aca="false">IF(ROW()=4,"",SUM(DX135:ER135))</f>
        <v>0.0124479683781926</v>
      </c>
      <c r="ET135" s="29" t="n">
        <f aca="false">COUNTIF(AR135:BL135,"&gt;0")</f>
        <v>2</v>
      </c>
    </row>
    <row r="136" customFormat="false" ht="15" hidden="false" customHeight="false" outlineLevel="0" collapsed="false">
      <c r="A136" s="19" t="n">
        <v>42035</v>
      </c>
      <c r="B136" s="23" t="n">
        <f aca="false">ABS(EMFX_Data!X136-EMFX_Data!Y136)</f>
        <v>0.0829799062337413</v>
      </c>
      <c r="C136" s="23" t="n">
        <f aca="false">ABS(EMFX_Data!X136-EMFX_Data!Z136)</f>
        <v>0.149220998090907</v>
      </c>
      <c r="D136" s="23" t="n">
        <f aca="false">ABS(EMFX_Data!X136-EMFX_Data!AA136)</f>
        <v>0.0173409064977834</v>
      </c>
      <c r="E136" s="23" t="n">
        <f aca="false">ABS(EMFX_Data!X136-EMFX_Data!AB136)</f>
        <v>0.28870979927144</v>
      </c>
      <c r="F136" s="23" t="n">
        <f aca="false">ABS(EMFX_Data!X136-EMFX_Data!AC136)</f>
        <v>0.220506854499081</v>
      </c>
      <c r="G136" s="23" t="n">
        <f aca="false">ABS(EMFX_Data!X136-EMFX_Data!AD136)</f>
        <v>0.105361991722284</v>
      </c>
      <c r="H136" s="23" t="n">
        <f aca="false">ABS(EMFX_Data!Y136-EMFX_Data!Z136)</f>
        <v>0.0662410918571661</v>
      </c>
      <c r="I136" s="23" t="n">
        <f aca="false">ABS(EMFX_Data!Y136-EMFX_Data!AA136)</f>
        <v>0.0656389997359579</v>
      </c>
      <c r="J136" s="23" t="n">
        <f aca="false">ABS(EMFX_Data!Y136-EMFX_Data!AB136)</f>
        <v>0.205729893037699</v>
      </c>
      <c r="K136" s="23" t="n">
        <f aca="false">ABS(EMFX_Data!Y136-EMFX_Data!AC136)</f>
        <v>0.137526948265339</v>
      </c>
      <c r="L136" s="23" t="n">
        <f aca="false">ABS(EMFX_Data!Y136-EMFX_Data!AD136)</f>
        <v>0.0223820854885428</v>
      </c>
      <c r="M136" s="23" t="n">
        <f aca="false">ABS(EMFX_Data!Z136-EMFX_Data!AA136)</f>
        <v>0.131880091593124</v>
      </c>
      <c r="N136" s="23" t="n">
        <f aca="false">ABS(EMFX_Data!Z136-EMFX_Data!AB136)</f>
        <v>0.139488801180533</v>
      </c>
      <c r="O136" s="23" t="n">
        <f aca="false">ABS(EMFX_Data!Z136-EMFX_Data!AC136)</f>
        <v>0.0712858564081733</v>
      </c>
      <c r="P136" s="23" t="n">
        <f aca="false">ABS(EMFX_Data!Z136-EMFX_Data!AD136)</f>
        <v>0.0438590063686233</v>
      </c>
      <c r="Q136" s="23" t="n">
        <f aca="false">ABS(EMFX_Data!AA136-EMFX_Data!AB136)</f>
        <v>0.271368892773657</v>
      </c>
      <c r="R136" s="23" t="n">
        <f aca="false">ABS(EMFX_Data!AA136-EMFX_Data!AC136)</f>
        <v>0.203165948001297</v>
      </c>
      <c r="S136" s="23" t="n">
        <f aca="false">ABS(EMFX_Data!AA136-EMFX_Data!AD136)</f>
        <v>0.0880210852245007</v>
      </c>
      <c r="T136" s="23" t="n">
        <f aca="false">ABS(EMFX_Data!AB136-EMFX_Data!AC136)</f>
        <v>0.0682029447723593</v>
      </c>
      <c r="U136" s="23" t="n">
        <f aca="false">ABS(EMFX_Data!AB136-EMFX_Data!AD136)</f>
        <v>0.183347807549156</v>
      </c>
      <c r="V136" s="23" t="n">
        <f aca="false">ABS(EMFX_Data!AC136-EMFX_Data!AD136)</f>
        <v>0.115144862776797</v>
      </c>
      <c r="W136" s="26" t="n">
        <f aca="false">IF(ROW()&lt;4+MinObs-1,"",IFERROR((B136-AVERAGE(B$4:B136))/STDEV(B$4:B136),""))</f>
        <v>-0.532251956015416</v>
      </c>
      <c r="X136" s="26" t="n">
        <f aca="false">IF(ROW()&lt;4+MinObs-1,"",IFERROR((C136-AVERAGE(C$4:C136))/STDEV(C$4:C136),""))</f>
        <v>1.34779856059713</v>
      </c>
      <c r="Y136" s="26" t="n">
        <f aca="false">IF(ROW()&lt;4+MinObs-1,"",IFERROR((D136-AVERAGE(D$4:D136))/STDEV(D$4:D136),""))</f>
        <v>-1.29400782624344</v>
      </c>
      <c r="Z136" s="26" t="n">
        <f aca="false">IF(ROW()&lt;4+MinObs-1,"",IFERROR((E136-AVERAGE(E$4:E136))/STDEV(E$4:E136),""))</f>
        <v>2.14263540141334</v>
      </c>
      <c r="AA136" s="26" t="n">
        <f aca="false">IF(ROW()&lt;4+MinObs-1,"",IFERROR((F136-AVERAGE(F$4:F136))/STDEV(F$4:F136),""))</f>
        <v>2.38471167461725</v>
      </c>
      <c r="AB136" s="26" t="n">
        <f aca="false">IF(ROW()&lt;4+MinObs-1,"",IFERROR((G136-AVERAGE(G$4:G136))/STDEV(G$4:G136),""))</f>
        <v>-0.0900907521125842</v>
      </c>
      <c r="AC136" s="26" t="n">
        <f aca="false">IF(ROW()&lt;4+MinObs-1,"",IFERROR((H136-AVERAGE(H$4:H136))/STDEV(H$4:H136),""))</f>
        <v>-0.867869324087692</v>
      </c>
      <c r="AD136" s="26" t="n">
        <f aca="false">IF(ROW()&lt;4+MinObs-1,"",IFERROR((I136-AVERAGE(I$4:I136))/STDEV(I$4:I136),""))</f>
        <v>-0.423258035173705</v>
      </c>
      <c r="AE136" s="26" t="n">
        <f aca="false">IF(ROW()&lt;4+MinObs-1,"",IFERROR((J136-AVERAGE(J$4:J136))/STDEV(J$4:J136),""))</f>
        <v>0.668439164404746</v>
      </c>
      <c r="AF136" s="26" t="n">
        <f aca="false">IF(ROW()&lt;4+MinObs-1,"",IFERROR((K136-AVERAGE(K$4:K136))/STDEV(K$4:K136),""))</f>
        <v>0.347013583918242</v>
      </c>
      <c r="AG136" s="26" t="n">
        <f aca="false">IF(ROW()&lt;4+MinObs-1,"",IFERROR((L136-AVERAGE(L$4:L136))/STDEV(L$4:L136),""))</f>
        <v>-0.437677700923524</v>
      </c>
      <c r="AH136" s="26" t="n">
        <f aca="false">IF(ROW()&lt;4+MinObs-1,"",IFERROR((M136-AVERAGE(M$4:M136))/STDEV(M$4:M136),""))</f>
        <v>-0.318857016976633</v>
      </c>
      <c r="AI136" s="26" t="n">
        <f aca="false">IF(ROW()&lt;4+MinObs-1,"",IFERROR((N136-AVERAGE(N$4:N136))/STDEV(N$4:N136),""))</f>
        <v>0.25975870243381</v>
      </c>
      <c r="AJ136" s="26" t="n">
        <f aca="false">IF(ROW()&lt;4+MinObs-1,"",IFERROR((O136-AVERAGE(O$4:O136))/STDEV(O$4:O136),""))</f>
        <v>-0.368341956394468</v>
      </c>
      <c r="AK136" s="26" t="n">
        <f aca="false">IF(ROW()&lt;4+MinObs-1,"",IFERROR((P136-AVERAGE(P$4:P136))/STDEV(P$4:P136),""))</f>
        <v>-0.321741611611121</v>
      </c>
      <c r="AL136" s="26" t="n">
        <f aca="false">IF(ROW()&lt;4+MinObs-1,"",IFERROR((Q136-AVERAGE(Q$4:Q136))/STDEV(Q$4:Q136),""))</f>
        <v>1.42705001521337</v>
      </c>
      <c r="AM136" s="26" t="n">
        <f aca="false">IF(ROW()&lt;4+MinObs-1,"",IFERROR((R136-AVERAGE(R$4:R136))/STDEV(R$4:R136),""))</f>
        <v>0.825868176254573</v>
      </c>
      <c r="AN136" s="26" t="n">
        <f aca="false">IF(ROW()&lt;4+MinObs-1,"",IFERROR((S136-AVERAGE(S$4:S136))/STDEV(S$4:S136),""))</f>
        <v>-0.239674368349343</v>
      </c>
      <c r="AO136" s="26" t="n">
        <f aca="false">IF(ROW()&lt;4+MinObs-1,"",IFERROR((T136-AVERAGE(T$4:T136))/STDEV(T$4:T136),""))</f>
        <v>-0.452828084970177</v>
      </c>
      <c r="AP136" s="26" t="n">
        <f aca="false">IF(ROW()&lt;4+MinObs-1,"",IFERROR((U136-AVERAGE(U$4:U136))/STDEV(U$4:U136),""))</f>
        <v>0.202908787053511</v>
      </c>
      <c r="AQ136" s="26" t="n">
        <f aca="false">IF(ROW()&lt;4+MinObs-1,"",IFERROR((V136-AVERAGE(V$4:V136))/STDEV(V$4:V136),""))</f>
        <v>-0.138761037509967</v>
      </c>
      <c r="AR136" s="26" t="n">
        <f aca="false">IF(W136="",0,IF(W136&gt;=z4,w4,IF(W136&gt;=z3,w3,IF(W136&gt;=zEntry,w2,IF(AND(W136&gt;=ExitZ,AR135&gt;0),w2,0)))))</f>
        <v>0</v>
      </c>
      <c r="AS136" s="26" t="n">
        <f aca="false">IF(X136="",0,IF(X136&gt;=z4,w4,IF(X136&gt;=z3,w3,IF(X136&gt;=zEntry,w2,IF(AND(X136&gt;=ExitZ,AS135&gt;0),w2,0)))))</f>
        <v>0</v>
      </c>
      <c r="AT136" s="26" t="n">
        <f aca="false">IF(Y136="",0,IF(Y136&gt;=z4,w4,IF(Y136&gt;=z3,w3,IF(Y136&gt;=zEntry,w2,IF(AND(Y136&gt;=ExitZ,AT135&gt;0),w2,0)))))</f>
        <v>0</v>
      </c>
      <c r="AU136" s="26" t="n">
        <f aca="false">IF(Z136="",0,IF(Z136&gt;=z4,w4,IF(Z136&gt;=z3,w3,IF(Z136&gt;=zEntry,w2,IF(AND(Z136&gt;=ExitZ,AU135&gt;0),w2,0)))))</f>
        <v>1</v>
      </c>
      <c r="AV136" s="26" t="n">
        <f aca="false">IF(AA136="",0,IF(AA136&gt;=z4,w4,IF(AA136&gt;=z3,w3,IF(AA136&gt;=zEntry,w2,IF(AND(AA136&gt;=ExitZ,AV135&gt;0),w2,0)))))</f>
        <v>1</v>
      </c>
      <c r="AW136" s="26" t="n">
        <f aca="false">IF(AB136="",0,IF(AB136&gt;=z4,w4,IF(AB136&gt;=z3,w3,IF(AB136&gt;=zEntry,w2,IF(AND(AB136&gt;=ExitZ,AW135&gt;0),w2,0)))))</f>
        <v>0</v>
      </c>
      <c r="AX136" s="26" t="n">
        <f aca="false">IF(AC136="",0,IF(AC136&gt;=z4,w4,IF(AC136&gt;=z3,w3,IF(AC136&gt;=zEntry,w2,IF(AND(AC136&gt;=ExitZ,AX135&gt;0),w2,0)))))</f>
        <v>0</v>
      </c>
      <c r="AY136" s="26" t="n">
        <f aca="false">IF(AD136="",0,IF(AD136&gt;=z4,w4,IF(AD136&gt;=z3,w3,IF(AD136&gt;=zEntry,w2,IF(AND(AD136&gt;=ExitZ,AY135&gt;0),w2,0)))))</f>
        <v>0</v>
      </c>
      <c r="AZ136" s="26" t="n">
        <f aca="false">IF(AE136="",0,IF(AE136&gt;=z4,w4,IF(AE136&gt;=z3,w3,IF(AE136&gt;=zEntry,w2,IF(AND(AE136&gt;=ExitZ,AZ135&gt;0),w2,0)))))</f>
        <v>0</v>
      </c>
      <c r="BA136" s="26" t="n">
        <f aca="false">IF(AF136="",0,IF(AF136&gt;=z4,w4,IF(AF136&gt;=z3,w3,IF(AF136&gt;=zEntry,w2,IF(AND(AF136&gt;=ExitZ,BA135&gt;0),w2,0)))))</f>
        <v>0</v>
      </c>
      <c r="BB136" s="26" t="n">
        <f aca="false">IF(AG136="",0,IF(AG136&gt;=z4,w4,IF(AG136&gt;=z3,w3,IF(AG136&gt;=zEntry,w2,IF(AND(AG136&gt;=ExitZ,BB135&gt;0),w2,0)))))</f>
        <v>0</v>
      </c>
      <c r="BC136" s="26" t="n">
        <f aca="false">IF(AH136="",0,IF(AH136&gt;=z4,w4,IF(AH136&gt;=z3,w3,IF(AH136&gt;=zEntry,w2,IF(AND(AH136&gt;=ExitZ,BC135&gt;0),w2,0)))))</f>
        <v>0</v>
      </c>
      <c r="BD136" s="26" t="n">
        <f aca="false">IF(AI136="",0,IF(AI136&gt;=z4,w4,IF(AI136&gt;=z3,w3,IF(AI136&gt;=zEntry,w2,IF(AND(AI136&gt;=ExitZ,BD135&gt;0),w2,0)))))</f>
        <v>0</v>
      </c>
      <c r="BE136" s="26" t="n">
        <f aca="false">IF(AJ136="",0,IF(AJ136&gt;=z4,w4,IF(AJ136&gt;=z3,w3,IF(AJ136&gt;=zEntry,w2,IF(AND(AJ136&gt;=ExitZ,BE135&gt;0),w2,0)))))</f>
        <v>0</v>
      </c>
      <c r="BF136" s="26" t="n">
        <f aca="false">IF(AK136="",0,IF(AK136&gt;=z4,w4,IF(AK136&gt;=z3,w3,IF(AK136&gt;=zEntry,w2,IF(AND(AK136&gt;=ExitZ,BF135&gt;0),w2,0)))))</f>
        <v>0</v>
      </c>
      <c r="BG136" s="26" t="n">
        <f aca="false">IF(AL136="",0,IF(AL136&gt;=z4,w4,IF(AL136&gt;=z3,w3,IF(AL136&gt;=zEntry,w2,IF(AND(AL136&gt;=ExitZ,BG135&gt;0),w2,0)))))</f>
        <v>0</v>
      </c>
      <c r="BH136" s="26" t="n">
        <f aca="false">IF(AM136="",0,IF(AM136&gt;=z4,w4,IF(AM136&gt;=z3,w3,IF(AM136&gt;=zEntry,w2,IF(AND(AM136&gt;=ExitZ,BH135&gt;0),w2,0)))))</f>
        <v>0</v>
      </c>
      <c r="BI136" s="26" t="n">
        <f aca="false">IF(AN136="",0,IF(AN136&gt;=z4,w4,IF(AN136&gt;=z3,w3,IF(AN136&gt;=zEntry,w2,IF(AND(AN136&gt;=ExitZ,BI135&gt;0),w2,0)))))</f>
        <v>0</v>
      </c>
      <c r="BJ136" s="26" t="n">
        <f aca="false">IF(AO136="",0,IF(AO136&gt;=z4,w4,IF(AO136&gt;=z3,w3,IF(AO136&gt;=zEntry,w2,IF(AND(AO136&gt;=ExitZ,BJ135&gt;0),w2,0)))))</f>
        <v>0</v>
      </c>
      <c r="BK136" s="26" t="n">
        <f aca="false">IF(AP136="",0,IF(AP136&gt;=z4,w4,IF(AP136&gt;=z3,w3,IF(AP136&gt;=zEntry,w2,IF(AND(AP136&gt;=ExitZ,BK135&gt;0),w2,0)))))</f>
        <v>0</v>
      </c>
      <c r="BL136" s="26" t="n">
        <f aca="false">IF(AQ136="",0,IF(AQ136&gt;=z4,w4,IF(AQ136&gt;=z3,w3,IF(AQ136&gt;=zEntry,w2,IF(AND(AQ136&gt;=ExitZ,BL135&gt;0),w2,0)))))</f>
        <v>0</v>
      </c>
      <c r="BM136" s="23" t="n">
        <f aca="false">IF(EMFX_Data!X135&gt;=EMFX_Data!Y135,EMFX_Data!AE136-EMFX_Data!AF136,EMFX_Data!AF136-EMFX_Data!AE136)</f>
        <v>0.0335724516155315</v>
      </c>
      <c r="BN136" s="23" t="n">
        <f aca="false">IF(EMFX_Data!X135&gt;=EMFX_Data!Z135,EMFX_Data!AE136-EMFX_Data!AG136,EMFX_Data!AG136-EMFX_Data!AE136)</f>
        <v>0.0297833853172246</v>
      </c>
      <c r="BO136" s="23" t="n">
        <f aca="false">IF(EMFX_Data!X135&gt;=EMFX_Data!AA135,EMFX_Data!AE136-EMFX_Data!AH136,EMFX_Data!AH136-EMFX_Data!AE136)</f>
        <v>0.0104168829588203</v>
      </c>
      <c r="BP136" s="23" t="n">
        <f aca="false">IF(EMFX_Data!X135&gt;=EMFX_Data!AB135,EMFX_Data!AE136-EMFX_Data!AI136,EMFX_Data!AI136-EMFX_Data!AE136)</f>
        <v>0.0086479107631993</v>
      </c>
      <c r="BQ136" s="23" t="n">
        <f aca="false">IF(EMFX_Data!X135&gt;=EMFX_Data!AC135,EMFX_Data!AE136-EMFX_Data!AJ136,EMFX_Data!AJ136-EMFX_Data!AE136)</f>
        <v>-0.010261965970056</v>
      </c>
      <c r="BR136" s="23" t="n">
        <f aca="false">IF(EMFX_Data!X135&gt;=EMFX_Data!AD135,EMFX_Data!AE136-EMFX_Data!AK136,EMFX_Data!AK136-EMFX_Data!AE136)</f>
        <v>0.0584366583073361</v>
      </c>
      <c r="BS136" s="23" t="n">
        <f aca="false">IF(EMFX_Data!Y135&gt;=EMFX_Data!Z135,EMFX_Data!AF136-EMFX_Data!AG136,EMFX_Data!AG136-EMFX_Data!AF136)</f>
        <v>-0.00378906629830685</v>
      </c>
      <c r="BT136" s="23" t="n">
        <f aca="false">IF(EMFX_Data!Y135&gt;=EMFX_Data!AA135,EMFX_Data!AF136-EMFX_Data!AH136,EMFX_Data!AH136-EMFX_Data!AF136)</f>
        <v>0.0231555686567111</v>
      </c>
      <c r="BU136" s="23" t="n">
        <f aca="false">IF(EMFX_Data!Y135&gt;=EMFX_Data!AB135,EMFX_Data!AF136-EMFX_Data!AI136,EMFX_Data!AI136-EMFX_Data!AF136)</f>
        <v>-0.0249245408523321</v>
      </c>
      <c r="BV136" s="23" t="n">
        <f aca="false">IF(EMFX_Data!Y135&gt;=EMFX_Data!AC135,EMFX_Data!AF136-EMFX_Data!AJ136,EMFX_Data!AJ136-EMFX_Data!AF136)</f>
        <v>-0.0438344175855875</v>
      </c>
      <c r="BW136" s="23" t="n">
        <f aca="false">IF(EMFX_Data!Y135&gt;=EMFX_Data!AD135,EMFX_Data!AF136-EMFX_Data!AK136,EMFX_Data!AK136-EMFX_Data!AF136)</f>
        <v>0.0248642066918046</v>
      </c>
      <c r="BX136" s="23" t="n">
        <f aca="false">IF(EMFX_Data!Z135&gt;=EMFX_Data!AA135,EMFX_Data!AG136-EMFX_Data!AH136,EMFX_Data!AH136-EMFX_Data!AG136)</f>
        <v>0.0193665023584043</v>
      </c>
      <c r="BY136" s="23" t="n">
        <f aca="false">IF(EMFX_Data!Z135&gt;=EMFX_Data!AB135,EMFX_Data!AG136-EMFX_Data!AI136,EMFX_Data!AI136-EMFX_Data!AG136)</f>
        <v>-0.0211354745540253</v>
      </c>
      <c r="BZ136" s="23" t="n">
        <f aca="false">IF(EMFX_Data!Z135&gt;=EMFX_Data!AC135,EMFX_Data!AG136-EMFX_Data!AJ136,EMFX_Data!AJ136-EMFX_Data!AG136)</f>
        <v>-0.0400453512872806</v>
      </c>
      <c r="CA136" s="23" t="n">
        <f aca="false">IF(EMFX_Data!Z135&gt;=EMFX_Data!AD135,EMFX_Data!AG136-EMFX_Data!AK136,EMFX_Data!AK136-EMFX_Data!AG136)</f>
        <v>-0.0286532729901115</v>
      </c>
      <c r="CB136" s="23" t="n">
        <f aca="false">IF(EMFX_Data!AA135&gt;=EMFX_Data!AB135,EMFX_Data!AH136-EMFX_Data!AI136,EMFX_Data!AI136-EMFX_Data!AH136)</f>
        <v>-0.00176897219562101</v>
      </c>
      <c r="CC136" s="23" t="n">
        <f aca="false">IF(EMFX_Data!AA135&gt;=EMFX_Data!AC135,EMFX_Data!AH136-EMFX_Data!AJ136,EMFX_Data!AJ136-EMFX_Data!AH136)</f>
        <v>-0.0206788489288763</v>
      </c>
      <c r="CD136" s="23" t="n">
        <f aca="false">IF(EMFX_Data!AA135&gt;=EMFX_Data!AD135,EMFX_Data!AH136-EMFX_Data!AK136,EMFX_Data!AK136-EMFX_Data!AH136)</f>
        <v>0.0480197753485157</v>
      </c>
      <c r="CE136" s="23" t="n">
        <f aca="false">IF(EMFX_Data!AB135&gt;=EMFX_Data!AC135,EMFX_Data!AI136-EMFX_Data!AJ136,EMFX_Data!AJ136-EMFX_Data!AI136)</f>
        <v>0.0189098767332553</v>
      </c>
      <c r="CF136" s="23" t="n">
        <f aca="false">IF(EMFX_Data!AB135&gt;=EMFX_Data!AD135,EMFX_Data!AI136-EMFX_Data!AK136,EMFX_Data!AK136-EMFX_Data!AI136)</f>
        <v>-0.0497887475441368</v>
      </c>
      <c r="CG136" s="23" t="n">
        <f aca="false">IF(EMFX_Data!AC135&gt;=EMFX_Data!AD135,EMFX_Data!AJ136-EMFX_Data!AK136,EMFX_Data!AK136-EMFX_Data!AJ136)</f>
        <v>-0.0686986242773921</v>
      </c>
      <c r="CH136" s="27" t="n">
        <f aca="false">IF(ROW()&lt;4+VolLB,"",STDEV(INDEX($BM:$BM,ROW()-VolLB+1):INDEX($BM:$BM,ROW()))*SQRT(12))</f>
        <v>0.143766930120234</v>
      </c>
      <c r="CI136" s="27" t="n">
        <f aca="false">IF(ROW()&lt;4+VolLB,"",STDEV(INDEX($BN:$BN,ROW()-VolLB+1):INDEX($BN:$BN,ROW()))*SQRT(12))</f>
        <v>0.142862816350491</v>
      </c>
      <c r="CJ136" s="27" t="n">
        <f aca="false">IF(ROW()&lt;4+VolLB,"",STDEV(INDEX($BO:$BO,ROW()-VolLB+1):INDEX($BO:$BO,ROW()))*SQRT(12))</f>
        <v>0.146469853068392</v>
      </c>
      <c r="CK136" s="27" t="n">
        <f aca="false">IF(ROW()&lt;4+VolLB,"",STDEV(INDEX($BP:$BP,ROW()-VolLB+1):INDEX($BP:$BP,ROW()))*SQRT(12))</f>
        <v>0.1875733691287</v>
      </c>
      <c r="CL136" s="27" t="n">
        <f aca="false">IF(ROW()&lt;4+VolLB,"",STDEV(INDEX($BQ:$BQ,ROW()-VolLB+1):INDEX($BQ:$BQ,ROW()))*SQRT(12))</f>
        <v>0.178198754912471</v>
      </c>
      <c r="CM136" s="27" t="n">
        <f aca="false">IF(ROW()&lt;4+VolLB,"",STDEV(INDEX($BR:$BR,ROW()-VolLB+1):INDEX($BR:$BR,ROW()))*SQRT(12))</f>
        <v>0.156325816673725</v>
      </c>
      <c r="CN136" s="27" t="n">
        <f aca="false">IF(ROW()&lt;4+VolLB,"",STDEV(INDEX($BS:$BS,ROW()-VolLB+1):INDEX($BS:$BS,ROW()))*SQRT(12))</f>
        <v>0.142170168024458</v>
      </c>
      <c r="CO136" s="27" t="n">
        <f aca="false">IF(ROW()&lt;4+VolLB,"",STDEV(INDEX($BT:$BT,ROW()-VolLB+1):INDEX($BT:$BT,ROW()))*SQRT(12))</f>
        <v>0.144263497392884</v>
      </c>
      <c r="CP136" s="27" t="n">
        <f aca="false">IF(ROW()&lt;4+VolLB,"",STDEV(INDEX($BU:$BU,ROW()-VolLB+1):INDEX($BU:$BU,ROW()))*SQRT(12))</f>
        <v>0.149522759427477</v>
      </c>
      <c r="CQ136" s="27" t="n">
        <f aca="false">IF(ROW()&lt;4+VolLB,"",STDEV(INDEX($BV:$BV,ROW()-VolLB+1):INDEX($BV:$BV,ROW()))*SQRT(12))</f>
        <v>0.157027182113765</v>
      </c>
      <c r="CR136" s="27" t="n">
        <f aca="false">IF(ROW()&lt;4+VolLB,"",STDEV(INDEX($BW:$BW,ROW()-VolLB+1):INDEX($BW:$BW,ROW()))*SQRT(12))</f>
        <v>0.177078751750171</v>
      </c>
      <c r="CS136" s="27" t="n">
        <f aca="false">IF(ROW()&lt;4+VolLB,"",STDEV(INDEX($BX:$BX,ROW()-VolLB+1):INDEX($BX:$BX,ROW()))*SQRT(12))</f>
        <v>0.144529109269482</v>
      </c>
      <c r="CT136" s="27" t="n">
        <f aca="false">IF(ROW()&lt;4+VolLB,"",STDEV(INDEX($BY:$BY,ROW()-VolLB+1):INDEX($BY:$BY,ROW()))*SQRT(12))</f>
        <v>0.185233679090752</v>
      </c>
      <c r="CU136" s="27" t="n">
        <f aca="false">IF(ROW()&lt;4+VolLB,"",STDEV(INDEX($BZ:$BZ,ROW()-VolLB+1):INDEX($BZ:$BZ,ROW()))*SQRT(12))</f>
        <v>0.182797986992376</v>
      </c>
      <c r="CV136" s="27" t="n">
        <f aca="false">IF(ROW()&lt;4+VolLB,"",STDEV(INDEX($CA:$CA,ROW()-VolLB+1):INDEX($CA:$CA,ROW()))*SQRT(12))</f>
        <v>0.152598381459863</v>
      </c>
      <c r="CW136" s="27" t="n">
        <f aca="false">IF(ROW()&lt;4+VolLB,"",STDEV(INDEX($CB:$CB,ROW()-VolLB+1):INDEX($CB:$CB,ROW()))*SQRT(12))</f>
        <v>0.180781498251806</v>
      </c>
      <c r="CX136" s="27" t="n">
        <f aca="false">IF(ROW()&lt;4+VolLB,"",STDEV(INDEX($CC:$CC,ROW()-VolLB+1):INDEX($CC:$CC,ROW()))*SQRT(12))</f>
        <v>0.158722120208132</v>
      </c>
      <c r="CY136" s="27" t="n">
        <f aca="false">IF(ROW()&lt;4+VolLB,"",STDEV(INDEX($CD:$CD,ROW()-VolLB+1):INDEX($CD:$CD,ROW()))*SQRT(12))</f>
        <v>0.183767288670399</v>
      </c>
      <c r="CZ136" s="27" t="n">
        <f aca="false">IF(ROW()&lt;4+VolLB,"",STDEV(INDEX($CE:$CE,ROW()-VolLB+1):INDEX($CE:$CE,ROW()))*SQRT(12))</f>
        <v>0.185620671122997</v>
      </c>
      <c r="DA136" s="27" t="n">
        <f aca="false">IF(ROW()&lt;4+VolLB,"",STDEV(INDEX($CF:$CF,ROW()-VolLB+1):INDEX($CF:$CF,ROW()))*SQRT(12))</f>
        <v>0.196236035414541</v>
      </c>
      <c r="DB136" s="27" t="n">
        <f aca="false">IF(ROW()&lt;4+VolLB,"",STDEV(INDEX($CG:$CG,ROW()-VolLB+1):INDEX($CG:$CG,ROW()))*SQRT(12))</f>
        <v>0.176031649457942</v>
      </c>
      <c r="DC136" s="26" t="n">
        <f aca="false">IF(OR(AR136=0,CH136="",CH136=0),0,AR136*MIN(MaxScal,TgtVol/CH136))</f>
        <v>0</v>
      </c>
      <c r="DD136" s="26" t="n">
        <f aca="false">IF(OR(AS136=0,CI136="",CI136=0),0,AS136*MIN(MaxScal,TgtVol/CI136))</f>
        <v>0</v>
      </c>
      <c r="DE136" s="26" t="n">
        <f aca="false">IF(OR(AT136=0,CJ136="",CJ136=0),0,AT136*MIN(MaxScal,TgtVol/CJ136))</f>
        <v>0</v>
      </c>
      <c r="DF136" s="26" t="n">
        <f aca="false">IF(OR(AU136=0,CK136="",CK136=0),0,AU136*MIN(MaxScal,TgtVol/CK136))</f>
        <v>0.106624944110682</v>
      </c>
      <c r="DG136" s="26" t="n">
        <f aca="false">IF(OR(AV136=0,CL136="",CL136=0),0,AV136*MIN(MaxScal,TgtVol/CL136))</f>
        <v>0.112234229749943</v>
      </c>
      <c r="DH136" s="26" t="n">
        <f aca="false">IF(OR(AW136=0,CM136="",CM136=0),0,AW136*MIN(MaxScal,TgtVol/CM136))</f>
        <v>0</v>
      </c>
      <c r="DI136" s="26" t="n">
        <f aca="false">IF(OR(AX136=0,CN136="",CN136=0),0,AX136*MIN(MaxScal,TgtVol/CN136))</f>
        <v>0</v>
      </c>
      <c r="DJ136" s="26" t="n">
        <f aca="false">IF(OR(AY136=0,CO136="",CO136=0),0,AY136*MIN(MaxScal,TgtVol/CO136))</f>
        <v>0</v>
      </c>
      <c r="DK136" s="26" t="n">
        <f aca="false">IF(OR(AZ136=0,CP136="",CP136=0),0,AZ136*MIN(MaxScal,TgtVol/CP136))</f>
        <v>0</v>
      </c>
      <c r="DL136" s="26" t="n">
        <f aca="false">IF(OR(BA136=0,CQ136="",CQ136=0),0,BA136*MIN(MaxScal,TgtVol/CQ136))</f>
        <v>0</v>
      </c>
      <c r="DM136" s="26" t="n">
        <f aca="false">IF(OR(BB136=0,CR136="",CR136=0),0,BB136*MIN(MaxScal,TgtVol/CR136))</f>
        <v>0</v>
      </c>
      <c r="DN136" s="26" t="n">
        <f aca="false">IF(OR(BC136=0,CS136="",CS136=0),0,BC136*MIN(MaxScal,TgtVol/CS136))</f>
        <v>0</v>
      </c>
      <c r="DO136" s="26" t="n">
        <f aca="false">IF(OR(BD136=0,CT136="",CT136=0),0,BD136*MIN(MaxScal,TgtVol/CT136))</f>
        <v>0</v>
      </c>
      <c r="DP136" s="26" t="n">
        <f aca="false">IF(OR(BE136=0,CU136="",CU136=0),0,BE136*MIN(MaxScal,TgtVol/CU136))</f>
        <v>0</v>
      </c>
      <c r="DQ136" s="26" t="n">
        <f aca="false">IF(OR(BF136=0,CV136="",CV136=0),0,BF136*MIN(MaxScal,TgtVol/CV136))</f>
        <v>0</v>
      </c>
      <c r="DR136" s="26" t="n">
        <f aca="false">IF(OR(BG136=0,CW136="",CW136=0),0,BG136*MIN(MaxScal,TgtVol/CW136))</f>
        <v>0</v>
      </c>
      <c r="DS136" s="26" t="n">
        <f aca="false">IF(OR(BH136=0,CX136="",CX136=0),0,BH136*MIN(MaxScal,TgtVol/CX136))</f>
        <v>0</v>
      </c>
      <c r="DT136" s="26" t="n">
        <f aca="false">IF(OR(BI136=0,CY136="",CY136=0),0,BI136*MIN(MaxScal,TgtVol/CY136))</f>
        <v>0</v>
      </c>
      <c r="DU136" s="26" t="n">
        <f aca="false">IF(OR(BJ136=0,CZ136="",CZ136=0),0,BJ136*MIN(MaxScal,TgtVol/CZ136))</f>
        <v>0</v>
      </c>
      <c r="DV136" s="26" t="n">
        <f aca="false">IF(OR(BK136=0,DA136="",DA136=0),0,BK136*MIN(MaxScal,TgtVol/DA136))</f>
        <v>0</v>
      </c>
      <c r="DW136" s="26" t="n">
        <f aca="false">IF(OR(BL136=0,DB136="",DB136=0),0,BL136*MIN(MaxScal,TgtVol/DB136))</f>
        <v>0</v>
      </c>
      <c r="DX136" s="28" t="n">
        <f aca="false">IFERROR(DC135*BM136,"")</f>
        <v>0</v>
      </c>
      <c r="DY136" s="28" t="n">
        <f aca="false">IFERROR(DD135*BN136,"")</f>
        <v>0</v>
      </c>
      <c r="DZ136" s="28" t="n">
        <f aca="false">IFERROR(DE135*BO136,"")</f>
        <v>0</v>
      </c>
      <c r="EA136" s="28" t="n">
        <f aca="false">IFERROR(DF135*BP136,"")</f>
        <v>0.000879159416342711</v>
      </c>
      <c r="EB136" s="28" t="n">
        <f aca="false">IFERROR(DG135*BQ136,"")</f>
        <v>-0.00115112798023992</v>
      </c>
      <c r="EC136" s="28" t="n">
        <f aca="false">IFERROR(DH135*BR136,"")</f>
        <v>0</v>
      </c>
      <c r="ED136" s="28" t="n">
        <f aca="false">IFERROR(DI135*BS136,"")</f>
        <v>-0</v>
      </c>
      <c r="EE136" s="28" t="n">
        <f aca="false">IFERROR(DJ135*BT136,"")</f>
        <v>0</v>
      </c>
      <c r="EF136" s="28" t="n">
        <f aca="false">IFERROR(DK135*BU136,"")</f>
        <v>-0</v>
      </c>
      <c r="EG136" s="28" t="n">
        <f aca="false">IFERROR(DL135*BV136,"")</f>
        <v>-0</v>
      </c>
      <c r="EH136" s="28" t="n">
        <f aca="false">IFERROR(DM135*BW136,"")</f>
        <v>0</v>
      </c>
      <c r="EI136" s="28" t="n">
        <f aca="false">IFERROR(DN135*BX136,"")</f>
        <v>0</v>
      </c>
      <c r="EJ136" s="28" t="n">
        <f aca="false">IFERROR(DO135*BY136,"")</f>
        <v>-0</v>
      </c>
      <c r="EK136" s="28" t="n">
        <f aca="false">IFERROR(DP135*BZ136,"")</f>
        <v>-0</v>
      </c>
      <c r="EL136" s="28" t="n">
        <f aca="false">IFERROR(DQ135*CA136,"")</f>
        <v>-0</v>
      </c>
      <c r="EM136" s="28" t="n">
        <f aca="false">IFERROR(DR135*CB136,"")</f>
        <v>-0</v>
      </c>
      <c r="EN136" s="28" t="n">
        <f aca="false">IFERROR(DS135*CC136,"")</f>
        <v>-0</v>
      </c>
      <c r="EO136" s="28" t="n">
        <f aca="false">IFERROR(DT135*CD136,"")</f>
        <v>0</v>
      </c>
      <c r="EP136" s="28" t="n">
        <f aca="false">IFERROR(DU135*CE136,"")</f>
        <v>0</v>
      </c>
      <c r="EQ136" s="28" t="n">
        <f aca="false">IFERROR(DV135*CF136,"")</f>
        <v>-0</v>
      </c>
      <c r="ER136" s="28" t="n">
        <f aca="false">IFERROR(DW135*CG136,"")</f>
        <v>-0</v>
      </c>
      <c r="ES136" s="28" t="n">
        <f aca="false">IF(ROW()=4,"",SUM(DX136:ER136))</f>
        <v>-0.000271968563897211</v>
      </c>
      <c r="ET136" s="29" t="n">
        <f aca="false">COUNTIF(AR136:BL136,"&gt;0")</f>
        <v>2</v>
      </c>
    </row>
    <row r="137" customFormat="false" ht="15" hidden="false" customHeight="false" outlineLevel="0" collapsed="false">
      <c r="A137" s="19" t="n">
        <v>42063</v>
      </c>
      <c r="B137" s="23" t="n">
        <f aca="false">ABS(EMFX_Data!X137-EMFX_Data!Y137)</f>
        <v>0.120599027212682</v>
      </c>
      <c r="C137" s="23" t="n">
        <f aca="false">ABS(EMFX_Data!X137-EMFX_Data!Z137)</f>
        <v>0.225953992872601</v>
      </c>
      <c r="D137" s="23" t="n">
        <f aca="false">ABS(EMFX_Data!X137-EMFX_Data!AA137)</f>
        <v>0.00096133501283191</v>
      </c>
      <c r="E137" s="23" t="n">
        <f aca="false">ABS(EMFX_Data!X137-EMFX_Data!AB137)</f>
        <v>0.316968352076939</v>
      </c>
      <c r="F137" s="23" t="n">
        <f aca="false">ABS(EMFX_Data!X137-EMFX_Data!AC137)</f>
        <v>0.265522987047632</v>
      </c>
      <c r="G137" s="23" t="n">
        <f aca="false">ABS(EMFX_Data!X137-EMFX_Data!AD137)</f>
        <v>0.181542714807151</v>
      </c>
      <c r="H137" s="23" t="n">
        <f aca="false">ABS(EMFX_Data!Y137-EMFX_Data!Z137)</f>
        <v>0.105354965659918</v>
      </c>
      <c r="I137" s="23" t="n">
        <f aca="false">ABS(EMFX_Data!Y137-EMFX_Data!AA137)</f>
        <v>0.121560362225514</v>
      </c>
      <c r="J137" s="23" t="n">
        <f aca="false">ABS(EMFX_Data!Y137-EMFX_Data!AB137)</f>
        <v>0.196369324864257</v>
      </c>
      <c r="K137" s="23" t="n">
        <f aca="false">ABS(EMFX_Data!Y137-EMFX_Data!AC137)</f>
        <v>0.14492395983495</v>
      </c>
      <c r="L137" s="23" t="n">
        <f aca="false">ABS(EMFX_Data!Y137-EMFX_Data!AD137)</f>
        <v>0.0609436875944684</v>
      </c>
      <c r="M137" s="23" t="n">
        <f aca="false">ABS(EMFX_Data!Z137-EMFX_Data!AA137)</f>
        <v>0.226915327885433</v>
      </c>
      <c r="N137" s="23" t="n">
        <f aca="false">ABS(EMFX_Data!Z137-EMFX_Data!AB137)</f>
        <v>0.0910143592043387</v>
      </c>
      <c r="O137" s="23" t="n">
        <f aca="false">ABS(EMFX_Data!Z137-EMFX_Data!AC137)</f>
        <v>0.0395689941750312</v>
      </c>
      <c r="P137" s="23" t="n">
        <f aca="false">ABS(EMFX_Data!Z137-EMFX_Data!AD137)</f>
        <v>0.04441127806545</v>
      </c>
      <c r="Q137" s="23" t="n">
        <f aca="false">ABS(EMFX_Data!AA137-EMFX_Data!AB137)</f>
        <v>0.317929687089771</v>
      </c>
      <c r="R137" s="23" t="n">
        <f aca="false">ABS(EMFX_Data!AA137-EMFX_Data!AC137)</f>
        <v>0.266484322060464</v>
      </c>
      <c r="S137" s="23" t="n">
        <f aca="false">ABS(EMFX_Data!AA137-EMFX_Data!AD137)</f>
        <v>0.182504049819983</v>
      </c>
      <c r="T137" s="23" t="n">
        <f aca="false">ABS(EMFX_Data!AB137-EMFX_Data!AC137)</f>
        <v>0.0514453650293074</v>
      </c>
      <c r="U137" s="23" t="n">
        <f aca="false">ABS(EMFX_Data!AB137-EMFX_Data!AD137)</f>
        <v>0.135425637269789</v>
      </c>
      <c r="V137" s="23" t="n">
        <f aca="false">ABS(EMFX_Data!AC137-EMFX_Data!AD137)</f>
        <v>0.0839802722404812</v>
      </c>
      <c r="W137" s="26" t="n">
        <f aca="false">IF(ROW()&lt;4+MinObs-1,"",IFERROR((B137-AVERAGE(B$4:B137))/STDEV(B$4:B137),""))</f>
        <v>-0.114066955923674</v>
      </c>
      <c r="X137" s="26" t="n">
        <f aca="false">IF(ROW()&lt;4+MinObs-1,"",IFERROR((C137-AVERAGE(C$4:C137))/STDEV(C$4:C137),""))</f>
        <v>2.61088999292073</v>
      </c>
      <c r="Y137" s="26" t="n">
        <f aca="false">IF(ROW()&lt;4+MinObs-1,"",IFERROR((D137-AVERAGE(D$4:D137))/STDEV(D$4:D137),""))</f>
        <v>-1.47247119059081</v>
      </c>
      <c r="Z137" s="26" t="n">
        <f aca="false">IF(ROW()&lt;4+MinObs-1,"",IFERROR((E137-AVERAGE(E$4:E137))/STDEV(E$4:E137),""))</f>
        <v>2.40612739777162</v>
      </c>
      <c r="AA137" s="26" t="n">
        <f aca="false">IF(ROW()&lt;4+MinObs-1,"",IFERROR((F137-AVERAGE(F$4:F137))/STDEV(F$4:F137),""))</f>
        <v>2.98538682742243</v>
      </c>
      <c r="AB137" s="26" t="n">
        <f aca="false">IF(ROW()&lt;4+MinObs-1,"",IFERROR((G137-AVERAGE(G$4:G137))/STDEV(G$4:G137),""))</f>
        <v>0.135537299499631</v>
      </c>
      <c r="AC137" s="26" t="n">
        <f aca="false">IF(ROW()&lt;4+MinObs-1,"",IFERROR((H137-AVERAGE(H$4:H137))/STDEV(H$4:H137),""))</f>
        <v>-0.537016901144501</v>
      </c>
      <c r="AD137" s="26" t="n">
        <f aca="false">IF(ROW()&lt;4+MinObs-1,"",IFERROR((I137-AVERAGE(I$4:I137))/STDEV(I$4:I137),""))</f>
        <v>0.410975305458592</v>
      </c>
      <c r="AE137" s="26" t="n">
        <f aca="false">IF(ROW()&lt;4+MinObs-1,"",IFERROR((J137-AVERAGE(J$4:J137))/STDEV(J$4:J137),""))</f>
        <v>0.568856865990812</v>
      </c>
      <c r="AF137" s="26" t="n">
        <f aca="false">IF(ROW()&lt;4+MinObs-1,"",IFERROR((K137-AVERAGE(K$4:K137))/STDEV(K$4:K137),""))</f>
        <v>0.446380419370634</v>
      </c>
      <c r="AG137" s="26" t="n">
        <f aca="false">IF(ROW()&lt;4+MinObs-1,"",IFERROR((L137-AVERAGE(L$4:L137))/STDEV(L$4:L137),""))</f>
        <v>-0.32485339696354</v>
      </c>
      <c r="AH137" s="26" t="n">
        <f aca="false">IF(ROW()&lt;4+MinObs-1,"",IFERROR((M137-AVERAGE(M$4:M137))/STDEV(M$4:M137),""))</f>
        <v>0.640812017306065</v>
      </c>
      <c r="AI137" s="26" t="n">
        <f aca="false">IF(ROW()&lt;4+MinObs-1,"",IFERROR((N137-AVERAGE(N$4:N137))/STDEV(N$4:N137),""))</f>
        <v>-0.288120718585175</v>
      </c>
      <c r="AJ137" s="26" t="n">
        <f aca="false">IF(ROW()&lt;4+MinObs-1,"",IFERROR((O137-AVERAGE(O$4:O137))/STDEV(O$4:O137),""))</f>
        <v>-0.81724725497199</v>
      </c>
      <c r="AK137" s="26" t="n">
        <f aca="false">IF(ROW()&lt;4+MinObs-1,"",IFERROR((P137-AVERAGE(P$4:P137))/STDEV(P$4:P137),""))</f>
        <v>-0.318798475284622</v>
      </c>
      <c r="AL137" s="26" t="n">
        <f aca="false">IF(ROW()&lt;4+MinObs-1,"",IFERROR((Q137-AVERAGE(Q$4:Q137))/STDEV(Q$4:Q137),""))</f>
        <v>1.83974001530831</v>
      </c>
      <c r="AM137" s="26" t="n">
        <f aca="false">IF(ROW()&lt;4+MinObs-1,"",IFERROR((R137-AVERAGE(R$4:R137))/STDEV(R$4:R137),""))</f>
        <v>1.52619580720488</v>
      </c>
      <c r="AN137" s="26" t="n">
        <f aca="false">IF(ROW()&lt;4+MinObs-1,"",IFERROR((S137-AVERAGE(S$4:S137))/STDEV(S$4:S137),""))</f>
        <v>0.0370373326876298</v>
      </c>
      <c r="AO137" s="26" t="n">
        <f aca="false">IF(ROW()&lt;4+MinObs-1,"",IFERROR((T137-AVERAGE(T$4:T137))/STDEV(T$4:T137),""))</f>
        <v>-0.635760855271453</v>
      </c>
      <c r="AP137" s="26" t="n">
        <f aca="false">IF(ROW()&lt;4+MinObs-1,"",IFERROR((U137-AVERAGE(U$4:U137))/STDEV(U$4:U137),""))</f>
        <v>0.0604340460480542</v>
      </c>
      <c r="AQ137" s="26" t="n">
        <f aca="false">IF(ROW()&lt;4+MinObs-1,"",IFERROR((V137-AVERAGE(V$4:V137))/STDEV(V$4:V137),""))</f>
        <v>-0.230001527635899</v>
      </c>
      <c r="AR137" s="26" t="n">
        <f aca="false">IF(W137="",0,IF(W137&gt;=z4,w4,IF(W137&gt;=z3,w3,IF(W137&gt;=zEntry,w2,IF(AND(W137&gt;=ExitZ,AR136&gt;0),w2,0)))))</f>
        <v>0</v>
      </c>
      <c r="AS137" s="26" t="n">
        <f aca="false">IF(X137="",0,IF(X137&gt;=z4,w4,IF(X137&gt;=z3,w3,IF(X137&gt;=zEntry,w2,IF(AND(X137&gt;=ExitZ,AS136&gt;0),w2,0)))))</f>
        <v>1</v>
      </c>
      <c r="AT137" s="26" t="n">
        <f aca="false">IF(Y137="",0,IF(Y137&gt;=z4,w4,IF(Y137&gt;=z3,w3,IF(Y137&gt;=zEntry,w2,IF(AND(Y137&gt;=ExitZ,AT136&gt;0),w2,0)))))</f>
        <v>0</v>
      </c>
      <c r="AU137" s="26" t="n">
        <f aca="false">IF(Z137="",0,IF(Z137&gt;=z4,w4,IF(Z137&gt;=z3,w3,IF(Z137&gt;=zEntry,w2,IF(AND(Z137&gt;=ExitZ,AU136&gt;0),w2,0)))))</f>
        <v>1</v>
      </c>
      <c r="AV137" s="26" t="n">
        <f aca="false">IF(AA137="",0,IF(AA137&gt;=z4,w4,IF(AA137&gt;=z3,w3,IF(AA137&gt;=zEntry,w2,IF(AND(AA137&gt;=ExitZ,AV136&gt;0),w2,0)))))</f>
        <v>1</v>
      </c>
      <c r="AW137" s="26" t="n">
        <f aca="false">IF(AB137="",0,IF(AB137&gt;=z4,w4,IF(AB137&gt;=z3,w3,IF(AB137&gt;=zEntry,w2,IF(AND(AB137&gt;=ExitZ,AW136&gt;0),w2,0)))))</f>
        <v>0</v>
      </c>
      <c r="AX137" s="26" t="n">
        <f aca="false">IF(AC137="",0,IF(AC137&gt;=z4,w4,IF(AC137&gt;=z3,w3,IF(AC137&gt;=zEntry,w2,IF(AND(AC137&gt;=ExitZ,AX136&gt;0),w2,0)))))</f>
        <v>0</v>
      </c>
      <c r="AY137" s="26" t="n">
        <f aca="false">IF(AD137="",0,IF(AD137&gt;=z4,w4,IF(AD137&gt;=z3,w3,IF(AD137&gt;=zEntry,w2,IF(AND(AD137&gt;=ExitZ,AY136&gt;0),w2,0)))))</f>
        <v>0</v>
      </c>
      <c r="AZ137" s="26" t="n">
        <f aca="false">IF(AE137="",0,IF(AE137&gt;=z4,w4,IF(AE137&gt;=z3,w3,IF(AE137&gt;=zEntry,w2,IF(AND(AE137&gt;=ExitZ,AZ136&gt;0),w2,0)))))</f>
        <v>0</v>
      </c>
      <c r="BA137" s="26" t="n">
        <f aca="false">IF(AF137="",0,IF(AF137&gt;=z4,w4,IF(AF137&gt;=z3,w3,IF(AF137&gt;=zEntry,w2,IF(AND(AF137&gt;=ExitZ,BA136&gt;0),w2,0)))))</f>
        <v>0</v>
      </c>
      <c r="BB137" s="26" t="n">
        <f aca="false">IF(AG137="",0,IF(AG137&gt;=z4,w4,IF(AG137&gt;=z3,w3,IF(AG137&gt;=zEntry,w2,IF(AND(AG137&gt;=ExitZ,BB136&gt;0),w2,0)))))</f>
        <v>0</v>
      </c>
      <c r="BC137" s="26" t="n">
        <f aca="false">IF(AH137="",0,IF(AH137&gt;=z4,w4,IF(AH137&gt;=z3,w3,IF(AH137&gt;=zEntry,w2,IF(AND(AH137&gt;=ExitZ,BC136&gt;0),w2,0)))))</f>
        <v>0</v>
      </c>
      <c r="BD137" s="26" t="n">
        <f aca="false">IF(AI137="",0,IF(AI137&gt;=z4,w4,IF(AI137&gt;=z3,w3,IF(AI137&gt;=zEntry,w2,IF(AND(AI137&gt;=ExitZ,BD136&gt;0),w2,0)))))</f>
        <v>0</v>
      </c>
      <c r="BE137" s="26" t="n">
        <f aca="false">IF(AJ137="",0,IF(AJ137&gt;=z4,w4,IF(AJ137&gt;=z3,w3,IF(AJ137&gt;=zEntry,w2,IF(AND(AJ137&gt;=ExitZ,BE136&gt;0),w2,0)))))</f>
        <v>0</v>
      </c>
      <c r="BF137" s="26" t="n">
        <f aca="false">IF(AK137="",0,IF(AK137&gt;=z4,w4,IF(AK137&gt;=z3,w3,IF(AK137&gt;=zEntry,w2,IF(AND(AK137&gt;=ExitZ,BF136&gt;0),w2,0)))))</f>
        <v>0</v>
      </c>
      <c r="BG137" s="26" t="n">
        <f aca="false">IF(AL137="",0,IF(AL137&gt;=z4,w4,IF(AL137&gt;=z3,w3,IF(AL137&gt;=zEntry,w2,IF(AND(AL137&gt;=ExitZ,BG136&gt;0),w2,0)))))</f>
        <v>0</v>
      </c>
      <c r="BH137" s="26" t="n">
        <f aca="false">IF(AM137="",0,IF(AM137&gt;=z4,w4,IF(AM137&gt;=z3,w3,IF(AM137&gt;=zEntry,w2,IF(AND(AM137&gt;=ExitZ,BH136&gt;0),w2,0)))))</f>
        <v>0</v>
      </c>
      <c r="BI137" s="26" t="n">
        <f aca="false">IF(AN137="",0,IF(AN137&gt;=z4,w4,IF(AN137&gt;=z3,w3,IF(AN137&gt;=zEntry,w2,IF(AND(AN137&gt;=ExitZ,BI136&gt;0),w2,0)))))</f>
        <v>0</v>
      </c>
      <c r="BJ137" s="26" t="n">
        <f aca="false">IF(AO137="",0,IF(AO137&gt;=z4,w4,IF(AO137&gt;=z3,w3,IF(AO137&gt;=zEntry,w2,IF(AND(AO137&gt;=ExitZ,BJ136&gt;0),w2,0)))))</f>
        <v>0</v>
      </c>
      <c r="BK137" s="26" t="n">
        <f aca="false">IF(AP137="",0,IF(AP137&gt;=z4,w4,IF(AP137&gt;=z3,w3,IF(AP137&gt;=zEntry,w2,IF(AND(AP137&gt;=ExitZ,BK136&gt;0),w2,0)))))</f>
        <v>0</v>
      </c>
      <c r="BL137" s="26" t="n">
        <f aca="false">IF(AQ137="",0,IF(AQ137&gt;=z4,w4,IF(AQ137&gt;=z3,w3,IF(AQ137&gt;=zEntry,w2,IF(AND(AQ137&gt;=ExitZ,BL136&gt;0),w2,0)))))</f>
        <v>0</v>
      </c>
      <c r="BM137" s="23" t="n">
        <f aca="false">IF(EMFX_Data!X136&gt;=EMFX_Data!Y136,EMFX_Data!AE137-EMFX_Data!AF137,EMFX_Data!AF137-EMFX_Data!AE137)</f>
        <v>-0.0404765566018657</v>
      </c>
      <c r="BN137" s="23" t="n">
        <f aca="false">IF(EMFX_Data!X136&gt;=EMFX_Data!Z136,EMFX_Data!AE137-EMFX_Data!AG137,EMFX_Data!AG137-EMFX_Data!AE137)</f>
        <v>-0.0810437333318838</v>
      </c>
      <c r="BO137" s="23" t="n">
        <f aca="false">IF(EMFX_Data!X136&gt;=EMFX_Data!AA136,EMFX_Data!AE137-EMFX_Data!AH137,EMFX_Data!AH137-EMFX_Data!AE137)</f>
        <v>0.0204093397678603</v>
      </c>
      <c r="BP137" s="23" t="n">
        <f aca="false">IF(EMFX_Data!X136&gt;=EMFX_Data!AB136,EMFX_Data!AE137-EMFX_Data!AI137,EMFX_Data!AI137-EMFX_Data!AE137)</f>
        <v>-0.0295109559733717</v>
      </c>
      <c r="BQ137" s="23" t="n">
        <f aca="false">IF(EMFX_Data!X136&gt;=EMFX_Data!AC136,EMFX_Data!AE137-EMFX_Data!AJ137,EMFX_Data!AJ137-EMFX_Data!AE137)</f>
        <v>-0.0408869394184135</v>
      </c>
      <c r="BR137" s="23" t="n">
        <f aca="false">IF(EMFX_Data!X136&gt;=EMFX_Data!AD136,EMFX_Data!AE137-EMFX_Data!AK137,EMFX_Data!AK137-EMFX_Data!AE137)</f>
        <v>-0.0787119528830624</v>
      </c>
      <c r="BS137" s="23" t="n">
        <f aca="false">IF(EMFX_Data!Y136&gt;=EMFX_Data!Z136,EMFX_Data!AF137-EMFX_Data!AG137,EMFX_Data!AG137-EMFX_Data!AF137)</f>
        <v>-0.0405671767300181</v>
      </c>
      <c r="BT137" s="23" t="n">
        <f aca="false">IF(EMFX_Data!Y136&gt;=EMFX_Data!AA136,EMFX_Data!AF137-EMFX_Data!AH137,EMFX_Data!AH137-EMFX_Data!AF137)</f>
        <v>-0.060885896369726</v>
      </c>
      <c r="BU137" s="23" t="n">
        <f aca="false">IF(EMFX_Data!Y136&gt;=EMFX_Data!AB136,EMFX_Data!AF137-EMFX_Data!AI137,EMFX_Data!AI137-EMFX_Data!AF137)</f>
        <v>0.0109656006284939</v>
      </c>
      <c r="BV137" s="23" t="n">
        <f aca="false">IF(EMFX_Data!Y136&gt;=EMFX_Data!AC136,EMFX_Data!AF137-EMFX_Data!AJ137,EMFX_Data!AJ137-EMFX_Data!AF137)</f>
        <v>-0.000410382816547808</v>
      </c>
      <c r="BW137" s="23" t="n">
        <f aca="false">IF(EMFX_Data!Y136&gt;=EMFX_Data!AD136,EMFX_Data!AF137-EMFX_Data!AK137,EMFX_Data!AK137-EMFX_Data!AF137)</f>
        <v>-0.0382353962811967</v>
      </c>
      <c r="BX137" s="23" t="n">
        <f aca="false">IF(EMFX_Data!Z136&gt;=EMFX_Data!AA136,EMFX_Data!AG137-EMFX_Data!AH137,EMFX_Data!AH137-EMFX_Data!AG137)</f>
        <v>-0.101453073099744</v>
      </c>
      <c r="BY137" s="23" t="n">
        <f aca="false">IF(EMFX_Data!Z136&gt;=EMFX_Data!AB136,EMFX_Data!AG137-EMFX_Data!AI137,EMFX_Data!AI137-EMFX_Data!AG137)</f>
        <v>0.0515327773585121</v>
      </c>
      <c r="BZ137" s="23" t="n">
        <f aca="false">IF(EMFX_Data!Z136&gt;=EMFX_Data!AC136,EMFX_Data!AG137-EMFX_Data!AJ137,EMFX_Data!AJ137-EMFX_Data!AG137)</f>
        <v>0.0401567939134703</v>
      </c>
      <c r="CA137" s="23" t="n">
        <f aca="false">IF(EMFX_Data!Z136&gt;=EMFX_Data!AD136,EMFX_Data!AG137-EMFX_Data!AK137,EMFX_Data!AK137-EMFX_Data!AG137)</f>
        <v>-0.00233178044882148</v>
      </c>
      <c r="CB137" s="23" t="n">
        <f aca="false">IF(EMFX_Data!AA136&gt;=EMFX_Data!AB136,EMFX_Data!AH137-EMFX_Data!AI137,EMFX_Data!AI137-EMFX_Data!AH137)</f>
        <v>-0.0499202957412321</v>
      </c>
      <c r="CC137" s="23" t="n">
        <f aca="false">IF(EMFX_Data!AA136&gt;=EMFX_Data!AC136,EMFX_Data!AH137-EMFX_Data!AJ137,EMFX_Data!AJ137-EMFX_Data!AH137)</f>
        <v>-0.0612962791862738</v>
      </c>
      <c r="CD137" s="23" t="n">
        <f aca="false">IF(EMFX_Data!AA136&gt;=EMFX_Data!AD136,EMFX_Data!AH137-EMFX_Data!AK137,EMFX_Data!AK137-EMFX_Data!AH137)</f>
        <v>-0.0991212926509227</v>
      </c>
      <c r="CE137" s="23" t="n">
        <f aca="false">IF(EMFX_Data!AB136&gt;=EMFX_Data!AC136,EMFX_Data!AI137-EMFX_Data!AJ137,EMFX_Data!AJ137-EMFX_Data!AI137)</f>
        <v>0.0113759834450418</v>
      </c>
      <c r="CF137" s="23" t="n">
        <f aca="false">IF(EMFX_Data!AB136&gt;=EMFX_Data!AD136,EMFX_Data!AI137-EMFX_Data!AK137,EMFX_Data!AK137-EMFX_Data!AI137)</f>
        <v>0.0492009969096906</v>
      </c>
      <c r="CG137" s="23" t="n">
        <f aca="false">IF(EMFX_Data!AC136&gt;=EMFX_Data!AD136,EMFX_Data!AJ137-EMFX_Data!AK137,EMFX_Data!AK137-EMFX_Data!AJ137)</f>
        <v>0.0378250134646489</v>
      </c>
      <c r="CH137" s="27" t="n">
        <f aca="false">IF(ROW()&lt;4+VolLB,"",STDEV(INDEX($BM:$BM,ROW()-VolLB+1):INDEX($BM:$BM,ROW()))*SQRT(12))</f>
        <v>0.138308326937418</v>
      </c>
      <c r="CI137" s="27" t="n">
        <f aca="false">IF(ROW()&lt;4+VolLB,"",STDEV(INDEX($BN:$BN,ROW()-VolLB+1):INDEX($BN:$BN,ROW()))*SQRT(12))</f>
        <v>0.149655073537089</v>
      </c>
      <c r="CJ137" s="27" t="n">
        <f aca="false">IF(ROW()&lt;4+VolLB,"",STDEV(INDEX($BO:$BO,ROW()-VolLB+1):INDEX($BO:$BO,ROW()))*SQRT(12))</f>
        <v>0.145757379612851</v>
      </c>
      <c r="CK137" s="27" t="n">
        <f aca="false">IF(ROW()&lt;4+VolLB,"",STDEV(INDEX($BP:$BP,ROW()-VolLB+1):INDEX($BP:$BP,ROW()))*SQRT(12))</f>
        <v>0.186676927485051</v>
      </c>
      <c r="CL137" s="27" t="n">
        <f aca="false">IF(ROW()&lt;4+VolLB,"",STDEV(INDEX($BQ:$BQ,ROW()-VolLB+1):INDEX($BQ:$BQ,ROW()))*SQRT(12))</f>
        <v>0.177496098739333</v>
      </c>
      <c r="CM137" s="27" t="n">
        <f aca="false">IF(ROW()&lt;4+VolLB,"",STDEV(INDEX($BR:$BR,ROW()-VolLB+1):INDEX($BR:$BR,ROW()))*SQRT(12))</f>
        <v>0.161752455903714</v>
      </c>
      <c r="CN137" s="27" t="n">
        <f aca="false">IF(ROW()&lt;4+VolLB,"",STDEV(INDEX($BS:$BS,ROW()-VolLB+1):INDEX($BS:$BS,ROW()))*SQRT(12))</f>
        <v>0.14083199436911</v>
      </c>
      <c r="CO137" s="27" t="n">
        <f aca="false">IF(ROW()&lt;4+VolLB,"",STDEV(INDEX($BT:$BT,ROW()-VolLB+1):INDEX($BT:$BT,ROW()))*SQRT(12))</f>
        <v>0.148305874113883</v>
      </c>
      <c r="CP137" s="27" t="n">
        <f aca="false">IF(ROW()&lt;4+VolLB,"",STDEV(INDEX($BU:$BU,ROW()-VolLB+1):INDEX($BU:$BU,ROW()))*SQRT(12))</f>
        <v>0.146669426369814</v>
      </c>
      <c r="CQ137" s="27" t="n">
        <f aca="false">IF(ROW()&lt;4+VolLB,"",STDEV(INDEX($BV:$BV,ROW()-VolLB+1):INDEX($BV:$BV,ROW()))*SQRT(12))</f>
        <v>0.155517015547704</v>
      </c>
      <c r="CR137" s="27" t="n">
        <f aca="false">IF(ROW()&lt;4+VolLB,"",STDEV(INDEX($BW:$BW,ROW()-VolLB+1):INDEX($BW:$BW,ROW()))*SQRT(12))</f>
        <v>0.17699212963537</v>
      </c>
      <c r="CS137" s="27" t="n">
        <f aca="false">IF(ROW()&lt;4+VolLB,"",STDEV(INDEX($BX:$BX,ROW()-VolLB+1):INDEX($BX:$BX,ROW()))*SQRT(12))</f>
        <v>0.15524340424711</v>
      </c>
      <c r="CT137" s="27" t="n">
        <f aca="false">IF(ROW()&lt;4+VolLB,"",STDEV(INDEX($BY:$BY,ROW()-VolLB+1):INDEX($BY:$BY,ROW()))*SQRT(12))</f>
        <v>0.187132869047954</v>
      </c>
      <c r="CU137" s="27" t="n">
        <f aca="false">IF(ROW()&lt;4+VolLB,"",STDEV(INDEX($BZ:$BZ,ROW()-VolLB+1):INDEX($BZ:$BZ,ROW()))*SQRT(12))</f>
        <v>0.184287542703047</v>
      </c>
      <c r="CV137" s="27" t="n">
        <f aca="false">IF(ROW()&lt;4+VolLB,"",STDEV(INDEX($CA:$CA,ROW()-VolLB+1):INDEX($CA:$CA,ROW()))*SQRT(12))</f>
        <v>0.152517714850217</v>
      </c>
      <c r="CW137" s="27" t="n">
        <f aca="false">IF(ROW()&lt;4+VolLB,"",STDEV(INDEX($CB:$CB,ROW()-VolLB+1):INDEX($CB:$CB,ROW()))*SQRT(12))</f>
        <v>0.182518441591649</v>
      </c>
      <c r="CX137" s="27" t="n">
        <f aca="false">IF(ROW()&lt;4+VolLB,"",STDEV(INDEX($CC:$CC,ROW()-VolLB+1):INDEX($CC:$CC,ROW()))*SQRT(12))</f>
        <v>0.163011009538495</v>
      </c>
      <c r="CY137" s="27" t="n">
        <f aca="false">IF(ROW()&lt;4+VolLB,"",STDEV(INDEX($CD:$CD,ROW()-VolLB+1):INDEX($CD:$CD,ROW()))*SQRT(12))</f>
        <v>0.192446387998183</v>
      </c>
      <c r="CZ137" s="27" t="n">
        <f aca="false">IF(ROW()&lt;4+VolLB,"",STDEV(INDEX($CE:$CE,ROW()-VolLB+1):INDEX($CE:$CE,ROW()))*SQRT(12))</f>
        <v>0.185785415072654</v>
      </c>
      <c r="DA137" s="27" t="n">
        <f aca="false">IF(ROW()&lt;4+VolLB,"",STDEV(INDEX($CF:$CF,ROW()-VolLB+1):INDEX($CF:$CF,ROW()))*SQRT(12))</f>
        <v>0.198103015066532</v>
      </c>
      <c r="DB137" s="27" t="n">
        <f aca="false">IF(ROW()&lt;4+VolLB,"",STDEV(INDEX($CG:$CG,ROW()-VolLB+1):INDEX($CG:$CG,ROW()))*SQRT(12))</f>
        <v>0.177644903456643</v>
      </c>
      <c r="DC137" s="26" t="n">
        <f aca="false">IF(OR(AR137=0,CH137="",CH137=0),0,AR137*MIN(MaxScal,TgtVol/CH137))</f>
        <v>0</v>
      </c>
      <c r="DD137" s="26" t="n">
        <f aca="false">IF(OR(AS137=0,CI137="",CI137=0),0,AS137*MIN(MaxScal,TgtVol/CI137))</f>
        <v>0.133640641291345</v>
      </c>
      <c r="DE137" s="26" t="n">
        <f aca="false">IF(OR(AT137=0,CJ137="",CJ137=0),0,AT137*MIN(MaxScal,TgtVol/CJ137))</f>
        <v>0</v>
      </c>
      <c r="DF137" s="26" t="n">
        <f aca="false">IF(OR(AU137=0,CK137="",CK137=0),0,AU137*MIN(MaxScal,TgtVol/CK137))</f>
        <v>0.107136967966229</v>
      </c>
      <c r="DG137" s="26" t="n">
        <f aca="false">IF(OR(AV137=0,CL137="",CL137=0),0,AV137*MIN(MaxScal,TgtVol/CL137))</f>
        <v>0.112678532891991</v>
      </c>
      <c r="DH137" s="26" t="n">
        <f aca="false">IF(OR(AW137=0,CM137="",CM137=0),0,AW137*MIN(MaxScal,TgtVol/CM137))</f>
        <v>0</v>
      </c>
      <c r="DI137" s="26" t="n">
        <f aca="false">IF(OR(AX137=0,CN137="",CN137=0),0,AX137*MIN(MaxScal,TgtVol/CN137))</f>
        <v>0</v>
      </c>
      <c r="DJ137" s="26" t="n">
        <f aca="false">IF(OR(AY137=0,CO137="",CO137=0),0,AY137*MIN(MaxScal,TgtVol/CO137))</f>
        <v>0</v>
      </c>
      <c r="DK137" s="26" t="n">
        <f aca="false">IF(OR(AZ137=0,CP137="",CP137=0),0,AZ137*MIN(MaxScal,TgtVol/CP137))</f>
        <v>0</v>
      </c>
      <c r="DL137" s="26" t="n">
        <f aca="false">IF(OR(BA137=0,CQ137="",CQ137=0),0,BA137*MIN(MaxScal,TgtVol/CQ137))</f>
        <v>0</v>
      </c>
      <c r="DM137" s="26" t="n">
        <f aca="false">IF(OR(BB137=0,CR137="",CR137=0),0,BB137*MIN(MaxScal,TgtVol/CR137))</f>
        <v>0</v>
      </c>
      <c r="DN137" s="26" t="n">
        <f aca="false">IF(OR(BC137=0,CS137="",CS137=0),0,BC137*MIN(MaxScal,TgtVol/CS137))</f>
        <v>0</v>
      </c>
      <c r="DO137" s="26" t="n">
        <f aca="false">IF(OR(BD137=0,CT137="",CT137=0),0,BD137*MIN(MaxScal,TgtVol/CT137))</f>
        <v>0</v>
      </c>
      <c r="DP137" s="26" t="n">
        <f aca="false">IF(OR(BE137=0,CU137="",CU137=0),0,BE137*MIN(MaxScal,TgtVol/CU137))</f>
        <v>0</v>
      </c>
      <c r="DQ137" s="26" t="n">
        <f aca="false">IF(OR(BF137=0,CV137="",CV137=0),0,BF137*MIN(MaxScal,TgtVol/CV137))</f>
        <v>0</v>
      </c>
      <c r="DR137" s="26" t="n">
        <f aca="false">IF(OR(BG137=0,CW137="",CW137=0),0,BG137*MIN(MaxScal,TgtVol/CW137))</f>
        <v>0</v>
      </c>
      <c r="DS137" s="26" t="n">
        <f aca="false">IF(OR(BH137=0,CX137="",CX137=0),0,BH137*MIN(MaxScal,TgtVol/CX137))</f>
        <v>0</v>
      </c>
      <c r="DT137" s="26" t="n">
        <f aca="false">IF(OR(BI137=0,CY137="",CY137=0),0,BI137*MIN(MaxScal,TgtVol/CY137))</f>
        <v>0</v>
      </c>
      <c r="DU137" s="26" t="n">
        <f aca="false">IF(OR(BJ137=0,CZ137="",CZ137=0),0,BJ137*MIN(MaxScal,TgtVol/CZ137))</f>
        <v>0</v>
      </c>
      <c r="DV137" s="26" t="n">
        <f aca="false">IF(OR(BK137=0,DA137="",DA137=0),0,BK137*MIN(MaxScal,TgtVol/DA137))</f>
        <v>0</v>
      </c>
      <c r="DW137" s="26" t="n">
        <f aca="false">IF(OR(BL137=0,DB137="",DB137=0),0,BL137*MIN(MaxScal,TgtVol/DB137))</f>
        <v>0</v>
      </c>
      <c r="DX137" s="28" t="n">
        <f aca="false">IFERROR(DC136*BM137,"")</f>
        <v>-0</v>
      </c>
      <c r="DY137" s="28" t="n">
        <f aca="false">IFERROR(DD136*BN137,"")</f>
        <v>-0</v>
      </c>
      <c r="DZ137" s="28" t="n">
        <f aca="false">IFERROR(DE136*BO137,"")</f>
        <v>0</v>
      </c>
      <c r="EA137" s="28" t="n">
        <f aca="false">IFERROR(DF136*BP137,"")</f>
        <v>-0.00314660403131356</v>
      </c>
      <c r="EB137" s="28" t="n">
        <f aca="false">IFERROR(DG136*BQ137,"")</f>
        <v>-0.0045889141524582</v>
      </c>
      <c r="EC137" s="28" t="n">
        <f aca="false">IFERROR(DH136*BR137,"")</f>
        <v>-0</v>
      </c>
      <c r="ED137" s="28" t="n">
        <f aca="false">IFERROR(DI136*BS137,"")</f>
        <v>-0</v>
      </c>
      <c r="EE137" s="28" t="n">
        <f aca="false">IFERROR(DJ136*BT137,"")</f>
        <v>-0</v>
      </c>
      <c r="EF137" s="28" t="n">
        <f aca="false">IFERROR(DK136*BU137,"")</f>
        <v>0</v>
      </c>
      <c r="EG137" s="28" t="n">
        <f aca="false">IFERROR(DL136*BV137,"")</f>
        <v>-0</v>
      </c>
      <c r="EH137" s="28" t="n">
        <f aca="false">IFERROR(DM136*BW137,"")</f>
        <v>-0</v>
      </c>
      <c r="EI137" s="28" t="n">
        <f aca="false">IFERROR(DN136*BX137,"")</f>
        <v>-0</v>
      </c>
      <c r="EJ137" s="28" t="n">
        <f aca="false">IFERROR(DO136*BY137,"")</f>
        <v>0</v>
      </c>
      <c r="EK137" s="28" t="n">
        <f aca="false">IFERROR(DP136*BZ137,"")</f>
        <v>0</v>
      </c>
      <c r="EL137" s="28" t="n">
        <f aca="false">IFERROR(DQ136*CA137,"")</f>
        <v>-0</v>
      </c>
      <c r="EM137" s="28" t="n">
        <f aca="false">IFERROR(DR136*CB137,"")</f>
        <v>-0</v>
      </c>
      <c r="EN137" s="28" t="n">
        <f aca="false">IFERROR(DS136*CC137,"")</f>
        <v>-0</v>
      </c>
      <c r="EO137" s="28" t="n">
        <f aca="false">IFERROR(DT136*CD137,"")</f>
        <v>-0</v>
      </c>
      <c r="EP137" s="28" t="n">
        <f aca="false">IFERROR(DU136*CE137,"")</f>
        <v>0</v>
      </c>
      <c r="EQ137" s="28" t="n">
        <f aca="false">IFERROR(DV136*CF137,"")</f>
        <v>0</v>
      </c>
      <c r="ER137" s="28" t="n">
        <f aca="false">IFERROR(DW136*CG137,"")</f>
        <v>0</v>
      </c>
      <c r="ES137" s="28" t="n">
        <f aca="false">IF(ROW()=4,"",SUM(DX137:ER137))</f>
        <v>-0.00773551818377177</v>
      </c>
      <c r="ET137" s="29" t="n">
        <f aca="false">COUNTIF(AR137:BL137,"&gt;0")</f>
        <v>3</v>
      </c>
    </row>
    <row r="138" customFormat="false" ht="15" hidden="false" customHeight="false" outlineLevel="0" collapsed="false">
      <c r="A138" s="19" t="n">
        <v>42094</v>
      </c>
      <c r="B138" s="23" t="n">
        <f aca="false">ABS(EMFX_Data!X138-EMFX_Data!Y138)</f>
        <v>0.11097138360115</v>
      </c>
      <c r="C138" s="23" t="n">
        <f aca="false">ABS(EMFX_Data!X138-EMFX_Data!Z138)</f>
        <v>0.196312993960796</v>
      </c>
      <c r="D138" s="23" t="n">
        <f aca="false">ABS(EMFX_Data!X138-EMFX_Data!AA138)</f>
        <v>0.0679529728750454</v>
      </c>
      <c r="E138" s="23" t="n">
        <f aca="false">ABS(EMFX_Data!X138-EMFX_Data!AB138)</f>
        <v>0.260232453612248</v>
      </c>
      <c r="F138" s="23" t="n">
        <f aca="false">ABS(EMFX_Data!X138-EMFX_Data!AC138)</f>
        <v>0.18650436605772</v>
      </c>
      <c r="G138" s="23" t="n">
        <f aca="false">ABS(EMFX_Data!X138-EMFX_Data!AD138)</f>
        <v>0.151909534563655</v>
      </c>
      <c r="H138" s="23" t="n">
        <f aca="false">ABS(EMFX_Data!Y138-EMFX_Data!Z138)</f>
        <v>0.0853416103596461</v>
      </c>
      <c r="I138" s="23" t="n">
        <f aca="false">ABS(EMFX_Data!Y138-EMFX_Data!AA138)</f>
        <v>0.178924356476196</v>
      </c>
      <c r="J138" s="23" t="n">
        <f aca="false">ABS(EMFX_Data!Y138-EMFX_Data!AB138)</f>
        <v>0.149261070011098</v>
      </c>
      <c r="K138" s="23" t="n">
        <f aca="false">ABS(EMFX_Data!Y138-EMFX_Data!AC138)</f>
        <v>0.0755329824565703</v>
      </c>
      <c r="L138" s="23" t="n">
        <f aca="false">ABS(EMFX_Data!Y138-EMFX_Data!AD138)</f>
        <v>0.0409381509625053</v>
      </c>
      <c r="M138" s="23" t="n">
        <f aca="false">ABS(EMFX_Data!Z138-EMFX_Data!AA138)</f>
        <v>0.264265966835842</v>
      </c>
      <c r="N138" s="23" t="n">
        <f aca="false">ABS(EMFX_Data!Z138-EMFX_Data!AB138)</f>
        <v>0.0639194596514523</v>
      </c>
      <c r="O138" s="23" t="n">
        <f aca="false">ABS(EMFX_Data!Z138-EMFX_Data!AC138)</f>
        <v>0.0098086279030758</v>
      </c>
      <c r="P138" s="23" t="n">
        <f aca="false">ABS(EMFX_Data!Z138-EMFX_Data!AD138)</f>
        <v>0.0444034593971407</v>
      </c>
      <c r="Q138" s="23" t="n">
        <f aca="false">ABS(EMFX_Data!AA138-EMFX_Data!AB138)</f>
        <v>0.328185426487294</v>
      </c>
      <c r="R138" s="23" t="n">
        <f aca="false">ABS(EMFX_Data!AA138-EMFX_Data!AC138)</f>
        <v>0.254457338932766</v>
      </c>
      <c r="S138" s="23" t="n">
        <f aca="false">ABS(EMFX_Data!AA138-EMFX_Data!AD138)</f>
        <v>0.219862507438701</v>
      </c>
      <c r="T138" s="23" t="n">
        <f aca="false">ABS(EMFX_Data!AB138-EMFX_Data!AC138)</f>
        <v>0.0737280875545281</v>
      </c>
      <c r="U138" s="23" t="n">
        <f aca="false">ABS(EMFX_Data!AB138-EMFX_Data!AD138)</f>
        <v>0.108322919048593</v>
      </c>
      <c r="V138" s="23" t="n">
        <f aca="false">ABS(EMFX_Data!AC138-EMFX_Data!AD138)</f>
        <v>0.034594831494065</v>
      </c>
      <c r="W138" s="26" t="n">
        <f aca="false">IF(ROW()&lt;4+MinObs-1,"",IFERROR((B138-AVERAGE(B$4:B138))/STDEV(B$4:B138),""))</f>
        <v>-0.220523753877956</v>
      </c>
      <c r="X138" s="26" t="n">
        <f aca="false">IF(ROW()&lt;4+MinObs-1,"",IFERROR((C138-AVERAGE(C$4:C138))/STDEV(C$4:C138),""))</f>
        <v>2.06216112572708</v>
      </c>
      <c r="Y138" s="26" t="n">
        <f aca="false">IF(ROW()&lt;4+MinObs-1,"",IFERROR((D138-AVERAGE(D$4:D138))/STDEV(D$4:D138),""))</f>
        <v>-0.669872215674629</v>
      </c>
      <c r="Z138" s="26" t="n">
        <f aca="false">IF(ROW()&lt;4+MinObs-1,"",IFERROR((E138-AVERAGE(E$4:E138))/STDEV(E$4:E138),""))</f>
        <v>1.73483957931929</v>
      </c>
      <c r="AA138" s="26" t="n">
        <f aca="false">IF(ROW()&lt;4+MinObs-1,"",IFERROR((F138-AVERAGE(F$4:F138))/STDEV(F$4:F138),""))</f>
        <v>1.73657925417906</v>
      </c>
      <c r="AB138" s="26" t="n">
        <f aca="false">IF(ROW()&lt;4+MinObs-1,"",IFERROR((G138-AVERAGE(G$4:G138))/STDEV(G$4:G138),""))</f>
        <v>0.047070469828931</v>
      </c>
      <c r="AC138" s="26" t="n">
        <f aca="false">IF(ROW()&lt;4+MinObs-1,"",IFERROR((H138-AVERAGE(H$4:H138))/STDEV(H$4:H138),""))</f>
        <v>-0.701530089107238</v>
      </c>
      <c r="AD138" s="26" t="n">
        <f aca="false">IF(ROW()&lt;4+MinObs-1,"",IFERROR((I138-AVERAGE(I$4:I138))/STDEV(I$4:I138),""))</f>
        <v>1.25901047297771</v>
      </c>
      <c r="AE138" s="26" t="n">
        <f aca="false">IF(ROW()&lt;4+MinObs-1,"",IFERROR((J138-AVERAGE(J$4:J138))/STDEV(J$4:J138),""))</f>
        <v>0.0803453536059331</v>
      </c>
      <c r="AF138" s="26" t="n">
        <f aca="false">IF(ROW()&lt;4+MinObs-1,"",IFERROR((K138-AVERAGE(K$4:K138))/STDEV(K$4:K138),""))</f>
        <v>-0.505065200470729</v>
      </c>
      <c r="AG138" s="26" t="n">
        <f aca="false">IF(ROW()&lt;4+MinObs-1,"",IFERROR((L138-AVERAGE(L$4:L138))/STDEV(L$4:L138),""))</f>
        <v>-0.381267558861544</v>
      </c>
      <c r="AH138" s="26" t="n">
        <f aca="false">IF(ROW()&lt;4+MinObs-1,"",IFERROR((M138-AVERAGE(M$4:M138))/STDEV(M$4:M138),""))</f>
        <v>1.01247029612421</v>
      </c>
      <c r="AI138" s="26" t="n">
        <f aca="false">IF(ROW()&lt;4+MinObs-1,"",IFERROR((N138-AVERAGE(N$4:N138))/STDEV(N$4:N138),""))</f>
        <v>-0.59309207470436</v>
      </c>
      <c r="AJ138" s="26" t="n">
        <f aca="false">IF(ROW()&lt;4+MinObs-1,"",IFERROR((O138-AVERAGE(O$4:O138))/STDEV(O$4:O138),""))</f>
        <v>-1.23212579822199</v>
      </c>
      <c r="AK138" s="26" t="n">
        <f aca="false">IF(ROW()&lt;4+MinObs-1,"",IFERROR((P138-AVERAGE(P$4:P138))/STDEV(P$4:P138),""))</f>
        <v>-0.317527081788657</v>
      </c>
      <c r="AL138" s="26" t="n">
        <f aca="false">IF(ROW()&lt;4+MinObs-1,"",IFERROR((Q138-AVERAGE(Q$4:Q138))/STDEV(Q$4:Q138),""))</f>
        <v>1.9029913906159</v>
      </c>
      <c r="AM138" s="26" t="n">
        <f aca="false">IF(ROW()&lt;4+MinObs-1,"",IFERROR((R138-AVERAGE(R$4:R138))/STDEV(R$4:R138),""))</f>
        <v>1.37518859396392</v>
      </c>
      <c r="AN138" s="26" t="n">
        <f aca="false">IF(ROW()&lt;4+MinObs-1,"",IFERROR((S138-AVERAGE(S$4:S138))/STDEV(S$4:S138),""))</f>
        <v>0.146363870907304</v>
      </c>
      <c r="AO138" s="26" t="n">
        <f aca="false">IF(ROW()&lt;4+MinObs-1,"",IFERROR((T138-AVERAGE(T$4:T138))/STDEV(T$4:T138),""))</f>
        <v>-0.385864273005483</v>
      </c>
      <c r="AP138" s="26" t="n">
        <f aca="false">IF(ROW()&lt;4+MinObs-1,"",IFERROR((U138-AVERAGE(U$4:U138))/STDEV(U$4:U138),""))</f>
        <v>-0.0202439626952892</v>
      </c>
      <c r="AQ138" s="26" t="n">
        <f aca="false">IF(ROW()&lt;4+MinObs-1,"",IFERROR((V138-AVERAGE(V$4:V138))/STDEV(V$4:V138),""))</f>
        <v>-0.374955391025013</v>
      </c>
      <c r="AR138" s="26" t="n">
        <f aca="false">IF(W138="",0,IF(W138&gt;=z4,w4,IF(W138&gt;=z3,w3,IF(W138&gt;=zEntry,w2,IF(AND(W138&gt;=ExitZ,AR137&gt;0),w2,0)))))</f>
        <v>0</v>
      </c>
      <c r="AS138" s="26" t="n">
        <f aca="false">IF(X138="",0,IF(X138&gt;=z4,w4,IF(X138&gt;=z3,w3,IF(X138&gt;=zEntry,w2,IF(AND(X138&gt;=ExitZ,AS137&gt;0),w2,0)))))</f>
        <v>1</v>
      </c>
      <c r="AT138" s="26" t="n">
        <f aca="false">IF(Y138="",0,IF(Y138&gt;=z4,w4,IF(Y138&gt;=z3,w3,IF(Y138&gt;=zEntry,w2,IF(AND(Y138&gt;=ExitZ,AT137&gt;0),w2,0)))))</f>
        <v>0</v>
      </c>
      <c r="AU138" s="26" t="n">
        <f aca="false">IF(Z138="",0,IF(Z138&gt;=z4,w4,IF(Z138&gt;=z3,w3,IF(Z138&gt;=zEntry,w2,IF(AND(Z138&gt;=ExitZ,AU137&gt;0),w2,0)))))</f>
        <v>0</v>
      </c>
      <c r="AV138" s="26" t="n">
        <f aca="false">IF(AA138="",0,IF(AA138&gt;=z4,w4,IF(AA138&gt;=z3,w3,IF(AA138&gt;=zEntry,w2,IF(AND(AA138&gt;=ExitZ,AV137&gt;0),w2,0)))))</f>
        <v>0</v>
      </c>
      <c r="AW138" s="26" t="n">
        <f aca="false">IF(AB138="",0,IF(AB138&gt;=z4,w4,IF(AB138&gt;=z3,w3,IF(AB138&gt;=zEntry,w2,IF(AND(AB138&gt;=ExitZ,AW137&gt;0),w2,0)))))</f>
        <v>0</v>
      </c>
      <c r="AX138" s="26" t="n">
        <f aca="false">IF(AC138="",0,IF(AC138&gt;=z4,w4,IF(AC138&gt;=z3,w3,IF(AC138&gt;=zEntry,w2,IF(AND(AC138&gt;=ExitZ,AX137&gt;0),w2,0)))))</f>
        <v>0</v>
      </c>
      <c r="AY138" s="26" t="n">
        <f aca="false">IF(AD138="",0,IF(AD138&gt;=z4,w4,IF(AD138&gt;=z3,w3,IF(AD138&gt;=zEntry,w2,IF(AND(AD138&gt;=ExitZ,AY137&gt;0),w2,0)))))</f>
        <v>0</v>
      </c>
      <c r="AZ138" s="26" t="n">
        <f aca="false">IF(AE138="",0,IF(AE138&gt;=z4,w4,IF(AE138&gt;=z3,w3,IF(AE138&gt;=zEntry,w2,IF(AND(AE138&gt;=ExitZ,AZ137&gt;0),w2,0)))))</f>
        <v>0</v>
      </c>
      <c r="BA138" s="26" t="n">
        <f aca="false">IF(AF138="",0,IF(AF138&gt;=z4,w4,IF(AF138&gt;=z3,w3,IF(AF138&gt;=zEntry,w2,IF(AND(AF138&gt;=ExitZ,BA137&gt;0),w2,0)))))</f>
        <v>0</v>
      </c>
      <c r="BB138" s="26" t="n">
        <f aca="false">IF(AG138="",0,IF(AG138&gt;=z4,w4,IF(AG138&gt;=z3,w3,IF(AG138&gt;=zEntry,w2,IF(AND(AG138&gt;=ExitZ,BB137&gt;0),w2,0)))))</f>
        <v>0</v>
      </c>
      <c r="BC138" s="26" t="n">
        <f aca="false">IF(AH138="",0,IF(AH138&gt;=z4,w4,IF(AH138&gt;=z3,w3,IF(AH138&gt;=zEntry,w2,IF(AND(AH138&gt;=ExitZ,BC137&gt;0),w2,0)))))</f>
        <v>0</v>
      </c>
      <c r="BD138" s="26" t="n">
        <f aca="false">IF(AI138="",0,IF(AI138&gt;=z4,w4,IF(AI138&gt;=z3,w3,IF(AI138&gt;=zEntry,w2,IF(AND(AI138&gt;=ExitZ,BD137&gt;0),w2,0)))))</f>
        <v>0</v>
      </c>
      <c r="BE138" s="26" t="n">
        <f aca="false">IF(AJ138="",0,IF(AJ138&gt;=z4,w4,IF(AJ138&gt;=z3,w3,IF(AJ138&gt;=zEntry,w2,IF(AND(AJ138&gt;=ExitZ,BE137&gt;0),w2,0)))))</f>
        <v>0</v>
      </c>
      <c r="BF138" s="26" t="n">
        <f aca="false">IF(AK138="",0,IF(AK138&gt;=z4,w4,IF(AK138&gt;=z3,w3,IF(AK138&gt;=zEntry,w2,IF(AND(AK138&gt;=ExitZ,BF137&gt;0),w2,0)))))</f>
        <v>0</v>
      </c>
      <c r="BG138" s="26" t="n">
        <f aca="false">IF(AL138="",0,IF(AL138&gt;=z4,w4,IF(AL138&gt;=z3,w3,IF(AL138&gt;=zEntry,w2,IF(AND(AL138&gt;=ExitZ,BG137&gt;0),w2,0)))))</f>
        <v>0</v>
      </c>
      <c r="BH138" s="26" t="n">
        <f aca="false">IF(AM138="",0,IF(AM138&gt;=z4,w4,IF(AM138&gt;=z3,w3,IF(AM138&gt;=zEntry,w2,IF(AND(AM138&gt;=ExitZ,BH137&gt;0),w2,0)))))</f>
        <v>0</v>
      </c>
      <c r="BI138" s="26" t="n">
        <f aca="false">IF(AN138="",0,IF(AN138&gt;=z4,w4,IF(AN138&gt;=z3,w3,IF(AN138&gt;=zEntry,w2,IF(AND(AN138&gt;=ExitZ,BI137&gt;0),w2,0)))))</f>
        <v>0</v>
      </c>
      <c r="BJ138" s="26" t="n">
        <f aca="false">IF(AO138="",0,IF(AO138&gt;=z4,w4,IF(AO138&gt;=z3,w3,IF(AO138&gt;=zEntry,w2,IF(AND(AO138&gt;=ExitZ,BJ137&gt;0),w2,0)))))</f>
        <v>0</v>
      </c>
      <c r="BK138" s="26" t="n">
        <f aca="false">IF(AP138="",0,IF(AP138&gt;=z4,w4,IF(AP138&gt;=z3,w3,IF(AP138&gt;=zEntry,w2,IF(AND(AP138&gt;=ExitZ,BK137&gt;0),w2,0)))))</f>
        <v>0</v>
      </c>
      <c r="BL138" s="26" t="n">
        <f aca="false">IF(AQ138="",0,IF(AQ138&gt;=z4,w4,IF(AQ138&gt;=z3,w3,IF(AQ138&gt;=zEntry,w2,IF(AND(AQ138&gt;=ExitZ,BL137&gt;0),w2,0)))))</f>
        <v>0</v>
      </c>
      <c r="BM138" s="23" t="n">
        <f aca="false">IF(EMFX_Data!X137&gt;=EMFX_Data!Y137,EMFX_Data!AE138-EMFX_Data!AF138,EMFX_Data!AF138-EMFX_Data!AE138)</f>
        <v>0.00922290276346115</v>
      </c>
      <c r="BN138" s="23" t="n">
        <f aca="false">IF(EMFX_Data!X137&gt;=EMFX_Data!Z137,EMFX_Data!AE138-EMFX_Data!AG138,EMFX_Data!AG138-EMFX_Data!AE138)</f>
        <v>0.0286544284575687</v>
      </c>
      <c r="BO138" s="23" t="n">
        <f aca="false">IF(EMFX_Data!X137&gt;=EMFX_Data!AA137,EMFX_Data!AE138-EMFX_Data!AH138,EMFX_Data!AH138-EMFX_Data!AE138)</f>
        <v>-0.0691247393153526</v>
      </c>
      <c r="BP138" s="23" t="n">
        <f aca="false">IF(EMFX_Data!X137&gt;=EMFX_Data!AB137,EMFX_Data!AE138-EMFX_Data!AI138,EMFX_Data!AI138-EMFX_Data!AE138)</f>
        <v>0.0573308786736097</v>
      </c>
      <c r="BQ138" s="23" t="n">
        <f aca="false">IF(EMFX_Data!X137&gt;=EMFX_Data!AC137,EMFX_Data!AE138-EMFX_Data!AJ138,EMFX_Data!AJ138-EMFX_Data!AE138)</f>
        <v>0.083530108535289</v>
      </c>
      <c r="BR138" s="23" t="n">
        <f aca="false">IF(EMFX_Data!X137&gt;=EMFX_Data!AD137,EMFX_Data!AE138-EMFX_Data!AK138,EMFX_Data!AK138-EMFX_Data!AE138)</f>
        <v>0.0283157683691864</v>
      </c>
      <c r="BS138" s="23" t="n">
        <f aca="false">IF(EMFX_Data!Y137&gt;=EMFX_Data!Z137,EMFX_Data!AF138-EMFX_Data!AG138,EMFX_Data!AG138-EMFX_Data!AF138)</f>
        <v>0.0194315256941076</v>
      </c>
      <c r="BT138" s="23" t="n">
        <f aca="false">IF(EMFX_Data!Y137&gt;=EMFX_Data!AA137,EMFX_Data!AF138-EMFX_Data!AH138,EMFX_Data!AH138-EMFX_Data!AF138)</f>
        <v>-0.0599018365518915</v>
      </c>
      <c r="BU138" s="23" t="n">
        <f aca="false">IF(EMFX_Data!Y137&gt;=EMFX_Data!AB137,EMFX_Data!AF138-EMFX_Data!AI138,EMFX_Data!AI138-EMFX_Data!AF138)</f>
        <v>0.0481079759101485</v>
      </c>
      <c r="BV138" s="23" t="n">
        <f aca="false">IF(EMFX_Data!Y137&gt;=EMFX_Data!AC137,EMFX_Data!AF138-EMFX_Data!AJ138,EMFX_Data!AJ138-EMFX_Data!AF138)</f>
        <v>0.0743072057718279</v>
      </c>
      <c r="BW138" s="23" t="n">
        <f aca="false">IF(EMFX_Data!Y137&gt;=EMFX_Data!AD137,EMFX_Data!AF138-EMFX_Data!AK138,EMFX_Data!AK138-EMFX_Data!AF138)</f>
        <v>0.0190928656057252</v>
      </c>
      <c r="BX138" s="23" t="n">
        <f aca="false">IF(EMFX_Data!Z137&gt;=EMFX_Data!AA137,EMFX_Data!AG138-EMFX_Data!AH138,EMFX_Data!AH138-EMFX_Data!AG138)</f>
        <v>-0.0404703108577839</v>
      </c>
      <c r="BY138" s="23" t="n">
        <f aca="false">IF(EMFX_Data!Z137&gt;=EMFX_Data!AB137,EMFX_Data!AG138-EMFX_Data!AI138,EMFX_Data!AI138-EMFX_Data!AG138)</f>
        <v>0.028676450216041</v>
      </c>
      <c r="BZ138" s="23" t="n">
        <f aca="false">IF(EMFX_Data!Z137&gt;=EMFX_Data!AC137,EMFX_Data!AG138-EMFX_Data!AJ138,EMFX_Data!AJ138-EMFX_Data!AG138)</f>
        <v>0.0548756800777203</v>
      </c>
      <c r="CA138" s="23" t="n">
        <f aca="false">IF(EMFX_Data!Z137&gt;=EMFX_Data!AD137,EMFX_Data!AG138-EMFX_Data!AK138,EMFX_Data!AK138-EMFX_Data!AG138)</f>
        <v>0.000338660088382341</v>
      </c>
      <c r="CB138" s="23" t="n">
        <f aca="false">IF(EMFX_Data!AA137&gt;=EMFX_Data!AB137,EMFX_Data!AH138-EMFX_Data!AI138,EMFX_Data!AI138-EMFX_Data!AH138)</f>
        <v>-0.0117938606417429</v>
      </c>
      <c r="CC138" s="23" t="n">
        <f aca="false">IF(EMFX_Data!AA137&gt;=EMFX_Data!AC137,EMFX_Data!AH138-EMFX_Data!AJ138,EMFX_Data!AJ138-EMFX_Data!AH138)</f>
        <v>0.0144053692199364</v>
      </c>
      <c r="CD138" s="23" t="n">
        <f aca="false">IF(EMFX_Data!AA137&gt;=EMFX_Data!AD137,EMFX_Data!AH138-EMFX_Data!AK138,EMFX_Data!AK138-EMFX_Data!AH138)</f>
        <v>-0.0408089709461662</v>
      </c>
      <c r="CE138" s="23" t="n">
        <f aca="false">IF(EMFX_Data!AB137&gt;=EMFX_Data!AC137,EMFX_Data!AI138-EMFX_Data!AJ138,EMFX_Data!AJ138-EMFX_Data!AI138)</f>
        <v>-0.0261992298616793</v>
      </c>
      <c r="CF138" s="23" t="n">
        <f aca="false">IF(EMFX_Data!AB137&gt;=EMFX_Data!AD137,EMFX_Data!AI138-EMFX_Data!AK138,EMFX_Data!AK138-EMFX_Data!AI138)</f>
        <v>0.0290151103044233</v>
      </c>
      <c r="CG138" s="23" t="n">
        <f aca="false">IF(EMFX_Data!AC137&gt;=EMFX_Data!AD137,EMFX_Data!AJ138-EMFX_Data!AK138,EMFX_Data!AK138-EMFX_Data!AJ138)</f>
        <v>0.0552143401661026</v>
      </c>
      <c r="CH138" s="27" t="n">
        <f aca="false">IF(ROW()&lt;4+VolLB,"",STDEV(INDEX($BM:$BM,ROW()-VolLB+1):INDEX($BM:$BM,ROW()))*SQRT(12))</f>
        <v>0.136623270637611</v>
      </c>
      <c r="CI138" s="27" t="n">
        <f aca="false">IF(ROW()&lt;4+VolLB,"",STDEV(INDEX($BN:$BN,ROW()-VolLB+1):INDEX($BN:$BN,ROW()))*SQRT(12))</f>
        <v>0.14975219218033</v>
      </c>
      <c r="CJ138" s="27" t="n">
        <f aca="false">IF(ROW()&lt;4+VolLB,"",STDEV(INDEX($BO:$BO,ROW()-VolLB+1):INDEX($BO:$BO,ROW()))*SQRT(12))</f>
        <v>0.142456302276106</v>
      </c>
      <c r="CK138" s="27" t="n">
        <f aca="false">IF(ROW()&lt;4+VolLB,"",STDEV(INDEX($BP:$BP,ROW()-VolLB+1):INDEX($BP:$BP,ROW()))*SQRT(12))</f>
        <v>0.190277767294902</v>
      </c>
      <c r="CL138" s="27" t="n">
        <f aca="false">IF(ROW()&lt;4+VolLB,"",STDEV(INDEX($BQ:$BQ,ROW()-VolLB+1):INDEX($BQ:$BQ,ROW()))*SQRT(12))</f>
        <v>0.184527502763629</v>
      </c>
      <c r="CM138" s="27" t="n">
        <f aca="false">IF(ROW()&lt;4+VolLB,"",STDEV(INDEX($BR:$BR,ROW()-VolLB+1):INDEX($BR:$BR,ROW()))*SQRT(12))</f>
        <v>0.162594084703747</v>
      </c>
      <c r="CN138" s="27" t="n">
        <f aca="false">IF(ROW()&lt;4+VolLB,"",STDEV(INDEX($BS:$BS,ROW()-VolLB+1):INDEX($BS:$BS,ROW()))*SQRT(12))</f>
        <v>0.141106560541833</v>
      </c>
      <c r="CO138" s="27" t="n">
        <f aca="false">IF(ROW()&lt;4+VolLB,"",STDEV(INDEX($BT:$BT,ROW()-VolLB+1):INDEX($BT:$BT,ROW()))*SQRT(12))</f>
        <v>0.15125332883133</v>
      </c>
      <c r="CP138" s="27" t="n">
        <f aca="false">IF(ROW()&lt;4+VolLB,"",STDEV(INDEX($BU:$BU,ROW()-VolLB+1):INDEX($BU:$BU,ROW()))*SQRT(12))</f>
        <v>0.148293843330572</v>
      </c>
      <c r="CQ138" s="27" t="n">
        <f aca="false">IF(ROW()&lt;4+VolLB,"",STDEV(INDEX($BV:$BV,ROW()-VolLB+1):INDEX($BV:$BV,ROW()))*SQRT(12))</f>
        <v>0.159887535216945</v>
      </c>
      <c r="CR138" s="27" t="n">
        <f aca="false">IF(ROW()&lt;4+VolLB,"",STDEV(INDEX($BW:$BW,ROW()-VolLB+1):INDEX($BW:$BW,ROW()))*SQRT(12))</f>
        <v>0.17592459164083</v>
      </c>
      <c r="CS138" s="27" t="n">
        <f aca="false">IF(ROW()&lt;4+VolLB,"",STDEV(INDEX($BX:$BX,ROW()-VolLB+1):INDEX($BX:$BX,ROW()))*SQRT(12))</f>
        <v>0.153389058684937</v>
      </c>
      <c r="CT138" s="27" t="n">
        <f aca="false">IF(ROW()&lt;4+VolLB,"",STDEV(INDEX($BY:$BY,ROW()-VolLB+1):INDEX($BY:$BY,ROW()))*SQRT(12))</f>
        <v>0.187352409572604</v>
      </c>
      <c r="CU138" s="27" t="n">
        <f aca="false">IF(ROW()&lt;4+VolLB,"",STDEV(INDEX($BZ:$BZ,ROW()-VolLB+1):INDEX($BZ:$BZ,ROW()))*SQRT(12))</f>
        <v>0.187078029883524</v>
      </c>
      <c r="CV138" s="27" t="n">
        <f aca="false">IF(ROW()&lt;4+VolLB,"",STDEV(INDEX($CA:$CA,ROW()-VolLB+1):INDEX($CA:$CA,ROW()))*SQRT(12))</f>
        <v>0.151726716111355</v>
      </c>
      <c r="CW138" s="27" t="n">
        <f aca="false">IF(ROW()&lt;4+VolLB,"",STDEV(INDEX($CB:$CB,ROW()-VolLB+1):INDEX($CB:$CB,ROW()))*SQRT(12))</f>
        <v>0.177166745909181</v>
      </c>
      <c r="CX138" s="27" t="n">
        <f aca="false">IF(ROW()&lt;4+VolLB,"",STDEV(INDEX($CC:$CC,ROW()-VolLB+1):INDEX($CC:$CC,ROW()))*SQRT(12))</f>
        <v>0.159524529334833</v>
      </c>
      <c r="CY138" s="27" t="n">
        <f aca="false">IF(ROW()&lt;4+VolLB,"",STDEV(INDEX($CD:$CD,ROW()-VolLB+1):INDEX($CD:$CD,ROW()))*SQRT(12))</f>
        <v>0.187892528927786</v>
      </c>
      <c r="CZ138" s="27" t="n">
        <f aca="false">IF(ROW()&lt;4+VolLB,"",STDEV(INDEX($CE:$CE,ROW()-VolLB+1):INDEX($CE:$CE,ROW()))*SQRT(12))</f>
        <v>0.185806136427272</v>
      </c>
      <c r="DA138" s="27" t="n">
        <f aca="false">IF(ROW()&lt;4+VolLB,"",STDEV(INDEX($CF:$CF,ROW()-VolLB+1):INDEX($CF:$CF,ROW()))*SQRT(12))</f>
        <v>0.198623250641995</v>
      </c>
      <c r="DB138" s="27" t="n">
        <f aca="false">IF(ROW()&lt;4+VolLB,"",STDEV(INDEX($CG:$CG,ROW()-VolLB+1):INDEX($CG:$CG,ROW()))*SQRT(12))</f>
        <v>0.180135679436693</v>
      </c>
      <c r="DC138" s="26" t="n">
        <f aca="false">IF(OR(AR138=0,CH138="",CH138=0),0,AR138*MIN(MaxScal,TgtVol/CH138))</f>
        <v>0</v>
      </c>
      <c r="DD138" s="26" t="n">
        <f aca="false">IF(OR(AS138=0,CI138="",CI138=0),0,AS138*MIN(MaxScal,TgtVol/CI138))</f>
        <v>0.133553971456499</v>
      </c>
      <c r="DE138" s="26" t="n">
        <f aca="false">IF(OR(AT138=0,CJ138="",CJ138=0),0,AT138*MIN(MaxScal,TgtVol/CJ138))</f>
        <v>0</v>
      </c>
      <c r="DF138" s="26" t="n">
        <f aca="false">IF(OR(AU138=0,CK138="",CK138=0),0,AU138*MIN(MaxScal,TgtVol/CK138))</f>
        <v>0</v>
      </c>
      <c r="DG138" s="26" t="n">
        <f aca="false">IF(OR(AV138=0,CL138="",CL138=0),0,AV138*MIN(MaxScal,TgtVol/CL138))</f>
        <v>0</v>
      </c>
      <c r="DH138" s="26" t="n">
        <f aca="false">IF(OR(AW138=0,CM138="",CM138=0),0,AW138*MIN(MaxScal,TgtVol/CM138))</f>
        <v>0</v>
      </c>
      <c r="DI138" s="26" t="n">
        <f aca="false">IF(OR(AX138=0,CN138="",CN138=0),0,AX138*MIN(MaxScal,TgtVol/CN138))</f>
        <v>0</v>
      </c>
      <c r="DJ138" s="26" t="n">
        <f aca="false">IF(OR(AY138=0,CO138="",CO138=0),0,AY138*MIN(MaxScal,TgtVol/CO138))</f>
        <v>0</v>
      </c>
      <c r="DK138" s="26" t="n">
        <f aca="false">IF(OR(AZ138=0,CP138="",CP138=0),0,AZ138*MIN(MaxScal,TgtVol/CP138))</f>
        <v>0</v>
      </c>
      <c r="DL138" s="26" t="n">
        <f aca="false">IF(OR(BA138=0,CQ138="",CQ138=0),0,BA138*MIN(MaxScal,TgtVol/CQ138))</f>
        <v>0</v>
      </c>
      <c r="DM138" s="26" t="n">
        <f aca="false">IF(OR(BB138=0,CR138="",CR138=0),0,BB138*MIN(MaxScal,TgtVol/CR138))</f>
        <v>0</v>
      </c>
      <c r="DN138" s="26" t="n">
        <f aca="false">IF(OR(BC138=0,CS138="",CS138=0),0,BC138*MIN(MaxScal,TgtVol/CS138))</f>
        <v>0</v>
      </c>
      <c r="DO138" s="26" t="n">
        <f aca="false">IF(OR(BD138=0,CT138="",CT138=0),0,BD138*MIN(MaxScal,TgtVol/CT138))</f>
        <v>0</v>
      </c>
      <c r="DP138" s="26" t="n">
        <f aca="false">IF(OR(BE138=0,CU138="",CU138=0),0,BE138*MIN(MaxScal,TgtVol/CU138))</f>
        <v>0</v>
      </c>
      <c r="DQ138" s="26" t="n">
        <f aca="false">IF(OR(BF138=0,CV138="",CV138=0),0,BF138*MIN(MaxScal,TgtVol/CV138))</f>
        <v>0</v>
      </c>
      <c r="DR138" s="26" t="n">
        <f aca="false">IF(OR(BG138=0,CW138="",CW138=0),0,BG138*MIN(MaxScal,TgtVol/CW138))</f>
        <v>0</v>
      </c>
      <c r="DS138" s="26" t="n">
        <f aca="false">IF(OR(BH138=0,CX138="",CX138=0),0,BH138*MIN(MaxScal,TgtVol/CX138))</f>
        <v>0</v>
      </c>
      <c r="DT138" s="26" t="n">
        <f aca="false">IF(OR(BI138=0,CY138="",CY138=0),0,BI138*MIN(MaxScal,TgtVol/CY138))</f>
        <v>0</v>
      </c>
      <c r="DU138" s="26" t="n">
        <f aca="false">IF(OR(BJ138=0,CZ138="",CZ138=0),0,BJ138*MIN(MaxScal,TgtVol/CZ138))</f>
        <v>0</v>
      </c>
      <c r="DV138" s="26" t="n">
        <f aca="false">IF(OR(BK138=0,DA138="",DA138=0),0,BK138*MIN(MaxScal,TgtVol/DA138))</f>
        <v>0</v>
      </c>
      <c r="DW138" s="26" t="n">
        <f aca="false">IF(OR(BL138=0,DB138="",DB138=0),0,BL138*MIN(MaxScal,TgtVol/DB138))</f>
        <v>0</v>
      </c>
      <c r="DX138" s="28" t="n">
        <f aca="false">IFERROR(DC137*BM138,"")</f>
        <v>0</v>
      </c>
      <c r="DY138" s="28" t="n">
        <f aca="false">IFERROR(DD137*BN138,"")</f>
        <v>0.00382939619490646</v>
      </c>
      <c r="DZ138" s="28" t="n">
        <f aca="false">IFERROR(DE137*BO138,"")</f>
        <v>-0</v>
      </c>
      <c r="EA138" s="28" t="n">
        <f aca="false">IFERROR(DF137*BP138,"")</f>
        <v>0.00614225651193029</v>
      </c>
      <c r="EB138" s="28" t="n">
        <f aca="false">IFERROR(DG137*BQ138,"")</f>
        <v>0.00941205008206512</v>
      </c>
      <c r="EC138" s="28" t="n">
        <f aca="false">IFERROR(DH137*BR138,"")</f>
        <v>0</v>
      </c>
      <c r="ED138" s="28" t="n">
        <f aca="false">IFERROR(DI137*BS138,"")</f>
        <v>0</v>
      </c>
      <c r="EE138" s="28" t="n">
        <f aca="false">IFERROR(DJ137*BT138,"")</f>
        <v>-0</v>
      </c>
      <c r="EF138" s="28" t="n">
        <f aca="false">IFERROR(DK137*BU138,"")</f>
        <v>0</v>
      </c>
      <c r="EG138" s="28" t="n">
        <f aca="false">IFERROR(DL137*BV138,"")</f>
        <v>0</v>
      </c>
      <c r="EH138" s="28" t="n">
        <f aca="false">IFERROR(DM137*BW138,"")</f>
        <v>0</v>
      </c>
      <c r="EI138" s="28" t="n">
        <f aca="false">IFERROR(DN137*BX138,"")</f>
        <v>-0</v>
      </c>
      <c r="EJ138" s="28" t="n">
        <f aca="false">IFERROR(DO137*BY138,"")</f>
        <v>0</v>
      </c>
      <c r="EK138" s="28" t="n">
        <f aca="false">IFERROR(DP137*BZ138,"")</f>
        <v>0</v>
      </c>
      <c r="EL138" s="28" t="n">
        <f aca="false">IFERROR(DQ137*CA138,"")</f>
        <v>0</v>
      </c>
      <c r="EM138" s="28" t="n">
        <f aca="false">IFERROR(DR137*CB138,"")</f>
        <v>-0</v>
      </c>
      <c r="EN138" s="28" t="n">
        <f aca="false">IFERROR(DS137*CC138,"")</f>
        <v>0</v>
      </c>
      <c r="EO138" s="28" t="n">
        <f aca="false">IFERROR(DT137*CD138,"")</f>
        <v>-0</v>
      </c>
      <c r="EP138" s="28" t="n">
        <f aca="false">IFERROR(DU137*CE138,"")</f>
        <v>-0</v>
      </c>
      <c r="EQ138" s="28" t="n">
        <f aca="false">IFERROR(DV137*CF138,"")</f>
        <v>0</v>
      </c>
      <c r="ER138" s="28" t="n">
        <f aca="false">IFERROR(DW137*CG138,"")</f>
        <v>0</v>
      </c>
      <c r="ES138" s="28" t="n">
        <f aca="false">IF(ROW()=4,"",SUM(DX138:ER138))</f>
        <v>0.0193837027889019</v>
      </c>
      <c r="ET138" s="29" t="n">
        <f aca="false">COUNTIF(AR138:BL138,"&gt;0")</f>
        <v>1</v>
      </c>
    </row>
    <row r="139" customFormat="false" ht="15" hidden="false" customHeight="false" outlineLevel="0" collapsed="false">
      <c r="A139" s="19" t="n">
        <v>42124</v>
      </c>
      <c r="B139" s="23" t="n">
        <f aca="false">ABS(EMFX_Data!X139-EMFX_Data!Y139)</f>
        <v>0.116911725008738</v>
      </c>
      <c r="C139" s="23" t="n">
        <f aca="false">ABS(EMFX_Data!X139-EMFX_Data!Z139)</f>
        <v>0.161766863609077</v>
      </c>
      <c r="D139" s="23" t="n">
        <f aca="false">ABS(EMFX_Data!X139-EMFX_Data!AA139)</f>
        <v>0.00812692860286735</v>
      </c>
      <c r="E139" s="23" t="n">
        <f aca="false">ABS(EMFX_Data!X139-EMFX_Data!AB139)</f>
        <v>0.203644417859095</v>
      </c>
      <c r="F139" s="23" t="n">
        <f aca="false">ABS(EMFX_Data!X139-EMFX_Data!AC139)</f>
        <v>0.176337736051165</v>
      </c>
      <c r="G139" s="23" t="n">
        <f aca="false">ABS(EMFX_Data!X139-EMFX_Data!AD139)</f>
        <v>0.10163965509773</v>
      </c>
      <c r="H139" s="23" t="n">
        <f aca="false">ABS(EMFX_Data!Y139-EMFX_Data!Z139)</f>
        <v>0.0448551386003384</v>
      </c>
      <c r="I139" s="23" t="n">
        <f aca="false">ABS(EMFX_Data!Y139-EMFX_Data!AA139)</f>
        <v>0.108784796405871</v>
      </c>
      <c r="J139" s="23" t="n">
        <f aca="false">ABS(EMFX_Data!Y139-EMFX_Data!AB139)</f>
        <v>0.0867326928503562</v>
      </c>
      <c r="K139" s="23" t="n">
        <f aca="false">ABS(EMFX_Data!Y139-EMFX_Data!AC139)</f>
        <v>0.0594260110424267</v>
      </c>
      <c r="L139" s="23" t="n">
        <f aca="false">ABS(EMFX_Data!Y139-EMFX_Data!AD139)</f>
        <v>0.015272069911008</v>
      </c>
      <c r="M139" s="23" t="n">
        <f aca="false">ABS(EMFX_Data!Z139-EMFX_Data!AA139)</f>
        <v>0.153639935006209</v>
      </c>
      <c r="N139" s="23" t="n">
        <f aca="false">ABS(EMFX_Data!Z139-EMFX_Data!AB139)</f>
        <v>0.0418775542500178</v>
      </c>
      <c r="O139" s="23" t="n">
        <f aca="false">ABS(EMFX_Data!Z139-EMFX_Data!AC139)</f>
        <v>0.0145708724420883</v>
      </c>
      <c r="P139" s="23" t="n">
        <f aca="false">ABS(EMFX_Data!Z139-EMFX_Data!AD139)</f>
        <v>0.0601272085113465</v>
      </c>
      <c r="Q139" s="23" t="n">
        <f aca="false">ABS(EMFX_Data!AA139-EMFX_Data!AB139)</f>
        <v>0.195517489256227</v>
      </c>
      <c r="R139" s="23" t="n">
        <f aca="false">ABS(EMFX_Data!AA139-EMFX_Data!AC139)</f>
        <v>0.168210807448298</v>
      </c>
      <c r="S139" s="23" t="n">
        <f aca="false">ABS(EMFX_Data!AA139-EMFX_Data!AD139)</f>
        <v>0.093512726494863</v>
      </c>
      <c r="T139" s="23" t="n">
        <f aca="false">ABS(EMFX_Data!AB139-EMFX_Data!AC139)</f>
        <v>0.0273066818079295</v>
      </c>
      <c r="U139" s="23" t="n">
        <f aca="false">ABS(EMFX_Data!AB139-EMFX_Data!AD139)</f>
        <v>0.102004762761364</v>
      </c>
      <c r="V139" s="23" t="n">
        <f aca="false">ABS(EMFX_Data!AC139-EMFX_Data!AD139)</f>
        <v>0.0746980809534348</v>
      </c>
      <c r="W139" s="26" t="n">
        <f aca="false">IF(ROW()&lt;4+MinObs-1,"",IFERROR((B139-AVERAGE(B$4:B139))/STDEV(B$4:B139),""))</f>
        <v>-0.153497950686537</v>
      </c>
      <c r="X139" s="26" t="n">
        <f aca="false">IF(ROW()&lt;4+MinObs-1,"",IFERROR((C139-AVERAGE(C$4:C139))/STDEV(C$4:C139),""))</f>
        <v>1.46118171139882</v>
      </c>
      <c r="Y139" s="26" t="n">
        <f aca="false">IF(ROW()&lt;4+MinObs-1,"",IFERROR((D139-AVERAGE(D$4:D139))/STDEV(D$4:D139),""))</f>
        <v>-1.37010351601507</v>
      </c>
      <c r="Z139" s="26" t="n">
        <f aca="false">IF(ROW()&lt;4+MinObs-1,"",IFERROR((E139-AVERAGE(E$4:E139))/STDEV(E$4:E139),""))</f>
        <v>1.0877749480049</v>
      </c>
      <c r="AA139" s="26" t="n">
        <f aca="false">IF(ROW()&lt;4+MinObs-1,"",IFERROR((F139-AVERAGE(F$4:F139))/STDEV(F$4:F139),""))</f>
        <v>1.56037842900818</v>
      </c>
      <c r="AB139" s="26" t="n">
        <f aca="false">IF(ROW()&lt;4+MinObs-1,"",IFERROR((G139-AVERAGE(G$4:G139))/STDEV(G$4:G139),""))</f>
        <v>-0.102888447479892</v>
      </c>
      <c r="AC139" s="26" t="n">
        <f aca="false">IF(ROW()&lt;4+MinObs-1,"",IFERROR((H139-AVERAGE(H$4:H139))/STDEV(H$4:H139),""))</f>
        <v>-1.03489632396502</v>
      </c>
      <c r="AD139" s="26" t="n">
        <f aca="false">IF(ROW()&lt;4+MinObs-1,"",IFERROR((I139-AVERAGE(I$4:I139))/STDEV(I$4:I139),""))</f>
        <v>0.208692085955373</v>
      </c>
      <c r="AE139" s="26" t="n">
        <f aca="false">IF(ROW()&lt;4+MinObs-1,"",IFERROR((J139-AVERAGE(J$4:J139))/STDEV(J$4:J139),""))</f>
        <v>-0.567324750778914</v>
      </c>
      <c r="AF139" s="26" t="n">
        <f aca="false">IF(ROW()&lt;4+MinObs-1,"",IFERROR((K139-AVERAGE(K$4:K139))/STDEV(K$4:K139),""))</f>
        <v>-0.723005381200215</v>
      </c>
      <c r="AG139" s="26" t="n">
        <f aca="false">IF(ROW()&lt;4+MinObs-1,"",IFERROR((L139-AVERAGE(L$4:L139))/STDEV(L$4:L139),""))</f>
        <v>-0.4539428176113</v>
      </c>
      <c r="AH139" s="26" t="n">
        <f aca="false">IF(ROW()&lt;4+MinObs-1,"",IFERROR((M139-AVERAGE(M$4:M139))/STDEV(M$4:M139),""))</f>
        <v>-0.110518124715094</v>
      </c>
      <c r="AI139" s="26" t="n">
        <f aca="false">IF(ROW()&lt;4+MinObs-1,"",IFERROR((N139-AVERAGE(N$4:N139))/STDEV(N$4:N139),""))</f>
        <v>-0.838922923198301</v>
      </c>
      <c r="AJ139" s="26" t="n">
        <f aca="false">IF(ROW()&lt;4+MinObs-1,"",IFERROR((O139-AVERAGE(O$4:O139))/STDEV(O$4:O139),""))</f>
        <v>-1.15397291510572</v>
      </c>
      <c r="AK139" s="26" t="n">
        <f aca="false">IF(ROW()&lt;4+MinObs-1,"",IFERROR((P139-AVERAGE(P$4:P139))/STDEV(P$4:P139),""))</f>
        <v>-0.269664816514371</v>
      </c>
      <c r="AL139" s="26" t="n">
        <f aca="false">IF(ROW()&lt;4+MinObs-1,"",IFERROR((Q139-AVERAGE(Q$4:Q139))/STDEV(Q$4:Q139),""))</f>
        <v>0.659426173420549</v>
      </c>
      <c r="AM139" s="26" t="n">
        <f aca="false">IF(ROW()&lt;4+MinObs-1,"",IFERROR((R139-AVERAGE(R$4:R139))/STDEV(R$4:R139),""))</f>
        <v>0.401491162571117</v>
      </c>
      <c r="AN139" s="26" t="n">
        <f aca="false">IF(ROW()&lt;4+MinObs-1,"",IFERROR((S139-AVERAGE(S$4:S139))/STDEV(S$4:S139),""))</f>
        <v>-0.225751445432862</v>
      </c>
      <c r="AO139" s="26" t="n">
        <f aca="false">IF(ROW()&lt;4+MinObs-1,"",IFERROR((T139-AVERAGE(T$4:T139))/STDEV(T$4:T139),""))</f>
        <v>-0.898670502194757</v>
      </c>
      <c r="AP139" s="26" t="n">
        <f aca="false">IF(ROW()&lt;4+MinObs-1,"",IFERROR((U139-AVERAGE(U$4:U139))/STDEV(U$4:U139),""))</f>
        <v>-0.0389962811053019</v>
      </c>
      <c r="AQ139" s="26" t="n">
        <f aca="false">IF(ROW()&lt;4+MinObs-1,"",IFERROR((V139-AVERAGE(V$4:V139))/STDEV(V$4:V139),""))</f>
        <v>-0.254579719236081</v>
      </c>
      <c r="AR139" s="26" t="n">
        <f aca="false">IF(W139="",0,IF(W139&gt;=z4,w4,IF(W139&gt;=z3,w3,IF(W139&gt;=zEntry,w2,IF(AND(W139&gt;=ExitZ,AR138&gt;0),w2,0)))))</f>
        <v>0</v>
      </c>
      <c r="AS139" s="26" t="n">
        <f aca="false">IF(X139="",0,IF(X139&gt;=z4,w4,IF(X139&gt;=z3,w3,IF(X139&gt;=zEntry,w2,IF(AND(X139&gt;=ExitZ,AS138&gt;0),w2,0)))))</f>
        <v>0</v>
      </c>
      <c r="AT139" s="26" t="n">
        <f aca="false">IF(Y139="",0,IF(Y139&gt;=z4,w4,IF(Y139&gt;=z3,w3,IF(Y139&gt;=zEntry,w2,IF(AND(Y139&gt;=ExitZ,AT138&gt;0),w2,0)))))</f>
        <v>0</v>
      </c>
      <c r="AU139" s="26" t="n">
        <f aca="false">IF(Z139="",0,IF(Z139&gt;=z4,w4,IF(Z139&gt;=z3,w3,IF(Z139&gt;=zEntry,w2,IF(AND(Z139&gt;=ExitZ,AU138&gt;0),w2,0)))))</f>
        <v>0</v>
      </c>
      <c r="AV139" s="26" t="n">
        <f aca="false">IF(AA139="",0,IF(AA139&gt;=z4,w4,IF(AA139&gt;=z3,w3,IF(AA139&gt;=zEntry,w2,IF(AND(AA139&gt;=ExitZ,AV138&gt;0),w2,0)))))</f>
        <v>0</v>
      </c>
      <c r="AW139" s="26" t="n">
        <f aca="false">IF(AB139="",0,IF(AB139&gt;=z4,w4,IF(AB139&gt;=z3,w3,IF(AB139&gt;=zEntry,w2,IF(AND(AB139&gt;=ExitZ,AW138&gt;0),w2,0)))))</f>
        <v>0</v>
      </c>
      <c r="AX139" s="26" t="n">
        <f aca="false">IF(AC139="",0,IF(AC139&gt;=z4,w4,IF(AC139&gt;=z3,w3,IF(AC139&gt;=zEntry,w2,IF(AND(AC139&gt;=ExitZ,AX138&gt;0),w2,0)))))</f>
        <v>0</v>
      </c>
      <c r="AY139" s="26" t="n">
        <f aca="false">IF(AD139="",0,IF(AD139&gt;=z4,w4,IF(AD139&gt;=z3,w3,IF(AD139&gt;=zEntry,w2,IF(AND(AD139&gt;=ExitZ,AY138&gt;0),w2,0)))))</f>
        <v>0</v>
      </c>
      <c r="AZ139" s="26" t="n">
        <f aca="false">IF(AE139="",0,IF(AE139&gt;=z4,w4,IF(AE139&gt;=z3,w3,IF(AE139&gt;=zEntry,w2,IF(AND(AE139&gt;=ExitZ,AZ138&gt;0),w2,0)))))</f>
        <v>0</v>
      </c>
      <c r="BA139" s="26" t="n">
        <f aca="false">IF(AF139="",0,IF(AF139&gt;=z4,w4,IF(AF139&gt;=z3,w3,IF(AF139&gt;=zEntry,w2,IF(AND(AF139&gt;=ExitZ,BA138&gt;0),w2,0)))))</f>
        <v>0</v>
      </c>
      <c r="BB139" s="26" t="n">
        <f aca="false">IF(AG139="",0,IF(AG139&gt;=z4,w4,IF(AG139&gt;=z3,w3,IF(AG139&gt;=zEntry,w2,IF(AND(AG139&gt;=ExitZ,BB138&gt;0),w2,0)))))</f>
        <v>0</v>
      </c>
      <c r="BC139" s="26" t="n">
        <f aca="false">IF(AH139="",0,IF(AH139&gt;=z4,w4,IF(AH139&gt;=z3,w3,IF(AH139&gt;=zEntry,w2,IF(AND(AH139&gt;=ExitZ,BC138&gt;0),w2,0)))))</f>
        <v>0</v>
      </c>
      <c r="BD139" s="26" t="n">
        <f aca="false">IF(AI139="",0,IF(AI139&gt;=z4,w4,IF(AI139&gt;=z3,w3,IF(AI139&gt;=zEntry,w2,IF(AND(AI139&gt;=ExitZ,BD138&gt;0),w2,0)))))</f>
        <v>0</v>
      </c>
      <c r="BE139" s="26" t="n">
        <f aca="false">IF(AJ139="",0,IF(AJ139&gt;=z4,w4,IF(AJ139&gt;=z3,w3,IF(AJ139&gt;=zEntry,w2,IF(AND(AJ139&gt;=ExitZ,BE138&gt;0),w2,0)))))</f>
        <v>0</v>
      </c>
      <c r="BF139" s="26" t="n">
        <f aca="false">IF(AK139="",0,IF(AK139&gt;=z4,w4,IF(AK139&gt;=z3,w3,IF(AK139&gt;=zEntry,w2,IF(AND(AK139&gt;=ExitZ,BF138&gt;0),w2,0)))))</f>
        <v>0</v>
      </c>
      <c r="BG139" s="26" t="n">
        <f aca="false">IF(AL139="",0,IF(AL139&gt;=z4,w4,IF(AL139&gt;=z3,w3,IF(AL139&gt;=zEntry,w2,IF(AND(AL139&gt;=ExitZ,BG138&gt;0),w2,0)))))</f>
        <v>0</v>
      </c>
      <c r="BH139" s="26" t="n">
        <f aca="false">IF(AM139="",0,IF(AM139&gt;=z4,w4,IF(AM139&gt;=z3,w3,IF(AM139&gt;=zEntry,w2,IF(AND(AM139&gt;=ExitZ,BH138&gt;0),w2,0)))))</f>
        <v>0</v>
      </c>
      <c r="BI139" s="26" t="n">
        <f aca="false">IF(AN139="",0,IF(AN139&gt;=z4,w4,IF(AN139&gt;=z3,w3,IF(AN139&gt;=zEntry,w2,IF(AND(AN139&gt;=ExitZ,BI138&gt;0),w2,0)))))</f>
        <v>0</v>
      </c>
      <c r="BJ139" s="26" t="n">
        <f aca="false">IF(AO139="",0,IF(AO139&gt;=z4,w4,IF(AO139&gt;=z3,w3,IF(AO139&gt;=zEntry,w2,IF(AND(AO139&gt;=ExitZ,BJ138&gt;0),w2,0)))))</f>
        <v>0</v>
      </c>
      <c r="BK139" s="26" t="n">
        <f aca="false">IF(AP139="",0,IF(AP139&gt;=z4,w4,IF(AP139&gt;=z3,w3,IF(AP139&gt;=zEntry,w2,IF(AND(AP139&gt;=ExitZ,BK138&gt;0),w2,0)))))</f>
        <v>0</v>
      </c>
      <c r="BL139" s="26" t="n">
        <f aca="false">IF(AQ139="",0,IF(AQ139&gt;=z4,w4,IF(AQ139&gt;=z3,w3,IF(AQ139&gt;=zEntry,w2,IF(AND(AQ139&gt;=ExitZ,BL138&gt;0),w2,0)))))</f>
        <v>0</v>
      </c>
      <c r="BM139" s="23" t="n">
        <f aca="false">IF(EMFX_Data!X138&gt;=EMFX_Data!Y138,EMFX_Data!AE139-EMFX_Data!AF139,EMFX_Data!AF139-EMFX_Data!AE139)</f>
        <v>-0.00951543326944595</v>
      </c>
      <c r="BN139" s="23" t="n">
        <f aca="false">IF(EMFX_Data!X138&gt;=EMFX_Data!Z138,EMFX_Data!AE139-EMFX_Data!AG139,EMFX_Data!AG139-EMFX_Data!AE139)</f>
        <v>0.0283680549373947</v>
      </c>
      <c r="BO139" s="23" t="n">
        <f aca="false">IF(EMFX_Data!X138&gt;=EMFX_Data!AA138,EMFX_Data!AE139-EMFX_Data!AH139,EMFX_Data!AH139-EMFX_Data!AE139)</f>
        <v>0.0759646656298772</v>
      </c>
      <c r="BP139" s="23" t="n">
        <f aca="false">IF(EMFX_Data!X138&gt;=EMFX_Data!AB138,EMFX_Data!AE139-EMFX_Data!AI139,EMFX_Data!AI139-EMFX_Data!AE139)</f>
        <v>0.0556501448176868</v>
      </c>
      <c r="BQ139" s="23" t="n">
        <f aca="false">IF(EMFX_Data!X138&gt;=EMFX_Data!AC138,EMFX_Data!AE139-EMFX_Data!AJ139,EMFX_Data!AJ139-EMFX_Data!AE139)</f>
        <v>0.0139006311328549</v>
      </c>
      <c r="BR139" s="23" t="n">
        <f aca="false">IF(EMFX_Data!X138&gt;=EMFX_Data!AD138,EMFX_Data!AE139-EMFX_Data!AK139,EMFX_Data!AK139-EMFX_Data!AE139)</f>
        <v>0.0451511292754108</v>
      </c>
      <c r="BS139" s="23" t="n">
        <f aca="false">IF(EMFX_Data!Y138&gt;=EMFX_Data!Z138,EMFX_Data!AF139-EMFX_Data!AG139,EMFX_Data!AG139-EMFX_Data!AF139)</f>
        <v>0.0378834882068407</v>
      </c>
      <c r="BT139" s="23" t="n">
        <f aca="false">IF(EMFX_Data!Y138&gt;=EMFX_Data!AA138,EMFX_Data!AF139-EMFX_Data!AH139,EMFX_Data!AH139-EMFX_Data!AF139)</f>
        <v>0.0664492323604312</v>
      </c>
      <c r="BU139" s="23" t="n">
        <f aca="false">IF(EMFX_Data!Y138&gt;=EMFX_Data!AB138,EMFX_Data!AF139-EMFX_Data!AI139,EMFX_Data!AI139-EMFX_Data!AF139)</f>
        <v>0.0651655780871328</v>
      </c>
      <c r="BV139" s="23" t="n">
        <f aca="false">IF(EMFX_Data!Y138&gt;=EMFX_Data!AC138,EMFX_Data!AF139-EMFX_Data!AJ139,EMFX_Data!AJ139-EMFX_Data!AF139)</f>
        <v>0.0234160644023009</v>
      </c>
      <c r="BW139" s="23" t="n">
        <f aca="false">IF(EMFX_Data!Y138&gt;=EMFX_Data!AD138,EMFX_Data!AF139-EMFX_Data!AK139,EMFX_Data!AK139-EMFX_Data!AF139)</f>
        <v>0.0546665625448567</v>
      </c>
      <c r="BX139" s="23" t="n">
        <f aca="false">IF(EMFX_Data!Z138&gt;=EMFX_Data!AA138,EMFX_Data!AG139-EMFX_Data!AH139,EMFX_Data!AH139-EMFX_Data!AG139)</f>
        <v>0.104332720567272</v>
      </c>
      <c r="BY139" s="23" t="n">
        <f aca="false">IF(EMFX_Data!Z138&gt;=EMFX_Data!AB138,EMFX_Data!AG139-EMFX_Data!AI139,EMFX_Data!AI139-EMFX_Data!AG139)</f>
        <v>0.0272820898802921</v>
      </c>
      <c r="BZ139" s="23" t="n">
        <f aca="false">IF(EMFX_Data!Z138&gt;=EMFX_Data!AC138,EMFX_Data!AG139-EMFX_Data!AJ139,EMFX_Data!AJ139-EMFX_Data!AG139)</f>
        <v>0.0144674238045398</v>
      </c>
      <c r="CA139" s="23" t="n">
        <f aca="false">IF(EMFX_Data!Z138&gt;=EMFX_Data!AD138,EMFX_Data!AG139-EMFX_Data!AK139,EMFX_Data!AK139-EMFX_Data!AG139)</f>
        <v>-0.0167830743380161</v>
      </c>
      <c r="CB139" s="23" t="n">
        <f aca="false">IF(EMFX_Data!AA138&gt;=EMFX_Data!AB138,EMFX_Data!AH139-EMFX_Data!AI139,EMFX_Data!AI139-EMFX_Data!AH139)</f>
        <v>0.131614810447564</v>
      </c>
      <c r="CC139" s="23" t="n">
        <f aca="false">IF(EMFX_Data!AA138&gt;=EMFX_Data!AC138,EMFX_Data!AH139-EMFX_Data!AJ139,EMFX_Data!AJ139-EMFX_Data!AH139)</f>
        <v>0.0898652967627321</v>
      </c>
      <c r="CD139" s="23" t="n">
        <f aca="false">IF(EMFX_Data!AA138&gt;=EMFX_Data!AD138,EMFX_Data!AH139-EMFX_Data!AK139,EMFX_Data!AK139-EMFX_Data!AH139)</f>
        <v>0.121115794905288</v>
      </c>
      <c r="CE139" s="23" t="n">
        <f aca="false">IF(EMFX_Data!AB138&gt;=EMFX_Data!AC138,EMFX_Data!AI139-EMFX_Data!AJ139,EMFX_Data!AJ139-EMFX_Data!AI139)</f>
        <v>0.0417495136848319</v>
      </c>
      <c r="CF139" s="23" t="n">
        <f aca="false">IF(EMFX_Data!AB138&gt;=EMFX_Data!AD138,EMFX_Data!AI139-EMFX_Data!AK139,EMFX_Data!AK139-EMFX_Data!AI139)</f>
        <v>0.0104990155422761</v>
      </c>
      <c r="CG139" s="23" t="n">
        <f aca="false">IF(EMFX_Data!AC138&gt;=EMFX_Data!AD138,EMFX_Data!AJ139-EMFX_Data!AK139,EMFX_Data!AK139-EMFX_Data!AJ139)</f>
        <v>-0.0312504981425558</v>
      </c>
      <c r="CH139" s="27" t="n">
        <f aca="false">IF(ROW()&lt;4+VolLB,"",STDEV(INDEX($BM:$BM,ROW()-VolLB+1):INDEX($BM:$BM,ROW()))*SQRT(12))</f>
        <v>0.136077618237205</v>
      </c>
      <c r="CI139" s="27" t="n">
        <f aca="false">IF(ROW()&lt;4+VolLB,"",STDEV(INDEX($BN:$BN,ROW()-VolLB+1):INDEX($BN:$BN,ROW()))*SQRT(12))</f>
        <v>0.15023863627417</v>
      </c>
      <c r="CJ139" s="27" t="n">
        <f aca="false">IF(ROW()&lt;4+VolLB,"",STDEV(INDEX($BO:$BO,ROW()-VolLB+1):INDEX($BO:$BO,ROW()))*SQRT(12))</f>
        <v>0.148254926254273</v>
      </c>
      <c r="CK139" s="27" t="n">
        <f aca="false">IF(ROW()&lt;4+VolLB,"",STDEV(INDEX($BP:$BP,ROW()-VolLB+1):INDEX($BP:$BP,ROW()))*SQRT(12))</f>
        <v>0.177514387131684</v>
      </c>
      <c r="CL139" s="27" t="n">
        <f aca="false">IF(ROW()&lt;4+VolLB,"",STDEV(INDEX($BQ:$BQ,ROW()-VolLB+1):INDEX($BQ:$BQ,ROW()))*SQRT(12))</f>
        <v>0.180926589374079</v>
      </c>
      <c r="CM139" s="27" t="n">
        <f aca="false">IF(ROW()&lt;4+VolLB,"",STDEV(INDEX($BR:$BR,ROW()-VolLB+1):INDEX($BR:$BR,ROW()))*SQRT(12))</f>
        <v>0.164031903243815</v>
      </c>
      <c r="CN139" s="27" t="n">
        <f aca="false">IF(ROW()&lt;4+VolLB,"",STDEV(INDEX($BS:$BS,ROW()-VolLB+1):INDEX($BS:$BS,ROW()))*SQRT(12))</f>
        <v>0.142576829519366</v>
      </c>
      <c r="CO139" s="27" t="n">
        <f aca="false">IF(ROW()&lt;4+VolLB,"",STDEV(INDEX($BT:$BT,ROW()-VolLB+1):INDEX($BT:$BT,ROW()))*SQRT(12))</f>
        <v>0.154946558784695</v>
      </c>
      <c r="CP139" s="27" t="n">
        <f aca="false">IF(ROW()&lt;4+VolLB,"",STDEV(INDEX($BU:$BU,ROW()-VolLB+1):INDEX($BU:$BU,ROW()))*SQRT(12))</f>
        <v>0.138561224640577</v>
      </c>
      <c r="CQ139" s="27" t="n">
        <f aca="false">IF(ROW()&lt;4+VolLB,"",STDEV(INDEX($BV:$BV,ROW()-VolLB+1):INDEX($BV:$BV,ROW()))*SQRT(12))</f>
        <v>0.158647246205271</v>
      </c>
      <c r="CR139" s="27" t="n">
        <f aca="false">IF(ROW()&lt;4+VolLB,"",STDEV(INDEX($BW:$BW,ROW()-VolLB+1):INDEX($BW:$BW,ROW()))*SQRT(12))</f>
        <v>0.178182154454201</v>
      </c>
      <c r="CS139" s="27" t="n">
        <f aca="false">IF(ROW()&lt;4+VolLB,"",STDEV(INDEX($BX:$BX,ROW()-VolLB+1):INDEX($BX:$BX,ROW()))*SQRT(12))</f>
        <v>0.165813687327446</v>
      </c>
      <c r="CT139" s="27" t="n">
        <f aca="false">IF(ROW()&lt;4+VolLB,"",STDEV(INDEX($BY:$BY,ROW()-VolLB+1):INDEX($BY:$BY,ROW()))*SQRT(12))</f>
        <v>0.173645053404347</v>
      </c>
      <c r="CU139" s="27" t="n">
        <f aca="false">IF(ROW()&lt;4+VolLB,"",STDEV(INDEX($BZ:$BZ,ROW()-VolLB+1):INDEX($BZ:$BZ,ROW()))*SQRT(12))</f>
        <v>0.18500080025838</v>
      </c>
      <c r="CV139" s="27" t="n">
        <f aca="false">IF(ROW()&lt;4+VolLB,"",STDEV(INDEX($CA:$CA,ROW()-VolLB+1):INDEX($CA:$CA,ROW()))*SQRT(12))</f>
        <v>0.152146845271355</v>
      </c>
      <c r="CW139" s="27" t="n">
        <f aca="false">IF(ROW()&lt;4+VolLB,"",STDEV(INDEX($CB:$CB,ROW()-VolLB+1):INDEX($CB:$CB,ROW()))*SQRT(12))</f>
        <v>0.180156517004098</v>
      </c>
      <c r="CX139" s="27" t="n">
        <f aca="false">IF(ROW()&lt;4+VolLB,"",STDEV(INDEX($CC:$CC,ROW()-VolLB+1):INDEX($CC:$CC,ROW()))*SQRT(12))</f>
        <v>0.164586686246119</v>
      </c>
      <c r="CY139" s="27" t="n">
        <f aca="false">IF(ROW()&lt;4+VolLB,"",STDEV(INDEX($CD:$CD,ROW()-VolLB+1):INDEX($CD:$CD,ROW()))*SQRT(12))</f>
        <v>0.200734094237209</v>
      </c>
      <c r="CZ139" s="27" t="n">
        <f aca="false">IF(ROW()&lt;4+VolLB,"",STDEV(INDEX($CE:$CE,ROW()-VolLB+1):INDEX($CE:$CE,ROW()))*SQRT(12))</f>
        <v>0.183339445368355</v>
      </c>
      <c r="DA139" s="27" t="n">
        <f aca="false">IF(ROW()&lt;4+VolLB,"",STDEV(INDEX($CF:$CF,ROW()-VolLB+1):INDEX($CF:$CF,ROW()))*SQRT(12))</f>
        <v>0.18728454661574</v>
      </c>
      <c r="DB139" s="27" t="n">
        <f aca="false">IF(ROW()&lt;4+VolLB,"",STDEV(INDEX($CG:$CG,ROW()-VolLB+1):INDEX($CG:$CG,ROW()))*SQRT(12))</f>
        <v>0.179379554858749</v>
      </c>
      <c r="DC139" s="26" t="n">
        <f aca="false">IF(OR(AR139=0,CH139="",CH139=0),0,AR139*MIN(MaxScal,TgtVol/CH139))</f>
        <v>0</v>
      </c>
      <c r="DD139" s="26" t="n">
        <f aca="false">IF(OR(AS139=0,CI139="",CI139=0),0,AS139*MIN(MaxScal,TgtVol/CI139))</f>
        <v>0</v>
      </c>
      <c r="DE139" s="26" t="n">
        <f aca="false">IF(OR(AT139=0,CJ139="",CJ139=0),0,AT139*MIN(MaxScal,TgtVol/CJ139))</f>
        <v>0</v>
      </c>
      <c r="DF139" s="26" t="n">
        <f aca="false">IF(OR(AU139=0,CK139="",CK139=0),0,AU139*MIN(MaxScal,TgtVol/CK139))</f>
        <v>0</v>
      </c>
      <c r="DG139" s="26" t="n">
        <f aca="false">IF(OR(AV139=0,CL139="",CL139=0),0,AV139*MIN(MaxScal,TgtVol/CL139))</f>
        <v>0</v>
      </c>
      <c r="DH139" s="26" t="n">
        <f aca="false">IF(OR(AW139=0,CM139="",CM139=0),0,AW139*MIN(MaxScal,TgtVol/CM139))</f>
        <v>0</v>
      </c>
      <c r="DI139" s="26" t="n">
        <f aca="false">IF(OR(AX139=0,CN139="",CN139=0),0,AX139*MIN(MaxScal,TgtVol/CN139))</f>
        <v>0</v>
      </c>
      <c r="DJ139" s="26" t="n">
        <f aca="false">IF(OR(AY139=0,CO139="",CO139=0),0,AY139*MIN(MaxScal,TgtVol/CO139))</f>
        <v>0</v>
      </c>
      <c r="DK139" s="26" t="n">
        <f aca="false">IF(OR(AZ139=0,CP139="",CP139=0),0,AZ139*MIN(MaxScal,TgtVol/CP139))</f>
        <v>0</v>
      </c>
      <c r="DL139" s="26" t="n">
        <f aca="false">IF(OR(BA139=0,CQ139="",CQ139=0),0,BA139*MIN(MaxScal,TgtVol/CQ139))</f>
        <v>0</v>
      </c>
      <c r="DM139" s="26" t="n">
        <f aca="false">IF(OR(BB139=0,CR139="",CR139=0),0,BB139*MIN(MaxScal,TgtVol/CR139))</f>
        <v>0</v>
      </c>
      <c r="DN139" s="26" t="n">
        <f aca="false">IF(OR(BC139=0,CS139="",CS139=0),0,BC139*MIN(MaxScal,TgtVol/CS139))</f>
        <v>0</v>
      </c>
      <c r="DO139" s="26" t="n">
        <f aca="false">IF(OR(BD139=0,CT139="",CT139=0),0,BD139*MIN(MaxScal,TgtVol/CT139))</f>
        <v>0</v>
      </c>
      <c r="DP139" s="26" t="n">
        <f aca="false">IF(OR(BE139=0,CU139="",CU139=0),0,BE139*MIN(MaxScal,TgtVol/CU139))</f>
        <v>0</v>
      </c>
      <c r="DQ139" s="26" t="n">
        <f aca="false">IF(OR(BF139=0,CV139="",CV139=0),0,BF139*MIN(MaxScal,TgtVol/CV139))</f>
        <v>0</v>
      </c>
      <c r="DR139" s="26" t="n">
        <f aca="false">IF(OR(BG139=0,CW139="",CW139=0),0,BG139*MIN(MaxScal,TgtVol/CW139))</f>
        <v>0</v>
      </c>
      <c r="DS139" s="26" t="n">
        <f aca="false">IF(OR(BH139=0,CX139="",CX139=0),0,BH139*MIN(MaxScal,TgtVol/CX139))</f>
        <v>0</v>
      </c>
      <c r="DT139" s="26" t="n">
        <f aca="false">IF(OR(BI139=0,CY139="",CY139=0),0,BI139*MIN(MaxScal,TgtVol/CY139))</f>
        <v>0</v>
      </c>
      <c r="DU139" s="26" t="n">
        <f aca="false">IF(OR(BJ139=0,CZ139="",CZ139=0),0,BJ139*MIN(MaxScal,TgtVol/CZ139))</f>
        <v>0</v>
      </c>
      <c r="DV139" s="26" t="n">
        <f aca="false">IF(OR(BK139=0,DA139="",DA139=0),0,BK139*MIN(MaxScal,TgtVol/DA139))</f>
        <v>0</v>
      </c>
      <c r="DW139" s="26" t="n">
        <f aca="false">IF(OR(BL139=0,DB139="",DB139=0),0,BL139*MIN(MaxScal,TgtVol/DB139))</f>
        <v>0</v>
      </c>
      <c r="DX139" s="28" t="n">
        <f aca="false">IFERROR(DC138*BM139,"")</f>
        <v>-0</v>
      </c>
      <c r="DY139" s="28" t="n">
        <f aca="false">IFERROR(DD138*BN139,"")</f>
        <v>0.00378866639938522</v>
      </c>
      <c r="DZ139" s="28" t="n">
        <f aca="false">IFERROR(DE138*BO139,"")</f>
        <v>0</v>
      </c>
      <c r="EA139" s="28" t="n">
        <f aca="false">IFERROR(DF138*BP139,"")</f>
        <v>0</v>
      </c>
      <c r="EB139" s="28" t="n">
        <f aca="false">IFERROR(DG138*BQ139,"")</f>
        <v>0</v>
      </c>
      <c r="EC139" s="28" t="n">
        <f aca="false">IFERROR(DH138*BR139,"")</f>
        <v>0</v>
      </c>
      <c r="ED139" s="28" t="n">
        <f aca="false">IFERROR(DI138*BS139,"")</f>
        <v>0</v>
      </c>
      <c r="EE139" s="28" t="n">
        <f aca="false">IFERROR(DJ138*BT139,"")</f>
        <v>0</v>
      </c>
      <c r="EF139" s="28" t="n">
        <f aca="false">IFERROR(DK138*BU139,"")</f>
        <v>0</v>
      </c>
      <c r="EG139" s="28" t="n">
        <f aca="false">IFERROR(DL138*BV139,"")</f>
        <v>0</v>
      </c>
      <c r="EH139" s="28" t="n">
        <f aca="false">IFERROR(DM138*BW139,"")</f>
        <v>0</v>
      </c>
      <c r="EI139" s="28" t="n">
        <f aca="false">IFERROR(DN138*BX139,"")</f>
        <v>0</v>
      </c>
      <c r="EJ139" s="28" t="n">
        <f aca="false">IFERROR(DO138*BY139,"")</f>
        <v>0</v>
      </c>
      <c r="EK139" s="28" t="n">
        <f aca="false">IFERROR(DP138*BZ139,"")</f>
        <v>0</v>
      </c>
      <c r="EL139" s="28" t="n">
        <f aca="false">IFERROR(DQ138*CA139,"")</f>
        <v>-0</v>
      </c>
      <c r="EM139" s="28" t="n">
        <f aca="false">IFERROR(DR138*CB139,"")</f>
        <v>0</v>
      </c>
      <c r="EN139" s="28" t="n">
        <f aca="false">IFERROR(DS138*CC139,"")</f>
        <v>0</v>
      </c>
      <c r="EO139" s="28" t="n">
        <f aca="false">IFERROR(DT138*CD139,"")</f>
        <v>0</v>
      </c>
      <c r="EP139" s="28" t="n">
        <f aca="false">IFERROR(DU138*CE139,"")</f>
        <v>0</v>
      </c>
      <c r="EQ139" s="28" t="n">
        <f aca="false">IFERROR(DV138*CF139,"")</f>
        <v>0</v>
      </c>
      <c r="ER139" s="28" t="n">
        <f aca="false">IFERROR(DW138*CG139,"")</f>
        <v>-0</v>
      </c>
      <c r="ES139" s="28" t="n">
        <f aca="false">IF(ROW()=4,"",SUM(DX139:ER139))</f>
        <v>0.00378866639938522</v>
      </c>
      <c r="ET139" s="29" t="n">
        <f aca="false">COUNTIF(AR139:BL139,"&gt;0")</f>
        <v>0</v>
      </c>
    </row>
    <row r="140" customFormat="false" ht="15" hidden="false" customHeight="false" outlineLevel="0" collapsed="false">
      <c r="A140" s="19" t="n">
        <v>42155</v>
      </c>
      <c r="B140" s="23" t="n">
        <f aca="false">ABS(EMFX_Data!X140-EMFX_Data!Y140)</f>
        <v>0.132594976927011</v>
      </c>
      <c r="C140" s="23" t="n">
        <f aca="false">ABS(EMFX_Data!X140-EMFX_Data!Z140)</f>
        <v>0.133716109917875</v>
      </c>
      <c r="D140" s="23" t="n">
        <f aca="false">ABS(EMFX_Data!X140-EMFX_Data!AA140)</f>
        <v>0.0636127903609198</v>
      </c>
      <c r="E140" s="23" t="n">
        <f aca="false">ABS(EMFX_Data!X140-EMFX_Data!AB140)</f>
        <v>0.168820743077529</v>
      </c>
      <c r="F140" s="23" t="n">
        <f aca="false">ABS(EMFX_Data!X140-EMFX_Data!AC140)</f>
        <v>0.0902179087410557</v>
      </c>
      <c r="G140" s="23" t="n">
        <f aca="false">ABS(EMFX_Data!X140-EMFX_Data!AD140)</f>
        <v>0.0458291102594988</v>
      </c>
      <c r="H140" s="23" t="n">
        <f aca="false">ABS(EMFX_Data!Y140-EMFX_Data!Z140)</f>
        <v>0.00112113299086314</v>
      </c>
      <c r="I140" s="23" t="n">
        <f aca="false">ABS(EMFX_Data!Y140-EMFX_Data!AA140)</f>
        <v>0.196207767287931</v>
      </c>
      <c r="J140" s="23" t="n">
        <f aca="false">ABS(EMFX_Data!Y140-EMFX_Data!AB140)</f>
        <v>0.0362257661505181</v>
      </c>
      <c r="K140" s="23" t="n">
        <f aca="false">ABS(EMFX_Data!Y140-EMFX_Data!AC140)</f>
        <v>0.0423770681859557</v>
      </c>
      <c r="L140" s="23" t="n">
        <f aca="false">ABS(EMFX_Data!Y140-EMFX_Data!AD140)</f>
        <v>0.0867658666675126</v>
      </c>
      <c r="M140" s="23" t="n">
        <f aca="false">ABS(EMFX_Data!Z140-EMFX_Data!AA140)</f>
        <v>0.197328900278794</v>
      </c>
      <c r="N140" s="23" t="n">
        <f aca="false">ABS(EMFX_Data!Z140-EMFX_Data!AB140)</f>
        <v>0.035104633159655</v>
      </c>
      <c r="O140" s="23" t="n">
        <f aca="false">ABS(EMFX_Data!Z140-EMFX_Data!AC140)</f>
        <v>0.0434982011768188</v>
      </c>
      <c r="P140" s="23" t="n">
        <f aca="false">ABS(EMFX_Data!Z140-EMFX_Data!AD140)</f>
        <v>0.0878869996583758</v>
      </c>
      <c r="Q140" s="23" t="n">
        <f aca="false">ABS(EMFX_Data!AA140-EMFX_Data!AB140)</f>
        <v>0.232433533438449</v>
      </c>
      <c r="R140" s="23" t="n">
        <f aca="false">ABS(EMFX_Data!AA140-EMFX_Data!AC140)</f>
        <v>0.153830699101976</v>
      </c>
      <c r="S140" s="23" t="n">
        <f aca="false">ABS(EMFX_Data!AA140-EMFX_Data!AD140)</f>
        <v>0.109441900620419</v>
      </c>
      <c r="T140" s="23" t="n">
        <f aca="false">ABS(EMFX_Data!AB140-EMFX_Data!AC140)</f>
        <v>0.0786028343364738</v>
      </c>
      <c r="U140" s="23" t="n">
        <f aca="false">ABS(EMFX_Data!AB140-EMFX_Data!AD140)</f>
        <v>0.122991632818031</v>
      </c>
      <c r="V140" s="23" t="n">
        <f aca="false">ABS(EMFX_Data!AC140-EMFX_Data!AD140)</f>
        <v>0.044388798481557</v>
      </c>
      <c r="W140" s="26" t="n">
        <f aca="false">IF(ROW()&lt;4+MinObs-1,"",IFERROR((B140-AVERAGE(B$4:B140))/STDEV(B$4:B140),""))</f>
        <v>0.0224918000452935</v>
      </c>
      <c r="X140" s="26" t="n">
        <f aca="false">IF(ROW()&lt;4+MinObs-1,"",IFERROR((C140-AVERAGE(C$4:C140))/STDEV(C$4:C140),""))</f>
        <v>0.982076204631157</v>
      </c>
      <c r="Y140" s="26" t="n">
        <f aca="false">IF(ROW()&lt;4+MinObs-1,"",IFERROR((D140-AVERAGE(D$4:D140))/STDEV(D$4:D140),""))</f>
        <v>-0.705312915838259</v>
      </c>
      <c r="Z140" s="26" t="n">
        <f aca="false">IF(ROW()&lt;4+MinObs-1,"",IFERROR((E140-AVERAGE(E$4:E140))/STDEV(E$4:E140),""))</f>
        <v>0.691550382832736</v>
      </c>
      <c r="AA140" s="26" t="n">
        <f aca="false">IF(ROW()&lt;4+MinObs-1,"",IFERROR((F140-AVERAGE(F$4:F140))/STDEV(F$4:F140),""))</f>
        <v>0.244734648205</v>
      </c>
      <c r="AB140" s="26" t="n">
        <f aca="false">IF(ROW()&lt;4+MinObs-1,"",IFERROR((G140-AVERAGE(G$4:G140))/STDEV(G$4:G140),""))</f>
        <v>-0.269360448208723</v>
      </c>
      <c r="AC140" s="26" t="n">
        <f aca="false">IF(ROW()&lt;4+MinObs-1,"",IFERROR((H140-AVERAGE(H$4:H140))/STDEV(H$4:H140),""))</f>
        <v>-1.38839381609995</v>
      </c>
      <c r="AD140" s="26" t="n">
        <f aca="false">IF(ROW()&lt;4+MinObs-1,"",IFERROR((I140-AVERAGE(I$4:I140))/STDEV(I$4:I140),""))</f>
        <v>1.50322370616674</v>
      </c>
      <c r="AE140" s="26" t="n">
        <f aca="false">IF(ROW()&lt;4+MinObs-1,"",IFERROR((J140-AVERAGE(J$4:J140))/STDEV(J$4:J140),""))</f>
        <v>-1.08529812699609</v>
      </c>
      <c r="AF140" s="26" t="n">
        <f aca="false">IF(ROW()&lt;4+MinObs-1,"",IFERROR((K140-AVERAGE(K$4:K140))/STDEV(K$4:K140),""))</f>
        <v>-0.951729229322172</v>
      </c>
      <c r="AG140" s="26" t="n">
        <f aca="false">IF(ROW()&lt;4+MinObs-1,"",IFERROR((L140-AVERAGE(L$4:L140))/STDEV(L$4:L140),""))</f>
        <v>-0.244328102989876</v>
      </c>
      <c r="AH140" s="26" t="n">
        <f aca="false">IF(ROW()&lt;4+MinObs-1,"",IFERROR((M140-AVERAGE(M$4:M140))/STDEV(M$4:M140),""))</f>
        <v>0.333419714708897</v>
      </c>
      <c r="AI140" s="26" t="n">
        <f aca="false">IF(ROW()&lt;4+MinObs-1,"",IFERROR((N140-AVERAGE(N$4:N140))/STDEV(N$4:N140),""))</f>
        <v>-0.910042948655776</v>
      </c>
      <c r="AJ140" s="26" t="n">
        <f aca="false">IF(ROW()&lt;4+MinObs-1,"",IFERROR((O140-AVERAGE(O$4:O140))/STDEV(O$4:O140),""))</f>
        <v>-0.736542126469455</v>
      </c>
      <c r="AK140" s="26" t="n">
        <f aca="false">IF(ROW()&lt;4+MinObs-1,"",IFERROR((P140-AVERAGE(P$4:P140))/STDEV(P$4:P140),""))</f>
        <v>-0.186055200775963</v>
      </c>
      <c r="AL140" s="26" t="n">
        <f aca="false">IF(ROW()&lt;4+MinObs-1,"",IFERROR((Q140-AVERAGE(Q$4:Q140))/STDEV(Q$4:Q140),""))</f>
        <v>0.997860736500652</v>
      </c>
      <c r="AM140" s="26" t="n">
        <f aca="false">IF(ROW()&lt;4+MinObs-1,"",IFERROR((R140-AVERAGE(R$4:R140))/STDEV(R$4:R140),""))</f>
        <v>0.238007320811022</v>
      </c>
      <c r="AN140" s="26" t="n">
        <f aca="false">IF(ROW()&lt;4+MinObs-1,"",IFERROR((S140-AVERAGE(S$4:S140))/STDEV(S$4:S140),""))</f>
        <v>-0.177893162687897</v>
      </c>
      <c r="AO140" s="26" t="n">
        <f aca="false">IF(ROW()&lt;4+MinObs-1,"",IFERROR((T140-AVERAGE(T$4:T140))/STDEV(T$4:T140),""))</f>
        <v>-0.323649704704135</v>
      </c>
      <c r="AP140" s="26" t="n">
        <f aca="false">IF(ROW()&lt;4+MinObs-1,"",IFERROR((U140-AVERAGE(U$4:U140))/STDEV(U$4:U140),""))</f>
        <v>0.0239151296673588</v>
      </c>
      <c r="AQ140" s="26" t="n">
        <f aca="false">IF(ROW()&lt;4+MinObs-1,"",IFERROR((V140-AVERAGE(V$4:V140))/STDEV(V$4:V140),""))</f>
        <v>-0.343715749130349</v>
      </c>
      <c r="AR140" s="26" t="n">
        <f aca="false">IF(W140="",0,IF(W140&gt;=z4,w4,IF(W140&gt;=z3,w3,IF(W140&gt;=zEntry,w2,IF(AND(W140&gt;=ExitZ,AR139&gt;0),w2,0)))))</f>
        <v>0</v>
      </c>
      <c r="AS140" s="26" t="n">
        <f aca="false">IF(X140="",0,IF(X140&gt;=z4,w4,IF(X140&gt;=z3,w3,IF(X140&gt;=zEntry,w2,IF(AND(X140&gt;=ExitZ,AS139&gt;0),w2,0)))))</f>
        <v>0</v>
      </c>
      <c r="AT140" s="26" t="n">
        <f aca="false">IF(Y140="",0,IF(Y140&gt;=z4,w4,IF(Y140&gt;=z3,w3,IF(Y140&gt;=zEntry,w2,IF(AND(Y140&gt;=ExitZ,AT139&gt;0),w2,0)))))</f>
        <v>0</v>
      </c>
      <c r="AU140" s="26" t="n">
        <f aca="false">IF(Z140="",0,IF(Z140&gt;=z4,w4,IF(Z140&gt;=z3,w3,IF(Z140&gt;=zEntry,w2,IF(AND(Z140&gt;=ExitZ,AU139&gt;0),w2,0)))))</f>
        <v>0</v>
      </c>
      <c r="AV140" s="26" t="n">
        <f aca="false">IF(AA140="",0,IF(AA140&gt;=z4,w4,IF(AA140&gt;=z3,w3,IF(AA140&gt;=zEntry,w2,IF(AND(AA140&gt;=ExitZ,AV139&gt;0),w2,0)))))</f>
        <v>0</v>
      </c>
      <c r="AW140" s="26" t="n">
        <f aca="false">IF(AB140="",0,IF(AB140&gt;=z4,w4,IF(AB140&gt;=z3,w3,IF(AB140&gt;=zEntry,w2,IF(AND(AB140&gt;=ExitZ,AW139&gt;0),w2,0)))))</f>
        <v>0</v>
      </c>
      <c r="AX140" s="26" t="n">
        <f aca="false">IF(AC140="",0,IF(AC140&gt;=z4,w4,IF(AC140&gt;=z3,w3,IF(AC140&gt;=zEntry,w2,IF(AND(AC140&gt;=ExitZ,AX139&gt;0),w2,0)))))</f>
        <v>0</v>
      </c>
      <c r="AY140" s="26" t="n">
        <f aca="false">IF(AD140="",0,IF(AD140&gt;=z4,w4,IF(AD140&gt;=z3,w3,IF(AD140&gt;=zEntry,w2,IF(AND(AD140&gt;=ExitZ,AY139&gt;0),w2,0)))))</f>
        <v>0</v>
      </c>
      <c r="AZ140" s="26" t="n">
        <f aca="false">IF(AE140="",0,IF(AE140&gt;=z4,w4,IF(AE140&gt;=z3,w3,IF(AE140&gt;=zEntry,w2,IF(AND(AE140&gt;=ExitZ,AZ139&gt;0),w2,0)))))</f>
        <v>0</v>
      </c>
      <c r="BA140" s="26" t="n">
        <f aca="false">IF(AF140="",0,IF(AF140&gt;=z4,w4,IF(AF140&gt;=z3,w3,IF(AF140&gt;=zEntry,w2,IF(AND(AF140&gt;=ExitZ,BA139&gt;0),w2,0)))))</f>
        <v>0</v>
      </c>
      <c r="BB140" s="26" t="n">
        <f aca="false">IF(AG140="",0,IF(AG140&gt;=z4,w4,IF(AG140&gt;=z3,w3,IF(AG140&gt;=zEntry,w2,IF(AND(AG140&gt;=ExitZ,BB139&gt;0),w2,0)))))</f>
        <v>0</v>
      </c>
      <c r="BC140" s="26" t="n">
        <f aca="false">IF(AH140="",0,IF(AH140&gt;=z4,w4,IF(AH140&gt;=z3,w3,IF(AH140&gt;=zEntry,w2,IF(AND(AH140&gt;=ExitZ,BC139&gt;0),w2,0)))))</f>
        <v>0</v>
      </c>
      <c r="BD140" s="26" t="n">
        <f aca="false">IF(AI140="",0,IF(AI140&gt;=z4,w4,IF(AI140&gt;=z3,w3,IF(AI140&gt;=zEntry,w2,IF(AND(AI140&gt;=ExitZ,BD139&gt;0),w2,0)))))</f>
        <v>0</v>
      </c>
      <c r="BE140" s="26" t="n">
        <f aca="false">IF(AJ140="",0,IF(AJ140&gt;=z4,w4,IF(AJ140&gt;=z3,w3,IF(AJ140&gt;=zEntry,w2,IF(AND(AJ140&gt;=ExitZ,BE139&gt;0),w2,0)))))</f>
        <v>0</v>
      </c>
      <c r="BF140" s="26" t="n">
        <f aca="false">IF(AK140="",0,IF(AK140&gt;=z4,w4,IF(AK140&gt;=z3,w3,IF(AK140&gt;=zEntry,w2,IF(AND(AK140&gt;=ExitZ,BF139&gt;0),w2,0)))))</f>
        <v>0</v>
      </c>
      <c r="BG140" s="26" t="n">
        <f aca="false">IF(AL140="",0,IF(AL140&gt;=z4,w4,IF(AL140&gt;=z3,w3,IF(AL140&gt;=zEntry,w2,IF(AND(AL140&gt;=ExitZ,BG139&gt;0),w2,0)))))</f>
        <v>0</v>
      </c>
      <c r="BH140" s="26" t="n">
        <f aca="false">IF(AM140="",0,IF(AM140&gt;=z4,w4,IF(AM140&gt;=z3,w3,IF(AM140&gt;=zEntry,w2,IF(AND(AM140&gt;=ExitZ,BH139&gt;0),w2,0)))))</f>
        <v>0</v>
      </c>
      <c r="BI140" s="26" t="n">
        <f aca="false">IF(AN140="",0,IF(AN140&gt;=z4,w4,IF(AN140&gt;=z3,w3,IF(AN140&gt;=zEntry,w2,IF(AND(AN140&gt;=ExitZ,BI139&gt;0),w2,0)))))</f>
        <v>0</v>
      </c>
      <c r="BJ140" s="26" t="n">
        <f aca="false">IF(AO140="",0,IF(AO140&gt;=z4,w4,IF(AO140&gt;=z3,w3,IF(AO140&gt;=zEntry,w2,IF(AND(AO140&gt;=ExitZ,BJ139&gt;0),w2,0)))))</f>
        <v>0</v>
      </c>
      <c r="BK140" s="26" t="n">
        <f aca="false">IF(AP140="",0,IF(AP140&gt;=z4,w4,IF(AP140&gt;=z3,w3,IF(AP140&gt;=zEntry,w2,IF(AND(AP140&gt;=ExitZ,BK139&gt;0),w2,0)))))</f>
        <v>0</v>
      </c>
      <c r="BL140" s="26" t="n">
        <f aca="false">IF(AQ140="",0,IF(AQ140&gt;=z4,w4,IF(AQ140&gt;=z3,w3,IF(AQ140&gt;=zEntry,w2,IF(AND(AQ140&gt;=ExitZ,BL139&gt;0),w2,0)))))</f>
        <v>0</v>
      </c>
      <c r="BM140" s="23" t="n">
        <f aca="false">IF(EMFX_Data!X139&gt;=EMFX_Data!Y139,EMFX_Data!AE140-EMFX_Data!AF140,EMFX_Data!AF140-EMFX_Data!AE140)</f>
        <v>-0.0181359842743727</v>
      </c>
      <c r="BN140" s="23" t="n">
        <f aca="false">IF(EMFX_Data!X139&gt;=EMFX_Data!Z139,EMFX_Data!AE140-EMFX_Data!AG140,EMFX_Data!AG140-EMFX_Data!AE140)</f>
        <v>0.0238897846874245</v>
      </c>
      <c r="BO140" s="23" t="n">
        <f aca="false">IF(EMFX_Data!X139&gt;=EMFX_Data!AA139,EMFX_Data!AE140-EMFX_Data!AH140,EMFX_Data!AH140-EMFX_Data!AE140)</f>
        <v>0.0689346930679176</v>
      </c>
      <c r="BP140" s="23" t="n">
        <f aca="false">IF(EMFX_Data!X139&gt;=EMFX_Data!AB139,EMFX_Data!AE140-EMFX_Data!AI140,EMFX_Data!AI140-EMFX_Data!AE140)</f>
        <v>0.0318076194119972</v>
      </c>
      <c r="BQ140" s="23" t="n">
        <f aca="false">IF(EMFX_Data!X139&gt;=EMFX_Data!AC139,EMFX_Data!AE140-EMFX_Data!AJ140,EMFX_Data!AJ140-EMFX_Data!AE140)</f>
        <v>0.0915608375764683</v>
      </c>
      <c r="BR140" s="23" t="n">
        <f aca="false">IF(EMFX_Data!X139&gt;=EMFX_Data!AD139,EMFX_Data!AE140-EMFX_Data!AK140,EMFX_Data!AK140-EMFX_Data!AE140)</f>
        <v>0.0521355611940207</v>
      </c>
      <c r="BS140" s="23" t="n">
        <f aca="false">IF(EMFX_Data!Y139&gt;=EMFX_Data!Z139,EMFX_Data!AF140-EMFX_Data!AG140,EMFX_Data!AG140-EMFX_Data!AF140)</f>
        <v>0.0420257689617972</v>
      </c>
      <c r="BT140" s="23" t="n">
        <f aca="false">IF(EMFX_Data!Y139&gt;=EMFX_Data!AA139,EMFX_Data!AF140-EMFX_Data!AH140,EMFX_Data!AH140-EMFX_Data!AF140)</f>
        <v>-0.0870706773422902</v>
      </c>
      <c r="BU140" s="23" t="n">
        <f aca="false">IF(EMFX_Data!Y139&gt;=EMFX_Data!AB139,EMFX_Data!AF140-EMFX_Data!AI140,EMFX_Data!AI140-EMFX_Data!AF140)</f>
        <v>0.0499436036863698</v>
      </c>
      <c r="BV140" s="23" t="n">
        <f aca="false">IF(EMFX_Data!Y139&gt;=EMFX_Data!AC139,EMFX_Data!AF140-EMFX_Data!AJ140,EMFX_Data!AJ140-EMFX_Data!AF140)</f>
        <v>0.109696821850841</v>
      </c>
      <c r="BW140" s="23" t="n">
        <f aca="false">IF(EMFX_Data!Y139&gt;=EMFX_Data!AD139,EMFX_Data!AF140-EMFX_Data!AK140,EMFX_Data!AK140-EMFX_Data!AF140)</f>
        <v>-0.0702715454683934</v>
      </c>
      <c r="BX140" s="23" t="n">
        <f aca="false">IF(EMFX_Data!Z139&gt;=EMFX_Data!AA139,EMFX_Data!AG140-EMFX_Data!AH140,EMFX_Data!AH140-EMFX_Data!AG140)</f>
        <v>-0.0450449083804931</v>
      </c>
      <c r="BY140" s="23" t="n">
        <f aca="false">IF(EMFX_Data!Z139&gt;=EMFX_Data!AB139,EMFX_Data!AG140-EMFX_Data!AI140,EMFX_Data!AI140-EMFX_Data!AG140)</f>
        <v>0.00791783472457268</v>
      </c>
      <c r="BZ140" s="23" t="n">
        <f aca="false">IF(EMFX_Data!Z139&gt;=EMFX_Data!AC139,EMFX_Data!AG140-EMFX_Data!AJ140,EMFX_Data!AJ140-EMFX_Data!AG140)</f>
        <v>0.0676710528890438</v>
      </c>
      <c r="CA140" s="23" t="n">
        <f aca="false">IF(EMFX_Data!Z139&gt;=EMFX_Data!AD139,EMFX_Data!AG140-EMFX_Data!AK140,EMFX_Data!AK140-EMFX_Data!AG140)</f>
        <v>-0.0282457765065962</v>
      </c>
      <c r="CB140" s="23" t="n">
        <f aca="false">IF(EMFX_Data!AA139&gt;=EMFX_Data!AB139,EMFX_Data!AH140-EMFX_Data!AI140,EMFX_Data!AI140-EMFX_Data!AH140)</f>
        <v>-0.0371270736559204</v>
      </c>
      <c r="CC140" s="23" t="n">
        <f aca="false">IF(EMFX_Data!AA139&gt;=EMFX_Data!AC139,EMFX_Data!AH140-EMFX_Data!AJ140,EMFX_Data!AJ140-EMFX_Data!AH140)</f>
        <v>0.0226261445085507</v>
      </c>
      <c r="CD140" s="23" t="n">
        <f aca="false">IF(EMFX_Data!AA139&gt;=EMFX_Data!AD139,EMFX_Data!AH140-EMFX_Data!AK140,EMFX_Data!AK140-EMFX_Data!AH140)</f>
        <v>-0.0167991318738969</v>
      </c>
      <c r="CE140" s="23" t="n">
        <f aca="false">IF(EMFX_Data!AB139&gt;=EMFX_Data!AC139,EMFX_Data!AI140-EMFX_Data!AJ140,EMFX_Data!AJ140-EMFX_Data!AI140)</f>
        <v>-0.0597532181644712</v>
      </c>
      <c r="CF140" s="23" t="n">
        <f aca="false">IF(EMFX_Data!AB139&gt;=EMFX_Data!AD139,EMFX_Data!AI140-EMFX_Data!AK140,EMFX_Data!AK140-EMFX_Data!AI140)</f>
        <v>-0.0203279417820235</v>
      </c>
      <c r="CG140" s="23" t="n">
        <f aca="false">IF(EMFX_Data!AC139&gt;=EMFX_Data!AD139,EMFX_Data!AJ140-EMFX_Data!AK140,EMFX_Data!AK140-EMFX_Data!AJ140)</f>
        <v>0.0394252763824476</v>
      </c>
      <c r="CH140" s="27" t="n">
        <f aca="false">IF(ROW()&lt;4+VolLB,"",STDEV(INDEX($BM:$BM,ROW()-VolLB+1):INDEX($BM:$BM,ROW()))*SQRT(12))</f>
        <v>0.136480282935603</v>
      </c>
      <c r="CI140" s="27" t="n">
        <f aca="false">IF(ROW()&lt;4+VolLB,"",STDEV(INDEX($BN:$BN,ROW()-VolLB+1):INDEX($BN:$BN,ROW()))*SQRT(12))</f>
        <v>0.150846306857384</v>
      </c>
      <c r="CJ140" s="27" t="n">
        <f aca="false">IF(ROW()&lt;4+VolLB,"",STDEV(INDEX($BO:$BO,ROW()-VolLB+1):INDEX($BO:$BO,ROW()))*SQRT(12))</f>
        <v>0.150533004405422</v>
      </c>
      <c r="CK140" s="27" t="n">
        <f aca="false">IF(ROW()&lt;4+VolLB,"",STDEV(INDEX($BP:$BP,ROW()-VolLB+1):INDEX($BP:$BP,ROW()))*SQRT(12))</f>
        <v>0.178335142615224</v>
      </c>
      <c r="CL140" s="27" t="n">
        <f aca="false">IF(ROW()&lt;4+VolLB,"",STDEV(INDEX($BQ:$BQ,ROW()-VolLB+1):INDEX($BQ:$BQ,ROW()))*SQRT(12))</f>
        <v>0.188860304332195</v>
      </c>
      <c r="CM140" s="27" t="n">
        <f aca="false">IF(ROW()&lt;4+VolLB,"",STDEV(INDEX($BR:$BR,ROW()-VolLB+1):INDEX($BR:$BR,ROW()))*SQRT(12))</f>
        <v>0.166129663789967</v>
      </c>
      <c r="CN140" s="27" t="n">
        <f aca="false">IF(ROW()&lt;4+VolLB,"",STDEV(INDEX($BS:$BS,ROW()-VolLB+1):INDEX($BS:$BS,ROW()))*SQRT(12))</f>
        <v>0.144280893792044</v>
      </c>
      <c r="CO140" s="27" t="n">
        <f aca="false">IF(ROW()&lt;4+VolLB,"",STDEV(INDEX($BT:$BT,ROW()-VolLB+1):INDEX($BT:$BT,ROW()))*SQRT(12))</f>
        <v>0.163852353691671</v>
      </c>
      <c r="CP140" s="27" t="n">
        <f aca="false">IF(ROW()&lt;4+VolLB,"",STDEV(INDEX($BU:$BU,ROW()-VolLB+1):INDEX($BU:$BU,ROW()))*SQRT(12))</f>
        <v>0.141515116231765</v>
      </c>
      <c r="CQ140" s="27" t="n">
        <f aca="false">IF(ROW()&lt;4+VolLB,"",STDEV(INDEX($BV:$BV,ROW()-VolLB+1):INDEX($BV:$BV,ROW()))*SQRT(12))</f>
        <v>0.168256629616727</v>
      </c>
      <c r="CR140" s="27" t="n">
        <f aca="false">IF(ROW()&lt;4+VolLB,"",STDEV(INDEX($BW:$BW,ROW()-VolLB+1):INDEX($BW:$BW,ROW()))*SQRT(12))</f>
        <v>0.18253842441919</v>
      </c>
      <c r="CS140" s="27" t="n">
        <f aca="false">IF(ROW()&lt;4+VolLB,"",STDEV(INDEX($BX:$BX,ROW()-VolLB+1):INDEX($BX:$BX,ROW()))*SQRT(12))</f>
        <v>0.166932860127782</v>
      </c>
      <c r="CT140" s="27" t="n">
        <f aca="false">IF(ROW()&lt;4+VolLB,"",STDEV(INDEX($BY:$BY,ROW()-VolLB+1):INDEX($BY:$BY,ROW()))*SQRT(12))</f>
        <v>0.173516454173197</v>
      </c>
      <c r="CU140" s="27" t="n">
        <f aca="false">IF(ROW()&lt;4+VolLB,"",STDEV(INDEX($BZ:$BZ,ROW()-VolLB+1):INDEX($BZ:$BZ,ROW()))*SQRT(12))</f>
        <v>0.188790604143</v>
      </c>
      <c r="CV140" s="27" t="n">
        <f aca="false">IF(ROW()&lt;4+VolLB,"",STDEV(INDEX($CA:$CA,ROW()-VolLB+1):INDEX($CA:$CA,ROW()))*SQRT(12))</f>
        <v>0.152124197621568</v>
      </c>
      <c r="CW140" s="27" t="n">
        <f aca="false">IF(ROW()&lt;4+VolLB,"",STDEV(INDEX($CB:$CB,ROW()-VolLB+1):INDEX($CB:$CB,ROW()))*SQRT(12))</f>
        <v>0.180611864136756</v>
      </c>
      <c r="CX140" s="27" t="n">
        <f aca="false">IF(ROW()&lt;4+VolLB,"",STDEV(INDEX($CC:$CC,ROW()-VolLB+1):INDEX($CC:$CC,ROW()))*SQRT(12))</f>
        <v>0.162920522364293</v>
      </c>
      <c r="CY140" s="27" t="n">
        <f aca="false">IF(ROW()&lt;4+VolLB,"",STDEV(INDEX($CD:$CD,ROW()-VolLB+1):INDEX($CD:$CD,ROW()))*SQRT(12))</f>
        <v>0.197961152021255</v>
      </c>
      <c r="CZ140" s="27" t="n">
        <f aca="false">IF(ROW()&lt;4+VolLB,"",STDEV(INDEX($CE:$CE,ROW()-VolLB+1):INDEX($CE:$CE,ROW()))*SQRT(12))</f>
        <v>0.186108773015564</v>
      </c>
      <c r="DA140" s="27" t="n">
        <f aca="false">IF(ROW()&lt;4+VolLB,"",STDEV(INDEX($CF:$CF,ROW()-VolLB+1):INDEX($CF:$CF,ROW()))*SQRT(12))</f>
        <v>0.186739625899785</v>
      </c>
      <c r="DB140" s="27" t="n">
        <f aca="false">IF(ROW()&lt;4+VolLB,"",STDEV(INDEX($CG:$CG,ROW()-VolLB+1):INDEX($CG:$CG,ROW()))*SQRT(12))</f>
        <v>0.18042900167779</v>
      </c>
      <c r="DC140" s="26" t="n">
        <f aca="false">IF(OR(AR140=0,CH140="",CH140=0),0,AR140*MIN(MaxScal,TgtVol/CH140))</f>
        <v>0</v>
      </c>
      <c r="DD140" s="26" t="n">
        <f aca="false">IF(OR(AS140=0,CI140="",CI140=0),0,AS140*MIN(MaxScal,TgtVol/CI140))</f>
        <v>0</v>
      </c>
      <c r="DE140" s="26" t="n">
        <f aca="false">IF(OR(AT140=0,CJ140="",CJ140=0),0,AT140*MIN(MaxScal,TgtVol/CJ140))</f>
        <v>0</v>
      </c>
      <c r="DF140" s="26" t="n">
        <f aca="false">IF(OR(AU140=0,CK140="",CK140=0),0,AU140*MIN(MaxScal,TgtVol/CK140))</f>
        <v>0</v>
      </c>
      <c r="DG140" s="26" t="n">
        <f aca="false">IF(OR(AV140=0,CL140="",CL140=0),0,AV140*MIN(MaxScal,TgtVol/CL140))</f>
        <v>0</v>
      </c>
      <c r="DH140" s="26" t="n">
        <f aca="false">IF(OR(AW140=0,CM140="",CM140=0),0,AW140*MIN(MaxScal,TgtVol/CM140))</f>
        <v>0</v>
      </c>
      <c r="DI140" s="26" t="n">
        <f aca="false">IF(OR(AX140=0,CN140="",CN140=0),0,AX140*MIN(MaxScal,TgtVol/CN140))</f>
        <v>0</v>
      </c>
      <c r="DJ140" s="26" t="n">
        <f aca="false">IF(OR(AY140=0,CO140="",CO140=0),0,AY140*MIN(MaxScal,TgtVol/CO140))</f>
        <v>0</v>
      </c>
      <c r="DK140" s="26" t="n">
        <f aca="false">IF(OR(AZ140=0,CP140="",CP140=0),0,AZ140*MIN(MaxScal,TgtVol/CP140))</f>
        <v>0</v>
      </c>
      <c r="DL140" s="26" t="n">
        <f aca="false">IF(OR(BA140=0,CQ140="",CQ140=0),0,BA140*MIN(MaxScal,TgtVol/CQ140))</f>
        <v>0</v>
      </c>
      <c r="DM140" s="26" t="n">
        <f aca="false">IF(OR(BB140=0,CR140="",CR140=0),0,BB140*MIN(MaxScal,TgtVol/CR140))</f>
        <v>0</v>
      </c>
      <c r="DN140" s="26" t="n">
        <f aca="false">IF(OR(BC140=0,CS140="",CS140=0),0,BC140*MIN(MaxScal,TgtVol/CS140))</f>
        <v>0</v>
      </c>
      <c r="DO140" s="26" t="n">
        <f aca="false">IF(OR(BD140=0,CT140="",CT140=0),0,BD140*MIN(MaxScal,TgtVol/CT140))</f>
        <v>0</v>
      </c>
      <c r="DP140" s="26" t="n">
        <f aca="false">IF(OR(BE140=0,CU140="",CU140=0),0,BE140*MIN(MaxScal,TgtVol/CU140))</f>
        <v>0</v>
      </c>
      <c r="DQ140" s="26" t="n">
        <f aca="false">IF(OR(BF140=0,CV140="",CV140=0),0,BF140*MIN(MaxScal,TgtVol/CV140))</f>
        <v>0</v>
      </c>
      <c r="DR140" s="26" t="n">
        <f aca="false">IF(OR(BG140=0,CW140="",CW140=0),0,BG140*MIN(MaxScal,TgtVol/CW140))</f>
        <v>0</v>
      </c>
      <c r="DS140" s="26" t="n">
        <f aca="false">IF(OR(BH140=0,CX140="",CX140=0),0,BH140*MIN(MaxScal,TgtVol/CX140))</f>
        <v>0</v>
      </c>
      <c r="DT140" s="26" t="n">
        <f aca="false">IF(OR(BI140=0,CY140="",CY140=0),0,BI140*MIN(MaxScal,TgtVol/CY140))</f>
        <v>0</v>
      </c>
      <c r="DU140" s="26" t="n">
        <f aca="false">IF(OR(BJ140=0,CZ140="",CZ140=0),0,BJ140*MIN(MaxScal,TgtVol/CZ140))</f>
        <v>0</v>
      </c>
      <c r="DV140" s="26" t="n">
        <f aca="false">IF(OR(BK140=0,DA140="",DA140=0),0,BK140*MIN(MaxScal,TgtVol/DA140))</f>
        <v>0</v>
      </c>
      <c r="DW140" s="26" t="n">
        <f aca="false">IF(OR(BL140=0,DB140="",DB140=0),0,BL140*MIN(MaxScal,TgtVol/DB140))</f>
        <v>0</v>
      </c>
      <c r="DX140" s="28" t="n">
        <f aca="false">IFERROR(DC139*BM140,"")</f>
        <v>-0</v>
      </c>
      <c r="DY140" s="28" t="n">
        <f aca="false">IFERROR(DD139*BN140,"")</f>
        <v>0</v>
      </c>
      <c r="DZ140" s="28" t="n">
        <f aca="false">IFERROR(DE139*BO140,"")</f>
        <v>0</v>
      </c>
      <c r="EA140" s="28" t="n">
        <f aca="false">IFERROR(DF139*BP140,"")</f>
        <v>0</v>
      </c>
      <c r="EB140" s="28" t="n">
        <f aca="false">IFERROR(DG139*BQ140,"")</f>
        <v>0</v>
      </c>
      <c r="EC140" s="28" t="n">
        <f aca="false">IFERROR(DH139*BR140,"")</f>
        <v>0</v>
      </c>
      <c r="ED140" s="28" t="n">
        <f aca="false">IFERROR(DI139*BS140,"")</f>
        <v>0</v>
      </c>
      <c r="EE140" s="28" t="n">
        <f aca="false">IFERROR(DJ139*BT140,"")</f>
        <v>-0</v>
      </c>
      <c r="EF140" s="28" t="n">
        <f aca="false">IFERROR(DK139*BU140,"")</f>
        <v>0</v>
      </c>
      <c r="EG140" s="28" t="n">
        <f aca="false">IFERROR(DL139*BV140,"")</f>
        <v>0</v>
      </c>
      <c r="EH140" s="28" t="n">
        <f aca="false">IFERROR(DM139*BW140,"")</f>
        <v>-0</v>
      </c>
      <c r="EI140" s="28" t="n">
        <f aca="false">IFERROR(DN139*BX140,"")</f>
        <v>-0</v>
      </c>
      <c r="EJ140" s="28" t="n">
        <f aca="false">IFERROR(DO139*BY140,"")</f>
        <v>0</v>
      </c>
      <c r="EK140" s="28" t="n">
        <f aca="false">IFERROR(DP139*BZ140,"")</f>
        <v>0</v>
      </c>
      <c r="EL140" s="28" t="n">
        <f aca="false">IFERROR(DQ139*CA140,"")</f>
        <v>-0</v>
      </c>
      <c r="EM140" s="28" t="n">
        <f aca="false">IFERROR(DR139*CB140,"")</f>
        <v>-0</v>
      </c>
      <c r="EN140" s="28" t="n">
        <f aca="false">IFERROR(DS139*CC140,"")</f>
        <v>0</v>
      </c>
      <c r="EO140" s="28" t="n">
        <f aca="false">IFERROR(DT139*CD140,"")</f>
        <v>-0</v>
      </c>
      <c r="EP140" s="28" t="n">
        <f aca="false">IFERROR(DU139*CE140,"")</f>
        <v>-0</v>
      </c>
      <c r="EQ140" s="28" t="n">
        <f aca="false">IFERROR(DV139*CF140,"")</f>
        <v>-0</v>
      </c>
      <c r="ER140" s="28" t="n">
        <f aca="false">IFERROR(DW139*CG140,"")</f>
        <v>0</v>
      </c>
      <c r="ES140" s="28" t="n">
        <f aca="false">IF(ROW()=4,"",SUM(DX140:ER140))</f>
        <v>0</v>
      </c>
      <c r="ET140" s="29" t="n">
        <f aca="false">COUNTIF(AR140:BL140,"&gt;0")</f>
        <v>0</v>
      </c>
    </row>
    <row r="141" customFormat="false" ht="15" hidden="false" customHeight="false" outlineLevel="0" collapsed="false">
      <c r="A141" s="19" t="n">
        <v>42185</v>
      </c>
      <c r="B141" s="23" t="n">
        <f aca="false">ABS(EMFX_Data!X141-EMFX_Data!Y141)</f>
        <v>0.158329347013956</v>
      </c>
      <c r="C141" s="23" t="n">
        <f aca="false">ABS(EMFX_Data!X141-EMFX_Data!Z141)</f>
        <v>0.118577085803561</v>
      </c>
      <c r="D141" s="23" t="n">
        <f aca="false">ABS(EMFX_Data!X141-EMFX_Data!AA141)</f>
        <v>0.114829605748787</v>
      </c>
      <c r="E141" s="23" t="n">
        <f aca="false">ABS(EMFX_Data!X141-EMFX_Data!AB141)</f>
        <v>0.139870653586519</v>
      </c>
      <c r="F141" s="23" t="n">
        <f aca="false">ABS(EMFX_Data!X141-EMFX_Data!AC141)</f>
        <v>0.102314693352713</v>
      </c>
      <c r="G141" s="23" t="n">
        <f aca="false">ABS(EMFX_Data!X141-EMFX_Data!AD141)</f>
        <v>0.0305869468387918</v>
      </c>
      <c r="H141" s="23" t="n">
        <f aca="false">ABS(EMFX_Data!Y141-EMFX_Data!Z141)</f>
        <v>0.0397522612103947</v>
      </c>
      <c r="I141" s="23" t="n">
        <f aca="false">ABS(EMFX_Data!Y141-EMFX_Data!AA141)</f>
        <v>0.273158952762743</v>
      </c>
      <c r="J141" s="23" t="n">
        <f aca="false">ABS(EMFX_Data!Y141-EMFX_Data!AB141)</f>
        <v>0.0184586934274362</v>
      </c>
      <c r="K141" s="23" t="n">
        <f aca="false">ABS(EMFX_Data!Y141-EMFX_Data!AC141)</f>
        <v>0.0560146536612427</v>
      </c>
      <c r="L141" s="23" t="n">
        <f aca="false">ABS(EMFX_Data!Y141-EMFX_Data!AD141)</f>
        <v>0.127742400175164</v>
      </c>
      <c r="M141" s="23" t="n">
        <f aca="false">ABS(EMFX_Data!Z141-EMFX_Data!AA141)</f>
        <v>0.233406691552348</v>
      </c>
      <c r="N141" s="23" t="n">
        <f aca="false">ABS(EMFX_Data!Z141-EMFX_Data!AB141)</f>
        <v>0.0212935677829584</v>
      </c>
      <c r="O141" s="23" t="n">
        <f aca="false">ABS(EMFX_Data!Z141-EMFX_Data!AC141)</f>
        <v>0.016262392450848</v>
      </c>
      <c r="P141" s="23" t="n">
        <f aca="false">ABS(EMFX_Data!Z141-EMFX_Data!AD141)</f>
        <v>0.087990138964769</v>
      </c>
      <c r="Q141" s="23" t="n">
        <f aca="false">ABS(EMFX_Data!AA141-EMFX_Data!AB141)</f>
        <v>0.254700259335307</v>
      </c>
      <c r="R141" s="23" t="n">
        <f aca="false">ABS(EMFX_Data!AA141-EMFX_Data!AC141)</f>
        <v>0.2171442991015</v>
      </c>
      <c r="S141" s="23" t="n">
        <f aca="false">ABS(EMFX_Data!AA141-EMFX_Data!AD141)</f>
        <v>0.145416552587579</v>
      </c>
      <c r="T141" s="23" t="n">
        <f aca="false">ABS(EMFX_Data!AB141-EMFX_Data!AC141)</f>
        <v>0.0375559602338065</v>
      </c>
      <c r="U141" s="23" t="n">
        <f aca="false">ABS(EMFX_Data!AB141-EMFX_Data!AD141)</f>
        <v>0.109283706747727</v>
      </c>
      <c r="V141" s="23" t="n">
        <f aca="false">ABS(EMFX_Data!AC141-EMFX_Data!AD141)</f>
        <v>0.071727746513921</v>
      </c>
      <c r="W141" s="26" t="n">
        <f aca="false">IF(ROW()&lt;4+MinObs-1,"",IFERROR((B141-AVERAGE(B$4:B141))/STDEV(B$4:B141),""))</f>
        <v>0.311235493869297</v>
      </c>
      <c r="X141" s="26" t="n">
        <f aca="false">IF(ROW()&lt;4+MinObs-1,"",IFERROR((C141-AVERAGE(C$4:C141))/STDEV(C$4:C141),""))</f>
        <v>0.723300789112871</v>
      </c>
      <c r="Y141" s="26" t="n">
        <f aca="false">IF(ROW()&lt;4+MinObs-1,"",IFERROR((D141-AVERAGE(D$4:D141))/STDEV(D$4:D141),""))</f>
        <v>-0.0937812060733493</v>
      </c>
      <c r="Z141" s="26" t="n">
        <f aca="false">IF(ROW()&lt;4+MinObs-1,"",IFERROR((E141-AVERAGE(E$4:E141))/STDEV(E$4:E141),""))</f>
        <v>0.363158689908146</v>
      </c>
      <c r="AA141" s="26" t="n">
        <f aca="false">IF(ROW()&lt;4+MinObs-1,"",IFERROR((F141-AVERAGE(F$4:F141))/STDEV(F$4:F141),""))</f>
        <v>0.428206197835013</v>
      </c>
      <c r="AB141" s="26" t="n">
        <f aca="false">IF(ROW()&lt;4+MinObs-1,"",IFERROR((G141-AVERAGE(G$4:G141))/STDEV(G$4:G141),""))</f>
        <v>-0.314019580644921</v>
      </c>
      <c r="AC141" s="26" t="n">
        <f aca="false">IF(ROW()&lt;4+MinObs-1,"",IFERROR((H141-AVERAGE(H$4:H141))/STDEV(H$4:H141),""))</f>
        <v>-1.05574411459329</v>
      </c>
      <c r="AD141" s="26" t="n">
        <f aca="false">IF(ROW()&lt;4+MinObs-1,"",IFERROR((I141-AVERAGE(I$4:I141))/STDEV(I$4:I141),""))</f>
        <v>2.57831264759019</v>
      </c>
      <c r="AE141" s="26" t="n">
        <f aca="false">IF(ROW()&lt;4+MinObs-1,"",IFERROR((J141-AVERAGE(J$4:J141))/STDEV(J$4:J141),""))</f>
        <v>-1.25848355948993</v>
      </c>
      <c r="AF141" s="26" t="n">
        <f aca="false">IF(ROW()&lt;4+MinObs-1,"",IFERROR((K141-AVERAGE(K$4:K141))/STDEV(K$4:K141),""))</f>
        <v>-0.758997826261082</v>
      </c>
      <c r="AG141" s="26" t="n">
        <f aca="false">IF(ROW()&lt;4+MinObs-1,"",IFERROR((L141-AVERAGE(L$4:L141))/STDEV(L$4:L141),""))</f>
        <v>-0.123858491810343</v>
      </c>
      <c r="AH141" s="26" t="n">
        <f aca="false">IF(ROW()&lt;4+MinObs-1,"",IFERROR((M141-AVERAGE(M$4:M141))/STDEV(M$4:M141),""))</f>
        <v>0.698554862050161</v>
      </c>
      <c r="AI141" s="26" t="n">
        <f aca="false">IF(ROW()&lt;4+MinObs-1,"",IFERROR((N141-AVERAGE(N$4:N141))/STDEV(N$4:N141),""))</f>
        <v>-1.05941771776946</v>
      </c>
      <c r="AJ141" s="26" t="n">
        <f aca="false">IF(ROW()&lt;4+MinObs-1,"",IFERROR((O141-AVERAGE(O$4:O141))/STDEV(O$4:O141),""))</f>
        <v>-1.11706982863906</v>
      </c>
      <c r="AK141" s="26" t="n">
        <f aca="false">IF(ROW()&lt;4+MinObs-1,"",IFERROR((P141-AVERAGE(P$4:P141))/STDEV(P$4:P141),""))</f>
        <v>-0.185053476183604</v>
      </c>
      <c r="AL141" s="26" t="n">
        <f aca="false">IF(ROW()&lt;4+MinObs-1,"",IFERROR((Q141-AVERAGE(Q$4:Q141))/STDEV(Q$4:Q141),""))</f>
        <v>1.19574283878242</v>
      </c>
      <c r="AM141" s="26" t="n">
        <f aca="false">IF(ROW()&lt;4+MinObs-1,"",IFERROR((R141-AVERAGE(R$4:R141))/STDEV(R$4:R141),""))</f>
        <v>0.949651376878942</v>
      </c>
      <c r="AN141" s="26" t="n">
        <f aca="false">IF(ROW()&lt;4+MinObs-1,"",IFERROR((S141-AVERAGE(S$4:S141))/STDEV(S$4:S141),""))</f>
        <v>-0.0706817497238055</v>
      </c>
      <c r="AO141" s="26" t="n">
        <f aca="false">IF(ROW()&lt;4+MinObs-1,"",IFERROR((T141-AVERAGE(T$4:T141))/STDEV(T$4:T141),""))</f>
        <v>-0.779677894954131</v>
      </c>
      <c r="AP141" s="26" t="n">
        <f aca="false">IF(ROW()&lt;4+MinObs-1,"",IFERROR((U141-AVERAGE(U$4:U141))/STDEV(U$4:U141),""))</f>
        <v>-0.017322816331961</v>
      </c>
      <c r="AQ141" s="26" t="n">
        <f aca="false">IF(ROW()&lt;4+MinObs-1,"",IFERROR((V141-AVERAGE(V$4:V141))/STDEV(V$4:V141),""))</f>
        <v>-0.260775046071064</v>
      </c>
      <c r="AR141" s="26" t="n">
        <f aca="false">IF(W141="",0,IF(W141&gt;=z4,w4,IF(W141&gt;=z3,w3,IF(W141&gt;=zEntry,w2,IF(AND(W141&gt;=ExitZ,AR140&gt;0),w2,0)))))</f>
        <v>0</v>
      </c>
      <c r="AS141" s="26" t="n">
        <f aca="false">IF(X141="",0,IF(X141&gt;=z4,w4,IF(X141&gt;=z3,w3,IF(X141&gt;=zEntry,w2,IF(AND(X141&gt;=ExitZ,AS140&gt;0),w2,0)))))</f>
        <v>0</v>
      </c>
      <c r="AT141" s="26" t="n">
        <f aca="false">IF(Y141="",0,IF(Y141&gt;=z4,w4,IF(Y141&gt;=z3,w3,IF(Y141&gt;=zEntry,w2,IF(AND(Y141&gt;=ExitZ,AT140&gt;0),w2,0)))))</f>
        <v>0</v>
      </c>
      <c r="AU141" s="26" t="n">
        <f aca="false">IF(Z141="",0,IF(Z141&gt;=z4,w4,IF(Z141&gt;=z3,w3,IF(Z141&gt;=zEntry,w2,IF(AND(Z141&gt;=ExitZ,AU140&gt;0),w2,0)))))</f>
        <v>0</v>
      </c>
      <c r="AV141" s="26" t="n">
        <f aca="false">IF(AA141="",0,IF(AA141&gt;=z4,w4,IF(AA141&gt;=z3,w3,IF(AA141&gt;=zEntry,w2,IF(AND(AA141&gt;=ExitZ,AV140&gt;0),w2,0)))))</f>
        <v>0</v>
      </c>
      <c r="AW141" s="26" t="n">
        <f aca="false">IF(AB141="",0,IF(AB141&gt;=z4,w4,IF(AB141&gt;=z3,w3,IF(AB141&gt;=zEntry,w2,IF(AND(AB141&gt;=ExitZ,AW140&gt;0),w2,0)))))</f>
        <v>0</v>
      </c>
      <c r="AX141" s="26" t="n">
        <f aca="false">IF(AC141="",0,IF(AC141&gt;=z4,w4,IF(AC141&gt;=z3,w3,IF(AC141&gt;=zEntry,w2,IF(AND(AC141&gt;=ExitZ,AX140&gt;0),w2,0)))))</f>
        <v>0</v>
      </c>
      <c r="AY141" s="26" t="n">
        <f aca="false">IF(AD141="",0,IF(AD141&gt;=z4,w4,IF(AD141&gt;=z3,w3,IF(AD141&gt;=zEntry,w2,IF(AND(AD141&gt;=ExitZ,AY140&gt;0),w2,0)))))</f>
        <v>1</v>
      </c>
      <c r="AZ141" s="26" t="n">
        <f aca="false">IF(AE141="",0,IF(AE141&gt;=z4,w4,IF(AE141&gt;=z3,w3,IF(AE141&gt;=zEntry,w2,IF(AND(AE141&gt;=ExitZ,AZ140&gt;0),w2,0)))))</f>
        <v>0</v>
      </c>
      <c r="BA141" s="26" t="n">
        <f aca="false">IF(AF141="",0,IF(AF141&gt;=z4,w4,IF(AF141&gt;=z3,w3,IF(AF141&gt;=zEntry,w2,IF(AND(AF141&gt;=ExitZ,BA140&gt;0),w2,0)))))</f>
        <v>0</v>
      </c>
      <c r="BB141" s="26" t="n">
        <f aca="false">IF(AG141="",0,IF(AG141&gt;=z4,w4,IF(AG141&gt;=z3,w3,IF(AG141&gt;=zEntry,w2,IF(AND(AG141&gt;=ExitZ,BB140&gt;0),w2,0)))))</f>
        <v>0</v>
      </c>
      <c r="BC141" s="26" t="n">
        <f aca="false">IF(AH141="",0,IF(AH141&gt;=z4,w4,IF(AH141&gt;=z3,w3,IF(AH141&gt;=zEntry,w2,IF(AND(AH141&gt;=ExitZ,BC140&gt;0),w2,0)))))</f>
        <v>0</v>
      </c>
      <c r="BD141" s="26" t="n">
        <f aca="false">IF(AI141="",0,IF(AI141&gt;=z4,w4,IF(AI141&gt;=z3,w3,IF(AI141&gt;=zEntry,w2,IF(AND(AI141&gt;=ExitZ,BD140&gt;0),w2,0)))))</f>
        <v>0</v>
      </c>
      <c r="BE141" s="26" t="n">
        <f aca="false">IF(AJ141="",0,IF(AJ141&gt;=z4,w4,IF(AJ141&gt;=z3,w3,IF(AJ141&gt;=zEntry,w2,IF(AND(AJ141&gt;=ExitZ,BE140&gt;0),w2,0)))))</f>
        <v>0</v>
      </c>
      <c r="BF141" s="26" t="n">
        <f aca="false">IF(AK141="",0,IF(AK141&gt;=z4,w4,IF(AK141&gt;=z3,w3,IF(AK141&gt;=zEntry,w2,IF(AND(AK141&gt;=ExitZ,BF140&gt;0),w2,0)))))</f>
        <v>0</v>
      </c>
      <c r="BG141" s="26" t="n">
        <f aca="false">IF(AL141="",0,IF(AL141&gt;=z4,w4,IF(AL141&gt;=z3,w3,IF(AL141&gt;=zEntry,w2,IF(AND(AL141&gt;=ExitZ,BG140&gt;0),w2,0)))))</f>
        <v>0</v>
      </c>
      <c r="BH141" s="26" t="n">
        <f aca="false">IF(AM141="",0,IF(AM141&gt;=z4,w4,IF(AM141&gt;=z3,w3,IF(AM141&gt;=zEntry,w2,IF(AND(AM141&gt;=ExitZ,BH140&gt;0),w2,0)))))</f>
        <v>0</v>
      </c>
      <c r="BI141" s="26" t="n">
        <f aca="false">IF(AN141="",0,IF(AN141&gt;=z4,w4,IF(AN141&gt;=z3,w3,IF(AN141&gt;=zEntry,w2,IF(AND(AN141&gt;=ExitZ,BI140&gt;0),w2,0)))))</f>
        <v>0</v>
      </c>
      <c r="BJ141" s="26" t="n">
        <f aca="false">IF(AO141="",0,IF(AO141&gt;=z4,w4,IF(AO141&gt;=z3,w3,IF(AO141&gt;=zEntry,w2,IF(AND(AO141&gt;=ExitZ,BJ140&gt;0),w2,0)))))</f>
        <v>0</v>
      </c>
      <c r="BK141" s="26" t="n">
        <f aca="false">IF(AP141="",0,IF(AP141&gt;=z4,w4,IF(AP141&gt;=z3,w3,IF(AP141&gt;=zEntry,w2,IF(AND(AP141&gt;=ExitZ,BK140&gt;0),w2,0)))))</f>
        <v>0</v>
      </c>
      <c r="BL141" s="26" t="n">
        <f aca="false">IF(AQ141="",0,IF(AQ141&gt;=z4,w4,IF(AQ141&gt;=z3,w3,IF(AQ141&gt;=zEntry,w2,IF(AND(AQ141&gt;=ExitZ,BL140&gt;0),w2,0)))))</f>
        <v>0</v>
      </c>
      <c r="BM141" s="23" t="n">
        <f aca="false">IF(EMFX_Data!X140&gt;=EMFX_Data!Y140,EMFX_Data!AE141-EMFX_Data!AF141,EMFX_Data!AF141-EMFX_Data!AE141)</f>
        <v>-0.0284121253837705</v>
      </c>
      <c r="BN141" s="23" t="n">
        <f aca="false">IF(EMFX_Data!X140&gt;=EMFX_Data!Z140,EMFX_Data!AE141-EMFX_Data!AG141,EMFX_Data!AG141-EMFX_Data!AE141)</f>
        <v>0.0128081941486134</v>
      </c>
      <c r="BO141" s="23" t="n">
        <f aca="false">IF(EMFX_Data!X140&gt;=EMFX_Data!AA140,EMFX_Data!AE141-EMFX_Data!AH141,EMFX_Data!AH141-EMFX_Data!AE141)</f>
        <v>-0.0526768754795237</v>
      </c>
      <c r="BP141" s="23" t="n">
        <f aca="false">IF(EMFX_Data!X140&gt;=EMFX_Data!AB140,EMFX_Data!AE141-EMFX_Data!AI141,EMFX_Data!AI141-EMFX_Data!AE141)</f>
        <v>0.0286921315593439</v>
      </c>
      <c r="BQ141" s="23" t="n">
        <f aca="false">IF(EMFX_Data!X140&gt;=EMFX_Data!AC140,EMFX_Data!AE141-EMFX_Data!AJ141,EMFX_Data!AJ141-EMFX_Data!AE141)</f>
        <v>-0.00596211400416581</v>
      </c>
      <c r="BR141" s="23" t="n">
        <f aca="false">IF(EMFX_Data!X140&gt;=EMFX_Data!AD140,EMFX_Data!AE141-EMFX_Data!AK141,EMFX_Data!AK141-EMFX_Data!AE141)</f>
        <v>0.0129638214911337</v>
      </c>
      <c r="BS141" s="23" t="n">
        <f aca="false">IF(EMFX_Data!Y140&gt;=EMFX_Data!Z140,EMFX_Data!AF141-EMFX_Data!AG141,EMFX_Data!AG141-EMFX_Data!AF141)</f>
        <v>0.0412203195323839</v>
      </c>
      <c r="BT141" s="23" t="n">
        <f aca="false">IF(EMFX_Data!Y140&gt;=EMFX_Data!AA140,EMFX_Data!AF141-EMFX_Data!AH141,EMFX_Data!AH141-EMFX_Data!AF141)</f>
        <v>-0.0810890008632941</v>
      </c>
      <c r="BU141" s="23" t="n">
        <f aca="false">IF(EMFX_Data!Y140&gt;=EMFX_Data!AB140,EMFX_Data!AF141-EMFX_Data!AI141,EMFX_Data!AI141-EMFX_Data!AF141)</f>
        <v>0.0571042569431143</v>
      </c>
      <c r="BV141" s="23" t="n">
        <f aca="false">IF(EMFX_Data!Y140&gt;=EMFX_Data!AC140,EMFX_Data!AF141-EMFX_Data!AJ141,EMFX_Data!AJ141-EMFX_Data!AF141)</f>
        <v>-0.0224500113796046</v>
      </c>
      <c r="BW141" s="23" t="n">
        <f aca="false">IF(EMFX_Data!Y140&gt;=EMFX_Data!AD140,EMFX_Data!AF141-EMFX_Data!AK141,EMFX_Data!AK141-EMFX_Data!AF141)</f>
        <v>-0.0413759468749042</v>
      </c>
      <c r="BX141" s="23" t="n">
        <f aca="false">IF(EMFX_Data!Z140&gt;=EMFX_Data!AA140,EMFX_Data!AG141-EMFX_Data!AH141,EMFX_Data!AH141-EMFX_Data!AG141)</f>
        <v>-0.0398686813309103</v>
      </c>
      <c r="BY141" s="23" t="n">
        <f aca="false">IF(EMFX_Data!Z140&gt;=EMFX_Data!AB140,EMFX_Data!AG141-EMFX_Data!AI141,EMFX_Data!AI141-EMFX_Data!AG141)</f>
        <v>0.0158839374107305</v>
      </c>
      <c r="BZ141" s="23" t="n">
        <f aca="false">IF(EMFX_Data!Z140&gt;=EMFX_Data!AC140,EMFX_Data!AG141-EMFX_Data!AJ141,EMFX_Data!AJ141-EMFX_Data!AG141)</f>
        <v>0.0187703081527792</v>
      </c>
      <c r="CA141" s="23" t="n">
        <f aca="false">IF(EMFX_Data!Z140&gt;=EMFX_Data!AD140,EMFX_Data!AG141-EMFX_Data!AK141,EMFX_Data!AK141-EMFX_Data!AG141)</f>
        <v>-0.000155627342520325</v>
      </c>
      <c r="CB141" s="23" t="n">
        <f aca="false">IF(EMFX_Data!AA140&gt;=EMFX_Data!AB140,EMFX_Data!AH141-EMFX_Data!AI141,EMFX_Data!AI141-EMFX_Data!AH141)</f>
        <v>-0.0239847439201798</v>
      </c>
      <c r="CC141" s="23" t="n">
        <f aca="false">IF(EMFX_Data!AA140&gt;=EMFX_Data!AC140,EMFX_Data!AH141-EMFX_Data!AJ141,EMFX_Data!AJ141-EMFX_Data!AH141)</f>
        <v>-0.0586389894836895</v>
      </c>
      <c r="CD141" s="23" t="n">
        <f aca="false">IF(EMFX_Data!AA140&gt;=EMFX_Data!AD140,EMFX_Data!AH141-EMFX_Data!AK141,EMFX_Data!AK141-EMFX_Data!AH141)</f>
        <v>-0.0397130539883899</v>
      </c>
      <c r="CE141" s="23" t="n">
        <f aca="false">IF(EMFX_Data!AB140&gt;=EMFX_Data!AC140,EMFX_Data!AI141-EMFX_Data!AJ141,EMFX_Data!AJ141-EMFX_Data!AI141)</f>
        <v>0.0346542455635097</v>
      </c>
      <c r="CF141" s="23" t="n">
        <f aca="false">IF(EMFX_Data!AB140&gt;=EMFX_Data!AD140,EMFX_Data!AI141-EMFX_Data!AK141,EMFX_Data!AK141-EMFX_Data!AI141)</f>
        <v>0.0157283100682101</v>
      </c>
      <c r="CG141" s="23" t="n">
        <f aca="false">IF(EMFX_Data!AC140&gt;=EMFX_Data!AD140,EMFX_Data!AJ141-EMFX_Data!AK141,EMFX_Data!AK141-EMFX_Data!AJ141)</f>
        <v>-0.0189259354952996</v>
      </c>
      <c r="CH141" s="27" t="n">
        <f aca="false">IF(ROW()&lt;4+VolLB,"",STDEV(INDEX($BM:$BM,ROW()-VolLB+1):INDEX($BM:$BM,ROW()))*SQRT(12))</f>
        <v>0.133102002600167</v>
      </c>
      <c r="CI141" s="27" t="n">
        <f aca="false">IF(ROW()&lt;4+VolLB,"",STDEV(INDEX($BN:$BN,ROW()-VolLB+1):INDEX($BN:$BN,ROW()))*SQRT(12))</f>
        <v>0.148888768432944</v>
      </c>
      <c r="CJ141" s="27" t="n">
        <f aca="false">IF(ROW()&lt;4+VolLB,"",STDEV(INDEX($BO:$BO,ROW()-VolLB+1):INDEX($BO:$BO,ROW()))*SQRT(12))</f>
        <v>0.154542072073131</v>
      </c>
      <c r="CK141" s="27" t="n">
        <f aca="false">IF(ROW()&lt;4+VolLB,"",STDEV(INDEX($BP:$BP,ROW()-VolLB+1):INDEX($BP:$BP,ROW()))*SQRT(12))</f>
        <v>0.178843018575048</v>
      </c>
      <c r="CL141" s="27" t="n">
        <f aca="false">IF(ROW()&lt;4+VolLB,"",STDEV(INDEX($BQ:$BQ,ROW()-VolLB+1):INDEX($BQ:$BQ,ROW()))*SQRT(12))</f>
        <v>0.185642718579812</v>
      </c>
      <c r="CM141" s="27" t="n">
        <f aca="false">IF(ROW()&lt;4+VolLB,"",STDEV(INDEX($BR:$BR,ROW()-VolLB+1):INDEX($BR:$BR,ROW()))*SQRT(12))</f>
        <v>0.16181651155173</v>
      </c>
      <c r="CN141" s="27" t="n">
        <f aca="false">IF(ROW()&lt;4+VolLB,"",STDEV(INDEX($BS:$BS,ROW()-VolLB+1):INDEX($BS:$BS,ROW()))*SQRT(12))</f>
        <v>0.145368392132714</v>
      </c>
      <c r="CO141" s="27" t="n">
        <f aca="false">IF(ROW()&lt;4+VolLB,"",STDEV(INDEX($BT:$BT,ROW()-VolLB+1):INDEX($BT:$BT,ROW()))*SQRT(12))</f>
        <v>0.166042663108633</v>
      </c>
      <c r="CP141" s="27" t="n">
        <f aca="false">IF(ROW()&lt;4+VolLB,"",STDEV(INDEX($BU:$BU,ROW()-VolLB+1):INDEX($BU:$BU,ROW()))*SQRT(12))</f>
        <v>0.142180976648834</v>
      </c>
      <c r="CQ141" s="27" t="n">
        <f aca="false">IF(ROW()&lt;4+VolLB,"",STDEV(INDEX($BV:$BV,ROW()-VolLB+1):INDEX($BV:$BV,ROW()))*SQRT(12))</f>
        <v>0.169401964840564</v>
      </c>
      <c r="CR141" s="27" t="n">
        <f aca="false">IF(ROW()&lt;4+VolLB,"",STDEV(INDEX($BW:$BW,ROW()-VolLB+1):INDEX($BW:$BW,ROW()))*SQRT(12))</f>
        <v>0.184539684062043</v>
      </c>
      <c r="CS141" s="27" t="n">
        <f aca="false">IF(ROW()&lt;4+VolLB,"",STDEV(INDEX($BX:$BX,ROW()-VolLB+1):INDEX($BX:$BX,ROW()))*SQRT(12))</f>
        <v>0.164782659046718</v>
      </c>
      <c r="CT141" s="27" t="n">
        <f aca="false">IF(ROW()&lt;4+VolLB,"",STDEV(INDEX($BY:$BY,ROW()-VolLB+1):INDEX($BY:$BY,ROW()))*SQRT(12))</f>
        <v>0.173102303290736</v>
      </c>
      <c r="CU141" s="27" t="n">
        <f aca="false">IF(ROW()&lt;4+VolLB,"",STDEV(INDEX($BZ:$BZ,ROW()-VolLB+1):INDEX($BZ:$BZ,ROW()))*SQRT(12))</f>
        <v>0.188605571256765</v>
      </c>
      <c r="CV141" s="27" t="n">
        <f aca="false">IF(ROW()&lt;4+VolLB,"",STDEV(INDEX($CA:$CA,ROW()-VolLB+1):INDEX($CA:$CA,ROW()))*SQRT(12))</f>
        <v>0.151572512199671</v>
      </c>
      <c r="CW141" s="27" t="n">
        <f aca="false">IF(ROW()&lt;4+VolLB,"",STDEV(INDEX($CB:$CB,ROW()-VolLB+1):INDEX($CB:$CB,ROW()))*SQRT(12))</f>
        <v>0.18018583439964</v>
      </c>
      <c r="CX141" s="27" t="n">
        <f aca="false">IF(ROW()&lt;4+VolLB,"",STDEV(INDEX($CC:$CC,ROW()-VolLB+1):INDEX($CC:$CC,ROW()))*SQRT(12))</f>
        <v>0.16267155499741</v>
      </c>
      <c r="CY141" s="27" t="n">
        <f aca="false">IF(ROW()&lt;4+VolLB,"",STDEV(INDEX($CD:$CD,ROW()-VolLB+1):INDEX($CD:$CD,ROW()))*SQRT(12))</f>
        <v>0.194174503373573</v>
      </c>
      <c r="CZ141" s="27" t="n">
        <f aca="false">IF(ROW()&lt;4+VolLB,"",STDEV(INDEX($CE:$CE,ROW()-VolLB+1):INDEX($CE:$CE,ROW()))*SQRT(12))</f>
        <v>0.184981058698064</v>
      </c>
      <c r="DA141" s="27" t="n">
        <f aca="false">IF(ROW()&lt;4+VolLB,"",STDEV(INDEX($CF:$CF,ROW()-VolLB+1):INDEX($CF:$CF,ROW()))*SQRT(12))</f>
        <v>0.18459403360819</v>
      </c>
      <c r="DB141" s="27" t="n">
        <f aca="false">IF(ROW()&lt;4+VolLB,"",STDEV(INDEX($CG:$CG,ROW()-VolLB+1):INDEX($CG:$CG,ROW()))*SQRT(12))</f>
        <v>0.180747038726216</v>
      </c>
      <c r="DC141" s="26" t="n">
        <f aca="false">IF(OR(AR141=0,CH141="",CH141=0),0,AR141*MIN(MaxScal,TgtVol/CH141))</f>
        <v>0</v>
      </c>
      <c r="DD141" s="26" t="n">
        <f aca="false">IF(OR(AS141=0,CI141="",CI141=0),0,AS141*MIN(MaxScal,TgtVol/CI141))</f>
        <v>0</v>
      </c>
      <c r="DE141" s="26" t="n">
        <f aca="false">IF(OR(AT141=0,CJ141="",CJ141=0),0,AT141*MIN(MaxScal,TgtVol/CJ141))</f>
        <v>0</v>
      </c>
      <c r="DF141" s="26" t="n">
        <f aca="false">IF(OR(AU141=0,CK141="",CK141=0),0,AU141*MIN(MaxScal,TgtVol/CK141))</f>
        <v>0</v>
      </c>
      <c r="DG141" s="26" t="n">
        <f aca="false">IF(OR(AV141=0,CL141="",CL141=0),0,AV141*MIN(MaxScal,TgtVol/CL141))</f>
        <v>0</v>
      </c>
      <c r="DH141" s="26" t="n">
        <f aca="false">IF(OR(AW141=0,CM141="",CM141=0),0,AW141*MIN(MaxScal,TgtVol/CM141))</f>
        <v>0</v>
      </c>
      <c r="DI141" s="26" t="n">
        <f aca="false">IF(OR(AX141=0,CN141="",CN141=0),0,AX141*MIN(MaxScal,TgtVol/CN141))</f>
        <v>0</v>
      </c>
      <c r="DJ141" s="26" t="n">
        <f aca="false">IF(OR(AY141=0,CO141="",CO141=0),0,AY141*MIN(MaxScal,TgtVol/CO141))</f>
        <v>0.120450971006862</v>
      </c>
      <c r="DK141" s="26" t="n">
        <f aca="false">IF(OR(AZ141=0,CP141="",CP141=0),0,AZ141*MIN(MaxScal,TgtVol/CP141))</f>
        <v>0</v>
      </c>
      <c r="DL141" s="26" t="n">
        <f aca="false">IF(OR(BA141=0,CQ141="",CQ141=0),0,BA141*MIN(MaxScal,TgtVol/CQ141))</f>
        <v>0</v>
      </c>
      <c r="DM141" s="26" t="n">
        <f aca="false">IF(OR(BB141=0,CR141="",CR141=0),0,BB141*MIN(MaxScal,TgtVol/CR141))</f>
        <v>0</v>
      </c>
      <c r="DN141" s="26" t="n">
        <f aca="false">IF(OR(BC141=0,CS141="",CS141=0),0,BC141*MIN(MaxScal,TgtVol/CS141))</f>
        <v>0</v>
      </c>
      <c r="DO141" s="26" t="n">
        <f aca="false">IF(OR(BD141=0,CT141="",CT141=0),0,BD141*MIN(MaxScal,TgtVol/CT141))</f>
        <v>0</v>
      </c>
      <c r="DP141" s="26" t="n">
        <f aca="false">IF(OR(BE141=0,CU141="",CU141=0),0,BE141*MIN(MaxScal,TgtVol/CU141))</f>
        <v>0</v>
      </c>
      <c r="DQ141" s="26" t="n">
        <f aca="false">IF(OR(BF141=0,CV141="",CV141=0),0,BF141*MIN(MaxScal,TgtVol/CV141))</f>
        <v>0</v>
      </c>
      <c r="DR141" s="26" t="n">
        <f aca="false">IF(OR(BG141=0,CW141="",CW141=0),0,BG141*MIN(MaxScal,TgtVol/CW141))</f>
        <v>0</v>
      </c>
      <c r="DS141" s="26" t="n">
        <f aca="false">IF(OR(BH141=0,CX141="",CX141=0),0,BH141*MIN(MaxScal,TgtVol/CX141))</f>
        <v>0</v>
      </c>
      <c r="DT141" s="26" t="n">
        <f aca="false">IF(OR(BI141=0,CY141="",CY141=0),0,BI141*MIN(MaxScal,TgtVol/CY141))</f>
        <v>0</v>
      </c>
      <c r="DU141" s="26" t="n">
        <f aca="false">IF(OR(BJ141=0,CZ141="",CZ141=0),0,BJ141*MIN(MaxScal,TgtVol/CZ141))</f>
        <v>0</v>
      </c>
      <c r="DV141" s="26" t="n">
        <f aca="false">IF(OR(BK141=0,DA141="",DA141=0),0,BK141*MIN(MaxScal,TgtVol/DA141))</f>
        <v>0</v>
      </c>
      <c r="DW141" s="26" t="n">
        <f aca="false">IF(OR(BL141=0,DB141="",DB141=0),0,BL141*MIN(MaxScal,TgtVol/DB141))</f>
        <v>0</v>
      </c>
      <c r="DX141" s="28" t="n">
        <f aca="false">IFERROR(DC140*BM141,"")</f>
        <v>-0</v>
      </c>
      <c r="DY141" s="28" t="n">
        <f aca="false">IFERROR(DD140*BN141,"")</f>
        <v>0</v>
      </c>
      <c r="DZ141" s="28" t="n">
        <f aca="false">IFERROR(DE140*BO141,"")</f>
        <v>-0</v>
      </c>
      <c r="EA141" s="28" t="n">
        <f aca="false">IFERROR(DF140*BP141,"")</f>
        <v>0</v>
      </c>
      <c r="EB141" s="28" t="n">
        <f aca="false">IFERROR(DG140*BQ141,"")</f>
        <v>-0</v>
      </c>
      <c r="EC141" s="28" t="n">
        <f aca="false">IFERROR(DH140*BR141,"")</f>
        <v>0</v>
      </c>
      <c r="ED141" s="28" t="n">
        <f aca="false">IFERROR(DI140*BS141,"")</f>
        <v>0</v>
      </c>
      <c r="EE141" s="28" t="n">
        <f aca="false">IFERROR(DJ140*BT141,"")</f>
        <v>-0</v>
      </c>
      <c r="EF141" s="28" t="n">
        <f aca="false">IFERROR(DK140*BU141,"")</f>
        <v>0</v>
      </c>
      <c r="EG141" s="28" t="n">
        <f aca="false">IFERROR(DL140*BV141,"")</f>
        <v>-0</v>
      </c>
      <c r="EH141" s="28" t="n">
        <f aca="false">IFERROR(DM140*BW141,"")</f>
        <v>-0</v>
      </c>
      <c r="EI141" s="28" t="n">
        <f aca="false">IFERROR(DN140*BX141,"")</f>
        <v>-0</v>
      </c>
      <c r="EJ141" s="28" t="n">
        <f aca="false">IFERROR(DO140*BY141,"")</f>
        <v>0</v>
      </c>
      <c r="EK141" s="28" t="n">
        <f aca="false">IFERROR(DP140*BZ141,"")</f>
        <v>0</v>
      </c>
      <c r="EL141" s="28" t="n">
        <f aca="false">IFERROR(DQ140*CA141,"")</f>
        <v>-0</v>
      </c>
      <c r="EM141" s="28" t="n">
        <f aca="false">IFERROR(DR140*CB141,"")</f>
        <v>-0</v>
      </c>
      <c r="EN141" s="28" t="n">
        <f aca="false">IFERROR(DS140*CC141,"")</f>
        <v>-0</v>
      </c>
      <c r="EO141" s="28" t="n">
        <f aca="false">IFERROR(DT140*CD141,"")</f>
        <v>-0</v>
      </c>
      <c r="EP141" s="28" t="n">
        <f aca="false">IFERROR(DU140*CE141,"")</f>
        <v>0</v>
      </c>
      <c r="EQ141" s="28" t="n">
        <f aca="false">IFERROR(DV140*CF141,"")</f>
        <v>0</v>
      </c>
      <c r="ER141" s="28" t="n">
        <f aca="false">IFERROR(DW140*CG141,"")</f>
        <v>-0</v>
      </c>
      <c r="ES141" s="28" t="n">
        <f aca="false">IF(ROW()=4,"",SUM(DX141:ER141))</f>
        <v>0</v>
      </c>
      <c r="ET141" s="29" t="n">
        <f aca="false">COUNTIF(AR141:BL141,"&gt;0")</f>
        <v>1</v>
      </c>
    </row>
    <row r="142" customFormat="false" ht="15" hidden="false" customHeight="false" outlineLevel="0" collapsed="false">
      <c r="A142" s="19" t="n">
        <v>42216</v>
      </c>
      <c r="B142" s="23" t="n">
        <f aca="false">ABS(EMFX_Data!X142-EMFX_Data!Y142)</f>
        <v>0.0790456478523476</v>
      </c>
      <c r="C142" s="23" t="n">
        <f aca="false">ABS(EMFX_Data!X142-EMFX_Data!Z142)</f>
        <v>0.0392612192469093</v>
      </c>
      <c r="D142" s="23" t="n">
        <f aca="false">ABS(EMFX_Data!X142-EMFX_Data!AA142)</f>
        <v>0.164211069583304</v>
      </c>
      <c r="E142" s="23" t="n">
        <f aca="false">ABS(EMFX_Data!X142-EMFX_Data!AB142)</f>
        <v>0.0960632296717572</v>
      </c>
      <c r="F142" s="23" t="n">
        <f aca="false">ABS(EMFX_Data!X142-EMFX_Data!AC142)</f>
        <v>0.000832431332185024</v>
      </c>
      <c r="G142" s="23" t="n">
        <f aca="false">ABS(EMFX_Data!X142-EMFX_Data!AD142)</f>
        <v>0.0501245702151776</v>
      </c>
      <c r="H142" s="23" t="n">
        <f aca="false">ABS(EMFX_Data!Y142-EMFX_Data!Z142)</f>
        <v>0.0397844286054383</v>
      </c>
      <c r="I142" s="23" t="n">
        <f aca="false">ABS(EMFX_Data!Y142-EMFX_Data!AA142)</f>
        <v>0.243256717435652</v>
      </c>
      <c r="J142" s="23" t="n">
        <f aca="false">ABS(EMFX_Data!Y142-EMFX_Data!AB142)</f>
        <v>0.0170175818194096</v>
      </c>
      <c r="K142" s="23" t="n">
        <f aca="false">ABS(EMFX_Data!Y142-EMFX_Data!AC142)</f>
        <v>0.0798780791845326</v>
      </c>
      <c r="L142" s="23" t="n">
        <f aca="false">ABS(EMFX_Data!Y142-EMFX_Data!AD142)</f>
        <v>0.129170218067525</v>
      </c>
      <c r="M142" s="23" t="n">
        <f aca="false">ABS(EMFX_Data!Z142-EMFX_Data!AA142)</f>
        <v>0.203472288830214</v>
      </c>
      <c r="N142" s="23" t="n">
        <f aca="false">ABS(EMFX_Data!Z142-EMFX_Data!AB142)</f>
        <v>0.0568020104248479</v>
      </c>
      <c r="O142" s="23" t="n">
        <f aca="false">ABS(EMFX_Data!Z142-EMFX_Data!AC142)</f>
        <v>0.0400936505790943</v>
      </c>
      <c r="P142" s="23" t="n">
        <f aca="false">ABS(EMFX_Data!Z142-EMFX_Data!AD142)</f>
        <v>0.0893857894620869</v>
      </c>
      <c r="Q142" s="23" t="n">
        <f aca="false">ABS(EMFX_Data!AA142-EMFX_Data!AB142)</f>
        <v>0.260274299255062</v>
      </c>
      <c r="R142" s="23" t="n">
        <f aca="false">ABS(EMFX_Data!AA142-EMFX_Data!AC142)</f>
        <v>0.163378638251119</v>
      </c>
      <c r="S142" s="23" t="n">
        <f aca="false">ABS(EMFX_Data!AA142-EMFX_Data!AD142)</f>
        <v>0.114086499368127</v>
      </c>
      <c r="T142" s="23" t="n">
        <f aca="false">ABS(EMFX_Data!AB142-EMFX_Data!AC142)</f>
        <v>0.0968956610039422</v>
      </c>
      <c r="U142" s="23" t="n">
        <f aca="false">ABS(EMFX_Data!AB142-EMFX_Data!AD142)</f>
        <v>0.146187799886935</v>
      </c>
      <c r="V142" s="23" t="n">
        <f aca="false">ABS(EMFX_Data!AC142-EMFX_Data!AD142)</f>
        <v>0.0492921388829926</v>
      </c>
      <c r="W142" s="26" t="n">
        <f aca="false">IF(ROW()&lt;4+MinObs-1,"",IFERROR((B142-AVERAGE(B$4:B142))/STDEV(B$4:B142),""))</f>
        <v>-0.582294574062555</v>
      </c>
      <c r="X142" s="26" t="n">
        <f aca="false">IF(ROW()&lt;4+MinObs-1,"",IFERROR((C142-AVERAGE(C$4:C142))/STDEV(C$4:C142),""))</f>
        <v>-0.610717526250449</v>
      </c>
      <c r="Y142" s="26" t="n">
        <f aca="false">IF(ROW()&lt;4+MinObs-1,"",IFERROR((D142-AVERAGE(D$4:D142))/STDEV(D$4:D142),""))</f>
        <v>0.49542510033564</v>
      </c>
      <c r="Z142" s="26" t="n">
        <f aca="false">IF(ROW()&lt;4+MinObs-1,"",IFERROR((E142-AVERAGE(E$4:E142))/STDEV(E$4:E142),""))</f>
        <v>-0.132600366840992</v>
      </c>
      <c r="AA142" s="26" t="n">
        <f aca="false">IF(ROW()&lt;4+MinObs-1,"",IFERROR((F142-AVERAGE(F$4:F142))/STDEV(F$4:F142),""))</f>
        <v>-1.12181415300094</v>
      </c>
      <c r="AB142" s="26" t="n">
        <f aca="false">IF(ROW()&lt;4+MinObs-1,"",IFERROR((G142-AVERAGE(G$4:G142))/STDEV(G$4:G142),""))</f>
        <v>-0.254006202965182</v>
      </c>
      <c r="AC142" s="26" t="n">
        <f aca="false">IF(ROW()&lt;4+MinObs-1,"",IFERROR((H142-AVERAGE(H$4:H142))/STDEV(H$4:H142),""))</f>
        <v>-1.0474784668918</v>
      </c>
      <c r="AD142" s="26" t="n">
        <f aca="false">IF(ROW()&lt;4+MinObs-1,"",IFERROR((I142-AVERAGE(I$4:I142))/STDEV(I$4:I142),""))</f>
        <v>2.09864350419031</v>
      </c>
      <c r="AE142" s="26" t="n">
        <f aca="false">IF(ROW()&lt;4+MinObs-1,"",IFERROR((J142-AVERAGE(J$4:J142))/STDEV(J$4:J142),""))</f>
        <v>-1.26152187176202</v>
      </c>
      <c r="AF142" s="26" t="n">
        <f aca="false">IF(ROW()&lt;4+MinObs-1,"",IFERROR((K142-AVERAGE(K$4:K142))/STDEV(K$4:K142),""))</f>
        <v>-0.427058720608334</v>
      </c>
      <c r="AG142" s="26" t="n">
        <f aca="false">IF(ROW()&lt;4+MinObs-1,"",IFERROR((L142-AVERAGE(L$4:L142))/STDEV(L$4:L142),""))</f>
        <v>-0.119227228477353</v>
      </c>
      <c r="AH142" s="26" t="n">
        <f aca="false">IF(ROW()&lt;4+MinObs-1,"",IFERROR((M142-AVERAGE(M$4:M142))/STDEV(M$4:M142),""))</f>
        <v>0.390262494326034</v>
      </c>
      <c r="AI142" s="26" t="n">
        <f aca="false">IF(ROW()&lt;4+MinObs-1,"",IFERROR((N142-AVERAGE(N$4:N142))/STDEV(N$4:N142),""))</f>
        <v>-0.651017917191242</v>
      </c>
      <c r="AJ142" s="26" t="n">
        <f aca="false">IF(ROW()&lt;4+MinObs-1,"",IFERROR((O142-AVERAGE(O$4:O142))/STDEV(O$4:O142),""))</f>
        <v>-0.771904085342643</v>
      </c>
      <c r="AK142" s="26" t="n">
        <f aca="false">IF(ROW()&lt;4+MinObs-1,"",IFERROR((P142-AVERAGE(P$4:P142))/STDEV(P$4:P142),""))</f>
        <v>-0.180187146881785</v>
      </c>
      <c r="AL142" s="26" t="n">
        <f aca="false">IF(ROW()&lt;4+MinObs-1,"",IFERROR((Q142-AVERAGE(Q$4:Q142))/STDEV(Q$4:Q142),""))</f>
        <v>1.23644733312934</v>
      </c>
      <c r="AM142" s="26" t="n">
        <f aca="false">IF(ROW()&lt;4+MinObs-1,"",IFERROR((R142-AVERAGE(R$4:R142))/STDEV(R$4:R142),""))</f>
        <v>0.338151875747895</v>
      </c>
      <c r="AN142" s="26" t="n">
        <f aca="false">IF(ROW()&lt;4+MinObs-1,"",IFERROR((S142-AVERAGE(S$4:S142))/STDEV(S$4:S142),""))</f>
        <v>-0.163564452486542</v>
      </c>
      <c r="AO142" s="26" t="n">
        <f aca="false">IF(ROW()&lt;4+MinObs-1,"",IFERROR((T142-AVERAGE(T$4:T142))/STDEV(T$4:T142),""))</f>
        <v>-0.112447649027039</v>
      </c>
      <c r="AP142" s="26" t="n">
        <f aca="false">IF(ROW()&lt;4+MinObs-1,"",IFERROR((U142-AVERAGE(U$4:U142))/STDEV(U$4:U142),""))</f>
        <v>0.0939331471845387</v>
      </c>
      <c r="AQ142" s="26" t="n">
        <f aca="false">IF(ROW()&lt;4+MinObs-1,"",IFERROR((V142-AVERAGE(V$4:V142))/STDEV(V$4:V142),""))</f>
        <v>-0.326940409009405</v>
      </c>
      <c r="AR142" s="26" t="n">
        <f aca="false">IF(W142="",0,IF(W142&gt;=z4,w4,IF(W142&gt;=z3,w3,IF(W142&gt;=zEntry,w2,IF(AND(W142&gt;=ExitZ,AR141&gt;0),w2,0)))))</f>
        <v>0</v>
      </c>
      <c r="AS142" s="26" t="n">
        <f aca="false">IF(X142="",0,IF(X142&gt;=z4,w4,IF(X142&gt;=z3,w3,IF(X142&gt;=zEntry,w2,IF(AND(X142&gt;=ExitZ,AS141&gt;0),w2,0)))))</f>
        <v>0</v>
      </c>
      <c r="AT142" s="26" t="n">
        <f aca="false">IF(Y142="",0,IF(Y142&gt;=z4,w4,IF(Y142&gt;=z3,w3,IF(Y142&gt;=zEntry,w2,IF(AND(Y142&gt;=ExitZ,AT141&gt;0),w2,0)))))</f>
        <v>0</v>
      </c>
      <c r="AU142" s="26" t="n">
        <f aca="false">IF(Z142="",0,IF(Z142&gt;=z4,w4,IF(Z142&gt;=z3,w3,IF(Z142&gt;=zEntry,w2,IF(AND(Z142&gt;=ExitZ,AU141&gt;0),w2,0)))))</f>
        <v>0</v>
      </c>
      <c r="AV142" s="26" t="n">
        <f aca="false">IF(AA142="",0,IF(AA142&gt;=z4,w4,IF(AA142&gt;=z3,w3,IF(AA142&gt;=zEntry,w2,IF(AND(AA142&gt;=ExitZ,AV141&gt;0),w2,0)))))</f>
        <v>0</v>
      </c>
      <c r="AW142" s="26" t="n">
        <f aca="false">IF(AB142="",0,IF(AB142&gt;=z4,w4,IF(AB142&gt;=z3,w3,IF(AB142&gt;=zEntry,w2,IF(AND(AB142&gt;=ExitZ,AW141&gt;0),w2,0)))))</f>
        <v>0</v>
      </c>
      <c r="AX142" s="26" t="n">
        <f aca="false">IF(AC142="",0,IF(AC142&gt;=z4,w4,IF(AC142&gt;=z3,w3,IF(AC142&gt;=zEntry,w2,IF(AND(AC142&gt;=ExitZ,AX141&gt;0),w2,0)))))</f>
        <v>0</v>
      </c>
      <c r="AY142" s="26" t="n">
        <f aca="false">IF(AD142="",0,IF(AD142&gt;=z4,w4,IF(AD142&gt;=z3,w3,IF(AD142&gt;=zEntry,w2,IF(AND(AD142&gt;=ExitZ,AY141&gt;0),w2,0)))))</f>
        <v>1</v>
      </c>
      <c r="AZ142" s="26" t="n">
        <f aca="false">IF(AE142="",0,IF(AE142&gt;=z4,w4,IF(AE142&gt;=z3,w3,IF(AE142&gt;=zEntry,w2,IF(AND(AE142&gt;=ExitZ,AZ141&gt;0),w2,0)))))</f>
        <v>0</v>
      </c>
      <c r="BA142" s="26" t="n">
        <f aca="false">IF(AF142="",0,IF(AF142&gt;=z4,w4,IF(AF142&gt;=z3,w3,IF(AF142&gt;=zEntry,w2,IF(AND(AF142&gt;=ExitZ,BA141&gt;0),w2,0)))))</f>
        <v>0</v>
      </c>
      <c r="BB142" s="26" t="n">
        <f aca="false">IF(AG142="",0,IF(AG142&gt;=z4,w4,IF(AG142&gt;=z3,w3,IF(AG142&gt;=zEntry,w2,IF(AND(AG142&gt;=ExitZ,BB141&gt;0),w2,0)))))</f>
        <v>0</v>
      </c>
      <c r="BC142" s="26" t="n">
        <f aca="false">IF(AH142="",0,IF(AH142&gt;=z4,w4,IF(AH142&gt;=z3,w3,IF(AH142&gt;=zEntry,w2,IF(AND(AH142&gt;=ExitZ,BC141&gt;0),w2,0)))))</f>
        <v>0</v>
      </c>
      <c r="BD142" s="26" t="n">
        <f aca="false">IF(AI142="",0,IF(AI142&gt;=z4,w4,IF(AI142&gt;=z3,w3,IF(AI142&gt;=zEntry,w2,IF(AND(AI142&gt;=ExitZ,BD141&gt;0),w2,0)))))</f>
        <v>0</v>
      </c>
      <c r="BE142" s="26" t="n">
        <f aca="false">IF(AJ142="",0,IF(AJ142&gt;=z4,w4,IF(AJ142&gt;=z3,w3,IF(AJ142&gt;=zEntry,w2,IF(AND(AJ142&gt;=ExitZ,BE141&gt;0),w2,0)))))</f>
        <v>0</v>
      </c>
      <c r="BF142" s="26" t="n">
        <f aca="false">IF(AK142="",0,IF(AK142&gt;=z4,w4,IF(AK142&gt;=z3,w3,IF(AK142&gt;=zEntry,w2,IF(AND(AK142&gt;=ExitZ,BF141&gt;0),w2,0)))))</f>
        <v>0</v>
      </c>
      <c r="BG142" s="26" t="n">
        <f aca="false">IF(AL142="",0,IF(AL142&gt;=z4,w4,IF(AL142&gt;=z3,w3,IF(AL142&gt;=zEntry,w2,IF(AND(AL142&gt;=ExitZ,BG141&gt;0),w2,0)))))</f>
        <v>0</v>
      </c>
      <c r="BH142" s="26" t="n">
        <f aca="false">IF(AM142="",0,IF(AM142&gt;=z4,w4,IF(AM142&gt;=z3,w3,IF(AM142&gt;=zEntry,w2,IF(AND(AM142&gt;=ExitZ,BH141&gt;0),w2,0)))))</f>
        <v>0</v>
      </c>
      <c r="BI142" s="26" t="n">
        <f aca="false">IF(AN142="",0,IF(AN142&gt;=z4,w4,IF(AN142&gt;=z3,w3,IF(AN142&gt;=zEntry,w2,IF(AND(AN142&gt;=ExitZ,BI141&gt;0),w2,0)))))</f>
        <v>0</v>
      </c>
      <c r="BJ142" s="26" t="n">
        <f aca="false">IF(AO142="",0,IF(AO142&gt;=z4,w4,IF(AO142&gt;=z3,w3,IF(AO142&gt;=zEntry,w2,IF(AND(AO142&gt;=ExitZ,BJ141&gt;0),w2,0)))))</f>
        <v>0</v>
      </c>
      <c r="BK142" s="26" t="n">
        <f aca="false">IF(AP142="",0,IF(AP142&gt;=z4,w4,IF(AP142&gt;=z3,w3,IF(AP142&gt;=zEntry,w2,IF(AND(AP142&gt;=ExitZ,BK141&gt;0),w2,0)))))</f>
        <v>0</v>
      </c>
      <c r="BL142" s="26" t="n">
        <f aca="false">IF(AQ142="",0,IF(AQ142&gt;=z4,w4,IF(AQ142&gt;=z3,w3,IF(AQ142&gt;=zEntry,w2,IF(AND(AQ142&gt;=ExitZ,BL141&gt;0),w2,0)))))</f>
        <v>0</v>
      </c>
      <c r="BM142" s="23" t="n">
        <f aca="false">IF(EMFX_Data!X141&gt;=EMFX_Data!Y141,EMFX_Data!AE142-EMFX_Data!AF142,EMFX_Data!AF142-EMFX_Data!AE142)</f>
        <v>0.0778038992232206</v>
      </c>
      <c r="BN142" s="23" t="n">
        <f aca="false">IF(EMFX_Data!X141&gt;=EMFX_Data!Z141,EMFX_Data!AE142-EMFX_Data!AG142,EMFX_Data!AG142-EMFX_Data!AE142)</f>
        <v>0.0810813555493261</v>
      </c>
      <c r="BO142" s="23" t="n">
        <f aca="false">IF(EMFX_Data!X141&gt;=EMFX_Data!AA141,EMFX_Data!AE142-EMFX_Data!AH142,EMFX_Data!AH142-EMFX_Data!AE142)</f>
        <v>-0.0505089003349535</v>
      </c>
      <c r="BP142" s="23" t="n">
        <f aca="false">IF(EMFX_Data!X141&gt;=EMFX_Data!AB141,EMFX_Data!AE142-EMFX_Data!AI142,EMFX_Data!AI142-EMFX_Data!AE142)</f>
        <v>0.0431958089543792</v>
      </c>
      <c r="BQ142" s="23" t="n">
        <f aca="false">IF(EMFX_Data!X141&gt;=EMFX_Data!AC141,EMFX_Data!AE142-EMFX_Data!AJ142,EMFX_Data!AJ142-EMFX_Data!AE142)</f>
        <v>0.109793929909095</v>
      </c>
      <c r="BR142" s="23" t="n">
        <f aca="false">IF(EMFX_Data!X141&gt;=EMFX_Data!AD141,EMFX_Data!AE142-EMFX_Data!AK142,EMFX_Data!AK142-EMFX_Data!AE142)</f>
        <v>0.0788344417953154</v>
      </c>
      <c r="BS142" s="23" t="n">
        <f aca="false">IF(EMFX_Data!Y141&gt;=EMFX_Data!Z141,EMFX_Data!AF142-EMFX_Data!AG142,EMFX_Data!AG142-EMFX_Data!AF142)</f>
        <v>-0.00327745632610547</v>
      </c>
      <c r="BT142" s="23" t="n">
        <f aca="false">IF(EMFX_Data!Y141&gt;=EMFX_Data!AA141,EMFX_Data!AF142-EMFX_Data!AH142,EMFX_Data!AH142-EMFX_Data!AF142)</f>
        <v>0.0272949988882671</v>
      </c>
      <c r="BU142" s="23" t="n">
        <f aca="false">IF(EMFX_Data!Y141&gt;=EMFX_Data!AB141,EMFX_Data!AF142-EMFX_Data!AI142,EMFX_Data!AI142-EMFX_Data!AF142)</f>
        <v>0.0346080902688414</v>
      </c>
      <c r="BV142" s="23" t="n">
        <f aca="false">IF(EMFX_Data!Y141&gt;=EMFX_Data!AC141,EMFX_Data!AF142-EMFX_Data!AJ142,EMFX_Data!AJ142-EMFX_Data!AF142)</f>
        <v>-0.0319900306858749</v>
      </c>
      <c r="BW142" s="23" t="n">
        <f aca="false">IF(EMFX_Data!Y141&gt;=EMFX_Data!AD141,EMFX_Data!AF142-EMFX_Data!AK142,EMFX_Data!AK142-EMFX_Data!AF142)</f>
        <v>-0.00103054257209483</v>
      </c>
      <c r="BX142" s="23" t="n">
        <f aca="false">IF(EMFX_Data!Z141&gt;=EMFX_Data!AA141,EMFX_Data!AG142-EMFX_Data!AH142,EMFX_Data!AH142-EMFX_Data!AG142)</f>
        <v>0.0305724552143726</v>
      </c>
      <c r="BY142" s="23" t="n">
        <f aca="false">IF(EMFX_Data!Z141&gt;=EMFX_Data!AB141,EMFX_Data!AG142-EMFX_Data!AI142,EMFX_Data!AI142-EMFX_Data!AG142)</f>
        <v>-0.0378855465949469</v>
      </c>
      <c r="BZ142" s="23" t="n">
        <f aca="false">IF(EMFX_Data!Z141&gt;=EMFX_Data!AC141,EMFX_Data!AG142-EMFX_Data!AJ142,EMFX_Data!AJ142-EMFX_Data!AG142)</f>
        <v>-0.0287125743597694</v>
      </c>
      <c r="CA142" s="23" t="n">
        <f aca="false">IF(EMFX_Data!Z141&gt;=EMFX_Data!AD141,EMFX_Data!AG142-EMFX_Data!AK142,EMFX_Data!AK142-EMFX_Data!AG142)</f>
        <v>0.00224691375401065</v>
      </c>
      <c r="CB142" s="23" t="n">
        <f aca="false">IF(EMFX_Data!AA141&gt;=EMFX_Data!AB141,EMFX_Data!AH142-EMFX_Data!AI142,EMFX_Data!AI142-EMFX_Data!AH142)</f>
        <v>-0.00731309138057424</v>
      </c>
      <c r="CC142" s="23" t="n">
        <f aca="false">IF(EMFX_Data!AA141&gt;=EMFX_Data!AC141,EMFX_Data!AH142-EMFX_Data!AJ142,EMFX_Data!AJ142-EMFX_Data!AH142)</f>
        <v>0.059285029574142</v>
      </c>
      <c r="CD142" s="23" t="n">
        <f aca="false">IF(EMFX_Data!AA141&gt;=EMFX_Data!AD141,EMFX_Data!AH142-EMFX_Data!AK142,EMFX_Data!AK142-EMFX_Data!AH142)</f>
        <v>0.028325541460362</v>
      </c>
      <c r="CE142" s="23" t="n">
        <f aca="false">IF(EMFX_Data!AB141&gt;=EMFX_Data!AC141,EMFX_Data!AI142-EMFX_Data!AJ142,EMFX_Data!AJ142-EMFX_Data!AI142)</f>
        <v>-0.0665981209547163</v>
      </c>
      <c r="CF142" s="23" t="n">
        <f aca="false">IF(EMFX_Data!AB141&gt;=EMFX_Data!AD141,EMFX_Data!AI142-EMFX_Data!AK142,EMFX_Data!AK142-EMFX_Data!AI142)</f>
        <v>-0.0356386328409362</v>
      </c>
      <c r="CG142" s="23" t="n">
        <f aca="false">IF(EMFX_Data!AC141&gt;=EMFX_Data!AD141,EMFX_Data!AJ142-EMFX_Data!AK142,EMFX_Data!AK142-EMFX_Data!AJ142)</f>
        <v>0.0309594881137801</v>
      </c>
      <c r="CH142" s="27" t="n">
        <f aca="false">IF(ROW()&lt;4+VolLB,"",STDEV(INDEX($BM:$BM,ROW()-VolLB+1):INDEX($BM:$BM,ROW()))*SQRT(12))</f>
        <v>0.139614641171392</v>
      </c>
      <c r="CI142" s="27" t="n">
        <f aca="false">IF(ROW()&lt;4+VolLB,"",STDEV(INDEX($BN:$BN,ROW()-VolLB+1):INDEX($BN:$BN,ROW()))*SQRT(12))</f>
        <v>0.155704737697189</v>
      </c>
      <c r="CJ142" s="27" t="n">
        <f aca="false">IF(ROW()&lt;4+VolLB,"",STDEV(INDEX($BO:$BO,ROW()-VolLB+1):INDEX($BO:$BO,ROW()))*SQRT(12))</f>
        <v>0.154727105139677</v>
      </c>
      <c r="CK142" s="27" t="n">
        <f aca="false">IF(ROW()&lt;4+VolLB,"",STDEV(INDEX($BP:$BP,ROW()-VolLB+1):INDEX($BP:$BP,ROW()))*SQRT(12))</f>
        <v>0.180329685866709</v>
      </c>
      <c r="CL142" s="27" t="n">
        <f aca="false">IF(ROW()&lt;4+VolLB,"",STDEV(INDEX($BQ:$BQ,ROW()-VolLB+1):INDEX($BQ:$BQ,ROW()))*SQRT(12))</f>
        <v>0.19494015541346</v>
      </c>
      <c r="CM142" s="27" t="n">
        <f aca="false">IF(ROW()&lt;4+VolLB,"",STDEV(INDEX($BR:$BR,ROW()-VolLB+1):INDEX($BR:$BR,ROW()))*SQRT(12))</f>
        <v>0.167835898731797</v>
      </c>
      <c r="CN142" s="27" t="n">
        <f aca="false">IF(ROW()&lt;4+VolLB,"",STDEV(INDEX($BS:$BS,ROW()-VolLB+1):INDEX($BS:$BS,ROW()))*SQRT(12))</f>
        <v>0.145062381244453</v>
      </c>
      <c r="CO142" s="27" t="n">
        <f aca="false">IF(ROW()&lt;4+VolLB,"",STDEV(INDEX($BT:$BT,ROW()-VolLB+1):INDEX($BT:$BT,ROW()))*SQRT(12))</f>
        <v>0.163976867687052</v>
      </c>
      <c r="CP142" s="27" t="n">
        <f aca="false">IF(ROW()&lt;4+VolLB,"",STDEV(INDEX($BU:$BU,ROW()-VolLB+1):INDEX($BU:$BU,ROW()))*SQRT(12))</f>
        <v>0.143249400032119</v>
      </c>
      <c r="CQ142" s="27" t="n">
        <f aca="false">IF(ROW()&lt;4+VolLB,"",STDEV(INDEX($BV:$BV,ROW()-VolLB+1):INDEX($BV:$BV,ROW()))*SQRT(12))</f>
        <v>0.170418634021762</v>
      </c>
      <c r="CR142" s="27" t="n">
        <f aca="false">IF(ROW()&lt;4+VolLB,"",STDEV(INDEX($BW:$BW,ROW()-VolLB+1):INDEX($BW:$BW,ROW()))*SQRT(12))</f>
        <v>0.184140979858371</v>
      </c>
      <c r="CS142" s="27" t="n">
        <f aca="false">IF(ROW()&lt;4+VolLB,"",STDEV(INDEX($BX:$BX,ROW()-VolLB+1):INDEX($BX:$BX,ROW()))*SQRT(12))</f>
        <v>0.160385659417052</v>
      </c>
      <c r="CT142" s="27" t="n">
        <f aca="false">IF(ROW()&lt;4+VolLB,"",STDEV(INDEX($BY:$BY,ROW()-VolLB+1):INDEX($BY:$BY,ROW()))*SQRT(12))</f>
        <v>0.17524853285371</v>
      </c>
      <c r="CU142" s="27" t="n">
        <f aca="false">IF(ROW()&lt;4+VolLB,"",STDEV(INDEX($BZ:$BZ,ROW()-VolLB+1):INDEX($BZ:$BZ,ROW()))*SQRT(12))</f>
        <v>0.189179681782659</v>
      </c>
      <c r="CV142" s="27" t="n">
        <f aca="false">IF(ROW()&lt;4+VolLB,"",STDEV(INDEX($CA:$CA,ROW()-VolLB+1):INDEX($CA:$CA,ROW()))*SQRT(12))</f>
        <v>0.151572590152074</v>
      </c>
      <c r="CW142" s="27" t="n">
        <f aca="false">IF(ROW()&lt;4+VolLB,"",STDEV(INDEX($CB:$CB,ROW()-VolLB+1):INDEX($CB:$CB,ROW()))*SQRT(12))</f>
        <v>0.177164077382727</v>
      </c>
      <c r="CX142" s="27" t="n">
        <f aca="false">IF(ROW()&lt;4+VolLB,"",STDEV(INDEX($CC:$CC,ROW()-VolLB+1):INDEX($CC:$CC,ROW()))*SQRT(12))</f>
        <v>0.158744152906238</v>
      </c>
      <c r="CY142" s="27" t="n">
        <f aca="false">IF(ROW()&lt;4+VolLB,"",STDEV(INDEX($CD:$CD,ROW()-VolLB+1):INDEX($CD:$CD,ROW()))*SQRT(12))</f>
        <v>0.190473265338255</v>
      </c>
      <c r="CZ142" s="27" t="n">
        <f aca="false">IF(ROW()&lt;4+VolLB,"",STDEV(INDEX($CE:$CE,ROW()-VolLB+1):INDEX($CE:$CE,ROW()))*SQRT(12))</f>
        <v>0.187466070486605</v>
      </c>
      <c r="DA142" s="27" t="n">
        <f aca="false">IF(ROW()&lt;4+VolLB,"",STDEV(INDEX($CF:$CF,ROW()-VolLB+1):INDEX($CF:$CF,ROW()))*SQRT(12))</f>
        <v>0.18598577092715</v>
      </c>
      <c r="DB142" s="27" t="n">
        <f aca="false">IF(ROW()&lt;4+VolLB,"",STDEV(INDEX($CG:$CG,ROW()-VolLB+1):INDEX($CG:$CG,ROW()))*SQRT(12))</f>
        <v>0.181307294359424</v>
      </c>
      <c r="DC142" s="26" t="n">
        <f aca="false">IF(OR(AR142=0,CH142="",CH142=0),0,AR142*MIN(MaxScal,TgtVol/CH142))</f>
        <v>0</v>
      </c>
      <c r="DD142" s="26" t="n">
        <f aca="false">IF(OR(AS142=0,CI142="",CI142=0),0,AS142*MIN(MaxScal,TgtVol/CI142))</f>
        <v>0</v>
      </c>
      <c r="DE142" s="26" t="n">
        <f aca="false">IF(OR(AT142=0,CJ142="",CJ142=0),0,AT142*MIN(MaxScal,TgtVol/CJ142))</f>
        <v>0</v>
      </c>
      <c r="DF142" s="26" t="n">
        <f aca="false">IF(OR(AU142=0,CK142="",CK142=0),0,AU142*MIN(MaxScal,TgtVol/CK142))</f>
        <v>0</v>
      </c>
      <c r="DG142" s="26" t="n">
        <f aca="false">IF(OR(AV142=0,CL142="",CL142=0),0,AV142*MIN(MaxScal,TgtVol/CL142))</f>
        <v>0</v>
      </c>
      <c r="DH142" s="26" t="n">
        <f aca="false">IF(OR(AW142=0,CM142="",CM142=0),0,AW142*MIN(MaxScal,TgtVol/CM142))</f>
        <v>0</v>
      </c>
      <c r="DI142" s="26" t="n">
        <f aca="false">IF(OR(AX142=0,CN142="",CN142=0),0,AX142*MIN(MaxScal,TgtVol/CN142))</f>
        <v>0</v>
      </c>
      <c r="DJ142" s="26" t="n">
        <f aca="false">IF(OR(AY142=0,CO142="",CO142=0),0,AY142*MIN(MaxScal,TgtVol/CO142))</f>
        <v>0.121968423242294</v>
      </c>
      <c r="DK142" s="26" t="n">
        <f aca="false">IF(OR(AZ142=0,CP142="",CP142=0),0,AZ142*MIN(MaxScal,TgtVol/CP142))</f>
        <v>0</v>
      </c>
      <c r="DL142" s="26" t="n">
        <f aca="false">IF(OR(BA142=0,CQ142="",CQ142=0),0,BA142*MIN(MaxScal,TgtVol/CQ142))</f>
        <v>0</v>
      </c>
      <c r="DM142" s="26" t="n">
        <f aca="false">IF(OR(BB142=0,CR142="",CR142=0),0,BB142*MIN(MaxScal,TgtVol/CR142))</f>
        <v>0</v>
      </c>
      <c r="DN142" s="26" t="n">
        <f aca="false">IF(OR(BC142=0,CS142="",CS142=0),0,BC142*MIN(MaxScal,TgtVol/CS142))</f>
        <v>0</v>
      </c>
      <c r="DO142" s="26" t="n">
        <f aca="false">IF(OR(BD142=0,CT142="",CT142=0),0,BD142*MIN(MaxScal,TgtVol/CT142))</f>
        <v>0</v>
      </c>
      <c r="DP142" s="26" t="n">
        <f aca="false">IF(OR(BE142=0,CU142="",CU142=0),0,BE142*MIN(MaxScal,TgtVol/CU142))</f>
        <v>0</v>
      </c>
      <c r="DQ142" s="26" t="n">
        <f aca="false">IF(OR(BF142=0,CV142="",CV142=0),0,BF142*MIN(MaxScal,TgtVol/CV142))</f>
        <v>0</v>
      </c>
      <c r="DR142" s="26" t="n">
        <f aca="false">IF(OR(BG142=0,CW142="",CW142=0),0,BG142*MIN(MaxScal,TgtVol/CW142))</f>
        <v>0</v>
      </c>
      <c r="DS142" s="26" t="n">
        <f aca="false">IF(OR(BH142=0,CX142="",CX142=0),0,BH142*MIN(MaxScal,TgtVol/CX142))</f>
        <v>0</v>
      </c>
      <c r="DT142" s="26" t="n">
        <f aca="false">IF(OR(BI142=0,CY142="",CY142=0),0,BI142*MIN(MaxScal,TgtVol/CY142))</f>
        <v>0</v>
      </c>
      <c r="DU142" s="26" t="n">
        <f aca="false">IF(OR(BJ142=0,CZ142="",CZ142=0),0,BJ142*MIN(MaxScal,TgtVol/CZ142))</f>
        <v>0</v>
      </c>
      <c r="DV142" s="26" t="n">
        <f aca="false">IF(OR(BK142=0,DA142="",DA142=0),0,BK142*MIN(MaxScal,TgtVol/DA142))</f>
        <v>0</v>
      </c>
      <c r="DW142" s="26" t="n">
        <f aca="false">IF(OR(BL142=0,DB142="",DB142=0),0,BL142*MIN(MaxScal,TgtVol/DB142))</f>
        <v>0</v>
      </c>
      <c r="DX142" s="28" t="n">
        <f aca="false">IFERROR(DC141*BM142,"")</f>
        <v>0</v>
      </c>
      <c r="DY142" s="28" t="n">
        <f aca="false">IFERROR(DD141*BN142,"")</f>
        <v>0</v>
      </c>
      <c r="DZ142" s="28" t="n">
        <f aca="false">IFERROR(DE141*BO142,"")</f>
        <v>-0</v>
      </c>
      <c r="EA142" s="28" t="n">
        <f aca="false">IFERROR(DF141*BP142,"")</f>
        <v>0</v>
      </c>
      <c r="EB142" s="28" t="n">
        <f aca="false">IFERROR(DG141*BQ142,"")</f>
        <v>0</v>
      </c>
      <c r="EC142" s="28" t="n">
        <f aca="false">IFERROR(DH141*BR142,"")</f>
        <v>0</v>
      </c>
      <c r="ED142" s="28" t="n">
        <f aca="false">IFERROR(DI141*BS142,"")</f>
        <v>-0</v>
      </c>
      <c r="EE142" s="28" t="n">
        <f aca="false">IFERROR(DJ141*BT142,"")</f>
        <v>0.00328770911972298</v>
      </c>
      <c r="EF142" s="28" t="n">
        <f aca="false">IFERROR(DK141*BU142,"")</f>
        <v>0</v>
      </c>
      <c r="EG142" s="28" t="n">
        <f aca="false">IFERROR(DL141*BV142,"")</f>
        <v>-0</v>
      </c>
      <c r="EH142" s="28" t="n">
        <f aca="false">IFERROR(DM141*BW142,"")</f>
        <v>-0</v>
      </c>
      <c r="EI142" s="28" t="n">
        <f aca="false">IFERROR(DN141*BX142,"")</f>
        <v>0</v>
      </c>
      <c r="EJ142" s="28" t="n">
        <f aca="false">IFERROR(DO141*BY142,"")</f>
        <v>-0</v>
      </c>
      <c r="EK142" s="28" t="n">
        <f aca="false">IFERROR(DP141*BZ142,"")</f>
        <v>-0</v>
      </c>
      <c r="EL142" s="28" t="n">
        <f aca="false">IFERROR(DQ141*CA142,"")</f>
        <v>0</v>
      </c>
      <c r="EM142" s="28" t="n">
        <f aca="false">IFERROR(DR141*CB142,"")</f>
        <v>-0</v>
      </c>
      <c r="EN142" s="28" t="n">
        <f aca="false">IFERROR(DS141*CC142,"")</f>
        <v>0</v>
      </c>
      <c r="EO142" s="28" t="n">
        <f aca="false">IFERROR(DT141*CD142,"")</f>
        <v>0</v>
      </c>
      <c r="EP142" s="28" t="n">
        <f aca="false">IFERROR(DU141*CE142,"")</f>
        <v>-0</v>
      </c>
      <c r="EQ142" s="28" t="n">
        <f aca="false">IFERROR(DV141*CF142,"")</f>
        <v>-0</v>
      </c>
      <c r="ER142" s="28" t="n">
        <f aca="false">IFERROR(DW141*CG142,"")</f>
        <v>0</v>
      </c>
      <c r="ES142" s="28" t="n">
        <f aca="false">IF(ROW()=4,"",SUM(DX142:ER142))</f>
        <v>0.00328770911972298</v>
      </c>
      <c r="ET142" s="29" t="n">
        <f aca="false">COUNTIF(AR142:BL142,"&gt;0")</f>
        <v>1</v>
      </c>
    </row>
    <row r="143" customFormat="false" ht="15" hidden="false" customHeight="false" outlineLevel="0" collapsed="false">
      <c r="A143" s="19" t="n">
        <v>42247</v>
      </c>
      <c r="B143" s="23" t="n">
        <f aca="false">ABS(EMFX_Data!X143-EMFX_Data!Y143)</f>
        <v>0.0723189354778819</v>
      </c>
      <c r="C143" s="23" t="n">
        <f aca="false">ABS(EMFX_Data!X143-EMFX_Data!Z143)</f>
        <v>0.0119048407914644</v>
      </c>
      <c r="D143" s="23" t="n">
        <f aca="false">ABS(EMFX_Data!X143-EMFX_Data!AA143)</f>
        <v>0.163697305119491</v>
      </c>
      <c r="E143" s="23" t="n">
        <f aca="false">ABS(EMFX_Data!X143-EMFX_Data!AB143)</f>
        <v>0.121333836265109</v>
      </c>
      <c r="F143" s="23" t="n">
        <f aca="false">ABS(EMFX_Data!X143-EMFX_Data!AC143)</f>
        <v>0.0147316821215799</v>
      </c>
      <c r="G143" s="23" t="n">
        <f aca="false">ABS(EMFX_Data!X143-EMFX_Data!AD143)</f>
        <v>0.0524826598866524</v>
      </c>
      <c r="H143" s="23" t="n">
        <f aca="false">ABS(EMFX_Data!Y143-EMFX_Data!Z143)</f>
        <v>0.0842237762693463</v>
      </c>
      <c r="I143" s="23" t="n">
        <f aca="false">ABS(EMFX_Data!Y143-EMFX_Data!AA143)</f>
        <v>0.236016240597373</v>
      </c>
      <c r="J143" s="23" t="n">
        <f aca="false">ABS(EMFX_Data!Y143-EMFX_Data!AB143)</f>
        <v>0.0490149007872267</v>
      </c>
      <c r="K143" s="23" t="n">
        <f aca="false">ABS(EMFX_Data!Y143-EMFX_Data!AC143)</f>
        <v>0.0870506175994619</v>
      </c>
      <c r="L143" s="23" t="n">
        <f aca="false">ABS(EMFX_Data!Y143-EMFX_Data!AD143)</f>
        <v>0.124801595364534</v>
      </c>
      <c r="M143" s="23" t="n">
        <f aca="false">ABS(EMFX_Data!Z143-EMFX_Data!AA143)</f>
        <v>0.151792464328027</v>
      </c>
      <c r="N143" s="23" t="n">
        <f aca="false">ABS(EMFX_Data!Z143-EMFX_Data!AB143)</f>
        <v>0.133238677056573</v>
      </c>
      <c r="O143" s="23" t="n">
        <f aca="false">ABS(EMFX_Data!Z143-EMFX_Data!AC143)</f>
        <v>0.00282684133011557</v>
      </c>
      <c r="P143" s="23" t="n">
        <f aca="false">ABS(EMFX_Data!Z143-EMFX_Data!AD143)</f>
        <v>0.040577819095188</v>
      </c>
      <c r="Q143" s="23" t="n">
        <f aca="false">ABS(EMFX_Data!AA143-EMFX_Data!AB143)</f>
        <v>0.2850311413846</v>
      </c>
      <c r="R143" s="23" t="n">
        <f aca="false">ABS(EMFX_Data!AA143-EMFX_Data!AC143)</f>
        <v>0.148965622997912</v>
      </c>
      <c r="S143" s="23" t="n">
        <f aca="false">ABS(EMFX_Data!AA143-EMFX_Data!AD143)</f>
        <v>0.111214645232839</v>
      </c>
      <c r="T143" s="23" t="n">
        <f aca="false">ABS(EMFX_Data!AB143-EMFX_Data!AC143)</f>
        <v>0.136065518386689</v>
      </c>
      <c r="U143" s="23" t="n">
        <f aca="false">ABS(EMFX_Data!AB143-EMFX_Data!AD143)</f>
        <v>0.173816496151761</v>
      </c>
      <c r="V143" s="23" t="n">
        <f aca="false">ABS(EMFX_Data!AC143-EMFX_Data!AD143)</f>
        <v>0.0377509777650724</v>
      </c>
      <c r="W143" s="26" t="n">
        <f aca="false">IF(ROW()&lt;4+MinObs-1,"",IFERROR((B143-AVERAGE(B$4:B143))/STDEV(B$4:B143),""))</f>
        <v>-0.655165867542533</v>
      </c>
      <c r="X143" s="26" t="n">
        <f aca="false">IF(ROW()&lt;4+MinObs-1,"",IFERROR((C143-AVERAGE(C$4:C143))/STDEV(C$4:C143),""))</f>
        <v>-1.06470924542663</v>
      </c>
      <c r="Y143" s="26" t="n">
        <f aca="false">IF(ROW()&lt;4+MinObs-1,"",IFERROR((D143-AVERAGE(D$4:D143))/STDEV(D$4:D143),""))</f>
        <v>0.487097865151793</v>
      </c>
      <c r="Z143" s="26" t="n">
        <f aca="false">IF(ROW()&lt;4+MinObs-1,"",IFERROR((E143-AVERAGE(E$4:E143))/STDEV(E$4:E143),""))</f>
        <v>0.154122825835161</v>
      </c>
      <c r="AA143" s="26" t="n">
        <f aca="false">IF(ROW()&lt;4+MinObs-1,"",IFERROR((F143-AVERAGE(F$4:F143))/STDEV(F$4:F143),""))</f>
        <v>-0.902561090090095</v>
      </c>
      <c r="AB143" s="26" t="n">
        <f aca="false">IF(ROW()&lt;4+MinObs-1,"",IFERROR((G143-AVERAGE(G$4:G143))/STDEV(G$4:G143),""))</f>
        <v>-0.245925193192484</v>
      </c>
      <c r="AC143" s="26" t="n">
        <f aca="false">IF(ROW()&lt;4+MinObs-1,"",IFERROR((H143-AVERAGE(H$4:H143))/STDEV(H$4:H143),""))</f>
        <v>-0.671049967519388</v>
      </c>
      <c r="AD143" s="26" t="n">
        <f aca="false">IF(ROW()&lt;4+MinObs-1,"",IFERROR((I143-AVERAGE(I$4:I143))/STDEV(I$4:I143),""))</f>
        <v>1.95914989661835</v>
      </c>
      <c r="AE143" s="26" t="n">
        <f aca="false">IF(ROW()&lt;4+MinObs-1,"",IFERROR((J143-AVERAGE(J$4:J143))/STDEV(J$4:J143),""))</f>
        <v>-0.923365989740131</v>
      </c>
      <c r="AF143" s="26" t="n">
        <f aca="false">IF(ROW()&lt;4+MinObs-1,"",IFERROR((K143-AVERAGE(K$4:K143))/STDEV(K$4:K143),""))</f>
        <v>-0.326251240564906</v>
      </c>
      <c r="AG143" s="26" t="n">
        <f aca="false">IF(ROW()&lt;4+MinObs-1,"",IFERROR((L143-AVERAGE(L$4:L143))/STDEV(L$4:L143),""))</f>
        <v>-0.131637131216162</v>
      </c>
      <c r="AH143" s="26" t="n">
        <f aca="false">IF(ROW()&lt;4+MinObs-1,"",IFERROR((M143-AVERAGE(M$4:M143))/STDEV(M$4:M143),""))</f>
        <v>-0.140312458117198</v>
      </c>
      <c r="AI143" s="26" t="n">
        <f aca="false">IF(ROW()&lt;4+MinObs-1,"",IFERROR((N143-AVERAGE(N$4:N143))/STDEV(N$4:N143),""))</f>
        <v>0.221896435604332</v>
      </c>
      <c r="AJ143" s="26" t="n">
        <f aca="false">IF(ROW()&lt;4+MinObs-1,"",IFERROR((O143-AVERAGE(O$4:O143))/STDEV(O$4:O143),""))</f>
        <v>-1.29292769049938</v>
      </c>
      <c r="AK143" s="26" t="n">
        <f aca="false">IF(ROW()&lt;4+MinObs-1,"",IFERROR((P143-AVERAGE(P$4:P143))/STDEV(P$4:P143),""))</f>
        <v>-0.326224674848354</v>
      </c>
      <c r="AL143" s="26" t="n">
        <f aca="false">IF(ROW()&lt;4+MinObs-1,"",IFERROR((Q143-AVERAGE(Q$4:Q143))/STDEV(Q$4:Q143),""))</f>
        <v>1.45109237484605</v>
      </c>
      <c r="AM143" s="26" t="n">
        <f aca="false">IF(ROW()&lt;4+MinObs-1,"",IFERROR((R143-AVERAGE(R$4:R143))/STDEV(R$4:R143),""))</f>
        <v>0.173425510636271</v>
      </c>
      <c r="AN143" s="26" t="n">
        <f aca="false">IF(ROW()&lt;4+MinObs-1,"",IFERROR((S143-AVERAGE(S$4:S143))/STDEV(S$4:S143),""))</f>
        <v>-0.171534354171875</v>
      </c>
      <c r="AO143" s="26" t="n">
        <f aca="false">IF(ROW()&lt;4+MinObs-1,"",IFERROR((T143-AVERAGE(T$4:T143))/STDEV(T$4:T143),""))</f>
        <v>0.328003486250415</v>
      </c>
      <c r="AP143" s="26" t="n">
        <f aca="false">IF(ROW()&lt;4+MinObs-1,"",IFERROR((U143-AVERAGE(U$4:U143))/STDEV(U$4:U143),""))</f>
        <v>0.177131063842846</v>
      </c>
      <c r="AQ143" s="26" t="n">
        <f aca="false">IF(ROW()&lt;4+MinObs-1,"",IFERROR((V143-AVERAGE(V$4:V143))/STDEV(V$4:V143),""))</f>
        <v>-0.360304691147232</v>
      </c>
      <c r="AR143" s="26" t="n">
        <f aca="false">IF(W143="",0,IF(W143&gt;=z4,w4,IF(W143&gt;=z3,w3,IF(W143&gt;=zEntry,w2,IF(AND(W143&gt;=ExitZ,AR142&gt;0),w2,0)))))</f>
        <v>0</v>
      </c>
      <c r="AS143" s="26" t="n">
        <f aca="false">IF(X143="",0,IF(X143&gt;=z4,w4,IF(X143&gt;=z3,w3,IF(X143&gt;=zEntry,w2,IF(AND(X143&gt;=ExitZ,AS142&gt;0),w2,0)))))</f>
        <v>0</v>
      </c>
      <c r="AT143" s="26" t="n">
        <f aca="false">IF(Y143="",0,IF(Y143&gt;=z4,w4,IF(Y143&gt;=z3,w3,IF(Y143&gt;=zEntry,w2,IF(AND(Y143&gt;=ExitZ,AT142&gt;0),w2,0)))))</f>
        <v>0</v>
      </c>
      <c r="AU143" s="26" t="n">
        <f aca="false">IF(Z143="",0,IF(Z143&gt;=z4,w4,IF(Z143&gt;=z3,w3,IF(Z143&gt;=zEntry,w2,IF(AND(Z143&gt;=ExitZ,AU142&gt;0),w2,0)))))</f>
        <v>0</v>
      </c>
      <c r="AV143" s="26" t="n">
        <f aca="false">IF(AA143="",0,IF(AA143&gt;=z4,w4,IF(AA143&gt;=z3,w3,IF(AA143&gt;=zEntry,w2,IF(AND(AA143&gt;=ExitZ,AV142&gt;0),w2,0)))))</f>
        <v>0</v>
      </c>
      <c r="AW143" s="26" t="n">
        <f aca="false">IF(AB143="",0,IF(AB143&gt;=z4,w4,IF(AB143&gt;=z3,w3,IF(AB143&gt;=zEntry,w2,IF(AND(AB143&gt;=ExitZ,AW142&gt;0),w2,0)))))</f>
        <v>0</v>
      </c>
      <c r="AX143" s="26" t="n">
        <f aca="false">IF(AC143="",0,IF(AC143&gt;=z4,w4,IF(AC143&gt;=z3,w3,IF(AC143&gt;=zEntry,w2,IF(AND(AC143&gt;=ExitZ,AX142&gt;0),w2,0)))))</f>
        <v>0</v>
      </c>
      <c r="AY143" s="26" t="n">
        <f aca="false">IF(AD143="",0,IF(AD143&gt;=z4,w4,IF(AD143&gt;=z3,w3,IF(AD143&gt;=zEntry,w2,IF(AND(AD143&gt;=ExitZ,AY142&gt;0),w2,0)))))</f>
        <v>0</v>
      </c>
      <c r="AZ143" s="26" t="n">
        <f aca="false">IF(AE143="",0,IF(AE143&gt;=z4,w4,IF(AE143&gt;=z3,w3,IF(AE143&gt;=zEntry,w2,IF(AND(AE143&gt;=ExitZ,AZ142&gt;0),w2,0)))))</f>
        <v>0</v>
      </c>
      <c r="BA143" s="26" t="n">
        <f aca="false">IF(AF143="",0,IF(AF143&gt;=z4,w4,IF(AF143&gt;=z3,w3,IF(AF143&gt;=zEntry,w2,IF(AND(AF143&gt;=ExitZ,BA142&gt;0),w2,0)))))</f>
        <v>0</v>
      </c>
      <c r="BB143" s="26" t="n">
        <f aca="false">IF(AG143="",0,IF(AG143&gt;=z4,w4,IF(AG143&gt;=z3,w3,IF(AG143&gt;=zEntry,w2,IF(AND(AG143&gt;=ExitZ,BB142&gt;0),w2,0)))))</f>
        <v>0</v>
      </c>
      <c r="BC143" s="26" t="n">
        <f aca="false">IF(AH143="",0,IF(AH143&gt;=z4,w4,IF(AH143&gt;=z3,w3,IF(AH143&gt;=zEntry,w2,IF(AND(AH143&gt;=ExitZ,BC142&gt;0),w2,0)))))</f>
        <v>0</v>
      </c>
      <c r="BD143" s="26" t="n">
        <f aca="false">IF(AI143="",0,IF(AI143&gt;=z4,w4,IF(AI143&gt;=z3,w3,IF(AI143&gt;=zEntry,w2,IF(AND(AI143&gt;=ExitZ,BD142&gt;0),w2,0)))))</f>
        <v>0</v>
      </c>
      <c r="BE143" s="26" t="n">
        <f aca="false">IF(AJ143="",0,IF(AJ143&gt;=z4,w4,IF(AJ143&gt;=z3,w3,IF(AJ143&gt;=zEntry,w2,IF(AND(AJ143&gt;=ExitZ,BE142&gt;0),w2,0)))))</f>
        <v>0</v>
      </c>
      <c r="BF143" s="26" t="n">
        <f aca="false">IF(AK143="",0,IF(AK143&gt;=z4,w4,IF(AK143&gt;=z3,w3,IF(AK143&gt;=zEntry,w2,IF(AND(AK143&gt;=ExitZ,BF142&gt;0),w2,0)))))</f>
        <v>0</v>
      </c>
      <c r="BG143" s="26" t="n">
        <f aca="false">IF(AL143="",0,IF(AL143&gt;=z4,w4,IF(AL143&gt;=z3,w3,IF(AL143&gt;=zEntry,w2,IF(AND(AL143&gt;=ExitZ,BG142&gt;0),w2,0)))))</f>
        <v>0</v>
      </c>
      <c r="BH143" s="26" t="n">
        <f aca="false">IF(AM143="",0,IF(AM143&gt;=z4,w4,IF(AM143&gt;=z3,w3,IF(AM143&gt;=zEntry,w2,IF(AND(AM143&gt;=ExitZ,BH142&gt;0),w2,0)))))</f>
        <v>0</v>
      </c>
      <c r="BI143" s="26" t="n">
        <f aca="false">IF(AN143="",0,IF(AN143&gt;=z4,w4,IF(AN143&gt;=z3,w3,IF(AN143&gt;=zEntry,w2,IF(AND(AN143&gt;=ExitZ,BI142&gt;0),w2,0)))))</f>
        <v>0</v>
      </c>
      <c r="BJ143" s="26" t="n">
        <f aca="false">IF(AO143="",0,IF(AO143&gt;=z4,w4,IF(AO143&gt;=z3,w3,IF(AO143&gt;=zEntry,w2,IF(AND(AO143&gt;=ExitZ,BJ142&gt;0),w2,0)))))</f>
        <v>0</v>
      </c>
      <c r="BK143" s="26" t="n">
        <f aca="false">IF(AP143="",0,IF(AP143&gt;=z4,w4,IF(AP143&gt;=z3,w3,IF(AP143&gt;=zEntry,w2,IF(AND(AP143&gt;=ExitZ,BK142&gt;0),w2,0)))))</f>
        <v>0</v>
      </c>
      <c r="BL143" s="26" t="n">
        <f aca="false">IF(AQ143="",0,IF(AQ143&gt;=z4,w4,IF(AQ143&gt;=z3,w3,IF(AQ143&gt;=zEntry,w2,IF(AND(AQ143&gt;=ExitZ,BL142&gt;0),w2,0)))))</f>
        <v>0</v>
      </c>
      <c r="BM143" s="23" t="n">
        <f aca="false">IF(EMFX_Data!X142&gt;=EMFX_Data!Y142,EMFX_Data!AE143-EMFX_Data!AF143,EMFX_Data!AF143-EMFX_Data!AE143)</f>
        <v>0.00318873826222417</v>
      </c>
      <c r="BN143" s="23" t="n">
        <f aca="false">IF(EMFX_Data!X142&gt;=EMFX_Data!Z142,EMFX_Data!AE143-EMFX_Data!AG143,EMFX_Data!AG143-EMFX_Data!AE143)</f>
        <v>0.0472815108537375</v>
      </c>
      <c r="BO143" s="23" t="n">
        <f aca="false">IF(EMFX_Data!X142&gt;=EMFX_Data!AA142,EMFX_Data!AE143-EMFX_Data!AH143,EMFX_Data!AH143-EMFX_Data!AE143)</f>
        <v>0.000927601416420667</v>
      </c>
      <c r="BP143" s="23" t="n">
        <f aca="false">IF(EMFX_Data!X142&gt;=EMFX_Data!AB142,EMFX_Data!AE143-EMFX_Data!AI143,EMFX_Data!AI143-EMFX_Data!AE143)</f>
        <v>-0.0284275206118687</v>
      </c>
      <c r="BQ143" s="23" t="n">
        <f aca="false">IF(EMFX_Data!X142&gt;=EMFX_Data!AC142,EMFX_Data!AE143-EMFX_Data!AJ143,EMFX_Data!AJ143-EMFX_Data!AE143)</f>
        <v>-0.0173807673939399</v>
      </c>
      <c r="BR143" s="23" t="n">
        <f aca="false">IF(EMFX_Data!X142&gt;=EMFX_Data!AD142,EMFX_Data!AE143-EMFX_Data!AK143,EMFX_Data!AK143-EMFX_Data!AE143)</f>
        <v>0.00304177465970168</v>
      </c>
      <c r="BS143" s="23" t="n">
        <f aca="false">IF(EMFX_Data!Y142&gt;=EMFX_Data!Z142,EMFX_Data!AF143-EMFX_Data!AG143,EMFX_Data!AG143-EMFX_Data!AF143)</f>
        <v>-0.0440927725915134</v>
      </c>
      <c r="BT143" s="23" t="n">
        <f aca="false">IF(EMFX_Data!Y142&gt;=EMFX_Data!AA142,EMFX_Data!AF143-EMFX_Data!AH143,EMFX_Data!AH143-EMFX_Data!AF143)</f>
        <v>0.00411633967864483</v>
      </c>
      <c r="BU143" s="23" t="n">
        <f aca="false">IF(EMFX_Data!Y142&gt;=EMFX_Data!AB142,EMFX_Data!AF143-EMFX_Data!AI143,EMFX_Data!AI143-EMFX_Data!AF143)</f>
        <v>-0.0316162588740928</v>
      </c>
      <c r="BV143" s="23" t="n">
        <f aca="false">IF(EMFX_Data!Y142&gt;=EMFX_Data!AC142,EMFX_Data!AF143-EMFX_Data!AJ143,EMFX_Data!AJ143-EMFX_Data!AF143)</f>
        <v>-0.0141920291317157</v>
      </c>
      <c r="BW143" s="23" t="n">
        <f aca="false">IF(EMFX_Data!Y142&gt;=EMFX_Data!AD142,EMFX_Data!AF143-EMFX_Data!AK143,EMFX_Data!AK143-EMFX_Data!AF143)</f>
        <v>0.00623051292192585</v>
      </c>
      <c r="BX143" s="23" t="n">
        <f aca="false">IF(EMFX_Data!Z142&gt;=EMFX_Data!AA142,EMFX_Data!AG143-EMFX_Data!AH143,EMFX_Data!AH143-EMFX_Data!AG143)</f>
        <v>0.0482091122701582</v>
      </c>
      <c r="BY143" s="23" t="n">
        <f aca="false">IF(EMFX_Data!Z142&gt;=EMFX_Data!AB142,EMFX_Data!AG143-EMFX_Data!AI143,EMFX_Data!AI143-EMFX_Data!AG143)</f>
        <v>-0.0757090314656062</v>
      </c>
      <c r="BZ143" s="23" t="n">
        <f aca="false">IF(EMFX_Data!Z142&gt;=EMFX_Data!AC142,EMFX_Data!AG143-EMFX_Data!AJ143,EMFX_Data!AJ143-EMFX_Data!AG143)</f>
        <v>0.0299007434597977</v>
      </c>
      <c r="CA143" s="23" t="n">
        <f aca="false">IF(EMFX_Data!Z142&gt;=EMFX_Data!AD142,EMFX_Data!AG143-EMFX_Data!AK143,EMFX_Data!AK143-EMFX_Data!AG143)</f>
        <v>0.0503232855134392</v>
      </c>
      <c r="CB143" s="23" t="n">
        <f aca="false">IF(EMFX_Data!AA142&gt;=EMFX_Data!AB142,EMFX_Data!AH143-EMFX_Data!AI143,EMFX_Data!AI143-EMFX_Data!AH143)</f>
        <v>-0.027499919195448</v>
      </c>
      <c r="CC143" s="23" t="n">
        <f aca="false">IF(EMFX_Data!AA142&gt;=EMFX_Data!AC142,EMFX_Data!AH143-EMFX_Data!AJ143,EMFX_Data!AJ143-EMFX_Data!AH143)</f>
        <v>0.0183083688103605</v>
      </c>
      <c r="CD143" s="23" t="n">
        <f aca="false">IF(EMFX_Data!AA142&gt;=EMFX_Data!AD142,EMFX_Data!AH143-EMFX_Data!AK143,EMFX_Data!AK143-EMFX_Data!AH143)</f>
        <v>-0.00211417324328102</v>
      </c>
      <c r="CE143" s="23" t="n">
        <f aca="false">IF(EMFX_Data!AB142&gt;=EMFX_Data!AC142,EMFX_Data!AI143-EMFX_Data!AJ143,EMFX_Data!AJ143-EMFX_Data!AI143)</f>
        <v>-0.0458082880058085</v>
      </c>
      <c r="CF143" s="23" t="n">
        <f aca="false">IF(EMFX_Data!AB142&gt;=EMFX_Data!AD142,EMFX_Data!AI143-EMFX_Data!AK143,EMFX_Data!AK143-EMFX_Data!AI143)</f>
        <v>-0.025385745952167</v>
      </c>
      <c r="CG143" s="23" t="n">
        <f aca="false">IF(EMFX_Data!AC142&gt;=EMFX_Data!AD142,EMFX_Data!AJ143-EMFX_Data!AK143,EMFX_Data!AK143-EMFX_Data!AJ143)</f>
        <v>0.0204225420536415</v>
      </c>
      <c r="CH143" s="27" t="n">
        <f aca="false">IF(ROW()&lt;4+VolLB,"",STDEV(INDEX($BM:$BM,ROW()-VolLB+1):INDEX($BM:$BM,ROW()))*SQRT(12))</f>
        <v>0.137214612973509</v>
      </c>
      <c r="CI143" s="27" t="n">
        <f aca="false">IF(ROW()&lt;4+VolLB,"",STDEV(INDEX($BN:$BN,ROW()-VolLB+1):INDEX($BN:$BN,ROW()))*SQRT(12))</f>
        <v>0.153760250487683</v>
      </c>
      <c r="CJ143" s="27" t="n">
        <f aca="false">IF(ROW()&lt;4+VolLB,"",STDEV(INDEX($BO:$BO,ROW()-VolLB+1):INDEX($BO:$BO,ROW()))*SQRT(12))</f>
        <v>0.149636102270512</v>
      </c>
      <c r="CK143" s="27" t="n">
        <f aca="false">IF(ROW()&lt;4+VolLB,"",STDEV(INDEX($BP:$BP,ROW()-VolLB+1):INDEX($BP:$BP,ROW()))*SQRT(12))</f>
        <v>0.178091967842585</v>
      </c>
      <c r="CL143" s="27" t="n">
        <f aca="false">IF(ROW()&lt;4+VolLB,"",STDEV(INDEX($BQ:$BQ,ROW()-VolLB+1):INDEX($BQ:$BQ,ROW()))*SQRT(12))</f>
        <v>0.185813084121061</v>
      </c>
      <c r="CM143" s="27" t="n">
        <f aca="false">IF(ROW()&lt;4+VolLB,"",STDEV(INDEX($BR:$BR,ROW()-VolLB+1):INDEX($BR:$BR,ROW()))*SQRT(12))</f>
        <v>0.165459780518448</v>
      </c>
      <c r="CN143" s="27" t="n">
        <f aca="false">IF(ROW()&lt;4+VolLB,"",STDEV(INDEX($BS:$BS,ROW()-VolLB+1):INDEX($BS:$BS,ROW()))*SQRT(12))</f>
        <v>0.147434693217827</v>
      </c>
      <c r="CO143" s="27" t="n">
        <f aca="false">IF(ROW()&lt;4+VolLB,"",STDEV(INDEX($BT:$BT,ROW()-VolLB+1):INDEX($BT:$BT,ROW()))*SQRT(12))</f>
        <v>0.16323149863185</v>
      </c>
      <c r="CP143" s="27" t="n">
        <f aca="false">IF(ROW()&lt;4+VolLB,"",STDEV(INDEX($BU:$BU,ROW()-VolLB+1):INDEX($BU:$BU,ROW()))*SQRT(12))</f>
        <v>0.144565125207167</v>
      </c>
      <c r="CQ143" s="27" t="n">
        <f aca="false">IF(ROW()&lt;4+VolLB,"",STDEV(INDEX($BV:$BV,ROW()-VolLB+1):INDEX($BV:$BV,ROW()))*SQRT(12))</f>
        <v>0.166320020612404</v>
      </c>
      <c r="CR143" s="27" t="n">
        <f aca="false">IF(ROW()&lt;4+VolLB,"",STDEV(INDEX($BW:$BW,ROW()-VolLB+1):INDEX($BW:$BW,ROW()))*SQRT(12))</f>
        <v>0.184144318377747</v>
      </c>
      <c r="CS143" s="27" t="n">
        <f aca="false">IF(ROW()&lt;4+VolLB,"",STDEV(INDEX($BX:$BX,ROW()-VolLB+1):INDEX($BX:$BX,ROW()))*SQRT(12))</f>
        <v>0.163348957288404</v>
      </c>
      <c r="CT143" s="27" t="n">
        <f aca="false">IF(ROW()&lt;4+VolLB,"",STDEV(INDEX($BY:$BY,ROW()-VolLB+1):INDEX($BY:$BY,ROW()))*SQRT(12))</f>
        <v>0.181833862132051</v>
      </c>
      <c r="CU143" s="27" t="n">
        <f aca="false">IF(ROW()&lt;4+VolLB,"",STDEV(INDEX($BZ:$BZ,ROW()-VolLB+1):INDEX($BZ:$BZ,ROW()))*SQRT(12))</f>
        <v>0.188441468237345</v>
      </c>
      <c r="CV143" s="27" t="n">
        <f aca="false">IF(ROW()&lt;4+VolLB,"",STDEV(INDEX($CA:$CA,ROW()-VolLB+1):INDEX($CA:$CA,ROW()))*SQRT(12))</f>
        <v>0.153823933792369</v>
      </c>
      <c r="CW143" s="27" t="n">
        <f aca="false">IF(ROW()&lt;4+VolLB,"",STDEV(INDEX($CB:$CB,ROW()-VolLB+1):INDEX($CB:$CB,ROW()))*SQRT(12))</f>
        <v>0.177181148519907</v>
      </c>
      <c r="CX143" s="27" t="n">
        <f aca="false">IF(ROW()&lt;4+VolLB,"",STDEV(INDEX($CC:$CC,ROW()-VolLB+1):INDEX($CC:$CC,ROW()))*SQRT(12))</f>
        <v>0.157680853943228</v>
      </c>
      <c r="CY143" s="27" t="n">
        <f aca="false">IF(ROW()&lt;4+VolLB,"",STDEV(INDEX($CD:$CD,ROW()-VolLB+1):INDEX($CD:$CD,ROW()))*SQRT(12))</f>
        <v>0.189782515710879</v>
      </c>
      <c r="CZ143" s="27" t="n">
        <f aca="false">IF(ROW()&lt;4+VolLB,"",STDEV(INDEX($CE:$CE,ROW()-VolLB+1):INDEX($CE:$CE,ROW()))*SQRT(12))</f>
        <v>0.18599011090155</v>
      </c>
      <c r="DA143" s="27" t="n">
        <f aca="false">IF(ROW()&lt;4+VolLB,"",STDEV(INDEX($CF:$CF,ROW()-VolLB+1):INDEX($CF:$CF,ROW()))*SQRT(12))</f>
        <v>0.186698330572817</v>
      </c>
      <c r="DB143" s="27" t="n">
        <f aca="false">IF(ROW()&lt;4+VolLB,"",STDEV(INDEX($CG:$CG,ROW()-VolLB+1):INDEX($CG:$CG,ROW()))*SQRT(12))</f>
        <v>0.178077498326491</v>
      </c>
      <c r="DC143" s="26" t="n">
        <f aca="false">IF(OR(AR143=0,CH143="",CH143=0),0,AR143*MIN(MaxScal,TgtVol/CH143))</f>
        <v>0</v>
      </c>
      <c r="DD143" s="26" t="n">
        <f aca="false">IF(OR(AS143=0,CI143="",CI143=0),0,AS143*MIN(MaxScal,TgtVol/CI143))</f>
        <v>0</v>
      </c>
      <c r="DE143" s="26" t="n">
        <f aca="false">IF(OR(AT143=0,CJ143="",CJ143=0),0,AT143*MIN(MaxScal,TgtVol/CJ143))</f>
        <v>0</v>
      </c>
      <c r="DF143" s="26" t="n">
        <f aca="false">IF(OR(AU143=0,CK143="",CK143=0),0,AU143*MIN(MaxScal,TgtVol/CK143))</f>
        <v>0</v>
      </c>
      <c r="DG143" s="26" t="n">
        <f aca="false">IF(OR(AV143=0,CL143="",CL143=0),0,AV143*MIN(MaxScal,TgtVol/CL143))</f>
        <v>0</v>
      </c>
      <c r="DH143" s="26" t="n">
        <f aca="false">IF(OR(AW143=0,CM143="",CM143=0),0,AW143*MIN(MaxScal,TgtVol/CM143))</f>
        <v>0</v>
      </c>
      <c r="DI143" s="26" t="n">
        <f aca="false">IF(OR(AX143=0,CN143="",CN143=0),0,AX143*MIN(MaxScal,TgtVol/CN143))</f>
        <v>0</v>
      </c>
      <c r="DJ143" s="26" t="n">
        <f aca="false">IF(OR(AY143=0,CO143="",CO143=0),0,AY143*MIN(MaxScal,TgtVol/CO143))</f>
        <v>0</v>
      </c>
      <c r="DK143" s="26" t="n">
        <f aca="false">IF(OR(AZ143=0,CP143="",CP143=0),0,AZ143*MIN(MaxScal,TgtVol/CP143))</f>
        <v>0</v>
      </c>
      <c r="DL143" s="26" t="n">
        <f aca="false">IF(OR(BA143=0,CQ143="",CQ143=0),0,BA143*MIN(MaxScal,TgtVol/CQ143))</f>
        <v>0</v>
      </c>
      <c r="DM143" s="26" t="n">
        <f aca="false">IF(OR(BB143=0,CR143="",CR143=0),0,BB143*MIN(MaxScal,TgtVol/CR143))</f>
        <v>0</v>
      </c>
      <c r="DN143" s="26" t="n">
        <f aca="false">IF(OR(BC143=0,CS143="",CS143=0),0,BC143*MIN(MaxScal,TgtVol/CS143))</f>
        <v>0</v>
      </c>
      <c r="DO143" s="26" t="n">
        <f aca="false">IF(OR(BD143=0,CT143="",CT143=0),0,BD143*MIN(MaxScal,TgtVol/CT143))</f>
        <v>0</v>
      </c>
      <c r="DP143" s="26" t="n">
        <f aca="false">IF(OR(BE143=0,CU143="",CU143=0),0,BE143*MIN(MaxScal,TgtVol/CU143))</f>
        <v>0</v>
      </c>
      <c r="DQ143" s="26" t="n">
        <f aca="false">IF(OR(BF143=0,CV143="",CV143=0),0,BF143*MIN(MaxScal,TgtVol/CV143))</f>
        <v>0</v>
      </c>
      <c r="DR143" s="26" t="n">
        <f aca="false">IF(OR(BG143=0,CW143="",CW143=0),0,BG143*MIN(MaxScal,TgtVol/CW143))</f>
        <v>0</v>
      </c>
      <c r="DS143" s="26" t="n">
        <f aca="false">IF(OR(BH143=0,CX143="",CX143=0),0,BH143*MIN(MaxScal,TgtVol/CX143))</f>
        <v>0</v>
      </c>
      <c r="DT143" s="26" t="n">
        <f aca="false">IF(OR(BI143=0,CY143="",CY143=0),0,BI143*MIN(MaxScal,TgtVol/CY143))</f>
        <v>0</v>
      </c>
      <c r="DU143" s="26" t="n">
        <f aca="false">IF(OR(BJ143=0,CZ143="",CZ143=0),0,BJ143*MIN(MaxScal,TgtVol/CZ143))</f>
        <v>0</v>
      </c>
      <c r="DV143" s="26" t="n">
        <f aca="false">IF(OR(BK143=0,DA143="",DA143=0),0,BK143*MIN(MaxScal,TgtVol/DA143))</f>
        <v>0</v>
      </c>
      <c r="DW143" s="26" t="n">
        <f aca="false">IF(OR(BL143=0,DB143="",DB143=0),0,BL143*MIN(MaxScal,TgtVol/DB143))</f>
        <v>0</v>
      </c>
      <c r="DX143" s="28" t="n">
        <f aca="false">IFERROR(DC142*BM143,"")</f>
        <v>0</v>
      </c>
      <c r="DY143" s="28" t="n">
        <f aca="false">IFERROR(DD142*BN143,"")</f>
        <v>0</v>
      </c>
      <c r="DZ143" s="28" t="n">
        <f aca="false">IFERROR(DE142*BO143,"")</f>
        <v>0</v>
      </c>
      <c r="EA143" s="28" t="n">
        <f aca="false">IFERROR(DF142*BP143,"")</f>
        <v>-0</v>
      </c>
      <c r="EB143" s="28" t="n">
        <f aca="false">IFERROR(DG142*BQ143,"")</f>
        <v>-0</v>
      </c>
      <c r="EC143" s="28" t="n">
        <f aca="false">IFERROR(DH142*BR143,"")</f>
        <v>0</v>
      </c>
      <c r="ED143" s="28" t="n">
        <f aca="false">IFERROR(DI142*BS143,"")</f>
        <v>-0</v>
      </c>
      <c r="EE143" s="28" t="n">
        <f aca="false">IFERROR(DJ142*BT143,"")</f>
        <v>0.000502063460134002</v>
      </c>
      <c r="EF143" s="28" t="n">
        <f aca="false">IFERROR(DK142*BU143,"")</f>
        <v>-0</v>
      </c>
      <c r="EG143" s="28" t="n">
        <f aca="false">IFERROR(DL142*BV143,"")</f>
        <v>-0</v>
      </c>
      <c r="EH143" s="28" t="n">
        <f aca="false">IFERROR(DM142*BW143,"")</f>
        <v>0</v>
      </c>
      <c r="EI143" s="28" t="n">
        <f aca="false">IFERROR(DN142*BX143,"")</f>
        <v>0</v>
      </c>
      <c r="EJ143" s="28" t="n">
        <f aca="false">IFERROR(DO142*BY143,"")</f>
        <v>-0</v>
      </c>
      <c r="EK143" s="28" t="n">
        <f aca="false">IFERROR(DP142*BZ143,"")</f>
        <v>0</v>
      </c>
      <c r="EL143" s="28" t="n">
        <f aca="false">IFERROR(DQ142*CA143,"")</f>
        <v>0</v>
      </c>
      <c r="EM143" s="28" t="n">
        <f aca="false">IFERROR(DR142*CB143,"")</f>
        <v>-0</v>
      </c>
      <c r="EN143" s="28" t="n">
        <f aca="false">IFERROR(DS142*CC143,"")</f>
        <v>0</v>
      </c>
      <c r="EO143" s="28" t="n">
        <f aca="false">IFERROR(DT142*CD143,"")</f>
        <v>-0</v>
      </c>
      <c r="EP143" s="28" t="n">
        <f aca="false">IFERROR(DU142*CE143,"")</f>
        <v>-0</v>
      </c>
      <c r="EQ143" s="28" t="n">
        <f aca="false">IFERROR(DV142*CF143,"")</f>
        <v>-0</v>
      </c>
      <c r="ER143" s="28" t="n">
        <f aca="false">IFERROR(DW142*CG143,"")</f>
        <v>0</v>
      </c>
      <c r="ES143" s="28" t="n">
        <f aca="false">IF(ROW()=4,"",SUM(DX143:ER143))</f>
        <v>0.000502063460134002</v>
      </c>
      <c r="ET143" s="29" t="n">
        <f aca="false">COUNTIF(AR143:BL143,"&gt;0")</f>
        <v>0</v>
      </c>
    </row>
    <row r="144" customFormat="false" ht="15" hidden="false" customHeight="false" outlineLevel="0" collapsed="false">
      <c r="A144" s="19" t="n">
        <v>42277</v>
      </c>
      <c r="B144" s="23" t="n">
        <f aca="false">ABS(EMFX_Data!X144-EMFX_Data!Y144)</f>
        <v>0.0753138236352742</v>
      </c>
      <c r="C144" s="23" t="n">
        <f aca="false">ABS(EMFX_Data!X144-EMFX_Data!Z144)</f>
        <v>0.0519836621219509</v>
      </c>
      <c r="D144" s="23" t="n">
        <f aca="false">ABS(EMFX_Data!X144-EMFX_Data!AA144)</f>
        <v>0.129212941181072</v>
      </c>
      <c r="E144" s="23" t="n">
        <f aca="false">ABS(EMFX_Data!X144-EMFX_Data!AB144)</f>
        <v>0.12573521636105</v>
      </c>
      <c r="F144" s="23" t="n">
        <f aca="false">ABS(EMFX_Data!X144-EMFX_Data!AC144)</f>
        <v>0.0783277089065262</v>
      </c>
      <c r="G144" s="23" t="n">
        <f aca="false">ABS(EMFX_Data!X144-EMFX_Data!AD144)</f>
        <v>0.0805161497228157</v>
      </c>
      <c r="H144" s="23" t="n">
        <f aca="false">ABS(EMFX_Data!Y144-EMFX_Data!Z144)</f>
        <v>0.127297485757225</v>
      </c>
      <c r="I144" s="23" t="n">
        <f aca="false">ABS(EMFX_Data!Y144-EMFX_Data!AA144)</f>
        <v>0.204526764816346</v>
      </c>
      <c r="J144" s="23" t="n">
        <f aca="false">ABS(EMFX_Data!Y144-EMFX_Data!AB144)</f>
        <v>0.0504213927257755</v>
      </c>
      <c r="K144" s="23" t="n">
        <f aca="false">ABS(EMFX_Data!Y144-EMFX_Data!AC144)</f>
        <v>0.1536415325418</v>
      </c>
      <c r="L144" s="23" t="n">
        <f aca="false">ABS(EMFX_Data!Y144-EMFX_Data!AD144)</f>
        <v>0.15582997335809</v>
      </c>
      <c r="M144" s="23" t="n">
        <f aca="false">ABS(EMFX_Data!Z144-EMFX_Data!AA144)</f>
        <v>0.0772292790591207</v>
      </c>
      <c r="N144" s="23" t="n">
        <f aca="false">ABS(EMFX_Data!Z144-EMFX_Data!AB144)</f>
        <v>0.177718878483001</v>
      </c>
      <c r="O144" s="23" t="n">
        <f aca="false">ABS(EMFX_Data!Z144-EMFX_Data!AC144)</f>
        <v>0.0263440467845752</v>
      </c>
      <c r="P144" s="23" t="n">
        <f aca="false">ABS(EMFX_Data!Z144-EMFX_Data!AD144)</f>
        <v>0.0285324876008648</v>
      </c>
      <c r="Q144" s="23" t="n">
        <f aca="false">ABS(EMFX_Data!AA144-EMFX_Data!AB144)</f>
        <v>0.254948157542121</v>
      </c>
      <c r="R144" s="23" t="n">
        <f aca="false">ABS(EMFX_Data!AA144-EMFX_Data!AC144)</f>
        <v>0.0508852322745454</v>
      </c>
      <c r="S144" s="23" t="n">
        <f aca="false">ABS(EMFX_Data!AA144-EMFX_Data!AD144)</f>
        <v>0.0486967914582559</v>
      </c>
      <c r="T144" s="23" t="n">
        <f aca="false">ABS(EMFX_Data!AB144-EMFX_Data!AC144)</f>
        <v>0.204062925267576</v>
      </c>
      <c r="U144" s="23" t="n">
        <f aca="false">ABS(EMFX_Data!AB144-EMFX_Data!AD144)</f>
        <v>0.206251366083865</v>
      </c>
      <c r="V144" s="23" t="n">
        <f aca="false">ABS(EMFX_Data!AC144-EMFX_Data!AD144)</f>
        <v>0.00218844081628955</v>
      </c>
      <c r="W144" s="26" t="n">
        <f aca="false">IF(ROW()&lt;4+MinObs-1,"",IFERROR((B144-AVERAGE(B$4:B144))/STDEV(B$4:B144),""))</f>
        <v>-0.618114010807948</v>
      </c>
      <c r="X144" s="26" t="n">
        <f aca="false">IF(ROW()&lt;4+MinObs-1,"",IFERROR((C144-AVERAGE(C$4:C144))/STDEV(C$4:C144),""))</f>
        <v>-0.386325296074347</v>
      </c>
      <c r="Y144" s="26" t="n">
        <f aca="false">IF(ROW()&lt;4+MinObs-1,"",IFERROR((D144-AVERAGE(D$4:D144))/STDEV(D$4:D144),""))</f>
        <v>0.0715580696510723</v>
      </c>
      <c r="Z144" s="26" t="n">
        <f aca="false">IF(ROW()&lt;4+MinObs-1,"",IFERROR((E144-AVERAGE(E$4:E144))/STDEV(E$4:E144),""))</f>
        <v>0.203584990149951</v>
      </c>
      <c r="AA144" s="26" t="n">
        <f aca="false">IF(ROW()&lt;4+MinObs-1,"",IFERROR((F144-AVERAGE(F$4:F144))/STDEV(F$4:F144),""))</f>
        <v>0.0739957214518571</v>
      </c>
      <c r="AB144" s="26" t="n">
        <f aca="false">IF(ROW()&lt;4+MinObs-1,"",IFERROR((G144-AVERAGE(G$4:G144))/STDEV(G$4:G144),""))</f>
        <v>-0.160051255606466</v>
      </c>
      <c r="AC144" s="26" t="n">
        <f aca="false">IF(ROW()&lt;4+MinObs-1,"",IFERROR((H144-AVERAGE(H$4:H144))/STDEV(H$4:H144),""))</f>
        <v>-0.307666261115033</v>
      </c>
      <c r="AD144" s="26" t="n">
        <f aca="false">IF(ROW()&lt;4+MinObs-1,"",IFERROR((I144-AVERAGE(I$4:I144))/STDEV(I$4:I144),""))</f>
        <v>1.49164350086644</v>
      </c>
      <c r="AE144" s="26" t="n">
        <f aca="false">IF(ROW()&lt;4+MinObs-1,"",IFERROR((J144-AVERAGE(J$4:J144))/STDEV(J$4:J144),""))</f>
        <v>-0.902900933669535</v>
      </c>
      <c r="AF144" s="26" t="n">
        <f aca="false">IF(ROW()&lt;4+MinObs-1,"",IFERROR((K144-AVERAGE(K$4:K144))/STDEV(K$4:K144),""))</f>
        <v>0.59778563611148</v>
      </c>
      <c r="AG144" s="26" t="n">
        <f aca="false">IF(ROW()&lt;4+MinObs-1,"",IFERROR((L144-AVERAGE(L$4:L144))/STDEV(L$4:L144),""))</f>
        <v>-0.0396375628821411</v>
      </c>
      <c r="AH144" s="26" t="n">
        <f aca="false">IF(ROW()&lt;4+MinObs-1,"",IFERROR((M144-AVERAGE(M$4:M144))/STDEV(M$4:M144),""))</f>
        <v>-0.903402982716685</v>
      </c>
      <c r="AI144" s="26" t="n">
        <f aca="false">IF(ROW()&lt;4+MinObs-1,"",IFERROR((N144-AVERAGE(N$4:N144))/STDEV(N$4:N144),""))</f>
        <v>0.728121469004127</v>
      </c>
      <c r="AJ144" s="26" t="n">
        <f aca="false">IF(ROW()&lt;4+MinObs-1,"",IFERROR((O144-AVERAGE(O$4:O144))/STDEV(O$4:O144),""))</f>
        <v>-0.950577786260782</v>
      </c>
      <c r="AK144" s="26" t="n">
        <f aca="false">IF(ROW()&lt;4+MinObs-1,"",IFERROR((P144-AVERAGE(P$4:P144))/STDEV(P$4:P144),""))</f>
        <v>-0.361251962840862</v>
      </c>
      <c r="AL144" s="26" t="n">
        <f aca="false">IF(ROW()&lt;4+MinObs-1,"",IFERROR((Q144-AVERAGE(Q$4:Q144))/STDEV(Q$4:Q144),""))</f>
        <v>1.16165802800021</v>
      </c>
      <c r="AM144" s="26" t="n">
        <f aca="false">IF(ROW()&lt;4+MinObs-1,"",IFERROR((R144-AVERAGE(R$4:R144))/STDEV(R$4:R144),""))</f>
        <v>-0.940765980571641</v>
      </c>
      <c r="AN144" s="26" t="n">
        <f aca="false">IF(ROW()&lt;4+MinObs-1,"",IFERROR((S144-AVERAGE(S$4:S144))/STDEV(S$4:S144),""))</f>
        <v>-0.357967482522347</v>
      </c>
      <c r="AO144" s="26" t="n">
        <f aca="false">IF(ROW()&lt;4+MinObs-1,"",IFERROR((T144-AVERAGE(T$4:T144))/STDEV(T$4:T144),""))</f>
        <v>1.08879331611155</v>
      </c>
      <c r="AP144" s="26" t="n">
        <f aca="false">IF(ROW()&lt;4+MinObs-1,"",IFERROR((U144-AVERAGE(U$4:U144))/STDEV(U$4:U144),""))</f>
        <v>0.274863646274067</v>
      </c>
      <c r="AQ144" s="26" t="n">
        <f aca="false">IF(ROW()&lt;4+MinObs-1,"",IFERROR((V144-AVERAGE(V$4:V144))/STDEV(V$4:V144),""))</f>
        <v>-0.465917057663613</v>
      </c>
      <c r="AR144" s="26" t="n">
        <f aca="false">IF(W144="",0,IF(W144&gt;=z4,w4,IF(W144&gt;=z3,w3,IF(W144&gt;=zEntry,w2,IF(AND(W144&gt;=ExitZ,AR143&gt;0),w2,0)))))</f>
        <v>0</v>
      </c>
      <c r="AS144" s="26" t="n">
        <f aca="false">IF(X144="",0,IF(X144&gt;=z4,w4,IF(X144&gt;=z3,w3,IF(X144&gt;=zEntry,w2,IF(AND(X144&gt;=ExitZ,AS143&gt;0),w2,0)))))</f>
        <v>0</v>
      </c>
      <c r="AT144" s="26" t="n">
        <f aca="false">IF(Y144="",0,IF(Y144&gt;=z4,w4,IF(Y144&gt;=z3,w3,IF(Y144&gt;=zEntry,w2,IF(AND(Y144&gt;=ExitZ,AT143&gt;0),w2,0)))))</f>
        <v>0</v>
      </c>
      <c r="AU144" s="26" t="n">
        <f aca="false">IF(Z144="",0,IF(Z144&gt;=z4,w4,IF(Z144&gt;=z3,w3,IF(Z144&gt;=zEntry,w2,IF(AND(Z144&gt;=ExitZ,AU143&gt;0),w2,0)))))</f>
        <v>0</v>
      </c>
      <c r="AV144" s="26" t="n">
        <f aca="false">IF(AA144="",0,IF(AA144&gt;=z4,w4,IF(AA144&gt;=z3,w3,IF(AA144&gt;=zEntry,w2,IF(AND(AA144&gt;=ExitZ,AV143&gt;0),w2,0)))))</f>
        <v>0</v>
      </c>
      <c r="AW144" s="26" t="n">
        <f aca="false">IF(AB144="",0,IF(AB144&gt;=z4,w4,IF(AB144&gt;=z3,w3,IF(AB144&gt;=zEntry,w2,IF(AND(AB144&gt;=ExitZ,AW143&gt;0),w2,0)))))</f>
        <v>0</v>
      </c>
      <c r="AX144" s="26" t="n">
        <f aca="false">IF(AC144="",0,IF(AC144&gt;=z4,w4,IF(AC144&gt;=z3,w3,IF(AC144&gt;=zEntry,w2,IF(AND(AC144&gt;=ExitZ,AX143&gt;0),w2,0)))))</f>
        <v>0</v>
      </c>
      <c r="AY144" s="26" t="n">
        <f aca="false">IF(AD144="",0,IF(AD144&gt;=z4,w4,IF(AD144&gt;=z3,w3,IF(AD144&gt;=zEntry,w2,IF(AND(AD144&gt;=ExitZ,AY143&gt;0),w2,0)))))</f>
        <v>0</v>
      </c>
      <c r="AZ144" s="26" t="n">
        <f aca="false">IF(AE144="",0,IF(AE144&gt;=z4,w4,IF(AE144&gt;=z3,w3,IF(AE144&gt;=zEntry,w2,IF(AND(AE144&gt;=ExitZ,AZ143&gt;0),w2,0)))))</f>
        <v>0</v>
      </c>
      <c r="BA144" s="26" t="n">
        <f aca="false">IF(AF144="",0,IF(AF144&gt;=z4,w4,IF(AF144&gt;=z3,w3,IF(AF144&gt;=zEntry,w2,IF(AND(AF144&gt;=ExitZ,BA143&gt;0),w2,0)))))</f>
        <v>0</v>
      </c>
      <c r="BB144" s="26" t="n">
        <f aca="false">IF(AG144="",0,IF(AG144&gt;=z4,w4,IF(AG144&gt;=z3,w3,IF(AG144&gt;=zEntry,w2,IF(AND(AG144&gt;=ExitZ,BB143&gt;0),w2,0)))))</f>
        <v>0</v>
      </c>
      <c r="BC144" s="26" t="n">
        <f aca="false">IF(AH144="",0,IF(AH144&gt;=z4,w4,IF(AH144&gt;=z3,w3,IF(AH144&gt;=zEntry,w2,IF(AND(AH144&gt;=ExitZ,BC143&gt;0),w2,0)))))</f>
        <v>0</v>
      </c>
      <c r="BD144" s="26" t="n">
        <f aca="false">IF(AI144="",0,IF(AI144&gt;=z4,w4,IF(AI144&gt;=z3,w3,IF(AI144&gt;=zEntry,w2,IF(AND(AI144&gt;=ExitZ,BD143&gt;0),w2,0)))))</f>
        <v>0</v>
      </c>
      <c r="BE144" s="26" t="n">
        <f aca="false">IF(AJ144="",0,IF(AJ144&gt;=z4,w4,IF(AJ144&gt;=z3,w3,IF(AJ144&gt;=zEntry,w2,IF(AND(AJ144&gt;=ExitZ,BE143&gt;0),w2,0)))))</f>
        <v>0</v>
      </c>
      <c r="BF144" s="26" t="n">
        <f aca="false">IF(AK144="",0,IF(AK144&gt;=z4,w4,IF(AK144&gt;=z3,w3,IF(AK144&gt;=zEntry,w2,IF(AND(AK144&gt;=ExitZ,BF143&gt;0),w2,0)))))</f>
        <v>0</v>
      </c>
      <c r="BG144" s="26" t="n">
        <f aca="false">IF(AL144="",0,IF(AL144&gt;=z4,w4,IF(AL144&gt;=z3,w3,IF(AL144&gt;=zEntry,w2,IF(AND(AL144&gt;=ExitZ,BG143&gt;0),w2,0)))))</f>
        <v>0</v>
      </c>
      <c r="BH144" s="26" t="n">
        <f aca="false">IF(AM144="",0,IF(AM144&gt;=z4,w4,IF(AM144&gt;=z3,w3,IF(AM144&gt;=zEntry,w2,IF(AND(AM144&gt;=ExitZ,BH143&gt;0),w2,0)))))</f>
        <v>0</v>
      </c>
      <c r="BI144" s="26" t="n">
        <f aca="false">IF(AN144="",0,IF(AN144&gt;=z4,w4,IF(AN144&gt;=z3,w3,IF(AN144&gt;=zEntry,w2,IF(AND(AN144&gt;=ExitZ,BI143&gt;0),w2,0)))))</f>
        <v>0</v>
      </c>
      <c r="BJ144" s="26" t="n">
        <f aca="false">IF(AO144="",0,IF(AO144&gt;=z4,w4,IF(AO144&gt;=z3,w3,IF(AO144&gt;=zEntry,w2,IF(AND(AO144&gt;=ExitZ,BJ143&gt;0),w2,0)))))</f>
        <v>0</v>
      </c>
      <c r="BK144" s="26" t="n">
        <f aca="false">IF(AP144="",0,IF(AP144&gt;=z4,w4,IF(AP144&gt;=z3,w3,IF(AP144&gt;=zEntry,w2,IF(AND(AP144&gt;=ExitZ,BK143&gt;0),w2,0)))))</f>
        <v>0</v>
      </c>
      <c r="BL144" s="26" t="n">
        <f aca="false">IF(AQ144="",0,IF(AQ144&gt;=z4,w4,IF(AQ144&gt;=z3,w3,IF(AQ144&gt;=zEntry,w2,IF(AND(AQ144&gt;=ExitZ,BL143&gt;0),w2,0)))))</f>
        <v>0</v>
      </c>
      <c r="BM144" s="23" t="n">
        <f aca="false">IF(EMFX_Data!X143&gt;=EMFX_Data!Y143,EMFX_Data!AE144-EMFX_Data!AF144,EMFX_Data!AF144-EMFX_Data!AE144)</f>
        <v>-0.00267241345746144</v>
      </c>
      <c r="BN144" s="23" t="n">
        <f aca="false">IF(EMFX_Data!X143&gt;=EMFX_Data!Z143,EMFX_Data!AE144-EMFX_Data!AG144,EMFX_Data!AG144-EMFX_Data!AE144)</f>
        <v>-0.0388011738793313</v>
      </c>
      <c r="BO144" s="23" t="n">
        <f aca="false">IF(EMFX_Data!X143&gt;=EMFX_Data!AA143,EMFX_Data!AE144-EMFX_Data!AH144,EMFX_Data!AH144-EMFX_Data!AE144)</f>
        <v>0.0331787972443004</v>
      </c>
      <c r="BP144" s="23" t="n">
        <f aca="false">IF(EMFX_Data!X143&gt;=EMFX_Data!AB143,EMFX_Data!AE144-EMFX_Data!AI144,EMFX_Data!AI144-EMFX_Data!AE144)</f>
        <v>-0.00422472025197581</v>
      </c>
      <c r="BQ144" s="23" t="n">
        <f aca="false">IF(EMFX_Data!X143&gt;=EMFX_Data!AC143,EMFX_Data!AE144-EMFX_Data!AJ144,EMFX_Data!AJ144-EMFX_Data!AE144)</f>
        <v>-0.0735791126005042</v>
      </c>
      <c r="BR144" s="23" t="n">
        <f aca="false">IF(EMFX_Data!X143&gt;=EMFX_Data!AD143,EMFX_Data!AE144-EMFX_Data!AK144,EMFX_Data!AK144-EMFX_Data!AE144)</f>
        <v>-0.0269078469871275</v>
      </c>
      <c r="BS144" s="23" t="n">
        <f aca="false">IF(EMFX_Data!Y143&gt;=EMFX_Data!Z143,EMFX_Data!AF144-EMFX_Data!AG144,EMFX_Data!AG144-EMFX_Data!AF144)</f>
        <v>-0.0414735873367928</v>
      </c>
      <c r="BT144" s="23" t="n">
        <f aca="false">IF(EMFX_Data!Y143&gt;=EMFX_Data!AA143,EMFX_Data!AF144-EMFX_Data!AH144,EMFX_Data!AH144-EMFX_Data!AF144)</f>
        <v>0.0305063837868389</v>
      </c>
      <c r="BU144" s="23" t="n">
        <f aca="false">IF(EMFX_Data!Y143&gt;=EMFX_Data!AB143,EMFX_Data!AF144-EMFX_Data!AI144,EMFX_Data!AI144-EMFX_Data!AF144)</f>
        <v>-0.00155230679451436</v>
      </c>
      <c r="BV144" s="23" t="n">
        <f aca="false">IF(EMFX_Data!Y143&gt;=EMFX_Data!AC143,EMFX_Data!AF144-EMFX_Data!AJ144,EMFX_Data!AJ144-EMFX_Data!AF144)</f>
        <v>-0.0762515260579657</v>
      </c>
      <c r="BW144" s="23" t="n">
        <f aca="false">IF(EMFX_Data!Y143&gt;=EMFX_Data!AD143,EMFX_Data!AF144-EMFX_Data!AK144,EMFX_Data!AK144-EMFX_Data!AF144)</f>
        <v>-0.029580260444589</v>
      </c>
      <c r="BX144" s="23" t="n">
        <f aca="false">IF(EMFX_Data!Z143&gt;=EMFX_Data!AA143,EMFX_Data!AG144-EMFX_Data!AH144,EMFX_Data!AH144-EMFX_Data!AG144)</f>
        <v>0.0719799711236317</v>
      </c>
      <c r="BY144" s="23" t="n">
        <f aca="false">IF(EMFX_Data!Z143&gt;=EMFX_Data!AB143,EMFX_Data!AG144-EMFX_Data!AI144,EMFX_Data!AI144-EMFX_Data!AG144)</f>
        <v>-0.0430258941313071</v>
      </c>
      <c r="BZ144" s="23" t="n">
        <f aca="false">IF(EMFX_Data!Z143&gt;=EMFX_Data!AC143,EMFX_Data!AG144-EMFX_Data!AJ144,EMFX_Data!AJ144-EMFX_Data!AG144)</f>
        <v>-0.0347779387211729</v>
      </c>
      <c r="CA144" s="23" t="n">
        <f aca="false">IF(EMFX_Data!Z143&gt;=EMFX_Data!AD143,EMFX_Data!AG144-EMFX_Data!AK144,EMFX_Data!AK144-EMFX_Data!AG144)</f>
        <v>0.0118933268922038</v>
      </c>
      <c r="CB144" s="23" t="n">
        <f aca="false">IF(EMFX_Data!AA143&gt;=EMFX_Data!AB143,EMFX_Data!AH144-EMFX_Data!AI144,EMFX_Data!AI144-EMFX_Data!AH144)</f>
        <v>0.0289540769923246</v>
      </c>
      <c r="CC144" s="23" t="n">
        <f aca="false">IF(EMFX_Data!AA143&gt;=EMFX_Data!AC143,EMFX_Data!AH144-EMFX_Data!AJ144,EMFX_Data!AJ144-EMFX_Data!AH144)</f>
        <v>0.106757909844805</v>
      </c>
      <c r="CD144" s="23" t="n">
        <f aca="false">IF(EMFX_Data!AA143&gt;=EMFX_Data!AD143,EMFX_Data!AH144-EMFX_Data!AK144,EMFX_Data!AK144-EMFX_Data!AH144)</f>
        <v>0.0600866442314279</v>
      </c>
      <c r="CE144" s="23" t="n">
        <f aca="false">IF(EMFX_Data!AB143&gt;=EMFX_Data!AC143,EMFX_Data!AI144-EMFX_Data!AJ144,EMFX_Data!AJ144-EMFX_Data!AI144)</f>
        <v>-0.07780383285248</v>
      </c>
      <c r="CF144" s="23" t="n">
        <f aca="false">IF(EMFX_Data!AB143&gt;=EMFX_Data!AD143,EMFX_Data!AI144-EMFX_Data!AK144,EMFX_Data!AK144-EMFX_Data!AI144)</f>
        <v>-0.0311325672391033</v>
      </c>
      <c r="CG144" s="23" t="n">
        <f aca="false">IF(EMFX_Data!AC143&gt;=EMFX_Data!AD143,EMFX_Data!AJ144-EMFX_Data!AK144,EMFX_Data!AK144-EMFX_Data!AJ144)</f>
        <v>0.0466712656133767</v>
      </c>
      <c r="CH144" s="27" t="n">
        <f aca="false">IF(ROW()&lt;4+VolLB,"",STDEV(INDEX($BM:$BM,ROW()-VolLB+1):INDEX($BM:$BM,ROW()))*SQRT(12))</f>
        <v>0.137272407092259</v>
      </c>
      <c r="CI144" s="27" t="n">
        <f aca="false">IF(ROW()&lt;4+VolLB,"",STDEV(INDEX($BN:$BN,ROW()-VolLB+1):INDEX($BN:$BN,ROW()))*SQRT(12))</f>
        <v>0.155655950347728</v>
      </c>
      <c r="CJ144" s="27" t="n">
        <f aca="false">IF(ROW()&lt;4+VolLB,"",STDEV(INDEX($BO:$BO,ROW()-VolLB+1):INDEX($BO:$BO,ROW()))*SQRT(12))</f>
        <v>0.150500556657085</v>
      </c>
      <c r="CK144" s="27" t="n">
        <f aca="false">IF(ROW()&lt;4+VolLB,"",STDEV(INDEX($BP:$BP,ROW()-VolLB+1):INDEX($BP:$BP,ROW()))*SQRT(12))</f>
        <v>0.177029228006165</v>
      </c>
      <c r="CL144" s="27" t="n">
        <f aca="false">IF(ROW()&lt;4+VolLB,"",STDEV(INDEX($BQ:$BQ,ROW()-VolLB+1):INDEX($BQ:$BQ,ROW()))*SQRT(12))</f>
        <v>0.190638612179538</v>
      </c>
      <c r="CM144" s="27" t="n">
        <f aca="false">IF(ROW()&lt;4+VolLB,"",STDEV(INDEX($BR:$BR,ROW()-VolLB+1):INDEX($BR:$BR,ROW()))*SQRT(12))</f>
        <v>0.166386795913101</v>
      </c>
      <c r="CN144" s="27" t="n">
        <f aca="false">IF(ROW()&lt;4+VolLB,"",STDEV(INDEX($BS:$BS,ROW()-VolLB+1):INDEX($BS:$BS,ROW()))*SQRT(12))</f>
        <v>0.149804040860862</v>
      </c>
      <c r="CO144" s="27" t="n">
        <f aca="false">IF(ROW()&lt;4+VolLB,"",STDEV(INDEX($BT:$BT,ROW()-VolLB+1):INDEX($BT:$BT,ROW()))*SQRT(12))</f>
        <v>0.16373939257057</v>
      </c>
      <c r="CP144" s="27" t="n">
        <f aca="false">IF(ROW()&lt;4+VolLB,"",STDEV(INDEX($BU:$BU,ROW()-VolLB+1):INDEX($BU:$BU,ROW()))*SQRT(12))</f>
        <v>0.143553052118529</v>
      </c>
      <c r="CQ144" s="27" t="n">
        <f aca="false">IF(ROW()&lt;4+VolLB,"",STDEV(INDEX($BV:$BV,ROW()-VolLB+1):INDEX($BV:$BV,ROW()))*SQRT(12))</f>
        <v>0.173839022480854</v>
      </c>
      <c r="CR144" s="27" t="n">
        <f aca="false">IF(ROW()&lt;4+VolLB,"",STDEV(INDEX($BW:$BW,ROW()-VolLB+1):INDEX($BW:$BW,ROW()))*SQRT(12))</f>
        <v>0.185046903649117</v>
      </c>
      <c r="CS144" s="27" t="n">
        <f aca="false">IF(ROW()&lt;4+VolLB,"",STDEV(INDEX($BX:$BX,ROW()-VolLB+1):INDEX($BX:$BX,ROW()))*SQRT(12))</f>
        <v>0.169284553874797</v>
      </c>
      <c r="CT144" s="27" t="n">
        <f aca="false">IF(ROW()&lt;4+VolLB,"",STDEV(INDEX($BY:$BY,ROW()-VolLB+1):INDEX($BY:$BY,ROW()))*SQRT(12))</f>
        <v>0.182912456608279</v>
      </c>
      <c r="CU144" s="27" t="n">
        <f aca="false">IF(ROW()&lt;4+VolLB,"",STDEV(INDEX($BZ:$BZ,ROW()-VolLB+1):INDEX($BZ:$BZ,ROW()))*SQRT(12))</f>
        <v>0.189511141550119</v>
      </c>
      <c r="CV144" s="27" t="n">
        <f aca="false">IF(ROW()&lt;4+VolLB,"",STDEV(INDEX($CA:$CA,ROW()-VolLB+1):INDEX($CA:$CA,ROW()))*SQRT(12))</f>
        <v>0.153872192751839</v>
      </c>
      <c r="CW144" s="27" t="n">
        <f aca="false">IF(ROW()&lt;4+VolLB,"",STDEV(INDEX($CB:$CB,ROW()-VolLB+1):INDEX($CB:$CB,ROW()))*SQRT(12))</f>
        <v>0.178418819698406</v>
      </c>
      <c r="CX144" s="27" t="n">
        <f aca="false">IF(ROW()&lt;4+VolLB,"",STDEV(INDEX($CC:$CC,ROW()-VolLB+1):INDEX($CC:$CC,ROW()))*SQRT(12))</f>
        <v>0.168995161021288</v>
      </c>
      <c r="CY144" s="27" t="n">
        <f aca="false">IF(ROW()&lt;4+VolLB,"",STDEV(INDEX($CD:$CD,ROW()-VolLB+1):INDEX($CD:$CD,ROW()))*SQRT(12))</f>
        <v>0.19322014382353</v>
      </c>
      <c r="CZ144" s="27" t="n">
        <f aca="false">IF(ROW()&lt;4+VolLB,"",STDEV(INDEX($CE:$CE,ROW()-VolLB+1):INDEX($CE:$CE,ROW()))*SQRT(12))</f>
        <v>0.190121388324164</v>
      </c>
      <c r="DA144" s="27" t="n">
        <f aca="false">IF(ROW()&lt;4+VolLB,"",STDEV(INDEX($CF:$CF,ROW()-VolLB+1):INDEX($CF:$CF,ROW()))*SQRT(12))</f>
        <v>0.187271456262982</v>
      </c>
      <c r="DB144" s="27" t="n">
        <f aca="false">IF(ROW()&lt;4+VolLB,"",STDEV(INDEX($CG:$CG,ROW()-VolLB+1):INDEX($CG:$CG,ROW()))*SQRT(12))</f>
        <v>0.180004633613897</v>
      </c>
      <c r="DC144" s="26" t="n">
        <f aca="false">IF(OR(AR144=0,CH144="",CH144=0),0,AR144*MIN(MaxScal,TgtVol/CH144))</f>
        <v>0</v>
      </c>
      <c r="DD144" s="26" t="n">
        <f aca="false">IF(OR(AS144=0,CI144="",CI144=0),0,AS144*MIN(MaxScal,TgtVol/CI144))</f>
        <v>0</v>
      </c>
      <c r="DE144" s="26" t="n">
        <f aca="false">IF(OR(AT144=0,CJ144="",CJ144=0),0,AT144*MIN(MaxScal,TgtVol/CJ144))</f>
        <v>0</v>
      </c>
      <c r="DF144" s="26" t="n">
        <f aca="false">IF(OR(AU144=0,CK144="",CK144=0),0,AU144*MIN(MaxScal,TgtVol/CK144))</f>
        <v>0</v>
      </c>
      <c r="DG144" s="26" t="n">
        <f aca="false">IF(OR(AV144=0,CL144="",CL144=0),0,AV144*MIN(MaxScal,TgtVol/CL144))</f>
        <v>0</v>
      </c>
      <c r="DH144" s="26" t="n">
        <f aca="false">IF(OR(AW144=0,CM144="",CM144=0),0,AW144*MIN(MaxScal,TgtVol/CM144))</f>
        <v>0</v>
      </c>
      <c r="DI144" s="26" t="n">
        <f aca="false">IF(OR(AX144=0,CN144="",CN144=0),0,AX144*MIN(MaxScal,TgtVol/CN144))</f>
        <v>0</v>
      </c>
      <c r="DJ144" s="26" t="n">
        <f aca="false">IF(OR(AY144=0,CO144="",CO144=0),0,AY144*MIN(MaxScal,TgtVol/CO144))</f>
        <v>0</v>
      </c>
      <c r="DK144" s="26" t="n">
        <f aca="false">IF(OR(AZ144=0,CP144="",CP144=0),0,AZ144*MIN(MaxScal,TgtVol/CP144))</f>
        <v>0</v>
      </c>
      <c r="DL144" s="26" t="n">
        <f aca="false">IF(OR(BA144=0,CQ144="",CQ144=0),0,BA144*MIN(MaxScal,TgtVol/CQ144))</f>
        <v>0</v>
      </c>
      <c r="DM144" s="26" t="n">
        <f aca="false">IF(OR(BB144=0,CR144="",CR144=0),0,BB144*MIN(MaxScal,TgtVol/CR144))</f>
        <v>0</v>
      </c>
      <c r="DN144" s="26" t="n">
        <f aca="false">IF(OR(BC144=0,CS144="",CS144=0),0,BC144*MIN(MaxScal,TgtVol/CS144))</f>
        <v>0</v>
      </c>
      <c r="DO144" s="26" t="n">
        <f aca="false">IF(OR(BD144=0,CT144="",CT144=0),0,BD144*MIN(MaxScal,TgtVol/CT144))</f>
        <v>0</v>
      </c>
      <c r="DP144" s="26" t="n">
        <f aca="false">IF(OR(BE144=0,CU144="",CU144=0),0,BE144*MIN(MaxScal,TgtVol/CU144))</f>
        <v>0</v>
      </c>
      <c r="DQ144" s="26" t="n">
        <f aca="false">IF(OR(BF144=0,CV144="",CV144=0),0,BF144*MIN(MaxScal,TgtVol/CV144))</f>
        <v>0</v>
      </c>
      <c r="DR144" s="26" t="n">
        <f aca="false">IF(OR(BG144=0,CW144="",CW144=0),0,BG144*MIN(MaxScal,TgtVol/CW144))</f>
        <v>0</v>
      </c>
      <c r="DS144" s="26" t="n">
        <f aca="false">IF(OR(BH144=0,CX144="",CX144=0),0,BH144*MIN(MaxScal,TgtVol/CX144))</f>
        <v>0</v>
      </c>
      <c r="DT144" s="26" t="n">
        <f aca="false">IF(OR(BI144=0,CY144="",CY144=0),0,BI144*MIN(MaxScal,TgtVol/CY144))</f>
        <v>0</v>
      </c>
      <c r="DU144" s="26" t="n">
        <f aca="false">IF(OR(BJ144=0,CZ144="",CZ144=0),0,BJ144*MIN(MaxScal,TgtVol/CZ144))</f>
        <v>0</v>
      </c>
      <c r="DV144" s="26" t="n">
        <f aca="false">IF(OR(BK144=0,DA144="",DA144=0),0,BK144*MIN(MaxScal,TgtVol/DA144))</f>
        <v>0</v>
      </c>
      <c r="DW144" s="26" t="n">
        <f aca="false">IF(OR(BL144=0,DB144="",DB144=0),0,BL144*MIN(MaxScal,TgtVol/DB144))</f>
        <v>0</v>
      </c>
      <c r="DX144" s="28" t="n">
        <f aca="false">IFERROR(DC143*BM144,"")</f>
        <v>-0</v>
      </c>
      <c r="DY144" s="28" t="n">
        <f aca="false">IFERROR(DD143*BN144,"")</f>
        <v>-0</v>
      </c>
      <c r="DZ144" s="28" t="n">
        <f aca="false">IFERROR(DE143*BO144,"")</f>
        <v>0</v>
      </c>
      <c r="EA144" s="28" t="n">
        <f aca="false">IFERROR(DF143*BP144,"")</f>
        <v>-0</v>
      </c>
      <c r="EB144" s="28" t="n">
        <f aca="false">IFERROR(DG143*BQ144,"")</f>
        <v>-0</v>
      </c>
      <c r="EC144" s="28" t="n">
        <f aca="false">IFERROR(DH143*BR144,"")</f>
        <v>-0</v>
      </c>
      <c r="ED144" s="28" t="n">
        <f aca="false">IFERROR(DI143*BS144,"")</f>
        <v>-0</v>
      </c>
      <c r="EE144" s="28" t="n">
        <f aca="false">IFERROR(DJ143*BT144,"")</f>
        <v>0</v>
      </c>
      <c r="EF144" s="28" t="n">
        <f aca="false">IFERROR(DK143*BU144,"")</f>
        <v>-0</v>
      </c>
      <c r="EG144" s="28" t="n">
        <f aca="false">IFERROR(DL143*BV144,"")</f>
        <v>-0</v>
      </c>
      <c r="EH144" s="28" t="n">
        <f aca="false">IFERROR(DM143*BW144,"")</f>
        <v>-0</v>
      </c>
      <c r="EI144" s="28" t="n">
        <f aca="false">IFERROR(DN143*BX144,"")</f>
        <v>0</v>
      </c>
      <c r="EJ144" s="28" t="n">
        <f aca="false">IFERROR(DO143*BY144,"")</f>
        <v>-0</v>
      </c>
      <c r="EK144" s="28" t="n">
        <f aca="false">IFERROR(DP143*BZ144,"")</f>
        <v>-0</v>
      </c>
      <c r="EL144" s="28" t="n">
        <f aca="false">IFERROR(DQ143*CA144,"")</f>
        <v>0</v>
      </c>
      <c r="EM144" s="28" t="n">
        <f aca="false">IFERROR(DR143*CB144,"")</f>
        <v>0</v>
      </c>
      <c r="EN144" s="28" t="n">
        <f aca="false">IFERROR(DS143*CC144,"")</f>
        <v>0</v>
      </c>
      <c r="EO144" s="28" t="n">
        <f aca="false">IFERROR(DT143*CD144,"")</f>
        <v>0</v>
      </c>
      <c r="EP144" s="28" t="n">
        <f aca="false">IFERROR(DU143*CE144,"")</f>
        <v>-0</v>
      </c>
      <c r="EQ144" s="28" t="n">
        <f aca="false">IFERROR(DV143*CF144,"")</f>
        <v>-0</v>
      </c>
      <c r="ER144" s="28" t="n">
        <f aca="false">IFERROR(DW143*CG144,"")</f>
        <v>0</v>
      </c>
      <c r="ES144" s="28" t="n">
        <f aca="false">IF(ROW()=4,"",SUM(DX144:ER144))</f>
        <v>0</v>
      </c>
      <c r="ET144" s="29" t="n">
        <f aca="false">COUNTIF(AR144:BL144,"&gt;0")</f>
        <v>0</v>
      </c>
    </row>
    <row r="145" customFormat="false" ht="15" hidden="false" customHeight="false" outlineLevel="0" collapsed="false">
      <c r="A145" s="19" t="n">
        <v>42308</v>
      </c>
      <c r="B145" s="23" t="n">
        <f aca="false">ABS(EMFX_Data!X145-EMFX_Data!Y145)</f>
        <v>0.0826775673996156</v>
      </c>
      <c r="C145" s="23" t="n">
        <f aca="false">ABS(EMFX_Data!X145-EMFX_Data!Z145)</f>
        <v>0.000651497460335548</v>
      </c>
      <c r="D145" s="23" t="n">
        <f aca="false">ABS(EMFX_Data!X145-EMFX_Data!AA145)</f>
        <v>0.182964395375547</v>
      </c>
      <c r="E145" s="23" t="n">
        <f aca="false">ABS(EMFX_Data!X145-EMFX_Data!AB145)</f>
        <v>0.163423943966565</v>
      </c>
      <c r="F145" s="23" t="n">
        <f aca="false">ABS(EMFX_Data!X145-EMFX_Data!AC145)</f>
        <v>0.0548766314700453</v>
      </c>
      <c r="G145" s="23" t="n">
        <f aca="false">ABS(EMFX_Data!X145-EMFX_Data!AD145)</f>
        <v>0.0270739481306457</v>
      </c>
      <c r="H145" s="23" t="n">
        <f aca="false">ABS(EMFX_Data!Y145-EMFX_Data!Z145)</f>
        <v>0.0833290648599512</v>
      </c>
      <c r="I145" s="23" t="n">
        <f aca="false">ABS(EMFX_Data!Y145-EMFX_Data!AA145)</f>
        <v>0.265641962775162</v>
      </c>
      <c r="J145" s="23" t="n">
        <f aca="false">ABS(EMFX_Data!Y145-EMFX_Data!AB145)</f>
        <v>0.0807463765669496</v>
      </c>
      <c r="K145" s="23" t="n">
        <f aca="false">ABS(EMFX_Data!Y145-EMFX_Data!AC145)</f>
        <v>0.137554198869661</v>
      </c>
      <c r="L145" s="23" t="n">
        <f aca="false">ABS(EMFX_Data!Y145-EMFX_Data!AD145)</f>
        <v>0.109751515530261</v>
      </c>
      <c r="M145" s="23" t="n">
        <f aca="false">ABS(EMFX_Data!Z145-EMFX_Data!AA145)</f>
        <v>0.182312897915211</v>
      </c>
      <c r="N145" s="23" t="n">
        <f aca="false">ABS(EMFX_Data!Z145-EMFX_Data!AB145)</f>
        <v>0.164075441426901</v>
      </c>
      <c r="O145" s="23" t="n">
        <f aca="false">ABS(EMFX_Data!Z145-EMFX_Data!AC145)</f>
        <v>0.0542251340097097</v>
      </c>
      <c r="P145" s="23" t="n">
        <f aca="false">ABS(EMFX_Data!Z145-EMFX_Data!AD145)</f>
        <v>0.0264224506703101</v>
      </c>
      <c r="Q145" s="23" t="n">
        <f aca="false">ABS(EMFX_Data!AA145-EMFX_Data!AB145)</f>
        <v>0.346388339342112</v>
      </c>
      <c r="R145" s="23" t="n">
        <f aca="false">ABS(EMFX_Data!AA145-EMFX_Data!AC145)</f>
        <v>0.128087763905501</v>
      </c>
      <c r="S145" s="23" t="n">
        <f aca="false">ABS(EMFX_Data!AA145-EMFX_Data!AD145)</f>
        <v>0.155890447244901</v>
      </c>
      <c r="T145" s="23" t="n">
        <f aca="false">ABS(EMFX_Data!AB145-EMFX_Data!AC145)</f>
        <v>0.218300575436611</v>
      </c>
      <c r="U145" s="23" t="n">
        <f aca="false">ABS(EMFX_Data!AB145-EMFX_Data!AD145)</f>
        <v>0.190497892097211</v>
      </c>
      <c r="V145" s="23" t="n">
        <f aca="false">ABS(EMFX_Data!AC145-EMFX_Data!AD145)</f>
        <v>0.0278026833393996</v>
      </c>
      <c r="W145" s="26" t="n">
        <f aca="false">IF(ROW()&lt;4+MinObs-1,"",IFERROR((B145-AVERAGE(B$4:B145))/STDEV(B$4:B145),""))</f>
        <v>-0.531897240436529</v>
      </c>
      <c r="X145" s="26" t="n">
        <f aca="false">IF(ROW()&lt;4+MinObs-1,"",IFERROR((C145-AVERAGE(C$4:C145))/STDEV(C$4:C145),""))</f>
        <v>-1.24447453574888</v>
      </c>
      <c r="Y145" s="26" t="n">
        <f aca="false">IF(ROW()&lt;4+MinObs-1,"",IFERROR((D145-AVERAGE(D$4:D145))/STDEV(D$4:D145),""))</f>
        <v>0.717335916112868</v>
      </c>
      <c r="Z145" s="26" t="n">
        <f aca="false">IF(ROW()&lt;4+MinObs-1,"",IFERROR((E145-AVERAGE(E$4:E145))/STDEV(E$4:E145),""))</f>
        <v>0.631909837404562</v>
      </c>
      <c r="AA145" s="26" t="n">
        <f aca="false">IF(ROW()&lt;4+MinObs-1,"",IFERROR((F145-AVERAGE(F$4:F145))/STDEV(F$4:F145),""))</f>
        <v>-0.286402806693987</v>
      </c>
      <c r="AB145" s="26" t="n">
        <f aca="false">IF(ROW()&lt;4+MinObs-1,"",IFERROR((G145-AVERAGE(G$4:G145))/STDEV(G$4:G145),""))</f>
        <v>-0.321968113543198</v>
      </c>
      <c r="AC145" s="26" t="n">
        <f aca="false">IF(ROW()&lt;4+MinObs-1,"",IFERROR((H145-AVERAGE(H$4:H145))/STDEV(H$4:H145),""))</f>
        <v>-0.675102149747181</v>
      </c>
      <c r="AD145" s="26" t="n">
        <f aca="false">IF(ROW()&lt;4+MinObs-1,"",IFERROR((I145-AVERAGE(I$4:I145))/STDEV(I$4:I145),""))</f>
        <v>2.30783674672499</v>
      </c>
      <c r="AE145" s="26" t="n">
        <f aca="false">IF(ROW()&lt;4+MinObs-1,"",IFERROR((J145-AVERAGE(J$4:J145))/STDEV(J$4:J145),""))</f>
        <v>-0.585124378925436</v>
      </c>
      <c r="AF145" s="26" t="n">
        <f aca="false">IF(ROW()&lt;4+MinObs-1,"",IFERROR((K145-AVERAGE(K$4:K145))/STDEV(K$4:K145),""))</f>
        <v>0.371848529458351</v>
      </c>
      <c r="AG145" s="26" t="n">
        <f aca="false">IF(ROW()&lt;4+MinObs-1,"",IFERROR((L145-AVERAGE(L$4:L145))/STDEV(L$4:L145),""))</f>
        <v>-0.175903454161118</v>
      </c>
      <c r="AH145" s="26" t="n">
        <f aca="false">IF(ROW()&lt;4+MinObs-1,"",IFERROR((M145-AVERAGE(M$4:M145))/STDEV(M$4:M145),""))</f>
        <v>0.180350821610517</v>
      </c>
      <c r="AI145" s="26" t="n">
        <f aca="false">IF(ROW()&lt;4+MinObs-1,"",IFERROR((N145-AVERAGE(N$4:N145))/STDEV(N$4:N145),""))</f>
        <v>0.568706420515653</v>
      </c>
      <c r="AJ145" s="26" t="n">
        <f aca="false">IF(ROW()&lt;4+MinObs-1,"",IFERROR((O145-AVERAGE(O$4:O145))/STDEV(O$4:O145),""))</f>
        <v>-0.549726509445925</v>
      </c>
      <c r="AK145" s="26" t="n">
        <f aca="false">IF(ROW()&lt;4+MinObs-1,"",IFERROR((P145-AVERAGE(P$4:P145))/STDEV(P$4:P145),""))</f>
        <v>-0.366198447970618</v>
      </c>
      <c r="AL145" s="26" t="n">
        <f aca="false">IF(ROW()&lt;4+MinObs-1,"",IFERROR((Q145-AVERAGE(Q$4:Q145))/STDEV(Q$4:Q145),""))</f>
        <v>1.97534321739183</v>
      </c>
      <c r="AM145" s="26" t="n">
        <f aca="false">IF(ROW()&lt;4+MinObs-1,"",IFERROR((R145-AVERAGE(R$4:R145))/STDEV(R$4:R145),""))</f>
        <v>-0.0581986529072864</v>
      </c>
      <c r="AN145" s="26" t="n">
        <f aca="false">IF(ROW()&lt;4+MinObs-1,"",IFERROR((S145-AVERAGE(S$4:S145))/STDEV(S$4:S145),""))</f>
        <v>-0.0347213262062377</v>
      </c>
      <c r="AO145" s="26" t="n">
        <f aca="false">IF(ROW()&lt;4+MinObs-1,"",IFERROR((T145-AVERAGE(T$4:T145))/STDEV(T$4:T145),""))</f>
        <v>1.23854930484696</v>
      </c>
      <c r="AP145" s="26" t="n">
        <f aca="false">IF(ROW()&lt;4+MinObs-1,"",IFERROR((U145-AVERAGE(U$4:U145))/STDEV(U$4:U145),""))</f>
        <v>0.225891994693441</v>
      </c>
      <c r="AQ145" s="26" t="n">
        <f aca="false">IF(ROW()&lt;4+MinObs-1,"",IFERROR((V145-AVERAGE(V$4:V145))/STDEV(V$4:V145),""))</f>
        <v>-0.386614107536437</v>
      </c>
      <c r="AR145" s="26" t="n">
        <f aca="false">IF(W145="",0,IF(W145&gt;=z4,w4,IF(W145&gt;=z3,w3,IF(W145&gt;=zEntry,w2,IF(AND(W145&gt;=ExitZ,AR144&gt;0),w2,0)))))</f>
        <v>0</v>
      </c>
      <c r="AS145" s="26" t="n">
        <f aca="false">IF(X145="",0,IF(X145&gt;=z4,w4,IF(X145&gt;=z3,w3,IF(X145&gt;=zEntry,w2,IF(AND(X145&gt;=ExitZ,AS144&gt;0),w2,0)))))</f>
        <v>0</v>
      </c>
      <c r="AT145" s="26" t="n">
        <f aca="false">IF(Y145="",0,IF(Y145&gt;=z4,w4,IF(Y145&gt;=z3,w3,IF(Y145&gt;=zEntry,w2,IF(AND(Y145&gt;=ExitZ,AT144&gt;0),w2,0)))))</f>
        <v>0</v>
      </c>
      <c r="AU145" s="26" t="n">
        <f aca="false">IF(Z145="",0,IF(Z145&gt;=z4,w4,IF(Z145&gt;=z3,w3,IF(Z145&gt;=zEntry,w2,IF(AND(Z145&gt;=ExitZ,AU144&gt;0),w2,0)))))</f>
        <v>0</v>
      </c>
      <c r="AV145" s="26" t="n">
        <f aca="false">IF(AA145="",0,IF(AA145&gt;=z4,w4,IF(AA145&gt;=z3,w3,IF(AA145&gt;=zEntry,w2,IF(AND(AA145&gt;=ExitZ,AV144&gt;0),w2,0)))))</f>
        <v>0</v>
      </c>
      <c r="AW145" s="26" t="n">
        <f aca="false">IF(AB145="",0,IF(AB145&gt;=z4,w4,IF(AB145&gt;=z3,w3,IF(AB145&gt;=zEntry,w2,IF(AND(AB145&gt;=ExitZ,AW144&gt;0),w2,0)))))</f>
        <v>0</v>
      </c>
      <c r="AX145" s="26" t="n">
        <f aca="false">IF(AC145="",0,IF(AC145&gt;=z4,w4,IF(AC145&gt;=z3,w3,IF(AC145&gt;=zEntry,w2,IF(AND(AC145&gt;=ExitZ,AX144&gt;0),w2,0)))))</f>
        <v>0</v>
      </c>
      <c r="AY145" s="26" t="n">
        <f aca="false">IF(AD145="",0,IF(AD145&gt;=z4,w4,IF(AD145&gt;=z3,w3,IF(AD145&gt;=zEntry,w2,IF(AND(AD145&gt;=ExitZ,AY144&gt;0),w2,0)))))</f>
        <v>1</v>
      </c>
      <c r="AZ145" s="26" t="n">
        <f aca="false">IF(AE145="",0,IF(AE145&gt;=z4,w4,IF(AE145&gt;=z3,w3,IF(AE145&gt;=zEntry,w2,IF(AND(AE145&gt;=ExitZ,AZ144&gt;0),w2,0)))))</f>
        <v>0</v>
      </c>
      <c r="BA145" s="26" t="n">
        <f aca="false">IF(AF145="",0,IF(AF145&gt;=z4,w4,IF(AF145&gt;=z3,w3,IF(AF145&gt;=zEntry,w2,IF(AND(AF145&gt;=ExitZ,BA144&gt;0),w2,0)))))</f>
        <v>0</v>
      </c>
      <c r="BB145" s="26" t="n">
        <f aca="false">IF(AG145="",0,IF(AG145&gt;=z4,w4,IF(AG145&gt;=z3,w3,IF(AG145&gt;=zEntry,w2,IF(AND(AG145&gt;=ExitZ,BB144&gt;0),w2,0)))))</f>
        <v>0</v>
      </c>
      <c r="BC145" s="26" t="n">
        <f aca="false">IF(AH145="",0,IF(AH145&gt;=z4,w4,IF(AH145&gt;=z3,w3,IF(AH145&gt;=zEntry,w2,IF(AND(AH145&gt;=ExitZ,BC144&gt;0),w2,0)))))</f>
        <v>0</v>
      </c>
      <c r="BD145" s="26" t="n">
        <f aca="false">IF(AI145="",0,IF(AI145&gt;=z4,w4,IF(AI145&gt;=z3,w3,IF(AI145&gt;=zEntry,w2,IF(AND(AI145&gt;=ExitZ,BD144&gt;0),w2,0)))))</f>
        <v>0</v>
      </c>
      <c r="BE145" s="26" t="n">
        <f aca="false">IF(AJ145="",0,IF(AJ145&gt;=z4,w4,IF(AJ145&gt;=z3,w3,IF(AJ145&gt;=zEntry,w2,IF(AND(AJ145&gt;=ExitZ,BE144&gt;0),w2,0)))))</f>
        <v>0</v>
      </c>
      <c r="BF145" s="26" t="n">
        <f aca="false">IF(AK145="",0,IF(AK145&gt;=z4,w4,IF(AK145&gt;=z3,w3,IF(AK145&gt;=zEntry,w2,IF(AND(AK145&gt;=ExitZ,BF144&gt;0),w2,0)))))</f>
        <v>0</v>
      </c>
      <c r="BG145" s="26" t="n">
        <f aca="false">IF(AL145="",0,IF(AL145&gt;=z4,w4,IF(AL145&gt;=z3,w3,IF(AL145&gt;=zEntry,w2,IF(AND(AL145&gt;=ExitZ,BG144&gt;0),w2,0)))))</f>
        <v>0</v>
      </c>
      <c r="BH145" s="26" t="n">
        <f aca="false">IF(AM145="",0,IF(AM145&gt;=z4,w4,IF(AM145&gt;=z3,w3,IF(AM145&gt;=zEntry,w2,IF(AND(AM145&gt;=ExitZ,BH144&gt;0),w2,0)))))</f>
        <v>0</v>
      </c>
      <c r="BI145" s="26" t="n">
        <f aca="false">IF(AN145="",0,IF(AN145&gt;=z4,w4,IF(AN145&gt;=z3,w3,IF(AN145&gt;=zEntry,w2,IF(AND(AN145&gt;=ExitZ,BI144&gt;0),w2,0)))))</f>
        <v>0</v>
      </c>
      <c r="BJ145" s="26" t="n">
        <f aca="false">IF(AO145="",0,IF(AO145&gt;=z4,w4,IF(AO145&gt;=z3,w3,IF(AO145&gt;=zEntry,w2,IF(AND(AO145&gt;=ExitZ,BJ144&gt;0),w2,0)))))</f>
        <v>0</v>
      </c>
      <c r="BK145" s="26" t="n">
        <f aca="false">IF(AP145="",0,IF(AP145&gt;=z4,w4,IF(AP145&gt;=z3,w3,IF(AP145&gt;=zEntry,w2,IF(AND(AP145&gt;=ExitZ,BK144&gt;0),w2,0)))))</f>
        <v>0</v>
      </c>
      <c r="BL145" s="26" t="n">
        <f aca="false">IF(AQ145="",0,IF(AQ145&gt;=z4,w4,IF(AQ145&gt;=z3,w3,IF(AQ145&gt;=zEntry,w2,IF(AND(AQ145&gt;=ExitZ,BL144&gt;0),w2,0)))))</f>
        <v>0</v>
      </c>
      <c r="BM145" s="23" t="n">
        <f aca="false">IF(EMFX_Data!X144&gt;=EMFX_Data!Y144,EMFX_Data!AE145-EMFX_Data!AF145,EMFX_Data!AF145-EMFX_Data!AE145)</f>
        <v>-0.0108594748600461</v>
      </c>
      <c r="BN145" s="23" t="n">
        <f aca="false">IF(EMFX_Data!X144&gt;=EMFX_Data!Z144,EMFX_Data!AE145-EMFX_Data!AG145,EMFX_Data!AG145-EMFX_Data!AE145)</f>
        <v>0.0538856478312434</v>
      </c>
      <c r="BO145" s="23" t="n">
        <f aca="false">IF(EMFX_Data!X144&gt;=EMFX_Data!AA144,EMFX_Data!AE145-EMFX_Data!AH145,EMFX_Data!AH145-EMFX_Data!AE145)</f>
        <v>-0.0555232342139033</v>
      </c>
      <c r="BP145" s="23" t="n">
        <f aca="false">IF(EMFX_Data!X144&gt;=EMFX_Data!AB144,EMFX_Data!AE145-EMFX_Data!AI145,EMFX_Data!AI145-EMFX_Data!AE145)</f>
        <v>-0.0399539752193693</v>
      </c>
      <c r="BQ145" s="23" t="n">
        <f aca="false">IF(EMFX_Data!X144&gt;=EMFX_Data!AC144,EMFX_Data!AE145-EMFX_Data!AJ145,EMFX_Data!AJ145-EMFX_Data!AE145)</f>
        <v>0.0177934285876821</v>
      </c>
      <c r="BR145" s="23" t="n">
        <f aca="false">IF(EMFX_Data!X144&gt;=EMFX_Data!AD144,EMFX_Data!AE145-EMFX_Data!AK145,EMFX_Data!AK145-EMFX_Data!AE145)</f>
        <v>0.0551539458376976</v>
      </c>
      <c r="BS145" s="23" t="n">
        <f aca="false">IF(EMFX_Data!Y144&gt;=EMFX_Data!Z144,EMFX_Data!AF145-EMFX_Data!AG145,EMFX_Data!AG145-EMFX_Data!AF145)</f>
        <v>0.0430261729711972</v>
      </c>
      <c r="BT145" s="23" t="n">
        <f aca="false">IF(EMFX_Data!Y144&gt;=EMFX_Data!AA144,EMFX_Data!AF145-EMFX_Data!AH145,EMFX_Data!AH145-EMFX_Data!AF145)</f>
        <v>-0.0663827090739495</v>
      </c>
      <c r="BU145" s="23" t="n">
        <f aca="false">IF(EMFX_Data!Y144&gt;=EMFX_Data!AB144,EMFX_Data!AF145-EMFX_Data!AI145,EMFX_Data!AI145-EMFX_Data!AF145)</f>
        <v>-0.0290945003593232</v>
      </c>
      <c r="BV145" s="23" t="n">
        <f aca="false">IF(EMFX_Data!Y144&gt;=EMFX_Data!AC144,EMFX_Data!AF145-EMFX_Data!AJ145,EMFX_Data!AJ145-EMFX_Data!AF145)</f>
        <v>0.00693395372763603</v>
      </c>
      <c r="BW145" s="23" t="n">
        <f aca="false">IF(EMFX_Data!Y144&gt;=EMFX_Data!AD144,EMFX_Data!AF145-EMFX_Data!AK145,EMFX_Data!AK145-EMFX_Data!AF145)</f>
        <v>0.0442944709776515</v>
      </c>
      <c r="BX145" s="23" t="n">
        <f aca="false">IF(EMFX_Data!Z144&gt;=EMFX_Data!AA144,EMFX_Data!AG145-EMFX_Data!AH145,EMFX_Data!AH145-EMFX_Data!AG145)</f>
        <v>-0.109408882045147</v>
      </c>
      <c r="BY145" s="23" t="n">
        <f aca="false">IF(EMFX_Data!Z144&gt;=EMFX_Data!AB144,EMFX_Data!AG145-EMFX_Data!AI145,EMFX_Data!AI145-EMFX_Data!AG145)</f>
        <v>0.013931672611874</v>
      </c>
      <c r="BZ145" s="23" t="n">
        <f aca="false">IF(EMFX_Data!Z144&gt;=EMFX_Data!AC144,EMFX_Data!AG145-EMFX_Data!AJ145,EMFX_Data!AJ145-EMFX_Data!AG145)</f>
        <v>-0.0360922192435612</v>
      </c>
      <c r="CA145" s="23" t="n">
        <f aca="false">IF(EMFX_Data!Z144&gt;=EMFX_Data!AD144,EMFX_Data!AG145-EMFX_Data!AK145,EMFX_Data!AK145-EMFX_Data!AG145)</f>
        <v>0.00126829800645424</v>
      </c>
      <c r="CB145" s="23" t="n">
        <f aca="false">IF(EMFX_Data!AA144&gt;=EMFX_Data!AB144,EMFX_Data!AH145-EMFX_Data!AI145,EMFX_Data!AI145-EMFX_Data!AH145)</f>
        <v>-0.0954772094332727</v>
      </c>
      <c r="CC145" s="23" t="n">
        <f aca="false">IF(EMFX_Data!AA144&gt;=EMFX_Data!AC144,EMFX_Data!AH145-EMFX_Data!AJ145,EMFX_Data!AJ145-EMFX_Data!AH145)</f>
        <v>-0.0733166628015855</v>
      </c>
      <c r="CD145" s="23" t="n">
        <f aca="false">IF(EMFX_Data!AA144&gt;=EMFX_Data!AD144,EMFX_Data!AH145-EMFX_Data!AK145,EMFX_Data!AK145-EMFX_Data!AH145)</f>
        <v>-0.110677180051601</v>
      </c>
      <c r="CE145" s="23" t="n">
        <f aca="false">IF(EMFX_Data!AB144&gt;=EMFX_Data!AC144,EMFX_Data!AI145-EMFX_Data!AJ145,EMFX_Data!AJ145-EMFX_Data!AI145)</f>
        <v>-0.0221605466316872</v>
      </c>
      <c r="CF145" s="23" t="n">
        <f aca="false">IF(EMFX_Data!AB144&gt;=EMFX_Data!AD144,EMFX_Data!AI145-EMFX_Data!AK145,EMFX_Data!AK145-EMFX_Data!AI145)</f>
        <v>0.0151999706183283</v>
      </c>
      <c r="CG145" s="23" t="n">
        <f aca="false">IF(EMFX_Data!AC144&gt;=EMFX_Data!AD144,EMFX_Data!AJ145-EMFX_Data!AK145,EMFX_Data!AK145-EMFX_Data!AJ145)</f>
        <v>0.0373605172500154</v>
      </c>
      <c r="CH145" s="27" t="n">
        <f aca="false">IF(ROW()&lt;4+VolLB,"",STDEV(INDEX($BM:$BM,ROW()-VolLB+1):INDEX($BM:$BM,ROW()))*SQRT(12))</f>
        <v>0.134052582625812</v>
      </c>
      <c r="CI145" s="27" t="n">
        <f aca="false">IF(ROW()&lt;4+VolLB,"",STDEV(INDEX($BN:$BN,ROW()-VolLB+1):INDEX($BN:$BN,ROW()))*SQRT(12))</f>
        <v>0.155645621959373</v>
      </c>
      <c r="CJ145" s="27" t="n">
        <f aca="false">IF(ROW()&lt;4+VolLB,"",STDEV(INDEX($BO:$BO,ROW()-VolLB+1):INDEX($BO:$BO,ROW()))*SQRT(12))</f>
        <v>0.153875944848024</v>
      </c>
      <c r="CK145" s="27" t="n">
        <f aca="false">IF(ROW()&lt;4+VolLB,"",STDEV(INDEX($BP:$BP,ROW()-VolLB+1):INDEX($BP:$BP,ROW()))*SQRT(12))</f>
        <v>0.178607922344833</v>
      </c>
      <c r="CL145" s="27" t="n">
        <f aca="false">IF(ROW()&lt;4+VolLB,"",STDEV(INDEX($BQ:$BQ,ROW()-VolLB+1):INDEX($BQ:$BQ,ROW()))*SQRT(12))</f>
        <v>0.187026347158714</v>
      </c>
      <c r="CM145" s="27" t="n">
        <f aca="false">IF(ROW()&lt;4+VolLB,"",STDEV(INDEX($BR:$BR,ROW()-VolLB+1):INDEX($BR:$BR,ROW()))*SQRT(12))</f>
        <v>0.166869926780383</v>
      </c>
      <c r="CN145" s="27" t="n">
        <f aca="false">IF(ROW()&lt;4+VolLB,"",STDEV(INDEX($BS:$BS,ROW()-VolLB+1):INDEX($BS:$BS,ROW()))*SQRT(12))</f>
        <v>0.151554042952716</v>
      </c>
      <c r="CO145" s="27" t="n">
        <f aca="false">IF(ROW()&lt;4+VolLB,"",STDEV(INDEX($BT:$BT,ROW()-VolLB+1):INDEX($BT:$BT,ROW()))*SQRT(12))</f>
        <v>0.168102157542852</v>
      </c>
      <c r="CP145" s="27" t="n">
        <f aca="false">IF(ROW()&lt;4+VolLB,"",STDEV(INDEX($BU:$BU,ROW()-VolLB+1):INDEX($BU:$BU,ROW()))*SQRT(12))</f>
        <v>0.142381920002091</v>
      </c>
      <c r="CQ145" s="27" t="n">
        <f aca="false">IF(ROW()&lt;4+VolLB,"",STDEV(INDEX($BV:$BV,ROW()-VolLB+1):INDEX($BV:$BV,ROW()))*SQRT(12))</f>
        <v>0.173508509547772</v>
      </c>
      <c r="CR145" s="27" t="n">
        <f aca="false">IF(ROW()&lt;4+VolLB,"",STDEV(INDEX($BW:$BW,ROW()-VolLB+1):INDEX($BW:$BW,ROW()))*SQRT(12))</f>
        <v>0.186474549479189</v>
      </c>
      <c r="CS145" s="27" t="n">
        <f aca="false">IF(ROW()&lt;4+VolLB,"",STDEV(INDEX($BX:$BX,ROW()-VolLB+1):INDEX($BX:$BX,ROW()))*SQRT(12))</f>
        <v>0.179201151048872</v>
      </c>
      <c r="CT145" s="27" t="n">
        <f aca="false">IF(ROW()&lt;4+VolLB,"",STDEV(INDEX($BY:$BY,ROW()-VolLB+1):INDEX($BY:$BY,ROW()))*SQRT(12))</f>
        <v>0.180385900762393</v>
      </c>
      <c r="CU145" s="27" t="n">
        <f aca="false">IF(ROW()&lt;4+VolLB,"",STDEV(INDEX($BZ:$BZ,ROW()-VolLB+1):INDEX($BZ:$BZ,ROW()))*SQRT(12))</f>
        <v>0.190826784925432</v>
      </c>
      <c r="CV145" s="27" t="n">
        <f aca="false">IF(ROW()&lt;4+VolLB,"",STDEV(INDEX($CA:$CA,ROW()-VolLB+1):INDEX($CA:$CA,ROW()))*SQRT(12))</f>
        <v>0.153745368224031</v>
      </c>
      <c r="CW145" s="27" t="n">
        <f aca="false">IF(ROW()&lt;4+VolLB,"",STDEV(INDEX($CB:$CB,ROW()-VolLB+1):INDEX($CB:$CB,ROW()))*SQRT(12))</f>
        <v>0.185460905981602</v>
      </c>
      <c r="CX145" s="27" t="n">
        <f aca="false">IF(ROW()&lt;4+VolLB,"",STDEV(INDEX($CC:$CC,ROW()-VolLB+1):INDEX($CC:$CC,ROW()))*SQRT(12))</f>
        <v>0.1723353039645</v>
      </c>
      <c r="CY145" s="27" t="n">
        <f aca="false">IF(ROW()&lt;4+VolLB,"",STDEV(INDEX($CD:$CD,ROW()-VolLB+1):INDEX($CD:$CD,ROW()))*SQRT(12))</f>
        <v>0.20302726787058</v>
      </c>
      <c r="CZ145" s="27" t="n">
        <f aca="false">IF(ROW()&lt;4+VolLB,"",STDEV(INDEX($CE:$CE,ROW()-VolLB+1):INDEX($CE:$CE,ROW()))*SQRT(12))</f>
        <v>0.188366339385332</v>
      </c>
      <c r="DA145" s="27" t="n">
        <f aca="false">IF(ROW()&lt;4+VolLB,"",STDEV(INDEX($CF:$CF,ROW()-VolLB+1):INDEX($CF:$CF,ROW()))*SQRT(12))</f>
        <v>0.18620606458164</v>
      </c>
      <c r="DB145" s="27" t="n">
        <f aca="false">IF(ROW()&lt;4+VolLB,"",STDEV(INDEX($CG:$CG,ROW()-VolLB+1):INDEX($CG:$CG,ROW()))*SQRT(12))</f>
        <v>0.180695695908863</v>
      </c>
      <c r="DC145" s="26" t="n">
        <f aca="false">IF(OR(AR145=0,CH145="",CH145=0),0,AR145*MIN(MaxScal,TgtVol/CH145))</f>
        <v>0</v>
      </c>
      <c r="DD145" s="26" t="n">
        <f aca="false">IF(OR(AS145=0,CI145="",CI145=0),0,AS145*MIN(MaxScal,TgtVol/CI145))</f>
        <v>0</v>
      </c>
      <c r="DE145" s="26" t="n">
        <f aca="false">IF(OR(AT145=0,CJ145="",CJ145=0),0,AT145*MIN(MaxScal,TgtVol/CJ145))</f>
        <v>0</v>
      </c>
      <c r="DF145" s="26" t="n">
        <f aca="false">IF(OR(AU145=0,CK145="",CK145=0),0,AU145*MIN(MaxScal,TgtVol/CK145))</f>
        <v>0</v>
      </c>
      <c r="DG145" s="26" t="n">
        <f aca="false">IF(OR(AV145=0,CL145="",CL145=0),0,AV145*MIN(MaxScal,TgtVol/CL145))</f>
        <v>0</v>
      </c>
      <c r="DH145" s="26" t="n">
        <f aca="false">IF(OR(AW145=0,CM145="",CM145=0),0,AW145*MIN(MaxScal,TgtVol/CM145))</f>
        <v>0</v>
      </c>
      <c r="DI145" s="26" t="n">
        <f aca="false">IF(OR(AX145=0,CN145="",CN145=0),0,AX145*MIN(MaxScal,TgtVol/CN145))</f>
        <v>0</v>
      </c>
      <c r="DJ145" s="26" t="n">
        <f aca="false">IF(OR(AY145=0,CO145="",CO145=0),0,AY145*MIN(MaxScal,TgtVol/CO145))</f>
        <v>0.118975272491084</v>
      </c>
      <c r="DK145" s="26" t="n">
        <f aca="false">IF(OR(AZ145=0,CP145="",CP145=0),0,AZ145*MIN(MaxScal,TgtVol/CP145))</f>
        <v>0</v>
      </c>
      <c r="DL145" s="26" t="n">
        <f aca="false">IF(OR(BA145=0,CQ145="",CQ145=0),0,BA145*MIN(MaxScal,TgtVol/CQ145))</f>
        <v>0</v>
      </c>
      <c r="DM145" s="26" t="n">
        <f aca="false">IF(OR(BB145=0,CR145="",CR145=0),0,BB145*MIN(MaxScal,TgtVol/CR145))</f>
        <v>0</v>
      </c>
      <c r="DN145" s="26" t="n">
        <f aca="false">IF(OR(BC145=0,CS145="",CS145=0),0,BC145*MIN(MaxScal,TgtVol/CS145))</f>
        <v>0</v>
      </c>
      <c r="DO145" s="26" t="n">
        <f aca="false">IF(OR(BD145=0,CT145="",CT145=0),0,BD145*MIN(MaxScal,TgtVol/CT145))</f>
        <v>0</v>
      </c>
      <c r="DP145" s="26" t="n">
        <f aca="false">IF(OR(BE145=0,CU145="",CU145=0),0,BE145*MIN(MaxScal,TgtVol/CU145))</f>
        <v>0</v>
      </c>
      <c r="DQ145" s="26" t="n">
        <f aca="false">IF(OR(BF145=0,CV145="",CV145=0),0,BF145*MIN(MaxScal,TgtVol/CV145))</f>
        <v>0</v>
      </c>
      <c r="DR145" s="26" t="n">
        <f aca="false">IF(OR(BG145=0,CW145="",CW145=0),0,BG145*MIN(MaxScal,TgtVol/CW145))</f>
        <v>0</v>
      </c>
      <c r="DS145" s="26" t="n">
        <f aca="false">IF(OR(BH145=0,CX145="",CX145=0),0,BH145*MIN(MaxScal,TgtVol/CX145))</f>
        <v>0</v>
      </c>
      <c r="DT145" s="26" t="n">
        <f aca="false">IF(OR(BI145=0,CY145="",CY145=0),0,BI145*MIN(MaxScal,TgtVol/CY145))</f>
        <v>0</v>
      </c>
      <c r="DU145" s="26" t="n">
        <f aca="false">IF(OR(BJ145=0,CZ145="",CZ145=0),0,BJ145*MIN(MaxScal,TgtVol/CZ145))</f>
        <v>0</v>
      </c>
      <c r="DV145" s="26" t="n">
        <f aca="false">IF(OR(BK145=0,DA145="",DA145=0),0,BK145*MIN(MaxScal,TgtVol/DA145))</f>
        <v>0</v>
      </c>
      <c r="DW145" s="26" t="n">
        <f aca="false">IF(OR(BL145=0,DB145="",DB145=0),0,BL145*MIN(MaxScal,TgtVol/DB145))</f>
        <v>0</v>
      </c>
      <c r="DX145" s="28" t="n">
        <f aca="false">IFERROR(DC144*BM145,"")</f>
        <v>-0</v>
      </c>
      <c r="DY145" s="28" t="n">
        <f aca="false">IFERROR(DD144*BN145,"")</f>
        <v>0</v>
      </c>
      <c r="DZ145" s="28" t="n">
        <f aca="false">IFERROR(DE144*BO145,"")</f>
        <v>-0</v>
      </c>
      <c r="EA145" s="28" t="n">
        <f aca="false">IFERROR(DF144*BP145,"")</f>
        <v>-0</v>
      </c>
      <c r="EB145" s="28" t="n">
        <f aca="false">IFERROR(DG144*BQ145,"")</f>
        <v>0</v>
      </c>
      <c r="EC145" s="28" t="n">
        <f aca="false">IFERROR(DH144*BR145,"")</f>
        <v>0</v>
      </c>
      <c r="ED145" s="28" t="n">
        <f aca="false">IFERROR(DI144*BS145,"")</f>
        <v>0</v>
      </c>
      <c r="EE145" s="28" t="n">
        <f aca="false">IFERROR(DJ144*BT145,"")</f>
        <v>-0</v>
      </c>
      <c r="EF145" s="28" t="n">
        <f aca="false">IFERROR(DK144*BU145,"")</f>
        <v>-0</v>
      </c>
      <c r="EG145" s="28" t="n">
        <f aca="false">IFERROR(DL144*BV145,"")</f>
        <v>0</v>
      </c>
      <c r="EH145" s="28" t="n">
        <f aca="false">IFERROR(DM144*BW145,"")</f>
        <v>0</v>
      </c>
      <c r="EI145" s="28" t="n">
        <f aca="false">IFERROR(DN144*BX145,"")</f>
        <v>-0</v>
      </c>
      <c r="EJ145" s="28" t="n">
        <f aca="false">IFERROR(DO144*BY145,"")</f>
        <v>0</v>
      </c>
      <c r="EK145" s="28" t="n">
        <f aca="false">IFERROR(DP144*BZ145,"")</f>
        <v>-0</v>
      </c>
      <c r="EL145" s="28" t="n">
        <f aca="false">IFERROR(DQ144*CA145,"")</f>
        <v>0</v>
      </c>
      <c r="EM145" s="28" t="n">
        <f aca="false">IFERROR(DR144*CB145,"")</f>
        <v>-0</v>
      </c>
      <c r="EN145" s="28" t="n">
        <f aca="false">IFERROR(DS144*CC145,"")</f>
        <v>-0</v>
      </c>
      <c r="EO145" s="28" t="n">
        <f aca="false">IFERROR(DT144*CD145,"")</f>
        <v>-0</v>
      </c>
      <c r="EP145" s="28" t="n">
        <f aca="false">IFERROR(DU144*CE145,"")</f>
        <v>-0</v>
      </c>
      <c r="EQ145" s="28" t="n">
        <f aca="false">IFERROR(DV144*CF145,"")</f>
        <v>0</v>
      </c>
      <c r="ER145" s="28" t="n">
        <f aca="false">IFERROR(DW144*CG145,"")</f>
        <v>0</v>
      </c>
      <c r="ES145" s="28" t="n">
        <f aca="false">IF(ROW()=4,"",SUM(DX145:ER145))</f>
        <v>0</v>
      </c>
      <c r="ET145" s="29" t="n">
        <f aca="false">COUNTIF(AR145:BL145,"&gt;0")</f>
        <v>1</v>
      </c>
    </row>
    <row r="146" customFormat="false" ht="15" hidden="false" customHeight="false" outlineLevel="0" collapsed="false">
      <c r="A146" s="19" t="n">
        <v>42338</v>
      </c>
      <c r="B146" s="23" t="n">
        <f aca="false">ABS(EMFX_Data!X146-EMFX_Data!Y146)</f>
        <v>0.04741672817915</v>
      </c>
      <c r="C146" s="23" t="n">
        <f aca="false">ABS(EMFX_Data!X146-EMFX_Data!Z146)</f>
        <v>0.000567836723196713</v>
      </c>
      <c r="D146" s="23" t="n">
        <f aca="false">ABS(EMFX_Data!X146-EMFX_Data!AA146)</f>
        <v>0.291794925473805</v>
      </c>
      <c r="E146" s="23" t="n">
        <f aca="false">ABS(EMFX_Data!X146-EMFX_Data!AB146)</f>
        <v>0.150615391624256</v>
      </c>
      <c r="F146" s="23" t="n">
        <f aca="false">ABS(EMFX_Data!X146-EMFX_Data!AC146)</f>
        <v>0.015411332892814</v>
      </c>
      <c r="G146" s="23" t="n">
        <f aca="false">ABS(EMFX_Data!X146-EMFX_Data!AD146)</f>
        <v>0.0102625815104584</v>
      </c>
      <c r="H146" s="23" t="n">
        <f aca="false">ABS(EMFX_Data!Y146-EMFX_Data!Z146)</f>
        <v>0.0479845649023467</v>
      </c>
      <c r="I146" s="23" t="n">
        <f aca="false">ABS(EMFX_Data!Y146-EMFX_Data!AA146)</f>
        <v>0.339211653652955</v>
      </c>
      <c r="J146" s="23" t="n">
        <f aca="false">ABS(EMFX_Data!Y146-EMFX_Data!AB146)</f>
        <v>0.103198663445106</v>
      </c>
      <c r="K146" s="23" t="n">
        <f aca="false">ABS(EMFX_Data!Y146-EMFX_Data!AC146)</f>
        <v>0.062828061071964</v>
      </c>
      <c r="L146" s="23" t="n">
        <f aca="false">ABS(EMFX_Data!Y146-EMFX_Data!AD146)</f>
        <v>0.0371541466686915</v>
      </c>
      <c r="M146" s="23" t="n">
        <f aca="false">ABS(EMFX_Data!Z146-EMFX_Data!AA146)</f>
        <v>0.291227088750608</v>
      </c>
      <c r="N146" s="23" t="n">
        <f aca="false">ABS(EMFX_Data!Z146-EMFX_Data!AB146)</f>
        <v>0.151183228347453</v>
      </c>
      <c r="O146" s="23" t="n">
        <f aca="false">ABS(EMFX_Data!Z146-EMFX_Data!AC146)</f>
        <v>0.0148434961696173</v>
      </c>
      <c r="P146" s="23" t="n">
        <f aca="false">ABS(EMFX_Data!Z146-EMFX_Data!AD146)</f>
        <v>0.0108304182336552</v>
      </c>
      <c r="Q146" s="23" t="n">
        <f aca="false">ABS(EMFX_Data!AA146-EMFX_Data!AB146)</f>
        <v>0.44241031709806</v>
      </c>
      <c r="R146" s="23" t="n">
        <f aca="false">ABS(EMFX_Data!AA146-EMFX_Data!AC146)</f>
        <v>0.276383592580991</v>
      </c>
      <c r="S146" s="23" t="n">
        <f aca="false">ABS(EMFX_Data!AA146-EMFX_Data!AD146)</f>
        <v>0.302057506984263</v>
      </c>
      <c r="T146" s="23" t="n">
        <f aca="false">ABS(EMFX_Data!AB146-EMFX_Data!AC146)</f>
        <v>0.16602672451707</v>
      </c>
      <c r="U146" s="23" t="n">
        <f aca="false">ABS(EMFX_Data!AB146-EMFX_Data!AD146)</f>
        <v>0.140352810113797</v>
      </c>
      <c r="V146" s="23" t="n">
        <f aca="false">ABS(EMFX_Data!AC146-EMFX_Data!AD146)</f>
        <v>0.0256739144032725</v>
      </c>
      <c r="W146" s="26" t="n">
        <f aca="false">IF(ROW()&lt;4+MinObs-1,"",IFERROR((B146-AVERAGE(B$4:B146))/STDEV(B$4:B146),""))</f>
        <v>-0.928129501789836</v>
      </c>
      <c r="X146" s="26" t="n">
        <f aca="false">IF(ROW()&lt;4+MinObs-1,"",IFERROR((C146-AVERAGE(C$4:C146))/STDEV(C$4:C146),""))</f>
        <v>-1.23482459142227</v>
      </c>
      <c r="Y146" s="26" t="n">
        <f aca="false">IF(ROW()&lt;4+MinObs-1,"",IFERROR((D146-AVERAGE(D$4:D146))/STDEV(D$4:D146),""))</f>
        <v>1.99888002191894</v>
      </c>
      <c r="Z146" s="26" t="n">
        <f aca="false">IF(ROW()&lt;4+MinObs-1,"",IFERROR((E146-AVERAGE(E$4:E146))/STDEV(E$4:E146),""))</f>
        <v>0.482881258077617</v>
      </c>
      <c r="AA146" s="26" t="n">
        <f aca="false">IF(ROW()&lt;4+MinObs-1,"",IFERROR((F146-AVERAGE(F$4:F146))/STDEV(F$4:F146),""))</f>
        <v>-0.891096693672493</v>
      </c>
      <c r="AB146" s="26" t="n">
        <f aca="false">IF(ROW()&lt;4+MinObs-1,"",IFERROR((G146-AVERAGE(G$4:G146))/STDEV(G$4:G146),""))</f>
        <v>-0.371978478868728</v>
      </c>
      <c r="AC146" s="26" t="n">
        <f aca="false">IF(ROW()&lt;4+MinObs-1,"",IFERROR((H146-AVERAGE(H$4:H146))/STDEV(H$4:H146),""))</f>
        <v>-0.967229371874461</v>
      </c>
      <c r="AD146" s="26" t="n">
        <f aca="false">IF(ROW()&lt;4+MinObs-1,"",IFERROR((I146-AVERAGE(I$4:I146))/STDEV(I$4:I146),""))</f>
        <v>3.20332995493274</v>
      </c>
      <c r="AE146" s="26" t="n">
        <f aca="false">IF(ROW()&lt;4+MinObs-1,"",IFERROR((J146-AVERAGE(J$4:J146))/STDEV(J$4:J146),""))</f>
        <v>-0.34998200768375</v>
      </c>
      <c r="AF146" s="26" t="n">
        <f aca="false">IF(ROW()&lt;4+MinObs-1,"",IFERROR((K146-AVERAGE(K$4:K146))/STDEV(K$4:K146),""))</f>
        <v>-0.670493652760977</v>
      </c>
      <c r="AG146" s="26" t="n">
        <f aca="false">IF(ROW()&lt;4+MinObs-1,"",IFERROR((L146-AVERAGE(L$4:L146))/STDEV(L$4:L146),""))</f>
        <v>-0.390766127694424</v>
      </c>
      <c r="AH146" s="26" t="n">
        <f aca="false">IF(ROW()&lt;4+MinObs-1,"",IFERROR((M146-AVERAGE(M$4:M146))/STDEV(M$4:M146),""))</f>
        <v>1.29582996072967</v>
      </c>
      <c r="AI146" s="26" t="n">
        <f aca="false">IF(ROW()&lt;4+MinObs-1,"",IFERROR((N146-AVERAGE(N$4:N146))/STDEV(N$4:N146),""))</f>
        <v>0.41850370062643</v>
      </c>
      <c r="AJ146" s="26" t="n">
        <f aca="false">IF(ROW()&lt;4+MinObs-1,"",IFERROR((O146-AVERAGE(O$4:O146))/STDEV(O$4:O146),""))</f>
        <v>-1.10505812763194</v>
      </c>
      <c r="AK146" s="26" t="n">
        <f aca="false">IF(ROW()&lt;4+MinObs-1,"",IFERROR((P146-AVERAGE(P$4:P146))/STDEV(P$4:P146),""))</f>
        <v>-0.412021239696197</v>
      </c>
      <c r="AL146" s="26" t="n">
        <f aca="false">IF(ROW()&lt;4+MinObs-1,"",IFERROR((Q146-AVERAGE(Q$4:Q146))/STDEV(Q$4:Q146),""))</f>
        <v>2.76891276265089</v>
      </c>
      <c r="AM146" s="26" t="n">
        <f aca="false">IF(ROW()&lt;4+MinObs-1,"",IFERROR((R146-AVERAGE(R$4:R146))/STDEV(R$4:R146),""))</f>
        <v>1.62167329489431</v>
      </c>
      <c r="AN146" s="26" t="n">
        <f aca="false">IF(ROW()&lt;4+MinObs-1,"",IFERROR((S146-AVERAGE(S$4:S146))/STDEV(S$4:S146),""))</f>
        <v>0.405798501695434</v>
      </c>
      <c r="AO146" s="26" t="n">
        <f aca="false">IF(ROW()&lt;4+MinObs-1,"",IFERROR((T146-AVERAGE(T$4:T146))/STDEV(T$4:T146),""))</f>
        <v>0.645467476087575</v>
      </c>
      <c r="AP146" s="26" t="n">
        <f aca="false">IF(ROW()&lt;4+MinObs-1,"",IFERROR((U146-AVERAGE(U$4:U146))/STDEV(U$4:U146),""))</f>
        <v>0.0718978928521697</v>
      </c>
      <c r="AQ146" s="26" t="n">
        <f aca="false">IF(ROW()&lt;4+MinObs-1,"",IFERROR((V146-AVERAGE(V$4:V146))/STDEV(V$4:V146),""))</f>
        <v>-0.391514171107491</v>
      </c>
      <c r="AR146" s="26" t="n">
        <f aca="false">IF(W146="",0,IF(W146&gt;=z4,w4,IF(W146&gt;=z3,w3,IF(W146&gt;=zEntry,w2,IF(AND(W146&gt;=ExitZ,AR145&gt;0),w2,0)))))</f>
        <v>0</v>
      </c>
      <c r="AS146" s="26" t="n">
        <f aca="false">IF(X146="",0,IF(X146&gt;=z4,w4,IF(X146&gt;=z3,w3,IF(X146&gt;=zEntry,w2,IF(AND(X146&gt;=ExitZ,AS145&gt;0),w2,0)))))</f>
        <v>0</v>
      </c>
      <c r="AT146" s="26" t="n">
        <f aca="false">IF(Y146="",0,IF(Y146&gt;=z4,w4,IF(Y146&gt;=z3,w3,IF(Y146&gt;=zEntry,w2,IF(AND(Y146&gt;=ExitZ,AT145&gt;0),w2,0)))))</f>
        <v>0</v>
      </c>
      <c r="AU146" s="26" t="n">
        <f aca="false">IF(Z146="",0,IF(Z146&gt;=z4,w4,IF(Z146&gt;=z3,w3,IF(Z146&gt;=zEntry,w2,IF(AND(Z146&gt;=ExitZ,AU145&gt;0),w2,0)))))</f>
        <v>0</v>
      </c>
      <c r="AV146" s="26" t="n">
        <f aca="false">IF(AA146="",0,IF(AA146&gt;=z4,w4,IF(AA146&gt;=z3,w3,IF(AA146&gt;=zEntry,w2,IF(AND(AA146&gt;=ExitZ,AV145&gt;0),w2,0)))))</f>
        <v>0</v>
      </c>
      <c r="AW146" s="26" t="n">
        <f aca="false">IF(AB146="",0,IF(AB146&gt;=z4,w4,IF(AB146&gt;=z3,w3,IF(AB146&gt;=zEntry,w2,IF(AND(AB146&gt;=ExitZ,AW145&gt;0),w2,0)))))</f>
        <v>0</v>
      </c>
      <c r="AX146" s="26" t="n">
        <f aca="false">IF(AC146="",0,IF(AC146&gt;=z4,w4,IF(AC146&gt;=z3,w3,IF(AC146&gt;=zEntry,w2,IF(AND(AC146&gt;=ExitZ,AX145&gt;0),w2,0)))))</f>
        <v>0</v>
      </c>
      <c r="AY146" s="26" t="n">
        <f aca="false">IF(AD146="",0,IF(AD146&gt;=z4,w4,IF(AD146&gt;=z3,w3,IF(AD146&gt;=zEntry,w2,IF(AND(AD146&gt;=ExitZ,AY145&gt;0),w2,0)))))</f>
        <v>1.5</v>
      </c>
      <c r="AZ146" s="26" t="n">
        <f aca="false">IF(AE146="",0,IF(AE146&gt;=z4,w4,IF(AE146&gt;=z3,w3,IF(AE146&gt;=zEntry,w2,IF(AND(AE146&gt;=ExitZ,AZ145&gt;0),w2,0)))))</f>
        <v>0</v>
      </c>
      <c r="BA146" s="26" t="n">
        <f aca="false">IF(AF146="",0,IF(AF146&gt;=z4,w4,IF(AF146&gt;=z3,w3,IF(AF146&gt;=zEntry,w2,IF(AND(AF146&gt;=ExitZ,BA145&gt;0),w2,0)))))</f>
        <v>0</v>
      </c>
      <c r="BB146" s="26" t="n">
        <f aca="false">IF(AG146="",0,IF(AG146&gt;=z4,w4,IF(AG146&gt;=z3,w3,IF(AG146&gt;=zEntry,w2,IF(AND(AG146&gt;=ExitZ,BB145&gt;0),w2,0)))))</f>
        <v>0</v>
      </c>
      <c r="BC146" s="26" t="n">
        <f aca="false">IF(AH146="",0,IF(AH146&gt;=z4,w4,IF(AH146&gt;=z3,w3,IF(AH146&gt;=zEntry,w2,IF(AND(AH146&gt;=ExitZ,BC145&gt;0),w2,0)))))</f>
        <v>0</v>
      </c>
      <c r="BD146" s="26" t="n">
        <f aca="false">IF(AI146="",0,IF(AI146&gt;=z4,w4,IF(AI146&gt;=z3,w3,IF(AI146&gt;=zEntry,w2,IF(AND(AI146&gt;=ExitZ,BD145&gt;0),w2,0)))))</f>
        <v>0</v>
      </c>
      <c r="BE146" s="26" t="n">
        <f aca="false">IF(AJ146="",0,IF(AJ146&gt;=z4,w4,IF(AJ146&gt;=z3,w3,IF(AJ146&gt;=zEntry,w2,IF(AND(AJ146&gt;=ExitZ,BE145&gt;0),w2,0)))))</f>
        <v>0</v>
      </c>
      <c r="BF146" s="26" t="n">
        <f aca="false">IF(AK146="",0,IF(AK146&gt;=z4,w4,IF(AK146&gt;=z3,w3,IF(AK146&gt;=zEntry,w2,IF(AND(AK146&gt;=ExitZ,BF145&gt;0),w2,0)))))</f>
        <v>0</v>
      </c>
      <c r="BG146" s="26" t="n">
        <f aca="false">IF(AL146="",0,IF(AL146&gt;=z4,w4,IF(AL146&gt;=z3,w3,IF(AL146&gt;=zEntry,w2,IF(AND(AL146&gt;=ExitZ,BG145&gt;0),w2,0)))))</f>
        <v>1</v>
      </c>
      <c r="BH146" s="26" t="n">
        <f aca="false">IF(AM146="",0,IF(AM146&gt;=z4,w4,IF(AM146&gt;=z3,w3,IF(AM146&gt;=zEntry,w2,IF(AND(AM146&gt;=ExitZ,BH145&gt;0),w2,0)))))</f>
        <v>0</v>
      </c>
      <c r="BI146" s="26" t="n">
        <f aca="false">IF(AN146="",0,IF(AN146&gt;=z4,w4,IF(AN146&gt;=z3,w3,IF(AN146&gt;=zEntry,w2,IF(AND(AN146&gt;=ExitZ,BI145&gt;0),w2,0)))))</f>
        <v>0</v>
      </c>
      <c r="BJ146" s="26" t="n">
        <f aca="false">IF(AO146="",0,IF(AO146&gt;=z4,w4,IF(AO146&gt;=z3,w3,IF(AO146&gt;=zEntry,w2,IF(AND(AO146&gt;=ExitZ,BJ145&gt;0),w2,0)))))</f>
        <v>0</v>
      </c>
      <c r="BK146" s="26" t="n">
        <f aca="false">IF(AP146="",0,IF(AP146&gt;=z4,w4,IF(AP146&gt;=z3,w3,IF(AP146&gt;=zEntry,w2,IF(AND(AP146&gt;=ExitZ,BK145&gt;0),w2,0)))))</f>
        <v>0</v>
      </c>
      <c r="BL146" s="26" t="n">
        <f aca="false">IF(AQ146="",0,IF(AQ146&gt;=z4,w4,IF(AQ146&gt;=z3,w3,IF(AQ146&gt;=zEntry,w2,IF(AND(AQ146&gt;=ExitZ,BL145&gt;0),w2,0)))))</f>
        <v>0</v>
      </c>
      <c r="BM146" s="23" t="n">
        <f aca="false">IF(EMFX_Data!X145&gt;=EMFX_Data!Y145,EMFX_Data!AE146-EMFX_Data!AF146,EMFX_Data!AF146-EMFX_Data!AE146)</f>
        <v>0.0329415244429465</v>
      </c>
      <c r="BN146" s="23" t="n">
        <f aca="false">IF(EMFX_Data!X145&gt;=EMFX_Data!Z145,EMFX_Data!AE146-EMFX_Data!AG146,EMFX_Data!AG146-EMFX_Data!AE146)</f>
        <v>0.00271311139768302</v>
      </c>
      <c r="BO146" s="23" t="n">
        <f aca="false">IF(EMFX_Data!X145&gt;=EMFX_Data!AA145,EMFX_Data!AE146-EMFX_Data!AH146,EMFX_Data!AH146-EMFX_Data!AE146)</f>
        <v>-0.11148617760773</v>
      </c>
      <c r="BP146" s="23" t="n">
        <f aca="false">IF(EMFX_Data!X145&gt;=EMFX_Data!AB145,EMFX_Data!AE146-EMFX_Data!AI146,EMFX_Data!AI146-EMFX_Data!AE146)</f>
        <v>0.0114059018680886</v>
      </c>
      <c r="BQ146" s="23" t="n">
        <f aca="false">IF(EMFX_Data!X145&gt;=EMFX_Data!AC145,EMFX_Data!AE146-EMFX_Data!AJ146,EMFX_Data!AJ146-EMFX_Data!AE146)</f>
        <v>0.0317779075125426</v>
      </c>
      <c r="BR146" s="23" t="n">
        <f aca="false">IF(EMFX_Data!X145&gt;=EMFX_Data!AD145,EMFX_Data!AE146-EMFX_Data!AK146,EMFX_Data!AK146-EMFX_Data!AE146)</f>
        <v>0.0379892488805366</v>
      </c>
      <c r="BS146" s="23" t="n">
        <f aca="false">IF(EMFX_Data!Y145&gt;=EMFX_Data!Z145,EMFX_Data!AF146-EMFX_Data!AG146,EMFX_Data!AG146-EMFX_Data!AF146)</f>
        <v>0.0356546358406296</v>
      </c>
      <c r="BT146" s="23" t="n">
        <f aca="false">IF(EMFX_Data!Y145&gt;=EMFX_Data!AA145,EMFX_Data!AF146-EMFX_Data!AH146,EMFX_Data!AH146-EMFX_Data!AF146)</f>
        <v>-0.0785446531647838</v>
      </c>
      <c r="BU146" s="23" t="n">
        <f aca="false">IF(EMFX_Data!Y145&gt;=EMFX_Data!AB145,EMFX_Data!AF146-EMFX_Data!AI146,EMFX_Data!AI146-EMFX_Data!AF146)</f>
        <v>-0.0215356225748579</v>
      </c>
      <c r="BV146" s="23" t="n">
        <f aca="false">IF(EMFX_Data!Y145&gt;=EMFX_Data!AC145,EMFX_Data!AF146-EMFX_Data!AJ146,EMFX_Data!AJ146-EMFX_Data!AF146)</f>
        <v>0.0647194319554891</v>
      </c>
      <c r="BW146" s="23" t="n">
        <f aca="false">IF(EMFX_Data!Y145&gt;=EMFX_Data!AD145,EMFX_Data!AF146-EMFX_Data!AK146,EMFX_Data!AK146-EMFX_Data!AF146)</f>
        <v>0.0709307733234831</v>
      </c>
      <c r="BX146" s="23" t="n">
        <f aca="false">IF(EMFX_Data!Z145&gt;=EMFX_Data!AA145,EMFX_Data!AG146-EMFX_Data!AH146,EMFX_Data!AH146-EMFX_Data!AG146)</f>
        <v>-0.114199289005413</v>
      </c>
      <c r="BY146" s="23" t="n">
        <f aca="false">IF(EMFX_Data!Z145&gt;=EMFX_Data!AB145,EMFX_Data!AG146-EMFX_Data!AI146,EMFX_Data!AI146-EMFX_Data!AG146)</f>
        <v>0.0141190132657716</v>
      </c>
      <c r="BZ146" s="23" t="n">
        <f aca="false">IF(EMFX_Data!Z145&gt;=EMFX_Data!AC145,EMFX_Data!AG146-EMFX_Data!AJ146,EMFX_Data!AJ146-EMFX_Data!AG146)</f>
        <v>0.0290647961148596</v>
      </c>
      <c r="CA146" s="23" t="n">
        <f aca="false">IF(EMFX_Data!Z145&gt;=EMFX_Data!AD145,EMFX_Data!AG146-EMFX_Data!AK146,EMFX_Data!AK146-EMFX_Data!AG146)</f>
        <v>0.0352761374828536</v>
      </c>
      <c r="CB146" s="23" t="n">
        <f aca="false">IF(EMFX_Data!AA145&gt;=EMFX_Data!AB145,EMFX_Data!AH146-EMFX_Data!AI146,EMFX_Data!AI146-EMFX_Data!AH146)</f>
        <v>-0.100080275739642</v>
      </c>
      <c r="CC146" s="23" t="n">
        <f aca="false">IF(EMFX_Data!AA145&gt;=EMFX_Data!AC145,EMFX_Data!AH146-EMFX_Data!AJ146,EMFX_Data!AJ146-EMFX_Data!AH146)</f>
        <v>-0.143264085120273</v>
      </c>
      <c r="CD146" s="23" t="n">
        <f aca="false">IF(EMFX_Data!AA145&gt;=EMFX_Data!AD145,EMFX_Data!AH146-EMFX_Data!AK146,EMFX_Data!AK146-EMFX_Data!AH146)</f>
        <v>-0.149475426488267</v>
      </c>
      <c r="CE146" s="23" t="n">
        <f aca="false">IF(EMFX_Data!AB145&gt;=EMFX_Data!AC145,EMFX_Data!AI146-EMFX_Data!AJ146,EMFX_Data!AJ146-EMFX_Data!AI146)</f>
        <v>0.0431838093806312</v>
      </c>
      <c r="CF146" s="23" t="n">
        <f aca="false">IF(EMFX_Data!AB145&gt;=EMFX_Data!AD145,EMFX_Data!AI146-EMFX_Data!AK146,EMFX_Data!AK146-EMFX_Data!AI146)</f>
        <v>0.0493951507486252</v>
      </c>
      <c r="CG146" s="23" t="n">
        <f aca="false">IF(EMFX_Data!AC145&gt;=EMFX_Data!AD145,EMFX_Data!AJ146-EMFX_Data!AK146,EMFX_Data!AK146-EMFX_Data!AJ146)</f>
        <v>-0.00621134136799398</v>
      </c>
      <c r="CH146" s="27" t="n">
        <f aca="false">IF(ROW()&lt;4+VolLB,"",STDEV(INDEX($BM:$BM,ROW()-VolLB+1):INDEX($BM:$BM,ROW()))*SQRT(12))</f>
        <v>0.132742925206147</v>
      </c>
      <c r="CI146" s="27" t="n">
        <f aca="false">IF(ROW()&lt;4+VolLB,"",STDEV(INDEX($BN:$BN,ROW()-VolLB+1):INDEX($BN:$BN,ROW()))*SQRT(12))</f>
        <v>0.155612781388218</v>
      </c>
      <c r="CJ146" s="27" t="n">
        <f aca="false">IF(ROW()&lt;4+VolLB,"",STDEV(INDEX($BO:$BO,ROW()-VolLB+1):INDEX($BO:$BO,ROW()))*SQRT(12))</f>
        <v>0.16534161045228</v>
      </c>
      <c r="CK146" s="27" t="n">
        <f aca="false">IF(ROW()&lt;4+VolLB,"",STDEV(INDEX($BP:$BP,ROW()-VolLB+1):INDEX($BP:$BP,ROW()))*SQRT(12))</f>
        <v>0.178678860304853</v>
      </c>
      <c r="CL146" s="27" t="n">
        <f aca="false">IF(ROW()&lt;4+VolLB,"",STDEV(INDEX($BQ:$BQ,ROW()-VolLB+1):INDEX($BQ:$BQ,ROW()))*SQRT(12))</f>
        <v>0.184255123498849</v>
      </c>
      <c r="CM146" s="27" t="n">
        <f aca="false">IF(ROW()&lt;4+VolLB,"",STDEV(INDEX($BR:$BR,ROW()-VolLB+1):INDEX($BR:$BR,ROW()))*SQRT(12))</f>
        <v>0.166364484198407</v>
      </c>
      <c r="CN146" s="27" t="n">
        <f aca="false">IF(ROW()&lt;4+VolLB,"",STDEV(INDEX($BS:$BS,ROW()-VolLB+1):INDEX($BS:$BS,ROW()))*SQRT(12))</f>
        <v>0.150948939056207</v>
      </c>
      <c r="CO146" s="27" t="n">
        <f aca="false">IF(ROW()&lt;4+VolLB,"",STDEV(INDEX($BT:$BT,ROW()-VolLB+1):INDEX($BT:$BT,ROW()))*SQRT(12))</f>
        <v>0.17478108225874</v>
      </c>
      <c r="CP146" s="27" t="n">
        <f aca="false">IF(ROW()&lt;4+VolLB,"",STDEV(INDEX($BU:$BU,ROW()-VolLB+1):INDEX($BU:$BU,ROW()))*SQRT(12))</f>
        <v>0.139752484101036</v>
      </c>
      <c r="CQ146" s="27" t="n">
        <f aca="false">IF(ROW()&lt;4+VolLB,"",STDEV(INDEX($BV:$BV,ROW()-VolLB+1):INDEX($BV:$BV,ROW()))*SQRT(12))</f>
        <v>0.166507345856943</v>
      </c>
      <c r="CR146" s="27" t="n">
        <f aca="false">IF(ROW()&lt;4+VolLB,"",STDEV(INDEX($BW:$BW,ROW()-VolLB+1):INDEX($BW:$BW,ROW()))*SQRT(12))</f>
        <v>0.183482681036398</v>
      </c>
      <c r="CS146" s="27" t="n">
        <f aca="false">IF(ROW()&lt;4+VolLB,"",STDEV(INDEX($BX:$BX,ROW()-VolLB+1):INDEX($BX:$BX,ROW()))*SQRT(12))</f>
        <v>0.188407731672315</v>
      </c>
      <c r="CT146" s="27" t="n">
        <f aca="false">IF(ROW()&lt;4+VolLB,"",STDEV(INDEX($BY:$BY,ROW()-VolLB+1):INDEX($BY:$BY,ROW()))*SQRT(12))</f>
        <v>0.180129908938287</v>
      </c>
      <c r="CU146" s="27" t="n">
        <f aca="false">IF(ROW()&lt;4+VolLB,"",STDEV(INDEX($BZ:$BZ,ROW()-VolLB+1):INDEX($BZ:$BZ,ROW()))*SQRT(12))</f>
        <v>0.187005298383569</v>
      </c>
      <c r="CV146" s="27" t="n">
        <f aca="false">IF(ROW()&lt;4+VolLB,"",STDEV(INDEX($CA:$CA,ROW()-VolLB+1):INDEX($CA:$CA,ROW()))*SQRT(12))</f>
        <v>0.152585960459396</v>
      </c>
      <c r="CW146" s="27" t="n">
        <f aca="false">IF(ROW()&lt;4+VolLB,"",STDEV(INDEX($CB:$CB,ROW()-VolLB+1):INDEX($CB:$CB,ROW()))*SQRT(12))</f>
        <v>0.191815969937205</v>
      </c>
      <c r="CX146" s="27" t="n">
        <f aca="false">IF(ROW()&lt;4+VolLB,"",STDEV(INDEX($CC:$CC,ROW()-VolLB+1):INDEX($CC:$CC,ROW()))*SQRT(12))</f>
        <v>0.182839466984022</v>
      </c>
      <c r="CY146" s="27" t="n">
        <f aca="false">IF(ROW()&lt;4+VolLB,"",STDEV(INDEX($CD:$CD,ROW()-VolLB+1):INDEX($CD:$CD,ROW()))*SQRT(12))</f>
        <v>0.213449719519589</v>
      </c>
      <c r="CZ146" s="27" t="n">
        <f aca="false">IF(ROW()&lt;4+VolLB,"",STDEV(INDEX($CE:$CE,ROW()-VolLB+1):INDEX($CE:$CE,ROW()))*SQRT(12))</f>
        <v>0.186805887546523</v>
      </c>
      <c r="DA146" s="27" t="n">
        <f aca="false">IF(ROW()&lt;4+VolLB,"",STDEV(INDEX($CF:$CF,ROW()-VolLB+1):INDEX($CF:$CF,ROW()))*SQRT(12))</f>
        <v>0.186913171712341</v>
      </c>
      <c r="DB146" s="27" t="n">
        <f aca="false">IF(ROW()&lt;4+VolLB,"",STDEV(INDEX($CG:$CG,ROW()-VolLB+1):INDEX($CG:$CG,ROW()))*SQRT(12))</f>
        <v>0.180380176321209</v>
      </c>
      <c r="DC146" s="26" t="n">
        <f aca="false">IF(OR(AR146=0,CH146="",CH146=0),0,AR146*MIN(MaxScal,TgtVol/CH146))</f>
        <v>0</v>
      </c>
      <c r="DD146" s="26" t="n">
        <f aca="false">IF(OR(AS146=0,CI146="",CI146=0),0,AS146*MIN(MaxScal,TgtVol/CI146))</f>
        <v>0</v>
      </c>
      <c r="DE146" s="26" t="n">
        <f aca="false">IF(OR(AT146=0,CJ146="",CJ146=0),0,AT146*MIN(MaxScal,TgtVol/CJ146))</f>
        <v>0</v>
      </c>
      <c r="DF146" s="26" t="n">
        <f aca="false">IF(OR(AU146=0,CK146="",CK146=0),0,AU146*MIN(MaxScal,TgtVol/CK146))</f>
        <v>0</v>
      </c>
      <c r="DG146" s="26" t="n">
        <f aca="false">IF(OR(AV146=0,CL146="",CL146=0),0,AV146*MIN(MaxScal,TgtVol/CL146))</f>
        <v>0</v>
      </c>
      <c r="DH146" s="26" t="n">
        <f aca="false">IF(OR(AW146=0,CM146="",CM146=0),0,AW146*MIN(MaxScal,TgtVol/CM146))</f>
        <v>0</v>
      </c>
      <c r="DI146" s="26" t="n">
        <f aca="false">IF(OR(AX146=0,CN146="",CN146=0),0,AX146*MIN(MaxScal,TgtVol/CN146))</f>
        <v>0</v>
      </c>
      <c r="DJ146" s="26" t="n">
        <f aca="false">IF(OR(AY146=0,CO146="",CO146=0),0,AY146*MIN(MaxScal,TgtVol/CO146))</f>
        <v>0.171643290064934</v>
      </c>
      <c r="DK146" s="26" t="n">
        <f aca="false">IF(OR(AZ146=0,CP146="",CP146=0),0,AZ146*MIN(MaxScal,TgtVol/CP146))</f>
        <v>0</v>
      </c>
      <c r="DL146" s="26" t="n">
        <f aca="false">IF(OR(BA146=0,CQ146="",CQ146=0),0,BA146*MIN(MaxScal,TgtVol/CQ146))</f>
        <v>0</v>
      </c>
      <c r="DM146" s="26" t="n">
        <f aca="false">IF(OR(BB146=0,CR146="",CR146=0),0,BB146*MIN(MaxScal,TgtVol/CR146))</f>
        <v>0</v>
      </c>
      <c r="DN146" s="26" t="n">
        <f aca="false">IF(OR(BC146=0,CS146="",CS146=0),0,BC146*MIN(MaxScal,TgtVol/CS146))</f>
        <v>0</v>
      </c>
      <c r="DO146" s="26" t="n">
        <f aca="false">IF(OR(BD146=0,CT146="",CT146=0),0,BD146*MIN(MaxScal,TgtVol/CT146))</f>
        <v>0</v>
      </c>
      <c r="DP146" s="26" t="n">
        <f aca="false">IF(OR(BE146=0,CU146="",CU146=0),0,BE146*MIN(MaxScal,TgtVol/CU146))</f>
        <v>0</v>
      </c>
      <c r="DQ146" s="26" t="n">
        <f aca="false">IF(OR(BF146=0,CV146="",CV146=0),0,BF146*MIN(MaxScal,TgtVol/CV146))</f>
        <v>0</v>
      </c>
      <c r="DR146" s="26" t="n">
        <f aca="false">IF(OR(BG146=0,CW146="",CW146=0),0,BG146*MIN(MaxScal,TgtVol/CW146))</f>
        <v>0.104266605155699</v>
      </c>
      <c r="DS146" s="26" t="n">
        <f aca="false">IF(OR(BH146=0,CX146="",CX146=0),0,BH146*MIN(MaxScal,TgtVol/CX146))</f>
        <v>0</v>
      </c>
      <c r="DT146" s="26" t="n">
        <f aca="false">IF(OR(BI146=0,CY146="",CY146=0),0,BI146*MIN(MaxScal,TgtVol/CY146))</f>
        <v>0</v>
      </c>
      <c r="DU146" s="26" t="n">
        <f aca="false">IF(OR(BJ146=0,CZ146="",CZ146=0),0,BJ146*MIN(MaxScal,TgtVol/CZ146))</f>
        <v>0</v>
      </c>
      <c r="DV146" s="26" t="n">
        <f aca="false">IF(OR(BK146=0,DA146="",DA146=0),0,BK146*MIN(MaxScal,TgtVol/DA146))</f>
        <v>0</v>
      </c>
      <c r="DW146" s="26" t="n">
        <f aca="false">IF(OR(BL146=0,DB146="",DB146=0),0,BL146*MIN(MaxScal,TgtVol/DB146))</f>
        <v>0</v>
      </c>
      <c r="DX146" s="28" t="n">
        <f aca="false">IFERROR(DC145*BM146,"")</f>
        <v>0</v>
      </c>
      <c r="DY146" s="28" t="n">
        <f aca="false">IFERROR(DD145*BN146,"")</f>
        <v>0</v>
      </c>
      <c r="DZ146" s="28" t="n">
        <f aca="false">IFERROR(DE145*BO146,"")</f>
        <v>-0</v>
      </c>
      <c r="EA146" s="28" t="n">
        <f aca="false">IFERROR(DF145*BP146,"")</f>
        <v>0</v>
      </c>
      <c r="EB146" s="28" t="n">
        <f aca="false">IFERROR(DG145*BQ146,"")</f>
        <v>0</v>
      </c>
      <c r="EC146" s="28" t="n">
        <f aca="false">IFERROR(DH145*BR146,"")</f>
        <v>0</v>
      </c>
      <c r="ED146" s="28" t="n">
        <f aca="false">IFERROR(DI145*BS146,"")</f>
        <v>0</v>
      </c>
      <c r="EE146" s="28" t="n">
        <f aca="false">IFERROR(DJ145*BT146,"")</f>
        <v>-0.00934487151299785</v>
      </c>
      <c r="EF146" s="28" t="n">
        <f aca="false">IFERROR(DK145*BU146,"")</f>
        <v>-0</v>
      </c>
      <c r="EG146" s="28" t="n">
        <f aca="false">IFERROR(DL145*BV146,"")</f>
        <v>0</v>
      </c>
      <c r="EH146" s="28" t="n">
        <f aca="false">IFERROR(DM145*BW146,"")</f>
        <v>0</v>
      </c>
      <c r="EI146" s="28" t="n">
        <f aca="false">IFERROR(DN145*BX146,"")</f>
        <v>-0</v>
      </c>
      <c r="EJ146" s="28" t="n">
        <f aca="false">IFERROR(DO145*BY146,"")</f>
        <v>0</v>
      </c>
      <c r="EK146" s="28" t="n">
        <f aca="false">IFERROR(DP145*BZ146,"")</f>
        <v>0</v>
      </c>
      <c r="EL146" s="28" t="n">
        <f aca="false">IFERROR(DQ145*CA146,"")</f>
        <v>0</v>
      </c>
      <c r="EM146" s="28" t="n">
        <f aca="false">IFERROR(DR145*CB146,"")</f>
        <v>-0</v>
      </c>
      <c r="EN146" s="28" t="n">
        <f aca="false">IFERROR(DS145*CC146,"")</f>
        <v>-0</v>
      </c>
      <c r="EO146" s="28" t="n">
        <f aca="false">IFERROR(DT145*CD146,"")</f>
        <v>-0</v>
      </c>
      <c r="EP146" s="28" t="n">
        <f aca="false">IFERROR(DU145*CE146,"")</f>
        <v>0</v>
      </c>
      <c r="EQ146" s="28" t="n">
        <f aca="false">IFERROR(DV145*CF146,"")</f>
        <v>0</v>
      </c>
      <c r="ER146" s="28" t="n">
        <f aca="false">IFERROR(DW145*CG146,"")</f>
        <v>-0</v>
      </c>
      <c r="ES146" s="28" t="n">
        <f aca="false">IF(ROW()=4,"",SUM(DX146:ER146))</f>
        <v>-0.00934487151299785</v>
      </c>
      <c r="ET146" s="29" t="n">
        <f aca="false">COUNTIF(AR146:BL146,"&gt;0")</f>
        <v>2</v>
      </c>
    </row>
    <row r="147" customFormat="false" ht="15" hidden="false" customHeight="false" outlineLevel="0" collapsed="false">
      <c r="A147" s="19" t="n">
        <v>42369</v>
      </c>
      <c r="B147" s="23" t="n">
        <f aca="false">ABS(EMFX_Data!X147-EMFX_Data!Y147)</f>
        <v>0.0319651927755356</v>
      </c>
      <c r="C147" s="23" t="n">
        <f aca="false">ABS(EMFX_Data!X147-EMFX_Data!Z147)</f>
        <v>0.0392538095669135</v>
      </c>
      <c r="D147" s="23" t="n">
        <f aca="false">ABS(EMFX_Data!X147-EMFX_Data!AA147)</f>
        <v>0.324996772346422</v>
      </c>
      <c r="E147" s="23" t="n">
        <f aca="false">ABS(EMFX_Data!X147-EMFX_Data!AB147)</f>
        <v>0.156112382923958</v>
      </c>
      <c r="F147" s="23" t="n">
        <f aca="false">ABS(EMFX_Data!X147-EMFX_Data!AC147)</f>
        <v>0.0197882104946139</v>
      </c>
      <c r="G147" s="23" t="n">
        <f aca="false">ABS(EMFX_Data!X147-EMFX_Data!AD147)</f>
        <v>0.0259886681376225</v>
      </c>
      <c r="H147" s="23" t="n">
        <f aca="false">ABS(EMFX_Data!Y147-EMFX_Data!Z147)</f>
        <v>0.00728861679137793</v>
      </c>
      <c r="I147" s="23" t="n">
        <f aca="false">ABS(EMFX_Data!Y147-EMFX_Data!AA147)</f>
        <v>0.356961965121958</v>
      </c>
      <c r="J147" s="23" t="n">
        <f aca="false">ABS(EMFX_Data!Y147-EMFX_Data!AB147)</f>
        <v>0.124147190148422</v>
      </c>
      <c r="K147" s="23" t="n">
        <f aca="false">ABS(EMFX_Data!Y147-EMFX_Data!AC147)</f>
        <v>0.0517534032701494</v>
      </c>
      <c r="L147" s="23" t="n">
        <f aca="false">ABS(EMFX_Data!Y147-EMFX_Data!AD147)</f>
        <v>0.057953860913158</v>
      </c>
      <c r="M147" s="23" t="n">
        <f aca="false">ABS(EMFX_Data!Z147-EMFX_Data!AA147)</f>
        <v>0.364250581913336</v>
      </c>
      <c r="N147" s="23" t="n">
        <f aca="false">ABS(EMFX_Data!Z147-EMFX_Data!AB147)</f>
        <v>0.116858573357044</v>
      </c>
      <c r="O147" s="23" t="n">
        <f aca="false">ABS(EMFX_Data!Z147-EMFX_Data!AC147)</f>
        <v>0.0590420200615274</v>
      </c>
      <c r="P147" s="23" t="n">
        <f aca="false">ABS(EMFX_Data!Z147-EMFX_Data!AD147)</f>
        <v>0.065242477704536</v>
      </c>
      <c r="Q147" s="23" t="n">
        <f aca="false">ABS(EMFX_Data!AA147-EMFX_Data!AB147)</f>
        <v>0.48110915527038</v>
      </c>
      <c r="R147" s="23" t="n">
        <f aca="false">ABS(EMFX_Data!AA147-EMFX_Data!AC147)</f>
        <v>0.305208561851808</v>
      </c>
      <c r="S147" s="23" t="n">
        <f aca="false">ABS(EMFX_Data!AA147-EMFX_Data!AD147)</f>
        <v>0.2990081042088</v>
      </c>
      <c r="T147" s="23" t="n">
        <f aca="false">ABS(EMFX_Data!AB147-EMFX_Data!AC147)</f>
        <v>0.175900593418572</v>
      </c>
      <c r="U147" s="23" t="n">
        <f aca="false">ABS(EMFX_Data!AB147-EMFX_Data!AD147)</f>
        <v>0.18210105106158</v>
      </c>
      <c r="V147" s="23" t="n">
        <f aca="false">ABS(EMFX_Data!AC147-EMFX_Data!AD147)</f>
        <v>0.00620045764300858</v>
      </c>
      <c r="W147" s="26" t="n">
        <f aca="false">IF(ROW()&lt;4+MinObs-1,"",IFERROR((B147-AVERAGE(B$4:B147))/STDEV(B$4:B147),""))</f>
        <v>-1.09603538815173</v>
      </c>
      <c r="X147" s="26" t="n">
        <f aca="false">IF(ROW()&lt;4+MinObs-1,"",IFERROR((C147-AVERAGE(C$4:C147))/STDEV(C$4:C147),""))</f>
        <v>-0.579401264886086</v>
      </c>
      <c r="Y147" s="26" t="n">
        <f aca="false">IF(ROW()&lt;4+MinObs-1,"",IFERROR((D147-AVERAGE(D$4:D147))/STDEV(D$4:D147),""))</f>
        <v>2.34166494208194</v>
      </c>
      <c r="Z147" s="26" t="n">
        <f aca="false">IF(ROW()&lt;4+MinObs-1,"",IFERROR((E147-AVERAGE(E$4:E147))/STDEV(E$4:E147),""))</f>
        <v>0.54366177852214</v>
      </c>
      <c r="AA147" s="26" t="n">
        <f aca="false">IF(ROW()&lt;4+MinObs-1,"",IFERROR((F147-AVERAGE(F$4:F147))/STDEV(F$4:F147),""))</f>
        <v>-0.818578113457754</v>
      </c>
      <c r="AB147" s="26" t="n">
        <f aca="false">IF(ROW()&lt;4+MinObs-1,"",IFERROR((G147-AVERAGE(G$4:G147))/STDEV(G$4:G147),""))</f>
        <v>-0.322427956987845</v>
      </c>
      <c r="AC147" s="26" t="n">
        <f aca="false">IF(ROW()&lt;4+MinObs-1,"",IFERROR((H147-AVERAGE(H$4:H147))/STDEV(H$4:H147),""))</f>
        <v>-1.29895496791703</v>
      </c>
      <c r="AD147" s="26" t="n">
        <f aca="false">IF(ROW()&lt;4+MinObs-1,"",IFERROR((I147-AVERAGE(I$4:I147))/STDEV(I$4:I147),""))</f>
        <v>3.29766888698639</v>
      </c>
      <c r="AE147" s="26" t="n">
        <f aca="false">IF(ROW()&lt;4+MinObs-1,"",IFERROR((J147-AVERAGE(J$4:J147))/STDEV(J$4:J147),""))</f>
        <v>-0.130732567079946</v>
      </c>
      <c r="AF147" s="26" t="n">
        <f aca="false">IF(ROW()&lt;4+MinObs-1,"",IFERROR((K147-AVERAGE(K$4:K147))/STDEV(K$4:K147),""))</f>
        <v>-0.8209714270164</v>
      </c>
      <c r="AG147" s="26" t="n">
        <f aca="false">IF(ROW()&lt;4+MinObs-1,"",IFERROR((L147-AVERAGE(L$4:L147))/STDEV(L$4:L147),""))</f>
        <v>-0.327310485043439</v>
      </c>
      <c r="AH147" s="26" t="n">
        <f aca="false">IF(ROW()&lt;4+MinObs-1,"",IFERROR((M147-AVERAGE(M$4:M147))/STDEV(M$4:M147),""))</f>
        <v>2.01367705557005</v>
      </c>
      <c r="AI147" s="26" t="n">
        <f aca="false">IF(ROW()&lt;4+MinObs-1,"",IFERROR((N147-AVERAGE(N$4:N147))/STDEV(N$4:N147),""))</f>
        <v>0.0219537954733279</v>
      </c>
      <c r="AJ147" s="26" t="n">
        <f aca="false">IF(ROW()&lt;4+MinObs-1,"",IFERROR((O147-AVERAGE(O$4:O147))/STDEV(O$4:O147),""))</f>
        <v>-0.470565917920604</v>
      </c>
      <c r="AK147" s="26" t="n">
        <f aca="false">IF(ROW()&lt;4+MinObs-1,"",IFERROR((P147-AVERAGE(P$4:P147))/STDEV(P$4:P147),""))</f>
        <v>-0.244837186015188</v>
      </c>
      <c r="AL147" s="26" t="n">
        <f aca="false">IF(ROW()&lt;4+MinObs-1,"",IFERROR((Q147-AVERAGE(Q$4:Q147))/STDEV(Q$4:Q147),""))</f>
        <v>3.00471510584283</v>
      </c>
      <c r="AM147" s="26" t="n">
        <f aca="false">IF(ROW()&lt;4+MinObs-1,"",IFERROR((R147-AVERAGE(R$4:R147))/STDEV(R$4:R147),""))</f>
        <v>1.91826797340427</v>
      </c>
      <c r="AN147" s="26" t="n">
        <f aca="false">IF(ROW()&lt;4+MinObs-1,"",IFERROR((S147-AVERAGE(S$4:S147))/STDEV(S$4:S147),""))</f>
        <v>0.394959678591949</v>
      </c>
      <c r="AO147" s="26" t="n">
        <f aca="false">IF(ROW()&lt;4+MinObs-1,"",IFERROR((T147-AVERAGE(T$4:T147))/STDEV(T$4:T147),""))</f>
        <v>0.752992789415327</v>
      </c>
      <c r="AP147" s="26" t="n">
        <f aca="false">IF(ROW()&lt;4+MinObs-1,"",IFERROR((U147-AVERAGE(U$4:U147))/STDEV(U$4:U147),""))</f>
        <v>0.199626269705235</v>
      </c>
      <c r="AQ147" s="26" t="n">
        <f aca="false">IF(ROW()&lt;4+MinObs-1,"",IFERROR((V147-AVERAGE(V$4:V147))/STDEV(V$4:V147),""))</f>
        <v>-0.449093999442757</v>
      </c>
      <c r="AR147" s="26" t="n">
        <f aca="false">IF(W147="",0,IF(W147&gt;=z4,w4,IF(W147&gt;=z3,w3,IF(W147&gt;=zEntry,w2,IF(AND(W147&gt;=ExitZ,AR146&gt;0),w2,0)))))</f>
        <v>0</v>
      </c>
      <c r="AS147" s="26" t="n">
        <f aca="false">IF(X147="",0,IF(X147&gt;=z4,w4,IF(X147&gt;=z3,w3,IF(X147&gt;=zEntry,w2,IF(AND(X147&gt;=ExitZ,AS146&gt;0),w2,0)))))</f>
        <v>0</v>
      </c>
      <c r="AT147" s="26" t="n">
        <f aca="false">IF(Y147="",0,IF(Y147&gt;=z4,w4,IF(Y147&gt;=z3,w3,IF(Y147&gt;=zEntry,w2,IF(AND(Y147&gt;=ExitZ,AT146&gt;0),w2,0)))))</f>
        <v>1</v>
      </c>
      <c r="AU147" s="26" t="n">
        <f aca="false">IF(Z147="",0,IF(Z147&gt;=z4,w4,IF(Z147&gt;=z3,w3,IF(Z147&gt;=zEntry,w2,IF(AND(Z147&gt;=ExitZ,AU146&gt;0),w2,0)))))</f>
        <v>0</v>
      </c>
      <c r="AV147" s="26" t="n">
        <f aca="false">IF(AA147="",0,IF(AA147&gt;=z4,w4,IF(AA147&gt;=z3,w3,IF(AA147&gt;=zEntry,w2,IF(AND(AA147&gt;=ExitZ,AV146&gt;0),w2,0)))))</f>
        <v>0</v>
      </c>
      <c r="AW147" s="26" t="n">
        <f aca="false">IF(AB147="",0,IF(AB147&gt;=z4,w4,IF(AB147&gt;=z3,w3,IF(AB147&gt;=zEntry,w2,IF(AND(AB147&gt;=ExitZ,AW146&gt;0),w2,0)))))</f>
        <v>0</v>
      </c>
      <c r="AX147" s="26" t="n">
        <f aca="false">IF(AC147="",0,IF(AC147&gt;=z4,w4,IF(AC147&gt;=z3,w3,IF(AC147&gt;=zEntry,w2,IF(AND(AC147&gt;=ExitZ,AX146&gt;0),w2,0)))))</f>
        <v>0</v>
      </c>
      <c r="AY147" s="26" t="n">
        <f aca="false">IF(AD147="",0,IF(AD147&gt;=z4,w4,IF(AD147&gt;=z3,w3,IF(AD147&gt;=zEntry,w2,IF(AND(AD147&gt;=ExitZ,AY146&gt;0),w2,0)))))</f>
        <v>1.5</v>
      </c>
      <c r="AZ147" s="26" t="n">
        <f aca="false">IF(AE147="",0,IF(AE147&gt;=z4,w4,IF(AE147&gt;=z3,w3,IF(AE147&gt;=zEntry,w2,IF(AND(AE147&gt;=ExitZ,AZ146&gt;0),w2,0)))))</f>
        <v>0</v>
      </c>
      <c r="BA147" s="26" t="n">
        <f aca="false">IF(AF147="",0,IF(AF147&gt;=z4,w4,IF(AF147&gt;=z3,w3,IF(AF147&gt;=zEntry,w2,IF(AND(AF147&gt;=ExitZ,BA146&gt;0),w2,0)))))</f>
        <v>0</v>
      </c>
      <c r="BB147" s="26" t="n">
        <f aca="false">IF(AG147="",0,IF(AG147&gt;=z4,w4,IF(AG147&gt;=z3,w3,IF(AG147&gt;=zEntry,w2,IF(AND(AG147&gt;=ExitZ,BB146&gt;0),w2,0)))))</f>
        <v>0</v>
      </c>
      <c r="BC147" s="26" t="n">
        <f aca="false">IF(AH147="",0,IF(AH147&gt;=z4,w4,IF(AH147&gt;=z3,w3,IF(AH147&gt;=zEntry,w2,IF(AND(AH147&gt;=ExitZ,BC146&gt;0),w2,0)))))</f>
        <v>1</v>
      </c>
      <c r="BD147" s="26" t="n">
        <f aca="false">IF(AI147="",0,IF(AI147&gt;=z4,w4,IF(AI147&gt;=z3,w3,IF(AI147&gt;=zEntry,w2,IF(AND(AI147&gt;=ExitZ,BD146&gt;0),w2,0)))))</f>
        <v>0</v>
      </c>
      <c r="BE147" s="26" t="n">
        <f aca="false">IF(AJ147="",0,IF(AJ147&gt;=z4,w4,IF(AJ147&gt;=z3,w3,IF(AJ147&gt;=zEntry,w2,IF(AND(AJ147&gt;=ExitZ,BE146&gt;0),w2,0)))))</f>
        <v>0</v>
      </c>
      <c r="BF147" s="26" t="n">
        <f aca="false">IF(AK147="",0,IF(AK147&gt;=z4,w4,IF(AK147&gt;=z3,w3,IF(AK147&gt;=zEntry,w2,IF(AND(AK147&gt;=ExitZ,BF146&gt;0),w2,0)))))</f>
        <v>0</v>
      </c>
      <c r="BG147" s="26" t="n">
        <f aca="false">IF(AL147="",0,IF(AL147&gt;=z4,w4,IF(AL147&gt;=z3,w3,IF(AL147&gt;=zEntry,w2,IF(AND(AL147&gt;=ExitZ,BG146&gt;0),w2,0)))))</f>
        <v>1.5</v>
      </c>
      <c r="BH147" s="26" t="n">
        <f aca="false">IF(AM147="",0,IF(AM147&gt;=z4,w4,IF(AM147&gt;=z3,w3,IF(AM147&gt;=zEntry,w2,IF(AND(AM147&gt;=ExitZ,BH146&gt;0),w2,0)))))</f>
        <v>0</v>
      </c>
      <c r="BI147" s="26" t="n">
        <f aca="false">IF(AN147="",0,IF(AN147&gt;=z4,w4,IF(AN147&gt;=z3,w3,IF(AN147&gt;=zEntry,w2,IF(AND(AN147&gt;=ExitZ,BI146&gt;0),w2,0)))))</f>
        <v>0</v>
      </c>
      <c r="BJ147" s="26" t="n">
        <f aca="false">IF(AO147="",0,IF(AO147&gt;=z4,w4,IF(AO147&gt;=z3,w3,IF(AO147&gt;=zEntry,w2,IF(AND(AO147&gt;=ExitZ,BJ146&gt;0),w2,0)))))</f>
        <v>0</v>
      </c>
      <c r="BK147" s="26" t="n">
        <f aca="false">IF(AP147="",0,IF(AP147&gt;=z4,w4,IF(AP147&gt;=z3,w3,IF(AP147&gt;=zEntry,w2,IF(AND(AP147&gt;=ExitZ,BK146&gt;0),w2,0)))))</f>
        <v>0</v>
      </c>
      <c r="BL147" s="26" t="n">
        <f aca="false">IF(AQ147="",0,IF(AQ147&gt;=z4,w4,IF(AQ147&gt;=z3,w3,IF(AQ147&gt;=zEntry,w2,IF(AND(AQ147&gt;=ExitZ,BL146&gt;0),w2,0)))))</f>
        <v>0</v>
      </c>
      <c r="BM147" s="23" t="n">
        <f aca="false">IF(EMFX_Data!X146&gt;=EMFX_Data!Y146,EMFX_Data!AE147-EMFX_Data!AF147,EMFX_Data!AF147-EMFX_Data!AE147)</f>
        <v>0.0147365936862246</v>
      </c>
      <c r="BN147" s="23" t="n">
        <f aca="false">IF(EMFX_Data!X146&gt;=EMFX_Data!Z146,EMFX_Data!AE147-EMFX_Data!AG147,EMFX_Data!AG147-EMFX_Data!AE147)</f>
        <v>0.0398774285134732</v>
      </c>
      <c r="BO147" s="23" t="n">
        <f aca="false">IF(EMFX_Data!X146&gt;=EMFX_Data!AA146,EMFX_Data!AE147-EMFX_Data!AH147,EMFX_Data!AH147-EMFX_Data!AE147)</f>
        <v>-0.0364388688211623</v>
      </c>
      <c r="BP147" s="23" t="n">
        <f aca="false">IF(EMFX_Data!X146&gt;=EMFX_Data!AB146,EMFX_Data!AE147-EMFX_Data!AI147,EMFX_Data!AI147-EMFX_Data!AE147)</f>
        <v>-0.00312350052801665</v>
      </c>
      <c r="BQ147" s="23" t="n">
        <f aca="false">IF(EMFX_Data!X146&gt;=EMFX_Data!AC146,EMFX_Data!AE147-EMFX_Data!AJ147,EMFX_Data!AJ147-EMFX_Data!AE147)</f>
        <v>-0.0131481137767527</v>
      </c>
      <c r="BR147" s="23" t="n">
        <f aca="false">IF(EMFX_Data!X146&gt;=EMFX_Data!AD146,EMFX_Data!AE147-EMFX_Data!AK147,EMFX_Data!AK147-EMFX_Data!AE147)</f>
        <v>0.036272545436662</v>
      </c>
      <c r="BS147" s="23" t="n">
        <f aca="false">IF(EMFX_Data!Y146&gt;=EMFX_Data!Z146,EMFX_Data!AF147-EMFX_Data!AG147,EMFX_Data!AG147-EMFX_Data!AF147)</f>
        <v>0.0546140221996978</v>
      </c>
      <c r="BT147" s="23" t="n">
        <f aca="false">IF(EMFX_Data!Y146&gt;=EMFX_Data!AA146,EMFX_Data!AF147-EMFX_Data!AH147,EMFX_Data!AH147-EMFX_Data!AF147)</f>
        <v>-0.0217022751349376</v>
      </c>
      <c r="BU147" s="23" t="n">
        <f aca="false">IF(EMFX_Data!Y146&gt;=EMFX_Data!AB146,EMFX_Data!AF147-EMFX_Data!AI147,EMFX_Data!AI147-EMFX_Data!AF147)</f>
        <v>-0.0178600942142413</v>
      </c>
      <c r="BV147" s="23" t="n">
        <f aca="false">IF(EMFX_Data!Y146&gt;=EMFX_Data!AC146,EMFX_Data!AF147-EMFX_Data!AJ147,EMFX_Data!AJ147-EMFX_Data!AF147)</f>
        <v>0.00158847990947192</v>
      </c>
      <c r="BW147" s="23" t="n">
        <f aca="false">IF(EMFX_Data!Y146&gt;=EMFX_Data!AD146,EMFX_Data!AF147-EMFX_Data!AK147,EMFX_Data!AK147-EMFX_Data!AF147)</f>
        <v>-0.0215359517504374</v>
      </c>
      <c r="BX147" s="23" t="n">
        <f aca="false">IF(EMFX_Data!Z146&gt;=EMFX_Data!AA146,EMFX_Data!AG147-EMFX_Data!AH147,EMFX_Data!AH147-EMFX_Data!AG147)</f>
        <v>-0.0763162973346355</v>
      </c>
      <c r="BY147" s="23" t="n">
        <f aca="false">IF(EMFX_Data!Z146&gt;=EMFX_Data!AB146,EMFX_Data!AG147-EMFX_Data!AI147,EMFX_Data!AI147-EMFX_Data!AG147)</f>
        <v>0.0367539279854565</v>
      </c>
      <c r="BZ147" s="23" t="n">
        <f aca="false">IF(EMFX_Data!Z146&gt;=EMFX_Data!AC146,EMFX_Data!AG147-EMFX_Data!AJ147,EMFX_Data!AJ147-EMFX_Data!AG147)</f>
        <v>-0.0530255422902259</v>
      </c>
      <c r="CA147" s="23" t="n">
        <f aca="false">IF(EMFX_Data!Z146&gt;=EMFX_Data!AD146,EMFX_Data!AG147-EMFX_Data!AK147,EMFX_Data!AK147-EMFX_Data!AG147)</f>
        <v>0.0761499739501352</v>
      </c>
      <c r="CB147" s="23" t="n">
        <f aca="false">IF(EMFX_Data!AA146&gt;=EMFX_Data!AB146,EMFX_Data!AH147-EMFX_Data!AI147,EMFX_Data!AI147-EMFX_Data!AH147)</f>
        <v>-0.0395623693491789</v>
      </c>
      <c r="CC147" s="23" t="n">
        <f aca="false">IF(EMFX_Data!AA146&gt;=EMFX_Data!AC146,EMFX_Data!AH147-EMFX_Data!AJ147,EMFX_Data!AJ147-EMFX_Data!AH147)</f>
        <v>-0.0232907550444096</v>
      </c>
      <c r="CD147" s="23" t="n">
        <f aca="false">IF(EMFX_Data!AA146&gt;=EMFX_Data!AD146,EMFX_Data!AH147-EMFX_Data!AK147,EMFX_Data!AK147-EMFX_Data!AH147)</f>
        <v>-0.000166323384500278</v>
      </c>
      <c r="CE147" s="23" t="n">
        <f aca="false">IF(EMFX_Data!AB146&gt;=EMFX_Data!AC146,EMFX_Data!AI147-EMFX_Data!AJ147,EMFX_Data!AJ147-EMFX_Data!AI147)</f>
        <v>-0.0162716143047694</v>
      </c>
      <c r="CF147" s="23" t="n">
        <f aca="false">IF(EMFX_Data!AB146&gt;=EMFX_Data!AD146,EMFX_Data!AI147-EMFX_Data!AK147,EMFX_Data!AK147-EMFX_Data!AI147)</f>
        <v>-0.0393960459646786</v>
      </c>
      <c r="CG147" s="23" t="n">
        <f aca="false">IF(EMFX_Data!AC146&gt;=EMFX_Data!AD146,EMFX_Data!AJ147-EMFX_Data!AK147,EMFX_Data!AK147-EMFX_Data!AJ147)</f>
        <v>0.0231244316599093</v>
      </c>
      <c r="CH147" s="27" t="n">
        <f aca="false">IF(ROW()&lt;4+VolLB,"",STDEV(INDEX($BM:$BM,ROW()-VolLB+1):INDEX($BM:$BM,ROW()))*SQRT(12))</f>
        <v>0.125105511370787</v>
      </c>
      <c r="CI147" s="27" t="n">
        <f aca="false">IF(ROW()&lt;4+VolLB,"",STDEV(INDEX($BN:$BN,ROW()-VolLB+1):INDEX($BN:$BN,ROW()))*SQRT(12))</f>
        <v>0.156923942027802</v>
      </c>
      <c r="CJ147" s="27" t="n">
        <f aca="false">IF(ROW()&lt;4+VolLB,"",STDEV(INDEX($BO:$BO,ROW()-VolLB+1):INDEX($BO:$BO,ROW()))*SQRT(12))</f>
        <v>0.165415289307335</v>
      </c>
      <c r="CK147" s="27" t="n">
        <f aca="false">IF(ROW()&lt;4+VolLB,"",STDEV(INDEX($BP:$BP,ROW()-VolLB+1):INDEX($BP:$BP,ROW()))*SQRT(12))</f>
        <v>0.175839851098224</v>
      </c>
      <c r="CL147" s="27" t="n">
        <f aca="false">IF(ROW()&lt;4+VolLB,"",STDEV(INDEX($BQ:$BQ,ROW()-VolLB+1):INDEX($BQ:$BQ,ROW()))*SQRT(12))</f>
        <v>0.174086689016705</v>
      </c>
      <c r="CM147" s="27" t="n">
        <f aca="false">IF(ROW()&lt;4+VolLB,"",STDEV(INDEX($BR:$BR,ROW()-VolLB+1):INDEX($BR:$BR,ROW()))*SQRT(12))</f>
        <v>0.167209609115236</v>
      </c>
      <c r="CN147" s="27" t="n">
        <f aca="false">IF(ROW()&lt;4+VolLB,"",STDEV(INDEX($BS:$BS,ROW()-VolLB+1):INDEX($BS:$BS,ROW()))*SQRT(12))</f>
        <v>0.149318591406592</v>
      </c>
      <c r="CO147" s="27" t="n">
        <f aca="false">IF(ROW()&lt;4+VolLB,"",STDEV(INDEX($BT:$BT,ROW()-VolLB+1):INDEX($BT:$BT,ROW()))*SQRT(12))</f>
        <v>0.173780206537625</v>
      </c>
      <c r="CP147" s="27" t="n">
        <f aca="false">IF(ROW()&lt;4+VolLB,"",STDEV(INDEX($BU:$BU,ROW()-VolLB+1):INDEX($BU:$BU,ROW()))*SQRT(12))</f>
        <v>0.139643131375739</v>
      </c>
      <c r="CQ147" s="27" t="n">
        <f aca="false">IF(ROW()&lt;4+VolLB,"",STDEV(INDEX($BV:$BV,ROW()-VolLB+1):INDEX($BV:$BV,ROW()))*SQRT(12))</f>
        <v>0.166119230873224</v>
      </c>
      <c r="CR147" s="27" t="n">
        <f aca="false">IF(ROW()&lt;4+VolLB,"",STDEV(INDEX($BW:$BW,ROW()-VolLB+1):INDEX($BW:$BW,ROW()))*SQRT(12))</f>
        <v>0.18056590584281</v>
      </c>
      <c r="CS147" s="27" t="n">
        <f aca="false">IF(ROW()&lt;4+VolLB,"",STDEV(INDEX($BX:$BX,ROW()-VolLB+1):INDEX($BX:$BX,ROW()))*SQRT(12))</f>
        <v>0.192307711293795</v>
      </c>
      <c r="CT147" s="27" t="n">
        <f aca="false">IF(ROW()&lt;4+VolLB,"",STDEV(INDEX($BY:$BY,ROW()-VolLB+1):INDEX($BY:$BY,ROW()))*SQRT(12))</f>
        <v>0.178812489505133</v>
      </c>
      <c r="CU147" s="27" t="n">
        <f aca="false">IF(ROW()&lt;4+VolLB,"",STDEV(INDEX($BZ:$BZ,ROW()-VolLB+1):INDEX($BZ:$BZ,ROW()))*SQRT(12))</f>
        <v>0.182661468512471</v>
      </c>
      <c r="CV147" s="27" t="n">
        <f aca="false">IF(ROW()&lt;4+VolLB,"",STDEV(INDEX($CA:$CA,ROW()-VolLB+1):INDEX($CA:$CA,ROW()))*SQRT(12))</f>
        <v>0.158450117803147</v>
      </c>
      <c r="CW147" s="27" t="n">
        <f aca="false">IF(ROW()&lt;4+VolLB,"",STDEV(INDEX($CB:$CB,ROW()-VolLB+1):INDEX($CB:$CB,ROW()))*SQRT(12))</f>
        <v>0.192462211467344</v>
      </c>
      <c r="CX147" s="27" t="n">
        <f aca="false">IF(ROW()&lt;4+VolLB,"",STDEV(INDEX($CC:$CC,ROW()-VolLB+1):INDEX($CC:$CC,ROW()))*SQRT(12))</f>
        <v>0.179435549036218</v>
      </c>
      <c r="CY147" s="27" t="n">
        <f aca="false">IF(ROW()&lt;4+VolLB,"",STDEV(INDEX($CD:$CD,ROW()-VolLB+1):INDEX($CD:$CD,ROW()))*SQRT(12))</f>
        <v>0.213433185577352</v>
      </c>
      <c r="CZ147" s="27" t="n">
        <f aca="false">IF(ROW()&lt;4+VolLB,"",STDEV(INDEX($CE:$CE,ROW()-VolLB+1):INDEX($CE:$CE,ROW()))*SQRT(12))</f>
        <v>0.183478187482157</v>
      </c>
      <c r="DA147" s="27" t="n">
        <f aca="false">IF(ROW()&lt;4+VolLB,"",STDEV(INDEX($CF:$CF,ROW()-VolLB+1):INDEX($CF:$CF,ROW()))*SQRT(12))</f>
        <v>0.187074400320279</v>
      </c>
      <c r="DB147" s="27" t="n">
        <f aca="false">IF(ROW()&lt;4+VolLB,"",STDEV(INDEX($CG:$CG,ROW()-VolLB+1):INDEX($CG:$CG,ROW()))*SQRT(12))</f>
        <v>0.172804312807822</v>
      </c>
      <c r="DC147" s="26" t="n">
        <f aca="false">IF(OR(AR147=0,CH147="",CH147=0),0,AR147*MIN(MaxScal,TgtVol/CH147))</f>
        <v>0</v>
      </c>
      <c r="DD147" s="26" t="n">
        <f aca="false">IF(OR(AS147=0,CI147="",CI147=0),0,AS147*MIN(MaxScal,TgtVol/CI147))</f>
        <v>0</v>
      </c>
      <c r="DE147" s="26" t="n">
        <f aca="false">IF(OR(AT147=0,CJ147="",CJ147=0),0,AT147*MIN(MaxScal,TgtVol/CJ147))</f>
        <v>0.120907807759177</v>
      </c>
      <c r="DF147" s="26" t="n">
        <f aca="false">IF(OR(AU147=0,CK147="",CK147=0),0,AU147*MIN(MaxScal,TgtVol/CK147))</f>
        <v>0</v>
      </c>
      <c r="DG147" s="26" t="n">
        <f aca="false">IF(OR(AV147=0,CL147="",CL147=0),0,AV147*MIN(MaxScal,TgtVol/CL147))</f>
        <v>0</v>
      </c>
      <c r="DH147" s="26" t="n">
        <f aca="false">IF(OR(AW147=0,CM147="",CM147=0),0,AW147*MIN(MaxScal,TgtVol/CM147))</f>
        <v>0</v>
      </c>
      <c r="DI147" s="26" t="n">
        <f aca="false">IF(OR(AX147=0,CN147="",CN147=0),0,AX147*MIN(MaxScal,TgtVol/CN147))</f>
        <v>0</v>
      </c>
      <c r="DJ147" s="26" t="n">
        <f aca="false">IF(OR(AY147=0,CO147="",CO147=0),0,AY147*MIN(MaxScal,TgtVol/CO147))</f>
        <v>0.172631858355541</v>
      </c>
      <c r="DK147" s="26" t="n">
        <f aca="false">IF(OR(AZ147=0,CP147="",CP147=0),0,AZ147*MIN(MaxScal,TgtVol/CP147))</f>
        <v>0</v>
      </c>
      <c r="DL147" s="26" t="n">
        <f aca="false">IF(OR(BA147=0,CQ147="",CQ147=0),0,BA147*MIN(MaxScal,TgtVol/CQ147))</f>
        <v>0</v>
      </c>
      <c r="DM147" s="26" t="n">
        <f aca="false">IF(OR(BB147=0,CR147="",CR147=0),0,BB147*MIN(MaxScal,TgtVol/CR147))</f>
        <v>0</v>
      </c>
      <c r="DN147" s="26" t="n">
        <f aca="false">IF(OR(BC147=0,CS147="",CS147=0),0,BC147*MIN(MaxScal,TgtVol/CS147))</f>
        <v>0.103999989732317</v>
      </c>
      <c r="DO147" s="26" t="n">
        <f aca="false">IF(OR(BD147=0,CT147="",CT147=0),0,BD147*MIN(MaxScal,TgtVol/CT147))</f>
        <v>0</v>
      </c>
      <c r="DP147" s="26" t="n">
        <f aca="false">IF(OR(BE147=0,CU147="",CU147=0),0,BE147*MIN(MaxScal,TgtVol/CU147))</f>
        <v>0</v>
      </c>
      <c r="DQ147" s="26" t="n">
        <f aca="false">IF(OR(BF147=0,CV147="",CV147=0),0,BF147*MIN(MaxScal,TgtVol/CV147))</f>
        <v>0</v>
      </c>
      <c r="DR147" s="26" t="n">
        <f aca="false">IF(OR(BG147=0,CW147="",CW147=0),0,BG147*MIN(MaxScal,TgtVol/CW147))</f>
        <v>0.155874754692249</v>
      </c>
      <c r="DS147" s="26" t="n">
        <f aca="false">IF(OR(BH147=0,CX147="",CX147=0),0,BH147*MIN(MaxScal,TgtVol/CX147))</f>
        <v>0</v>
      </c>
      <c r="DT147" s="26" t="n">
        <f aca="false">IF(OR(BI147=0,CY147="",CY147=0),0,BI147*MIN(MaxScal,TgtVol/CY147))</f>
        <v>0</v>
      </c>
      <c r="DU147" s="26" t="n">
        <f aca="false">IF(OR(BJ147=0,CZ147="",CZ147=0),0,BJ147*MIN(MaxScal,TgtVol/CZ147))</f>
        <v>0</v>
      </c>
      <c r="DV147" s="26" t="n">
        <f aca="false">IF(OR(BK147=0,DA147="",DA147=0),0,BK147*MIN(MaxScal,TgtVol/DA147))</f>
        <v>0</v>
      </c>
      <c r="DW147" s="26" t="n">
        <f aca="false">IF(OR(BL147=0,DB147="",DB147=0),0,BL147*MIN(MaxScal,TgtVol/DB147))</f>
        <v>0</v>
      </c>
      <c r="DX147" s="28" t="n">
        <f aca="false">IFERROR(DC146*BM147,"")</f>
        <v>0</v>
      </c>
      <c r="DY147" s="28" t="n">
        <f aca="false">IFERROR(DD146*BN147,"")</f>
        <v>0</v>
      </c>
      <c r="DZ147" s="28" t="n">
        <f aca="false">IFERROR(DE146*BO147,"")</f>
        <v>-0</v>
      </c>
      <c r="EA147" s="28" t="n">
        <f aca="false">IFERROR(DF146*BP147,"")</f>
        <v>-0</v>
      </c>
      <c r="EB147" s="28" t="n">
        <f aca="false">IFERROR(DG146*BQ147,"")</f>
        <v>-0</v>
      </c>
      <c r="EC147" s="28" t="n">
        <f aca="false">IFERROR(DH146*BR147,"")</f>
        <v>0</v>
      </c>
      <c r="ED147" s="28" t="n">
        <f aca="false">IFERROR(DI146*BS147,"")</f>
        <v>0</v>
      </c>
      <c r="EE147" s="28" t="n">
        <f aca="false">IFERROR(DJ146*BT147,"")</f>
        <v>-0.0037250499060551</v>
      </c>
      <c r="EF147" s="28" t="n">
        <f aca="false">IFERROR(DK146*BU147,"")</f>
        <v>-0</v>
      </c>
      <c r="EG147" s="28" t="n">
        <f aca="false">IFERROR(DL146*BV147,"")</f>
        <v>0</v>
      </c>
      <c r="EH147" s="28" t="n">
        <f aca="false">IFERROR(DM146*BW147,"")</f>
        <v>-0</v>
      </c>
      <c r="EI147" s="28" t="n">
        <f aca="false">IFERROR(DN146*BX147,"")</f>
        <v>-0</v>
      </c>
      <c r="EJ147" s="28" t="n">
        <f aca="false">IFERROR(DO146*BY147,"")</f>
        <v>0</v>
      </c>
      <c r="EK147" s="28" t="n">
        <f aca="false">IFERROR(DP146*BZ147,"")</f>
        <v>-0</v>
      </c>
      <c r="EL147" s="28" t="n">
        <f aca="false">IFERROR(DQ146*CA147,"")</f>
        <v>0</v>
      </c>
      <c r="EM147" s="28" t="n">
        <f aca="false">IFERROR(DR146*CB147,"")</f>
        <v>-0.00412503394395477</v>
      </c>
      <c r="EN147" s="28" t="n">
        <f aca="false">IFERROR(DS146*CC147,"")</f>
        <v>-0</v>
      </c>
      <c r="EO147" s="28" t="n">
        <f aca="false">IFERROR(DT146*CD147,"")</f>
        <v>-0</v>
      </c>
      <c r="EP147" s="28" t="n">
        <f aca="false">IFERROR(DU146*CE147,"")</f>
        <v>-0</v>
      </c>
      <c r="EQ147" s="28" t="n">
        <f aca="false">IFERROR(DV146*CF147,"")</f>
        <v>-0</v>
      </c>
      <c r="ER147" s="28" t="n">
        <f aca="false">IFERROR(DW146*CG147,"")</f>
        <v>0</v>
      </c>
      <c r="ES147" s="28" t="n">
        <f aca="false">IF(ROW()=4,"",SUM(DX147:ER147))</f>
        <v>-0.00785008385000987</v>
      </c>
      <c r="ET147" s="29" t="n">
        <f aca="false">COUNTIF(AR147:BL147,"&gt;0")</f>
        <v>4</v>
      </c>
    </row>
    <row r="148" customFormat="false" ht="15" hidden="false" customHeight="false" outlineLevel="0" collapsed="false">
      <c r="A148" s="19" t="n">
        <v>42400</v>
      </c>
      <c r="B148" s="23" t="n">
        <f aca="false">ABS(EMFX_Data!X148-EMFX_Data!Y148)</f>
        <v>0.0537731616872952</v>
      </c>
      <c r="C148" s="23" t="n">
        <f aca="false">ABS(EMFX_Data!X148-EMFX_Data!Z148)</f>
        <v>0.0205281586418851</v>
      </c>
      <c r="D148" s="23" t="n">
        <f aca="false">ABS(EMFX_Data!X148-EMFX_Data!AA148)</f>
        <v>0.305083024726248</v>
      </c>
      <c r="E148" s="23" t="n">
        <f aca="false">ABS(EMFX_Data!X148-EMFX_Data!AB148)</f>
        <v>0.151755730324641</v>
      </c>
      <c r="F148" s="23" t="n">
        <f aca="false">ABS(EMFX_Data!X148-EMFX_Data!AC148)</f>
        <v>0.0367250391347111</v>
      </c>
      <c r="G148" s="23" t="n">
        <f aca="false">ABS(EMFX_Data!X148-EMFX_Data!AD148)</f>
        <v>0.0369376466779716</v>
      </c>
      <c r="H148" s="23" t="n">
        <f aca="false">ABS(EMFX_Data!Y148-EMFX_Data!Z148)</f>
        <v>0.0332450030454101</v>
      </c>
      <c r="I148" s="23" t="n">
        <f aca="false">ABS(EMFX_Data!Y148-EMFX_Data!AA148)</f>
        <v>0.358856186413544</v>
      </c>
      <c r="J148" s="23" t="n">
        <f aca="false">ABS(EMFX_Data!Y148-EMFX_Data!AB148)</f>
        <v>0.0979825686373461</v>
      </c>
      <c r="K148" s="23" t="n">
        <f aca="false">ABS(EMFX_Data!Y148-EMFX_Data!AC148)</f>
        <v>0.017048122552584</v>
      </c>
      <c r="L148" s="23" t="n">
        <f aca="false">ABS(EMFX_Data!Y148-EMFX_Data!AD148)</f>
        <v>0.0907108083652668</v>
      </c>
      <c r="M148" s="23" t="n">
        <f aca="false">ABS(EMFX_Data!Z148-EMFX_Data!AA148)</f>
        <v>0.325611183368133</v>
      </c>
      <c r="N148" s="23" t="n">
        <f aca="false">ABS(EMFX_Data!Z148-EMFX_Data!AB148)</f>
        <v>0.131227571682756</v>
      </c>
      <c r="O148" s="23" t="n">
        <f aca="false">ABS(EMFX_Data!Z148-EMFX_Data!AC148)</f>
        <v>0.0161968804928261</v>
      </c>
      <c r="P148" s="23" t="n">
        <f aca="false">ABS(EMFX_Data!Z148-EMFX_Data!AD148)</f>
        <v>0.0574658053198567</v>
      </c>
      <c r="Q148" s="23" t="n">
        <f aca="false">ABS(EMFX_Data!AA148-EMFX_Data!AB148)</f>
        <v>0.45683875505089</v>
      </c>
      <c r="R148" s="23" t="n">
        <f aca="false">ABS(EMFX_Data!AA148-EMFX_Data!AC148)</f>
        <v>0.34180806386096</v>
      </c>
      <c r="S148" s="23" t="n">
        <f aca="false">ABS(EMFX_Data!AA148-EMFX_Data!AD148)</f>
        <v>0.268145378048277</v>
      </c>
      <c r="T148" s="23" t="n">
        <f aca="false">ABS(EMFX_Data!AB148-EMFX_Data!AC148)</f>
        <v>0.11503069118993</v>
      </c>
      <c r="U148" s="23" t="n">
        <f aca="false">ABS(EMFX_Data!AB148-EMFX_Data!AD148)</f>
        <v>0.188693377002613</v>
      </c>
      <c r="V148" s="23" t="n">
        <f aca="false">ABS(EMFX_Data!AC148-EMFX_Data!AD148)</f>
        <v>0.0736626858126828</v>
      </c>
      <c r="W148" s="26" t="n">
        <f aca="false">IF(ROW()&lt;4+MinObs-1,"",IFERROR((B148-AVERAGE(B$4:B148))/STDEV(B$4:B148),""))</f>
        <v>-0.842268141340903</v>
      </c>
      <c r="X148" s="26" t="n">
        <f aca="false">IF(ROW()&lt;4+MinObs-1,"",IFERROR((C148-AVERAGE(C$4:C148))/STDEV(C$4:C148),""))</f>
        <v>-0.89053093693925</v>
      </c>
      <c r="Y148" s="26" t="n">
        <f aca="false">IF(ROW()&lt;4+MinObs-1,"",IFERROR((D148-AVERAGE(D$4:D148))/STDEV(D$4:D148),""))</f>
        <v>2.06813880895551</v>
      </c>
      <c r="Z148" s="26" t="n">
        <f aca="false">IF(ROW()&lt;4+MinObs-1,"",IFERROR((E148-AVERAGE(E$4:E148))/STDEV(E$4:E148),""))</f>
        <v>0.491314480986102</v>
      </c>
      <c r="AA148" s="26" t="n">
        <f aca="false">IF(ROW()&lt;4+MinObs-1,"",IFERROR((F148-AVERAGE(F$4:F148))/STDEV(F$4:F148),""))</f>
        <v>-0.553661271363072</v>
      </c>
      <c r="AB148" s="26" t="n">
        <f aca="false">IF(ROW()&lt;4+MinObs-1,"",IFERROR((G148-AVERAGE(G$4:G148))/STDEV(G$4:G148),""))</f>
        <v>-0.287610571571024</v>
      </c>
      <c r="AC148" s="26" t="n">
        <f aca="false">IF(ROW()&lt;4+MinObs-1,"",IFERROR((H148-AVERAGE(H$4:H148))/STDEV(H$4:H148),""))</f>
        <v>-1.07202366163071</v>
      </c>
      <c r="AD148" s="26" t="n">
        <f aca="false">IF(ROW()&lt;4+MinObs-1,"",IFERROR((I148-AVERAGE(I$4:I148))/STDEV(I$4:I148),""))</f>
        <v>3.19094713205939</v>
      </c>
      <c r="AE148" s="26" t="n">
        <f aca="false">IF(ROW()&lt;4+MinObs-1,"",IFERROR((J148-AVERAGE(J$4:J148))/STDEV(J$4:J148),""))</f>
        <v>-0.40332379847059</v>
      </c>
      <c r="AF148" s="26" t="n">
        <f aca="false">IF(ROW()&lt;4+MinObs-1,"",IFERROR((K148-AVERAGE(K$4:K148))/STDEV(K$4:K148),""))</f>
        <v>-1.29598211252142</v>
      </c>
      <c r="AG148" s="26" t="n">
        <f aca="false">IF(ROW()&lt;4+MinObs-1,"",IFERROR((L148-AVERAGE(L$4:L148))/STDEV(L$4:L148),""))</f>
        <v>-0.22822309931774</v>
      </c>
      <c r="AH148" s="26" t="n">
        <f aca="false">IF(ROW()&lt;4+MinObs-1,"",IFERROR((M148-AVERAGE(M$4:M148))/STDEV(M$4:M148),""))</f>
        <v>1.59886378901808</v>
      </c>
      <c r="AI148" s="26" t="n">
        <f aca="false">IF(ROW()&lt;4+MinObs-1,"",IFERROR((N148-AVERAGE(N$4:N148))/STDEV(N$4:N148),""))</f>
        <v>0.187839077137028</v>
      </c>
      <c r="AJ148" s="26" t="n">
        <f aca="false">IF(ROW()&lt;4+MinObs-1,"",IFERROR((O148-AVERAGE(O$4:O148))/STDEV(O$4:O148),""))</f>
        <v>-1.0772459589895</v>
      </c>
      <c r="AK148" s="26" t="n">
        <f aca="false">IF(ROW()&lt;4+MinObs-1,"",IFERROR((P148-AVERAGE(P$4:P148))/STDEV(P$4:P148),""))</f>
        <v>-0.267692520050603</v>
      </c>
      <c r="AL148" s="26" t="n">
        <f aca="false">IF(ROW()&lt;4+MinObs-1,"",IFERROR((Q148-AVERAGE(Q$4:Q148))/STDEV(Q$4:Q148),""))</f>
        <v>2.71136843899712</v>
      </c>
      <c r="AM148" s="26" t="n">
        <f aca="false">IF(ROW()&lt;4+MinObs-1,"",IFERROR((R148-AVERAGE(R$4:R148))/STDEV(R$4:R148),""))</f>
        <v>2.28094424146596</v>
      </c>
      <c r="AN148" s="26" t="n">
        <f aca="false">IF(ROW()&lt;4+MinObs-1,"",IFERROR((S148-AVERAGE(S$4:S148))/STDEV(S$4:S148),""))</f>
        <v>0.299915693975693</v>
      </c>
      <c r="AO148" s="26" t="n">
        <f aca="false">IF(ROW()&lt;4+MinObs-1,"",IFERROR((T148-AVERAGE(T$4:T148))/STDEV(T$4:T148),""))</f>
        <v>0.0634522754432513</v>
      </c>
      <c r="AP148" s="26" t="n">
        <f aca="false">IF(ROW()&lt;4+MinObs-1,"",IFERROR((U148-AVERAGE(U$4:U148))/STDEV(U$4:U148),""))</f>
        <v>0.219186165622723</v>
      </c>
      <c r="AQ148" s="26" t="n">
        <f aca="false">IF(ROW()&lt;4+MinObs-1,"",IFERROR((V148-AVERAGE(V$4:V148))/STDEV(V$4:V148),""))</f>
        <v>-0.241658685457264</v>
      </c>
      <c r="AR148" s="26" t="n">
        <f aca="false">IF(W148="",0,IF(W148&gt;=z4,w4,IF(W148&gt;=z3,w3,IF(W148&gt;=zEntry,w2,IF(AND(W148&gt;=ExitZ,AR147&gt;0),w2,0)))))</f>
        <v>0</v>
      </c>
      <c r="AS148" s="26" t="n">
        <f aca="false">IF(X148="",0,IF(X148&gt;=z4,w4,IF(X148&gt;=z3,w3,IF(X148&gt;=zEntry,w2,IF(AND(X148&gt;=ExitZ,AS147&gt;0),w2,0)))))</f>
        <v>0</v>
      </c>
      <c r="AT148" s="26" t="n">
        <f aca="false">IF(Y148="",0,IF(Y148&gt;=z4,w4,IF(Y148&gt;=z3,w3,IF(Y148&gt;=zEntry,w2,IF(AND(Y148&gt;=ExitZ,AT147&gt;0),w2,0)))))</f>
        <v>1</v>
      </c>
      <c r="AU148" s="26" t="n">
        <f aca="false">IF(Z148="",0,IF(Z148&gt;=z4,w4,IF(Z148&gt;=z3,w3,IF(Z148&gt;=zEntry,w2,IF(AND(Z148&gt;=ExitZ,AU147&gt;0),w2,0)))))</f>
        <v>0</v>
      </c>
      <c r="AV148" s="26" t="n">
        <f aca="false">IF(AA148="",0,IF(AA148&gt;=z4,w4,IF(AA148&gt;=z3,w3,IF(AA148&gt;=zEntry,w2,IF(AND(AA148&gt;=ExitZ,AV147&gt;0),w2,0)))))</f>
        <v>0</v>
      </c>
      <c r="AW148" s="26" t="n">
        <f aca="false">IF(AB148="",0,IF(AB148&gt;=z4,w4,IF(AB148&gt;=z3,w3,IF(AB148&gt;=zEntry,w2,IF(AND(AB148&gt;=ExitZ,AW147&gt;0),w2,0)))))</f>
        <v>0</v>
      </c>
      <c r="AX148" s="26" t="n">
        <f aca="false">IF(AC148="",0,IF(AC148&gt;=z4,w4,IF(AC148&gt;=z3,w3,IF(AC148&gt;=zEntry,w2,IF(AND(AC148&gt;=ExitZ,AX147&gt;0),w2,0)))))</f>
        <v>0</v>
      </c>
      <c r="AY148" s="26" t="n">
        <f aca="false">IF(AD148="",0,IF(AD148&gt;=z4,w4,IF(AD148&gt;=z3,w3,IF(AD148&gt;=zEntry,w2,IF(AND(AD148&gt;=ExitZ,AY147&gt;0),w2,0)))))</f>
        <v>1.5</v>
      </c>
      <c r="AZ148" s="26" t="n">
        <f aca="false">IF(AE148="",0,IF(AE148&gt;=z4,w4,IF(AE148&gt;=z3,w3,IF(AE148&gt;=zEntry,w2,IF(AND(AE148&gt;=ExitZ,AZ147&gt;0),w2,0)))))</f>
        <v>0</v>
      </c>
      <c r="BA148" s="26" t="n">
        <f aca="false">IF(AF148="",0,IF(AF148&gt;=z4,w4,IF(AF148&gt;=z3,w3,IF(AF148&gt;=zEntry,w2,IF(AND(AF148&gt;=ExitZ,BA147&gt;0),w2,0)))))</f>
        <v>0</v>
      </c>
      <c r="BB148" s="26" t="n">
        <f aca="false">IF(AG148="",0,IF(AG148&gt;=z4,w4,IF(AG148&gt;=z3,w3,IF(AG148&gt;=zEntry,w2,IF(AND(AG148&gt;=ExitZ,BB147&gt;0),w2,0)))))</f>
        <v>0</v>
      </c>
      <c r="BC148" s="26" t="n">
        <f aca="false">IF(AH148="",0,IF(AH148&gt;=z4,w4,IF(AH148&gt;=z3,w3,IF(AH148&gt;=zEntry,w2,IF(AND(AH148&gt;=ExitZ,BC147&gt;0),w2,0)))))</f>
        <v>0</v>
      </c>
      <c r="BD148" s="26" t="n">
        <f aca="false">IF(AI148="",0,IF(AI148&gt;=z4,w4,IF(AI148&gt;=z3,w3,IF(AI148&gt;=zEntry,w2,IF(AND(AI148&gt;=ExitZ,BD147&gt;0),w2,0)))))</f>
        <v>0</v>
      </c>
      <c r="BE148" s="26" t="n">
        <f aca="false">IF(AJ148="",0,IF(AJ148&gt;=z4,w4,IF(AJ148&gt;=z3,w3,IF(AJ148&gt;=zEntry,w2,IF(AND(AJ148&gt;=ExitZ,BE147&gt;0),w2,0)))))</f>
        <v>0</v>
      </c>
      <c r="BF148" s="26" t="n">
        <f aca="false">IF(AK148="",0,IF(AK148&gt;=z4,w4,IF(AK148&gt;=z3,w3,IF(AK148&gt;=zEntry,w2,IF(AND(AK148&gt;=ExitZ,BF147&gt;0),w2,0)))))</f>
        <v>0</v>
      </c>
      <c r="BG148" s="26" t="n">
        <f aca="false">IF(AL148="",0,IF(AL148&gt;=z4,w4,IF(AL148&gt;=z3,w3,IF(AL148&gt;=zEntry,w2,IF(AND(AL148&gt;=ExitZ,BG147&gt;0),w2,0)))))</f>
        <v>1</v>
      </c>
      <c r="BH148" s="26" t="n">
        <f aca="false">IF(AM148="",0,IF(AM148&gt;=z4,w4,IF(AM148&gt;=z3,w3,IF(AM148&gt;=zEntry,w2,IF(AND(AM148&gt;=ExitZ,BH147&gt;0),w2,0)))))</f>
        <v>1</v>
      </c>
      <c r="BI148" s="26" t="n">
        <f aca="false">IF(AN148="",0,IF(AN148&gt;=z4,w4,IF(AN148&gt;=z3,w3,IF(AN148&gt;=zEntry,w2,IF(AND(AN148&gt;=ExitZ,BI147&gt;0),w2,0)))))</f>
        <v>0</v>
      </c>
      <c r="BJ148" s="26" t="n">
        <f aca="false">IF(AO148="",0,IF(AO148&gt;=z4,w4,IF(AO148&gt;=z3,w3,IF(AO148&gt;=zEntry,w2,IF(AND(AO148&gt;=ExitZ,BJ147&gt;0),w2,0)))))</f>
        <v>0</v>
      </c>
      <c r="BK148" s="26" t="n">
        <f aca="false">IF(AP148="",0,IF(AP148&gt;=z4,w4,IF(AP148&gt;=z3,w3,IF(AP148&gt;=zEntry,w2,IF(AND(AP148&gt;=ExitZ,BK147&gt;0),w2,0)))))</f>
        <v>0</v>
      </c>
      <c r="BL148" s="26" t="n">
        <f aca="false">IF(AQ148="",0,IF(AQ148&gt;=z4,w4,IF(AQ148&gt;=z3,w3,IF(AQ148&gt;=zEntry,w2,IF(AND(AQ148&gt;=ExitZ,BL147&gt;0),w2,0)))))</f>
        <v>0</v>
      </c>
      <c r="BM148" s="23" t="n">
        <f aca="false">IF(EMFX_Data!X147&gt;=EMFX_Data!Y147,EMFX_Data!AE148-EMFX_Data!AF148,EMFX_Data!AF148-EMFX_Data!AE148)</f>
        <v>-0.0225521256251314</v>
      </c>
      <c r="BN148" s="23" t="n">
        <f aca="false">IF(EMFX_Data!X147&gt;=EMFX_Data!Z147,EMFX_Data!AE148-EMFX_Data!AG148,EMFX_Data!AG148-EMFX_Data!AE148)</f>
        <v>0.0174422281931827</v>
      </c>
      <c r="BO148" s="23" t="n">
        <f aca="false">IF(EMFX_Data!X147&gt;=EMFX_Data!AA147,EMFX_Data!AE148-EMFX_Data!AH148,EMFX_Data!AH148-EMFX_Data!AE148)</f>
        <v>0.019169214990723</v>
      </c>
      <c r="BP148" s="23" t="n">
        <f aca="false">IF(EMFX_Data!X147&gt;=EMFX_Data!AB147,EMFX_Data!AE148-EMFX_Data!AI148,EMFX_Data!AI148-EMFX_Data!AE148)</f>
        <v>0.00274604841797001</v>
      </c>
      <c r="BQ148" s="23" t="n">
        <f aca="false">IF(EMFX_Data!X147&gt;=EMFX_Data!AC147,EMFX_Data!AE148-EMFX_Data!AJ148,EMFX_Data!AJ148-EMFX_Data!AE148)</f>
        <v>0.0487871234771318</v>
      </c>
      <c r="BR148" s="23" t="n">
        <f aca="false">IF(EMFX_Data!X147&gt;=EMFX_Data!AD147,EMFX_Data!AE148-EMFX_Data!AK148,EMFX_Data!AK148-EMFX_Data!AE148)</f>
        <v>-0.0104142887987893</v>
      </c>
      <c r="BS148" s="23" t="n">
        <f aca="false">IF(EMFX_Data!Y147&gt;=EMFX_Data!Z147,EMFX_Data!AF148-EMFX_Data!AG148,EMFX_Data!AG148-EMFX_Data!AF148)</f>
        <v>0.0399943538183142</v>
      </c>
      <c r="BT148" s="23" t="n">
        <f aca="false">IF(EMFX_Data!Y147&gt;=EMFX_Data!AA147,EMFX_Data!AF148-EMFX_Data!AH148,EMFX_Data!AH148-EMFX_Data!AF148)</f>
        <v>-0.0033829106344084</v>
      </c>
      <c r="BU148" s="23" t="n">
        <f aca="false">IF(EMFX_Data!Y147&gt;=EMFX_Data!AB147,EMFX_Data!AF148-EMFX_Data!AI148,EMFX_Data!AI148-EMFX_Data!AF148)</f>
        <v>0.0252981740431014</v>
      </c>
      <c r="BV148" s="23" t="n">
        <f aca="false">IF(EMFX_Data!Y147&gt;=EMFX_Data!AC147,EMFX_Data!AF148-EMFX_Data!AJ148,EMFX_Data!AJ148-EMFX_Data!AF148)</f>
        <v>0.0262349978520004</v>
      </c>
      <c r="BW148" s="23" t="n">
        <f aca="false">IF(EMFX_Data!Y147&gt;=EMFX_Data!AD147,EMFX_Data!AF148-EMFX_Data!AK148,EMFX_Data!AK148-EMFX_Data!AF148)</f>
        <v>-0.0329664144239207</v>
      </c>
      <c r="BX148" s="23" t="n">
        <f aca="false">IF(EMFX_Data!Z147&gt;=EMFX_Data!AA147,EMFX_Data!AG148-EMFX_Data!AH148,EMFX_Data!AH148-EMFX_Data!AG148)</f>
        <v>0.0366114431839058</v>
      </c>
      <c r="BY148" s="23" t="n">
        <f aca="false">IF(EMFX_Data!Z147&gt;=EMFX_Data!AB147,EMFX_Data!AG148-EMFX_Data!AI148,EMFX_Data!AI148-EMFX_Data!AG148)</f>
        <v>-0.0146961797752127</v>
      </c>
      <c r="BZ148" s="23" t="n">
        <f aca="false">IF(EMFX_Data!Z147&gt;=EMFX_Data!AC147,EMFX_Data!AG148-EMFX_Data!AJ148,EMFX_Data!AJ148-EMFX_Data!AG148)</f>
        <v>0.0662293516703146</v>
      </c>
      <c r="CA148" s="23" t="n">
        <f aca="false">IF(EMFX_Data!Z147&gt;=EMFX_Data!AD147,EMFX_Data!AG148-EMFX_Data!AK148,EMFX_Data!AK148-EMFX_Data!AG148)</f>
        <v>0.00702793939439345</v>
      </c>
      <c r="CB148" s="23" t="n">
        <f aca="false">IF(EMFX_Data!AA147&gt;=EMFX_Data!AB147,EMFX_Data!AH148-EMFX_Data!AI148,EMFX_Data!AI148-EMFX_Data!AH148)</f>
        <v>0.021915263408693</v>
      </c>
      <c r="CC148" s="23" t="n">
        <f aca="false">IF(EMFX_Data!AA147&gt;=EMFX_Data!AC147,EMFX_Data!AH148-EMFX_Data!AJ148,EMFX_Data!AJ148-EMFX_Data!AH148)</f>
        <v>-0.0296179084864088</v>
      </c>
      <c r="CD148" s="23" t="n">
        <f aca="false">IF(EMFX_Data!AA147&gt;=EMFX_Data!AD147,EMFX_Data!AH148-EMFX_Data!AK148,EMFX_Data!AK148-EMFX_Data!AH148)</f>
        <v>0.0295835037895123</v>
      </c>
      <c r="CE148" s="23" t="n">
        <f aca="false">IF(EMFX_Data!AB147&gt;=EMFX_Data!AC147,EMFX_Data!AI148-EMFX_Data!AJ148,EMFX_Data!AJ148-EMFX_Data!AI148)</f>
        <v>0.0515331718951018</v>
      </c>
      <c r="CF148" s="23" t="n">
        <f aca="false">IF(EMFX_Data!AB147&gt;=EMFX_Data!AD147,EMFX_Data!AI148-EMFX_Data!AK148,EMFX_Data!AK148-EMFX_Data!AI148)</f>
        <v>-0.00766824038081928</v>
      </c>
      <c r="CG148" s="23" t="n">
        <f aca="false">IF(EMFX_Data!AC147&gt;=EMFX_Data!AD147,EMFX_Data!AJ148-EMFX_Data!AK148,EMFX_Data!AK148-EMFX_Data!AJ148)</f>
        <v>-0.0592014122759211</v>
      </c>
      <c r="CH148" s="27" t="n">
        <f aca="false">IF(ROW()&lt;4+VolLB,"",STDEV(INDEX($BM:$BM,ROW()-VolLB+1):INDEX($BM:$BM,ROW()))*SQRT(12))</f>
        <v>0.125542073508512</v>
      </c>
      <c r="CI148" s="27" t="n">
        <f aca="false">IF(ROW()&lt;4+VolLB,"",STDEV(INDEX($BN:$BN,ROW()-VolLB+1):INDEX($BN:$BN,ROW()))*SQRT(12))</f>
        <v>0.157107830501146</v>
      </c>
      <c r="CJ148" s="27" t="n">
        <f aca="false">IF(ROW()&lt;4+VolLB,"",STDEV(INDEX($BO:$BO,ROW()-VolLB+1):INDEX($BO:$BO,ROW()))*SQRT(12))</f>
        <v>0.165418690894293</v>
      </c>
      <c r="CK148" s="27" t="n">
        <f aca="false">IF(ROW()&lt;4+VolLB,"",STDEV(INDEX($BP:$BP,ROW()-VolLB+1):INDEX($BP:$BP,ROW()))*SQRT(12))</f>
        <v>0.175679546523831</v>
      </c>
      <c r="CL148" s="27" t="n">
        <f aca="false">IF(ROW()&lt;4+VolLB,"",STDEV(INDEX($BQ:$BQ,ROW()-VolLB+1):INDEX($BQ:$BQ,ROW()))*SQRT(12))</f>
        <v>0.175048993654004</v>
      </c>
      <c r="CM148" s="27" t="n">
        <f aca="false">IF(ROW()&lt;4+VolLB,"",STDEV(INDEX($BR:$BR,ROW()-VolLB+1):INDEX($BR:$BR,ROW()))*SQRT(12))</f>
        <v>0.166916356896805</v>
      </c>
      <c r="CN148" s="27" t="n">
        <f aca="false">IF(ROW()&lt;4+VolLB,"",STDEV(INDEX($BS:$BS,ROW()-VolLB+1):INDEX($BS:$BS,ROW()))*SQRT(12))</f>
        <v>0.149654038115735</v>
      </c>
      <c r="CO148" s="27" t="n">
        <f aca="false">IF(ROW()&lt;4+VolLB,"",STDEV(INDEX($BT:$BT,ROW()-VolLB+1):INDEX($BT:$BT,ROW()))*SQRT(12))</f>
        <v>0.17377200857276</v>
      </c>
      <c r="CP148" s="27" t="n">
        <f aca="false">IF(ROW()&lt;4+VolLB,"",STDEV(INDEX($BU:$BU,ROW()-VolLB+1):INDEX($BU:$BU,ROW()))*SQRT(12))</f>
        <v>0.140389265671818</v>
      </c>
      <c r="CQ148" s="27" t="n">
        <f aca="false">IF(ROW()&lt;4+VolLB,"",STDEV(INDEX($BV:$BV,ROW()-VolLB+1):INDEX($BV:$BV,ROW()))*SQRT(12))</f>
        <v>0.16646646344965</v>
      </c>
      <c r="CR148" s="27" t="n">
        <f aca="false">IF(ROW()&lt;4+VolLB,"",STDEV(INDEX($BW:$BW,ROW()-VolLB+1):INDEX($BW:$BW,ROW()))*SQRT(12))</f>
        <v>0.181698794447367</v>
      </c>
      <c r="CS148" s="27" t="n">
        <f aca="false">IF(ROW()&lt;4+VolLB,"",STDEV(INDEX($BX:$BX,ROW()-VolLB+1):INDEX($BX:$BX,ROW()))*SQRT(12))</f>
        <v>0.193930020815283</v>
      </c>
      <c r="CT148" s="27" t="n">
        <f aca="false">IF(ROW()&lt;4+VolLB,"",STDEV(INDEX($BY:$BY,ROW()-VolLB+1):INDEX($BY:$BY,ROW()))*SQRT(12))</f>
        <v>0.178881727765635</v>
      </c>
      <c r="CU148" s="27" t="n">
        <f aca="false">IF(ROW()&lt;4+VolLB,"",STDEV(INDEX($BZ:$BZ,ROW()-VolLB+1):INDEX($BZ:$BZ,ROW()))*SQRT(12))</f>
        <v>0.184760697821748</v>
      </c>
      <c r="CV148" s="27" t="n">
        <f aca="false">IF(ROW()&lt;4+VolLB,"",STDEV(INDEX($CA:$CA,ROW()-VolLB+1):INDEX($CA:$CA,ROW()))*SQRT(12))</f>
        <v>0.157566510819904</v>
      </c>
      <c r="CW148" s="27" t="n">
        <f aca="false">IF(ROW()&lt;4+VolLB,"",STDEV(INDEX($CB:$CB,ROW()-VolLB+1):INDEX($CB:$CB,ROW()))*SQRT(12))</f>
        <v>0.192852014519477</v>
      </c>
      <c r="CX148" s="27" t="n">
        <f aca="false">IF(ROW()&lt;4+VolLB,"",STDEV(INDEX($CC:$CC,ROW()-VolLB+1):INDEX($CC:$CC,ROW()))*SQRT(12))</f>
        <v>0.18014113644649</v>
      </c>
      <c r="CY148" s="27" t="n">
        <f aca="false">IF(ROW()&lt;4+VolLB,"",STDEV(INDEX($CD:$CD,ROW()-VolLB+1):INDEX($CD:$CD,ROW()))*SQRT(12))</f>
        <v>0.214479573572144</v>
      </c>
      <c r="CZ148" s="27" t="n">
        <f aca="false">IF(ROW()&lt;4+VolLB,"",STDEV(INDEX($CE:$CE,ROW()-VolLB+1):INDEX($CE:$CE,ROW()))*SQRT(12))</f>
        <v>0.187138423697564</v>
      </c>
      <c r="DA148" s="27" t="n">
        <f aca="false">IF(ROW()&lt;4+VolLB,"",STDEV(INDEX($CF:$CF,ROW()-VolLB+1):INDEX($CF:$CF,ROW()))*SQRT(12))</f>
        <v>0.187026283738595</v>
      </c>
      <c r="DB148" s="27" t="n">
        <f aca="false">IF(ROW()&lt;4+VolLB,"",STDEV(INDEX($CG:$CG,ROW()-VolLB+1):INDEX($CG:$CG,ROW()))*SQRT(12))</f>
        <v>0.176834583667392</v>
      </c>
      <c r="DC148" s="26" t="n">
        <f aca="false">IF(OR(AR148=0,CH148="",CH148=0),0,AR148*MIN(MaxScal,TgtVol/CH148))</f>
        <v>0</v>
      </c>
      <c r="DD148" s="26" t="n">
        <f aca="false">IF(OR(AS148=0,CI148="",CI148=0),0,AS148*MIN(MaxScal,TgtVol/CI148))</f>
        <v>0</v>
      </c>
      <c r="DE148" s="26" t="n">
        <f aca="false">IF(OR(AT148=0,CJ148="",CJ148=0),0,AT148*MIN(MaxScal,TgtVol/CJ148))</f>
        <v>0.120905321471686</v>
      </c>
      <c r="DF148" s="26" t="n">
        <f aca="false">IF(OR(AU148=0,CK148="",CK148=0),0,AU148*MIN(MaxScal,TgtVol/CK148))</f>
        <v>0</v>
      </c>
      <c r="DG148" s="26" t="n">
        <f aca="false">IF(OR(AV148=0,CL148="",CL148=0),0,AV148*MIN(MaxScal,TgtVol/CL148))</f>
        <v>0</v>
      </c>
      <c r="DH148" s="26" t="n">
        <f aca="false">IF(OR(AW148=0,CM148="",CM148=0),0,AW148*MIN(MaxScal,TgtVol/CM148))</f>
        <v>0</v>
      </c>
      <c r="DI148" s="26" t="n">
        <f aca="false">IF(OR(AX148=0,CN148="",CN148=0),0,AX148*MIN(MaxScal,TgtVol/CN148))</f>
        <v>0</v>
      </c>
      <c r="DJ148" s="26" t="n">
        <f aca="false">IF(OR(AY148=0,CO148="",CO148=0),0,AY148*MIN(MaxScal,TgtVol/CO148))</f>
        <v>0.172640002532046</v>
      </c>
      <c r="DK148" s="26" t="n">
        <f aca="false">IF(OR(AZ148=0,CP148="",CP148=0),0,AZ148*MIN(MaxScal,TgtVol/CP148))</f>
        <v>0</v>
      </c>
      <c r="DL148" s="26" t="n">
        <f aca="false">IF(OR(BA148=0,CQ148="",CQ148=0),0,BA148*MIN(MaxScal,TgtVol/CQ148))</f>
        <v>0</v>
      </c>
      <c r="DM148" s="26" t="n">
        <f aca="false">IF(OR(BB148=0,CR148="",CR148=0),0,BB148*MIN(MaxScal,TgtVol/CR148))</f>
        <v>0</v>
      </c>
      <c r="DN148" s="26" t="n">
        <f aca="false">IF(OR(BC148=0,CS148="",CS148=0),0,BC148*MIN(MaxScal,TgtVol/CS148))</f>
        <v>0</v>
      </c>
      <c r="DO148" s="26" t="n">
        <f aca="false">IF(OR(BD148=0,CT148="",CT148=0),0,BD148*MIN(MaxScal,TgtVol/CT148))</f>
        <v>0</v>
      </c>
      <c r="DP148" s="26" t="n">
        <f aca="false">IF(OR(BE148=0,CU148="",CU148=0),0,BE148*MIN(MaxScal,TgtVol/CU148))</f>
        <v>0</v>
      </c>
      <c r="DQ148" s="26" t="n">
        <f aca="false">IF(OR(BF148=0,CV148="",CV148=0),0,BF148*MIN(MaxScal,TgtVol/CV148))</f>
        <v>0</v>
      </c>
      <c r="DR148" s="26" t="n">
        <f aca="false">IF(OR(BG148=0,CW148="",CW148=0),0,BG148*MIN(MaxScal,TgtVol/CW148))</f>
        <v>0.103706461401678</v>
      </c>
      <c r="DS148" s="26" t="n">
        <f aca="false">IF(OR(BH148=0,CX148="",CX148=0),0,BH148*MIN(MaxScal,TgtVol/CX148))</f>
        <v>0.111024058105356</v>
      </c>
      <c r="DT148" s="26" t="n">
        <f aca="false">IF(OR(BI148=0,CY148="",CY148=0),0,BI148*MIN(MaxScal,TgtVol/CY148))</f>
        <v>0</v>
      </c>
      <c r="DU148" s="26" t="n">
        <f aca="false">IF(OR(BJ148=0,CZ148="",CZ148=0),0,BJ148*MIN(MaxScal,TgtVol/CZ148))</f>
        <v>0</v>
      </c>
      <c r="DV148" s="26" t="n">
        <f aca="false">IF(OR(BK148=0,DA148="",DA148=0),0,BK148*MIN(MaxScal,TgtVol/DA148))</f>
        <v>0</v>
      </c>
      <c r="DW148" s="26" t="n">
        <f aca="false">IF(OR(BL148=0,DB148="",DB148=0),0,BL148*MIN(MaxScal,TgtVol/DB148))</f>
        <v>0</v>
      </c>
      <c r="DX148" s="28" t="n">
        <f aca="false">IFERROR(DC147*BM148,"")</f>
        <v>-0</v>
      </c>
      <c r="DY148" s="28" t="n">
        <f aca="false">IFERROR(DD147*BN148,"")</f>
        <v>0</v>
      </c>
      <c r="DZ148" s="28" t="n">
        <f aca="false">IFERROR(DE147*BO148,"")</f>
        <v>0.00231770776099268</v>
      </c>
      <c r="EA148" s="28" t="n">
        <f aca="false">IFERROR(DF147*BP148,"")</f>
        <v>0</v>
      </c>
      <c r="EB148" s="28" t="n">
        <f aca="false">IFERROR(DG147*BQ148,"")</f>
        <v>0</v>
      </c>
      <c r="EC148" s="28" t="n">
        <f aca="false">IFERROR(DH147*BR148,"")</f>
        <v>-0</v>
      </c>
      <c r="ED148" s="28" t="n">
        <f aca="false">IFERROR(DI147*BS148,"")</f>
        <v>0</v>
      </c>
      <c r="EE148" s="28" t="n">
        <f aca="false">IFERROR(DJ147*BT148,"")</f>
        <v>-0.000583998149468644</v>
      </c>
      <c r="EF148" s="28" t="n">
        <f aca="false">IFERROR(DK147*BU148,"")</f>
        <v>0</v>
      </c>
      <c r="EG148" s="28" t="n">
        <f aca="false">IFERROR(DL147*BV148,"")</f>
        <v>0</v>
      </c>
      <c r="EH148" s="28" t="n">
        <f aca="false">IFERROR(DM147*BW148,"")</f>
        <v>-0</v>
      </c>
      <c r="EI148" s="28" t="n">
        <f aca="false">IFERROR(DN147*BX148,"")</f>
        <v>0.0038075897152115</v>
      </c>
      <c r="EJ148" s="28" t="n">
        <f aca="false">IFERROR(DO147*BY148,"")</f>
        <v>-0</v>
      </c>
      <c r="EK148" s="28" t="n">
        <f aca="false">IFERROR(DP147*BZ148,"")</f>
        <v>0</v>
      </c>
      <c r="EL148" s="28" t="n">
        <f aca="false">IFERROR(DQ147*CA148,"")</f>
        <v>0</v>
      </c>
      <c r="EM148" s="28" t="n">
        <f aca="false">IFERROR(DR147*CB148,"")</f>
        <v>0.00341603630784605</v>
      </c>
      <c r="EN148" s="28" t="n">
        <f aca="false">IFERROR(DS147*CC148,"")</f>
        <v>-0</v>
      </c>
      <c r="EO148" s="28" t="n">
        <f aca="false">IFERROR(DT147*CD148,"")</f>
        <v>0</v>
      </c>
      <c r="EP148" s="28" t="n">
        <f aca="false">IFERROR(DU147*CE148,"")</f>
        <v>0</v>
      </c>
      <c r="EQ148" s="28" t="n">
        <f aca="false">IFERROR(DV147*CF148,"")</f>
        <v>-0</v>
      </c>
      <c r="ER148" s="28" t="n">
        <f aca="false">IFERROR(DW147*CG148,"")</f>
        <v>-0</v>
      </c>
      <c r="ES148" s="28" t="n">
        <f aca="false">IF(ROW()=4,"",SUM(DX148:ER148))</f>
        <v>0.00895733563458159</v>
      </c>
      <c r="ET148" s="29" t="n">
        <f aca="false">COUNTIF(AR148:BL148,"&gt;0")</f>
        <v>4</v>
      </c>
    </row>
    <row r="149" customFormat="false" ht="15" hidden="false" customHeight="false" outlineLevel="0" collapsed="false">
      <c r="A149" s="19" t="n">
        <v>42429</v>
      </c>
      <c r="B149" s="23" t="n">
        <f aca="false">ABS(EMFX_Data!X149-EMFX_Data!Y149)</f>
        <v>0.0844231786522416</v>
      </c>
      <c r="C149" s="23" t="n">
        <f aca="false">ABS(EMFX_Data!X149-EMFX_Data!Z149)</f>
        <v>0.0353891650671354</v>
      </c>
      <c r="D149" s="23" t="n">
        <f aca="false">ABS(EMFX_Data!X149-EMFX_Data!AA149)</f>
        <v>0.266069060498564</v>
      </c>
      <c r="E149" s="23" t="n">
        <f aca="false">ABS(EMFX_Data!X149-EMFX_Data!AB149)</f>
        <v>0.181105938173721</v>
      </c>
      <c r="F149" s="23" t="n">
        <f aca="false">ABS(EMFX_Data!X149-EMFX_Data!AC149)</f>
        <v>0.0690551677806282</v>
      </c>
      <c r="G149" s="23" t="n">
        <f aca="false">ABS(EMFX_Data!X149-EMFX_Data!AD149)</f>
        <v>0.0208602032103871</v>
      </c>
      <c r="H149" s="23" t="n">
        <f aca="false">ABS(EMFX_Data!Y149-EMFX_Data!Z149)</f>
        <v>0.0490340135851062</v>
      </c>
      <c r="I149" s="23" t="n">
        <f aca="false">ABS(EMFX_Data!Y149-EMFX_Data!AA149)</f>
        <v>0.350492239150806</v>
      </c>
      <c r="J149" s="23" t="n">
        <f aca="false">ABS(EMFX_Data!Y149-EMFX_Data!AB149)</f>
        <v>0.0966827595214799</v>
      </c>
      <c r="K149" s="23" t="n">
        <f aca="false">ABS(EMFX_Data!Y149-EMFX_Data!AC149)</f>
        <v>0.0153680108716134</v>
      </c>
      <c r="L149" s="23" t="n">
        <f aca="false">ABS(EMFX_Data!Y149-EMFX_Data!AD149)</f>
        <v>0.0635629754418545</v>
      </c>
      <c r="M149" s="23" t="n">
        <f aca="false">ABS(EMFX_Data!Z149-EMFX_Data!AA149)</f>
        <v>0.3014582255657</v>
      </c>
      <c r="N149" s="23" t="n">
        <f aca="false">ABS(EMFX_Data!Z149-EMFX_Data!AB149)</f>
        <v>0.145716773106586</v>
      </c>
      <c r="O149" s="23" t="n">
        <f aca="false">ABS(EMFX_Data!Z149-EMFX_Data!AC149)</f>
        <v>0.0336660027134927</v>
      </c>
      <c r="P149" s="23" t="n">
        <f aca="false">ABS(EMFX_Data!Z149-EMFX_Data!AD149)</f>
        <v>0.0145289618567483</v>
      </c>
      <c r="Q149" s="23" t="n">
        <f aca="false">ABS(EMFX_Data!AA149-EMFX_Data!AB149)</f>
        <v>0.447174998672286</v>
      </c>
      <c r="R149" s="23" t="n">
        <f aca="false">ABS(EMFX_Data!AA149-EMFX_Data!AC149)</f>
        <v>0.335124228279192</v>
      </c>
      <c r="S149" s="23" t="n">
        <f aca="false">ABS(EMFX_Data!AA149-EMFX_Data!AD149)</f>
        <v>0.286929263708951</v>
      </c>
      <c r="T149" s="23" t="n">
        <f aca="false">ABS(EMFX_Data!AB149-EMFX_Data!AC149)</f>
        <v>0.112050770393093</v>
      </c>
      <c r="U149" s="23" t="n">
        <f aca="false">ABS(EMFX_Data!AB149-EMFX_Data!AD149)</f>
        <v>0.160245734963334</v>
      </c>
      <c r="V149" s="23" t="n">
        <f aca="false">ABS(EMFX_Data!AC149-EMFX_Data!AD149)</f>
        <v>0.0481949645702411</v>
      </c>
      <c r="W149" s="26" t="n">
        <f aca="false">IF(ROW()&lt;4+MinObs-1,"",IFERROR((B149-AVERAGE(B$4:B149))/STDEV(B$4:B149),""))</f>
        <v>-0.490206985693607</v>
      </c>
      <c r="X149" s="26" t="n">
        <f aca="false">IF(ROW()&lt;4+MinObs-1,"",IFERROR((C149-AVERAGE(C$4:C149))/STDEV(C$4:C149),""))</f>
        <v>-0.635956799752869</v>
      </c>
      <c r="Y149" s="26" t="n">
        <f aca="false">IF(ROW()&lt;4+MinObs-1,"",IFERROR((D149-AVERAGE(D$4:D149))/STDEV(D$4:D149),""))</f>
        <v>1.59400488059614</v>
      </c>
      <c r="Z149" s="26" t="n">
        <f aca="false">IF(ROW()&lt;4+MinObs-1,"",IFERROR((E149-AVERAGE(E$4:E149))/STDEV(E$4:E149),""))</f>
        <v>0.825873842499138</v>
      </c>
      <c r="AA149" s="26" t="n">
        <f aca="false">IF(ROW()&lt;4+MinObs-1,"",IFERROR((F149-AVERAGE(F$4:F149))/STDEV(F$4:F149),""))</f>
        <v>-0.0513614116823142</v>
      </c>
      <c r="AB149" s="26" t="n">
        <f aca="false">IF(ROW()&lt;4+MinObs-1,"",IFERROR((G149-AVERAGE(G$4:G149))/STDEV(G$4:G149),""))</f>
        <v>-0.336037578355517</v>
      </c>
      <c r="AC149" s="26" t="n">
        <f aca="false">IF(ROW()&lt;4+MinObs-1,"",IFERROR((H149-AVERAGE(H$4:H149))/STDEV(H$4:H149),""))</f>
        <v>-0.932915750488906</v>
      </c>
      <c r="AD149" s="26" t="n">
        <f aca="false">IF(ROW()&lt;4+MinObs-1,"",IFERROR((I149-AVERAGE(I$4:I149))/STDEV(I$4:I149),""))</f>
        <v>2.97863462872924</v>
      </c>
      <c r="AE149" s="26" t="n">
        <f aca="false">IF(ROW()&lt;4+MinObs-1,"",IFERROR((J149-AVERAGE(J$4:J149))/STDEV(J$4:J149),""))</f>
        <v>-0.415316242413231</v>
      </c>
      <c r="AF149" s="26" t="n">
        <f aca="false">IF(ROW()&lt;4+MinObs-1,"",IFERROR((K149-AVERAGE(K$4:K149))/STDEV(K$4:K149),""))</f>
        <v>-1.30718921080604</v>
      </c>
      <c r="AG149" s="26" t="n">
        <f aca="false">IF(ROW()&lt;4+MinObs-1,"",IFERROR((L149-AVERAGE(L$4:L149))/STDEV(L$4:L149),""))</f>
        <v>-0.308768938542109</v>
      </c>
      <c r="AH149" s="26" t="n">
        <f aca="false">IF(ROW()&lt;4+MinObs-1,"",IFERROR((M149-AVERAGE(M$4:M149))/STDEV(M$4:M149),""))</f>
        <v>1.34040544533822</v>
      </c>
      <c r="AI149" s="26" t="n">
        <f aca="false">IF(ROW()&lt;4+MinObs-1,"",IFERROR((N149-AVERAGE(N$4:N149))/STDEV(N$4:N149),""))</f>
        <v>0.354983431514583</v>
      </c>
      <c r="AJ149" s="26" t="n">
        <f aca="false">IF(ROW()&lt;4+MinObs-1,"",IFERROR((O149-AVERAGE(O$4:O149))/STDEV(O$4:O149),""))</f>
        <v>-0.821971313256837</v>
      </c>
      <c r="AK149" s="26" t="n">
        <f aca="false">IF(ROW()&lt;4+MinObs-1,"",IFERROR((P149-AVERAGE(P$4:P149))/STDEV(P$4:P149),""))</f>
        <v>-0.398186288294273</v>
      </c>
      <c r="AL149" s="26" t="n">
        <f aca="false">IF(ROW()&lt;4+MinObs-1,"",IFERROR((Q149-AVERAGE(Q$4:Q149))/STDEV(Q$4:Q149),""))</f>
        <v>2.55988629476504</v>
      </c>
      <c r="AM149" s="26" t="n">
        <f aca="false">IF(ROW()&lt;4+MinObs-1,"",IFERROR((R149-AVERAGE(R$4:R149))/STDEV(R$4:R149),""))</f>
        <v>2.16305168151482</v>
      </c>
      <c r="AN149" s="26" t="n">
        <f aca="false">IF(ROW()&lt;4+MinObs-1,"",IFERROR((S149-AVERAGE(S$4:S149))/STDEV(S$4:S149),""))</f>
        <v>0.35588384340005</v>
      </c>
      <c r="AO149" s="26" t="n">
        <f aca="false">IF(ROW()&lt;4+MinObs-1,"",IFERROR((T149-AVERAGE(T$4:T149))/STDEV(T$4:T149),""))</f>
        <v>0.0294879574012862</v>
      </c>
      <c r="AP149" s="26" t="n">
        <f aca="false">IF(ROW()&lt;4+MinObs-1,"",IFERROR((U149-AVERAGE(U$4:U149))/STDEV(U$4:U149),""))</f>
        <v>0.130618908582819</v>
      </c>
      <c r="AQ149" s="26" t="n">
        <f aca="false">IF(ROW()&lt;4+MinObs-1,"",IFERROR((V149-AVERAGE(V$4:V149))/STDEV(V$4:V149),""))</f>
        <v>-0.318688986340718</v>
      </c>
      <c r="AR149" s="26" t="n">
        <f aca="false">IF(W149="",0,IF(W149&gt;=z4,w4,IF(W149&gt;=z3,w3,IF(W149&gt;=zEntry,w2,IF(AND(W149&gt;=ExitZ,AR148&gt;0),w2,0)))))</f>
        <v>0</v>
      </c>
      <c r="AS149" s="26" t="n">
        <f aca="false">IF(X149="",0,IF(X149&gt;=z4,w4,IF(X149&gt;=z3,w3,IF(X149&gt;=zEntry,w2,IF(AND(X149&gt;=ExitZ,AS148&gt;0),w2,0)))))</f>
        <v>0</v>
      </c>
      <c r="AT149" s="26" t="n">
        <f aca="false">IF(Y149="",0,IF(Y149&gt;=z4,w4,IF(Y149&gt;=z3,w3,IF(Y149&gt;=zEntry,w2,IF(AND(Y149&gt;=ExitZ,AT148&gt;0),w2,0)))))</f>
        <v>0</v>
      </c>
      <c r="AU149" s="26" t="n">
        <f aca="false">IF(Z149="",0,IF(Z149&gt;=z4,w4,IF(Z149&gt;=z3,w3,IF(Z149&gt;=zEntry,w2,IF(AND(Z149&gt;=ExitZ,AU148&gt;0),w2,0)))))</f>
        <v>0</v>
      </c>
      <c r="AV149" s="26" t="n">
        <f aca="false">IF(AA149="",0,IF(AA149&gt;=z4,w4,IF(AA149&gt;=z3,w3,IF(AA149&gt;=zEntry,w2,IF(AND(AA149&gt;=ExitZ,AV148&gt;0),w2,0)))))</f>
        <v>0</v>
      </c>
      <c r="AW149" s="26" t="n">
        <f aca="false">IF(AB149="",0,IF(AB149&gt;=z4,w4,IF(AB149&gt;=z3,w3,IF(AB149&gt;=zEntry,w2,IF(AND(AB149&gt;=ExitZ,AW148&gt;0),w2,0)))))</f>
        <v>0</v>
      </c>
      <c r="AX149" s="26" t="n">
        <f aca="false">IF(AC149="",0,IF(AC149&gt;=z4,w4,IF(AC149&gt;=z3,w3,IF(AC149&gt;=zEntry,w2,IF(AND(AC149&gt;=ExitZ,AX148&gt;0),w2,0)))))</f>
        <v>0</v>
      </c>
      <c r="AY149" s="26" t="n">
        <f aca="false">IF(AD149="",0,IF(AD149&gt;=z4,w4,IF(AD149&gt;=z3,w3,IF(AD149&gt;=zEntry,w2,IF(AND(AD149&gt;=ExitZ,AY148&gt;0),w2,0)))))</f>
        <v>1</v>
      </c>
      <c r="AZ149" s="26" t="n">
        <f aca="false">IF(AE149="",0,IF(AE149&gt;=z4,w4,IF(AE149&gt;=z3,w3,IF(AE149&gt;=zEntry,w2,IF(AND(AE149&gt;=ExitZ,AZ148&gt;0),w2,0)))))</f>
        <v>0</v>
      </c>
      <c r="BA149" s="26" t="n">
        <f aca="false">IF(AF149="",0,IF(AF149&gt;=z4,w4,IF(AF149&gt;=z3,w3,IF(AF149&gt;=zEntry,w2,IF(AND(AF149&gt;=ExitZ,BA148&gt;0),w2,0)))))</f>
        <v>0</v>
      </c>
      <c r="BB149" s="26" t="n">
        <f aca="false">IF(AG149="",0,IF(AG149&gt;=z4,w4,IF(AG149&gt;=z3,w3,IF(AG149&gt;=zEntry,w2,IF(AND(AG149&gt;=ExitZ,BB148&gt;0),w2,0)))))</f>
        <v>0</v>
      </c>
      <c r="BC149" s="26" t="n">
        <f aca="false">IF(AH149="",0,IF(AH149&gt;=z4,w4,IF(AH149&gt;=z3,w3,IF(AH149&gt;=zEntry,w2,IF(AND(AH149&gt;=ExitZ,BC148&gt;0),w2,0)))))</f>
        <v>0</v>
      </c>
      <c r="BD149" s="26" t="n">
        <f aca="false">IF(AI149="",0,IF(AI149&gt;=z4,w4,IF(AI149&gt;=z3,w3,IF(AI149&gt;=zEntry,w2,IF(AND(AI149&gt;=ExitZ,BD148&gt;0),w2,0)))))</f>
        <v>0</v>
      </c>
      <c r="BE149" s="26" t="n">
        <f aca="false">IF(AJ149="",0,IF(AJ149&gt;=z4,w4,IF(AJ149&gt;=z3,w3,IF(AJ149&gt;=zEntry,w2,IF(AND(AJ149&gt;=ExitZ,BE148&gt;0),w2,0)))))</f>
        <v>0</v>
      </c>
      <c r="BF149" s="26" t="n">
        <f aca="false">IF(AK149="",0,IF(AK149&gt;=z4,w4,IF(AK149&gt;=z3,w3,IF(AK149&gt;=zEntry,w2,IF(AND(AK149&gt;=ExitZ,BF148&gt;0),w2,0)))))</f>
        <v>0</v>
      </c>
      <c r="BG149" s="26" t="n">
        <f aca="false">IF(AL149="",0,IF(AL149&gt;=z4,w4,IF(AL149&gt;=z3,w3,IF(AL149&gt;=zEntry,w2,IF(AND(AL149&gt;=ExitZ,BG148&gt;0),w2,0)))))</f>
        <v>1</v>
      </c>
      <c r="BH149" s="26" t="n">
        <f aca="false">IF(AM149="",0,IF(AM149&gt;=z4,w4,IF(AM149&gt;=z3,w3,IF(AM149&gt;=zEntry,w2,IF(AND(AM149&gt;=ExitZ,BH148&gt;0),w2,0)))))</f>
        <v>1</v>
      </c>
      <c r="BI149" s="26" t="n">
        <f aca="false">IF(AN149="",0,IF(AN149&gt;=z4,w4,IF(AN149&gt;=z3,w3,IF(AN149&gt;=zEntry,w2,IF(AND(AN149&gt;=ExitZ,BI148&gt;0),w2,0)))))</f>
        <v>0</v>
      </c>
      <c r="BJ149" s="26" t="n">
        <f aca="false">IF(AO149="",0,IF(AO149&gt;=z4,w4,IF(AO149&gt;=z3,w3,IF(AO149&gt;=zEntry,w2,IF(AND(AO149&gt;=ExitZ,BJ148&gt;0),w2,0)))))</f>
        <v>0</v>
      </c>
      <c r="BK149" s="26" t="n">
        <f aca="false">IF(AP149="",0,IF(AP149&gt;=z4,w4,IF(AP149&gt;=z3,w3,IF(AP149&gt;=zEntry,w2,IF(AND(AP149&gt;=ExitZ,BK148&gt;0),w2,0)))))</f>
        <v>0</v>
      </c>
      <c r="BL149" s="26" t="n">
        <f aca="false">IF(AQ149="",0,IF(AQ149&gt;=z4,w4,IF(AQ149&gt;=z3,w3,IF(AQ149&gt;=zEntry,w2,IF(AND(AQ149&gt;=ExitZ,BL148&gt;0),w2,0)))))</f>
        <v>0</v>
      </c>
      <c r="BM149" s="23" t="n">
        <f aca="false">IF(EMFX_Data!X148&gt;=EMFX_Data!Y148,EMFX_Data!AE149-EMFX_Data!AF149,EMFX_Data!AF149-EMFX_Data!AE149)</f>
        <v>-0.031728407460108</v>
      </c>
      <c r="BN149" s="23" t="n">
        <f aca="false">IF(EMFX_Data!X148&gt;=EMFX_Data!Z148,EMFX_Data!AE149-EMFX_Data!AG149,EMFX_Data!AG149-EMFX_Data!AE149)</f>
        <v>-0.0146480011786484</v>
      </c>
      <c r="BO149" s="23" t="n">
        <f aca="false">IF(EMFX_Data!X148&gt;=EMFX_Data!AA148,EMFX_Data!AE149-EMFX_Data!AH149,EMFX_Data!AH149-EMFX_Data!AE149)</f>
        <v>0.0366325045546017</v>
      </c>
      <c r="BP149" s="23" t="n">
        <f aca="false">IF(EMFX_Data!X148&gt;=EMFX_Data!AB148,EMFX_Data!AE149-EMFX_Data!AI149,EMFX_Data!AI149-EMFX_Data!AE149)</f>
        <v>-0.0284772013829271</v>
      </c>
      <c r="BQ149" s="23" t="n">
        <f aca="false">IF(EMFX_Data!X148&gt;=EMFX_Data!AC148,EMFX_Data!AE149-EMFX_Data!AJ149,EMFX_Data!AJ149-EMFX_Data!AE149)</f>
        <v>-0.0250309184339969</v>
      </c>
      <c r="BR149" s="23" t="n">
        <f aca="false">IF(EMFX_Data!X148&gt;=EMFX_Data!AD148,EMFX_Data!AE149-EMFX_Data!AK149,EMFX_Data!AK149-EMFX_Data!AE149)</f>
        <v>0.0576181922612546</v>
      </c>
      <c r="BS149" s="23" t="n">
        <f aca="false">IF(EMFX_Data!Y148&gt;=EMFX_Data!Z148,EMFX_Data!AF149-EMFX_Data!AG149,EMFX_Data!AG149-EMFX_Data!AF149)</f>
        <v>-0.0170804062814597</v>
      </c>
      <c r="BT149" s="23" t="n">
        <f aca="false">IF(EMFX_Data!Y148&gt;=EMFX_Data!AA148,EMFX_Data!AF149-EMFX_Data!AH149,EMFX_Data!AH149-EMFX_Data!AF149)</f>
        <v>0.00490409709449367</v>
      </c>
      <c r="BU149" s="23" t="n">
        <f aca="false">IF(EMFX_Data!Y148&gt;=EMFX_Data!AB148,EMFX_Data!AF149-EMFX_Data!AI149,EMFX_Data!AI149-EMFX_Data!AF149)</f>
        <v>0.00325120607718094</v>
      </c>
      <c r="BV149" s="23" t="n">
        <f aca="false">IF(EMFX_Data!Y148&gt;=EMFX_Data!AC148,EMFX_Data!AF149-EMFX_Data!AJ149,EMFX_Data!AJ149-EMFX_Data!AF149)</f>
        <v>-0.00669748902611118</v>
      </c>
      <c r="BW149" s="23" t="n">
        <f aca="false">IF(EMFX_Data!Y148&gt;=EMFX_Data!AD148,EMFX_Data!AF149-EMFX_Data!AK149,EMFX_Data!AK149-EMFX_Data!AF149)</f>
        <v>0.0258897848011466</v>
      </c>
      <c r="BX149" s="23" t="n">
        <f aca="false">IF(EMFX_Data!Z148&gt;=EMFX_Data!AA148,EMFX_Data!AG149-EMFX_Data!AH149,EMFX_Data!AH149-EMFX_Data!AG149)</f>
        <v>0.0219845033759533</v>
      </c>
      <c r="BY149" s="23" t="n">
        <f aca="false">IF(EMFX_Data!Z148&gt;=EMFX_Data!AB148,EMFX_Data!AG149-EMFX_Data!AI149,EMFX_Data!AI149-EMFX_Data!AG149)</f>
        <v>-0.0138292002042787</v>
      </c>
      <c r="BZ149" s="23" t="n">
        <f aca="false">IF(EMFX_Data!Z148&gt;=EMFX_Data!AC148,EMFX_Data!AG149-EMFX_Data!AJ149,EMFX_Data!AJ149-EMFX_Data!AG149)</f>
        <v>-0.0103829172553485</v>
      </c>
      <c r="CA149" s="23" t="n">
        <f aca="false">IF(EMFX_Data!Z148&gt;=EMFX_Data!AD148,EMFX_Data!AG149-EMFX_Data!AK149,EMFX_Data!AK149-EMFX_Data!AG149)</f>
        <v>0.0429701910826062</v>
      </c>
      <c r="CB149" s="23" t="n">
        <f aca="false">IF(EMFX_Data!AA148&gt;=EMFX_Data!AB148,EMFX_Data!AH149-EMFX_Data!AI149,EMFX_Data!AI149-EMFX_Data!AH149)</f>
        <v>0.00815530317167461</v>
      </c>
      <c r="CC149" s="23" t="n">
        <f aca="false">IF(EMFX_Data!AA148&gt;=EMFX_Data!AC148,EMFX_Data!AH149-EMFX_Data!AJ149,EMFX_Data!AJ149-EMFX_Data!AH149)</f>
        <v>0.0116015861206048</v>
      </c>
      <c r="CD149" s="23" t="n">
        <f aca="false">IF(EMFX_Data!AA148&gt;=EMFX_Data!AD148,EMFX_Data!AH149-EMFX_Data!AK149,EMFX_Data!AK149-EMFX_Data!AH149)</f>
        <v>-0.0209856877066529</v>
      </c>
      <c r="CE149" s="23" t="n">
        <f aca="false">IF(EMFX_Data!AB148&gt;=EMFX_Data!AC148,EMFX_Data!AI149-EMFX_Data!AJ149,EMFX_Data!AJ149-EMFX_Data!AI149)</f>
        <v>-0.00344628294893024</v>
      </c>
      <c r="CF149" s="23" t="n">
        <f aca="false">IF(EMFX_Data!AB148&gt;=EMFX_Data!AD148,EMFX_Data!AI149-EMFX_Data!AK149,EMFX_Data!AK149-EMFX_Data!AI149)</f>
        <v>0.0291409908783275</v>
      </c>
      <c r="CG149" s="23" t="n">
        <f aca="false">IF(EMFX_Data!AC148&gt;=EMFX_Data!AD148,EMFX_Data!AJ149-EMFX_Data!AK149,EMFX_Data!AK149-EMFX_Data!AJ149)</f>
        <v>0.0325872738272578</v>
      </c>
      <c r="CH149" s="27" t="n">
        <f aca="false">IF(ROW()&lt;4+VolLB,"",STDEV(INDEX($BM:$BM,ROW()-VolLB+1):INDEX($BM:$BM,ROW()))*SQRT(12))</f>
        <v>0.125606932298088</v>
      </c>
      <c r="CI149" s="27" t="n">
        <f aca="false">IF(ROW()&lt;4+VolLB,"",STDEV(INDEX($BN:$BN,ROW()-VolLB+1):INDEX($BN:$BN,ROW()))*SQRT(12))</f>
        <v>0.149340663928999</v>
      </c>
      <c r="CJ149" s="27" t="n">
        <f aca="false">IF(ROW()&lt;4+VolLB,"",STDEV(INDEX($BO:$BO,ROW()-VolLB+1):INDEX($BO:$BO,ROW()))*SQRT(12))</f>
        <v>0.16691908944151</v>
      </c>
      <c r="CK149" s="27" t="n">
        <f aca="false">IF(ROW()&lt;4+VolLB,"",STDEV(INDEX($BP:$BP,ROW()-VolLB+1):INDEX($BP:$BP,ROW()))*SQRT(12))</f>
        <v>0.170974517916683</v>
      </c>
      <c r="CL149" s="27" t="n">
        <f aca="false">IF(ROW()&lt;4+VolLB,"",STDEV(INDEX($BQ:$BQ,ROW()-VolLB+1):INDEX($BQ:$BQ,ROW()))*SQRT(12))</f>
        <v>0.174507190229433</v>
      </c>
      <c r="CM149" s="27" t="n">
        <f aca="false">IF(ROW()&lt;4+VolLB,"",STDEV(INDEX($BR:$BR,ROW()-VolLB+1):INDEX($BR:$BR,ROW()))*SQRT(12))</f>
        <v>0.16893016291733</v>
      </c>
      <c r="CN149" s="27" t="n">
        <f aca="false">IF(ROW()&lt;4+VolLB,"",STDEV(INDEX($BS:$BS,ROW()-VolLB+1):INDEX($BS:$BS,ROW()))*SQRT(12))</f>
        <v>0.147352768168518</v>
      </c>
      <c r="CO149" s="27" t="n">
        <f aca="false">IF(ROW()&lt;4+VolLB,"",STDEV(INDEX($BT:$BT,ROW()-VolLB+1):INDEX($BT:$BT,ROW()))*SQRT(12))</f>
        <v>0.171972030434772</v>
      </c>
      <c r="CP149" s="27" t="n">
        <f aca="false">IF(ROW()&lt;4+VolLB,"",STDEV(INDEX($BU:$BU,ROW()-VolLB+1):INDEX($BU:$BU,ROW()))*SQRT(12))</f>
        <v>0.138533749496715</v>
      </c>
      <c r="CQ149" s="27" t="n">
        <f aca="false">IF(ROW()&lt;4+VolLB,"",STDEV(INDEX($BV:$BV,ROW()-VolLB+1):INDEX($BV:$BV,ROW()))*SQRT(12))</f>
        <v>0.162339510468742</v>
      </c>
      <c r="CR149" s="27" t="n">
        <f aca="false">IF(ROW()&lt;4+VolLB,"",STDEV(INDEX($BW:$BW,ROW()-VolLB+1):INDEX($BW:$BW,ROW()))*SQRT(12))</f>
        <v>0.181938150882569</v>
      </c>
      <c r="CS149" s="27" t="n">
        <f aca="false">IF(ROW()&lt;4+VolLB,"",STDEV(INDEX($BX:$BX,ROW()-VolLB+1):INDEX($BX:$BX,ROW()))*SQRT(12))</f>
        <v>0.189021433933336</v>
      </c>
      <c r="CT149" s="27" t="n">
        <f aca="false">IF(ROW()&lt;4+VolLB,"",STDEV(INDEX($BY:$BY,ROW()-VolLB+1):INDEX($BY:$BY,ROW()))*SQRT(12))</f>
        <v>0.179233147750412</v>
      </c>
      <c r="CU149" s="27" t="n">
        <f aca="false">IF(ROW()&lt;4+VolLB,"",STDEV(INDEX($BZ:$BZ,ROW()-VolLB+1):INDEX($BZ:$BZ,ROW()))*SQRT(12))</f>
        <v>0.170328444499896</v>
      </c>
      <c r="CV149" s="27" t="n">
        <f aca="false">IF(ROW()&lt;4+VolLB,"",STDEV(INDEX($CA:$CA,ROW()-VolLB+1):INDEX($CA:$CA,ROW()))*SQRT(12))</f>
        <v>0.154209678929953</v>
      </c>
      <c r="CW149" s="27" t="n">
        <f aca="false">IF(ROW()&lt;4+VolLB,"",STDEV(INDEX($CB:$CB,ROW()-VolLB+1):INDEX($CB:$CB,ROW()))*SQRT(12))</f>
        <v>0.184948312224192</v>
      </c>
      <c r="CX149" s="27" t="n">
        <f aca="false">IF(ROW()&lt;4+VolLB,"",STDEV(INDEX($CC:$CC,ROW()-VolLB+1):INDEX($CC:$CC,ROW()))*SQRT(12))</f>
        <v>0.179741118837842</v>
      </c>
      <c r="CY149" s="27" t="n">
        <f aca="false">IF(ROW()&lt;4+VolLB,"",STDEV(INDEX($CD:$CD,ROW()-VolLB+1):INDEX($CD:$CD,ROW()))*SQRT(12))</f>
        <v>0.214389340583613</v>
      </c>
      <c r="CZ149" s="27" t="n">
        <f aca="false">IF(ROW()&lt;4+VolLB,"",STDEV(INDEX($CE:$CE,ROW()-VolLB+1):INDEX($CE:$CE,ROW()))*SQRT(12))</f>
        <v>0.177718736161914</v>
      </c>
      <c r="DA149" s="27" t="n">
        <f aca="false">IF(ROW()&lt;4+VolLB,"",STDEV(INDEX($CF:$CF,ROW()-VolLB+1):INDEX($CF:$CF,ROW()))*SQRT(12))</f>
        <v>0.184969976348605</v>
      </c>
      <c r="DB149" s="27" t="n">
        <f aca="false">IF(ROW()&lt;4+VolLB,"",STDEV(INDEX($CG:$CG,ROW()-VolLB+1):INDEX($CG:$CG,ROW()))*SQRT(12))</f>
        <v>0.174395978208423</v>
      </c>
      <c r="DC149" s="26" t="n">
        <f aca="false">IF(OR(AR149=0,CH149="",CH149=0),0,AR149*MIN(MaxScal,TgtVol/CH149))</f>
        <v>0</v>
      </c>
      <c r="DD149" s="26" t="n">
        <f aca="false">IF(OR(AS149=0,CI149="",CI149=0),0,AS149*MIN(MaxScal,TgtVol/CI149))</f>
        <v>0</v>
      </c>
      <c r="DE149" s="26" t="n">
        <f aca="false">IF(OR(AT149=0,CJ149="",CJ149=0),0,AT149*MIN(MaxScal,TgtVol/CJ149))</f>
        <v>0</v>
      </c>
      <c r="DF149" s="26" t="n">
        <f aca="false">IF(OR(AU149=0,CK149="",CK149=0),0,AU149*MIN(MaxScal,TgtVol/CK149))</f>
        <v>0</v>
      </c>
      <c r="DG149" s="26" t="n">
        <f aca="false">IF(OR(AV149=0,CL149="",CL149=0),0,AV149*MIN(MaxScal,TgtVol/CL149))</f>
        <v>0</v>
      </c>
      <c r="DH149" s="26" t="n">
        <f aca="false">IF(OR(AW149=0,CM149="",CM149=0),0,AW149*MIN(MaxScal,TgtVol/CM149))</f>
        <v>0</v>
      </c>
      <c r="DI149" s="26" t="n">
        <f aca="false">IF(OR(AX149=0,CN149="",CN149=0),0,AX149*MIN(MaxScal,TgtVol/CN149))</f>
        <v>0</v>
      </c>
      <c r="DJ149" s="26" t="n">
        <f aca="false">IF(OR(AY149=0,CO149="",CO149=0),0,AY149*MIN(MaxScal,TgtVol/CO149))</f>
        <v>0.116297981418472</v>
      </c>
      <c r="DK149" s="26" t="n">
        <f aca="false">IF(OR(AZ149=0,CP149="",CP149=0),0,AZ149*MIN(MaxScal,TgtVol/CP149))</f>
        <v>0</v>
      </c>
      <c r="DL149" s="26" t="n">
        <f aca="false">IF(OR(BA149=0,CQ149="",CQ149=0),0,BA149*MIN(MaxScal,TgtVol/CQ149))</f>
        <v>0</v>
      </c>
      <c r="DM149" s="26" t="n">
        <f aca="false">IF(OR(BB149=0,CR149="",CR149=0),0,BB149*MIN(MaxScal,TgtVol/CR149))</f>
        <v>0</v>
      </c>
      <c r="DN149" s="26" t="n">
        <f aca="false">IF(OR(BC149=0,CS149="",CS149=0),0,BC149*MIN(MaxScal,TgtVol/CS149))</f>
        <v>0</v>
      </c>
      <c r="DO149" s="26" t="n">
        <f aca="false">IF(OR(BD149=0,CT149="",CT149=0),0,BD149*MIN(MaxScal,TgtVol/CT149))</f>
        <v>0</v>
      </c>
      <c r="DP149" s="26" t="n">
        <f aca="false">IF(OR(BE149=0,CU149="",CU149=0),0,BE149*MIN(MaxScal,TgtVol/CU149))</f>
        <v>0</v>
      </c>
      <c r="DQ149" s="26" t="n">
        <f aca="false">IF(OR(BF149=0,CV149="",CV149=0),0,BF149*MIN(MaxScal,TgtVol/CV149))</f>
        <v>0</v>
      </c>
      <c r="DR149" s="26" t="n">
        <f aca="false">IF(OR(BG149=0,CW149="",CW149=0),0,BG149*MIN(MaxScal,TgtVol/CW149))</f>
        <v>0.108138321239483</v>
      </c>
      <c r="DS149" s="26" t="n">
        <f aca="false">IF(OR(BH149=0,CX149="",CX149=0),0,BH149*MIN(MaxScal,TgtVol/CX149))</f>
        <v>0.111271144462183</v>
      </c>
      <c r="DT149" s="26" t="n">
        <f aca="false">IF(OR(BI149=0,CY149="",CY149=0),0,BI149*MIN(MaxScal,TgtVol/CY149))</f>
        <v>0</v>
      </c>
      <c r="DU149" s="26" t="n">
        <f aca="false">IF(OR(BJ149=0,CZ149="",CZ149=0),0,BJ149*MIN(MaxScal,TgtVol/CZ149))</f>
        <v>0</v>
      </c>
      <c r="DV149" s="26" t="n">
        <f aca="false">IF(OR(BK149=0,DA149="",DA149=0),0,BK149*MIN(MaxScal,TgtVol/DA149))</f>
        <v>0</v>
      </c>
      <c r="DW149" s="26" t="n">
        <f aca="false">IF(OR(BL149=0,DB149="",DB149=0),0,BL149*MIN(MaxScal,TgtVol/DB149))</f>
        <v>0</v>
      </c>
      <c r="DX149" s="28" t="n">
        <f aca="false">IFERROR(DC148*BM149,"")</f>
        <v>-0</v>
      </c>
      <c r="DY149" s="28" t="n">
        <f aca="false">IFERROR(DD148*BN149,"")</f>
        <v>-0</v>
      </c>
      <c r="DZ149" s="28" t="n">
        <f aca="false">IFERROR(DE148*BO149,"")</f>
        <v>0.00442906473948714</v>
      </c>
      <c r="EA149" s="28" t="n">
        <f aca="false">IFERROR(DF148*BP149,"")</f>
        <v>-0</v>
      </c>
      <c r="EB149" s="28" t="n">
        <f aca="false">IFERROR(DG148*BQ149,"")</f>
        <v>-0</v>
      </c>
      <c r="EC149" s="28" t="n">
        <f aca="false">IFERROR(DH148*BR149,"")</f>
        <v>0</v>
      </c>
      <c r="ED149" s="28" t="n">
        <f aca="false">IFERROR(DI148*BS149,"")</f>
        <v>-0</v>
      </c>
      <c r="EE149" s="28" t="n">
        <f aca="false">IFERROR(DJ148*BT149,"")</f>
        <v>0.000846643334810787</v>
      </c>
      <c r="EF149" s="28" t="n">
        <f aca="false">IFERROR(DK148*BU149,"")</f>
        <v>0</v>
      </c>
      <c r="EG149" s="28" t="n">
        <f aca="false">IFERROR(DL148*BV149,"")</f>
        <v>-0</v>
      </c>
      <c r="EH149" s="28" t="n">
        <f aca="false">IFERROR(DM148*BW149,"")</f>
        <v>0</v>
      </c>
      <c r="EI149" s="28" t="n">
        <f aca="false">IFERROR(DN148*BX149,"")</f>
        <v>0</v>
      </c>
      <c r="EJ149" s="28" t="n">
        <f aca="false">IFERROR(DO148*BY149,"")</f>
        <v>-0</v>
      </c>
      <c r="EK149" s="28" t="n">
        <f aca="false">IFERROR(DP148*BZ149,"")</f>
        <v>-0</v>
      </c>
      <c r="EL149" s="28" t="n">
        <f aca="false">IFERROR(DQ148*CA149,"")</f>
        <v>0</v>
      </c>
      <c r="EM149" s="28" t="n">
        <f aca="false">IFERROR(DR148*CB149,"")</f>
        <v>0.000845757633592254</v>
      </c>
      <c r="EN149" s="28" t="n">
        <f aca="false">IFERROR(DS148*CC149,"")</f>
        <v>0.00128805517156833</v>
      </c>
      <c r="EO149" s="28" t="n">
        <f aca="false">IFERROR(DT148*CD149,"")</f>
        <v>-0</v>
      </c>
      <c r="EP149" s="28" t="n">
        <f aca="false">IFERROR(DU148*CE149,"")</f>
        <v>-0</v>
      </c>
      <c r="EQ149" s="28" t="n">
        <f aca="false">IFERROR(DV148*CF149,"")</f>
        <v>0</v>
      </c>
      <c r="ER149" s="28" t="n">
        <f aca="false">IFERROR(DW148*CG149,"")</f>
        <v>0</v>
      </c>
      <c r="ES149" s="28" t="n">
        <f aca="false">IF(ROW()=4,"",SUM(DX149:ER149))</f>
        <v>0.0074095208794585</v>
      </c>
      <c r="ET149" s="29" t="n">
        <f aca="false">COUNTIF(AR149:BL149,"&gt;0")</f>
        <v>3</v>
      </c>
    </row>
    <row r="150" customFormat="false" ht="15" hidden="false" customHeight="false" outlineLevel="0" collapsed="false">
      <c r="A150" s="19" t="n">
        <v>42460</v>
      </c>
      <c r="B150" s="23" t="n">
        <f aca="false">ABS(EMFX_Data!X150-EMFX_Data!Y150)</f>
        <v>0.101301457167234</v>
      </c>
      <c r="C150" s="23" t="n">
        <f aca="false">ABS(EMFX_Data!X150-EMFX_Data!Z150)</f>
        <v>0.0771369126914774</v>
      </c>
      <c r="D150" s="23" t="n">
        <f aca="false">ABS(EMFX_Data!X150-EMFX_Data!AA150)</f>
        <v>0.256185612723722</v>
      </c>
      <c r="E150" s="23" t="n">
        <f aca="false">ABS(EMFX_Data!X150-EMFX_Data!AB150)</f>
        <v>0.273414955283429</v>
      </c>
      <c r="F150" s="23" t="n">
        <f aca="false">ABS(EMFX_Data!X150-EMFX_Data!AC150)</f>
        <v>0.127739250210658</v>
      </c>
      <c r="G150" s="23" t="n">
        <f aca="false">ABS(EMFX_Data!X150-EMFX_Data!AD150)</f>
        <v>0.0841024626534344</v>
      </c>
      <c r="H150" s="23" t="n">
        <f aca="false">ABS(EMFX_Data!Y150-EMFX_Data!Z150)</f>
        <v>0.0241645444757568</v>
      </c>
      <c r="I150" s="23" t="n">
        <f aca="false">ABS(EMFX_Data!Y150-EMFX_Data!AA150)</f>
        <v>0.357487069890956</v>
      </c>
      <c r="J150" s="23" t="n">
        <f aca="false">ABS(EMFX_Data!Y150-EMFX_Data!AB150)</f>
        <v>0.172113498116195</v>
      </c>
      <c r="K150" s="23" t="n">
        <f aca="false">ABS(EMFX_Data!Y150-EMFX_Data!AC150)</f>
        <v>0.0264377930434234</v>
      </c>
      <c r="L150" s="23" t="n">
        <f aca="false">ABS(EMFX_Data!Y150-EMFX_Data!AD150)</f>
        <v>0.0171989945137998</v>
      </c>
      <c r="M150" s="23" t="n">
        <f aca="false">ABS(EMFX_Data!Z150-EMFX_Data!AA150)</f>
        <v>0.333322525415199</v>
      </c>
      <c r="N150" s="23" t="n">
        <f aca="false">ABS(EMFX_Data!Z150-EMFX_Data!AB150)</f>
        <v>0.196278042591952</v>
      </c>
      <c r="O150" s="23" t="n">
        <f aca="false">ABS(EMFX_Data!Z150-EMFX_Data!AC150)</f>
        <v>0.0506023375191802</v>
      </c>
      <c r="P150" s="23" t="n">
        <f aca="false">ABS(EMFX_Data!Z150-EMFX_Data!AD150)</f>
        <v>0.00696554996195697</v>
      </c>
      <c r="Q150" s="23" t="n">
        <f aca="false">ABS(EMFX_Data!AA150-EMFX_Data!AB150)</f>
        <v>0.529600568007151</v>
      </c>
      <c r="R150" s="23" t="n">
        <f aca="false">ABS(EMFX_Data!AA150-EMFX_Data!AC150)</f>
        <v>0.383924862934379</v>
      </c>
      <c r="S150" s="23" t="n">
        <f aca="false">ABS(EMFX_Data!AA150-EMFX_Data!AD150)</f>
        <v>0.340288075377156</v>
      </c>
      <c r="T150" s="23" t="n">
        <f aca="false">ABS(EMFX_Data!AB150-EMFX_Data!AC150)</f>
        <v>0.145675705072772</v>
      </c>
      <c r="U150" s="23" t="n">
        <f aca="false">ABS(EMFX_Data!AB150-EMFX_Data!AD150)</f>
        <v>0.189312492629995</v>
      </c>
      <c r="V150" s="23" t="n">
        <f aca="false">ABS(EMFX_Data!AC150-EMFX_Data!AD150)</f>
        <v>0.0436367875572232</v>
      </c>
      <c r="W150" s="26" t="n">
        <f aca="false">IF(ROW()&lt;4+MinObs-1,"",IFERROR((B150-AVERAGE(B$4:B150))/STDEV(B$4:B150),""))</f>
        <v>-0.295883009156005</v>
      </c>
      <c r="X150" s="26" t="n">
        <f aca="false">IF(ROW()&lt;4+MinObs-1,"",IFERROR((C150-AVERAGE(C$4:C150))/STDEV(C$4:C150),""))</f>
        <v>0.0717742709576892</v>
      </c>
      <c r="Y150" s="26" t="n">
        <f aca="false">IF(ROW()&lt;4+MinObs-1,"",IFERROR((D150-AVERAGE(D$4:D150))/STDEV(D$4:D150),""))</f>
        <v>1.46358180775509</v>
      </c>
      <c r="Z150" s="26" t="n">
        <f aca="false">IF(ROW()&lt;4+MinObs-1,"",IFERROR((E150-AVERAGE(E$4:E150))/STDEV(E$4:E150),""))</f>
        <v>1.86513348287632</v>
      </c>
      <c r="AA150" s="26" t="n">
        <f aca="false">IF(ROW()&lt;4+MinObs-1,"",IFERROR((F150-AVERAGE(F$4:F150))/STDEV(F$4:F150),""))</f>
        <v>0.858112157118695</v>
      </c>
      <c r="AB150" s="26" t="n">
        <f aca="false">IF(ROW()&lt;4+MinObs-1,"",IFERROR((G150-AVERAGE(G$4:G150))/STDEV(G$4:G150),""))</f>
        <v>-0.139422437277743</v>
      </c>
      <c r="AC150" s="26" t="n">
        <f aca="false">IF(ROW()&lt;4+MinObs-1,"",IFERROR((H150-AVERAGE(H$4:H150))/STDEV(H$4:H150),""))</f>
        <v>-1.13369292242293</v>
      </c>
      <c r="AD150" s="26" t="n">
        <f aca="false">IF(ROW()&lt;4+MinObs-1,"",IFERROR((I150-AVERAGE(I$4:I150))/STDEV(I$4:I150),""))</f>
        <v>2.9603630908149</v>
      </c>
      <c r="AE150" s="26" t="n">
        <f aca="false">IF(ROW()&lt;4+MinObs-1,"",IFERROR((J150-AVERAGE(J$4:J150))/STDEV(J$4:J150),""))</f>
        <v>0.378318736880528</v>
      </c>
      <c r="AF150" s="26" t="n">
        <f aca="false">IF(ROW()&lt;4+MinObs-1,"",IFERROR((K150-AVERAGE(K$4:K150))/STDEV(K$4:K150),""))</f>
        <v>-1.14347077720802</v>
      </c>
      <c r="AG150" s="26" t="n">
        <f aca="false">IF(ROW()&lt;4+MinObs-1,"",IFERROR((L150-AVERAGE(L$4:L150))/STDEV(L$4:L150),""))</f>
        <v>-0.446916468070343</v>
      </c>
      <c r="AH150" s="26" t="n">
        <f aca="false">IF(ROW()&lt;4+MinObs-1,"",IFERROR((M150-AVERAGE(M$4:M150))/STDEV(M$4:M150),""))</f>
        <v>1.64213896845206</v>
      </c>
      <c r="AI150" s="26" t="n">
        <f aca="false">IF(ROW()&lt;4+MinObs-1,"",IFERROR((N150-AVERAGE(N$4:N150))/STDEV(N$4:N150),""))</f>
        <v>0.938743812732279</v>
      </c>
      <c r="AJ150" s="26" t="n">
        <f aca="false">IF(ROW()&lt;4+MinObs-1,"",IFERROR((O150-AVERAGE(O$4:O150))/STDEV(O$4:O150),""))</f>
        <v>-0.57620003170916</v>
      </c>
      <c r="AK150" s="26" t="n">
        <f aca="false">IF(ROW()&lt;4+MinObs-1,"",IFERROR((P150-AVERAGE(P$4:P150))/STDEV(P$4:P150),""))</f>
        <v>-0.419837638398425</v>
      </c>
      <c r="AL150" s="26" t="n">
        <f aca="false">IF(ROW()&lt;4+MinObs-1,"",IFERROR((Q150-AVERAGE(Q$4:Q150))/STDEV(Q$4:Q150),""))</f>
        <v>3.12546194313533</v>
      </c>
      <c r="AM150" s="26" t="n">
        <f aca="false">IF(ROW()&lt;4+MinObs-1,"",IFERROR((R150-AVERAGE(R$4:R150))/STDEV(R$4:R150),""))</f>
        <v>2.62508348612415</v>
      </c>
      <c r="AN150" s="26" t="n">
        <f aca="false">IF(ROW()&lt;4+MinObs-1,"",IFERROR((S150-AVERAGE(S$4:S150))/STDEV(S$4:S150),""))</f>
        <v>0.517031544125691</v>
      </c>
      <c r="AO150" s="26" t="n">
        <f aca="false">IF(ROW()&lt;4+MinObs-1,"",IFERROR((T150-AVERAGE(T$4:T150))/STDEV(T$4:T150),""))</f>
        <v>0.41128323692326</v>
      </c>
      <c r="AP150" s="26" t="n">
        <f aca="false">IF(ROW()&lt;4+MinObs-1,"",IFERROR((U150-AVERAGE(U$4:U150))/STDEV(U$4:U150),""))</f>
        <v>0.220171747982212</v>
      </c>
      <c r="AQ150" s="26" t="n">
        <f aca="false">IF(ROW()&lt;4+MinObs-1,"",IFERROR((V150-AVERAGE(V$4:V150))/STDEV(V$4:V150),""))</f>
        <v>-0.331482950957759</v>
      </c>
      <c r="AR150" s="26" t="n">
        <f aca="false">IF(W150="",0,IF(W150&gt;=z4,w4,IF(W150&gt;=z3,w3,IF(W150&gt;=zEntry,w2,IF(AND(W150&gt;=ExitZ,AR149&gt;0),w2,0)))))</f>
        <v>0</v>
      </c>
      <c r="AS150" s="26" t="n">
        <f aca="false">IF(X150="",0,IF(X150&gt;=z4,w4,IF(X150&gt;=z3,w3,IF(X150&gt;=zEntry,w2,IF(AND(X150&gt;=ExitZ,AS149&gt;0),w2,0)))))</f>
        <v>0</v>
      </c>
      <c r="AT150" s="26" t="n">
        <f aca="false">IF(Y150="",0,IF(Y150&gt;=z4,w4,IF(Y150&gt;=z3,w3,IF(Y150&gt;=zEntry,w2,IF(AND(Y150&gt;=ExitZ,AT149&gt;0),w2,0)))))</f>
        <v>0</v>
      </c>
      <c r="AU150" s="26" t="n">
        <f aca="false">IF(Z150="",0,IF(Z150&gt;=z4,w4,IF(Z150&gt;=z3,w3,IF(Z150&gt;=zEntry,w2,IF(AND(Z150&gt;=ExitZ,AU149&gt;0),w2,0)))))</f>
        <v>0</v>
      </c>
      <c r="AV150" s="26" t="n">
        <f aca="false">IF(AA150="",0,IF(AA150&gt;=z4,w4,IF(AA150&gt;=z3,w3,IF(AA150&gt;=zEntry,w2,IF(AND(AA150&gt;=ExitZ,AV149&gt;0),w2,0)))))</f>
        <v>0</v>
      </c>
      <c r="AW150" s="26" t="n">
        <f aca="false">IF(AB150="",0,IF(AB150&gt;=z4,w4,IF(AB150&gt;=z3,w3,IF(AB150&gt;=zEntry,w2,IF(AND(AB150&gt;=ExitZ,AW149&gt;0),w2,0)))))</f>
        <v>0</v>
      </c>
      <c r="AX150" s="26" t="n">
        <f aca="false">IF(AC150="",0,IF(AC150&gt;=z4,w4,IF(AC150&gt;=z3,w3,IF(AC150&gt;=zEntry,w2,IF(AND(AC150&gt;=ExitZ,AX149&gt;0),w2,0)))))</f>
        <v>0</v>
      </c>
      <c r="AY150" s="26" t="n">
        <f aca="false">IF(AD150="",0,IF(AD150&gt;=z4,w4,IF(AD150&gt;=z3,w3,IF(AD150&gt;=zEntry,w2,IF(AND(AD150&gt;=ExitZ,AY149&gt;0),w2,0)))))</f>
        <v>1</v>
      </c>
      <c r="AZ150" s="26" t="n">
        <f aca="false">IF(AE150="",0,IF(AE150&gt;=z4,w4,IF(AE150&gt;=z3,w3,IF(AE150&gt;=zEntry,w2,IF(AND(AE150&gt;=ExitZ,AZ149&gt;0),w2,0)))))</f>
        <v>0</v>
      </c>
      <c r="BA150" s="26" t="n">
        <f aca="false">IF(AF150="",0,IF(AF150&gt;=z4,w4,IF(AF150&gt;=z3,w3,IF(AF150&gt;=zEntry,w2,IF(AND(AF150&gt;=ExitZ,BA149&gt;0),w2,0)))))</f>
        <v>0</v>
      </c>
      <c r="BB150" s="26" t="n">
        <f aca="false">IF(AG150="",0,IF(AG150&gt;=z4,w4,IF(AG150&gt;=z3,w3,IF(AG150&gt;=zEntry,w2,IF(AND(AG150&gt;=ExitZ,BB149&gt;0),w2,0)))))</f>
        <v>0</v>
      </c>
      <c r="BC150" s="26" t="n">
        <f aca="false">IF(AH150="",0,IF(AH150&gt;=z4,w4,IF(AH150&gt;=z3,w3,IF(AH150&gt;=zEntry,w2,IF(AND(AH150&gt;=ExitZ,BC149&gt;0),w2,0)))))</f>
        <v>0</v>
      </c>
      <c r="BD150" s="26" t="n">
        <f aca="false">IF(AI150="",0,IF(AI150&gt;=z4,w4,IF(AI150&gt;=z3,w3,IF(AI150&gt;=zEntry,w2,IF(AND(AI150&gt;=ExitZ,BD149&gt;0),w2,0)))))</f>
        <v>0</v>
      </c>
      <c r="BE150" s="26" t="n">
        <f aca="false">IF(AJ150="",0,IF(AJ150&gt;=z4,w4,IF(AJ150&gt;=z3,w3,IF(AJ150&gt;=zEntry,w2,IF(AND(AJ150&gt;=ExitZ,BE149&gt;0),w2,0)))))</f>
        <v>0</v>
      </c>
      <c r="BF150" s="26" t="n">
        <f aca="false">IF(AK150="",0,IF(AK150&gt;=z4,w4,IF(AK150&gt;=z3,w3,IF(AK150&gt;=zEntry,w2,IF(AND(AK150&gt;=ExitZ,BF149&gt;0),w2,0)))))</f>
        <v>0</v>
      </c>
      <c r="BG150" s="26" t="n">
        <f aca="false">IF(AL150="",0,IF(AL150&gt;=z4,w4,IF(AL150&gt;=z3,w3,IF(AL150&gt;=zEntry,w2,IF(AND(AL150&gt;=ExitZ,BG149&gt;0),w2,0)))))</f>
        <v>1.5</v>
      </c>
      <c r="BH150" s="26" t="n">
        <f aca="false">IF(AM150="",0,IF(AM150&gt;=z4,w4,IF(AM150&gt;=z3,w3,IF(AM150&gt;=zEntry,w2,IF(AND(AM150&gt;=ExitZ,BH149&gt;0),w2,0)))))</f>
        <v>1</v>
      </c>
      <c r="BI150" s="26" t="n">
        <f aca="false">IF(AN150="",0,IF(AN150&gt;=z4,w4,IF(AN150&gt;=z3,w3,IF(AN150&gt;=zEntry,w2,IF(AND(AN150&gt;=ExitZ,BI149&gt;0),w2,0)))))</f>
        <v>0</v>
      </c>
      <c r="BJ150" s="26" t="n">
        <f aca="false">IF(AO150="",0,IF(AO150&gt;=z4,w4,IF(AO150&gt;=z3,w3,IF(AO150&gt;=zEntry,w2,IF(AND(AO150&gt;=ExitZ,BJ149&gt;0),w2,0)))))</f>
        <v>0</v>
      </c>
      <c r="BK150" s="26" t="n">
        <f aca="false">IF(AP150="",0,IF(AP150&gt;=z4,w4,IF(AP150&gt;=z3,w3,IF(AP150&gt;=zEntry,w2,IF(AND(AP150&gt;=ExitZ,BK149&gt;0),w2,0)))))</f>
        <v>0</v>
      </c>
      <c r="BL150" s="26" t="n">
        <f aca="false">IF(AQ150="",0,IF(AQ150&gt;=z4,w4,IF(AQ150&gt;=z3,w3,IF(AQ150&gt;=zEntry,w2,IF(AND(AQ150&gt;=ExitZ,BL149&gt;0),w2,0)))))</f>
        <v>0</v>
      </c>
      <c r="BM150" s="23" t="n">
        <f aca="false">IF(EMFX_Data!X149&gt;=EMFX_Data!Y149,EMFX_Data!AE150-EMFX_Data!AF150,EMFX_Data!AF150-EMFX_Data!AE150)</f>
        <v>-0.017305211235478</v>
      </c>
      <c r="BN150" s="23" t="n">
        <f aca="false">IF(EMFX_Data!X149&gt;=EMFX_Data!Z149,EMFX_Data!AE150-EMFX_Data!AG150,EMFX_Data!AG150-EMFX_Data!AE150)</f>
        <v>-0.042709250094089</v>
      </c>
      <c r="BO150" s="23" t="n">
        <f aca="false">IF(EMFX_Data!X149&gt;=EMFX_Data!AA149,EMFX_Data!AE150-EMFX_Data!AH150,EMFX_Data!AH150-EMFX_Data!AE150)</f>
        <v>0.00678005801804982</v>
      </c>
      <c r="BP150" s="23" t="n">
        <f aca="false">IF(EMFX_Data!X149&gt;=EMFX_Data!AB149,EMFX_Data!AE150-EMFX_Data!AI150,EMFX_Data!AI150-EMFX_Data!AE150)</f>
        <v>-0.093349832184783</v>
      </c>
      <c r="BQ150" s="23" t="n">
        <f aca="false">IF(EMFX_Data!X149&gt;=EMFX_Data!AC149,EMFX_Data!AE150-EMFX_Data!AJ150,EMFX_Data!AJ150-EMFX_Data!AE150)</f>
        <v>-0.0553515206919295</v>
      </c>
      <c r="BR150" s="23" t="n">
        <f aca="false">IF(EMFX_Data!X149&gt;=EMFX_Data!AD149,EMFX_Data!AE150-EMFX_Data!AK150,EMFX_Data!AK150-EMFX_Data!AE150)</f>
        <v>-0.0641512112456549</v>
      </c>
      <c r="BS150" s="23" t="n">
        <f aca="false">IF(EMFX_Data!Y149&gt;=EMFX_Data!Z149,EMFX_Data!AF150-EMFX_Data!AG150,EMFX_Data!AG150-EMFX_Data!AF150)</f>
        <v>0.025404038858611</v>
      </c>
      <c r="BT150" s="23" t="n">
        <f aca="false">IF(EMFX_Data!Y149&gt;=EMFX_Data!AA149,EMFX_Data!AF150-EMFX_Data!AH150,EMFX_Data!AH150-EMFX_Data!AF150)</f>
        <v>-0.0105251532174281</v>
      </c>
      <c r="BU150" s="23" t="n">
        <f aca="false">IF(EMFX_Data!Y149&gt;=EMFX_Data!AB149,EMFX_Data!AF150-EMFX_Data!AI150,EMFX_Data!AI150-EMFX_Data!AF150)</f>
        <v>-0.0760446209493051</v>
      </c>
      <c r="BV150" s="23" t="n">
        <f aca="false">IF(EMFX_Data!Y149&gt;=EMFX_Data!AC149,EMFX_Data!AF150-EMFX_Data!AJ150,EMFX_Data!AJ150-EMFX_Data!AF150)</f>
        <v>0.0380463094564515</v>
      </c>
      <c r="BW150" s="23" t="n">
        <f aca="false">IF(EMFX_Data!Y149&gt;=EMFX_Data!AD149,EMFX_Data!AF150-EMFX_Data!AK150,EMFX_Data!AK150-EMFX_Data!AF150)</f>
        <v>0.0468460000101769</v>
      </c>
      <c r="BX150" s="23" t="n">
        <f aca="false">IF(EMFX_Data!Z149&gt;=EMFX_Data!AA149,EMFX_Data!AG150-EMFX_Data!AH150,EMFX_Data!AH150-EMFX_Data!AG150)</f>
        <v>-0.0359291920760392</v>
      </c>
      <c r="BY150" s="23" t="n">
        <f aca="false">IF(EMFX_Data!Z149&gt;=EMFX_Data!AB149,EMFX_Data!AG150-EMFX_Data!AI150,EMFX_Data!AI150-EMFX_Data!AG150)</f>
        <v>-0.0506405820906941</v>
      </c>
      <c r="BZ150" s="23" t="n">
        <f aca="false">IF(EMFX_Data!Z149&gt;=EMFX_Data!AC149,EMFX_Data!AG150-EMFX_Data!AJ150,EMFX_Data!AJ150-EMFX_Data!AG150)</f>
        <v>-0.0126422705978405</v>
      </c>
      <c r="CA150" s="23" t="n">
        <f aca="false">IF(EMFX_Data!Z149&gt;=EMFX_Data!AD149,EMFX_Data!AG150-EMFX_Data!AK150,EMFX_Data!AK150-EMFX_Data!AG150)</f>
        <v>0.0214419611515659</v>
      </c>
      <c r="CB150" s="23" t="n">
        <f aca="false">IF(EMFX_Data!AA149&gt;=EMFX_Data!AB149,EMFX_Data!AH150-EMFX_Data!AI150,EMFX_Data!AI150-EMFX_Data!AH150)</f>
        <v>-0.0865697741667332</v>
      </c>
      <c r="CC150" s="23" t="n">
        <f aca="false">IF(EMFX_Data!AA149&gt;=EMFX_Data!AC149,EMFX_Data!AH150-EMFX_Data!AJ150,EMFX_Data!AJ150-EMFX_Data!AH150)</f>
        <v>-0.0485714626738797</v>
      </c>
      <c r="CD150" s="23" t="n">
        <f aca="false">IF(EMFX_Data!AA149&gt;=EMFX_Data!AD149,EMFX_Data!AH150-EMFX_Data!AK150,EMFX_Data!AK150-EMFX_Data!AH150)</f>
        <v>-0.057371153227605</v>
      </c>
      <c r="CE150" s="23" t="n">
        <f aca="false">IF(EMFX_Data!AB149&gt;=EMFX_Data!AC149,EMFX_Data!AI150-EMFX_Data!AJ150,EMFX_Data!AJ150-EMFX_Data!AI150)</f>
        <v>-0.0379983114928535</v>
      </c>
      <c r="CF150" s="23" t="n">
        <f aca="false">IF(EMFX_Data!AB149&gt;=EMFX_Data!AD149,EMFX_Data!AI150-EMFX_Data!AK150,EMFX_Data!AK150-EMFX_Data!AI150)</f>
        <v>-0.0291986209391282</v>
      </c>
      <c r="CG150" s="23" t="n">
        <f aca="false">IF(EMFX_Data!AC149&gt;=EMFX_Data!AD149,EMFX_Data!AJ150-EMFX_Data!AK150,EMFX_Data!AK150-EMFX_Data!AJ150)</f>
        <v>0.00879969055372536</v>
      </c>
      <c r="CH150" s="27" t="n">
        <f aca="false">IF(ROW()&lt;4+VolLB,"",STDEV(INDEX($BM:$BM,ROW()-VolLB+1):INDEX($BM:$BM,ROW()))*SQRT(12))</f>
        <v>0.12613600608767</v>
      </c>
      <c r="CI150" s="27" t="n">
        <f aca="false">IF(ROW()&lt;4+VolLB,"",STDEV(INDEX($BN:$BN,ROW()-VolLB+1):INDEX($BN:$BN,ROW()))*SQRT(12))</f>
        <v>0.150567137502717</v>
      </c>
      <c r="CJ150" s="27" t="n">
        <f aca="false">IF(ROW()&lt;4+VolLB,"",STDEV(INDEX($BO:$BO,ROW()-VolLB+1):INDEX($BO:$BO,ROW()))*SQRT(12))</f>
        <v>0.166339009444748</v>
      </c>
      <c r="CK150" s="27" t="n">
        <f aca="false">IF(ROW()&lt;4+VolLB,"",STDEV(INDEX($BP:$BP,ROW()-VolLB+1):INDEX($BP:$BP,ROW()))*SQRT(12))</f>
        <v>0.179102609861619</v>
      </c>
      <c r="CL150" s="27" t="n">
        <f aca="false">IF(ROW()&lt;4+VolLB,"",STDEV(INDEX($BQ:$BQ,ROW()-VolLB+1):INDEX($BQ:$BQ,ROW()))*SQRT(12))</f>
        <v>0.177254148493372</v>
      </c>
      <c r="CM150" s="27" t="n">
        <f aca="false">IF(ROW()&lt;4+VolLB,"",STDEV(INDEX($BR:$BR,ROW()-VolLB+1):INDEX($BR:$BR,ROW()))*SQRT(12))</f>
        <v>0.173067562838233</v>
      </c>
      <c r="CN150" s="27" t="n">
        <f aca="false">IF(ROW()&lt;4+VolLB,"",STDEV(INDEX($BS:$BS,ROW()-VolLB+1):INDEX($BS:$BS,ROW()))*SQRT(12))</f>
        <v>0.146119134214834</v>
      </c>
      <c r="CO150" s="27" t="n">
        <f aca="false">IF(ROW()&lt;4+VolLB,"",STDEV(INDEX($BT:$BT,ROW()-VolLB+1):INDEX($BT:$BT,ROW()))*SQRT(12))</f>
        <v>0.171254944950742</v>
      </c>
      <c r="CP150" s="27" t="n">
        <f aca="false">IF(ROW()&lt;4+VolLB,"",STDEV(INDEX($BU:$BU,ROW()-VolLB+1):INDEX($BU:$BU,ROW()))*SQRT(12))</f>
        <v>0.145126064658309</v>
      </c>
      <c r="CQ150" s="27" t="n">
        <f aca="false">IF(ROW()&lt;4+VolLB,"",STDEV(INDEX($BV:$BV,ROW()-VolLB+1):INDEX($BV:$BV,ROW()))*SQRT(12))</f>
        <v>0.162011019608623</v>
      </c>
      <c r="CR150" s="27" t="n">
        <f aca="false">IF(ROW()&lt;4+VolLB,"",STDEV(INDEX($BW:$BW,ROW()-VolLB+1):INDEX($BW:$BW,ROW()))*SQRT(12))</f>
        <v>0.182544544602677</v>
      </c>
      <c r="CS150" s="27" t="n">
        <f aca="false">IF(ROW()&lt;4+VolLB,"",STDEV(INDEX($BX:$BX,ROW()-VolLB+1):INDEX($BX:$BX,ROW()))*SQRT(12))</f>
        <v>0.187612662475655</v>
      </c>
      <c r="CT150" s="27" t="n">
        <f aca="false">IF(ROW()&lt;4+VolLB,"",STDEV(INDEX($BY:$BY,ROW()-VolLB+1):INDEX($BY:$BY,ROW()))*SQRT(12))</f>
        <v>0.179881534434538</v>
      </c>
      <c r="CU150" s="27" t="n">
        <f aca="false">IF(ROW()&lt;4+VolLB,"",STDEV(INDEX($BZ:$BZ,ROW()-VolLB+1):INDEX($BZ:$BZ,ROW()))*SQRT(12))</f>
        <v>0.166438673263559</v>
      </c>
      <c r="CV150" s="27" t="n">
        <f aca="false">IF(ROW()&lt;4+VolLB,"",STDEV(INDEX($CA:$CA,ROW()-VolLB+1):INDEX($CA:$CA,ROW()))*SQRT(12))</f>
        <v>0.148569911698067</v>
      </c>
      <c r="CW150" s="27" t="n">
        <f aca="false">IF(ROW()&lt;4+VolLB,"",STDEV(INDEX($CB:$CB,ROW()-VolLB+1):INDEX($CB:$CB,ROW()))*SQRT(12))</f>
        <v>0.189563711677564</v>
      </c>
      <c r="CX150" s="27" t="n">
        <f aca="false">IF(ROW()&lt;4+VolLB,"",STDEV(INDEX($CC:$CC,ROW()-VolLB+1):INDEX($CC:$CC,ROW()))*SQRT(12))</f>
        <v>0.181759465423732</v>
      </c>
      <c r="CY150" s="27" t="n">
        <f aca="false">IF(ROW()&lt;4+VolLB,"",STDEV(INDEX($CD:$CD,ROW()-VolLB+1):INDEX($CD:$CD,ROW()))*SQRT(12))</f>
        <v>0.215945620337628</v>
      </c>
      <c r="CZ150" s="27" t="n">
        <f aca="false">IF(ROW()&lt;4+VolLB,"",STDEV(INDEX($CE:$CE,ROW()-VolLB+1):INDEX($CE:$CE,ROW()))*SQRT(12))</f>
        <v>0.178582635576674</v>
      </c>
      <c r="DA150" s="27" t="n">
        <f aca="false">IF(ROW()&lt;4+VolLB,"",STDEV(INDEX($CF:$CF,ROW()-VolLB+1):INDEX($CF:$CF,ROW()))*SQRT(12))</f>
        <v>0.185674177188077</v>
      </c>
      <c r="DB150" s="27" t="n">
        <f aca="false">IF(ROW()&lt;4+VolLB,"",STDEV(INDEX($CG:$CG,ROW()-VolLB+1):INDEX($CG:$CG,ROW()))*SQRT(12))</f>
        <v>0.1743901357514</v>
      </c>
      <c r="DC150" s="26" t="n">
        <f aca="false">IF(OR(AR150=0,CH150="",CH150=0),0,AR150*MIN(MaxScal,TgtVol/CH150))</f>
        <v>0</v>
      </c>
      <c r="DD150" s="26" t="n">
        <f aca="false">IF(OR(AS150=0,CI150="",CI150=0),0,AS150*MIN(MaxScal,TgtVol/CI150))</f>
        <v>0</v>
      </c>
      <c r="DE150" s="26" t="n">
        <f aca="false">IF(OR(AT150=0,CJ150="",CJ150=0),0,AT150*MIN(MaxScal,TgtVol/CJ150))</f>
        <v>0</v>
      </c>
      <c r="DF150" s="26" t="n">
        <f aca="false">IF(OR(AU150=0,CK150="",CK150=0),0,AU150*MIN(MaxScal,TgtVol/CK150))</f>
        <v>0</v>
      </c>
      <c r="DG150" s="26" t="n">
        <f aca="false">IF(OR(AV150=0,CL150="",CL150=0),0,AV150*MIN(MaxScal,TgtVol/CL150))</f>
        <v>0</v>
      </c>
      <c r="DH150" s="26" t="n">
        <f aca="false">IF(OR(AW150=0,CM150="",CM150=0),0,AW150*MIN(MaxScal,TgtVol/CM150))</f>
        <v>0</v>
      </c>
      <c r="DI150" s="26" t="n">
        <f aca="false">IF(OR(AX150=0,CN150="",CN150=0),0,AX150*MIN(MaxScal,TgtVol/CN150))</f>
        <v>0</v>
      </c>
      <c r="DJ150" s="26" t="n">
        <f aca="false">IF(OR(AY150=0,CO150="",CO150=0),0,AY150*MIN(MaxScal,TgtVol/CO150))</f>
        <v>0.116784948929519</v>
      </c>
      <c r="DK150" s="26" t="n">
        <f aca="false">IF(OR(AZ150=0,CP150="",CP150=0),0,AZ150*MIN(MaxScal,TgtVol/CP150))</f>
        <v>0</v>
      </c>
      <c r="DL150" s="26" t="n">
        <f aca="false">IF(OR(BA150=0,CQ150="",CQ150=0),0,BA150*MIN(MaxScal,TgtVol/CQ150))</f>
        <v>0</v>
      </c>
      <c r="DM150" s="26" t="n">
        <f aca="false">IF(OR(BB150=0,CR150="",CR150=0),0,BB150*MIN(MaxScal,TgtVol/CR150))</f>
        <v>0</v>
      </c>
      <c r="DN150" s="26" t="n">
        <f aca="false">IF(OR(BC150=0,CS150="",CS150=0),0,BC150*MIN(MaxScal,TgtVol/CS150))</f>
        <v>0</v>
      </c>
      <c r="DO150" s="26" t="n">
        <f aca="false">IF(OR(BD150=0,CT150="",CT150=0),0,BD150*MIN(MaxScal,TgtVol/CT150))</f>
        <v>0</v>
      </c>
      <c r="DP150" s="26" t="n">
        <f aca="false">IF(OR(BE150=0,CU150="",CU150=0),0,BE150*MIN(MaxScal,TgtVol/CU150))</f>
        <v>0</v>
      </c>
      <c r="DQ150" s="26" t="n">
        <f aca="false">IF(OR(BF150=0,CV150="",CV150=0),0,BF150*MIN(MaxScal,TgtVol/CV150))</f>
        <v>0</v>
      </c>
      <c r="DR150" s="26" t="n">
        <f aca="false">IF(OR(BG150=0,CW150="",CW150=0),0,BG150*MIN(MaxScal,TgtVol/CW150))</f>
        <v>0.158258137776012</v>
      </c>
      <c r="DS150" s="26" t="n">
        <f aca="false">IF(OR(BH150=0,CX150="",CX150=0),0,BH150*MIN(MaxScal,TgtVol/CX150))</f>
        <v>0.110035534894287</v>
      </c>
      <c r="DT150" s="26" t="n">
        <f aca="false">IF(OR(BI150=0,CY150="",CY150=0),0,BI150*MIN(MaxScal,TgtVol/CY150))</f>
        <v>0</v>
      </c>
      <c r="DU150" s="26" t="n">
        <f aca="false">IF(OR(BJ150=0,CZ150="",CZ150=0),0,BJ150*MIN(MaxScal,TgtVol/CZ150))</f>
        <v>0</v>
      </c>
      <c r="DV150" s="26" t="n">
        <f aca="false">IF(OR(BK150=0,DA150="",DA150=0),0,BK150*MIN(MaxScal,TgtVol/DA150))</f>
        <v>0</v>
      </c>
      <c r="DW150" s="26" t="n">
        <f aca="false">IF(OR(BL150=0,DB150="",DB150=0),0,BL150*MIN(MaxScal,TgtVol/DB150))</f>
        <v>0</v>
      </c>
      <c r="DX150" s="28" t="n">
        <f aca="false">IFERROR(DC149*BM150,"")</f>
        <v>-0</v>
      </c>
      <c r="DY150" s="28" t="n">
        <f aca="false">IFERROR(DD149*BN150,"")</f>
        <v>-0</v>
      </c>
      <c r="DZ150" s="28" t="n">
        <f aca="false">IFERROR(DE149*BO150,"")</f>
        <v>0</v>
      </c>
      <c r="EA150" s="28" t="n">
        <f aca="false">IFERROR(DF149*BP150,"")</f>
        <v>-0</v>
      </c>
      <c r="EB150" s="28" t="n">
        <f aca="false">IFERROR(DG149*BQ150,"")</f>
        <v>-0</v>
      </c>
      <c r="EC150" s="28" t="n">
        <f aca="false">IFERROR(DH149*BR150,"")</f>
        <v>-0</v>
      </c>
      <c r="ED150" s="28" t="n">
        <f aca="false">IFERROR(DI149*BS150,"")</f>
        <v>0</v>
      </c>
      <c r="EE150" s="28" t="n">
        <f aca="false">IFERROR(DJ149*BT150,"")</f>
        <v>-0.00122405407330703</v>
      </c>
      <c r="EF150" s="28" t="n">
        <f aca="false">IFERROR(DK149*BU150,"")</f>
        <v>-0</v>
      </c>
      <c r="EG150" s="28" t="n">
        <f aca="false">IFERROR(DL149*BV150,"")</f>
        <v>0</v>
      </c>
      <c r="EH150" s="28" t="n">
        <f aca="false">IFERROR(DM149*BW150,"")</f>
        <v>0</v>
      </c>
      <c r="EI150" s="28" t="n">
        <f aca="false">IFERROR(DN149*BX150,"")</f>
        <v>-0</v>
      </c>
      <c r="EJ150" s="28" t="n">
        <f aca="false">IFERROR(DO149*BY150,"")</f>
        <v>-0</v>
      </c>
      <c r="EK150" s="28" t="n">
        <f aca="false">IFERROR(DP149*BZ150,"")</f>
        <v>-0</v>
      </c>
      <c r="EL150" s="28" t="n">
        <f aca="false">IFERROR(DQ149*CA150,"")</f>
        <v>0</v>
      </c>
      <c r="EM150" s="28" t="n">
        <f aca="false">IFERROR(DR149*CB150,"")</f>
        <v>-0.00936151004847174</v>
      </c>
      <c r="EN150" s="28" t="n">
        <f aca="false">IFERROR(DS149*CC150,"")</f>
        <v>-0.00540460223992481</v>
      </c>
      <c r="EO150" s="28" t="n">
        <f aca="false">IFERROR(DT149*CD150,"")</f>
        <v>-0</v>
      </c>
      <c r="EP150" s="28" t="n">
        <f aca="false">IFERROR(DU149*CE150,"")</f>
        <v>-0</v>
      </c>
      <c r="EQ150" s="28" t="n">
        <f aca="false">IFERROR(DV149*CF150,"")</f>
        <v>-0</v>
      </c>
      <c r="ER150" s="28" t="n">
        <f aca="false">IFERROR(DW149*CG150,"")</f>
        <v>0</v>
      </c>
      <c r="ES150" s="28" t="n">
        <f aca="false">IF(ROW()=4,"",SUM(DX150:ER150))</f>
        <v>-0.0159901663617036</v>
      </c>
      <c r="ET150" s="29" t="n">
        <f aca="false">COUNTIF(AR150:BL150,"&gt;0")</f>
        <v>3</v>
      </c>
    </row>
    <row r="151" customFormat="false" ht="15" hidden="false" customHeight="false" outlineLevel="0" collapsed="false">
      <c r="A151" s="19" t="n">
        <v>42490</v>
      </c>
      <c r="B151" s="23" t="n">
        <f aca="false">ABS(EMFX_Data!X151-EMFX_Data!Y151)</f>
        <v>0.120018858431116</v>
      </c>
      <c r="C151" s="23" t="n">
        <f aca="false">ABS(EMFX_Data!X151-EMFX_Data!Z151)</f>
        <v>0.0815525537658042</v>
      </c>
      <c r="D151" s="23" t="n">
        <f aca="false">ABS(EMFX_Data!X151-EMFX_Data!AA151)</f>
        <v>0.264451767527323</v>
      </c>
      <c r="E151" s="23" t="n">
        <f aca="false">ABS(EMFX_Data!X151-EMFX_Data!AB151)</f>
        <v>0.281472769744058</v>
      </c>
      <c r="F151" s="23" t="n">
        <f aca="false">ABS(EMFX_Data!X151-EMFX_Data!AC151)</f>
        <v>0.131445156559054</v>
      </c>
      <c r="G151" s="23" t="n">
        <f aca="false">ABS(EMFX_Data!X151-EMFX_Data!AD151)</f>
        <v>0.0936217114214175</v>
      </c>
      <c r="H151" s="23" t="n">
        <f aca="false">ABS(EMFX_Data!Y151-EMFX_Data!Z151)</f>
        <v>0.0384663046653122</v>
      </c>
      <c r="I151" s="23" t="n">
        <f aca="false">ABS(EMFX_Data!Y151-EMFX_Data!AA151)</f>
        <v>0.384470625958439</v>
      </c>
      <c r="J151" s="23" t="n">
        <f aca="false">ABS(EMFX_Data!Y151-EMFX_Data!AB151)</f>
        <v>0.161453911312941</v>
      </c>
      <c r="K151" s="23" t="n">
        <f aca="false">ABS(EMFX_Data!Y151-EMFX_Data!AC151)</f>
        <v>0.0114262981279376</v>
      </c>
      <c r="L151" s="23" t="n">
        <f aca="false">ABS(EMFX_Data!Y151-EMFX_Data!AD151)</f>
        <v>0.0263971470096989</v>
      </c>
      <c r="M151" s="23" t="n">
        <f aca="false">ABS(EMFX_Data!Z151-EMFX_Data!AA151)</f>
        <v>0.346004321293127</v>
      </c>
      <c r="N151" s="23" t="n">
        <f aca="false">ABS(EMFX_Data!Z151-EMFX_Data!AB151)</f>
        <v>0.199920215978254</v>
      </c>
      <c r="O151" s="23" t="n">
        <f aca="false">ABS(EMFX_Data!Z151-EMFX_Data!AC151)</f>
        <v>0.0498926027932498</v>
      </c>
      <c r="P151" s="23" t="n">
        <f aca="false">ABS(EMFX_Data!Z151-EMFX_Data!AD151)</f>
        <v>0.0120691576556133</v>
      </c>
      <c r="Q151" s="23" t="n">
        <f aca="false">ABS(EMFX_Data!AA151-EMFX_Data!AB151)</f>
        <v>0.545924537271381</v>
      </c>
      <c r="R151" s="23" t="n">
        <f aca="false">ABS(EMFX_Data!AA151-EMFX_Data!AC151)</f>
        <v>0.395896924086377</v>
      </c>
      <c r="S151" s="23" t="n">
        <f aca="false">ABS(EMFX_Data!AA151-EMFX_Data!AD151)</f>
        <v>0.35807347894874</v>
      </c>
      <c r="T151" s="23" t="n">
        <f aca="false">ABS(EMFX_Data!AB151-EMFX_Data!AC151)</f>
        <v>0.150027613185004</v>
      </c>
      <c r="U151" s="23" t="n">
        <f aca="false">ABS(EMFX_Data!AB151-EMFX_Data!AD151)</f>
        <v>0.18785105832264</v>
      </c>
      <c r="V151" s="23" t="n">
        <f aca="false">ABS(EMFX_Data!AC151-EMFX_Data!AD151)</f>
        <v>0.0378234451376365</v>
      </c>
      <c r="W151" s="26" t="n">
        <f aca="false">IF(ROW()&lt;4+MinObs-1,"",IFERROR((B151-AVERAGE(B$4:B151))/STDEV(B$4:B151),""))</f>
        <v>-0.0806517250664376</v>
      </c>
      <c r="X151" s="26" t="n">
        <f aca="false">IF(ROW()&lt;4+MinObs-1,"",IFERROR((C151-AVERAGE(C$4:C151))/STDEV(C$4:C151),""))</f>
        <v>0.146408495598162</v>
      </c>
      <c r="Y151" s="26" t="n">
        <f aca="false">IF(ROW()&lt;4+MinObs-1,"",IFERROR((D151-AVERAGE(D$4:D151))/STDEV(D$4:D151),""))</f>
        <v>1.54102359674121</v>
      </c>
      <c r="Z151" s="26" t="n">
        <f aca="false">IF(ROW()&lt;4+MinObs-1,"",IFERROR((E151-AVERAGE(E$4:E151))/STDEV(E$4:E151),""))</f>
        <v>1.92606756288574</v>
      </c>
      <c r="AA151" s="26" t="n">
        <f aca="false">IF(ROW()&lt;4+MinObs-1,"",IFERROR((F151-AVERAGE(F$4:F151))/STDEV(F$4:F151),""))</f>
        <v>0.910247370829615</v>
      </c>
      <c r="AB151" s="26" t="n">
        <f aca="false">IF(ROW()&lt;4+MinObs-1,"",IFERROR((G151-AVERAGE(G$4:G151))/STDEV(G$4:G151),""))</f>
        <v>-0.109427344365488</v>
      </c>
      <c r="AC151" s="26" t="n">
        <f aca="false">IF(ROW()&lt;4+MinObs-1,"",IFERROR((H151-AVERAGE(H$4:H151))/STDEV(H$4:H151),""))</f>
        <v>-1.00630819560995</v>
      </c>
      <c r="AD151" s="26" t="n">
        <f aca="false">IF(ROW()&lt;4+MinObs-1,"",IFERROR((I151-AVERAGE(I$4:I151))/STDEV(I$4:I151),""))</f>
        <v>3.15768304626495</v>
      </c>
      <c r="AE151" s="26" t="n">
        <f aca="false">IF(ROW()&lt;4+MinObs-1,"",IFERROR((J151-AVERAGE(J$4:J151))/STDEV(J$4:J151),""))</f>
        <v>0.264669802382038</v>
      </c>
      <c r="AF151" s="26" t="n">
        <f aca="false">IF(ROW()&lt;4+MinObs-1,"",IFERROR((K151-AVERAGE(K$4:K151))/STDEV(K$4:K151),""))</f>
        <v>-1.34006452099752</v>
      </c>
      <c r="AG151" s="26" t="n">
        <f aca="false">IF(ROW()&lt;4+MinObs-1,"",IFERROR((L151-AVERAGE(L$4:L151))/STDEV(L$4:L151),""))</f>
        <v>-0.417412813777336</v>
      </c>
      <c r="AH151" s="26" t="n">
        <f aca="false">IF(ROW()&lt;4+MinObs-1,"",IFERROR((M151-AVERAGE(M$4:M151))/STDEV(M$4:M151),""))</f>
        <v>1.74541984911169</v>
      </c>
      <c r="AI151" s="26" t="n">
        <f aca="false">IF(ROW()&lt;4+MinObs-1,"",IFERROR((N151-AVERAGE(N$4:N151))/STDEV(N$4:N151),""))</f>
        <v>0.974762836089281</v>
      </c>
      <c r="AJ151" s="26" t="n">
        <f aca="false">IF(ROW()&lt;4+MinObs-1,"",IFERROR((O151-AVERAGE(O$4:O151))/STDEV(O$4:O151),""))</f>
        <v>-0.583759537296793</v>
      </c>
      <c r="AK151" s="26" t="n">
        <f aca="false">IF(ROW()&lt;4+MinObs-1,"",IFERROR((P151-AVERAGE(P$4:P151))/STDEV(P$4:P151),""))</f>
        <v>-0.40246698589526</v>
      </c>
      <c r="AL151" s="26" t="n">
        <f aca="false">IF(ROW()&lt;4+MinObs-1,"",IFERROR((Q151-AVERAGE(Q$4:Q151))/STDEV(Q$4:Q151),""))</f>
        <v>3.1352639452983</v>
      </c>
      <c r="AM151" s="26" t="n">
        <f aca="false">IF(ROW()&lt;4+MinObs-1,"",IFERROR((R151-AVERAGE(R$4:R151))/STDEV(R$4:R151),""))</f>
        <v>2.67639587271609</v>
      </c>
      <c r="AN151" s="26" t="n">
        <f aca="false">IF(ROW()&lt;4+MinObs-1,"",IFERROR((S151-AVERAGE(S$4:S151))/STDEV(S$4:S151),""))</f>
        <v>0.569073215730687</v>
      </c>
      <c r="AO151" s="26" t="n">
        <f aca="false">IF(ROW()&lt;4+MinObs-1,"",IFERROR((T151-AVERAGE(T$4:T151))/STDEV(T$4:T151),""))</f>
        <v>0.459169294055116</v>
      </c>
      <c r="AP151" s="26" t="n">
        <f aca="false">IF(ROW()&lt;4+MinObs-1,"",IFERROR((U151-AVERAGE(U$4:U151))/STDEV(U$4:U151),""))</f>
        <v>0.214856180934775</v>
      </c>
      <c r="AQ151" s="26" t="n">
        <f aca="false">IF(ROW()&lt;4+MinObs-1,"",IFERROR((V151-AVERAGE(V$4:V151))/STDEV(V$4:V151),""))</f>
        <v>-0.348131894890958</v>
      </c>
      <c r="AR151" s="26" t="n">
        <f aca="false">IF(W151="",0,IF(W151&gt;=z4,w4,IF(W151&gt;=z3,w3,IF(W151&gt;=zEntry,w2,IF(AND(W151&gt;=ExitZ,AR150&gt;0),w2,0)))))</f>
        <v>0</v>
      </c>
      <c r="AS151" s="26" t="n">
        <f aca="false">IF(X151="",0,IF(X151&gt;=z4,w4,IF(X151&gt;=z3,w3,IF(X151&gt;=zEntry,w2,IF(AND(X151&gt;=ExitZ,AS150&gt;0),w2,0)))))</f>
        <v>0</v>
      </c>
      <c r="AT151" s="26" t="n">
        <f aca="false">IF(Y151="",0,IF(Y151&gt;=z4,w4,IF(Y151&gt;=z3,w3,IF(Y151&gt;=zEntry,w2,IF(AND(Y151&gt;=ExitZ,AT150&gt;0),w2,0)))))</f>
        <v>0</v>
      </c>
      <c r="AU151" s="26" t="n">
        <f aca="false">IF(Z151="",0,IF(Z151&gt;=z4,w4,IF(Z151&gt;=z3,w3,IF(Z151&gt;=zEntry,w2,IF(AND(Z151&gt;=ExitZ,AU150&gt;0),w2,0)))))</f>
        <v>0</v>
      </c>
      <c r="AV151" s="26" t="n">
        <f aca="false">IF(AA151="",0,IF(AA151&gt;=z4,w4,IF(AA151&gt;=z3,w3,IF(AA151&gt;=zEntry,w2,IF(AND(AA151&gt;=ExitZ,AV150&gt;0),w2,0)))))</f>
        <v>0</v>
      </c>
      <c r="AW151" s="26" t="n">
        <f aca="false">IF(AB151="",0,IF(AB151&gt;=z4,w4,IF(AB151&gt;=z3,w3,IF(AB151&gt;=zEntry,w2,IF(AND(AB151&gt;=ExitZ,AW150&gt;0),w2,0)))))</f>
        <v>0</v>
      </c>
      <c r="AX151" s="26" t="n">
        <f aca="false">IF(AC151="",0,IF(AC151&gt;=z4,w4,IF(AC151&gt;=z3,w3,IF(AC151&gt;=zEntry,w2,IF(AND(AC151&gt;=ExitZ,AX150&gt;0),w2,0)))))</f>
        <v>0</v>
      </c>
      <c r="AY151" s="26" t="n">
        <f aca="false">IF(AD151="",0,IF(AD151&gt;=z4,w4,IF(AD151&gt;=z3,w3,IF(AD151&gt;=zEntry,w2,IF(AND(AD151&gt;=ExitZ,AY150&gt;0),w2,0)))))</f>
        <v>1.5</v>
      </c>
      <c r="AZ151" s="26" t="n">
        <f aca="false">IF(AE151="",0,IF(AE151&gt;=z4,w4,IF(AE151&gt;=z3,w3,IF(AE151&gt;=zEntry,w2,IF(AND(AE151&gt;=ExitZ,AZ150&gt;0),w2,0)))))</f>
        <v>0</v>
      </c>
      <c r="BA151" s="26" t="n">
        <f aca="false">IF(AF151="",0,IF(AF151&gt;=z4,w4,IF(AF151&gt;=z3,w3,IF(AF151&gt;=zEntry,w2,IF(AND(AF151&gt;=ExitZ,BA150&gt;0),w2,0)))))</f>
        <v>0</v>
      </c>
      <c r="BB151" s="26" t="n">
        <f aca="false">IF(AG151="",0,IF(AG151&gt;=z4,w4,IF(AG151&gt;=z3,w3,IF(AG151&gt;=zEntry,w2,IF(AND(AG151&gt;=ExitZ,BB150&gt;0),w2,0)))))</f>
        <v>0</v>
      </c>
      <c r="BC151" s="26" t="n">
        <f aca="false">IF(AH151="",0,IF(AH151&gt;=z4,w4,IF(AH151&gt;=z3,w3,IF(AH151&gt;=zEntry,w2,IF(AND(AH151&gt;=ExitZ,BC150&gt;0),w2,0)))))</f>
        <v>0</v>
      </c>
      <c r="BD151" s="26" t="n">
        <f aca="false">IF(AI151="",0,IF(AI151&gt;=z4,w4,IF(AI151&gt;=z3,w3,IF(AI151&gt;=zEntry,w2,IF(AND(AI151&gt;=ExitZ,BD150&gt;0),w2,0)))))</f>
        <v>0</v>
      </c>
      <c r="BE151" s="26" t="n">
        <f aca="false">IF(AJ151="",0,IF(AJ151&gt;=z4,w4,IF(AJ151&gt;=z3,w3,IF(AJ151&gt;=zEntry,w2,IF(AND(AJ151&gt;=ExitZ,BE150&gt;0),w2,0)))))</f>
        <v>0</v>
      </c>
      <c r="BF151" s="26" t="n">
        <f aca="false">IF(AK151="",0,IF(AK151&gt;=z4,w4,IF(AK151&gt;=z3,w3,IF(AK151&gt;=zEntry,w2,IF(AND(AK151&gt;=ExitZ,BF150&gt;0),w2,0)))))</f>
        <v>0</v>
      </c>
      <c r="BG151" s="26" t="n">
        <f aca="false">IF(AL151="",0,IF(AL151&gt;=z4,w4,IF(AL151&gt;=z3,w3,IF(AL151&gt;=zEntry,w2,IF(AND(AL151&gt;=ExitZ,BG150&gt;0),w2,0)))))</f>
        <v>1.5</v>
      </c>
      <c r="BH151" s="26" t="n">
        <f aca="false">IF(AM151="",0,IF(AM151&gt;=z4,w4,IF(AM151&gt;=z3,w3,IF(AM151&gt;=zEntry,w2,IF(AND(AM151&gt;=ExitZ,BH150&gt;0),w2,0)))))</f>
        <v>1</v>
      </c>
      <c r="BI151" s="26" t="n">
        <f aca="false">IF(AN151="",0,IF(AN151&gt;=z4,w4,IF(AN151&gt;=z3,w3,IF(AN151&gt;=zEntry,w2,IF(AND(AN151&gt;=ExitZ,BI150&gt;0),w2,0)))))</f>
        <v>0</v>
      </c>
      <c r="BJ151" s="26" t="n">
        <f aca="false">IF(AO151="",0,IF(AO151&gt;=z4,w4,IF(AO151&gt;=z3,w3,IF(AO151&gt;=zEntry,w2,IF(AND(AO151&gt;=ExitZ,BJ150&gt;0),w2,0)))))</f>
        <v>0</v>
      </c>
      <c r="BK151" s="26" t="n">
        <f aca="false">IF(AP151="",0,IF(AP151&gt;=z4,w4,IF(AP151&gt;=z3,w3,IF(AP151&gt;=zEntry,w2,IF(AND(AP151&gt;=ExitZ,BK150&gt;0),w2,0)))))</f>
        <v>0</v>
      </c>
      <c r="BL151" s="26" t="n">
        <f aca="false">IF(AQ151="",0,IF(AQ151&gt;=z4,w4,IF(AQ151&gt;=z3,w3,IF(AQ151&gt;=zEntry,w2,IF(AND(AQ151&gt;=ExitZ,BL150&gt;0),w2,0)))))</f>
        <v>0</v>
      </c>
      <c r="BM151" s="23" t="n">
        <f aca="false">IF(EMFX_Data!X150&gt;=EMFX_Data!Y150,EMFX_Data!AE151-EMFX_Data!AF151,EMFX_Data!AF151-EMFX_Data!AE151)</f>
        <v>-0.0182990964514007</v>
      </c>
      <c r="BN151" s="23" t="n">
        <f aca="false">IF(EMFX_Data!X150&gt;=EMFX_Data!Z150,EMFX_Data!AE151-EMFX_Data!AG151,EMFX_Data!AG151-EMFX_Data!AE151)</f>
        <v>-0.00668813869245432</v>
      </c>
      <c r="BO151" s="23" t="n">
        <f aca="false">IF(EMFX_Data!X150&gt;=EMFX_Data!AA150,EMFX_Data!AE151-EMFX_Data!AH151,EMFX_Data!AH151-EMFX_Data!AE151)</f>
        <v>-0.0121001755536932</v>
      </c>
      <c r="BP151" s="23" t="n">
        <f aca="false">IF(EMFX_Data!X150&gt;=EMFX_Data!AB150,EMFX_Data!AE151-EMFX_Data!AI151,EMFX_Data!AI151-EMFX_Data!AE151)</f>
        <v>-0.00763569623100037</v>
      </c>
      <c r="BQ151" s="23" t="n">
        <f aca="false">IF(EMFX_Data!X150&gt;=EMFX_Data!AC150,EMFX_Data!AE151-EMFX_Data!AJ151,EMFX_Data!AJ151-EMFX_Data!AE151)</f>
        <v>0.00259356598736578</v>
      </c>
      <c r="BR151" s="23" t="n">
        <f aca="false">IF(EMFX_Data!X150&gt;=EMFX_Data!AD150,EMFX_Data!AE151-EMFX_Data!AK151,EMFX_Data!AK151-EMFX_Data!AE151)</f>
        <v>-0.0105778245316741</v>
      </c>
      <c r="BS151" s="23" t="n">
        <f aca="false">IF(EMFX_Data!Y150&gt;=EMFX_Data!Z150,EMFX_Data!AF151-EMFX_Data!AG151,EMFX_Data!AG151-EMFX_Data!AF151)</f>
        <v>-0.0116109577589464</v>
      </c>
      <c r="BT151" s="23" t="n">
        <f aca="false">IF(EMFX_Data!Y150&gt;=EMFX_Data!AA150,EMFX_Data!AF151-EMFX_Data!AH151,EMFX_Data!AH151-EMFX_Data!AF151)</f>
        <v>-0.0303992720050939</v>
      </c>
      <c r="BU151" s="23" t="n">
        <f aca="false">IF(EMFX_Data!Y150&gt;=EMFX_Data!AB150,EMFX_Data!AF151-EMFX_Data!AI151,EMFX_Data!AI151-EMFX_Data!AF151)</f>
        <v>0.0106634002204003</v>
      </c>
      <c r="BV151" s="23" t="n">
        <f aca="false">IF(EMFX_Data!Y150&gt;=EMFX_Data!AC150,EMFX_Data!AF151-EMFX_Data!AJ151,EMFX_Data!AJ151-EMFX_Data!AF151)</f>
        <v>0.0208926624387665</v>
      </c>
      <c r="BW151" s="23" t="n">
        <f aca="false">IF(EMFX_Data!Y150&gt;=EMFX_Data!AD150,EMFX_Data!AF151-EMFX_Data!AK151,EMFX_Data!AK151-EMFX_Data!AF151)</f>
        <v>-0.00772127191972656</v>
      </c>
      <c r="BX151" s="23" t="n">
        <f aca="false">IF(EMFX_Data!Z150&gt;=EMFX_Data!AA150,EMFX_Data!AG151-EMFX_Data!AH151,EMFX_Data!AH151-EMFX_Data!AG151)</f>
        <v>-0.0187883142461475</v>
      </c>
      <c r="BY151" s="23" t="n">
        <f aca="false">IF(EMFX_Data!Z150&gt;=EMFX_Data!AB150,EMFX_Data!AG151-EMFX_Data!AI151,EMFX_Data!AI151-EMFX_Data!AG151)</f>
        <v>-0.000947557538546048</v>
      </c>
      <c r="BZ151" s="23" t="n">
        <f aca="false">IF(EMFX_Data!Z150&gt;=EMFX_Data!AC150,EMFX_Data!AG151-EMFX_Data!AJ151,EMFX_Data!AJ151-EMFX_Data!AG151)</f>
        <v>0.0092817046798201</v>
      </c>
      <c r="CA151" s="23" t="n">
        <f aca="false">IF(EMFX_Data!Z150&gt;=EMFX_Data!AD150,EMFX_Data!AG151-EMFX_Data!AK151,EMFX_Data!AK151-EMFX_Data!AG151)</f>
        <v>-0.00388968583921982</v>
      </c>
      <c r="CB151" s="23" t="n">
        <f aca="false">IF(EMFX_Data!AA150&gt;=EMFX_Data!AB150,EMFX_Data!AH151-EMFX_Data!AI151,EMFX_Data!AI151-EMFX_Data!AH151)</f>
        <v>-0.0197358717846936</v>
      </c>
      <c r="CC151" s="23" t="n">
        <f aca="false">IF(EMFX_Data!AA150&gt;=EMFX_Data!AC150,EMFX_Data!AH151-EMFX_Data!AJ151,EMFX_Data!AJ151-EMFX_Data!AH151)</f>
        <v>-0.0095066095663274</v>
      </c>
      <c r="CD151" s="23" t="n">
        <f aca="false">IF(EMFX_Data!AA150&gt;=EMFX_Data!AD150,EMFX_Data!AH151-EMFX_Data!AK151,EMFX_Data!AK151-EMFX_Data!AH151)</f>
        <v>-0.0226780000853673</v>
      </c>
      <c r="CE151" s="23" t="n">
        <f aca="false">IF(EMFX_Data!AB150&gt;=EMFX_Data!AC150,EMFX_Data!AI151-EMFX_Data!AJ151,EMFX_Data!AJ151-EMFX_Data!AI151)</f>
        <v>-0.0102292622183662</v>
      </c>
      <c r="CF151" s="23" t="n">
        <f aca="false">IF(EMFX_Data!AB150&gt;=EMFX_Data!AD150,EMFX_Data!AI151-EMFX_Data!AK151,EMFX_Data!AK151-EMFX_Data!AI151)</f>
        <v>0.00294212830067377</v>
      </c>
      <c r="CG151" s="23" t="n">
        <f aca="false">IF(EMFX_Data!AC150&gt;=EMFX_Data!AD150,EMFX_Data!AJ151-EMFX_Data!AK151,EMFX_Data!AK151-EMFX_Data!AJ151)</f>
        <v>0.0131713905190399</v>
      </c>
      <c r="CH151" s="27" t="n">
        <f aca="false">IF(ROW()&lt;4+VolLB,"",STDEV(INDEX($BM:$BM,ROW()-VolLB+1):INDEX($BM:$BM,ROW()))*SQRT(12))</f>
        <v>0.122880248862399</v>
      </c>
      <c r="CI151" s="27" t="n">
        <f aca="false">IF(ROW()&lt;4+VolLB,"",STDEV(INDEX($BN:$BN,ROW()-VolLB+1):INDEX($BN:$BN,ROW()))*SQRT(12))</f>
        <v>0.150373175052868</v>
      </c>
      <c r="CJ151" s="27" t="n">
        <f aca="false">IF(ROW()&lt;4+VolLB,"",STDEV(INDEX($BO:$BO,ROW()-VolLB+1):INDEX($BO:$BO,ROW()))*SQRT(12))</f>
        <v>0.16368256278601</v>
      </c>
      <c r="CK151" s="27" t="n">
        <f aca="false">IF(ROW()&lt;4+VolLB,"",STDEV(INDEX($BP:$BP,ROW()-VolLB+1):INDEX($BP:$BP,ROW()))*SQRT(12))</f>
        <v>0.169772176947404</v>
      </c>
      <c r="CL151" s="27" t="n">
        <f aca="false">IF(ROW()&lt;4+VolLB,"",STDEV(INDEX($BQ:$BQ,ROW()-VolLB+1):INDEX($BQ:$BQ,ROW()))*SQRT(12))</f>
        <v>0.175622079625504</v>
      </c>
      <c r="CM151" s="27" t="n">
        <f aca="false">IF(ROW()&lt;4+VolLB,"",STDEV(INDEX($BR:$BR,ROW()-VolLB+1):INDEX($BR:$BR,ROW()))*SQRT(12))</f>
        <v>0.168358789118129</v>
      </c>
      <c r="CN151" s="27" t="n">
        <f aca="false">IF(ROW()&lt;4+VolLB,"",STDEV(INDEX($BS:$BS,ROW()-VolLB+1):INDEX($BS:$BS,ROW()))*SQRT(12))</f>
        <v>0.141563782723162</v>
      </c>
      <c r="CO151" s="27" t="n">
        <f aca="false">IF(ROW()&lt;4+VolLB,"",STDEV(INDEX($BT:$BT,ROW()-VolLB+1):INDEX($BT:$BT,ROW()))*SQRT(12))</f>
        <v>0.172145789459915</v>
      </c>
      <c r="CP151" s="27" t="n">
        <f aca="false">IF(ROW()&lt;4+VolLB,"",STDEV(INDEX($BU:$BU,ROW()-VolLB+1):INDEX($BU:$BU,ROW()))*SQRT(12))</f>
        <v>0.143382486557928</v>
      </c>
      <c r="CQ151" s="27" t="n">
        <f aca="false">IF(ROW()&lt;4+VolLB,"",STDEV(INDEX($BV:$BV,ROW()-VolLB+1):INDEX($BV:$BV,ROW()))*SQRT(12))</f>
        <v>0.161925024713437</v>
      </c>
      <c r="CR151" s="27" t="n">
        <f aca="false">IF(ROW()&lt;4+VolLB,"",STDEV(INDEX($BW:$BW,ROW()-VolLB+1):INDEX($BW:$BW,ROW()))*SQRT(12))</f>
        <v>0.182154803486937</v>
      </c>
      <c r="CS151" s="27" t="n">
        <f aca="false">IF(ROW()&lt;4+VolLB,"",STDEV(INDEX($BX:$BX,ROW()-VolLB+1):INDEX($BX:$BX,ROW()))*SQRT(12))</f>
        <v>0.181974541570486</v>
      </c>
      <c r="CT151" s="27" t="n">
        <f aca="false">IF(ROW()&lt;4+VolLB,"",STDEV(INDEX($BY:$BY,ROW()-VolLB+1):INDEX($BY:$BY,ROW()))*SQRT(12))</f>
        <v>0.168802481124712</v>
      </c>
      <c r="CU151" s="27" t="n">
        <f aca="false">IF(ROW()&lt;4+VolLB,"",STDEV(INDEX($BZ:$BZ,ROW()-VolLB+1):INDEX($BZ:$BZ,ROW()))*SQRT(12))</f>
        <v>0.16317868507746</v>
      </c>
      <c r="CV151" s="27" t="n">
        <f aca="false">IF(ROW()&lt;4+VolLB,"",STDEV(INDEX($CA:$CA,ROW()-VolLB+1):INDEX($CA:$CA,ROW()))*SQRT(12))</f>
        <v>0.139550367993742</v>
      </c>
      <c r="CW151" s="27" t="n">
        <f aca="false">IF(ROW()&lt;4+VolLB,"",STDEV(INDEX($CB:$CB,ROW()-VolLB+1):INDEX($CB:$CB,ROW()))*SQRT(12))</f>
        <v>0.188911499004326</v>
      </c>
      <c r="CX151" s="27" t="n">
        <f aca="false">IF(ROW()&lt;4+VolLB,"",STDEV(INDEX($CC:$CC,ROW()-VolLB+1):INDEX($CC:$CC,ROW()))*SQRT(12))</f>
        <v>0.181796430539519</v>
      </c>
      <c r="CY151" s="27" t="n">
        <f aca="false">IF(ROW()&lt;4+VolLB,"",STDEV(INDEX($CD:$CD,ROW()-VolLB+1):INDEX($CD:$CD,ROW()))*SQRT(12))</f>
        <v>0.215941234729209</v>
      </c>
      <c r="CZ151" s="27" t="n">
        <f aca="false">IF(ROW()&lt;4+VolLB,"",STDEV(INDEX($CE:$CE,ROW()-VolLB+1):INDEX($CE:$CE,ROW()))*SQRT(12))</f>
        <v>0.177058608207166</v>
      </c>
      <c r="DA151" s="27" t="n">
        <f aca="false">IF(ROW()&lt;4+VolLB,"",STDEV(INDEX($CF:$CF,ROW()-VolLB+1):INDEX($CF:$CF,ROW()))*SQRT(12))</f>
        <v>0.185367728978308</v>
      </c>
      <c r="DB151" s="27" t="n">
        <f aca="false">IF(ROW()&lt;4+VolLB,"",STDEV(INDEX($CG:$CG,ROW()-VolLB+1):INDEX($CG:$CG,ROW()))*SQRT(12))</f>
        <v>0.173269443099985</v>
      </c>
      <c r="DC151" s="26" t="n">
        <f aca="false">IF(OR(AR151=0,CH151="",CH151=0),0,AR151*MIN(MaxScal,TgtVol/CH151))</f>
        <v>0</v>
      </c>
      <c r="DD151" s="26" t="n">
        <f aca="false">IF(OR(AS151=0,CI151="",CI151=0),0,AS151*MIN(MaxScal,TgtVol/CI151))</f>
        <v>0</v>
      </c>
      <c r="DE151" s="26" t="n">
        <f aca="false">IF(OR(AT151=0,CJ151="",CJ151=0),0,AT151*MIN(MaxScal,TgtVol/CJ151))</f>
        <v>0</v>
      </c>
      <c r="DF151" s="26" t="n">
        <f aca="false">IF(OR(AU151=0,CK151="",CK151=0),0,AU151*MIN(MaxScal,TgtVol/CK151))</f>
        <v>0</v>
      </c>
      <c r="DG151" s="26" t="n">
        <f aca="false">IF(OR(AV151=0,CL151="",CL151=0),0,AV151*MIN(MaxScal,TgtVol/CL151))</f>
        <v>0</v>
      </c>
      <c r="DH151" s="26" t="n">
        <f aca="false">IF(OR(AW151=0,CM151="",CM151=0),0,AW151*MIN(MaxScal,TgtVol/CM151))</f>
        <v>0</v>
      </c>
      <c r="DI151" s="26" t="n">
        <f aca="false">IF(OR(AX151=0,CN151="",CN151=0),0,AX151*MIN(MaxScal,TgtVol/CN151))</f>
        <v>0</v>
      </c>
      <c r="DJ151" s="26" t="n">
        <f aca="false">IF(OR(AY151=0,CO151="",CO151=0),0,AY151*MIN(MaxScal,TgtVol/CO151))</f>
        <v>0.174270890354746</v>
      </c>
      <c r="DK151" s="26" t="n">
        <f aca="false">IF(OR(AZ151=0,CP151="",CP151=0),0,AZ151*MIN(MaxScal,TgtVol/CP151))</f>
        <v>0</v>
      </c>
      <c r="DL151" s="26" t="n">
        <f aca="false">IF(OR(BA151=0,CQ151="",CQ151=0),0,BA151*MIN(MaxScal,TgtVol/CQ151))</f>
        <v>0</v>
      </c>
      <c r="DM151" s="26" t="n">
        <f aca="false">IF(OR(BB151=0,CR151="",CR151=0),0,BB151*MIN(MaxScal,TgtVol/CR151))</f>
        <v>0</v>
      </c>
      <c r="DN151" s="26" t="n">
        <f aca="false">IF(OR(BC151=0,CS151="",CS151=0),0,BC151*MIN(MaxScal,TgtVol/CS151))</f>
        <v>0</v>
      </c>
      <c r="DO151" s="26" t="n">
        <f aca="false">IF(OR(BD151=0,CT151="",CT151=0),0,BD151*MIN(MaxScal,TgtVol/CT151))</f>
        <v>0</v>
      </c>
      <c r="DP151" s="26" t="n">
        <f aca="false">IF(OR(BE151=0,CU151="",CU151=0),0,BE151*MIN(MaxScal,TgtVol/CU151))</f>
        <v>0</v>
      </c>
      <c r="DQ151" s="26" t="n">
        <f aca="false">IF(OR(BF151=0,CV151="",CV151=0),0,BF151*MIN(MaxScal,TgtVol/CV151))</f>
        <v>0</v>
      </c>
      <c r="DR151" s="26" t="n">
        <f aca="false">IF(OR(BG151=0,CW151="",CW151=0),0,BG151*MIN(MaxScal,TgtVol/CW151))</f>
        <v>0.15880452041362</v>
      </c>
      <c r="DS151" s="26" t="n">
        <f aca="false">IF(OR(BH151=0,CX151="",CX151=0),0,BH151*MIN(MaxScal,TgtVol/CX151))</f>
        <v>0.11001316109808</v>
      </c>
      <c r="DT151" s="26" t="n">
        <f aca="false">IF(OR(BI151=0,CY151="",CY151=0),0,BI151*MIN(MaxScal,TgtVol/CY151))</f>
        <v>0</v>
      </c>
      <c r="DU151" s="26" t="n">
        <f aca="false">IF(OR(BJ151=0,CZ151="",CZ151=0),0,BJ151*MIN(MaxScal,TgtVol/CZ151))</f>
        <v>0</v>
      </c>
      <c r="DV151" s="26" t="n">
        <f aca="false">IF(OR(BK151=0,DA151="",DA151=0),0,BK151*MIN(MaxScal,TgtVol/DA151))</f>
        <v>0</v>
      </c>
      <c r="DW151" s="26" t="n">
        <f aca="false">IF(OR(BL151=0,DB151="",DB151=0),0,BL151*MIN(MaxScal,TgtVol/DB151))</f>
        <v>0</v>
      </c>
      <c r="DX151" s="28" t="n">
        <f aca="false">IFERROR(DC150*BM151,"")</f>
        <v>-0</v>
      </c>
      <c r="DY151" s="28" t="n">
        <f aca="false">IFERROR(DD150*BN151,"")</f>
        <v>-0</v>
      </c>
      <c r="DZ151" s="28" t="n">
        <f aca="false">IFERROR(DE150*BO151,"")</f>
        <v>-0</v>
      </c>
      <c r="EA151" s="28" t="n">
        <f aca="false">IFERROR(DF150*BP151,"")</f>
        <v>-0</v>
      </c>
      <c r="EB151" s="28" t="n">
        <f aca="false">IFERROR(DG150*BQ151,"")</f>
        <v>0</v>
      </c>
      <c r="EC151" s="28" t="n">
        <f aca="false">IFERROR(DH150*BR151,"")</f>
        <v>-0</v>
      </c>
      <c r="ED151" s="28" t="n">
        <f aca="false">IFERROR(DI150*BS151,"")</f>
        <v>-0</v>
      </c>
      <c r="EE151" s="28" t="n">
        <f aca="false">IFERROR(DJ150*BT151,"")</f>
        <v>-0.00355017742860945</v>
      </c>
      <c r="EF151" s="28" t="n">
        <f aca="false">IFERROR(DK150*BU151,"")</f>
        <v>0</v>
      </c>
      <c r="EG151" s="28" t="n">
        <f aca="false">IFERROR(DL150*BV151,"")</f>
        <v>0</v>
      </c>
      <c r="EH151" s="28" t="n">
        <f aca="false">IFERROR(DM150*BW151,"")</f>
        <v>-0</v>
      </c>
      <c r="EI151" s="28" t="n">
        <f aca="false">IFERROR(DN150*BX151,"")</f>
        <v>-0</v>
      </c>
      <c r="EJ151" s="28" t="n">
        <f aca="false">IFERROR(DO150*BY151,"")</f>
        <v>-0</v>
      </c>
      <c r="EK151" s="28" t="n">
        <f aca="false">IFERROR(DP150*BZ151,"")</f>
        <v>0</v>
      </c>
      <c r="EL151" s="28" t="n">
        <f aca="false">IFERROR(DQ150*CA151,"")</f>
        <v>-0</v>
      </c>
      <c r="EM151" s="28" t="n">
        <f aca="false">IFERROR(DR150*CB151,"")</f>
        <v>-0.00312336231603173</v>
      </c>
      <c r="EN151" s="28" t="n">
        <f aca="false">IFERROR(DS150*CC151,"")</f>
        <v>-0.00104606486866198</v>
      </c>
      <c r="EO151" s="28" t="n">
        <f aca="false">IFERROR(DT150*CD151,"")</f>
        <v>-0</v>
      </c>
      <c r="EP151" s="28" t="n">
        <f aca="false">IFERROR(DU150*CE151,"")</f>
        <v>-0</v>
      </c>
      <c r="EQ151" s="28" t="n">
        <f aca="false">IFERROR(DV150*CF151,"")</f>
        <v>0</v>
      </c>
      <c r="ER151" s="28" t="n">
        <f aca="false">IFERROR(DW150*CG151,"")</f>
        <v>0</v>
      </c>
      <c r="ES151" s="28" t="n">
        <f aca="false">IF(ROW()=4,"",SUM(DX151:ER151))</f>
        <v>-0.00771960461330316</v>
      </c>
      <c r="ET151" s="29" t="n">
        <f aca="false">COUNTIF(AR151:BL151,"&gt;0")</f>
        <v>3</v>
      </c>
    </row>
    <row r="152" customFormat="false" ht="15" hidden="false" customHeight="false" outlineLevel="0" collapsed="false">
      <c r="A152" s="19" t="n">
        <v>42521</v>
      </c>
      <c r="B152" s="23" t="n">
        <f aca="false">ABS(EMFX_Data!X152-EMFX_Data!Y152)</f>
        <v>0.101859705193622</v>
      </c>
      <c r="C152" s="23" t="n">
        <f aca="false">ABS(EMFX_Data!X152-EMFX_Data!Z152)</f>
        <v>0.0144655619836565</v>
      </c>
      <c r="D152" s="23" t="n">
        <f aca="false">ABS(EMFX_Data!X152-EMFX_Data!AA152)</f>
        <v>0.271939515634908</v>
      </c>
      <c r="E152" s="23" t="n">
        <f aca="false">ABS(EMFX_Data!X152-EMFX_Data!AB152)</f>
        <v>0.223670058104312</v>
      </c>
      <c r="F152" s="23" t="n">
        <f aca="false">ABS(EMFX_Data!X152-EMFX_Data!AC152)</f>
        <v>0.11697670874761</v>
      </c>
      <c r="G152" s="23" t="n">
        <f aca="false">ABS(EMFX_Data!X152-EMFX_Data!AD152)</f>
        <v>0.123179845405238</v>
      </c>
      <c r="H152" s="23" t="n">
        <f aca="false">ABS(EMFX_Data!Y152-EMFX_Data!Z152)</f>
        <v>0.0873941432099654</v>
      </c>
      <c r="I152" s="23" t="n">
        <f aca="false">ABS(EMFX_Data!Y152-EMFX_Data!AA152)</f>
        <v>0.37379922082853</v>
      </c>
      <c r="J152" s="23" t="n">
        <f aca="false">ABS(EMFX_Data!Y152-EMFX_Data!AB152)</f>
        <v>0.12181035291069</v>
      </c>
      <c r="K152" s="23" t="n">
        <f aca="false">ABS(EMFX_Data!Y152-EMFX_Data!AC152)</f>
        <v>0.0151170035539883</v>
      </c>
      <c r="L152" s="23" t="n">
        <f aca="false">ABS(EMFX_Data!Y152-EMFX_Data!AD152)</f>
        <v>0.0213201402116159</v>
      </c>
      <c r="M152" s="23" t="n">
        <f aca="false">ABS(EMFX_Data!Z152-EMFX_Data!AA152)</f>
        <v>0.286405077618564</v>
      </c>
      <c r="N152" s="23" t="n">
        <f aca="false">ABS(EMFX_Data!Z152-EMFX_Data!AB152)</f>
        <v>0.209204496120655</v>
      </c>
      <c r="O152" s="23" t="n">
        <f aca="false">ABS(EMFX_Data!Z152-EMFX_Data!AC152)</f>
        <v>0.102511146763954</v>
      </c>
      <c r="P152" s="23" t="n">
        <f aca="false">ABS(EMFX_Data!Z152-EMFX_Data!AD152)</f>
        <v>0.108714283421581</v>
      </c>
      <c r="Q152" s="23" t="n">
        <f aca="false">ABS(EMFX_Data!AA152-EMFX_Data!AB152)</f>
        <v>0.49560957373922</v>
      </c>
      <c r="R152" s="23" t="n">
        <f aca="false">ABS(EMFX_Data!AA152-EMFX_Data!AC152)</f>
        <v>0.388916224382518</v>
      </c>
      <c r="S152" s="23" t="n">
        <f aca="false">ABS(EMFX_Data!AA152-EMFX_Data!AD152)</f>
        <v>0.395119361040146</v>
      </c>
      <c r="T152" s="23" t="n">
        <f aca="false">ABS(EMFX_Data!AB152-EMFX_Data!AC152)</f>
        <v>0.106693349356702</v>
      </c>
      <c r="U152" s="23" t="n">
        <f aca="false">ABS(EMFX_Data!AB152-EMFX_Data!AD152)</f>
        <v>0.100490212699074</v>
      </c>
      <c r="V152" s="23" t="n">
        <f aca="false">ABS(EMFX_Data!AC152-EMFX_Data!AD152)</f>
        <v>0.00620313665762762</v>
      </c>
      <c r="W152" s="26" t="n">
        <f aca="false">IF(ROW()&lt;4+MinObs-1,"",IFERROR((B152-AVERAGE(B$4:B152))/STDEV(B$4:B152),""))</f>
        <v>-0.288856521286744</v>
      </c>
      <c r="X152" s="26" t="n">
        <f aca="false">IF(ROW()&lt;4+MinObs-1,"",IFERROR((C152-AVERAGE(C$4:C152))/STDEV(C$4:C152),""))</f>
        <v>-0.992320557621404</v>
      </c>
      <c r="Y152" s="26" t="n">
        <f aca="false">IF(ROW()&lt;4+MinObs-1,"",IFERROR((D152-AVERAGE(D$4:D152))/STDEV(D$4:D152),""))</f>
        <v>1.60725651014891</v>
      </c>
      <c r="Z152" s="26" t="n">
        <f aca="false">IF(ROW()&lt;4+MinObs-1,"",IFERROR((E152-AVERAGE(E$4:E152))/STDEV(E$4:E152),""))</f>
        <v>1.25799333137845</v>
      </c>
      <c r="AA152" s="26" t="n">
        <f aca="false">IF(ROW()&lt;4+MinObs-1,"",IFERROR((F152-AVERAGE(F$4:F152))/STDEV(F$4:F152),""))</f>
        <v>0.681067835332241</v>
      </c>
      <c r="AB152" s="26" t="n">
        <f aca="false">IF(ROW()&lt;4+MinObs-1,"",IFERROR((G152-AVERAGE(G$4:G152))/STDEV(G$4:G152),""))</f>
        <v>-0.0170817971264747</v>
      </c>
      <c r="AC152" s="26" t="n">
        <f aca="false">IF(ROW()&lt;4+MinObs-1,"",IFERROR((H152-AVERAGE(H$4:H152))/STDEV(H$4:H152),""))</f>
        <v>-0.591501878294387</v>
      </c>
      <c r="AD152" s="26" t="n">
        <f aca="false">IF(ROW()&lt;4+MinObs-1,"",IFERROR((I152-AVERAGE(I$4:I152))/STDEV(I$4:I152),""))</f>
        <v>2.9343027131855</v>
      </c>
      <c r="AE152" s="26" t="n">
        <f aca="false">IF(ROW()&lt;4+MinObs-1,"",IFERROR((J152-AVERAGE(J$4:J152))/STDEV(J$4:J152),""))</f>
        <v>-0.155239171213542</v>
      </c>
      <c r="AF152" s="26" t="n">
        <f aca="false">IF(ROW()&lt;4+MinObs-1,"",IFERROR((K152-AVERAGE(K$4:K152))/STDEV(K$4:K152),""))</f>
        <v>-1.27726081172664</v>
      </c>
      <c r="AG152" s="26" t="n">
        <f aca="false">IF(ROW()&lt;4+MinObs-1,"",IFERROR((L152-AVERAGE(L$4:L152))/STDEV(L$4:L152),""))</f>
        <v>-0.431108132720065</v>
      </c>
      <c r="AH152" s="26" t="n">
        <f aca="false">IF(ROW()&lt;4+MinObs-1,"",IFERROR((M152-AVERAGE(M$4:M152))/STDEV(M$4:M152),""))</f>
        <v>1.14049421596699</v>
      </c>
      <c r="AI152" s="26" t="n">
        <f aca="false">IF(ROW()&lt;4+MinObs-1,"",IFERROR((N152-AVERAGE(N$4:N152))/STDEV(N$4:N152),""))</f>
        <v>1.07525729715642</v>
      </c>
      <c r="AJ152" s="26" t="n">
        <f aca="false">IF(ROW()&lt;4+MinObs-1,"",IFERROR((O152-AVERAGE(O$4:O152))/STDEV(O$4:O152),""))</f>
        <v>0.174506390350664</v>
      </c>
      <c r="AK152" s="26" t="n">
        <f aca="false">IF(ROW()&lt;4+MinObs-1,"",IFERROR((P152-AVERAGE(P$4:P152))/STDEV(P$4:P152),""))</f>
        <v>-0.102270898329943</v>
      </c>
      <c r="AL152" s="26" t="n">
        <f aca="false">IF(ROW()&lt;4+MinObs-1,"",IFERROR((Q152-AVERAGE(Q$4:Q152))/STDEV(Q$4:Q152),""))</f>
        <v>2.665206566552</v>
      </c>
      <c r="AM152" s="26" t="n">
        <f aca="false">IF(ROW()&lt;4+MinObs-1,"",IFERROR((R152-AVERAGE(R$4:R152))/STDEV(R$4:R152),""))</f>
        <v>2.53683453226929</v>
      </c>
      <c r="AN152" s="26" t="n">
        <f aca="false">IF(ROW()&lt;4+MinObs-1,"",IFERROR((S152-AVERAGE(S$4:S152))/STDEV(S$4:S152),""))</f>
        <v>0.679702522594814</v>
      </c>
      <c r="AO152" s="26" t="n">
        <f aca="false">IF(ROW()&lt;4+MinObs-1,"",IFERROR((T152-AVERAGE(T$4:T152))/STDEV(T$4:T152),""))</f>
        <v>-0.0376016420491581</v>
      </c>
      <c r="AP152" s="26" t="n">
        <f aca="false">IF(ROW()&lt;4+MinObs-1,"",IFERROR((U152-AVERAGE(U$4:U152))/STDEV(U$4:U152),""))</f>
        <v>-0.0582362363198933</v>
      </c>
      <c r="AQ152" s="26" t="n">
        <f aca="false">IF(ROW()&lt;4+MinObs-1,"",IFERROR((V152-AVERAGE(V$4:V152))/STDEV(V$4:V152),""))</f>
        <v>-0.444369953736015</v>
      </c>
      <c r="AR152" s="26" t="n">
        <f aca="false">IF(W152="",0,IF(W152&gt;=z4,w4,IF(W152&gt;=z3,w3,IF(W152&gt;=zEntry,w2,IF(AND(W152&gt;=ExitZ,AR151&gt;0),w2,0)))))</f>
        <v>0</v>
      </c>
      <c r="AS152" s="26" t="n">
        <f aca="false">IF(X152="",0,IF(X152&gt;=z4,w4,IF(X152&gt;=z3,w3,IF(X152&gt;=zEntry,w2,IF(AND(X152&gt;=ExitZ,AS151&gt;0),w2,0)))))</f>
        <v>0</v>
      </c>
      <c r="AT152" s="26" t="n">
        <f aca="false">IF(Y152="",0,IF(Y152&gt;=z4,w4,IF(Y152&gt;=z3,w3,IF(Y152&gt;=zEntry,w2,IF(AND(Y152&gt;=ExitZ,AT151&gt;0),w2,0)))))</f>
        <v>0</v>
      </c>
      <c r="AU152" s="26" t="n">
        <f aca="false">IF(Z152="",0,IF(Z152&gt;=z4,w4,IF(Z152&gt;=z3,w3,IF(Z152&gt;=zEntry,w2,IF(AND(Z152&gt;=ExitZ,AU151&gt;0),w2,0)))))</f>
        <v>0</v>
      </c>
      <c r="AV152" s="26" t="n">
        <f aca="false">IF(AA152="",0,IF(AA152&gt;=z4,w4,IF(AA152&gt;=z3,w3,IF(AA152&gt;=zEntry,w2,IF(AND(AA152&gt;=ExitZ,AV151&gt;0),w2,0)))))</f>
        <v>0</v>
      </c>
      <c r="AW152" s="26" t="n">
        <f aca="false">IF(AB152="",0,IF(AB152&gt;=z4,w4,IF(AB152&gt;=z3,w3,IF(AB152&gt;=zEntry,w2,IF(AND(AB152&gt;=ExitZ,AW151&gt;0),w2,0)))))</f>
        <v>0</v>
      </c>
      <c r="AX152" s="26" t="n">
        <f aca="false">IF(AC152="",0,IF(AC152&gt;=z4,w4,IF(AC152&gt;=z3,w3,IF(AC152&gt;=zEntry,w2,IF(AND(AC152&gt;=ExitZ,AX151&gt;0),w2,0)))))</f>
        <v>0</v>
      </c>
      <c r="AY152" s="26" t="n">
        <f aca="false">IF(AD152="",0,IF(AD152&gt;=z4,w4,IF(AD152&gt;=z3,w3,IF(AD152&gt;=zEntry,w2,IF(AND(AD152&gt;=ExitZ,AY151&gt;0),w2,0)))))</f>
        <v>1</v>
      </c>
      <c r="AZ152" s="26" t="n">
        <f aca="false">IF(AE152="",0,IF(AE152&gt;=z4,w4,IF(AE152&gt;=z3,w3,IF(AE152&gt;=zEntry,w2,IF(AND(AE152&gt;=ExitZ,AZ151&gt;0),w2,0)))))</f>
        <v>0</v>
      </c>
      <c r="BA152" s="26" t="n">
        <f aca="false">IF(AF152="",0,IF(AF152&gt;=z4,w4,IF(AF152&gt;=z3,w3,IF(AF152&gt;=zEntry,w2,IF(AND(AF152&gt;=ExitZ,BA151&gt;0),w2,0)))))</f>
        <v>0</v>
      </c>
      <c r="BB152" s="26" t="n">
        <f aca="false">IF(AG152="",0,IF(AG152&gt;=z4,w4,IF(AG152&gt;=z3,w3,IF(AG152&gt;=zEntry,w2,IF(AND(AG152&gt;=ExitZ,BB151&gt;0),w2,0)))))</f>
        <v>0</v>
      </c>
      <c r="BC152" s="26" t="n">
        <f aca="false">IF(AH152="",0,IF(AH152&gt;=z4,w4,IF(AH152&gt;=z3,w3,IF(AH152&gt;=zEntry,w2,IF(AND(AH152&gt;=ExitZ,BC151&gt;0),w2,0)))))</f>
        <v>0</v>
      </c>
      <c r="BD152" s="26" t="n">
        <f aca="false">IF(AI152="",0,IF(AI152&gt;=z4,w4,IF(AI152&gt;=z3,w3,IF(AI152&gt;=zEntry,w2,IF(AND(AI152&gt;=ExitZ,BD151&gt;0),w2,0)))))</f>
        <v>0</v>
      </c>
      <c r="BE152" s="26" t="n">
        <f aca="false">IF(AJ152="",0,IF(AJ152&gt;=z4,w4,IF(AJ152&gt;=z3,w3,IF(AJ152&gt;=zEntry,w2,IF(AND(AJ152&gt;=ExitZ,BE151&gt;0),w2,0)))))</f>
        <v>0</v>
      </c>
      <c r="BF152" s="26" t="n">
        <f aca="false">IF(AK152="",0,IF(AK152&gt;=z4,w4,IF(AK152&gt;=z3,w3,IF(AK152&gt;=zEntry,w2,IF(AND(AK152&gt;=ExitZ,BF151&gt;0),w2,0)))))</f>
        <v>0</v>
      </c>
      <c r="BG152" s="26" t="n">
        <f aca="false">IF(AL152="",0,IF(AL152&gt;=z4,w4,IF(AL152&gt;=z3,w3,IF(AL152&gt;=zEntry,w2,IF(AND(AL152&gt;=ExitZ,BG151&gt;0),w2,0)))))</f>
        <v>1</v>
      </c>
      <c r="BH152" s="26" t="n">
        <f aca="false">IF(AM152="",0,IF(AM152&gt;=z4,w4,IF(AM152&gt;=z3,w3,IF(AM152&gt;=zEntry,w2,IF(AND(AM152&gt;=ExitZ,BH151&gt;0),w2,0)))))</f>
        <v>1</v>
      </c>
      <c r="BI152" s="26" t="n">
        <f aca="false">IF(AN152="",0,IF(AN152&gt;=z4,w4,IF(AN152&gt;=z3,w3,IF(AN152&gt;=zEntry,w2,IF(AND(AN152&gt;=ExitZ,BI151&gt;0),w2,0)))))</f>
        <v>0</v>
      </c>
      <c r="BJ152" s="26" t="n">
        <f aca="false">IF(AO152="",0,IF(AO152&gt;=z4,w4,IF(AO152&gt;=z3,w3,IF(AO152&gt;=zEntry,w2,IF(AND(AO152&gt;=ExitZ,BJ151&gt;0),w2,0)))))</f>
        <v>0</v>
      </c>
      <c r="BK152" s="26" t="n">
        <f aca="false">IF(AP152="",0,IF(AP152&gt;=z4,w4,IF(AP152&gt;=z3,w3,IF(AP152&gt;=zEntry,w2,IF(AND(AP152&gt;=ExitZ,BK151&gt;0),w2,0)))))</f>
        <v>0</v>
      </c>
      <c r="BL152" s="26" t="n">
        <f aca="false">IF(AQ152="",0,IF(AQ152&gt;=z4,w4,IF(AQ152&gt;=z3,w3,IF(AQ152&gt;=zEntry,w2,IF(AND(AQ152&gt;=ExitZ,BL151&gt;0),w2,0)))))</f>
        <v>0</v>
      </c>
      <c r="BM152" s="23" t="n">
        <f aca="false">IF(EMFX_Data!X151&gt;=EMFX_Data!Y151,EMFX_Data!AE152-EMFX_Data!AF152,EMFX_Data!AF152-EMFX_Data!AE152)</f>
        <v>0.0128852692618085</v>
      </c>
      <c r="BN152" s="23" t="n">
        <f aca="false">IF(EMFX_Data!X151&gt;=EMFX_Data!Z151,EMFX_Data!AE152-EMFX_Data!AG152,EMFX_Data!AG152-EMFX_Data!AE152)</f>
        <v>0.064273130275981</v>
      </c>
      <c r="BO152" s="23" t="n">
        <f aca="false">IF(EMFX_Data!X151&gt;=EMFX_Data!AA151,EMFX_Data!AE152-EMFX_Data!AH152,EMFX_Data!AH152-EMFX_Data!AE152)</f>
        <v>-0.00568196306805429</v>
      </c>
      <c r="BP152" s="23" t="n">
        <f aca="false">IF(EMFX_Data!X151&gt;=EMFX_Data!AB151,EMFX_Data!AE152-EMFX_Data!AI152,EMFX_Data!AI152-EMFX_Data!AE152)</f>
        <v>0.053152191394154</v>
      </c>
      <c r="BQ152" s="23" t="n">
        <f aca="false">IF(EMFX_Data!X151&gt;=EMFX_Data!AC151,EMFX_Data!AE152-EMFX_Data!AJ152,EMFX_Data!AJ152-EMFX_Data!AE152)</f>
        <v>0.0178952945864248</v>
      </c>
      <c r="BR152" s="23" t="n">
        <f aca="false">IF(EMFX_Data!X151&gt;=EMFX_Data!AD151,EMFX_Data!AE152-EMFX_Data!AK152,EMFX_Data!AK152-EMFX_Data!AE152)</f>
        <v>-0.03534045295039</v>
      </c>
      <c r="BS152" s="23" t="n">
        <f aca="false">IF(EMFX_Data!Y151&gt;=EMFX_Data!Z151,EMFX_Data!AF152-EMFX_Data!AG152,EMFX_Data!AG152-EMFX_Data!AF152)</f>
        <v>-0.0513878610141725</v>
      </c>
      <c r="BT152" s="23" t="n">
        <f aca="false">IF(EMFX_Data!Y151&gt;=EMFX_Data!AA151,EMFX_Data!AF152-EMFX_Data!AH152,EMFX_Data!AH152-EMFX_Data!AF152)</f>
        <v>0.00720330619375421</v>
      </c>
      <c r="BU152" s="23" t="n">
        <f aca="false">IF(EMFX_Data!Y151&gt;=EMFX_Data!AB151,EMFX_Data!AF152-EMFX_Data!AI152,EMFX_Data!AI152-EMFX_Data!AF152)</f>
        <v>0.0402669221323455</v>
      </c>
      <c r="BV152" s="23" t="n">
        <f aca="false">IF(EMFX_Data!Y151&gt;=EMFX_Data!AC151,EMFX_Data!AF152-EMFX_Data!AJ152,EMFX_Data!AJ152-EMFX_Data!AF152)</f>
        <v>0.00501002532461628</v>
      </c>
      <c r="BW152" s="23" t="n">
        <f aca="false">IF(EMFX_Data!Y151&gt;=EMFX_Data!AD151,EMFX_Data!AF152-EMFX_Data!AK152,EMFX_Data!AK152-EMFX_Data!AF152)</f>
        <v>0.0482257222121985</v>
      </c>
      <c r="BX152" s="23" t="n">
        <f aca="false">IF(EMFX_Data!Z151&gt;=EMFX_Data!AA151,EMFX_Data!AG152-EMFX_Data!AH152,EMFX_Data!AH152-EMFX_Data!AG152)</f>
        <v>0.0585911672079267</v>
      </c>
      <c r="BY152" s="23" t="n">
        <f aca="false">IF(EMFX_Data!Z151&gt;=EMFX_Data!AB151,EMFX_Data!AG152-EMFX_Data!AI152,EMFX_Data!AI152-EMFX_Data!AG152)</f>
        <v>-0.011120938881827</v>
      </c>
      <c r="BZ152" s="23" t="n">
        <f aca="false">IF(EMFX_Data!Z151&gt;=EMFX_Data!AC151,EMFX_Data!AG152-EMFX_Data!AJ152,EMFX_Data!AJ152-EMFX_Data!AG152)</f>
        <v>-0.0463778356895562</v>
      </c>
      <c r="CA152" s="23" t="n">
        <f aca="false">IF(EMFX_Data!Z151&gt;=EMFX_Data!AD151,EMFX_Data!AG152-EMFX_Data!AK152,EMFX_Data!AK152-EMFX_Data!AG152)</f>
        <v>-0.0996135832263709</v>
      </c>
      <c r="CB152" s="23" t="n">
        <f aca="false">IF(EMFX_Data!AA151&gt;=EMFX_Data!AB151,EMFX_Data!AH152-EMFX_Data!AI152,EMFX_Data!AI152-EMFX_Data!AH152)</f>
        <v>0.0474702283260997</v>
      </c>
      <c r="CC152" s="23" t="n">
        <f aca="false">IF(EMFX_Data!AA151&gt;=EMFX_Data!AC151,EMFX_Data!AH152-EMFX_Data!AJ152,EMFX_Data!AJ152-EMFX_Data!AH152)</f>
        <v>0.0122133315183705</v>
      </c>
      <c r="CD152" s="23" t="n">
        <f aca="false">IF(EMFX_Data!AA151&gt;=EMFX_Data!AD151,EMFX_Data!AH152-EMFX_Data!AK152,EMFX_Data!AK152-EMFX_Data!AH152)</f>
        <v>-0.0410224160184442</v>
      </c>
      <c r="CE152" s="23" t="n">
        <f aca="false">IF(EMFX_Data!AB151&gt;=EMFX_Data!AC151,EMFX_Data!AI152-EMFX_Data!AJ152,EMFX_Data!AJ152-EMFX_Data!AI152)</f>
        <v>0.0352568968077292</v>
      </c>
      <c r="CF152" s="23" t="n">
        <f aca="false">IF(EMFX_Data!AB151&gt;=EMFX_Data!AD151,EMFX_Data!AI152-EMFX_Data!AK152,EMFX_Data!AK152-EMFX_Data!AI152)</f>
        <v>0.0884926443445439</v>
      </c>
      <c r="CG152" s="23" t="n">
        <f aca="false">IF(EMFX_Data!AC151&gt;=EMFX_Data!AD151,EMFX_Data!AJ152-EMFX_Data!AK152,EMFX_Data!AK152-EMFX_Data!AJ152)</f>
        <v>0.0532357475368147</v>
      </c>
      <c r="CH152" s="27" t="n">
        <f aca="false">IF(ROW()&lt;4+VolLB,"",STDEV(INDEX($BM:$BM,ROW()-VolLB+1):INDEX($BM:$BM,ROW()))*SQRT(12))</f>
        <v>0.121756454515791</v>
      </c>
      <c r="CI152" s="27" t="n">
        <f aca="false">IF(ROW()&lt;4+VolLB,"",STDEV(INDEX($BN:$BN,ROW()-VolLB+1):INDEX($BN:$BN,ROW()))*SQRT(12))</f>
        <v>0.153649636768835</v>
      </c>
      <c r="CJ152" s="27" t="n">
        <f aca="false">IF(ROW()&lt;4+VolLB,"",STDEV(INDEX($BO:$BO,ROW()-VolLB+1):INDEX($BO:$BO,ROW()))*SQRT(12))</f>
        <v>0.162637489803977</v>
      </c>
      <c r="CK152" s="27" t="n">
        <f aca="false">IF(ROW()&lt;4+VolLB,"",STDEV(INDEX($BP:$BP,ROW()-VolLB+1):INDEX($BP:$BP,ROW()))*SQRT(12))</f>
        <v>0.16602943137659</v>
      </c>
      <c r="CL152" s="27" t="n">
        <f aca="false">IF(ROW()&lt;4+VolLB,"",STDEV(INDEX($BQ:$BQ,ROW()-VolLB+1):INDEX($BQ:$BQ,ROW()))*SQRT(12))</f>
        <v>0.172891097997094</v>
      </c>
      <c r="CM152" s="27" t="n">
        <f aca="false">IF(ROW()&lt;4+VolLB,"",STDEV(INDEX($BR:$BR,ROW()-VolLB+1):INDEX($BR:$BR,ROW()))*SQRT(12))</f>
        <v>0.163697820170146</v>
      </c>
      <c r="CN152" s="27" t="n">
        <f aca="false">IF(ROW()&lt;4+VolLB,"",STDEV(INDEX($BS:$BS,ROW()-VolLB+1):INDEX($BS:$BS,ROW()))*SQRT(12))</f>
        <v>0.141915504113506</v>
      </c>
      <c r="CO152" s="27" t="n">
        <f aca="false">IF(ROW()&lt;4+VolLB,"",STDEV(INDEX($BT:$BT,ROW()-VolLB+1):INDEX($BT:$BT,ROW()))*SQRT(12))</f>
        <v>0.172191840937853</v>
      </c>
      <c r="CP152" s="27" t="n">
        <f aca="false">IF(ROW()&lt;4+VolLB,"",STDEV(INDEX($BU:$BU,ROW()-VolLB+1):INDEX($BU:$BU,ROW()))*SQRT(12))</f>
        <v>0.129654565160775</v>
      </c>
      <c r="CQ152" s="27" t="n">
        <f aca="false">IF(ROW()&lt;4+VolLB,"",STDEV(INDEX($BV:$BV,ROW()-VolLB+1):INDEX($BV:$BV,ROW()))*SQRT(12))</f>
        <v>0.161131538151758</v>
      </c>
      <c r="CR152" s="27" t="n">
        <f aca="false">IF(ROW()&lt;4+VolLB,"",STDEV(INDEX($BW:$BW,ROW()-VolLB+1):INDEX($BW:$BW,ROW()))*SQRT(12))</f>
        <v>0.172277157992427</v>
      </c>
      <c r="CS152" s="27" t="n">
        <f aca="false">IF(ROW()&lt;4+VolLB,"",STDEV(INDEX($BX:$BX,ROW()-VolLB+1):INDEX($BX:$BX,ROW()))*SQRT(12))</f>
        <v>0.183952329890217</v>
      </c>
      <c r="CT152" s="27" t="n">
        <f aca="false">IF(ROW()&lt;4+VolLB,"",STDEV(INDEX($BY:$BY,ROW()-VolLB+1):INDEX($BY:$BY,ROW()))*SQRT(12))</f>
        <v>0.166163228076503</v>
      </c>
      <c r="CU152" s="27" t="n">
        <f aca="false">IF(ROW()&lt;4+VolLB,"",STDEV(INDEX($BZ:$BZ,ROW()-VolLB+1):INDEX($BZ:$BZ,ROW()))*SQRT(12))</f>
        <v>0.16010305086333</v>
      </c>
      <c r="CV152" s="27" t="n">
        <f aca="false">IF(ROW()&lt;4+VolLB,"",STDEV(INDEX($CA:$CA,ROW()-VolLB+1):INDEX($CA:$CA,ROW()))*SQRT(12))</f>
        <v>0.149095323477308</v>
      </c>
      <c r="CW152" s="27" t="n">
        <f aca="false">IF(ROW()&lt;4+VolLB,"",STDEV(INDEX($CB:$CB,ROW()-VolLB+1):INDEX($CB:$CB,ROW()))*SQRT(12))</f>
        <v>0.183385477475305</v>
      </c>
      <c r="CX152" s="27" t="n">
        <f aca="false">IF(ROW()&lt;4+VolLB,"",STDEV(INDEX($CC:$CC,ROW()-VolLB+1):INDEX($CC:$CC,ROW()))*SQRT(12))</f>
        <v>0.181859622869027</v>
      </c>
      <c r="CY152" s="27" t="n">
        <f aca="false">IF(ROW()&lt;4+VolLB,"",STDEV(INDEX($CD:$CD,ROW()-VolLB+1):INDEX($CD:$CD,ROW()))*SQRT(12))</f>
        <v>0.208942994876178</v>
      </c>
      <c r="CZ152" s="27" t="n">
        <f aca="false">IF(ROW()&lt;4+VolLB,"",STDEV(INDEX($CE:$CE,ROW()-VolLB+1):INDEX($CE:$CE,ROW()))*SQRT(12))</f>
        <v>0.163597217307916</v>
      </c>
      <c r="DA152" s="27" t="n">
        <f aca="false">IF(ROW()&lt;4+VolLB,"",STDEV(INDEX($CF:$CF,ROW()-VolLB+1):INDEX($CF:$CF,ROW()))*SQRT(12))</f>
        <v>0.192007101890969</v>
      </c>
      <c r="DB152" s="27" t="n">
        <f aca="false">IF(ROW()&lt;4+VolLB,"",STDEV(INDEX($CG:$CG,ROW()-VolLB+1):INDEX($CG:$CG,ROW()))*SQRT(12))</f>
        <v>0.156838073687643</v>
      </c>
      <c r="DC152" s="26" t="n">
        <f aca="false">IF(OR(AR152=0,CH152="",CH152=0),0,AR152*MIN(MaxScal,TgtVol/CH152))</f>
        <v>0</v>
      </c>
      <c r="DD152" s="26" t="n">
        <f aca="false">IF(OR(AS152=0,CI152="",CI152=0),0,AS152*MIN(MaxScal,TgtVol/CI152))</f>
        <v>0</v>
      </c>
      <c r="DE152" s="26" t="n">
        <f aca="false">IF(OR(AT152=0,CJ152="",CJ152=0),0,AT152*MIN(MaxScal,TgtVol/CJ152))</f>
        <v>0</v>
      </c>
      <c r="DF152" s="26" t="n">
        <f aca="false">IF(OR(AU152=0,CK152="",CK152=0),0,AU152*MIN(MaxScal,TgtVol/CK152))</f>
        <v>0</v>
      </c>
      <c r="DG152" s="26" t="n">
        <f aca="false">IF(OR(AV152=0,CL152="",CL152=0),0,AV152*MIN(MaxScal,TgtVol/CL152))</f>
        <v>0</v>
      </c>
      <c r="DH152" s="26" t="n">
        <f aca="false">IF(OR(AW152=0,CM152="",CM152=0),0,AW152*MIN(MaxScal,TgtVol/CM152))</f>
        <v>0</v>
      </c>
      <c r="DI152" s="26" t="n">
        <f aca="false">IF(OR(AX152=0,CN152="",CN152=0),0,AX152*MIN(MaxScal,TgtVol/CN152))</f>
        <v>0</v>
      </c>
      <c r="DJ152" s="26" t="n">
        <f aca="false">IF(OR(AY152=0,CO152="",CO152=0),0,AY152*MIN(MaxScal,TgtVol/CO152))</f>
        <v>0.116149521899928</v>
      </c>
      <c r="DK152" s="26" t="n">
        <f aca="false">IF(OR(AZ152=0,CP152="",CP152=0),0,AZ152*MIN(MaxScal,TgtVol/CP152))</f>
        <v>0</v>
      </c>
      <c r="DL152" s="26" t="n">
        <f aca="false">IF(OR(BA152=0,CQ152="",CQ152=0),0,BA152*MIN(MaxScal,TgtVol/CQ152))</f>
        <v>0</v>
      </c>
      <c r="DM152" s="26" t="n">
        <f aca="false">IF(OR(BB152=0,CR152="",CR152=0),0,BB152*MIN(MaxScal,TgtVol/CR152))</f>
        <v>0</v>
      </c>
      <c r="DN152" s="26" t="n">
        <f aca="false">IF(OR(BC152=0,CS152="",CS152=0),0,BC152*MIN(MaxScal,TgtVol/CS152))</f>
        <v>0</v>
      </c>
      <c r="DO152" s="26" t="n">
        <f aca="false">IF(OR(BD152=0,CT152="",CT152=0),0,BD152*MIN(MaxScal,TgtVol/CT152))</f>
        <v>0</v>
      </c>
      <c r="DP152" s="26" t="n">
        <f aca="false">IF(OR(BE152=0,CU152="",CU152=0),0,BE152*MIN(MaxScal,TgtVol/CU152))</f>
        <v>0</v>
      </c>
      <c r="DQ152" s="26" t="n">
        <f aca="false">IF(OR(BF152=0,CV152="",CV152=0),0,BF152*MIN(MaxScal,TgtVol/CV152))</f>
        <v>0</v>
      </c>
      <c r="DR152" s="26" t="n">
        <f aca="false">IF(OR(BG152=0,CW152="",CW152=0),0,BG152*MIN(MaxScal,TgtVol/CW152))</f>
        <v>0.109059889994251</v>
      </c>
      <c r="DS152" s="26" t="n">
        <f aca="false">IF(OR(BH152=0,CX152="",CX152=0),0,BH152*MIN(MaxScal,TgtVol/CX152))</f>
        <v>0.109974933877454</v>
      </c>
      <c r="DT152" s="26" t="n">
        <f aca="false">IF(OR(BI152=0,CY152="",CY152=0),0,BI152*MIN(MaxScal,TgtVol/CY152))</f>
        <v>0</v>
      </c>
      <c r="DU152" s="26" t="n">
        <f aca="false">IF(OR(BJ152=0,CZ152="",CZ152=0),0,BJ152*MIN(MaxScal,TgtVol/CZ152))</f>
        <v>0</v>
      </c>
      <c r="DV152" s="26" t="n">
        <f aca="false">IF(OR(BK152=0,DA152="",DA152=0),0,BK152*MIN(MaxScal,TgtVol/DA152))</f>
        <v>0</v>
      </c>
      <c r="DW152" s="26" t="n">
        <f aca="false">IF(OR(BL152=0,DB152="",DB152=0),0,BL152*MIN(MaxScal,TgtVol/DB152))</f>
        <v>0</v>
      </c>
      <c r="DX152" s="28" t="n">
        <f aca="false">IFERROR(DC151*BM152,"")</f>
        <v>0</v>
      </c>
      <c r="DY152" s="28" t="n">
        <f aca="false">IFERROR(DD151*BN152,"")</f>
        <v>0</v>
      </c>
      <c r="DZ152" s="28" t="n">
        <f aca="false">IFERROR(DE151*BO152,"")</f>
        <v>-0</v>
      </c>
      <c r="EA152" s="28" t="n">
        <f aca="false">IFERROR(DF151*BP152,"")</f>
        <v>0</v>
      </c>
      <c r="EB152" s="28" t="n">
        <f aca="false">IFERROR(DG151*BQ152,"")</f>
        <v>0</v>
      </c>
      <c r="EC152" s="28" t="n">
        <f aca="false">IFERROR(DH151*BR152,"")</f>
        <v>-0</v>
      </c>
      <c r="ED152" s="28" t="n">
        <f aca="false">IFERROR(DI151*BS152,"")</f>
        <v>-0</v>
      </c>
      <c r="EE152" s="28" t="n">
        <f aca="false">IFERROR(DJ151*BT152,"")</f>
        <v>0.0012553265838834</v>
      </c>
      <c r="EF152" s="28" t="n">
        <f aca="false">IFERROR(DK151*BU152,"")</f>
        <v>0</v>
      </c>
      <c r="EG152" s="28" t="n">
        <f aca="false">IFERROR(DL151*BV152,"")</f>
        <v>0</v>
      </c>
      <c r="EH152" s="28" t="n">
        <f aca="false">IFERROR(DM151*BW152,"")</f>
        <v>0</v>
      </c>
      <c r="EI152" s="28" t="n">
        <f aca="false">IFERROR(DN151*BX152,"")</f>
        <v>0</v>
      </c>
      <c r="EJ152" s="28" t="n">
        <f aca="false">IFERROR(DO151*BY152,"")</f>
        <v>-0</v>
      </c>
      <c r="EK152" s="28" t="n">
        <f aca="false">IFERROR(DP151*BZ152,"")</f>
        <v>-0</v>
      </c>
      <c r="EL152" s="28" t="n">
        <f aca="false">IFERROR(DQ151*CA152,"")</f>
        <v>-0</v>
      </c>
      <c r="EM152" s="28" t="n">
        <f aca="false">IFERROR(DR151*CB152,"")</f>
        <v>0.00753848684325128</v>
      </c>
      <c r="EN152" s="28" t="n">
        <f aca="false">IFERROR(DS151*CC152,"")</f>
        <v>0.00134362720787475</v>
      </c>
      <c r="EO152" s="28" t="n">
        <f aca="false">IFERROR(DT151*CD152,"")</f>
        <v>-0</v>
      </c>
      <c r="EP152" s="28" t="n">
        <f aca="false">IFERROR(DU151*CE152,"")</f>
        <v>0</v>
      </c>
      <c r="EQ152" s="28" t="n">
        <f aca="false">IFERROR(DV151*CF152,"")</f>
        <v>0</v>
      </c>
      <c r="ER152" s="28" t="n">
        <f aca="false">IFERROR(DW151*CG152,"")</f>
        <v>0</v>
      </c>
      <c r="ES152" s="28" t="n">
        <f aca="false">IF(ROW()=4,"",SUM(DX152:ER152))</f>
        <v>0.0101374406350094</v>
      </c>
      <c r="ET152" s="29" t="n">
        <f aca="false">COUNTIF(AR152:BL152,"&gt;0")</f>
        <v>3</v>
      </c>
    </row>
    <row r="153" customFormat="false" ht="15" hidden="false" customHeight="false" outlineLevel="0" collapsed="false">
      <c r="A153" s="19" t="n">
        <v>42551</v>
      </c>
      <c r="B153" s="23" t="n">
        <f aca="false">ABS(EMFX_Data!X153-EMFX_Data!Y153)</f>
        <v>0.152179109798039</v>
      </c>
      <c r="C153" s="23" t="n">
        <f aca="false">ABS(EMFX_Data!X153-EMFX_Data!Z153)</f>
        <v>0.0104725913321184</v>
      </c>
      <c r="D153" s="23" t="n">
        <f aca="false">ABS(EMFX_Data!X153-EMFX_Data!AA153)</f>
        <v>0.2453327806792</v>
      </c>
      <c r="E153" s="23" t="n">
        <f aca="false">ABS(EMFX_Data!X153-EMFX_Data!AB153)</f>
        <v>0.209014759825757</v>
      </c>
      <c r="F153" s="23" t="n">
        <f aca="false">ABS(EMFX_Data!X153-EMFX_Data!AC153)</f>
        <v>0.128609430858314</v>
      </c>
      <c r="G153" s="23" t="n">
        <f aca="false">ABS(EMFX_Data!X153-EMFX_Data!AD153)</f>
        <v>0.0868172197466297</v>
      </c>
      <c r="H153" s="23" t="n">
        <f aca="false">ABS(EMFX_Data!Y153-EMFX_Data!Z153)</f>
        <v>0.141706518465921</v>
      </c>
      <c r="I153" s="23" t="n">
        <f aca="false">ABS(EMFX_Data!Y153-EMFX_Data!AA153)</f>
        <v>0.397511890477239</v>
      </c>
      <c r="J153" s="23" t="n">
        <f aca="false">ABS(EMFX_Data!Y153-EMFX_Data!AB153)</f>
        <v>0.0568356500277174</v>
      </c>
      <c r="K153" s="23" t="n">
        <f aca="false">ABS(EMFX_Data!Y153-EMFX_Data!AC153)</f>
        <v>0.0235696789397251</v>
      </c>
      <c r="L153" s="23" t="n">
        <f aca="false">ABS(EMFX_Data!Y153-EMFX_Data!AD153)</f>
        <v>0.0653618900514097</v>
      </c>
      <c r="M153" s="23" t="n">
        <f aca="false">ABS(EMFX_Data!Z153-EMFX_Data!AA153)</f>
        <v>0.255805372011318</v>
      </c>
      <c r="N153" s="23" t="n">
        <f aca="false">ABS(EMFX_Data!Z153-EMFX_Data!AB153)</f>
        <v>0.198542168493638</v>
      </c>
      <c r="O153" s="23" t="n">
        <f aca="false">ABS(EMFX_Data!Z153-EMFX_Data!AC153)</f>
        <v>0.118136839526196</v>
      </c>
      <c r="P153" s="23" t="n">
        <f aca="false">ABS(EMFX_Data!Z153-EMFX_Data!AD153)</f>
        <v>0.0763446284145113</v>
      </c>
      <c r="Q153" s="23" t="n">
        <f aca="false">ABS(EMFX_Data!AA153-EMFX_Data!AB153)</f>
        <v>0.454347540504957</v>
      </c>
      <c r="R153" s="23" t="n">
        <f aca="false">ABS(EMFX_Data!AA153-EMFX_Data!AC153)</f>
        <v>0.373942211537514</v>
      </c>
      <c r="S153" s="23" t="n">
        <f aca="false">ABS(EMFX_Data!AA153-EMFX_Data!AD153)</f>
        <v>0.33215000042583</v>
      </c>
      <c r="T153" s="23" t="n">
        <f aca="false">ABS(EMFX_Data!AB153-EMFX_Data!AC153)</f>
        <v>0.0804053289674425</v>
      </c>
      <c r="U153" s="23" t="n">
        <f aca="false">ABS(EMFX_Data!AB153-EMFX_Data!AD153)</f>
        <v>0.122197540079127</v>
      </c>
      <c r="V153" s="23" t="n">
        <f aca="false">ABS(EMFX_Data!AC153-EMFX_Data!AD153)</f>
        <v>0.0417922111116846</v>
      </c>
      <c r="W153" s="26" t="n">
        <f aca="false">IF(ROW()&lt;4+MinObs-1,"",IFERROR((B153-AVERAGE(B$4:B153))/STDEV(B$4:B153),""))</f>
        <v>0.291741551871259</v>
      </c>
      <c r="X153" s="26" t="n">
        <f aca="false">IF(ROW()&lt;4+MinObs-1,"",IFERROR((C153-AVERAGE(C$4:C153))/STDEV(C$4:C153),""))</f>
        <v>-1.05301236591633</v>
      </c>
      <c r="Y153" s="26" t="n">
        <f aca="false">IF(ROW()&lt;4+MinObs-1,"",IFERROR((D153-AVERAGE(D$4:D153))/STDEV(D$4:D153),""))</f>
        <v>1.29175534590239</v>
      </c>
      <c r="Z153" s="26" t="n">
        <f aca="false">IF(ROW()&lt;4+MinObs-1,"",IFERROR((E153-AVERAGE(E$4:E153))/STDEV(E$4:E153),""))</f>
        <v>1.08380401605626</v>
      </c>
      <c r="AA153" s="26" t="n">
        <f aca="false">IF(ROW()&lt;4+MinObs-1,"",IFERROR((F153-AVERAGE(F$4:F153))/STDEV(F$4:F153),""))</f>
        <v>0.857951960569543</v>
      </c>
      <c r="AB153" s="26" t="n">
        <f aca="false">IF(ROW()&lt;4+MinObs-1,"",IFERROR((G153-AVERAGE(G$4:G153))/STDEV(G$4:G153),""))</f>
        <v>-0.130558952596367</v>
      </c>
      <c r="AC153" s="26" t="n">
        <f aca="false">IF(ROW()&lt;4+MinObs-1,"",IFERROR((H153-AVERAGE(H$4:H153))/STDEV(H$4:H153),""))</f>
        <v>-0.13257484849899</v>
      </c>
      <c r="AD153" s="26" t="n">
        <f aca="false">IF(ROW()&lt;4+MinObs-1,"",IFERROR((I153-AVERAGE(I$4:I153))/STDEV(I$4:I153),""))</f>
        <v>3.08617063627976</v>
      </c>
      <c r="AE153" s="26" t="n">
        <f aca="false">IF(ROW()&lt;4+MinObs-1,"",IFERROR((J153-AVERAGE(J$4:J153))/STDEV(J$4:J153),""))</f>
        <v>-0.841784758717593</v>
      </c>
      <c r="AF153" s="26" t="n">
        <f aca="false">IF(ROW()&lt;4+MinObs-1,"",IFERROR((K153-AVERAGE(K$4:K153))/STDEV(K$4:K153),""))</f>
        <v>-1.15087171444132</v>
      </c>
      <c r="AG153" s="26" t="n">
        <f aca="false">IF(ROW()&lt;4+MinObs-1,"",IFERROR((L153-AVERAGE(L$4:L153))/STDEV(L$4:L153),""))</f>
        <v>-0.295961258154077</v>
      </c>
      <c r="AH153" s="26" t="n">
        <f aca="false">IF(ROW()&lt;4+MinObs-1,"",IFERROR((M153-AVERAGE(M$4:M153))/STDEV(M$4:M153),""))</f>
        <v>0.830103302209986</v>
      </c>
      <c r="AI153" s="26" t="n">
        <f aca="false">IF(ROW()&lt;4+MinObs-1,"",IFERROR((N153-AVERAGE(N$4:N153))/STDEV(N$4:N153),""))</f>
        <v>0.944862256495538</v>
      </c>
      <c r="AJ153" s="26" t="n">
        <f aca="false">IF(ROW()&lt;4+MinObs-1,"",IFERROR((O153-AVERAGE(O$4:O153))/STDEV(O$4:O153),""))</f>
        <v>0.399059663865091</v>
      </c>
      <c r="AK153" s="26" t="n">
        <f aca="false">IF(ROW()&lt;4+MinObs-1,"",IFERROR((P153-AVERAGE(P$4:P153))/STDEV(P$4:P153),""))</f>
        <v>-0.20233662536378</v>
      </c>
      <c r="AL153" s="26" t="n">
        <f aca="false">IF(ROW()&lt;4+MinObs-1,"",IFERROR((Q153-AVERAGE(Q$4:Q153))/STDEV(Q$4:Q153),""))</f>
        <v>2.29889650913193</v>
      </c>
      <c r="AM153" s="26" t="n">
        <f aca="false">IF(ROW()&lt;4+MinObs-1,"",IFERROR((R153-AVERAGE(R$4:R153))/STDEV(R$4:R153),""))</f>
        <v>2.3303742889346</v>
      </c>
      <c r="AN153" s="26" t="n">
        <f aca="false">IF(ROW()&lt;4+MinObs-1,"",IFERROR((S153-AVERAGE(S$4:S153))/STDEV(S$4:S153),""))</f>
        <v>0.48361732457312</v>
      </c>
      <c r="AO153" s="26" t="n">
        <f aca="false">IF(ROW()&lt;4+MinObs-1,"",IFERROR((T153-AVERAGE(T$4:T153))/STDEV(T$4:T153),""))</f>
        <v>-0.338798955902002</v>
      </c>
      <c r="AP153" s="26" t="n">
        <f aca="false">IF(ROW()&lt;4+MinObs-1,"",IFERROR((U153-AVERAGE(U$4:U153))/STDEV(U$4:U153),""))</f>
        <v>0.00986706997038909</v>
      </c>
      <c r="AQ153" s="26" t="n">
        <f aca="false">IF(ROW()&lt;4+MinObs-1,"",IFERROR((V153-AVERAGE(V$4:V153))/STDEV(V$4:V153),""))</f>
        <v>-0.33250864395671</v>
      </c>
      <c r="AR153" s="26" t="n">
        <f aca="false">IF(W153="",0,IF(W153&gt;=z4,w4,IF(W153&gt;=z3,w3,IF(W153&gt;=zEntry,w2,IF(AND(W153&gt;=ExitZ,AR152&gt;0),w2,0)))))</f>
        <v>0</v>
      </c>
      <c r="AS153" s="26" t="n">
        <f aca="false">IF(X153="",0,IF(X153&gt;=z4,w4,IF(X153&gt;=z3,w3,IF(X153&gt;=zEntry,w2,IF(AND(X153&gt;=ExitZ,AS152&gt;0),w2,0)))))</f>
        <v>0</v>
      </c>
      <c r="AT153" s="26" t="n">
        <f aca="false">IF(Y153="",0,IF(Y153&gt;=z4,w4,IF(Y153&gt;=z3,w3,IF(Y153&gt;=zEntry,w2,IF(AND(Y153&gt;=ExitZ,AT152&gt;0),w2,0)))))</f>
        <v>0</v>
      </c>
      <c r="AU153" s="26" t="n">
        <f aca="false">IF(Z153="",0,IF(Z153&gt;=z4,w4,IF(Z153&gt;=z3,w3,IF(Z153&gt;=zEntry,w2,IF(AND(Z153&gt;=ExitZ,AU152&gt;0),w2,0)))))</f>
        <v>0</v>
      </c>
      <c r="AV153" s="26" t="n">
        <f aca="false">IF(AA153="",0,IF(AA153&gt;=z4,w4,IF(AA153&gt;=z3,w3,IF(AA153&gt;=zEntry,w2,IF(AND(AA153&gt;=ExitZ,AV152&gt;0),w2,0)))))</f>
        <v>0</v>
      </c>
      <c r="AW153" s="26" t="n">
        <f aca="false">IF(AB153="",0,IF(AB153&gt;=z4,w4,IF(AB153&gt;=z3,w3,IF(AB153&gt;=zEntry,w2,IF(AND(AB153&gt;=ExitZ,AW152&gt;0),w2,0)))))</f>
        <v>0</v>
      </c>
      <c r="AX153" s="26" t="n">
        <f aca="false">IF(AC153="",0,IF(AC153&gt;=z4,w4,IF(AC153&gt;=z3,w3,IF(AC153&gt;=zEntry,w2,IF(AND(AC153&gt;=ExitZ,AX152&gt;0),w2,0)))))</f>
        <v>0</v>
      </c>
      <c r="AY153" s="26" t="n">
        <f aca="false">IF(AD153="",0,IF(AD153&gt;=z4,w4,IF(AD153&gt;=z3,w3,IF(AD153&gt;=zEntry,w2,IF(AND(AD153&gt;=ExitZ,AY152&gt;0),w2,0)))))</f>
        <v>1.5</v>
      </c>
      <c r="AZ153" s="26" t="n">
        <f aca="false">IF(AE153="",0,IF(AE153&gt;=z4,w4,IF(AE153&gt;=z3,w3,IF(AE153&gt;=zEntry,w2,IF(AND(AE153&gt;=ExitZ,AZ152&gt;0),w2,0)))))</f>
        <v>0</v>
      </c>
      <c r="BA153" s="26" t="n">
        <f aca="false">IF(AF153="",0,IF(AF153&gt;=z4,w4,IF(AF153&gt;=z3,w3,IF(AF153&gt;=zEntry,w2,IF(AND(AF153&gt;=ExitZ,BA152&gt;0),w2,0)))))</f>
        <v>0</v>
      </c>
      <c r="BB153" s="26" t="n">
        <f aca="false">IF(AG153="",0,IF(AG153&gt;=z4,w4,IF(AG153&gt;=z3,w3,IF(AG153&gt;=zEntry,w2,IF(AND(AG153&gt;=ExitZ,BB152&gt;0),w2,0)))))</f>
        <v>0</v>
      </c>
      <c r="BC153" s="26" t="n">
        <f aca="false">IF(AH153="",0,IF(AH153&gt;=z4,w4,IF(AH153&gt;=z3,w3,IF(AH153&gt;=zEntry,w2,IF(AND(AH153&gt;=ExitZ,BC152&gt;0),w2,0)))))</f>
        <v>0</v>
      </c>
      <c r="BD153" s="26" t="n">
        <f aca="false">IF(AI153="",0,IF(AI153&gt;=z4,w4,IF(AI153&gt;=z3,w3,IF(AI153&gt;=zEntry,w2,IF(AND(AI153&gt;=ExitZ,BD152&gt;0),w2,0)))))</f>
        <v>0</v>
      </c>
      <c r="BE153" s="26" t="n">
        <f aca="false">IF(AJ153="",0,IF(AJ153&gt;=z4,w4,IF(AJ153&gt;=z3,w3,IF(AJ153&gt;=zEntry,w2,IF(AND(AJ153&gt;=ExitZ,BE152&gt;0),w2,0)))))</f>
        <v>0</v>
      </c>
      <c r="BF153" s="26" t="n">
        <f aca="false">IF(AK153="",0,IF(AK153&gt;=z4,w4,IF(AK153&gt;=z3,w3,IF(AK153&gt;=zEntry,w2,IF(AND(AK153&gt;=ExitZ,BF152&gt;0),w2,0)))))</f>
        <v>0</v>
      </c>
      <c r="BG153" s="26" t="n">
        <f aca="false">IF(AL153="",0,IF(AL153&gt;=z4,w4,IF(AL153&gt;=z3,w3,IF(AL153&gt;=zEntry,w2,IF(AND(AL153&gt;=ExitZ,BG152&gt;0),w2,0)))))</f>
        <v>1</v>
      </c>
      <c r="BH153" s="26" t="n">
        <f aca="false">IF(AM153="",0,IF(AM153&gt;=z4,w4,IF(AM153&gt;=z3,w3,IF(AM153&gt;=zEntry,w2,IF(AND(AM153&gt;=ExitZ,BH152&gt;0),w2,0)))))</f>
        <v>1</v>
      </c>
      <c r="BI153" s="26" t="n">
        <f aca="false">IF(AN153="",0,IF(AN153&gt;=z4,w4,IF(AN153&gt;=z3,w3,IF(AN153&gt;=zEntry,w2,IF(AND(AN153&gt;=ExitZ,BI152&gt;0),w2,0)))))</f>
        <v>0</v>
      </c>
      <c r="BJ153" s="26" t="n">
        <f aca="false">IF(AO153="",0,IF(AO153&gt;=z4,w4,IF(AO153&gt;=z3,w3,IF(AO153&gt;=zEntry,w2,IF(AND(AO153&gt;=ExitZ,BJ152&gt;0),w2,0)))))</f>
        <v>0</v>
      </c>
      <c r="BK153" s="26" t="n">
        <f aca="false">IF(AP153="",0,IF(AP153&gt;=z4,w4,IF(AP153&gt;=z3,w3,IF(AP153&gt;=zEntry,w2,IF(AND(AP153&gt;=ExitZ,BK152&gt;0),w2,0)))))</f>
        <v>0</v>
      </c>
      <c r="BL153" s="26" t="n">
        <f aca="false">IF(AQ153="",0,IF(AQ153&gt;=z4,w4,IF(AQ153&gt;=z3,w3,IF(AQ153&gt;=zEntry,w2,IF(AND(AQ153&gt;=ExitZ,BL152&gt;0),w2,0)))))</f>
        <v>0</v>
      </c>
      <c r="BM153" s="23" t="n">
        <f aca="false">IF(EMFX_Data!X152&gt;=EMFX_Data!Y152,EMFX_Data!AE153-EMFX_Data!AF153,EMFX_Data!AF153-EMFX_Data!AE153)</f>
        <v>-0.053508490632747</v>
      </c>
      <c r="BN153" s="23" t="n">
        <f aca="false">IF(EMFX_Data!X152&gt;=EMFX_Data!Z152,EMFX_Data!AE153-EMFX_Data!AG153,EMFX_Data!AG153-EMFX_Data!AE153)</f>
        <v>0.000877404380890975</v>
      </c>
      <c r="BO153" s="23" t="n">
        <f aca="false">IF(EMFX_Data!X152&gt;=EMFX_Data!AA152,EMFX_Data!AE153-EMFX_Data!AH153,EMFX_Data!AH153-EMFX_Data!AE153)</f>
        <v>0.0261583599948599</v>
      </c>
      <c r="BP153" s="23" t="n">
        <f aca="false">IF(EMFX_Data!X152&gt;=EMFX_Data!AB152,EMFX_Data!AE153-EMFX_Data!AI153,EMFX_Data!AI153-EMFX_Data!AE153)</f>
        <v>0.0115550993831071</v>
      </c>
      <c r="BQ153" s="23" t="n">
        <f aca="false">IF(EMFX_Data!X152&gt;=EMFX_Data!AC152,EMFX_Data!AE153-EMFX_Data!AJ153,EMFX_Data!AJ153-EMFX_Data!AE153)</f>
        <v>-0.00744131671008211</v>
      </c>
      <c r="BR153" s="23" t="n">
        <f aca="false">IF(EMFX_Data!X152&gt;=EMFX_Data!AD152,EMFX_Data!AE153-EMFX_Data!AK153,EMFX_Data!AK153-EMFX_Data!AE153)</f>
        <v>0.0322850979441268</v>
      </c>
      <c r="BS153" s="23" t="n">
        <f aca="false">IF(EMFX_Data!Y152&gt;=EMFX_Data!Z152,EMFX_Data!AF153-EMFX_Data!AG153,EMFX_Data!AG153-EMFX_Data!AF153)</f>
        <v>-0.054385895013638</v>
      </c>
      <c r="BT153" s="23" t="n">
        <f aca="false">IF(EMFX_Data!Y152&gt;=EMFX_Data!AA152,EMFX_Data!AF153-EMFX_Data!AH153,EMFX_Data!AH153-EMFX_Data!AF153)</f>
        <v>-0.0273501306378872</v>
      </c>
      <c r="BU153" s="23" t="n">
        <f aca="false">IF(EMFX_Data!Y152&gt;=EMFX_Data!AB152,EMFX_Data!AF153-EMFX_Data!AI153,EMFX_Data!AI153-EMFX_Data!AF153)</f>
        <v>0.0650635900158541</v>
      </c>
      <c r="BV153" s="23" t="n">
        <f aca="false">IF(EMFX_Data!Y152&gt;=EMFX_Data!AC152,EMFX_Data!AF153-EMFX_Data!AJ153,EMFX_Data!AJ153-EMFX_Data!AF153)</f>
        <v>0.0460671739226649</v>
      </c>
      <c r="BW153" s="23" t="n">
        <f aca="false">IF(EMFX_Data!Y152&gt;=EMFX_Data!AD152,EMFX_Data!AF153-EMFX_Data!AK153,EMFX_Data!AK153-EMFX_Data!AF153)</f>
        <v>0.0857935885768738</v>
      </c>
      <c r="BX153" s="23" t="n">
        <f aca="false">IF(EMFX_Data!Z152&gt;=EMFX_Data!AA152,EMFX_Data!AG153-EMFX_Data!AH153,EMFX_Data!AH153-EMFX_Data!AG153)</f>
        <v>0.0270357643757508</v>
      </c>
      <c r="BY153" s="23" t="n">
        <f aca="false">IF(EMFX_Data!Z152&gt;=EMFX_Data!AB152,EMFX_Data!AG153-EMFX_Data!AI153,EMFX_Data!AI153-EMFX_Data!AG153)</f>
        <v>0.0106776950022161</v>
      </c>
      <c r="BZ153" s="23" t="n">
        <f aca="false">IF(EMFX_Data!Z152&gt;=EMFX_Data!AC152,EMFX_Data!AG153-EMFX_Data!AJ153,EMFX_Data!AJ153-EMFX_Data!AG153)</f>
        <v>-0.00831872109097308</v>
      </c>
      <c r="CA153" s="23" t="n">
        <f aca="false">IF(EMFX_Data!Z152&gt;=EMFX_Data!AD152,EMFX_Data!AG153-EMFX_Data!AK153,EMFX_Data!AK153-EMFX_Data!AG153)</f>
        <v>0.0314076935632358</v>
      </c>
      <c r="CB153" s="23" t="n">
        <f aca="false">IF(EMFX_Data!AA152&gt;=EMFX_Data!AB152,EMFX_Data!AH153-EMFX_Data!AI153,EMFX_Data!AI153-EMFX_Data!AH153)</f>
        <v>0.037713459377967</v>
      </c>
      <c r="CC153" s="23" t="n">
        <f aca="false">IF(EMFX_Data!AA152&gt;=EMFX_Data!AC152,EMFX_Data!AH153-EMFX_Data!AJ153,EMFX_Data!AJ153-EMFX_Data!AH153)</f>
        <v>0.0187170432847778</v>
      </c>
      <c r="CD153" s="23" t="n">
        <f aca="false">IF(EMFX_Data!AA152&gt;=EMFX_Data!AD152,EMFX_Data!AH153-EMFX_Data!AK153,EMFX_Data!AK153-EMFX_Data!AH153)</f>
        <v>0.0584434579389867</v>
      </c>
      <c r="CE153" s="23" t="n">
        <f aca="false">IF(EMFX_Data!AB152&gt;=EMFX_Data!AC152,EMFX_Data!AI153-EMFX_Data!AJ153,EMFX_Data!AJ153-EMFX_Data!AI153)</f>
        <v>0.0189964160931892</v>
      </c>
      <c r="CF153" s="23" t="n">
        <f aca="false">IF(EMFX_Data!AB152&gt;=EMFX_Data!AD152,EMFX_Data!AI153-EMFX_Data!AK153,EMFX_Data!AK153-EMFX_Data!AI153)</f>
        <v>-0.0207299985610197</v>
      </c>
      <c r="CG153" s="23" t="n">
        <f aca="false">IF(EMFX_Data!AC152&gt;=EMFX_Data!AD152,EMFX_Data!AJ153-EMFX_Data!AK153,EMFX_Data!AK153-EMFX_Data!AJ153)</f>
        <v>0.0397264146542089</v>
      </c>
      <c r="CH153" s="27" t="n">
        <f aca="false">IF(ROW()&lt;4+VolLB,"",STDEV(INDEX($BM:$BM,ROW()-VolLB+1):INDEX($BM:$BM,ROW()))*SQRT(12))</f>
        <v>0.125813694101068</v>
      </c>
      <c r="CI153" s="27" t="n">
        <f aca="false">IF(ROW()&lt;4+VolLB,"",STDEV(INDEX($BN:$BN,ROW()-VolLB+1):INDEX($BN:$BN,ROW()))*SQRT(12))</f>
        <v>0.148639721727374</v>
      </c>
      <c r="CJ153" s="27" t="n">
        <f aca="false">IF(ROW()&lt;4+VolLB,"",STDEV(INDEX($BO:$BO,ROW()-VolLB+1):INDEX($BO:$BO,ROW()))*SQRT(12))</f>
        <v>0.163392504184625</v>
      </c>
      <c r="CK153" s="27" t="n">
        <f aca="false">IF(ROW()&lt;4+VolLB,"",STDEV(INDEX($BP:$BP,ROW()-VolLB+1):INDEX($BP:$BP,ROW()))*SQRT(12))</f>
        <v>0.165738606066205</v>
      </c>
      <c r="CL153" s="27" t="n">
        <f aca="false">IF(ROW()&lt;4+VolLB,"",STDEV(INDEX($BQ:$BQ,ROW()-VolLB+1):INDEX($BQ:$BQ,ROW()))*SQRT(12))</f>
        <v>0.172855225058921</v>
      </c>
      <c r="CM153" s="27" t="n">
        <f aca="false">IF(ROW()&lt;4+VolLB,"",STDEV(INDEX($BR:$BR,ROW()-VolLB+1):INDEX($BR:$BR,ROW()))*SQRT(12))</f>
        <v>0.163404903667167</v>
      </c>
      <c r="CN153" s="27" t="n">
        <f aca="false">IF(ROW()&lt;4+VolLB,"",STDEV(INDEX($BS:$BS,ROW()-VolLB+1):INDEX($BS:$BS,ROW()))*SQRT(12))</f>
        <v>0.141439195515226</v>
      </c>
      <c r="CO153" s="27" t="n">
        <f aca="false">IF(ROW()&lt;4+VolLB,"",STDEV(INDEX($BT:$BT,ROW()-VolLB+1):INDEX($BT:$BT,ROW()))*SQRT(12))</f>
        <v>0.172872380773939</v>
      </c>
      <c r="CP153" s="27" t="n">
        <f aca="false">IF(ROW()&lt;4+VolLB,"",STDEV(INDEX($BU:$BU,ROW()-VolLB+1):INDEX($BU:$BU,ROW()))*SQRT(12))</f>
        <v>0.13258175908884</v>
      </c>
      <c r="CQ153" s="27" t="n">
        <f aca="false">IF(ROW()&lt;4+VolLB,"",STDEV(INDEX($BV:$BV,ROW()-VolLB+1):INDEX($BV:$BV,ROW()))*SQRT(12))</f>
        <v>0.162390450681002</v>
      </c>
      <c r="CR153" s="27" t="n">
        <f aca="false">IF(ROW()&lt;4+VolLB,"",STDEV(INDEX($BW:$BW,ROW()-VolLB+1):INDEX($BW:$BW,ROW()))*SQRT(12))</f>
        <v>0.177434327535785</v>
      </c>
      <c r="CS153" s="27" t="n">
        <f aca="false">IF(ROW()&lt;4+VolLB,"",STDEV(INDEX($BX:$BX,ROW()-VolLB+1):INDEX($BX:$BX,ROW()))*SQRT(12))</f>
        <v>0.178854335579261</v>
      </c>
      <c r="CT153" s="27" t="n">
        <f aca="false">IF(ROW()&lt;4+VolLB,"",STDEV(INDEX($BY:$BY,ROW()-VolLB+1):INDEX($BY:$BY,ROW()))*SQRT(12))</f>
        <v>0.156206761567851</v>
      </c>
      <c r="CU153" s="27" t="n">
        <f aca="false">IF(ROW()&lt;4+VolLB,"",STDEV(INDEX($BZ:$BZ,ROW()-VolLB+1):INDEX($BZ:$BZ,ROW()))*SQRT(12))</f>
        <v>0.153021030695977</v>
      </c>
      <c r="CV153" s="27" t="n">
        <f aca="false">IF(ROW()&lt;4+VolLB,"",STDEV(INDEX($CA:$CA,ROW()-VolLB+1):INDEX($CA:$CA,ROW()))*SQRT(12))</f>
        <v>0.148401074952013</v>
      </c>
      <c r="CW153" s="27" t="n">
        <f aca="false">IF(ROW()&lt;4+VolLB,"",STDEV(INDEX($CB:$CB,ROW()-VolLB+1):INDEX($CB:$CB,ROW()))*SQRT(12))</f>
        <v>0.185316432566568</v>
      </c>
      <c r="CX153" s="27" t="n">
        <f aca="false">IF(ROW()&lt;4+VolLB,"",STDEV(INDEX($CC:$CC,ROW()-VolLB+1):INDEX($CC:$CC,ROW()))*SQRT(12))</f>
        <v>0.181896046982024</v>
      </c>
      <c r="CY153" s="27" t="n">
        <f aca="false">IF(ROW()&lt;4+VolLB,"",STDEV(INDEX($CD:$CD,ROW()-VolLB+1):INDEX($CD:$CD,ROW()))*SQRT(12))</f>
        <v>0.210705525807741</v>
      </c>
      <c r="CZ153" s="27" t="n">
        <f aca="false">IF(ROW()&lt;4+VolLB,"",STDEV(INDEX($CE:$CE,ROW()-VolLB+1):INDEX($CE:$CE,ROW()))*SQRT(12))</f>
        <v>0.16404072936744</v>
      </c>
      <c r="DA153" s="27" t="n">
        <f aca="false">IF(ROW()&lt;4+VolLB,"",STDEV(INDEX($CF:$CF,ROW()-VolLB+1):INDEX($CF:$CF,ROW()))*SQRT(12))</f>
        <v>0.188961732577976</v>
      </c>
      <c r="DB153" s="27" t="n">
        <f aca="false">IF(ROW()&lt;4+VolLB,"",STDEV(INDEX($CG:$CG,ROW()-VolLB+1):INDEX($CG:$CG,ROW()))*SQRT(12))</f>
        <v>0.15542450218073</v>
      </c>
      <c r="DC153" s="26" t="n">
        <f aca="false">IF(OR(AR153=0,CH153="",CH153=0),0,AR153*MIN(MaxScal,TgtVol/CH153))</f>
        <v>0</v>
      </c>
      <c r="DD153" s="26" t="n">
        <f aca="false">IF(OR(AS153=0,CI153="",CI153=0),0,AS153*MIN(MaxScal,TgtVol/CI153))</f>
        <v>0</v>
      </c>
      <c r="DE153" s="26" t="n">
        <f aca="false">IF(OR(AT153=0,CJ153="",CJ153=0),0,AT153*MIN(MaxScal,TgtVol/CJ153))</f>
        <v>0</v>
      </c>
      <c r="DF153" s="26" t="n">
        <f aca="false">IF(OR(AU153=0,CK153="",CK153=0),0,AU153*MIN(MaxScal,TgtVol/CK153))</f>
        <v>0</v>
      </c>
      <c r="DG153" s="26" t="n">
        <f aca="false">IF(OR(AV153=0,CL153="",CL153=0),0,AV153*MIN(MaxScal,TgtVol/CL153))</f>
        <v>0</v>
      </c>
      <c r="DH153" s="26" t="n">
        <f aca="false">IF(OR(AW153=0,CM153="",CM153=0),0,AW153*MIN(MaxScal,TgtVol/CM153))</f>
        <v>0</v>
      </c>
      <c r="DI153" s="26" t="n">
        <f aca="false">IF(OR(AX153=0,CN153="",CN153=0),0,AX153*MIN(MaxScal,TgtVol/CN153))</f>
        <v>0</v>
      </c>
      <c r="DJ153" s="26" t="n">
        <f aca="false">IF(OR(AY153=0,CO153="",CO153=0),0,AY153*MIN(MaxScal,TgtVol/CO153))</f>
        <v>0.173538421034592</v>
      </c>
      <c r="DK153" s="26" t="n">
        <f aca="false">IF(OR(AZ153=0,CP153="",CP153=0),0,AZ153*MIN(MaxScal,TgtVol/CP153))</f>
        <v>0</v>
      </c>
      <c r="DL153" s="26" t="n">
        <f aca="false">IF(OR(BA153=0,CQ153="",CQ153=0),0,BA153*MIN(MaxScal,TgtVol/CQ153))</f>
        <v>0</v>
      </c>
      <c r="DM153" s="26" t="n">
        <f aca="false">IF(OR(BB153=0,CR153="",CR153=0),0,BB153*MIN(MaxScal,TgtVol/CR153))</f>
        <v>0</v>
      </c>
      <c r="DN153" s="26" t="n">
        <f aca="false">IF(OR(BC153=0,CS153="",CS153=0),0,BC153*MIN(MaxScal,TgtVol/CS153))</f>
        <v>0</v>
      </c>
      <c r="DO153" s="26" t="n">
        <f aca="false">IF(OR(BD153=0,CT153="",CT153=0),0,BD153*MIN(MaxScal,TgtVol/CT153))</f>
        <v>0</v>
      </c>
      <c r="DP153" s="26" t="n">
        <f aca="false">IF(OR(BE153=0,CU153="",CU153=0),0,BE153*MIN(MaxScal,TgtVol/CU153))</f>
        <v>0</v>
      </c>
      <c r="DQ153" s="26" t="n">
        <f aca="false">IF(OR(BF153=0,CV153="",CV153=0),0,BF153*MIN(MaxScal,TgtVol/CV153))</f>
        <v>0</v>
      </c>
      <c r="DR153" s="26" t="n">
        <f aca="false">IF(OR(BG153=0,CW153="",CW153=0),0,BG153*MIN(MaxScal,TgtVol/CW153))</f>
        <v>0.10792351073786</v>
      </c>
      <c r="DS153" s="26" t="n">
        <f aca="false">IF(OR(BH153=0,CX153="",CX153=0),0,BH153*MIN(MaxScal,TgtVol/CX153))</f>
        <v>0.109952911741818</v>
      </c>
      <c r="DT153" s="26" t="n">
        <f aca="false">IF(OR(BI153=0,CY153="",CY153=0),0,BI153*MIN(MaxScal,TgtVol/CY153))</f>
        <v>0</v>
      </c>
      <c r="DU153" s="26" t="n">
        <f aca="false">IF(OR(BJ153=0,CZ153="",CZ153=0),0,BJ153*MIN(MaxScal,TgtVol/CZ153))</f>
        <v>0</v>
      </c>
      <c r="DV153" s="26" t="n">
        <f aca="false">IF(OR(BK153=0,DA153="",DA153=0),0,BK153*MIN(MaxScal,TgtVol/DA153))</f>
        <v>0</v>
      </c>
      <c r="DW153" s="26" t="n">
        <f aca="false">IF(OR(BL153=0,DB153="",DB153=0),0,BL153*MIN(MaxScal,TgtVol/DB153))</f>
        <v>0</v>
      </c>
      <c r="DX153" s="28" t="n">
        <f aca="false">IFERROR(DC152*BM153,"")</f>
        <v>-0</v>
      </c>
      <c r="DY153" s="28" t="n">
        <f aca="false">IFERROR(DD152*BN153,"")</f>
        <v>0</v>
      </c>
      <c r="DZ153" s="28" t="n">
        <f aca="false">IFERROR(DE152*BO153,"")</f>
        <v>0</v>
      </c>
      <c r="EA153" s="28" t="n">
        <f aca="false">IFERROR(DF152*BP153,"")</f>
        <v>0</v>
      </c>
      <c r="EB153" s="28" t="n">
        <f aca="false">IFERROR(DG152*BQ153,"")</f>
        <v>-0</v>
      </c>
      <c r="EC153" s="28" t="n">
        <f aca="false">IFERROR(DH152*BR153,"")</f>
        <v>0</v>
      </c>
      <c r="ED153" s="28" t="n">
        <f aca="false">IFERROR(DI152*BS153,"")</f>
        <v>-0</v>
      </c>
      <c r="EE153" s="28" t="n">
        <f aca="false">IFERROR(DJ152*BT153,"")</f>
        <v>-0.00317670459749116</v>
      </c>
      <c r="EF153" s="28" t="n">
        <f aca="false">IFERROR(DK152*BU153,"")</f>
        <v>0</v>
      </c>
      <c r="EG153" s="28" t="n">
        <f aca="false">IFERROR(DL152*BV153,"")</f>
        <v>0</v>
      </c>
      <c r="EH153" s="28" t="n">
        <f aca="false">IFERROR(DM152*BW153,"")</f>
        <v>0</v>
      </c>
      <c r="EI153" s="28" t="n">
        <f aca="false">IFERROR(DN152*BX153,"")</f>
        <v>0</v>
      </c>
      <c r="EJ153" s="28" t="n">
        <f aca="false">IFERROR(DO152*BY153,"")</f>
        <v>0</v>
      </c>
      <c r="EK153" s="28" t="n">
        <f aca="false">IFERROR(DP152*BZ153,"")</f>
        <v>-0</v>
      </c>
      <c r="EL153" s="28" t="n">
        <f aca="false">IFERROR(DQ152*CA153,"")</f>
        <v>0</v>
      </c>
      <c r="EM153" s="28" t="n">
        <f aca="false">IFERROR(DR152*CB153,"")</f>
        <v>0.00411302573106374</v>
      </c>
      <c r="EN153" s="28" t="n">
        <f aca="false">IFERROR(DS152*CC153,"")</f>
        <v>0.00205840559762488</v>
      </c>
      <c r="EO153" s="28" t="n">
        <f aca="false">IFERROR(DT152*CD153,"")</f>
        <v>0</v>
      </c>
      <c r="EP153" s="28" t="n">
        <f aca="false">IFERROR(DU152*CE153,"")</f>
        <v>0</v>
      </c>
      <c r="EQ153" s="28" t="n">
        <f aca="false">IFERROR(DV152*CF153,"")</f>
        <v>-0</v>
      </c>
      <c r="ER153" s="28" t="n">
        <f aca="false">IFERROR(DW152*CG153,"")</f>
        <v>0</v>
      </c>
      <c r="ES153" s="28" t="n">
        <f aca="false">IF(ROW()=4,"",SUM(DX153:ER153))</f>
        <v>0.00299472673119746</v>
      </c>
      <c r="ET153" s="29" t="n">
        <f aca="false">COUNTIF(AR153:BL153,"&gt;0")</f>
        <v>3</v>
      </c>
    </row>
    <row r="154" customFormat="false" ht="15" hidden="false" customHeight="false" outlineLevel="0" collapsed="false">
      <c r="A154" s="19" t="n">
        <v>42582</v>
      </c>
      <c r="B154" s="23" t="n">
        <f aca="false">ABS(EMFX_Data!X154-EMFX_Data!Y154)</f>
        <v>0.15015496178895</v>
      </c>
      <c r="C154" s="23" t="n">
        <f aca="false">ABS(EMFX_Data!X154-EMFX_Data!Z154)</f>
        <v>0.019956872490499</v>
      </c>
      <c r="D154" s="23" t="n">
        <f aca="false">ABS(EMFX_Data!X154-EMFX_Data!AA154)</f>
        <v>0.282125230966474</v>
      </c>
      <c r="E154" s="23" t="n">
        <f aca="false">ABS(EMFX_Data!X154-EMFX_Data!AB154)</f>
        <v>0.203600300323124</v>
      </c>
      <c r="F154" s="23" t="n">
        <f aca="false">ABS(EMFX_Data!X154-EMFX_Data!AC154)</f>
        <v>0.115291493462133</v>
      </c>
      <c r="G154" s="23" t="n">
        <f aca="false">ABS(EMFX_Data!X154-EMFX_Data!AD154)</f>
        <v>0.112952113343909</v>
      </c>
      <c r="H154" s="23" t="n">
        <f aca="false">ABS(EMFX_Data!Y154-EMFX_Data!Z154)</f>
        <v>0.170111834279449</v>
      </c>
      <c r="I154" s="23" t="n">
        <f aca="false">ABS(EMFX_Data!Y154-EMFX_Data!AA154)</f>
        <v>0.432280192755425</v>
      </c>
      <c r="J154" s="23" t="n">
        <f aca="false">ABS(EMFX_Data!Y154-EMFX_Data!AB154)</f>
        <v>0.053445338534174</v>
      </c>
      <c r="K154" s="23" t="n">
        <f aca="false">ABS(EMFX_Data!Y154-EMFX_Data!AC154)</f>
        <v>0.034863468326817</v>
      </c>
      <c r="L154" s="23" t="n">
        <f aca="false">ABS(EMFX_Data!Y154-EMFX_Data!AD154)</f>
        <v>0.0372028484450411</v>
      </c>
      <c r="M154" s="23" t="n">
        <f aca="false">ABS(EMFX_Data!Z154-EMFX_Data!AA154)</f>
        <v>0.262168358475975</v>
      </c>
      <c r="N154" s="23" t="n">
        <f aca="false">ABS(EMFX_Data!Z154-EMFX_Data!AB154)</f>
        <v>0.223557172813623</v>
      </c>
      <c r="O154" s="23" t="n">
        <f aca="false">ABS(EMFX_Data!Z154-EMFX_Data!AC154)</f>
        <v>0.135248365952632</v>
      </c>
      <c r="P154" s="23" t="n">
        <f aca="false">ABS(EMFX_Data!Z154-EMFX_Data!AD154)</f>
        <v>0.132908985834408</v>
      </c>
      <c r="Q154" s="23" t="n">
        <f aca="false">ABS(EMFX_Data!AA154-EMFX_Data!AB154)</f>
        <v>0.485725531289599</v>
      </c>
      <c r="R154" s="23" t="n">
        <f aca="false">ABS(EMFX_Data!AA154-EMFX_Data!AC154)</f>
        <v>0.397416724428608</v>
      </c>
      <c r="S154" s="23" t="n">
        <f aca="false">ABS(EMFX_Data!AA154-EMFX_Data!AD154)</f>
        <v>0.395077344310383</v>
      </c>
      <c r="T154" s="23" t="n">
        <f aca="false">ABS(EMFX_Data!AB154-EMFX_Data!AC154)</f>
        <v>0.088308806860991</v>
      </c>
      <c r="U154" s="23" t="n">
        <f aca="false">ABS(EMFX_Data!AB154-EMFX_Data!AD154)</f>
        <v>0.0906481869792151</v>
      </c>
      <c r="V154" s="23" t="n">
        <f aca="false">ABS(EMFX_Data!AC154-EMFX_Data!AD154)</f>
        <v>0.0023393801182241</v>
      </c>
      <c r="W154" s="26" t="n">
        <f aca="false">IF(ROW()&lt;4+MinObs-1,"",IFERROR((B154-AVERAGE(B$4:B154))/STDEV(B$4:B154),""))</f>
        <v>0.267323842364488</v>
      </c>
      <c r="X154" s="26" t="n">
        <f aca="false">IF(ROW()&lt;4+MinObs-1,"",IFERROR((C154-AVERAGE(C$4:C154))/STDEV(C$4:C154),""))</f>
        <v>-0.885864133726106</v>
      </c>
      <c r="Y154" s="26" t="n">
        <f aca="false">IF(ROW()&lt;4+MinObs-1,"",IFERROR((D154-AVERAGE(D$4:D154))/STDEV(D$4:D154),""))</f>
        <v>1.68890149270964</v>
      </c>
      <c r="Z154" s="26" t="n">
        <f aca="false">IF(ROW()&lt;4+MinObs-1,"",IFERROR((E154-AVERAGE(E$4:E154))/STDEV(E$4:E154),""))</f>
        <v>1.01552200683987</v>
      </c>
      <c r="AA154" s="26" t="n">
        <f aca="false">IF(ROW()&lt;4+MinObs-1,"",IFERROR((F154-AVERAGE(F$4:F154))/STDEV(F$4:F154),""))</f>
        <v>0.646484060551866</v>
      </c>
      <c r="AB154" s="26" t="n">
        <f aca="false">IF(ROW()&lt;4+MinObs-1,"",IFERROR((G154-AVERAGE(G$4:G154))/STDEV(G$4:G154),""))</f>
        <v>-0.0482506191547969</v>
      </c>
      <c r="AC154" s="26" t="n">
        <f aca="false">IF(ROW()&lt;4+MinObs-1,"",IFERROR((H154-AVERAGE(H$4:H154))/STDEV(H$4:H154),""))</f>
        <v>0.107643079500963</v>
      </c>
      <c r="AD154" s="26" t="n">
        <f aca="false">IF(ROW()&lt;4+MinObs-1,"",IFERROR((I154-AVERAGE(I$4:I154))/STDEV(I$4:I154),""))</f>
        <v>3.32395315762442</v>
      </c>
      <c r="AE154" s="26" t="n">
        <f aca="false">IF(ROW()&lt;4+MinObs-1,"",IFERROR((J154-AVERAGE(J$4:J154))/STDEV(J$4:J154),""))</f>
        <v>-0.872763256391171</v>
      </c>
      <c r="AF154" s="26" t="n">
        <f aca="false">IF(ROW()&lt;4+MinObs-1,"",IFERROR((K154-AVERAGE(K$4:K154))/STDEV(K$4:K154),""))</f>
        <v>-0.987719061959198</v>
      </c>
      <c r="AG154" s="26" t="n">
        <f aca="false">IF(ROW()&lt;4+MinObs-1,"",IFERROR((L154-AVERAGE(L$4:L154))/STDEV(L$4:L154),""))</f>
        <v>-0.380504755484399</v>
      </c>
      <c r="AH154" s="26" t="n">
        <f aca="false">IF(ROW()&lt;4+MinObs-1,"",IFERROR((M154-AVERAGE(M$4:M154))/STDEV(M$4:M154),""))</f>
        <v>0.88842670826593</v>
      </c>
      <c r="AI154" s="26" t="n">
        <f aca="false">IF(ROW()&lt;4+MinObs-1,"",IFERROR((N154-AVERAGE(N$4:N154))/STDEV(N$4:N154),""))</f>
        <v>1.22645631101539</v>
      </c>
      <c r="AJ154" s="26" t="n">
        <f aca="false">IF(ROW()&lt;4+MinObs-1,"",IFERROR((O154-AVERAGE(O$4:O154))/STDEV(O$4:O154),""))</f>
        <v>0.64432483995001</v>
      </c>
      <c r="AK154" s="26" t="n">
        <f aca="false">IF(ROW()&lt;4+MinObs-1,"",IFERROR((P154-AVERAGE(P$4:P154))/STDEV(P$4:P154),""))</f>
        <v>-0.0255970598931641</v>
      </c>
      <c r="AL154" s="26" t="n">
        <f aca="false">IF(ROW()&lt;4+MinObs-1,"",IFERROR((Q154-AVERAGE(Q$4:Q154))/STDEV(Q$4:Q154),""))</f>
        <v>2.47506785064327</v>
      </c>
      <c r="AM154" s="26" t="n">
        <f aca="false">IF(ROW()&lt;4+MinObs-1,"",IFERROR((R154-AVERAGE(R$4:R154))/STDEV(R$4:R154),""))</f>
        <v>2.50603622833305</v>
      </c>
      <c r="AN154" s="26" t="n">
        <f aca="false">IF(ROW()&lt;4+MinObs-1,"",IFERROR((S154-AVERAGE(S$4:S154))/STDEV(S$4:S154),""))</f>
        <v>0.674812770487828</v>
      </c>
      <c r="AO154" s="26" t="n">
        <f aca="false">IF(ROW()&lt;4+MinObs-1,"",IFERROR((T154-AVERAGE(T$4:T154))/STDEV(T$4:T154),""))</f>
        <v>-0.246728126115013</v>
      </c>
      <c r="AP154" s="26" t="n">
        <f aca="false">IF(ROW()&lt;4+MinObs-1,"",IFERROR((U154-AVERAGE(U$4:U154))/STDEV(U$4:U154),""))</f>
        <v>-0.0891984848881434</v>
      </c>
      <c r="AQ154" s="26" t="n">
        <f aca="false">IF(ROW()&lt;4+MinObs-1,"",IFERROR((V154-AVERAGE(V$4:V154))/STDEV(V$4:V154),""))</f>
        <v>-0.453702712837723</v>
      </c>
      <c r="AR154" s="26" t="n">
        <f aca="false">IF(W154="",0,IF(W154&gt;=z4,w4,IF(W154&gt;=z3,w3,IF(W154&gt;=zEntry,w2,IF(AND(W154&gt;=ExitZ,AR153&gt;0),w2,0)))))</f>
        <v>0</v>
      </c>
      <c r="AS154" s="26" t="n">
        <f aca="false">IF(X154="",0,IF(X154&gt;=z4,w4,IF(X154&gt;=z3,w3,IF(X154&gt;=zEntry,w2,IF(AND(X154&gt;=ExitZ,AS153&gt;0),w2,0)))))</f>
        <v>0</v>
      </c>
      <c r="AT154" s="26" t="n">
        <f aca="false">IF(Y154="",0,IF(Y154&gt;=z4,w4,IF(Y154&gt;=z3,w3,IF(Y154&gt;=zEntry,w2,IF(AND(Y154&gt;=ExitZ,AT153&gt;0),w2,0)))))</f>
        <v>0</v>
      </c>
      <c r="AU154" s="26" t="n">
        <f aca="false">IF(Z154="",0,IF(Z154&gt;=z4,w4,IF(Z154&gt;=z3,w3,IF(Z154&gt;=zEntry,w2,IF(AND(Z154&gt;=ExitZ,AU153&gt;0),w2,0)))))</f>
        <v>0</v>
      </c>
      <c r="AV154" s="26" t="n">
        <f aca="false">IF(AA154="",0,IF(AA154&gt;=z4,w4,IF(AA154&gt;=z3,w3,IF(AA154&gt;=zEntry,w2,IF(AND(AA154&gt;=ExitZ,AV153&gt;0),w2,0)))))</f>
        <v>0</v>
      </c>
      <c r="AW154" s="26" t="n">
        <f aca="false">IF(AB154="",0,IF(AB154&gt;=z4,w4,IF(AB154&gt;=z3,w3,IF(AB154&gt;=zEntry,w2,IF(AND(AB154&gt;=ExitZ,AW153&gt;0),w2,0)))))</f>
        <v>0</v>
      </c>
      <c r="AX154" s="26" t="n">
        <f aca="false">IF(AC154="",0,IF(AC154&gt;=z4,w4,IF(AC154&gt;=z3,w3,IF(AC154&gt;=zEntry,w2,IF(AND(AC154&gt;=ExitZ,AX153&gt;0),w2,0)))))</f>
        <v>0</v>
      </c>
      <c r="AY154" s="26" t="n">
        <f aca="false">IF(AD154="",0,IF(AD154&gt;=z4,w4,IF(AD154&gt;=z3,w3,IF(AD154&gt;=zEntry,w2,IF(AND(AD154&gt;=ExitZ,AY153&gt;0),w2,0)))))</f>
        <v>1.5</v>
      </c>
      <c r="AZ154" s="26" t="n">
        <f aca="false">IF(AE154="",0,IF(AE154&gt;=z4,w4,IF(AE154&gt;=z3,w3,IF(AE154&gt;=zEntry,w2,IF(AND(AE154&gt;=ExitZ,AZ153&gt;0),w2,0)))))</f>
        <v>0</v>
      </c>
      <c r="BA154" s="26" t="n">
        <f aca="false">IF(AF154="",0,IF(AF154&gt;=z4,w4,IF(AF154&gt;=z3,w3,IF(AF154&gt;=zEntry,w2,IF(AND(AF154&gt;=ExitZ,BA153&gt;0),w2,0)))))</f>
        <v>0</v>
      </c>
      <c r="BB154" s="26" t="n">
        <f aca="false">IF(AG154="",0,IF(AG154&gt;=z4,w4,IF(AG154&gt;=z3,w3,IF(AG154&gt;=zEntry,w2,IF(AND(AG154&gt;=ExitZ,BB153&gt;0),w2,0)))))</f>
        <v>0</v>
      </c>
      <c r="BC154" s="26" t="n">
        <f aca="false">IF(AH154="",0,IF(AH154&gt;=z4,w4,IF(AH154&gt;=z3,w3,IF(AH154&gt;=zEntry,w2,IF(AND(AH154&gt;=ExitZ,BC153&gt;0),w2,0)))))</f>
        <v>0</v>
      </c>
      <c r="BD154" s="26" t="n">
        <f aca="false">IF(AI154="",0,IF(AI154&gt;=z4,w4,IF(AI154&gt;=z3,w3,IF(AI154&gt;=zEntry,w2,IF(AND(AI154&gt;=ExitZ,BD153&gt;0),w2,0)))))</f>
        <v>0</v>
      </c>
      <c r="BE154" s="26" t="n">
        <f aca="false">IF(AJ154="",0,IF(AJ154&gt;=z4,w4,IF(AJ154&gt;=z3,w3,IF(AJ154&gt;=zEntry,w2,IF(AND(AJ154&gt;=ExitZ,BE153&gt;0),w2,0)))))</f>
        <v>0</v>
      </c>
      <c r="BF154" s="26" t="n">
        <f aca="false">IF(AK154="",0,IF(AK154&gt;=z4,w4,IF(AK154&gt;=z3,w3,IF(AK154&gt;=zEntry,w2,IF(AND(AK154&gt;=ExitZ,BF153&gt;0),w2,0)))))</f>
        <v>0</v>
      </c>
      <c r="BG154" s="26" t="n">
        <f aca="false">IF(AL154="",0,IF(AL154&gt;=z4,w4,IF(AL154&gt;=z3,w3,IF(AL154&gt;=zEntry,w2,IF(AND(AL154&gt;=ExitZ,BG153&gt;0),w2,0)))))</f>
        <v>1</v>
      </c>
      <c r="BH154" s="26" t="n">
        <f aca="false">IF(AM154="",0,IF(AM154&gt;=z4,w4,IF(AM154&gt;=z3,w3,IF(AM154&gt;=zEntry,w2,IF(AND(AM154&gt;=ExitZ,BH153&gt;0),w2,0)))))</f>
        <v>1</v>
      </c>
      <c r="BI154" s="26" t="n">
        <f aca="false">IF(AN154="",0,IF(AN154&gt;=z4,w4,IF(AN154&gt;=z3,w3,IF(AN154&gt;=zEntry,w2,IF(AND(AN154&gt;=ExitZ,BI153&gt;0),w2,0)))))</f>
        <v>0</v>
      </c>
      <c r="BJ154" s="26" t="n">
        <f aca="false">IF(AO154="",0,IF(AO154&gt;=z4,w4,IF(AO154&gt;=z3,w3,IF(AO154&gt;=zEntry,w2,IF(AND(AO154&gt;=ExitZ,BJ153&gt;0),w2,0)))))</f>
        <v>0</v>
      </c>
      <c r="BK154" s="26" t="n">
        <f aca="false">IF(AP154="",0,IF(AP154&gt;=z4,w4,IF(AP154&gt;=z3,w3,IF(AP154&gt;=zEntry,w2,IF(AND(AP154&gt;=ExitZ,BK153&gt;0),w2,0)))))</f>
        <v>0</v>
      </c>
      <c r="BL154" s="26" t="n">
        <f aca="false">IF(AQ154="",0,IF(AQ154&gt;=z4,w4,IF(AQ154&gt;=z3,w3,IF(AQ154&gt;=zEntry,w2,IF(AND(AQ154&gt;=ExitZ,BL153&gt;0),w2,0)))))</f>
        <v>0</v>
      </c>
      <c r="BM154" s="23" t="n">
        <f aca="false">IF(EMFX_Data!X153&gt;=EMFX_Data!Y153,EMFX_Data!AE154-EMFX_Data!AF154,EMFX_Data!AF154-EMFX_Data!AE154)</f>
        <v>0.00170500839053443</v>
      </c>
      <c r="BN154" s="23" t="n">
        <f aca="false">IF(EMFX_Data!X153&gt;=EMFX_Data!Z153,EMFX_Data!AE154-EMFX_Data!AG154,EMFX_Data!AG154-EMFX_Data!AE154)</f>
        <v>0.0275944482295892</v>
      </c>
      <c r="BO154" s="23" t="n">
        <f aca="false">IF(EMFX_Data!X153&gt;=EMFX_Data!AA153,EMFX_Data!AE154-EMFX_Data!AH154,EMFX_Data!AH154-EMFX_Data!AE154)</f>
        <v>-0.0388818560958672</v>
      </c>
      <c r="BP154" s="23" t="n">
        <f aca="false">IF(EMFX_Data!X153&gt;=EMFX_Data!AB153,EMFX_Data!AE154-EMFX_Data!AI154,EMFX_Data!AI154-EMFX_Data!AE154)</f>
        <v>0.00458756790516262</v>
      </c>
      <c r="BQ154" s="23" t="n">
        <f aca="false">IF(EMFX_Data!X153&gt;=EMFX_Data!AC153,EMFX_Data!AE154-EMFX_Data!AJ154,EMFX_Data!AJ154-EMFX_Data!AE154)</f>
        <v>0.0201751197524314</v>
      </c>
      <c r="BR154" s="23" t="n">
        <f aca="false">IF(EMFX_Data!X153&gt;=EMFX_Data!AD153,EMFX_Data!AE154-EMFX_Data!AK154,EMFX_Data!AK154-EMFX_Data!AE154)</f>
        <v>-0.0272582122154527</v>
      </c>
      <c r="BS154" s="23" t="n">
        <f aca="false">IF(EMFX_Data!Y153&gt;=EMFX_Data!Z153,EMFX_Data!AF154-EMFX_Data!AG154,EMFX_Data!AG154-EMFX_Data!AF154)</f>
        <v>-0.0258894398390548</v>
      </c>
      <c r="BT154" s="23" t="n">
        <f aca="false">IF(EMFX_Data!Y153&gt;=EMFX_Data!AA153,EMFX_Data!AF154-EMFX_Data!AH154,EMFX_Data!AH154-EMFX_Data!AF154)</f>
        <v>-0.0371768477053327</v>
      </c>
      <c r="BU154" s="23" t="n">
        <f aca="false">IF(EMFX_Data!Y153&gt;=EMFX_Data!AB153,EMFX_Data!AF154-EMFX_Data!AI154,EMFX_Data!AI154-EMFX_Data!AF154)</f>
        <v>0.00288255951462819</v>
      </c>
      <c r="BV154" s="23" t="n">
        <f aca="false">IF(EMFX_Data!Y153&gt;=EMFX_Data!AC153,EMFX_Data!AF154-EMFX_Data!AJ154,EMFX_Data!AJ154-EMFX_Data!AF154)</f>
        <v>-0.0184701113618969</v>
      </c>
      <c r="BW154" s="23" t="n">
        <f aca="false">IF(EMFX_Data!Y153&gt;=EMFX_Data!AD153,EMFX_Data!AF154-EMFX_Data!AK154,EMFX_Data!AK154-EMFX_Data!AF154)</f>
        <v>0.0289632206059871</v>
      </c>
      <c r="BX154" s="23" t="n">
        <f aca="false">IF(EMFX_Data!Z153&gt;=EMFX_Data!AA153,EMFX_Data!AG154-EMFX_Data!AH154,EMFX_Data!AH154-EMFX_Data!AG154)</f>
        <v>-0.0112874078662779</v>
      </c>
      <c r="BY154" s="23" t="n">
        <f aca="false">IF(EMFX_Data!Z153&gt;=EMFX_Data!AB153,EMFX_Data!AG154-EMFX_Data!AI154,EMFX_Data!AI154-EMFX_Data!AG154)</f>
        <v>-0.0230068803244266</v>
      </c>
      <c r="BZ154" s="23" t="n">
        <f aca="false">IF(EMFX_Data!Z153&gt;=EMFX_Data!AC153,EMFX_Data!AG154-EMFX_Data!AJ154,EMFX_Data!AJ154-EMFX_Data!AG154)</f>
        <v>-0.00741932847715787</v>
      </c>
      <c r="CA154" s="23" t="n">
        <f aca="false">IF(EMFX_Data!Z153&gt;=EMFX_Data!AD153,EMFX_Data!AG154-EMFX_Data!AK154,EMFX_Data!AK154-EMFX_Data!AG154)</f>
        <v>-0.0548526604450419</v>
      </c>
      <c r="CB154" s="23" t="n">
        <f aca="false">IF(EMFX_Data!AA153&gt;=EMFX_Data!AB153,EMFX_Data!AH154-EMFX_Data!AI154,EMFX_Data!AI154-EMFX_Data!AH154)</f>
        <v>-0.0342942881907045</v>
      </c>
      <c r="CC154" s="23" t="n">
        <f aca="false">IF(EMFX_Data!AA153&gt;=EMFX_Data!AC153,EMFX_Data!AH154-EMFX_Data!AJ154,EMFX_Data!AJ154-EMFX_Data!AH154)</f>
        <v>-0.0187067363434358</v>
      </c>
      <c r="CD154" s="23" t="n">
        <f aca="false">IF(EMFX_Data!AA153&gt;=EMFX_Data!AD153,EMFX_Data!AH154-EMFX_Data!AK154,EMFX_Data!AK154-EMFX_Data!AH154)</f>
        <v>-0.0661400683113198</v>
      </c>
      <c r="CE154" s="23" t="n">
        <f aca="false">IF(EMFX_Data!AB153&gt;=EMFX_Data!AC153,EMFX_Data!AI154-EMFX_Data!AJ154,EMFX_Data!AJ154-EMFX_Data!AI154)</f>
        <v>-0.0155875518472687</v>
      </c>
      <c r="CF154" s="23" t="n">
        <f aca="false">IF(EMFX_Data!AB153&gt;=EMFX_Data!AD153,EMFX_Data!AI154-EMFX_Data!AK154,EMFX_Data!AK154-EMFX_Data!AI154)</f>
        <v>0.0318457801206153</v>
      </c>
      <c r="CG154" s="23" t="n">
        <f aca="false">IF(EMFX_Data!AC153&gt;=EMFX_Data!AD153,EMFX_Data!AJ154-EMFX_Data!AK154,EMFX_Data!AK154-EMFX_Data!AJ154)</f>
        <v>0.047433331967884</v>
      </c>
      <c r="CH154" s="27" t="n">
        <f aca="false">IF(ROW()&lt;4+VolLB,"",STDEV(INDEX($BM:$BM,ROW()-VolLB+1):INDEX($BM:$BM,ROW()))*SQRT(12))</f>
        <v>0.125520886312481</v>
      </c>
      <c r="CI154" s="27" t="n">
        <f aca="false">IF(ROW()&lt;4+VolLB,"",STDEV(INDEX($BN:$BN,ROW()-VolLB+1):INDEX($BN:$BN,ROW()))*SQRT(12))</f>
        <v>0.149230844488465</v>
      </c>
      <c r="CJ154" s="27" t="n">
        <f aca="false">IF(ROW()&lt;4+VolLB,"",STDEV(INDEX($BO:$BO,ROW()-VolLB+1):INDEX($BO:$BO,ROW()))*SQRT(12))</f>
        <v>0.1630228871905</v>
      </c>
      <c r="CK154" s="27" t="n">
        <f aca="false">IF(ROW()&lt;4+VolLB,"",STDEV(INDEX($BP:$BP,ROW()-VolLB+1):INDEX($BP:$BP,ROW()))*SQRT(12))</f>
        <v>0.164853722915492</v>
      </c>
      <c r="CL154" s="27" t="n">
        <f aca="false">IF(ROW()&lt;4+VolLB,"",STDEV(INDEX($BQ:$BQ,ROW()-VolLB+1):INDEX($BQ:$BQ,ROW()))*SQRT(12))</f>
        <v>0.171533608890298</v>
      </c>
      <c r="CM154" s="27" t="n">
        <f aca="false">IF(ROW()&lt;4+VolLB,"",STDEV(INDEX($BR:$BR,ROW()-VolLB+1):INDEX($BR:$BR,ROW()))*SQRT(12))</f>
        <v>0.161792948133402</v>
      </c>
      <c r="CN154" s="27" t="n">
        <f aca="false">IF(ROW()&lt;4+VolLB,"",STDEV(INDEX($BS:$BS,ROW()-VolLB+1):INDEX($BS:$BS,ROW()))*SQRT(12))</f>
        <v>0.142139688760793</v>
      </c>
      <c r="CO154" s="27" t="n">
        <f aca="false">IF(ROW()&lt;4+VolLB,"",STDEV(INDEX($BT:$BT,ROW()-VolLB+1):INDEX($BT:$BT,ROW()))*SQRT(12))</f>
        <v>0.173561803900832</v>
      </c>
      <c r="CP154" s="27" t="n">
        <f aca="false">IF(ROW()&lt;4+VolLB,"",STDEV(INDEX($BU:$BU,ROW()-VolLB+1):INDEX($BU:$BU,ROW()))*SQRT(12))</f>
        <v>0.131625773774171</v>
      </c>
      <c r="CQ154" s="27" t="n">
        <f aca="false">IF(ROW()&lt;4+VolLB,"",STDEV(INDEX($BV:$BV,ROW()-VolLB+1):INDEX($BV:$BV,ROW()))*SQRT(12))</f>
        <v>0.162741142563886</v>
      </c>
      <c r="CR154" s="27" t="n">
        <f aca="false">IF(ROW()&lt;4+VolLB,"",STDEV(INDEX($BW:$BW,ROW()-VolLB+1):INDEX($BW:$BW,ROW()))*SQRT(12))</f>
        <v>0.176131855079778</v>
      </c>
      <c r="CS154" s="27" t="n">
        <f aca="false">IF(ROW()&lt;4+VolLB,"",STDEV(INDEX($BX:$BX,ROW()-VolLB+1):INDEX($BX:$BX,ROW()))*SQRT(12))</f>
        <v>0.175938643581705</v>
      </c>
      <c r="CT154" s="27" t="n">
        <f aca="false">IF(ROW()&lt;4+VolLB,"",STDEV(INDEX($BY:$BY,ROW()-VolLB+1):INDEX($BY:$BY,ROW()))*SQRT(12))</f>
        <v>0.154644807682233</v>
      </c>
      <c r="CU154" s="27" t="n">
        <f aca="false">IF(ROW()&lt;4+VolLB,"",STDEV(INDEX($BZ:$BZ,ROW()-VolLB+1):INDEX($BZ:$BZ,ROW()))*SQRT(12))</f>
        <v>0.151018214432539</v>
      </c>
      <c r="CV154" s="27" t="n">
        <f aca="false">IF(ROW()&lt;4+VolLB,"",STDEV(INDEX($CA:$CA,ROW()-VolLB+1):INDEX($CA:$CA,ROW()))*SQRT(12))</f>
        <v>0.148475812832332</v>
      </c>
      <c r="CW154" s="27" t="n">
        <f aca="false">IF(ROW()&lt;4+VolLB,"",STDEV(INDEX($CB:$CB,ROW()-VolLB+1):INDEX($CB:$CB,ROW()))*SQRT(12))</f>
        <v>0.185632728360044</v>
      </c>
      <c r="CX154" s="27" t="n">
        <f aca="false">IF(ROW()&lt;4+VolLB,"",STDEV(INDEX($CC:$CC,ROW()-VolLB+1):INDEX($CC:$CC,ROW()))*SQRT(12))</f>
        <v>0.182087581706182</v>
      </c>
      <c r="CY154" s="27" t="n">
        <f aca="false">IF(ROW()&lt;4+VolLB,"",STDEV(INDEX($CD:$CD,ROW()-VolLB+1):INDEX($CD:$CD,ROW()))*SQRT(12))</f>
        <v>0.213356320213129</v>
      </c>
      <c r="CZ154" s="27" t="n">
        <f aca="false">IF(ROW()&lt;4+VolLB,"",STDEV(INDEX($CE:$CE,ROW()-VolLB+1):INDEX($CE:$CE,ROW()))*SQRT(12))</f>
        <v>0.164062071292294</v>
      </c>
      <c r="DA154" s="27" t="n">
        <f aca="false">IF(ROW()&lt;4+VolLB,"",STDEV(INDEX($CF:$CF,ROW()-VolLB+1):INDEX($CF:$CF,ROW()))*SQRT(12))</f>
        <v>0.189683953554963</v>
      </c>
      <c r="DB154" s="27" t="n">
        <f aca="false">IF(ROW()&lt;4+VolLB,"",STDEV(INDEX($CG:$CG,ROW()-VolLB+1):INDEX($CG:$CG,ROW()))*SQRT(12))</f>
        <v>0.156541561299333</v>
      </c>
      <c r="DC154" s="26" t="n">
        <f aca="false">IF(OR(AR154=0,CH154="",CH154=0),0,AR154*MIN(MaxScal,TgtVol/CH154))</f>
        <v>0</v>
      </c>
      <c r="DD154" s="26" t="n">
        <f aca="false">IF(OR(AS154=0,CI154="",CI154=0),0,AS154*MIN(MaxScal,TgtVol/CI154))</f>
        <v>0</v>
      </c>
      <c r="DE154" s="26" t="n">
        <f aca="false">IF(OR(AT154=0,CJ154="",CJ154=0),0,AT154*MIN(MaxScal,TgtVol/CJ154))</f>
        <v>0</v>
      </c>
      <c r="DF154" s="26" t="n">
        <f aca="false">IF(OR(AU154=0,CK154="",CK154=0),0,AU154*MIN(MaxScal,TgtVol/CK154))</f>
        <v>0</v>
      </c>
      <c r="DG154" s="26" t="n">
        <f aca="false">IF(OR(AV154=0,CL154="",CL154=0),0,AV154*MIN(MaxScal,TgtVol/CL154))</f>
        <v>0</v>
      </c>
      <c r="DH154" s="26" t="n">
        <f aca="false">IF(OR(AW154=0,CM154="",CM154=0),0,AW154*MIN(MaxScal,TgtVol/CM154))</f>
        <v>0</v>
      </c>
      <c r="DI154" s="26" t="n">
        <f aca="false">IF(OR(AX154=0,CN154="",CN154=0),0,AX154*MIN(MaxScal,TgtVol/CN154))</f>
        <v>0</v>
      </c>
      <c r="DJ154" s="26" t="n">
        <f aca="false">IF(OR(AY154=0,CO154="",CO154=0),0,AY154*MIN(MaxScal,TgtVol/CO154))</f>
        <v>0.172849090789244</v>
      </c>
      <c r="DK154" s="26" t="n">
        <f aca="false">IF(OR(AZ154=0,CP154="",CP154=0),0,AZ154*MIN(MaxScal,TgtVol/CP154))</f>
        <v>0</v>
      </c>
      <c r="DL154" s="26" t="n">
        <f aca="false">IF(OR(BA154=0,CQ154="",CQ154=0),0,BA154*MIN(MaxScal,TgtVol/CQ154))</f>
        <v>0</v>
      </c>
      <c r="DM154" s="26" t="n">
        <f aca="false">IF(OR(BB154=0,CR154="",CR154=0),0,BB154*MIN(MaxScal,TgtVol/CR154))</f>
        <v>0</v>
      </c>
      <c r="DN154" s="26" t="n">
        <f aca="false">IF(OR(BC154=0,CS154="",CS154=0),0,BC154*MIN(MaxScal,TgtVol/CS154))</f>
        <v>0</v>
      </c>
      <c r="DO154" s="26" t="n">
        <f aca="false">IF(OR(BD154=0,CT154="",CT154=0),0,BD154*MIN(MaxScal,TgtVol/CT154))</f>
        <v>0</v>
      </c>
      <c r="DP154" s="26" t="n">
        <f aca="false">IF(OR(BE154=0,CU154="",CU154=0),0,BE154*MIN(MaxScal,TgtVol/CU154))</f>
        <v>0</v>
      </c>
      <c r="DQ154" s="26" t="n">
        <f aca="false">IF(OR(BF154=0,CV154="",CV154=0),0,BF154*MIN(MaxScal,TgtVol/CV154))</f>
        <v>0</v>
      </c>
      <c r="DR154" s="26" t="n">
        <f aca="false">IF(OR(BG154=0,CW154="",CW154=0),0,BG154*MIN(MaxScal,TgtVol/CW154))</f>
        <v>0.107739622084361</v>
      </c>
      <c r="DS154" s="26" t="n">
        <f aca="false">IF(OR(BH154=0,CX154="",CX154=0),0,BH154*MIN(MaxScal,TgtVol/CX154))</f>
        <v>0.109837254208099</v>
      </c>
      <c r="DT154" s="26" t="n">
        <f aca="false">IF(OR(BI154=0,CY154="",CY154=0),0,BI154*MIN(MaxScal,TgtVol/CY154))</f>
        <v>0</v>
      </c>
      <c r="DU154" s="26" t="n">
        <f aca="false">IF(OR(BJ154=0,CZ154="",CZ154=0),0,BJ154*MIN(MaxScal,TgtVol/CZ154))</f>
        <v>0</v>
      </c>
      <c r="DV154" s="26" t="n">
        <f aca="false">IF(OR(BK154=0,DA154="",DA154=0),0,BK154*MIN(MaxScal,TgtVol/DA154))</f>
        <v>0</v>
      </c>
      <c r="DW154" s="26" t="n">
        <f aca="false">IF(OR(BL154=0,DB154="",DB154=0),0,BL154*MIN(MaxScal,TgtVol/DB154))</f>
        <v>0</v>
      </c>
      <c r="DX154" s="28" t="n">
        <f aca="false">IFERROR(DC153*BM154,"")</f>
        <v>0</v>
      </c>
      <c r="DY154" s="28" t="n">
        <f aca="false">IFERROR(DD153*BN154,"")</f>
        <v>0</v>
      </c>
      <c r="DZ154" s="28" t="n">
        <f aca="false">IFERROR(DE153*BO154,"")</f>
        <v>-0</v>
      </c>
      <c r="EA154" s="28" t="n">
        <f aca="false">IFERROR(DF153*BP154,"")</f>
        <v>0</v>
      </c>
      <c r="EB154" s="28" t="n">
        <f aca="false">IFERROR(DG153*BQ154,"")</f>
        <v>0</v>
      </c>
      <c r="EC154" s="28" t="n">
        <f aca="false">IFERROR(DH153*BR154,"")</f>
        <v>-0</v>
      </c>
      <c r="ED154" s="28" t="n">
        <f aca="false">IFERROR(DI153*BS154,"")</f>
        <v>-0</v>
      </c>
      <c r="EE154" s="28" t="n">
        <f aca="false">IFERROR(DJ153*BT154,"")</f>
        <v>-0.00645161144982692</v>
      </c>
      <c r="EF154" s="28" t="n">
        <f aca="false">IFERROR(DK153*BU154,"")</f>
        <v>0</v>
      </c>
      <c r="EG154" s="28" t="n">
        <f aca="false">IFERROR(DL153*BV154,"")</f>
        <v>-0</v>
      </c>
      <c r="EH154" s="28" t="n">
        <f aca="false">IFERROR(DM153*BW154,"")</f>
        <v>0</v>
      </c>
      <c r="EI154" s="28" t="n">
        <f aca="false">IFERROR(DN153*BX154,"")</f>
        <v>-0</v>
      </c>
      <c r="EJ154" s="28" t="n">
        <f aca="false">IFERROR(DO153*BY154,"")</f>
        <v>-0</v>
      </c>
      <c r="EK154" s="28" t="n">
        <f aca="false">IFERROR(DP153*BZ154,"")</f>
        <v>-0</v>
      </c>
      <c r="EL154" s="28" t="n">
        <f aca="false">IFERROR(DQ153*CA154,"")</f>
        <v>-0</v>
      </c>
      <c r="EM154" s="28" t="n">
        <f aca="false">IFERROR(DR153*CB154,"")</f>
        <v>-0.00370115997979677</v>
      </c>
      <c r="EN154" s="28" t="n">
        <f aca="false">IFERROR(DS153*CC154,"")</f>
        <v>-0.00205686013014725</v>
      </c>
      <c r="EO154" s="28" t="n">
        <f aca="false">IFERROR(DT153*CD154,"")</f>
        <v>-0</v>
      </c>
      <c r="EP154" s="28" t="n">
        <f aca="false">IFERROR(DU153*CE154,"")</f>
        <v>-0</v>
      </c>
      <c r="EQ154" s="28" t="n">
        <f aca="false">IFERROR(DV153*CF154,"")</f>
        <v>0</v>
      </c>
      <c r="ER154" s="28" t="n">
        <f aca="false">IFERROR(DW153*CG154,"")</f>
        <v>0</v>
      </c>
      <c r="ES154" s="28" t="n">
        <f aca="false">IF(ROW()=4,"",SUM(DX154:ER154))</f>
        <v>-0.0122096315597709</v>
      </c>
      <c r="ET154" s="29" t="n">
        <f aca="false">COUNTIF(AR154:BL154,"&gt;0")</f>
        <v>3</v>
      </c>
    </row>
    <row r="155" customFormat="false" ht="15" hidden="false" customHeight="false" outlineLevel="0" collapsed="false">
      <c r="A155" s="19" t="n">
        <v>42613</v>
      </c>
      <c r="B155" s="23" t="n">
        <f aca="false">ABS(EMFX_Data!X155-EMFX_Data!Y155)</f>
        <v>0.116932716851838</v>
      </c>
      <c r="C155" s="23" t="n">
        <f aca="false">ABS(EMFX_Data!X155-EMFX_Data!Z155)</f>
        <v>0.0587190784399843</v>
      </c>
      <c r="D155" s="23" t="n">
        <f aca="false">ABS(EMFX_Data!X155-EMFX_Data!AA155)</f>
        <v>0.216858602500249</v>
      </c>
      <c r="E155" s="23" t="n">
        <f aca="false">ABS(EMFX_Data!X155-EMFX_Data!AB155)</f>
        <v>0.270742790665682</v>
      </c>
      <c r="F155" s="23" t="n">
        <f aca="false">ABS(EMFX_Data!X155-EMFX_Data!AC155)</f>
        <v>0.134776329544426</v>
      </c>
      <c r="G155" s="23" t="n">
        <f aca="false">ABS(EMFX_Data!X155-EMFX_Data!AD155)</f>
        <v>0.109800931771376</v>
      </c>
      <c r="H155" s="23" t="n">
        <f aca="false">ABS(EMFX_Data!Y155-EMFX_Data!Z155)</f>
        <v>0.175651795291822</v>
      </c>
      <c r="I155" s="23" t="n">
        <f aca="false">ABS(EMFX_Data!Y155-EMFX_Data!AA155)</f>
        <v>0.333791319352087</v>
      </c>
      <c r="J155" s="23" t="n">
        <f aca="false">ABS(EMFX_Data!Y155-EMFX_Data!AB155)</f>
        <v>0.153810073813844</v>
      </c>
      <c r="K155" s="23" t="n">
        <f aca="false">ABS(EMFX_Data!Y155-EMFX_Data!AC155)</f>
        <v>0.0178436126925883</v>
      </c>
      <c r="L155" s="23" t="n">
        <f aca="false">ABS(EMFX_Data!Y155-EMFX_Data!AD155)</f>
        <v>0.00713178508046131</v>
      </c>
      <c r="M155" s="23" t="n">
        <f aca="false">ABS(EMFX_Data!Z155-EMFX_Data!AA155)</f>
        <v>0.158139524060265</v>
      </c>
      <c r="N155" s="23" t="n">
        <f aca="false">ABS(EMFX_Data!Z155-EMFX_Data!AB155)</f>
        <v>0.329461869105666</v>
      </c>
      <c r="O155" s="23" t="n">
        <f aca="false">ABS(EMFX_Data!Z155-EMFX_Data!AC155)</f>
        <v>0.19349540798441</v>
      </c>
      <c r="P155" s="23" t="n">
        <f aca="false">ABS(EMFX_Data!Z155-EMFX_Data!AD155)</f>
        <v>0.168520010211361</v>
      </c>
      <c r="Q155" s="23" t="n">
        <f aca="false">ABS(EMFX_Data!AA155-EMFX_Data!AB155)</f>
        <v>0.487601393165931</v>
      </c>
      <c r="R155" s="23" t="n">
        <f aca="false">ABS(EMFX_Data!AA155-EMFX_Data!AC155)</f>
        <v>0.351634932044675</v>
      </c>
      <c r="S155" s="23" t="n">
        <f aca="false">ABS(EMFX_Data!AA155-EMFX_Data!AD155)</f>
        <v>0.326659534271625</v>
      </c>
      <c r="T155" s="23" t="n">
        <f aca="false">ABS(EMFX_Data!AB155-EMFX_Data!AC155)</f>
        <v>0.135966461121256</v>
      </c>
      <c r="U155" s="23" t="n">
        <f aca="false">ABS(EMFX_Data!AB155-EMFX_Data!AD155)</f>
        <v>0.160941858894305</v>
      </c>
      <c r="V155" s="23" t="n">
        <f aca="false">ABS(EMFX_Data!AC155-EMFX_Data!AD155)</f>
        <v>0.0249753977730496</v>
      </c>
      <c r="W155" s="26" t="n">
        <f aca="false">IF(ROW()&lt;4+MinObs-1,"",IFERROR((B155-AVERAGE(B$4:B155))/STDEV(B$4:B155),""))</f>
        <v>-0.118686220986426</v>
      </c>
      <c r="X155" s="26" t="n">
        <f aca="false">IF(ROW()&lt;4+MinObs-1,"",IFERROR((C155-AVERAGE(C$4:C155))/STDEV(C$4:C155),""))</f>
        <v>-0.223065497428913</v>
      </c>
      <c r="Y155" s="26" t="n">
        <f aca="false">IF(ROW()&lt;4+MinObs-1,"",IFERROR((D155-AVERAGE(D$4:D155))/STDEV(D$4:D155),""))</f>
        <v>0.944063386814804</v>
      </c>
      <c r="Z155" s="26" t="n">
        <f aca="false">IF(ROW()&lt;4+MinObs-1,"",IFERROR((E155-AVERAGE(E$4:E155))/STDEV(E$4:E155),""))</f>
        <v>1.75254716826719</v>
      </c>
      <c r="AA155" s="26" t="n">
        <f aca="false">IF(ROW()&lt;4+MinObs-1,"",IFERROR((F155-AVERAGE(F$4:F155))/STDEV(F$4:F155),""))</f>
        <v>0.946053671302947</v>
      </c>
      <c r="AB155" s="26" t="n">
        <f aca="false">IF(ROW()&lt;4+MinObs-1,"",IFERROR((G155-AVERAGE(G$4:G155))/STDEV(G$4:G155),""))</f>
        <v>-0.057997566103948</v>
      </c>
      <c r="AC155" s="26" t="n">
        <f aca="false">IF(ROW()&lt;4+MinObs-1,"",IFERROR((H155-AVERAGE(H$4:H155))/STDEV(H$4:H155),""))</f>
        <v>0.154200340425639</v>
      </c>
      <c r="AD155" s="26" t="n">
        <f aca="false">IF(ROW()&lt;4+MinObs-1,"",IFERROR((I155-AVERAGE(I$4:I155))/STDEV(I$4:I155),""))</f>
        <v>2.23954782724847</v>
      </c>
      <c r="AE155" s="26" t="n">
        <f aca="false">IF(ROW()&lt;4+MinObs-1,"",IFERROR((J155-AVERAGE(J$4:J155))/STDEV(J$4:J155),""))</f>
        <v>0.196386506861625</v>
      </c>
      <c r="AF155" s="26" t="n">
        <f aca="false">IF(ROW()&lt;4+MinObs-1,"",IFERROR((K155-AVERAGE(K$4:K155))/STDEV(K$4:K155),""))</f>
        <v>-1.21376270750431</v>
      </c>
      <c r="AG155" s="26" t="n">
        <f aca="false">IF(ROW()&lt;4+MinObs-1,"",IFERROR((L155-AVERAGE(L$4:L155))/STDEV(L$4:L155),""))</f>
        <v>-0.470698238103721</v>
      </c>
      <c r="AH155" s="26" t="n">
        <f aca="false">IF(ROW()&lt;4+MinObs-1,"",IFERROR((M155-AVERAGE(M$4:M155))/STDEV(M$4:M155),""))</f>
        <v>-0.152075155313641</v>
      </c>
      <c r="AI155" s="26" t="n">
        <f aca="false">IF(ROW()&lt;4+MinObs-1,"",IFERROR((N155-AVERAGE(N$4:N155))/STDEV(N$4:N155),""))</f>
        <v>2.40438387439632</v>
      </c>
      <c r="AJ155" s="26" t="n">
        <f aca="false">IF(ROW()&lt;4+MinObs-1,"",IFERROR((O155-AVERAGE(O$4:O155))/STDEV(O$4:O155),""))</f>
        <v>1.47546489476134</v>
      </c>
      <c r="AK155" s="26" t="n">
        <f aca="false">IF(ROW()&lt;4+MinObs-1,"",IFERROR((P155-AVERAGE(P$4:P155))/STDEV(P$4:P155),""))</f>
        <v>0.085707732146464</v>
      </c>
      <c r="AL155" s="26" t="n">
        <f aca="false">IF(ROW()&lt;4+MinObs-1,"",IFERROR((Q155-AVERAGE(Q$4:Q155))/STDEV(Q$4:Q155),""))</f>
        <v>2.43146500367001</v>
      </c>
      <c r="AM155" s="26" t="n">
        <f aca="false">IF(ROW()&lt;4+MinObs-1,"",IFERROR((R155-AVERAGE(R$4:R155))/STDEV(R$4:R155),""))</f>
        <v>2.0144381457228</v>
      </c>
      <c r="AN155" s="26" t="n">
        <f aca="false">IF(ROW()&lt;4+MinObs-1,"",IFERROR((S155-AVERAGE(S$4:S155))/STDEV(S$4:S155),""))</f>
        <v>0.461156184510892</v>
      </c>
      <c r="AO155" s="26" t="n">
        <f aca="false">IF(ROW()&lt;4+MinObs-1,"",IFERROR((T155-AVERAGE(T$4:T155))/STDEV(T$4:T155),""))</f>
        <v>0.303870455228425</v>
      </c>
      <c r="AP155" s="26" t="n">
        <f aca="false">IF(ROW()&lt;4+MinObs-1,"",IFERROR((U155-AVERAGE(U$4:U155))/STDEV(U$4:U155),""))</f>
        <v>0.132480125167551</v>
      </c>
      <c r="AQ155" s="26" t="n">
        <f aca="false">IF(ROW()&lt;4+MinObs-1,"",IFERROR((V155-AVERAGE(V$4:V155))/STDEV(V$4:V155),""))</f>
        <v>-0.381500613118961</v>
      </c>
      <c r="AR155" s="26" t="n">
        <f aca="false">IF(W155="",0,IF(W155&gt;=z4,w4,IF(W155&gt;=z3,w3,IF(W155&gt;=zEntry,w2,IF(AND(W155&gt;=ExitZ,AR154&gt;0),w2,0)))))</f>
        <v>0</v>
      </c>
      <c r="AS155" s="26" t="n">
        <f aca="false">IF(X155="",0,IF(X155&gt;=z4,w4,IF(X155&gt;=z3,w3,IF(X155&gt;=zEntry,w2,IF(AND(X155&gt;=ExitZ,AS154&gt;0),w2,0)))))</f>
        <v>0</v>
      </c>
      <c r="AT155" s="26" t="n">
        <f aca="false">IF(Y155="",0,IF(Y155&gt;=z4,w4,IF(Y155&gt;=z3,w3,IF(Y155&gt;=zEntry,w2,IF(AND(Y155&gt;=ExitZ,AT154&gt;0),w2,0)))))</f>
        <v>0</v>
      </c>
      <c r="AU155" s="26" t="n">
        <f aca="false">IF(Z155="",0,IF(Z155&gt;=z4,w4,IF(Z155&gt;=z3,w3,IF(Z155&gt;=zEntry,w2,IF(AND(Z155&gt;=ExitZ,AU154&gt;0),w2,0)))))</f>
        <v>0</v>
      </c>
      <c r="AV155" s="26" t="n">
        <f aca="false">IF(AA155="",0,IF(AA155&gt;=z4,w4,IF(AA155&gt;=z3,w3,IF(AA155&gt;=zEntry,w2,IF(AND(AA155&gt;=ExitZ,AV154&gt;0),w2,0)))))</f>
        <v>0</v>
      </c>
      <c r="AW155" s="26" t="n">
        <f aca="false">IF(AB155="",0,IF(AB155&gt;=z4,w4,IF(AB155&gt;=z3,w3,IF(AB155&gt;=zEntry,w2,IF(AND(AB155&gt;=ExitZ,AW154&gt;0),w2,0)))))</f>
        <v>0</v>
      </c>
      <c r="AX155" s="26" t="n">
        <f aca="false">IF(AC155="",0,IF(AC155&gt;=z4,w4,IF(AC155&gt;=z3,w3,IF(AC155&gt;=zEntry,w2,IF(AND(AC155&gt;=ExitZ,AX154&gt;0),w2,0)))))</f>
        <v>0</v>
      </c>
      <c r="AY155" s="26" t="n">
        <f aca="false">IF(AD155="",0,IF(AD155&gt;=z4,w4,IF(AD155&gt;=z3,w3,IF(AD155&gt;=zEntry,w2,IF(AND(AD155&gt;=ExitZ,AY154&gt;0),w2,0)))))</f>
        <v>1</v>
      </c>
      <c r="AZ155" s="26" t="n">
        <f aca="false">IF(AE155="",0,IF(AE155&gt;=z4,w4,IF(AE155&gt;=z3,w3,IF(AE155&gt;=zEntry,w2,IF(AND(AE155&gt;=ExitZ,AZ154&gt;0),w2,0)))))</f>
        <v>0</v>
      </c>
      <c r="BA155" s="26" t="n">
        <f aca="false">IF(AF155="",0,IF(AF155&gt;=z4,w4,IF(AF155&gt;=z3,w3,IF(AF155&gt;=zEntry,w2,IF(AND(AF155&gt;=ExitZ,BA154&gt;0),w2,0)))))</f>
        <v>0</v>
      </c>
      <c r="BB155" s="26" t="n">
        <f aca="false">IF(AG155="",0,IF(AG155&gt;=z4,w4,IF(AG155&gt;=z3,w3,IF(AG155&gt;=zEntry,w2,IF(AND(AG155&gt;=ExitZ,BB154&gt;0),w2,0)))))</f>
        <v>0</v>
      </c>
      <c r="BC155" s="26" t="n">
        <f aca="false">IF(AH155="",0,IF(AH155&gt;=z4,w4,IF(AH155&gt;=z3,w3,IF(AH155&gt;=zEntry,w2,IF(AND(AH155&gt;=ExitZ,BC154&gt;0),w2,0)))))</f>
        <v>0</v>
      </c>
      <c r="BD155" s="26" t="n">
        <f aca="false">IF(AI155="",0,IF(AI155&gt;=z4,w4,IF(AI155&gt;=z3,w3,IF(AI155&gt;=zEntry,w2,IF(AND(AI155&gt;=ExitZ,BD154&gt;0),w2,0)))))</f>
        <v>1</v>
      </c>
      <c r="BE155" s="26" t="n">
        <f aca="false">IF(AJ155="",0,IF(AJ155&gt;=z4,w4,IF(AJ155&gt;=z3,w3,IF(AJ155&gt;=zEntry,w2,IF(AND(AJ155&gt;=ExitZ,BE154&gt;0),w2,0)))))</f>
        <v>0</v>
      </c>
      <c r="BF155" s="26" t="n">
        <f aca="false">IF(AK155="",0,IF(AK155&gt;=z4,w4,IF(AK155&gt;=z3,w3,IF(AK155&gt;=zEntry,w2,IF(AND(AK155&gt;=ExitZ,BF154&gt;0),w2,0)))))</f>
        <v>0</v>
      </c>
      <c r="BG155" s="26" t="n">
        <f aca="false">IF(AL155="",0,IF(AL155&gt;=z4,w4,IF(AL155&gt;=z3,w3,IF(AL155&gt;=zEntry,w2,IF(AND(AL155&gt;=ExitZ,BG154&gt;0),w2,0)))))</f>
        <v>1</v>
      </c>
      <c r="BH155" s="26" t="n">
        <f aca="false">IF(AM155="",0,IF(AM155&gt;=z4,w4,IF(AM155&gt;=z3,w3,IF(AM155&gt;=zEntry,w2,IF(AND(AM155&gt;=ExitZ,BH154&gt;0),w2,0)))))</f>
        <v>1</v>
      </c>
      <c r="BI155" s="26" t="n">
        <f aca="false">IF(AN155="",0,IF(AN155&gt;=z4,w4,IF(AN155&gt;=z3,w3,IF(AN155&gt;=zEntry,w2,IF(AND(AN155&gt;=ExitZ,BI154&gt;0),w2,0)))))</f>
        <v>0</v>
      </c>
      <c r="BJ155" s="26" t="n">
        <f aca="false">IF(AO155="",0,IF(AO155&gt;=z4,w4,IF(AO155&gt;=z3,w3,IF(AO155&gt;=zEntry,w2,IF(AND(AO155&gt;=ExitZ,BJ154&gt;0),w2,0)))))</f>
        <v>0</v>
      </c>
      <c r="BK155" s="26" t="n">
        <f aca="false">IF(AP155="",0,IF(AP155&gt;=z4,w4,IF(AP155&gt;=z3,w3,IF(AP155&gt;=zEntry,w2,IF(AND(AP155&gt;=ExitZ,BK154&gt;0),w2,0)))))</f>
        <v>0</v>
      </c>
      <c r="BL155" s="26" t="n">
        <f aca="false">IF(AQ155="",0,IF(AQ155&gt;=z4,w4,IF(AQ155&gt;=z3,w3,IF(AQ155&gt;=zEntry,w2,IF(AND(AQ155&gt;=ExitZ,BL154&gt;0),w2,0)))))</f>
        <v>0</v>
      </c>
      <c r="BM155" s="23" t="n">
        <f aca="false">IF(EMFX_Data!X154&gt;=EMFX_Data!Y154,EMFX_Data!AE155-EMFX_Data!AF155,EMFX_Data!AF155-EMFX_Data!AE155)</f>
        <v>0.0322477336194988</v>
      </c>
      <c r="BN155" s="23" t="n">
        <f aca="false">IF(EMFX_Data!X154&gt;=EMFX_Data!Z154,EMFX_Data!AE155-EMFX_Data!AG155,EMFX_Data!AG155-EMFX_Data!AE155)</f>
        <v>-0.0400907791380155</v>
      </c>
      <c r="BO155" s="23" t="n">
        <f aca="false">IF(EMFX_Data!X154&gt;=EMFX_Data!AA154,EMFX_Data!AE155-EMFX_Data!AH155,EMFX_Data!AH155-EMFX_Data!AE155)</f>
        <v>0.0645287739788395</v>
      </c>
      <c r="BP155" s="23" t="n">
        <f aca="false">IF(EMFX_Data!X154&gt;=EMFX_Data!AB154,EMFX_Data!AE155-EMFX_Data!AI155,EMFX_Data!AI155-EMFX_Data!AE155)</f>
        <v>-0.0688709746217446</v>
      </c>
      <c r="BQ155" s="23" t="n">
        <f aca="false">IF(EMFX_Data!X154&gt;=EMFX_Data!AC154,EMFX_Data!AE155-EMFX_Data!AJ155,EMFX_Data!AJ155-EMFX_Data!AE155)</f>
        <v>-0.0133593324823515</v>
      </c>
      <c r="BR155" s="23" t="n">
        <f aca="false">IF(EMFX_Data!X154&gt;=EMFX_Data!AD154,EMFX_Data!AE155-EMFX_Data!AK155,EMFX_Data!AK155-EMFX_Data!AE155)</f>
        <v>0.00260817242516475</v>
      </c>
      <c r="BS155" s="23" t="n">
        <f aca="false">IF(EMFX_Data!Y154&gt;=EMFX_Data!Z154,EMFX_Data!AF155-EMFX_Data!AG155,EMFX_Data!AG155-EMFX_Data!AF155)</f>
        <v>-0.0078430455185167</v>
      </c>
      <c r="BT155" s="23" t="n">
        <f aca="false">IF(EMFX_Data!Y154&gt;=EMFX_Data!AA154,EMFX_Data!AF155-EMFX_Data!AH155,EMFX_Data!AH155-EMFX_Data!AF155)</f>
        <v>0.0967765075983384</v>
      </c>
      <c r="BU155" s="23" t="n">
        <f aca="false">IF(EMFX_Data!Y154&gt;=EMFX_Data!AB154,EMFX_Data!AF155-EMFX_Data!AI155,EMFX_Data!AI155-EMFX_Data!AF155)</f>
        <v>-0.101118708241243</v>
      </c>
      <c r="BV155" s="23" t="n">
        <f aca="false">IF(EMFX_Data!Y154&gt;=EMFX_Data!AC154,EMFX_Data!AF155-EMFX_Data!AJ155,EMFX_Data!AJ155-EMFX_Data!AF155)</f>
        <v>0.0456070661018503</v>
      </c>
      <c r="BW155" s="23" t="n">
        <f aca="false">IF(EMFX_Data!Y154&gt;=EMFX_Data!AD154,EMFX_Data!AF155-EMFX_Data!AK155,EMFX_Data!AK155-EMFX_Data!AF155)</f>
        <v>0.0296395611943341</v>
      </c>
      <c r="BX155" s="23" t="n">
        <f aca="false">IF(EMFX_Data!Z154&gt;=EMFX_Data!AA154,EMFX_Data!AG155-EMFX_Data!AH155,EMFX_Data!AH155-EMFX_Data!AG155)</f>
        <v>0.104619553116855</v>
      </c>
      <c r="BY155" s="23" t="n">
        <f aca="false">IF(EMFX_Data!Z154&gt;=EMFX_Data!AB154,EMFX_Data!AG155-EMFX_Data!AI155,EMFX_Data!AI155-EMFX_Data!AG155)</f>
        <v>-0.10896175375976</v>
      </c>
      <c r="BZ155" s="23" t="n">
        <f aca="false">IF(EMFX_Data!Z154&gt;=EMFX_Data!AC154,EMFX_Data!AG155-EMFX_Data!AJ155,EMFX_Data!AJ155-EMFX_Data!AG155)</f>
        <v>-0.053450111620367</v>
      </c>
      <c r="CA155" s="23" t="n">
        <f aca="false">IF(EMFX_Data!Z154&gt;=EMFX_Data!AD154,EMFX_Data!AG155-EMFX_Data!AK155,EMFX_Data!AK155-EMFX_Data!AG155)</f>
        <v>-0.0374826067128508</v>
      </c>
      <c r="CB155" s="23" t="n">
        <f aca="false">IF(EMFX_Data!AA154&gt;=EMFX_Data!AB154,EMFX_Data!AH155-EMFX_Data!AI155,EMFX_Data!AI155-EMFX_Data!AH155)</f>
        <v>-0.00434220064290511</v>
      </c>
      <c r="CC155" s="23" t="n">
        <f aca="false">IF(EMFX_Data!AA154&gt;=EMFX_Data!AC154,EMFX_Data!AH155-EMFX_Data!AJ155,EMFX_Data!AJ155-EMFX_Data!AH155)</f>
        <v>0.051169441496488</v>
      </c>
      <c r="CD155" s="23" t="n">
        <f aca="false">IF(EMFX_Data!AA154&gt;=EMFX_Data!AD154,EMFX_Data!AH155-EMFX_Data!AK155,EMFX_Data!AK155-EMFX_Data!AH155)</f>
        <v>0.0671369464040043</v>
      </c>
      <c r="CE155" s="23" t="n">
        <f aca="false">IF(EMFX_Data!AB154&gt;=EMFX_Data!AC154,EMFX_Data!AI155-EMFX_Data!AJ155,EMFX_Data!AJ155-EMFX_Data!AI155)</f>
        <v>-0.0555116421393931</v>
      </c>
      <c r="CF155" s="23" t="n">
        <f aca="false">IF(EMFX_Data!AB154&gt;=EMFX_Data!AD154,EMFX_Data!AI155-EMFX_Data!AK155,EMFX_Data!AK155-EMFX_Data!AI155)</f>
        <v>-0.0714791470469094</v>
      </c>
      <c r="CG155" s="23" t="n">
        <f aca="false">IF(EMFX_Data!AC154&gt;=EMFX_Data!AD154,EMFX_Data!AJ155-EMFX_Data!AK155,EMFX_Data!AK155-EMFX_Data!AJ155)</f>
        <v>-0.0159675049075162</v>
      </c>
      <c r="CH155" s="27" t="n">
        <f aca="false">IF(ROW()&lt;4+VolLB,"",STDEV(INDEX($BM:$BM,ROW()-VolLB+1):INDEX($BM:$BM,ROW()))*SQRT(12))</f>
        <v>0.12679544799386</v>
      </c>
      <c r="CI155" s="27" t="n">
        <f aca="false">IF(ROW()&lt;4+VolLB,"",STDEV(INDEX($BN:$BN,ROW()-VolLB+1):INDEX($BN:$BN,ROW()))*SQRT(12))</f>
        <v>0.150008324318869</v>
      </c>
      <c r="CJ155" s="27" t="n">
        <f aca="false">IF(ROW()&lt;4+VolLB,"",STDEV(INDEX($BO:$BO,ROW()-VolLB+1):INDEX($BO:$BO,ROW()))*SQRT(12))</f>
        <v>0.160610207819569</v>
      </c>
      <c r="CK155" s="27" t="n">
        <f aca="false">IF(ROW()&lt;4+VolLB,"",STDEV(INDEX($BP:$BP,ROW()-VolLB+1):INDEX($BP:$BP,ROW()))*SQRT(12))</f>
        <v>0.169109832083628</v>
      </c>
      <c r="CL155" s="27" t="n">
        <f aca="false">IF(ROW()&lt;4+VolLB,"",STDEV(INDEX($BQ:$BQ,ROW()-VolLB+1):INDEX($BQ:$BQ,ROW()))*SQRT(12))</f>
        <v>0.171850241700576</v>
      </c>
      <c r="CM155" s="27" t="n">
        <f aca="false">IF(ROW()&lt;4+VolLB,"",STDEV(INDEX($BR:$BR,ROW()-VolLB+1):INDEX($BR:$BR,ROW()))*SQRT(12))</f>
        <v>0.161757718881924</v>
      </c>
      <c r="CN155" s="27" t="n">
        <f aca="false">IF(ROW()&lt;4+VolLB,"",STDEV(INDEX($BS:$BS,ROW()-VolLB+1):INDEX($BS:$BS,ROW()))*SQRT(12))</f>
        <v>0.14143243456068</v>
      </c>
      <c r="CO155" s="27" t="n">
        <f aca="false">IF(ROW()&lt;4+VolLB,"",STDEV(INDEX($BT:$BT,ROW()-VolLB+1):INDEX($BT:$BT,ROW()))*SQRT(12))</f>
        <v>0.177699078754178</v>
      </c>
      <c r="CP155" s="27" t="n">
        <f aca="false">IF(ROW()&lt;4+VolLB,"",STDEV(INDEX($BU:$BU,ROW()-VolLB+1):INDEX($BU:$BU,ROW()))*SQRT(12))</f>
        <v>0.145384410802446</v>
      </c>
      <c r="CQ155" s="27" t="n">
        <f aca="false">IF(ROW()&lt;4+VolLB,"",STDEV(INDEX($BV:$BV,ROW()-VolLB+1):INDEX($BV:$BV,ROW()))*SQRT(12))</f>
        <v>0.163419137663195</v>
      </c>
      <c r="CR155" s="27" t="n">
        <f aca="false">IF(ROW()&lt;4+VolLB,"",STDEV(INDEX($BW:$BW,ROW()-VolLB+1):INDEX($BW:$BW,ROW()))*SQRT(12))</f>
        <v>0.175968201291</v>
      </c>
      <c r="CS155" s="27" t="n">
        <f aca="false">IF(ROW()&lt;4+VolLB,"",STDEV(INDEX($BX:$BX,ROW()-VolLB+1):INDEX($BX:$BX,ROW()))*SQRT(12))</f>
        <v>0.186206762717709</v>
      </c>
      <c r="CT155" s="27" t="n">
        <f aca="false">IF(ROW()&lt;4+VolLB,"",STDEV(INDEX($BY:$BY,ROW()-VolLB+1):INDEX($BY:$BY,ROW()))*SQRT(12))</f>
        <v>0.165529114656702</v>
      </c>
      <c r="CU155" s="27" t="n">
        <f aca="false">IF(ROW()&lt;4+VolLB,"",STDEV(INDEX($BZ:$BZ,ROW()-VolLB+1):INDEX($BZ:$BZ,ROW()))*SQRT(12))</f>
        <v>0.153115006319281</v>
      </c>
      <c r="CV155" s="27" t="n">
        <f aca="false">IF(ROW()&lt;4+VolLB,"",STDEV(INDEX($CA:$CA,ROW()-VolLB+1):INDEX($CA:$CA,ROW()))*SQRT(12))</f>
        <v>0.148110213066856</v>
      </c>
      <c r="CW155" s="27" t="n">
        <f aca="false">IF(ROW()&lt;4+VolLB,"",STDEV(INDEX($CB:$CB,ROW()-VolLB+1):INDEX($CB:$CB,ROW()))*SQRT(12))</f>
        <v>0.179991236216755</v>
      </c>
      <c r="CX155" s="27" t="n">
        <f aca="false">IF(ROW()&lt;4+VolLB,"",STDEV(INDEX($CC:$CC,ROW()-VolLB+1):INDEX($CC:$CC,ROW()))*SQRT(12))</f>
        <v>0.176867724882474</v>
      </c>
      <c r="CY155" s="27" t="n">
        <f aca="false">IF(ROW()&lt;4+VolLB,"",STDEV(INDEX($CD:$CD,ROW()-VolLB+1):INDEX($CD:$CD,ROW()))*SQRT(12))</f>
        <v>0.213202598526528</v>
      </c>
      <c r="CZ155" s="27" t="n">
        <f aca="false">IF(ROW()&lt;4+VolLB,"",STDEV(INDEX($CE:$CE,ROW()-VolLB+1):INDEX($CE:$CE,ROW()))*SQRT(12))</f>
        <v>0.166836861160417</v>
      </c>
      <c r="DA155" s="27" t="n">
        <f aca="false">IF(ROW()&lt;4+VolLB,"",STDEV(INDEX($CF:$CF,ROW()-VolLB+1):INDEX($CF:$CF,ROW()))*SQRT(12))</f>
        <v>0.194399350507342</v>
      </c>
      <c r="DB155" s="27" t="n">
        <f aca="false">IF(ROW()&lt;4+VolLB,"",STDEV(INDEX($CG:$CG,ROW()-VolLB+1):INDEX($CG:$CG,ROW()))*SQRT(12))</f>
        <v>0.15738392864223</v>
      </c>
      <c r="DC155" s="26" t="n">
        <f aca="false">IF(OR(AR155=0,CH155="",CH155=0),0,AR155*MIN(MaxScal,TgtVol/CH155))</f>
        <v>0</v>
      </c>
      <c r="DD155" s="26" t="n">
        <f aca="false">IF(OR(AS155=0,CI155="",CI155=0),0,AS155*MIN(MaxScal,TgtVol/CI155))</f>
        <v>0</v>
      </c>
      <c r="DE155" s="26" t="n">
        <f aca="false">IF(OR(AT155=0,CJ155="",CJ155=0),0,AT155*MIN(MaxScal,TgtVol/CJ155))</f>
        <v>0</v>
      </c>
      <c r="DF155" s="26" t="n">
        <f aca="false">IF(OR(AU155=0,CK155="",CK155=0),0,AU155*MIN(MaxScal,TgtVol/CK155))</f>
        <v>0</v>
      </c>
      <c r="DG155" s="26" t="n">
        <f aca="false">IF(OR(AV155=0,CL155="",CL155=0),0,AV155*MIN(MaxScal,TgtVol/CL155))</f>
        <v>0</v>
      </c>
      <c r="DH155" s="26" t="n">
        <f aca="false">IF(OR(AW155=0,CM155="",CM155=0),0,AW155*MIN(MaxScal,TgtVol/CM155))</f>
        <v>0</v>
      </c>
      <c r="DI155" s="26" t="n">
        <f aca="false">IF(OR(AX155=0,CN155="",CN155=0),0,AX155*MIN(MaxScal,TgtVol/CN155))</f>
        <v>0</v>
      </c>
      <c r="DJ155" s="26" t="n">
        <f aca="false">IF(OR(AY155=0,CO155="",CO155=0),0,AY155*MIN(MaxScal,TgtVol/CO155))</f>
        <v>0.112549823781963</v>
      </c>
      <c r="DK155" s="26" t="n">
        <f aca="false">IF(OR(AZ155=0,CP155="",CP155=0),0,AZ155*MIN(MaxScal,TgtVol/CP155))</f>
        <v>0</v>
      </c>
      <c r="DL155" s="26" t="n">
        <f aca="false">IF(OR(BA155=0,CQ155="",CQ155=0),0,BA155*MIN(MaxScal,TgtVol/CQ155))</f>
        <v>0</v>
      </c>
      <c r="DM155" s="26" t="n">
        <f aca="false">IF(OR(BB155=0,CR155="",CR155=0),0,BB155*MIN(MaxScal,TgtVol/CR155))</f>
        <v>0</v>
      </c>
      <c r="DN155" s="26" t="n">
        <f aca="false">IF(OR(BC155=0,CS155="",CS155=0),0,BC155*MIN(MaxScal,TgtVol/CS155))</f>
        <v>0</v>
      </c>
      <c r="DO155" s="26" t="n">
        <f aca="false">IF(OR(BD155=0,CT155="",CT155=0),0,BD155*MIN(MaxScal,TgtVol/CT155))</f>
        <v>0.120824666050313</v>
      </c>
      <c r="DP155" s="26" t="n">
        <f aca="false">IF(OR(BE155=0,CU155="",CU155=0),0,BE155*MIN(MaxScal,TgtVol/CU155))</f>
        <v>0</v>
      </c>
      <c r="DQ155" s="26" t="n">
        <f aca="false">IF(OR(BF155=0,CV155="",CV155=0),0,BF155*MIN(MaxScal,TgtVol/CV155))</f>
        <v>0</v>
      </c>
      <c r="DR155" s="26" t="n">
        <f aca="false">IF(OR(BG155=0,CW155="",CW155=0),0,BG155*MIN(MaxScal,TgtVol/CW155))</f>
        <v>0.111116521117256</v>
      </c>
      <c r="DS155" s="26" t="n">
        <f aca="false">IF(OR(BH155=0,CX155="",CX155=0),0,BH155*MIN(MaxScal,TgtVol/CX155))</f>
        <v>0.113078856039391</v>
      </c>
      <c r="DT155" s="26" t="n">
        <f aca="false">IF(OR(BI155=0,CY155="",CY155=0),0,BI155*MIN(MaxScal,TgtVol/CY155))</f>
        <v>0</v>
      </c>
      <c r="DU155" s="26" t="n">
        <f aca="false">IF(OR(BJ155=0,CZ155="",CZ155=0),0,BJ155*MIN(MaxScal,TgtVol/CZ155))</f>
        <v>0</v>
      </c>
      <c r="DV155" s="26" t="n">
        <f aca="false">IF(OR(BK155=0,DA155="",DA155=0),0,BK155*MIN(MaxScal,TgtVol/DA155))</f>
        <v>0</v>
      </c>
      <c r="DW155" s="26" t="n">
        <f aca="false">IF(OR(BL155=0,DB155="",DB155=0),0,BL155*MIN(MaxScal,TgtVol/DB155))</f>
        <v>0</v>
      </c>
      <c r="DX155" s="28" t="n">
        <f aca="false">IFERROR(DC154*BM155,"")</f>
        <v>0</v>
      </c>
      <c r="DY155" s="28" t="n">
        <f aca="false">IFERROR(DD154*BN155,"")</f>
        <v>-0</v>
      </c>
      <c r="DZ155" s="28" t="n">
        <f aca="false">IFERROR(DE154*BO155,"")</f>
        <v>0</v>
      </c>
      <c r="EA155" s="28" t="n">
        <f aca="false">IFERROR(DF154*BP155,"")</f>
        <v>-0</v>
      </c>
      <c r="EB155" s="28" t="n">
        <f aca="false">IFERROR(DG154*BQ155,"")</f>
        <v>-0</v>
      </c>
      <c r="EC155" s="28" t="n">
        <f aca="false">IFERROR(DH154*BR155,"")</f>
        <v>0</v>
      </c>
      <c r="ED155" s="28" t="n">
        <f aca="false">IFERROR(DI154*BS155,"")</f>
        <v>-0</v>
      </c>
      <c r="EE155" s="28" t="n">
        <f aca="false">IFERROR(DJ154*BT155,"")</f>
        <v>0.0167277313481312</v>
      </c>
      <c r="EF155" s="28" t="n">
        <f aca="false">IFERROR(DK154*BU155,"")</f>
        <v>-0</v>
      </c>
      <c r="EG155" s="28" t="n">
        <f aca="false">IFERROR(DL154*BV155,"")</f>
        <v>0</v>
      </c>
      <c r="EH155" s="28" t="n">
        <f aca="false">IFERROR(DM154*BW155,"")</f>
        <v>0</v>
      </c>
      <c r="EI155" s="28" t="n">
        <f aca="false">IFERROR(DN154*BX155,"")</f>
        <v>0</v>
      </c>
      <c r="EJ155" s="28" t="n">
        <f aca="false">IFERROR(DO154*BY155,"")</f>
        <v>-0</v>
      </c>
      <c r="EK155" s="28" t="n">
        <f aca="false">IFERROR(DP154*BZ155,"")</f>
        <v>-0</v>
      </c>
      <c r="EL155" s="28" t="n">
        <f aca="false">IFERROR(DQ154*CA155,"")</f>
        <v>-0</v>
      </c>
      <c r="EM155" s="28" t="n">
        <f aca="false">IFERROR(DR154*CB155,"")</f>
        <v>-0.000467827056281067</v>
      </c>
      <c r="EN155" s="28" t="n">
        <f aca="false">IFERROR(DS154*CC155,"")</f>
        <v>0.00562031095333623</v>
      </c>
      <c r="EO155" s="28" t="n">
        <f aca="false">IFERROR(DT154*CD155,"")</f>
        <v>0</v>
      </c>
      <c r="EP155" s="28" t="n">
        <f aca="false">IFERROR(DU154*CE155,"")</f>
        <v>-0</v>
      </c>
      <c r="EQ155" s="28" t="n">
        <f aca="false">IFERROR(DV154*CF155,"")</f>
        <v>-0</v>
      </c>
      <c r="ER155" s="28" t="n">
        <f aca="false">IFERROR(DW154*CG155,"")</f>
        <v>-0</v>
      </c>
      <c r="ES155" s="28" t="n">
        <f aca="false">IF(ROW()=4,"",SUM(DX155:ER155))</f>
        <v>0.0218802152451864</v>
      </c>
      <c r="ET155" s="29" t="n">
        <f aca="false">COUNTIF(AR155:BL155,"&gt;0")</f>
        <v>4</v>
      </c>
    </row>
    <row r="156" customFormat="false" ht="15" hidden="false" customHeight="false" outlineLevel="0" collapsed="false">
      <c r="A156" s="19" t="n">
        <v>42643</v>
      </c>
      <c r="B156" s="23" t="n">
        <f aca="false">ABS(EMFX_Data!X156-EMFX_Data!Y156)</f>
        <v>0.0942585638014917</v>
      </c>
      <c r="C156" s="23" t="n">
        <f aca="false">ABS(EMFX_Data!X156-EMFX_Data!Z156)</f>
        <v>0.114675289146878</v>
      </c>
      <c r="D156" s="23" t="n">
        <f aca="false">ABS(EMFX_Data!X156-EMFX_Data!AA156)</f>
        <v>0.268626052204003</v>
      </c>
      <c r="E156" s="23" t="n">
        <f aca="false">ABS(EMFX_Data!X156-EMFX_Data!AB156)</f>
        <v>0.231124477241404</v>
      </c>
      <c r="F156" s="23" t="n">
        <f aca="false">ABS(EMFX_Data!X156-EMFX_Data!AC156)</f>
        <v>0.136326430695385</v>
      </c>
      <c r="G156" s="23" t="n">
        <f aca="false">ABS(EMFX_Data!X156-EMFX_Data!AD156)</f>
        <v>0.0821642911138518</v>
      </c>
      <c r="H156" s="23" t="n">
        <f aca="false">ABS(EMFX_Data!Y156-EMFX_Data!Z156)</f>
        <v>0.20893385294837</v>
      </c>
      <c r="I156" s="23" t="n">
        <f aca="false">ABS(EMFX_Data!Y156-EMFX_Data!AA156)</f>
        <v>0.362884616005495</v>
      </c>
      <c r="J156" s="23" t="n">
        <f aca="false">ABS(EMFX_Data!Y156-EMFX_Data!AB156)</f>
        <v>0.136865913439912</v>
      </c>
      <c r="K156" s="23" t="n">
        <f aca="false">ABS(EMFX_Data!Y156-EMFX_Data!AC156)</f>
        <v>0.042067866893893</v>
      </c>
      <c r="L156" s="23" t="n">
        <f aca="false">ABS(EMFX_Data!Y156-EMFX_Data!AD156)</f>
        <v>0.0120942726876399</v>
      </c>
      <c r="M156" s="23" t="n">
        <f aca="false">ABS(EMFX_Data!Z156-EMFX_Data!AA156)</f>
        <v>0.153950763057125</v>
      </c>
      <c r="N156" s="23" t="n">
        <f aca="false">ABS(EMFX_Data!Z156-EMFX_Data!AB156)</f>
        <v>0.345799766388282</v>
      </c>
      <c r="O156" s="23" t="n">
        <f aca="false">ABS(EMFX_Data!Z156-EMFX_Data!AC156)</f>
        <v>0.251001719842263</v>
      </c>
      <c r="P156" s="23" t="n">
        <f aca="false">ABS(EMFX_Data!Z156-EMFX_Data!AD156)</f>
        <v>0.19683958026073</v>
      </c>
      <c r="Q156" s="23" t="n">
        <f aca="false">ABS(EMFX_Data!AA156-EMFX_Data!AB156)</f>
        <v>0.499750529445407</v>
      </c>
      <c r="R156" s="23" t="n">
        <f aca="false">ABS(EMFX_Data!AA156-EMFX_Data!AC156)</f>
        <v>0.404952482899388</v>
      </c>
      <c r="S156" s="23" t="n">
        <f aca="false">ABS(EMFX_Data!AA156-EMFX_Data!AD156)</f>
        <v>0.350790343317855</v>
      </c>
      <c r="T156" s="23" t="n">
        <f aca="false">ABS(EMFX_Data!AB156-EMFX_Data!AC156)</f>
        <v>0.0947980465460194</v>
      </c>
      <c r="U156" s="23" t="n">
        <f aca="false">ABS(EMFX_Data!AB156-EMFX_Data!AD156)</f>
        <v>0.148960186127552</v>
      </c>
      <c r="V156" s="23" t="n">
        <f aca="false">ABS(EMFX_Data!AC156-EMFX_Data!AD156)</f>
        <v>0.0541621395815328</v>
      </c>
      <c r="W156" s="26" t="n">
        <f aca="false">IF(ROW()&lt;4+MinObs-1,"",IFERROR((B156-AVERAGE(B$4:B156))/STDEV(B$4:B156),""))</f>
        <v>-0.381841964750121</v>
      </c>
      <c r="X156" s="26" t="n">
        <f aca="false">IF(ROW()&lt;4+MinObs-1,"",IFERROR((C156-AVERAGE(C$4:C156))/STDEV(C$4:C156),""))</f>
        <v>0.731951291434794</v>
      </c>
      <c r="Y156" s="26" t="n">
        <f aca="false">IF(ROW()&lt;4+MinObs-1,"",IFERROR((D156-AVERAGE(D$4:D156))/STDEV(D$4:D156),""))</f>
        <v>1.51375197945795</v>
      </c>
      <c r="Z156" s="26" t="n">
        <f aca="false">IF(ROW()&lt;4+MinObs-1,"",IFERROR((E156-AVERAGE(E$4:E156))/STDEV(E$4:E156),""))</f>
        <v>1.29511247457035</v>
      </c>
      <c r="AA156" s="26" t="n">
        <f aca="false">IF(ROW()&lt;4+MinObs-1,"",IFERROR((F156-AVERAGE(F$4:F156))/STDEV(F$4:F156),""))</f>
        <v>0.964229617581759</v>
      </c>
      <c r="AB156" s="26" t="n">
        <f aca="false">IF(ROW()&lt;4+MinObs-1,"",IFERROR((G156-AVERAGE(G$4:G156))/STDEV(G$4:G156),""))</f>
        <v>-0.144962755758067</v>
      </c>
      <c r="AC156" s="26" t="n">
        <f aca="false">IF(ROW()&lt;4+MinObs-1,"",IFERROR((H156-AVERAGE(H$4:H156))/STDEV(H$4:H156),""))</f>
        <v>0.436234497580642</v>
      </c>
      <c r="AD156" s="26" t="n">
        <f aca="false">IF(ROW()&lt;4+MinObs-1,"",IFERROR((I156-AVERAGE(I$4:I156))/STDEV(I$4:I156),""))</f>
        <v>2.48167833927847</v>
      </c>
      <c r="AE156" s="26" t="n">
        <f aca="false">IF(ROW()&lt;4+MinObs-1,"",IFERROR((J156-AVERAGE(J$4:J156))/STDEV(J$4:J156),""))</f>
        <v>0.0151460817848257</v>
      </c>
      <c r="AF156" s="26" t="n">
        <f aca="false">IF(ROW()&lt;4+MinObs-1,"",IFERROR((K156-AVERAGE(K$4:K156))/STDEV(K$4:K156),""))</f>
        <v>-0.873260960363464</v>
      </c>
      <c r="AG156" s="26" t="n">
        <f aca="false">IF(ROW()&lt;4+MinObs-1,"",IFERROR((L156-AVERAGE(L$4:L156))/STDEV(L$4:L156),""))</f>
        <v>-0.453671487349135</v>
      </c>
      <c r="AH156" s="26" t="n">
        <f aca="false">IF(ROW()&lt;4+MinObs-1,"",IFERROR((M156-AVERAGE(M$4:M156))/STDEV(M$4:M156),""))</f>
        <v>-0.193472950745101</v>
      </c>
      <c r="AI156" s="26" t="n">
        <f aca="false">IF(ROW()&lt;4+MinObs-1,"",IFERROR((N156-AVERAGE(N$4:N156))/STDEV(N$4:N156),""))</f>
        <v>2.52794541590321</v>
      </c>
      <c r="AJ156" s="26" t="n">
        <f aca="false">IF(ROW()&lt;4+MinObs-1,"",IFERROR((O156-AVERAGE(O$4:O156))/STDEV(O$4:O156),""))</f>
        <v>2.26141443883189</v>
      </c>
      <c r="AK156" s="26" t="n">
        <f aca="false">IF(ROW()&lt;4+MinObs-1,"",IFERROR((P156-AVERAGE(P$4:P156))/STDEV(P$4:P156),""))</f>
        <v>0.174155479239682</v>
      </c>
      <c r="AL156" s="26" t="n">
        <f aca="false">IF(ROW()&lt;4+MinObs-1,"",IFERROR((Q156-AVERAGE(Q$4:Q156))/STDEV(Q$4:Q156),""))</f>
        <v>2.46104695866577</v>
      </c>
      <c r="AM156" s="26" t="n">
        <f aca="false">IF(ROW()&lt;4+MinObs-1,"",IFERROR((R156-AVERAGE(R$4:R156))/STDEV(R$4:R156),""))</f>
        <v>2.48083238584588</v>
      </c>
      <c r="AN156" s="26" t="n">
        <f aca="false">IF(ROW()&lt;4+MinObs-1,"",IFERROR((S156-AVERAGE(S$4:S156))/STDEV(S$4:S156),""))</f>
        <v>0.533810438646744</v>
      </c>
      <c r="AO156" s="26" t="n">
        <f aca="false">IF(ROW()&lt;4+MinObs-1,"",IFERROR((T156-AVERAGE(T$4:T156))/STDEV(T$4:T156),""))</f>
        <v>-0.173554860131589</v>
      </c>
      <c r="AP156" s="26" t="n">
        <f aca="false">IF(ROW()&lt;4+MinObs-1,"",IFERROR((U156-AVERAGE(U$4:U156))/STDEV(U$4:U156),""))</f>
        <v>0.0941853465735949</v>
      </c>
      <c r="AQ156" s="26" t="n">
        <f aca="false">IF(ROW()&lt;4+MinObs-1,"",IFERROR((V156-AVERAGE(V$4:V156))/STDEV(V$4:V156),""))</f>
        <v>-0.288976416380645</v>
      </c>
      <c r="AR156" s="26" t="n">
        <f aca="false">IF(W156="",0,IF(W156&gt;=z4,w4,IF(W156&gt;=z3,w3,IF(W156&gt;=zEntry,w2,IF(AND(W156&gt;=ExitZ,AR155&gt;0),w2,0)))))</f>
        <v>0</v>
      </c>
      <c r="AS156" s="26" t="n">
        <f aca="false">IF(X156="",0,IF(X156&gt;=z4,w4,IF(X156&gt;=z3,w3,IF(X156&gt;=zEntry,w2,IF(AND(X156&gt;=ExitZ,AS155&gt;0),w2,0)))))</f>
        <v>0</v>
      </c>
      <c r="AT156" s="26" t="n">
        <f aca="false">IF(Y156="",0,IF(Y156&gt;=z4,w4,IF(Y156&gt;=z3,w3,IF(Y156&gt;=zEntry,w2,IF(AND(Y156&gt;=ExitZ,AT155&gt;0),w2,0)))))</f>
        <v>0</v>
      </c>
      <c r="AU156" s="26" t="n">
        <f aca="false">IF(Z156="",0,IF(Z156&gt;=z4,w4,IF(Z156&gt;=z3,w3,IF(Z156&gt;=zEntry,w2,IF(AND(Z156&gt;=ExitZ,AU155&gt;0),w2,0)))))</f>
        <v>0</v>
      </c>
      <c r="AV156" s="26" t="n">
        <f aca="false">IF(AA156="",0,IF(AA156&gt;=z4,w4,IF(AA156&gt;=z3,w3,IF(AA156&gt;=zEntry,w2,IF(AND(AA156&gt;=ExitZ,AV155&gt;0),w2,0)))))</f>
        <v>0</v>
      </c>
      <c r="AW156" s="26" t="n">
        <f aca="false">IF(AB156="",0,IF(AB156&gt;=z4,w4,IF(AB156&gt;=z3,w3,IF(AB156&gt;=zEntry,w2,IF(AND(AB156&gt;=ExitZ,AW155&gt;0),w2,0)))))</f>
        <v>0</v>
      </c>
      <c r="AX156" s="26" t="n">
        <f aca="false">IF(AC156="",0,IF(AC156&gt;=z4,w4,IF(AC156&gt;=z3,w3,IF(AC156&gt;=zEntry,w2,IF(AND(AC156&gt;=ExitZ,AX155&gt;0),w2,0)))))</f>
        <v>0</v>
      </c>
      <c r="AY156" s="26" t="n">
        <f aca="false">IF(AD156="",0,IF(AD156&gt;=z4,w4,IF(AD156&gt;=z3,w3,IF(AD156&gt;=zEntry,w2,IF(AND(AD156&gt;=ExitZ,AY155&gt;0),w2,0)))))</f>
        <v>1</v>
      </c>
      <c r="AZ156" s="26" t="n">
        <f aca="false">IF(AE156="",0,IF(AE156&gt;=z4,w4,IF(AE156&gt;=z3,w3,IF(AE156&gt;=zEntry,w2,IF(AND(AE156&gt;=ExitZ,AZ155&gt;0),w2,0)))))</f>
        <v>0</v>
      </c>
      <c r="BA156" s="26" t="n">
        <f aca="false">IF(AF156="",0,IF(AF156&gt;=z4,w4,IF(AF156&gt;=z3,w3,IF(AF156&gt;=zEntry,w2,IF(AND(AF156&gt;=ExitZ,BA155&gt;0),w2,0)))))</f>
        <v>0</v>
      </c>
      <c r="BB156" s="26" t="n">
        <f aca="false">IF(AG156="",0,IF(AG156&gt;=z4,w4,IF(AG156&gt;=z3,w3,IF(AG156&gt;=zEntry,w2,IF(AND(AG156&gt;=ExitZ,BB155&gt;0),w2,0)))))</f>
        <v>0</v>
      </c>
      <c r="BC156" s="26" t="n">
        <f aca="false">IF(AH156="",0,IF(AH156&gt;=z4,w4,IF(AH156&gt;=z3,w3,IF(AH156&gt;=zEntry,w2,IF(AND(AH156&gt;=ExitZ,BC155&gt;0),w2,0)))))</f>
        <v>0</v>
      </c>
      <c r="BD156" s="26" t="n">
        <f aca="false">IF(AI156="",0,IF(AI156&gt;=z4,w4,IF(AI156&gt;=z3,w3,IF(AI156&gt;=zEntry,w2,IF(AND(AI156&gt;=ExitZ,BD155&gt;0),w2,0)))))</f>
        <v>1</v>
      </c>
      <c r="BE156" s="26" t="n">
        <f aca="false">IF(AJ156="",0,IF(AJ156&gt;=z4,w4,IF(AJ156&gt;=z3,w3,IF(AJ156&gt;=zEntry,w2,IF(AND(AJ156&gt;=ExitZ,BE155&gt;0),w2,0)))))</f>
        <v>1</v>
      </c>
      <c r="BF156" s="26" t="n">
        <f aca="false">IF(AK156="",0,IF(AK156&gt;=z4,w4,IF(AK156&gt;=z3,w3,IF(AK156&gt;=zEntry,w2,IF(AND(AK156&gt;=ExitZ,BF155&gt;0),w2,0)))))</f>
        <v>0</v>
      </c>
      <c r="BG156" s="26" t="n">
        <f aca="false">IF(AL156="",0,IF(AL156&gt;=z4,w4,IF(AL156&gt;=z3,w3,IF(AL156&gt;=zEntry,w2,IF(AND(AL156&gt;=ExitZ,BG155&gt;0),w2,0)))))</f>
        <v>1</v>
      </c>
      <c r="BH156" s="26" t="n">
        <f aca="false">IF(AM156="",0,IF(AM156&gt;=z4,w4,IF(AM156&gt;=z3,w3,IF(AM156&gt;=zEntry,w2,IF(AND(AM156&gt;=ExitZ,BH155&gt;0),w2,0)))))</f>
        <v>1</v>
      </c>
      <c r="BI156" s="26" t="n">
        <f aca="false">IF(AN156="",0,IF(AN156&gt;=z4,w4,IF(AN156&gt;=z3,w3,IF(AN156&gt;=zEntry,w2,IF(AND(AN156&gt;=ExitZ,BI155&gt;0),w2,0)))))</f>
        <v>0</v>
      </c>
      <c r="BJ156" s="26" t="n">
        <f aca="false">IF(AO156="",0,IF(AO156&gt;=z4,w4,IF(AO156&gt;=z3,w3,IF(AO156&gt;=zEntry,w2,IF(AND(AO156&gt;=ExitZ,BJ155&gt;0),w2,0)))))</f>
        <v>0</v>
      </c>
      <c r="BK156" s="26" t="n">
        <f aca="false">IF(AP156="",0,IF(AP156&gt;=z4,w4,IF(AP156&gt;=z3,w3,IF(AP156&gt;=zEntry,w2,IF(AND(AP156&gt;=ExitZ,BK155&gt;0),w2,0)))))</f>
        <v>0</v>
      </c>
      <c r="BL156" s="26" t="n">
        <f aca="false">IF(AQ156="",0,IF(AQ156&gt;=z4,w4,IF(AQ156&gt;=z3,w3,IF(AQ156&gt;=zEntry,w2,IF(AND(AQ156&gt;=ExitZ,BL155&gt;0),w2,0)))))</f>
        <v>0</v>
      </c>
      <c r="BM156" s="23" t="n">
        <f aca="false">IF(EMFX_Data!X155&gt;=EMFX_Data!Y155,EMFX_Data!AE156-EMFX_Data!AF156,EMFX_Data!AF156-EMFX_Data!AE156)</f>
        <v>0.0236630654604236</v>
      </c>
      <c r="BN156" s="23" t="n">
        <f aca="false">IF(EMFX_Data!X155&gt;=EMFX_Data!Z155,EMFX_Data!AE156-EMFX_Data!AG156,EMFX_Data!AG156-EMFX_Data!AE156)</f>
        <v>-0.0556917392410205</v>
      </c>
      <c r="BO156" s="23" t="n">
        <f aca="false">IF(EMFX_Data!X155&gt;=EMFX_Data!AA155,EMFX_Data!AE156-EMFX_Data!AH156,EMFX_Data!AH156-EMFX_Data!AE156)</f>
        <v>-0.0543843013734158</v>
      </c>
      <c r="BP156" s="23" t="n">
        <f aca="false">IF(EMFX_Data!X155&gt;=EMFX_Data!AB155,EMFX_Data!AE156-EMFX_Data!AI156,EMFX_Data!AI156-EMFX_Data!AE156)</f>
        <v>0.0405393963733704</v>
      </c>
      <c r="BQ156" s="23" t="n">
        <f aca="false">IF(EMFX_Data!X155&gt;=EMFX_Data!AC155,EMFX_Data!AE156-EMFX_Data!AJ156,EMFX_Data!AJ156-EMFX_Data!AE156)</f>
        <v>0.00334786923675788</v>
      </c>
      <c r="BR156" s="23" t="n">
        <f aca="false">IF(EMFX_Data!X155&gt;=EMFX_Data!AD155,EMFX_Data!AE156-EMFX_Data!AK156,EMFX_Data!AK156-EMFX_Data!AE156)</f>
        <v>0.0242108981459947</v>
      </c>
      <c r="BS156" s="23" t="n">
        <f aca="false">IF(EMFX_Data!Y155&gt;=EMFX_Data!Z155,EMFX_Data!AF156-EMFX_Data!AG156,EMFX_Data!AG156-EMFX_Data!AF156)</f>
        <v>-0.0320286737805969</v>
      </c>
      <c r="BT156" s="23" t="n">
        <f aca="false">IF(EMFX_Data!Y155&gt;=EMFX_Data!AA155,EMFX_Data!AF156-EMFX_Data!AH156,EMFX_Data!AH156-EMFX_Data!AF156)</f>
        <v>-0.0307212359129922</v>
      </c>
      <c r="BU156" s="23" t="n">
        <f aca="false">IF(EMFX_Data!Y155&gt;=EMFX_Data!AB155,EMFX_Data!AF156-EMFX_Data!AI156,EMFX_Data!AI156-EMFX_Data!AF156)</f>
        <v>0.0168763309129468</v>
      </c>
      <c r="BV156" s="23" t="n">
        <f aca="false">IF(EMFX_Data!Y155&gt;=EMFX_Data!AC155,EMFX_Data!AF156-EMFX_Data!AJ156,EMFX_Data!AJ156-EMFX_Data!AF156)</f>
        <v>-0.0203151962236657</v>
      </c>
      <c r="BW156" s="23" t="n">
        <f aca="false">IF(EMFX_Data!Y155&gt;=EMFX_Data!AD155,EMFX_Data!AF156-EMFX_Data!AK156,EMFX_Data!AK156-EMFX_Data!AF156)</f>
        <v>-0.000547832685571143</v>
      </c>
      <c r="BX156" s="23" t="n">
        <f aca="false">IF(EMFX_Data!Z155&gt;=EMFX_Data!AA155,EMFX_Data!AG156-EMFX_Data!AH156,EMFX_Data!AH156-EMFX_Data!AG156)</f>
        <v>0.0013074378676047</v>
      </c>
      <c r="BY156" s="23" t="n">
        <f aca="false">IF(EMFX_Data!Z155&gt;=EMFX_Data!AB155,EMFX_Data!AG156-EMFX_Data!AI156,EMFX_Data!AI156-EMFX_Data!AG156)</f>
        <v>-0.0151523428676501</v>
      </c>
      <c r="BZ156" s="23" t="n">
        <f aca="false">IF(EMFX_Data!Z155&gt;=EMFX_Data!AC155,EMFX_Data!AG156-EMFX_Data!AJ156,EMFX_Data!AJ156-EMFX_Data!AG156)</f>
        <v>-0.0523438700042626</v>
      </c>
      <c r="CA156" s="23" t="n">
        <f aca="false">IF(EMFX_Data!Z155&gt;=EMFX_Data!AD155,EMFX_Data!AG156-EMFX_Data!AK156,EMFX_Data!AK156-EMFX_Data!AG156)</f>
        <v>-0.0314808410950258</v>
      </c>
      <c r="CB156" s="23" t="n">
        <f aca="false">IF(EMFX_Data!AA155&gt;=EMFX_Data!AB155,EMFX_Data!AH156-EMFX_Data!AI156,EMFX_Data!AI156-EMFX_Data!AH156)</f>
        <v>-0.0138449050000454</v>
      </c>
      <c r="CC156" s="23" t="n">
        <f aca="false">IF(EMFX_Data!AA155&gt;=EMFX_Data!AC155,EMFX_Data!AH156-EMFX_Data!AJ156,EMFX_Data!AJ156-EMFX_Data!AH156)</f>
        <v>-0.0510364321366579</v>
      </c>
      <c r="CD156" s="23" t="n">
        <f aca="false">IF(EMFX_Data!AA155&gt;=EMFX_Data!AD155,EMFX_Data!AH156-EMFX_Data!AK156,EMFX_Data!AK156-EMFX_Data!AH156)</f>
        <v>-0.0301734032274211</v>
      </c>
      <c r="CE156" s="23" t="n">
        <f aca="false">IF(EMFX_Data!AB155&gt;=EMFX_Data!AC155,EMFX_Data!AI156-EMFX_Data!AJ156,EMFX_Data!AJ156-EMFX_Data!AI156)</f>
        <v>0.0371915271366125</v>
      </c>
      <c r="CF156" s="23" t="n">
        <f aca="false">IF(EMFX_Data!AB155&gt;=EMFX_Data!AD155,EMFX_Data!AI156-EMFX_Data!AK156,EMFX_Data!AK156-EMFX_Data!AI156)</f>
        <v>0.0163284982273757</v>
      </c>
      <c r="CG156" s="23" t="n">
        <f aca="false">IF(EMFX_Data!AC155&gt;=EMFX_Data!AD155,EMFX_Data!AJ156-EMFX_Data!AK156,EMFX_Data!AK156-EMFX_Data!AJ156)</f>
        <v>-0.0208630289092368</v>
      </c>
      <c r="CH156" s="27" t="n">
        <f aca="false">IF(ROW()&lt;4+VolLB,"",STDEV(INDEX($BM:$BM,ROW()-VolLB+1):INDEX($BM:$BM,ROW()))*SQRT(12))</f>
        <v>0.124334183206353</v>
      </c>
      <c r="CI156" s="27" t="n">
        <f aca="false">IF(ROW()&lt;4+VolLB,"",STDEV(INDEX($BN:$BN,ROW()-VolLB+1):INDEX($BN:$BN,ROW()))*SQRT(12))</f>
        <v>0.152608603688895</v>
      </c>
      <c r="CJ156" s="27" t="n">
        <f aca="false">IF(ROW()&lt;4+VolLB,"",STDEV(INDEX($BO:$BO,ROW()-VolLB+1):INDEX($BO:$BO,ROW()))*SQRT(12))</f>
        <v>0.162593665508672</v>
      </c>
      <c r="CK156" s="27" t="n">
        <f aca="false">IF(ROW()&lt;4+VolLB,"",STDEV(INDEX($BP:$BP,ROW()-VolLB+1):INDEX($BP:$BP,ROW()))*SQRT(12))</f>
        <v>0.158303350310454</v>
      </c>
      <c r="CL156" s="27" t="n">
        <f aca="false">IF(ROW()&lt;4+VolLB,"",STDEV(INDEX($BQ:$BQ,ROW()-VolLB+1):INDEX($BQ:$BQ,ROW()))*SQRT(12))</f>
        <v>0.170241911509307</v>
      </c>
      <c r="CM156" s="27" t="n">
        <f aca="false">IF(ROW()&lt;4+VolLB,"",STDEV(INDEX($BR:$BR,ROW()-VolLB+1):INDEX($BR:$BR,ROW()))*SQRT(12))</f>
        <v>0.161501335918542</v>
      </c>
      <c r="CN156" s="27" t="n">
        <f aca="false">IF(ROW()&lt;4+VolLB,"",STDEV(INDEX($BS:$BS,ROW()-VolLB+1):INDEX($BS:$BS,ROW()))*SQRT(12))</f>
        <v>0.142498442766659</v>
      </c>
      <c r="CO156" s="27" t="n">
        <f aca="false">IF(ROW()&lt;4+VolLB,"",STDEV(INDEX($BT:$BT,ROW()-VolLB+1):INDEX($BT:$BT,ROW()))*SQRT(12))</f>
        <v>0.178227312542264</v>
      </c>
      <c r="CP156" s="27" t="n">
        <f aca="false">IF(ROW()&lt;4+VolLB,"",STDEV(INDEX($BU:$BU,ROW()-VolLB+1):INDEX($BU:$BU,ROW()))*SQRT(12))</f>
        <v>0.139360403658556</v>
      </c>
      <c r="CQ156" s="27" t="n">
        <f aca="false">IF(ROW()&lt;4+VolLB,"",STDEV(INDEX($BV:$BV,ROW()-VolLB+1):INDEX($BV:$BV,ROW()))*SQRT(12))</f>
        <v>0.164350285856629</v>
      </c>
      <c r="CR156" s="27" t="n">
        <f aca="false">IF(ROW()&lt;4+VolLB,"",STDEV(INDEX($BW:$BW,ROW()-VolLB+1):INDEX($BW:$BW,ROW()))*SQRT(12))</f>
        <v>0.175817345235732</v>
      </c>
      <c r="CS156" s="27" t="n">
        <f aca="false">IF(ROW()&lt;4+VolLB,"",STDEV(INDEX($BX:$BX,ROW()-VolLB+1):INDEX($BX:$BX,ROW()))*SQRT(12))</f>
        <v>0.186191465247923</v>
      </c>
      <c r="CT156" s="27" t="n">
        <f aca="false">IF(ROW()&lt;4+VolLB,"",STDEV(INDEX($BY:$BY,ROW()-VolLB+1):INDEX($BY:$BY,ROW()))*SQRT(12))</f>
        <v>0.158051915368288</v>
      </c>
      <c r="CU156" s="27" t="n">
        <f aca="false">IF(ROW()&lt;4+VolLB,"",STDEV(INDEX($BZ:$BZ,ROW()-VolLB+1):INDEX($BZ:$BZ,ROW()))*SQRT(12))</f>
        <v>0.15644104634679</v>
      </c>
      <c r="CV156" s="27" t="n">
        <f aca="false">IF(ROW()&lt;4+VolLB,"",STDEV(INDEX($CA:$CA,ROW()-VolLB+1):INDEX($CA:$CA,ROW()))*SQRT(12))</f>
        <v>0.149425993740414</v>
      </c>
      <c r="CW156" s="27" t="n">
        <f aca="false">IF(ROW()&lt;4+VolLB,"",STDEV(INDEX($CB:$CB,ROW()-VolLB+1):INDEX($CB:$CB,ROW()))*SQRT(12))</f>
        <v>0.174860385661261</v>
      </c>
      <c r="CX156" s="27" t="n">
        <f aca="false">IF(ROW()&lt;4+VolLB,"",STDEV(INDEX($CC:$CC,ROW()-VolLB+1):INDEX($CC:$CC,ROW()))*SQRT(12))</f>
        <v>0.178909767932905</v>
      </c>
      <c r="CY156" s="27" t="n">
        <f aca="false">IF(ROW()&lt;4+VolLB,"",STDEV(INDEX($CD:$CD,ROW()-VolLB+1):INDEX($CD:$CD,ROW()))*SQRT(12))</f>
        <v>0.213381193721753</v>
      </c>
      <c r="CZ156" s="27" t="n">
        <f aca="false">IF(ROW()&lt;4+VolLB,"",STDEV(INDEX($CE:$CE,ROW()-VolLB+1):INDEX($CE:$CE,ROW()))*SQRT(12))</f>
        <v>0.163823224050227</v>
      </c>
      <c r="DA156" s="27" t="n">
        <f aca="false">IF(ROW()&lt;4+VolLB,"",STDEV(INDEX($CF:$CF,ROW()-VolLB+1):INDEX($CF:$CF,ROW()))*SQRT(12))</f>
        <v>0.186379803862735</v>
      </c>
      <c r="DB156" s="27" t="n">
        <f aca="false">IF(ROW()&lt;4+VolLB,"",STDEV(INDEX($CG:$CG,ROW()-VolLB+1):INDEX($CG:$CG,ROW()))*SQRT(12))</f>
        <v>0.158416837710455</v>
      </c>
      <c r="DC156" s="26" t="n">
        <f aca="false">IF(OR(AR156=0,CH156="",CH156=0),0,AR156*MIN(MaxScal,TgtVol/CH156))</f>
        <v>0</v>
      </c>
      <c r="DD156" s="26" t="n">
        <f aca="false">IF(OR(AS156=0,CI156="",CI156=0),0,AS156*MIN(MaxScal,TgtVol/CI156))</f>
        <v>0</v>
      </c>
      <c r="DE156" s="26" t="n">
        <f aca="false">IF(OR(AT156=0,CJ156="",CJ156=0),0,AT156*MIN(MaxScal,TgtVol/CJ156))</f>
        <v>0</v>
      </c>
      <c r="DF156" s="26" t="n">
        <f aca="false">IF(OR(AU156=0,CK156="",CK156=0),0,AU156*MIN(MaxScal,TgtVol/CK156))</f>
        <v>0</v>
      </c>
      <c r="DG156" s="26" t="n">
        <f aca="false">IF(OR(AV156=0,CL156="",CL156=0),0,AV156*MIN(MaxScal,TgtVol/CL156))</f>
        <v>0</v>
      </c>
      <c r="DH156" s="26" t="n">
        <f aca="false">IF(OR(AW156=0,CM156="",CM156=0),0,AW156*MIN(MaxScal,TgtVol/CM156))</f>
        <v>0</v>
      </c>
      <c r="DI156" s="26" t="n">
        <f aca="false">IF(OR(AX156=0,CN156="",CN156=0),0,AX156*MIN(MaxScal,TgtVol/CN156))</f>
        <v>0</v>
      </c>
      <c r="DJ156" s="26" t="n">
        <f aca="false">IF(OR(AY156=0,CO156="",CO156=0),0,AY156*MIN(MaxScal,TgtVol/CO156))</f>
        <v>0.112216246290856</v>
      </c>
      <c r="DK156" s="26" t="n">
        <f aca="false">IF(OR(AZ156=0,CP156="",CP156=0),0,AZ156*MIN(MaxScal,TgtVol/CP156))</f>
        <v>0</v>
      </c>
      <c r="DL156" s="26" t="n">
        <f aca="false">IF(OR(BA156=0,CQ156="",CQ156=0),0,BA156*MIN(MaxScal,TgtVol/CQ156))</f>
        <v>0</v>
      </c>
      <c r="DM156" s="26" t="n">
        <f aca="false">IF(OR(BB156=0,CR156="",CR156=0),0,BB156*MIN(MaxScal,TgtVol/CR156))</f>
        <v>0</v>
      </c>
      <c r="DN156" s="26" t="n">
        <f aca="false">IF(OR(BC156=0,CS156="",CS156=0),0,BC156*MIN(MaxScal,TgtVol/CS156))</f>
        <v>0</v>
      </c>
      <c r="DO156" s="26" t="n">
        <f aca="false">IF(OR(BD156=0,CT156="",CT156=0),0,BD156*MIN(MaxScal,TgtVol/CT156))</f>
        <v>0.126540699955433</v>
      </c>
      <c r="DP156" s="26" t="n">
        <f aca="false">IF(OR(BE156=0,CU156="",CU156=0),0,BE156*MIN(MaxScal,TgtVol/CU156))</f>
        <v>0.127843685957361</v>
      </c>
      <c r="DQ156" s="26" t="n">
        <f aca="false">IF(OR(BF156=0,CV156="",CV156=0),0,BF156*MIN(MaxScal,TgtVol/CV156))</f>
        <v>0</v>
      </c>
      <c r="DR156" s="26" t="n">
        <f aca="false">IF(OR(BG156=0,CW156="",CW156=0),0,BG156*MIN(MaxScal,TgtVol/CW156))</f>
        <v>0.114376963795241</v>
      </c>
      <c r="DS156" s="26" t="n">
        <f aca="false">IF(OR(BH156=0,CX156="",CX156=0),0,BH156*MIN(MaxScal,TgtVol/CX156))</f>
        <v>0.111788194859771</v>
      </c>
      <c r="DT156" s="26" t="n">
        <f aca="false">IF(OR(BI156=0,CY156="",CY156=0),0,BI156*MIN(MaxScal,TgtVol/CY156))</f>
        <v>0</v>
      </c>
      <c r="DU156" s="26" t="n">
        <f aca="false">IF(OR(BJ156=0,CZ156="",CZ156=0),0,BJ156*MIN(MaxScal,TgtVol/CZ156))</f>
        <v>0</v>
      </c>
      <c r="DV156" s="26" t="n">
        <f aca="false">IF(OR(BK156=0,DA156="",DA156=0),0,BK156*MIN(MaxScal,TgtVol/DA156))</f>
        <v>0</v>
      </c>
      <c r="DW156" s="26" t="n">
        <f aca="false">IF(OR(BL156=0,DB156="",DB156=0),0,BL156*MIN(MaxScal,TgtVol/DB156))</f>
        <v>0</v>
      </c>
      <c r="DX156" s="28" t="n">
        <f aca="false">IFERROR(DC155*BM156,"")</f>
        <v>0</v>
      </c>
      <c r="DY156" s="28" t="n">
        <f aca="false">IFERROR(DD155*BN156,"")</f>
        <v>-0</v>
      </c>
      <c r="DZ156" s="28" t="n">
        <f aca="false">IFERROR(DE155*BO156,"")</f>
        <v>-0</v>
      </c>
      <c r="EA156" s="28" t="n">
        <f aca="false">IFERROR(DF155*BP156,"")</f>
        <v>0</v>
      </c>
      <c r="EB156" s="28" t="n">
        <f aca="false">IFERROR(DG155*BQ156,"")</f>
        <v>0</v>
      </c>
      <c r="EC156" s="28" t="n">
        <f aca="false">IFERROR(DH155*BR156,"")</f>
        <v>0</v>
      </c>
      <c r="ED156" s="28" t="n">
        <f aca="false">IFERROR(DI155*BS156,"")</f>
        <v>-0</v>
      </c>
      <c r="EE156" s="28" t="n">
        <f aca="false">IFERROR(DJ155*BT156,"")</f>
        <v>-0.0034576696883714</v>
      </c>
      <c r="EF156" s="28" t="n">
        <f aca="false">IFERROR(DK155*BU156,"")</f>
        <v>0</v>
      </c>
      <c r="EG156" s="28" t="n">
        <f aca="false">IFERROR(DL155*BV156,"")</f>
        <v>-0</v>
      </c>
      <c r="EH156" s="28" t="n">
        <f aca="false">IFERROR(DM155*BW156,"")</f>
        <v>-0</v>
      </c>
      <c r="EI156" s="28" t="n">
        <f aca="false">IFERROR(DN155*BX156,"")</f>
        <v>0</v>
      </c>
      <c r="EJ156" s="28" t="n">
        <f aca="false">IFERROR(DO155*BY156,"")</f>
        <v>-0.00183077676686367</v>
      </c>
      <c r="EK156" s="28" t="n">
        <f aca="false">IFERROR(DP155*BZ156,"")</f>
        <v>-0</v>
      </c>
      <c r="EL156" s="28" t="n">
        <f aca="false">IFERROR(DQ155*CA156,"")</f>
        <v>-0</v>
      </c>
      <c r="EM156" s="28" t="n">
        <f aca="false">IFERROR(DR155*CB156,"")</f>
        <v>-0.00153839767880394</v>
      </c>
      <c r="EN156" s="28" t="n">
        <f aca="false">IFERROR(DS155*CC156,"")</f>
        <v>-0.00577114136234531</v>
      </c>
      <c r="EO156" s="28" t="n">
        <f aca="false">IFERROR(DT155*CD156,"")</f>
        <v>-0</v>
      </c>
      <c r="EP156" s="28" t="n">
        <f aca="false">IFERROR(DU155*CE156,"")</f>
        <v>0</v>
      </c>
      <c r="EQ156" s="28" t="n">
        <f aca="false">IFERROR(DV155*CF156,"")</f>
        <v>0</v>
      </c>
      <c r="ER156" s="28" t="n">
        <f aca="false">IFERROR(DW155*CG156,"")</f>
        <v>-0</v>
      </c>
      <c r="ES156" s="28" t="n">
        <f aca="false">IF(ROW()=4,"",SUM(DX156:ER156))</f>
        <v>-0.0125979854963843</v>
      </c>
      <c r="ET156" s="29" t="n">
        <f aca="false">COUNTIF(AR156:BL156,"&gt;0")</f>
        <v>5</v>
      </c>
    </row>
    <row r="157" customFormat="false" ht="15" hidden="false" customHeight="false" outlineLevel="0" collapsed="false">
      <c r="A157" s="19" t="n">
        <v>42674</v>
      </c>
      <c r="B157" s="23" t="n">
        <f aca="false">ABS(EMFX_Data!X157-EMFX_Data!Y157)</f>
        <v>0.0461718432128508</v>
      </c>
      <c r="C157" s="23" t="n">
        <f aca="false">ABS(EMFX_Data!X157-EMFX_Data!Z157)</f>
        <v>0.211794441019887</v>
      </c>
      <c r="D157" s="23" t="n">
        <f aca="false">ABS(EMFX_Data!X157-EMFX_Data!AA157)</f>
        <v>0.350655355106989</v>
      </c>
      <c r="E157" s="23" t="n">
        <f aca="false">ABS(EMFX_Data!X157-EMFX_Data!AB157)</f>
        <v>0.207787818333289</v>
      </c>
      <c r="F157" s="23" t="n">
        <f aca="false">ABS(EMFX_Data!X157-EMFX_Data!AC157)</f>
        <v>0.0914122723304125</v>
      </c>
      <c r="G157" s="23" t="n">
        <f aca="false">ABS(EMFX_Data!X157-EMFX_Data!AD157)</f>
        <v>0.00262421462887108</v>
      </c>
      <c r="H157" s="23" t="n">
        <f aca="false">ABS(EMFX_Data!Y157-EMFX_Data!Z157)</f>
        <v>0.257966284232738</v>
      </c>
      <c r="I157" s="23" t="n">
        <f aca="false">ABS(EMFX_Data!Y157-EMFX_Data!AA157)</f>
        <v>0.39682719831984</v>
      </c>
      <c r="J157" s="23" t="n">
        <f aca="false">ABS(EMFX_Data!Y157-EMFX_Data!AB157)</f>
        <v>0.161615975120438</v>
      </c>
      <c r="K157" s="23" t="n">
        <f aca="false">ABS(EMFX_Data!Y157-EMFX_Data!AC157)</f>
        <v>0.0452404291175617</v>
      </c>
      <c r="L157" s="23" t="n">
        <f aca="false">ABS(EMFX_Data!Y157-EMFX_Data!AD157)</f>
        <v>0.0487960578417219</v>
      </c>
      <c r="M157" s="23" t="n">
        <f aca="false">ABS(EMFX_Data!Z157-EMFX_Data!AA157)</f>
        <v>0.138860914087102</v>
      </c>
      <c r="N157" s="23" t="n">
        <f aca="false">ABS(EMFX_Data!Z157-EMFX_Data!AB157)</f>
        <v>0.419582259353176</v>
      </c>
      <c r="O157" s="23" t="n">
        <f aca="false">ABS(EMFX_Data!Z157-EMFX_Data!AC157)</f>
        <v>0.303206713350299</v>
      </c>
      <c r="P157" s="23" t="n">
        <f aca="false">ABS(EMFX_Data!Z157-EMFX_Data!AD157)</f>
        <v>0.209170226391016</v>
      </c>
      <c r="Q157" s="23" t="n">
        <f aca="false">ABS(EMFX_Data!AA157-EMFX_Data!AB157)</f>
        <v>0.558443173440278</v>
      </c>
      <c r="R157" s="23" t="n">
        <f aca="false">ABS(EMFX_Data!AA157-EMFX_Data!AC157)</f>
        <v>0.442067627437401</v>
      </c>
      <c r="S157" s="23" t="n">
        <f aca="false">ABS(EMFX_Data!AA157-EMFX_Data!AD157)</f>
        <v>0.348031140478118</v>
      </c>
      <c r="T157" s="23" t="n">
        <f aca="false">ABS(EMFX_Data!AB157-EMFX_Data!AC157)</f>
        <v>0.116375546002876</v>
      </c>
      <c r="U157" s="23" t="n">
        <f aca="false">ABS(EMFX_Data!AB157-EMFX_Data!AD157)</f>
        <v>0.21041203296216</v>
      </c>
      <c r="V157" s="23" t="n">
        <f aca="false">ABS(EMFX_Data!AC157-EMFX_Data!AD157)</f>
        <v>0.0940364869592836</v>
      </c>
      <c r="W157" s="26" t="n">
        <f aca="false">IF(ROW()&lt;4+MinObs-1,"",IFERROR((B157-AVERAGE(B$4:B157))/STDEV(B$4:B157),""))</f>
        <v>-0.938768077070226</v>
      </c>
      <c r="X157" s="26" t="n">
        <f aca="false">IF(ROW()&lt;4+MinObs-1,"",IFERROR((C157-AVERAGE(C$4:C157))/STDEV(C$4:C157),""))</f>
        <v>2.34698777646026</v>
      </c>
      <c r="Y157" s="26" t="n">
        <f aca="false">IF(ROW()&lt;4+MinObs-1,"",IFERROR((D157-AVERAGE(D$4:D157))/STDEV(D$4:D157),""))</f>
        <v>2.38493895933698</v>
      </c>
      <c r="Z157" s="26" t="n">
        <f aca="false">IF(ROW()&lt;4+MinObs-1,"",IFERROR((E157-AVERAGE(E$4:E157))/STDEV(E$4:E157),""))</f>
        <v>1.02613091307436</v>
      </c>
      <c r="AA157" s="26" t="n">
        <f aca="false">IF(ROW()&lt;4+MinObs-1,"",IFERROR((F157-AVERAGE(F$4:F157))/STDEV(F$4:F157),""))</f>
        <v>0.258701638614487</v>
      </c>
      <c r="AB157" s="26" t="n">
        <f aca="false">IF(ROW()&lt;4+MinObs-1,"",IFERROR((G157-AVERAGE(G$4:G157))/STDEV(G$4:G157),""))</f>
        <v>-0.395970510909856</v>
      </c>
      <c r="AC157" s="26" t="n">
        <f aca="false">IF(ROW()&lt;4+MinObs-1,"",IFERROR((H157-AVERAGE(H$4:H157))/STDEV(H$4:H157),""))</f>
        <v>0.850564289378529</v>
      </c>
      <c r="AD157" s="26" t="n">
        <f aca="false">IF(ROW()&lt;4+MinObs-1,"",IFERROR((I157-AVERAGE(I$4:I157))/STDEV(I$4:I157),""))</f>
        <v>2.74850183577925</v>
      </c>
      <c r="AE157" s="26" t="n">
        <f aca="false">IF(ROW()&lt;4+MinObs-1,"",IFERROR((J157-AVERAGE(J$4:J157))/STDEV(J$4:J157),""))</f>
        <v>0.279704747501997</v>
      </c>
      <c r="AF157" s="26" t="n">
        <f aca="false">IF(ROW()&lt;4+MinObs-1,"",IFERROR((K157-AVERAGE(K$4:K157))/STDEV(K$4:K157),""))</f>
        <v>-0.824765920468229</v>
      </c>
      <c r="AG157" s="26" t="n">
        <f aca="false">IF(ROW()&lt;4+MinObs-1,"",IFERROR((L157-AVERAGE(L$4:L157))/STDEV(L$4:L157),""))</f>
        <v>-0.339461978656399</v>
      </c>
      <c r="AH157" s="26" t="n">
        <f aca="false">IF(ROW()&lt;4+MinObs-1,"",IFERROR((M157-AVERAGE(M$4:M157))/STDEV(M$4:M157),""))</f>
        <v>-0.344199083397391</v>
      </c>
      <c r="AI157" s="26" t="n">
        <f aca="false">IF(ROW()&lt;4+MinObs-1,"",IFERROR((N157-AVERAGE(N$4:N157))/STDEV(N$4:N157),""))</f>
        <v>3.23038419527013</v>
      </c>
      <c r="AJ157" s="26" t="n">
        <f aca="false">IF(ROW()&lt;4+MinObs-1,"",IFERROR((O157-AVERAGE(O$4:O157))/STDEV(O$4:O157),""))</f>
        <v>2.91240126556993</v>
      </c>
      <c r="AK157" s="26" t="n">
        <f aca="false">IF(ROW()&lt;4+MinObs-1,"",IFERROR((P157-AVERAGE(P$4:P157))/STDEV(P$4:P157),""))</f>
        <v>0.212326061475156</v>
      </c>
      <c r="AL157" s="26" t="n">
        <f aca="false">IF(ROW()&lt;4+MinObs-1,"",IFERROR((Q157-AVERAGE(Q$4:Q157))/STDEV(Q$4:Q157),""))</f>
        <v>2.79785314143958</v>
      </c>
      <c r="AM157" s="26" t="n">
        <f aca="false">IF(ROW()&lt;4+MinObs-1,"",IFERROR((R157-AVERAGE(R$4:R157))/STDEV(R$4:R157),""))</f>
        <v>2.7601317084771</v>
      </c>
      <c r="AN157" s="26" t="n">
        <f aca="false">IF(ROW()&lt;4+MinObs-1,"",IFERROR((S157-AVERAGE(S$4:S157))/STDEV(S$4:S157),""))</f>
        <v>0.523057480505316</v>
      </c>
      <c r="AO157" s="26" t="n">
        <f aca="false">IF(ROW()&lt;4+MinObs-1,"",IFERROR((T157-AVERAGE(T$4:T157))/STDEV(T$4:T157),""))</f>
        <v>0.077533070138851</v>
      </c>
      <c r="AP157" s="26" t="n">
        <f aca="false">IF(ROW()&lt;4+MinObs-1,"",IFERROR((U157-AVERAGE(U$4:U157))/STDEV(U$4:U157),""))</f>
        <v>0.288625637132328</v>
      </c>
      <c r="AQ157" s="26" t="n">
        <f aca="false">IF(ROW()&lt;4+MinObs-1,"",IFERROR((V157-AVERAGE(V$4:V157))/STDEV(V$4:V157),""))</f>
        <v>-0.163047876719414</v>
      </c>
      <c r="AR157" s="26" t="n">
        <f aca="false">IF(W157="",0,IF(W157&gt;=z4,w4,IF(W157&gt;=z3,w3,IF(W157&gt;=zEntry,w2,IF(AND(W157&gt;=ExitZ,AR156&gt;0),w2,0)))))</f>
        <v>0</v>
      </c>
      <c r="AS157" s="26" t="n">
        <f aca="false">IF(X157="",0,IF(X157&gt;=z4,w4,IF(X157&gt;=z3,w3,IF(X157&gt;=zEntry,w2,IF(AND(X157&gt;=ExitZ,AS156&gt;0),w2,0)))))</f>
        <v>1</v>
      </c>
      <c r="AT157" s="26" t="n">
        <f aca="false">IF(Y157="",0,IF(Y157&gt;=z4,w4,IF(Y157&gt;=z3,w3,IF(Y157&gt;=zEntry,w2,IF(AND(Y157&gt;=ExitZ,AT156&gt;0),w2,0)))))</f>
        <v>1</v>
      </c>
      <c r="AU157" s="26" t="n">
        <f aca="false">IF(Z157="",0,IF(Z157&gt;=z4,w4,IF(Z157&gt;=z3,w3,IF(Z157&gt;=zEntry,w2,IF(AND(Z157&gt;=ExitZ,AU156&gt;0),w2,0)))))</f>
        <v>0</v>
      </c>
      <c r="AV157" s="26" t="n">
        <f aca="false">IF(AA157="",0,IF(AA157&gt;=z4,w4,IF(AA157&gt;=z3,w3,IF(AA157&gt;=zEntry,w2,IF(AND(AA157&gt;=ExitZ,AV156&gt;0),w2,0)))))</f>
        <v>0</v>
      </c>
      <c r="AW157" s="26" t="n">
        <f aca="false">IF(AB157="",0,IF(AB157&gt;=z4,w4,IF(AB157&gt;=z3,w3,IF(AB157&gt;=zEntry,w2,IF(AND(AB157&gt;=ExitZ,AW156&gt;0),w2,0)))))</f>
        <v>0</v>
      </c>
      <c r="AX157" s="26" t="n">
        <f aca="false">IF(AC157="",0,IF(AC157&gt;=z4,w4,IF(AC157&gt;=z3,w3,IF(AC157&gt;=zEntry,w2,IF(AND(AC157&gt;=ExitZ,AX156&gt;0),w2,0)))))</f>
        <v>0</v>
      </c>
      <c r="AY157" s="26" t="n">
        <f aca="false">IF(AD157="",0,IF(AD157&gt;=z4,w4,IF(AD157&gt;=z3,w3,IF(AD157&gt;=zEntry,w2,IF(AND(AD157&gt;=ExitZ,AY156&gt;0),w2,0)))))</f>
        <v>1</v>
      </c>
      <c r="AZ157" s="26" t="n">
        <f aca="false">IF(AE157="",0,IF(AE157&gt;=z4,w4,IF(AE157&gt;=z3,w3,IF(AE157&gt;=zEntry,w2,IF(AND(AE157&gt;=ExitZ,AZ156&gt;0),w2,0)))))</f>
        <v>0</v>
      </c>
      <c r="BA157" s="26" t="n">
        <f aca="false">IF(AF157="",0,IF(AF157&gt;=z4,w4,IF(AF157&gt;=z3,w3,IF(AF157&gt;=zEntry,w2,IF(AND(AF157&gt;=ExitZ,BA156&gt;0),w2,0)))))</f>
        <v>0</v>
      </c>
      <c r="BB157" s="26" t="n">
        <f aca="false">IF(AG157="",0,IF(AG157&gt;=z4,w4,IF(AG157&gt;=z3,w3,IF(AG157&gt;=zEntry,w2,IF(AND(AG157&gt;=ExitZ,BB156&gt;0),w2,0)))))</f>
        <v>0</v>
      </c>
      <c r="BC157" s="26" t="n">
        <f aca="false">IF(AH157="",0,IF(AH157&gt;=z4,w4,IF(AH157&gt;=z3,w3,IF(AH157&gt;=zEntry,w2,IF(AND(AH157&gt;=ExitZ,BC156&gt;0),w2,0)))))</f>
        <v>0</v>
      </c>
      <c r="BD157" s="26" t="n">
        <f aca="false">IF(AI157="",0,IF(AI157&gt;=z4,w4,IF(AI157&gt;=z3,w3,IF(AI157&gt;=zEntry,w2,IF(AND(AI157&gt;=ExitZ,BD156&gt;0),w2,0)))))</f>
        <v>1.5</v>
      </c>
      <c r="BE157" s="26" t="n">
        <f aca="false">IF(AJ157="",0,IF(AJ157&gt;=z4,w4,IF(AJ157&gt;=z3,w3,IF(AJ157&gt;=zEntry,w2,IF(AND(AJ157&gt;=ExitZ,BE156&gt;0),w2,0)))))</f>
        <v>1</v>
      </c>
      <c r="BF157" s="26" t="n">
        <f aca="false">IF(AK157="",0,IF(AK157&gt;=z4,w4,IF(AK157&gt;=z3,w3,IF(AK157&gt;=zEntry,w2,IF(AND(AK157&gt;=ExitZ,BF156&gt;0),w2,0)))))</f>
        <v>0</v>
      </c>
      <c r="BG157" s="26" t="n">
        <f aca="false">IF(AL157="",0,IF(AL157&gt;=z4,w4,IF(AL157&gt;=z3,w3,IF(AL157&gt;=zEntry,w2,IF(AND(AL157&gt;=ExitZ,BG156&gt;0),w2,0)))))</f>
        <v>1</v>
      </c>
      <c r="BH157" s="26" t="n">
        <f aca="false">IF(AM157="",0,IF(AM157&gt;=z4,w4,IF(AM157&gt;=z3,w3,IF(AM157&gt;=zEntry,w2,IF(AND(AM157&gt;=ExitZ,BH156&gt;0),w2,0)))))</f>
        <v>1</v>
      </c>
      <c r="BI157" s="26" t="n">
        <f aca="false">IF(AN157="",0,IF(AN157&gt;=z4,w4,IF(AN157&gt;=z3,w3,IF(AN157&gt;=zEntry,w2,IF(AND(AN157&gt;=ExitZ,BI156&gt;0),w2,0)))))</f>
        <v>0</v>
      </c>
      <c r="BJ157" s="26" t="n">
        <f aca="false">IF(AO157="",0,IF(AO157&gt;=z4,w4,IF(AO157&gt;=z3,w3,IF(AO157&gt;=zEntry,w2,IF(AND(AO157&gt;=ExitZ,BJ156&gt;0),w2,0)))))</f>
        <v>0</v>
      </c>
      <c r="BK157" s="26" t="n">
        <f aca="false">IF(AP157="",0,IF(AP157&gt;=z4,w4,IF(AP157&gt;=z3,w3,IF(AP157&gt;=zEntry,w2,IF(AND(AP157&gt;=ExitZ,BK156&gt;0),w2,0)))))</f>
        <v>0</v>
      </c>
      <c r="BL157" s="26" t="n">
        <f aca="false">IF(AQ157="",0,IF(AQ157&gt;=z4,w4,IF(AQ157&gt;=z3,w3,IF(AQ157&gt;=zEntry,w2,IF(AND(AQ157&gt;=ExitZ,BL156&gt;0),w2,0)))))</f>
        <v>0</v>
      </c>
      <c r="BM157" s="23" t="n">
        <f aca="false">IF(EMFX_Data!X156&gt;=EMFX_Data!Y156,EMFX_Data!AE157-EMFX_Data!AF157,EMFX_Data!AF157-EMFX_Data!AE157)</f>
        <v>0.0423486555425069</v>
      </c>
      <c r="BN157" s="23" t="n">
        <f aca="false">IF(EMFX_Data!X156&gt;=EMFX_Data!Z156,EMFX_Data!AE157-EMFX_Data!AG157,EMFX_Data!AG157-EMFX_Data!AE157)</f>
        <v>-0.0951902298682051</v>
      </c>
      <c r="BO157" s="23" t="n">
        <f aca="false">IF(EMFX_Data!X156&gt;=EMFX_Data!AA156,EMFX_Data!AE157-EMFX_Data!AH157,EMFX_Data!AH157-EMFX_Data!AE157)</f>
        <v>-0.0798912227466422</v>
      </c>
      <c r="BP157" s="23" t="n">
        <f aca="false">IF(EMFX_Data!X156&gt;=EMFX_Data!AB156,EMFX_Data!AE157-EMFX_Data!AI157,EMFX_Data!AI157-EMFX_Data!AE157)</f>
        <v>0.0209818766696181</v>
      </c>
      <c r="BQ157" s="23" t="n">
        <f aca="false">IF(EMFX_Data!X156&gt;=EMFX_Data!AC156,EMFX_Data!AE157-EMFX_Data!AJ157,EMFX_Data!AJ157-EMFX_Data!AE157)</f>
        <v>0.0505745446379918</v>
      </c>
      <c r="BR157" s="23" t="n">
        <f aca="false">IF(EMFX_Data!X156&gt;=EMFX_Data!AD156,EMFX_Data!AE157-EMFX_Data!AK157,EMFX_Data!AK157-EMFX_Data!AE157)</f>
        <v>0.0796246161762977</v>
      </c>
      <c r="BS157" s="23" t="n">
        <f aca="false">IF(EMFX_Data!Y156&gt;=EMFX_Data!Z156,EMFX_Data!AF157-EMFX_Data!AG157,EMFX_Data!AG157-EMFX_Data!AF157)</f>
        <v>-0.0528415743256982</v>
      </c>
      <c r="BT157" s="23" t="n">
        <f aca="false">IF(EMFX_Data!Y156&gt;=EMFX_Data!AA156,EMFX_Data!AF157-EMFX_Data!AH157,EMFX_Data!AH157-EMFX_Data!AF157)</f>
        <v>-0.0375425672041353</v>
      </c>
      <c r="BU157" s="23" t="n">
        <f aca="false">IF(EMFX_Data!Y156&gt;=EMFX_Data!AB156,EMFX_Data!AF157-EMFX_Data!AI157,EMFX_Data!AI157-EMFX_Data!AF157)</f>
        <v>-0.0213667788728888</v>
      </c>
      <c r="BV157" s="23" t="n">
        <f aca="false">IF(EMFX_Data!Y156&gt;=EMFX_Data!AC156,EMFX_Data!AF157-EMFX_Data!AJ157,EMFX_Data!AJ157-EMFX_Data!AF157)</f>
        <v>0.00822588909548492</v>
      </c>
      <c r="BW157" s="23" t="n">
        <f aca="false">IF(EMFX_Data!Y156&gt;=EMFX_Data!AD156,EMFX_Data!AF157-EMFX_Data!AK157,EMFX_Data!AK157-EMFX_Data!AF157)</f>
        <v>-0.0372759606337908</v>
      </c>
      <c r="BX157" s="23" t="n">
        <f aca="false">IF(EMFX_Data!Z156&gt;=EMFX_Data!AA156,EMFX_Data!AG157-EMFX_Data!AH157,EMFX_Data!AH157-EMFX_Data!AG157)</f>
        <v>0.0152990071215629</v>
      </c>
      <c r="BY157" s="23" t="n">
        <f aca="false">IF(EMFX_Data!Z156&gt;=EMFX_Data!AB156,EMFX_Data!AG157-EMFX_Data!AI157,EMFX_Data!AI157-EMFX_Data!AG157)</f>
        <v>-0.074208353198587</v>
      </c>
      <c r="BZ157" s="23" t="n">
        <f aca="false">IF(EMFX_Data!Z156&gt;=EMFX_Data!AC156,EMFX_Data!AG157-EMFX_Data!AJ157,EMFX_Data!AJ157-EMFX_Data!AG157)</f>
        <v>-0.0446156852302133</v>
      </c>
      <c r="CA157" s="23" t="n">
        <f aca="false">IF(EMFX_Data!Z156&gt;=EMFX_Data!AD156,EMFX_Data!AG157-EMFX_Data!AK157,EMFX_Data!AK157-EMFX_Data!AG157)</f>
        <v>-0.0155656136919074</v>
      </c>
      <c r="CB157" s="23" t="n">
        <f aca="false">IF(EMFX_Data!AA156&gt;=EMFX_Data!AB156,EMFX_Data!AH157-EMFX_Data!AI157,EMFX_Data!AI157-EMFX_Data!AH157)</f>
        <v>-0.0589093460770241</v>
      </c>
      <c r="CC157" s="23" t="n">
        <f aca="false">IF(EMFX_Data!AA156&gt;=EMFX_Data!AC156,EMFX_Data!AH157-EMFX_Data!AJ157,EMFX_Data!AJ157-EMFX_Data!AH157)</f>
        <v>-0.0293166781086503</v>
      </c>
      <c r="CD157" s="23" t="n">
        <f aca="false">IF(EMFX_Data!AA156&gt;=EMFX_Data!AD156,EMFX_Data!AH157-EMFX_Data!AK157,EMFX_Data!AK157-EMFX_Data!AH157)</f>
        <v>-0.000266606570344427</v>
      </c>
      <c r="CE157" s="23" t="n">
        <f aca="false">IF(EMFX_Data!AB156&gt;=EMFX_Data!AC156,EMFX_Data!AI157-EMFX_Data!AJ157,EMFX_Data!AJ157-EMFX_Data!AI157)</f>
        <v>-0.0295926679683737</v>
      </c>
      <c r="CF157" s="23" t="n">
        <f aca="false">IF(EMFX_Data!AB156&gt;=EMFX_Data!AD156,EMFX_Data!AI157-EMFX_Data!AK157,EMFX_Data!AK157-EMFX_Data!AI157)</f>
        <v>-0.0586427395066797</v>
      </c>
      <c r="CG157" s="23" t="n">
        <f aca="false">IF(EMFX_Data!AC156&gt;=EMFX_Data!AD156,EMFX_Data!AJ157-EMFX_Data!AK157,EMFX_Data!AK157-EMFX_Data!AJ157)</f>
        <v>-0.0290500715383059</v>
      </c>
      <c r="CH157" s="27" t="n">
        <f aca="false">IF(ROW()&lt;4+VolLB,"",STDEV(INDEX($BM:$BM,ROW()-VolLB+1):INDEX($BM:$BM,ROW()))*SQRT(12))</f>
        <v>0.126637456353634</v>
      </c>
      <c r="CI157" s="27" t="n">
        <f aca="false">IF(ROW()&lt;4+VolLB,"",STDEV(INDEX($BN:$BN,ROW()-VolLB+1):INDEX($BN:$BN,ROW()))*SQRT(12))</f>
        <v>0.160635788915334</v>
      </c>
      <c r="CJ157" s="27" t="n">
        <f aca="false">IF(ROW()&lt;4+VolLB,"",STDEV(INDEX($BO:$BO,ROW()-VolLB+1):INDEX($BO:$BO,ROW()))*SQRT(12))</f>
        <v>0.160815519406871</v>
      </c>
      <c r="CK157" s="27" t="n">
        <f aca="false">IF(ROW()&lt;4+VolLB,"",STDEV(INDEX($BP:$BP,ROW()-VolLB+1):INDEX($BP:$BP,ROW()))*SQRT(12))</f>
        <v>0.157317946658575</v>
      </c>
      <c r="CL157" s="27" t="n">
        <f aca="false">IF(ROW()&lt;4+VolLB,"",STDEV(INDEX($BQ:$BQ,ROW()-VolLB+1):INDEX($BQ:$BQ,ROW()))*SQRT(12))</f>
        <v>0.169364984883171</v>
      </c>
      <c r="CM157" s="27" t="n">
        <f aca="false">IF(ROW()&lt;4+VolLB,"",STDEV(INDEX($BR:$BR,ROW()-VolLB+1):INDEX($BR:$BR,ROW()))*SQRT(12))</f>
        <v>0.163860835400682</v>
      </c>
      <c r="CN157" s="27" t="n">
        <f aca="false">IF(ROW()&lt;4+VolLB,"",STDEV(INDEX($BS:$BS,ROW()-VolLB+1):INDEX($BS:$BS,ROW()))*SQRT(12))</f>
        <v>0.142718337740493</v>
      </c>
      <c r="CO157" s="27" t="n">
        <f aca="false">IF(ROW()&lt;4+VolLB,"",STDEV(INDEX($BT:$BT,ROW()-VolLB+1):INDEX($BT:$BT,ROW()))*SQRT(12))</f>
        <v>0.170235448111689</v>
      </c>
      <c r="CP157" s="27" t="n">
        <f aca="false">IF(ROW()&lt;4+VolLB,"",STDEV(INDEX($BU:$BU,ROW()-VolLB+1):INDEX($BU:$BU,ROW()))*SQRT(12))</f>
        <v>0.138539628801666</v>
      </c>
      <c r="CQ157" s="27" t="n">
        <f aca="false">IF(ROW()&lt;4+VolLB,"",STDEV(INDEX($BV:$BV,ROW()-VolLB+1):INDEX($BV:$BV,ROW()))*SQRT(12))</f>
        <v>0.161742854494216</v>
      </c>
      <c r="CR157" s="27" t="n">
        <f aca="false">IF(ROW()&lt;4+VolLB,"",STDEV(INDEX($BW:$BW,ROW()-VolLB+1):INDEX($BW:$BW,ROW()))*SQRT(12))</f>
        <v>0.17561972335536</v>
      </c>
      <c r="CS157" s="27" t="n">
        <f aca="false">IF(ROW()&lt;4+VolLB,"",STDEV(INDEX($BX:$BX,ROW()-VolLB+1):INDEX($BX:$BX,ROW()))*SQRT(12))</f>
        <v>0.184625212584737</v>
      </c>
      <c r="CT157" s="27" t="n">
        <f aca="false">IF(ROW()&lt;4+VolLB,"",STDEV(INDEX($BY:$BY,ROW()-VolLB+1):INDEX($BY:$BY,ROW()))*SQRT(12))</f>
        <v>0.164233724788351</v>
      </c>
      <c r="CU157" s="27" t="n">
        <f aca="false">IF(ROW()&lt;4+VolLB,"",STDEV(INDEX($BZ:$BZ,ROW()-VolLB+1):INDEX($BZ:$BZ,ROW()))*SQRT(12))</f>
        <v>0.158690905862547</v>
      </c>
      <c r="CV157" s="27" t="n">
        <f aca="false">IF(ROW()&lt;4+VolLB,"",STDEV(INDEX($CA:$CA,ROW()-VolLB+1):INDEX($CA:$CA,ROW()))*SQRT(12))</f>
        <v>0.139487889520186</v>
      </c>
      <c r="CW157" s="27" t="n">
        <f aca="false">IF(ROW()&lt;4+VolLB,"",STDEV(INDEX($CB:$CB,ROW()-VolLB+1):INDEX($CB:$CB,ROW()))*SQRT(12))</f>
        <v>0.175366155550279</v>
      </c>
      <c r="CX157" s="27" t="n">
        <f aca="false">IF(ROW()&lt;4+VolLB,"",STDEV(INDEX($CC:$CC,ROW()-VolLB+1):INDEX($CC:$CC,ROW()))*SQRT(12))</f>
        <v>0.178312343454884</v>
      </c>
      <c r="CY157" s="27" t="n">
        <f aca="false">IF(ROW()&lt;4+VolLB,"",STDEV(INDEX($CD:$CD,ROW()-VolLB+1):INDEX($CD:$CD,ROW()))*SQRT(12))</f>
        <v>0.198655291730196</v>
      </c>
      <c r="CZ157" s="27" t="n">
        <f aca="false">IF(ROW()&lt;4+VolLB,"",STDEV(INDEX($CE:$CE,ROW()-VolLB+1):INDEX($CE:$CE,ROW()))*SQRT(12))</f>
        <v>0.16448521812127</v>
      </c>
      <c r="DA157" s="27" t="n">
        <f aca="false">IF(ROW()&lt;4+VolLB,"",STDEV(INDEX($CF:$CF,ROW()-VolLB+1):INDEX($CF:$CF,ROW()))*SQRT(12))</f>
        <v>0.183402769628379</v>
      </c>
      <c r="DB157" s="27" t="n">
        <f aca="false">IF(ROW()&lt;4+VolLB,"",STDEV(INDEX($CG:$CG,ROW()-VolLB+1):INDEX($CG:$CG,ROW()))*SQRT(12))</f>
        <v>0.14664995741855</v>
      </c>
      <c r="DC157" s="26" t="n">
        <f aca="false">IF(OR(AR157=0,CH157="",CH157=0),0,AR157*MIN(MaxScal,TgtVol/CH157))</f>
        <v>0</v>
      </c>
      <c r="DD157" s="26" t="n">
        <f aca="false">IF(OR(AS157=0,CI157="",CI157=0),0,AS157*MIN(MaxScal,TgtVol/CI157))</f>
        <v>0.124505255865126</v>
      </c>
      <c r="DE157" s="26" t="n">
        <f aca="false">IF(OR(AT157=0,CJ157="",CJ157=0),0,AT157*MIN(MaxScal,TgtVol/CJ157))</f>
        <v>0.124366106416627</v>
      </c>
      <c r="DF157" s="26" t="n">
        <f aca="false">IF(OR(AU157=0,CK157="",CK157=0),0,AU157*MIN(MaxScal,TgtVol/CK157))</f>
        <v>0</v>
      </c>
      <c r="DG157" s="26" t="n">
        <f aca="false">IF(OR(AV157=0,CL157="",CL157=0),0,AV157*MIN(MaxScal,TgtVol/CL157))</f>
        <v>0</v>
      </c>
      <c r="DH157" s="26" t="n">
        <f aca="false">IF(OR(AW157=0,CM157="",CM157=0),0,AW157*MIN(MaxScal,TgtVol/CM157))</f>
        <v>0</v>
      </c>
      <c r="DI157" s="26" t="n">
        <f aca="false">IF(OR(AX157=0,CN157="",CN157=0),0,AX157*MIN(MaxScal,TgtVol/CN157))</f>
        <v>0</v>
      </c>
      <c r="DJ157" s="26" t="n">
        <f aca="false">IF(OR(AY157=0,CO157="",CO157=0),0,AY157*MIN(MaxScal,TgtVol/CO157))</f>
        <v>0.11748434431164</v>
      </c>
      <c r="DK157" s="26" t="n">
        <f aca="false">IF(OR(AZ157=0,CP157="",CP157=0),0,AZ157*MIN(MaxScal,TgtVol/CP157))</f>
        <v>0</v>
      </c>
      <c r="DL157" s="26" t="n">
        <f aca="false">IF(OR(BA157=0,CQ157="",CQ157=0),0,BA157*MIN(MaxScal,TgtVol/CQ157))</f>
        <v>0</v>
      </c>
      <c r="DM157" s="26" t="n">
        <f aca="false">IF(OR(BB157=0,CR157="",CR157=0),0,BB157*MIN(MaxScal,TgtVol/CR157))</f>
        <v>0</v>
      </c>
      <c r="DN157" s="26" t="n">
        <f aca="false">IF(OR(BC157=0,CS157="",CS157=0),0,BC157*MIN(MaxScal,TgtVol/CS157))</f>
        <v>0</v>
      </c>
      <c r="DO157" s="26" t="n">
        <f aca="false">IF(OR(BD157=0,CT157="",CT157=0),0,BD157*MIN(MaxScal,TgtVol/CT157))</f>
        <v>0.182666501893331</v>
      </c>
      <c r="DP157" s="26" t="n">
        <f aca="false">IF(OR(BE157=0,CU157="",CU157=0),0,BE157*MIN(MaxScal,TgtVol/CU157))</f>
        <v>0.126031166633602</v>
      </c>
      <c r="DQ157" s="26" t="n">
        <f aca="false">IF(OR(BF157=0,CV157="",CV157=0),0,BF157*MIN(MaxScal,TgtVol/CV157))</f>
        <v>0</v>
      </c>
      <c r="DR157" s="26" t="n">
        <f aca="false">IF(OR(BG157=0,CW157="",CW157=0),0,BG157*MIN(MaxScal,TgtVol/CW157))</f>
        <v>0.114047091568166</v>
      </c>
      <c r="DS157" s="26" t="n">
        <f aca="false">IF(OR(BH157=0,CX157="",CX157=0),0,BH157*MIN(MaxScal,TgtVol/CX157))</f>
        <v>0.112162734292483</v>
      </c>
      <c r="DT157" s="26" t="n">
        <f aca="false">IF(OR(BI157=0,CY157="",CY157=0),0,BI157*MIN(MaxScal,TgtVol/CY157))</f>
        <v>0</v>
      </c>
      <c r="DU157" s="26" t="n">
        <f aca="false">IF(OR(BJ157=0,CZ157="",CZ157=0),0,BJ157*MIN(MaxScal,TgtVol/CZ157))</f>
        <v>0</v>
      </c>
      <c r="DV157" s="26" t="n">
        <f aca="false">IF(OR(BK157=0,DA157="",DA157=0),0,BK157*MIN(MaxScal,TgtVol/DA157))</f>
        <v>0</v>
      </c>
      <c r="DW157" s="26" t="n">
        <f aca="false">IF(OR(BL157=0,DB157="",DB157=0),0,BL157*MIN(MaxScal,TgtVol/DB157))</f>
        <v>0</v>
      </c>
      <c r="DX157" s="28" t="n">
        <f aca="false">IFERROR(DC156*BM157,"")</f>
        <v>0</v>
      </c>
      <c r="DY157" s="28" t="n">
        <f aca="false">IFERROR(DD156*BN157,"")</f>
        <v>-0</v>
      </c>
      <c r="DZ157" s="28" t="n">
        <f aca="false">IFERROR(DE156*BO157,"")</f>
        <v>-0</v>
      </c>
      <c r="EA157" s="28" t="n">
        <f aca="false">IFERROR(DF156*BP157,"")</f>
        <v>0</v>
      </c>
      <c r="EB157" s="28" t="n">
        <f aca="false">IFERROR(DG156*BQ157,"")</f>
        <v>0</v>
      </c>
      <c r="EC157" s="28" t="n">
        <f aca="false">IFERROR(DH156*BR157,"")</f>
        <v>0</v>
      </c>
      <c r="ED157" s="28" t="n">
        <f aca="false">IFERROR(DI156*BS157,"")</f>
        <v>-0</v>
      </c>
      <c r="EE157" s="28" t="n">
        <f aca="false">IFERROR(DJ156*BT157,"")</f>
        <v>-0.00421288596777024</v>
      </c>
      <c r="EF157" s="28" t="n">
        <f aca="false">IFERROR(DK156*BU157,"")</f>
        <v>-0</v>
      </c>
      <c r="EG157" s="28" t="n">
        <f aca="false">IFERROR(DL156*BV157,"")</f>
        <v>0</v>
      </c>
      <c r="EH157" s="28" t="n">
        <f aca="false">IFERROR(DM156*BW157,"")</f>
        <v>-0</v>
      </c>
      <c r="EI157" s="28" t="n">
        <f aca="false">IFERROR(DN156*BX157,"")</f>
        <v>0</v>
      </c>
      <c r="EJ157" s="28" t="n">
        <f aca="false">IFERROR(DO156*BY157,"")</f>
        <v>-0.00939037695628919</v>
      </c>
      <c r="EK157" s="28" t="n">
        <f aca="false">IFERROR(DP156*BZ157,"")</f>
        <v>-0.00570383365134387</v>
      </c>
      <c r="EL157" s="28" t="n">
        <f aca="false">IFERROR(DQ156*CA157,"")</f>
        <v>-0</v>
      </c>
      <c r="EM157" s="28" t="n">
        <f aca="false">IFERROR(DR156*CB157,"")</f>
        <v>-0.00673787214345312</v>
      </c>
      <c r="EN157" s="28" t="n">
        <f aca="false">IFERROR(DS156*CC157,"")</f>
        <v>-0.00327725852505099</v>
      </c>
      <c r="EO157" s="28" t="n">
        <f aca="false">IFERROR(DT156*CD157,"")</f>
        <v>-0</v>
      </c>
      <c r="EP157" s="28" t="n">
        <f aca="false">IFERROR(DU156*CE157,"")</f>
        <v>-0</v>
      </c>
      <c r="EQ157" s="28" t="n">
        <f aca="false">IFERROR(DV156*CF157,"")</f>
        <v>-0</v>
      </c>
      <c r="ER157" s="28" t="n">
        <f aca="false">IFERROR(DW156*CG157,"")</f>
        <v>-0</v>
      </c>
      <c r="ES157" s="28" t="n">
        <f aca="false">IF(ROW()=4,"",SUM(DX157:ER157))</f>
        <v>-0.0293222272439074</v>
      </c>
      <c r="ET157" s="29" t="n">
        <f aca="false">COUNTIF(AR157:BL157,"&gt;0")</f>
        <v>7</v>
      </c>
    </row>
    <row r="158" customFormat="false" ht="15" hidden="false" customHeight="false" outlineLevel="0" collapsed="false">
      <c r="A158" s="19" t="n">
        <v>42704</v>
      </c>
      <c r="B158" s="23" t="n">
        <f aca="false">ABS(EMFX_Data!X158-EMFX_Data!Y158)</f>
        <v>0.105594873396205</v>
      </c>
      <c r="C158" s="23" t="n">
        <f aca="false">ABS(EMFX_Data!X158-EMFX_Data!Z158)</f>
        <v>0.151174108966028</v>
      </c>
      <c r="D158" s="23" t="n">
        <f aca="false">ABS(EMFX_Data!X158-EMFX_Data!AA158)</f>
        <v>0.329343102488723</v>
      </c>
      <c r="E158" s="23" t="n">
        <f aca="false">ABS(EMFX_Data!X158-EMFX_Data!AB158)</f>
        <v>0.287547790482786</v>
      </c>
      <c r="F158" s="23" t="n">
        <f aca="false">ABS(EMFX_Data!X158-EMFX_Data!AC158)</f>
        <v>0.11312205045417</v>
      </c>
      <c r="G158" s="23" t="n">
        <f aca="false">ABS(EMFX_Data!X158-EMFX_Data!AD158)</f>
        <v>0.0591160984064603</v>
      </c>
      <c r="H158" s="23" t="n">
        <f aca="false">ABS(EMFX_Data!Y158-EMFX_Data!Z158)</f>
        <v>0.256768982362233</v>
      </c>
      <c r="I158" s="23" t="n">
        <f aca="false">ABS(EMFX_Data!Y158-EMFX_Data!AA158)</f>
        <v>0.434937975884928</v>
      </c>
      <c r="J158" s="23" t="n">
        <f aca="false">ABS(EMFX_Data!Y158-EMFX_Data!AB158)</f>
        <v>0.181952917086581</v>
      </c>
      <c r="K158" s="23" t="n">
        <f aca="false">ABS(EMFX_Data!Y158-EMFX_Data!AC158)</f>
        <v>0.00752717705796524</v>
      </c>
      <c r="L158" s="23" t="n">
        <f aca="false">ABS(EMFX_Data!Y158-EMFX_Data!AD158)</f>
        <v>0.0464787749897448</v>
      </c>
      <c r="M158" s="23" t="n">
        <f aca="false">ABS(EMFX_Data!Z158-EMFX_Data!AA158)</f>
        <v>0.178168993522695</v>
      </c>
      <c r="N158" s="23" t="n">
        <f aca="false">ABS(EMFX_Data!Z158-EMFX_Data!AB158)</f>
        <v>0.438721899448814</v>
      </c>
      <c r="O158" s="23" t="n">
        <f aca="false">ABS(EMFX_Data!Z158-EMFX_Data!AC158)</f>
        <v>0.264296159420199</v>
      </c>
      <c r="P158" s="23" t="n">
        <f aca="false">ABS(EMFX_Data!Z158-EMFX_Data!AD158)</f>
        <v>0.210290207372489</v>
      </c>
      <c r="Q158" s="23" t="n">
        <f aca="false">ABS(EMFX_Data!AA158-EMFX_Data!AB158)</f>
        <v>0.616890892971509</v>
      </c>
      <c r="R158" s="23" t="n">
        <f aca="false">ABS(EMFX_Data!AA158-EMFX_Data!AC158)</f>
        <v>0.442465152942893</v>
      </c>
      <c r="S158" s="23" t="n">
        <f aca="false">ABS(EMFX_Data!AA158-EMFX_Data!AD158)</f>
        <v>0.388459200895183</v>
      </c>
      <c r="T158" s="23" t="n">
        <f aca="false">ABS(EMFX_Data!AB158-EMFX_Data!AC158)</f>
        <v>0.174425740028616</v>
      </c>
      <c r="U158" s="23" t="n">
        <f aca="false">ABS(EMFX_Data!AB158-EMFX_Data!AD158)</f>
        <v>0.228431692076326</v>
      </c>
      <c r="V158" s="23" t="n">
        <f aca="false">ABS(EMFX_Data!AC158-EMFX_Data!AD158)</f>
        <v>0.0540059520477101</v>
      </c>
      <c r="W158" s="26" t="n">
        <f aca="false">IF(ROW()&lt;4+MinObs-1,"",IFERROR((B158-AVERAGE(B$4:B158))/STDEV(B$4:B158),""))</f>
        <v>-0.242314271063627</v>
      </c>
      <c r="X158" s="26" t="n">
        <f aca="false">IF(ROW()&lt;4+MinObs-1,"",IFERROR((C158-AVERAGE(C$4:C158))/STDEV(C$4:C158),""))</f>
        <v>1.31078250493977</v>
      </c>
      <c r="Y158" s="26" t="n">
        <f aca="false">IF(ROW()&lt;4+MinObs-1,"",IFERROR((D158-AVERAGE(D$4:D158))/STDEV(D$4:D158),""))</f>
        <v>2.11009722456635</v>
      </c>
      <c r="Z158" s="26" t="n">
        <f aca="false">IF(ROW()&lt;4+MinObs-1,"",IFERROR((E158-AVERAGE(E$4:E158))/STDEV(E$4:E158),""))</f>
        <v>1.89293145339679</v>
      </c>
      <c r="AA158" s="26" t="n">
        <f aca="false">IF(ROW()&lt;4+MinObs-1,"",IFERROR((F158-AVERAGE(F$4:F158))/STDEV(F$4:F158),""))</f>
        <v>0.597711001418851</v>
      </c>
      <c r="AB158" s="26" t="n">
        <f aca="false">IF(ROW()&lt;4+MinObs-1,"",IFERROR((G158-AVERAGE(G$4:G158))/STDEV(G$4:G158),""))</f>
        <v>-0.215417071319958</v>
      </c>
      <c r="AC158" s="26" t="n">
        <f aca="false">IF(ROW()&lt;4+MinObs-1,"",IFERROR((H158-AVERAGE(H$4:H158))/STDEV(H$4:H158),""))</f>
        <v>0.835709395133081</v>
      </c>
      <c r="AD158" s="26" t="n">
        <f aca="false">IF(ROW()&lt;4+MinObs-1,"",IFERROR((I158-AVERAGE(I$4:I158))/STDEV(I$4:I158),""))</f>
        <v>3.0247173079359</v>
      </c>
      <c r="AE158" s="26" t="n">
        <f aca="false">IF(ROW()&lt;4+MinObs-1,"",IFERROR((J158-AVERAGE(J$4:J158))/STDEV(J$4:J158),""))</f>
        <v>0.496554202663165</v>
      </c>
      <c r="AF158" s="26" t="n">
        <f aca="false">IF(ROW()&lt;4+MinObs-1,"",IFERROR((K158-AVERAGE(K$4:K158))/STDEV(K$4:K158),""))</f>
        <v>-1.33573963858269</v>
      </c>
      <c r="AG158" s="26" t="n">
        <f aca="false">IF(ROW()&lt;4+MinObs-1,"",IFERROR((L158-AVERAGE(L$4:L158))/STDEV(L$4:L158),""))</f>
        <v>-0.345368705055849</v>
      </c>
      <c r="AH158" s="26" t="n">
        <f aca="false">IF(ROW()&lt;4+MinObs-1,"",IFERROR((M158-AVERAGE(M$4:M158))/STDEV(M$4:M158),""))</f>
        <v>0.0526648501501822</v>
      </c>
      <c r="AI158" s="26" t="n">
        <f aca="false">IF(ROW()&lt;4+MinObs-1,"",IFERROR((N158-AVERAGE(N$4:N158))/STDEV(N$4:N158),""))</f>
        <v>3.30337347188544</v>
      </c>
      <c r="AJ158" s="26" t="n">
        <f aca="false">IF(ROW()&lt;4+MinObs-1,"",IFERROR((O158-AVERAGE(O$4:O158))/STDEV(O$4:O158),""))</f>
        <v>2.3210971298162</v>
      </c>
      <c r="AK158" s="26" t="n">
        <f aca="false">IF(ROW()&lt;4+MinObs-1,"",IFERROR((P158-AVERAGE(P$4:P158))/STDEV(P$4:P158),""))</f>
        <v>0.215144019351141</v>
      </c>
      <c r="AL158" s="26" t="n">
        <f aca="false">IF(ROW()&lt;4+MinObs-1,"",IFERROR((Q158-AVERAGE(Q$4:Q158))/STDEV(Q$4:Q158),""))</f>
        <v>3.09553190368133</v>
      </c>
      <c r="AM158" s="26" t="n">
        <f aca="false">IF(ROW()&lt;4+MinObs-1,"",IFERROR((R158-AVERAGE(R$4:R158))/STDEV(R$4:R158),""))</f>
        <v>2.68914062248762</v>
      </c>
      <c r="AN158" s="26" t="n">
        <f aca="false">IF(ROW()&lt;4+MinObs-1,"",IFERROR((S158-AVERAGE(S$4:S158))/STDEV(S$4:S158),""))</f>
        <v>0.646173944574054</v>
      </c>
      <c r="AO158" s="26" t="n">
        <f aca="false">IF(ROW()&lt;4+MinObs-1,"",IFERROR((T158-AVERAGE(T$4:T158))/STDEV(T$4:T158),""))</f>
        <v>0.75210460428982</v>
      </c>
      <c r="AP158" s="26" t="n">
        <f aca="false">IF(ROW()&lt;4+MinObs-1,"",IFERROR((U158-AVERAGE(U$4:U158))/STDEV(U$4:U158),""))</f>
        <v>0.344866711979111</v>
      </c>
      <c r="AQ158" s="26" t="n">
        <f aca="false">IF(ROW()&lt;4+MinObs-1,"",IFERROR((V158-AVERAGE(V$4:V158))/STDEV(V$4:V158),""))</f>
        <v>-0.288320019828295</v>
      </c>
      <c r="AR158" s="26" t="n">
        <f aca="false">IF(W158="",0,IF(W158&gt;=z4,w4,IF(W158&gt;=z3,w3,IF(W158&gt;=zEntry,w2,IF(AND(W158&gt;=ExitZ,AR157&gt;0),w2,0)))))</f>
        <v>0</v>
      </c>
      <c r="AS158" s="26" t="n">
        <f aca="false">IF(X158="",0,IF(X158&gt;=z4,w4,IF(X158&gt;=z3,w3,IF(X158&gt;=zEntry,w2,IF(AND(X158&gt;=ExitZ,AS157&gt;0),w2,0)))))</f>
        <v>0</v>
      </c>
      <c r="AT158" s="26" t="n">
        <f aca="false">IF(Y158="",0,IF(Y158&gt;=z4,w4,IF(Y158&gt;=z3,w3,IF(Y158&gt;=zEntry,w2,IF(AND(Y158&gt;=ExitZ,AT157&gt;0),w2,0)))))</f>
        <v>1</v>
      </c>
      <c r="AU158" s="26" t="n">
        <f aca="false">IF(Z158="",0,IF(Z158&gt;=z4,w4,IF(Z158&gt;=z3,w3,IF(Z158&gt;=zEntry,w2,IF(AND(Z158&gt;=ExitZ,AU157&gt;0),w2,0)))))</f>
        <v>0</v>
      </c>
      <c r="AV158" s="26" t="n">
        <f aca="false">IF(AA158="",0,IF(AA158&gt;=z4,w4,IF(AA158&gt;=z3,w3,IF(AA158&gt;=zEntry,w2,IF(AND(AA158&gt;=ExitZ,AV157&gt;0),w2,0)))))</f>
        <v>0</v>
      </c>
      <c r="AW158" s="26" t="n">
        <f aca="false">IF(AB158="",0,IF(AB158&gt;=z4,w4,IF(AB158&gt;=z3,w3,IF(AB158&gt;=zEntry,w2,IF(AND(AB158&gt;=ExitZ,AW157&gt;0),w2,0)))))</f>
        <v>0</v>
      </c>
      <c r="AX158" s="26" t="n">
        <f aca="false">IF(AC158="",0,IF(AC158&gt;=z4,w4,IF(AC158&gt;=z3,w3,IF(AC158&gt;=zEntry,w2,IF(AND(AC158&gt;=ExitZ,AX157&gt;0),w2,0)))))</f>
        <v>0</v>
      </c>
      <c r="AY158" s="26" t="n">
        <f aca="false">IF(AD158="",0,IF(AD158&gt;=z4,w4,IF(AD158&gt;=z3,w3,IF(AD158&gt;=zEntry,w2,IF(AND(AD158&gt;=ExitZ,AY157&gt;0),w2,0)))))</f>
        <v>1.5</v>
      </c>
      <c r="AZ158" s="26" t="n">
        <f aca="false">IF(AE158="",0,IF(AE158&gt;=z4,w4,IF(AE158&gt;=z3,w3,IF(AE158&gt;=zEntry,w2,IF(AND(AE158&gt;=ExitZ,AZ157&gt;0),w2,0)))))</f>
        <v>0</v>
      </c>
      <c r="BA158" s="26" t="n">
        <f aca="false">IF(AF158="",0,IF(AF158&gt;=z4,w4,IF(AF158&gt;=z3,w3,IF(AF158&gt;=zEntry,w2,IF(AND(AF158&gt;=ExitZ,BA157&gt;0),w2,0)))))</f>
        <v>0</v>
      </c>
      <c r="BB158" s="26" t="n">
        <f aca="false">IF(AG158="",0,IF(AG158&gt;=z4,w4,IF(AG158&gt;=z3,w3,IF(AG158&gt;=zEntry,w2,IF(AND(AG158&gt;=ExitZ,BB157&gt;0),w2,0)))))</f>
        <v>0</v>
      </c>
      <c r="BC158" s="26" t="n">
        <f aca="false">IF(AH158="",0,IF(AH158&gt;=z4,w4,IF(AH158&gt;=z3,w3,IF(AH158&gt;=zEntry,w2,IF(AND(AH158&gt;=ExitZ,BC157&gt;0),w2,0)))))</f>
        <v>0</v>
      </c>
      <c r="BD158" s="26" t="n">
        <f aca="false">IF(AI158="",0,IF(AI158&gt;=z4,w4,IF(AI158&gt;=z3,w3,IF(AI158&gt;=zEntry,w2,IF(AND(AI158&gt;=ExitZ,BD157&gt;0),w2,0)))))</f>
        <v>1.5</v>
      </c>
      <c r="BE158" s="26" t="n">
        <f aca="false">IF(AJ158="",0,IF(AJ158&gt;=z4,w4,IF(AJ158&gt;=z3,w3,IF(AJ158&gt;=zEntry,w2,IF(AND(AJ158&gt;=ExitZ,BE157&gt;0),w2,0)))))</f>
        <v>1</v>
      </c>
      <c r="BF158" s="26" t="n">
        <f aca="false">IF(AK158="",0,IF(AK158&gt;=z4,w4,IF(AK158&gt;=z3,w3,IF(AK158&gt;=zEntry,w2,IF(AND(AK158&gt;=ExitZ,BF157&gt;0),w2,0)))))</f>
        <v>0</v>
      </c>
      <c r="BG158" s="26" t="n">
        <f aca="false">IF(AL158="",0,IF(AL158&gt;=z4,w4,IF(AL158&gt;=z3,w3,IF(AL158&gt;=zEntry,w2,IF(AND(AL158&gt;=ExitZ,BG157&gt;0),w2,0)))))</f>
        <v>1.5</v>
      </c>
      <c r="BH158" s="26" t="n">
        <f aca="false">IF(AM158="",0,IF(AM158&gt;=z4,w4,IF(AM158&gt;=z3,w3,IF(AM158&gt;=zEntry,w2,IF(AND(AM158&gt;=ExitZ,BH157&gt;0),w2,0)))))</f>
        <v>1</v>
      </c>
      <c r="BI158" s="26" t="n">
        <f aca="false">IF(AN158="",0,IF(AN158&gt;=z4,w4,IF(AN158&gt;=z3,w3,IF(AN158&gt;=zEntry,w2,IF(AND(AN158&gt;=ExitZ,BI157&gt;0),w2,0)))))</f>
        <v>0</v>
      </c>
      <c r="BJ158" s="26" t="n">
        <f aca="false">IF(AO158="",0,IF(AO158&gt;=z4,w4,IF(AO158&gt;=z3,w3,IF(AO158&gt;=zEntry,w2,IF(AND(AO158&gt;=ExitZ,BJ157&gt;0),w2,0)))))</f>
        <v>0</v>
      </c>
      <c r="BK158" s="26" t="n">
        <f aca="false">IF(AP158="",0,IF(AP158&gt;=z4,w4,IF(AP158&gt;=z3,w3,IF(AP158&gt;=zEntry,w2,IF(AND(AP158&gt;=ExitZ,BK157&gt;0),w2,0)))))</f>
        <v>0</v>
      </c>
      <c r="BL158" s="26" t="n">
        <f aca="false">IF(AQ158="",0,IF(AQ158&gt;=z4,w4,IF(AQ158&gt;=z3,w3,IF(AQ158&gt;=zEntry,w2,IF(AND(AQ158&gt;=ExitZ,BL157&gt;0),w2,0)))))</f>
        <v>0</v>
      </c>
      <c r="BM158" s="23" t="n">
        <f aca="false">IF(EMFX_Data!X157&gt;=EMFX_Data!Y157,EMFX_Data!AE158-EMFX_Data!AF158,EMFX_Data!AF158-EMFX_Data!AE158)</f>
        <v>-0.0616108614341699</v>
      </c>
      <c r="BN158" s="23" t="n">
        <f aca="false">IF(EMFX_Data!X157&gt;=EMFX_Data!Z157,EMFX_Data!AE158-EMFX_Data!AG158,EMFX_Data!AG158-EMFX_Data!AE158)</f>
        <v>0.0628332609497055</v>
      </c>
      <c r="BO158" s="23" t="n">
        <f aca="false">IF(EMFX_Data!X157&gt;=EMFX_Data!AA157,EMFX_Data!AE158-EMFX_Data!AH158,EMFX_Data!AH158-EMFX_Data!AE158)</f>
        <v>0.0205394424609386</v>
      </c>
      <c r="BP158" s="23" t="n">
        <f aca="false">IF(EMFX_Data!X157&gt;=EMFX_Data!AB157,EMFX_Data!AE158-EMFX_Data!AI158,EMFX_Data!AI158-EMFX_Data!AE158)</f>
        <v>-0.0818612189760186</v>
      </c>
      <c r="BQ158" s="23" t="n">
        <f aca="false">IF(EMFX_Data!X157&gt;=EMFX_Data!AC157,EMFX_Data!AE158-EMFX_Data!AJ158,EMFX_Data!AJ158-EMFX_Data!AE158)</f>
        <v>-0.0174374746338909</v>
      </c>
      <c r="BR158" s="23" t="n">
        <f aca="false">IF(EMFX_Data!X157&gt;=EMFX_Data!AD157,EMFX_Data!AE158-EMFX_Data!AK158,EMFX_Data!AK158-EMFX_Data!AE158)</f>
        <v>0.0655724927363798</v>
      </c>
      <c r="BS158" s="23" t="n">
        <f aca="false">IF(EMFX_Data!Y157&gt;=EMFX_Data!Z157,EMFX_Data!AF158-EMFX_Data!AG158,EMFX_Data!AG158-EMFX_Data!AF158)</f>
        <v>0.00122239951553559</v>
      </c>
      <c r="BT158" s="23" t="n">
        <f aca="false">IF(EMFX_Data!Y157&gt;=EMFX_Data!AA157,EMFX_Data!AF158-EMFX_Data!AH158,EMFX_Data!AH158-EMFX_Data!AF158)</f>
        <v>-0.0410714189732313</v>
      </c>
      <c r="BU158" s="23" t="n">
        <f aca="false">IF(EMFX_Data!Y157&gt;=EMFX_Data!AB157,EMFX_Data!AF158-EMFX_Data!AI158,EMFX_Data!AI158-EMFX_Data!AF158)</f>
        <v>-0.0202503575418487</v>
      </c>
      <c r="BV158" s="23" t="n">
        <f aca="false">IF(EMFX_Data!Y157&gt;=EMFX_Data!AC157,EMFX_Data!AF158-EMFX_Data!AJ158,EMFX_Data!AJ158-EMFX_Data!AF158)</f>
        <v>0.0441733868002791</v>
      </c>
      <c r="BW158" s="23" t="n">
        <f aca="false">IF(EMFX_Data!Y157&gt;=EMFX_Data!AD157,EMFX_Data!AF158-EMFX_Data!AK158,EMFX_Data!AK158-EMFX_Data!AF158)</f>
        <v>0.00396163130220985</v>
      </c>
      <c r="BX158" s="23" t="n">
        <f aca="false">IF(EMFX_Data!Z157&gt;=EMFX_Data!AA157,EMFX_Data!AG158-EMFX_Data!AH158,EMFX_Data!AH158-EMFX_Data!AG158)</f>
        <v>-0.0422938184887669</v>
      </c>
      <c r="BY158" s="23" t="n">
        <f aca="false">IF(EMFX_Data!Z157&gt;=EMFX_Data!AB157,EMFX_Data!AG158-EMFX_Data!AI158,EMFX_Data!AI158-EMFX_Data!AG158)</f>
        <v>-0.0190279580263131</v>
      </c>
      <c r="BZ158" s="23" t="n">
        <f aca="false">IF(EMFX_Data!Z157&gt;=EMFX_Data!AC157,EMFX_Data!AG158-EMFX_Data!AJ158,EMFX_Data!AJ158-EMFX_Data!AG158)</f>
        <v>0.0453957863158147</v>
      </c>
      <c r="CA158" s="23" t="n">
        <f aca="false">IF(EMFX_Data!Z157&gt;=EMFX_Data!AD157,EMFX_Data!AG158-EMFX_Data!AK158,EMFX_Data!AK158-EMFX_Data!AG158)</f>
        <v>-0.00273923178667427</v>
      </c>
      <c r="CB158" s="23" t="n">
        <f aca="false">IF(EMFX_Data!AA157&gt;=EMFX_Data!AB157,EMFX_Data!AH158-EMFX_Data!AI158,EMFX_Data!AI158-EMFX_Data!AH158)</f>
        <v>-0.06132177651508</v>
      </c>
      <c r="CC158" s="23" t="n">
        <f aca="false">IF(EMFX_Data!AA157&gt;=EMFX_Data!AC157,EMFX_Data!AH158-EMFX_Data!AJ158,EMFX_Data!AJ158-EMFX_Data!AH158)</f>
        <v>0.00310196782704775</v>
      </c>
      <c r="CD158" s="23" t="n">
        <f aca="false">IF(EMFX_Data!AA157&gt;=EMFX_Data!AD157,EMFX_Data!AH158-EMFX_Data!AK158,EMFX_Data!AK158-EMFX_Data!AH158)</f>
        <v>-0.0450330502754412</v>
      </c>
      <c r="CE158" s="23" t="n">
        <f aca="false">IF(EMFX_Data!AB157&gt;=EMFX_Data!AC157,EMFX_Data!AI158-EMFX_Data!AJ158,EMFX_Data!AJ158-EMFX_Data!AI158)</f>
        <v>-0.0644237443421278</v>
      </c>
      <c r="CF158" s="23" t="n">
        <f aca="false">IF(EMFX_Data!AB157&gt;=EMFX_Data!AD157,EMFX_Data!AI158-EMFX_Data!AK158,EMFX_Data!AK158-EMFX_Data!AI158)</f>
        <v>-0.0162887262396388</v>
      </c>
      <c r="CG158" s="23" t="n">
        <f aca="false">IF(EMFX_Data!AC157&gt;=EMFX_Data!AD157,EMFX_Data!AJ158-EMFX_Data!AK158,EMFX_Data!AK158-EMFX_Data!AJ158)</f>
        <v>0.0481350181024889</v>
      </c>
      <c r="CH158" s="27" t="n">
        <f aca="false">IF(ROW()&lt;4+VolLB,"",STDEV(INDEX($BM:$BM,ROW()-VolLB+1):INDEX($BM:$BM,ROW()))*SQRT(12))</f>
        <v>0.129898388161336</v>
      </c>
      <c r="CI158" s="27" t="n">
        <f aca="false">IF(ROW()&lt;4+VolLB,"",STDEV(INDEX($BN:$BN,ROW()-VolLB+1):INDEX($BN:$BN,ROW()))*SQRT(12))</f>
        <v>0.164747083067245</v>
      </c>
      <c r="CJ158" s="27" t="n">
        <f aca="false">IF(ROW()&lt;4+VolLB,"",STDEV(INDEX($BO:$BO,ROW()-VolLB+1):INDEX($BO:$BO,ROW()))*SQRT(12))</f>
        <v>0.160941757827656</v>
      </c>
      <c r="CK158" s="27" t="n">
        <f aca="false">IF(ROW()&lt;4+VolLB,"",STDEV(INDEX($BP:$BP,ROW()-VolLB+1):INDEX($BP:$BP,ROW()))*SQRT(12))</f>
        <v>0.161091274135983</v>
      </c>
      <c r="CL158" s="27" t="n">
        <f aca="false">IF(ROW()&lt;4+VolLB,"",STDEV(INDEX($BQ:$BQ,ROW()-VolLB+1):INDEX($BQ:$BQ,ROW()))*SQRT(12))</f>
        <v>0.162352560083341</v>
      </c>
      <c r="CM158" s="27" t="n">
        <f aca="false">IF(ROW()&lt;4+VolLB,"",STDEV(INDEX($BR:$BR,ROW()-VolLB+1):INDEX($BR:$BR,ROW()))*SQRT(12))</f>
        <v>0.165116292266289</v>
      </c>
      <c r="CN158" s="27" t="n">
        <f aca="false">IF(ROW()&lt;4+VolLB,"",STDEV(INDEX($BS:$BS,ROW()-VolLB+1):INDEX($BS:$BS,ROW()))*SQRT(12))</f>
        <v>0.142062605921754</v>
      </c>
      <c r="CO158" s="27" t="n">
        <f aca="false">IF(ROW()&lt;4+VolLB,"",STDEV(INDEX($BT:$BT,ROW()-VolLB+1):INDEX($BT:$BT,ROW()))*SQRT(12))</f>
        <v>0.171389471303479</v>
      </c>
      <c r="CP158" s="27" t="n">
        <f aca="false">IF(ROW()&lt;4+VolLB,"",STDEV(INDEX($BU:$BU,ROW()-VolLB+1):INDEX($BU:$BU,ROW()))*SQRT(12))</f>
        <v>0.139306402755095</v>
      </c>
      <c r="CQ158" s="27" t="n">
        <f aca="false">IF(ROW()&lt;4+VolLB,"",STDEV(INDEX($BV:$BV,ROW()-VolLB+1):INDEX($BV:$BV,ROW()))*SQRT(12))</f>
        <v>0.160244412844764</v>
      </c>
      <c r="CR158" s="27" t="n">
        <f aca="false">IF(ROW()&lt;4+VolLB,"",STDEV(INDEX($BW:$BW,ROW()-VolLB+1):INDEX($BW:$BW,ROW()))*SQRT(12))</f>
        <v>0.175633778003853</v>
      </c>
      <c r="CS158" s="27" t="n">
        <f aca="false">IF(ROW()&lt;4+VolLB,"",STDEV(INDEX($BX:$BX,ROW()-VolLB+1):INDEX($BX:$BX,ROW()))*SQRT(12))</f>
        <v>0.186079410801968</v>
      </c>
      <c r="CT158" s="27" t="n">
        <f aca="false">IF(ROW()&lt;4+VolLB,"",STDEV(INDEX($BY:$BY,ROW()-VolLB+1):INDEX($BY:$BY,ROW()))*SQRT(12))</f>
        <v>0.163350834024015</v>
      </c>
      <c r="CU158" s="27" t="n">
        <f aca="false">IF(ROW()&lt;4+VolLB,"",STDEV(INDEX($BZ:$BZ,ROW()-VolLB+1):INDEX($BZ:$BZ,ROW()))*SQRT(12))</f>
        <v>0.155372621652723</v>
      </c>
      <c r="CV158" s="27" t="n">
        <f aca="false">IF(ROW()&lt;4+VolLB,"",STDEV(INDEX($CA:$CA,ROW()-VolLB+1):INDEX($CA:$CA,ROW()))*SQRT(12))</f>
        <v>0.137823718652656</v>
      </c>
      <c r="CW158" s="27" t="n">
        <f aca="false">IF(ROW()&lt;4+VolLB,"",STDEV(INDEX($CB:$CB,ROW()-VolLB+1):INDEX($CB:$CB,ROW()))*SQRT(12))</f>
        <v>0.176718864998899</v>
      </c>
      <c r="CX158" s="27" t="n">
        <f aca="false">IF(ROW()&lt;4+VolLB,"",STDEV(INDEX($CC:$CC,ROW()-VolLB+1):INDEX($CC:$CC,ROW()))*SQRT(12))</f>
        <v>0.17407134103485</v>
      </c>
      <c r="CY158" s="27" t="n">
        <f aca="false">IF(ROW()&lt;4+VolLB,"",STDEV(INDEX($CD:$CD,ROW()-VolLB+1):INDEX($CD:$CD,ROW()))*SQRT(12))</f>
        <v>0.198763121086409</v>
      </c>
      <c r="CZ158" s="27" t="n">
        <f aca="false">IF(ROW()&lt;4+VolLB,"",STDEV(INDEX($CE:$CE,ROW()-VolLB+1):INDEX($CE:$CE,ROW()))*SQRT(12))</f>
        <v>0.167641061079317</v>
      </c>
      <c r="DA158" s="27" t="n">
        <f aca="false">IF(ROW()&lt;4+VolLB,"",STDEV(INDEX($CF:$CF,ROW()-VolLB+1):INDEX($CF:$CF,ROW()))*SQRT(12))</f>
        <v>0.183611428329301</v>
      </c>
      <c r="DB158" s="27" t="n">
        <f aca="false">IF(ROW()&lt;4+VolLB,"",STDEV(INDEX($CG:$CG,ROW()-VolLB+1):INDEX($CG:$CG,ROW()))*SQRT(12))</f>
        <v>0.146138600572804</v>
      </c>
      <c r="DC158" s="26" t="n">
        <f aca="false">IF(OR(AR158=0,CH158="",CH158=0),0,AR158*MIN(MaxScal,TgtVol/CH158))</f>
        <v>0</v>
      </c>
      <c r="DD158" s="26" t="n">
        <f aca="false">IF(OR(AS158=0,CI158="",CI158=0),0,AS158*MIN(MaxScal,TgtVol/CI158))</f>
        <v>0</v>
      </c>
      <c r="DE158" s="26" t="n">
        <f aca="false">IF(OR(AT158=0,CJ158="",CJ158=0),0,AT158*MIN(MaxScal,TgtVol/CJ158))</f>
        <v>0.124268556960941</v>
      </c>
      <c r="DF158" s="26" t="n">
        <f aca="false">IF(OR(AU158=0,CK158="",CK158=0),0,AU158*MIN(MaxScal,TgtVol/CK158))</f>
        <v>0</v>
      </c>
      <c r="DG158" s="26" t="n">
        <f aca="false">IF(OR(AV158=0,CL158="",CL158=0),0,AV158*MIN(MaxScal,TgtVol/CL158))</f>
        <v>0</v>
      </c>
      <c r="DH158" s="26" t="n">
        <f aca="false">IF(OR(AW158=0,CM158="",CM158=0),0,AW158*MIN(MaxScal,TgtVol/CM158))</f>
        <v>0</v>
      </c>
      <c r="DI158" s="26" t="n">
        <f aca="false">IF(OR(AX158=0,CN158="",CN158=0),0,AX158*MIN(MaxScal,TgtVol/CN158))</f>
        <v>0</v>
      </c>
      <c r="DJ158" s="26" t="n">
        <f aca="false">IF(OR(AY158=0,CO158="",CO158=0),0,AY158*MIN(MaxScal,TgtVol/CO158))</f>
        <v>0.175039923817018</v>
      </c>
      <c r="DK158" s="26" t="n">
        <f aca="false">IF(OR(AZ158=0,CP158="",CP158=0),0,AZ158*MIN(MaxScal,TgtVol/CP158))</f>
        <v>0</v>
      </c>
      <c r="DL158" s="26" t="n">
        <f aca="false">IF(OR(BA158=0,CQ158="",CQ158=0),0,BA158*MIN(MaxScal,TgtVol/CQ158))</f>
        <v>0</v>
      </c>
      <c r="DM158" s="26" t="n">
        <f aca="false">IF(OR(BB158=0,CR158="",CR158=0),0,BB158*MIN(MaxScal,TgtVol/CR158))</f>
        <v>0</v>
      </c>
      <c r="DN158" s="26" t="n">
        <f aca="false">IF(OR(BC158=0,CS158="",CS158=0),0,BC158*MIN(MaxScal,TgtVol/CS158))</f>
        <v>0</v>
      </c>
      <c r="DO158" s="26" t="n">
        <f aca="false">IF(OR(BD158=0,CT158="",CT158=0),0,BD158*MIN(MaxScal,TgtVol/CT158))</f>
        <v>0.183653791419208</v>
      </c>
      <c r="DP158" s="26" t="n">
        <f aca="false">IF(OR(BE158=0,CU158="",CU158=0),0,BE158*MIN(MaxScal,TgtVol/CU158))</f>
        <v>0.128722807063798</v>
      </c>
      <c r="DQ158" s="26" t="n">
        <f aca="false">IF(OR(BF158=0,CV158="",CV158=0),0,BF158*MIN(MaxScal,TgtVol/CV158))</f>
        <v>0</v>
      </c>
      <c r="DR158" s="26" t="n">
        <f aca="false">IF(OR(BG158=0,CW158="",CW158=0),0,BG158*MIN(MaxScal,TgtVol/CW158))</f>
        <v>0.169761162738268</v>
      </c>
      <c r="DS158" s="26" t="n">
        <f aca="false">IF(OR(BH158=0,CX158="",CX158=0),0,BH158*MIN(MaxScal,TgtVol/CX158))</f>
        <v>0.114895420929721</v>
      </c>
      <c r="DT158" s="26" t="n">
        <f aca="false">IF(OR(BI158=0,CY158="",CY158=0),0,BI158*MIN(MaxScal,TgtVol/CY158))</f>
        <v>0</v>
      </c>
      <c r="DU158" s="26" t="n">
        <f aca="false">IF(OR(BJ158=0,CZ158="",CZ158=0),0,BJ158*MIN(MaxScal,TgtVol/CZ158))</f>
        <v>0</v>
      </c>
      <c r="DV158" s="26" t="n">
        <f aca="false">IF(OR(BK158=0,DA158="",DA158=0),0,BK158*MIN(MaxScal,TgtVol/DA158))</f>
        <v>0</v>
      </c>
      <c r="DW158" s="26" t="n">
        <f aca="false">IF(OR(BL158=0,DB158="",DB158=0),0,BL158*MIN(MaxScal,TgtVol/DB158))</f>
        <v>0</v>
      </c>
      <c r="DX158" s="28" t="n">
        <f aca="false">IFERROR(DC157*BM158,"")</f>
        <v>-0</v>
      </c>
      <c r="DY158" s="28" t="n">
        <f aca="false">IFERROR(DD157*BN158,"")</f>
        <v>0.0078230712313833</v>
      </c>
      <c r="DZ158" s="28" t="n">
        <f aca="false">IFERROR(DE157*BO158,"")</f>
        <v>0.00255441048683527</v>
      </c>
      <c r="EA158" s="28" t="n">
        <f aca="false">IFERROR(DF157*BP158,"")</f>
        <v>-0</v>
      </c>
      <c r="EB158" s="28" t="n">
        <f aca="false">IFERROR(DG157*BQ158,"")</f>
        <v>-0</v>
      </c>
      <c r="EC158" s="28" t="n">
        <f aca="false">IFERROR(DH157*BR158,"")</f>
        <v>0</v>
      </c>
      <c r="ED158" s="28" t="n">
        <f aca="false">IFERROR(DI157*BS158,"")</f>
        <v>0</v>
      </c>
      <c r="EE158" s="28" t="n">
        <f aca="false">IFERROR(DJ157*BT158,"")</f>
        <v>-0.00482524872801873</v>
      </c>
      <c r="EF158" s="28" t="n">
        <f aca="false">IFERROR(DK157*BU158,"")</f>
        <v>-0</v>
      </c>
      <c r="EG158" s="28" t="n">
        <f aca="false">IFERROR(DL157*BV158,"")</f>
        <v>0</v>
      </c>
      <c r="EH158" s="28" t="n">
        <f aca="false">IFERROR(DM157*BW158,"")</f>
        <v>0</v>
      </c>
      <c r="EI158" s="28" t="n">
        <f aca="false">IFERROR(DN157*BX158,"")</f>
        <v>-0</v>
      </c>
      <c r="EJ158" s="28" t="n">
        <f aca="false">IFERROR(DO157*BY158,"")</f>
        <v>-0.00347577053083973</v>
      </c>
      <c r="EK158" s="28" t="n">
        <f aca="false">IFERROR(DP157*BZ158,"")</f>
        <v>0.00572128390963184</v>
      </c>
      <c r="EL158" s="28" t="n">
        <f aca="false">IFERROR(DQ157*CA158,"")</f>
        <v>-0</v>
      </c>
      <c r="EM158" s="28" t="n">
        <f aca="false">IFERROR(DR157*CB158,"")</f>
        <v>-0.00699357026133797</v>
      </c>
      <c r="EN158" s="28" t="n">
        <f aca="false">IFERROR(DS157*CC158,"")</f>
        <v>0.000347925193168986</v>
      </c>
      <c r="EO158" s="28" t="n">
        <f aca="false">IFERROR(DT157*CD158,"")</f>
        <v>-0</v>
      </c>
      <c r="EP158" s="28" t="n">
        <f aca="false">IFERROR(DU157*CE158,"")</f>
        <v>-0</v>
      </c>
      <c r="EQ158" s="28" t="n">
        <f aca="false">IFERROR(DV157*CF158,"")</f>
        <v>-0</v>
      </c>
      <c r="ER158" s="28" t="n">
        <f aca="false">IFERROR(DW157*CG158,"")</f>
        <v>0</v>
      </c>
      <c r="ES158" s="28" t="n">
        <f aca="false">IF(ROW()=4,"",SUM(DX158:ER158))</f>
        <v>0.00115210130082296</v>
      </c>
      <c r="ET158" s="29" t="n">
        <f aca="false">COUNTIF(AR158:BL158,"&gt;0")</f>
        <v>6</v>
      </c>
    </row>
    <row r="159" customFormat="false" ht="15" hidden="false" customHeight="false" outlineLevel="0" collapsed="false">
      <c r="A159" s="19" t="n">
        <v>42735</v>
      </c>
      <c r="B159" s="23" t="n">
        <f aca="false">ABS(EMFX_Data!X159-EMFX_Data!Y159)</f>
        <v>0.091996981668248</v>
      </c>
      <c r="C159" s="23" t="n">
        <f aca="false">ABS(EMFX_Data!X159-EMFX_Data!Z159)</f>
        <v>0.206578821906198</v>
      </c>
      <c r="D159" s="23" t="n">
        <f aca="false">ABS(EMFX_Data!X159-EMFX_Data!AA159)</f>
        <v>0.352230935671476</v>
      </c>
      <c r="E159" s="23" t="n">
        <f aca="false">ABS(EMFX_Data!X159-EMFX_Data!AB159)</f>
        <v>0.226494270886699</v>
      </c>
      <c r="F159" s="23" t="n">
        <f aca="false">ABS(EMFX_Data!X159-EMFX_Data!AC159)</f>
        <v>0.0999382106545559</v>
      </c>
      <c r="G159" s="23" t="n">
        <f aca="false">ABS(EMFX_Data!X159-EMFX_Data!AD159)</f>
        <v>0.0172690088329031</v>
      </c>
      <c r="H159" s="23" t="n">
        <f aca="false">ABS(EMFX_Data!Y159-EMFX_Data!Z159)</f>
        <v>0.298575803574446</v>
      </c>
      <c r="I159" s="23" t="n">
        <f aca="false">ABS(EMFX_Data!Y159-EMFX_Data!AA159)</f>
        <v>0.444227917339724</v>
      </c>
      <c r="J159" s="23" t="n">
        <f aca="false">ABS(EMFX_Data!Y159-EMFX_Data!AB159)</f>
        <v>0.134497289218451</v>
      </c>
      <c r="K159" s="23" t="n">
        <f aca="false">ABS(EMFX_Data!Y159-EMFX_Data!AC159)</f>
        <v>0.00794122898630789</v>
      </c>
      <c r="L159" s="23" t="n">
        <f aca="false">ABS(EMFX_Data!Y159-EMFX_Data!AD159)</f>
        <v>0.0747279728353449</v>
      </c>
      <c r="M159" s="23" t="n">
        <f aca="false">ABS(EMFX_Data!Z159-EMFX_Data!AA159)</f>
        <v>0.145652113765278</v>
      </c>
      <c r="N159" s="23" t="n">
        <f aca="false">ABS(EMFX_Data!Z159-EMFX_Data!AB159)</f>
        <v>0.433073092792896</v>
      </c>
      <c r="O159" s="23" t="n">
        <f aca="false">ABS(EMFX_Data!Z159-EMFX_Data!AC159)</f>
        <v>0.306517032560754</v>
      </c>
      <c r="P159" s="23" t="n">
        <f aca="false">ABS(EMFX_Data!Z159-EMFX_Data!AD159)</f>
        <v>0.223847830739101</v>
      </c>
      <c r="Q159" s="23" t="n">
        <f aca="false">ABS(EMFX_Data!AA159-EMFX_Data!AB159)</f>
        <v>0.578725206558175</v>
      </c>
      <c r="R159" s="23" t="n">
        <f aca="false">ABS(EMFX_Data!AA159-EMFX_Data!AC159)</f>
        <v>0.452169146326032</v>
      </c>
      <c r="S159" s="23" t="n">
        <f aca="false">ABS(EMFX_Data!AA159-EMFX_Data!AD159)</f>
        <v>0.369499944504379</v>
      </c>
      <c r="T159" s="23" t="n">
        <f aca="false">ABS(EMFX_Data!AB159-EMFX_Data!AC159)</f>
        <v>0.126556060232143</v>
      </c>
      <c r="U159" s="23" t="n">
        <f aca="false">ABS(EMFX_Data!AB159-EMFX_Data!AD159)</f>
        <v>0.209225262053796</v>
      </c>
      <c r="V159" s="23" t="n">
        <f aca="false">ABS(EMFX_Data!AC159-EMFX_Data!AD159)</f>
        <v>0.0826692018216528</v>
      </c>
      <c r="W159" s="26" t="n">
        <f aca="false">IF(ROW()&lt;4+MinObs-1,"",IFERROR((B159-AVERAGE(B$4:B159))/STDEV(B$4:B159),""))</f>
        <v>-0.400493803448183</v>
      </c>
      <c r="X159" s="26" t="n">
        <f aca="false">IF(ROW()&lt;4+MinObs-1,"",IFERROR((C159-AVERAGE(C$4:C159))/STDEV(C$4:C159),""))</f>
        <v>2.20225945425828</v>
      </c>
      <c r="Y159" s="26" t="n">
        <f aca="false">IF(ROW()&lt;4+MinObs-1,"",IFERROR((D159-AVERAGE(D$4:D159))/STDEV(D$4:D159),""))</f>
        <v>2.31247904899276</v>
      </c>
      <c r="Z159" s="26" t="n">
        <f aca="false">IF(ROW()&lt;4+MinObs-1,"",IFERROR((E159-AVERAGE(E$4:E159))/STDEV(E$4:E159),""))</f>
        <v>1.20372457570198</v>
      </c>
      <c r="AA159" s="26" t="n">
        <f aca="false">IF(ROW()&lt;4+MinObs-1,"",IFERROR((F159-AVERAGE(F$4:F159))/STDEV(F$4:F159),""))</f>
        <v>0.388376380729333</v>
      </c>
      <c r="AB159" s="26" t="n">
        <f aca="false">IF(ROW()&lt;4+MinObs-1,"",IFERROR((G159-AVERAGE(G$4:G159))/STDEV(G$4:G159),""))</f>
        <v>-0.347790602532003</v>
      </c>
      <c r="AC159" s="26" t="n">
        <f aca="false">IF(ROW()&lt;4+MinObs-1,"",IFERROR((H159-AVERAGE(H$4:H159))/STDEV(H$4:H159),""))</f>
        <v>1.18449646106838</v>
      </c>
      <c r="AD159" s="26" t="n">
        <f aca="false">IF(ROW()&lt;4+MinObs-1,"",IFERROR((I159-AVERAGE(I$4:I159))/STDEV(I$4:I159),""))</f>
        <v>3.01225803377042</v>
      </c>
      <c r="AE159" s="26" t="n">
        <f aca="false">IF(ROW()&lt;4+MinObs-1,"",IFERROR((J159-AVERAGE(J$4:J159))/STDEV(J$4:J159),""))</f>
        <v>-0.0153305887960604</v>
      </c>
      <c r="AF159" s="26" t="n">
        <f aca="false">IF(ROW()&lt;4+MinObs-1,"",IFERROR((K159-AVERAGE(K$4:K159))/STDEV(K$4:K159),""))</f>
        <v>-1.3182674613367</v>
      </c>
      <c r="AG159" s="26" t="n">
        <f aca="false">IF(ROW()&lt;4+MinObs-1,"",IFERROR((L159-AVERAGE(L$4:L159))/STDEV(L$4:L159),""))</f>
        <v>-0.257027767039217</v>
      </c>
      <c r="AH159" s="26" t="n">
        <f aca="false">IF(ROW()&lt;4+MinObs-1,"",IFERROR((M159-AVERAGE(M$4:M159))/STDEV(M$4:M159),""))</f>
        <v>-0.275891565015191</v>
      </c>
      <c r="AI159" s="26" t="n">
        <f aca="false">IF(ROW()&lt;4+MinObs-1,"",IFERROR((N159-AVERAGE(N$4:N159))/STDEV(N$4:N159),""))</f>
        <v>3.12905179497701</v>
      </c>
      <c r="AJ159" s="26" t="n">
        <f aca="false">IF(ROW()&lt;4+MinObs-1,"",IFERROR((O159-AVERAGE(O$4:O159))/STDEV(O$4:O159),""))</f>
        <v>2.81569511907133</v>
      </c>
      <c r="AK159" s="26" t="n">
        <f aca="false">IF(ROW()&lt;4+MinObs-1,"",IFERROR((P159-AVERAGE(P$4:P159))/STDEV(P$4:P159),""))</f>
        <v>0.257292971169524</v>
      </c>
      <c r="AL159" s="26" t="n">
        <f aca="false">IF(ROW()&lt;4+MinObs-1,"",IFERROR((Q159-AVERAGE(Q$4:Q159))/STDEV(Q$4:Q159),""))</f>
        <v>2.75603180317007</v>
      </c>
      <c r="AM159" s="26" t="n">
        <f aca="false">IF(ROW()&lt;4+MinObs-1,"",IFERROR((R159-AVERAGE(R$4:R159))/STDEV(R$4:R159),""))</f>
        <v>2.70393165608933</v>
      </c>
      <c r="AN159" s="26" t="n">
        <f aca="false">IF(ROW()&lt;4+MinObs-1,"",IFERROR((S159-AVERAGE(S$4:S159))/STDEV(S$4:S159),""))</f>
        <v>0.584412315109764</v>
      </c>
      <c r="AO159" s="26" t="n">
        <f aca="false">IF(ROW()&lt;4+MinObs-1,"",IFERROR((T159-AVERAGE(T$4:T159))/STDEV(T$4:T159),""))</f>
        <v>0.191263435540267</v>
      </c>
      <c r="AP159" s="26" t="n">
        <f aca="false">IF(ROW()&lt;4+MinObs-1,"",IFERROR((U159-AVERAGE(U$4:U159))/STDEV(U$4:U159),""))</f>
        <v>0.282441307020353</v>
      </c>
      <c r="AQ159" s="26" t="n">
        <f aca="false">IF(ROW()&lt;4+MinObs-1,"",IFERROR((V159-AVERAGE(V$4:V159))/STDEV(V$4:V159),""))</f>
        <v>-0.196974182857736</v>
      </c>
      <c r="AR159" s="26" t="n">
        <f aca="false">IF(W159="",0,IF(W159&gt;=z4,w4,IF(W159&gt;=z3,w3,IF(W159&gt;=zEntry,w2,IF(AND(W159&gt;=ExitZ,AR158&gt;0),w2,0)))))</f>
        <v>0</v>
      </c>
      <c r="AS159" s="26" t="n">
        <f aca="false">IF(X159="",0,IF(X159&gt;=z4,w4,IF(X159&gt;=z3,w3,IF(X159&gt;=zEntry,w2,IF(AND(X159&gt;=ExitZ,AS158&gt;0),w2,0)))))</f>
        <v>1</v>
      </c>
      <c r="AT159" s="26" t="n">
        <f aca="false">IF(Y159="",0,IF(Y159&gt;=z4,w4,IF(Y159&gt;=z3,w3,IF(Y159&gt;=zEntry,w2,IF(AND(Y159&gt;=ExitZ,AT158&gt;0),w2,0)))))</f>
        <v>1</v>
      </c>
      <c r="AU159" s="26" t="n">
        <f aca="false">IF(Z159="",0,IF(Z159&gt;=z4,w4,IF(Z159&gt;=z3,w3,IF(Z159&gt;=zEntry,w2,IF(AND(Z159&gt;=ExitZ,AU158&gt;0),w2,0)))))</f>
        <v>0</v>
      </c>
      <c r="AV159" s="26" t="n">
        <f aca="false">IF(AA159="",0,IF(AA159&gt;=z4,w4,IF(AA159&gt;=z3,w3,IF(AA159&gt;=zEntry,w2,IF(AND(AA159&gt;=ExitZ,AV158&gt;0),w2,0)))))</f>
        <v>0</v>
      </c>
      <c r="AW159" s="26" t="n">
        <f aca="false">IF(AB159="",0,IF(AB159&gt;=z4,w4,IF(AB159&gt;=z3,w3,IF(AB159&gt;=zEntry,w2,IF(AND(AB159&gt;=ExitZ,AW158&gt;0),w2,0)))))</f>
        <v>0</v>
      </c>
      <c r="AX159" s="26" t="n">
        <f aca="false">IF(AC159="",0,IF(AC159&gt;=z4,w4,IF(AC159&gt;=z3,w3,IF(AC159&gt;=zEntry,w2,IF(AND(AC159&gt;=ExitZ,AX158&gt;0),w2,0)))))</f>
        <v>0</v>
      </c>
      <c r="AY159" s="26" t="n">
        <f aca="false">IF(AD159="",0,IF(AD159&gt;=z4,w4,IF(AD159&gt;=z3,w3,IF(AD159&gt;=zEntry,w2,IF(AND(AD159&gt;=ExitZ,AY158&gt;0),w2,0)))))</f>
        <v>1.5</v>
      </c>
      <c r="AZ159" s="26" t="n">
        <f aca="false">IF(AE159="",0,IF(AE159&gt;=z4,w4,IF(AE159&gt;=z3,w3,IF(AE159&gt;=zEntry,w2,IF(AND(AE159&gt;=ExitZ,AZ158&gt;0),w2,0)))))</f>
        <v>0</v>
      </c>
      <c r="BA159" s="26" t="n">
        <f aca="false">IF(AF159="",0,IF(AF159&gt;=z4,w4,IF(AF159&gt;=z3,w3,IF(AF159&gt;=zEntry,w2,IF(AND(AF159&gt;=ExitZ,BA158&gt;0),w2,0)))))</f>
        <v>0</v>
      </c>
      <c r="BB159" s="26" t="n">
        <f aca="false">IF(AG159="",0,IF(AG159&gt;=z4,w4,IF(AG159&gt;=z3,w3,IF(AG159&gt;=zEntry,w2,IF(AND(AG159&gt;=ExitZ,BB158&gt;0),w2,0)))))</f>
        <v>0</v>
      </c>
      <c r="BC159" s="26" t="n">
        <f aca="false">IF(AH159="",0,IF(AH159&gt;=z4,w4,IF(AH159&gt;=z3,w3,IF(AH159&gt;=zEntry,w2,IF(AND(AH159&gt;=ExitZ,BC158&gt;0),w2,0)))))</f>
        <v>0</v>
      </c>
      <c r="BD159" s="26" t="n">
        <f aca="false">IF(AI159="",0,IF(AI159&gt;=z4,w4,IF(AI159&gt;=z3,w3,IF(AI159&gt;=zEntry,w2,IF(AND(AI159&gt;=ExitZ,BD158&gt;0),w2,0)))))</f>
        <v>1.5</v>
      </c>
      <c r="BE159" s="26" t="n">
        <f aca="false">IF(AJ159="",0,IF(AJ159&gt;=z4,w4,IF(AJ159&gt;=z3,w3,IF(AJ159&gt;=zEntry,w2,IF(AND(AJ159&gt;=ExitZ,BE158&gt;0),w2,0)))))</f>
        <v>1</v>
      </c>
      <c r="BF159" s="26" t="n">
        <f aca="false">IF(AK159="",0,IF(AK159&gt;=z4,w4,IF(AK159&gt;=z3,w3,IF(AK159&gt;=zEntry,w2,IF(AND(AK159&gt;=ExitZ,BF158&gt;0),w2,0)))))</f>
        <v>0</v>
      </c>
      <c r="BG159" s="26" t="n">
        <f aca="false">IF(AL159="",0,IF(AL159&gt;=z4,w4,IF(AL159&gt;=z3,w3,IF(AL159&gt;=zEntry,w2,IF(AND(AL159&gt;=ExitZ,BG158&gt;0),w2,0)))))</f>
        <v>1</v>
      </c>
      <c r="BH159" s="26" t="n">
        <f aca="false">IF(AM159="",0,IF(AM159&gt;=z4,w4,IF(AM159&gt;=z3,w3,IF(AM159&gt;=zEntry,w2,IF(AND(AM159&gt;=ExitZ,BH158&gt;0),w2,0)))))</f>
        <v>1</v>
      </c>
      <c r="BI159" s="26" t="n">
        <f aca="false">IF(AN159="",0,IF(AN159&gt;=z4,w4,IF(AN159&gt;=z3,w3,IF(AN159&gt;=zEntry,w2,IF(AND(AN159&gt;=ExitZ,BI158&gt;0),w2,0)))))</f>
        <v>0</v>
      </c>
      <c r="BJ159" s="26" t="n">
        <f aca="false">IF(AO159="",0,IF(AO159&gt;=z4,w4,IF(AO159&gt;=z3,w3,IF(AO159&gt;=zEntry,w2,IF(AND(AO159&gt;=ExitZ,BJ158&gt;0),w2,0)))))</f>
        <v>0</v>
      </c>
      <c r="BK159" s="26" t="n">
        <f aca="false">IF(AP159="",0,IF(AP159&gt;=z4,w4,IF(AP159&gt;=z3,w3,IF(AP159&gt;=zEntry,w2,IF(AND(AP159&gt;=ExitZ,BK158&gt;0),w2,0)))))</f>
        <v>0</v>
      </c>
      <c r="BL159" s="26" t="n">
        <f aca="false">IF(AQ159="",0,IF(AQ159&gt;=z4,w4,IF(AQ159&gt;=z3,w3,IF(AQ159&gt;=zEntry,w2,IF(AND(AQ159&gt;=ExitZ,BL158&gt;0),w2,0)))))</f>
        <v>0</v>
      </c>
      <c r="BM159" s="23" t="n">
        <f aca="false">IF(EMFX_Data!X158&gt;=EMFX_Data!Y158,EMFX_Data!AE159-EMFX_Data!AF159,EMFX_Data!AF159-EMFX_Data!AE159)</f>
        <v>0.0137772057179217</v>
      </c>
      <c r="BN159" s="23" t="n">
        <f aca="false">IF(EMFX_Data!X158&gt;=EMFX_Data!Z158,EMFX_Data!AE159-EMFX_Data!AG159,EMFX_Data!AG159-EMFX_Data!AE159)</f>
        <v>-0.0549208570228293</v>
      </c>
      <c r="BO159" s="23" t="n">
        <f aca="false">IF(EMFX_Data!X158&gt;=EMFX_Data!AA158,EMFX_Data!AE159-EMFX_Data!AH159,EMFX_Data!AH159-EMFX_Data!AE159)</f>
        <v>-0.0259956156456863</v>
      </c>
      <c r="BP159" s="23" t="n">
        <f aca="false">IF(EMFX_Data!X158&gt;=EMFX_Data!AB158,EMFX_Data!AE159-EMFX_Data!AI159,EMFX_Data!AI159-EMFX_Data!AE159)</f>
        <v>0.0610282766197205</v>
      </c>
      <c r="BQ159" s="23" t="n">
        <f aca="false">IF(EMFX_Data!X158&gt;=EMFX_Data!AC158,EMFX_Data!AE159-EMFX_Data!AJ159,EMFX_Data!AJ159-EMFX_Data!AE159)</f>
        <v>0.0197452499912371</v>
      </c>
      <c r="BR159" s="23" t="n">
        <f aca="false">IF(EMFX_Data!X158&gt;=EMFX_Data!AD158,EMFX_Data!AE159-EMFX_Data!AK159,EMFX_Data!AK159-EMFX_Data!AE159)</f>
        <v>0.0432086608586587</v>
      </c>
      <c r="BS159" s="23" t="n">
        <f aca="false">IF(EMFX_Data!Y158&gt;=EMFX_Data!Z158,EMFX_Data!AF159-EMFX_Data!AG159,EMFX_Data!AG159-EMFX_Data!AF159)</f>
        <v>-0.0411436513049076</v>
      </c>
      <c r="BT159" s="23" t="n">
        <f aca="false">IF(EMFX_Data!Y158&gt;=EMFX_Data!AA158,EMFX_Data!AF159-EMFX_Data!AH159,EMFX_Data!AH159-EMFX_Data!AF159)</f>
        <v>-0.0122184099277646</v>
      </c>
      <c r="BU159" s="23" t="n">
        <f aca="false">IF(EMFX_Data!Y158&gt;=EMFX_Data!AB158,EMFX_Data!AF159-EMFX_Data!AI159,EMFX_Data!AI159-EMFX_Data!AF159)</f>
        <v>0.0472510709017988</v>
      </c>
      <c r="BV159" s="23" t="n">
        <f aca="false">IF(EMFX_Data!Y158&gt;=EMFX_Data!AC158,EMFX_Data!AF159-EMFX_Data!AJ159,EMFX_Data!AJ159-EMFX_Data!AF159)</f>
        <v>0.00596804427331542</v>
      </c>
      <c r="BW159" s="23" t="n">
        <f aca="false">IF(EMFX_Data!Y158&gt;=EMFX_Data!AD158,EMFX_Data!AF159-EMFX_Data!AK159,EMFX_Data!AK159-EMFX_Data!AF159)</f>
        <v>-0.0294314551407369</v>
      </c>
      <c r="BX159" s="23" t="n">
        <f aca="false">IF(EMFX_Data!Z158&gt;=EMFX_Data!AA158,EMFX_Data!AG159-EMFX_Data!AH159,EMFX_Data!AH159-EMFX_Data!AG159)</f>
        <v>0.028925241377143</v>
      </c>
      <c r="BY159" s="23" t="n">
        <f aca="false">IF(EMFX_Data!Z158&gt;=EMFX_Data!AB158,EMFX_Data!AG159-EMFX_Data!AI159,EMFX_Data!AI159-EMFX_Data!AG159)</f>
        <v>0.00610741959689121</v>
      </c>
      <c r="BZ159" s="23" t="n">
        <f aca="false">IF(EMFX_Data!Z158&gt;=EMFX_Data!AC158,EMFX_Data!AG159-EMFX_Data!AJ159,EMFX_Data!AJ159-EMFX_Data!AG159)</f>
        <v>-0.0351756070315922</v>
      </c>
      <c r="CA159" s="23" t="n">
        <f aca="false">IF(EMFX_Data!Z158&gt;=EMFX_Data!AD158,EMFX_Data!AG159-EMFX_Data!AK159,EMFX_Data!AK159-EMFX_Data!AG159)</f>
        <v>-0.0117121961641707</v>
      </c>
      <c r="CB159" s="23" t="n">
        <f aca="false">IF(EMFX_Data!AA158&gt;=EMFX_Data!AB158,EMFX_Data!AH159-EMFX_Data!AI159,EMFX_Data!AI159-EMFX_Data!AH159)</f>
        <v>0.0350326609740342</v>
      </c>
      <c r="CC159" s="23" t="n">
        <f aca="false">IF(EMFX_Data!AA158&gt;=EMFX_Data!AC158,EMFX_Data!AH159-EMFX_Data!AJ159,EMFX_Data!AJ159-EMFX_Data!AH159)</f>
        <v>-0.00625036565444918</v>
      </c>
      <c r="CD159" s="23" t="n">
        <f aca="false">IF(EMFX_Data!AA158&gt;=EMFX_Data!AD158,EMFX_Data!AH159-EMFX_Data!AK159,EMFX_Data!AK159-EMFX_Data!AH159)</f>
        <v>0.0172130452129723</v>
      </c>
      <c r="CE159" s="23" t="n">
        <f aca="false">IF(EMFX_Data!AB158&gt;=EMFX_Data!AC158,EMFX_Data!AI159-EMFX_Data!AJ159,EMFX_Data!AJ159-EMFX_Data!AI159)</f>
        <v>0.0412830266284834</v>
      </c>
      <c r="CF159" s="23" t="n">
        <f aca="false">IF(EMFX_Data!AB158&gt;=EMFX_Data!AD158,EMFX_Data!AI159-EMFX_Data!AK159,EMFX_Data!AK159-EMFX_Data!AI159)</f>
        <v>0.0178196157610619</v>
      </c>
      <c r="CG159" s="23" t="n">
        <f aca="false">IF(EMFX_Data!AC158&gt;=EMFX_Data!AD158,EMFX_Data!AJ159-EMFX_Data!AK159,EMFX_Data!AK159-EMFX_Data!AJ159)</f>
        <v>-0.0234634108674215</v>
      </c>
      <c r="CH159" s="27" t="n">
        <f aca="false">IF(ROW()&lt;4+VolLB,"",STDEV(INDEX($BM:$BM,ROW()-VolLB+1):INDEX($BM:$BM,ROW()))*SQRT(12))</f>
        <v>0.130042450263019</v>
      </c>
      <c r="CI159" s="27" t="n">
        <f aca="false">IF(ROW()&lt;4+VolLB,"",STDEV(INDEX($BN:$BN,ROW()-VolLB+1):INDEX($BN:$BN,ROW()))*SQRT(12))</f>
        <v>0.164273464545987</v>
      </c>
      <c r="CJ159" s="27" t="n">
        <f aca="false">IF(ROW()&lt;4+VolLB,"",STDEV(INDEX($BO:$BO,ROW()-VolLB+1):INDEX($BO:$BO,ROW()))*SQRT(12))</f>
        <v>0.161335924525766</v>
      </c>
      <c r="CK159" s="27" t="n">
        <f aca="false">IF(ROW()&lt;4+VolLB,"",STDEV(INDEX($BP:$BP,ROW()-VolLB+1):INDEX($BP:$BP,ROW()))*SQRT(12))</f>
        <v>0.164881627440104</v>
      </c>
      <c r="CL159" s="27" t="n">
        <f aca="false">IF(ROW()&lt;4+VolLB,"",STDEV(INDEX($BQ:$BQ,ROW()-VolLB+1):INDEX($BQ:$BQ,ROW()))*SQRT(12))</f>
        <v>0.156300610195775</v>
      </c>
      <c r="CM159" s="27" t="n">
        <f aca="false">IF(ROW()&lt;4+VolLB,"",STDEV(INDEX($BR:$BR,ROW()-VolLB+1):INDEX($BR:$BR,ROW()))*SQRT(12))</f>
        <v>0.162953738943559</v>
      </c>
      <c r="CN159" s="27" t="n">
        <f aca="false">IF(ROW()&lt;4+VolLB,"",STDEV(INDEX($BS:$BS,ROW()-VolLB+1):INDEX($BS:$BS,ROW()))*SQRT(12))</f>
        <v>0.141364163470505</v>
      </c>
      <c r="CO159" s="27" t="n">
        <f aca="false">IF(ROW()&lt;4+VolLB,"",STDEV(INDEX($BT:$BT,ROW()-VolLB+1):INDEX($BT:$BT,ROW()))*SQRT(12))</f>
        <v>0.171377221636412</v>
      </c>
      <c r="CP159" s="27" t="n">
        <f aca="false">IF(ROW()&lt;4+VolLB,"",STDEV(INDEX($BU:$BU,ROW()-VolLB+1):INDEX($BU:$BU,ROW()))*SQRT(12))</f>
        <v>0.140681776967291</v>
      </c>
      <c r="CQ159" s="27" t="n">
        <f aca="false">IF(ROW()&lt;4+VolLB,"",STDEV(INDEX($BV:$BV,ROW()-VolLB+1):INDEX($BV:$BV,ROW()))*SQRT(12))</f>
        <v>0.155741697585384</v>
      </c>
      <c r="CR159" s="27" t="n">
        <f aca="false">IF(ROW()&lt;4+VolLB,"",STDEV(INDEX($BW:$BW,ROW()-VolLB+1):INDEX($BW:$BW,ROW()))*SQRT(12))</f>
        <v>0.174991004420692</v>
      </c>
      <c r="CS159" s="27" t="n">
        <f aca="false">IF(ROW()&lt;4+VolLB,"",STDEV(INDEX($BX:$BX,ROW()-VolLB+1):INDEX($BX:$BX,ROW()))*SQRT(12))</f>
        <v>0.185637691433254</v>
      </c>
      <c r="CT159" s="27" t="n">
        <f aca="false">IF(ROW()&lt;4+VolLB,"",STDEV(INDEX($BY:$BY,ROW()-VolLB+1):INDEX($BY:$BY,ROW()))*SQRT(12))</f>
        <v>0.156648460740737</v>
      </c>
      <c r="CU159" s="27" t="n">
        <f aca="false">IF(ROW()&lt;4+VolLB,"",STDEV(INDEX($BZ:$BZ,ROW()-VolLB+1):INDEX($BZ:$BZ,ROW()))*SQRT(12))</f>
        <v>0.156467227738146</v>
      </c>
      <c r="CV159" s="27" t="n">
        <f aca="false">IF(ROW()&lt;4+VolLB,"",STDEV(INDEX($CA:$CA,ROW()-VolLB+1):INDEX($CA:$CA,ROW()))*SQRT(12))</f>
        <v>0.138016347447984</v>
      </c>
      <c r="CW159" s="27" t="n">
        <f aca="false">IF(ROW()&lt;4+VolLB,"",STDEV(INDEX($CB:$CB,ROW()-VolLB+1):INDEX($CB:$CB,ROW()))*SQRT(12))</f>
        <v>0.176418869701645</v>
      </c>
      <c r="CX159" s="27" t="n">
        <f aca="false">IF(ROW()&lt;4+VolLB,"",STDEV(INDEX($CC:$CC,ROW()-VolLB+1):INDEX($CC:$CC,ROW()))*SQRT(12))</f>
        <v>0.170400741309125</v>
      </c>
      <c r="CY159" s="27" t="n">
        <f aca="false">IF(ROW()&lt;4+VolLB,"",STDEV(INDEX($CD:$CD,ROW()-VolLB+1):INDEX($CD:$CD,ROW()))*SQRT(12))</f>
        <v>0.198639756950249</v>
      </c>
      <c r="CZ159" s="27" t="n">
        <f aca="false">IF(ROW()&lt;4+VolLB,"",STDEV(INDEX($CE:$CE,ROW()-VolLB+1):INDEX($CE:$CE,ROW()))*SQRT(12))</f>
        <v>0.157373533582899</v>
      </c>
      <c r="DA159" s="27" t="n">
        <f aca="false">IF(ROW()&lt;4+VolLB,"",STDEV(INDEX($CF:$CF,ROW()-VolLB+1):INDEX($CF:$CF,ROW()))*SQRT(12))</f>
        <v>0.179462887015622</v>
      </c>
      <c r="DB159" s="27" t="n">
        <f aca="false">IF(ROW()&lt;4+VolLB,"",STDEV(INDEX($CG:$CG,ROW()-VolLB+1):INDEX($CG:$CG,ROW()))*SQRT(12))</f>
        <v>0.147225213135768</v>
      </c>
      <c r="DC159" s="26" t="n">
        <f aca="false">IF(OR(AR159=0,CH159="",CH159=0),0,AR159*MIN(MaxScal,TgtVol/CH159))</f>
        <v>0</v>
      </c>
      <c r="DD159" s="26" t="n">
        <f aca="false">IF(OR(AS159=0,CI159="",CI159=0),0,AS159*MIN(MaxScal,TgtVol/CI159))</f>
        <v>0.121748208423528</v>
      </c>
      <c r="DE159" s="26" t="n">
        <f aca="false">IF(OR(AT159=0,CJ159="",CJ159=0),0,AT159*MIN(MaxScal,TgtVol/CJ159))</f>
        <v>0.123964951134029</v>
      </c>
      <c r="DF159" s="26" t="n">
        <f aca="false">IF(OR(AU159=0,CK159="",CK159=0),0,AU159*MIN(MaxScal,TgtVol/CK159))</f>
        <v>0</v>
      </c>
      <c r="DG159" s="26" t="n">
        <f aca="false">IF(OR(AV159=0,CL159="",CL159=0),0,AV159*MIN(MaxScal,TgtVol/CL159))</f>
        <v>0</v>
      </c>
      <c r="DH159" s="26" t="n">
        <f aca="false">IF(OR(AW159=0,CM159="",CM159=0),0,AW159*MIN(MaxScal,TgtVol/CM159))</f>
        <v>0</v>
      </c>
      <c r="DI159" s="26" t="n">
        <f aca="false">IF(OR(AX159=0,CN159="",CN159=0),0,AX159*MIN(MaxScal,TgtVol/CN159))</f>
        <v>0</v>
      </c>
      <c r="DJ159" s="26" t="n">
        <f aca="false">IF(OR(AY159=0,CO159="",CO159=0),0,AY159*MIN(MaxScal,TgtVol/CO159))</f>
        <v>0.175052435285986</v>
      </c>
      <c r="DK159" s="26" t="n">
        <f aca="false">IF(OR(AZ159=0,CP159="",CP159=0),0,AZ159*MIN(MaxScal,TgtVol/CP159))</f>
        <v>0</v>
      </c>
      <c r="DL159" s="26" t="n">
        <f aca="false">IF(OR(BA159=0,CQ159="",CQ159=0),0,BA159*MIN(MaxScal,TgtVol/CQ159))</f>
        <v>0</v>
      </c>
      <c r="DM159" s="26" t="n">
        <f aca="false">IF(OR(BB159=0,CR159="",CR159=0),0,BB159*MIN(MaxScal,TgtVol/CR159))</f>
        <v>0</v>
      </c>
      <c r="DN159" s="26" t="n">
        <f aca="false">IF(OR(BC159=0,CS159="",CS159=0),0,BC159*MIN(MaxScal,TgtVol/CS159))</f>
        <v>0</v>
      </c>
      <c r="DO159" s="26" t="n">
        <f aca="false">IF(OR(BD159=0,CT159="",CT159=0),0,BD159*MIN(MaxScal,TgtVol/CT159))</f>
        <v>0.191511616891352</v>
      </c>
      <c r="DP159" s="26" t="n">
        <f aca="false">IF(OR(BE159=0,CU159="",CU159=0),0,BE159*MIN(MaxScal,TgtVol/CU159))</f>
        <v>0.127822294093884</v>
      </c>
      <c r="DQ159" s="26" t="n">
        <f aca="false">IF(OR(BF159=0,CV159="",CV159=0),0,BF159*MIN(MaxScal,TgtVol/CV159))</f>
        <v>0</v>
      </c>
      <c r="DR159" s="26" t="n">
        <f aca="false">IF(OR(BG159=0,CW159="",CW159=0),0,BG159*MIN(MaxScal,TgtVol/CW159))</f>
        <v>0.113366557862113</v>
      </c>
      <c r="DS159" s="26" t="n">
        <f aca="false">IF(OR(BH159=0,CX159="",CX159=0),0,BH159*MIN(MaxScal,TgtVol/CX159))</f>
        <v>0.117370381410008</v>
      </c>
      <c r="DT159" s="26" t="n">
        <f aca="false">IF(OR(BI159=0,CY159="",CY159=0),0,BI159*MIN(MaxScal,TgtVol/CY159))</f>
        <v>0</v>
      </c>
      <c r="DU159" s="26" t="n">
        <f aca="false">IF(OR(BJ159=0,CZ159="",CZ159=0),0,BJ159*MIN(MaxScal,TgtVol/CZ159))</f>
        <v>0</v>
      </c>
      <c r="DV159" s="26" t="n">
        <f aca="false">IF(OR(BK159=0,DA159="",DA159=0),0,BK159*MIN(MaxScal,TgtVol/DA159))</f>
        <v>0</v>
      </c>
      <c r="DW159" s="26" t="n">
        <f aca="false">IF(OR(BL159=0,DB159="",DB159=0),0,BL159*MIN(MaxScal,TgtVol/DB159))</f>
        <v>0</v>
      </c>
      <c r="DX159" s="28" t="n">
        <f aca="false">IFERROR(DC158*BM159,"")</f>
        <v>0</v>
      </c>
      <c r="DY159" s="28" t="n">
        <f aca="false">IFERROR(DD158*BN159,"")</f>
        <v>-0</v>
      </c>
      <c r="DZ159" s="28" t="n">
        <f aca="false">IFERROR(DE158*BO159,"")</f>
        <v>-0.00323043764360069</v>
      </c>
      <c r="EA159" s="28" t="n">
        <f aca="false">IFERROR(DF158*BP159,"")</f>
        <v>0</v>
      </c>
      <c r="EB159" s="28" t="n">
        <f aca="false">IFERROR(DG158*BQ159,"")</f>
        <v>0</v>
      </c>
      <c r="EC159" s="28" t="n">
        <f aca="false">IFERROR(DH158*BR159,"")</f>
        <v>0</v>
      </c>
      <c r="ED159" s="28" t="n">
        <f aca="false">IFERROR(DI158*BS159,"")</f>
        <v>-0</v>
      </c>
      <c r="EE159" s="28" t="n">
        <f aca="false">IFERROR(DJ158*BT159,"")</f>
        <v>-0.00213870954292102</v>
      </c>
      <c r="EF159" s="28" t="n">
        <f aca="false">IFERROR(DK158*BU159,"")</f>
        <v>0</v>
      </c>
      <c r="EG159" s="28" t="n">
        <f aca="false">IFERROR(DL158*BV159,"")</f>
        <v>0</v>
      </c>
      <c r="EH159" s="28" t="n">
        <f aca="false">IFERROR(DM158*BW159,"")</f>
        <v>-0</v>
      </c>
      <c r="EI159" s="28" t="n">
        <f aca="false">IFERROR(DN158*BX159,"")</f>
        <v>0</v>
      </c>
      <c r="EJ159" s="28" t="n">
        <f aca="false">IFERROR(DO158*BY159,"")</f>
        <v>0.00112165076475704</v>
      </c>
      <c r="EK159" s="28" t="n">
        <f aca="false">IFERROR(DP158*BZ159,"")</f>
        <v>-0.00452790287727963</v>
      </c>
      <c r="EL159" s="28" t="n">
        <f aca="false">IFERROR(DQ158*CA159,"")</f>
        <v>-0</v>
      </c>
      <c r="EM159" s="28" t="n">
        <f aca="false">IFERROR(DR158*CB159,"")</f>
        <v>0.00594718526076758</v>
      </c>
      <c r="EN159" s="28" t="n">
        <f aca="false">IFERROR(DS158*CC159,"")</f>
        <v>-0.000718138392832607</v>
      </c>
      <c r="EO159" s="28" t="n">
        <f aca="false">IFERROR(DT158*CD159,"")</f>
        <v>0</v>
      </c>
      <c r="EP159" s="28" t="n">
        <f aca="false">IFERROR(DU158*CE159,"")</f>
        <v>0</v>
      </c>
      <c r="EQ159" s="28" t="n">
        <f aca="false">IFERROR(DV158*CF159,"")</f>
        <v>0</v>
      </c>
      <c r="ER159" s="28" t="n">
        <f aca="false">IFERROR(DW158*CG159,"")</f>
        <v>-0</v>
      </c>
      <c r="ES159" s="28" t="n">
        <f aca="false">IF(ROW()=4,"",SUM(DX159:ER159))</f>
        <v>-0.00354635243110932</v>
      </c>
      <c r="ET159" s="29" t="n">
        <f aca="false">COUNTIF(AR159:BL159,"&gt;0")</f>
        <v>7</v>
      </c>
    </row>
    <row r="160" customFormat="false" ht="15" hidden="false" customHeight="false" outlineLevel="0" collapsed="false">
      <c r="A160" s="19" t="n">
        <v>42766</v>
      </c>
      <c r="B160" s="23" t="n">
        <f aca="false">ABS(EMFX_Data!X160-EMFX_Data!Y160)</f>
        <v>0.140106512693133</v>
      </c>
      <c r="C160" s="23" t="n">
        <f aca="false">ABS(EMFX_Data!X160-EMFX_Data!Z160)</f>
        <v>0.257788085760033</v>
      </c>
      <c r="D160" s="23" t="n">
        <f aca="false">ABS(EMFX_Data!X160-EMFX_Data!AA160)</f>
        <v>0.363712752522138</v>
      </c>
      <c r="E160" s="23" t="n">
        <f aca="false">ABS(EMFX_Data!X160-EMFX_Data!AB160)</f>
        <v>0.155355058303085</v>
      </c>
      <c r="F160" s="23" t="n">
        <f aca="false">ABS(EMFX_Data!X160-EMFX_Data!AC160)</f>
        <v>0.0302146403701498</v>
      </c>
      <c r="G160" s="23" t="n">
        <f aca="false">ABS(EMFX_Data!X160-EMFX_Data!AD160)</f>
        <v>0.039279851567998</v>
      </c>
      <c r="H160" s="23" t="n">
        <f aca="false">ABS(EMFX_Data!Y160-EMFX_Data!Z160)</f>
        <v>0.397894598453166</v>
      </c>
      <c r="I160" s="23" t="n">
        <f aca="false">ABS(EMFX_Data!Y160-EMFX_Data!AA160)</f>
        <v>0.50381926521527</v>
      </c>
      <c r="J160" s="23" t="n">
        <f aca="false">ABS(EMFX_Data!Y160-EMFX_Data!AB160)</f>
        <v>0.0152485456099525</v>
      </c>
      <c r="K160" s="23" t="n">
        <f aca="false">ABS(EMFX_Data!Y160-EMFX_Data!AC160)</f>
        <v>0.109891872322983</v>
      </c>
      <c r="L160" s="23" t="n">
        <f aca="false">ABS(EMFX_Data!Y160-EMFX_Data!AD160)</f>
        <v>0.179386364261131</v>
      </c>
      <c r="M160" s="23" t="n">
        <f aca="false">ABS(EMFX_Data!Z160-EMFX_Data!AA160)</f>
        <v>0.105924666762104</v>
      </c>
      <c r="N160" s="23" t="n">
        <f aca="false">ABS(EMFX_Data!Z160-EMFX_Data!AB160)</f>
        <v>0.413143144063119</v>
      </c>
      <c r="O160" s="23" t="n">
        <f aca="false">ABS(EMFX_Data!Z160-EMFX_Data!AC160)</f>
        <v>0.288002726130183</v>
      </c>
      <c r="P160" s="23" t="n">
        <f aca="false">ABS(EMFX_Data!Z160-EMFX_Data!AD160)</f>
        <v>0.218508234192035</v>
      </c>
      <c r="Q160" s="23" t="n">
        <f aca="false">ABS(EMFX_Data!AA160-EMFX_Data!AB160)</f>
        <v>0.519067810825223</v>
      </c>
      <c r="R160" s="23" t="n">
        <f aca="false">ABS(EMFX_Data!AA160-EMFX_Data!AC160)</f>
        <v>0.393927392892287</v>
      </c>
      <c r="S160" s="23" t="n">
        <f aca="false">ABS(EMFX_Data!AA160-EMFX_Data!AD160)</f>
        <v>0.32443290095414</v>
      </c>
      <c r="T160" s="23" t="n">
        <f aca="false">ABS(EMFX_Data!AB160-EMFX_Data!AC160)</f>
        <v>0.125140417932935</v>
      </c>
      <c r="U160" s="23" t="n">
        <f aca="false">ABS(EMFX_Data!AB160-EMFX_Data!AD160)</f>
        <v>0.194634909871083</v>
      </c>
      <c r="V160" s="23" t="n">
        <f aca="false">ABS(EMFX_Data!AC160-EMFX_Data!AD160)</f>
        <v>0.0694944919381477</v>
      </c>
      <c r="W160" s="26" t="n">
        <f aca="false">IF(ROW()&lt;4+MinObs-1,"",IFERROR((B160-AVERAGE(B$4:B160))/STDEV(B$4:B160),""))</f>
        <v>0.165417674219156</v>
      </c>
      <c r="X160" s="26" t="n">
        <f aca="false">IF(ROW()&lt;4+MinObs-1,"",IFERROR((C160-AVERAGE(C$4:C160))/STDEV(C$4:C160),""))</f>
        <v>2.95786255968303</v>
      </c>
      <c r="Y160" s="26" t="n">
        <f aca="false">IF(ROW()&lt;4+MinObs-1,"",IFERROR((D160-AVERAGE(D$4:D160))/STDEV(D$4:D160),""))</f>
        <v>2.38399080863327</v>
      </c>
      <c r="Z160" s="26" t="n">
        <f aca="false">IF(ROW()&lt;4+MinObs-1,"",IFERROR((E160-AVERAGE(E$4:E160))/STDEV(E$4:E160),""))</f>
        <v>0.411464105011323</v>
      </c>
      <c r="AA160" s="26" t="n">
        <f aca="false">IF(ROW()&lt;4+MinObs-1,"",IFERROR((F160-AVERAGE(F$4:F160))/STDEV(F$4:F160),""))</f>
        <v>-0.710720576642483</v>
      </c>
      <c r="AB160" s="26" t="n">
        <f aca="false">IF(ROW()&lt;4+MinObs-1,"",IFERROR((G160-AVERAGE(G$4:G160))/STDEV(G$4:G160),""))</f>
        <v>-0.276359865643262</v>
      </c>
      <c r="AC160" s="26" t="n">
        <f aca="false">IF(ROW()&lt;4+MinObs-1,"",IFERROR((H160-AVERAGE(H$4:H160))/STDEV(H$4:H160),""))</f>
        <v>2.00110255938924</v>
      </c>
      <c r="AD160" s="26" t="n">
        <f aca="false">IF(ROW()&lt;4+MinObs-1,"",IFERROR((I160-AVERAGE(I$4:I160))/STDEV(I$4:I160),""))</f>
        <v>3.4271748771201</v>
      </c>
      <c r="AE160" s="26" t="n">
        <f aca="false">IF(ROW()&lt;4+MinObs-1,"",IFERROR((J160-AVERAGE(J$4:J160))/STDEV(J$4:J160),""))</f>
        <v>-1.29471422787584</v>
      </c>
      <c r="AF160" s="26" t="n">
        <f aca="false">IF(ROW()&lt;4+MinObs-1,"",IFERROR((K160-AVERAGE(K$4:K160))/STDEV(K$4:K160),""))</f>
        <v>0.0885881979682442</v>
      </c>
      <c r="AG160" s="26" t="n">
        <f aca="false">IF(ROW()&lt;4+MinObs-1,"",IFERROR((L160-AVERAGE(L$4:L160))/STDEV(L$4:L160),""))</f>
        <v>0.0677723828267481</v>
      </c>
      <c r="AH160" s="26" t="n">
        <f aca="false">IF(ROW()&lt;4+MinObs-1,"",IFERROR((M160-AVERAGE(M$4:M160))/STDEV(M$4:M160),""))</f>
        <v>-0.676517046370612</v>
      </c>
      <c r="AI160" s="26" t="n">
        <f aca="false">IF(ROW()&lt;4+MinObs-1,"",IFERROR((N160-AVERAGE(N$4:N160))/STDEV(N$4:N160),""))</f>
        <v>2.83914167434648</v>
      </c>
      <c r="AJ160" s="26" t="n">
        <f aca="false">IF(ROW()&lt;4+MinObs-1,"",IFERROR((O160-AVERAGE(O$4:O160))/STDEV(O$4:O160),""))</f>
        <v>2.50695167248229</v>
      </c>
      <c r="AK160" s="26" t="n">
        <f aca="false">IF(ROW()&lt;4+MinObs-1,"",IFERROR((P160-AVERAGE(P$4:P160))/STDEV(P$4:P160),""))</f>
        <v>0.239489567939227</v>
      </c>
      <c r="AL160" s="26" t="n">
        <f aca="false">IF(ROW()&lt;4+MinObs-1,"",IFERROR((Q160-AVERAGE(Q$4:Q160))/STDEV(Q$4:Q160),""))</f>
        <v>2.31037323776356</v>
      </c>
      <c r="AM160" s="26" t="n">
        <f aca="false">IF(ROW()&lt;4+MinObs-1,"",IFERROR((R160-AVERAGE(R$4:R160))/STDEV(R$4:R160),""))</f>
        <v>2.13477272372125</v>
      </c>
      <c r="AN160" s="26" t="n">
        <f aca="false">IF(ROW()&lt;4+MinObs-1,"",IFERROR((S160-AVERAGE(S$4:S160))/STDEV(S$4:S160),""))</f>
        <v>0.441612166268894</v>
      </c>
      <c r="AO160" s="26" t="n">
        <f aca="false">IF(ROW()&lt;4+MinObs-1,"",IFERROR((T160-AVERAGE(T$4:T160))/STDEV(T$4:T160),""))</f>
        <v>0.174074292791118</v>
      </c>
      <c r="AP160" s="26" t="n">
        <f aca="false">IF(ROW()&lt;4+MinObs-1,"",IFERROR((U160-AVERAGE(U$4:U160))/STDEV(U$4:U160),""))</f>
        <v>0.234833811977126</v>
      </c>
      <c r="AQ160" s="26" t="n">
        <f aca="false">IF(ROW()&lt;4+MinObs-1,"",IFERROR((V160-AVERAGE(V$4:V160))/STDEV(V$4:V160),""))</f>
        <v>-0.237988597923576</v>
      </c>
      <c r="AR160" s="26" t="n">
        <f aca="false">IF(W160="",0,IF(W160&gt;=z4,w4,IF(W160&gt;=z3,w3,IF(W160&gt;=zEntry,w2,IF(AND(W160&gt;=ExitZ,AR159&gt;0),w2,0)))))</f>
        <v>0</v>
      </c>
      <c r="AS160" s="26" t="n">
        <f aca="false">IF(X160="",0,IF(X160&gt;=z4,w4,IF(X160&gt;=z3,w3,IF(X160&gt;=zEntry,w2,IF(AND(X160&gt;=ExitZ,AS159&gt;0),w2,0)))))</f>
        <v>1</v>
      </c>
      <c r="AT160" s="26" t="n">
        <f aca="false">IF(Y160="",0,IF(Y160&gt;=z4,w4,IF(Y160&gt;=z3,w3,IF(Y160&gt;=zEntry,w2,IF(AND(Y160&gt;=ExitZ,AT159&gt;0),w2,0)))))</f>
        <v>1</v>
      </c>
      <c r="AU160" s="26" t="n">
        <f aca="false">IF(Z160="",0,IF(Z160&gt;=z4,w4,IF(Z160&gt;=z3,w3,IF(Z160&gt;=zEntry,w2,IF(AND(Z160&gt;=ExitZ,AU159&gt;0),w2,0)))))</f>
        <v>0</v>
      </c>
      <c r="AV160" s="26" t="n">
        <f aca="false">IF(AA160="",0,IF(AA160&gt;=z4,w4,IF(AA160&gt;=z3,w3,IF(AA160&gt;=zEntry,w2,IF(AND(AA160&gt;=ExitZ,AV159&gt;0),w2,0)))))</f>
        <v>0</v>
      </c>
      <c r="AW160" s="26" t="n">
        <f aca="false">IF(AB160="",0,IF(AB160&gt;=z4,w4,IF(AB160&gt;=z3,w3,IF(AB160&gt;=zEntry,w2,IF(AND(AB160&gt;=ExitZ,AW159&gt;0),w2,0)))))</f>
        <v>0</v>
      </c>
      <c r="AX160" s="26" t="n">
        <f aca="false">IF(AC160="",0,IF(AC160&gt;=z4,w4,IF(AC160&gt;=z3,w3,IF(AC160&gt;=zEntry,w2,IF(AND(AC160&gt;=ExitZ,AX159&gt;0),w2,0)))))</f>
        <v>1</v>
      </c>
      <c r="AY160" s="26" t="n">
        <f aca="false">IF(AD160="",0,IF(AD160&gt;=z4,w4,IF(AD160&gt;=z3,w3,IF(AD160&gt;=zEntry,w2,IF(AND(AD160&gt;=ExitZ,AY159&gt;0),w2,0)))))</f>
        <v>1.5</v>
      </c>
      <c r="AZ160" s="26" t="n">
        <f aca="false">IF(AE160="",0,IF(AE160&gt;=z4,w4,IF(AE160&gt;=z3,w3,IF(AE160&gt;=zEntry,w2,IF(AND(AE160&gt;=ExitZ,AZ159&gt;0),w2,0)))))</f>
        <v>0</v>
      </c>
      <c r="BA160" s="26" t="n">
        <f aca="false">IF(AF160="",0,IF(AF160&gt;=z4,w4,IF(AF160&gt;=z3,w3,IF(AF160&gt;=zEntry,w2,IF(AND(AF160&gt;=ExitZ,BA159&gt;0),w2,0)))))</f>
        <v>0</v>
      </c>
      <c r="BB160" s="26" t="n">
        <f aca="false">IF(AG160="",0,IF(AG160&gt;=z4,w4,IF(AG160&gt;=z3,w3,IF(AG160&gt;=zEntry,w2,IF(AND(AG160&gt;=ExitZ,BB159&gt;0),w2,0)))))</f>
        <v>0</v>
      </c>
      <c r="BC160" s="26" t="n">
        <f aca="false">IF(AH160="",0,IF(AH160&gt;=z4,w4,IF(AH160&gt;=z3,w3,IF(AH160&gt;=zEntry,w2,IF(AND(AH160&gt;=ExitZ,BC159&gt;0),w2,0)))))</f>
        <v>0</v>
      </c>
      <c r="BD160" s="26" t="n">
        <f aca="false">IF(AI160="",0,IF(AI160&gt;=z4,w4,IF(AI160&gt;=z3,w3,IF(AI160&gt;=zEntry,w2,IF(AND(AI160&gt;=ExitZ,BD159&gt;0),w2,0)))))</f>
        <v>1</v>
      </c>
      <c r="BE160" s="26" t="n">
        <f aca="false">IF(AJ160="",0,IF(AJ160&gt;=z4,w4,IF(AJ160&gt;=z3,w3,IF(AJ160&gt;=zEntry,w2,IF(AND(AJ160&gt;=ExitZ,BE159&gt;0),w2,0)))))</f>
        <v>1</v>
      </c>
      <c r="BF160" s="26" t="n">
        <f aca="false">IF(AK160="",0,IF(AK160&gt;=z4,w4,IF(AK160&gt;=z3,w3,IF(AK160&gt;=zEntry,w2,IF(AND(AK160&gt;=ExitZ,BF159&gt;0),w2,0)))))</f>
        <v>0</v>
      </c>
      <c r="BG160" s="26" t="n">
        <f aca="false">IF(AL160="",0,IF(AL160&gt;=z4,w4,IF(AL160&gt;=z3,w3,IF(AL160&gt;=zEntry,w2,IF(AND(AL160&gt;=ExitZ,BG159&gt;0),w2,0)))))</f>
        <v>1</v>
      </c>
      <c r="BH160" s="26" t="n">
        <f aca="false">IF(AM160="",0,IF(AM160&gt;=z4,w4,IF(AM160&gt;=z3,w3,IF(AM160&gt;=zEntry,w2,IF(AND(AM160&gt;=ExitZ,BH159&gt;0),w2,0)))))</f>
        <v>1</v>
      </c>
      <c r="BI160" s="26" t="n">
        <f aca="false">IF(AN160="",0,IF(AN160&gt;=z4,w4,IF(AN160&gt;=z3,w3,IF(AN160&gt;=zEntry,w2,IF(AND(AN160&gt;=ExitZ,BI159&gt;0),w2,0)))))</f>
        <v>0</v>
      </c>
      <c r="BJ160" s="26" t="n">
        <f aca="false">IF(AO160="",0,IF(AO160&gt;=z4,w4,IF(AO160&gt;=z3,w3,IF(AO160&gt;=zEntry,w2,IF(AND(AO160&gt;=ExitZ,BJ159&gt;0),w2,0)))))</f>
        <v>0</v>
      </c>
      <c r="BK160" s="26" t="n">
        <f aca="false">IF(AP160="",0,IF(AP160&gt;=z4,w4,IF(AP160&gt;=z3,w3,IF(AP160&gt;=zEntry,w2,IF(AND(AP160&gt;=ExitZ,BK159&gt;0),w2,0)))))</f>
        <v>0</v>
      </c>
      <c r="BL160" s="26" t="n">
        <f aca="false">IF(AQ160="",0,IF(AQ160&gt;=z4,w4,IF(AQ160&gt;=z3,w3,IF(AQ160&gt;=zEntry,w2,IF(AND(AQ160&gt;=ExitZ,BL159&gt;0),w2,0)))))</f>
        <v>0</v>
      </c>
      <c r="BM160" s="23" t="n">
        <f aca="false">IF(EMFX_Data!X159&gt;=EMFX_Data!Y159,EMFX_Data!AE160-EMFX_Data!AF160,EMFX_Data!AF160-EMFX_Data!AE160)</f>
        <v>-0.0462523699272361</v>
      </c>
      <c r="BN160" s="23" t="n">
        <f aca="false">IF(EMFX_Data!X159&gt;=EMFX_Data!Z159,EMFX_Data!AE160-EMFX_Data!AG160,EMFX_Data!AG160-EMFX_Data!AE160)</f>
        <v>-0.052969486508656</v>
      </c>
      <c r="BO160" s="23" t="n">
        <f aca="false">IF(EMFX_Data!X159&gt;=EMFX_Data!AA159,EMFX_Data!AE160-EMFX_Data!AH160,EMFX_Data!AH160-EMFX_Data!AE160)</f>
        <v>-0.0137164061038711</v>
      </c>
      <c r="BP160" s="23" t="n">
        <f aca="false">IF(EMFX_Data!X159&gt;=EMFX_Data!AB159,EMFX_Data!AE160-EMFX_Data!AI160,EMFX_Data!AI160-EMFX_Data!AE160)</f>
        <v>0.0721387160567233</v>
      </c>
      <c r="BQ160" s="23" t="n">
        <f aca="false">IF(EMFX_Data!X159&gt;=EMFX_Data!AC159,EMFX_Data!AE160-EMFX_Data!AJ160,EMFX_Data!AJ160-EMFX_Data!AE160)</f>
        <v>0.0745751167169561</v>
      </c>
      <c r="BR160" s="23" t="n">
        <f aca="false">IF(EMFX_Data!X159&gt;=EMFX_Data!AD159,EMFX_Data!AE160-EMFX_Data!AK160,EMFX_Data!AK160-EMFX_Data!AE160)</f>
        <v>0.0569735182394997</v>
      </c>
      <c r="BS160" s="23" t="n">
        <f aca="false">IF(EMFX_Data!Y159&gt;=EMFX_Data!Z159,EMFX_Data!AF160-EMFX_Data!AG160,EMFX_Data!AG160-EMFX_Data!AF160)</f>
        <v>-0.0992218564358922</v>
      </c>
      <c r="BT160" s="23" t="n">
        <f aca="false">IF(EMFX_Data!Y159&gt;=EMFX_Data!AA159,EMFX_Data!AF160-EMFX_Data!AH160,EMFX_Data!AH160-EMFX_Data!AF160)</f>
        <v>-0.0599687760311072</v>
      </c>
      <c r="BU160" s="23" t="n">
        <f aca="false">IF(EMFX_Data!Y159&gt;=EMFX_Data!AB159,EMFX_Data!AF160-EMFX_Data!AI160,EMFX_Data!AI160-EMFX_Data!AF160)</f>
        <v>0.118391085983959</v>
      </c>
      <c r="BV160" s="23" t="n">
        <f aca="false">IF(EMFX_Data!Y159&gt;=EMFX_Data!AC159,EMFX_Data!AF160-EMFX_Data!AJ160,EMFX_Data!AJ160-EMFX_Data!AF160)</f>
        <v>0.120827486644192</v>
      </c>
      <c r="BW160" s="23" t="n">
        <f aca="false">IF(EMFX_Data!Y159&gt;=EMFX_Data!AD159,EMFX_Data!AF160-EMFX_Data!AK160,EMFX_Data!AK160-EMFX_Data!AF160)</f>
        <v>-0.103225888166736</v>
      </c>
      <c r="BX160" s="23" t="n">
        <f aca="false">IF(EMFX_Data!Z159&gt;=EMFX_Data!AA159,EMFX_Data!AG160-EMFX_Data!AH160,EMFX_Data!AH160-EMFX_Data!AG160)</f>
        <v>0.039253080404785</v>
      </c>
      <c r="BY160" s="23" t="n">
        <f aca="false">IF(EMFX_Data!Z159&gt;=EMFX_Data!AB159,EMFX_Data!AG160-EMFX_Data!AI160,EMFX_Data!AI160-EMFX_Data!AG160)</f>
        <v>0.0191692295480672</v>
      </c>
      <c r="BZ160" s="23" t="n">
        <f aca="false">IF(EMFX_Data!Z159&gt;=EMFX_Data!AC159,EMFX_Data!AG160-EMFX_Data!AJ160,EMFX_Data!AJ160-EMFX_Data!AG160)</f>
        <v>0.0216056302083001</v>
      </c>
      <c r="CA160" s="23" t="n">
        <f aca="false">IF(EMFX_Data!Z159&gt;=EMFX_Data!AD159,EMFX_Data!AG160-EMFX_Data!AK160,EMFX_Data!AK160-EMFX_Data!AG160)</f>
        <v>0.00400403173084367</v>
      </c>
      <c r="CB160" s="23" t="n">
        <f aca="false">IF(EMFX_Data!AA159&gt;=EMFX_Data!AB159,EMFX_Data!AH160-EMFX_Data!AI160,EMFX_Data!AI160-EMFX_Data!AH160)</f>
        <v>0.0584223099528522</v>
      </c>
      <c r="CC160" s="23" t="n">
        <f aca="false">IF(EMFX_Data!AA159&gt;=EMFX_Data!AC159,EMFX_Data!AH160-EMFX_Data!AJ160,EMFX_Data!AJ160-EMFX_Data!AH160)</f>
        <v>0.060858710613085</v>
      </c>
      <c r="CD160" s="23" t="n">
        <f aca="false">IF(EMFX_Data!AA159&gt;=EMFX_Data!AD159,EMFX_Data!AH160-EMFX_Data!AK160,EMFX_Data!AK160-EMFX_Data!AH160)</f>
        <v>0.0432571121356286</v>
      </c>
      <c r="CE160" s="23" t="n">
        <f aca="false">IF(EMFX_Data!AB159&gt;=EMFX_Data!AC159,EMFX_Data!AI160-EMFX_Data!AJ160,EMFX_Data!AJ160-EMFX_Data!AI160)</f>
        <v>-0.00243640066023284</v>
      </c>
      <c r="CF160" s="23" t="n">
        <f aca="false">IF(EMFX_Data!AB159&gt;=EMFX_Data!AD159,EMFX_Data!AI160-EMFX_Data!AK160,EMFX_Data!AK160-EMFX_Data!AI160)</f>
        <v>0.0151651978172236</v>
      </c>
      <c r="CG160" s="23" t="n">
        <f aca="false">IF(EMFX_Data!AC159&gt;=EMFX_Data!AD159,EMFX_Data!AJ160-EMFX_Data!AK160,EMFX_Data!AK160-EMFX_Data!AJ160)</f>
        <v>0.0176015984774564</v>
      </c>
      <c r="CH160" s="27" t="n">
        <f aca="false">IF(ROW()&lt;4+VolLB,"",STDEV(INDEX($BM:$BM,ROW()-VolLB+1):INDEX($BM:$BM,ROW()))*SQRT(12))</f>
        <v>0.128257889262938</v>
      </c>
      <c r="CI160" s="27" t="n">
        <f aca="false">IF(ROW()&lt;4+VolLB,"",STDEV(INDEX($BN:$BN,ROW()-VolLB+1):INDEX($BN:$BN,ROW()))*SQRT(12))</f>
        <v>0.166593733921303</v>
      </c>
      <c r="CJ160" s="27" t="n">
        <f aca="false">IF(ROW()&lt;4+VolLB,"",STDEV(INDEX($BO:$BO,ROW()-VolLB+1):INDEX($BO:$BO,ROW()))*SQRT(12))</f>
        <v>0.161498508863307</v>
      </c>
      <c r="CK160" s="27" t="n">
        <f aca="false">IF(ROW()&lt;4+VolLB,"",STDEV(INDEX($BP:$BP,ROW()-VolLB+1):INDEX($BP:$BP,ROW()))*SQRT(12))</f>
        <v>0.169791677881066</v>
      </c>
      <c r="CL160" s="27" t="n">
        <f aca="false">IF(ROW()&lt;4+VolLB,"",STDEV(INDEX($BQ:$BQ,ROW()-VolLB+1):INDEX($BQ:$BQ,ROW()))*SQRT(12))</f>
        <v>0.159961329270198</v>
      </c>
      <c r="CM160" s="27" t="n">
        <f aca="false">IF(ROW()&lt;4+VolLB,"",STDEV(INDEX($BR:$BR,ROW()-VolLB+1):INDEX($BR:$BR,ROW()))*SQRT(12))</f>
        <v>0.16179620584398</v>
      </c>
      <c r="CN160" s="27" t="n">
        <f aca="false">IF(ROW()&lt;4+VolLB,"",STDEV(INDEX($BS:$BS,ROW()-VolLB+1):INDEX($BS:$BS,ROW()))*SQRT(12))</f>
        <v>0.149990994576431</v>
      </c>
      <c r="CO160" s="27" t="n">
        <f aca="false">IF(ROW()&lt;4+VolLB,"",STDEV(INDEX($BT:$BT,ROW()-VolLB+1):INDEX($BT:$BT,ROW()))*SQRT(12))</f>
        <v>0.170888854721275</v>
      </c>
      <c r="CP160" s="27" t="n">
        <f aca="false">IF(ROW()&lt;4+VolLB,"",STDEV(INDEX($BU:$BU,ROW()-VolLB+1):INDEX($BU:$BU,ROW()))*SQRT(12))</f>
        <v>0.153212638855739</v>
      </c>
      <c r="CQ160" s="27" t="n">
        <f aca="false">IF(ROW()&lt;4+VolLB,"",STDEV(INDEX($BV:$BV,ROW()-VolLB+1):INDEX($BV:$BV,ROW()))*SQRT(12))</f>
        <v>0.166631430042092</v>
      </c>
      <c r="CR160" s="27" t="n">
        <f aca="false">IF(ROW()&lt;4+VolLB,"",STDEV(INDEX($BW:$BW,ROW()-VolLB+1):INDEX($BW:$BW,ROW()))*SQRT(12))</f>
        <v>0.175495330472012</v>
      </c>
      <c r="CS160" s="27" t="n">
        <f aca="false">IF(ROW()&lt;4+VolLB,"",STDEV(INDEX($BX:$BX,ROW()-VolLB+1):INDEX($BX:$BX,ROW()))*SQRT(12))</f>
        <v>0.187053340536075</v>
      </c>
      <c r="CT160" s="27" t="n">
        <f aca="false">IF(ROW()&lt;4+VolLB,"",STDEV(INDEX($BY:$BY,ROW()-VolLB+1):INDEX($BY:$BY,ROW()))*SQRT(12))</f>
        <v>0.156761901170731</v>
      </c>
      <c r="CU160" s="27" t="n">
        <f aca="false">IF(ROW()&lt;4+VolLB,"",STDEV(INDEX($BZ:$BZ,ROW()-VolLB+1):INDEX($BZ:$BZ,ROW()))*SQRT(12))</f>
        <v>0.156411362469226</v>
      </c>
      <c r="CV160" s="27" t="n">
        <f aca="false">IF(ROW()&lt;4+VolLB,"",STDEV(INDEX($CA:$CA,ROW()-VolLB+1):INDEX($CA:$CA,ROW()))*SQRT(12))</f>
        <v>0.134099961796769</v>
      </c>
      <c r="CW160" s="27" t="n">
        <f aca="false">IF(ROW()&lt;4+VolLB,"",STDEV(INDEX($CB:$CB,ROW()-VolLB+1):INDEX($CB:$CB,ROW()))*SQRT(12))</f>
        <v>0.179781121691503</v>
      </c>
      <c r="CX160" s="27" t="n">
        <f aca="false">IF(ROW()&lt;4+VolLB,"",STDEV(INDEX($CC:$CC,ROW()-VolLB+1):INDEX($CC:$CC,ROW()))*SQRT(12))</f>
        <v>0.173889284261042</v>
      </c>
      <c r="CY160" s="27" t="n">
        <f aca="false">IF(ROW()&lt;4+VolLB,"",STDEV(INDEX($CD:$CD,ROW()-VolLB+1):INDEX($CD:$CD,ROW()))*SQRT(12))</f>
        <v>0.198853506438135</v>
      </c>
      <c r="CZ160" s="27" t="n">
        <f aca="false">IF(ROW()&lt;4+VolLB,"",STDEV(INDEX($CE:$CE,ROW()-VolLB+1):INDEX($CE:$CE,ROW()))*SQRT(12))</f>
        <v>0.157352668326893</v>
      </c>
      <c r="DA160" s="27" t="n">
        <f aca="false">IF(ROW()&lt;4+VolLB,"",STDEV(INDEX($CF:$CF,ROW()-VolLB+1):INDEX($CF:$CF,ROW()))*SQRT(12))</f>
        <v>0.175266103875819</v>
      </c>
      <c r="DB160" s="27" t="n">
        <f aca="false">IF(ROW()&lt;4+VolLB,"",STDEV(INDEX($CG:$CG,ROW()-VolLB+1):INDEX($CG:$CG,ROW()))*SQRT(12))</f>
        <v>0.138896387380219</v>
      </c>
      <c r="DC160" s="26" t="n">
        <f aca="false">IF(OR(AR160=0,CH160="",CH160=0),0,AR160*MIN(MaxScal,TgtVol/CH160))</f>
        <v>0</v>
      </c>
      <c r="DD160" s="26" t="n">
        <f aca="false">IF(OR(AS160=0,CI160="",CI160=0),0,AS160*MIN(MaxScal,TgtVol/CI160))</f>
        <v>0.120052534565603</v>
      </c>
      <c r="DE160" s="26" t="n">
        <f aca="false">IF(OR(AT160=0,CJ160="",CJ160=0),0,AT160*MIN(MaxScal,TgtVol/CJ160))</f>
        <v>0.123840152709571</v>
      </c>
      <c r="DF160" s="26" t="n">
        <f aca="false">IF(OR(AU160=0,CK160="",CK160=0),0,AU160*MIN(MaxScal,TgtVol/CK160))</f>
        <v>0</v>
      </c>
      <c r="DG160" s="26" t="n">
        <f aca="false">IF(OR(AV160=0,CL160="",CL160=0),0,AV160*MIN(MaxScal,TgtVol/CL160))</f>
        <v>0</v>
      </c>
      <c r="DH160" s="26" t="n">
        <f aca="false">IF(OR(AW160=0,CM160="",CM160=0),0,AW160*MIN(MaxScal,TgtVol/CM160))</f>
        <v>0</v>
      </c>
      <c r="DI160" s="26" t="n">
        <f aca="false">IF(OR(AX160=0,CN160="",CN160=0),0,AX160*MIN(MaxScal,TgtVol/CN160))</f>
        <v>0.133341338634891</v>
      </c>
      <c r="DJ160" s="26" t="n">
        <f aca="false">IF(OR(AY160=0,CO160="",CO160=0),0,AY160*MIN(MaxScal,TgtVol/CO160))</f>
        <v>0.175552700899839</v>
      </c>
      <c r="DK160" s="26" t="n">
        <f aca="false">IF(OR(AZ160=0,CP160="",CP160=0),0,AZ160*MIN(MaxScal,TgtVol/CP160))</f>
        <v>0</v>
      </c>
      <c r="DL160" s="26" t="n">
        <f aca="false">IF(OR(BA160=0,CQ160="",CQ160=0),0,BA160*MIN(MaxScal,TgtVol/CQ160))</f>
        <v>0</v>
      </c>
      <c r="DM160" s="26" t="n">
        <f aca="false">IF(OR(BB160=0,CR160="",CR160=0),0,BB160*MIN(MaxScal,TgtVol/CR160))</f>
        <v>0</v>
      </c>
      <c r="DN160" s="26" t="n">
        <f aca="false">IF(OR(BC160=0,CS160="",CS160=0),0,BC160*MIN(MaxScal,TgtVol/CS160))</f>
        <v>0</v>
      </c>
      <c r="DO160" s="26" t="n">
        <f aca="false">IF(OR(BD160=0,CT160="",CT160=0),0,BD160*MIN(MaxScal,TgtVol/CT160))</f>
        <v>0.127582019933643</v>
      </c>
      <c r="DP160" s="26" t="n">
        <f aca="false">IF(OR(BE160=0,CU160="",CU160=0),0,BE160*MIN(MaxScal,TgtVol/CU160))</f>
        <v>0.12786794823768</v>
      </c>
      <c r="DQ160" s="26" t="n">
        <f aca="false">IF(OR(BF160=0,CV160="",CV160=0),0,BF160*MIN(MaxScal,TgtVol/CV160))</f>
        <v>0</v>
      </c>
      <c r="DR160" s="26" t="n">
        <f aca="false">IF(OR(BG160=0,CW160="",CW160=0),0,BG160*MIN(MaxScal,TgtVol/CW160))</f>
        <v>0.111246385670678</v>
      </c>
      <c r="DS160" s="26" t="n">
        <f aca="false">IF(OR(BH160=0,CX160="",CX160=0),0,BH160*MIN(MaxScal,TgtVol/CX160))</f>
        <v>0.115015712929016</v>
      </c>
      <c r="DT160" s="26" t="n">
        <f aca="false">IF(OR(BI160=0,CY160="",CY160=0),0,BI160*MIN(MaxScal,TgtVol/CY160))</f>
        <v>0</v>
      </c>
      <c r="DU160" s="26" t="n">
        <f aca="false">IF(OR(BJ160=0,CZ160="",CZ160=0),0,BJ160*MIN(MaxScal,TgtVol/CZ160))</f>
        <v>0</v>
      </c>
      <c r="DV160" s="26" t="n">
        <f aca="false">IF(OR(BK160=0,DA160="",DA160=0),0,BK160*MIN(MaxScal,TgtVol/DA160))</f>
        <v>0</v>
      </c>
      <c r="DW160" s="26" t="n">
        <f aca="false">IF(OR(BL160=0,DB160="",DB160=0),0,BL160*MIN(MaxScal,TgtVol/DB160))</f>
        <v>0</v>
      </c>
      <c r="DX160" s="28" t="n">
        <f aca="false">IFERROR(DC159*BM160,"")</f>
        <v>-0</v>
      </c>
      <c r="DY160" s="28" t="n">
        <f aca="false">IFERROR(DD159*BN160,"")</f>
        <v>-0.00644894008354313</v>
      </c>
      <c r="DZ160" s="28" t="n">
        <f aca="false">IFERROR(DE159*BO160,"")</f>
        <v>-0.00170035361240088</v>
      </c>
      <c r="EA160" s="28" t="n">
        <f aca="false">IFERROR(DF159*BP160,"")</f>
        <v>0</v>
      </c>
      <c r="EB160" s="28" t="n">
        <f aca="false">IFERROR(DG159*BQ160,"")</f>
        <v>0</v>
      </c>
      <c r="EC160" s="28" t="n">
        <f aca="false">IFERROR(DH159*BR160,"")</f>
        <v>0</v>
      </c>
      <c r="ED160" s="28" t="n">
        <f aca="false">IFERROR(DI159*BS160,"")</f>
        <v>-0</v>
      </c>
      <c r="EE160" s="28" t="n">
        <f aca="false">IFERROR(DJ159*BT160,"")</f>
        <v>-0.0104976802853652</v>
      </c>
      <c r="EF160" s="28" t="n">
        <f aca="false">IFERROR(DK159*BU160,"")</f>
        <v>0</v>
      </c>
      <c r="EG160" s="28" t="n">
        <f aca="false">IFERROR(DL159*BV160,"")</f>
        <v>0</v>
      </c>
      <c r="EH160" s="28" t="n">
        <f aca="false">IFERROR(DM159*BW160,"")</f>
        <v>-0</v>
      </c>
      <c r="EI160" s="28" t="n">
        <f aca="false">IFERROR(DN159*BX160,"")</f>
        <v>0</v>
      </c>
      <c r="EJ160" s="28" t="n">
        <f aca="false">IFERROR(DO159*BY160,"")</f>
        <v>0.00367113014531183</v>
      </c>
      <c r="EK160" s="28" t="n">
        <f aca="false">IFERROR(DP159*BZ160,"")</f>
        <v>0.00276168121856903</v>
      </c>
      <c r="EL160" s="28" t="n">
        <f aca="false">IFERROR(DQ159*CA160,"")</f>
        <v>0</v>
      </c>
      <c r="EM160" s="28" t="n">
        <f aca="false">IFERROR(DR159*CB160,"")</f>
        <v>0.00662313618170829</v>
      </c>
      <c r="EN160" s="28" t="n">
        <f aca="false">IFERROR(DS159*CC160,"")</f>
        <v>0.00714301007677906</v>
      </c>
      <c r="EO160" s="28" t="n">
        <f aca="false">IFERROR(DT159*CD160,"")</f>
        <v>0</v>
      </c>
      <c r="EP160" s="28" t="n">
        <f aca="false">IFERROR(DU159*CE160,"")</f>
        <v>-0</v>
      </c>
      <c r="EQ160" s="28" t="n">
        <f aca="false">IFERROR(DV159*CF160,"")</f>
        <v>0</v>
      </c>
      <c r="ER160" s="28" t="n">
        <f aca="false">IFERROR(DW159*CG160,"")</f>
        <v>0</v>
      </c>
      <c r="ES160" s="28" t="n">
        <f aca="false">IF(ROW()=4,"",SUM(DX160:ER160))</f>
        <v>0.00155198364105904</v>
      </c>
      <c r="ET160" s="29" t="n">
        <f aca="false">COUNTIF(AR160:BL160,"&gt;0")</f>
        <v>8</v>
      </c>
    </row>
    <row r="161" customFormat="false" ht="15" hidden="false" customHeight="false" outlineLevel="0" collapsed="false">
      <c r="A161" s="19" t="n">
        <v>42794</v>
      </c>
      <c r="B161" s="23" t="n">
        <f aca="false">ABS(EMFX_Data!X161-EMFX_Data!Y161)</f>
        <v>0.172283752088433</v>
      </c>
      <c r="C161" s="23" t="n">
        <f aca="false">ABS(EMFX_Data!X161-EMFX_Data!Z161)</f>
        <v>0.250502794617573</v>
      </c>
      <c r="D161" s="23" t="n">
        <f aca="false">ABS(EMFX_Data!X161-EMFX_Data!AA161)</f>
        <v>0.339214307606573</v>
      </c>
      <c r="E161" s="23" t="n">
        <f aca="false">ABS(EMFX_Data!X161-EMFX_Data!AB161)</f>
        <v>0.0865798683733532</v>
      </c>
      <c r="F161" s="23" t="n">
        <f aca="false">ABS(EMFX_Data!X161-EMFX_Data!AC161)</f>
        <v>0.0309021173866126</v>
      </c>
      <c r="G161" s="23" t="n">
        <f aca="false">ABS(EMFX_Data!X161-EMFX_Data!AD161)</f>
        <v>0.0609440583017893</v>
      </c>
      <c r="H161" s="23" t="n">
        <f aca="false">ABS(EMFX_Data!Y161-EMFX_Data!Z161)</f>
        <v>0.422786546706005</v>
      </c>
      <c r="I161" s="23" t="n">
        <f aca="false">ABS(EMFX_Data!Y161-EMFX_Data!AA161)</f>
        <v>0.511498059695006</v>
      </c>
      <c r="J161" s="23" t="n">
        <f aca="false">ABS(EMFX_Data!Y161-EMFX_Data!AB161)</f>
        <v>0.0857038837150794</v>
      </c>
      <c r="K161" s="23" t="n">
        <f aca="false">ABS(EMFX_Data!Y161-EMFX_Data!AC161)</f>
        <v>0.14138163470182</v>
      </c>
      <c r="L161" s="23" t="n">
        <f aca="false">ABS(EMFX_Data!Y161-EMFX_Data!AD161)</f>
        <v>0.233227810390222</v>
      </c>
      <c r="M161" s="23" t="n">
        <f aca="false">ABS(EMFX_Data!Z161-EMFX_Data!AA161)</f>
        <v>0.0887115129890006</v>
      </c>
      <c r="N161" s="23" t="n">
        <f aca="false">ABS(EMFX_Data!Z161-EMFX_Data!AB161)</f>
        <v>0.337082662990926</v>
      </c>
      <c r="O161" s="23" t="n">
        <f aca="false">ABS(EMFX_Data!Z161-EMFX_Data!AC161)</f>
        <v>0.281404912004185</v>
      </c>
      <c r="P161" s="23" t="n">
        <f aca="false">ABS(EMFX_Data!Z161-EMFX_Data!AD161)</f>
        <v>0.189558736315783</v>
      </c>
      <c r="Q161" s="23" t="n">
        <f aca="false">ABS(EMFX_Data!AA161-EMFX_Data!AB161)</f>
        <v>0.425794175979926</v>
      </c>
      <c r="R161" s="23" t="n">
        <f aca="false">ABS(EMFX_Data!AA161-EMFX_Data!AC161)</f>
        <v>0.370116424993186</v>
      </c>
      <c r="S161" s="23" t="n">
        <f aca="false">ABS(EMFX_Data!AA161-EMFX_Data!AD161)</f>
        <v>0.278270249304784</v>
      </c>
      <c r="T161" s="23" t="n">
        <f aca="false">ABS(EMFX_Data!AB161-EMFX_Data!AC161)</f>
        <v>0.0556777509867406</v>
      </c>
      <c r="U161" s="23" t="n">
        <f aca="false">ABS(EMFX_Data!AB161-EMFX_Data!AD161)</f>
        <v>0.147523926675142</v>
      </c>
      <c r="V161" s="23" t="n">
        <f aca="false">ABS(EMFX_Data!AC161-EMFX_Data!AD161)</f>
        <v>0.0918461756884019</v>
      </c>
      <c r="W161" s="26" t="n">
        <f aca="false">IF(ROW()&lt;4+MinObs-1,"",IFERROR((B161-AVERAGE(B$4:B161))/STDEV(B$4:B161),""))</f>
        <v>0.543233700806584</v>
      </c>
      <c r="X161" s="26" t="n">
        <f aca="false">IF(ROW()&lt;4+MinObs-1,"",IFERROR((C161-AVERAGE(C$4:C161))/STDEV(C$4:C161),""))</f>
        <v>2.76072314082533</v>
      </c>
      <c r="Y161" s="26" t="n">
        <f aca="false">IF(ROW()&lt;4+MinObs-1,"",IFERROR((D161-AVERAGE(D$4:D161))/STDEV(D$4:D161),""))</f>
        <v>2.0866675301044</v>
      </c>
      <c r="Z161" s="26" t="n">
        <f aca="false">IF(ROW()&lt;4+MinObs-1,"",IFERROR((E161-AVERAGE(E$4:E161))/STDEV(E$4:E161),""))</f>
        <v>-0.353768930471648</v>
      </c>
      <c r="AA161" s="26" t="n">
        <f aca="false">IF(ROW()&lt;4+MinObs-1,"",IFERROR((F161-AVERAGE(F$4:F161))/STDEV(F$4:F161),""))</f>
        <v>-0.696542786706955</v>
      </c>
      <c r="AB161" s="26" t="n">
        <f aca="false">IF(ROW()&lt;4+MinObs-1,"",IFERROR((G161-AVERAGE(G$4:G161))/STDEV(G$4:G161),""))</f>
        <v>-0.206100553247599</v>
      </c>
      <c r="AC161" s="26" t="n">
        <f aca="false">IF(ROW()&lt;4+MinObs-1,"",IFERROR((H161-AVERAGE(H$4:H161))/STDEV(H$4:H161),""))</f>
        <v>2.1713567237419</v>
      </c>
      <c r="AD161" s="26" t="n">
        <f aca="false">IF(ROW()&lt;4+MinObs-1,"",IFERROR((I161-AVERAGE(I$4:I161))/STDEV(I$4:I161),""))</f>
        <v>3.35790200316354</v>
      </c>
      <c r="AE161" s="26" t="n">
        <f aca="false">IF(ROW()&lt;4+MinObs-1,"",IFERROR((J161-AVERAGE(J$4:J161))/STDEV(J$4:J161),""))</f>
        <v>-0.531732686178762</v>
      </c>
      <c r="AF161" s="26" t="n">
        <f aca="false">IF(ROW()&lt;4+MinObs-1,"",IFERROR((K161-AVERAGE(K$4:K161))/STDEV(K$4:K161),""))</f>
        <v>0.522493883475472</v>
      </c>
      <c r="AG161" s="26" t="n">
        <f aca="false">IF(ROW()&lt;4+MinObs-1,"",IFERROR((L161-AVERAGE(L$4:L161))/STDEV(L$4:L161),""))</f>
        <v>0.234729833210308</v>
      </c>
      <c r="AH161" s="26" t="n">
        <f aca="false">IF(ROW()&lt;4+MinObs-1,"",IFERROR((M161-AVERAGE(M$4:M161))/STDEV(M$4:M161),""))</f>
        <v>-0.847133979198768</v>
      </c>
      <c r="AI161" s="26" t="n">
        <f aca="false">IF(ROW()&lt;4+MinObs-1,"",IFERROR((N161-AVERAGE(N$4:N161))/STDEV(N$4:N161),""))</f>
        <v>2.04486915449756</v>
      </c>
      <c r="AJ161" s="26" t="n">
        <f aca="false">IF(ROW()&lt;4+MinObs-1,"",IFERROR((O161-AVERAGE(O$4:O161))/STDEV(O$4:O161),""))</f>
        <v>2.3686429011543</v>
      </c>
      <c r="AK161" s="26" t="n">
        <f aca="false">IF(ROW()&lt;4+MinObs-1,"",IFERROR((P161-AVERAGE(P$4:P161))/STDEV(P$4:P161),""))</f>
        <v>0.146581867929652</v>
      </c>
      <c r="AL161" s="26" t="n">
        <f aca="false">IF(ROW()&lt;4+MinObs-1,"",IFERROR((Q161-AVERAGE(Q$4:Q161))/STDEV(Q$4:Q161),""))</f>
        <v>1.67727490355378</v>
      </c>
      <c r="AM161" s="26" t="n">
        <f aca="false">IF(ROW()&lt;4+MinObs-1,"",IFERROR((R161-AVERAGE(R$4:R161))/STDEV(R$4:R161),""))</f>
        <v>1.8923924234902</v>
      </c>
      <c r="AN161" s="26" t="n">
        <f aca="false">IF(ROW()&lt;4+MinObs-1,"",IFERROR((S161-AVERAGE(S$4:S161))/STDEV(S$4:S161),""))</f>
        <v>0.295672842087027</v>
      </c>
      <c r="AO161" s="26" t="n">
        <f aca="false">IF(ROW()&lt;4+MinObs-1,"",IFERROR((T161-AVERAGE(T$4:T161))/STDEV(T$4:T161),""))</f>
        <v>-0.641039754319833</v>
      </c>
      <c r="AP161" s="26" t="n">
        <f aca="false">IF(ROW()&lt;4+MinObs-1,"",IFERROR((U161-AVERAGE(U$4:U161))/STDEV(U$4:U161),""))</f>
        <v>0.0829357381893759</v>
      </c>
      <c r="AQ161" s="26" t="n">
        <f aca="false">IF(ROW()&lt;4+MinObs-1,"",IFERROR((V161-AVERAGE(V$4:V161))/STDEV(V$4:V161),""))</f>
        <v>-0.16629182336139</v>
      </c>
      <c r="AR161" s="26" t="n">
        <f aca="false">IF(W161="",0,IF(W161&gt;=z4,w4,IF(W161&gt;=z3,w3,IF(W161&gt;=zEntry,w2,IF(AND(W161&gt;=ExitZ,AR160&gt;0),w2,0)))))</f>
        <v>0</v>
      </c>
      <c r="AS161" s="26" t="n">
        <f aca="false">IF(X161="",0,IF(X161&gt;=z4,w4,IF(X161&gt;=z3,w3,IF(X161&gt;=zEntry,w2,IF(AND(X161&gt;=ExitZ,AS160&gt;0),w2,0)))))</f>
        <v>1</v>
      </c>
      <c r="AT161" s="26" t="n">
        <f aca="false">IF(Y161="",0,IF(Y161&gt;=z4,w4,IF(Y161&gt;=z3,w3,IF(Y161&gt;=zEntry,w2,IF(AND(Y161&gt;=ExitZ,AT160&gt;0),w2,0)))))</f>
        <v>1</v>
      </c>
      <c r="AU161" s="26" t="n">
        <f aca="false">IF(Z161="",0,IF(Z161&gt;=z4,w4,IF(Z161&gt;=z3,w3,IF(Z161&gt;=zEntry,w2,IF(AND(Z161&gt;=ExitZ,AU160&gt;0),w2,0)))))</f>
        <v>0</v>
      </c>
      <c r="AV161" s="26" t="n">
        <f aca="false">IF(AA161="",0,IF(AA161&gt;=z4,w4,IF(AA161&gt;=z3,w3,IF(AA161&gt;=zEntry,w2,IF(AND(AA161&gt;=ExitZ,AV160&gt;0),w2,0)))))</f>
        <v>0</v>
      </c>
      <c r="AW161" s="26" t="n">
        <f aca="false">IF(AB161="",0,IF(AB161&gt;=z4,w4,IF(AB161&gt;=z3,w3,IF(AB161&gt;=zEntry,w2,IF(AND(AB161&gt;=ExitZ,AW160&gt;0),w2,0)))))</f>
        <v>0</v>
      </c>
      <c r="AX161" s="26" t="n">
        <f aca="false">IF(AC161="",0,IF(AC161&gt;=z4,w4,IF(AC161&gt;=z3,w3,IF(AC161&gt;=zEntry,w2,IF(AND(AC161&gt;=ExitZ,AX160&gt;0),w2,0)))))</f>
        <v>1</v>
      </c>
      <c r="AY161" s="26" t="n">
        <f aca="false">IF(AD161="",0,IF(AD161&gt;=z4,w4,IF(AD161&gt;=z3,w3,IF(AD161&gt;=zEntry,w2,IF(AND(AD161&gt;=ExitZ,AY160&gt;0),w2,0)))))</f>
        <v>1.5</v>
      </c>
      <c r="AZ161" s="26" t="n">
        <f aca="false">IF(AE161="",0,IF(AE161&gt;=z4,w4,IF(AE161&gt;=z3,w3,IF(AE161&gt;=zEntry,w2,IF(AND(AE161&gt;=ExitZ,AZ160&gt;0),w2,0)))))</f>
        <v>0</v>
      </c>
      <c r="BA161" s="26" t="n">
        <f aca="false">IF(AF161="",0,IF(AF161&gt;=z4,w4,IF(AF161&gt;=z3,w3,IF(AF161&gt;=zEntry,w2,IF(AND(AF161&gt;=ExitZ,BA160&gt;0),w2,0)))))</f>
        <v>0</v>
      </c>
      <c r="BB161" s="26" t="n">
        <f aca="false">IF(AG161="",0,IF(AG161&gt;=z4,w4,IF(AG161&gt;=z3,w3,IF(AG161&gt;=zEntry,w2,IF(AND(AG161&gt;=ExitZ,BB160&gt;0),w2,0)))))</f>
        <v>0</v>
      </c>
      <c r="BC161" s="26" t="n">
        <f aca="false">IF(AH161="",0,IF(AH161&gt;=z4,w4,IF(AH161&gt;=z3,w3,IF(AH161&gt;=zEntry,w2,IF(AND(AH161&gt;=ExitZ,BC160&gt;0),w2,0)))))</f>
        <v>0</v>
      </c>
      <c r="BD161" s="26" t="n">
        <f aca="false">IF(AI161="",0,IF(AI161&gt;=z4,w4,IF(AI161&gt;=z3,w3,IF(AI161&gt;=zEntry,w2,IF(AND(AI161&gt;=ExitZ,BD160&gt;0),w2,0)))))</f>
        <v>1</v>
      </c>
      <c r="BE161" s="26" t="n">
        <f aca="false">IF(AJ161="",0,IF(AJ161&gt;=z4,w4,IF(AJ161&gt;=z3,w3,IF(AJ161&gt;=zEntry,w2,IF(AND(AJ161&gt;=ExitZ,BE160&gt;0),w2,0)))))</f>
        <v>1</v>
      </c>
      <c r="BF161" s="26" t="n">
        <f aca="false">IF(AK161="",0,IF(AK161&gt;=z4,w4,IF(AK161&gt;=z3,w3,IF(AK161&gt;=zEntry,w2,IF(AND(AK161&gt;=ExitZ,BF160&gt;0),w2,0)))))</f>
        <v>0</v>
      </c>
      <c r="BG161" s="26" t="n">
        <f aca="false">IF(AL161="",0,IF(AL161&gt;=z4,w4,IF(AL161&gt;=z3,w3,IF(AL161&gt;=zEntry,w2,IF(AND(AL161&gt;=ExitZ,BG160&gt;0),w2,0)))))</f>
        <v>0</v>
      </c>
      <c r="BH161" s="26" t="n">
        <f aca="false">IF(AM161="",0,IF(AM161&gt;=z4,w4,IF(AM161&gt;=z3,w3,IF(AM161&gt;=zEntry,w2,IF(AND(AM161&gt;=ExitZ,BH160&gt;0),w2,0)))))</f>
        <v>0</v>
      </c>
      <c r="BI161" s="26" t="n">
        <f aca="false">IF(AN161="",0,IF(AN161&gt;=z4,w4,IF(AN161&gt;=z3,w3,IF(AN161&gt;=zEntry,w2,IF(AND(AN161&gt;=ExitZ,BI160&gt;0),w2,0)))))</f>
        <v>0</v>
      </c>
      <c r="BJ161" s="26" t="n">
        <f aca="false">IF(AO161="",0,IF(AO161&gt;=z4,w4,IF(AO161&gt;=z3,w3,IF(AO161&gt;=zEntry,w2,IF(AND(AO161&gt;=ExitZ,BJ160&gt;0),w2,0)))))</f>
        <v>0</v>
      </c>
      <c r="BK161" s="26" t="n">
        <f aca="false">IF(AP161="",0,IF(AP161&gt;=z4,w4,IF(AP161&gt;=z3,w3,IF(AP161&gt;=zEntry,w2,IF(AND(AP161&gt;=ExitZ,BK160&gt;0),w2,0)))))</f>
        <v>0</v>
      </c>
      <c r="BL161" s="26" t="n">
        <f aca="false">IF(AQ161="",0,IF(AQ161&gt;=z4,w4,IF(AQ161&gt;=z3,w3,IF(AQ161&gt;=zEntry,w2,IF(AND(AQ161&gt;=ExitZ,BL160&gt;0),w2,0)))))</f>
        <v>0</v>
      </c>
      <c r="BM161" s="23" t="n">
        <f aca="false">IF(EMFX_Data!X160&gt;=EMFX_Data!Y160,EMFX_Data!AE161-EMFX_Data!AF161,EMFX_Data!AF161-EMFX_Data!AE161)</f>
        <v>-0.031301447736117</v>
      </c>
      <c r="BN161" s="23" t="n">
        <f aca="false">IF(EMFX_Data!X160&gt;=EMFX_Data!Z160,EMFX_Data!AE161-EMFX_Data!AG161,EMFX_Data!AG161-EMFX_Data!AE161)</f>
        <v>0.00587424360962599</v>
      </c>
      <c r="BO161" s="23" t="n">
        <f aca="false">IF(EMFX_Data!X160&gt;=EMFX_Data!AA160,EMFX_Data!AE161-EMFX_Data!AH161,EMFX_Data!AH161-EMFX_Data!AE161)</f>
        <v>0.0196856131496728</v>
      </c>
      <c r="BP161" s="23" t="n">
        <f aca="false">IF(EMFX_Data!X160&gt;=EMFX_Data!AB160,EMFX_Data!AE161-EMFX_Data!AI161,EMFX_Data!AI161-EMFX_Data!AE161)</f>
        <v>0.0689599934659547</v>
      </c>
      <c r="BQ161" s="23" t="n">
        <f aca="false">IF(EMFX_Data!X160&gt;=EMFX_Data!AC160,EMFX_Data!AE161-EMFX_Data!AJ161,EMFX_Data!AJ161-EMFX_Data!AE161)</f>
        <v>0.00766388262709459</v>
      </c>
      <c r="BR161" s="23" t="n">
        <f aca="false">IF(EMFX_Data!X160&gt;=EMFX_Data!AD160,EMFX_Data!AE161-EMFX_Data!AK161,EMFX_Data!AK161-EMFX_Data!AE161)</f>
        <v>-0.0186945172057511</v>
      </c>
      <c r="BS161" s="23" t="n">
        <f aca="false">IF(EMFX_Data!Y160&gt;=EMFX_Data!Z160,EMFX_Data!AF161-EMFX_Data!AG161,EMFX_Data!AG161-EMFX_Data!AF161)</f>
        <v>-0.025427204126491</v>
      </c>
      <c r="BT161" s="23" t="n">
        <f aca="false">IF(EMFX_Data!Y160&gt;=EMFX_Data!AA160,EMFX_Data!AF161-EMFX_Data!AH161,EMFX_Data!AH161-EMFX_Data!AF161)</f>
        <v>-0.0116158345864442</v>
      </c>
      <c r="BU161" s="23" t="n">
        <f aca="false">IF(EMFX_Data!Y160&gt;=EMFX_Data!AB160,EMFX_Data!AF161-EMFX_Data!AI161,EMFX_Data!AI161-EMFX_Data!AF161)</f>
        <v>0.100261441202072</v>
      </c>
      <c r="BV161" s="23" t="n">
        <f aca="false">IF(EMFX_Data!Y160&gt;=EMFX_Data!AC160,EMFX_Data!AF161-EMFX_Data!AJ161,EMFX_Data!AJ161-EMFX_Data!AF161)</f>
        <v>-0.0389653303632116</v>
      </c>
      <c r="BW161" s="23" t="n">
        <f aca="false">IF(EMFX_Data!Y160&gt;=EMFX_Data!AD160,EMFX_Data!AF161-EMFX_Data!AK161,EMFX_Data!AK161-EMFX_Data!AF161)</f>
        <v>-0.0499959649418681</v>
      </c>
      <c r="BX161" s="23" t="n">
        <f aca="false">IF(EMFX_Data!Z160&gt;=EMFX_Data!AA160,EMFX_Data!AG161-EMFX_Data!AH161,EMFX_Data!AH161-EMFX_Data!AG161)</f>
        <v>0.0138113695400468</v>
      </c>
      <c r="BY161" s="23" t="n">
        <f aca="false">IF(EMFX_Data!Z160&gt;=EMFX_Data!AB160,EMFX_Data!AG161-EMFX_Data!AI161,EMFX_Data!AI161-EMFX_Data!AG161)</f>
        <v>0.0748342370755807</v>
      </c>
      <c r="BZ161" s="23" t="n">
        <f aca="false">IF(EMFX_Data!Z160&gt;=EMFX_Data!AC160,EMFX_Data!AG161-EMFX_Data!AJ161,EMFX_Data!AJ161-EMFX_Data!AG161)</f>
        <v>0.0135381262367206</v>
      </c>
      <c r="CA161" s="23" t="n">
        <f aca="false">IF(EMFX_Data!Z160&gt;=EMFX_Data!AD160,EMFX_Data!AG161-EMFX_Data!AK161,EMFX_Data!AK161-EMFX_Data!AG161)</f>
        <v>0.0245687608153771</v>
      </c>
      <c r="CB161" s="23" t="n">
        <f aca="false">IF(EMFX_Data!AA160&gt;=EMFX_Data!AB160,EMFX_Data!AH161-EMFX_Data!AI161,EMFX_Data!AI161-EMFX_Data!AH161)</f>
        <v>0.0886456066156275</v>
      </c>
      <c r="CC161" s="23" t="n">
        <f aca="false">IF(EMFX_Data!AA160&gt;=EMFX_Data!AC160,EMFX_Data!AH161-EMFX_Data!AJ161,EMFX_Data!AJ161-EMFX_Data!AH161)</f>
        <v>0.0273494957767674</v>
      </c>
      <c r="CD161" s="23" t="n">
        <f aca="false">IF(EMFX_Data!AA160&gt;=EMFX_Data!AD160,EMFX_Data!AH161-EMFX_Data!AK161,EMFX_Data!AK161-EMFX_Data!AH161)</f>
        <v>0.0383801303554239</v>
      </c>
      <c r="CE161" s="23" t="n">
        <f aca="false">IF(EMFX_Data!AB160&gt;=EMFX_Data!AC160,EMFX_Data!AI161-EMFX_Data!AJ161,EMFX_Data!AJ161-EMFX_Data!AI161)</f>
        <v>0.0612961108388601</v>
      </c>
      <c r="CF161" s="23" t="n">
        <f aca="false">IF(EMFX_Data!AB160&gt;=EMFX_Data!AD160,EMFX_Data!AI161-EMFX_Data!AK161,EMFX_Data!AK161-EMFX_Data!AI161)</f>
        <v>0.0502654762602036</v>
      </c>
      <c r="CG161" s="23" t="n">
        <f aca="false">IF(EMFX_Data!AC160&gt;=EMFX_Data!AD160,EMFX_Data!AJ161-EMFX_Data!AK161,EMFX_Data!AK161-EMFX_Data!AJ161)</f>
        <v>-0.0110306345786565</v>
      </c>
      <c r="CH161" s="27" t="n">
        <f aca="false">IF(ROW()&lt;4+VolLB,"",STDEV(INDEX($BM:$BM,ROW()-VolLB+1):INDEX($BM:$BM,ROW()))*SQRT(12))</f>
        <v>0.129570689723189</v>
      </c>
      <c r="CI161" s="27" t="n">
        <f aca="false">IF(ROW()&lt;4+VolLB,"",STDEV(INDEX($BN:$BN,ROW()-VolLB+1):INDEX($BN:$BN,ROW()))*SQRT(12))</f>
        <v>0.155818849259444</v>
      </c>
      <c r="CJ161" s="27" t="n">
        <f aca="false">IF(ROW()&lt;4+VolLB,"",STDEV(INDEX($BO:$BO,ROW()-VolLB+1):INDEX($BO:$BO,ROW()))*SQRT(12))</f>
        <v>0.151107794662663</v>
      </c>
      <c r="CK161" s="27" t="n">
        <f aca="false">IF(ROW()&lt;4+VolLB,"",STDEV(INDEX($BP:$BP,ROW()-VolLB+1):INDEX($BP:$BP,ROW()))*SQRT(12))</f>
        <v>0.173137884548909</v>
      </c>
      <c r="CL161" s="27" t="n">
        <f aca="false">IF(ROW()&lt;4+VolLB,"",STDEV(INDEX($BQ:$BQ,ROW()-VolLB+1):INDEX($BQ:$BQ,ROW()))*SQRT(12))</f>
        <v>0.157909878021317</v>
      </c>
      <c r="CM161" s="27" t="n">
        <f aca="false">IF(ROW()&lt;4+VolLB,"",STDEV(INDEX($BR:$BR,ROW()-VolLB+1):INDEX($BR:$BR,ROW()))*SQRT(12))</f>
        <v>0.160559765339313</v>
      </c>
      <c r="CN161" s="27" t="n">
        <f aca="false">IF(ROW()&lt;4+VolLB,"",STDEV(INDEX($BS:$BS,ROW()-VolLB+1):INDEX($BS:$BS,ROW()))*SQRT(12))</f>
        <v>0.137092423033643</v>
      </c>
      <c r="CO161" s="27" t="n">
        <f aca="false">IF(ROW()&lt;4+VolLB,"",STDEV(INDEX($BT:$BT,ROW()-VolLB+1):INDEX($BT:$BT,ROW()))*SQRT(12))</f>
        <v>0.15859702711581</v>
      </c>
      <c r="CP161" s="27" t="n">
        <f aca="false">IF(ROW()&lt;4+VolLB,"",STDEV(INDEX($BU:$BU,ROW()-VolLB+1):INDEX($BU:$BU,ROW()))*SQRT(12))</f>
        <v>0.158389734797939</v>
      </c>
      <c r="CQ161" s="27" t="n">
        <f aca="false">IF(ROW()&lt;4+VolLB,"",STDEV(INDEX($BV:$BV,ROW()-VolLB+1):INDEX($BV:$BV,ROW()))*SQRT(12))</f>
        <v>0.164570629577923</v>
      </c>
      <c r="CR161" s="27" t="n">
        <f aca="false">IF(ROW()&lt;4+VolLB,"",STDEV(INDEX($BW:$BW,ROW()-VolLB+1):INDEX($BW:$BW,ROW()))*SQRT(12))</f>
        <v>0.176883760386124</v>
      </c>
      <c r="CS161" s="27" t="n">
        <f aca="false">IF(ROW()&lt;4+VolLB,"",STDEV(INDEX($BX:$BX,ROW()-VolLB+1):INDEX($BX:$BX,ROW()))*SQRT(12))</f>
        <v>0.187185473032732</v>
      </c>
      <c r="CT161" s="27" t="n">
        <f aca="false">IF(ROW()&lt;4+VolLB,"",STDEV(INDEX($BY:$BY,ROW()-VolLB+1):INDEX($BY:$BY,ROW()))*SQRT(12))</f>
        <v>0.158568968946854</v>
      </c>
      <c r="CU161" s="27" t="n">
        <f aca="false">IF(ROW()&lt;4+VolLB,"",STDEV(INDEX($BZ:$BZ,ROW()-VolLB+1):INDEX($BZ:$BZ,ROW()))*SQRT(12))</f>
        <v>0.152881025802148</v>
      </c>
      <c r="CV161" s="27" t="n">
        <f aca="false">IF(ROW()&lt;4+VolLB,"",STDEV(INDEX($CA:$CA,ROW()-VolLB+1):INDEX($CA:$CA,ROW()))*SQRT(12))</f>
        <v>0.128750242085833</v>
      </c>
      <c r="CW161" s="27" t="n">
        <f aca="false">IF(ROW()&lt;4+VolLB,"",STDEV(INDEX($CB:$CB,ROW()-VolLB+1):INDEX($CB:$CB,ROW()))*SQRT(12))</f>
        <v>0.184648593081827</v>
      </c>
      <c r="CX161" s="27" t="n">
        <f aca="false">IF(ROW()&lt;4+VolLB,"",STDEV(INDEX($CC:$CC,ROW()-VolLB+1):INDEX($CC:$CC,ROW()))*SQRT(12))</f>
        <v>0.172414268024826</v>
      </c>
      <c r="CY161" s="27" t="n">
        <f aca="false">IF(ROW()&lt;4+VolLB,"",STDEV(INDEX($CD:$CD,ROW()-VolLB+1):INDEX($CD:$CD,ROW()))*SQRT(12))</f>
        <v>0.196457840730945</v>
      </c>
      <c r="CZ161" s="27" t="n">
        <f aca="false">IF(ROW()&lt;4+VolLB,"",STDEV(INDEX($CE:$CE,ROW()-VolLB+1):INDEX($CE:$CE,ROW()))*SQRT(12))</f>
        <v>0.16168593717942</v>
      </c>
      <c r="DA161" s="27" t="n">
        <f aca="false">IF(ROW()&lt;4+VolLB,"",STDEV(INDEX($CF:$CF,ROW()-VolLB+1):INDEX($CF:$CF,ROW()))*SQRT(12))</f>
        <v>0.177597723068895</v>
      </c>
      <c r="DB161" s="27" t="n">
        <f aca="false">IF(ROW()&lt;4+VolLB,"",STDEV(INDEX($CG:$CG,ROW()-VolLB+1):INDEX($CG:$CG,ROW()))*SQRT(12))</f>
        <v>0.139762735764514</v>
      </c>
      <c r="DC161" s="26" t="n">
        <f aca="false">IF(OR(AR161=0,CH161="",CH161=0),0,AR161*MIN(MaxScal,TgtVol/CH161))</f>
        <v>0</v>
      </c>
      <c r="DD161" s="26" t="n">
        <f aca="false">IF(OR(AS161=0,CI161="",CI161=0),0,AS161*MIN(MaxScal,TgtVol/CI161))</f>
        <v>0.128354175987395</v>
      </c>
      <c r="DE161" s="26" t="n">
        <f aca="false">IF(OR(AT161=0,CJ161="",CJ161=0),0,AT161*MIN(MaxScal,TgtVol/CJ161))</f>
        <v>0.132355846001515</v>
      </c>
      <c r="DF161" s="26" t="n">
        <f aca="false">IF(OR(AU161=0,CK161="",CK161=0),0,AU161*MIN(MaxScal,TgtVol/CK161))</f>
        <v>0</v>
      </c>
      <c r="DG161" s="26" t="n">
        <f aca="false">IF(OR(AV161=0,CL161="",CL161=0),0,AV161*MIN(MaxScal,TgtVol/CL161))</f>
        <v>0</v>
      </c>
      <c r="DH161" s="26" t="n">
        <f aca="false">IF(OR(AW161=0,CM161="",CM161=0),0,AW161*MIN(MaxScal,TgtVol/CM161))</f>
        <v>0</v>
      </c>
      <c r="DI161" s="26" t="n">
        <f aca="false">IF(OR(AX161=0,CN161="",CN161=0),0,AX161*MIN(MaxScal,TgtVol/CN161))</f>
        <v>0.145886983083609</v>
      </c>
      <c r="DJ161" s="26" t="n">
        <f aca="false">IF(OR(AY161=0,CO161="",CO161=0),0,AY161*MIN(MaxScal,TgtVol/CO161))</f>
        <v>0.189158652880004</v>
      </c>
      <c r="DK161" s="26" t="n">
        <f aca="false">IF(OR(AZ161=0,CP161="",CP161=0),0,AZ161*MIN(MaxScal,TgtVol/CP161))</f>
        <v>0</v>
      </c>
      <c r="DL161" s="26" t="n">
        <f aca="false">IF(OR(BA161=0,CQ161="",CQ161=0),0,BA161*MIN(MaxScal,TgtVol/CQ161))</f>
        <v>0</v>
      </c>
      <c r="DM161" s="26" t="n">
        <f aca="false">IF(OR(BB161=0,CR161="",CR161=0),0,BB161*MIN(MaxScal,TgtVol/CR161))</f>
        <v>0</v>
      </c>
      <c r="DN161" s="26" t="n">
        <f aca="false">IF(OR(BC161=0,CS161="",CS161=0),0,BC161*MIN(MaxScal,TgtVol/CS161))</f>
        <v>0</v>
      </c>
      <c r="DO161" s="26" t="n">
        <f aca="false">IF(OR(BD161=0,CT161="",CT161=0),0,BD161*MIN(MaxScal,TgtVol/CT161))</f>
        <v>0.126128082517224</v>
      </c>
      <c r="DP161" s="26" t="n">
        <f aca="false">IF(OR(BE161=0,CU161="",CU161=0),0,BE161*MIN(MaxScal,TgtVol/CU161))</f>
        <v>0.130820681605598</v>
      </c>
      <c r="DQ161" s="26" t="n">
        <f aca="false">IF(OR(BF161=0,CV161="",CV161=0),0,BF161*MIN(MaxScal,TgtVol/CV161))</f>
        <v>0</v>
      </c>
      <c r="DR161" s="26" t="n">
        <f aca="false">IF(OR(BG161=0,CW161="",CW161=0),0,BG161*MIN(MaxScal,TgtVol/CW161))</f>
        <v>0</v>
      </c>
      <c r="DS161" s="26" t="n">
        <f aca="false">IF(OR(BH161=0,CX161="",CX161=0),0,BH161*MIN(MaxScal,TgtVol/CX161))</f>
        <v>0</v>
      </c>
      <c r="DT161" s="26" t="n">
        <f aca="false">IF(OR(BI161=0,CY161="",CY161=0),0,BI161*MIN(MaxScal,TgtVol/CY161))</f>
        <v>0</v>
      </c>
      <c r="DU161" s="26" t="n">
        <f aca="false">IF(OR(BJ161=0,CZ161="",CZ161=0),0,BJ161*MIN(MaxScal,TgtVol/CZ161))</f>
        <v>0</v>
      </c>
      <c r="DV161" s="26" t="n">
        <f aca="false">IF(OR(BK161=0,DA161="",DA161=0),0,BK161*MIN(MaxScal,TgtVol/DA161))</f>
        <v>0</v>
      </c>
      <c r="DW161" s="26" t="n">
        <f aca="false">IF(OR(BL161=0,DB161="",DB161=0),0,BL161*MIN(MaxScal,TgtVol/DB161))</f>
        <v>0</v>
      </c>
      <c r="DX161" s="28" t="n">
        <f aca="false">IFERROR(DC160*BM161,"")</f>
        <v>-0</v>
      </c>
      <c r="DY161" s="28" t="n">
        <f aca="false">IFERROR(DD160*BN161,"")</f>
        <v>0.000705217833991395</v>
      </c>
      <c r="DZ161" s="28" t="n">
        <f aca="false">IFERROR(DE160*BO161,"")</f>
        <v>0.00243786933863702</v>
      </c>
      <c r="EA161" s="28" t="n">
        <f aca="false">IFERROR(DF160*BP161,"")</f>
        <v>0</v>
      </c>
      <c r="EB161" s="28" t="n">
        <f aca="false">IFERROR(DG160*BQ161,"")</f>
        <v>0</v>
      </c>
      <c r="EC161" s="28" t="n">
        <f aca="false">IFERROR(DH160*BR161,"")</f>
        <v>-0</v>
      </c>
      <c r="ED161" s="28" t="n">
        <f aca="false">IFERROR(DI160*BS161,"")</f>
        <v>-0.00339049743596894</v>
      </c>
      <c r="EE161" s="28" t="n">
        <f aca="false">IFERROR(DJ160*BT161,"")</f>
        <v>-0.00203919113485604</v>
      </c>
      <c r="EF161" s="28" t="n">
        <f aca="false">IFERROR(DK160*BU161,"")</f>
        <v>0</v>
      </c>
      <c r="EG161" s="28" t="n">
        <f aca="false">IFERROR(DL160*BV161,"")</f>
        <v>-0</v>
      </c>
      <c r="EH161" s="28" t="n">
        <f aca="false">IFERROR(DM160*BW161,"")</f>
        <v>-0</v>
      </c>
      <c r="EI161" s="28" t="n">
        <f aca="false">IFERROR(DN160*BX161,"")</f>
        <v>0</v>
      </c>
      <c r="EJ161" s="28" t="n">
        <f aca="false">IFERROR(DO160*BY161,"")</f>
        <v>0.00954750312629571</v>
      </c>
      <c r="EK161" s="28" t="n">
        <f aca="false">IFERROR(DP160*BZ161,"")</f>
        <v>0.00173109242487216</v>
      </c>
      <c r="EL161" s="28" t="n">
        <f aca="false">IFERROR(DQ160*CA161,"")</f>
        <v>0</v>
      </c>
      <c r="EM161" s="28" t="n">
        <f aca="false">IFERROR(DR160*CB161,"")</f>
        <v>0.00986150334157328</v>
      </c>
      <c r="EN161" s="28" t="n">
        <f aca="false">IFERROR(DS160*CC161,"")</f>
        <v>0.00314562175501401</v>
      </c>
      <c r="EO161" s="28" t="n">
        <f aca="false">IFERROR(DT160*CD161,"")</f>
        <v>0</v>
      </c>
      <c r="EP161" s="28" t="n">
        <f aca="false">IFERROR(DU160*CE161,"")</f>
        <v>0</v>
      </c>
      <c r="EQ161" s="28" t="n">
        <f aca="false">IFERROR(DV160*CF161,"")</f>
        <v>0</v>
      </c>
      <c r="ER161" s="28" t="n">
        <f aca="false">IFERROR(DW160*CG161,"")</f>
        <v>-0</v>
      </c>
      <c r="ES161" s="28" t="n">
        <f aca="false">IF(ROW()=4,"",SUM(DX161:ER161))</f>
        <v>0.0219991192495586</v>
      </c>
      <c r="ET161" s="29" t="n">
        <f aca="false">COUNTIF(AR161:BL161,"&gt;0")</f>
        <v>6</v>
      </c>
    </row>
    <row r="162" customFormat="false" ht="15" hidden="false" customHeight="false" outlineLevel="0" collapsed="false">
      <c r="A162" s="19" t="n">
        <v>42825</v>
      </c>
      <c r="B162" s="23" t="n">
        <f aca="false">ABS(EMFX_Data!X162-EMFX_Data!Y162)</f>
        <v>0.100447411114813</v>
      </c>
      <c r="C162" s="23" t="n">
        <f aca="false">ABS(EMFX_Data!X162-EMFX_Data!Z162)</f>
        <v>0.202005244152253</v>
      </c>
      <c r="D162" s="23" t="n">
        <f aca="false">ABS(EMFX_Data!X162-EMFX_Data!AA162)</f>
        <v>0.371358044045595</v>
      </c>
      <c r="E162" s="23" t="n">
        <f aca="false">ABS(EMFX_Data!X162-EMFX_Data!AB162)</f>
        <v>0.0296788528377832</v>
      </c>
      <c r="F162" s="23" t="n">
        <f aca="false">ABS(EMFX_Data!X162-EMFX_Data!AC162)</f>
        <v>0.03295196952286</v>
      </c>
      <c r="G162" s="23" t="n">
        <f aca="false">ABS(EMFX_Data!X162-EMFX_Data!AD162)</f>
        <v>0.103010801446176</v>
      </c>
      <c r="H162" s="23" t="n">
        <f aca="false">ABS(EMFX_Data!Y162-EMFX_Data!Z162)</f>
        <v>0.302452655267066</v>
      </c>
      <c r="I162" s="23" t="n">
        <f aca="false">ABS(EMFX_Data!Y162-EMFX_Data!AA162)</f>
        <v>0.471805455160409</v>
      </c>
      <c r="J162" s="23" t="n">
        <f aca="false">ABS(EMFX_Data!Y162-EMFX_Data!AB162)</f>
        <v>0.0707685582770301</v>
      </c>
      <c r="K162" s="23" t="n">
        <f aca="false">ABS(EMFX_Data!Y162-EMFX_Data!AC162)</f>
        <v>0.0674954415919533</v>
      </c>
      <c r="L162" s="23" t="n">
        <f aca="false">ABS(EMFX_Data!Y162-EMFX_Data!AD162)</f>
        <v>0.20345821256099</v>
      </c>
      <c r="M162" s="23" t="n">
        <f aca="false">ABS(EMFX_Data!Z162-EMFX_Data!AA162)</f>
        <v>0.169352799893343</v>
      </c>
      <c r="N162" s="23" t="n">
        <f aca="false">ABS(EMFX_Data!Z162-EMFX_Data!AB162)</f>
        <v>0.231684096990036</v>
      </c>
      <c r="O162" s="23" t="n">
        <f aca="false">ABS(EMFX_Data!Z162-EMFX_Data!AC162)</f>
        <v>0.234957213675113</v>
      </c>
      <c r="P162" s="23" t="n">
        <f aca="false">ABS(EMFX_Data!Z162-EMFX_Data!AD162)</f>
        <v>0.0989944427060765</v>
      </c>
      <c r="Q162" s="23" t="n">
        <f aca="false">ABS(EMFX_Data!AA162-EMFX_Data!AB162)</f>
        <v>0.401036896883379</v>
      </c>
      <c r="R162" s="23" t="n">
        <f aca="false">ABS(EMFX_Data!AA162-EMFX_Data!AC162)</f>
        <v>0.404310013568455</v>
      </c>
      <c r="S162" s="23" t="n">
        <f aca="false">ABS(EMFX_Data!AA162-EMFX_Data!AD162)</f>
        <v>0.268347242599419</v>
      </c>
      <c r="T162" s="23" t="n">
        <f aca="false">ABS(EMFX_Data!AB162-EMFX_Data!AC162)</f>
        <v>0.00327311668507679</v>
      </c>
      <c r="U162" s="23" t="n">
        <f aca="false">ABS(EMFX_Data!AB162-EMFX_Data!AD162)</f>
        <v>0.13268965428396</v>
      </c>
      <c r="V162" s="23" t="n">
        <f aca="false">ABS(EMFX_Data!AC162-EMFX_Data!AD162)</f>
        <v>0.135962770969036</v>
      </c>
      <c r="W162" s="26" t="n">
        <f aca="false">IF(ROW()&lt;4+MinObs-1,"",IFERROR((B162-AVERAGE(B$4:B162))/STDEV(B$4:B162),""))</f>
        <v>-0.30608916986365</v>
      </c>
      <c r="X162" s="26" t="n">
        <f aca="false">IF(ROW()&lt;4+MinObs-1,"",IFERROR((C162-AVERAGE(C$4:C162))/STDEV(C$4:C162),""))</f>
        <v>1.96031807835495</v>
      </c>
      <c r="Y162" s="26" t="n">
        <f aca="false">IF(ROW()&lt;4+MinObs-1,"",IFERROR((D162-AVERAGE(D$4:D162))/STDEV(D$4:D162),""))</f>
        <v>2.37387338780086</v>
      </c>
      <c r="Z162" s="26" t="n">
        <f aca="false">IF(ROW()&lt;4+MinObs-1,"",IFERROR((E162-AVERAGE(E$4:E162))/STDEV(E$4:E162),""))</f>
        <v>-0.983558005575984</v>
      </c>
      <c r="AA162" s="26" t="n">
        <f aca="false">IF(ROW()&lt;4+MinObs-1,"",IFERROR((F162-AVERAGE(F$4:F162))/STDEV(F$4:F162),""))</f>
        <v>-0.66102451018902</v>
      </c>
      <c r="AB162" s="26" t="n">
        <f aca="false">IF(ROW()&lt;4+MinObs-1,"",IFERROR((G162-AVERAGE(G$4:G162))/STDEV(G$4:G162),""))</f>
        <v>-0.0703567866007713</v>
      </c>
      <c r="AC162" s="26" t="n">
        <f aca="false">IF(ROW()&lt;4+MinObs-1,"",IFERROR((H162-AVERAGE(H$4:H162))/STDEV(H$4:H162),""))</f>
        <v>1.15603327679321</v>
      </c>
      <c r="AD162" s="26" t="n">
        <f aca="false">IF(ROW()&lt;4+MinObs-1,"",IFERROR((I162-AVERAGE(I$4:I162))/STDEV(I$4:I162),""))</f>
        <v>2.91607944937923</v>
      </c>
      <c r="AE162" s="26" t="n">
        <f aca="false">IF(ROW()&lt;4+MinObs-1,"",IFERROR((J162-AVERAGE(J$4:J162))/STDEV(J$4:J162),""))</f>
        <v>-0.690163070718935</v>
      </c>
      <c r="AF162" s="26" t="n">
        <f aca="false">IF(ROW()&lt;4+MinObs-1,"",IFERROR((K162-AVERAGE(K$4:K162))/STDEV(K$4:K162),""))</f>
        <v>-0.500954519045048</v>
      </c>
      <c r="AG162" s="26" t="n">
        <f aca="false">IF(ROW()&lt;4+MinObs-1,"",IFERROR((L162-AVERAGE(L$4:L162))/STDEV(L$4:L162),""))</f>
        <v>0.141251163325338</v>
      </c>
      <c r="AH162" s="26" t="n">
        <f aca="false">IF(ROW()&lt;4+MinObs-1,"",IFERROR((M162-AVERAGE(M$4:M162))/STDEV(M$4:M162),""))</f>
        <v>-0.0252796706955357</v>
      </c>
      <c r="AI162" s="26" t="n">
        <f aca="false">IF(ROW()&lt;4+MinObs-1,"",IFERROR((N162-AVERAGE(N$4:N162))/STDEV(N$4:N162),""))</f>
        <v>0.996635470607189</v>
      </c>
      <c r="AJ162" s="26" t="n">
        <f aca="false">IF(ROW()&lt;4+MinObs-1,"",IFERROR((O162-AVERAGE(O$4:O162))/STDEV(O$4:O162),""))</f>
        <v>1.7433328348535</v>
      </c>
      <c r="AK162" s="26" t="n">
        <f aca="false">IF(ROW()&lt;4+MinObs-1,"",IFERROR((P162-AVERAGE(P$4:P162))/STDEV(P$4:P162),""))</f>
        <v>-0.143032909876089</v>
      </c>
      <c r="AL162" s="26" t="n">
        <f aca="false">IF(ROW()&lt;4+MinObs-1,"",IFERROR((Q162-AVERAGE(Q$4:Q162))/STDEV(Q$4:Q162),""))</f>
        <v>1.50006937876622</v>
      </c>
      <c r="AM162" s="26" t="n">
        <f aca="false">IF(ROW()&lt;4+MinObs-1,"",IFERROR((R162-AVERAGE(R$4:R162))/STDEV(R$4:R162),""))</f>
        <v>2.1578536061965</v>
      </c>
      <c r="AN162" s="26" t="n">
        <f aca="false">IF(ROW()&lt;4+MinObs-1,"",IFERROR((S162-AVERAGE(S$4:S162))/STDEV(S$4:S162),""))</f>
        <v>0.263543949420737</v>
      </c>
      <c r="AO162" s="26" t="n">
        <f aca="false">IF(ROW()&lt;4+MinObs-1,"",IFERROR((T162-AVERAGE(T$4:T162))/STDEV(T$4:T162),""))</f>
        <v>-1.24911764955487</v>
      </c>
      <c r="AP162" s="26" t="n">
        <f aca="false">IF(ROW()&lt;4+MinObs-1,"",IFERROR((U162-AVERAGE(U$4:U162))/STDEV(U$4:U162),""))</f>
        <v>0.0349277404344991</v>
      </c>
      <c r="AQ162" s="26" t="n">
        <f aca="false">IF(ROW()&lt;4+MinObs-1,"",IFERROR((V162-AVERAGE(V$4:V162))/STDEV(V$4:V162),""))</f>
        <v>-0.0253300589606426</v>
      </c>
      <c r="AR162" s="26" t="n">
        <f aca="false">IF(W162="",0,IF(W162&gt;=z4,w4,IF(W162&gt;=z3,w3,IF(W162&gt;=zEntry,w2,IF(AND(W162&gt;=ExitZ,AR161&gt;0),w2,0)))))</f>
        <v>0</v>
      </c>
      <c r="AS162" s="26" t="n">
        <f aca="false">IF(X162="",0,IF(X162&gt;=z4,w4,IF(X162&gt;=z3,w3,IF(X162&gt;=zEntry,w2,IF(AND(X162&gt;=ExitZ,AS161&gt;0),w2,0)))))</f>
        <v>0</v>
      </c>
      <c r="AT162" s="26" t="n">
        <f aca="false">IF(Y162="",0,IF(Y162&gt;=z4,w4,IF(Y162&gt;=z3,w3,IF(Y162&gt;=zEntry,w2,IF(AND(Y162&gt;=ExitZ,AT161&gt;0),w2,0)))))</f>
        <v>1</v>
      </c>
      <c r="AU162" s="26" t="n">
        <f aca="false">IF(Z162="",0,IF(Z162&gt;=z4,w4,IF(Z162&gt;=z3,w3,IF(Z162&gt;=zEntry,w2,IF(AND(Z162&gt;=ExitZ,AU161&gt;0),w2,0)))))</f>
        <v>0</v>
      </c>
      <c r="AV162" s="26" t="n">
        <f aca="false">IF(AA162="",0,IF(AA162&gt;=z4,w4,IF(AA162&gt;=z3,w3,IF(AA162&gt;=zEntry,w2,IF(AND(AA162&gt;=ExitZ,AV161&gt;0),w2,0)))))</f>
        <v>0</v>
      </c>
      <c r="AW162" s="26" t="n">
        <f aca="false">IF(AB162="",0,IF(AB162&gt;=z4,w4,IF(AB162&gt;=z3,w3,IF(AB162&gt;=zEntry,w2,IF(AND(AB162&gt;=ExitZ,AW161&gt;0),w2,0)))))</f>
        <v>0</v>
      </c>
      <c r="AX162" s="26" t="n">
        <f aca="false">IF(AC162="",0,IF(AC162&gt;=z4,w4,IF(AC162&gt;=z3,w3,IF(AC162&gt;=zEntry,w2,IF(AND(AC162&gt;=ExitZ,AX161&gt;0),w2,0)))))</f>
        <v>0</v>
      </c>
      <c r="AY162" s="26" t="n">
        <f aca="false">IF(AD162="",0,IF(AD162&gt;=z4,w4,IF(AD162&gt;=z3,w3,IF(AD162&gt;=zEntry,w2,IF(AND(AD162&gt;=ExitZ,AY161&gt;0),w2,0)))))</f>
        <v>1</v>
      </c>
      <c r="AZ162" s="26" t="n">
        <f aca="false">IF(AE162="",0,IF(AE162&gt;=z4,w4,IF(AE162&gt;=z3,w3,IF(AE162&gt;=zEntry,w2,IF(AND(AE162&gt;=ExitZ,AZ161&gt;0),w2,0)))))</f>
        <v>0</v>
      </c>
      <c r="BA162" s="26" t="n">
        <f aca="false">IF(AF162="",0,IF(AF162&gt;=z4,w4,IF(AF162&gt;=z3,w3,IF(AF162&gt;=zEntry,w2,IF(AND(AF162&gt;=ExitZ,BA161&gt;0),w2,0)))))</f>
        <v>0</v>
      </c>
      <c r="BB162" s="26" t="n">
        <f aca="false">IF(AG162="",0,IF(AG162&gt;=z4,w4,IF(AG162&gt;=z3,w3,IF(AG162&gt;=zEntry,w2,IF(AND(AG162&gt;=ExitZ,BB161&gt;0),w2,0)))))</f>
        <v>0</v>
      </c>
      <c r="BC162" s="26" t="n">
        <f aca="false">IF(AH162="",0,IF(AH162&gt;=z4,w4,IF(AH162&gt;=z3,w3,IF(AH162&gt;=zEntry,w2,IF(AND(AH162&gt;=ExitZ,BC161&gt;0),w2,0)))))</f>
        <v>0</v>
      </c>
      <c r="BD162" s="26" t="n">
        <f aca="false">IF(AI162="",0,IF(AI162&gt;=z4,w4,IF(AI162&gt;=z3,w3,IF(AI162&gt;=zEntry,w2,IF(AND(AI162&gt;=ExitZ,BD161&gt;0),w2,0)))))</f>
        <v>0</v>
      </c>
      <c r="BE162" s="26" t="n">
        <f aca="false">IF(AJ162="",0,IF(AJ162&gt;=z4,w4,IF(AJ162&gt;=z3,w3,IF(AJ162&gt;=zEntry,w2,IF(AND(AJ162&gt;=ExitZ,BE161&gt;0),w2,0)))))</f>
        <v>0</v>
      </c>
      <c r="BF162" s="26" t="n">
        <f aca="false">IF(AK162="",0,IF(AK162&gt;=z4,w4,IF(AK162&gt;=z3,w3,IF(AK162&gt;=zEntry,w2,IF(AND(AK162&gt;=ExitZ,BF161&gt;0),w2,0)))))</f>
        <v>0</v>
      </c>
      <c r="BG162" s="26" t="n">
        <f aca="false">IF(AL162="",0,IF(AL162&gt;=z4,w4,IF(AL162&gt;=z3,w3,IF(AL162&gt;=zEntry,w2,IF(AND(AL162&gt;=ExitZ,BG161&gt;0),w2,0)))))</f>
        <v>0</v>
      </c>
      <c r="BH162" s="26" t="n">
        <f aca="false">IF(AM162="",0,IF(AM162&gt;=z4,w4,IF(AM162&gt;=z3,w3,IF(AM162&gt;=zEntry,w2,IF(AND(AM162&gt;=ExitZ,BH161&gt;0),w2,0)))))</f>
        <v>1</v>
      </c>
      <c r="BI162" s="26" t="n">
        <f aca="false">IF(AN162="",0,IF(AN162&gt;=z4,w4,IF(AN162&gt;=z3,w3,IF(AN162&gt;=zEntry,w2,IF(AND(AN162&gt;=ExitZ,BI161&gt;0),w2,0)))))</f>
        <v>0</v>
      </c>
      <c r="BJ162" s="26" t="n">
        <f aca="false">IF(AO162="",0,IF(AO162&gt;=z4,w4,IF(AO162&gt;=z3,w3,IF(AO162&gt;=zEntry,w2,IF(AND(AO162&gt;=ExitZ,BJ161&gt;0),w2,0)))))</f>
        <v>0</v>
      </c>
      <c r="BK162" s="26" t="n">
        <f aca="false">IF(AP162="",0,IF(AP162&gt;=z4,w4,IF(AP162&gt;=z3,w3,IF(AP162&gt;=zEntry,w2,IF(AND(AP162&gt;=ExitZ,BK161&gt;0),w2,0)))))</f>
        <v>0</v>
      </c>
      <c r="BL162" s="26" t="n">
        <f aca="false">IF(AQ162="",0,IF(AQ162&gt;=z4,w4,IF(AQ162&gt;=z3,w3,IF(AQ162&gt;=zEntry,w2,IF(AND(AQ162&gt;=ExitZ,BL161&gt;0),w2,0)))))</f>
        <v>0</v>
      </c>
      <c r="BM162" s="23" t="n">
        <f aca="false">IF(EMFX_Data!X161&gt;=EMFX_Data!Y161,EMFX_Data!AE162-EMFX_Data!AF162,EMFX_Data!AF162-EMFX_Data!AE162)</f>
        <v>0.0732822943533575</v>
      </c>
      <c r="BN162" s="23" t="n">
        <f aca="false">IF(EMFX_Data!X161&gt;=EMFX_Data!Z161,EMFX_Data!AE162-EMFX_Data!AG162,EMFX_Data!AG162-EMFX_Data!AE162)</f>
        <v>0.0467682471088206</v>
      </c>
      <c r="BO162" s="23" t="n">
        <f aca="false">IF(EMFX_Data!X161&gt;=EMFX_Data!AA161,EMFX_Data!AE162-EMFX_Data!AH162,EMFX_Data!AH162-EMFX_Data!AE162)</f>
        <v>-0.0370233425938312</v>
      </c>
      <c r="BP162" s="23" t="n">
        <f aca="false">IF(EMFX_Data!X161&gt;=EMFX_Data!AB161,EMFX_Data!AE162-EMFX_Data!AI162,EMFX_Data!AI162-EMFX_Data!AE162)</f>
        <v>0.0602190629765765</v>
      </c>
      <c r="BQ162" s="23" t="n">
        <f aca="false">IF(EMFX_Data!X161&gt;=EMFX_Data!AC161,EMFX_Data!AE162-EMFX_Data!AJ162,EMFX_Data!AJ162-EMFX_Data!AE162)</f>
        <v>0.00874158276195166</v>
      </c>
      <c r="BR162" s="23" t="n">
        <f aca="false">IF(EMFX_Data!X161&gt;=EMFX_Data!AD161,EMFX_Data!AE162-EMFX_Data!AK162,EMFX_Data!AK162-EMFX_Data!AE162)</f>
        <v>-0.0420157459622462</v>
      </c>
      <c r="BS162" s="23" t="n">
        <f aca="false">IF(EMFX_Data!Y161&gt;=EMFX_Data!Z161,EMFX_Data!AF162-EMFX_Data!AG162,EMFX_Data!AG162-EMFX_Data!AF162)</f>
        <v>0.120050541462178</v>
      </c>
      <c r="BT162" s="23" t="n">
        <f aca="false">IF(EMFX_Data!Y161&gt;=EMFX_Data!AA161,EMFX_Data!AF162-EMFX_Data!AH162,EMFX_Data!AH162-EMFX_Data!AF162)</f>
        <v>0.0362589517595264</v>
      </c>
      <c r="BU162" s="23" t="n">
        <f aca="false">IF(EMFX_Data!Y161&gt;=EMFX_Data!AB161,EMFX_Data!AF162-EMFX_Data!AI162,EMFX_Data!AI162-EMFX_Data!AF162)</f>
        <v>0.013063231376781</v>
      </c>
      <c r="BV162" s="23" t="n">
        <f aca="false">IF(EMFX_Data!Y161&gt;=EMFX_Data!AC161,EMFX_Data!AF162-EMFX_Data!AJ162,EMFX_Data!AJ162-EMFX_Data!AF162)</f>
        <v>0.0645407115914059</v>
      </c>
      <c r="BW162" s="23" t="n">
        <f aca="false">IF(EMFX_Data!Y161&gt;=EMFX_Data!AD161,EMFX_Data!AF162-EMFX_Data!AK162,EMFX_Data!AK162-EMFX_Data!AF162)</f>
        <v>0.0312665483911114</v>
      </c>
      <c r="BX162" s="23" t="n">
        <f aca="false">IF(EMFX_Data!Z161&gt;=EMFX_Data!AA161,EMFX_Data!AG162-EMFX_Data!AH162,EMFX_Data!AH162-EMFX_Data!AG162)</f>
        <v>-0.0837915897026518</v>
      </c>
      <c r="BY162" s="23" t="n">
        <f aca="false">IF(EMFX_Data!Z161&gt;=EMFX_Data!AB161,EMFX_Data!AG162-EMFX_Data!AI162,EMFX_Data!AI162-EMFX_Data!AG162)</f>
        <v>0.106987310085397</v>
      </c>
      <c r="BZ162" s="23" t="n">
        <f aca="false">IF(EMFX_Data!Z161&gt;=EMFX_Data!AC161,EMFX_Data!AG162-EMFX_Data!AJ162,EMFX_Data!AJ162-EMFX_Data!AG162)</f>
        <v>0.0555098298707723</v>
      </c>
      <c r="CA162" s="23" t="n">
        <f aca="false">IF(EMFX_Data!Z161&gt;=EMFX_Data!AD161,EMFX_Data!AG162-EMFX_Data!AK162,EMFX_Data!AK162-EMFX_Data!AG162)</f>
        <v>0.0887839930710668</v>
      </c>
      <c r="CB162" s="23" t="n">
        <f aca="false">IF(EMFX_Data!AA161&gt;=EMFX_Data!AB161,EMFX_Data!AH162-EMFX_Data!AI162,EMFX_Data!AI162-EMFX_Data!AH162)</f>
        <v>0.0231957203827454</v>
      </c>
      <c r="CC162" s="23" t="n">
        <f aca="false">IF(EMFX_Data!AA161&gt;=EMFX_Data!AC161,EMFX_Data!AH162-EMFX_Data!AJ162,EMFX_Data!AJ162-EMFX_Data!AH162)</f>
        <v>-0.0282817598318795</v>
      </c>
      <c r="CD162" s="23" t="n">
        <f aca="false">IF(EMFX_Data!AA161&gt;=EMFX_Data!AD161,EMFX_Data!AH162-EMFX_Data!AK162,EMFX_Data!AK162-EMFX_Data!AH162)</f>
        <v>0.00499240336841501</v>
      </c>
      <c r="CE162" s="23" t="n">
        <f aca="false">IF(EMFX_Data!AB161&gt;=EMFX_Data!AC161,EMFX_Data!AI162-EMFX_Data!AJ162,EMFX_Data!AJ162-EMFX_Data!AI162)</f>
        <v>0.0514774802146249</v>
      </c>
      <c r="CF162" s="23" t="n">
        <f aca="false">IF(EMFX_Data!AB161&gt;=EMFX_Data!AD161,EMFX_Data!AI162-EMFX_Data!AK162,EMFX_Data!AK162-EMFX_Data!AI162)</f>
        <v>0.0182033170143303</v>
      </c>
      <c r="CG162" s="23" t="n">
        <f aca="false">IF(EMFX_Data!AC161&gt;=EMFX_Data!AD161,EMFX_Data!AJ162-EMFX_Data!AK162,EMFX_Data!AK162-EMFX_Data!AJ162)</f>
        <v>-0.0332741632002945</v>
      </c>
      <c r="CH162" s="27" t="n">
        <f aca="false">IF(ROW()&lt;4+VolLB,"",STDEV(INDEX($BM:$BM,ROW()-VolLB+1):INDEX($BM:$BM,ROW()))*SQRT(12))</f>
        <v>0.13257812904261</v>
      </c>
      <c r="CI162" s="27" t="n">
        <f aca="false">IF(ROW()&lt;4+VolLB,"",STDEV(INDEX($BN:$BN,ROW()-VolLB+1):INDEX($BN:$BN,ROW()))*SQRT(12))</f>
        <v>0.157228860687237</v>
      </c>
      <c r="CJ162" s="27" t="n">
        <f aca="false">IF(ROW()&lt;4+VolLB,"",STDEV(INDEX($BO:$BO,ROW()-VolLB+1):INDEX($BO:$BO,ROW()))*SQRT(12))</f>
        <v>0.151577466982605</v>
      </c>
      <c r="CK162" s="27" t="n">
        <f aca="false">IF(ROW()&lt;4+VolLB,"",STDEV(INDEX($BP:$BP,ROW()-VolLB+1):INDEX($BP:$BP,ROW()))*SQRT(12))</f>
        <v>0.173971489035992</v>
      </c>
      <c r="CL162" s="27" t="n">
        <f aca="false">IF(ROW()&lt;4+VolLB,"",STDEV(INDEX($BQ:$BQ,ROW()-VolLB+1):INDEX($BQ:$BQ,ROW()))*SQRT(12))</f>
        <v>0.15783643187781</v>
      </c>
      <c r="CM162" s="27" t="n">
        <f aca="false">IF(ROW()&lt;4+VolLB,"",STDEV(INDEX($BR:$BR,ROW()-VolLB+1):INDEX($BR:$BR,ROW()))*SQRT(12))</f>
        <v>0.16029223508245</v>
      </c>
      <c r="CN162" s="27" t="n">
        <f aca="false">IF(ROW()&lt;4+VolLB,"",STDEV(INDEX($BS:$BS,ROW()-VolLB+1):INDEX($BS:$BS,ROW()))*SQRT(12))</f>
        <v>0.153090220703232</v>
      </c>
      <c r="CO162" s="27" t="n">
        <f aca="false">IF(ROW()&lt;4+VolLB,"",STDEV(INDEX($BT:$BT,ROW()-VolLB+1):INDEX($BT:$BT,ROW()))*SQRT(12))</f>
        <v>0.158827907715731</v>
      </c>
      <c r="CP162" s="27" t="n">
        <f aca="false">IF(ROW()&lt;4+VolLB,"",STDEV(INDEX($BU:$BU,ROW()-VolLB+1):INDEX($BU:$BU,ROW()))*SQRT(12))</f>
        <v>0.15833425707804</v>
      </c>
      <c r="CQ162" s="27" t="n">
        <f aca="false">IF(ROW()&lt;4+VolLB,"",STDEV(INDEX($BV:$BV,ROW()-VolLB+1):INDEX($BV:$BV,ROW()))*SQRT(12))</f>
        <v>0.166551858568727</v>
      </c>
      <c r="CR162" s="27" t="n">
        <f aca="false">IF(ROW()&lt;4+VolLB,"",STDEV(INDEX($BW:$BW,ROW()-VolLB+1):INDEX($BW:$BW,ROW()))*SQRT(12))</f>
        <v>0.177294402170369</v>
      </c>
      <c r="CS162" s="27" t="n">
        <f aca="false">IF(ROW()&lt;4+VolLB,"",STDEV(INDEX($BX:$BX,ROW()-VolLB+1):INDEX($BX:$BX,ROW()))*SQRT(12))</f>
        <v>0.193339912246673</v>
      </c>
      <c r="CT162" s="27" t="n">
        <f aca="false">IF(ROW()&lt;4+VolLB,"",STDEV(INDEX($BY:$BY,ROW()-VolLB+1):INDEX($BY:$BY,ROW()))*SQRT(12))</f>
        <v>0.170144331583549</v>
      </c>
      <c r="CU162" s="27" t="n">
        <f aca="false">IF(ROW()&lt;4+VolLB,"",STDEV(INDEX($BZ:$BZ,ROW()-VolLB+1):INDEX($BZ:$BZ,ROW()))*SQRT(12))</f>
        <v>0.154997917198628</v>
      </c>
      <c r="CV162" s="27" t="n">
        <f aca="false">IF(ROW()&lt;4+VolLB,"",STDEV(INDEX($CA:$CA,ROW()-VolLB+1):INDEX($CA:$CA,ROW()))*SQRT(12))</f>
        <v>0.137527246150091</v>
      </c>
      <c r="CW162" s="27" t="n">
        <f aca="false">IF(ROW()&lt;4+VolLB,"",STDEV(INDEX($CB:$CB,ROW()-VolLB+1):INDEX($CB:$CB,ROW()))*SQRT(12))</f>
        <v>0.185085787572795</v>
      </c>
      <c r="CX162" s="27" t="n">
        <f aca="false">IF(ROW()&lt;4+VolLB,"",STDEV(INDEX($CC:$CC,ROW()-VolLB+1):INDEX($CC:$CC,ROW()))*SQRT(12))</f>
        <v>0.172854908300286</v>
      </c>
      <c r="CY162" s="27" t="n">
        <f aca="false">IF(ROW()&lt;4+VolLB,"",STDEV(INDEX($CD:$CD,ROW()-VolLB+1):INDEX($CD:$CD,ROW()))*SQRT(12))</f>
        <v>0.196110606699563</v>
      </c>
      <c r="CZ162" s="27" t="n">
        <f aca="false">IF(ROW()&lt;4+VolLB,"",STDEV(INDEX($CE:$CE,ROW()-VolLB+1):INDEX($CE:$CE,ROW()))*SQRT(12))</f>
        <v>0.163679477805638</v>
      </c>
      <c r="DA162" s="27" t="n">
        <f aca="false">IF(ROW()&lt;4+VolLB,"",STDEV(INDEX($CF:$CF,ROW()-VolLB+1):INDEX($CF:$CF,ROW()))*SQRT(12))</f>
        <v>0.177856146331664</v>
      </c>
      <c r="DB162" s="27" t="n">
        <f aca="false">IF(ROW()&lt;4+VolLB,"",STDEV(INDEX($CG:$CG,ROW()-VolLB+1):INDEX($CG:$CG,ROW()))*SQRT(12))</f>
        <v>0.140309321568691</v>
      </c>
      <c r="DC162" s="26" t="n">
        <f aca="false">IF(OR(AR162=0,CH162="",CH162=0),0,AR162*MIN(MaxScal,TgtVol/CH162))</f>
        <v>0</v>
      </c>
      <c r="DD162" s="26" t="n">
        <f aca="false">IF(OR(AS162=0,CI162="",CI162=0),0,AS162*MIN(MaxScal,TgtVol/CI162))</f>
        <v>0</v>
      </c>
      <c r="DE162" s="26" t="n">
        <f aca="false">IF(OR(AT162=0,CJ162="",CJ162=0),0,AT162*MIN(MaxScal,TgtVol/CJ162))</f>
        <v>0.131945733083765</v>
      </c>
      <c r="DF162" s="26" t="n">
        <f aca="false">IF(OR(AU162=0,CK162="",CK162=0),0,AU162*MIN(MaxScal,TgtVol/CK162))</f>
        <v>0</v>
      </c>
      <c r="DG162" s="26" t="n">
        <f aca="false">IF(OR(AV162=0,CL162="",CL162=0),0,AV162*MIN(MaxScal,TgtVol/CL162))</f>
        <v>0</v>
      </c>
      <c r="DH162" s="26" t="n">
        <f aca="false">IF(OR(AW162=0,CM162="",CM162=0),0,AW162*MIN(MaxScal,TgtVol/CM162))</f>
        <v>0</v>
      </c>
      <c r="DI162" s="26" t="n">
        <f aca="false">IF(OR(AX162=0,CN162="",CN162=0),0,AX162*MIN(MaxScal,TgtVol/CN162))</f>
        <v>0</v>
      </c>
      <c r="DJ162" s="26" t="n">
        <f aca="false">IF(OR(AY162=0,CO162="",CO162=0),0,AY162*MIN(MaxScal,TgtVol/CO162))</f>
        <v>0.125922454609148</v>
      </c>
      <c r="DK162" s="26" t="n">
        <f aca="false">IF(OR(AZ162=0,CP162="",CP162=0),0,AZ162*MIN(MaxScal,TgtVol/CP162))</f>
        <v>0</v>
      </c>
      <c r="DL162" s="26" t="n">
        <f aca="false">IF(OR(BA162=0,CQ162="",CQ162=0),0,BA162*MIN(MaxScal,TgtVol/CQ162))</f>
        <v>0</v>
      </c>
      <c r="DM162" s="26" t="n">
        <f aca="false">IF(OR(BB162=0,CR162="",CR162=0),0,BB162*MIN(MaxScal,TgtVol/CR162))</f>
        <v>0</v>
      </c>
      <c r="DN162" s="26" t="n">
        <f aca="false">IF(OR(BC162=0,CS162="",CS162=0),0,BC162*MIN(MaxScal,TgtVol/CS162))</f>
        <v>0</v>
      </c>
      <c r="DO162" s="26" t="n">
        <f aca="false">IF(OR(BD162=0,CT162="",CT162=0),0,BD162*MIN(MaxScal,TgtVol/CT162))</f>
        <v>0</v>
      </c>
      <c r="DP162" s="26" t="n">
        <f aca="false">IF(OR(BE162=0,CU162="",CU162=0),0,BE162*MIN(MaxScal,TgtVol/CU162))</f>
        <v>0</v>
      </c>
      <c r="DQ162" s="26" t="n">
        <f aca="false">IF(OR(BF162=0,CV162="",CV162=0),0,BF162*MIN(MaxScal,TgtVol/CV162))</f>
        <v>0</v>
      </c>
      <c r="DR162" s="26" t="n">
        <f aca="false">IF(OR(BG162=0,CW162="",CW162=0),0,BG162*MIN(MaxScal,TgtVol/CW162))</f>
        <v>0</v>
      </c>
      <c r="DS162" s="26" t="n">
        <f aca="false">IF(OR(BH162=0,CX162="",CX162=0),0,BH162*MIN(MaxScal,TgtVol/CX162))</f>
        <v>0.115703975065931</v>
      </c>
      <c r="DT162" s="26" t="n">
        <f aca="false">IF(OR(BI162=0,CY162="",CY162=0),0,BI162*MIN(MaxScal,TgtVol/CY162))</f>
        <v>0</v>
      </c>
      <c r="DU162" s="26" t="n">
        <f aca="false">IF(OR(BJ162=0,CZ162="",CZ162=0),0,BJ162*MIN(MaxScal,TgtVol/CZ162))</f>
        <v>0</v>
      </c>
      <c r="DV162" s="26" t="n">
        <f aca="false">IF(OR(BK162=0,DA162="",DA162=0),0,BK162*MIN(MaxScal,TgtVol/DA162))</f>
        <v>0</v>
      </c>
      <c r="DW162" s="26" t="n">
        <f aca="false">IF(OR(BL162=0,DB162="",DB162=0),0,BL162*MIN(MaxScal,TgtVol/DB162))</f>
        <v>0</v>
      </c>
      <c r="DX162" s="28" t="n">
        <f aca="false">IFERROR(DC161*BM162,"")</f>
        <v>0</v>
      </c>
      <c r="DY162" s="28" t="n">
        <f aca="false">IFERROR(DD161*BN162,"")</f>
        <v>0.00600289982002753</v>
      </c>
      <c r="DZ162" s="28" t="n">
        <f aca="false">IFERROR(DE161*BO162,"")</f>
        <v>-0.00490025583081046</v>
      </c>
      <c r="EA162" s="28" t="n">
        <f aca="false">IFERROR(DF161*BP162,"")</f>
        <v>0</v>
      </c>
      <c r="EB162" s="28" t="n">
        <f aca="false">IFERROR(DG161*BQ162,"")</f>
        <v>0</v>
      </c>
      <c r="EC162" s="28" t="n">
        <f aca="false">IFERROR(DH161*BR162,"")</f>
        <v>-0</v>
      </c>
      <c r="ED162" s="28" t="n">
        <f aca="false">IFERROR(DI161*BS162,"")</f>
        <v>0.0175138113114709</v>
      </c>
      <c r="EE162" s="28" t="n">
        <f aca="false">IFERROR(DJ161*BT162,"")</f>
        <v>0.00685869446967306</v>
      </c>
      <c r="EF162" s="28" t="n">
        <f aca="false">IFERROR(DK161*BU162,"")</f>
        <v>0</v>
      </c>
      <c r="EG162" s="28" t="n">
        <f aca="false">IFERROR(DL161*BV162,"")</f>
        <v>0</v>
      </c>
      <c r="EH162" s="28" t="n">
        <f aca="false">IFERROR(DM161*BW162,"")</f>
        <v>0</v>
      </c>
      <c r="EI162" s="28" t="n">
        <f aca="false">IFERROR(DN161*BX162,"")</f>
        <v>-0</v>
      </c>
      <c r="EJ162" s="28" t="n">
        <f aca="false">IFERROR(DO161*BY162,"")</f>
        <v>0.0134941042747468</v>
      </c>
      <c r="EK162" s="28" t="n">
        <f aca="false">IFERROR(DP161*BZ162,"")</f>
        <v>0.00726183377950522</v>
      </c>
      <c r="EL162" s="28" t="n">
        <f aca="false">IFERROR(DQ161*CA162,"")</f>
        <v>0</v>
      </c>
      <c r="EM162" s="28" t="n">
        <f aca="false">IFERROR(DR161*CB162,"")</f>
        <v>0</v>
      </c>
      <c r="EN162" s="28" t="n">
        <f aca="false">IFERROR(DS161*CC162,"")</f>
        <v>-0</v>
      </c>
      <c r="EO162" s="28" t="n">
        <f aca="false">IFERROR(DT161*CD162,"")</f>
        <v>0</v>
      </c>
      <c r="EP162" s="28" t="n">
        <f aca="false">IFERROR(DU161*CE162,"")</f>
        <v>0</v>
      </c>
      <c r="EQ162" s="28" t="n">
        <f aca="false">IFERROR(DV161*CF162,"")</f>
        <v>0</v>
      </c>
      <c r="ER162" s="28" t="n">
        <f aca="false">IFERROR(DW161*CG162,"")</f>
        <v>-0</v>
      </c>
      <c r="ES162" s="28" t="n">
        <f aca="false">IF(ROW()=4,"",SUM(DX162:ER162))</f>
        <v>0.0462310878246131</v>
      </c>
      <c r="ET162" s="29" t="n">
        <f aca="false">COUNTIF(AR162:BL162,"&gt;0")</f>
        <v>3</v>
      </c>
    </row>
    <row r="163" customFormat="false" ht="15" hidden="false" customHeight="false" outlineLevel="0" collapsed="false">
      <c r="A163" s="19" t="n">
        <v>42855</v>
      </c>
      <c r="B163" s="23" t="n">
        <f aca="false">ABS(EMFX_Data!X163-EMFX_Data!Y163)</f>
        <v>0.208320298507216</v>
      </c>
      <c r="C163" s="23" t="n">
        <f aca="false">ABS(EMFX_Data!X163-EMFX_Data!Z163)</f>
        <v>0.101799251789062</v>
      </c>
      <c r="D163" s="23" t="n">
        <f aca="false">ABS(EMFX_Data!X163-EMFX_Data!AA163)</f>
        <v>0.282501852242469</v>
      </c>
      <c r="E163" s="23" t="n">
        <f aca="false">ABS(EMFX_Data!X163-EMFX_Data!AB163)</f>
        <v>0.106944281783858</v>
      </c>
      <c r="F163" s="23" t="n">
        <f aca="false">ABS(EMFX_Data!X163-EMFX_Data!AC163)</f>
        <v>0.121913161395985</v>
      </c>
      <c r="G163" s="23" t="n">
        <f aca="false">ABS(EMFX_Data!X163-EMFX_Data!AD163)</f>
        <v>0.0006230071462765</v>
      </c>
      <c r="H163" s="23" t="n">
        <f aca="false">ABS(EMFX_Data!Y163-EMFX_Data!Z163)</f>
        <v>0.310119550296278</v>
      </c>
      <c r="I163" s="23" t="n">
        <f aca="false">ABS(EMFX_Data!Y163-EMFX_Data!AA163)</f>
        <v>0.490822150749685</v>
      </c>
      <c r="J163" s="23" t="n">
        <f aca="false">ABS(EMFX_Data!Y163-EMFX_Data!AB163)</f>
        <v>0.101376016723358</v>
      </c>
      <c r="K163" s="23" t="n">
        <f aca="false">ABS(EMFX_Data!Y163-EMFX_Data!AC163)</f>
        <v>0.0864071371112312</v>
      </c>
      <c r="L163" s="23" t="n">
        <f aca="false">ABS(EMFX_Data!Y163-EMFX_Data!AD163)</f>
        <v>0.207697291360939</v>
      </c>
      <c r="M163" s="23" t="n">
        <f aca="false">ABS(EMFX_Data!Z163-EMFX_Data!AA163)</f>
        <v>0.180702600453407</v>
      </c>
      <c r="N163" s="23" t="n">
        <f aca="false">ABS(EMFX_Data!Z163-EMFX_Data!AB163)</f>
        <v>0.20874353357292</v>
      </c>
      <c r="O163" s="23" t="n">
        <f aca="false">ABS(EMFX_Data!Z163-EMFX_Data!AC163)</f>
        <v>0.223712413185047</v>
      </c>
      <c r="P163" s="23" t="n">
        <f aca="false">ABS(EMFX_Data!Z163-EMFX_Data!AD163)</f>
        <v>0.102422258935339</v>
      </c>
      <c r="Q163" s="23" t="n">
        <f aca="false">ABS(EMFX_Data!AA163-EMFX_Data!AB163)</f>
        <v>0.389446134026327</v>
      </c>
      <c r="R163" s="23" t="n">
        <f aca="false">ABS(EMFX_Data!AA163-EMFX_Data!AC163)</f>
        <v>0.404415013638454</v>
      </c>
      <c r="S163" s="23" t="n">
        <f aca="false">ABS(EMFX_Data!AA163-EMFX_Data!AD163)</f>
        <v>0.283124859388746</v>
      </c>
      <c r="T163" s="23" t="n">
        <f aca="false">ABS(EMFX_Data!AB163-EMFX_Data!AC163)</f>
        <v>0.0149688796121268</v>
      </c>
      <c r="U163" s="23" t="n">
        <f aca="false">ABS(EMFX_Data!AB163-EMFX_Data!AD163)</f>
        <v>0.106321274637581</v>
      </c>
      <c r="V163" s="23" t="n">
        <f aca="false">ABS(EMFX_Data!AC163-EMFX_Data!AD163)</f>
        <v>0.121290154249708</v>
      </c>
      <c r="W163" s="26" t="n">
        <f aca="false">IF(ROW()&lt;4+MinObs-1,"",IFERROR((B163-AVERAGE(B$4:B163))/STDEV(B$4:B163),""))</f>
        <v>0.968633578428644</v>
      </c>
      <c r="X163" s="26" t="n">
        <f aca="false">IF(ROW()&lt;4+MinObs-1,"",IFERROR((C163-AVERAGE(C$4:C163))/STDEV(C$4:C163),""))</f>
        <v>0.383102970142685</v>
      </c>
      <c r="Y163" s="26" t="n">
        <f aca="false">IF(ROW()&lt;4+MinObs-1,"",IFERROR((D163-AVERAGE(D$4:D163))/STDEV(D$4:D163),""))</f>
        <v>1.43793436335587</v>
      </c>
      <c r="Z163" s="26" t="n">
        <f aca="false">IF(ROW()&lt;4+MinObs-1,"",IFERROR((E163-AVERAGE(E$4:E163))/STDEV(E$4:E163),""))</f>
        <v>-0.119581583291993</v>
      </c>
      <c r="AA163" s="26" t="n">
        <f aca="false">IF(ROW()&lt;4+MinObs-1,"",IFERROR((F163-AVERAGE(F$4:F163))/STDEV(F$4:F163),""))</f>
        <v>0.749075651949197</v>
      </c>
      <c r="AB163" s="26" t="n">
        <f aca="false">IF(ROW()&lt;4+MinObs-1,"",IFERROR((G163-AVERAGE(G$4:G163))/STDEV(G$4:G163),""))</f>
        <v>-0.39980146869846</v>
      </c>
      <c r="AC163" s="26" t="n">
        <f aca="false">IF(ROW()&lt;4+MinObs-1,"",IFERROR((H163-AVERAGE(H$4:H163))/STDEV(H$4:H163),""))</f>
        <v>1.21065568115614</v>
      </c>
      <c r="AD163" s="26" t="n">
        <f aca="false">IF(ROW()&lt;4+MinObs-1,"",IFERROR((I163-AVERAGE(I$4:I163))/STDEV(I$4:I163),""))</f>
        <v>2.98246821737598</v>
      </c>
      <c r="AE163" s="26" t="n">
        <f aca="false">IF(ROW()&lt;4+MinObs-1,"",IFERROR((J163-AVERAGE(J$4:J163))/STDEV(J$4:J163),""))</f>
        <v>-0.357081409323654</v>
      </c>
      <c r="AF163" s="26" t="n">
        <f aca="false">IF(ROW()&lt;4+MinObs-1,"",IFERROR((K163-AVERAGE(K$4:K163))/STDEV(K$4:K163),""))</f>
        <v>-0.237084139723742</v>
      </c>
      <c r="AG163" s="26" t="n">
        <f aca="false">IF(ROW()&lt;4+MinObs-1,"",IFERROR((L163-AVERAGE(L$4:L163))/STDEV(L$4:L163),""))</f>
        <v>0.154046807710497</v>
      </c>
      <c r="AH163" s="26" t="n">
        <f aca="false">IF(ROW()&lt;4+MinObs-1,"",IFERROR((M163-AVERAGE(M$4:M163))/STDEV(M$4:M163),""))</f>
        <v>0.0904633899596089</v>
      </c>
      <c r="AI163" s="26" t="n">
        <f aca="false">IF(ROW()&lt;4+MinObs-1,"",IFERROR((N163-AVERAGE(N$4:N163))/STDEV(N$4:N163),""))</f>
        <v>0.766033288554706</v>
      </c>
      <c r="AJ163" s="26" t="n">
        <f aca="false">IF(ROW()&lt;4+MinObs-1,"",IFERROR((O163-AVERAGE(O$4:O163))/STDEV(O$4:O163),""))</f>
        <v>1.58076935526263</v>
      </c>
      <c r="AK163" s="26" t="n">
        <f aca="false">IF(ROW()&lt;4+MinObs-1,"",IFERROR((P163-AVERAGE(P$4:P163))/STDEV(P$4:P163),""))</f>
        <v>-0.131601765444911</v>
      </c>
      <c r="AL163" s="26" t="n">
        <f aca="false">IF(ROW()&lt;4+MinObs-1,"",IFERROR((Q163-AVERAGE(Q$4:Q163))/STDEV(Q$4:Q163),""))</f>
        <v>1.41130804896834</v>
      </c>
      <c r="AM163" s="26" t="n">
        <f aca="false">IF(ROW()&lt;4+MinObs-1,"",IFERROR((R163-AVERAGE(R$4:R163))/STDEV(R$4:R163),""))</f>
        <v>2.12120195903776</v>
      </c>
      <c r="AN163" s="26" t="n">
        <f aca="false">IF(ROW()&lt;4+MinObs-1,"",IFERROR((S163-AVERAGE(S$4:S163))/STDEV(S$4:S163),""))</f>
        <v>0.309151172424104</v>
      </c>
      <c r="AO163" s="26" t="n">
        <f aca="false">IF(ROW()&lt;4+MinObs-1,"",IFERROR((T163-AVERAGE(T$4:T163))/STDEV(T$4:T163),""))</f>
        <v>-1.10364601670544</v>
      </c>
      <c r="AP163" s="26" t="n">
        <f aca="false">IF(ROW()&lt;4+MinObs-1,"",IFERROR((U163-AVERAGE(U$4:U163))/STDEV(U$4:U163),""))</f>
        <v>-0.0503257799615936</v>
      </c>
      <c r="AQ163" s="26" t="n">
        <f aca="false">IF(ROW()&lt;4+MinObs-1,"",IFERROR((V163-AVERAGE(V$4:V163))/STDEV(V$4:V163),""))</f>
        <v>-0.0721084063663573</v>
      </c>
      <c r="AR163" s="26" t="n">
        <f aca="false">IF(W163="",0,IF(W163&gt;=z4,w4,IF(W163&gt;=z3,w3,IF(W163&gt;=zEntry,w2,IF(AND(W163&gt;=ExitZ,AR162&gt;0),w2,0)))))</f>
        <v>0</v>
      </c>
      <c r="AS163" s="26" t="n">
        <f aca="false">IF(X163="",0,IF(X163&gt;=z4,w4,IF(X163&gt;=z3,w3,IF(X163&gt;=zEntry,w2,IF(AND(X163&gt;=ExitZ,AS162&gt;0),w2,0)))))</f>
        <v>0</v>
      </c>
      <c r="AT163" s="26" t="n">
        <f aca="false">IF(Y163="",0,IF(Y163&gt;=z4,w4,IF(Y163&gt;=z3,w3,IF(Y163&gt;=zEntry,w2,IF(AND(Y163&gt;=ExitZ,AT162&gt;0),w2,0)))))</f>
        <v>0</v>
      </c>
      <c r="AU163" s="26" t="n">
        <f aca="false">IF(Z163="",0,IF(Z163&gt;=z4,w4,IF(Z163&gt;=z3,w3,IF(Z163&gt;=zEntry,w2,IF(AND(Z163&gt;=ExitZ,AU162&gt;0),w2,0)))))</f>
        <v>0</v>
      </c>
      <c r="AV163" s="26" t="n">
        <f aca="false">IF(AA163="",0,IF(AA163&gt;=z4,w4,IF(AA163&gt;=z3,w3,IF(AA163&gt;=zEntry,w2,IF(AND(AA163&gt;=ExitZ,AV162&gt;0),w2,0)))))</f>
        <v>0</v>
      </c>
      <c r="AW163" s="26" t="n">
        <f aca="false">IF(AB163="",0,IF(AB163&gt;=z4,w4,IF(AB163&gt;=z3,w3,IF(AB163&gt;=zEntry,w2,IF(AND(AB163&gt;=ExitZ,AW162&gt;0),w2,0)))))</f>
        <v>0</v>
      </c>
      <c r="AX163" s="26" t="n">
        <f aca="false">IF(AC163="",0,IF(AC163&gt;=z4,w4,IF(AC163&gt;=z3,w3,IF(AC163&gt;=zEntry,w2,IF(AND(AC163&gt;=ExitZ,AX162&gt;0),w2,0)))))</f>
        <v>0</v>
      </c>
      <c r="AY163" s="26" t="n">
        <f aca="false">IF(AD163="",0,IF(AD163&gt;=z4,w4,IF(AD163&gt;=z3,w3,IF(AD163&gt;=zEntry,w2,IF(AND(AD163&gt;=ExitZ,AY162&gt;0),w2,0)))))</f>
        <v>1</v>
      </c>
      <c r="AZ163" s="26" t="n">
        <f aca="false">IF(AE163="",0,IF(AE163&gt;=z4,w4,IF(AE163&gt;=z3,w3,IF(AE163&gt;=zEntry,w2,IF(AND(AE163&gt;=ExitZ,AZ162&gt;0),w2,0)))))</f>
        <v>0</v>
      </c>
      <c r="BA163" s="26" t="n">
        <f aca="false">IF(AF163="",0,IF(AF163&gt;=z4,w4,IF(AF163&gt;=z3,w3,IF(AF163&gt;=zEntry,w2,IF(AND(AF163&gt;=ExitZ,BA162&gt;0),w2,0)))))</f>
        <v>0</v>
      </c>
      <c r="BB163" s="26" t="n">
        <f aca="false">IF(AG163="",0,IF(AG163&gt;=z4,w4,IF(AG163&gt;=z3,w3,IF(AG163&gt;=zEntry,w2,IF(AND(AG163&gt;=ExitZ,BB162&gt;0),w2,0)))))</f>
        <v>0</v>
      </c>
      <c r="BC163" s="26" t="n">
        <f aca="false">IF(AH163="",0,IF(AH163&gt;=z4,w4,IF(AH163&gt;=z3,w3,IF(AH163&gt;=zEntry,w2,IF(AND(AH163&gt;=ExitZ,BC162&gt;0),w2,0)))))</f>
        <v>0</v>
      </c>
      <c r="BD163" s="26" t="n">
        <f aca="false">IF(AI163="",0,IF(AI163&gt;=z4,w4,IF(AI163&gt;=z3,w3,IF(AI163&gt;=zEntry,w2,IF(AND(AI163&gt;=ExitZ,BD162&gt;0),w2,0)))))</f>
        <v>0</v>
      </c>
      <c r="BE163" s="26" t="n">
        <f aca="false">IF(AJ163="",0,IF(AJ163&gt;=z4,w4,IF(AJ163&gt;=z3,w3,IF(AJ163&gt;=zEntry,w2,IF(AND(AJ163&gt;=ExitZ,BE162&gt;0),w2,0)))))</f>
        <v>0</v>
      </c>
      <c r="BF163" s="26" t="n">
        <f aca="false">IF(AK163="",0,IF(AK163&gt;=z4,w4,IF(AK163&gt;=z3,w3,IF(AK163&gt;=zEntry,w2,IF(AND(AK163&gt;=ExitZ,BF162&gt;0),w2,0)))))</f>
        <v>0</v>
      </c>
      <c r="BG163" s="26" t="n">
        <f aca="false">IF(AL163="",0,IF(AL163&gt;=z4,w4,IF(AL163&gt;=z3,w3,IF(AL163&gt;=zEntry,w2,IF(AND(AL163&gt;=ExitZ,BG162&gt;0),w2,0)))))</f>
        <v>0</v>
      </c>
      <c r="BH163" s="26" t="n">
        <f aca="false">IF(AM163="",0,IF(AM163&gt;=z4,w4,IF(AM163&gt;=z3,w3,IF(AM163&gt;=zEntry,w2,IF(AND(AM163&gt;=ExitZ,BH162&gt;0),w2,0)))))</f>
        <v>1</v>
      </c>
      <c r="BI163" s="26" t="n">
        <f aca="false">IF(AN163="",0,IF(AN163&gt;=z4,w4,IF(AN163&gt;=z3,w3,IF(AN163&gt;=zEntry,w2,IF(AND(AN163&gt;=ExitZ,BI162&gt;0),w2,0)))))</f>
        <v>0</v>
      </c>
      <c r="BJ163" s="26" t="n">
        <f aca="false">IF(AO163="",0,IF(AO163&gt;=z4,w4,IF(AO163&gt;=z3,w3,IF(AO163&gt;=zEntry,w2,IF(AND(AO163&gt;=ExitZ,BJ162&gt;0),w2,0)))))</f>
        <v>0</v>
      </c>
      <c r="BK163" s="26" t="n">
        <f aca="false">IF(AP163="",0,IF(AP163&gt;=z4,w4,IF(AP163&gt;=z3,w3,IF(AP163&gt;=zEntry,w2,IF(AND(AP163&gt;=ExitZ,BK162&gt;0),w2,0)))))</f>
        <v>0</v>
      </c>
      <c r="BL163" s="26" t="n">
        <f aca="false">IF(AQ163="",0,IF(AQ163&gt;=z4,w4,IF(AQ163&gt;=z3,w3,IF(AQ163&gt;=zEntry,w2,IF(AND(AQ163&gt;=ExitZ,BL162&gt;0),w2,0)))))</f>
        <v>0</v>
      </c>
      <c r="BM163" s="23" t="n">
        <f aca="false">IF(EMFX_Data!X162&gt;=EMFX_Data!Y162,EMFX_Data!AE163-EMFX_Data!AF163,EMFX_Data!AF163-EMFX_Data!AE163)</f>
        <v>-0.11137238248141</v>
      </c>
      <c r="BN163" s="23" t="n">
        <f aca="false">IF(EMFX_Data!X162&gt;=EMFX_Data!Z162,EMFX_Data!AE163-EMFX_Data!AG163,EMFX_Data!AG163-EMFX_Data!AE163)</f>
        <v>0.102756462315138</v>
      </c>
      <c r="BO163" s="23" t="n">
        <f aca="false">IF(EMFX_Data!X162&gt;=EMFX_Data!AA162,EMFX_Data!AE163-EMFX_Data!AH163,EMFX_Data!AH163-EMFX_Data!AE163)</f>
        <v>0.0880643504976694</v>
      </c>
      <c r="BP163" s="23" t="n">
        <f aca="false">IF(EMFX_Data!X162&gt;=EMFX_Data!AB162,EMFX_Data!AE163-EMFX_Data!AI163,EMFX_Data!AI163-EMFX_Data!AE163)</f>
        <v>-0.0781829753357021</v>
      </c>
      <c r="BQ163" s="23" t="n">
        <f aca="false">IF(EMFX_Data!X162&gt;=EMFX_Data!AC162,EMFX_Data!AE163-EMFX_Data!AJ163,EMFX_Data!AJ163-EMFX_Data!AE163)</f>
        <v>-0.0836061578376433</v>
      </c>
      <c r="BR163" s="23" t="n">
        <f aca="false">IF(EMFX_Data!X162&gt;=EMFX_Data!AD162,EMFX_Data!AE163-EMFX_Data!AK163,EMFX_Data!AK163-EMFX_Data!AE163)</f>
        <v>0.107099268879611</v>
      </c>
      <c r="BS163" s="23" t="n">
        <f aca="false">IF(EMFX_Data!Y162&gt;=EMFX_Data!Z162,EMFX_Data!AF163-EMFX_Data!AG163,EMFX_Data!AG163-EMFX_Data!AF163)</f>
        <v>-0.00861592016627273</v>
      </c>
      <c r="BT163" s="23" t="n">
        <f aca="false">IF(EMFX_Data!Y162&gt;=EMFX_Data!AA162,EMFX_Data!AF163-EMFX_Data!AH163,EMFX_Data!AH163-EMFX_Data!AF163)</f>
        <v>-0.0233080319837409</v>
      </c>
      <c r="BU163" s="23" t="n">
        <f aca="false">IF(EMFX_Data!Y162&gt;=EMFX_Data!AB162,EMFX_Data!AF163-EMFX_Data!AI163,EMFX_Data!AI163-EMFX_Data!AF163)</f>
        <v>-0.0331894071457082</v>
      </c>
      <c r="BV163" s="23" t="n">
        <f aca="false">IF(EMFX_Data!Y162&gt;=EMFX_Data!AC162,EMFX_Data!AF163-EMFX_Data!AJ163,EMFX_Data!AJ163-EMFX_Data!AF163)</f>
        <v>-0.027766224643767</v>
      </c>
      <c r="BW163" s="23" t="n">
        <f aca="false">IF(EMFX_Data!Y162&gt;=EMFX_Data!AD162,EMFX_Data!AF163-EMFX_Data!AK163,EMFX_Data!AK163-EMFX_Data!AF163)</f>
        <v>-0.00427311360179944</v>
      </c>
      <c r="BX163" s="23" t="n">
        <f aca="false">IF(EMFX_Data!Z162&gt;=EMFX_Data!AA162,EMFX_Data!AG163-EMFX_Data!AH163,EMFX_Data!AH163-EMFX_Data!AG163)</f>
        <v>-0.0146921118174682</v>
      </c>
      <c r="BY163" s="23" t="n">
        <f aca="false">IF(EMFX_Data!Z162&gt;=EMFX_Data!AB162,EMFX_Data!AG163-EMFX_Data!AI163,EMFX_Data!AI163-EMFX_Data!AG163)</f>
        <v>0.0245734869794355</v>
      </c>
      <c r="BZ163" s="23" t="n">
        <f aca="false">IF(EMFX_Data!Z162&gt;=EMFX_Data!AC162,EMFX_Data!AG163-EMFX_Data!AJ163,EMFX_Data!AJ163-EMFX_Data!AG163)</f>
        <v>0.0191503044774943</v>
      </c>
      <c r="CA163" s="23" t="n">
        <f aca="false">IF(EMFX_Data!Z162&gt;=EMFX_Data!AD162,EMFX_Data!AG163-EMFX_Data!AK163,EMFX_Data!AK163-EMFX_Data!AG163)</f>
        <v>-0.00434280656447329</v>
      </c>
      <c r="CB163" s="23" t="n">
        <f aca="false">IF(EMFX_Data!AA162&gt;=EMFX_Data!AB162,EMFX_Data!AH163-EMFX_Data!AI163,EMFX_Data!AI163-EMFX_Data!AH163)</f>
        <v>0.0098813751619673</v>
      </c>
      <c r="CC163" s="23" t="n">
        <f aca="false">IF(EMFX_Data!AA162&gt;=EMFX_Data!AC162,EMFX_Data!AH163-EMFX_Data!AJ163,EMFX_Data!AJ163-EMFX_Data!AH163)</f>
        <v>0.00445819266002607</v>
      </c>
      <c r="CD163" s="23" t="n">
        <f aca="false">IF(EMFX_Data!AA162&gt;=EMFX_Data!AD162,EMFX_Data!AH163-EMFX_Data!AK163,EMFX_Data!AK163-EMFX_Data!AH163)</f>
        <v>-0.0190349183819415</v>
      </c>
      <c r="CE163" s="23" t="n">
        <f aca="false">IF(EMFX_Data!AB162&gt;=EMFX_Data!AC162,EMFX_Data!AI163-EMFX_Data!AJ163,EMFX_Data!AJ163-EMFX_Data!AI163)</f>
        <v>-0.00542318250194123</v>
      </c>
      <c r="CF163" s="23" t="n">
        <f aca="false">IF(EMFX_Data!AB162&gt;=EMFX_Data!AD162,EMFX_Data!AI163-EMFX_Data!AK163,EMFX_Data!AK163-EMFX_Data!AI163)</f>
        <v>0.0289162935439088</v>
      </c>
      <c r="CG163" s="23" t="n">
        <f aca="false">IF(EMFX_Data!AC162&gt;=EMFX_Data!AD162,EMFX_Data!AJ163-EMFX_Data!AK163,EMFX_Data!AK163-EMFX_Data!AJ163)</f>
        <v>0.0234931110419676</v>
      </c>
      <c r="CH163" s="27" t="n">
        <f aca="false">IF(ROW()&lt;4+VolLB,"",STDEV(INDEX($BM:$BM,ROW()-VolLB+1):INDEX($BM:$BM,ROW()))*SQRT(12))</f>
        <v>0.140676004276782</v>
      </c>
      <c r="CI163" s="27" t="n">
        <f aca="false">IF(ROW()&lt;4+VolLB,"",STDEV(INDEX($BN:$BN,ROW()-VolLB+1):INDEX($BN:$BN,ROW()))*SQRT(12))</f>
        <v>0.163085864163726</v>
      </c>
      <c r="CJ163" s="27" t="n">
        <f aca="false">IF(ROW()&lt;4+VolLB,"",STDEV(INDEX($BO:$BO,ROW()-VolLB+1):INDEX($BO:$BO,ROW()))*SQRT(12))</f>
        <v>0.156832459961313</v>
      </c>
      <c r="CK163" s="27" t="n">
        <f aca="false">IF(ROW()&lt;4+VolLB,"",STDEV(INDEX($BP:$BP,ROW()-VolLB+1):INDEX($BP:$BP,ROW()))*SQRT(12))</f>
        <v>0.174901805047707</v>
      </c>
      <c r="CL163" s="27" t="n">
        <f aca="false">IF(ROW()&lt;4+VolLB,"",STDEV(INDEX($BQ:$BQ,ROW()-VolLB+1):INDEX($BQ:$BQ,ROW()))*SQRT(12))</f>
        <v>0.162738587693904</v>
      </c>
      <c r="CM163" s="27" t="n">
        <f aca="false">IF(ROW()&lt;4+VolLB,"",STDEV(INDEX($BR:$BR,ROW()-VolLB+1):INDEX($BR:$BR,ROW()))*SQRT(12))</f>
        <v>0.153969793143685</v>
      </c>
      <c r="CN163" s="27" t="n">
        <f aca="false">IF(ROW()&lt;4+VolLB,"",STDEV(INDEX($BS:$BS,ROW()-VolLB+1):INDEX($BS:$BS,ROW()))*SQRT(12))</f>
        <v>0.153194915487848</v>
      </c>
      <c r="CO163" s="27" t="n">
        <f aca="false">IF(ROW()&lt;4+VolLB,"",STDEV(INDEX($BT:$BT,ROW()-VolLB+1):INDEX($BT:$BT,ROW()))*SQRT(12))</f>
        <v>0.158398759449893</v>
      </c>
      <c r="CP163" s="27" t="n">
        <f aca="false">IF(ROW()&lt;4+VolLB,"",STDEV(INDEX($BU:$BU,ROW()-VolLB+1):INDEX($BU:$BU,ROW()))*SQRT(12))</f>
        <v>0.160466723892944</v>
      </c>
      <c r="CQ163" s="27" t="n">
        <f aca="false">IF(ROW()&lt;4+VolLB,"",STDEV(INDEX($BV:$BV,ROW()-VolLB+1):INDEX($BV:$BV,ROW()))*SQRT(12))</f>
        <v>0.168281388581861</v>
      </c>
      <c r="CR163" s="27" t="n">
        <f aca="false">IF(ROW()&lt;4+VolLB,"",STDEV(INDEX($BW:$BW,ROW()-VolLB+1):INDEX($BW:$BW,ROW()))*SQRT(12))</f>
        <v>0.176062202207259</v>
      </c>
      <c r="CS163" s="27" t="n">
        <f aca="false">IF(ROW()&lt;4+VolLB,"",STDEV(INDEX($BX:$BX,ROW()-VolLB+1):INDEX($BX:$BX,ROW()))*SQRT(12))</f>
        <v>0.193468185585718</v>
      </c>
      <c r="CT163" s="27" t="n">
        <f aca="false">IF(ROW()&lt;4+VolLB,"",STDEV(INDEX($BY:$BY,ROW()-VolLB+1):INDEX($BY:$BY,ROW()))*SQRT(12))</f>
        <v>0.170531731028014</v>
      </c>
      <c r="CU163" s="27" t="n">
        <f aca="false">IF(ROW()&lt;4+VolLB,"",STDEV(INDEX($BZ:$BZ,ROW()-VolLB+1):INDEX($BZ:$BZ,ROW()))*SQRT(12))</f>
        <v>0.155047069012901</v>
      </c>
      <c r="CV163" s="27" t="n">
        <f aca="false">IF(ROW()&lt;4+VolLB,"",STDEV(INDEX($CA:$CA,ROW()-VolLB+1):INDEX($CA:$CA,ROW()))*SQRT(12))</f>
        <v>0.135451549031834</v>
      </c>
      <c r="CW163" s="27" t="n">
        <f aca="false">IF(ROW()&lt;4+VolLB,"",STDEV(INDEX($CB:$CB,ROW()-VolLB+1):INDEX($CB:$CB,ROW()))*SQRT(12))</f>
        <v>0.185237055266953</v>
      </c>
      <c r="CX163" s="27" t="n">
        <f aca="false">IF(ROW()&lt;4+VolLB,"",STDEV(INDEX($CC:$CC,ROW()-VolLB+1):INDEX($CC:$CC,ROW()))*SQRT(12))</f>
        <v>0.172945119962371</v>
      </c>
      <c r="CY163" s="27" t="n">
        <f aca="false">IF(ROW()&lt;4+VolLB,"",STDEV(INDEX($CD:$CD,ROW()-VolLB+1):INDEX($CD:$CD,ROW()))*SQRT(12))</f>
        <v>0.194907393663117</v>
      </c>
      <c r="CZ163" s="27" t="n">
        <f aca="false">IF(ROW()&lt;4+VolLB,"",STDEV(INDEX($CE:$CE,ROW()-VolLB+1):INDEX($CE:$CE,ROW()))*SQRT(12))</f>
        <v>0.163626903616906</v>
      </c>
      <c r="DA163" s="27" t="n">
        <f aca="false">IF(ROW()&lt;4+VolLB,"",STDEV(INDEX($CF:$CF,ROW()-VolLB+1):INDEX($CF:$CF,ROW()))*SQRT(12))</f>
        <v>0.177656612331536</v>
      </c>
      <c r="DB163" s="27" t="n">
        <f aca="false">IF(ROW()&lt;4+VolLB,"",STDEV(INDEX($CG:$CG,ROW()-VolLB+1):INDEX($CG:$CG,ROW()))*SQRT(12))</f>
        <v>0.136935618414536</v>
      </c>
      <c r="DC163" s="26" t="n">
        <f aca="false">IF(OR(AR163=0,CH163="",CH163=0),0,AR163*MIN(MaxScal,TgtVol/CH163))</f>
        <v>0</v>
      </c>
      <c r="DD163" s="26" t="n">
        <f aca="false">IF(OR(AS163=0,CI163="",CI163=0),0,AS163*MIN(MaxScal,TgtVol/CI163))</f>
        <v>0</v>
      </c>
      <c r="DE163" s="26" t="n">
        <f aca="false">IF(OR(AT163=0,CJ163="",CJ163=0),0,AT163*MIN(MaxScal,TgtVol/CJ163))</f>
        <v>0</v>
      </c>
      <c r="DF163" s="26" t="n">
        <f aca="false">IF(OR(AU163=0,CK163="",CK163=0),0,AU163*MIN(MaxScal,TgtVol/CK163))</f>
        <v>0</v>
      </c>
      <c r="DG163" s="26" t="n">
        <f aca="false">IF(OR(AV163=0,CL163="",CL163=0),0,AV163*MIN(MaxScal,TgtVol/CL163))</f>
        <v>0</v>
      </c>
      <c r="DH163" s="26" t="n">
        <f aca="false">IF(OR(AW163=0,CM163="",CM163=0),0,AW163*MIN(MaxScal,TgtVol/CM163))</f>
        <v>0</v>
      </c>
      <c r="DI163" s="26" t="n">
        <f aca="false">IF(OR(AX163=0,CN163="",CN163=0),0,AX163*MIN(MaxScal,TgtVol/CN163))</f>
        <v>0</v>
      </c>
      <c r="DJ163" s="26" t="n">
        <f aca="false">IF(OR(AY163=0,CO163="",CO163=0),0,AY163*MIN(MaxScal,TgtVol/CO163))</f>
        <v>0.126263615128417</v>
      </c>
      <c r="DK163" s="26" t="n">
        <f aca="false">IF(OR(AZ163=0,CP163="",CP163=0),0,AZ163*MIN(MaxScal,TgtVol/CP163))</f>
        <v>0</v>
      </c>
      <c r="DL163" s="26" t="n">
        <f aca="false">IF(OR(BA163=0,CQ163="",CQ163=0),0,BA163*MIN(MaxScal,TgtVol/CQ163))</f>
        <v>0</v>
      </c>
      <c r="DM163" s="26" t="n">
        <f aca="false">IF(OR(BB163=0,CR163="",CR163=0),0,BB163*MIN(MaxScal,TgtVol/CR163))</f>
        <v>0</v>
      </c>
      <c r="DN163" s="26" t="n">
        <f aca="false">IF(OR(BC163=0,CS163="",CS163=0),0,BC163*MIN(MaxScal,TgtVol/CS163))</f>
        <v>0</v>
      </c>
      <c r="DO163" s="26" t="n">
        <f aca="false">IF(OR(BD163=0,CT163="",CT163=0),0,BD163*MIN(MaxScal,TgtVol/CT163))</f>
        <v>0</v>
      </c>
      <c r="DP163" s="26" t="n">
        <f aca="false">IF(OR(BE163=0,CU163="",CU163=0),0,BE163*MIN(MaxScal,TgtVol/CU163))</f>
        <v>0</v>
      </c>
      <c r="DQ163" s="26" t="n">
        <f aca="false">IF(OR(BF163=0,CV163="",CV163=0),0,BF163*MIN(MaxScal,TgtVol/CV163))</f>
        <v>0</v>
      </c>
      <c r="DR163" s="26" t="n">
        <f aca="false">IF(OR(BG163=0,CW163="",CW163=0),0,BG163*MIN(MaxScal,TgtVol/CW163))</f>
        <v>0</v>
      </c>
      <c r="DS163" s="26" t="n">
        <f aca="false">IF(OR(BH163=0,CX163="",CX163=0),0,BH163*MIN(MaxScal,TgtVol/CX163))</f>
        <v>0.115643621539316</v>
      </c>
      <c r="DT163" s="26" t="n">
        <f aca="false">IF(OR(BI163=0,CY163="",CY163=0),0,BI163*MIN(MaxScal,TgtVol/CY163))</f>
        <v>0</v>
      </c>
      <c r="DU163" s="26" t="n">
        <f aca="false">IF(OR(BJ163=0,CZ163="",CZ163=0),0,BJ163*MIN(MaxScal,TgtVol/CZ163))</f>
        <v>0</v>
      </c>
      <c r="DV163" s="26" t="n">
        <f aca="false">IF(OR(BK163=0,DA163="",DA163=0),0,BK163*MIN(MaxScal,TgtVol/DA163))</f>
        <v>0</v>
      </c>
      <c r="DW163" s="26" t="n">
        <f aca="false">IF(OR(BL163=0,DB163="",DB163=0),0,BL163*MIN(MaxScal,TgtVol/DB163))</f>
        <v>0</v>
      </c>
      <c r="DX163" s="28" t="n">
        <f aca="false">IFERROR(DC162*BM163,"")</f>
        <v>-0</v>
      </c>
      <c r="DY163" s="28" t="n">
        <f aca="false">IFERROR(DD162*BN163,"")</f>
        <v>0</v>
      </c>
      <c r="DZ163" s="28" t="n">
        <f aca="false">IFERROR(DE162*BO163,"")</f>
        <v>0.0116197152849606</v>
      </c>
      <c r="EA163" s="28" t="n">
        <f aca="false">IFERROR(DF162*BP163,"")</f>
        <v>-0</v>
      </c>
      <c r="EB163" s="28" t="n">
        <f aca="false">IFERROR(DG162*BQ163,"")</f>
        <v>-0</v>
      </c>
      <c r="EC163" s="28" t="n">
        <f aca="false">IFERROR(DH162*BR163,"")</f>
        <v>0</v>
      </c>
      <c r="ED163" s="28" t="n">
        <f aca="false">IFERROR(DI162*BS163,"")</f>
        <v>-0</v>
      </c>
      <c r="EE163" s="28" t="n">
        <f aca="false">IFERROR(DJ162*BT163,"")</f>
        <v>-0.00293500459950118</v>
      </c>
      <c r="EF163" s="28" t="n">
        <f aca="false">IFERROR(DK162*BU163,"")</f>
        <v>-0</v>
      </c>
      <c r="EG163" s="28" t="n">
        <f aca="false">IFERROR(DL162*BV163,"")</f>
        <v>-0</v>
      </c>
      <c r="EH163" s="28" t="n">
        <f aca="false">IFERROR(DM162*BW163,"")</f>
        <v>-0</v>
      </c>
      <c r="EI163" s="28" t="n">
        <f aca="false">IFERROR(DN162*BX163,"")</f>
        <v>-0</v>
      </c>
      <c r="EJ163" s="28" t="n">
        <f aca="false">IFERROR(DO162*BY163,"")</f>
        <v>0</v>
      </c>
      <c r="EK163" s="28" t="n">
        <f aca="false">IFERROR(DP162*BZ163,"")</f>
        <v>0</v>
      </c>
      <c r="EL163" s="28" t="n">
        <f aca="false">IFERROR(DQ162*CA163,"")</f>
        <v>-0</v>
      </c>
      <c r="EM163" s="28" t="n">
        <f aca="false">IFERROR(DR162*CB163,"")</f>
        <v>0</v>
      </c>
      <c r="EN163" s="28" t="n">
        <f aca="false">IFERROR(DS162*CC163,"")</f>
        <v>0.000515830612374771</v>
      </c>
      <c r="EO163" s="28" t="n">
        <f aca="false">IFERROR(DT162*CD163,"")</f>
        <v>-0</v>
      </c>
      <c r="EP163" s="28" t="n">
        <f aca="false">IFERROR(DU162*CE163,"")</f>
        <v>-0</v>
      </c>
      <c r="EQ163" s="28" t="n">
        <f aca="false">IFERROR(DV162*CF163,"")</f>
        <v>0</v>
      </c>
      <c r="ER163" s="28" t="n">
        <f aca="false">IFERROR(DW162*CG163,"")</f>
        <v>0</v>
      </c>
      <c r="ES163" s="28" t="n">
        <f aca="false">IF(ROW()=4,"",SUM(DX163:ER163))</f>
        <v>0.00920054129783422</v>
      </c>
      <c r="ET163" s="29" t="n">
        <f aca="false">COUNTIF(AR163:BL163,"&gt;0")</f>
        <v>2</v>
      </c>
    </row>
    <row r="164" customFormat="false" ht="15" hidden="false" customHeight="false" outlineLevel="0" collapsed="false">
      <c r="A164" s="19" t="n">
        <v>42886</v>
      </c>
      <c r="B164" s="23" t="n">
        <f aca="false">ABS(EMFX_Data!X164-EMFX_Data!Y164)</f>
        <v>0.14083331321662</v>
      </c>
      <c r="C164" s="23" t="n">
        <f aca="false">ABS(EMFX_Data!X164-EMFX_Data!Z164)</f>
        <v>0.146049325078572</v>
      </c>
      <c r="D164" s="23" t="n">
        <f aca="false">ABS(EMFX_Data!X164-EMFX_Data!AA164)</f>
        <v>0.342219088539862</v>
      </c>
      <c r="E164" s="23" t="n">
        <f aca="false">ABS(EMFX_Data!X164-EMFX_Data!AB164)</f>
        <v>0.00598088268515973</v>
      </c>
      <c r="F164" s="23" t="n">
        <f aca="false">ABS(EMFX_Data!X164-EMFX_Data!AC164)</f>
        <v>0.0129188990710905</v>
      </c>
      <c r="G164" s="23" t="n">
        <f aca="false">ABS(EMFX_Data!X164-EMFX_Data!AD164)</f>
        <v>0.124681992665346</v>
      </c>
      <c r="H164" s="23" t="n">
        <f aca="false">ABS(EMFX_Data!Y164-EMFX_Data!Z164)</f>
        <v>0.286882638295191</v>
      </c>
      <c r="I164" s="23" t="n">
        <f aca="false">ABS(EMFX_Data!Y164-EMFX_Data!AA164)</f>
        <v>0.483052401756481</v>
      </c>
      <c r="J164" s="23" t="n">
        <f aca="false">ABS(EMFX_Data!Y164-EMFX_Data!AB164)</f>
        <v>0.146814195901779</v>
      </c>
      <c r="K164" s="23" t="n">
        <f aca="false">ABS(EMFX_Data!Y164-EMFX_Data!AC164)</f>
        <v>0.127914414145529</v>
      </c>
      <c r="L164" s="23" t="n">
        <f aca="false">ABS(EMFX_Data!Y164-EMFX_Data!AD164)</f>
        <v>0.265515305881966</v>
      </c>
      <c r="M164" s="23" t="n">
        <f aca="false">ABS(EMFX_Data!Z164-EMFX_Data!AA164)</f>
        <v>0.19616976346129</v>
      </c>
      <c r="N164" s="23" t="n">
        <f aca="false">ABS(EMFX_Data!Z164-EMFX_Data!AB164)</f>
        <v>0.140068442393412</v>
      </c>
      <c r="O164" s="23" t="n">
        <f aca="false">ABS(EMFX_Data!Z164-EMFX_Data!AC164)</f>
        <v>0.158968224149662</v>
      </c>
      <c r="P164" s="23" t="n">
        <f aca="false">ABS(EMFX_Data!Z164-EMFX_Data!AD164)</f>
        <v>0.0213673324132255</v>
      </c>
      <c r="Q164" s="23" t="n">
        <f aca="false">ABS(EMFX_Data!AA164-EMFX_Data!AB164)</f>
        <v>0.336238205854702</v>
      </c>
      <c r="R164" s="23" t="n">
        <f aca="false">ABS(EMFX_Data!AA164-EMFX_Data!AC164)</f>
        <v>0.355137987610952</v>
      </c>
      <c r="S164" s="23" t="n">
        <f aca="false">ABS(EMFX_Data!AA164-EMFX_Data!AD164)</f>
        <v>0.217537095874516</v>
      </c>
      <c r="T164" s="23" t="n">
        <f aca="false">ABS(EMFX_Data!AB164-EMFX_Data!AC164)</f>
        <v>0.0188997817562502</v>
      </c>
      <c r="U164" s="23" t="n">
        <f aca="false">ABS(EMFX_Data!AB164-EMFX_Data!AD164)</f>
        <v>0.118701109980186</v>
      </c>
      <c r="V164" s="23" t="n">
        <f aca="false">ABS(EMFX_Data!AC164-EMFX_Data!AD164)</f>
        <v>0.137600891736437</v>
      </c>
      <c r="W164" s="26" t="n">
        <f aca="false">IF(ROW()&lt;4+MinObs-1,"",IFERROR((B164-AVERAGE(B$4:B164))/STDEV(B$4:B164),""))</f>
        <v>0.166770032813872</v>
      </c>
      <c r="X164" s="26" t="n">
        <f aca="false">IF(ROW()&lt;4+MinObs-1,"",IFERROR((C164-AVERAGE(C$4:C164))/STDEV(C$4:C164),""))</f>
        <v>1.07360143938028</v>
      </c>
      <c r="Y164" s="26" t="n">
        <f aca="false">IF(ROW()&lt;4+MinObs-1,"",IFERROR((D164-AVERAGE(D$4:D164))/STDEV(D$4:D164),""))</f>
        <v>2.02252219522327</v>
      </c>
      <c r="Z164" s="26" t="n">
        <f aca="false">IF(ROW()&lt;4+MinObs-1,"",IFERROR((E164-AVERAGE(E$4:E164))/STDEV(E$4:E164),""))</f>
        <v>-1.24163479176797</v>
      </c>
      <c r="AA164" s="26" t="n">
        <f aca="false">IF(ROW()&lt;4+MinObs-1,"",IFERROR((F164-AVERAGE(F$4:F164))/STDEV(F$4:F164),""))</f>
        <v>-0.979436532011284</v>
      </c>
      <c r="AB164" s="26" t="n">
        <f aca="false">IF(ROW()&lt;4+MinObs-1,"",IFERROR((G164-AVERAGE(G$4:G164))/STDEV(G$4:G164),""))</f>
        <v>0.00218662334258709</v>
      </c>
      <c r="AC164" s="26" t="n">
        <f aca="false">IF(ROW()&lt;4+MinObs-1,"",IFERROR((H164-AVERAGE(H$4:H164))/STDEV(H$4:H164),""))</f>
        <v>1.01035703171101</v>
      </c>
      <c r="AD164" s="26" t="n">
        <f aca="false">IF(ROW()&lt;4+MinObs-1,"",IFERROR((I164-AVERAGE(I$4:I164))/STDEV(I$4:I164),""))</f>
        <v>2.83389999088309</v>
      </c>
      <c r="AE164" s="26" t="n">
        <f aca="false">IF(ROW()&lt;4+MinObs-1,"",IFERROR((J164-AVERAGE(J$4:J164))/STDEV(J$4:J164),""))</f>
        <v>0.136450986838354</v>
      </c>
      <c r="AF164" s="26" t="n">
        <f aca="false">IF(ROW()&lt;4+MinObs-1,"",IFERROR((K164-AVERAGE(K$4:K164))/STDEV(K$4:K164),""))</f>
        <v>0.34088014882012</v>
      </c>
      <c r="AG164" s="26" t="n">
        <f aca="false">IF(ROW()&lt;4+MinObs-1,"",IFERROR((L164-AVERAGE(L$4:L164))/STDEV(L$4:L164),""))</f>
        <v>0.334686674364707</v>
      </c>
      <c r="AH164" s="26" t="n">
        <f aca="false">IF(ROW()&lt;4+MinObs-1,"",IFERROR((M164-AVERAGE(M$4:M164))/STDEV(M$4:M164),""))</f>
        <v>0.248259799608828</v>
      </c>
      <c r="AI164" s="26" t="n">
        <f aca="false">IF(ROW()&lt;4+MinObs-1,"",IFERROR((N164-AVERAGE(N$4:N164))/STDEV(N$4:N164),""))</f>
        <v>0.0859905817525726</v>
      </c>
      <c r="AJ164" s="26" t="n">
        <f aca="false">IF(ROW()&lt;4+MinObs-1,"",IFERROR((O164-AVERAGE(O$4:O164))/STDEV(O$4:O164),""))</f>
        <v>0.746613916712025</v>
      </c>
      <c r="AK164" s="26" t="n">
        <f aca="false">IF(ROW()&lt;4+MinObs-1,"",IFERROR((P164-AVERAGE(P$4:P164))/STDEV(P$4:P164),""))</f>
        <v>-0.391430950699997</v>
      </c>
      <c r="AL164" s="26" t="n">
        <f aca="false">IF(ROW()&lt;4+MinObs-1,"",IFERROR((Q164-AVERAGE(Q$4:Q164))/STDEV(Q$4:Q164),""))</f>
        <v>1.05945613878625</v>
      </c>
      <c r="AM164" s="26" t="n">
        <f aca="false">IF(ROW()&lt;4+MinObs-1,"",IFERROR((R164-AVERAGE(R$4:R164))/STDEV(R$4:R164),""))</f>
        <v>1.67152352074478</v>
      </c>
      <c r="AN164" s="26" t="n">
        <f aca="false">IF(ROW()&lt;4+MinObs-1,"",IFERROR((S164-AVERAGE(S$4:S164))/STDEV(S$4:S164),""))</f>
        <v>0.101126158975039</v>
      </c>
      <c r="AO164" s="26" t="n">
        <f aca="false">IF(ROW()&lt;4+MinObs-1,"",IFERROR((T164-AVERAGE(T$4:T164))/STDEV(T$4:T164),""))</f>
        <v>-1.05045407325628</v>
      </c>
      <c r="AP164" s="26" t="n">
        <f aca="false">IF(ROW()&lt;4+MinObs-1,"",IFERROR((U164-AVERAGE(U$4:U164))/STDEV(U$4:U164),""))</f>
        <v>-0.0100681346048031</v>
      </c>
      <c r="AQ164" s="26" t="n">
        <f aca="false">IF(ROW()&lt;4+MinObs-1,"",IFERROR((V164-AVERAGE(V$4:V164))/STDEV(V$4:V164),""))</f>
        <v>-0.0196309692681483</v>
      </c>
      <c r="AR164" s="26" t="n">
        <f aca="false">IF(W164="",0,IF(W164&gt;=z4,w4,IF(W164&gt;=z3,w3,IF(W164&gt;=zEntry,w2,IF(AND(W164&gt;=ExitZ,AR163&gt;0),w2,0)))))</f>
        <v>0</v>
      </c>
      <c r="AS164" s="26" t="n">
        <f aca="false">IF(X164="",0,IF(X164&gt;=z4,w4,IF(X164&gt;=z3,w3,IF(X164&gt;=zEntry,w2,IF(AND(X164&gt;=ExitZ,AS163&gt;0),w2,0)))))</f>
        <v>0</v>
      </c>
      <c r="AT164" s="26" t="n">
        <f aca="false">IF(Y164="",0,IF(Y164&gt;=z4,w4,IF(Y164&gt;=z3,w3,IF(Y164&gt;=zEntry,w2,IF(AND(Y164&gt;=ExitZ,AT163&gt;0),w2,0)))))</f>
        <v>1</v>
      </c>
      <c r="AU164" s="26" t="n">
        <f aca="false">IF(Z164="",0,IF(Z164&gt;=z4,w4,IF(Z164&gt;=z3,w3,IF(Z164&gt;=zEntry,w2,IF(AND(Z164&gt;=ExitZ,AU163&gt;0),w2,0)))))</f>
        <v>0</v>
      </c>
      <c r="AV164" s="26" t="n">
        <f aca="false">IF(AA164="",0,IF(AA164&gt;=z4,w4,IF(AA164&gt;=z3,w3,IF(AA164&gt;=zEntry,w2,IF(AND(AA164&gt;=ExitZ,AV163&gt;0),w2,0)))))</f>
        <v>0</v>
      </c>
      <c r="AW164" s="26" t="n">
        <f aca="false">IF(AB164="",0,IF(AB164&gt;=z4,w4,IF(AB164&gt;=z3,w3,IF(AB164&gt;=zEntry,w2,IF(AND(AB164&gt;=ExitZ,AW163&gt;0),w2,0)))))</f>
        <v>0</v>
      </c>
      <c r="AX164" s="26" t="n">
        <f aca="false">IF(AC164="",0,IF(AC164&gt;=z4,w4,IF(AC164&gt;=z3,w3,IF(AC164&gt;=zEntry,w2,IF(AND(AC164&gt;=ExitZ,AX163&gt;0),w2,0)))))</f>
        <v>0</v>
      </c>
      <c r="AY164" s="26" t="n">
        <f aca="false">IF(AD164="",0,IF(AD164&gt;=z4,w4,IF(AD164&gt;=z3,w3,IF(AD164&gt;=zEntry,w2,IF(AND(AD164&gt;=ExitZ,AY163&gt;0),w2,0)))))</f>
        <v>1</v>
      </c>
      <c r="AZ164" s="26" t="n">
        <f aca="false">IF(AE164="",0,IF(AE164&gt;=z4,w4,IF(AE164&gt;=z3,w3,IF(AE164&gt;=zEntry,w2,IF(AND(AE164&gt;=ExitZ,AZ163&gt;0),w2,0)))))</f>
        <v>0</v>
      </c>
      <c r="BA164" s="26" t="n">
        <f aca="false">IF(AF164="",0,IF(AF164&gt;=z4,w4,IF(AF164&gt;=z3,w3,IF(AF164&gt;=zEntry,w2,IF(AND(AF164&gt;=ExitZ,BA163&gt;0),w2,0)))))</f>
        <v>0</v>
      </c>
      <c r="BB164" s="26" t="n">
        <f aca="false">IF(AG164="",0,IF(AG164&gt;=z4,w4,IF(AG164&gt;=z3,w3,IF(AG164&gt;=zEntry,w2,IF(AND(AG164&gt;=ExitZ,BB163&gt;0),w2,0)))))</f>
        <v>0</v>
      </c>
      <c r="BC164" s="26" t="n">
        <f aca="false">IF(AH164="",0,IF(AH164&gt;=z4,w4,IF(AH164&gt;=z3,w3,IF(AH164&gt;=zEntry,w2,IF(AND(AH164&gt;=ExitZ,BC163&gt;0),w2,0)))))</f>
        <v>0</v>
      </c>
      <c r="BD164" s="26" t="n">
        <f aca="false">IF(AI164="",0,IF(AI164&gt;=z4,w4,IF(AI164&gt;=z3,w3,IF(AI164&gt;=zEntry,w2,IF(AND(AI164&gt;=ExitZ,BD163&gt;0),w2,0)))))</f>
        <v>0</v>
      </c>
      <c r="BE164" s="26" t="n">
        <f aca="false">IF(AJ164="",0,IF(AJ164&gt;=z4,w4,IF(AJ164&gt;=z3,w3,IF(AJ164&gt;=zEntry,w2,IF(AND(AJ164&gt;=ExitZ,BE163&gt;0),w2,0)))))</f>
        <v>0</v>
      </c>
      <c r="BF164" s="26" t="n">
        <f aca="false">IF(AK164="",0,IF(AK164&gt;=z4,w4,IF(AK164&gt;=z3,w3,IF(AK164&gt;=zEntry,w2,IF(AND(AK164&gt;=ExitZ,BF163&gt;0),w2,0)))))</f>
        <v>0</v>
      </c>
      <c r="BG164" s="26" t="n">
        <f aca="false">IF(AL164="",0,IF(AL164&gt;=z4,w4,IF(AL164&gt;=z3,w3,IF(AL164&gt;=zEntry,w2,IF(AND(AL164&gt;=ExitZ,BG163&gt;0),w2,0)))))</f>
        <v>0</v>
      </c>
      <c r="BH164" s="26" t="n">
        <f aca="false">IF(AM164="",0,IF(AM164&gt;=z4,w4,IF(AM164&gt;=z3,w3,IF(AM164&gt;=zEntry,w2,IF(AND(AM164&gt;=ExitZ,BH163&gt;0),w2,0)))))</f>
        <v>0</v>
      </c>
      <c r="BI164" s="26" t="n">
        <f aca="false">IF(AN164="",0,IF(AN164&gt;=z4,w4,IF(AN164&gt;=z3,w3,IF(AN164&gt;=zEntry,w2,IF(AND(AN164&gt;=ExitZ,BI163&gt;0),w2,0)))))</f>
        <v>0</v>
      </c>
      <c r="BJ164" s="26" t="n">
        <f aca="false">IF(AO164="",0,IF(AO164&gt;=z4,w4,IF(AO164&gt;=z3,w3,IF(AO164&gt;=zEntry,w2,IF(AND(AO164&gt;=ExitZ,BJ163&gt;0),w2,0)))))</f>
        <v>0</v>
      </c>
      <c r="BK164" s="26" t="n">
        <f aca="false">IF(AP164="",0,IF(AP164&gt;=z4,w4,IF(AP164&gt;=z3,w3,IF(AP164&gt;=zEntry,w2,IF(AND(AP164&gt;=ExitZ,BK163&gt;0),w2,0)))))</f>
        <v>0</v>
      </c>
      <c r="BL164" s="26" t="n">
        <f aca="false">IF(AQ164="",0,IF(AQ164&gt;=z4,w4,IF(AQ164&gt;=z3,w3,IF(AQ164&gt;=zEntry,w2,IF(AND(AQ164&gt;=ExitZ,BL163&gt;0),w2,0)))))</f>
        <v>0</v>
      </c>
      <c r="BM164" s="23" t="n">
        <f aca="false">IF(EMFX_Data!X163&gt;=EMFX_Data!Y163,EMFX_Data!AE164-EMFX_Data!AF164,EMFX_Data!AF164-EMFX_Data!AE164)</f>
        <v>0.0667170426694253</v>
      </c>
      <c r="BN164" s="23" t="n">
        <f aca="false">IF(EMFX_Data!X163&gt;=EMFX_Data!Z163,EMFX_Data!AE164-EMFX_Data!AG164,EMFX_Data!AG164-EMFX_Data!AE164)</f>
        <v>-0.0427458448847841</v>
      </c>
      <c r="BO164" s="23" t="n">
        <f aca="false">IF(EMFX_Data!X163&gt;=EMFX_Data!AA163,EMFX_Data!AE164-EMFX_Data!AH164,EMFX_Data!AH164-EMFX_Data!AE164)</f>
        <v>-0.0600861080686237</v>
      </c>
      <c r="BP164" s="23" t="n">
        <f aca="false">IF(EMFX_Data!X163&gt;=EMFX_Data!AB163,EMFX_Data!AE164-EMFX_Data!AI164,EMFX_Data!AI164-EMFX_Data!AE164)</f>
        <v>0.113296085072374</v>
      </c>
      <c r="BQ164" s="23" t="n">
        <f aca="false">IF(EMFX_Data!X163&gt;=EMFX_Data!AC163,EMFX_Data!AE164-EMFX_Data!AJ164,EMFX_Data!AJ164-EMFX_Data!AE164)</f>
        <v>0.115998536714082</v>
      </c>
      <c r="BR164" s="23" t="n">
        <f aca="false">IF(EMFX_Data!X163&gt;=EMFX_Data!AD163,EMFX_Data!AE164-EMFX_Data!AK164,EMFX_Data!AK164-EMFX_Data!AE164)</f>
        <v>0.1254945899331</v>
      </c>
      <c r="BS164" s="23" t="n">
        <f aca="false">IF(EMFX_Data!Y163&gt;=EMFX_Data!Z163,EMFX_Data!AF164-EMFX_Data!AG164,EMFX_Data!AG164-EMFX_Data!AF164)</f>
        <v>0.0239711977846412</v>
      </c>
      <c r="BT164" s="23" t="n">
        <f aca="false">IF(EMFX_Data!Y163&gt;=EMFX_Data!AA163,EMFX_Data!AF164-EMFX_Data!AH164,EMFX_Data!AH164-EMFX_Data!AF164)</f>
        <v>0.00663093460080164</v>
      </c>
      <c r="BU164" s="23" t="n">
        <f aca="false">IF(EMFX_Data!Y163&gt;=EMFX_Data!AB163,EMFX_Data!AF164-EMFX_Data!AI164,EMFX_Data!AI164-EMFX_Data!AF164)</f>
        <v>-0.0465790424029488</v>
      </c>
      <c r="BV164" s="23" t="n">
        <f aca="false">IF(EMFX_Data!Y163&gt;=EMFX_Data!AC163,EMFX_Data!AF164-EMFX_Data!AJ164,EMFX_Data!AJ164-EMFX_Data!AF164)</f>
        <v>-0.0492814940446565</v>
      </c>
      <c r="BW164" s="23" t="n">
        <f aca="false">IF(EMFX_Data!Y163&gt;=EMFX_Data!AD163,EMFX_Data!AF164-EMFX_Data!AK164,EMFX_Data!AK164-EMFX_Data!AF164)</f>
        <v>-0.0587775472636749</v>
      </c>
      <c r="BX164" s="23" t="n">
        <f aca="false">IF(EMFX_Data!Z163&gt;=EMFX_Data!AA163,EMFX_Data!AG164-EMFX_Data!AH164,EMFX_Data!AH164-EMFX_Data!AG164)</f>
        <v>-0.0173402631838396</v>
      </c>
      <c r="BY164" s="23" t="n">
        <f aca="false">IF(EMFX_Data!Z163&gt;=EMFX_Data!AB163,EMFX_Data!AG164-EMFX_Data!AI164,EMFX_Data!AI164-EMFX_Data!AG164)</f>
        <v>0.07055024018759</v>
      </c>
      <c r="BZ164" s="23" t="n">
        <f aca="false">IF(EMFX_Data!Z163&gt;=EMFX_Data!AC163,EMFX_Data!AG164-EMFX_Data!AJ164,EMFX_Data!AJ164-EMFX_Data!AG164)</f>
        <v>0.0732526918292977</v>
      </c>
      <c r="CA164" s="23" t="n">
        <f aca="false">IF(EMFX_Data!Z163&gt;=EMFX_Data!AD163,EMFX_Data!AG164-EMFX_Data!AK164,EMFX_Data!AK164-EMFX_Data!AG164)</f>
        <v>0.0827487450483161</v>
      </c>
      <c r="CB164" s="23" t="n">
        <f aca="false">IF(EMFX_Data!AA163&gt;=EMFX_Data!AB163,EMFX_Data!AH164-EMFX_Data!AI164,EMFX_Data!AI164-EMFX_Data!AH164)</f>
        <v>0.0532099770037505</v>
      </c>
      <c r="CC164" s="23" t="n">
        <f aca="false">IF(EMFX_Data!AA163&gt;=EMFX_Data!AC163,EMFX_Data!AH164-EMFX_Data!AJ164,EMFX_Data!AJ164-EMFX_Data!AH164)</f>
        <v>0.0559124286454581</v>
      </c>
      <c r="CD164" s="23" t="n">
        <f aca="false">IF(EMFX_Data!AA163&gt;=EMFX_Data!AD163,EMFX_Data!AH164-EMFX_Data!AK164,EMFX_Data!AK164-EMFX_Data!AH164)</f>
        <v>0.0654084818644765</v>
      </c>
      <c r="CE164" s="23" t="n">
        <f aca="false">IF(EMFX_Data!AB163&gt;=EMFX_Data!AC163,EMFX_Data!AI164-EMFX_Data!AJ164,EMFX_Data!AJ164-EMFX_Data!AI164)</f>
        <v>0.00270245164170765</v>
      </c>
      <c r="CF164" s="23" t="n">
        <f aca="false">IF(EMFX_Data!AB163&gt;=EMFX_Data!AD163,EMFX_Data!AI164-EMFX_Data!AK164,EMFX_Data!AK164-EMFX_Data!AI164)</f>
        <v>-0.0121985048607261</v>
      </c>
      <c r="CG164" s="23" t="n">
        <f aca="false">IF(EMFX_Data!AC163&gt;=EMFX_Data!AD163,EMFX_Data!AJ164-EMFX_Data!AK164,EMFX_Data!AK164-EMFX_Data!AJ164)</f>
        <v>-0.00949605321901842</v>
      </c>
      <c r="CH164" s="27" t="n">
        <f aca="false">IF(ROW()&lt;4+VolLB,"",STDEV(INDEX($BM:$BM,ROW()-VolLB+1):INDEX($BM:$BM,ROW()))*SQRT(12))</f>
        <v>0.146546128253371</v>
      </c>
      <c r="CI164" s="27" t="n">
        <f aca="false">IF(ROW()&lt;4+VolLB,"",STDEV(INDEX($BN:$BN,ROW()-VolLB+1):INDEX($BN:$BN,ROW()))*SQRT(12))</f>
        <v>0.165313878440951</v>
      </c>
      <c r="CJ164" s="27" t="n">
        <f aca="false">IF(ROW()&lt;4+VolLB,"",STDEV(INDEX($BO:$BO,ROW()-VolLB+1):INDEX($BO:$BO,ROW()))*SQRT(12))</f>
        <v>0.159345926047053</v>
      </c>
      <c r="CK164" s="27" t="n">
        <f aca="false">IF(ROW()&lt;4+VolLB,"",STDEV(INDEX($BP:$BP,ROW()-VolLB+1):INDEX($BP:$BP,ROW()))*SQRT(12))</f>
        <v>0.179844262459079</v>
      </c>
      <c r="CL164" s="27" t="n">
        <f aca="false">IF(ROW()&lt;4+VolLB,"",STDEV(INDEX($BQ:$BQ,ROW()-VolLB+1):INDEX($BQ:$BQ,ROW()))*SQRT(12))</f>
        <v>0.175069764168481</v>
      </c>
      <c r="CM164" s="27" t="n">
        <f aca="false">IF(ROW()&lt;4+VolLB,"",STDEV(INDEX($BR:$BR,ROW()-VolLB+1):INDEX($BR:$BR,ROW()))*SQRT(12))</f>
        <v>0.165464674266927</v>
      </c>
      <c r="CN164" s="27" t="n">
        <f aca="false">IF(ROW()&lt;4+VolLB,"",STDEV(INDEX($BS:$BS,ROW()-VolLB+1):INDEX($BS:$BS,ROW()))*SQRT(12))</f>
        <v>0.153466583160484</v>
      </c>
      <c r="CO164" s="27" t="n">
        <f aca="false">IF(ROW()&lt;4+VolLB,"",STDEV(INDEX($BT:$BT,ROW()-VolLB+1):INDEX($BT:$BT,ROW()))*SQRT(12))</f>
        <v>0.156461894887499</v>
      </c>
      <c r="CP164" s="27" t="n">
        <f aca="false">IF(ROW()&lt;4+VolLB,"",STDEV(INDEX($BU:$BU,ROW()-VolLB+1):INDEX($BU:$BU,ROW()))*SQRT(12))</f>
        <v>0.157363137339899</v>
      </c>
      <c r="CQ164" s="27" t="n">
        <f aca="false">IF(ROW()&lt;4+VolLB,"",STDEV(INDEX($BV:$BV,ROW()-VolLB+1):INDEX($BV:$BV,ROW()))*SQRT(12))</f>
        <v>0.171798957990759</v>
      </c>
      <c r="CR164" s="27" t="n">
        <f aca="false">IF(ROW()&lt;4+VolLB,"",STDEV(INDEX($BW:$BW,ROW()-VolLB+1):INDEX($BW:$BW,ROW()))*SQRT(12))</f>
        <v>0.180414008221964</v>
      </c>
      <c r="CS164" s="27" t="n">
        <f aca="false">IF(ROW()&lt;4+VolLB,"",STDEV(INDEX($BX:$BX,ROW()-VolLB+1):INDEX($BX:$BX,ROW()))*SQRT(12))</f>
        <v>0.193458258588946</v>
      </c>
      <c r="CT164" s="27" t="n">
        <f aca="false">IF(ROW()&lt;4+VolLB,"",STDEV(INDEX($BY:$BY,ROW()-VolLB+1):INDEX($BY:$BY,ROW()))*SQRT(12))</f>
        <v>0.170290652840187</v>
      </c>
      <c r="CU164" s="27" t="n">
        <f aca="false">IF(ROW()&lt;4+VolLB,"",STDEV(INDEX($BZ:$BZ,ROW()-VolLB+1):INDEX($BZ:$BZ,ROW()))*SQRT(12))</f>
        <v>0.159349154144494</v>
      </c>
      <c r="CV164" s="27" t="n">
        <f aca="false">IF(ROW()&lt;4+VolLB,"",STDEV(INDEX($CA:$CA,ROW()-VolLB+1):INDEX($CA:$CA,ROW()))*SQRT(12))</f>
        <v>0.142400826488165</v>
      </c>
      <c r="CW164" s="27" t="n">
        <f aca="false">IF(ROW()&lt;4+VolLB,"",STDEV(INDEX($CB:$CB,ROW()-VolLB+1):INDEX($CB:$CB,ROW()))*SQRT(12))</f>
        <v>0.185084982546994</v>
      </c>
      <c r="CX164" s="27" t="n">
        <f aca="false">IF(ROW()&lt;4+VolLB,"",STDEV(INDEX($CC:$CC,ROW()-VolLB+1):INDEX($CC:$CC,ROW()))*SQRT(12))</f>
        <v>0.17509710141692</v>
      </c>
      <c r="CY164" s="27" t="n">
        <f aca="false">IF(ROW()&lt;4+VolLB,"",STDEV(INDEX($CD:$CD,ROW()-VolLB+1):INDEX($CD:$CD,ROW()))*SQRT(12))</f>
        <v>0.198523812676933</v>
      </c>
      <c r="CZ164" s="27" t="n">
        <f aca="false">IF(ROW()&lt;4+VolLB,"",STDEV(INDEX($CE:$CE,ROW()-VolLB+1):INDEX($CE:$CE,ROW()))*SQRT(12))</f>
        <v>0.153465055181395</v>
      </c>
      <c r="DA164" s="27" t="n">
        <f aca="false">IF(ROW()&lt;4+VolLB,"",STDEV(INDEX($CF:$CF,ROW()-VolLB+1):INDEX($CF:$CF,ROW()))*SQRT(12))</f>
        <v>0.173528894884402</v>
      </c>
      <c r="DB164" s="27" t="n">
        <f aca="false">IF(ROW()&lt;4+VolLB,"",STDEV(INDEX($CG:$CG,ROW()-VolLB+1):INDEX($CG:$CG,ROW()))*SQRT(12))</f>
        <v>0.137449392612416</v>
      </c>
      <c r="DC164" s="26" t="n">
        <f aca="false">IF(OR(AR164=0,CH164="",CH164=0),0,AR164*MIN(MaxScal,TgtVol/CH164))</f>
        <v>0</v>
      </c>
      <c r="DD164" s="26" t="n">
        <f aca="false">IF(OR(AS164=0,CI164="",CI164=0),0,AS164*MIN(MaxScal,TgtVol/CI164))</f>
        <v>0</v>
      </c>
      <c r="DE164" s="26" t="n">
        <f aca="false">IF(OR(AT164=0,CJ164="",CJ164=0),0,AT164*MIN(MaxScal,TgtVol/CJ164))</f>
        <v>0.125513092779631</v>
      </c>
      <c r="DF164" s="26" t="n">
        <f aca="false">IF(OR(AU164=0,CK164="",CK164=0),0,AU164*MIN(MaxScal,TgtVol/CK164))</f>
        <v>0</v>
      </c>
      <c r="DG164" s="26" t="n">
        <f aca="false">IF(OR(AV164=0,CL164="",CL164=0),0,AV164*MIN(MaxScal,TgtVol/CL164))</f>
        <v>0</v>
      </c>
      <c r="DH164" s="26" t="n">
        <f aca="false">IF(OR(AW164=0,CM164="",CM164=0),0,AW164*MIN(MaxScal,TgtVol/CM164))</f>
        <v>0</v>
      </c>
      <c r="DI164" s="26" t="n">
        <f aca="false">IF(OR(AX164=0,CN164="",CN164=0),0,AX164*MIN(MaxScal,TgtVol/CN164))</f>
        <v>0</v>
      </c>
      <c r="DJ164" s="26" t="n">
        <f aca="false">IF(OR(AY164=0,CO164="",CO164=0),0,AY164*MIN(MaxScal,TgtVol/CO164))</f>
        <v>0.127826650791751</v>
      </c>
      <c r="DK164" s="26" t="n">
        <f aca="false">IF(OR(AZ164=0,CP164="",CP164=0),0,AZ164*MIN(MaxScal,TgtVol/CP164))</f>
        <v>0</v>
      </c>
      <c r="DL164" s="26" t="n">
        <f aca="false">IF(OR(BA164=0,CQ164="",CQ164=0),0,BA164*MIN(MaxScal,TgtVol/CQ164))</f>
        <v>0</v>
      </c>
      <c r="DM164" s="26" t="n">
        <f aca="false">IF(OR(BB164=0,CR164="",CR164=0),0,BB164*MIN(MaxScal,TgtVol/CR164))</f>
        <v>0</v>
      </c>
      <c r="DN164" s="26" t="n">
        <f aca="false">IF(OR(BC164=0,CS164="",CS164=0),0,BC164*MIN(MaxScal,TgtVol/CS164))</f>
        <v>0</v>
      </c>
      <c r="DO164" s="26" t="n">
        <f aca="false">IF(OR(BD164=0,CT164="",CT164=0),0,BD164*MIN(MaxScal,TgtVol/CT164))</f>
        <v>0</v>
      </c>
      <c r="DP164" s="26" t="n">
        <f aca="false">IF(OR(BE164=0,CU164="",CU164=0),0,BE164*MIN(MaxScal,TgtVol/CU164))</f>
        <v>0</v>
      </c>
      <c r="DQ164" s="26" t="n">
        <f aca="false">IF(OR(BF164=0,CV164="",CV164=0),0,BF164*MIN(MaxScal,TgtVol/CV164))</f>
        <v>0</v>
      </c>
      <c r="DR164" s="26" t="n">
        <f aca="false">IF(OR(BG164=0,CW164="",CW164=0),0,BG164*MIN(MaxScal,TgtVol/CW164))</f>
        <v>0</v>
      </c>
      <c r="DS164" s="26" t="n">
        <f aca="false">IF(OR(BH164=0,CX164="",CX164=0),0,BH164*MIN(MaxScal,TgtVol/CX164))</f>
        <v>0</v>
      </c>
      <c r="DT164" s="26" t="n">
        <f aca="false">IF(OR(BI164=0,CY164="",CY164=0),0,BI164*MIN(MaxScal,TgtVol/CY164))</f>
        <v>0</v>
      </c>
      <c r="DU164" s="26" t="n">
        <f aca="false">IF(OR(BJ164=0,CZ164="",CZ164=0),0,BJ164*MIN(MaxScal,TgtVol/CZ164))</f>
        <v>0</v>
      </c>
      <c r="DV164" s="26" t="n">
        <f aca="false">IF(OR(BK164=0,DA164="",DA164=0),0,BK164*MIN(MaxScal,TgtVol/DA164))</f>
        <v>0</v>
      </c>
      <c r="DW164" s="26" t="n">
        <f aca="false">IF(OR(BL164=0,DB164="",DB164=0),0,BL164*MIN(MaxScal,TgtVol/DB164))</f>
        <v>0</v>
      </c>
      <c r="DX164" s="28" t="n">
        <f aca="false">IFERROR(DC163*BM164,"")</f>
        <v>0</v>
      </c>
      <c r="DY164" s="28" t="n">
        <f aca="false">IFERROR(DD163*BN164,"")</f>
        <v>-0</v>
      </c>
      <c r="DZ164" s="28" t="n">
        <f aca="false">IFERROR(DE163*BO164,"")</f>
        <v>-0</v>
      </c>
      <c r="EA164" s="28" t="n">
        <f aca="false">IFERROR(DF163*BP164,"")</f>
        <v>0</v>
      </c>
      <c r="EB164" s="28" t="n">
        <f aca="false">IFERROR(DG163*BQ164,"")</f>
        <v>0</v>
      </c>
      <c r="EC164" s="28" t="n">
        <f aca="false">IFERROR(DH163*BR164,"")</f>
        <v>0</v>
      </c>
      <c r="ED164" s="28" t="n">
        <f aca="false">IFERROR(DI163*BS164,"")</f>
        <v>0</v>
      </c>
      <c r="EE164" s="28" t="n">
        <f aca="false">IFERROR(DJ163*BT164,"")</f>
        <v>0.000837245774377325</v>
      </c>
      <c r="EF164" s="28" t="n">
        <f aca="false">IFERROR(DK163*BU164,"")</f>
        <v>-0</v>
      </c>
      <c r="EG164" s="28" t="n">
        <f aca="false">IFERROR(DL163*BV164,"")</f>
        <v>-0</v>
      </c>
      <c r="EH164" s="28" t="n">
        <f aca="false">IFERROR(DM163*BW164,"")</f>
        <v>-0</v>
      </c>
      <c r="EI164" s="28" t="n">
        <f aca="false">IFERROR(DN163*BX164,"")</f>
        <v>-0</v>
      </c>
      <c r="EJ164" s="28" t="n">
        <f aca="false">IFERROR(DO163*BY164,"")</f>
        <v>0</v>
      </c>
      <c r="EK164" s="28" t="n">
        <f aca="false">IFERROR(DP163*BZ164,"")</f>
        <v>0</v>
      </c>
      <c r="EL164" s="28" t="n">
        <f aca="false">IFERROR(DQ163*CA164,"")</f>
        <v>0</v>
      </c>
      <c r="EM164" s="28" t="n">
        <f aca="false">IFERROR(DR163*CB164,"")</f>
        <v>0</v>
      </c>
      <c r="EN164" s="28" t="n">
        <f aca="false">IFERROR(DS163*CC164,"")</f>
        <v>0.00646591573761937</v>
      </c>
      <c r="EO164" s="28" t="n">
        <f aca="false">IFERROR(DT163*CD164,"")</f>
        <v>0</v>
      </c>
      <c r="EP164" s="28" t="n">
        <f aca="false">IFERROR(DU163*CE164,"")</f>
        <v>0</v>
      </c>
      <c r="EQ164" s="28" t="n">
        <f aca="false">IFERROR(DV163*CF164,"")</f>
        <v>-0</v>
      </c>
      <c r="ER164" s="28" t="n">
        <f aca="false">IFERROR(DW163*CG164,"")</f>
        <v>-0</v>
      </c>
      <c r="ES164" s="28" t="n">
        <f aca="false">IF(ROW()=4,"",SUM(DX164:ER164))</f>
        <v>0.00730316151199669</v>
      </c>
      <c r="ET164" s="29" t="n">
        <f aca="false">COUNTIF(AR164:BL164,"&gt;0")</f>
        <v>2</v>
      </c>
    </row>
    <row r="165" customFormat="false" ht="15" hidden="false" customHeight="false" outlineLevel="0" collapsed="false">
      <c r="A165" s="19" t="n">
        <v>42916</v>
      </c>
      <c r="B165" s="23" t="n">
        <f aca="false">ABS(EMFX_Data!X165-EMFX_Data!Y165)</f>
        <v>0.0898305141042322</v>
      </c>
      <c r="C165" s="23" t="n">
        <f aca="false">ABS(EMFX_Data!X165-EMFX_Data!Z165)</f>
        <v>0.23009063002952</v>
      </c>
      <c r="D165" s="23" t="n">
        <f aca="false">ABS(EMFX_Data!X165-EMFX_Data!AA165)</f>
        <v>0.310808284475914</v>
      </c>
      <c r="E165" s="23" t="n">
        <f aca="false">ABS(EMFX_Data!X165-EMFX_Data!AB165)</f>
        <v>0.0416104695165265</v>
      </c>
      <c r="F165" s="23" t="n">
        <f aca="false">ABS(EMFX_Data!X165-EMFX_Data!AC165)</f>
        <v>0.0187355619836662</v>
      </c>
      <c r="G165" s="23" t="n">
        <f aca="false">ABS(EMFX_Data!X165-EMFX_Data!AD165)</f>
        <v>0.152465191576439</v>
      </c>
      <c r="H165" s="23" t="n">
        <f aca="false">ABS(EMFX_Data!Y165-EMFX_Data!Z165)</f>
        <v>0.319921144133752</v>
      </c>
      <c r="I165" s="23" t="n">
        <f aca="false">ABS(EMFX_Data!Y165-EMFX_Data!AA165)</f>
        <v>0.400638798580146</v>
      </c>
      <c r="J165" s="23" t="n">
        <f aca="false">ABS(EMFX_Data!Y165-EMFX_Data!AB165)</f>
        <v>0.131440983620759</v>
      </c>
      <c r="K165" s="23" t="n">
        <f aca="false">ABS(EMFX_Data!Y165-EMFX_Data!AC165)</f>
        <v>0.108566076087898</v>
      </c>
      <c r="L165" s="23" t="n">
        <f aca="false">ABS(EMFX_Data!Y165-EMFX_Data!AD165)</f>
        <v>0.242295705680672</v>
      </c>
      <c r="M165" s="23" t="n">
        <f aca="false">ABS(EMFX_Data!Z165-EMFX_Data!AA165)</f>
        <v>0.0807176544463939</v>
      </c>
      <c r="N165" s="23" t="n">
        <f aca="false">ABS(EMFX_Data!Z165-EMFX_Data!AB165)</f>
        <v>0.188480160512993</v>
      </c>
      <c r="O165" s="23" t="n">
        <f aca="false">ABS(EMFX_Data!Z165-EMFX_Data!AC165)</f>
        <v>0.211355068045854</v>
      </c>
      <c r="P165" s="23" t="n">
        <f aca="false">ABS(EMFX_Data!Z165-EMFX_Data!AD165)</f>
        <v>0.0776254384530803</v>
      </c>
      <c r="Q165" s="23" t="n">
        <f aca="false">ABS(EMFX_Data!AA165-EMFX_Data!AB165)</f>
        <v>0.269197814959387</v>
      </c>
      <c r="R165" s="23" t="n">
        <f aca="false">ABS(EMFX_Data!AA165-EMFX_Data!AC165)</f>
        <v>0.292072722492247</v>
      </c>
      <c r="S165" s="23" t="n">
        <f aca="false">ABS(EMFX_Data!AA165-EMFX_Data!AD165)</f>
        <v>0.158343092899474</v>
      </c>
      <c r="T165" s="23" t="n">
        <f aca="false">ABS(EMFX_Data!AB165-EMFX_Data!AC165)</f>
        <v>0.0228749075328603</v>
      </c>
      <c r="U165" s="23" t="n">
        <f aca="false">ABS(EMFX_Data!AB165-EMFX_Data!AD165)</f>
        <v>0.110854722059913</v>
      </c>
      <c r="V165" s="23" t="n">
        <f aca="false">ABS(EMFX_Data!AC165-EMFX_Data!AD165)</f>
        <v>0.133729629592773</v>
      </c>
      <c r="W165" s="26" t="n">
        <f aca="false">IF(ROW()&lt;4+MinObs-1,"",IFERROR((B165-AVERAGE(B$4:B165))/STDEV(B$4:B165),""))</f>
        <v>-0.439060492628623</v>
      </c>
      <c r="X165" s="26" t="n">
        <f aca="false">IF(ROW()&lt;4+MinObs-1,"",IFERROR((C165-AVERAGE(C$4:C165))/STDEV(C$4:C165),""))</f>
        <v>2.34917278091733</v>
      </c>
      <c r="Y165" s="26" t="n">
        <f aca="false">IF(ROW()&lt;4+MinObs-1,"",IFERROR((D165-AVERAGE(D$4:D165))/STDEV(D$4:D165),""))</f>
        <v>1.68067679757432</v>
      </c>
      <c r="Z165" s="26" t="n">
        <f aca="false">IF(ROW()&lt;4+MinObs-1,"",IFERROR((E165-AVERAGE(E$4:E165))/STDEV(E$4:E165),""))</f>
        <v>-0.838417855141467</v>
      </c>
      <c r="AA165" s="26" t="n">
        <f aca="false">IF(ROW()&lt;4+MinObs-1,"",IFERROR((F165-AVERAGE(F$4:F165))/STDEV(F$4:F165),""))</f>
        <v>-0.881984302241187</v>
      </c>
      <c r="AB165" s="26" t="n">
        <f aca="false">IF(ROW()&lt;4+MinObs-1,"",IFERROR((G165-AVERAGE(G$4:G165))/STDEV(G$4:G165),""))</f>
        <v>0.0922100506900089</v>
      </c>
      <c r="AC165" s="26" t="n">
        <f aca="false">IF(ROW()&lt;4+MinObs-1,"",IFERROR((H165-AVERAGE(H$4:H165))/STDEV(H$4:H165),""))</f>
        <v>1.27553286776167</v>
      </c>
      <c r="AD165" s="26" t="n">
        <f aca="false">IF(ROW()&lt;4+MinObs-1,"",IFERROR((I165-AVERAGE(I$4:I165))/STDEV(I$4:I165),""))</f>
        <v>2.12127296630238</v>
      </c>
      <c r="AE165" s="26" t="n">
        <f aca="false">IF(ROW()&lt;4+MinObs-1,"",IFERROR((J165-AVERAGE(J$4:J165))/STDEV(J$4:J165),""))</f>
        <v>-0.0310919133606717</v>
      </c>
      <c r="AF165" s="26" t="n">
        <f aca="false">IF(ROW()&lt;4+MinObs-1,"",IFERROR((K165-AVERAGE(K$4:K165))/STDEV(K$4:K165),""))</f>
        <v>0.0699497736712866</v>
      </c>
      <c r="AG165" s="26" t="n">
        <f aca="false">IF(ROW()&lt;4+MinObs-1,"",IFERROR((L165-AVERAGE(L$4:L165))/STDEV(L$4:L165),""))</f>
        <v>0.260615805131189</v>
      </c>
      <c r="AH165" s="26" t="n">
        <f aca="false">IF(ROW()&lt;4+MinObs-1,"",IFERROR((M165-AVERAGE(M$4:M165))/STDEV(M$4:M165),""))</f>
        <v>-0.933739204162877</v>
      </c>
      <c r="AI165" s="26" t="n">
        <f aca="false">IF(ROW()&lt;4+MinObs-1,"",IFERROR((N165-AVERAGE(N$4:N165))/STDEV(N$4:N165),""))</f>
        <v>0.564379477343319</v>
      </c>
      <c r="AJ165" s="26" t="n">
        <f aca="false">IF(ROW()&lt;4+MinObs-1,"",IFERROR((O165-AVERAGE(O$4:O165))/STDEV(O$4:O165),""))</f>
        <v>1.40641285695899</v>
      </c>
      <c r="AK165" s="26" t="n">
        <f aca="false">IF(ROW()&lt;4+MinObs-1,"",IFERROR((P165-AVERAGE(P$4:P165))/STDEV(P$4:P165),""))</f>
        <v>-0.208962411283274</v>
      </c>
      <c r="AL165" s="26" t="n">
        <f aca="false">IF(ROW()&lt;4+MinObs-1,"",IFERROR((Q165-AVERAGE(Q$4:Q165))/STDEV(Q$4:Q165),""))</f>
        <v>0.622524554937503</v>
      </c>
      <c r="AM165" s="26" t="n">
        <f aca="false">IF(ROW()&lt;4+MinObs-1,"",IFERROR((R165-AVERAGE(R$4:R165))/STDEV(R$4:R165),""))</f>
        <v>1.1170618977226</v>
      </c>
      <c r="AN165" s="26" t="n">
        <f aca="false">IF(ROW()&lt;4+MinObs-1,"",IFERROR((S165-AVERAGE(S$4:S165))/STDEV(S$4:S165),""))</f>
        <v>-0.0866472988328882</v>
      </c>
      <c r="AO165" s="26" t="n">
        <f aca="false">IF(ROW()&lt;4+MinObs-1,"",IFERROR((T165-AVERAGE(T$4:T165))/STDEV(T$4:T165),""))</f>
        <v>-0.99749100202234</v>
      </c>
      <c r="AP165" s="26" t="n">
        <f aca="false">IF(ROW()&lt;4+MinObs-1,"",IFERROR((U165-AVERAGE(U$4:U165))/STDEV(U$4:U165),""))</f>
        <v>-0.0355342042649496</v>
      </c>
      <c r="AQ165" s="26" t="n">
        <f aca="false">IF(ROW()&lt;4+MinObs-1,"",IFERROR((V165-AVERAGE(V$4:V165))/STDEV(V$4:V165),""))</f>
        <v>-0.0320120425751974</v>
      </c>
      <c r="AR165" s="26" t="n">
        <f aca="false">IF(W165="",0,IF(W165&gt;=z4,w4,IF(W165&gt;=z3,w3,IF(W165&gt;=zEntry,w2,IF(AND(W165&gt;=ExitZ,AR164&gt;0),w2,0)))))</f>
        <v>0</v>
      </c>
      <c r="AS165" s="26" t="n">
        <f aca="false">IF(X165="",0,IF(X165&gt;=z4,w4,IF(X165&gt;=z3,w3,IF(X165&gt;=zEntry,w2,IF(AND(X165&gt;=ExitZ,AS164&gt;0),w2,0)))))</f>
        <v>1</v>
      </c>
      <c r="AT165" s="26" t="n">
        <f aca="false">IF(Y165="",0,IF(Y165&gt;=z4,w4,IF(Y165&gt;=z3,w3,IF(Y165&gt;=zEntry,w2,IF(AND(Y165&gt;=ExitZ,AT164&gt;0),w2,0)))))</f>
        <v>0</v>
      </c>
      <c r="AU165" s="26" t="n">
        <f aca="false">IF(Z165="",0,IF(Z165&gt;=z4,w4,IF(Z165&gt;=z3,w3,IF(Z165&gt;=zEntry,w2,IF(AND(Z165&gt;=ExitZ,AU164&gt;0),w2,0)))))</f>
        <v>0</v>
      </c>
      <c r="AV165" s="26" t="n">
        <f aca="false">IF(AA165="",0,IF(AA165&gt;=z4,w4,IF(AA165&gt;=z3,w3,IF(AA165&gt;=zEntry,w2,IF(AND(AA165&gt;=ExitZ,AV164&gt;0),w2,0)))))</f>
        <v>0</v>
      </c>
      <c r="AW165" s="26" t="n">
        <f aca="false">IF(AB165="",0,IF(AB165&gt;=z4,w4,IF(AB165&gt;=z3,w3,IF(AB165&gt;=zEntry,w2,IF(AND(AB165&gt;=ExitZ,AW164&gt;0),w2,0)))))</f>
        <v>0</v>
      </c>
      <c r="AX165" s="26" t="n">
        <f aca="false">IF(AC165="",0,IF(AC165&gt;=z4,w4,IF(AC165&gt;=z3,w3,IF(AC165&gt;=zEntry,w2,IF(AND(AC165&gt;=ExitZ,AX164&gt;0),w2,0)))))</f>
        <v>0</v>
      </c>
      <c r="AY165" s="26" t="n">
        <f aca="false">IF(AD165="",0,IF(AD165&gt;=z4,w4,IF(AD165&gt;=z3,w3,IF(AD165&gt;=zEntry,w2,IF(AND(AD165&gt;=ExitZ,AY164&gt;0),w2,0)))))</f>
        <v>1</v>
      </c>
      <c r="AZ165" s="26" t="n">
        <f aca="false">IF(AE165="",0,IF(AE165&gt;=z4,w4,IF(AE165&gt;=z3,w3,IF(AE165&gt;=zEntry,w2,IF(AND(AE165&gt;=ExitZ,AZ164&gt;0),w2,0)))))</f>
        <v>0</v>
      </c>
      <c r="BA165" s="26" t="n">
        <f aca="false">IF(AF165="",0,IF(AF165&gt;=z4,w4,IF(AF165&gt;=z3,w3,IF(AF165&gt;=zEntry,w2,IF(AND(AF165&gt;=ExitZ,BA164&gt;0),w2,0)))))</f>
        <v>0</v>
      </c>
      <c r="BB165" s="26" t="n">
        <f aca="false">IF(AG165="",0,IF(AG165&gt;=z4,w4,IF(AG165&gt;=z3,w3,IF(AG165&gt;=zEntry,w2,IF(AND(AG165&gt;=ExitZ,BB164&gt;0),w2,0)))))</f>
        <v>0</v>
      </c>
      <c r="BC165" s="26" t="n">
        <f aca="false">IF(AH165="",0,IF(AH165&gt;=z4,w4,IF(AH165&gt;=z3,w3,IF(AH165&gt;=zEntry,w2,IF(AND(AH165&gt;=ExitZ,BC164&gt;0),w2,0)))))</f>
        <v>0</v>
      </c>
      <c r="BD165" s="26" t="n">
        <f aca="false">IF(AI165="",0,IF(AI165&gt;=z4,w4,IF(AI165&gt;=z3,w3,IF(AI165&gt;=zEntry,w2,IF(AND(AI165&gt;=ExitZ,BD164&gt;0),w2,0)))))</f>
        <v>0</v>
      </c>
      <c r="BE165" s="26" t="n">
        <f aca="false">IF(AJ165="",0,IF(AJ165&gt;=z4,w4,IF(AJ165&gt;=z3,w3,IF(AJ165&gt;=zEntry,w2,IF(AND(AJ165&gt;=ExitZ,BE164&gt;0),w2,0)))))</f>
        <v>0</v>
      </c>
      <c r="BF165" s="26" t="n">
        <f aca="false">IF(AK165="",0,IF(AK165&gt;=z4,w4,IF(AK165&gt;=z3,w3,IF(AK165&gt;=zEntry,w2,IF(AND(AK165&gt;=ExitZ,BF164&gt;0),w2,0)))))</f>
        <v>0</v>
      </c>
      <c r="BG165" s="26" t="n">
        <f aca="false">IF(AL165="",0,IF(AL165&gt;=z4,w4,IF(AL165&gt;=z3,w3,IF(AL165&gt;=zEntry,w2,IF(AND(AL165&gt;=ExitZ,BG164&gt;0),w2,0)))))</f>
        <v>0</v>
      </c>
      <c r="BH165" s="26" t="n">
        <f aca="false">IF(AM165="",0,IF(AM165&gt;=z4,w4,IF(AM165&gt;=z3,w3,IF(AM165&gt;=zEntry,w2,IF(AND(AM165&gt;=ExitZ,BH164&gt;0),w2,0)))))</f>
        <v>0</v>
      </c>
      <c r="BI165" s="26" t="n">
        <f aca="false">IF(AN165="",0,IF(AN165&gt;=z4,w4,IF(AN165&gt;=z3,w3,IF(AN165&gt;=zEntry,w2,IF(AND(AN165&gt;=ExitZ,BI164&gt;0),w2,0)))))</f>
        <v>0</v>
      </c>
      <c r="BJ165" s="26" t="n">
        <f aca="false">IF(AO165="",0,IF(AO165&gt;=z4,w4,IF(AO165&gt;=z3,w3,IF(AO165&gt;=zEntry,w2,IF(AND(AO165&gt;=ExitZ,BJ164&gt;0),w2,0)))))</f>
        <v>0</v>
      </c>
      <c r="BK165" s="26" t="n">
        <f aca="false">IF(AP165="",0,IF(AP165&gt;=z4,w4,IF(AP165&gt;=z3,w3,IF(AP165&gt;=zEntry,w2,IF(AND(AP165&gt;=ExitZ,BK164&gt;0),w2,0)))))</f>
        <v>0</v>
      </c>
      <c r="BL165" s="26" t="n">
        <f aca="false">IF(AQ165="",0,IF(AQ165&gt;=z4,w4,IF(AQ165&gt;=z3,w3,IF(AQ165&gt;=zEntry,w2,IF(AND(AQ165&gt;=ExitZ,BL164&gt;0),w2,0)))))</f>
        <v>0</v>
      </c>
      <c r="BM165" s="23" t="n">
        <f aca="false">IF(EMFX_Data!X164&gt;=EMFX_Data!Y164,EMFX_Data!AE165-EMFX_Data!AF165,EMFX_Data!AF165-EMFX_Data!AE165)</f>
        <v>0.0491036352168222</v>
      </c>
      <c r="BN165" s="23" t="n">
        <f aca="false">IF(EMFX_Data!X164&gt;=EMFX_Data!Z164,EMFX_Data!AE165-EMFX_Data!AG165,EMFX_Data!AG165-EMFX_Data!AE165)</f>
        <v>-0.0822322486081133</v>
      </c>
      <c r="BO165" s="23" t="n">
        <f aca="false">IF(EMFX_Data!X164&gt;=EMFX_Data!AA164,EMFX_Data!AE165-EMFX_Data!AH165,EMFX_Data!AH165-EMFX_Data!AE165)</f>
        <v>0.031242692167269</v>
      </c>
      <c r="BP165" s="23" t="n">
        <f aca="false">IF(EMFX_Data!X164&gt;=EMFX_Data!AB164,EMFX_Data!AE165-EMFX_Data!AI165,EMFX_Data!AI165-EMFX_Data!AE165)</f>
        <v>-0.0346004603588938</v>
      </c>
      <c r="BQ165" s="23" t="n">
        <f aca="false">IF(EMFX_Data!X164&gt;=EMFX_Data!AC164,EMFX_Data!AE165-EMFX_Data!AJ165,EMFX_Data!AJ165-EMFX_Data!AE165)</f>
        <v>0.0389914111357865</v>
      </c>
      <c r="BR165" s="23" t="n">
        <f aca="false">IF(EMFX_Data!X164&gt;=EMFX_Data!AD164,EMFX_Data!AE165-EMFX_Data!AK165,EMFX_Data!AK165-EMFX_Data!AE165)</f>
        <v>-0.0255392848626544</v>
      </c>
      <c r="BS165" s="23" t="n">
        <f aca="false">IF(EMFX_Data!Y164&gt;=EMFX_Data!Z164,EMFX_Data!AF165-EMFX_Data!AG165,EMFX_Data!AG165-EMFX_Data!AF165)</f>
        <v>-0.0331286133912911</v>
      </c>
      <c r="BT165" s="23" t="n">
        <f aca="false">IF(EMFX_Data!Y164&gt;=EMFX_Data!AA164,EMFX_Data!AF165-EMFX_Data!AH165,EMFX_Data!AH165-EMFX_Data!AF165)</f>
        <v>0.0803463273840912</v>
      </c>
      <c r="BU165" s="23" t="n">
        <f aca="false">IF(EMFX_Data!Y164&gt;=EMFX_Data!AB164,EMFX_Data!AF165-EMFX_Data!AI165,EMFX_Data!AI165-EMFX_Data!AF165)</f>
        <v>0.0145031748579284</v>
      </c>
      <c r="BV165" s="23" t="n">
        <f aca="false">IF(EMFX_Data!Y164&gt;=EMFX_Data!AC164,EMFX_Data!AF165-EMFX_Data!AJ165,EMFX_Data!AJ165-EMFX_Data!AF165)</f>
        <v>0.0101122240810357</v>
      </c>
      <c r="BW165" s="23" t="n">
        <f aca="false">IF(EMFX_Data!Y164&gt;=EMFX_Data!AD164,EMFX_Data!AF165-EMFX_Data!AK165,EMFX_Data!AK165-EMFX_Data!AF165)</f>
        <v>0.0235643503541677</v>
      </c>
      <c r="BX165" s="23" t="n">
        <f aca="false">IF(EMFX_Data!Z164&gt;=EMFX_Data!AA164,EMFX_Data!AG165-EMFX_Data!AH165,EMFX_Data!AH165-EMFX_Data!AG165)</f>
        <v>0.113474940775382</v>
      </c>
      <c r="BY165" s="23" t="n">
        <f aca="false">IF(EMFX_Data!Z164&gt;=EMFX_Data!AB164,EMFX_Data!AG165-EMFX_Data!AI165,EMFX_Data!AI165-EMFX_Data!AG165)</f>
        <v>-0.0476317882492195</v>
      </c>
      <c r="BZ165" s="23" t="n">
        <f aca="false">IF(EMFX_Data!Z164&gt;=EMFX_Data!AC164,EMFX_Data!AG165-EMFX_Data!AJ165,EMFX_Data!AJ165-EMFX_Data!AG165)</f>
        <v>-0.0432408374723268</v>
      </c>
      <c r="CA165" s="23" t="n">
        <f aca="false">IF(EMFX_Data!Z164&gt;=EMFX_Data!AD164,EMFX_Data!AG165-EMFX_Data!AK165,EMFX_Data!AK165-EMFX_Data!AG165)</f>
        <v>-0.0566929637454588</v>
      </c>
      <c r="CB165" s="23" t="n">
        <f aca="false">IF(EMFX_Data!AA164&gt;=EMFX_Data!AB164,EMFX_Data!AH165-EMFX_Data!AI165,EMFX_Data!AI165-EMFX_Data!AH165)</f>
        <v>0.0658431525261628</v>
      </c>
      <c r="CC165" s="23" t="n">
        <f aca="false">IF(EMFX_Data!AA164&gt;=EMFX_Data!AC164,EMFX_Data!AH165-EMFX_Data!AJ165,EMFX_Data!AJ165-EMFX_Data!AH165)</f>
        <v>0.0702341033030555</v>
      </c>
      <c r="CD165" s="23" t="n">
        <f aca="false">IF(EMFX_Data!AA164&gt;=EMFX_Data!AD164,EMFX_Data!AH165-EMFX_Data!AK165,EMFX_Data!AK165-EMFX_Data!AH165)</f>
        <v>0.0567819770299235</v>
      </c>
      <c r="CE165" s="23" t="n">
        <f aca="false">IF(EMFX_Data!AB164&gt;=EMFX_Data!AC164,EMFX_Data!AI165-EMFX_Data!AJ165,EMFX_Data!AJ165-EMFX_Data!AI165)</f>
        <v>0.00439095077689271</v>
      </c>
      <c r="CF165" s="23" t="n">
        <f aca="false">IF(EMFX_Data!AB164&gt;=EMFX_Data!AD164,EMFX_Data!AI165-EMFX_Data!AK165,EMFX_Data!AK165-EMFX_Data!AI165)</f>
        <v>0.0090611754962393</v>
      </c>
      <c r="CG165" s="23" t="n">
        <f aca="false">IF(EMFX_Data!AC164&gt;=EMFX_Data!AD164,EMFX_Data!AJ165-EMFX_Data!AK165,EMFX_Data!AK165-EMFX_Data!AJ165)</f>
        <v>0.013452126273132</v>
      </c>
      <c r="CH165" s="27" t="n">
        <f aca="false">IF(ROW()&lt;4+VolLB,"",STDEV(INDEX($BM:$BM,ROW()-VolLB+1):INDEX($BM:$BM,ROW()))*SQRT(12))</f>
        <v>0.142703788816025</v>
      </c>
      <c r="CI165" s="27" t="n">
        <f aca="false">IF(ROW()&lt;4+VolLB,"",STDEV(INDEX($BN:$BN,ROW()-VolLB+1):INDEX($BN:$BN,ROW()))*SQRT(12))</f>
        <v>0.172365513288708</v>
      </c>
      <c r="CJ165" s="27" t="n">
        <f aca="false">IF(ROW()&lt;4+VolLB,"",STDEV(INDEX($BO:$BO,ROW()-VolLB+1):INDEX($BO:$BO,ROW()))*SQRT(12))</f>
        <v>0.16037675807715</v>
      </c>
      <c r="CK165" s="27" t="n">
        <f aca="false">IF(ROW()&lt;4+VolLB,"",STDEV(INDEX($BP:$BP,ROW()-VolLB+1):INDEX($BP:$BP,ROW()))*SQRT(12))</f>
        <v>0.171717573221536</v>
      </c>
      <c r="CL165" s="27" t="n">
        <f aca="false">IF(ROW()&lt;4+VolLB,"",STDEV(INDEX($BQ:$BQ,ROW()-VolLB+1):INDEX($BQ:$BQ,ROW()))*SQRT(12))</f>
        <v>0.175973091776013</v>
      </c>
      <c r="CM165" s="27" t="n">
        <f aca="false">IF(ROW()&lt;4+VolLB,"",STDEV(INDEX($BR:$BR,ROW()-VolLB+1):INDEX($BR:$BR,ROW()))*SQRT(12))</f>
        <v>0.159008483169769</v>
      </c>
      <c r="CN165" s="27" t="n">
        <f aca="false">IF(ROW()&lt;4+VolLB,"",STDEV(INDEX($BS:$BS,ROW()-VolLB+1):INDEX($BS:$BS,ROW()))*SQRT(12))</f>
        <v>0.145470424121811</v>
      </c>
      <c r="CO165" s="27" t="n">
        <f aca="false">IF(ROW()&lt;4+VolLB,"",STDEV(INDEX($BT:$BT,ROW()-VolLB+1):INDEX($BT:$BT,ROW()))*SQRT(12))</f>
        <v>0.153117285294456</v>
      </c>
      <c r="CP165" s="27" t="n">
        <f aca="false">IF(ROW()&lt;4+VolLB,"",STDEV(INDEX($BU:$BU,ROW()-VolLB+1):INDEX($BU:$BU,ROW()))*SQRT(12))</f>
        <v>0.156401079619305</v>
      </c>
      <c r="CQ165" s="27" t="n">
        <f aca="false">IF(ROW()&lt;4+VolLB,"",STDEV(INDEX($BV:$BV,ROW()-VolLB+1):INDEX($BV:$BV,ROW()))*SQRT(12))</f>
        <v>0.165238244758449</v>
      </c>
      <c r="CR165" s="27" t="n">
        <f aca="false">IF(ROW()&lt;4+VolLB,"",STDEV(INDEX($BW:$BW,ROW()-VolLB+1):INDEX($BW:$BW,ROW()))*SQRT(12))</f>
        <v>0.14680177205154</v>
      </c>
      <c r="CS165" s="27" t="n">
        <f aca="false">IF(ROW()&lt;4+VolLB,"",STDEV(INDEX($BX:$BX,ROW()-VolLB+1):INDEX($BX:$BX,ROW()))*SQRT(12))</f>
        <v>0.204588408347936</v>
      </c>
      <c r="CT165" s="27" t="n">
        <f aca="false">IF(ROW()&lt;4+VolLB,"",STDEV(INDEX($BY:$BY,ROW()-VolLB+1):INDEX($BY:$BY,ROW()))*SQRT(12))</f>
        <v>0.15991477233422</v>
      </c>
      <c r="CU165" s="27" t="n">
        <f aca="false">IF(ROW()&lt;4+VolLB,"",STDEV(INDEX($BZ:$BZ,ROW()-VolLB+1):INDEX($BZ:$BZ,ROW()))*SQRT(12))</f>
        <v>0.162174825681306</v>
      </c>
      <c r="CV165" s="27" t="n">
        <f aca="false">IF(ROW()&lt;4+VolLB,"",STDEV(INDEX($CA:$CA,ROW()-VolLB+1):INDEX($CA:$CA,ROW()))*SQRT(12))</f>
        <v>0.137532993478995</v>
      </c>
      <c r="CW165" s="27" t="n">
        <f aca="false">IF(ROW()&lt;4+VolLB,"",STDEV(INDEX($CB:$CB,ROW()-VolLB+1):INDEX($CB:$CB,ROW()))*SQRT(12))</f>
        <v>0.177419636794025</v>
      </c>
      <c r="CX165" s="27" t="n">
        <f aca="false">IF(ROW()&lt;4+VolLB,"",STDEV(INDEX($CC:$CC,ROW()-VolLB+1):INDEX($CC:$CC,ROW()))*SQRT(12))</f>
        <v>0.180017525090355</v>
      </c>
      <c r="CY165" s="27" t="n">
        <f aca="false">IF(ROW()&lt;4+VolLB,"",STDEV(INDEX($CD:$CD,ROW()-VolLB+1):INDEX($CD:$CD,ROW()))*SQRT(12))</f>
        <v>0.194125701928792</v>
      </c>
      <c r="CZ165" s="27" t="n">
        <f aca="false">IF(ROW()&lt;4+VolLB,"",STDEV(INDEX($CE:$CE,ROW()-VolLB+1):INDEX($CE:$CE,ROW()))*SQRT(12))</f>
        <v>0.139368564775689</v>
      </c>
      <c r="DA165" s="27" t="n">
        <f aca="false">IF(ROW()&lt;4+VolLB,"",STDEV(INDEX($CF:$CF,ROW()-VolLB+1):INDEX($CF:$CF,ROW()))*SQRT(12))</f>
        <v>0.125147381484819</v>
      </c>
      <c r="DB165" s="27" t="n">
        <f aca="false">IF(ROW()&lt;4+VolLB,"",STDEV(INDEX($CG:$CG,ROW()-VolLB+1):INDEX($CG:$CG,ROW()))*SQRT(12))</f>
        <v>0.128943049122605</v>
      </c>
      <c r="DC165" s="26" t="n">
        <f aca="false">IF(OR(AR165=0,CH165="",CH165=0),0,AR165*MIN(MaxScal,TgtVol/CH165))</f>
        <v>0</v>
      </c>
      <c r="DD165" s="26" t="n">
        <f aca="false">IF(OR(AS165=0,CI165="",CI165=0),0,AS165*MIN(MaxScal,TgtVol/CI165))</f>
        <v>0.116032491757794</v>
      </c>
      <c r="DE165" s="26" t="n">
        <f aca="false">IF(OR(AT165=0,CJ165="",CJ165=0),0,AT165*MIN(MaxScal,TgtVol/CJ165))</f>
        <v>0</v>
      </c>
      <c r="DF165" s="26" t="n">
        <f aca="false">IF(OR(AU165=0,CK165="",CK165=0),0,AU165*MIN(MaxScal,TgtVol/CK165))</f>
        <v>0</v>
      </c>
      <c r="DG165" s="26" t="n">
        <f aca="false">IF(OR(AV165=0,CL165="",CL165=0),0,AV165*MIN(MaxScal,TgtVol/CL165))</f>
        <v>0</v>
      </c>
      <c r="DH165" s="26" t="n">
        <f aca="false">IF(OR(AW165=0,CM165="",CM165=0),0,AW165*MIN(MaxScal,TgtVol/CM165))</f>
        <v>0</v>
      </c>
      <c r="DI165" s="26" t="n">
        <f aca="false">IF(OR(AX165=0,CN165="",CN165=0),0,AX165*MIN(MaxScal,TgtVol/CN165))</f>
        <v>0</v>
      </c>
      <c r="DJ165" s="26" t="n">
        <f aca="false">IF(OR(AY165=0,CO165="",CO165=0),0,AY165*MIN(MaxScal,TgtVol/CO165))</f>
        <v>0.130618825703045</v>
      </c>
      <c r="DK165" s="26" t="n">
        <f aca="false">IF(OR(AZ165=0,CP165="",CP165=0),0,AZ165*MIN(MaxScal,TgtVol/CP165))</f>
        <v>0</v>
      </c>
      <c r="DL165" s="26" t="n">
        <f aca="false">IF(OR(BA165=0,CQ165="",CQ165=0),0,BA165*MIN(MaxScal,TgtVol/CQ165))</f>
        <v>0</v>
      </c>
      <c r="DM165" s="26" t="n">
        <f aca="false">IF(OR(BB165=0,CR165="",CR165=0),0,BB165*MIN(MaxScal,TgtVol/CR165))</f>
        <v>0</v>
      </c>
      <c r="DN165" s="26" t="n">
        <f aca="false">IF(OR(BC165=0,CS165="",CS165=0),0,BC165*MIN(MaxScal,TgtVol/CS165))</f>
        <v>0</v>
      </c>
      <c r="DO165" s="26" t="n">
        <f aca="false">IF(OR(BD165=0,CT165="",CT165=0),0,BD165*MIN(MaxScal,TgtVol/CT165))</f>
        <v>0</v>
      </c>
      <c r="DP165" s="26" t="n">
        <f aca="false">IF(OR(BE165=0,CU165="",CU165=0),0,BE165*MIN(MaxScal,TgtVol/CU165))</f>
        <v>0</v>
      </c>
      <c r="DQ165" s="26" t="n">
        <f aca="false">IF(OR(BF165=0,CV165="",CV165=0),0,BF165*MIN(MaxScal,TgtVol/CV165))</f>
        <v>0</v>
      </c>
      <c r="DR165" s="26" t="n">
        <f aca="false">IF(OR(BG165=0,CW165="",CW165=0),0,BG165*MIN(MaxScal,TgtVol/CW165))</f>
        <v>0</v>
      </c>
      <c r="DS165" s="26" t="n">
        <f aca="false">IF(OR(BH165=0,CX165="",CX165=0),0,BH165*MIN(MaxScal,TgtVol/CX165))</f>
        <v>0</v>
      </c>
      <c r="DT165" s="26" t="n">
        <f aca="false">IF(OR(BI165=0,CY165="",CY165=0),0,BI165*MIN(MaxScal,TgtVol/CY165))</f>
        <v>0</v>
      </c>
      <c r="DU165" s="26" t="n">
        <f aca="false">IF(OR(BJ165=0,CZ165="",CZ165=0),0,BJ165*MIN(MaxScal,TgtVol/CZ165))</f>
        <v>0</v>
      </c>
      <c r="DV165" s="26" t="n">
        <f aca="false">IF(OR(BK165=0,DA165="",DA165=0),0,BK165*MIN(MaxScal,TgtVol/DA165))</f>
        <v>0</v>
      </c>
      <c r="DW165" s="26" t="n">
        <f aca="false">IF(OR(BL165=0,DB165="",DB165=0),0,BL165*MIN(MaxScal,TgtVol/DB165))</f>
        <v>0</v>
      </c>
      <c r="DX165" s="28" t="n">
        <f aca="false">IFERROR(DC164*BM165,"")</f>
        <v>0</v>
      </c>
      <c r="DY165" s="28" t="n">
        <f aca="false">IFERROR(DD164*BN165,"")</f>
        <v>-0</v>
      </c>
      <c r="DZ165" s="28" t="n">
        <f aca="false">IFERROR(DE164*BO165,"")</f>
        <v>0.0039213669206759</v>
      </c>
      <c r="EA165" s="28" t="n">
        <f aca="false">IFERROR(DF164*BP165,"")</f>
        <v>-0</v>
      </c>
      <c r="EB165" s="28" t="n">
        <f aca="false">IFERROR(DG164*BQ165,"")</f>
        <v>0</v>
      </c>
      <c r="EC165" s="28" t="n">
        <f aca="false">IFERROR(DH164*BR165,"")</f>
        <v>-0</v>
      </c>
      <c r="ED165" s="28" t="n">
        <f aca="false">IFERROR(DI164*BS165,"")</f>
        <v>-0</v>
      </c>
      <c r="EE165" s="28" t="n">
        <f aca="false">IFERROR(DJ164*BT165,"")</f>
        <v>0.0102704019329259</v>
      </c>
      <c r="EF165" s="28" t="n">
        <f aca="false">IFERROR(DK164*BU165,"")</f>
        <v>0</v>
      </c>
      <c r="EG165" s="28" t="n">
        <f aca="false">IFERROR(DL164*BV165,"")</f>
        <v>0</v>
      </c>
      <c r="EH165" s="28" t="n">
        <f aca="false">IFERROR(DM164*BW165,"")</f>
        <v>0</v>
      </c>
      <c r="EI165" s="28" t="n">
        <f aca="false">IFERROR(DN164*BX165,"")</f>
        <v>0</v>
      </c>
      <c r="EJ165" s="28" t="n">
        <f aca="false">IFERROR(DO164*BY165,"")</f>
        <v>-0</v>
      </c>
      <c r="EK165" s="28" t="n">
        <f aca="false">IFERROR(DP164*BZ165,"")</f>
        <v>-0</v>
      </c>
      <c r="EL165" s="28" t="n">
        <f aca="false">IFERROR(DQ164*CA165,"")</f>
        <v>-0</v>
      </c>
      <c r="EM165" s="28" t="n">
        <f aca="false">IFERROR(DR164*CB165,"")</f>
        <v>0</v>
      </c>
      <c r="EN165" s="28" t="n">
        <f aca="false">IFERROR(DS164*CC165,"")</f>
        <v>0</v>
      </c>
      <c r="EO165" s="28" t="n">
        <f aca="false">IFERROR(DT164*CD165,"")</f>
        <v>0</v>
      </c>
      <c r="EP165" s="28" t="n">
        <f aca="false">IFERROR(DU164*CE165,"")</f>
        <v>0</v>
      </c>
      <c r="EQ165" s="28" t="n">
        <f aca="false">IFERROR(DV164*CF165,"")</f>
        <v>0</v>
      </c>
      <c r="ER165" s="28" t="n">
        <f aca="false">IFERROR(DW164*CG165,"")</f>
        <v>0</v>
      </c>
      <c r="ES165" s="28" t="n">
        <f aca="false">IF(ROW()=4,"",SUM(DX165:ER165))</f>
        <v>0.0141917688536018</v>
      </c>
      <c r="ET165" s="29" t="n">
        <f aca="false">COUNTIF(AR165:BL165,"&gt;0")</f>
        <v>2</v>
      </c>
    </row>
    <row r="166" customFormat="false" ht="15" hidden="false" customHeight="false" outlineLevel="0" collapsed="false">
      <c r="A166" s="19" t="n">
        <v>42947</v>
      </c>
      <c r="B166" s="23" t="n">
        <f aca="false">ABS(EMFX_Data!X166-EMFX_Data!Y166)</f>
        <v>0.0876761438734777</v>
      </c>
      <c r="C166" s="23" t="n">
        <f aca="false">ABS(EMFX_Data!X166-EMFX_Data!Z166)</f>
        <v>0.193329080409802</v>
      </c>
      <c r="D166" s="23" t="n">
        <f aca="false">ABS(EMFX_Data!X166-EMFX_Data!AA166)</f>
        <v>0.294801853401367</v>
      </c>
      <c r="E166" s="23" t="n">
        <f aca="false">ABS(EMFX_Data!X166-EMFX_Data!AB166)</f>
        <v>0.00411149771003405</v>
      </c>
      <c r="F166" s="23" t="n">
        <f aca="false">ABS(EMFX_Data!X166-EMFX_Data!AC166)</f>
        <v>0.0110572452205187</v>
      </c>
      <c r="G166" s="23" t="n">
        <f aca="false">ABS(EMFX_Data!X166-EMFX_Data!AD166)</f>
        <v>0.163205140612082</v>
      </c>
      <c r="H166" s="23" t="n">
        <f aca="false">ABS(EMFX_Data!Y166-EMFX_Data!Z166)</f>
        <v>0.281005224283279</v>
      </c>
      <c r="I166" s="23" t="n">
        <f aca="false">ABS(EMFX_Data!Y166-EMFX_Data!AA166)</f>
        <v>0.382477997274845</v>
      </c>
      <c r="J166" s="23" t="n">
        <f aca="false">ABS(EMFX_Data!Y166-EMFX_Data!AB166)</f>
        <v>0.0835646461634436</v>
      </c>
      <c r="K166" s="23" t="n">
        <f aca="false">ABS(EMFX_Data!Y166-EMFX_Data!AC166)</f>
        <v>0.076618898652959</v>
      </c>
      <c r="L166" s="23" t="n">
        <f aca="false">ABS(EMFX_Data!Y166-EMFX_Data!AD166)</f>
        <v>0.25088128448556</v>
      </c>
      <c r="M166" s="23" t="n">
        <f aca="false">ABS(EMFX_Data!Z166-EMFX_Data!AA166)</f>
        <v>0.101472772991565</v>
      </c>
      <c r="N166" s="23" t="n">
        <f aca="false">ABS(EMFX_Data!Z166-EMFX_Data!AB166)</f>
        <v>0.197440578119836</v>
      </c>
      <c r="O166" s="23" t="n">
        <f aca="false">ABS(EMFX_Data!Z166-EMFX_Data!AC166)</f>
        <v>0.20438632563032</v>
      </c>
      <c r="P166" s="23" t="n">
        <f aca="false">ABS(EMFX_Data!Z166-EMFX_Data!AD166)</f>
        <v>0.0301239397977193</v>
      </c>
      <c r="Q166" s="23" t="n">
        <f aca="false">ABS(EMFX_Data!AA166-EMFX_Data!AB166)</f>
        <v>0.298913351111401</v>
      </c>
      <c r="R166" s="23" t="n">
        <f aca="false">ABS(EMFX_Data!AA166-EMFX_Data!AC166)</f>
        <v>0.305859098621886</v>
      </c>
      <c r="S166" s="23" t="n">
        <f aca="false">ABS(EMFX_Data!AA166-EMFX_Data!AD166)</f>
        <v>0.131596712789285</v>
      </c>
      <c r="T166" s="23" t="n">
        <f aca="false">ABS(EMFX_Data!AB166-EMFX_Data!AC166)</f>
        <v>0.0069457475104846</v>
      </c>
      <c r="U166" s="23" t="n">
        <f aca="false">ABS(EMFX_Data!AB166-EMFX_Data!AD166)</f>
        <v>0.167316638322117</v>
      </c>
      <c r="V166" s="23" t="n">
        <f aca="false">ABS(EMFX_Data!AC166-EMFX_Data!AD166)</f>
        <v>0.174262385832601</v>
      </c>
      <c r="W166" s="26" t="n">
        <f aca="false">IF(ROW()&lt;4+MinObs-1,"",IFERROR((B166-AVERAGE(B$4:B166))/STDEV(B$4:B166),""))</f>
        <v>-0.463056100741183</v>
      </c>
      <c r="X166" s="26" t="n">
        <f aca="false">IF(ROW()&lt;4+MinObs-1,"",IFERROR((C166-AVERAGE(C$4:C166))/STDEV(C$4:C166),""))</f>
        <v>1.75561867932988</v>
      </c>
      <c r="Y166" s="26" t="n">
        <f aca="false">IF(ROW()&lt;4+MinObs-1,"",IFERROR((D166-AVERAGE(D$4:D166))/STDEV(D$4:D166),""))</f>
        <v>1.50246916744685</v>
      </c>
      <c r="Z166" s="26" t="n">
        <f aca="false">IF(ROW()&lt;4+MinObs-1,"",IFERROR((E166-AVERAGE(E$4:E166))/STDEV(E$4:E166),""))</f>
        <v>-1.24857301804104</v>
      </c>
      <c r="AA166" s="26" t="n">
        <f aca="false">IF(ROW()&lt;4+MinObs-1,"",IFERROR((F166-AVERAGE(F$4:F166))/STDEV(F$4:F166),""))</f>
        <v>-0.998104210892511</v>
      </c>
      <c r="AB166" s="26" t="n">
        <f aca="false">IF(ROW()&lt;4+MinObs-1,"",IFERROR((G166-AVERAGE(G$4:G166))/STDEV(G$4:G166),""))</f>
        <v>0.126833742296419</v>
      </c>
      <c r="AC166" s="26" t="n">
        <f aca="false">IF(ROW()&lt;4+MinObs-1,"",IFERROR((H166-AVERAGE(H$4:H166))/STDEV(H$4:H166),""))</f>
        <v>0.945935061704282</v>
      </c>
      <c r="AD166" s="26" t="n">
        <f aca="false">IF(ROW()&lt;4+MinObs-1,"",IFERROR((I166-AVERAGE(I$4:I166))/STDEV(I$4:I166),""))</f>
        <v>1.94478338055478</v>
      </c>
      <c r="AE166" s="26" t="n">
        <f aca="false">IF(ROW()&lt;4+MinObs-1,"",IFERROR((J166-AVERAGE(J$4:J166))/STDEV(J$4:J166),""))</f>
        <v>-0.552573197745624</v>
      </c>
      <c r="AF166" s="26" t="n">
        <f aca="false">IF(ROW()&lt;4+MinObs-1,"",IFERROR((K166-AVERAGE(K$4:K166))/STDEV(K$4:K166),""))</f>
        <v>-0.37710735109169</v>
      </c>
      <c r="AG166" s="26" t="n">
        <f aca="false">IF(ROW()&lt;4+MinObs-1,"",IFERROR((L166-AVERAGE(L$4:L166))/STDEV(L$4:L166),""))</f>
        <v>0.286813261473123</v>
      </c>
      <c r="AH166" s="26" t="n">
        <f aca="false">IF(ROW()&lt;4+MinObs-1,"",IFERROR((M166-AVERAGE(M$4:M166))/STDEV(M$4:M166),""))</f>
        <v>-0.716842957040987</v>
      </c>
      <c r="AI166" s="26" t="n">
        <f aca="false">IF(ROW()&lt;4+MinObs-1,"",IFERROR((N166-AVERAGE(N$4:N166))/STDEV(N$4:N166),""))</f>
        <v>0.650685851889844</v>
      </c>
      <c r="AJ166" s="26" t="n">
        <f aca="false">IF(ROW()&lt;4+MinObs-1,"",IFERROR((O166-AVERAGE(O$4:O166))/STDEV(O$4:O166),""))</f>
        <v>1.30617593948697</v>
      </c>
      <c r="AK166" s="26" t="n">
        <f aca="false">IF(ROW()&lt;4+MinObs-1,"",IFERROR((P166-AVERAGE(P$4:P166))/STDEV(P$4:P166),""))</f>
        <v>-0.361664640477626</v>
      </c>
      <c r="AL166" s="26" t="n">
        <f aca="false">IF(ROW()&lt;4+MinObs-1,"",IFERROR((Q166-AVERAGE(Q$4:Q166))/STDEV(Q$4:Q166),""))</f>
        <v>0.811221793977419</v>
      </c>
      <c r="AM166" s="26" t="n">
        <f aca="false">IF(ROW()&lt;4+MinObs-1,"",IFERROR((R166-AVERAGE(R$4:R166))/STDEV(R$4:R166),""))</f>
        <v>1.22691009308012</v>
      </c>
      <c r="AN166" s="26" t="n">
        <f aca="false">IF(ROW()&lt;4+MinObs-1,"",IFERROR((S166-AVERAGE(S$4:S166))/STDEV(S$4:S166),""))</f>
        <v>-0.171335642743593</v>
      </c>
      <c r="AO166" s="26" t="n">
        <f aca="false">IF(ROW()&lt;4+MinObs-1,"",IFERROR((T166-AVERAGE(T$4:T166))/STDEV(T$4:T166),""))</f>
        <v>-1.17617920402934</v>
      </c>
      <c r="AP166" s="26" t="n">
        <f aca="false">IF(ROW()&lt;4+MinObs-1,"",IFERROR((U166-AVERAGE(U$4:U166))/STDEV(U$4:U166),""))</f>
        <v>0.148614463359354</v>
      </c>
      <c r="AQ166" s="26" t="n">
        <f aca="false">IF(ROW()&lt;4+MinObs-1,"",IFERROR((V166-AVERAGE(V$4:V166))/STDEV(V$4:V166),""))</f>
        <v>0.0987555614264341</v>
      </c>
      <c r="AR166" s="26" t="n">
        <f aca="false">IF(W166="",0,IF(W166&gt;=z4,w4,IF(W166&gt;=z3,w3,IF(W166&gt;=zEntry,w2,IF(AND(W166&gt;=ExitZ,AR165&gt;0),w2,0)))))</f>
        <v>0</v>
      </c>
      <c r="AS166" s="26" t="n">
        <f aca="false">IF(X166="",0,IF(X166&gt;=z4,w4,IF(X166&gt;=z3,w3,IF(X166&gt;=zEntry,w2,IF(AND(X166&gt;=ExitZ,AS165&gt;0),w2,0)))))</f>
        <v>0</v>
      </c>
      <c r="AT166" s="26" t="n">
        <f aca="false">IF(Y166="",0,IF(Y166&gt;=z4,w4,IF(Y166&gt;=z3,w3,IF(Y166&gt;=zEntry,w2,IF(AND(Y166&gt;=ExitZ,AT165&gt;0),w2,0)))))</f>
        <v>0</v>
      </c>
      <c r="AU166" s="26" t="n">
        <f aca="false">IF(Z166="",0,IF(Z166&gt;=z4,w4,IF(Z166&gt;=z3,w3,IF(Z166&gt;=zEntry,w2,IF(AND(Z166&gt;=ExitZ,AU165&gt;0),w2,0)))))</f>
        <v>0</v>
      </c>
      <c r="AV166" s="26" t="n">
        <f aca="false">IF(AA166="",0,IF(AA166&gt;=z4,w4,IF(AA166&gt;=z3,w3,IF(AA166&gt;=zEntry,w2,IF(AND(AA166&gt;=ExitZ,AV165&gt;0),w2,0)))))</f>
        <v>0</v>
      </c>
      <c r="AW166" s="26" t="n">
        <f aca="false">IF(AB166="",0,IF(AB166&gt;=z4,w4,IF(AB166&gt;=z3,w3,IF(AB166&gt;=zEntry,w2,IF(AND(AB166&gt;=ExitZ,AW165&gt;0),w2,0)))))</f>
        <v>0</v>
      </c>
      <c r="AX166" s="26" t="n">
        <f aca="false">IF(AC166="",0,IF(AC166&gt;=z4,w4,IF(AC166&gt;=z3,w3,IF(AC166&gt;=zEntry,w2,IF(AND(AC166&gt;=ExitZ,AX165&gt;0),w2,0)))))</f>
        <v>0</v>
      </c>
      <c r="AY166" s="26" t="n">
        <f aca="false">IF(AD166="",0,IF(AD166&gt;=z4,w4,IF(AD166&gt;=z3,w3,IF(AD166&gt;=zEntry,w2,IF(AND(AD166&gt;=ExitZ,AY165&gt;0),w2,0)))))</f>
        <v>0</v>
      </c>
      <c r="AZ166" s="26" t="n">
        <f aca="false">IF(AE166="",0,IF(AE166&gt;=z4,w4,IF(AE166&gt;=z3,w3,IF(AE166&gt;=zEntry,w2,IF(AND(AE166&gt;=ExitZ,AZ165&gt;0),w2,0)))))</f>
        <v>0</v>
      </c>
      <c r="BA166" s="26" t="n">
        <f aca="false">IF(AF166="",0,IF(AF166&gt;=z4,w4,IF(AF166&gt;=z3,w3,IF(AF166&gt;=zEntry,w2,IF(AND(AF166&gt;=ExitZ,BA165&gt;0),w2,0)))))</f>
        <v>0</v>
      </c>
      <c r="BB166" s="26" t="n">
        <f aca="false">IF(AG166="",0,IF(AG166&gt;=z4,w4,IF(AG166&gt;=z3,w3,IF(AG166&gt;=zEntry,w2,IF(AND(AG166&gt;=ExitZ,BB165&gt;0),w2,0)))))</f>
        <v>0</v>
      </c>
      <c r="BC166" s="26" t="n">
        <f aca="false">IF(AH166="",0,IF(AH166&gt;=z4,w4,IF(AH166&gt;=z3,w3,IF(AH166&gt;=zEntry,w2,IF(AND(AH166&gt;=ExitZ,BC165&gt;0),w2,0)))))</f>
        <v>0</v>
      </c>
      <c r="BD166" s="26" t="n">
        <f aca="false">IF(AI166="",0,IF(AI166&gt;=z4,w4,IF(AI166&gt;=z3,w3,IF(AI166&gt;=zEntry,w2,IF(AND(AI166&gt;=ExitZ,BD165&gt;0),w2,0)))))</f>
        <v>0</v>
      </c>
      <c r="BE166" s="26" t="n">
        <f aca="false">IF(AJ166="",0,IF(AJ166&gt;=z4,w4,IF(AJ166&gt;=z3,w3,IF(AJ166&gt;=zEntry,w2,IF(AND(AJ166&gt;=ExitZ,BE165&gt;0),w2,0)))))</f>
        <v>0</v>
      </c>
      <c r="BF166" s="26" t="n">
        <f aca="false">IF(AK166="",0,IF(AK166&gt;=z4,w4,IF(AK166&gt;=z3,w3,IF(AK166&gt;=zEntry,w2,IF(AND(AK166&gt;=ExitZ,BF165&gt;0),w2,0)))))</f>
        <v>0</v>
      </c>
      <c r="BG166" s="26" t="n">
        <f aca="false">IF(AL166="",0,IF(AL166&gt;=z4,w4,IF(AL166&gt;=z3,w3,IF(AL166&gt;=zEntry,w2,IF(AND(AL166&gt;=ExitZ,BG165&gt;0),w2,0)))))</f>
        <v>0</v>
      </c>
      <c r="BH166" s="26" t="n">
        <f aca="false">IF(AM166="",0,IF(AM166&gt;=z4,w4,IF(AM166&gt;=z3,w3,IF(AM166&gt;=zEntry,w2,IF(AND(AM166&gt;=ExitZ,BH165&gt;0),w2,0)))))</f>
        <v>0</v>
      </c>
      <c r="BI166" s="26" t="n">
        <f aca="false">IF(AN166="",0,IF(AN166&gt;=z4,w4,IF(AN166&gt;=z3,w3,IF(AN166&gt;=zEntry,w2,IF(AND(AN166&gt;=ExitZ,BI165&gt;0),w2,0)))))</f>
        <v>0</v>
      </c>
      <c r="BJ166" s="26" t="n">
        <f aca="false">IF(AO166="",0,IF(AO166&gt;=z4,w4,IF(AO166&gt;=z3,w3,IF(AO166&gt;=zEntry,w2,IF(AND(AO166&gt;=ExitZ,BJ165&gt;0),w2,0)))))</f>
        <v>0</v>
      </c>
      <c r="BK166" s="26" t="n">
        <f aca="false">IF(AP166="",0,IF(AP166&gt;=z4,w4,IF(AP166&gt;=z3,w3,IF(AP166&gt;=zEntry,w2,IF(AND(AP166&gt;=ExitZ,BK165&gt;0),w2,0)))))</f>
        <v>0</v>
      </c>
      <c r="BL166" s="26" t="n">
        <f aca="false">IF(AQ166="",0,IF(AQ166&gt;=z4,w4,IF(AQ166&gt;=z3,w3,IF(AQ166&gt;=zEntry,w2,IF(AND(AQ166&gt;=ExitZ,BL165&gt;0),w2,0)))))</f>
        <v>0</v>
      </c>
      <c r="BM166" s="23" t="n">
        <f aca="false">IF(EMFX_Data!X165&gt;=EMFX_Data!Y165,EMFX_Data!AE166-EMFX_Data!AF166,EMFX_Data!AF166-EMFX_Data!AE166)</f>
        <v>9.82609587633354E-005</v>
      </c>
      <c r="BN166" s="23" t="n">
        <f aca="false">IF(EMFX_Data!X165&gt;=EMFX_Data!Z165,EMFX_Data!AE166-EMFX_Data!AG166,EMFX_Data!AG166-EMFX_Data!AE166)</f>
        <v>0.0396012693896198</v>
      </c>
      <c r="BO166" s="23" t="n">
        <f aca="false">IF(EMFX_Data!X165&gt;=EMFX_Data!AA165,EMFX_Data!AE166-EMFX_Data!AH166,EMFX_Data!AH166-EMFX_Data!AE166)</f>
        <v>0.0161200910736235</v>
      </c>
      <c r="BP166" s="23" t="n">
        <f aca="false">IF(EMFX_Data!X165&gt;=EMFX_Data!AB165,EMFX_Data!AE166-EMFX_Data!AI166,EMFX_Data!AI166-EMFX_Data!AE166)</f>
        <v>0.0486414327506065</v>
      </c>
      <c r="BQ166" s="23" t="n">
        <f aca="false">IF(EMFX_Data!X165&gt;=EMFX_Data!AC165,EMFX_Data!AE166-EMFX_Data!AJ166,EMFX_Data!AJ166-EMFX_Data!AE166)</f>
        <v>0.0250577798840079</v>
      </c>
      <c r="BR166" s="23" t="n">
        <f aca="false">IF(EMFX_Data!X165&gt;=EMFX_Data!AD165,EMFX_Data!AE166-EMFX_Data!AK166,EMFX_Data!AK166-EMFX_Data!AE166)</f>
        <v>-0.00863988906050368</v>
      </c>
      <c r="BS166" s="23" t="n">
        <f aca="false">IF(EMFX_Data!Y165&gt;=EMFX_Data!Z165,EMFX_Data!AF166-EMFX_Data!AG166,EMFX_Data!AG166-EMFX_Data!AF166)</f>
        <v>0.0396995303483831</v>
      </c>
      <c r="BT166" s="23" t="n">
        <f aca="false">IF(EMFX_Data!Y165&gt;=EMFX_Data!AA165,EMFX_Data!AF166-EMFX_Data!AH166,EMFX_Data!AH166-EMFX_Data!AF166)</f>
        <v>0.0162183520323868</v>
      </c>
      <c r="BU166" s="23" t="n">
        <f aca="false">IF(EMFX_Data!Y165&gt;=EMFX_Data!AB165,EMFX_Data!AF166-EMFX_Data!AI166,EMFX_Data!AI166-EMFX_Data!AF166)</f>
        <v>0.0487396937093698</v>
      </c>
      <c r="BV166" s="23" t="n">
        <f aca="false">IF(EMFX_Data!Y165&gt;=EMFX_Data!AC165,EMFX_Data!AF166-EMFX_Data!AJ166,EMFX_Data!AJ166-EMFX_Data!AF166)</f>
        <v>0.0251560408427713</v>
      </c>
      <c r="BW166" s="23" t="n">
        <f aca="false">IF(EMFX_Data!Y165&gt;=EMFX_Data!AD165,EMFX_Data!AF166-EMFX_Data!AK166,EMFX_Data!AK166-EMFX_Data!AF166)</f>
        <v>-0.00854162810174034</v>
      </c>
      <c r="BX166" s="23" t="n">
        <f aca="false">IF(EMFX_Data!Z165&gt;=EMFX_Data!AA165,EMFX_Data!AG166-EMFX_Data!AH166,EMFX_Data!AH166-EMFX_Data!AG166)</f>
        <v>-0.0234811783159963</v>
      </c>
      <c r="BY166" s="23" t="n">
        <f aca="false">IF(EMFX_Data!Z165&gt;=EMFX_Data!AB165,EMFX_Data!AG166-EMFX_Data!AI166,EMFX_Data!AI166-EMFX_Data!AG166)</f>
        <v>-0.00904016336098671</v>
      </c>
      <c r="BZ166" s="23" t="n">
        <f aca="false">IF(EMFX_Data!Z165&gt;=EMFX_Data!AC165,EMFX_Data!AG166-EMFX_Data!AJ166,EMFX_Data!AJ166-EMFX_Data!AG166)</f>
        <v>0.0145434895056119</v>
      </c>
      <c r="CA166" s="23" t="n">
        <f aca="false">IF(EMFX_Data!Z165&gt;=EMFX_Data!AD165,EMFX_Data!AG166-EMFX_Data!AK166,EMFX_Data!AK166-EMFX_Data!AG166)</f>
        <v>0.0482411584501235</v>
      </c>
      <c r="CB166" s="23" t="n">
        <f aca="false">IF(EMFX_Data!AA165&gt;=EMFX_Data!AB165,EMFX_Data!AH166-EMFX_Data!AI166,EMFX_Data!AI166-EMFX_Data!AH166)</f>
        <v>-0.032521341676983</v>
      </c>
      <c r="CC166" s="23" t="n">
        <f aca="false">IF(EMFX_Data!AA165&gt;=EMFX_Data!AC165,EMFX_Data!AH166-EMFX_Data!AJ166,EMFX_Data!AJ166-EMFX_Data!AH166)</f>
        <v>-0.00893768881038447</v>
      </c>
      <c r="CD166" s="23" t="n">
        <f aca="false">IF(EMFX_Data!AA165&gt;=EMFX_Data!AD165,EMFX_Data!AH166-EMFX_Data!AK166,EMFX_Data!AK166-EMFX_Data!AH166)</f>
        <v>0.0247599801341271</v>
      </c>
      <c r="CE166" s="23" t="n">
        <f aca="false">IF(EMFX_Data!AB165&gt;=EMFX_Data!AC165,EMFX_Data!AI166-EMFX_Data!AJ166,EMFX_Data!AJ166-EMFX_Data!AI166)</f>
        <v>0.0235836528665986</v>
      </c>
      <c r="CF166" s="23" t="n">
        <f aca="false">IF(EMFX_Data!AB165&gt;=EMFX_Data!AD165,EMFX_Data!AI166-EMFX_Data!AK166,EMFX_Data!AK166-EMFX_Data!AI166)</f>
        <v>-0.0572813218111102</v>
      </c>
      <c r="CG166" s="23" t="n">
        <f aca="false">IF(EMFX_Data!AC165&gt;=EMFX_Data!AD165,EMFX_Data!AJ166-EMFX_Data!AK166,EMFX_Data!AK166-EMFX_Data!AJ166)</f>
        <v>-0.0336976689445116</v>
      </c>
      <c r="CH166" s="27" t="n">
        <f aca="false">IF(ROW()&lt;4+VolLB,"",STDEV(INDEX($BM:$BM,ROW()-VolLB+1):INDEX($BM:$BM,ROW()))*SQRT(12))</f>
        <v>0.141453549644764</v>
      </c>
      <c r="CI166" s="27" t="n">
        <f aca="false">IF(ROW()&lt;4+VolLB,"",STDEV(INDEX($BN:$BN,ROW()-VolLB+1):INDEX($BN:$BN,ROW()))*SQRT(12))</f>
        <v>0.173411198117347</v>
      </c>
      <c r="CJ166" s="27" t="n">
        <f aca="false">IF(ROW()&lt;4+VolLB,"",STDEV(INDEX($BO:$BO,ROW()-VolLB+1):INDEX($BO:$BO,ROW()))*SQRT(12))</f>
        <v>0.16066934660461</v>
      </c>
      <c r="CK166" s="27" t="n">
        <f aca="false">IF(ROW()&lt;4+VolLB,"",STDEV(INDEX($BP:$BP,ROW()-VolLB+1):INDEX($BP:$BP,ROW()))*SQRT(12))</f>
        <v>0.170395815912624</v>
      </c>
      <c r="CL166" s="27" t="n">
        <f aca="false">IF(ROW()&lt;4+VolLB,"",STDEV(INDEX($BQ:$BQ,ROW()-VolLB+1):INDEX($BQ:$BQ,ROW()))*SQRT(12))</f>
        <v>0.172660863807481</v>
      </c>
      <c r="CM166" s="27" t="n">
        <f aca="false">IF(ROW()&lt;4+VolLB,"",STDEV(INDEX($BR:$BR,ROW()-VolLB+1):INDEX($BR:$BR,ROW()))*SQRT(12))</f>
        <v>0.158437026395583</v>
      </c>
      <c r="CN166" s="27" t="n">
        <f aca="false">IF(ROW()&lt;4+VolLB,"",STDEV(INDEX($BS:$BS,ROW()-VolLB+1):INDEX($BS:$BS,ROW()))*SQRT(12))</f>
        <v>0.146982266390588</v>
      </c>
      <c r="CO166" s="27" t="n">
        <f aca="false">IF(ROW()&lt;4+VolLB,"",STDEV(INDEX($BT:$BT,ROW()-VolLB+1):INDEX($BT:$BT,ROW()))*SQRT(12))</f>
        <v>0.153578232604884</v>
      </c>
      <c r="CP166" s="27" t="n">
        <f aca="false">IF(ROW()&lt;4+VolLB,"",STDEV(INDEX($BU:$BU,ROW()-VolLB+1):INDEX($BU:$BU,ROW()))*SQRT(12))</f>
        <v>0.157341526248616</v>
      </c>
      <c r="CQ166" s="27" t="n">
        <f aca="false">IF(ROW()&lt;4+VolLB,"",STDEV(INDEX($BV:$BV,ROW()-VolLB+1):INDEX($BV:$BV,ROW()))*SQRT(12))</f>
        <v>0.164725953636984</v>
      </c>
      <c r="CR166" s="27" t="n">
        <f aca="false">IF(ROW()&lt;4+VolLB,"",STDEV(INDEX($BW:$BW,ROW()-VolLB+1):INDEX($BW:$BW,ROW()))*SQRT(12))</f>
        <v>0.146757488275894</v>
      </c>
      <c r="CS166" s="27" t="n">
        <f aca="false">IF(ROW()&lt;4+VolLB,"",STDEV(INDEX($BX:$BX,ROW()-VolLB+1):INDEX($BX:$BX,ROW()))*SQRT(12))</f>
        <v>0.204978886604774</v>
      </c>
      <c r="CT166" s="27" t="n">
        <f aca="false">IF(ROW()&lt;4+VolLB,"",STDEV(INDEX($BY:$BY,ROW()-VolLB+1):INDEX($BY:$BY,ROW()))*SQRT(12))</f>
        <v>0.159050978293643</v>
      </c>
      <c r="CU166" s="27" t="n">
        <f aca="false">IF(ROW()&lt;4+VolLB,"",STDEV(INDEX($BZ:$BZ,ROW()-VolLB+1):INDEX($BZ:$BZ,ROW()))*SQRT(12))</f>
        <v>0.161491975785267</v>
      </c>
      <c r="CV166" s="27" t="n">
        <f aca="false">IF(ROW()&lt;4+VolLB,"",STDEV(INDEX($CA:$CA,ROW()-VolLB+1):INDEX($CA:$CA,ROW()))*SQRT(12))</f>
        <v>0.139808239451195</v>
      </c>
      <c r="CW166" s="27" t="n">
        <f aca="false">IF(ROW()&lt;4+VolLB,"",STDEV(INDEX($CB:$CB,ROW()-VolLB+1):INDEX($CB:$CB,ROW()))*SQRT(12))</f>
        <v>0.176781349976514</v>
      </c>
      <c r="CX166" s="27" t="n">
        <f aca="false">IF(ROW()&lt;4+VolLB,"",STDEV(INDEX($CC:$CC,ROW()-VolLB+1):INDEX($CC:$CC,ROW()))*SQRT(12))</f>
        <v>0.178128015056061</v>
      </c>
      <c r="CY166" s="27" t="n">
        <f aca="false">IF(ROW()&lt;4+VolLB,"",STDEV(INDEX($CD:$CD,ROW()-VolLB+1):INDEX($CD:$CD,ROW()))*SQRT(12))</f>
        <v>0.19452289614147</v>
      </c>
      <c r="CZ166" s="27" t="n">
        <f aca="false">IF(ROW()&lt;4+VolLB,"",STDEV(INDEX($CE:$CE,ROW()-VolLB+1):INDEX($CE:$CE,ROW()))*SQRT(12))</f>
        <v>0.140024588306857</v>
      </c>
      <c r="DA166" s="27" t="n">
        <f aca="false">IF(ROW()&lt;4+VolLB,"",STDEV(INDEX($CF:$CF,ROW()-VolLB+1):INDEX($CF:$CF,ROW()))*SQRT(12))</f>
        <v>0.128156394598231</v>
      </c>
      <c r="DB166" s="27" t="n">
        <f aca="false">IF(ROW()&lt;4+VolLB,"",STDEV(INDEX($CG:$CG,ROW()-VolLB+1):INDEX($CG:$CG,ROW()))*SQRT(12))</f>
        <v>0.131061349654487</v>
      </c>
      <c r="DC166" s="26" t="n">
        <f aca="false">IF(OR(AR166=0,CH166="",CH166=0),0,AR166*MIN(MaxScal,TgtVol/CH166))</f>
        <v>0</v>
      </c>
      <c r="DD166" s="26" t="n">
        <f aca="false">IF(OR(AS166=0,CI166="",CI166=0),0,AS166*MIN(MaxScal,TgtVol/CI166))</f>
        <v>0</v>
      </c>
      <c r="DE166" s="26" t="n">
        <f aca="false">IF(OR(AT166=0,CJ166="",CJ166=0),0,AT166*MIN(MaxScal,TgtVol/CJ166))</f>
        <v>0</v>
      </c>
      <c r="DF166" s="26" t="n">
        <f aca="false">IF(OR(AU166=0,CK166="",CK166=0),0,AU166*MIN(MaxScal,TgtVol/CK166))</f>
        <v>0</v>
      </c>
      <c r="DG166" s="26" t="n">
        <f aca="false">IF(OR(AV166=0,CL166="",CL166=0),0,AV166*MIN(MaxScal,TgtVol/CL166))</f>
        <v>0</v>
      </c>
      <c r="DH166" s="26" t="n">
        <f aca="false">IF(OR(AW166=0,CM166="",CM166=0),0,AW166*MIN(MaxScal,TgtVol/CM166))</f>
        <v>0</v>
      </c>
      <c r="DI166" s="26" t="n">
        <f aca="false">IF(OR(AX166=0,CN166="",CN166=0),0,AX166*MIN(MaxScal,TgtVol/CN166))</f>
        <v>0</v>
      </c>
      <c r="DJ166" s="26" t="n">
        <f aca="false">IF(OR(AY166=0,CO166="",CO166=0),0,AY166*MIN(MaxScal,TgtVol/CO166))</f>
        <v>0</v>
      </c>
      <c r="DK166" s="26" t="n">
        <f aca="false">IF(OR(AZ166=0,CP166="",CP166=0),0,AZ166*MIN(MaxScal,TgtVol/CP166))</f>
        <v>0</v>
      </c>
      <c r="DL166" s="26" t="n">
        <f aca="false">IF(OR(BA166=0,CQ166="",CQ166=0),0,BA166*MIN(MaxScal,TgtVol/CQ166))</f>
        <v>0</v>
      </c>
      <c r="DM166" s="26" t="n">
        <f aca="false">IF(OR(BB166=0,CR166="",CR166=0),0,BB166*MIN(MaxScal,TgtVol/CR166))</f>
        <v>0</v>
      </c>
      <c r="DN166" s="26" t="n">
        <f aca="false">IF(OR(BC166=0,CS166="",CS166=0),0,BC166*MIN(MaxScal,TgtVol/CS166))</f>
        <v>0</v>
      </c>
      <c r="DO166" s="26" t="n">
        <f aca="false">IF(OR(BD166=0,CT166="",CT166=0),0,BD166*MIN(MaxScal,TgtVol/CT166))</f>
        <v>0</v>
      </c>
      <c r="DP166" s="26" t="n">
        <f aca="false">IF(OR(BE166=0,CU166="",CU166=0),0,BE166*MIN(MaxScal,TgtVol/CU166))</f>
        <v>0</v>
      </c>
      <c r="DQ166" s="26" t="n">
        <f aca="false">IF(OR(BF166=0,CV166="",CV166=0),0,BF166*MIN(MaxScal,TgtVol/CV166))</f>
        <v>0</v>
      </c>
      <c r="DR166" s="26" t="n">
        <f aca="false">IF(OR(BG166=0,CW166="",CW166=0),0,BG166*MIN(MaxScal,TgtVol/CW166))</f>
        <v>0</v>
      </c>
      <c r="DS166" s="26" t="n">
        <f aca="false">IF(OR(BH166=0,CX166="",CX166=0),0,BH166*MIN(MaxScal,TgtVol/CX166))</f>
        <v>0</v>
      </c>
      <c r="DT166" s="26" t="n">
        <f aca="false">IF(OR(BI166=0,CY166="",CY166=0),0,BI166*MIN(MaxScal,TgtVol/CY166))</f>
        <v>0</v>
      </c>
      <c r="DU166" s="26" t="n">
        <f aca="false">IF(OR(BJ166=0,CZ166="",CZ166=0),0,BJ166*MIN(MaxScal,TgtVol/CZ166))</f>
        <v>0</v>
      </c>
      <c r="DV166" s="26" t="n">
        <f aca="false">IF(OR(BK166=0,DA166="",DA166=0),0,BK166*MIN(MaxScal,TgtVol/DA166))</f>
        <v>0</v>
      </c>
      <c r="DW166" s="26" t="n">
        <f aca="false">IF(OR(BL166=0,DB166="",DB166=0),0,BL166*MIN(MaxScal,TgtVol/DB166))</f>
        <v>0</v>
      </c>
      <c r="DX166" s="28" t="n">
        <f aca="false">IFERROR(DC165*BM166,"")</f>
        <v>0</v>
      </c>
      <c r="DY166" s="28" t="n">
        <f aca="false">IFERROR(DD165*BN166,"")</f>
        <v>0.00459503396404924</v>
      </c>
      <c r="DZ166" s="28" t="n">
        <f aca="false">IFERROR(DE165*BO166,"")</f>
        <v>0</v>
      </c>
      <c r="EA166" s="28" t="n">
        <f aca="false">IFERROR(DF165*BP166,"")</f>
        <v>0</v>
      </c>
      <c r="EB166" s="28" t="n">
        <f aca="false">IFERROR(DG165*BQ166,"")</f>
        <v>0</v>
      </c>
      <c r="EC166" s="28" t="n">
        <f aca="false">IFERROR(DH165*BR166,"")</f>
        <v>-0</v>
      </c>
      <c r="ED166" s="28" t="n">
        <f aca="false">IFERROR(DI165*BS166,"")</f>
        <v>0</v>
      </c>
      <c r="EE166" s="28" t="n">
        <f aca="false">IFERROR(DJ165*BT166,"")</f>
        <v>0.00211842209730896</v>
      </c>
      <c r="EF166" s="28" t="n">
        <f aca="false">IFERROR(DK165*BU166,"")</f>
        <v>0</v>
      </c>
      <c r="EG166" s="28" t="n">
        <f aca="false">IFERROR(DL165*BV166,"")</f>
        <v>0</v>
      </c>
      <c r="EH166" s="28" t="n">
        <f aca="false">IFERROR(DM165*BW166,"")</f>
        <v>-0</v>
      </c>
      <c r="EI166" s="28" t="n">
        <f aca="false">IFERROR(DN165*BX166,"")</f>
        <v>-0</v>
      </c>
      <c r="EJ166" s="28" t="n">
        <f aca="false">IFERROR(DO165*BY166,"")</f>
        <v>-0</v>
      </c>
      <c r="EK166" s="28" t="n">
        <f aca="false">IFERROR(DP165*BZ166,"")</f>
        <v>0</v>
      </c>
      <c r="EL166" s="28" t="n">
        <f aca="false">IFERROR(DQ165*CA166,"")</f>
        <v>0</v>
      </c>
      <c r="EM166" s="28" t="n">
        <f aca="false">IFERROR(DR165*CB166,"")</f>
        <v>-0</v>
      </c>
      <c r="EN166" s="28" t="n">
        <f aca="false">IFERROR(DS165*CC166,"")</f>
        <v>-0</v>
      </c>
      <c r="EO166" s="28" t="n">
        <f aca="false">IFERROR(DT165*CD166,"")</f>
        <v>0</v>
      </c>
      <c r="EP166" s="28" t="n">
        <f aca="false">IFERROR(DU165*CE166,"")</f>
        <v>0</v>
      </c>
      <c r="EQ166" s="28" t="n">
        <f aca="false">IFERROR(DV165*CF166,"")</f>
        <v>-0</v>
      </c>
      <c r="ER166" s="28" t="n">
        <f aca="false">IFERROR(DW165*CG166,"")</f>
        <v>-0</v>
      </c>
      <c r="ES166" s="28" t="n">
        <f aca="false">IF(ROW()=4,"",SUM(DX166:ER166))</f>
        <v>0.0067134560613582</v>
      </c>
      <c r="ET166" s="29" t="n">
        <f aca="false">COUNTIF(AR166:BL166,"&gt;0")</f>
        <v>0</v>
      </c>
    </row>
    <row r="167" customFormat="false" ht="15" hidden="false" customHeight="false" outlineLevel="0" collapsed="false">
      <c r="A167" s="19" t="n">
        <v>42978</v>
      </c>
      <c r="B167" s="23" t="n">
        <f aca="false">ABS(EMFX_Data!X167-EMFX_Data!Y167)</f>
        <v>0.0116273491064405</v>
      </c>
      <c r="C167" s="23" t="n">
        <f aca="false">ABS(EMFX_Data!X167-EMFX_Data!Z167)</f>
        <v>0.202669219455917</v>
      </c>
      <c r="D167" s="23" t="n">
        <f aca="false">ABS(EMFX_Data!X167-EMFX_Data!AA167)</f>
        <v>0.328181867157924</v>
      </c>
      <c r="E167" s="23" t="n">
        <f aca="false">ABS(EMFX_Data!X167-EMFX_Data!AB167)</f>
        <v>0.0283545511037424</v>
      </c>
      <c r="F167" s="23" t="n">
        <f aca="false">ABS(EMFX_Data!X167-EMFX_Data!AC167)</f>
        <v>0.064348121652845</v>
      </c>
      <c r="G167" s="23" t="n">
        <f aca="false">ABS(EMFX_Data!X167-EMFX_Data!AD167)</f>
        <v>0.187251385741613</v>
      </c>
      <c r="H167" s="23" t="n">
        <f aca="false">ABS(EMFX_Data!Y167-EMFX_Data!Z167)</f>
        <v>0.214296568562357</v>
      </c>
      <c r="I167" s="23" t="n">
        <f aca="false">ABS(EMFX_Data!Y167-EMFX_Data!AA167)</f>
        <v>0.339809216264364</v>
      </c>
      <c r="J167" s="23" t="n">
        <f aca="false">ABS(EMFX_Data!Y167-EMFX_Data!AB167)</f>
        <v>0.0399819002101829</v>
      </c>
      <c r="K167" s="23" t="n">
        <f aca="false">ABS(EMFX_Data!Y167-EMFX_Data!AC167)</f>
        <v>0.0759754707592855</v>
      </c>
      <c r="L167" s="23" t="n">
        <f aca="false">ABS(EMFX_Data!Y167-EMFX_Data!AD167)</f>
        <v>0.198878734848053</v>
      </c>
      <c r="M167" s="23" t="n">
        <f aca="false">ABS(EMFX_Data!Z167-EMFX_Data!AA167)</f>
        <v>0.125512647702007</v>
      </c>
      <c r="N167" s="23" t="n">
        <f aca="false">ABS(EMFX_Data!Z167-EMFX_Data!AB167)</f>
        <v>0.174314668352174</v>
      </c>
      <c r="O167" s="23" t="n">
        <f aca="false">ABS(EMFX_Data!Z167-EMFX_Data!AC167)</f>
        <v>0.138321097803072</v>
      </c>
      <c r="P167" s="23" t="n">
        <f aca="false">ABS(EMFX_Data!Z167-EMFX_Data!AD167)</f>
        <v>0.0154178337143041</v>
      </c>
      <c r="Q167" s="23" t="n">
        <f aca="false">ABS(EMFX_Data!AA167-EMFX_Data!AB167)</f>
        <v>0.299827316054182</v>
      </c>
      <c r="R167" s="23" t="n">
        <f aca="false">ABS(EMFX_Data!AA167-EMFX_Data!AC167)</f>
        <v>0.263833745505079</v>
      </c>
      <c r="S167" s="23" t="n">
        <f aca="false">ABS(EMFX_Data!AA167-EMFX_Data!AD167)</f>
        <v>0.140930481416311</v>
      </c>
      <c r="T167" s="23" t="n">
        <f aca="false">ABS(EMFX_Data!AB167-EMFX_Data!AC167)</f>
        <v>0.0359935705491026</v>
      </c>
      <c r="U167" s="23" t="n">
        <f aca="false">ABS(EMFX_Data!AB167-EMFX_Data!AD167)</f>
        <v>0.15889683463787</v>
      </c>
      <c r="V167" s="23" t="n">
        <f aca="false">ABS(EMFX_Data!AC167-EMFX_Data!AD167)</f>
        <v>0.122903264088768</v>
      </c>
      <c r="W167" s="26" t="n">
        <f aca="false">IF(ROW()&lt;4+MinObs-1,"",IFERROR((B167-AVERAGE(B$4:B167))/STDEV(B$4:B167),""))</f>
        <v>-1.36127293567747</v>
      </c>
      <c r="X167" s="26" t="n">
        <f aca="false">IF(ROW()&lt;4+MinObs-1,"",IFERROR((C167-AVERAGE(C$4:C167))/STDEV(C$4:C167),""))</f>
        <v>1.87337177556332</v>
      </c>
      <c r="Y167" s="26" t="n">
        <f aca="false">IF(ROW()&lt;4+MinObs-1,"",IFERROR((D167-AVERAGE(D$4:D167))/STDEV(D$4:D167),""))</f>
        <v>1.81652501194607</v>
      </c>
      <c r="Z167" s="26" t="n">
        <f aca="false">IF(ROW()&lt;4+MinObs-1,"",IFERROR((E167-AVERAGE(E$4:E167))/STDEV(E$4:E167),""))</f>
        <v>-0.971657419589836</v>
      </c>
      <c r="AA167" s="26" t="n">
        <f aca="false">IF(ROW()&lt;4+MinObs-1,"",IFERROR((F167-AVERAGE(F$4:F167))/STDEV(F$4:F167),""))</f>
        <v>-0.148911882422455</v>
      </c>
      <c r="AB167" s="26" t="n">
        <f aca="false">IF(ROW()&lt;4+MinObs-1,"",IFERROR((G167-AVERAGE(G$4:G167))/STDEV(G$4:G167),""))</f>
        <v>0.204827595531705</v>
      </c>
      <c r="AC167" s="26" t="n">
        <f aca="false">IF(ROW()&lt;4+MinObs-1,"",IFERROR((H167-AVERAGE(H$4:H167))/STDEV(H$4:H167),""))</f>
        <v>0.388913503624689</v>
      </c>
      <c r="AD167" s="26" t="n">
        <f aca="false">IF(ROW()&lt;4+MinObs-1,"",IFERROR((I167-AVERAGE(I$4:I167))/STDEV(I$4:I167),""))</f>
        <v>1.58465432159595</v>
      </c>
      <c r="AE167" s="26" t="n">
        <f aca="false">IF(ROW()&lt;4+MinObs-1,"",IFERROR((J167-AVERAGE(J$4:J167))/STDEV(J$4:J167),""))</f>
        <v>-1.02387622413958</v>
      </c>
      <c r="AF167" s="26" t="n">
        <f aca="false">IF(ROW()&lt;4+MinObs-1,"",IFERROR((K167-AVERAGE(K$4:K167))/STDEV(K$4:K167),""))</f>
        <v>-0.384814005010771</v>
      </c>
      <c r="AG167" s="26" t="n">
        <f aca="false">IF(ROW()&lt;4+MinObs-1,"",IFERROR((L167-AVERAGE(L$4:L167))/STDEV(L$4:L167),""))</f>
        <v>0.121527297520968</v>
      </c>
      <c r="AH167" s="26" t="n">
        <f aca="false">IF(ROW()&lt;4+MinObs-1,"",IFERROR((M167-AVERAGE(M$4:M167))/STDEV(M$4:M167),""))</f>
        <v>-0.467385425954867</v>
      </c>
      <c r="AI167" s="26" t="n">
        <f aca="false">IF(ROW()&lt;4+MinObs-1,"",IFERROR((N167-AVERAGE(N$4:N167))/STDEV(N$4:N167),""))</f>
        <v>0.41866414805212</v>
      </c>
      <c r="AJ167" s="26" t="n">
        <f aca="false">IF(ROW()&lt;4+MinObs-1,"",IFERROR((O167-AVERAGE(O$4:O167))/STDEV(O$4:O167),""))</f>
        <v>0.460347966347559</v>
      </c>
      <c r="AK167" s="26" t="n">
        <f aca="false">IF(ROW()&lt;4+MinObs-1,"",IFERROR((P167-AVERAGE(P$4:P167))/STDEV(P$4:P167),""))</f>
        <v>-0.408004676777087</v>
      </c>
      <c r="AL167" s="26" t="n">
        <f aca="false">IF(ROW()&lt;4+MinObs-1,"",IFERROR((Q167-AVERAGE(Q$4:Q167))/STDEV(Q$4:Q167),""))</f>
        <v>0.813016031065316</v>
      </c>
      <c r="AM167" s="26" t="n">
        <f aca="false">IF(ROW()&lt;4+MinObs-1,"",IFERROR((R167-AVERAGE(R$4:R167))/STDEV(R$4:R167),""))</f>
        <v>0.858941232601005</v>
      </c>
      <c r="AN167" s="26" t="n">
        <f aca="false">IF(ROW()&lt;4+MinObs-1,"",IFERROR((S167-AVERAGE(S$4:S167))/STDEV(S$4:S167),""))</f>
        <v>-0.141065512973136</v>
      </c>
      <c r="AO167" s="26" t="n">
        <f aca="false">IF(ROW()&lt;4+MinObs-1,"",IFERROR((T167-AVERAGE(T$4:T167))/STDEV(T$4:T167),""))</f>
        <v>-0.830567332771178</v>
      </c>
      <c r="AP167" s="26" t="n">
        <f aca="false">IF(ROW()&lt;4+MinObs-1,"",IFERROR((U167-AVERAGE(U$4:U167))/STDEV(U$4:U167),""))</f>
        <v>0.120628068366114</v>
      </c>
      <c r="AQ167" s="26" t="n">
        <f aca="false">IF(ROW()&lt;4+MinObs-1,"",IFERROR((V167-AVERAGE(V$4:V167))/STDEV(V$4:V167),""))</f>
        <v>-0.0676304356352158</v>
      </c>
      <c r="AR167" s="26" t="n">
        <f aca="false">IF(W167="",0,IF(W167&gt;=z4,w4,IF(W167&gt;=z3,w3,IF(W167&gt;=zEntry,w2,IF(AND(W167&gt;=ExitZ,AR166&gt;0),w2,0)))))</f>
        <v>0</v>
      </c>
      <c r="AS167" s="26" t="n">
        <f aca="false">IF(X167="",0,IF(X167&gt;=z4,w4,IF(X167&gt;=z3,w3,IF(X167&gt;=zEntry,w2,IF(AND(X167&gt;=ExitZ,AS166&gt;0),w2,0)))))</f>
        <v>0</v>
      </c>
      <c r="AT167" s="26" t="n">
        <f aca="false">IF(Y167="",0,IF(Y167&gt;=z4,w4,IF(Y167&gt;=z3,w3,IF(Y167&gt;=zEntry,w2,IF(AND(Y167&gt;=ExitZ,AT166&gt;0),w2,0)))))</f>
        <v>0</v>
      </c>
      <c r="AU167" s="26" t="n">
        <f aca="false">IF(Z167="",0,IF(Z167&gt;=z4,w4,IF(Z167&gt;=z3,w3,IF(Z167&gt;=zEntry,w2,IF(AND(Z167&gt;=ExitZ,AU166&gt;0),w2,0)))))</f>
        <v>0</v>
      </c>
      <c r="AV167" s="26" t="n">
        <f aca="false">IF(AA167="",0,IF(AA167&gt;=z4,w4,IF(AA167&gt;=z3,w3,IF(AA167&gt;=zEntry,w2,IF(AND(AA167&gt;=ExitZ,AV166&gt;0),w2,0)))))</f>
        <v>0</v>
      </c>
      <c r="AW167" s="26" t="n">
        <f aca="false">IF(AB167="",0,IF(AB167&gt;=z4,w4,IF(AB167&gt;=z3,w3,IF(AB167&gt;=zEntry,w2,IF(AND(AB167&gt;=ExitZ,AW166&gt;0),w2,0)))))</f>
        <v>0</v>
      </c>
      <c r="AX167" s="26" t="n">
        <f aca="false">IF(AC167="",0,IF(AC167&gt;=z4,w4,IF(AC167&gt;=z3,w3,IF(AC167&gt;=zEntry,w2,IF(AND(AC167&gt;=ExitZ,AX166&gt;0),w2,0)))))</f>
        <v>0</v>
      </c>
      <c r="AY167" s="26" t="n">
        <f aca="false">IF(AD167="",0,IF(AD167&gt;=z4,w4,IF(AD167&gt;=z3,w3,IF(AD167&gt;=zEntry,w2,IF(AND(AD167&gt;=ExitZ,AY166&gt;0),w2,0)))))</f>
        <v>0</v>
      </c>
      <c r="AZ167" s="26" t="n">
        <f aca="false">IF(AE167="",0,IF(AE167&gt;=z4,w4,IF(AE167&gt;=z3,w3,IF(AE167&gt;=zEntry,w2,IF(AND(AE167&gt;=ExitZ,AZ166&gt;0),w2,0)))))</f>
        <v>0</v>
      </c>
      <c r="BA167" s="26" t="n">
        <f aca="false">IF(AF167="",0,IF(AF167&gt;=z4,w4,IF(AF167&gt;=z3,w3,IF(AF167&gt;=zEntry,w2,IF(AND(AF167&gt;=ExitZ,BA166&gt;0),w2,0)))))</f>
        <v>0</v>
      </c>
      <c r="BB167" s="26" t="n">
        <f aca="false">IF(AG167="",0,IF(AG167&gt;=z4,w4,IF(AG167&gt;=z3,w3,IF(AG167&gt;=zEntry,w2,IF(AND(AG167&gt;=ExitZ,BB166&gt;0),w2,0)))))</f>
        <v>0</v>
      </c>
      <c r="BC167" s="26" t="n">
        <f aca="false">IF(AH167="",0,IF(AH167&gt;=z4,w4,IF(AH167&gt;=z3,w3,IF(AH167&gt;=zEntry,w2,IF(AND(AH167&gt;=ExitZ,BC166&gt;0),w2,0)))))</f>
        <v>0</v>
      </c>
      <c r="BD167" s="26" t="n">
        <f aca="false">IF(AI167="",0,IF(AI167&gt;=z4,w4,IF(AI167&gt;=z3,w3,IF(AI167&gt;=zEntry,w2,IF(AND(AI167&gt;=ExitZ,BD166&gt;0),w2,0)))))</f>
        <v>0</v>
      </c>
      <c r="BE167" s="26" t="n">
        <f aca="false">IF(AJ167="",0,IF(AJ167&gt;=z4,w4,IF(AJ167&gt;=z3,w3,IF(AJ167&gt;=zEntry,w2,IF(AND(AJ167&gt;=ExitZ,BE166&gt;0),w2,0)))))</f>
        <v>0</v>
      </c>
      <c r="BF167" s="26" t="n">
        <f aca="false">IF(AK167="",0,IF(AK167&gt;=z4,w4,IF(AK167&gt;=z3,w3,IF(AK167&gt;=zEntry,w2,IF(AND(AK167&gt;=ExitZ,BF166&gt;0),w2,0)))))</f>
        <v>0</v>
      </c>
      <c r="BG167" s="26" t="n">
        <f aca="false">IF(AL167="",0,IF(AL167&gt;=z4,w4,IF(AL167&gt;=z3,w3,IF(AL167&gt;=zEntry,w2,IF(AND(AL167&gt;=ExitZ,BG166&gt;0),w2,0)))))</f>
        <v>0</v>
      </c>
      <c r="BH167" s="26" t="n">
        <f aca="false">IF(AM167="",0,IF(AM167&gt;=z4,w4,IF(AM167&gt;=z3,w3,IF(AM167&gt;=zEntry,w2,IF(AND(AM167&gt;=ExitZ,BH166&gt;0),w2,0)))))</f>
        <v>0</v>
      </c>
      <c r="BI167" s="26" t="n">
        <f aca="false">IF(AN167="",0,IF(AN167&gt;=z4,w4,IF(AN167&gt;=z3,w3,IF(AN167&gt;=zEntry,w2,IF(AND(AN167&gt;=ExitZ,BI166&gt;0),w2,0)))))</f>
        <v>0</v>
      </c>
      <c r="BJ167" s="26" t="n">
        <f aca="false">IF(AO167="",0,IF(AO167&gt;=z4,w4,IF(AO167&gt;=z3,w3,IF(AO167&gt;=zEntry,w2,IF(AND(AO167&gt;=ExitZ,BJ166&gt;0),w2,0)))))</f>
        <v>0</v>
      </c>
      <c r="BK167" s="26" t="n">
        <f aca="false">IF(AP167="",0,IF(AP167&gt;=z4,w4,IF(AP167&gt;=z3,w3,IF(AP167&gt;=zEntry,w2,IF(AND(AP167&gt;=ExitZ,BK166&gt;0),w2,0)))))</f>
        <v>0</v>
      </c>
      <c r="BL167" s="26" t="n">
        <f aca="false">IF(AQ167="",0,IF(AQ167&gt;=z4,w4,IF(AQ167&gt;=z3,w3,IF(AQ167&gt;=zEntry,w2,IF(AND(AQ167&gt;=ExitZ,BL166&gt;0),w2,0)))))</f>
        <v>0</v>
      </c>
      <c r="BM167" s="23" t="n">
        <f aca="false">IF(EMFX_Data!X166&gt;=EMFX_Data!Y166,EMFX_Data!AE167-EMFX_Data!AF167,EMFX_Data!AF167-EMFX_Data!AE167)</f>
        <v>0.0771074519334968</v>
      </c>
      <c r="BN167" s="23" t="n">
        <f aca="false">IF(EMFX_Data!X166&gt;=EMFX_Data!Z166,EMFX_Data!AE167-EMFX_Data!AG167,EMFX_Data!AG167-EMFX_Data!AE167)</f>
        <v>-0.0101734693769373</v>
      </c>
      <c r="BO167" s="23" t="n">
        <f aca="false">IF(EMFX_Data!X166&gt;=EMFX_Data!AA166,EMFX_Data!AE167-EMFX_Data!AH167,EMFX_Data!AH167-EMFX_Data!AE167)</f>
        <v>-0.0368382074281083</v>
      </c>
      <c r="BP167" s="23" t="n">
        <f aca="false">IF(EMFX_Data!X166&gt;=EMFX_Data!AB166,EMFX_Data!AE167-EMFX_Data!AI167,EMFX_Data!AI167-EMFX_Data!AE167)</f>
        <v>0.0372147148781027</v>
      </c>
      <c r="BQ167" s="23" t="n">
        <f aca="false">IF(EMFX_Data!X166&gt;=EMFX_Data!AC166,EMFX_Data!AE167-EMFX_Data!AJ167,EMFX_Data!AJ167-EMFX_Data!AE167)</f>
        <v>0.0853946099062744</v>
      </c>
      <c r="BR167" s="23" t="n">
        <f aca="false">IF(EMFX_Data!X166&gt;=EMFX_Data!AD166,EMFX_Data!AE167-EMFX_Data!AK167,EMFX_Data!AK167-EMFX_Data!AE167)</f>
        <v>-0.0264004706151197</v>
      </c>
      <c r="BS167" s="23" t="n">
        <f aca="false">IF(EMFX_Data!Y166&gt;=EMFX_Data!Z166,EMFX_Data!AF167-EMFX_Data!AG167,EMFX_Data!AG167-EMFX_Data!AF167)</f>
        <v>0.0669339825565595</v>
      </c>
      <c r="BT167" s="23" t="n">
        <f aca="false">IF(EMFX_Data!Y166&gt;=EMFX_Data!AA166,EMFX_Data!AF167-EMFX_Data!AH167,EMFX_Data!AH167-EMFX_Data!AF167)</f>
        <v>0.0402692445053885</v>
      </c>
      <c r="BU167" s="23" t="n">
        <f aca="false">IF(EMFX_Data!Y166&gt;=EMFX_Data!AB166,EMFX_Data!AF167-EMFX_Data!AI167,EMFX_Data!AI167-EMFX_Data!AF167)</f>
        <v>0.0398927370553941</v>
      </c>
      <c r="BV167" s="23" t="n">
        <f aca="false">IF(EMFX_Data!Y166&gt;=EMFX_Data!AC166,EMFX_Data!AF167-EMFX_Data!AJ167,EMFX_Data!AJ167-EMFX_Data!AF167)</f>
        <v>-0.00828715797277759</v>
      </c>
      <c r="BW167" s="23" t="n">
        <f aca="false">IF(EMFX_Data!Y166&gt;=EMFX_Data!AD166,EMFX_Data!AF167-EMFX_Data!AK167,EMFX_Data!AK167-EMFX_Data!AF167)</f>
        <v>0.0507069813183771</v>
      </c>
      <c r="BX167" s="23" t="n">
        <f aca="false">IF(EMFX_Data!Z166&gt;=EMFX_Data!AA166,EMFX_Data!AG167-EMFX_Data!AH167,EMFX_Data!AH167-EMFX_Data!AG167)</f>
        <v>-0.026664738051171</v>
      </c>
      <c r="BY167" s="23" t="n">
        <f aca="false">IF(EMFX_Data!Z166&gt;=EMFX_Data!AB166,EMFX_Data!AG167-EMFX_Data!AI167,EMFX_Data!AI167-EMFX_Data!AG167)</f>
        <v>0.0270412455011655</v>
      </c>
      <c r="BZ167" s="23" t="n">
        <f aca="false">IF(EMFX_Data!Z166&gt;=EMFX_Data!AC166,EMFX_Data!AG167-EMFX_Data!AJ167,EMFX_Data!AJ167-EMFX_Data!AG167)</f>
        <v>0.0752211405293371</v>
      </c>
      <c r="CA167" s="23" t="n">
        <f aca="false">IF(EMFX_Data!Z166&gt;=EMFX_Data!AD166,EMFX_Data!AG167-EMFX_Data!AK167,EMFX_Data!AK167-EMFX_Data!AG167)</f>
        <v>0.0162270012381824</v>
      </c>
      <c r="CB167" s="23" t="n">
        <f aca="false">IF(EMFX_Data!AA166&gt;=EMFX_Data!AB166,EMFX_Data!AH167-EMFX_Data!AI167,EMFX_Data!AI167-EMFX_Data!AH167)</f>
        <v>0.000376507449994491</v>
      </c>
      <c r="CC167" s="23" t="n">
        <f aca="false">IF(EMFX_Data!AA166&gt;=EMFX_Data!AC166,EMFX_Data!AH167-EMFX_Data!AJ167,EMFX_Data!AJ167-EMFX_Data!AH167)</f>
        <v>0.0485564024781661</v>
      </c>
      <c r="CD167" s="23" t="n">
        <f aca="false">IF(EMFX_Data!AA166&gt;=EMFX_Data!AD166,EMFX_Data!AH167-EMFX_Data!AK167,EMFX_Data!AK167-EMFX_Data!AH167)</f>
        <v>-0.0104377368129886</v>
      </c>
      <c r="CE167" s="23" t="n">
        <f aca="false">IF(EMFX_Data!AB166&gt;=EMFX_Data!AC166,EMFX_Data!AI167-EMFX_Data!AJ167,EMFX_Data!AJ167-EMFX_Data!AI167)</f>
        <v>0.0481798950281716</v>
      </c>
      <c r="CF167" s="23" t="n">
        <f aca="false">IF(EMFX_Data!AB166&gt;=EMFX_Data!AD166,EMFX_Data!AI167-EMFX_Data!AK167,EMFX_Data!AK167-EMFX_Data!AI167)</f>
        <v>0.0108142442629831</v>
      </c>
      <c r="CG167" s="23" t="n">
        <f aca="false">IF(EMFX_Data!AC166&gt;=EMFX_Data!AD166,EMFX_Data!AJ167-EMFX_Data!AK167,EMFX_Data!AK167-EMFX_Data!AJ167)</f>
        <v>0.0589941392911547</v>
      </c>
      <c r="CH167" s="27" t="n">
        <f aca="false">IF(ROW()&lt;4+VolLB,"",STDEV(INDEX($BM:$BM,ROW()-VolLB+1):INDEX($BM:$BM,ROW()))*SQRT(12))</f>
        <v>0.148530104937295</v>
      </c>
      <c r="CI167" s="27" t="n">
        <f aca="false">IF(ROW()&lt;4+VolLB,"",STDEV(INDEX($BN:$BN,ROW()-VolLB+1):INDEX($BN:$BN,ROW()))*SQRT(12))</f>
        <v>0.172021592966981</v>
      </c>
      <c r="CJ167" s="27" t="n">
        <f aca="false">IF(ROW()&lt;4+VolLB,"",STDEV(INDEX($BO:$BO,ROW()-VolLB+1):INDEX($BO:$BO,ROW()))*SQRT(12))</f>
        <v>0.158973903761899</v>
      </c>
      <c r="CK167" s="27" t="n">
        <f aca="false">IF(ROW()&lt;4+VolLB,"",STDEV(INDEX($BP:$BP,ROW()-VolLB+1):INDEX($BP:$BP,ROW()))*SQRT(12))</f>
        <v>0.16793637565911</v>
      </c>
      <c r="CL167" s="27" t="n">
        <f aca="false">IF(ROW()&lt;4+VolLB,"",STDEV(INDEX($BQ:$BQ,ROW()-VolLB+1):INDEX($BQ:$BQ,ROW()))*SQRT(12))</f>
        <v>0.165726711325787</v>
      </c>
      <c r="CM167" s="27" t="n">
        <f aca="false">IF(ROW()&lt;4+VolLB,"",STDEV(INDEX($BR:$BR,ROW()-VolLB+1):INDEX($BR:$BR,ROW()))*SQRT(12))</f>
        <v>0.160650072936729</v>
      </c>
      <c r="CN167" s="27" t="n">
        <f aca="false">IF(ROW()&lt;4+VolLB,"",STDEV(INDEX($BS:$BS,ROW()-VolLB+1):INDEX($BS:$BS,ROW()))*SQRT(12))</f>
        <v>0.148677938470479</v>
      </c>
      <c r="CO167" s="27" t="n">
        <f aca="false">IF(ROW()&lt;4+VolLB,"",STDEV(INDEX($BT:$BT,ROW()-VolLB+1):INDEX($BT:$BT,ROW()))*SQRT(12))</f>
        <v>0.154325013431818</v>
      </c>
      <c r="CP167" s="27" t="n">
        <f aca="false">IF(ROW()&lt;4+VolLB,"",STDEV(INDEX($BU:$BU,ROW()-VolLB+1):INDEX($BU:$BU,ROW()))*SQRT(12))</f>
        <v>0.155824209381924</v>
      </c>
      <c r="CQ167" s="27" t="n">
        <f aca="false">IF(ROW()&lt;4+VolLB,"",STDEV(INDEX($BV:$BV,ROW()-VolLB+1):INDEX($BV:$BV,ROW()))*SQRT(12))</f>
        <v>0.155166683428815</v>
      </c>
      <c r="CR167" s="27" t="n">
        <f aca="false">IF(ROW()&lt;4+VolLB,"",STDEV(INDEX($BW:$BW,ROW()-VolLB+1):INDEX($BW:$BW,ROW()))*SQRT(12))</f>
        <v>0.148587869971495</v>
      </c>
      <c r="CS167" s="27" t="n">
        <f aca="false">IF(ROW()&lt;4+VolLB,"",STDEV(INDEX($BX:$BX,ROW()-VolLB+1):INDEX($BX:$BX,ROW()))*SQRT(12))</f>
        <v>0.198884885065923</v>
      </c>
      <c r="CT167" s="27" t="n">
        <f aca="false">IF(ROW()&lt;4+VolLB,"",STDEV(INDEX($BY:$BY,ROW()-VolLB+1):INDEX($BY:$BY,ROW()))*SQRT(12))</f>
        <v>0.151117312092508</v>
      </c>
      <c r="CU167" s="27" t="n">
        <f aca="false">IF(ROW()&lt;4+VolLB,"",STDEV(INDEX($BZ:$BZ,ROW()-VolLB+1):INDEX($BZ:$BZ,ROW()))*SQRT(12))</f>
        <v>0.147092804567643</v>
      </c>
      <c r="CV167" s="27" t="n">
        <f aca="false">IF(ROW()&lt;4+VolLB,"",STDEV(INDEX($CA:$CA,ROW()-VolLB+1):INDEX($CA:$CA,ROW()))*SQRT(12))</f>
        <v>0.138588278984101</v>
      </c>
      <c r="CW167" s="27" t="n">
        <f aca="false">IF(ROW()&lt;4+VolLB,"",STDEV(INDEX($CB:$CB,ROW()-VolLB+1):INDEX($CB:$CB,ROW()))*SQRT(12))</f>
        <v>0.176781542482368</v>
      </c>
      <c r="CX167" s="27" t="n">
        <f aca="false">IF(ROW()&lt;4+VolLB,"",STDEV(INDEX($CC:$CC,ROW()-VolLB+1):INDEX($CC:$CC,ROW()))*SQRT(12))</f>
        <v>0.177402417895532</v>
      </c>
      <c r="CY167" s="27" t="n">
        <f aca="false">IF(ROW()&lt;4+VolLB,"",STDEV(INDEX($CD:$CD,ROW()-VolLB+1):INDEX($CD:$CD,ROW()))*SQRT(12))</f>
        <v>0.191317309160236</v>
      </c>
      <c r="CZ167" s="27" t="n">
        <f aca="false">IF(ROW()&lt;4+VolLB,"",STDEV(INDEX($CE:$CE,ROW()-VolLB+1):INDEX($CE:$CE,ROW()))*SQRT(12))</f>
        <v>0.139629999336571</v>
      </c>
      <c r="DA167" s="27" t="n">
        <f aca="false">IF(ROW()&lt;4+VolLB,"",STDEV(INDEX($CF:$CF,ROW()-VolLB+1):INDEX($CF:$CF,ROW()))*SQRT(12))</f>
        <v>0.123228392052269</v>
      </c>
      <c r="DB167" s="27" t="n">
        <f aca="false">IF(ROW()&lt;4+VolLB,"",STDEV(INDEX($CG:$CG,ROW()-VolLB+1):INDEX($CG:$CG,ROW()))*SQRT(12))</f>
        <v>0.119917479274375</v>
      </c>
      <c r="DC167" s="26" t="n">
        <f aca="false">IF(OR(AR167=0,CH167="",CH167=0),0,AR167*MIN(MaxScal,TgtVol/CH167))</f>
        <v>0</v>
      </c>
      <c r="DD167" s="26" t="n">
        <f aca="false">IF(OR(AS167=0,CI167="",CI167=0),0,AS167*MIN(MaxScal,TgtVol/CI167))</f>
        <v>0</v>
      </c>
      <c r="DE167" s="26" t="n">
        <f aca="false">IF(OR(AT167=0,CJ167="",CJ167=0),0,AT167*MIN(MaxScal,TgtVol/CJ167))</f>
        <v>0</v>
      </c>
      <c r="DF167" s="26" t="n">
        <f aca="false">IF(OR(AU167=0,CK167="",CK167=0),0,AU167*MIN(MaxScal,TgtVol/CK167))</f>
        <v>0</v>
      </c>
      <c r="DG167" s="26" t="n">
        <f aca="false">IF(OR(AV167=0,CL167="",CL167=0),0,AV167*MIN(MaxScal,TgtVol/CL167))</f>
        <v>0</v>
      </c>
      <c r="DH167" s="26" t="n">
        <f aca="false">IF(OR(AW167=0,CM167="",CM167=0),0,AW167*MIN(MaxScal,TgtVol/CM167))</f>
        <v>0</v>
      </c>
      <c r="DI167" s="26" t="n">
        <f aca="false">IF(OR(AX167=0,CN167="",CN167=0),0,AX167*MIN(MaxScal,TgtVol/CN167))</f>
        <v>0</v>
      </c>
      <c r="DJ167" s="26" t="n">
        <f aca="false">IF(OR(AY167=0,CO167="",CO167=0),0,AY167*MIN(MaxScal,TgtVol/CO167))</f>
        <v>0</v>
      </c>
      <c r="DK167" s="26" t="n">
        <f aca="false">IF(OR(AZ167=0,CP167="",CP167=0),0,AZ167*MIN(MaxScal,TgtVol/CP167))</f>
        <v>0</v>
      </c>
      <c r="DL167" s="26" t="n">
        <f aca="false">IF(OR(BA167=0,CQ167="",CQ167=0),0,BA167*MIN(MaxScal,TgtVol/CQ167))</f>
        <v>0</v>
      </c>
      <c r="DM167" s="26" t="n">
        <f aca="false">IF(OR(BB167=0,CR167="",CR167=0),0,BB167*MIN(MaxScal,TgtVol/CR167))</f>
        <v>0</v>
      </c>
      <c r="DN167" s="26" t="n">
        <f aca="false">IF(OR(BC167=0,CS167="",CS167=0),0,BC167*MIN(MaxScal,TgtVol/CS167))</f>
        <v>0</v>
      </c>
      <c r="DO167" s="26" t="n">
        <f aca="false">IF(OR(BD167=0,CT167="",CT167=0),0,BD167*MIN(MaxScal,TgtVol/CT167))</f>
        <v>0</v>
      </c>
      <c r="DP167" s="26" t="n">
        <f aca="false">IF(OR(BE167=0,CU167="",CU167=0),0,BE167*MIN(MaxScal,TgtVol/CU167))</f>
        <v>0</v>
      </c>
      <c r="DQ167" s="26" t="n">
        <f aca="false">IF(OR(BF167=0,CV167="",CV167=0),0,BF167*MIN(MaxScal,TgtVol/CV167))</f>
        <v>0</v>
      </c>
      <c r="DR167" s="26" t="n">
        <f aca="false">IF(OR(BG167=0,CW167="",CW167=0),0,BG167*MIN(MaxScal,TgtVol/CW167))</f>
        <v>0</v>
      </c>
      <c r="DS167" s="26" t="n">
        <f aca="false">IF(OR(BH167=0,CX167="",CX167=0),0,BH167*MIN(MaxScal,TgtVol/CX167))</f>
        <v>0</v>
      </c>
      <c r="DT167" s="26" t="n">
        <f aca="false">IF(OR(BI167=0,CY167="",CY167=0),0,BI167*MIN(MaxScal,TgtVol/CY167))</f>
        <v>0</v>
      </c>
      <c r="DU167" s="26" t="n">
        <f aca="false">IF(OR(BJ167=0,CZ167="",CZ167=0),0,BJ167*MIN(MaxScal,TgtVol/CZ167))</f>
        <v>0</v>
      </c>
      <c r="DV167" s="26" t="n">
        <f aca="false">IF(OR(BK167=0,DA167="",DA167=0),0,BK167*MIN(MaxScal,TgtVol/DA167))</f>
        <v>0</v>
      </c>
      <c r="DW167" s="26" t="n">
        <f aca="false">IF(OR(BL167=0,DB167="",DB167=0),0,BL167*MIN(MaxScal,TgtVol/DB167))</f>
        <v>0</v>
      </c>
      <c r="DX167" s="28" t="n">
        <f aca="false">IFERROR(DC166*BM167,"")</f>
        <v>0</v>
      </c>
      <c r="DY167" s="28" t="n">
        <f aca="false">IFERROR(DD166*BN167,"")</f>
        <v>-0</v>
      </c>
      <c r="DZ167" s="28" t="n">
        <f aca="false">IFERROR(DE166*BO167,"")</f>
        <v>-0</v>
      </c>
      <c r="EA167" s="28" t="n">
        <f aca="false">IFERROR(DF166*BP167,"")</f>
        <v>0</v>
      </c>
      <c r="EB167" s="28" t="n">
        <f aca="false">IFERROR(DG166*BQ167,"")</f>
        <v>0</v>
      </c>
      <c r="EC167" s="28" t="n">
        <f aca="false">IFERROR(DH166*BR167,"")</f>
        <v>-0</v>
      </c>
      <c r="ED167" s="28" t="n">
        <f aca="false">IFERROR(DI166*BS167,"")</f>
        <v>0</v>
      </c>
      <c r="EE167" s="28" t="n">
        <f aca="false">IFERROR(DJ166*BT167,"")</f>
        <v>0</v>
      </c>
      <c r="EF167" s="28" t="n">
        <f aca="false">IFERROR(DK166*BU167,"")</f>
        <v>0</v>
      </c>
      <c r="EG167" s="28" t="n">
        <f aca="false">IFERROR(DL166*BV167,"")</f>
        <v>-0</v>
      </c>
      <c r="EH167" s="28" t="n">
        <f aca="false">IFERROR(DM166*BW167,"")</f>
        <v>0</v>
      </c>
      <c r="EI167" s="28" t="n">
        <f aca="false">IFERROR(DN166*BX167,"")</f>
        <v>-0</v>
      </c>
      <c r="EJ167" s="28" t="n">
        <f aca="false">IFERROR(DO166*BY167,"")</f>
        <v>0</v>
      </c>
      <c r="EK167" s="28" t="n">
        <f aca="false">IFERROR(DP166*BZ167,"")</f>
        <v>0</v>
      </c>
      <c r="EL167" s="28" t="n">
        <f aca="false">IFERROR(DQ166*CA167,"")</f>
        <v>0</v>
      </c>
      <c r="EM167" s="28" t="n">
        <f aca="false">IFERROR(DR166*CB167,"")</f>
        <v>0</v>
      </c>
      <c r="EN167" s="28" t="n">
        <f aca="false">IFERROR(DS166*CC167,"")</f>
        <v>0</v>
      </c>
      <c r="EO167" s="28" t="n">
        <f aca="false">IFERROR(DT166*CD167,"")</f>
        <v>-0</v>
      </c>
      <c r="EP167" s="28" t="n">
        <f aca="false">IFERROR(DU166*CE167,"")</f>
        <v>0</v>
      </c>
      <c r="EQ167" s="28" t="n">
        <f aca="false">IFERROR(DV166*CF167,"")</f>
        <v>0</v>
      </c>
      <c r="ER167" s="28" t="n">
        <f aca="false">IFERROR(DW166*CG167,"")</f>
        <v>0</v>
      </c>
      <c r="ES167" s="28" t="n">
        <f aca="false">IF(ROW()=4,"",SUM(DX167:ER167))</f>
        <v>0</v>
      </c>
      <c r="ET167" s="29" t="n">
        <f aca="false">COUNTIF(AR167:BL167,"&gt;0")</f>
        <v>0</v>
      </c>
    </row>
    <row r="168" customFormat="false" ht="15" hidden="false" customHeight="false" outlineLevel="0" collapsed="false">
      <c r="A168" s="19" t="n">
        <v>43008</v>
      </c>
      <c r="B168" s="23" t="n">
        <f aca="false">ABS(EMFX_Data!X168-EMFX_Data!Y168)</f>
        <v>0.0761881119862737</v>
      </c>
      <c r="C168" s="23" t="n">
        <f aca="false">ABS(EMFX_Data!X168-EMFX_Data!Z168)</f>
        <v>0.271910483972881</v>
      </c>
      <c r="D168" s="23" t="n">
        <f aca="false">ABS(EMFX_Data!X168-EMFX_Data!AA168)</f>
        <v>0.338008377325894</v>
      </c>
      <c r="E168" s="23" t="n">
        <f aca="false">ABS(EMFX_Data!X168-EMFX_Data!AB168)</f>
        <v>0.0733270782897071</v>
      </c>
      <c r="F168" s="23" t="n">
        <f aca="false">ABS(EMFX_Data!X168-EMFX_Data!AC168)</f>
        <v>0.116449069559897</v>
      </c>
      <c r="G168" s="23" t="n">
        <f aca="false">ABS(EMFX_Data!X168-EMFX_Data!AD168)</f>
        <v>0.246597336386031</v>
      </c>
      <c r="H168" s="23" t="n">
        <f aca="false">ABS(EMFX_Data!Y168-EMFX_Data!Z168)</f>
        <v>0.195722371986608</v>
      </c>
      <c r="I168" s="23" t="n">
        <f aca="false">ABS(EMFX_Data!Y168-EMFX_Data!AA168)</f>
        <v>0.261820265339621</v>
      </c>
      <c r="J168" s="23" t="n">
        <f aca="false">ABS(EMFX_Data!Y168-EMFX_Data!AB168)</f>
        <v>0.00286103369656665</v>
      </c>
      <c r="K168" s="23" t="n">
        <f aca="false">ABS(EMFX_Data!Y168-EMFX_Data!AC168)</f>
        <v>0.040260957573623</v>
      </c>
      <c r="L168" s="23" t="n">
        <f aca="false">ABS(EMFX_Data!Y168-EMFX_Data!AD168)</f>
        <v>0.170409224399758</v>
      </c>
      <c r="M168" s="23" t="n">
        <f aca="false">ABS(EMFX_Data!Z168-EMFX_Data!AA168)</f>
        <v>0.066097893353013</v>
      </c>
      <c r="N168" s="23" t="n">
        <f aca="false">ABS(EMFX_Data!Z168-EMFX_Data!AB168)</f>
        <v>0.198583405683174</v>
      </c>
      <c r="O168" s="23" t="n">
        <f aca="false">ABS(EMFX_Data!Z168-EMFX_Data!AC168)</f>
        <v>0.155461414412985</v>
      </c>
      <c r="P168" s="23" t="n">
        <f aca="false">ABS(EMFX_Data!Z168-EMFX_Data!AD168)</f>
        <v>0.02531314758685</v>
      </c>
      <c r="Q168" s="23" t="n">
        <f aca="false">ABS(EMFX_Data!AA168-EMFX_Data!AB168)</f>
        <v>0.264681299036187</v>
      </c>
      <c r="R168" s="23" t="n">
        <f aca="false">ABS(EMFX_Data!AA168-EMFX_Data!AC168)</f>
        <v>0.221559307765998</v>
      </c>
      <c r="S168" s="23" t="n">
        <f aca="false">ABS(EMFX_Data!AA168-EMFX_Data!AD168)</f>
        <v>0.091411040939863</v>
      </c>
      <c r="T168" s="23" t="n">
        <f aca="false">ABS(EMFX_Data!AB168-EMFX_Data!AC168)</f>
        <v>0.0431219912701897</v>
      </c>
      <c r="U168" s="23" t="n">
        <f aca="false">ABS(EMFX_Data!AB168-EMFX_Data!AD168)</f>
        <v>0.173270258096324</v>
      </c>
      <c r="V168" s="23" t="n">
        <f aca="false">ABS(EMFX_Data!AC168-EMFX_Data!AD168)</f>
        <v>0.130148266826135</v>
      </c>
      <c r="W168" s="26" t="n">
        <f aca="false">IF(ROW()&lt;4+MinObs-1,"",IFERROR((B168-AVERAGE(B$4:B168))/STDEV(B$4:B168),""))</f>
        <v>-0.588195236436141</v>
      </c>
      <c r="X168" s="26" t="n">
        <f aca="false">IF(ROW()&lt;4+MinObs-1,"",IFERROR((C168-AVERAGE(C$4:C168))/STDEV(C$4:C168),""))</f>
        <v>2.85088860608424</v>
      </c>
      <c r="Y168" s="26" t="n">
        <f aca="false">IF(ROW()&lt;4+MinObs-1,"",IFERROR((D168-AVERAGE(D$4:D168))/STDEV(D$4:D168),""))</f>
        <v>1.88864954995411</v>
      </c>
      <c r="Z168" s="26" t="n">
        <f aca="false">IF(ROW()&lt;4+MinObs-1,"",IFERROR((E168-AVERAGE(E$4:E168))/STDEV(E$4:E168),""))</f>
        <v>-0.466933925441391</v>
      </c>
      <c r="AA168" s="26" t="n">
        <f aca="false">IF(ROW()&lt;4+MinObs-1,"",IFERROR((F168-AVERAGE(F$4:F168))/STDEV(F$4:F168),""))</f>
        <v>0.680336611355627</v>
      </c>
      <c r="AB168" s="26" t="n">
        <f aca="false">IF(ROW()&lt;4+MinObs-1,"",IFERROR((G168-AVERAGE(G$4:G168))/STDEV(G$4:G168),""))</f>
        <v>0.398094478686837</v>
      </c>
      <c r="AC168" s="26" t="n">
        <f aca="false">IF(ROW()&lt;4+MinObs-1,"",IFERROR((H168-AVERAGE(H$4:H168))/STDEV(H$4:H168),""))</f>
        <v>0.233049766391168</v>
      </c>
      <c r="AD168" s="26" t="n">
        <f aca="false">IF(ROW()&lt;4+MinObs-1,"",IFERROR((I168-AVERAGE(I$4:I168))/STDEV(I$4:I168),""))</f>
        <v>0.955391045660713</v>
      </c>
      <c r="AE168" s="26" t="n">
        <f aca="false">IF(ROW()&lt;4+MinObs-1,"",IFERROR((J168-AVERAGE(J$4:J168))/STDEV(J$4:J168),""))</f>
        <v>-1.4175947999493</v>
      </c>
      <c r="AF168" s="26" t="n">
        <f aca="false">IF(ROW()&lt;4+MinObs-1,"",IFERROR((K168-AVERAGE(K$4:K168))/STDEV(K$4:K168),""))</f>
        <v>-0.88391167653234</v>
      </c>
      <c r="AG168" s="26" t="n">
        <f aca="false">IF(ROW()&lt;4+MinObs-1,"",IFERROR((L168-AVERAGE(L$4:L168))/STDEV(L$4:L168),""))</f>
        <v>0.0308771818594955</v>
      </c>
      <c r="AH168" s="26" t="n">
        <f aca="false">IF(ROW()&lt;4+MinObs-1,"",IFERROR((M168-AVERAGE(M$4:M168))/STDEV(M$4:M168),""))</f>
        <v>-1.07401483367713</v>
      </c>
      <c r="AI168" s="26" t="n">
        <f aca="false">IF(ROW()&lt;4+MinObs-1,"",IFERROR((N168-AVERAGE(N$4:N168))/STDEV(N$4:N168),""))</f>
        <v>0.658318772433796</v>
      </c>
      <c r="AJ168" s="26" t="n">
        <f aca="false">IF(ROW()&lt;4+MinObs-1,"",IFERROR((O168-AVERAGE(O$4:O168))/STDEV(O$4:O168),""))</f>
        <v>0.676879241610006</v>
      </c>
      <c r="AK168" s="26" t="n">
        <f aca="false">IF(ROW()&lt;4+MinObs-1,"",IFERROR((P168-AVERAGE(P$4:P168))/STDEV(P$4:P168),""))</f>
        <v>-0.374469415719387</v>
      </c>
      <c r="AL168" s="26" t="n">
        <f aca="false">IF(ROW()&lt;4+MinObs-1,"",IFERROR((Q168-AVERAGE(Q$4:Q168))/STDEV(Q$4:Q168),""))</f>
        <v>0.582079336708125</v>
      </c>
      <c r="AM168" s="26" t="n">
        <f aca="false">IF(ROW()&lt;4+MinObs-1,"",IFERROR((R168-AVERAGE(R$4:R168))/STDEV(R$4:R168),""))</f>
        <v>0.491259536072111</v>
      </c>
      <c r="AN168" s="26" t="n">
        <f aca="false">IF(ROW()&lt;4+MinObs-1,"",IFERROR((S168-AVERAGE(S$4:S168))/STDEV(S$4:S168),""))</f>
        <v>-0.29882841152381</v>
      </c>
      <c r="AO168" s="26" t="n">
        <f aca="false">IF(ROW()&lt;4+MinObs-1,"",IFERROR((T168-AVERAGE(T$4:T168))/STDEV(T$4:T168),""))</f>
        <v>-0.743216332789127</v>
      </c>
      <c r="AP168" s="26" t="n">
        <f aca="false">IF(ROW()&lt;4+MinObs-1,"",IFERROR((U168-AVERAGE(U$4:U168))/STDEV(U$4:U168),""))</f>
        <v>0.167389748665785</v>
      </c>
      <c r="AQ168" s="26" t="n">
        <f aca="false">IF(ROW()&lt;4+MinObs-1,"",IFERROR((V168-AVERAGE(V$4:V168))/STDEV(V$4:V168),""))</f>
        <v>-0.0439246855009855</v>
      </c>
      <c r="AR168" s="26" t="n">
        <f aca="false">IF(W168="",0,IF(W168&gt;=z4,w4,IF(W168&gt;=z3,w3,IF(W168&gt;=zEntry,w2,IF(AND(W168&gt;=ExitZ,AR167&gt;0),w2,0)))))</f>
        <v>0</v>
      </c>
      <c r="AS168" s="26" t="n">
        <f aca="false">IF(X168="",0,IF(X168&gt;=z4,w4,IF(X168&gt;=z3,w3,IF(X168&gt;=zEntry,w2,IF(AND(X168&gt;=ExitZ,AS167&gt;0),w2,0)))))</f>
        <v>1</v>
      </c>
      <c r="AT168" s="26" t="n">
        <f aca="false">IF(Y168="",0,IF(Y168&gt;=z4,w4,IF(Y168&gt;=z3,w3,IF(Y168&gt;=zEntry,w2,IF(AND(Y168&gt;=ExitZ,AT167&gt;0),w2,0)))))</f>
        <v>0</v>
      </c>
      <c r="AU168" s="26" t="n">
        <f aca="false">IF(Z168="",0,IF(Z168&gt;=z4,w4,IF(Z168&gt;=z3,w3,IF(Z168&gt;=zEntry,w2,IF(AND(Z168&gt;=ExitZ,AU167&gt;0),w2,0)))))</f>
        <v>0</v>
      </c>
      <c r="AV168" s="26" t="n">
        <f aca="false">IF(AA168="",0,IF(AA168&gt;=z4,w4,IF(AA168&gt;=z3,w3,IF(AA168&gt;=zEntry,w2,IF(AND(AA168&gt;=ExitZ,AV167&gt;0),w2,0)))))</f>
        <v>0</v>
      </c>
      <c r="AW168" s="26" t="n">
        <f aca="false">IF(AB168="",0,IF(AB168&gt;=z4,w4,IF(AB168&gt;=z3,w3,IF(AB168&gt;=zEntry,w2,IF(AND(AB168&gt;=ExitZ,AW167&gt;0),w2,0)))))</f>
        <v>0</v>
      </c>
      <c r="AX168" s="26" t="n">
        <f aca="false">IF(AC168="",0,IF(AC168&gt;=z4,w4,IF(AC168&gt;=z3,w3,IF(AC168&gt;=zEntry,w2,IF(AND(AC168&gt;=ExitZ,AX167&gt;0),w2,0)))))</f>
        <v>0</v>
      </c>
      <c r="AY168" s="26" t="n">
        <f aca="false">IF(AD168="",0,IF(AD168&gt;=z4,w4,IF(AD168&gt;=z3,w3,IF(AD168&gt;=zEntry,w2,IF(AND(AD168&gt;=ExitZ,AY167&gt;0),w2,0)))))</f>
        <v>0</v>
      </c>
      <c r="AZ168" s="26" t="n">
        <f aca="false">IF(AE168="",0,IF(AE168&gt;=z4,w4,IF(AE168&gt;=z3,w3,IF(AE168&gt;=zEntry,w2,IF(AND(AE168&gt;=ExitZ,AZ167&gt;0),w2,0)))))</f>
        <v>0</v>
      </c>
      <c r="BA168" s="26" t="n">
        <f aca="false">IF(AF168="",0,IF(AF168&gt;=z4,w4,IF(AF168&gt;=z3,w3,IF(AF168&gt;=zEntry,w2,IF(AND(AF168&gt;=ExitZ,BA167&gt;0),w2,0)))))</f>
        <v>0</v>
      </c>
      <c r="BB168" s="26" t="n">
        <f aca="false">IF(AG168="",0,IF(AG168&gt;=z4,w4,IF(AG168&gt;=z3,w3,IF(AG168&gt;=zEntry,w2,IF(AND(AG168&gt;=ExitZ,BB167&gt;0),w2,0)))))</f>
        <v>0</v>
      </c>
      <c r="BC168" s="26" t="n">
        <f aca="false">IF(AH168="",0,IF(AH168&gt;=z4,w4,IF(AH168&gt;=z3,w3,IF(AH168&gt;=zEntry,w2,IF(AND(AH168&gt;=ExitZ,BC167&gt;0),w2,0)))))</f>
        <v>0</v>
      </c>
      <c r="BD168" s="26" t="n">
        <f aca="false">IF(AI168="",0,IF(AI168&gt;=z4,w4,IF(AI168&gt;=z3,w3,IF(AI168&gt;=zEntry,w2,IF(AND(AI168&gt;=ExitZ,BD167&gt;0),w2,0)))))</f>
        <v>0</v>
      </c>
      <c r="BE168" s="26" t="n">
        <f aca="false">IF(AJ168="",0,IF(AJ168&gt;=z4,w4,IF(AJ168&gt;=z3,w3,IF(AJ168&gt;=zEntry,w2,IF(AND(AJ168&gt;=ExitZ,BE167&gt;0),w2,0)))))</f>
        <v>0</v>
      </c>
      <c r="BF168" s="26" t="n">
        <f aca="false">IF(AK168="",0,IF(AK168&gt;=z4,w4,IF(AK168&gt;=z3,w3,IF(AK168&gt;=zEntry,w2,IF(AND(AK168&gt;=ExitZ,BF167&gt;0),w2,0)))))</f>
        <v>0</v>
      </c>
      <c r="BG168" s="26" t="n">
        <f aca="false">IF(AL168="",0,IF(AL168&gt;=z4,w4,IF(AL168&gt;=z3,w3,IF(AL168&gt;=zEntry,w2,IF(AND(AL168&gt;=ExitZ,BG167&gt;0),w2,0)))))</f>
        <v>0</v>
      </c>
      <c r="BH168" s="26" t="n">
        <f aca="false">IF(AM168="",0,IF(AM168&gt;=z4,w4,IF(AM168&gt;=z3,w3,IF(AM168&gt;=zEntry,w2,IF(AND(AM168&gt;=ExitZ,BH167&gt;0),w2,0)))))</f>
        <v>0</v>
      </c>
      <c r="BI168" s="26" t="n">
        <f aca="false">IF(AN168="",0,IF(AN168&gt;=z4,w4,IF(AN168&gt;=z3,w3,IF(AN168&gt;=zEntry,w2,IF(AND(AN168&gt;=ExitZ,BI167&gt;0),w2,0)))))</f>
        <v>0</v>
      </c>
      <c r="BJ168" s="26" t="n">
        <f aca="false">IF(AO168="",0,IF(AO168&gt;=z4,w4,IF(AO168&gt;=z3,w3,IF(AO168&gt;=zEntry,w2,IF(AND(AO168&gt;=ExitZ,BJ167&gt;0),w2,0)))))</f>
        <v>0</v>
      </c>
      <c r="BK168" s="26" t="n">
        <f aca="false">IF(AP168="",0,IF(AP168&gt;=z4,w4,IF(AP168&gt;=z3,w3,IF(AP168&gt;=zEntry,w2,IF(AND(AP168&gt;=ExitZ,BK167&gt;0),w2,0)))))</f>
        <v>0</v>
      </c>
      <c r="BL168" s="26" t="n">
        <f aca="false">IF(AQ168="",0,IF(AQ168&gt;=z4,w4,IF(AQ168&gt;=z3,w3,IF(AQ168&gt;=zEntry,w2,IF(AND(AQ168&gt;=ExitZ,BL167&gt;0),w2,0)))))</f>
        <v>0</v>
      </c>
      <c r="BM168" s="23" t="n">
        <f aca="false">IF(EMFX_Data!X167&gt;=EMFX_Data!Y167,EMFX_Data!AE168-EMFX_Data!AF168,EMFX_Data!AF168-EMFX_Data!AE168)</f>
        <v>0.0865748458691463</v>
      </c>
      <c r="BN168" s="23" t="n">
        <f aca="false">IF(EMFX_Data!X167&gt;=EMFX_Data!Z167,EMFX_Data!AE168-EMFX_Data!AG168,EMFX_Data!AG168-EMFX_Data!AE168)</f>
        <v>-0.068319693056522</v>
      </c>
      <c r="BO168" s="23" t="n">
        <f aca="false">IF(EMFX_Data!X167&gt;=EMFX_Data!AA167,EMFX_Data!AE168-EMFX_Data!AH168,EMFX_Data!AH168-EMFX_Data!AE168)</f>
        <v>-0.0126338764060451</v>
      </c>
      <c r="BP168" s="23" t="n">
        <f aca="false">IF(EMFX_Data!X167&gt;=EMFX_Data!AB167,EMFX_Data!AE168-EMFX_Data!AI168,EMFX_Data!AI168-EMFX_Data!AE168)</f>
        <v>-0.0449432506857846</v>
      </c>
      <c r="BQ168" s="23" t="n">
        <f aca="false">IF(EMFX_Data!X167&gt;=EMFX_Data!AC167,EMFX_Data!AE168-EMFX_Data!AJ168,EMFX_Data!AJ168-EMFX_Data!AE168)</f>
        <v>-0.0597854820132621</v>
      </c>
      <c r="BR168" s="23" t="n">
        <f aca="false">IF(EMFX_Data!X167&gt;=EMFX_Data!AD167,EMFX_Data!AE168-EMFX_Data!AK168,EMFX_Data!AK168-EMFX_Data!AE168)</f>
        <v>-0.0598476742560225</v>
      </c>
      <c r="BS168" s="23" t="n">
        <f aca="false">IF(EMFX_Data!Y167&gt;=EMFX_Data!Z167,EMFX_Data!AF168-EMFX_Data!AG168,EMFX_Data!AG168-EMFX_Data!AF168)</f>
        <v>0.0182551528126244</v>
      </c>
      <c r="BT168" s="23" t="n">
        <f aca="false">IF(EMFX_Data!Y167&gt;=EMFX_Data!AA167,EMFX_Data!AF168-EMFX_Data!AH168,EMFX_Data!AH168-EMFX_Data!AF168)</f>
        <v>0.0739409694631012</v>
      </c>
      <c r="BU168" s="23" t="n">
        <f aca="false">IF(EMFX_Data!Y167&gt;=EMFX_Data!AB167,EMFX_Data!AF168-EMFX_Data!AI168,EMFX_Data!AI168-EMFX_Data!AF168)</f>
        <v>0.0416315951833617</v>
      </c>
      <c r="BV168" s="23" t="n">
        <f aca="false">IF(EMFX_Data!Y167&gt;=EMFX_Data!AC167,EMFX_Data!AF168-EMFX_Data!AJ168,EMFX_Data!AJ168-EMFX_Data!AF168)</f>
        <v>0.0267893638558842</v>
      </c>
      <c r="BW168" s="23" t="n">
        <f aca="false">IF(EMFX_Data!Y167&gt;=EMFX_Data!AD167,EMFX_Data!AF168-EMFX_Data!AK168,EMFX_Data!AK168-EMFX_Data!AF168)</f>
        <v>0.0267271716131239</v>
      </c>
      <c r="BX168" s="23" t="n">
        <f aca="false">IF(EMFX_Data!Z167&gt;=EMFX_Data!AA167,EMFX_Data!AG168-EMFX_Data!AH168,EMFX_Data!AH168-EMFX_Data!AG168)</f>
        <v>0.0556858166504769</v>
      </c>
      <c r="BY168" s="23" t="n">
        <f aca="false">IF(EMFX_Data!Z167&gt;=EMFX_Data!AB167,EMFX_Data!AG168-EMFX_Data!AI168,EMFX_Data!AI168-EMFX_Data!AG168)</f>
        <v>-0.0233764423707374</v>
      </c>
      <c r="BZ168" s="23" t="n">
        <f aca="false">IF(EMFX_Data!Z167&gt;=EMFX_Data!AC167,EMFX_Data!AG168-EMFX_Data!AJ168,EMFX_Data!AJ168-EMFX_Data!AG168)</f>
        <v>-0.00853421104325984</v>
      </c>
      <c r="CA168" s="23" t="n">
        <f aca="false">IF(EMFX_Data!Z167&gt;=EMFX_Data!AD167,EMFX_Data!AG168-EMFX_Data!AK168,EMFX_Data!AK168-EMFX_Data!AG168)</f>
        <v>-0.0084720188004995</v>
      </c>
      <c r="CB168" s="23" t="n">
        <f aca="false">IF(EMFX_Data!AA167&gt;=EMFX_Data!AB167,EMFX_Data!AH168-EMFX_Data!AI168,EMFX_Data!AI168-EMFX_Data!AH168)</f>
        <v>0.0323093742797395</v>
      </c>
      <c r="CC168" s="23" t="n">
        <f aca="false">IF(EMFX_Data!AA167&gt;=EMFX_Data!AC167,EMFX_Data!AH168-EMFX_Data!AJ168,EMFX_Data!AJ168-EMFX_Data!AH168)</f>
        <v>0.047151605607217</v>
      </c>
      <c r="CD168" s="23" t="n">
        <f aca="false">IF(EMFX_Data!AA167&gt;=EMFX_Data!AD167,EMFX_Data!AH168-EMFX_Data!AK168,EMFX_Data!AK168-EMFX_Data!AH168)</f>
        <v>0.0472137978499774</v>
      </c>
      <c r="CE168" s="23" t="n">
        <f aca="false">IF(EMFX_Data!AB167&gt;=EMFX_Data!AC167,EMFX_Data!AI168-EMFX_Data!AJ168,EMFX_Data!AJ168-EMFX_Data!AI168)</f>
        <v>-0.0148422313274775</v>
      </c>
      <c r="CF168" s="23" t="n">
        <f aca="false">IF(EMFX_Data!AB167&gt;=EMFX_Data!AD167,EMFX_Data!AI168-EMFX_Data!AK168,EMFX_Data!AK168-EMFX_Data!AI168)</f>
        <v>-0.0149044235702379</v>
      </c>
      <c r="CG168" s="23" t="n">
        <f aca="false">IF(EMFX_Data!AC167&gt;=EMFX_Data!AD167,EMFX_Data!AJ168-EMFX_Data!AK168,EMFX_Data!AK168-EMFX_Data!AJ168)</f>
        <v>-6.21922427603422E-005</v>
      </c>
      <c r="CH168" s="27" t="n">
        <f aca="false">IF(ROW()&lt;4+VolLB,"",STDEV(INDEX($BM:$BM,ROW()-VolLB+1):INDEX($BM:$BM,ROW()))*SQRT(12))</f>
        <v>0.154263751939826</v>
      </c>
      <c r="CI168" s="27" t="n">
        <f aca="false">IF(ROW()&lt;4+VolLB,"",STDEV(INDEX($BN:$BN,ROW()-VolLB+1):INDEX($BN:$BN,ROW()))*SQRT(12))</f>
        <v>0.175248104662965</v>
      </c>
      <c r="CJ168" s="27" t="n">
        <f aca="false">IF(ROW()&lt;4+VolLB,"",STDEV(INDEX($BO:$BO,ROW()-VolLB+1):INDEX($BO:$BO,ROW()))*SQRT(12))</f>
        <v>0.158592557880531</v>
      </c>
      <c r="CK168" s="27" t="n">
        <f aca="false">IF(ROW()&lt;4+VolLB,"",STDEV(INDEX($BP:$BP,ROW()-VolLB+1):INDEX($BP:$BP,ROW()))*SQRT(12))</f>
        <v>0.170349205076291</v>
      </c>
      <c r="CL168" s="27" t="n">
        <f aca="false">IF(ROW()&lt;4+VolLB,"",STDEV(INDEX($BQ:$BQ,ROW()-VolLB+1):INDEX($BQ:$BQ,ROW()))*SQRT(12))</f>
        <v>0.169279258221824</v>
      </c>
      <c r="CM168" s="27" t="n">
        <f aca="false">IF(ROW()&lt;4+VolLB,"",STDEV(INDEX($BR:$BR,ROW()-VolLB+1):INDEX($BR:$BR,ROW()))*SQRT(12))</f>
        <v>0.166925584955478</v>
      </c>
      <c r="CN168" s="27" t="n">
        <f aca="false">IF(ROW()&lt;4+VolLB,"",STDEV(INDEX($BS:$BS,ROW()-VolLB+1):INDEX($BS:$BS,ROW()))*SQRT(12))</f>
        <v>0.149011741358961</v>
      </c>
      <c r="CO168" s="27" t="n">
        <f aca="false">IF(ROW()&lt;4+VolLB,"",STDEV(INDEX($BT:$BT,ROW()-VolLB+1):INDEX($BT:$BT,ROW()))*SQRT(12))</f>
        <v>0.161188989520484</v>
      </c>
      <c r="CP168" s="27" t="n">
        <f aca="false">IF(ROW()&lt;4+VolLB,"",STDEV(INDEX($BU:$BU,ROW()-VolLB+1):INDEX($BU:$BU,ROW()))*SQRT(12))</f>
        <v>0.156424710994962</v>
      </c>
      <c r="CQ168" s="27" t="n">
        <f aca="false">IF(ROW()&lt;4+VolLB,"",STDEV(INDEX($BV:$BV,ROW()-VolLB+1):INDEX($BV:$BV,ROW()))*SQRT(12))</f>
        <v>0.155374568405554</v>
      </c>
      <c r="CR168" s="27" t="n">
        <f aca="false">IF(ROW()&lt;4+VolLB,"",STDEV(INDEX($BW:$BW,ROW()-VolLB+1):INDEX($BW:$BW,ROW()))*SQRT(12))</f>
        <v>0.145408600026548</v>
      </c>
      <c r="CS168" s="27" t="n">
        <f aca="false">IF(ROW()&lt;4+VolLB,"",STDEV(INDEX($BX:$BX,ROW()-VolLB+1):INDEX($BX:$BX,ROW()))*SQRT(12))</f>
        <v>0.201196884554721</v>
      </c>
      <c r="CT168" s="27" t="n">
        <f aca="false">IF(ROW()&lt;4+VolLB,"",STDEV(INDEX($BY:$BY,ROW()-VolLB+1):INDEX($BY:$BY,ROW()))*SQRT(12))</f>
        <v>0.151315520659563</v>
      </c>
      <c r="CU168" s="27" t="n">
        <f aca="false">IF(ROW()&lt;4+VolLB,"",STDEV(INDEX($BZ:$BZ,ROW()-VolLB+1):INDEX($BZ:$BZ,ROW()))*SQRT(12))</f>
        <v>0.147331823728162</v>
      </c>
      <c r="CV168" s="27" t="n">
        <f aca="false">IF(ROW()&lt;4+VolLB,"",STDEV(INDEX($CA:$CA,ROW()-VolLB+1):INDEX($CA:$CA,ROW()))*SQRT(12))</f>
        <v>0.135898668449761</v>
      </c>
      <c r="CW168" s="27" t="n">
        <f aca="false">IF(ROW()&lt;4+VolLB,"",STDEV(INDEX($CB:$CB,ROW()-VolLB+1):INDEX($CB:$CB,ROW()))*SQRT(12))</f>
        <v>0.177763482694561</v>
      </c>
      <c r="CX168" s="27" t="n">
        <f aca="false">IF(ROW()&lt;4+VolLB,"",STDEV(INDEX($CC:$CC,ROW()-VolLB+1):INDEX($CC:$CC,ROW()))*SQRT(12))</f>
        <v>0.178731294847692</v>
      </c>
      <c r="CY168" s="27" t="n">
        <f aca="false">IF(ROW()&lt;4+VolLB,"",STDEV(INDEX($CD:$CD,ROW()-VolLB+1):INDEX($CD:$CD,ROW()))*SQRT(12))</f>
        <v>0.192473602205411</v>
      </c>
      <c r="CZ168" s="27" t="n">
        <f aca="false">IF(ROW()&lt;4+VolLB,"",STDEV(INDEX($CE:$CE,ROW()-VolLB+1):INDEX($CE:$CE,ROW()))*SQRT(12))</f>
        <v>0.139622045836616</v>
      </c>
      <c r="DA168" s="27" t="n">
        <f aca="false">IF(ROW()&lt;4+VolLB,"",STDEV(INDEX($CF:$CF,ROW()-VolLB+1):INDEX($CF:$CF,ROW()))*SQRT(12))</f>
        <v>0.122050732319544</v>
      </c>
      <c r="DB168" s="27" t="n">
        <f aca="false">IF(ROW()&lt;4+VolLB,"",STDEV(INDEX($CG:$CG,ROW()-VolLB+1):INDEX($CG:$CG,ROW()))*SQRT(12))</f>
        <v>0.117963450449712</v>
      </c>
      <c r="DC168" s="26" t="n">
        <f aca="false">IF(OR(AR168=0,CH168="",CH168=0),0,AR168*MIN(MaxScal,TgtVol/CH168))</f>
        <v>0</v>
      </c>
      <c r="DD168" s="26" t="n">
        <f aca="false">IF(OR(AS168=0,CI168="",CI168=0),0,AS168*MIN(MaxScal,TgtVol/CI168))</f>
        <v>0.114123916138573</v>
      </c>
      <c r="DE168" s="26" t="n">
        <f aca="false">IF(OR(AT168=0,CJ168="",CJ168=0),0,AT168*MIN(MaxScal,TgtVol/CJ168))</f>
        <v>0</v>
      </c>
      <c r="DF168" s="26" t="n">
        <f aca="false">IF(OR(AU168=0,CK168="",CK168=0),0,AU168*MIN(MaxScal,TgtVol/CK168))</f>
        <v>0</v>
      </c>
      <c r="DG168" s="26" t="n">
        <f aca="false">IF(OR(AV168=0,CL168="",CL168=0),0,AV168*MIN(MaxScal,TgtVol/CL168))</f>
        <v>0</v>
      </c>
      <c r="DH168" s="26" t="n">
        <f aca="false">IF(OR(AW168=0,CM168="",CM168=0),0,AW168*MIN(MaxScal,TgtVol/CM168))</f>
        <v>0</v>
      </c>
      <c r="DI168" s="26" t="n">
        <f aca="false">IF(OR(AX168=0,CN168="",CN168=0),0,AX168*MIN(MaxScal,TgtVol/CN168))</f>
        <v>0</v>
      </c>
      <c r="DJ168" s="26" t="n">
        <f aca="false">IF(OR(AY168=0,CO168="",CO168=0),0,AY168*MIN(MaxScal,TgtVol/CO168))</f>
        <v>0</v>
      </c>
      <c r="DK168" s="26" t="n">
        <f aca="false">IF(OR(AZ168=0,CP168="",CP168=0),0,AZ168*MIN(MaxScal,TgtVol/CP168))</f>
        <v>0</v>
      </c>
      <c r="DL168" s="26" t="n">
        <f aca="false">IF(OR(BA168=0,CQ168="",CQ168=0),0,BA168*MIN(MaxScal,TgtVol/CQ168))</f>
        <v>0</v>
      </c>
      <c r="DM168" s="26" t="n">
        <f aca="false">IF(OR(BB168=0,CR168="",CR168=0),0,BB168*MIN(MaxScal,TgtVol/CR168))</f>
        <v>0</v>
      </c>
      <c r="DN168" s="26" t="n">
        <f aca="false">IF(OR(BC168=0,CS168="",CS168=0),0,BC168*MIN(MaxScal,TgtVol/CS168))</f>
        <v>0</v>
      </c>
      <c r="DO168" s="26" t="n">
        <f aca="false">IF(OR(BD168=0,CT168="",CT168=0),0,BD168*MIN(MaxScal,TgtVol/CT168))</f>
        <v>0</v>
      </c>
      <c r="DP168" s="26" t="n">
        <f aca="false">IF(OR(BE168=0,CU168="",CU168=0),0,BE168*MIN(MaxScal,TgtVol/CU168))</f>
        <v>0</v>
      </c>
      <c r="DQ168" s="26" t="n">
        <f aca="false">IF(OR(BF168=0,CV168="",CV168=0),0,BF168*MIN(MaxScal,TgtVol/CV168))</f>
        <v>0</v>
      </c>
      <c r="DR168" s="26" t="n">
        <f aca="false">IF(OR(BG168=0,CW168="",CW168=0),0,BG168*MIN(MaxScal,TgtVol/CW168))</f>
        <v>0</v>
      </c>
      <c r="DS168" s="26" t="n">
        <f aca="false">IF(OR(BH168=0,CX168="",CX168=0),0,BH168*MIN(MaxScal,TgtVol/CX168))</f>
        <v>0</v>
      </c>
      <c r="DT168" s="26" t="n">
        <f aca="false">IF(OR(BI168=0,CY168="",CY168=0),0,BI168*MIN(MaxScal,TgtVol/CY168))</f>
        <v>0</v>
      </c>
      <c r="DU168" s="26" t="n">
        <f aca="false">IF(OR(BJ168=0,CZ168="",CZ168=0),0,BJ168*MIN(MaxScal,TgtVol/CZ168))</f>
        <v>0</v>
      </c>
      <c r="DV168" s="26" t="n">
        <f aca="false">IF(OR(BK168=0,DA168="",DA168=0),0,BK168*MIN(MaxScal,TgtVol/DA168))</f>
        <v>0</v>
      </c>
      <c r="DW168" s="26" t="n">
        <f aca="false">IF(OR(BL168=0,DB168="",DB168=0),0,BL168*MIN(MaxScal,TgtVol/DB168))</f>
        <v>0</v>
      </c>
      <c r="DX168" s="28" t="n">
        <f aca="false">IFERROR(DC167*BM168,"")</f>
        <v>0</v>
      </c>
      <c r="DY168" s="28" t="n">
        <f aca="false">IFERROR(DD167*BN168,"")</f>
        <v>-0</v>
      </c>
      <c r="DZ168" s="28" t="n">
        <f aca="false">IFERROR(DE167*BO168,"")</f>
        <v>-0</v>
      </c>
      <c r="EA168" s="28" t="n">
        <f aca="false">IFERROR(DF167*BP168,"")</f>
        <v>-0</v>
      </c>
      <c r="EB168" s="28" t="n">
        <f aca="false">IFERROR(DG167*BQ168,"")</f>
        <v>-0</v>
      </c>
      <c r="EC168" s="28" t="n">
        <f aca="false">IFERROR(DH167*BR168,"")</f>
        <v>-0</v>
      </c>
      <c r="ED168" s="28" t="n">
        <f aca="false">IFERROR(DI167*BS168,"")</f>
        <v>0</v>
      </c>
      <c r="EE168" s="28" t="n">
        <f aca="false">IFERROR(DJ167*BT168,"")</f>
        <v>0</v>
      </c>
      <c r="EF168" s="28" t="n">
        <f aca="false">IFERROR(DK167*BU168,"")</f>
        <v>0</v>
      </c>
      <c r="EG168" s="28" t="n">
        <f aca="false">IFERROR(DL167*BV168,"")</f>
        <v>0</v>
      </c>
      <c r="EH168" s="28" t="n">
        <f aca="false">IFERROR(DM167*BW168,"")</f>
        <v>0</v>
      </c>
      <c r="EI168" s="28" t="n">
        <f aca="false">IFERROR(DN167*BX168,"")</f>
        <v>0</v>
      </c>
      <c r="EJ168" s="28" t="n">
        <f aca="false">IFERROR(DO167*BY168,"")</f>
        <v>-0</v>
      </c>
      <c r="EK168" s="28" t="n">
        <f aca="false">IFERROR(DP167*BZ168,"")</f>
        <v>-0</v>
      </c>
      <c r="EL168" s="28" t="n">
        <f aca="false">IFERROR(DQ167*CA168,"")</f>
        <v>-0</v>
      </c>
      <c r="EM168" s="28" t="n">
        <f aca="false">IFERROR(DR167*CB168,"")</f>
        <v>0</v>
      </c>
      <c r="EN168" s="28" t="n">
        <f aca="false">IFERROR(DS167*CC168,"")</f>
        <v>0</v>
      </c>
      <c r="EO168" s="28" t="n">
        <f aca="false">IFERROR(DT167*CD168,"")</f>
        <v>0</v>
      </c>
      <c r="EP168" s="28" t="n">
        <f aca="false">IFERROR(DU167*CE168,"")</f>
        <v>-0</v>
      </c>
      <c r="EQ168" s="28" t="n">
        <f aca="false">IFERROR(DV167*CF168,"")</f>
        <v>-0</v>
      </c>
      <c r="ER168" s="28" t="n">
        <f aca="false">IFERROR(DW167*CG168,"")</f>
        <v>-0</v>
      </c>
      <c r="ES168" s="28" t="n">
        <f aca="false">IF(ROW()=4,"",SUM(DX168:ER168))</f>
        <v>0</v>
      </c>
      <c r="ET168" s="29" t="n">
        <f aca="false">COUNTIF(AR168:BL168,"&gt;0")</f>
        <v>1</v>
      </c>
    </row>
    <row r="169" customFormat="false" ht="15" hidden="false" customHeight="false" outlineLevel="0" collapsed="false">
      <c r="A169" s="19" t="n">
        <v>43039</v>
      </c>
      <c r="B169" s="23" t="n">
        <f aca="false">ABS(EMFX_Data!X169-EMFX_Data!Y169)</f>
        <v>0.0838024138011262</v>
      </c>
      <c r="C169" s="23" t="n">
        <f aca="false">ABS(EMFX_Data!X169-EMFX_Data!Z169)</f>
        <v>0.154842541624627</v>
      </c>
      <c r="D169" s="23" t="n">
        <f aca="false">ABS(EMFX_Data!X169-EMFX_Data!AA169)</f>
        <v>0.269230084193126</v>
      </c>
      <c r="E169" s="23" t="n">
        <f aca="false">ABS(EMFX_Data!X169-EMFX_Data!AB169)</f>
        <v>0.0738571291515244</v>
      </c>
      <c r="F169" s="23" t="n">
        <f aca="false">ABS(EMFX_Data!X169-EMFX_Data!AC169)</f>
        <v>0.00779835251208727</v>
      </c>
      <c r="G169" s="23" t="n">
        <f aca="false">ABS(EMFX_Data!X169-EMFX_Data!AD169)</f>
        <v>0.187577481733439</v>
      </c>
      <c r="H169" s="23" t="n">
        <f aca="false">ABS(EMFX_Data!Y169-EMFX_Data!Z169)</f>
        <v>0.0710401278235011</v>
      </c>
      <c r="I169" s="23" t="n">
        <f aca="false">ABS(EMFX_Data!Y169-EMFX_Data!AA169)</f>
        <v>0.185427670391999</v>
      </c>
      <c r="J169" s="23" t="n">
        <f aca="false">ABS(EMFX_Data!Y169-EMFX_Data!AB169)</f>
        <v>0.00994528464960176</v>
      </c>
      <c r="K169" s="23" t="n">
        <f aca="false">ABS(EMFX_Data!Y169-EMFX_Data!AC169)</f>
        <v>0.0760040612890389</v>
      </c>
      <c r="L169" s="23" t="n">
        <f aca="false">ABS(EMFX_Data!Y169-EMFX_Data!AD169)</f>
        <v>0.103775067932313</v>
      </c>
      <c r="M169" s="23" t="n">
        <f aca="false">ABS(EMFX_Data!Z169-EMFX_Data!AA169)</f>
        <v>0.114387542568498</v>
      </c>
      <c r="N169" s="23" t="n">
        <f aca="false">ABS(EMFX_Data!Z169-EMFX_Data!AB169)</f>
        <v>0.0809854124731029</v>
      </c>
      <c r="O169" s="23" t="n">
        <f aca="false">ABS(EMFX_Data!Z169-EMFX_Data!AC169)</f>
        <v>0.14704418911254</v>
      </c>
      <c r="P169" s="23" t="n">
        <f aca="false">ABS(EMFX_Data!Z169-EMFX_Data!AD169)</f>
        <v>0.0327349401088117</v>
      </c>
      <c r="Q169" s="23" t="n">
        <f aca="false">ABS(EMFX_Data!AA169-EMFX_Data!AB169)</f>
        <v>0.195372955041601</v>
      </c>
      <c r="R169" s="23" t="n">
        <f aca="false">ABS(EMFX_Data!AA169-EMFX_Data!AC169)</f>
        <v>0.261431731681038</v>
      </c>
      <c r="S169" s="23" t="n">
        <f aca="false">ABS(EMFX_Data!AA169-EMFX_Data!AD169)</f>
        <v>0.0816526024596866</v>
      </c>
      <c r="T169" s="23" t="n">
        <f aca="false">ABS(EMFX_Data!AB169-EMFX_Data!AC169)</f>
        <v>0.0660587766394372</v>
      </c>
      <c r="U169" s="23" t="n">
        <f aca="false">ABS(EMFX_Data!AB169-EMFX_Data!AD169)</f>
        <v>0.113720352581915</v>
      </c>
      <c r="V169" s="23" t="n">
        <f aca="false">ABS(EMFX_Data!AC169-EMFX_Data!AD169)</f>
        <v>0.179779129221352</v>
      </c>
      <c r="W169" s="26" t="n">
        <f aca="false">IF(ROW()&lt;4+MinObs-1,"",IFERROR((B169-AVERAGE(B$4:B169))/STDEV(B$4:B169),""))</f>
        <v>-0.495259377115656</v>
      </c>
      <c r="X169" s="26" t="n">
        <f aca="false">IF(ROW()&lt;4+MinObs-1,"",IFERROR((C169-AVERAGE(C$4:C169))/STDEV(C$4:C169),""))</f>
        <v>1.09099556717883</v>
      </c>
      <c r="Y169" s="26" t="n">
        <f aca="false">IF(ROW()&lt;4+MinObs-1,"",IFERROR((D169-AVERAGE(D$4:D169))/STDEV(D$4:D169),""))</f>
        <v>1.19304431609954</v>
      </c>
      <c r="Z169" s="26" t="n">
        <f aca="false">IF(ROW()&lt;4+MinObs-1,"",IFERROR((E169-AVERAGE(E$4:E169))/STDEV(E$4:E169),""))</f>
        <v>-0.459313479961279</v>
      </c>
      <c r="AA169" s="26" t="n">
        <f aca="false">IF(ROW()&lt;4+MinObs-1,"",IFERROR((F169-AVERAGE(F$4:F169))/STDEV(F$4:F169),""))</f>
        <v>-1.05139434894767</v>
      </c>
      <c r="AB169" s="26" t="n">
        <f aca="false">IF(ROW()&lt;4+MinObs-1,"",IFERROR((G169-AVERAGE(G$4:G169))/STDEV(G$4:G169),""))</f>
        <v>0.203362748926905</v>
      </c>
      <c r="AC169" s="26" t="n">
        <f aca="false">IF(ROW()&lt;4+MinObs-1,"",IFERROR((H169-AVERAGE(H$4:H169))/STDEV(H$4:H169),""))</f>
        <v>-0.807190487789763</v>
      </c>
      <c r="AD169" s="26" t="n">
        <f aca="false">IF(ROW()&lt;4+MinObs-1,"",IFERROR((I169-AVERAGE(I$4:I169))/STDEV(I$4:I169),""))</f>
        <v>0.343170032622404</v>
      </c>
      <c r="AE169" s="26" t="n">
        <f aca="false">IF(ROW()&lt;4+MinObs-1,"",IFERROR((J169-AVERAGE(J$4:J169))/STDEV(J$4:J169),""))</f>
        <v>-1.32896116529307</v>
      </c>
      <c r="AF169" s="26" t="n">
        <f aca="false">IF(ROW()&lt;4+MinObs-1,"",IFERROR((K169-AVERAGE(K$4:K169))/STDEV(K$4:K169),""))</f>
        <v>-0.377971195540443</v>
      </c>
      <c r="AG169" s="26" t="n">
        <f aca="false">IF(ROW()&lt;4+MinObs-1,"",IFERROR((L169-AVERAGE(L$4:L169))/STDEV(L$4:L169),""))</f>
        <v>-0.181160142001777</v>
      </c>
      <c r="AH169" s="26" t="n">
        <f aca="false">IF(ROW()&lt;4+MinObs-1,"",IFERROR((M169-AVERAGE(M$4:M169))/STDEV(M$4:M169),""))</f>
        <v>-0.573163581642786</v>
      </c>
      <c r="AI169" s="26" t="n">
        <f aca="false">IF(ROW()&lt;4+MinObs-1,"",IFERROR((N169-AVERAGE(N$4:N169))/STDEV(N$4:N169),""))</f>
        <v>-0.5169325692255</v>
      </c>
      <c r="AJ169" s="26" t="n">
        <f aca="false">IF(ROW()&lt;4+MinObs-1,"",IFERROR((O169-AVERAGE(O$4:O169))/STDEV(O$4:O169),""))</f>
        <v>0.566631088974132</v>
      </c>
      <c r="AK169" s="26" t="n">
        <f aca="false">IF(ROW()&lt;4+MinObs-1,"",IFERROR((P169-AVERAGE(P$4:P169))/STDEV(P$4:P169),""))</f>
        <v>-0.349044516487348</v>
      </c>
      <c r="AL169" s="26" t="n">
        <f aca="false">IF(ROW()&lt;4+MinObs-1,"",IFERROR((Q169-AVERAGE(Q$4:Q169))/STDEV(Q$4:Q169),""))</f>
        <v>0.13003268689772</v>
      </c>
      <c r="AM169" s="26" t="n">
        <f aca="false">IF(ROW()&lt;4+MinObs-1,"",IFERROR((R169-AVERAGE(R$4:R169))/STDEV(R$4:R169),""))</f>
        <v>0.832827403927736</v>
      </c>
      <c r="AN169" s="26" t="n">
        <f aca="false">IF(ROW()&lt;4+MinObs-1,"",IFERROR((S169-AVERAGE(S$4:S169))/STDEV(S$4:S169),""))</f>
        <v>-0.329100423887039</v>
      </c>
      <c r="AO169" s="26" t="n">
        <f aca="false">IF(ROW()&lt;4+MinObs-1,"",IFERROR((T169-AVERAGE(T$4:T169))/STDEV(T$4:T169),""))</f>
        <v>-0.471355352011698</v>
      </c>
      <c r="AP169" s="26" t="n">
        <f aca="false">IF(ROW()&lt;4+MinObs-1,"",IFERROR((U169-AVERAGE(U$4:U169))/STDEV(U$4:U169),""))</f>
        <v>-0.0290003347165917</v>
      </c>
      <c r="AQ169" s="26" t="n">
        <f aca="false">IF(ROW()&lt;4+MinObs-1,"",IFERROR((V169-AVERAGE(V$4:V169))/STDEV(V$4:V169),""))</f>
        <v>0.117690737457842</v>
      </c>
      <c r="AR169" s="26" t="n">
        <f aca="false">IF(W169="",0,IF(W169&gt;=z4,w4,IF(W169&gt;=z3,w3,IF(W169&gt;=zEntry,w2,IF(AND(W169&gt;=ExitZ,AR168&gt;0),w2,0)))))</f>
        <v>0</v>
      </c>
      <c r="AS169" s="26" t="n">
        <f aca="false">IF(X169="",0,IF(X169&gt;=z4,w4,IF(X169&gt;=z3,w3,IF(X169&gt;=zEntry,w2,IF(AND(X169&gt;=ExitZ,AS168&gt;0),w2,0)))))</f>
        <v>0</v>
      </c>
      <c r="AT169" s="26" t="n">
        <f aca="false">IF(Y169="",0,IF(Y169&gt;=z4,w4,IF(Y169&gt;=z3,w3,IF(Y169&gt;=zEntry,w2,IF(AND(Y169&gt;=ExitZ,AT168&gt;0),w2,0)))))</f>
        <v>0</v>
      </c>
      <c r="AU169" s="26" t="n">
        <f aca="false">IF(Z169="",0,IF(Z169&gt;=z4,w4,IF(Z169&gt;=z3,w3,IF(Z169&gt;=zEntry,w2,IF(AND(Z169&gt;=ExitZ,AU168&gt;0),w2,0)))))</f>
        <v>0</v>
      </c>
      <c r="AV169" s="26" t="n">
        <f aca="false">IF(AA169="",0,IF(AA169&gt;=z4,w4,IF(AA169&gt;=z3,w3,IF(AA169&gt;=zEntry,w2,IF(AND(AA169&gt;=ExitZ,AV168&gt;0),w2,0)))))</f>
        <v>0</v>
      </c>
      <c r="AW169" s="26" t="n">
        <f aca="false">IF(AB169="",0,IF(AB169&gt;=z4,w4,IF(AB169&gt;=z3,w3,IF(AB169&gt;=zEntry,w2,IF(AND(AB169&gt;=ExitZ,AW168&gt;0),w2,0)))))</f>
        <v>0</v>
      </c>
      <c r="AX169" s="26" t="n">
        <f aca="false">IF(AC169="",0,IF(AC169&gt;=z4,w4,IF(AC169&gt;=z3,w3,IF(AC169&gt;=zEntry,w2,IF(AND(AC169&gt;=ExitZ,AX168&gt;0),w2,0)))))</f>
        <v>0</v>
      </c>
      <c r="AY169" s="26" t="n">
        <f aca="false">IF(AD169="",0,IF(AD169&gt;=z4,w4,IF(AD169&gt;=z3,w3,IF(AD169&gt;=zEntry,w2,IF(AND(AD169&gt;=ExitZ,AY168&gt;0),w2,0)))))</f>
        <v>0</v>
      </c>
      <c r="AZ169" s="26" t="n">
        <f aca="false">IF(AE169="",0,IF(AE169&gt;=z4,w4,IF(AE169&gt;=z3,w3,IF(AE169&gt;=zEntry,w2,IF(AND(AE169&gt;=ExitZ,AZ168&gt;0),w2,0)))))</f>
        <v>0</v>
      </c>
      <c r="BA169" s="26" t="n">
        <f aca="false">IF(AF169="",0,IF(AF169&gt;=z4,w4,IF(AF169&gt;=z3,w3,IF(AF169&gt;=zEntry,w2,IF(AND(AF169&gt;=ExitZ,BA168&gt;0),w2,0)))))</f>
        <v>0</v>
      </c>
      <c r="BB169" s="26" t="n">
        <f aca="false">IF(AG169="",0,IF(AG169&gt;=z4,w4,IF(AG169&gt;=z3,w3,IF(AG169&gt;=zEntry,w2,IF(AND(AG169&gt;=ExitZ,BB168&gt;0),w2,0)))))</f>
        <v>0</v>
      </c>
      <c r="BC169" s="26" t="n">
        <f aca="false">IF(AH169="",0,IF(AH169&gt;=z4,w4,IF(AH169&gt;=z3,w3,IF(AH169&gt;=zEntry,w2,IF(AND(AH169&gt;=ExitZ,BC168&gt;0),w2,0)))))</f>
        <v>0</v>
      </c>
      <c r="BD169" s="26" t="n">
        <f aca="false">IF(AI169="",0,IF(AI169&gt;=z4,w4,IF(AI169&gt;=z3,w3,IF(AI169&gt;=zEntry,w2,IF(AND(AI169&gt;=ExitZ,BD168&gt;0),w2,0)))))</f>
        <v>0</v>
      </c>
      <c r="BE169" s="26" t="n">
        <f aca="false">IF(AJ169="",0,IF(AJ169&gt;=z4,w4,IF(AJ169&gt;=z3,w3,IF(AJ169&gt;=zEntry,w2,IF(AND(AJ169&gt;=ExitZ,BE168&gt;0),w2,0)))))</f>
        <v>0</v>
      </c>
      <c r="BF169" s="26" t="n">
        <f aca="false">IF(AK169="",0,IF(AK169&gt;=z4,w4,IF(AK169&gt;=z3,w3,IF(AK169&gt;=zEntry,w2,IF(AND(AK169&gt;=ExitZ,BF168&gt;0),w2,0)))))</f>
        <v>0</v>
      </c>
      <c r="BG169" s="26" t="n">
        <f aca="false">IF(AL169="",0,IF(AL169&gt;=z4,w4,IF(AL169&gt;=z3,w3,IF(AL169&gt;=zEntry,w2,IF(AND(AL169&gt;=ExitZ,BG168&gt;0),w2,0)))))</f>
        <v>0</v>
      </c>
      <c r="BH169" s="26" t="n">
        <f aca="false">IF(AM169="",0,IF(AM169&gt;=z4,w4,IF(AM169&gt;=z3,w3,IF(AM169&gt;=zEntry,w2,IF(AND(AM169&gt;=ExitZ,BH168&gt;0),w2,0)))))</f>
        <v>0</v>
      </c>
      <c r="BI169" s="26" t="n">
        <f aca="false">IF(AN169="",0,IF(AN169&gt;=z4,w4,IF(AN169&gt;=z3,w3,IF(AN169&gt;=zEntry,w2,IF(AND(AN169&gt;=ExitZ,BI168&gt;0),w2,0)))))</f>
        <v>0</v>
      </c>
      <c r="BJ169" s="26" t="n">
        <f aca="false">IF(AO169="",0,IF(AO169&gt;=z4,w4,IF(AO169&gt;=z3,w3,IF(AO169&gt;=zEntry,w2,IF(AND(AO169&gt;=ExitZ,BJ168&gt;0),w2,0)))))</f>
        <v>0</v>
      </c>
      <c r="BK169" s="26" t="n">
        <f aca="false">IF(AP169="",0,IF(AP169&gt;=z4,w4,IF(AP169&gt;=z3,w3,IF(AP169&gt;=zEntry,w2,IF(AND(AP169&gt;=ExitZ,BK168&gt;0),w2,0)))))</f>
        <v>0</v>
      </c>
      <c r="BL169" s="26" t="n">
        <f aca="false">IF(AQ169="",0,IF(AQ169&gt;=z4,w4,IF(AQ169&gt;=z3,w3,IF(AQ169&gt;=zEntry,w2,IF(AND(AQ169&gt;=ExitZ,BL168&gt;0),w2,0)))))</f>
        <v>0</v>
      </c>
      <c r="BM169" s="23" t="n">
        <f aca="false">IF(EMFX_Data!X168&gt;=EMFX_Data!Y168,EMFX_Data!AE169-EMFX_Data!AF169,EMFX_Data!AF169-EMFX_Data!AE169)</f>
        <v>-0.00463621039796933</v>
      </c>
      <c r="BN169" s="23" t="n">
        <f aca="false">IF(EMFX_Data!X168&gt;=EMFX_Data!Z168,EMFX_Data!AE169-EMFX_Data!AG169,EMFX_Data!AG169-EMFX_Data!AE169)</f>
        <v>0.12096840920875</v>
      </c>
      <c r="BO169" s="23" t="n">
        <f aca="false">IF(EMFX_Data!X168&gt;=EMFX_Data!AA168,EMFX_Data!AE169-EMFX_Data!AH169,EMFX_Data!AH169-EMFX_Data!AE169)</f>
        <v>0.0701004028420324</v>
      </c>
      <c r="BP169" s="23" t="n">
        <f aca="false">IF(EMFX_Data!X168&gt;=EMFX_Data!AB168,EMFX_Data!AE169-EMFX_Data!AI169,EMFX_Data!AI169-EMFX_Data!AE169)</f>
        <v>0.00111785749505819</v>
      </c>
      <c r="BQ169" s="23" t="n">
        <f aca="false">IF(EMFX_Data!X168&gt;=EMFX_Data!AC168,EMFX_Data!AE169-EMFX_Data!AJ169,EMFX_Data!AJ169-EMFX_Data!AE169)</f>
        <v>0.103302820083824</v>
      </c>
      <c r="BR169" s="23" t="n">
        <f aca="false">IF(EMFX_Data!X168&gt;=EMFX_Data!AD168,EMFX_Data!AE169-EMFX_Data!AK169,EMFX_Data!AK169-EMFX_Data!AE169)</f>
        <v>0.0613868026226106</v>
      </c>
      <c r="BS169" s="23" t="n">
        <f aca="false">IF(EMFX_Data!Y168&gt;=EMFX_Data!Z168,EMFX_Data!AF169-EMFX_Data!AG169,EMFX_Data!AG169-EMFX_Data!AF169)</f>
        <v>0.125604619606719</v>
      </c>
      <c r="BT169" s="23" t="n">
        <f aca="false">IF(EMFX_Data!Y168&gt;=EMFX_Data!AA168,EMFX_Data!AF169-EMFX_Data!AH169,EMFX_Data!AH169-EMFX_Data!AF169)</f>
        <v>0.0747366132400017</v>
      </c>
      <c r="BU169" s="23" t="n">
        <f aca="false">IF(EMFX_Data!Y168&gt;=EMFX_Data!AB168,EMFX_Data!AF169-EMFX_Data!AI169,EMFX_Data!AI169-EMFX_Data!AF169)</f>
        <v>-0.00575406789302752</v>
      </c>
      <c r="BV169" s="23" t="n">
        <f aca="false">IF(EMFX_Data!Y168&gt;=EMFX_Data!AC168,EMFX_Data!AF169-EMFX_Data!AJ169,EMFX_Data!AJ169-EMFX_Data!AF169)</f>
        <v>0.107939030481793</v>
      </c>
      <c r="BW169" s="23" t="n">
        <f aca="false">IF(EMFX_Data!Y168&gt;=EMFX_Data!AD168,EMFX_Data!AF169-EMFX_Data!AK169,EMFX_Data!AK169-EMFX_Data!AF169)</f>
        <v>0.0660230130205799</v>
      </c>
      <c r="BX169" s="23" t="n">
        <f aca="false">IF(EMFX_Data!Z168&gt;=EMFX_Data!AA168,EMFX_Data!AG169-EMFX_Data!AH169,EMFX_Data!AH169-EMFX_Data!AG169)</f>
        <v>-0.0508680063667176</v>
      </c>
      <c r="BY169" s="23" t="n">
        <f aca="false">IF(EMFX_Data!Z168&gt;=EMFX_Data!AB168,EMFX_Data!AG169-EMFX_Data!AI169,EMFX_Data!AI169-EMFX_Data!AG169)</f>
        <v>0.119850551713692</v>
      </c>
      <c r="BZ169" s="23" t="n">
        <f aca="false">IF(EMFX_Data!Z168&gt;=EMFX_Data!AC168,EMFX_Data!AG169-EMFX_Data!AJ169,EMFX_Data!AJ169-EMFX_Data!AG169)</f>
        <v>0.0176655891249259</v>
      </c>
      <c r="CA169" s="23" t="n">
        <f aca="false">IF(EMFX_Data!Z168&gt;=EMFX_Data!AD168,EMFX_Data!AG169-EMFX_Data!AK169,EMFX_Data!AK169-EMFX_Data!AG169)</f>
        <v>0.0595816065861395</v>
      </c>
      <c r="CB169" s="23" t="n">
        <f aca="false">IF(EMFX_Data!AA168&gt;=EMFX_Data!AB168,EMFX_Data!AH169-EMFX_Data!AI169,EMFX_Data!AI169-EMFX_Data!AH169)</f>
        <v>0.0689825453469742</v>
      </c>
      <c r="CC169" s="23" t="n">
        <f aca="false">IF(EMFX_Data!AA168&gt;=EMFX_Data!AC168,EMFX_Data!AH169-EMFX_Data!AJ169,EMFX_Data!AJ169-EMFX_Data!AH169)</f>
        <v>-0.0332024172417917</v>
      </c>
      <c r="CD169" s="23" t="n">
        <f aca="false">IF(EMFX_Data!AA168&gt;=EMFX_Data!AD168,EMFX_Data!AH169-EMFX_Data!AK169,EMFX_Data!AK169-EMFX_Data!AH169)</f>
        <v>0.00871360021942185</v>
      </c>
      <c r="CE169" s="23" t="n">
        <f aca="false">IF(EMFX_Data!AB168&gt;=EMFX_Data!AC168,EMFX_Data!AI169-EMFX_Data!AJ169,EMFX_Data!AJ169-EMFX_Data!AI169)</f>
        <v>0.102184962588766</v>
      </c>
      <c r="CF169" s="23" t="n">
        <f aca="false">IF(EMFX_Data!AB168&gt;=EMFX_Data!AD168,EMFX_Data!AI169-EMFX_Data!AK169,EMFX_Data!AK169-EMFX_Data!AI169)</f>
        <v>0.0602689451275524</v>
      </c>
      <c r="CG169" s="23" t="n">
        <f aca="false">IF(EMFX_Data!AC168&gt;=EMFX_Data!AD168,EMFX_Data!AJ169-EMFX_Data!AK169,EMFX_Data!AK169-EMFX_Data!AJ169)</f>
        <v>-0.0419160174612136</v>
      </c>
      <c r="CH169" s="27" t="n">
        <f aca="false">IF(ROW()&lt;4+VolLB,"",STDEV(INDEX($BM:$BM,ROW()-VolLB+1):INDEX($BM:$BM,ROW()))*SQRT(12))</f>
        <v>0.152224469935306</v>
      </c>
      <c r="CI169" s="27" t="n">
        <f aca="false">IF(ROW()&lt;4+VolLB,"",STDEV(INDEX($BN:$BN,ROW()-VolLB+1):INDEX($BN:$BN,ROW()))*SQRT(12))</f>
        <v>0.18676622918793</v>
      </c>
      <c r="CJ169" s="27" t="n">
        <f aca="false">IF(ROW()&lt;4+VolLB,"",STDEV(INDEX($BO:$BO,ROW()-VolLB+1):INDEX($BO:$BO,ROW()))*SQRT(12))</f>
        <v>0.164588038367615</v>
      </c>
      <c r="CK169" s="27" t="n">
        <f aca="false">IF(ROW()&lt;4+VolLB,"",STDEV(INDEX($BP:$BP,ROW()-VolLB+1):INDEX($BP:$BP,ROW()))*SQRT(12))</f>
        <v>0.167035130258062</v>
      </c>
      <c r="CL169" s="27" t="n">
        <f aca="false">IF(ROW()&lt;4+VolLB,"",STDEV(INDEX($BQ:$BQ,ROW()-VolLB+1):INDEX($BQ:$BQ,ROW()))*SQRT(12))</f>
        <v>0.176629443104517</v>
      </c>
      <c r="CM169" s="27" t="n">
        <f aca="false">IF(ROW()&lt;4+VolLB,"",STDEV(INDEX($BR:$BR,ROW()-VolLB+1):INDEX($BR:$BR,ROW()))*SQRT(12))</f>
        <v>0.168850447420218</v>
      </c>
      <c r="CN169" s="27" t="n">
        <f aca="false">IF(ROW()&lt;4+VolLB,"",STDEV(INDEX($BS:$BS,ROW()-VolLB+1):INDEX($BS:$BS,ROW()))*SQRT(12))</f>
        <v>0.165640562489664</v>
      </c>
      <c r="CO169" s="27" t="n">
        <f aca="false">IF(ROW()&lt;4+VolLB,"",STDEV(INDEX($BT:$BT,ROW()-VolLB+1):INDEX($BT:$BT,ROW()))*SQRT(12))</f>
        <v>0.16614290062622</v>
      </c>
      <c r="CP169" s="27" t="n">
        <f aca="false">IF(ROW()&lt;4+VolLB,"",STDEV(INDEX($BU:$BU,ROW()-VolLB+1):INDEX($BU:$BU,ROW()))*SQRT(12))</f>
        <v>0.156796490985045</v>
      </c>
      <c r="CQ169" s="27" t="n">
        <f aca="false">IF(ROW()&lt;4+VolLB,"",STDEV(INDEX($BV:$BV,ROW()-VolLB+1):INDEX($BV:$BV,ROW()))*SQRT(12))</f>
        <v>0.160100006913975</v>
      </c>
      <c r="CR169" s="27" t="n">
        <f aca="false">IF(ROW()&lt;4+VolLB,"",STDEV(INDEX($BW:$BW,ROW()-VolLB+1):INDEX($BW:$BW,ROW()))*SQRT(12))</f>
        <v>0.14905059349548</v>
      </c>
      <c r="CS169" s="27" t="n">
        <f aca="false">IF(ROW()&lt;4+VolLB,"",STDEV(INDEX($BX:$BX,ROW()-VolLB+1):INDEX($BX:$BX,ROW()))*SQRT(12))</f>
        <v>0.201973756103116</v>
      </c>
      <c r="CT169" s="27" t="n">
        <f aca="false">IF(ROW()&lt;4+VolLB,"",STDEV(INDEX($BY:$BY,ROW()-VolLB+1):INDEX($BY:$BY,ROW()))*SQRT(12))</f>
        <v>0.165968968683407</v>
      </c>
      <c r="CU169" s="27" t="n">
        <f aca="false">IF(ROW()&lt;4+VolLB,"",STDEV(INDEX($BZ:$BZ,ROW()-VolLB+1):INDEX($BZ:$BZ,ROW()))*SQRT(12))</f>
        <v>0.14357185194832</v>
      </c>
      <c r="CV169" s="27" t="n">
        <f aca="false">IF(ROW()&lt;4+VolLB,"",STDEV(INDEX($CA:$CA,ROW()-VolLB+1):INDEX($CA:$CA,ROW()))*SQRT(12))</f>
        <v>0.138465731103248</v>
      </c>
      <c r="CW169" s="27" t="n">
        <f aca="false">IF(ROW()&lt;4+VolLB,"",STDEV(INDEX($CB:$CB,ROW()-VolLB+1):INDEX($CB:$CB,ROW()))*SQRT(12))</f>
        <v>0.179194216159775</v>
      </c>
      <c r="CX169" s="27" t="n">
        <f aca="false">IF(ROW()&lt;4+VolLB,"",STDEV(INDEX($CC:$CC,ROW()-VolLB+1):INDEX($CC:$CC,ROW()))*SQRT(12))</f>
        <v>0.179828651623694</v>
      </c>
      <c r="CY169" s="27" t="n">
        <f aca="false">IF(ROW()&lt;4+VolLB,"",STDEV(INDEX($CD:$CD,ROW()-VolLB+1):INDEX($CD:$CD,ROW()))*SQRT(12))</f>
        <v>0.192291989664578</v>
      </c>
      <c r="CZ169" s="27" t="n">
        <f aca="false">IF(ROW()&lt;4+VolLB,"",STDEV(INDEX($CE:$CE,ROW()-VolLB+1):INDEX($CE:$CE,ROW()))*SQRT(12))</f>
        <v>0.146313831828433</v>
      </c>
      <c r="DA169" s="27" t="n">
        <f aca="false">IF(ROW()&lt;4+VolLB,"",STDEV(INDEX($CF:$CF,ROW()-VolLB+1):INDEX($CF:$CF,ROW()))*SQRT(12))</f>
        <v>0.124766178956042</v>
      </c>
      <c r="DB169" s="27" t="n">
        <f aca="false">IF(ROW()&lt;4+VolLB,"",STDEV(INDEX($CG:$CG,ROW()-VolLB+1):INDEX($CG:$CG,ROW()))*SQRT(12))</f>
        <v>0.119561130949928</v>
      </c>
      <c r="DC169" s="26" t="n">
        <f aca="false">IF(OR(AR169=0,CH169="",CH169=0),0,AR169*MIN(MaxScal,TgtVol/CH169))</f>
        <v>0</v>
      </c>
      <c r="DD169" s="26" t="n">
        <f aca="false">IF(OR(AS169=0,CI169="",CI169=0),0,AS169*MIN(MaxScal,TgtVol/CI169))</f>
        <v>0</v>
      </c>
      <c r="DE169" s="26" t="n">
        <f aca="false">IF(OR(AT169=0,CJ169="",CJ169=0),0,AT169*MIN(MaxScal,TgtVol/CJ169))</f>
        <v>0</v>
      </c>
      <c r="DF169" s="26" t="n">
        <f aca="false">IF(OR(AU169=0,CK169="",CK169=0),0,AU169*MIN(MaxScal,TgtVol/CK169))</f>
        <v>0</v>
      </c>
      <c r="DG169" s="26" t="n">
        <f aca="false">IF(OR(AV169=0,CL169="",CL169=0),0,AV169*MIN(MaxScal,TgtVol/CL169))</f>
        <v>0</v>
      </c>
      <c r="DH169" s="26" t="n">
        <f aca="false">IF(OR(AW169=0,CM169="",CM169=0),0,AW169*MIN(MaxScal,TgtVol/CM169))</f>
        <v>0</v>
      </c>
      <c r="DI169" s="26" t="n">
        <f aca="false">IF(OR(AX169=0,CN169="",CN169=0),0,AX169*MIN(MaxScal,TgtVol/CN169))</f>
        <v>0</v>
      </c>
      <c r="DJ169" s="26" t="n">
        <f aca="false">IF(OR(AY169=0,CO169="",CO169=0),0,AY169*MIN(MaxScal,TgtVol/CO169))</f>
        <v>0</v>
      </c>
      <c r="DK169" s="26" t="n">
        <f aca="false">IF(OR(AZ169=0,CP169="",CP169=0),0,AZ169*MIN(MaxScal,TgtVol/CP169))</f>
        <v>0</v>
      </c>
      <c r="DL169" s="26" t="n">
        <f aca="false">IF(OR(BA169=0,CQ169="",CQ169=0),0,BA169*MIN(MaxScal,TgtVol/CQ169))</f>
        <v>0</v>
      </c>
      <c r="DM169" s="26" t="n">
        <f aca="false">IF(OR(BB169=0,CR169="",CR169=0),0,BB169*MIN(MaxScal,TgtVol/CR169))</f>
        <v>0</v>
      </c>
      <c r="DN169" s="26" t="n">
        <f aca="false">IF(OR(BC169=0,CS169="",CS169=0),0,BC169*MIN(MaxScal,TgtVol/CS169))</f>
        <v>0</v>
      </c>
      <c r="DO169" s="26" t="n">
        <f aca="false">IF(OR(BD169=0,CT169="",CT169=0),0,BD169*MIN(MaxScal,TgtVol/CT169))</f>
        <v>0</v>
      </c>
      <c r="DP169" s="26" t="n">
        <f aca="false">IF(OR(BE169=0,CU169="",CU169=0),0,BE169*MIN(MaxScal,TgtVol/CU169))</f>
        <v>0</v>
      </c>
      <c r="DQ169" s="26" t="n">
        <f aca="false">IF(OR(BF169=0,CV169="",CV169=0),0,BF169*MIN(MaxScal,TgtVol/CV169))</f>
        <v>0</v>
      </c>
      <c r="DR169" s="26" t="n">
        <f aca="false">IF(OR(BG169=0,CW169="",CW169=0),0,BG169*MIN(MaxScal,TgtVol/CW169))</f>
        <v>0</v>
      </c>
      <c r="DS169" s="26" t="n">
        <f aca="false">IF(OR(BH169=0,CX169="",CX169=0),0,BH169*MIN(MaxScal,TgtVol/CX169))</f>
        <v>0</v>
      </c>
      <c r="DT169" s="26" t="n">
        <f aca="false">IF(OR(BI169=0,CY169="",CY169=0),0,BI169*MIN(MaxScal,TgtVol/CY169))</f>
        <v>0</v>
      </c>
      <c r="DU169" s="26" t="n">
        <f aca="false">IF(OR(BJ169=0,CZ169="",CZ169=0),0,BJ169*MIN(MaxScal,TgtVol/CZ169))</f>
        <v>0</v>
      </c>
      <c r="DV169" s="26" t="n">
        <f aca="false">IF(OR(BK169=0,DA169="",DA169=0),0,BK169*MIN(MaxScal,TgtVol/DA169))</f>
        <v>0</v>
      </c>
      <c r="DW169" s="26" t="n">
        <f aca="false">IF(OR(BL169=0,DB169="",DB169=0),0,BL169*MIN(MaxScal,TgtVol/DB169))</f>
        <v>0</v>
      </c>
      <c r="DX169" s="28" t="n">
        <f aca="false">IFERROR(DC168*BM169,"")</f>
        <v>-0</v>
      </c>
      <c r="DY169" s="28" t="n">
        <f aca="false">IFERROR(DD168*BN169,"")</f>
        <v>0.0138053885879559</v>
      </c>
      <c r="DZ169" s="28" t="n">
        <f aca="false">IFERROR(DE168*BO169,"")</f>
        <v>0</v>
      </c>
      <c r="EA169" s="28" t="n">
        <f aca="false">IFERROR(DF168*BP169,"")</f>
        <v>0</v>
      </c>
      <c r="EB169" s="28" t="n">
        <f aca="false">IFERROR(DG168*BQ169,"")</f>
        <v>0</v>
      </c>
      <c r="EC169" s="28" t="n">
        <f aca="false">IFERROR(DH168*BR169,"")</f>
        <v>0</v>
      </c>
      <c r="ED169" s="28" t="n">
        <f aca="false">IFERROR(DI168*BS169,"")</f>
        <v>0</v>
      </c>
      <c r="EE169" s="28" t="n">
        <f aca="false">IFERROR(DJ168*BT169,"")</f>
        <v>0</v>
      </c>
      <c r="EF169" s="28" t="n">
        <f aca="false">IFERROR(DK168*BU169,"")</f>
        <v>-0</v>
      </c>
      <c r="EG169" s="28" t="n">
        <f aca="false">IFERROR(DL168*BV169,"")</f>
        <v>0</v>
      </c>
      <c r="EH169" s="28" t="n">
        <f aca="false">IFERROR(DM168*BW169,"")</f>
        <v>0</v>
      </c>
      <c r="EI169" s="28" t="n">
        <f aca="false">IFERROR(DN168*BX169,"")</f>
        <v>-0</v>
      </c>
      <c r="EJ169" s="28" t="n">
        <f aca="false">IFERROR(DO168*BY169,"")</f>
        <v>0</v>
      </c>
      <c r="EK169" s="28" t="n">
        <f aca="false">IFERROR(DP168*BZ169,"")</f>
        <v>0</v>
      </c>
      <c r="EL169" s="28" t="n">
        <f aca="false">IFERROR(DQ168*CA169,"")</f>
        <v>0</v>
      </c>
      <c r="EM169" s="28" t="n">
        <f aca="false">IFERROR(DR168*CB169,"")</f>
        <v>0</v>
      </c>
      <c r="EN169" s="28" t="n">
        <f aca="false">IFERROR(DS168*CC169,"")</f>
        <v>-0</v>
      </c>
      <c r="EO169" s="28" t="n">
        <f aca="false">IFERROR(DT168*CD169,"")</f>
        <v>0</v>
      </c>
      <c r="EP169" s="28" t="n">
        <f aca="false">IFERROR(DU168*CE169,"")</f>
        <v>0</v>
      </c>
      <c r="EQ169" s="28" t="n">
        <f aca="false">IFERROR(DV168*CF169,"")</f>
        <v>0</v>
      </c>
      <c r="ER169" s="28" t="n">
        <f aca="false">IFERROR(DW168*CG169,"")</f>
        <v>-0</v>
      </c>
      <c r="ES169" s="28" t="n">
        <f aca="false">IF(ROW()=4,"",SUM(DX169:ER169))</f>
        <v>0.0138053885879559</v>
      </c>
      <c r="ET169" s="29" t="n">
        <f aca="false">COUNTIF(AR169:BL169,"&gt;0")</f>
        <v>0</v>
      </c>
    </row>
    <row r="170" customFormat="false" ht="15" hidden="false" customHeight="false" outlineLevel="0" collapsed="false">
      <c r="A170" s="19" t="n">
        <v>43069</v>
      </c>
      <c r="B170" s="23" t="n">
        <f aca="false">ABS(EMFX_Data!X170-EMFX_Data!Y170)</f>
        <v>0.131868750037179</v>
      </c>
      <c r="C170" s="23" t="n">
        <f aca="false">ABS(EMFX_Data!X170-EMFX_Data!Z170)</f>
        <v>0.266686875272584</v>
      </c>
      <c r="D170" s="23" t="n">
        <f aca="false">ABS(EMFX_Data!X170-EMFX_Data!AA170)</f>
        <v>0.430191250538989</v>
      </c>
      <c r="E170" s="23" t="n">
        <f aca="false">ABS(EMFX_Data!X170-EMFX_Data!AB170)</f>
        <v>0.198163196776213</v>
      </c>
      <c r="F170" s="23" t="n">
        <f aca="false">ABS(EMFX_Data!X170-EMFX_Data!AC170)</f>
        <v>0.067809118190139</v>
      </c>
      <c r="G170" s="23" t="n">
        <f aca="false">ABS(EMFX_Data!X170-EMFX_Data!AD170)</f>
        <v>0.216065878912175</v>
      </c>
      <c r="H170" s="23" t="n">
        <f aca="false">ABS(EMFX_Data!Y170-EMFX_Data!Z170)</f>
        <v>0.134818125235405</v>
      </c>
      <c r="I170" s="23" t="n">
        <f aca="false">ABS(EMFX_Data!Y170-EMFX_Data!AA170)</f>
        <v>0.29832250050181</v>
      </c>
      <c r="J170" s="23" t="n">
        <f aca="false">ABS(EMFX_Data!Y170-EMFX_Data!AB170)</f>
        <v>0.0662944467390343</v>
      </c>
      <c r="K170" s="23" t="n">
        <f aca="false">ABS(EMFX_Data!Y170-EMFX_Data!AC170)</f>
        <v>0.0640596318470399</v>
      </c>
      <c r="L170" s="23" t="n">
        <f aca="false">ABS(EMFX_Data!Y170-EMFX_Data!AD170)</f>
        <v>0.0841971288749965</v>
      </c>
      <c r="M170" s="23" t="n">
        <f aca="false">ABS(EMFX_Data!Z170-EMFX_Data!AA170)</f>
        <v>0.163504375266405</v>
      </c>
      <c r="N170" s="23" t="n">
        <f aca="false">ABS(EMFX_Data!Z170-EMFX_Data!AB170)</f>
        <v>0.068523678496371</v>
      </c>
      <c r="O170" s="23" t="n">
        <f aca="false">ABS(EMFX_Data!Z170-EMFX_Data!AC170)</f>
        <v>0.198877757082445</v>
      </c>
      <c r="P170" s="23" t="n">
        <f aca="false">ABS(EMFX_Data!Z170-EMFX_Data!AD170)</f>
        <v>0.0506209963604087</v>
      </c>
      <c r="Q170" s="23" t="n">
        <f aca="false">ABS(EMFX_Data!AA170-EMFX_Data!AB170)</f>
        <v>0.232028053762776</v>
      </c>
      <c r="R170" s="23" t="n">
        <f aca="false">ABS(EMFX_Data!AA170-EMFX_Data!AC170)</f>
        <v>0.36238213234885</v>
      </c>
      <c r="S170" s="23" t="n">
        <f aca="false">ABS(EMFX_Data!AA170-EMFX_Data!AD170)</f>
        <v>0.214125371626814</v>
      </c>
      <c r="T170" s="23" t="n">
        <f aca="false">ABS(EMFX_Data!AB170-EMFX_Data!AC170)</f>
        <v>0.130354078586074</v>
      </c>
      <c r="U170" s="23" t="n">
        <f aca="false">ABS(EMFX_Data!AB170-EMFX_Data!AD170)</f>
        <v>0.0179026821359622</v>
      </c>
      <c r="V170" s="23" t="n">
        <f aca="false">ABS(EMFX_Data!AC170-EMFX_Data!AD170)</f>
        <v>0.148256760722036</v>
      </c>
      <c r="W170" s="26" t="n">
        <f aca="false">IF(ROW()&lt;4+MinObs-1,"",IFERROR((B170-AVERAGE(B$4:B170))/STDEV(B$4:B170),""))</f>
        <v>0.0807373870165381</v>
      </c>
      <c r="X170" s="26" t="n">
        <f aca="false">IF(ROW()&lt;4+MinObs-1,"",IFERROR((C170-AVERAGE(C$4:C170))/STDEV(C$4:C170),""))</f>
        <v>2.69483154558099</v>
      </c>
      <c r="Y170" s="26" t="n">
        <f aca="false">IF(ROW()&lt;4+MinObs-1,"",IFERROR((D170-AVERAGE(D$4:D170))/STDEV(D$4:D170),""))</f>
        <v>2.72631603695817</v>
      </c>
      <c r="Z170" s="26" t="n">
        <f aca="false">IF(ROW()&lt;4+MinObs-1,"",IFERROR((E170-AVERAGE(E$4:E170))/STDEV(E$4:E170),""))</f>
        <v>0.93240099631801</v>
      </c>
      <c r="AA170" s="26" t="n">
        <f aca="false">IF(ROW()&lt;4+MinObs-1,"",IFERROR((F170-AVERAGE(F$4:F170))/STDEV(F$4:F170),""))</f>
        <v>-0.0912458590439398</v>
      </c>
      <c r="AB170" s="26" t="n">
        <f aca="false">IF(ROW()&lt;4+MinObs-1,"",IFERROR((G170-AVERAGE(G$4:G170))/STDEV(G$4:G170),""))</f>
        <v>0.296358829274083</v>
      </c>
      <c r="AC170" s="26" t="n">
        <f aca="false">IF(ROW()&lt;4+MinObs-1,"",IFERROR((H170-AVERAGE(H$4:H170))/STDEV(H$4:H170),""))</f>
        <v>-0.271582025885597</v>
      </c>
      <c r="AD170" s="26" t="n">
        <f aca="false">IF(ROW()&lt;4+MinObs-1,"",IFERROR((I170-AVERAGE(I$4:I170))/STDEV(I$4:I170),""))</f>
        <v>1.23911389659565</v>
      </c>
      <c r="AE170" s="26" t="n">
        <f aca="false">IF(ROW()&lt;4+MinObs-1,"",IFERROR((J170-AVERAGE(J$4:J170))/STDEV(J$4:J170),""))</f>
        <v>-0.711534537811998</v>
      </c>
      <c r="AF170" s="26" t="n">
        <f aca="false">IF(ROW()&lt;4+MinObs-1,"",IFERROR((K170-AVERAGE(K$4:K170))/STDEV(K$4:K170),""))</f>
        <v>-0.544926728744469</v>
      </c>
      <c r="AG170" s="26" t="n">
        <f aca="false">IF(ROW()&lt;4+MinObs-1,"",IFERROR((L170-AVERAGE(L$4:L170))/STDEV(L$4:L170),""))</f>
        <v>-0.243038460617622</v>
      </c>
      <c r="AH170" s="26" t="n">
        <f aca="false">IF(ROW()&lt;4+MinObs-1,"",IFERROR((M170-AVERAGE(M$4:M170))/STDEV(M$4:M170),""))</f>
        <v>-0.0648439994308683</v>
      </c>
      <c r="AI170" s="26" t="n">
        <f aca="false">IF(ROW()&lt;4+MinObs-1,"",IFERROR((N170-AVERAGE(N$4:N170))/STDEV(N$4:N170),""))</f>
        <v>-0.63925367643613</v>
      </c>
      <c r="AJ170" s="26" t="n">
        <f aca="false">IF(ROW()&lt;4+MinObs-1,"",IFERROR((O170-AVERAGE(O$4:O170))/STDEV(O$4:O170),""))</f>
        <v>1.2237240615052</v>
      </c>
      <c r="AK170" s="26" t="n">
        <f aca="false">IF(ROW()&lt;4+MinObs-1,"",IFERROR((P170-AVERAGE(P$4:P170))/STDEV(P$4:P170),""))</f>
        <v>-0.289519967602622</v>
      </c>
      <c r="AL170" s="26" t="n">
        <f aca="false">IF(ROW()&lt;4+MinObs-1,"",IFERROR((Q170-AVERAGE(Q$4:Q170))/STDEV(Q$4:Q170),""))</f>
        <v>0.36835783839562</v>
      </c>
      <c r="AM170" s="26" t="n">
        <f aca="false">IF(ROW()&lt;4+MinObs-1,"",IFERROR((R170-AVERAGE(R$4:R170))/STDEV(R$4:R170),""))</f>
        <v>1.68935868456696</v>
      </c>
      <c r="AN170" s="26" t="n">
        <f aca="false">IF(ROW()&lt;4+MinObs-1,"",IFERROR((S170-AVERAGE(S$4:S170))/STDEV(S$4:S170),""))</f>
        <v>0.0976246959227283</v>
      </c>
      <c r="AO170" s="26" t="n">
        <f aca="false">IF(ROW()&lt;4+MinObs-1,"",IFERROR((T170-AVERAGE(T$4:T170))/STDEV(T$4:T170),""))</f>
        <v>0.286702021351229</v>
      </c>
      <c r="AP170" s="26" t="n">
        <f aca="false">IF(ROW()&lt;4+MinObs-1,"",IFERROR((U170-AVERAGE(U$4:U170))/STDEV(U$4:U170),""))</f>
        <v>-0.344944200356621</v>
      </c>
      <c r="AQ170" s="26" t="n">
        <f aca="false">IF(ROW()&lt;4+MinObs-1,"",IFERROR((V170-AVERAGE(V$4:V170))/STDEV(V$4:V170),""))</f>
        <v>0.0144628793039817</v>
      </c>
      <c r="AR170" s="26" t="n">
        <f aca="false">IF(W170="",0,IF(W170&gt;=z4,w4,IF(W170&gt;=z3,w3,IF(W170&gt;=zEntry,w2,IF(AND(W170&gt;=ExitZ,AR169&gt;0),w2,0)))))</f>
        <v>0</v>
      </c>
      <c r="AS170" s="26" t="n">
        <f aca="false">IF(X170="",0,IF(X170&gt;=z4,w4,IF(X170&gt;=z3,w3,IF(X170&gt;=zEntry,w2,IF(AND(X170&gt;=ExitZ,AS169&gt;0),w2,0)))))</f>
        <v>1</v>
      </c>
      <c r="AT170" s="26" t="n">
        <f aca="false">IF(Y170="",0,IF(Y170&gt;=z4,w4,IF(Y170&gt;=z3,w3,IF(Y170&gt;=zEntry,w2,IF(AND(Y170&gt;=ExitZ,AT169&gt;0),w2,0)))))</f>
        <v>1</v>
      </c>
      <c r="AU170" s="26" t="n">
        <f aca="false">IF(Z170="",0,IF(Z170&gt;=z4,w4,IF(Z170&gt;=z3,w3,IF(Z170&gt;=zEntry,w2,IF(AND(Z170&gt;=ExitZ,AU169&gt;0),w2,0)))))</f>
        <v>0</v>
      </c>
      <c r="AV170" s="26" t="n">
        <f aca="false">IF(AA170="",0,IF(AA170&gt;=z4,w4,IF(AA170&gt;=z3,w3,IF(AA170&gt;=zEntry,w2,IF(AND(AA170&gt;=ExitZ,AV169&gt;0),w2,0)))))</f>
        <v>0</v>
      </c>
      <c r="AW170" s="26" t="n">
        <f aca="false">IF(AB170="",0,IF(AB170&gt;=z4,w4,IF(AB170&gt;=z3,w3,IF(AB170&gt;=zEntry,w2,IF(AND(AB170&gt;=ExitZ,AW169&gt;0),w2,0)))))</f>
        <v>0</v>
      </c>
      <c r="AX170" s="26" t="n">
        <f aca="false">IF(AC170="",0,IF(AC170&gt;=z4,w4,IF(AC170&gt;=z3,w3,IF(AC170&gt;=zEntry,w2,IF(AND(AC170&gt;=ExitZ,AX169&gt;0),w2,0)))))</f>
        <v>0</v>
      </c>
      <c r="AY170" s="26" t="n">
        <f aca="false">IF(AD170="",0,IF(AD170&gt;=z4,w4,IF(AD170&gt;=z3,w3,IF(AD170&gt;=zEntry,w2,IF(AND(AD170&gt;=ExitZ,AY169&gt;0),w2,0)))))</f>
        <v>0</v>
      </c>
      <c r="AZ170" s="26" t="n">
        <f aca="false">IF(AE170="",0,IF(AE170&gt;=z4,w4,IF(AE170&gt;=z3,w3,IF(AE170&gt;=zEntry,w2,IF(AND(AE170&gt;=ExitZ,AZ169&gt;0),w2,0)))))</f>
        <v>0</v>
      </c>
      <c r="BA170" s="26" t="n">
        <f aca="false">IF(AF170="",0,IF(AF170&gt;=z4,w4,IF(AF170&gt;=z3,w3,IF(AF170&gt;=zEntry,w2,IF(AND(AF170&gt;=ExitZ,BA169&gt;0),w2,0)))))</f>
        <v>0</v>
      </c>
      <c r="BB170" s="26" t="n">
        <f aca="false">IF(AG170="",0,IF(AG170&gt;=z4,w4,IF(AG170&gt;=z3,w3,IF(AG170&gt;=zEntry,w2,IF(AND(AG170&gt;=ExitZ,BB169&gt;0),w2,0)))))</f>
        <v>0</v>
      </c>
      <c r="BC170" s="26" t="n">
        <f aca="false">IF(AH170="",0,IF(AH170&gt;=z4,w4,IF(AH170&gt;=z3,w3,IF(AH170&gt;=zEntry,w2,IF(AND(AH170&gt;=ExitZ,BC169&gt;0),w2,0)))))</f>
        <v>0</v>
      </c>
      <c r="BD170" s="26" t="n">
        <f aca="false">IF(AI170="",0,IF(AI170&gt;=z4,w4,IF(AI170&gt;=z3,w3,IF(AI170&gt;=zEntry,w2,IF(AND(AI170&gt;=ExitZ,BD169&gt;0),w2,0)))))</f>
        <v>0</v>
      </c>
      <c r="BE170" s="26" t="n">
        <f aca="false">IF(AJ170="",0,IF(AJ170&gt;=z4,w4,IF(AJ170&gt;=z3,w3,IF(AJ170&gt;=zEntry,w2,IF(AND(AJ170&gt;=ExitZ,BE169&gt;0),w2,0)))))</f>
        <v>0</v>
      </c>
      <c r="BF170" s="26" t="n">
        <f aca="false">IF(AK170="",0,IF(AK170&gt;=z4,w4,IF(AK170&gt;=z3,w3,IF(AK170&gt;=zEntry,w2,IF(AND(AK170&gt;=ExitZ,BF169&gt;0),w2,0)))))</f>
        <v>0</v>
      </c>
      <c r="BG170" s="26" t="n">
        <f aca="false">IF(AL170="",0,IF(AL170&gt;=z4,w4,IF(AL170&gt;=z3,w3,IF(AL170&gt;=zEntry,w2,IF(AND(AL170&gt;=ExitZ,BG169&gt;0),w2,0)))))</f>
        <v>0</v>
      </c>
      <c r="BH170" s="26" t="n">
        <f aca="false">IF(AM170="",0,IF(AM170&gt;=z4,w4,IF(AM170&gt;=z3,w3,IF(AM170&gt;=zEntry,w2,IF(AND(AM170&gt;=ExitZ,BH169&gt;0),w2,0)))))</f>
        <v>0</v>
      </c>
      <c r="BI170" s="26" t="n">
        <f aca="false">IF(AN170="",0,IF(AN170&gt;=z4,w4,IF(AN170&gt;=z3,w3,IF(AN170&gt;=zEntry,w2,IF(AND(AN170&gt;=ExitZ,BI169&gt;0),w2,0)))))</f>
        <v>0</v>
      </c>
      <c r="BJ170" s="26" t="n">
        <f aca="false">IF(AO170="",0,IF(AO170&gt;=z4,w4,IF(AO170&gt;=z3,w3,IF(AO170&gt;=zEntry,w2,IF(AND(AO170&gt;=ExitZ,BJ169&gt;0),w2,0)))))</f>
        <v>0</v>
      </c>
      <c r="BK170" s="26" t="n">
        <f aca="false">IF(AP170="",0,IF(AP170&gt;=z4,w4,IF(AP170&gt;=z3,w3,IF(AP170&gt;=zEntry,w2,IF(AND(AP170&gt;=ExitZ,BK169&gt;0),w2,0)))))</f>
        <v>0</v>
      </c>
      <c r="BL170" s="26" t="n">
        <f aca="false">IF(AQ170="",0,IF(AQ170&gt;=z4,w4,IF(AQ170&gt;=z3,w3,IF(AQ170&gt;=zEntry,w2,IF(AND(AQ170&gt;=ExitZ,BL169&gt;0),w2,0)))))</f>
        <v>0</v>
      </c>
      <c r="BM170" s="23" t="n">
        <f aca="false">IF(EMFX_Data!X169&gt;=EMFX_Data!Y169,EMFX_Data!AE170-EMFX_Data!AF170,EMFX_Data!AF170-EMFX_Data!AE170)</f>
        <v>-0.0490836182076593</v>
      </c>
      <c r="BN170" s="23" t="n">
        <f aca="false">IF(EMFX_Data!X169&gt;=EMFX_Data!Z169,EMFX_Data!AE170-EMFX_Data!AG170,EMFX_Data!AG170-EMFX_Data!AE170)</f>
        <v>-0.113326927703847</v>
      </c>
      <c r="BO170" s="23" t="n">
        <f aca="false">IF(EMFX_Data!X169&gt;=EMFX_Data!AA169,EMFX_Data!AE170-EMFX_Data!AH170,EMFX_Data!AH170-EMFX_Data!AE170)</f>
        <v>-0.163726299729958</v>
      </c>
      <c r="BP170" s="23" t="n">
        <f aca="false">IF(EMFX_Data!X169&gt;=EMFX_Data!AB169,EMFX_Data!AE170-EMFX_Data!AI170,EMFX_Data!AI170-EMFX_Data!AE170)</f>
        <v>-0.127285441054186</v>
      </c>
      <c r="BQ170" s="23" t="n">
        <f aca="false">IF(EMFX_Data!X169&gt;=EMFX_Data!AC169,EMFX_Data!AE170-EMFX_Data!AJ170,EMFX_Data!AJ170-EMFX_Data!AE170)</f>
        <v>-0.0696691275300165</v>
      </c>
      <c r="BR170" s="23" t="n">
        <f aca="false">IF(EMFX_Data!X169&gt;=EMFX_Data!AD169,EMFX_Data!AE170-EMFX_Data!AK170,EMFX_Data!AK170-EMFX_Data!AE170)</f>
        <v>-0.0278274889337965</v>
      </c>
      <c r="BS170" s="23" t="n">
        <f aca="false">IF(EMFX_Data!Y169&gt;=EMFX_Data!Z169,EMFX_Data!AF170-EMFX_Data!AG170,EMFX_Data!AG170-EMFX_Data!AF170)</f>
        <v>-0.0642433094961875</v>
      </c>
      <c r="BT170" s="23" t="n">
        <f aca="false">IF(EMFX_Data!Y169&gt;=EMFX_Data!AA169,EMFX_Data!AF170-EMFX_Data!AH170,EMFX_Data!AH170-EMFX_Data!AF170)</f>
        <v>-0.114642681522299</v>
      </c>
      <c r="BU170" s="23" t="n">
        <f aca="false">IF(EMFX_Data!Y169&gt;=EMFX_Data!AB169,EMFX_Data!AF170-EMFX_Data!AI170,EMFX_Data!AI170-EMFX_Data!AF170)</f>
        <v>0.078201822846527</v>
      </c>
      <c r="BV170" s="23" t="n">
        <f aca="false">IF(EMFX_Data!Y169&gt;=EMFX_Data!AC169,EMFX_Data!AF170-EMFX_Data!AJ170,EMFX_Data!AJ170-EMFX_Data!AF170)</f>
        <v>0.0205855093223572</v>
      </c>
      <c r="BW170" s="23" t="n">
        <f aca="false">IF(EMFX_Data!Y169&gt;=EMFX_Data!AD169,EMFX_Data!AF170-EMFX_Data!AK170,EMFX_Data!AK170-EMFX_Data!AF170)</f>
        <v>0.0212561292738628</v>
      </c>
      <c r="BX170" s="23" t="n">
        <f aca="false">IF(EMFX_Data!Z169&gt;=EMFX_Data!AA169,EMFX_Data!AG170-EMFX_Data!AH170,EMFX_Data!AH170-EMFX_Data!AG170)</f>
        <v>-0.0503993720261112</v>
      </c>
      <c r="BY170" s="23" t="n">
        <f aca="false">IF(EMFX_Data!Z169&gt;=EMFX_Data!AB169,EMFX_Data!AG170-EMFX_Data!AI170,EMFX_Data!AI170-EMFX_Data!AG170)</f>
        <v>0.0139585133503395</v>
      </c>
      <c r="BZ170" s="23" t="n">
        <f aca="false">IF(EMFX_Data!Z169&gt;=EMFX_Data!AC169,EMFX_Data!AG170-EMFX_Data!AJ170,EMFX_Data!AJ170-EMFX_Data!AG170)</f>
        <v>-0.0436578001738303</v>
      </c>
      <c r="CA170" s="23" t="n">
        <f aca="false">IF(EMFX_Data!Z169&gt;=EMFX_Data!AD169,EMFX_Data!AG170-EMFX_Data!AK170,EMFX_Data!AK170-EMFX_Data!AG170)</f>
        <v>0.0854994387700503</v>
      </c>
      <c r="CB170" s="23" t="n">
        <f aca="false">IF(EMFX_Data!AA169&gt;=EMFX_Data!AB169,EMFX_Data!AH170-EMFX_Data!AI170,EMFX_Data!AI170-EMFX_Data!AH170)</f>
        <v>-0.0364408586757716</v>
      </c>
      <c r="CC170" s="23" t="n">
        <f aca="false">IF(EMFX_Data!AA169&gt;=EMFX_Data!AC169,EMFX_Data!AH170-EMFX_Data!AJ170,EMFX_Data!AJ170-EMFX_Data!AH170)</f>
        <v>-0.0940571721999414</v>
      </c>
      <c r="CD170" s="23" t="n">
        <f aca="false">IF(EMFX_Data!AA169&gt;=EMFX_Data!AD169,EMFX_Data!AH170-EMFX_Data!AK170,EMFX_Data!AK170-EMFX_Data!AH170)</f>
        <v>-0.135898810796161</v>
      </c>
      <c r="CE170" s="23" t="n">
        <f aca="false">IF(EMFX_Data!AB169&gt;=EMFX_Data!AC169,EMFX_Data!AI170-EMFX_Data!AJ170,EMFX_Data!AJ170-EMFX_Data!AI170)</f>
        <v>-0.0576163135241698</v>
      </c>
      <c r="CF170" s="23" t="n">
        <f aca="false">IF(EMFX_Data!AB169&gt;=EMFX_Data!AD169,EMFX_Data!AI170-EMFX_Data!AK170,EMFX_Data!AK170-EMFX_Data!AI170)</f>
        <v>0.0994579521203898</v>
      </c>
      <c r="CG170" s="23" t="n">
        <f aca="false">IF(EMFX_Data!AC169&gt;=EMFX_Data!AD169,EMFX_Data!AJ170-EMFX_Data!AK170,EMFX_Data!AK170-EMFX_Data!AJ170)</f>
        <v>0.04184163859622</v>
      </c>
      <c r="CH170" s="27" t="n">
        <f aca="false">IF(ROW()&lt;4+VolLB,"",STDEV(INDEX($BM:$BM,ROW()-VolLB+1):INDEX($BM:$BM,ROW()))*SQRT(12))</f>
        <v>0.152527196141294</v>
      </c>
      <c r="CI170" s="27" t="n">
        <f aca="false">IF(ROW()&lt;4+VolLB,"",STDEV(INDEX($BN:$BN,ROW()-VolLB+1):INDEX($BN:$BN,ROW()))*SQRT(12))</f>
        <v>0.194743439192689</v>
      </c>
      <c r="CJ170" s="27" t="n">
        <f aca="false">IF(ROW()&lt;4+VolLB,"",STDEV(INDEX($BO:$BO,ROW()-VolLB+1):INDEX($BO:$BO,ROW()))*SQRT(12))</f>
        <v>0.187979434781731</v>
      </c>
      <c r="CK170" s="27" t="n">
        <f aca="false">IF(ROW()&lt;4+VolLB,"",STDEV(INDEX($BP:$BP,ROW()-VolLB+1):INDEX($BP:$BP,ROW()))*SQRT(12))</f>
        <v>0.183803495522899</v>
      </c>
      <c r="CL170" s="27" t="n">
        <f aca="false">IF(ROW()&lt;4+VolLB,"",STDEV(INDEX($BQ:$BQ,ROW()-VolLB+1):INDEX($BQ:$BQ,ROW()))*SQRT(12))</f>
        <v>0.182933441273084</v>
      </c>
      <c r="CM170" s="27" t="n">
        <f aca="false">IF(ROW()&lt;4+VolLB,"",STDEV(INDEX($BR:$BR,ROW()-VolLB+1):INDEX($BR:$BR,ROW()))*SQRT(12))</f>
        <v>0.169372097729483</v>
      </c>
      <c r="CN170" s="27" t="n">
        <f aca="false">IF(ROW()&lt;4+VolLB,"",STDEV(INDEX($BS:$BS,ROW()-VolLB+1):INDEX($BS:$BS,ROW()))*SQRT(12))</f>
        <v>0.169831018245257</v>
      </c>
      <c r="CO170" s="27" t="n">
        <f aca="false">IF(ROW()&lt;4+VolLB,"",STDEV(INDEX($BT:$BT,ROW()-VolLB+1):INDEX($BT:$BT,ROW()))*SQRT(12))</f>
        <v>0.177244436299237</v>
      </c>
      <c r="CP170" s="27" t="n">
        <f aca="false">IF(ROW()&lt;4+VolLB,"",STDEV(INDEX($BU:$BU,ROW()-VolLB+1):INDEX($BU:$BU,ROW()))*SQRT(12))</f>
        <v>0.161077892536881</v>
      </c>
      <c r="CQ170" s="27" t="n">
        <f aca="false">IF(ROW()&lt;4+VolLB,"",STDEV(INDEX($BV:$BV,ROW()-VolLB+1):INDEX($BV:$BV,ROW()))*SQRT(12))</f>
        <v>0.15975461223431</v>
      </c>
      <c r="CR170" s="27" t="n">
        <f aca="false">IF(ROW()&lt;4+VolLB,"",STDEV(INDEX($BW:$BW,ROW()-VolLB+1):INDEX($BW:$BW,ROW()))*SQRT(12))</f>
        <v>0.14891742616354</v>
      </c>
      <c r="CS170" s="27" t="n">
        <f aca="false">IF(ROW()&lt;4+VolLB,"",STDEV(INDEX($BX:$BX,ROW()-VolLB+1):INDEX($BX:$BX,ROW()))*SQRT(12))</f>
        <v>0.202326933716877</v>
      </c>
      <c r="CT170" s="27" t="n">
        <f aca="false">IF(ROW()&lt;4+VolLB,"",STDEV(INDEX($BY:$BY,ROW()-VolLB+1):INDEX($BY:$BY,ROW()))*SQRT(12))</f>
        <v>0.164397320173238</v>
      </c>
      <c r="CU170" s="27" t="n">
        <f aca="false">IF(ROW()&lt;4+VolLB,"",STDEV(INDEX($BZ:$BZ,ROW()-VolLB+1):INDEX($BZ:$BZ,ROW()))*SQRT(12))</f>
        <v>0.143872524899331</v>
      </c>
      <c r="CV170" s="27" t="n">
        <f aca="false">IF(ROW()&lt;4+VolLB,"",STDEV(INDEX($CA:$CA,ROW()-VolLB+1):INDEX($CA:$CA,ROW()))*SQRT(12))</f>
        <v>0.144296157313845</v>
      </c>
      <c r="CW170" s="27" t="n">
        <f aca="false">IF(ROW()&lt;4+VolLB,"",STDEV(INDEX($CB:$CB,ROW()-VolLB+1):INDEX($CB:$CB,ROW()))*SQRT(12))</f>
        <v>0.180501990461711</v>
      </c>
      <c r="CX170" s="27" t="n">
        <f aca="false">IF(ROW()&lt;4+VolLB,"",STDEV(INDEX($CC:$CC,ROW()-VolLB+1):INDEX($CC:$CC,ROW()))*SQRT(12))</f>
        <v>0.188645917946803</v>
      </c>
      <c r="CY170" s="27" t="n">
        <f aca="false">IF(ROW()&lt;4+VolLB,"",STDEV(INDEX($CD:$CD,ROW()-VolLB+1):INDEX($CD:$CD,ROW()))*SQRT(12))</f>
        <v>0.207620428223246</v>
      </c>
      <c r="CZ170" s="27" t="n">
        <f aca="false">IF(ROW()&lt;4+VolLB,"",STDEV(INDEX($CE:$CE,ROW()-VolLB+1):INDEX($CE:$CE,ROW()))*SQRT(12))</f>
        <v>0.150020889673846</v>
      </c>
      <c r="DA170" s="27" t="n">
        <f aca="false">IF(ROW()&lt;4+VolLB,"",STDEV(INDEX($CF:$CF,ROW()-VolLB+1):INDEX($CF:$CF,ROW()))*SQRT(12))</f>
        <v>0.136975117450668</v>
      </c>
      <c r="DB170" s="27" t="n">
        <f aca="false">IF(ROW()&lt;4+VolLB,"",STDEV(INDEX($CG:$CG,ROW()-VolLB+1):INDEX($CG:$CG,ROW()))*SQRT(12))</f>
        <v>0.121117664392508</v>
      </c>
      <c r="DC170" s="26" t="n">
        <f aca="false">IF(OR(AR170=0,CH170="",CH170=0),0,AR170*MIN(MaxScal,TgtVol/CH170))</f>
        <v>0</v>
      </c>
      <c r="DD170" s="26" t="n">
        <f aca="false">IF(OR(AS170=0,CI170="",CI170=0),0,AS170*MIN(MaxScal,TgtVol/CI170))</f>
        <v>0.102699223567737</v>
      </c>
      <c r="DE170" s="26" t="n">
        <f aca="false">IF(OR(AT170=0,CJ170="",CJ170=0),0,AT170*MIN(MaxScal,TgtVol/CJ170))</f>
        <v>0.106394617173004</v>
      </c>
      <c r="DF170" s="26" t="n">
        <f aca="false">IF(OR(AU170=0,CK170="",CK170=0),0,AU170*MIN(MaxScal,TgtVol/CK170))</f>
        <v>0</v>
      </c>
      <c r="DG170" s="26" t="n">
        <f aca="false">IF(OR(AV170=0,CL170="",CL170=0),0,AV170*MIN(MaxScal,TgtVol/CL170))</f>
        <v>0</v>
      </c>
      <c r="DH170" s="26" t="n">
        <f aca="false">IF(OR(AW170=0,CM170="",CM170=0),0,AW170*MIN(MaxScal,TgtVol/CM170))</f>
        <v>0</v>
      </c>
      <c r="DI170" s="26" t="n">
        <f aca="false">IF(OR(AX170=0,CN170="",CN170=0),0,AX170*MIN(MaxScal,TgtVol/CN170))</f>
        <v>0</v>
      </c>
      <c r="DJ170" s="26" t="n">
        <f aca="false">IF(OR(AY170=0,CO170="",CO170=0),0,AY170*MIN(MaxScal,TgtVol/CO170))</f>
        <v>0</v>
      </c>
      <c r="DK170" s="26" t="n">
        <f aca="false">IF(OR(AZ170=0,CP170="",CP170=0),0,AZ170*MIN(MaxScal,TgtVol/CP170))</f>
        <v>0</v>
      </c>
      <c r="DL170" s="26" t="n">
        <f aca="false">IF(OR(BA170=0,CQ170="",CQ170=0),0,BA170*MIN(MaxScal,TgtVol/CQ170))</f>
        <v>0</v>
      </c>
      <c r="DM170" s="26" t="n">
        <f aca="false">IF(OR(BB170=0,CR170="",CR170=0),0,BB170*MIN(MaxScal,TgtVol/CR170))</f>
        <v>0</v>
      </c>
      <c r="DN170" s="26" t="n">
        <f aca="false">IF(OR(BC170=0,CS170="",CS170=0),0,BC170*MIN(MaxScal,TgtVol/CS170))</f>
        <v>0</v>
      </c>
      <c r="DO170" s="26" t="n">
        <f aca="false">IF(OR(BD170=0,CT170="",CT170=0),0,BD170*MIN(MaxScal,TgtVol/CT170))</f>
        <v>0</v>
      </c>
      <c r="DP170" s="26" t="n">
        <f aca="false">IF(OR(BE170=0,CU170="",CU170=0),0,BE170*MIN(MaxScal,TgtVol/CU170))</f>
        <v>0</v>
      </c>
      <c r="DQ170" s="26" t="n">
        <f aca="false">IF(OR(BF170=0,CV170="",CV170=0),0,BF170*MIN(MaxScal,TgtVol/CV170))</f>
        <v>0</v>
      </c>
      <c r="DR170" s="26" t="n">
        <f aca="false">IF(OR(BG170=0,CW170="",CW170=0),0,BG170*MIN(MaxScal,TgtVol/CW170))</f>
        <v>0</v>
      </c>
      <c r="DS170" s="26" t="n">
        <f aca="false">IF(OR(BH170=0,CX170="",CX170=0),0,BH170*MIN(MaxScal,TgtVol/CX170))</f>
        <v>0</v>
      </c>
      <c r="DT170" s="26" t="n">
        <f aca="false">IF(OR(BI170=0,CY170="",CY170=0),0,BI170*MIN(MaxScal,TgtVol/CY170))</f>
        <v>0</v>
      </c>
      <c r="DU170" s="26" t="n">
        <f aca="false">IF(OR(BJ170=0,CZ170="",CZ170=0),0,BJ170*MIN(MaxScal,TgtVol/CZ170))</f>
        <v>0</v>
      </c>
      <c r="DV170" s="26" t="n">
        <f aca="false">IF(OR(BK170=0,DA170="",DA170=0),0,BK170*MIN(MaxScal,TgtVol/DA170))</f>
        <v>0</v>
      </c>
      <c r="DW170" s="26" t="n">
        <f aca="false">IF(OR(BL170=0,DB170="",DB170=0),0,BL170*MIN(MaxScal,TgtVol/DB170))</f>
        <v>0</v>
      </c>
      <c r="DX170" s="28" t="n">
        <f aca="false">IFERROR(DC169*BM170,"")</f>
        <v>-0</v>
      </c>
      <c r="DY170" s="28" t="n">
        <f aca="false">IFERROR(DD169*BN170,"")</f>
        <v>-0</v>
      </c>
      <c r="DZ170" s="28" t="n">
        <f aca="false">IFERROR(DE169*BO170,"")</f>
        <v>-0</v>
      </c>
      <c r="EA170" s="28" t="n">
        <f aca="false">IFERROR(DF169*BP170,"")</f>
        <v>-0</v>
      </c>
      <c r="EB170" s="28" t="n">
        <f aca="false">IFERROR(DG169*BQ170,"")</f>
        <v>-0</v>
      </c>
      <c r="EC170" s="28" t="n">
        <f aca="false">IFERROR(DH169*BR170,"")</f>
        <v>-0</v>
      </c>
      <c r="ED170" s="28" t="n">
        <f aca="false">IFERROR(DI169*BS170,"")</f>
        <v>-0</v>
      </c>
      <c r="EE170" s="28" t="n">
        <f aca="false">IFERROR(DJ169*BT170,"")</f>
        <v>-0</v>
      </c>
      <c r="EF170" s="28" t="n">
        <f aca="false">IFERROR(DK169*BU170,"")</f>
        <v>0</v>
      </c>
      <c r="EG170" s="28" t="n">
        <f aca="false">IFERROR(DL169*BV170,"")</f>
        <v>0</v>
      </c>
      <c r="EH170" s="28" t="n">
        <f aca="false">IFERROR(DM169*BW170,"")</f>
        <v>0</v>
      </c>
      <c r="EI170" s="28" t="n">
        <f aca="false">IFERROR(DN169*BX170,"")</f>
        <v>-0</v>
      </c>
      <c r="EJ170" s="28" t="n">
        <f aca="false">IFERROR(DO169*BY170,"")</f>
        <v>0</v>
      </c>
      <c r="EK170" s="28" t="n">
        <f aca="false">IFERROR(DP169*BZ170,"")</f>
        <v>-0</v>
      </c>
      <c r="EL170" s="28" t="n">
        <f aca="false">IFERROR(DQ169*CA170,"")</f>
        <v>0</v>
      </c>
      <c r="EM170" s="28" t="n">
        <f aca="false">IFERROR(DR169*CB170,"")</f>
        <v>-0</v>
      </c>
      <c r="EN170" s="28" t="n">
        <f aca="false">IFERROR(DS169*CC170,"")</f>
        <v>-0</v>
      </c>
      <c r="EO170" s="28" t="n">
        <f aca="false">IFERROR(DT169*CD170,"")</f>
        <v>-0</v>
      </c>
      <c r="EP170" s="28" t="n">
        <f aca="false">IFERROR(DU169*CE170,"")</f>
        <v>-0</v>
      </c>
      <c r="EQ170" s="28" t="n">
        <f aca="false">IFERROR(DV169*CF170,"")</f>
        <v>0</v>
      </c>
      <c r="ER170" s="28" t="n">
        <f aca="false">IFERROR(DW169*CG170,"")</f>
        <v>0</v>
      </c>
      <c r="ES170" s="28" t="n">
        <f aca="false">IF(ROW()=4,"",SUM(DX170:ER170))</f>
        <v>0</v>
      </c>
      <c r="ET170" s="29" t="n">
        <f aca="false">COUNTIF(AR170:BL170,"&gt;0")</f>
        <v>2</v>
      </c>
    </row>
    <row r="171" customFormat="false" ht="15" hidden="false" customHeight="false" outlineLevel="0" collapsed="false">
      <c r="A171" s="19" t="n">
        <v>43100</v>
      </c>
      <c r="B171" s="23" t="n">
        <f aca="false">ABS(EMFX_Data!X171-EMFX_Data!Y171)</f>
        <v>0.192735760909772</v>
      </c>
      <c r="C171" s="23" t="n">
        <f aca="false">ABS(EMFX_Data!X171-EMFX_Data!Z171)</f>
        <v>0.276289988995374</v>
      </c>
      <c r="D171" s="23" t="n">
        <f aca="false">ABS(EMFX_Data!X171-EMFX_Data!AA171)</f>
        <v>0.488178070713512</v>
      </c>
      <c r="E171" s="23" t="n">
        <f aca="false">ABS(EMFX_Data!X171-EMFX_Data!AB171)</f>
        <v>0.267135906472477</v>
      </c>
      <c r="F171" s="23" t="n">
        <f aca="false">ABS(EMFX_Data!X171-EMFX_Data!AC171)</f>
        <v>0.114917831684903</v>
      </c>
      <c r="G171" s="23" t="n">
        <f aca="false">ABS(EMFX_Data!X171-EMFX_Data!AD171)</f>
        <v>0.240036598026822</v>
      </c>
      <c r="H171" s="23" t="n">
        <f aca="false">ABS(EMFX_Data!Y171-EMFX_Data!Z171)</f>
        <v>0.0835542280856014</v>
      </c>
      <c r="I171" s="23" t="n">
        <f aca="false">ABS(EMFX_Data!Y171-EMFX_Data!AA171)</f>
        <v>0.29544230980374</v>
      </c>
      <c r="J171" s="23" t="n">
        <f aca="false">ABS(EMFX_Data!Y171-EMFX_Data!AB171)</f>
        <v>0.0744001455627048</v>
      </c>
      <c r="K171" s="23" t="n">
        <f aca="false">ABS(EMFX_Data!Y171-EMFX_Data!AC171)</f>
        <v>0.0778179292248691</v>
      </c>
      <c r="L171" s="23" t="n">
        <f aca="false">ABS(EMFX_Data!Y171-EMFX_Data!AD171)</f>
        <v>0.0473008371170494</v>
      </c>
      <c r="M171" s="23" t="n">
        <f aca="false">ABS(EMFX_Data!Z171-EMFX_Data!AA171)</f>
        <v>0.211888081718138</v>
      </c>
      <c r="N171" s="23" t="n">
        <f aca="false">ABS(EMFX_Data!Z171-EMFX_Data!AB171)</f>
        <v>0.00915408252289662</v>
      </c>
      <c r="O171" s="23" t="n">
        <f aca="false">ABS(EMFX_Data!Z171-EMFX_Data!AC171)</f>
        <v>0.161372157310471</v>
      </c>
      <c r="P171" s="23" t="n">
        <f aca="false">ABS(EMFX_Data!Z171-EMFX_Data!AD171)</f>
        <v>0.0362533909685521</v>
      </c>
      <c r="Q171" s="23" t="n">
        <f aca="false">ABS(EMFX_Data!AA171-EMFX_Data!AB171)</f>
        <v>0.221042164241035</v>
      </c>
      <c r="R171" s="23" t="n">
        <f aca="false">ABS(EMFX_Data!AA171-EMFX_Data!AC171)</f>
        <v>0.373260239028609</v>
      </c>
      <c r="S171" s="23" t="n">
        <f aca="false">ABS(EMFX_Data!AA171-EMFX_Data!AD171)</f>
        <v>0.24814147268669</v>
      </c>
      <c r="T171" s="23" t="n">
        <f aca="false">ABS(EMFX_Data!AB171-EMFX_Data!AC171)</f>
        <v>0.152218074787574</v>
      </c>
      <c r="U171" s="23" t="n">
        <f aca="false">ABS(EMFX_Data!AB171-EMFX_Data!AD171)</f>
        <v>0.0270993084456554</v>
      </c>
      <c r="V171" s="23" t="n">
        <f aca="false">ABS(EMFX_Data!AC171-EMFX_Data!AD171)</f>
        <v>0.125118766341918</v>
      </c>
      <c r="W171" s="26" t="n">
        <f aca="false">IF(ROW()&lt;4+MinObs-1,"",IFERROR((B171-AVERAGE(B$4:B171))/STDEV(B$4:B171),""))</f>
        <v>0.808625574185279</v>
      </c>
      <c r="X171" s="26" t="n">
        <f aca="false">IF(ROW()&lt;4+MinObs-1,"",IFERROR((C171-AVERAGE(C$4:C171))/STDEV(C$4:C171),""))</f>
        <v>2.76162892945089</v>
      </c>
      <c r="Y171" s="26" t="n">
        <f aca="false">IF(ROW()&lt;4+MinObs-1,"",IFERROR((D171-AVERAGE(D$4:D171))/STDEV(D$4:D171),""))</f>
        <v>3.1816787493874</v>
      </c>
      <c r="Z171" s="26" t="n">
        <f aca="false">IF(ROW()&lt;4+MinObs-1,"",IFERROR((E171-AVERAGE(E$4:E171))/STDEV(E$4:E171),""))</f>
        <v>1.68808601184469</v>
      </c>
      <c r="AA171" s="26" t="n">
        <f aca="false">IF(ROW()&lt;4+MinObs-1,"",IFERROR((F171-AVERAGE(F$4:F171))/STDEV(F$4:F171),""))</f>
        <v>0.661676724517068</v>
      </c>
      <c r="AB171" s="26" t="n">
        <f aca="false">IF(ROW()&lt;4+MinObs-1,"",IFERROR((G171-AVERAGE(G$4:G171))/STDEV(G$4:G171),""))</f>
        <v>0.374366701043781</v>
      </c>
      <c r="AC171" s="26" t="n">
        <f aca="false">IF(ROW()&lt;4+MinObs-1,"",IFERROR((H171-AVERAGE(H$4:H171))/STDEV(H$4:H171),""))</f>
        <v>-0.699484808239029</v>
      </c>
      <c r="AD171" s="26" t="n">
        <f aca="false">IF(ROW()&lt;4+MinObs-1,"",IFERROR((I171-AVERAGE(I$4:I171))/STDEV(I$4:I171),""))</f>
        <v>1.20711576825195</v>
      </c>
      <c r="AE171" s="26" t="n">
        <f aca="false">IF(ROW()&lt;4+MinObs-1,"",IFERROR((J171-AVERAGE(J$4:J171))/STDEV(J$4:J171),""))</f>
        <v>-0.620484951396757</v>
      </c>
      <c r="AF171" s="26" t="n">
        <f aca="false">IF(ROW()&lt;4+MinObs-1,"",IFERROR((K171-AVERAGE(K$4:K171))/STDEV(K$4:K171),""))</f>
        <v>-0.34859659964441</v>
      </c>
      <c r="AG171" s="26" t="n">
        <f aca="false">IF(ROW()&lt;4+MinObs-1,"",IFERROR((L171-AVERAGE(L$4:L171))/STDEV(L$4:L171),""))</f>
        <v>-0.360229155635775</v>
      </c>
      <c r="AH171" s="26" t="n">
        <f aca="false">IF(ROW()&lt;4+MinObs-1,"",IFERROR((M171-AVERAGE(M$4:M171))/STDEV(M$4:M171),""))</f>
        <v>0.435660059595371</v>
      </c>
      <c r="AI171" s="26" t="n">
        <f aca="false">IF(ROW()&lt;4+MinObs-1,"",IFERROR((N171-AVERAGE(N$4:N171))/STDEV(N$4:N171),""))</f>
        <v>-1.22670565729241</v>
      </c>
      <c r="AJ171" s="26" t="n">
        <f aca="false">IF(ROW()&lt;4+MinObs-1,"",IFERROR((O171-AVERAGE(O$4:O171))/STDEV(O$4:O171),""))</f>
        <v>0.738885256669712</v>
      </c>
      <c r="AK171" s="26" t="n">
        <f aca="false">IF(ROW()&lt;4+MinObs-1,"",IFERROR((P171-AVERAGE(P$4:P171))/STDEV(P$4:P171),""))</f>
        <v>-0.335599577767209</v>
      </c>
      <c r="AL171" s="26" t="n">
        <f aca="false">IF(ROW()&lt;4+MinObs-1,"",IFERROR((Q171-AVERAGE(Q$4:Q171))/STDEV(Q$4:Q171),""))</f>
        <v>0.295410514627856</v>
      </c>
      <c r="AM171" s="26" t="n">
        <f aca="false">IF(ROW()&lt;4+MinObs-1,"",IFERROR((R171-AVERAGE(R$4:R171))/STDEV(R$4:R171),""))</f>
        <v>1.7612886206494</v>
      </c>
      <c r="AN171" s="26" t="n">
        <f aca="false">IF(ROW()&lt;4+MinObs-1,"",IFERROR((S171-AVERAGE(S$4:S171))/STDEV(S$4:S171),""))</f>
        <v>0.20696081902799</v>
      </c>
      <c r="AO171" s="26" t="n">
        <f aca="false">IF(ROW()&lt;4+MinObs-1,"",IFERROR((T171-AVERAGE(T$4:T171))/STDEV(T$4:T171),""))</f>
        <v>0.543415942613423</v>
      </c>
      <c r="AP171" s="26" t="n">
        <f aca="false">IF(ROW()&lt;4+MinObs-1,"",IFERROR((U171-AVERAGE(U$4:U171))/STDEV(U$4:U171),""))</f>
        <v>-0.313403394629534</v>
      </c>
      <c r="AQ171" s="26" t="n">
        <f aca="false">IF(ROW()&lt;4+MinObs-1,"",IFERROR((V171-AVERAGE(V$4:V171))/STDEV(V$4:V171),""))</f>
        <v>-0.0613227106570016</v>
      </c>
      <c r="AR171" s="26" t="n">
        <f aca="false">IF(W171="",0,IF(W171&gt;=z4,w4,IF(W171&gt;=z3,w3,IF(W171&gt;=zEntry,w2,IF(AND(W171&gt;=ExitZ,AR170&gt;0),w2,0)))))</f>
        <v>0</v>
      </c>
      <c r="AS171" s="26" t="n">
        <f aca="false">IF(X171="",0,IF(X171&gt;=z4,w4,IF(X171&gt;=z3,w3,IF(X171&gt;=zEntry,w2,IF(AND(X171&gt;=ExitZ,AS170&gt;0),w2,0)))))</f>
        <v>1</v>
      </c>
      <c r="AT171" s="26" t="n">
        <f aca="false">IF(Y171="",0,IF(Y171&gt;=z4,w4,IF(Y171&gt;=z3,w3,IF(Y171&gt;=zEntry,w2,IF(AND(Y171&gt;=ExitZ,AT170&gt;0),w2,0)))))</f>
        <v>1.5</v>
      </c>
      <c r="AU171" s="26" t="n">
        <f aca="false">IF(Z171="",0,IF(Z171&gt;=z4,w4,IF(Z171&gt;=z3,w3,IF(Z171&gt;=zEntry,w2,IF(AND(Z171&gt;=ExitZ,AU170&gt;0),w2,0)))))</f>
        <v>0</v>
      </c>
      <c r="AV171" s="26" t="n">
        <f aca="false">IF(AA171="",0,IF(AA171&gt;=z4,w4,IF(AA171&gt;=z3,w3,IF(AA171&gt;=zEntry,w2,IF(AND(AA171&gt;=ExitZ,AV170&gt;0),w2,0)))))</f>
        <v>0</v>
      </c>
      <c r="AW171" s="26" t="n">
        <f aca="false">IF(AB171="",0,IF(AB171&gt;=z4,w4,IF(AB171&gt;=z3,w3,IF(AB171&gt;=zEntry,w2,IF(AND(AB171&gt;=ExitZ,AW170&gt;0),w2,0)))))</f>
        <v>0</v>
      </c>
      <c r="AX171" s="26" t="n">
        <f aca="false">IF(AC171="",0,IF(AC171&gt;=z4,w4,IF(AC171&gt;=z3,w3,IF(AC171&gt;=zEntry,w2,IF(AND(AC171&gt;=ExitZ,AX170&gt;0),w2,0)))))</f>
        <v>0</v>
      </c>
      <c r="AY171" s="26" t="n">
        <f aca="false">IF(AD171="",0,IF(AD171&gt;=z4,w4,IF(AD171&gt;=z3,w3,IF(AD171&gt;=zEntry,w2,IF(AND(AD171&gt;=ExitZ,AY170&gt;0),w2,0)))))</f>
        <v>0</v>
      </c>
      <c r="AZ171" s="26" t="n">
        <f aca="false">IF(AE171="",0,IF(AE171&gt;=z4,w4,IF(AE171&gt;=z3,w3,IF(AE171&gt;=zEntry,w2,IF(AND(AE171&gt;=ExitZ,AZ170&gt;0),w2,0)))))</f>
        <v>0</v>
      </c>
      <c r="BA171" s="26" t="n">
        <f aca="false">IF(AF171="",0,IF(AF171&gt;=z4,w4,IF(AF171&gt;=z3,w3,IF(AF171&gt;=zEntry,w2,IF(AND(AF171&gt;=ExitZ,BA170&gt;0),w2,0)))))</f>
        <v>0</v>
      </c>
      <c r="BB171" s="26" t="n">
        <f aca="false">IF(AG171="",0,IF(AG171&gt;=z4,w4,IF(AG171&gt;=z3,w3,IF(AG171&gt;=zEntry,w2,IF(AND(AG171&gt;=ExitZ,BB170&gt;0),w2,0)))))</f>
        <v>0</v>
      </c>
      <c r="BC171" s="26" t="n">
        <f aca="false">IF(AH171="",0,IF(AH171&gt;=z4,w4,IF(AH171&gt;=z3,w3,IF(AH171&gt;=zEntry,w2,IF(AND(AH171&gt;=ExitZ,BC170&gt;0),w2,0)))))</f>
        <v>0</v>
      </c>
      <c r="BD171" s="26" t="n">
        <f aca="false">IF(AI171="",0,IF(AI171&gt;=z4,w4,IF(AI171&gt;=z3,w3,IF(AI171&gt;=zEntry,w2,IF(AND(AI171&gt;=ExitZ,BD170&gt;0),w2,0)))))</f>
        <v>0</v>
      </c>
      <c r="BE171" s="26" t="n">
        <f aca="false">IF(AJ171="",0,IF(AJ171&gt;=z4,w4,IF(AJ171&gt;=z3,w3,IF(AJ171&gt;=zEntry,w2,IF(AND(AJ171&gt;=ExitZ,BE170&gt;0),w2,0)))))</f>
        <v>0</v>
      </c>
      <c r="BF171" s="26" t="n">
        <f aca="false">IF(AK171="",0,IF(AK171&gt;=z4,w4,IF(AK171&gt;=z3,w3,IF(AK171&gt;=zEntry,w2,IF(AND(AK171&gt;=ExitZ,BF170&gt;0),w2,0)))))</f>
        <v>0</v>
      </c>
      <c r="BG171" s="26" t="n">
        <f aca="false">IF(AL171="",0,IF(AL171&gt;=z4,w4,IF(AL171&gt;=z3,w3,IF(AL171&gt;=zEntry,w2,IF(AND(AL171&gt;=ExitZ,BG170&gt;0),w2,0)))))</f>
        <v>0</v>
      </c>
      <c r="BH171" s="26" t="n">
        <f aca="false">IF(AM171="",0,IF(AM171&gt;=z4,w4,IF(AM171&gt;=z3,w3,IF(AM171&gt;=zEntry,w2,IF(AND(AM171&gt;=ExitZ,BH170&gt;0),w2,0)))))</f>
        <v>0</v>
      </c>
      <c r="BI171" s="26" t="n">
        <f aca="false">IF(AN171="",0,IF(AN171&gt;=z4,w4,IF(AN171&gt;=z3,w3,IF(AN171&gt;=zEntry,w2,IF(AND(AN171&gt;=ExitZ,BI170&gt;0),w2,0)))))</f>
        <v>0</v>
      </c>
      <c r="BJ171" s="26" t="n">
        <f aca="false">IF(AO171="",0,IF(AO171&gt;=z4,w4,IF(AO171&gt;=z3,w3,IF(AO171&gt;=zEntry,w2,IF(AND(AO171&gt;=ExitZ,BJ170&gt;0),w2,0)))))</f>
        <v>0</v>
      </c>
      <c r="BK171" s="26" t="n">
        <f aca="false">IF(AP171="",0,IF(AP171&gt;=z4,w4,IF(AP171&gt;=z3,w3,IF(AP171&gt;=zEntry,w2,IF(AND(AP171&gt;=ExitZ,BK170&gt;0),w2,0)))))</f>
        <v>0</v>
      </c>
      <c r="BL171" s="26" t="n">
        <f aca="false">IF(AQ171="",0,IF(AQ171&gt;=z4,w4,IF(AQ171&gt;=z3,w3,IF(AQ171&gt;=zEntry,w2,IF(AND(AQ171&gt;=ExitZ,BL170&gt;0),w2,0)))))</f>
        <v>0</v>
      </c>
      <c r="BM171" s="23" t="n">
        <f aca="false">IF(EMFX_Data!X170&gt;=EMFX_Data!Y170,EMFX_Data!AE171-EMFX_Data!AF171,EMFX_Data!AF171-EMFX_Data!AE171)</f>
        <v>-0.0611571209513855</v>
      </c>
      <c r="BN171" s="23" t="n">
        <f aca="false">IF(EMFX_Data!X170&gt;=EMFX_Data!Z170,EMFX_Data!AE171-EMFX_Data!AG171,EMFX_Data!AG171-EMFX_Data!AE171)</f>
        <v>-0.0106243265279241</v>
      </c>
      <c r="BO171" s="23" t="n">
        <f aca="false">IF(EMFX_Data!X170&gt;=EMFX_Data!AA170,EMFX_Data!AE171-EMFX_Data!AH171,EMFX_Data!AH171-EMFX_Data!AE171)</f>
        <v>-0.0592274378112439</v>
      </c>
      <c r="BP171" s="23" t="n">
        <f aca="false">IF(EMFX_Data!X170&gt;=EMFX_Data!AB170,EMFX_Data!AE171-EMFX_Data!AI171,EMFX_Data!AI171-EMFX_Data!AE171)</f>
        <v>-0.068198197117214</v>
      </c>
      <c r="BQ171" s="23" t="n">
        <f aca="false">IF(EMFX_Data!X170&gt;=EMFX_Data!AC170,EMFX_Data!AE171-EMFX_Data!AJ171,EMFX_Data!AJ171-EMFX_Data!AE171)</f>
        <v>-0.0542693550565338</v>
      </c>
      <c r="BR171" s="23" t="n">
        <f aca="false">IF(EMFX_Data!X170&gt;=EMFX_Data!AD170,EMFX_Data!AE171-EMFX_Data!AK171,EMFX_Data!AK171-EMFX_Data!AE171)</f>
        <v>-0.0219130574051816</v>
      </c>
      <c r="BS171" s="23" t="n">
        <f aca="false">IF(EMFX_Data!Y170&gt;=EMFX_Data!Z170,EMFX_Data!AF171-EMFX_Data!AG171,EMFX_Data!AG171-EMFX_Data!AF171)</f>
        <v>0.0505327944234614</v>
      </c>
      <c r="BT171" s="23" t="n">
        <f aca="false">IF(EMFX_Data!Y170&gt;=EMFX_Data!AA170,EMFX_Data!AF171-EMFX_Data!AH171,EMFX_Data!AH171-EMFX_Data!AF171)</f>
        <v>0.00192968314014167</v>
      </c>
      <c r="BU171" s="23" t="n">
        <f aca="false">IF(EMFX_Data!Y170&gt;=EMFX_Data!AB170,EMFX_Data!AF171-EMFX_Data!AI171,EMFX_Data!AI171-EMFX_Data!AF171)</f>
        <v>-0.00704107616582844</v>
      </c>
      <c r="BV171" s="23" t="n">
        <f aca="false">IF(EMFX_Data!Y170&gt;=EMFX_Data!AC170,EMFX_Data!AF171-EMFX_Data!AJ171,EMFX_Data!AJ171-EMFX_Data!AF171)</f>
        <v>-0.00688776589485177</v>
      </c>
      <c r="BW171" s="23" t="n">
        <f aca="false">IF(EMFX_Data!Y170&gt;=EMFX_Data!AD170,EMFX_Data!AF171-EMFX_Data!AK171,EMFX_Data!AK171-EMFX_Data!AF171)</f>
        <v>0.0392440635462039</v>
      </c>
      <c r="BX171" s="23" t="n">
        <f aca="false">IF(EMFX_Data!Z170&gt;=EMFX_Data!AA170,EMFX_Data!AG171-EMFX_Data!AH171,EMFX_Data!AH171-EMFX_Data!AG171)</f>
        <v>-0.0486031112833197</v>
      </c>
      <c r="BY171" s="23" t="n">
        <f aca="false">IF(EMFX_Data!Z170&gt;=EMFX_Data!AB170,EMFX_Data!AG171-EMFX_Data!AI171,EMFX_Data!AI171-EMFX_Data!AG171)</f>
        <v>0.0575738705892898</v>
      </c>
      <c r="BZ171" s="23" t="n">
        <f aca="false">IF(EMFX_Data!Z170&gt;=EMFX_Data!AC170,EMFX_Data!AG171-EMFX_Data!AJ171,EMFX_Data!AJ171-EMFX_Data!AG171)</f>
        <v>0.0436450285286096</v>
      </c>
      <c r="CA171" s="23" t="n">
        <f aca="false">IF(EMFX_Data!Z170&gt;=EMFX_Data!AD170,EMFX_Data!AG171-EMFX_Data!AK171,EMFX_Data!AK171-EMFX_Data!AG171)</f>
        <v>0.0112887308772575</v>
      </c>
      <c r="CB171" s="23" t="n">
        <f aca="false">IF(EMFX_Data!AA170&gt;=EMFX_Data!AB170,EMFX_Data!AH171-EMFX_Data!AI171,EMFX_Data!AI171-EMFX_Data!AH171)</f>
        <v>0.00897075930597011</v>
      </c>
      <c r="CC171" s="23" t="n">
        <f aca="false">IF(EMFX_Data!AA170&gt;=EMFX_Data!AC170,EMFX_Data!AH171-EMFX_Data!AJ171,EMFX_Data!AJ171-EMFX_Data!AH171)</f>
        <v>-0.0049580827547101</v>
      </c>
      <c r="CD171" s="23" t="n">
        <f aca="false">IF(EMFX_Data!AA170&gt;=EMFX_Data!AD170,EMFX_Data!AH171-EMFX_Data!AK171,EMFX_Data!AK171-EMFX_Data!AH171)</f>
        <v>-0.0373143804060623</v>
      </c>
      <c r="CE171" s="23" t="n">
        <f aca="false">IF(EMFX_Data!AB170&gt;=EMFX_Data!AC170,EMFX_Data!AI171-EMFX_Data!AJ171,EMFX_Data!AJ171-EMFX_Data!AI171)</f>
        <v>-0.0139288420606802</v>
      </c>
      <c r="CF171" s="23" t="n">
        <f aca="false">IF(EMFX_Data!AB170&gt;=EMFX_Data!AD170,EMFX_Data!AI171-EMFX_Data!AK171,EMFX_Data!AK171-EMFX_Data!AI171)</f>
        <v>0.0462851397120324</v>
      </c>
      <c r="CG171" s="23" t="n">
        <f aca="false">IF(EMFX_Data!AC170&gt;=EMFX_Data!AD170,EMFX_Data!AJ171-EMFX_Data!AK171,EMFX_Data!AK171-EMFX_Data!AJ171)</f>
        <v>0.0323562976513522</v>
      </c>
      <c r="CH171" s="27" t="n">
        <f aca="false">IF(ROW()&lt;4+VolLB,"",STDEV(INDEX($BM:$BM,ROW()-VolLB+1):INDEX($BM:$BM,ROW()))*SQRT(12))</f>
        <v>0.156534747050603</v>
      </c>
      <c r="CI171" s="27" t="n">
        <f aca="false">IF(ROW()&lt;4+VolLB,"",STDEV(INDEX($BN:$BN,ROW()-VolLB+1):INDEX($BN:$BN,ROW()))*SQRT(12))</f>
        <v>0.194846129175602</v>
      </c>
      <c r="CJ171" s="27" t="n">
        <f aca="false">IF(ROW()&lt;4+VolLB,"",STDEV(INDEX($BO:$BO,ROW()-VolLB+1):INDEX($BO:$BO,ROW()))*SQRT(12))</f>
        <v>0.190075251967432</v>
      </c>
      <c r="CK171" s="27" t="n">
        <f aca="false">IF(ROW()&lt;4+VolLB,"",STDEV(INDEX($BP:$BP,ROW()-VolLB+1):INDEX($BP:$BP,ROW()))*SQRT(12))</f>
        <v>0.188399415417846</v>
      </c>
      <c r="CL171" s="27" t="n">
        <f aca="false">IF(ROW()&lt;4+VolLB,"",STDEV(INDEX($BQ:$BQ,ROW()-VolLB+1):INDEX($BQ:$BQ,ROW()))*SQRT(12))</f>
        <v>0.184766142660228</v>
      </c>
      <c r="CM171" s="27" t="n">
        <f aca="false">IF(ROW()&lt;4+VolLB,"",STDEV(INDEX($BR:$BR,ROW()-VolLB+1):INDEX($BR:$BR,ROW()))*SQRT(12))</f>
        <v>0.170848541644159</v>
      </c>
      <c r="CN171" s="27" t="n">
        <f aca="false">IF(ROW()&lt;4+VolLB,"",STDEV(INDEX($BS:$BS,ROW()-VolLB+1):INDEX($BS:$BS,ROW()))*SQRT(12))</f>
        <v>0.171991116207664</v>
      </c>
      <c r="CO171" s="27" t="n">
        <f aca="false">IF(ROW()&lt;4+VolLB,"",STDEV(INDEX($BT:$BT,ROW()-VolLB+1):INDEX($BT:$BT,ROW()))*SQRT(12))</f>
        <v>0.177161956725713</v>
      </c>
      <c r="CP171" s="27" t="n">
        <f aca="false">IF(ROW()&lt;4+VolLB,"",STDEV(INDEX($BU:$BU,ROW()-VolLB+1):INDEX($BU:$BU,ROW()))*SQRT(12))</f>
        <v>0.161146632921117</v>
      </c>
      <c r="CQ171" s="27" t="n">
        <f aca="false">IF(ROW()&lt;4+VolLB,"",STDEV(INDEX($BV:$BV,ROW()-VolLB+1):INDEX($BV:$BV,ROW()))*SQRT(12))</f>
        <v>0.155750161535745</v>
      </c>
      <c r="CR171" s="27" t="n">
        <f aca="false">IF(ROW()&lt;4+VolLB,"",STDEV(INDEX($BW:$BW,ROW()-VolLB+1):INDEX($BW:$BW,ROW()))*SQRT(12))</f>
        <v>0.148993415963328</v>
      </c>
      <c r="CS171" s="27" t="n">
        <f aca="false">IF(ROW()&lt;4+VolLB,"",STDEV(INDEX($BX:$BX,ROW()-VolLB+1):INDEX($BX:$BX,ROW()))*SQRT(12))</f>
        <v>0.203629844473119</v>
      </c>
      <c r="CT171" s="27" t="n">
        <f aca="false">IF(ROW()&lt;4+VolLB,"",STDEV(INDEX($BY:$BY,ROW()-VolLB+1):INDEX($BY:$BY,ROW()))*SQRT(12))</f>
        <v>0.167122825002589</v>
      </c>
      <c r="CU171" s="27" t="n">
        <f aca="false">IF(ROW()&lt;4+VolLB,"",STDEV(INDEX($BZ:$BZ,ROW()-VolLB+1):INDEX($BZ:$BZ,ROW()))*SQRT(12))</f>
        <v>0.140920998354922</v>
      </c>
      <c r="CV171" s="27" t="n">
        <f aca="false">IF(ROW()&lt;4+VolLB,"",STDEV(INDEX($CA:$CA,ROW()-VolLB+1):INDEX($CA:$CA,ROW()))*SQRT(12))</f>
        <v>0.143979455924719</v>
      </c>
      <c r="CW171" s="27" t="n">
        <f aca="false">IF(ROW()&lt;4+VolLB,"",STDEV(INDEX($CB:$CB,ROW()-VolLB+1):INDEX($CB:$CB,ROW()))*SQRT(12))</f>
        <v>0.179079095559265</v>
      </c>
      <c r="CX171" s="27" t="n">
        <f aca="false">IF(ROW()&lt;4+VolLB,"",STDEV(INDEX($CC:$CC,ROW()-VolLB+1):INDEX($CC:$CC,ROW()))*SQRT(12))</f>
        <v>0.181898376613516</v>
      </c>
      <c r="CY171" s="27" t="n">
        <f aca="false">IF(ROW()&lt;4+VolLB,"",STDEV(INDEX($CD:$CD,ROW()-VolLB+1):INDEX($CD:$CD,ROW()))*SQRT(12))</f>
        <v>0.206502540335465</v>
      </c>
      <c r="CZ171" s="27" t="n">
        <f aca="false">IF(ROW()&lt;4+VolLB,"",STDEV(INDEX($CE:$CE,ROW()-VolLB+1):INDEX($CE:$CE,ROW()))*SQRT(12))</f>
        <v>0.147755637625807</v>
      </c>
      <c r="DA171" s="27" t="n">
        <f aca="false">IF(ROW()&lt;4+VolLB,"",STDEV(INDEX($CF:$CF,ROW()-VolLB+1):INDEX($CF:$CF,ROW()))*SQRT(12))</f>
        <v>0.138992546390653</v>
      </c>
      <c r="DB171" s="27" t="n">
        <f aca="false">IF(ROW()&lt;4+VolLB,"",STDEV(INDEX($CG:$CG,ROW()-VolLB+1):INDEX($CG:$CG,ROW()))*SQRT(12))</f>
        <v>0.120289303596438</v>
      </c>
      <c r="DC171" s="26" t="n">
        <f aca="false">IF(OR(AR171=0,CH171="",CH171=0),0,AR171*MIN(MaxScal,TgtVol/CH171))</f>
        <v>0</v>
      </c>
      <c r="DD171" s="26" t="n">
        <f aca="false">IF(OR(AS171=0,CI171="",CI171=0),0,AS171*MIN(MaxScal,TgtVol/CI171))</f>
        <v>0.102645097876055</v>
      </c>
      <c r="DE171" s="26" t="n">
        <f aca="false">IF(OR(AT171=0,CJ171="",CJ171=0),0,AT171*MIN(MaxScal,TgtVol/CJ171))</f>
        <v>0.157832225339574</v>
      </c>
      <c r="DF171" s="26" t="n">
        <f aca="false">IF(OR(AU171=0,CK171="",CK171=0),0,AU171*MIN(MaxScal,TgtVol/CK171))</f>
        <v>0</v>
      </c>
      <c r="DG171" s="26" t="n">
        <f aca="false">IF(OR(AV171=0,CL171="",CL171=0),0,AV171*MIN(MaxScal,TgtVol/CL171))</f>
        <v>0</v>
      </c>
      <c r="DH171" s="26" t="n">
        <f aca="false">IF(OR(AW171=0,CM171="",CM171=0),0,AW171*MIN(MaxScal,TgtVol/CM171))</f>
        <v>0</v>
      </c>
      <c r="DI171" s="26" t="n">
        <f aca="false">IF(OR(AX171=0,CN171="",CN171=0),0,AX171*MIN(MaxScal,TgtVol/CN171))</f>
        <v>0</v>
      </c>
      <c r="DJ171" s="26" t="n">
        <f aca="false">IF(OR(AY171=0,CO171="",CO171=0),0,AY171*MIN(MaxScal,TgtVol/CO171))</f>
        <v>0</v>
      </c>
      <c r="DK171" s="26" t="n">
        <f aca="false">IF(OR(AZ171=0,CP171="",CP171=0),0,AZ171*MIN(MaxScal,TgtVol/CP171))</f>
        <v>0</v>
      </c>
      <c r="DL171" s="26" t="n">
        <f aca="false">IF(OR(BA171=0,CQ171="",CQ171=0),0,BA171*MIN(MaxScal,TgtVol/CQ171))</f>
        <v>0</v>
      </c>
      <c r="DM171" s="26" t="n">
        <f aca="false">IF(OR(BB171=0,CR171="",CR171=0),0,BB171*MIN(MaxScal,TgtVol/CR171))</f>
        <v>0</v>
      </c>
      <c r="DN171" s="26" t="n">
        <f aca="false">IF(OR(BC171=0,CS171="",CS171=0),0,BC171*MIN(MaxScal,TgtVol/CS171))</f>
        <v>0</v>
      </c>
      <c r="DO171" s="26" t="n">
        <f aca="false">IF(OR(BD171=0,CT171="",CT171=0),0,BD171*MIN(MaxScal,TgtVol/CT171))</f>
        <v>0</v>
      </c>
      <c r="DP171" s="26" t="n">
        <f aca="false">IF(OR(BE171=0,CU171="",CU171=0),0,BE171*MIN(MaxScal,TgtVol/CU171))</f>
        <v>0</v>
      </c>
      <c r="DQ171" s="26" t="n">
        <f aca="false">IF(OR(BF171=0,CV171="",CV171=0),0,BF171*MIN(MaxScal,TgtVol/CV171))</f>
        <v>0</v>
      </c>
      <c r="DR171" s="26" t="n">
        <f aca="false">IF(OR(BG171=0,CW171="",CW171=0),0,BG171*MIN(MaxScal,TgtVol/CW171))</f>
        <v>0</v>
      </c>
      <c r="DS171" s="26" t="n">
        <f aca="false">IF(OR(BH171=0,CX171="",CX171=0),0,BH171*MIN(MaxScal,TgtVol/CX171))</f>
        <v>0</v>
      </c>
      <c r="DT171" s="26" t="n">
        <f aca="false">IF(OR(BI171=0,CY171="",CY171=0),0,BI171*MIN(MaxScal,TgtVol/CY171))</f>
        <v>0</v>
      </c>
      <c r="DU171" s="26" t="n">
        <f aca="false">IF(OR(BJ171=0,CZ171="",CZ171=0),0,BJ171*MIN(MaxScal,TgtVol/CZ171))</f>
        <v>0</v>
      </c>
      <c r="DV171" s="26" t="n">
        <f aca="false">IF(OR(BK171=0,DA171="",DA171=0),0,BK171*MIN(MaxScal,TgtVol/DA171))</f>
        <v>0</v>
      </c>
      <c r="DW171" s="26" t="n">
        <f aca="false">IF(OR(BL171=0,DB171="",DB171=0),0,BL171*MIN(MaxScal,TgtVol/DB171))</f>
        <v>0</v>
      </c>
      <c r="DX171" s="28" t="n">
        <f aca="false">IFERROR(DC170*BM171,"")</f>
        <v>-0</v>
      </c>
      <c r="DY171" s="28" t="n">
        <f aca="false">IFERROR(DD170*BN171,"")</f>
        <v>-0.00109111008534792</v>
      </c>
      <c r="DZ171" s="28" t="n">
        <f aca="false">IFERROR(DE170*BO171,"")</f>
        <v>-0.00630148057206521</v>
      </c>
      <c r="EA171" s="28" t="n">
        <f aca="false">IFERROR(DF170*BP171,"")</f>
        <v>-0</v>
      </c>
      <c r="EB171" s="28" t="n">
        <f aca="false">IFERROR(DG170*BQ171,"")</f>
        <v>-0</v>
      </c>
      <c r="EC171" s="28" t="n">
        <f aca="false">IFERROR(DH170*BR171,"")</f>
        <v>-0</v>
      </c>
      <c r="ED171" s="28" t="n">
        <f aca="false">IFERROR(DI170*BS171,"")</f>
        <v>0</v>
      </c>
      <c r="EE171" s="28" t="n">
        <f aca="false">IFERROR(DJ170*BT171,"")</f>
        <v>0</v>
      </c>
      <c r="EF171" s="28" t="n">
        <f aca="false">IFERROR(DK170*BU171,"")</f>
        <v>-0</v>
      </c>
      <c r="EG171" s="28" t="n">
        <f aca="false">IFERROR(DL170*BV171,"")</f>
        <v>-0</v>
      </c>
      <c r="EH171" s="28" t="n">
        <f aca="false">IFERROR(DM170*BW171,"")</f>
        <v>0</v>
      </c>
      <c r="EI171" s="28" t="n">
        <f aca="false">IFERROR(DN170*BX171,"")</f>
        <v>-0</v>
      </c>
      <c r="EJ171" s="28" t="n">
        <f aca="false">IFERROR(DO170*BY171,"")</f>
        <v>0</v>
      </c>
      <c r="EK171" s="28" t="n">
        <f aca="false">IFERROR(DP170*BZ171,"")</f>
        <v>0</v>
      </c>
      <c r="EL171" s="28" t="n">
        <f aca="false">IFERROR(DQ170*CA171,"")</f>
        <v>0</v>
      </c>
      <c r="EM171" s="28" t="n">
        <f aca="false">IFERROR(DR170*CB171,"")</f>
        <v>0</v>
      </c>
      <c r="EN171" s="28" t="n">
        <f aca="false">IFERROR(DS170*CC171,"")</f>
        <v>-0</v>
      </c>
      <c r="EO171" s="28" t="n">
        <f aca="false">IFERROR(DT170*CD171,"")</f>
        <v>-0</v>
      </c>
      <c r="EP171" s="28" t="n">
        <f aca="false">IFERROR(DU170*CE171,"")</f>
        <v>-0</v>
      </c>
      <c r="EQ171" s="28" t="n">
        <f aca="false">IFERROR(DV170*CF171,"")</f>
        <v>0</v>
      </c>
      <c r="ER171" s="28" t="n">
        <f aca="false">IFERROR(DW170*CG171,"")</f>
        <v>0</v>
      </c>
      <c r="ES171" s="28" t="n">
        <f aca="false">IF(ROW()=4,"",SUM(DX171:ER171))</f>
        <v>-0.00739259065741313</v>
      </c>
      <c r="ET171" s="29" t="n">
        <f aca="false">COUNTIF(AR171:BL171,"&gt;0")</f>
        <v>2</v>
      </c>
    </row>
    <row r="172" customFormat="false" ht="15" hidden="false" customHeight="false" outlineLevel="0" collapsed="false">
      <c r="A172" s="19" t="n">
        <v>43131</v>
      </c>
      <c r="B172" s="23" t="n">
        <f aca="false">ABS(EMFX_Data!X172-EMFX_Data!Y172)</f>
        <v>0.126892523664574</v>
      </c>
      <c r="C172" s="23" t="n">
        <f aca="false">ABS(EMFX_Data!X172-EMFX_Data!Z172)</f>
        <v>0.276250542052269</v>
      </c>
      <c r="D172" s="23" t="n">
        <f aca="false">ABS(EMFX_Data!X172-EMFX_Data!AA172)</f>
        <v>0.4978490760673</v>
      </c>
      <c r="E172" s="23" t="n">
        <f aca="false">ABS(EMFX_Data!X172-EMFX_Data!AB172)</f>
        <v>0.296183343966129</v>
      </c>
      <c r="F172" s="23" t="n">
        <f aca="false">ABS(EMFX_Data!X172-EMFX_Data!AC172)</f>
        <v>0.113618762532556</v>
      </c>
      <c r="G172" s="23" t="n">
        <f aca="false">ABS(EMFX_Data!X172-EMFX_Data!AD172)</f>
        <v>0.242905267993208</v>
      </c>
      <c r="H172" s="23" t="n">
        <f aca="false">ABS(EMFX_Data!Y172-EMFX_Data!Z172)</f>
        <v>0.149358018387695</v>
      </c>
      <c r="I172" s="23" t="n">
        <f aca="false">ABS(EMFX_Data!Y172-EMFX_Data!AA172)</f>
        <v>0.370956552402726</v>
      </c>
      <c r="J172" s="23" t="n">
        <f aca="false">ABS(EMFX_Data!Y172-EMFX_Data!AB172)</f>
        <v>0.169290820301555</v>
      </c>
      <c r="K172" s="23" t="n">
        <f aca="false">ABS(EMFX_Data!Y172-EMFX_Data!AC172)</f>
        <v>0.0132737611320177</v>
      </c>
      <c r="L172" s="23" t="n">
        <f aca="false">ABS(EMFX_Data!Y172-EMFX_Data!AD172)</f>
        <v>0.116012744328634</v>
      </c>
      <c r="M172" s="23" t="n">
        <f aca="false">ABS(EMFX_Data!Z172-EMFX_Data!AA172)</f>
        <v>0.221598534015031</v>
      </c>
      <c r="N172" s="23" t="n">
        <f aca="false">ABS(EMFX_Data!Z172-EMFX_Data!AB172)</f>
        <v>0.0199328019138596</v>
      </c>
      <c r="O172" s="23" t="n">
        <f aca="false">ABS(EMFX_Data!Z172-EMFX_Data!AC172)</f>
        <v>0.162631779519713</v>
      </c>
      <c r="P172" s="23" t="n">
        <f aca="false">ABS(EMFX_Data!Z172-EMFX_Data!AD172)</f>
        <v>0.0333452740590614</v>
      </c>
      <c r="Q172" s="23" t="n">
        <f aca="false">ABS(EMFX_Data!AA172-EMFX_Data!AB172)</f>
        <v>0.201665732101171</v>
      </c>
      <c r="R172" s="23" t="n">
        <f aca="false">ABS(EMFX_Data!AA172-EMFX_Data!AC172)</f>
        <v>0.384230313534744</v>
      </c>
      <c r="S172" s="23" t="n">
        <f aca="false">ABS(EMFX_Data!AA172-EMFX_Data!AD172)</f>
        <v>0.254943808074092</v>
      </c>
      <c r="T172" s="23" t="n">
        <f aca="false">ABS(EMFX_Data!AB172-EMFX_Data!AC172)</f>
        <v>0.182564581433573</v>
      </c>
      <c r="U172" s="23" t="n">
        <f aca="false">ABS(EMFX_Data!AB172-EMFX_Data!AD172)</f>
        <v>0.053278075972921</v>
      </c>
      <c r="V172" s="23" t="n">
        <f aca="false">ABS(EMFX_Data!AC172-EMFX_Data!AD172)</f>
        <v>0.129286505460652</v>
      </c>
      <c r="W172" s="26" t="n">
        <f aca="false">IF(ROW()&lt;4+MinObs-1,"",IFERROR((B172-AVERAGE(B$4:B172))/STDEV(B$4:B172),""))</f>
        <v>0.0160330305748587</v>
      </c>
      <c r="X172" s="26" t="n">
        <f aca="false">IF(ROW()&lt;4+MinObs-1,"",IFERROR((C172-AVERAGE(C$4:C172))/STDEV(C$4:C172),""))</f>
        <v>2.69251517314078</v>
      </c>
      <c r="Y172" s="26" t="n">
        <f aca="false">IF(ROW()&lt;4+MinObs-1,"",IFERROR((D172-AVERAGE(D$4:D172))/STDEV(D$4:D172),""))</f>
        <v>3.1645447999116</v>
      </c>
      <c r="Z172" s="26" t="n">
        <f aca="false">IF(ROW()&lt;4+MinObs-1,"",IFERROR((E172-AVERAGE(E$4:E172))/STDEV(E$4:E172),""))</f>
        <v>1.98311073741394</v>
      </c>
      <c r="AA172" s="26" t="n">
        <f aca="false">IF(ROW()&lt;4+MinObs-1,"",IFERROR((F172-AVERAGE(F$4:F172))/STDEV(F$4:F172),""))</f>
        <v>0.638133877093464</v>
      </c>
      <c r="AB172" s="26" t="n">
        <f aca="false">IF(ROW()&lt;4+MinObs-1,"",IFERROR((G172-AVERAGE(G$4:G172))/STDEV(G$4:G172),""))</f>
        <v>0.3825804352512</v>
      </c>
      <c r="AC172" s="26" t="n">
        <f aca="false">IF(ROW()&lt;4+MinObs-1,"",IFERROR((H172-AVERAGE(H$4:H172))/STDEV(H$4:H172),""))</f>
        <v>-0.144935665157525</v>
      </c>
      <c r="AD172" s="26" t="n">
        <f aca="false">IF(ROW()&lt;4+MinObs-1,"",IFERROR((I172-AVERAGE(I$4:I172))/STDEV(I$4:I172),""))</f>
        <v>1.78822333616206</v>
      </c>
      <c r="AE172" s="26" t="n">
        <f aca="false">IF(ROW()&lt;4+MinObs-1,"",IFERROR((J172-AVERAGE(J$4:J172))/STDEV(J$4:J172),""))</f>
        <v>0.415819485264504</v>
      </c>
      <c r="AF172" s="26" t="n">
        <f aca="false">IF(ROW()&lt;4+MinObs-1,"",IFERROR((K172-AVERAGE(K$4:K172))/STDEV(K$4:K172),""))</f>
        <v>-1.25687788580673</v>
      </c>
      <c r="AG172" s="26" t="n">
        <f aca="false">IF(ROW()&lt;4+MinObs-1,"",IFERROR((L172-AVERAGE(L$4:L172))/STDEV(L$4:L172),""))</f>
        <v>-0.138733944083163</v>
      </c>
      <c r="AH172" s="26" t="n">
        <f aca="false">IF(ROW()&lt;4+MinObs-1,"",IFERROR((M172-AVERAGE(M$4:M172))/STDEV(M$4:M172),""))</f>
        <v>0.534626108309722</v>
      </c>
      <c r="AI172" s="26" t="n">
        <f aca="false">IF(ROW()&lt;4+MinObs-1,"",IFERROR((N172-AVERAGE(N$4:N172))/STDEV(N$4:N172),""))</f>
        <v>-1.11111446127009</v>
      </c>
      <c r="AJ172" s="26" t="n">
        <f aca="false">IF(ROW()&lt;4+MinObs-1,"",IFERROR((O172-AVERAGE(O$4:O172))/STDEV(O$4:O172),""))</f>
        <v>0.751577490894995</v>
      </c>
      <c r="AK172" s="26" t="n">
        <f aca="false">IF(ROW()&lt;4+MinObs-1,"",IFERROR((P172-AVERAGE(P$4:P172))/STDEV(P$4:P172),""))</f>
        <v>-0.344038275619093</v>
      </c>
      <c r="AL172" s="26" t="n">
        <f aca="false">IF(ROW()&lt;4+MinObs-1,"",IFERROR((Q172-AVERAGE(Q$4:Q172))/STDEV(Q$4:Q172),""))</f>
        <v>0.167577341338709</v>
      </c>
      <c r="AM172" s="26" t="n">
        <f aca="false">IF(ROW()&lt;4+MinObs-1,"",IFERROR((R172-AVERAGE(R$4:R172))/STDEV(R$4:R172),""))</f>
        <v>1.83124785984108</v>
      </c>
      <c r="AN172" s="26" t="n">
        <f aca="false">IF(ROW()&lt;4+MinObs-1,"",IFERROR((S172-AVERAGE(S$4:S172))/STDEV(S$4:S172),""))</f>
        <v>0.228306675607131</v>
      </c>
      <c r="AO172" s="26" t="n">
        <f aca="false">IF(ROW()&lt;4+MinObs-1,"",IFERROR((T172-AVERAGE(T$4:T172))/STDEV(T$4:T172),""))</f>
        <v>0.898560398514361</v>
      </c>
      <c r="AP172" s="26" t="n">
        <f aca="false">IF(ROW()&lt;4+MinObs-1,"",IFERROR((U172-AVERAGE(U$4:U172))/STDEV(U$4:U172),""))</f>
        <v>-0.225599970494824</v>
      </c>
      <c r="AQ172" s="26" t="n">
        <f aca="false">IF(ROW()&lt;4+MinObs-1,"",IFERROR((V172-AVERAGE(V$4:V172))/STDEV(V$4:V172),""))</f>
        <v>-0.0474573474273357</v>
      </c>
      <c r="AR172" s="26" t="n">
        <f aca="false">IF(W172="",0,IF(W172&gt;=z4,w4,IF(W172&gt;=z3,w3,IF(W172&gt;=zEntry,w2,IF(AND(W172&gt;=ExitZ,AR171&gt;0),w2,0)))))</f>
        <v>0</v>
      </c>
      <c r="AS172" s="26" t="n">
        <f aca="false">IF(X172="",0,IF(X172&gt;=z4,w4,IF(X172&gt;=z3,w3,IF(X172&gt;=zEntry,w2,IF(AND(X172&gt;=ExitZ,AS171&gt;0),w2,0)))))</f>
        <v>1</v>
      </c>
      <c r="AT172" s="26" t="n">
        <f aca="false">IF(Y172="",0,IF(Y172&gt;=z4,w4,IF(Y172&gt;=z3,w3,IF(Y172&gt;=zEntry,w2,IF(AND(Y172&gt;=ExitZ,AT171&gt;0),w2,0)))))</f>
        <v>1.5</v>
      </c>
      <c r="AU172" s="26" t="n">
        <f aca="false">IF(Z172="",0,IF(Z172&gt;=z4,w4,IF(Z172&gt;=z3,w3,IF(Z172&gt;=zEntry,w2,IF(AND(Z172&gt;=ExitZ,AU171&gt;0),w2,0)))))</f>
        <v>0</v>
      </c>
      <c r="AV172" s="26" t="n">
        <f aca="false">IF(AA172="",0,IF(AA172&gt;=z4,w4,IF(AA172&gt;=z3,w3,IF(AA172&gt;=zEntry,w2,IF(AND(AA172&gt;=ExitZ,AV171&gt;0),w2,0)))))</f>
        <v>0</v>
      </c>
      <c r="AW172" s="26" t="n">
        <f aca="false">IF(AB172="",0,IF(AB172&gt;=z4,w4,IF(AB172&gt;=z3,w3,IF(AB172&gt;=zEntry,w2,IF(AND(AB172&gt;=ExitZ,AW171&gt;0),w2,0)))))</f>
        <v>0</v>
      </c>
      <c r="AX172" s="26" t="n">
        <f aca="false">IF(AC172="",0,IF(AC172&gt;=z4,w4,IF(AC172&gt;=z3,w3,IF(AC172&gt;=zEntry,w2,IF(AND(AC172&gt;=ExitZ,AX171&gt;0),w2,0)))))</f>
        <v>0</v>
      </c>
      <c r="AY172" s="26" t="n">
        <f aca="false">IF(AD172="",0,IF(AD172&gt;=z4,w4,IF(AD172&gt;=z3,w3,IF(AD172&gt;=zEntry,w2,IF(AND(AD172&gt;=ExitZ,AY171&gt;0),w2,0)))))</f>
        <v>0</v>
      </c>
      <c r="AZ172" s="26" t="n">
        <f aca="false">IF(AE172="",0,IF(AE172&gt;=z4,w4,IF(AE172&gt;=z3,w3,IF(AE172&gt;=zEntry,w2,IF(AND(AE172&gt;=ExitZ,AZ171&gt;0),w2,0)))))</f>
        <v>0</v>
      </c>
      <c r="BA172" s="26" t="n">
        <f aca="false">IF(AF172="",0,IF(AF172&gt;=z4,w4,IF(AF172&gt;=z3,w3,IF(AF172&gt;=zEntry,w2,IF(AND(AF172&gt;=ExitZ,BA171&gt;0),w2,0)))))</f>
        <v>0</v>
      </c>
      <c r="BB172" s="26" t="n">
        <f aca="false">IF(AG172="",0,IF(AG172&gt;=z4,w4,IF(AG172&gt;=z3,w3,IF(AG172&gt;=zEntry,w2,IF(AND(AG172&gt;=ExitZ,BB171&gt;0),w2,0)))))</f>
        <v>0</v>
      </c>
      <c r="BC172" s="26" t="n">
        <f aca="false">IF(AH172="",0,IF(AH172&gt;=z4,w4,IF(AH172&gt;=z3,w3,IF(AH172&gt;=zEntry,w2,IF(AND(AH172&gt;=ExitZ,BC171&gt;0),w2,0)))))</f>
        <v>0</v>
      </c>
      <c r="BD172" s="26" t="n">
        <f aca="false">IF(AI172="",0,IF(AI172&gt;=z4,w4,IF(AI172&gt;=z3,w3,IF(AI172&gt;=zEntry,w2,IF(AND(AI172&gt;=ExitZ,BD171&gt;0),w2,0)))))</f>
        <v>0</v>
      </c>
      <c r="BE172" s="26" t="n">
        <f aca="false">IF(AJ172="",0,IF(AJ172&gt;=z4,w4,IF(AJ172&gt;=z3,w3,IF(AJ172&gt;=zEntry,w2,IF(AND(AJ172&gt;=ExitZ,BE171&gt;0),w2,0)))))</f>
        <v>0</v>
      </c>
      <c r="BF172" s="26" t="n">
        <f aca="false">IF(AK172="",0,IF(AK172&gt;=z4,w4,IF(AK172&gt;=z3,w3,IF(AK172&gt;=zEntry,w2,IF(AND(AK172&gt;=ExitZ,BF171&gt;0),w2,0)))))</f>
        <v>0</v>
      </c>
      <c r="BG172" s="26" t="n">
        <f aca="false">IF(AL172="",0,IF(AL172&gt;=z4,w4,IF(AL172&gt;=z3,w3,IF(AL172&gt;=zEntry,w2,IF(AND(AL172&gt;=ExitZ,BG171&gt;0),w2,0)))))</f>
        <v>0</v>
      </c>
      <c r="BH172" s="26" t="n">
        <f aca="false">IF(AM172="",0,IF(AM172&gt;=z4,w4,IF(AM172&gt;=z3,w3,IF(AM172&gt;=zEntry,w2,IF(AND(AM172&gt;=ExitZ,BH171&gt;0),w2,0)))))</f>
        <v>0</v>
      </c>
      <c r="BI172" s="26" t="n">
        <f aca="false">IF(AN172="",0,IF(AN172&gt;=z4,w4,IF(AN172&gt;=z3,w3,IF(AN172&gt;=zEntry,w2,IF(AND(AN172&gt;=ExitZ,BI171&gt;0),w2,0)))))</f>
        <v>0</v>
      </c>
      <c r="BJ172" s="26" t="n">
        <f aca="false">IF(AO172="",0,IF(AO172&gt;=z4,w4,IF(AO172&gt;=z3,w3,IF(AO172&gt;=zEntry,w2,IF(AND(AO172&gt;=ExitZ,BJ171&gt;0),w2,0)))))</f>
        <v>0</v>
      </c>
      <c r="BK172" s="26" t="n">
        <f aca="false">IF(AP172="",0,IF(AP172&gt;=z4,w4,IF(AP172&gt;=z3,w3,IF(AP172&gt;=zEntry,w2,IF(AND(AP172&gt;=ExitZ,BK171&gt;0),w2,0)))))</f>
        <v>0</v>
      </c>
      <c r="BL172" s="26" t="n">
        <f aca="false">IF(AQ172="",0,IF(AQ172&gt;=z4,w4,IF(AQ172&gt;=z3,w3,IF(AQ172&gt;=zEntry,w2,IF(AND(AQ172&gt;=ExitZ,BL171&gt;0),w2,0)))))</f>
        <v>0</v>
      </c>
      <c r="BM172" s="23" t="n">
        <f aca="false">IF(EMFX_Data!X171&gt;=EMFX_Data!Y171,EMFX_Data!AE172-EMFX_Data!AF172,EMFX_Data!AF172-EMFX_Data!AE172)</f>
        <v>0.069105898466261</v>
      </c>
      <c r="BN172" s="23" t="n">
        <f aca="false">IF(EMFX_Data!X171&gt;=EMFX_Data!Z171,EMFX_Data!AE172-EMFX_Data!AG172,EMFX_Data!AG172-EMFX_Data!AE172)</f>
        <v>0.00176893114407383</v>
      </c>
      <c r="BO172" s="23" t="n">
        <f aca="false">IF(EMFX_Data!X171&gt;=EMFX_Data!AA171,EMFX_Data!AE172-EMFX_Data!AH172,EMFX_Data!AH172-EMFX_Data!AE172)</f>
        <v>-0.0109216333516883</v>
      </c>
      <c r="BP172" s="23" t="n">
        <f aca="false">IF(EMFX_Data!X171&gt;=EMFX_Data!AB171,EMFX_Data!AE172-EMFX_Data!AI172,EMFX_Data!AI172-EMFX_Data!AE172)</f>
        <v>-0.0269765206193472</v>
      </c>
      <c r="BQ172" s="23" t="n">
        <f aca="false">IF(EMFX_Data!X171&gt;=EMFX_Data!AC171,EMFX_Data!AE172-EMFX_Data!AJ172,EMFX_Data!AJ172-EMFX_Data!AE172)</f>
        <v>-0.00548293368390005</v>
      </c>
      <c r="BR172" s="23" t="n">
        <f aca="false">IF(EMFX_Data!X171&gt;=EMFX_Data!AD171,EMFX_Data!AE172-EMFX_Data!AK172,EMFX_Data!AK172-EMFX_Data!AE172)</f>
        <v>0.000388664113960029</v>
      </c>
      <c r="BS172" s="23" t="n">
        <f aca="false">IF(EMFX_Data!Y171&gt;=EMFX_Data!Z171,EMFX_Data!AF172-EMFX_Data!AG172,EMFX_Data!AG172-EMFX_Data!AF172)</f>
        <v>-0.0673369673221872</v>
      </c>
      <c r="BT172" s="23" t="n">
        <f aca="false">IF(EMFX_Data!Y171&gt;=EMFX_Data!AA171,EMFX_Data!AF172-EMFX_Data!AH172,EMFX_Data!AH172-EMFX_Data!AF172)</f>
        <v>-0.0800275318179493</v>
      </c>
      <c r="BU172" s="23" t="n">
        <f aca="false">IF(EMFX_Data!Y171&gt;=EMFX_Data!AB171,EMFX_Data!AF172-EMFX_Data!AI172,EMFX_Data!AI172-EMFX_Data!AF172)</f>
        <v>-0.0960824190856082</v>
      </c>
      <c r="BV172" s="23" t="n">
        <f aca="false">IF(EMFX_Data!Y171&gt;=EMFX_Data!AC171,EMFX_Data!AF172-EMFX_Data!AJ172,EMFX_Data!AJ172-EMFX_Data!AF172)</f>
        <v>0.0745888321501611</v>
      </c>
      <c r="BW172" s="23" t="n">
        <f aca="false">IF(EMFX_Data!Y171&gt;=EMFX_Data!AD171,EMFX_Data!AF172-EMFX_Data!AK172,EMFX_Data!AK172-EMFX_Data!AF172)</f>
        <v>-0.068717234352301</v>
      </c>
      <c r="BX172" s="23" t="n">
        <f aca="false">IF(EMFX_Data!Z171&gt;=EMFX_Data!AA171,EMFX_Data!AG172-EMFX_Data!AH172,EMFX_Data!AH172-EMFX_Data!AG172)</f>
        <v>-0.0126905644957621</v>
      </c>
      <c r="BY172" s="23" t="n">
        <f aca="false">IF(EMFX_Data!Z171&gt;=EMFX_Data!AB171,EMFX_Data!AG172-EMFX_Data!AI172,EMFX_Data!AI172-EMFX_Data!AG172)</f>
        <v>0.028745451763421</v>
      </c>
      <c r="BZ172" s="23" t="n">
        <f aca="false">IF(EMFX_Data!Z171&gt;=EMFX_Data!AC171,EMFX_Data!AG172-EMFX_Data!AJ172,EMFX_Data!AJ172-EMFX_Data!AG172)</f>
        <v>0.00725186482797388</v>
      </c>
      <c r="CA172" s="23" t="n">
        <f aca="false">IF(EMFX_Data!Z171&gt;=EMFX_Data!AD171,EMFX_Data!AG172-EMFX_Data!AK172,EMFX_Data!AK172-EMFX_Data!AG172)</f>
        <v>0.0013802670301138</v>
      </c>
      <c r="CB172" s="23" t="n">
        <f aca="false">IF(EMFX_Data!AA171&gt;=EMFX_Data!AB171,EMFX_Data!AH172-EMFX_Data!AI172,EMFX_Data!AI172-EMFX_Data!AH172)</f>
        <v>0.0160548872676589</v>
      </c>
      <c r="CC172" s="23" t="n">
        <f aca="false">IF(EMFX_Data!AA171&gt;=EMFX_Data!AC171,EMFX_Data!AH172-EMFX_Data!AJ172,EMFX_Data!AJ172-EMFX_Data!AH172)</f>
        <v>-0.00543869966778826</v>
      </c>
      <c r="CD172" s="23" t="n">
        <f aca="false">IF(EMFX_Data!AA171&gt;=EMFX_Data!AD171,EMFX_Data!AH172-EMFX_Data!AK172,EMFX_Data!AK172-EMFX_Data!AH172)</f>
        <v>-0.0113102974656483</v>
      </c>
      <c r="CE172" s="23" t="n">
        <f aca="false">IF(EMFX_Data!AB171&gt;=EMFX_Data!AC171,EMFX_Data!AI172-EMFX_Data!AJ172,EMFX_Data!AJ172-EMFX_Data!AI172)</f>
        <v>-0.0214935869354471</v>
      </c>
      <c r="CF172" s="23" t="n">
        <f aca="false">IF(EMFX_Data!AB171&gt;=EMFX_Data!AD171,EMFX_Data!AI172-EMFX_Data!AK172,EMFX_Data!AK172-EMFX_Data!AI172)</f>
        <v>-0.0273651847333072</v>
      </c>
      <c r="CG172" s="23" t="n">
        <f aca="false">IF(EMFX_Data!AC171&gt;=EMFX_Data!AD171,EMFX_Data!AJ172-EMFX_Data!AK172,EMFX_Data!AK172-EMFX_Data!AJ172)</f>
        <v>0.00587159779786008</v>
      </c>
      <c r="CH172" s="27" t="n">
        <f aca="false">IF(ROW()&lt;4+VolLB,"",STDEV(INDEX($BM:$BM,ROW()-VolLB+1):INDEX($BM:$BM,ROW()))*SQRT(12))</f>
        <v>0.160375488746577</v>
      </c>
      <c r="CI172" s="27" t="n">
        <f aca="false">IF(ROW()&lt;4+VolLB,"",STDEV(INDEX($BN:$BN,ROW()-VolLB+1):INDEX($BN:$BN,ROW()))*SQRT(12))</f>
        <v>0.194084960282909</v>
      </c>
      <c r="CJ172" s="27" t="n">
        <f aca="false">IF(ROW()&lt;4+VolLB,"",STDEV(INDEX($BO:$BO,ROW()-VolLB+1):INDEX($BO:$BO,ROW()))*SQRT(12))</f>
        <v>0.189680662862819</v>
      </c>
      <c r="CK172" s="27" t="n">
        <f aca="false">IF(ROW()&lt;4+VolLB,"",STDEV(INDEX($BP:$BP,ROW()-VolLB+1):INDEX($BP:$BP,ROW()))*SQRT(12))</f>
        <v>0.189129805649047</v>
      </c>
      <c r="CL172" s="27" t="n">
        <f aca="false">IF(ROW()&lt;4+VolLB,"",STDEV(INDEX($BQ:$BQ,ROW()-VolLB+1):INDEX($BQ:$BQ,ROW()))*SQRT(12))</f>
        <v>0.184591203160448</v>
      </c>
      <c r="CM172" s="27" t="n">
        <f aca="false">IF(ROW()&lt;4+VolLB,"",STDEV(INDEX($BR:$BR,ROW()-VolLB+1):INDEX($BR:$BR,ROW()))*SQRT(12))</f>
        <v>0.169197592862429</v>
      </c>
      <c r="CN172" s="27" t="n">
        <f aca="false">IF(ROW()&lt;4+VolLB,"",STDEV(INDEX($BS:$BS,ROW()-VolLB+1):INDEX($BS:$BS,ROW()))*SQRT(12))</f>
        <v>0.176766707418718</v>
      </c>
      <c r="CO172" s="27" t="n">
        <f aca="false">IF(ROW()&lt;4+VolLB,"",STDEV(INDEX($BT:$BT,ROW()-VolLB+1):INDEX($BT:$BT,ROW()))*SQRT(12))</f>
        <v>0.180825733210123</v>
      </c>
      <c r="CP172" s="27" t="n">
        <f aca="false">IF(ROW()&lt;4+VolLB,"",STDEV(INDEX($BU:$BU,ROW()-VolLB+1):INDEX($BU:$BU,ROW()))*SQRT(12))</f>
        <v>0.171878037772495</v>
      </c>
      <c r="CQ172" s="27" t="n">
        <f aca="false">IF(ROW()&lt;4+VolLB,"",STDEV(INDEX($BV:$BV,ROW()-VolLB+1):INDEX($BV:$BV,ROW()))*SQRT(12))</f>
        <v>0.155484388360552</v>
      </c>
      <c r="CR172" s="27" t="n">
        <f aca="false">IF(ROW()&lt;4+VolLB,"",STDEV(INDEX($BW:$BW,ROW()-VolLB+1):INDEX($BW:$BW,ROW()))*SQRT(12))</f>
        <v>0.154606104966883</v>
      </c>
      <c r="CS172" s="27" t="n">
        <f aca="false">IF(ROW()&lt;4+VolLB,"",STDEV(INDEX($BX:$BX,ROW()-VolLB+1):INDEX($BX:$BX,ROW()))*SQRT(12))</f>
        <v>0.203185508487139</v>
      </c>
      <c r="CT172" s="27" t="n">
        <f aca="false">IF(ROW()&lt;4+VolLB,"",STDEV(INDEX($BY:$BY,ROW()-VolLB+1):INDEX($BY:$BY,ROW()))*SQRT(12))</f>
        <v>0.167048941118557</v>
      </c>
      <c r="CU172" s="27" t="n">
        <f aca="false">IF(ROW()&lt;4+VolLB,"",STDEV(INDEX($BZ:$BZ,ROW()-VolLB+1):INDEX($BZ:$BZ,ROW()))*SQRT(12))</f>
        <v>0.1384538988285</v>
      </c>
      <c r="CV172" s="27" t="n">
        <f aca="false">IF(ROW()&lt;4+VolLB,"",STDEV(INDEX($CA:$CA,ROW()-VolLB+1):INDEX($CA:$CA,ROW()))*SQRT(12))</f>
        <v>0.142372835366236</v>
      </c>
      <c r="CW172" s="27" t="n">
        <f aca="false">IF(ROW()&lt;4+VolLB,"",STDEV(INDEX($CB:$CB,ROW()-VolLB+1):INDEX($CB:$CB,ROW()))*SQRT(12))</f>
        <v>0.17933489583299</v>
      </c>
      <c r="CX172" s="27" t="n">
        <f aca="false">IF(ROW()&lt;4+VolLB,"",STDEV(INDEX($CC:$CC,ROW()-VolLB+1):INDEX($CC:$CC,ROW()))*SQRT(12))</f>
        <v>0.181533047668866</v>
      </c>
      <c r="CY172" s="27" t="n">
        <f aca="false">IF(ROW()&lt;4+VolLB,"",STDEV(INDEX($CD:$CD,ROW()-VolLB+1):INDEX($CD:$CD,ROW()))*SQRT(12))</f>
        <v>0.203980059866842</v>
      </c>
      <c r="CZ172" s="27" t="n">
        <f aca="false">IF(ROW()&lt;4+VolLB,"",STDEV(INDEX($CE:$CE,ROW()-VolLB+1):INDEX($CE:$CE,ROW()))*SQRT(12))</f>
        <v>0.147830162644758</v>
      </c>
      <c r="DA172" s="27" t="n">
        <f aca="false">IF(ROW()&lt;4+VolLB,"",STDEV(INDEX($CF:$CF,ROW()-VolLB+1):INDEX($CF:$CF,ROW()))*SQRT(12))</f>
        <v>0.136505856160488</v>
      </c>
      <c r="DB172" s="27" t="n">
        <f aca="false">IF(ROW()&lt;4+VolLB,"",STDEV(INDEX($CG:$CG,ROW()-VolLB+1):INDEX($CG:$CG,ROW()))*SQRT(12))</f>
        <v>0.111164539327873</v>
      </c>
      <c r="DC172" s="26" t="n">
        <f aca="false">IF(OR(AR172=0,CH172="",CH172=0),0,AR172*MIN(MaxScal,TgtVol/CH172))</f>
        <v>0</v>
      </c>
      <c r="DD172" s="26" t="n">
        <f aca="false">IF(OR(AS172=0,CI172="",CI172=0),0,AS172*MIN(MaxScal,TgtVol/CI172))</f>
        <v>0.103047654856136</v>
      </c>
      <c r="DE172" s="26" t="n">
        <f aca="false">IF(OR(AT172=0,CJ172="",CJ172=0),0,AT172*MIN(MaxScal,TgtVol/CJ172))</f>
        <v>0.158160560740431</v>
      </c>
      <c r="DF172" s="26" t="n">
        <f aca="false">IF(OR(AU172=0,CK172="",CK172=0),0,AU172*MIN(MaxScal,TgtVol/CK172))</f>
        <v>0</v>
      </c>
      <c r="DG172" s="26" t="n">
        <f aca="false">IF(OR(AV172=0,CL172="",CL172=0),0,AV172*MIN(MaxScal,TgtVol/CL172))</f>
        <v>0</v>
      </c>
      <c r="DH172" s="26" t="n">
        <f aca="false">IF(OR(AW172=0,CM172="",CM172=0),0,AW172*MIN(MaxScal,TgtVol/CM172))</f>
        <v>0</v>
      </c>
      <c r="DI172" s="26" t="n">
        <f aca="false">IF(OR(AX172=0,CN172="",CN172=0),0,AX172*MIN(MaxScal,TgtVol/CN172))</f>
        <v>0</v>
      </c>
      <c r="DJ172" s="26" t="n">
        <f aca="false">IF(OR(AY172=0,CO172="",CO172=0),0,AY172*MIN(MaxScal,TgtVol/CO172))</f>
        <v>0</v>
      </c>
      <c r="DK172" s="26" t="n">
        <f aca="false">IF(OR(AZ172=0,CP172="",CP172=0),0,AZ172*MIN(MaxScal,TgtVol/CP172))</f>
        <v>0</v>
      </c>
      <c r="DL172" s="26" t="n">
        <f aca="false">IF(OR(BA172=0,CQ172="",CQ172=0),0,BA172*MIN(MaxScal,TgtVol/CQ172))</f>
        <v>0</v>
      </c>
      <c r="DM172" s="26" t="n">
        <f aca="false">IF(OR(BB172=0,CR172="",CR172=0),0,BB172*MIN(MaxScal,TgtVol/CR172))</f>
        <v>0</v>
      </c>
      <c r="DN172" s="26" t="n">
        <f aca="false">IF(OR(BC172=0,CS172="",CS172=0),0,BC172*MIN(MaxScal,TgtVol/CS172))</f>
        <v>0</v>
      </c>
      <c r="DO172" s="26" t="n">
        <f aca="false">IF(OR(BD172=0,CT172="",CT172=0),0,BD172*MIN(MaxScal,TgtVol/CT172))</f>
        <v>0</v>
      </c>
      <c r="DP172" s="26" t="n">
        <f aca="false">IF(OR(BE172=0,CU172="",CU172=0),0,BE172*MIN(MaxScal,TgtVol/CU172))</f>
        <v>0</v>
      </c>
      <c r="DQ172" s="26" t="n">
        <f aca="false">IF(OR(BF172=0,CV172="",CV172=0),0,BF172*MIN(MaxScal,TgtVol/CV172))</f>
        <v>0</v>
      </c>
      <c r="DR172" s="26" t="n">
        <f aca="false">IF(OR(BG172=0,CW172="",CW172=0),0,BG172*MIN(MaxScal,TgtVol/CW172))</f>
        <v>0</v>
      </c>
      <c r="DS172" s="26" t="n">
        <f aca="false">IF(OR(BH172=0,CX172="",CX172=0),0,BH172*MIN(MaxScal,TgtVol/CX172))</f>
        <v>0</v>
      </c>
      <c r="DT172" s="26" t="n">
        <f aca="false">IF(OR(BI172=0,CY172="",CY172=0),0,BI172*MIN(MaxScal,TgtVol/CY172))</f>
        <v>0</v>
      </c>
      <c r="DU172" s="26" t="n">
        <f aca="false">IF(OR(BJ172=0,CZ172="",CZ172=0),0,BJ172*MIN(MaxScal,TgtVol/CZ172))</f>
        <v>0</v>
      </c>
      <c r="DV172" s="26" t="n">
        <f aca="false">IF(OR(BK172=0,DA172="",DA172=0),0,BK172*MIN(MaxScal,TgtVol/DA172))</f>
        <v>0</v>
      </c>
      <c r="DW172" s="26" t="n">
        <f aca="false">IF(OR(BL172=0,DB172="",DB172=0),0,BL172*MIN(MaxScal,TgtVol/DB172))</f>
        <v>0</v>
      </c>
      <c r="DX172" s="28" t="n">
        <f aca="false">IFERROR(DC171*BM172,"")</f>
        <v>0</v>
      </c>
      <c r="DY172" s="28" t="n">
        <f aca="false">IFERROR(DD171*BN172,"")</f>
        <v>0.000181572110419459</v>
      </c>
      <c r="DZ172" s="28" t="n">
        <f aca="false">IFERROR(DE171*BO172,"")</f>
        <v>-0.00172378569623987</v>
      </c>
      <c r="EA172" s="28" t="n">
        <f aca="false">IFERROR(DF171*BP172,"")</f>
        <v>-0</v>
      </c>
      <c r="EB172" s="28" t="n">
        <f aca="false">IFERROR(DG171*BQ172,"")</f>
        <v>-0</v>
      </c>
      <c r="EC172" s="28" t="n">
        <f aca="false">IFERROR(DH171*BR172,"")</f>
        <v>0</v>
      </c>
      <c r="ED172" s="28" t="n">
        <f aca="false">IFERROR(DI171*BS172,"")</f>
        <v>-0</v>
      </c>
      <c r="EE172" s="28" t="n">
        <f aca="false">IFERROR(DJ171*BT172,"")</f>
        <v>-0</v>
      </c>
      <c r="EF172" s="28" t="n">
        <f aca="false">IFERROR(DK171*BU172,"")</f>
        <v>-0</v>
      </c>
      <c r="EG172" s="28" t="n">
        <f aca="false">IFERROR(DL171*BV172,"")</f>
        <v>0</v>
      </c>
      <c r="EH172" s="28" t="n">
        <f aca="false">IFERROR(DM171*BW172,"")</f>
        <v>-0</v>
      </c>
      <c r="EI172" s="28" t="n">
        <f aca="false">IFERROR(DN171*BX172,"")</f>
        <v>-0</v>
      </c>
      <c r="EJ172" s="28" t="n">
        <f aca="false">IFERROR(DO171*BY172,"")</f>
        <v>0</v>
      </c>
      <c r="EK172" s="28" t="n">
        <f aca="false">IFERROR(DP171*BZ172,"")</f>
        <v>0</v>
      </c>
      <c r="EL172" s="28" t="n">
        <f aca="false">IFERROR(DQ171*CA172,"")</f>
        <v>0</v>
      </c>
      <c r="EM172" s="28" t="n">
        <f aca="false">IFERROR(DR171*CB172,"")</f>
        <v>0</v>
      </c>
      <c r="EN172" s="28" t="n">
        <f aca="false">IFERROR(DS171*CC172,"")</f>
        <v>-0</v>
      </c>
      <c r="EO172" s="28" t="n">
        <f aca="false">IFERROR(DT171*CD172,"")</f>
        <v>-0</v>
      </c>
      <c r="EP172" s="28" t="n">
        <f aca="false">IFERROR(DU171*CE172,"")</f>
        <v>-0</v>
      </c>
      <c r="EQ172" s="28" t="n">
        <f aca="false">IFERROR(DV171*CF172,"")</f>
        <v>-0</v>
      </c>
      <c r="ER172" s="28" t="n">
        <f aca="false">IFERROR(DW171*CG172,"")</f>
        <v>0</v>
      </c>
      <c r="ES172" s="28" t="n">
        <f aca="false">IF(ROW()=4,"",SUM(DX172:ER172))</f>
        <v>-0.00154221358582042</v>
      </c>
      <c r="ET172" s="29" t="n">
        <f aca="false">COUNTIF(AR172:BL172,"&gt;0")</f>
        <v>2</v>
      </c>
    </row>
    <row r="173" customFormat="false" ht="15" hidden="false" customHeight="false" outlineLevel="0" collapsed="false">
      <c r="A173" s="19" t="n">
        <v>43159</v>
      </c>
      <c r="B173" s="23" t="n">
        <f aca="false">ABS(EMFX_Data!X173-EMFX_Data!Y173)</f>
        <v>0.100625305365828</v>
      </c>
      <c r="C173" s="23" t="n">
        <f aca="false">ABS(EMFX_Data!X173-EMFX_Data!Z173)</f>
        <v>0.267068578456127</v>
      </c>
      <c r="D173" s="23" t="n">
        <f aca="false">ABS(EMFX_Data!X173-EMFX_Data!AA173)</f>
        <v>0.454389753382615</v>
      </c>
      <c r="E173" s="23" t="n">
        <f aca="false">ABS(EMFX_Data!X173-EMFX_Data!AB173)</f>
        <v>0.302381164661711</v>
      </c>
      <c r="F173" s="23" t="n">
        <f aca="false">ABS(EMFX_Data!X173-EMFX_Data!AC173)</f>
        <v>0.0947262915731928</v>
      </c>
      <c r="G173" s="23" t="n">
        <f aca="false">ABS(EMFX_Data!X173-EMFX_Data!AD173)</f>
        <v>0.184648021184248</v>
      </c>
      <c r="H173" s="23" t="n">
        <f aca="false">ABS(EMFX_Data!Y173-EMFX_Data!Z173)</f>
        <v>0.166443273090299</v>
      </c>
      <c r="I173" s="23" t="n">
        <f aca="false">ABS(EMFX_Data!Y173-EMFX_Data!AA173)</f>
        <v>0.353764448016787</v>
      </c>
      <c r="J173" s="23" t="n">
        <f aca="false">ABS(EMFX_Data!Y173-EMFX_Data!AB173)</f>
        <v>0.201755859295883</v>
      </c>
      <c r="K173" s="23" t="n">
        <f aca="false">ABS(EMFX_Data!Y173-EMFX_Data!AC173)</f>
        <v>0.00589901379263491</v>
      </c>
      <c r="L173" s="23" t="n">
        <f aca="false">ABS(EMFX_Data!Y173-EMFX_Data!AD173)</f>
        <v>0.0840227158184206</v>
      </c>
      <c r="M173" s="23" t="n">
        <f aca="false">ABS(EMFX_Data!Z173-EMFX_Data!AA173)</f>
        <v>0.187321174926488</v>
      </c>
      <c r="N173" s="23" t="n">
        <f aca="false">ABS(EMFX_Data!Z173-EMFX_Data!AB173)</f>
        <v>0.0353125862055839</v>
      </c>
      <c r="O173" s="23" t="n">
        <f aca="false">ABS(EMFX_Data!Z173-EMFX_Data!AC173)</f>
        <v>0.172342286882934</v>
      </c>
      <c r="P173" s="23" t="n">
        <f aca="false">ABS(EMFX_Data!Z173-EMFX_Data!AD173)</f>
        <v>0.0824205572718784</v>
      </c>
      <c r="Q173" s="23" t="n">
        <f aca="false">ABS(EMFX_Data!AA173-EMFX_Data!AB173)</f>
        <v>0.152008588720904</v>
      </c>
      <c r="R173" s="23" t="n">
        <f aca="false">ABS(EMFX_Data!AA173-EMFX_Data!AC173)</f>
        <v>0.359663461809422</v>
      </c>
      <c r="S173" s="23" t="n">
        <f aca="false">ABS(EMFX_Data!AA173-EMFX_Data!AD173)</f>
        <v>0.269741732198367</v>
      </c>
      <c r="T173" s="23" t="n">
        <f aca="false">ABS(EMFX_Data!AB173-EMFX_Data!AC173)</f>
        <v>0.207654873088518</v>
      </c>
      <c r="U173" s="23" t="n">
        <f aca="false">ABS(EMFX_Data!AB173-EMFX_Data!AD173)</f>
        <v>0.117733143477462</v>
      </c>
      <c r="V173" s="23" t="n">
        <f aca="false">ABS(EMFX_Data!AC173-EMFX_Data!AD173)</f>
        <v>0.0899217296110555</v>
      </c>
      <c r="W173" s="26" t="n">
        <f aca="false">IF(ROW()&lt;4+MinObs-1,"",IFERROR((B173-AVERAGE(B$4:B173))/STDEV(B$4:B173),""))</f>
        <v>-0.300124423386072</v>
      </c>
      <c r="X173" s="26" t="n">
        <f aca="false">IF(ROW()&lt;4+MinObs-1,"",IFERROR((C173-AVERAGE(C$4:C173))/STDEV(C$4:C173),""))</f>
        <v>2.50726084320788</v>
      </c>
      <c r="Y173" s="26" t="n">
        <f aca="false">IF(ROW()&lt;4+MinObs-1,"",IFERROR((D173-AVERAGE(D$4:D173))/STDEV(D$4:D173),""))</f>
        <v>2.69474831021666</v>
      </c>
      <c r="Z173" s="26" t="n">
        <f aca="false">IF(ROW()&lt;4+MinObs-1,"",IFERROR((E173-AVERAGE(E$4:E173))/STDEV(E$4:E173),""))</f>
        <v>2.0207582161183</v>
      </c>
      <c r="AA173" s="26" t="n">
        <f aca="false">IF(ROW()&lt;4+MinObs-1,"",IFERROR((F173-AVERAGE(F$4:F173))/STDEV(F$4:F173),""))</f>
        <v>0.332907352049352</v>
      </c>
      <c r="AB173" s="26" t="n">
        <f aca="false">IF(ROW()&lt;4+MinObs-1,"",IFERROR((G173-AVERAGE(G$4:G173))/STDEV(G$4:G173),""))</f>
        <v>0.18834137009312</v>
      </c>
      <c r="AC173" s="26" t="n">
        <f aca="false">IF(ROW()&lt;4+MinObs-1,"",IFERROR((H173-AVERAGE(H$4:H173))/STDEV(H$4:H173),""))</f>
        <v>-0.000643493072562968</v>
      </c>
      <c r="AD173" s="26" t="n">
        <f aca="false">IF(ROW()&lt;4+MinObs-1,"",IFERROR((I173-AVERAGE(I$4:I173))/STDEV(I$4:I173),""))</f>
        <v>1.63370131533292</v>
      </c>
      <c r="AE173" s="26" t="n">
        <f aca="false">IF(ROW()&lt;4+MinObs-1,"",IFERROR((J173-AVERAGE(J$4:J173))/STDEV(J$4:J173),""))</f>
        <v>0.768130456707723</v>
      </c>
      <c r="AF173" s="26" t="n">
        <f aca="false">IF(ROW()&lt;4+MinObs-1,"",IFERROR((K173-AVERAGE(K$4:K173))/STDEV(K$4:K173),""))</f>
        <v>-1.35020961100916</v>
      </c>
      <c r="AG173" s="26" t="n">
        <f aca="false">IF(ROW()&lt;4+MinObs-1,"",IFERROR((L173-AVERAGE(L$4:L173))/STDEV(L$4:L173),""))</f>
        <v>-0.241211871837178</v>
      </c>
      <c r="AH173" s="26" t="n">
        <f aca="false">IF(ROW()&lt;4+MinObs-1,"",IFERROR((M173-AVERAGE(M$4:M173))/STDEV(M$4:M173),""))</f>
        <v>0.176789425640874</v>
      </c>
      <c r="AI173" s="26" t="n">
        <f aca="false">IF(ROW()&lt;4+MinObs-1,"",IFERROR((N173-AVERAGE(N$4:N173))/STDEV(N$4:N173),""))</f>
        <v>-0.951510558496038</v>
      </c>
      <c r="AJ173" s="26" t="n">
        <f aca="false">IF(ROW()&lt;4+MinObs-1,"",IFERROR((O173-AVERAGE(O$4:O173))/STDEV(O$4:O173),""))</f>
        <v>0.872005178609011</v>
      </c>
      <c r="AK173" s="26" t="n">
        <f aca="false">IF(ROW()&lt;4+MinObs-1,"",IFERROR((P173-AVERAGE(P$4:P173))/STDEV(P$4:P173),""))</f>
        <v>-0.181441787627069</v>
      </c>
      <c r="AL173" s="26" t="n">
        <f aca="false">IF(ROW()&lt;4+MinObs-1,"",IFERROR((Q173-AVERAGE(Q$4:Q173))/STDEV(Q$4:Q173),""))</f>
        <v>-0.159191980534974</v>
      </c>
      <c r="AM173" s="26" t="n">
        <f aca="false">IF(ROW()&lt;4+MinObs-1,"",IFERROR((R173-AVERAGE(R$4:R173))/STDEV(R$4:R173),""))</f>
        <v>1.60484495355598</v>
      </c>
      <c r="AN173" s="26" t="n">
        <f aca="false">IF(ROW()&lt;4+MinObs-1,"",IFERROR((S173-AVERAGE(S$4:S173))/STDEV(S$4:S173),""))</f>
        <v>0.275551996024715</v>
      </c>
      <c r="AO173" s="26" t="n">
        <f aca="false">IF(ROW()&lt;4+MinObs-1,"",IFERROR((T173-AVERAGE(T$4:T173))/STDEV(T$4:T173),""))</f>
        <v>1.18783857084043</v>
      </c>
      <c r="AP173" s="26" t="n">
        <f aca="false">IF(ROW()&lt;4+MinObs-1,"",IFERROR((U173-AVERAGE(U$4:U173))/STDEV(U$4:U173),""))</f>
        <v>-0.0105045908127973</v>
      </c>
      <c r="AQ173" s="26" t="n">
        <f aca="false">IF(ROW()&lt;4+MinObs-1,"",IFERROR((V173-AVERAGE(V$4:V173))/STDEV(V$4:V173),""))</f>
        <v>-0.176940678714586</v>
      </c>
      <c r="AR173" s="26" t="n">
        <f aca="false">IF(W173="",0,IF(W173&gt;=z4,w4,IF(W173&gt;=z3,w3,IF(W173&gt;=zEntry,w2,IF(AND(W173&gt;=ExitZ,AR172&gt;0),w2,0)))))</f>
        <v>0</v>
      </c>
      <c r="AS173" s="26" t="n">
        <f aca="false">IF(X173="",0,IF(X173&gt;=z4,w4,IF(X173&gt;=z3,w3,IF(X173&gt;=zEntry,w2,IF(AND(X173&gt;=ExitZ,AS172&gt;0),w2,0)))))</f>
        <v>1</v>
      </c>
      <c r="AT173" s="26" t="n">
        <f aca="false">IF(Y173="",0,IF(Y173&gt;=z4,w4,IF(Y173&gt;=z3,w3,IF(Y173&gt;=zEntry,w2,IF(AND(Y173&gt;=ExitZ,AT172&gt;0),w2,0)))))</f>
        <v>1</v>
      </c>
      <c r="AU173" s="26" t="n">
        <f aca="false">IF(Z173="",0,IF(Z173&gt;=z4,w4,IF(Z173&gt;=z3,w3,IF(Z173&gt;=zEntry,w2,IF(AND(Z173&gt;=ExitZ,AU172&gt;0),w2,0)))))</f>
        <v>1</v>
      </c>
      <c r="AV173" s="26" t="n">
        <f aca="false">IF(AA173="",0,IF(AA173&gt;=z4,w4,IF(AA173&gt;=z3,w3,IF(AA173&gt;=zEntry,w2,IF(AND(AA173&gt;=ExitZ,AV172&gt;0),w2,0)))))</f>
        <v>0</v>
      </c>
      <c r="AW173" s="26" t="n">
        <f aca="false">IF(AB173="",0,IF(AB173&gt;=z4,w4,IF(AB173&gt;=z3,w3,IF(AB173&gt;=zEntry,w2,IF(AND(AB173&gt;=ExitZ,AW172&gt;0),w2,0)))))</f>
        <v>0</v>
      </c>
      <c r="AX173" s="26" t="n">
        <f aca="false">IF(AC173="",0,IF(AC173&gt;=z4,w4,IF(AC173&gt;=z3,w3,IF(AC173&gt;=zEntry,w2,IF(AND(AC173&gt;=ExitZ,AX172&gt;0),w2,0)))))</f>
        <v>0</v>
      </c>
      <c r="AY173" s="26" t="n">
        <f aca="false">IF(AD173="",0,IF(AD173&gt;=z4,w4,IF(AD173&gt;=z3,w3,IF(AD173&gt;=zEntry,w2,IF(AND(AD173&gt;=ExitZ,AY172&gt;0),w2,0)))))</f>
        <v>0</v>
      </c>
      <c r="AZ173" s="26" t="n">
        <f aca="false">IF(AE173="",0,IF(AE173&gt;=z4,w4,IF(AE173&gt;=z3,w3,IF(AE173&gt;=zEntry,w2,IF(AND(AE173&gt;=ExitZ,AZ172&gt;0),w2,0)))))</f>
        <v>0</v>
      </c>
      <c r="BA173" s="26" t="n">
        <f aca="false">IF(AF173="",0,IF(AF173&gt;=z4,w4,IF(AF173&gt;=z3,w3,IF(AF173&gt;=zEntry,w2,IF(AND(AF173&gt;=ExitZ,BA172&gt;0),w2,0)))))</f>
        <v>0</v>
      </c>
      <c r="BB173" s="26" t="n">
        <f aca="false">IF(AG173="",0,IF(AG173&gt;=z4,w4,IF(AG173&gt;=z3,w3,IF(AG173&gt;=zEntry,w2,IF(AND(AG173&gt;=ExitZ,BB172&gt;0),w2,0)))))</f>
        <v>0</v>
      </c>
      <c r="BC173" s="26" t="n">
        <f aca="false">IF(AH173="",0,IF(AH173&gt;=z4,w4,IF(AH173&gt;=z3,w3,IF(AH173&gt;=zEntry,w2,IF(AND(AH173&gt;=ExitZ,BC172&gt;0),w2,0)))))</f>
        <v>0</v>
      </c>
      <c r="BD173" s="26" t="n">
        <f aca="false">IF(AI173="",0,IF(AI173&gt;=z4,w4,IF(AI173&gt;=z3,w3,IF(AI173&gt;=zEntry,w2,IF(AND(AI173&gt;=ExitZ,BD172&gt;0),w2,0)))))</f>
        <v>0</v>
      </c>
      <c r="BE173" s="26" t="n">
        <f aca="false">IF(AJ173="",0,IF(AJ173&gt;=z4,w4,IF(AJ173&gt;=z3,w3,IF(AJ173&gt;=zEntry,w2,IF(AND(AJ173&gt;=ExitZ,BE172&gt;0),w2,0)))))</f>
        <v>0</v>
      </c>
      <c r="BF173" s="26" t="n">
        <f aca="false">IF(AK173="",0,IF(AK173&gt;=z4,w4,IF(AK173&gt;=z3,w3,IF(AK173&gt;=zEntry,w2,IF(AND(AK173&gt;=ExitZ,BF172&gt;0),w2,0)))))</f>
        <v>0</v>
      </c>
      <c r="BG173" s="26" t="n">
        <f aca="false">IF(AL173="",0,IF(AL173&gt;=z4,w4,IF(AL173&gt;=z3,w3,IF(AL173&gt;=zEntry,w2,IF(AND(AL173&gt;=ExitZ,BG172&gt;0),w2,0)))))</f>
        <v>0</v>
      </c>
      <c r="BH173" s="26" t="n">
        <f aca="false">IF(AM173="",0,IF(AM173&gt;=z4,w4,IF(AM173&gt;=z3,w3,IF(AM173&gt;=zEntry,w2,IF(AND(AM173&gt;=ExitZ,BH172&gt;0),w2,0)))))</f>
        <v>0</v>
      </c>
      <c r="BI173" s="26" t="n">
        <f aca="false">IF(AN173="",0,IF(AN173&gt;=z4,w4,IF(AN173&gt;=z3,w3,IF(AN173&gt;=zEntry,w2,IF(AND(AN173&gt;=ExitZ,BI172&gt;0),w2,0)))))</f>
        <v>0</v>
      </c>
      <c r="BJ173" s="26" t="n">
        <f aca="false">IF(AO173="",0,IF(AO173&gt;=z4,w4,IF(AO173&gt;=z3,w3,IF(AO173&gt;=zEntry,w2,IF(AND(AO173&gt;=ExitZ,BJ172&gt;0),w2,0)))))</f>
        <v>0</v>
      </c>
      <c r="BK173" s="26" t="n">
        <f aca="false">IF(AP173="",0,IF(AP173&gt;=z4,w4,IF(AP173&gt;=z3,w3,IF(AP173&gt;=zEntry,w2,IF(AND(AP173&gt;=ExitZ,BK172&gt;0),w2,0)))))</f>
        <v>0</v>
      </c>
      <c r="BL173" s="26" t="n">
        <f aca="false">IF(AQ173="",0,IF(AQ173&gt;=z4,w4,IF(AQ173&gt;=z3,w3,IF(AQ173&gt;=zEntry,w2,IF(AND(AQ173&gt;=ExitZ,BL172&gt;0),w2,0)))))</f>
        <v>0</v>
      </c>
      <c r="BM173" s="23" t="n">
        <f aca="false">IF(EMFX_Data!X172&gt;=EMFX_Data!Y172,EMFX_Data!AE173-EMFX_Data!AF173,EMFX_Data!AF173-EMFX_Data!AE173)</f>
        <v>0.0287845703034982</v>
      </c>
      <c r="BN173" s="23" t="n">
        <f aca="false">IF(EMFX_Data!X172&gt;=EMFX_Data!Z172,EMFX_Data!AE173-EMFX_Data!AG173,EMFX_Data!AG173-EMFX_Data!AE173)</f>
        <v>0.00838401677671842</v>
      </c>
      <c r="BO173" s="23" t="n">
        <f aca="false">IF(EMFX_Data!X172&gt;=EMFX_Data!AA172,EMFX_Data!AE173-EMFX_Data!AH173,EMFX_Data!AH173-EMFX_Data!AE173)</f>
        <v>0.0394468797909367</v>
      </c>
      <c r="BP173" s="23" t="n">
        <f aca="false">IF(EMFX_Data!X172&gt;=EMFX_Data!AB172,EMFX_Data!AE173-EMFX_Data!AI173,EMFX_Data!AI173-EMFX_Data!AE173)</f>
        <v>-0.00851713429500045</v>
      </c>
      <c r="BQ173" s="23" t="n">
        <f aca="false">IF(EMFX_Data!X172&gt;=EMFX_Data!AC172,EMFX_Data!AE173-EMFX_Data!AJ173,EMFX_Data!AJ173-EMFX_Data!AE173)</f>
        <v>0.0103568644181171</v>
      </c>
      <c r="BR173" s="23" t="n">
        <f aca="false">IF(EMFX_Data!X172&gt;=EMFX_Data!AD172,EMFX_Data!AE173-EMFX_Data!AK173,EMFX_Data!AK173-EMFX_Data!AE173)</f>
        <v>0.0574814784244533</v>
      </c>
      <c r="BS173" s="23" t="n">
        <f aca="false">IF(EMFX_Data!Y172&gt;=EMFX_Data!Z172,EMFX_Data!AF173-EMFX_Data!AG173,EMFX_Data!AG173-EMFX_Data!AF173)</f>
        <v>-0.0204005535267797</v>
      </c>
      <c r="BT173" s="23" t="n">
        <f aca="false">IF(EMFX_Data!Y172&gt;=EMFX_Data!AA172,EMFX_Data!AF173-EMFX_Data!AH173,EMFX_Data!AH173-EMFX_Data!AF173)</f>
        <v>0.0106623094874386</v>
      </c>
      <c r="BU173" s="23" t="n">
        <f aca="false">IF(EMFX_Data!Y172&gt;=EMFX_Data!AB172,EMFX_Data!AF173-EMFX_Data!AI173,EMFX_Data!AI173-EMFX_Data!AF173)</f>
        <v>-0.0373017045984986</v>
      </c>
      <c r="BV173" s="23" t="n">
        <f aca="false">IF(EMFX_Data!Y172&gt;=EMFX_Data!AC172,EMFX_Data!AF173-EMFX_Data!AJ173,EMFX_Data!AJ173-EMFX_Data!AF173)</f>
        <v>0.0184277058853811</v>
      </c>
      <c r="BW173" s="23" t="n">
        <f aca="false">IF(EMFX_Data!Y172&gt;=EMFX_Data!AD172,EMFX_Data!AF173-EMFX_Data!AK173,EMFX_Data!AK173-EMFX_Data!AF173)</f>
        <v>0.0286969081209551</v>
      </c>
      <c r="BX173" s="23" t="n">
        <f aca="false">IF(EMFX_Data!Z172&gt;=EMFX_Data!AA172,EMFX_Data!AG173-EMFX_Data!AH173,EMFX_Data!AH173-EMFX_Data!AG173)</f>
        <v>0.0310628630142183</v>
      </c>
      <c r="BY173" s="23" t="n">
        <f aca="false">IF(EMFX_Data!Z172&gt;=EMFX_Data!AB172,EMFX_Data!AG173-EMFX_Data!AI173,EMFX_Data!AI173-EMFX_Data!AG173)</f>
        <v>-0.0169011510717189</v>
      </c>
      <c r="BZ173" s="23" t="n">
        <f aca="false">IF(EMFX_Data!Z172&gt;=EMFX_Data!AC172,EMFX_Data!AG173-EMFX_Data!AJ173,EMFX_Data!AJ173-EMFX_Data!AG173)</f>
        <v>-0.00197284764139869</v>
      </c>
      <c r="CA173" s="23" t="n">
        <f aca="false">IF(EMFX_Data!Z172&gt;=EMFX_Data!AD172,EMFX_Data!AG173-EMFX_Data!AK173,EMFX_Data!AK173-EMFX_Data!AG173)</f>
        <v>-0.0490974616477348</v>
      </c>
      <c r="CB173" s="23" t="n">
        <f aca="false">IF(EMFX_Data!AA172&gt;=EMFX_Data!AB172,EMFX_Data!AH173-EMFX_Data!AI173,EMFX_Data!AI173-EMFX_Data!AH173)</f>
        <v>0.0479640140859372</v>
      </c>
      <c r="CC173" s="23" t="n">
        <f aca="false">IF(EMFX_Data!AA172&gt;=EMFX_Data!AC172,EMFX_Data!AH173-EMFX_Data!AJ173,EMFX_Data!AJ173-EMFX_Data!AH173)</f>
        <v>0.0290900153728196</v>
      </c>
      <c r="CD173" s="23" t="n">
        <f aca="false">IF(EMFX_Data!AA172&gt;=EMFX_Data!AD172,EMFX_Data!AH173-EMFX_Data!AK173,EMFX_Data!AK173-EMFX_Data!AH173)</f>
        <v>-0.0180345986335165</v>
      </c>
      <c r="CE173" s="23" t="n">
        <f aca="false">IF(EMFX_Data!AB172&gt;=EMFX_Data!AC172,EMFX_Data!AI173-EMFX_Data!AJ173,EMFX_Data!AJ173-EMFX_Data!AI173)</f>
        <v>-0.0188739987131176</v>
      </c>
      <c r="CF173" s="23" t="n">
        <f aca="false">IF(EMFX_Data!AB172&gt;=EMFX_Data!AD172,EMFX_Data!AI173-EMFX_Data!AK173,EMFX_Data!AK173-EMFX_Data!AI173)</f>
        <v>-0.0659986127194537</v>
      </c>
      <c r="CG173" s="23" t="n">
        <f aca="false">IF(EMFX_Data!AC172&gt;=EMFX_Data!AD172,EMFX_Data!AJ173-EMFX_Data!AK173,EMFX_Data!AK173-EMFX_Data!AJ173)</f>
        <v>0.0471246140063361</v>
      </c>
      <c r="CH173" s="27" t="n">
        <f aca="false">IF(ROW()&lt;4+VolLB,"",STDEV(INDEX($BM:$BM,ROW()-VolLB+1):INDEX($BM:$BM,ROW()))*SQRT(12))</f>
        <v>0.15908407362981</v>
      </c>
      <c r="CI173" s="27" t="n">
        <f aca="false">IF(ROW()&lt;4+VolLB,"",STDEV(INDEX($BN:$BN,ROW()-VolLB+1):INDEX($BN:$BN,ROW()))*SQRT(12))</f>
        <v>0.188059707299342</v>
      </c>
      <c r="CJ173" s="27" t="n">
        <f aca="false">IF(ROW()&lt;4+VolLB,"",STDEV(INDEX($BO:$BO,ROW()-VolLB+1):INDEX($BO:$BO,ROW()))*SQRT(12))</f>
        <v>0.191067647004925</v>
      </c>
      <c r="CK173" s="27" t="n">
        <f aca="false">IF(ROW()&lt;4+VolLB,"",STDEV(INDEX($BP:$BP,ROW()-VolLB+1):INDEX($BP:$BP,ROW()))*SQRT(12))</f>
        <v>0.188331398644381</v>
      </c>
      <c r="CL173" s="27" t="n">
        <f aca="false">IF(ROW()&lt;4+VolLB,"",STDEV(INDEX($BQ:$BQ,ROW()-VolLB+1):INDEX($BQ:$BQ,ROW()))*SQRT(12))</f>
        <v>0.181917456502473</v>
      </c>
      <c r="CM173" s="27" t="n">
        <f aca="false">IF(ROW()&lt;4+VolLB,"",STDEV(INDEX($BR:$BR,ROW()-VolLB+1):INDEX($BR:$BR,ROW()))*SQRT(12))</f>
        <v>0.161571759463917</v>
      </c>
      <c r="CN173" s="27" t="n">
        <f aca="false">IF(ROW()&lt;4+VolLB,"",STDEV(INDEX($BS:$BS,ROW()-VolLB+1):INDEX($BS:$BS,ROW()))*SQRT(12))</f>
        <v>0.175489292282026</v>
      </c>
      <c r="CO173" s="27" t="n">
        <f aca="false">IF(ROW()&lt;4+VolLB,"",STDEV(INDEX($BT:$BT,ROW()-VolLB+1):INDEX($BT:$BT,ROW()))*SQRT(12))</f>
        <v>0.178810303496682</v>
      </c>
      <c r="CP173" s="27" t="n">
        <f aca="false">IF(ROW()&lt;4+VolLB,"",STDEV(INDEX($BU:$BU,ROW()-VolLB+1):INDEX($BU:$BU,ROW()))*SQRT(12))</f>
        <v>0.174197138882526</v>
      </c>
      <c r="CQ173" s="27" t="n">
        <f aca="false">IF(ROW()&lt;4+VolLB,"",STDEV(INDEX($BV:$BV,ROW()-VolLB+1):INDEX($BV:$BV,ROW()))*SQRT(12))</f>
        <v>0.155097855110807</v>
      </c>
      <c r="CR173" s="27" t="n">
        <f aca="false">IF(ROW()&lt;4+VolLB,"",STDEV(INDEX($BW:$BW,ROW()-VolLB+1):INDEX($BW:$BW,ROW()))*SQRT(12))</f>
        <v>0.153260343812745</v>
      </c>
      <c r="CS173" s="27" t="n">
        <f aca="false">IF(ROW()&lt;4+VolLB,"",STDEV(INDEX($BX:$BX,ROW()-VolLB+1):INDEX($BX:$BX,ROW()))*SQRT(12))</f>
        <v>0.195967772920273</v>
      </c>
      <c r="CT173" s="27" t="n">
        <f aca="false">IF(ROW()&lt;4+VolLB,"",STDEV(INDEX($BY:$BY,ROW()-VolLB+1):INDEX($BY:$BY,ROW()))*SQRT(12))</f>
        <v>0.165206293430146</v>
      </c>
      <c r="CU173" s="27" t="n">
        <f aca="false">IF(ROW()&lt;4+VolLB,"",STDEV(INDEX($BZ:$BZ,ROW()-VolLB+1):INDEX($BZ:$BZ,ROW()))*SQRT(12))</f>
        <v>0.136968120629863</v>
      </c>
      <c r="CV173" s="27" t="n">
        <f aca="false">IF(ROW()&lt;4+VolLB,"",STDEV(INDEX($CA:$CA,ROW()-VolLB+1):INDEX($CA:$CA,ROW()))*SQRT(12))</f>
        <v>0.146172013032441</v>
      </c>
      <c r="CW173" s="27" t="n">
        <f aca="false">IF(ROW()&lt;4+VolLB,"",STDEV(INDEX($CB:$CB,ROW()-VolLB+1):INDEX($CB:$CB,ROW()))*SQRT(12))</f>
        <v>0.178917696083037</v>
      </c>
      <c r="CX173" s="27" t="n">
        <f aca="false">IF(ROW()&lt;4+VolLB,"",STDEV(INDEX($CC:$CC,ROW()-VolLB+1):INDEX($CC:$CC,ROW()))*SQRT(12))</f>
        <v>0.178569848063418</v>
      </c>
      <c r="CY173" s="27" t="n">
        <f aca="false">IF(ROW()&lt;4+VolLB,"",STDEV(INDEX($CD:$CD,ROW()-VolLB+1):INDEX($CD:$CD,ROW()))*SQRT(12))</f>
        <v>0.196795735957993</v>
      </c>
      <c r="CZ173" s="27" t="n">
        <f aca="false">IF(ROW()&lt;4+VolLB,"",STDEV(INDEX($CE:$CE,ROW()-VolLB+1):INDEX($CE:$CE,ROW()))*SQRT(12))</f>
        <v>0.147989402081545</v>
      </c>
      <c r="DA173" s="27" t="n">
        <f aca="false">IF(ROW()&lt;4+VolLB,"",STDEV(INDEX($CF:$CF,ROW()-VolLB+1):INDEX($CF:$CF,ROW()))*SQRT(12))</f>
        <v>0.140241637006824</v>
      </c>
      <c r="DB173" s="27" t="n">
        <f aca="false">IF(ROW()&lt;4+VolLB,"",STDEV(INDEX($CG:$CG,ROW()-VolLB+1):INDEX($CG:$CG,ROW()))*SQRT(12))</f>
        <v>0.112062132536357</v>
      </c>
      <c r="DC173" s="26" t="n">
        <f aca="false">IF(OR(AR173=0,CH173="",CH173=0),0,AR173*MIN(MaxScal,TgtVol/CH173))</f>
        <v>0</v>
      </c>
      <c r="DD173" s="26" t="n">
        <f aca="false">IF(OR(AS173=0,CI173="",CI173=0),0,AS173*MIN(MaxScal,TgtVol/CI173))</f>
        <v>0.106349203065414</v>
      </c>
      <c r="DE173" s="26" t="n">
        <f aca="false">IF(OR(AT173=0,CJ173="",CJ173=0),0,AT173*MIN(MaxScal,TgtVol/CJ173))</f>
        <v>0.104674968857938</v>
      </c>
      <c r="DF173" s="26" t="n">
        <f aca="false">IF(OR(AU173=0,CK173="",CK173=0),0,AU173*MIN(MaxScal,TgtVol/CK173))</f>
        <v>0.106195781181264</v>
      </c>
      <c r="DG173" s="26" t="n">
        <f aca="false">IF(OR(AV173=0,CL173="",CL173=0),0,AV173*MIN(MaxScal,TgtVol/CL173))</f>
        <v>0</v>
      </c>
      <c r="DH173" s="26" t="n">
        <f aca="false">IF(OR(AW173=0,CM173="",CM173=0),0,AW173*MIN(MaxScal,TgtVol/CM173))</f>
        <v>0</v>
      </c>
      <c r="DI173" s="26" t="n">
        <f aca="false">IF(OR(AX173=0,CN173="",CN173=0),0,AX173*MIN(MaxScal,TgtVol/CN173))</f>
        <v>0</v>
      </c>
      <c r="DJ173" s="26" t="n">
        <f aca="false">IF(OR(AY173=0,CO173="",CO173=0),0,AY173*MIN(MaxScal,TgtVol/CO173))</f>
        <v>0</v>
      </c>
      <c r="DK173" s="26" t="n">
        <f aca="false">IF(OR(AZ173=0,CP173="",CP173=0),0,AZ173*MIN(MaxScal,TgtVol/CP173))</f>
        <v>0</v>
      </c>
      <c r="DL173" s="26" t="n">
        <f aca="false">IF(OR(BA173=0,CQ173="",CQ173=0),0,BA173*MIN(MaxScal,TgtVol/CQ173))</f>
        <v>0</v>
      </c>
      <c r="DM173" s="26" t="n">
        <f aca="false">IF(OR(BB173=0,CR173="",CR173=0),0,BB173*MIN(MaxScal,TgtVol/CR173))</f>
        <v>0</v>
      </c>
      <c r="DN173" s="26" t="n">
        <f aca="false">IF(OR(BC173=0,CS173="",CS173=0),0,BC173*MIN(MaxScal,TgtVol/CS173))</f>
        <v>0</v>
      </c>
      <c r="DO173" s="26" t="n">
        <f aca="false">IF(OR(BD173=0,CT173="",CT173=0),0,BD173*MIN(MaxScal,TgtVol/CT173))</f>
        <v>0</v>
      </c>
      <c r="DP173" s="26" t="n">
        <f aca="false">IF(OR(BE173=0,CU173="",CU173=0),0,BE173*MIN(MaxScal,TgtVol/CU173))</f>
        <v>0</v>
      </c>
      <c r="DQ173" s="26" t="n">
        <f aca="false">IF(OR(BF173=0,CV173="",CV173=0),0,BF173*MIN(MaxScal,TgtVol/CV173))</f>
        <v>0</v>
      </c>
      <c r="DR173" s="26" t="n">
        <f aca="false">IF(OR(BG173=0,CW173="",CW173=0),0,BG173*MIN(MaxScal,TgtVol/CW173))</f>
        <v>0</v>
      </c>
      <c r="DS173" s="26" t="n">
        <f aca="false">IF(OR(BH173=0,CX173="",CX173=0),0,BH173*MIN(MaxScal,TgtVol/CX173))</f>
        <v>0</v>
      </c>
      <c r="DT173" s="26" t="n">
        <f aca="false">IF(OR(BI173=0,CY173="",CY173=0),0,BI173*MIN(MaxScal,TgtVol/CY173))</f>
        <v>0</v>
      </c>
      <c r="DU173" s="26" t="n">
        <f aca="false">IF(OR(BJ173=0,CZ173="",CZ173=0),0,BJ173*MIN(MaxScal,TgtVol/CZ173))</f>
        <v>0</v>
      </c>
      <c r="DV173" s="26" t="n">
        <f aca="false">IF(OR(BK173=0,DA173="",DA173=0),0,BK173*MIN(MaxScal,TgtVol/DA173))</f>
        <v>0</v>
      </c>
      <c r="DW173" s="26" t="n">
        <f aca="false">IF(OR(BL173=0,DB173="",DB173=0),0,BL173*MIN(MaxScal,TgtVol/DB173))</f>
        <v>0</v>
      </c>
      <c r="DX173" s="28" t="n">
        <f aca="false">IFERROR(DC172*BM173,"")</f>
        <v>0</v>
      </c>
      <c r="DY173" s="28" t="n">
        <f aca="false">IFERROR(DD172*BN173,"")</f>
        <v>0.000863953267115332</v>
      </c>
      <c r="DZ173" s="28" t="n">
        <f aca="false">IFERROR(DE172*BO173,"")</f>
        <v>0.00623894062719491</v>
      </c>
      <c r="EA173" s="28" t="n">
        <f aca="false">IFERROR(DF172*BP173,"")</f>
        <v>-0</v>
      </c>
      <c r="EB173" s="28" t="n">
        <f aca="false">IFERROR(DG172*BQ173,"")</f>
        <v>0</v>
      </c>
      <c r="EC173" s="28" t="n">
        <f aca="false">IFERROR(DH172*BR173,"")</f>
        <v>0</v>
      </c>
      <c r="ED173" s="28" t="n">
        <f aca="false">IFERROR(DI172*BS173,"")</f>
        <v>-0</v>
      </c>
      <c r="EE173" s="28" t="n">
        <f aca="false">IFERROR(DJ172*BT173,"")</f>
        <v>0</v>
      </c>
      <c r="EF173" s="28" t="n">
        <f aca="false">IFERROR(DK172*BU173,"")</f>
        <v>-0</v>
      </c>
      <c r="EG173" s="28" t="n">
        <f aca="false">IFERROR(DL172*BV173,"")</f>
        <v>0</v>
      </c>
      <c r="EH173" s="28" t="n">
        <f aca="false">IFERROR(DM172*BW173,"")</f>
        <v>0</v>
      </c>
      <c r="EI173" s="28" t="n">
        <f aca="false">IFERROR(DN172*BX173,"")</f>
        <v>0</v>
      </c>
      <c r="EJ173" s="28" t="n">
        <f aca="false">IFERROR(DO172*BY173,"")</f>
        <v>-0</v>
      </c>
      <c r="EK173" s="28" t="n">
        <f aca="false">IFERROR(DP172*BZ173,"")</f>
        <v>-0</v>
      </c>
      <c r="EL173" s="28" t="n">
        <f aca="false">IFERROR(DQ172*CA173,"")</f>
        <v>-0</v>
      </c>
      <c r="EM173" s="28" t="n">
        <f aca="false">IFERROR(DR172*CB173,"")</f>
        <v>0</v>
      </c>
      <c r="EN173" s="28" t="n">
        <f aca="false">IFERROR(DS172*CC173,"")</f>
        <v>0</v>
      </c>
      <c r="EO173" s="28" t="n">
        <f aca="false">IFERROR(DT172*CD173,"")</f>
        <v>-0</v>
      </c>
      <c r="EP173" s="28" t="n">
        <f aca="false">IFERROR(DU172*CE173,"")</f>
        <v>-0</v>
      </c>
      <c r="EQ173" s="28" t="n">
        <f aca="false">IFERROR(DV172*CF173,"")</f>
        <v>-0</v>
      </c>
      <c r="ER173" s="28" t="n">
        <f aca="false">IFERROR(DW172*CG173,"")</f>
        <v>0</v>
      </c>
      <c r="ES173" s="28" t="n">
        <f aca="false">IF(ROW()=4,"",SUM(DX173:ER173))</f>
        <v>0.00710289389431024</v>
      </c>
      <c r="ET173" s="29" t="n">
        <f aca="false">COUNTIF(AR173:BL173,"&gt;0")</f>
        <v>3</v>
      </c>
    </row>
    <row r="174" customFormat="false" ht="15" hidden="false" customHeight="false" outlineLevel="0" collapsed="false">
      <c r="A174" s="19" t="n">
        <v>43190</v>
      </c>
      <c r="B174" s="23" t="n">
        <f aca="false">ABS(EMFX_Data!X174-EMFX_Data!Y174)</f>
        <v>0.167165774156291</v>
      </c>
      <c r="C174" s="23" t="n">
        <f aca="false">ABS(EMFX_Data!X174-EMFX_Data!Z174)</f>
        <v>0.239483717610804</v>
      </c>
      <c r="D174" s="23" t="n">
        <f aca="false">ABS(EMFX_Data!X174-EMFX_Data!AA174)</f>
        <v>0.453676841734337</v>
      </c>
      <c r="E174" s="23" t="n">
        <f aca="false">ABS(EMFX_Data!X174-EMFX_Data!AB174)</f>
        <v>0.357348817128694</v>
      </c>
      <c r="F174" s="23" t="n">
        <f aca="false">ABS(EMFX_Data!X174-EMFX_Data!AC174)</f>
        <v>0.157107284560864</v>
      </c>
      <c r="G174" s="23" t="n">
        <f aca="false">ABS(EMFX_Data!X174-EMFX_Data!AD174)</f>
        <v>0.205282842270846</v>
      </c>
      <c r="H174" s="23" t="n">
        <f aca="false">ABS(EMFX_Data!Y174-EMFX_Data!Z174)</f>
        <v>0.0723179434545127</v>
      </c>
      <c r="I174" s="23" t="n">
        <f aca="false">ABS(EMFX_Data!Y174-EMFX_Data!AA174)</f>
        <v>0.286511067578046</v>
      </c>
      <c r="J174" s="23" t="n">
        <f aca="false">ABS(EMFX_Data!Y174-EMFX_Data!AB174)</f>
        <v>0.190183042972403</v>
      </c>
      <c r="K174" s="23" t="n">
        <f aca="false">ABS(EMFX_Data!Y174-EMFX_Data!AC174)</f>
        <v>0.0100584895954272</v>
      </c>
      <c r="L174" s="23" t="n">
        <f aca="false">ABS(EMFX_Data!Y174-EMFX_Data!AD174)</f>
        <v>0.0381170681145555</v>
      </c>
      <c r="M174" s="23" t="n">
        <f aca="false">ABS(EMFX_Data!Z174-EMFX_Data!AA174)</f>
        <v>0.214193124123534</v>
      </c>
      <c r="N174" s="23" t="n">
        <f aca="false">ABS(EMFX_Data!Z174-EMFX_Data!AB174)</f>
        <v>0.11786509951789</v>
      </c>
      <c r="O174" s="23" t="n">
        <f aca="false">ABS(EMFX_Data!Z174-EMFX_Data!AC174)</f>
        <v>0.0823764330499399</v>
      </c>
      <c r="P174" s="23" t="n">
        <f aca="false">ABS(EMFX_Data!Z174-EMFX_Data!AD174)</f>
        <v>0.0342008753399572</v>
      </c>
      <c r="Q174" s="23" t="n">
        <f aca="false">ABS(EMFX_Data!AA174-EMFX_Data!AB174)</f>
        <v>0.0963280246056435</v>
      </c>
      <c r="R174" s="23" t="n">
        <f aca="false">ABS(EMFX_Data!AA174-EMFX_Data!AC174)</f>
        <v>0.296569557173473</v>
      </c>
      <c r="S174" s="23" t="n">
        <f aca="false">ABS(EMFX_Data!AA174-EMFX_Data!AD174)</f>
        <v>0.248393999463491</v>
      </c>
      <c r="T174" s="23" t="n">
        <f aca="false">ABS(EMFX_Data!AB174-EMFX_Data!AC174)</f>
        <v>0.20024153256783</v>
      </c>
      <c r="U174" s="23" t="n">
        <f aca="false">ABS(EMFX_Data!AB174-EMFX_Data!AD174)</f>
        <v>0.152065974857847</v>
      </c>
      <c r="V174" s="23" t="n">
        <f aca="false">ABS(EMFX_Data!AC174-EMFX_Data!AD174)</f>
        <v>0.0481755577099827</v>
      </c>
      <c r="W174" s="26" t="n">
        <f aca="false">IF(ROW()&lt;4+MinObs-1,"",IFERROR((B174-AVERAGE(B$4:B174))/STDEV(B$4:B174),""))</f>
        <v>0.503529055317603</v>
      </c>
      <c r="X174" s="26" t="n">
        <f aca="false">IF(ROW()&lt;4+MinObs-1,"",IFERROR((C174-AVERAGE(C$4:C174))/STDEV(C$4:C174),""))</f>
        <v>2.09071768696663</v>
      </c>
      <c r="Y174" s="26" t="n">
        <f aca="false">IF(ROW()&lt;4+MinObs-1,"",IFERROR((D174-AVERAGE(D$4:D174))/STDEV(D$4:D174),""))</f>
        <v>2.62523900088445</v>
      </c>
      <c r="Z174" s="26" t="n">
        <f aca="false">IF(ROW()&lt;4+MinObs-1,"",IFERROR((E174-AVERAGE(E$4:E174))/STDEV(E$4:E174),""))</f>
        <v>2.56504845130682</v>
      </c>
      <c r="AA174" s="26" t="n">
        <f aca="false">IF(ROW()&lt;4+MinObs-1,"",IFERROR((F174-AVERAGE(F$4:F174))/STDEV(F$4:F174),""))</f>
        <v>1.32889617846224</v>
      </c>
      <c r="AB174" s="26" t="n">
        <f aca="false">IF(ROW()&lt;4+MinObs-1,"",IFERROR((G174-AVERAGE(G$4:G174))/STDEV(G$4:G174),""))</f>
        <v>0.256336445711144</v>
      </c>
      <c r="AC174" s="26" t="n">
        <f aca="false">IF(ROW()&lt;4+MinObs-1,"",IFERROR((H174-AVERAGE(H$4:H174))/STDEV(H$4:H174),""))</f>
        <v>-0.794114968913383</v>
      </c>
      <c r="AD174" s="26" t="n">
        <f aca="false">IF(ROW()&lt;4+MinObs-1,"",IFERROR((I174-AVERAGE(I$4:I174))/STDEV(I$4:I174),""))</f>
        <v>1.0950955765038</v>
      </c>
      <c r="AE174" s="26" t="n">
        <f aca="false">IF(ROW()&lt;4+MinObs-1,"",IFERROR((J174-AVERAGE(J$4:J174))/STDEV(J$4:J174),""))</f>
        <v>0.638463501267454</v>
      </c>
      <c r="AF174" s="26" t="n">
        <f aca="false">IF(ROW()&lt;4+MinObs-1,"",IFERROR((K174-AVERAGE(K$4:K174))/STDEV(K$4:K174),""))</f>
        <v>-1.28127378024715</v>
      </c>
      <c r="AG174" s="26" t="n">
        <f aca="false">IF(ROW()&lt;4+MinObs-1,"",IFERROR((L174-AVERAGE(L$4:L174))/STDEV(L$4:L174),""))</f>
        <v>-0.388450546835172</v>
      </c>
      <c r="AH174" s="26" t="n">
        <f aca="false">IF(ROW()&lt;4+MinObs-1,"",IFERROR((M174-AVERAGE(M$4:M174))/STDEV(M$4:M174),""))</f>
        <v>0.456090741346578</v>
      </c>
      <c r="AI174" s="26" t="n">
        <f aca="false">IF(ROW()&lt;4+MinObs-1,"",IFERROR((N174-AVERAGE(N$4:N174))/STDEV(N$4:N174),""))</f>
        <v>-0.123092446711765</v>
      </c>
      <c r="AJ174" s="26" t="n">
        <f aca="false">IF(ROW()&lt;4+MinObs-1,"",IFERROR((O174-AVERAGE(O$4:O174))/STDEV(O$4:O174),""))</f>
        <v>-0.285762831486838</v>
      </c>
      <c r="AK174" s="26" t="n">
        <f aca="false">IF(ROW()&lt;4+MinObs-1,"",IFERROR((P174-AVERAGE(P$4:P174))/STDEV(P$4:P174),""))</f>
        <v>-0.340010594930565</v>
      </c>
      <c r="AL174" s="26" t="n">
        <f aca="false">IF(ROW()&lt;4+MinObs-1,"",IFERROR((Q174-AVERAGE(Q$4:Q174))/STDEV(Q$4:Q174),""))</f>
        <v>-0.52523501764559</v>
      </c>
      <c r="AM174" s="26" t="n">
        <f aca="false">IF(ROW()&lt;4+MinObs-1,"",IFERROR((R174-AVERAGE(R$4:R174))/STDEV(R$4:R174),""))</f>
        <v>1.06340217842344</v>
      </c>
      <c r="AN174" s="26" t="n">
        <f aca="false">IF(ROW()&lt;4+MinObs-1,"",IFERROR((S174-AVERAGE(S$4:S174))/STDEV(S$4:S174),""))</f>
        <v>0.205321940070702</v>
      </c>
      <c r="AO174" s="26" t="n">
        <f aca="false">IF(ROW()&lt;4+MinObs-1,"",IFERROR((T174-AVERAGE(T$4:T174))/STDEV(T$4:T174),""))</f>
        <v>1.09287402610801</v>
      </c>
      <c r="AP174" s="26" t="n">
        <f aca="false">IF(ROW()&lt;4+MinObs-1,"",IFERROR((U174-AVERAGE(U$4:U174))/STDEV(U$4:U174),""))</f>
        <v>0.10408550640638</v>
      </c>
      <c r="AQ174" s="26" t="n">
        <f aca="false">IF(ROW()&lt;4+MinObs-1,"",IFERROR((V174-AVERAGE(V$4:V174))/STDEV(V$4:V174),""))</f>
        <v>-0.314213210178667</v>
      </c>
      <c r="AR174" s="26" t="n">
        <f aca="false">IF(W174="",0,IF(W174&gt;=z4,w4,IF(W174&gt;=z3,w3,IF(W174&gt;=zEntry,w2,IF(AND(W174&gt;=ExitZ,AR173&gt;0),w2,0)))))</f>
        <v>0</v>
      </c>
      <c r="AS174" s="26" t="n">
        <f aca="false">IF(X174="",0,IF(X174&gt;=z4,w4,IF(X174&gt;=z3,w3,IF(X174&gt;=zEntry,w2,IF(AND(X174&gt;=ExitZ,AS173&gt;0),w2,0)))))</f>
        <v>1</v>
      </c>
      <c r="AT174" s="26" t="n">
        <f aca="false">IF(Y174="",0,IF(Y174&gt;=z4,w4,IF(Y174&gt;=z3,w3,IF(Y174&gt;=zEntry,w2,IF(AND(Y174&gt;=ExitZ,AT173&gt;0),w2,0)))))</f>
        <v>1</v>
      </c>
      <c r="AU174" s="26" t="n">
        <f aca="false">IF(Z174="",0,IF(Z174&gt;=z4,w4,IF(Z174&gt;=z3,w3,IF(Z174&gt;=zEntry,w2,IF(AND(Z174&gt;=ExitZ,AU173&gt;0),w2,0)))))</f>
        <v>1</v>
      </c>
      <c r="AV174" s="26" t="n">
        <f aca="false">IF(AA174="",0,IF(AA174&gt;=z4,w4,IF(AA174&gt;=z3,w3,IF(AA174&gt;=zEntry,w2,IF(AND(AA174&gt;=ExitZ,AV173&gt;0),w2,0)))))</f>
        <v>0</v>
      </c>
      <c r="AW174" s="26" t="n">
        <f aca="false">IF(AB174="",0,IF(AB174&gt;=z4,w4,IF(AB174&gt;=z3,w3,IF(AB174&gt;=zEntry,w2,IF(AND(AB174&gt;=ExitZ,AW173&gt;0),w2,0)))))</f>
        <v>0</v>
      </c>
      <c r="AX174" s="26" t="n">
        <f aca="false">IF(AC174="",0,IF(AC174&gt;=z4,w4,IF(AC174&gt;=z3,w3,IF(AC174&gt;=zEntry,w2,IF(AND(AC174&gt;=ExitZ,AX173&gt;0),w2,0)))))</f>
        <v>0</v>
      </c>
      <c r="AY174" s="26" t="n">
        <f aca="false">IF(AD174="",0,IF(AD174&gt;=z4,w4,IF(AD174&gt;=z3,w3,IF(AD174&gt;=zEntry,w2,IF(AND(AD174&gt;=ExitZ,AY173&gt;0),w2,0)))))</f>
        <v>0</v>
      </c>
      <c r="AZ174" s="26" t="n">
        <f aca="false">IF(AE174="",0,IF(AE174&gt;=z4,w4,IF(AE174&gt;=z3,w3,IF(AE174&gt;=zEntry,w2,IF(AND(AE174&gt;=ExitZ,AZ173&gt;0),w2,0)))))</f>
        <v>0</v>
      </c>
      <c r="BA174" s="26" t="n">
        <f aca="false">IF(AF174="",0,IF(AF174&gt;=z4,w4,IF(AF174&gt;=z3,w3,IF(AF174&gt;=zEntry,w2,IF(AND(AF174&gt;=ExitZ,BA173&gt;0),w2,0)))))</f>
        <v>0</v>
      </c>
      <c r="BB174" s="26" t="n">
        <f aca="false">IF(AG174="",0,IF(AG174&gt;=z4,w4,IF(AG174&gt;=z3,w3,IF(AG174&gt;=zEntry,w2,IF(AND(AG174&gt;=ExitZ,BB173&gt;0),w2,0)))))</f>
        <v>0</v>
      </c>
      <c r="BC174" s="26" t="n">
        <f aca="false">IF(AH174="",0,IF(AH174&gt;=z4,w4,IF(AH174&gt;=z3,w3,IF(AH174&gt;=zEntry,w2,IF(AND(AH174&gt;=ExitZ,BC173&gt;0),w2,0)))))</f>
        <v>0</v>
      </c>
      <c r="BD174" s="26" t="n">
        <f aca="false">IF(AI174="",0,IF(AI174&gt;=z4,w4,IF(AI174&gt;=z3,w3,IF(AI174&gt;=zEntry,w2,IF(AND(AI174&gt;=ExitZ,BD173&gt;0),w2,0)))))</f>
        <v>0</v>
      </c>
      <c r="BE174" s="26" t="n">
        <f aca="false">IF(AJ174="",0,IF(AJ174&gt;=z4,w4,IF(AJ174&gt;=z3,w3,IF(AJ174&gt;=zEntry,w2,IF(AND(AJ174&gt;=ExitZ,BE173&gt;0),w2,0)))))</f>
        <v>0</v>
      </c>
      <c r="BF174" s="26" t="n">
        <f aca="false">IF(AK174="",0,IF(AK174&gt;=z4,w4,IF(AK174&gt;=z3,w3,IF(AK174&gt;=zEntry,w2,IF(AND(AK174&gt;=ExitZ,BF173&gt;0),w2,0)))))</f>
        <v>0</v>
      </c>
      <c r="BG174" s="26" t="n">
        <f aca="false">IF(AL174="",0,IF(AL174&gt;=z4,w4,IF(AL174&gt;=z3,w3,IF(AL174&gt;=zEntry,w2,IF(AND(AL174&gt;=ExitZ,BG173&gt;0),w2,0)))))</f>
        <v>0</v>
      </c>
      <c r="BH174" s="26" t="n">
        <f aca="false">IF(AM174="",0,IF(AM174&gt;=z4,w4,IF(AM174&gt;=z3,w3,IF(AM174&gt;=zEntry,w2,IF(AND(AM174&gt;=ExitZ,BH173&gt;0),w2,0)))))</f>
        <v>0</v>
      </c>
      <c r="BI174" s="26" t="n">
        <f aca="false">IF(AN174="",0,IF(AN174&gt;=z4,w4,IF(AN174&gt;=z3,w3,IF(AN174&gt;=zEntry,w2,IF(AND(AN174&gt;=ExitZ,BI173&gt;0),w2,0)))))</f>
        <v>0</v>
      </c>
      <c r="BJ174" s="26" t="n">
        <f aca="false">IF(AO174="",0,IF(AO174&gt;=z4,w4,IF(AO174&gt;=z3,w3,IF(AO174&gt;=zEntry,w2,IF(AND(AO174&gt;=ExitZ,BJ173&gt;0),w2,0)))))</f>
        <v>0</v>
      </c>
      <c r="BK174" s="26" t="n">
        <f aca="false">IF(AP174="",0,IF(AP174&gt;=z4,w4,IF(AP174&gt;=z3,w3,IF(AP174&gt;=zEntry,w2,IF(AND(AP174&gt;=ExitZ,BK173&gt;0),w2,0)))))</f>
        <v>0</v>
      </c>
      <c r="BL174" s="26" t="n">
        <f aca="false">IF(AQ174="",0,IF(AQ174&gt;=z4,w4,IF(AQ174&gt;=z3,w3,IF(AQ174&gt;=zEntry,w2,IF(AND(AQ174&gt;=ExitZ,BL173&gt;0),w2,0)))))</f>
        <v>0</v>
      </c>
      <c r="BM174" s="23" t="n">
        <f aca="false">IF(EMFX_Data!X173&gt;=EMFX_Data!Y173,EMFX_Data!AE174-EMFX_Data!AF174,EMFX_Data!AF174-EMFX_Data!AE174)</f>
        <v>-0.0653429847244482</v>
      </c>
      <c r="BN174" s="23" t="n">
        <f aca="false">IF(EMFX_Data!X173&gt;=EMFX_Data!Z173,EMFX_Data!AE174-EMFX_Data!AG174,EMFX_Data!AG174-EMFX_Data!AE174)</f>
        <v>0.0295590517499783</v>
      </c>
      <c r="BO174" s="23" t="n">
        <f aca="false">IF(EMFX_Data!X173&gt;=EMFX_Data!AA173,EMFX_Data!AE174-EMFX_Data!AH174,EMFX_Data!AH174-EMFX_Data!AE174)</f>
        <v>0.000852134526768654</v>
      </c>
      <c r="BP174" s="23" t="n">
        <f aca="false">IF(EMFX_Data!X173&gt;=EMFX_Data!AB173,EMFX_Data!AE174-EMFX_Data!AI174,EMFX_Data!AI174-EMFX_Data!AE174)</f>
        <v>-0.0540279343863955</v>
      </c>
      <c r="BQ174" s="23" t="n">
        <f aca="false">IF(EMFX_Data!X173&gt;=EMFX_Data!AC173,EMFX_Data!AE174-EMFX_Data!AJ174,EMFX_Data!AJ174-EMFX_Data!AE174)</f>
        <v>-0.0679966251329107</v>
      </c>
      <c r="BR174" s="23" t="n">
        <f aca="false">IF(EMFX_Data!X173&gt;=EMFX_Data!AD173,EMFX_Data!AE174-EMFX_Data!AK174,EMFX_Data!AK174-EMFX_Data!AE174)</f>
        <v>-0.0191011387582357</v>
      </c>
      <c r="BS174" s="23" t="n">
        <f aca="false">IF(EMFX_Data!Y173&gt;=EMFX_Data!Z173,EMFX_Data!AF174-EMFX_Data!AG174,EMFX_Data!AG174-EMFX_Data!AF174)</f>
        <v>0.0949020364744264</v>
      </c>
      <c r="BT174" s="23" t="n">
        <f aca="false">IF(EMFX_Data!Y173&gt;=EMFX_Data!AA173,EMFX_Data!AF174-EMFX_Data!AH174,EMFX_Data!AH174-EMFX_Data!AF174)</f>
        <v>0.0661951192512168</v>
      </c>
      <c r="BU174" s="23" t="n">
        <f aca="false">IF(EMFX_Data!Y173&gt;=EMFX_Data!AB173,EMFX_Data!AF174-EMFX_Data!AI174,EMFX_Data!AI174-EMFX_Data!AF174)</f>
        <v>0.0113150503380527</v>
      </c>
      <c r="BV174" s="23" t="n">
        <f aca="false">IF(EMFX_Data!Y173&gt;=EMFX_Data!AC173,EMFX_Data!AF174-EMFX_Data!AJ174,EMFX_Data!AJ174-EMFX_Data!AF174)</f>
        <v>0.00265364040846254</v>
      </c>
      <c r="BW174" s="23" t="n">
        <f aca="false">IF(EMFX_Data!Y173&gt;=EMFX_Data!AD173,EMFX_Data!AF174-EMFX_Data!AK174,EMFX_Data!AK174-EMFX_Data!AF174)</f>
        <v>0.0462418459662125</v>
      </c>
      <c r="BX174" s="23" t="n">
        <f aca="false">IF(EMFX_Data!Z173&gt;=EMFX_Data!AA173,EMFX_Data!AG174-EMFX_Data!AH174,EMFX_Data!AH174-EMFX_Data!AG174)</f>
        <v>-0.0287069172232096</v>
      </c>
      <c r="BY174" s="23" t="n">
        <f aca="false">IF(EMFX_Data!Z173&gt;=EMFX_Data!AB173,EMFX_Data!AG174-EMFX_Data!AI174,EMFX_Data!AI174-EMFX_Data!AG174)</f>
        <v>-0.0835869861363737</v>
      </c>
      <c r="BZ174" s="23" t="n">
        <f aca="false">IF(EMFX_Data!Z173&gt;=EMFX_Data!AC173,EMFX_Data!AG174-EMFX_Data!AJ174,EMFX_Data!AJ174-EMFX_Data!AG174)</f>
        <v>0.097555676882889</v>
      </c>
      <c r="CA174" s="23" t="n">
        <f aca="false">IF(EMFX_Data!Z173&gt;=EMFX_Data!AD173,EMFX_Data!AG174-EMFX_Data!AK174,EMFX_Data!AK174-EMFX_Data!AG174)</f>
        <v>0.048660190508214</v>
      </c>
      <c r="CB174" s="23" t="n">
        <f aca="false">IF(EMFX_Data!AA173&gt;=EMFX_Data!AB173,EMFX_Data!AH174-EMFX_Data!AI174,EMFX_Data!AI174-EMFX_Data!AH174)</f>
        <v>0.0548800689131641</v>
      </c>
      <c r="CC174" s="23" t="n">
        <f aca="false">IF(EMFX_Data!AA173&gt;=EMFX_Data!AC173,EMFX_Data!AH174-EMFX_Data!AJ174,EMFX_Data!AJ174-EMFX_Data!AH174)</f>
        <v>0.0688487596596794</v>
      </c>
      <c r="CD174" s="23" t="n">
        <f aca="false">IF(EMFX_Data!AA173&gt;=EMFX_Data!AD173,EMFX_Data!AH174-EMFX_Data!AK174,EMFX_Data!AK174-EMFX_Data!AH174)</f>
        <v>0.0199532732850043</v>
      </c>
      <c r="CE174" s="23" t="n">
        <f aca="false">IF(EMFX_Data!AB173&gt;=EMFX_Data!AC173,EMFX_Data!AI174-EMFX_Data!AJ174,EMFX_Data!AJ174-EMFX_Data!AI174)</f>
        <v>0.0139686907465152</v>
      </c>
      <c r="CF174" s="23" t="n">
        <f aca="false">IF(EMFX_Data!AB173&gt;=EMFX_Data!AD173,EMFX_Data!AI174-EMFX_Data!AK174,EMFX_Data!AK174-EMFX_Data!AI174)</f>
        <v>-0.0349267956281598</v>
      </c>
      <c r="CG174" s="23" t="n">
        <f aca="false">IF(EMFX_Data!AC173&gt;=EMFX_Data!AD173,EMFX_Data!AJ174-EMFX_Data!AK174,EMFX_Data!AK174-EMFX_Data!AJ174)</f>
        <v>0.048895486374675</v>
      </c>
      <c r="CH174" s="27" t="n">
        <f aca="false">IF(ROW()&lt;4+VolLB,"",STDEV(INDEX($BM:$BM,ROW()-VolLB+1):INDEX($BM:$BM,ROW()))*SQRT(12))</f>
        <v>0.163963264857096</v>
      </c>
      <c r="CI174" s="27" t="n">
        <f aca="false">IF(ROW()&lt;4+VolLB,"",STDEV(INDEX($BN:$BN,ROW()-VolLB+1):INDEX($BN:$BN,ROW()))*SQRT(12))</f>
        <v>0.188103628024856</v>
      </c>
      <c r="CJ174" s="27" t="n">
        <f aca="false">IF(ROW()&lt;4+VolLB,"",STDEV(INDEX($BO:$BO,ROW()-VolLB+1):INDEX($BO:$BO,ROW()))*SQRT(12))</f>
        <v>0.187921712766246</v>
      </c>
      <c r="CK174" s="27" t="n">
        <f aca="false">IF(ROW()&lt;4+VolLB,"",STDEV(INDEX($BP:$BP,ROW()-VolLB+1):INDEX($BP:$BP,ROW()))*SQRT(12))</f>
        <v>0.188131378252543</v>
      </c>
      <c r="CL174" s="27" t="n">
        <f aca="false">IF(ROW()&lt;4+VolLB,"",STDEV(INDEX($BQ:$BQ,ROW()-VolLB+1):INDEX($BQ:$BQ,ROW()))*SQRT(12))</f>
        <v>0.182903908183574</v>
      </c>
      <c r="CM174" s="27" t="n">
        <f aca="false">IF(ROW()&lt;4+VolLB,"",STDEV(INDEX($BR:$BR,ROW()-VolLB+1):INDEX($BR:$BR,ROW()))*SQRT(12))</f>
        <v>0.162876528138921</v>
      </c>
      <c r="CN174" s="27" t="n">
        <f aca="false">IF(ROW()&lt;4+VolLB,"",STDEV(INDEX($BS:$BS,ROW()-VolLB+1):INDEX($BS:$BS,ROW()))*SQRT(12))</f>
        <v>0.183247938215485</v>
      </c>
      <c r="CO174" s="27" t="n">
        <f aca="false">IF(ROW()&lt;4+VolLB,"",STDEV(INDEX($BT:$BT,ROW()-VolLB+1):INDEX($BT:$BT,ROW()))*SQRT(12))</f>
        <v>0.181388386083464</v>
      </c>
      <c r="CP174" s="27" t="n">
        <f aca="false">IF(ROW()&lt;4+VolLB,"",STDEV(INDEX($BU:$BU,ROW()-VolLB+1):INDEX($BU:$BU,ROW()))*SQRT(12))</f>
        <v>0.172756472481732</v>
      </c>
      <c r="CQ174" s="27" t="n">
        <f aca="false">IF(ROW()&lt;4+VolLB,"",STDEV(INDEX($BV:$BV,ROW()-VolLB+1):INDEX($BV:$BV,ROW()))*SQRT(12))</f>
        <v>0.15174936836254</v>
      </c>
      <c r="CR174" s="27" t="n">
        <f aca="false">IF(ROW()&lt;4+VolLB,"",STDEV(INDEX($BW:$BW,ROW()-VolLB+1):INDEX($BW:$BW,ROW()))*SQRT(12))</f>
        <v>0.154897675299185</v>
      </c>
      <c r="CS174" s="27" t="n">
        <f aca="false">IF(ROW()&lt;4+VolLB,"",STDEV(INDEX($BX:$BX,ROW()-VolLB+1):INDEX($BX:$BX,ROW()))*SQRT(12))</f>
        <v>0.195285310210655</v>
      </c>
      <c r="CT174" s="27" t="n">
        <f aca="false">IF(ROW()&lt;4+VolLB,"",STDEV(INDEX($BY:$BY,ROW()-VolLB+1):INDEX($BY:$BY,ROW()))*SQRT(12))</f>
        <v>0.17187812017456</v>
      </c>
      <c r="CU174" s="27" t="n">
        <f aca="false">IF(ROW()&lt;4+VolLB,"",STDEV(INDEX($BZ:$BZ,ROW()-VolLB+1):INDEX($BZ:$BZ,ROW()))*SQRT(12))</f>
        <v>0.144382833789139</v>
      </c>
      <c r="CV174" s="27" t="n">
        <f aca="false">IF(ROW()&lt;4+VolLB,"",STDEV(INDEX($CA:$CA,ROW()-VolLB+1):INDEX($CA:$CA,ROW()))*SQRT(12))</f>
        <v>0.147975228262939</v>
      </c>
      <c r="CW174" s="27" t="n">
        <f aca="false">IF(ROW()&lt;4+VolLB,"",STDEV(INDEX($CB:$CB,ROW()-VolLB+1):INDEX($CB:$CB,ROW()))*SQRT(12))</f>
        <v>0.181204021088136</v>
      </c>
      <c r="CX174" s="27" t="n">
        <f aca="false">IF(ROW()&lt;4+VolLB,"",STDEV(INDEX($CC:$CC,ROW()-VolLB+1):INDEX($CC:$CC,ROW()))*SQRT(12))</f>
        <v>0.182550217455204</v>
      </c>
      <c r="CY174" s="27" t="n">
        <f aca="false">IF(ROW()&lt;4+VolLB,"",STDEV(INDEX($CD:$CD,ROW()-VolLB+1):INDEX($CD:$CD,ROW()))*SQRT(12))</f>
        <v>0.196201610136473</v>
      </c>
      <c r="CZ174" s="27" t="n">
        <f aca="false">IF(ROW()&lt;4+VolLB,"",STDEV(INDEX($CE:$CE,ROW()-VolLB+1):INDEX($CE:$CE,ROW()))*SQRT(12))</f>
        <v>0.147544375415686</v>
      </c>
      <c r="DA174" s="27" t="n">
        <f aca="false">IF(ROW()&lt;4+VolLB,"",STDEV(INDEX($CF:$CF,ROW()-VolLB+1):INDEX($CF:$CF,ROW()))*SQRT(12))</f>
        <v>0.14104547115443</v>
      </c>
      <c r="DB174" s="27" t="n">
        <f aca="false">IF(ROW()&lt;4+VolLB,"",STDEV(INDEX($CG:$CG,ROW()-VolLB+1):INDEX($CG:$CG,ROW()))*SQRT(12))</f>
        <v>0.11126745563779</v>
      </c>
      <c r="DC174" s="26" t="n">
        <f aca="false">IF(OR(AR174=0,CH174="",CH174=0),0,AR174*MIN(MaxScal,TgtVol/CH174))</f>
        <v>0</v>
      </c>
      <c r="DD174" s="26" t="n">
        <f aca="false">IF(OR(AS174=0,CI174="",CI174=0),0,AS174*MIN(MaxScal,TgtVol/CI174))</f>
        <v>0.106324371358522</v>
      </c>
      <c r="DE174" s="26" t="n">
        <f aca="false">IF(OR(AT174=0,CJ174="",CJ174=0),0,AT174*MIN(MaxScal,TgtVol/CJ174))</f>
        <v>0.106427297333533</v>
      </c>
      <c r="DF174" s="26" t="n">
        <f aca="false">IF(OR(AU174=0,CK174="",CK174=0),0,AU174*MIN(MaxScal,TgtVol/CK174))</f>
        <v>0.106308688033702</v>
      </c>
      <c r="DG174" s="26" t="n">
        <f aca="false">IF(OR(AV174=0,CL174="",CL174=0),0,AV174*MIN(MaxScal,TgtVol/CL174))</f>
        <v>0</v>
      </c>
      <c r="DH174" s="26" t="n">
        <f aca="false">IF(OR(AW174=0,CM174="",CM174=0),0,AW174*MIN(MaxScal,TgtVol/CM174))</f>
        <v>0</v>
      </c>
      <c r="DI174" s="26" t="n">
        <f aca="false">IF(OR(AX174=0,CN174="",CN174=0),0,AX174*MIN(MaxScal,TgtVol/CN174))</f>
        <v>0</v>
      </c>
      <c r="DJ174" s="26" t="n">
        <f aca="false">IF(OR(AY174=0,CO174="",CO174=0),0,AY174*MIN(MaxScal,TgtVol/CO174))</f>
        <v>0</v>
      </c>
      <c r="DK174" s="26" t="n">
        <f aca="false">IF(OR(AZ174=0,CP174="",CP174=0),0,AZ174*MIN(MaxScal,TgtVol/CP174))</f>
        <v>0</v>
      </c>
      <c r="DL174" s="26" t="n">
        <f aca="false">IF(OR(BA174=0,CQ174="",CQ174=0),0,BA174*MIN(MaxScal,TgtVol/CQ174))</f>
        <v>0</v>
      </c>
      <c r="DM174" s="26" t="n">
        <f aca="false">IF(OR(BB174=0,CR174="",CR174=0),0,BB174*MIN(MaxScal,TgtVol/CR174))</f>
        <v>0</v>
      </c>
      <c r="DN174" s="26" t="n">
        <f aca="false">IF(OR(BC174=0,CS174="",CS174=0),0,BC174*MIN(MaxScal,TgtVol/CS174))</f>
        <v>0</v>
      </c>
      <c r="DO174" s="26" t="n">
        <f aca="false">IF(OR(BD174=0,CT174="",CT174=0),0,BD174*MIN(MaxScal,TgtVol/CT174))</f>
        <v>0</v>
      </c>
      <c r="DP174" s="26" t="n">
        <f aca="false">IF(OR(BE174=0,CU174="",CU174=0),0,BE174*MIN(MaxScal,TgtVol/CU174))</f>
        <v>0</v>
      </c>
      <c r="DQ174" s="26" t="n">
        <f aca="false">IF(OR(BF174=0,CV174="",CV174=0),0,BF174*MIN(MaxScal,TgtVol/CV174))</f>
        <v>0</v>
      </c>
      <c r="DR174" s="26" t="n">
        <f aca="false">IF(OR(BG174=0,CW174="",CW174=0),0,BG174*MIN(MaxScal,TgtVol/CW174))</f>
        <v>0</v>
      </c>
      <c r="DS174" s="26" t="n">
        <f aca="false">IF(OR(BH174=0,CX174="",CX174=0),0,BH174*MIN(MaxScal,TgtVol/CX174))</f>
        <v>0</v>
      </c>
      <c r="DT174" s="26" t="n">
        <f aca="false">IF(OR(BI174=0,CY174="",CY174=0),0,BI174*MIN(MaxScal,TgtVol/CY174))</f>
        <v>0</v>
      </c>
      <c r="DU174" s="26" t="n">
        <f aca="false">IF(OR(BJ174=0,CZ174="",CZ174=0),0,BJ174*MIN(MaxScal,TgtVol/CZ174))</f>
        <v>0</v>
      </c>
      <c r="DV174" s="26" t="n">
        <f aca="false">IF(OR(BK174=0,DA174="",DA174=0),0,BK174*MIN(MaxScal,TgtVol/DA174))</f>
        <v>0</v>
      </c>
      <c r="DW174" s="26" t="n">
        <f aca="false">IF(OR(BL174=0,DB174="",DB174=0),0,BL174*MIN(MaxScal,TgtVol/DB174))</f>
        <v>0</v>
      </c>
      <c r="DX174" s="28" t="n">
        <f aca="false">IFERROR(DC173*BM174,"")</f>
        <v>-0</v>
      </c>
      <c r="DY174" s="28" t="n">
        <f aca="false">IFERROR(DD173*BN174,"")</f>
        <v>0.00314358159697951</v>
      </c>
      <c r="DZ174" s="28" t="n">
        <f aca="false">IFERROR(DE173*BO174,"")</f>
        <v>8.91971550522826E-005</v>
      </c>
      <c r="EA174" s="28" t="n">
        <f aca="false">IFERROR(DF173*BP174,"")</f>
        <v>-0.00573753869777332</v>
      </c>
      <c r="EB174" s="28" t="n">
        <f aca="false">IFERROR(DG173*BQ174,"")</f>
        <v>-0</v>
      </c>
      <c r="EC174" s="28" t="n">
        <f aca="false">IFERROR(DH173*BR174,"")</f>
        <v>-0</v>
      </c>
      <c r="ED174" s="28" t="n">
        <f aca="false">IFERROR(DI173*BS174,"")</f>
        <v>0</v>
      </c>
      <c r="EE174" s="28" t="n">
        <f aca="false">IFERROR(DJ173*BT174,"")</f>
        <v>0</v>
      </c>
      <c r="EF174" s="28" t="n">
        <f aca="false">IFERROR(DK173*BU174,"")</f>
        <v>0</v>
      </c>
      <c r="EG174" s="28" t="n">
        <f aca="false">IFERROR(DL173*BV174,"")</f>
        <v>0</v>
      </c>
      <c r="EH174" s="28" t="n">
        <f aca="false">IFERROR(DM173*BW174,"")</f>
        <v>0</v>
      </c>
      <c r="EI174" s="28" t="n">
        <f aca="false">IFERROR(DN173*BX174,"")</f>
        <v>-0</v>
      </c>
      <c r="EJ174" s="28" t="n">
        <f aca="false">IFERROR(DO173*BY174,"")</f>
        <v>-0</v>
      </c>
      <c r="EK174" s="28" t="n">
        <f aca="false">IFERROR(DP173*BZ174,"")</f>
        <v>0</v>
      </c>
      <c r="EL174" s="28" t="n">
        <f aca="false">IFERROR(DQ173*CA174,"")</f>
        <v>0</v>
      </c>
      <c r="EM174" s="28" t="n">
        <f aca="false">IFERROR(DR173*CB174,"")</f>
        <v>0</v>
      </c>
      <c r="EN174" s="28" t="n">
        <f aca="false">IFERROR(DS173*CC174,"")</f>
        <v>0</v>
      </c>
      <c r="EO174" s="28" t="n">
        <f aca="false">IFERROR(DT173*CD174,"")</f>
        <v>0</v>
      </c>
      <c r="EP174" s="28" t="n">
        <f aca="false">IFERROR(DU173*CE174,"")</f>
        <v>0</v>
      </c>
      <c r="EQ174" s="28" t="n">
        <f aca="false">IFERROR(DV173*CF174,"")</f>
        <v>-0</v>
      </c>
      <c r="ER174" s="28" t="n">
        <f aca="false">IFERROR(DW173*CG174,"")</f>
        <v>0</v>
      </c>
      <c r="ES174" s="28" t="n">
        <f aca="false">IF(ROW()=4,"",SUM(DX174:ER174))</f>
        <v>-0.00250475994574153</v>
      </c>
      <c r="ET174" s="29" t="n">
        <f aca="false">COUNTIF(AR174:BL174,"&gt;0")</f>
        <v>3</v>
      </c>
    </row>
    <row r="175" customFormat="false" ht="15" hidden="false" customHeight="false" outlineLevel="0" collapsed="false">
      <c r="A175" s="19" t="n">
        <v>43220</v>
      </c>
      <c r="B175" s="23" t="n">
        <f aca="false">ABS(EMFX_Data!X175-EMFX_Data!Y175)</f>
        <v>0.223076054770129</v>
      </c>
      <c r="C175" s="23" t="n">
        <f aca="false">ABS(EMFX_Data!X175-EMFX_Data!Z175)</f>
        <v>0.22061956226929</v>
      </c>
      <c r="D175" s="23" t="n">
        <f aca="false">ABS(EMFX_Data!X175-EMFX_Data!AA175)</f>
        <v>0.46202097675576</v>
      </c>
      <c r="E175" s="23" t="n">
        <f aca="false">ABS(EMFX_Data!X175-EMFX_Data!AB175)</f>
        <v>0.404448106355919</v>
      </c>
      <c r="F175" s="23" t="n">
        <f aca="false">ABS(EMFX_Data!X175-EMFX_Data!AC175)</f>
        <v>0.199136536579375</v>
      </c>
      <c r="G175" s="23" t="n">
        <f aca="false">ABS(EMFX_Data!X175-EMFX_Data!AD175)</f>
        <v>0.248104297912706</v>
      </c>
      <c r="H175" s="23" t="n">
        <f aca="false">ABS(EMFX_Data!Y175-EMFX_Data!Z175)</f>
        <v>0.00245649250083879</v>
      </c>
      <c r="I175" s="23" t="n">
        <f aca="false">ABS(EMFX_Data!Y175-EMFX_Data!AA175)</f>
        <v>0.238944921985631</v>
      </c>
      <c r="J175" s="23" t="n">
        <f aca="false">ABS(EMFX_Data!Y175-EMFX_Data!AB175)</f>
        <v>0.18137205158579</v>
      </c>
      <c r="K175" s="23" t="n">
        <f aca="false">ABS(EMFX_Data!Y175-EMFX_Data!AC175)</f>
        <v>0.0239395181907538</v>
      </c>
      <c r="L175" s="23" t="n">
        <f aca="false">ABS(EMFX_Data!Y175-EMFX_Data!AD175)</f>
        <v>0.025028243142577</v>
      </c>
      <c r="M175" s="23" t="n">
        <f aca="false">ABS(EMFX_Data!Z175-EMFX_Data!AA175)</f>
        <v>0.24140141448647</v>
      </c>
      <c r="N175" s="23" t="n">
        <f aca="false">ABS(EMFX_Data!Z175-EMFX_Data!AB175)</f>
        <v>0.183828544086629</v>
      </c>
      <c r="O175" s="23" t="n">
        <f aca="false">ABS(EMFX_Data!Z175-EMFX_Data!AC175)</f>
        <v>0.021483025689915</v>
      </c>
      <c r="P175" s="23" t="n">
        <f aca="false">ABS(EMFX_Data!Z175-EMFX_Data!AD175)</f>
        <v>0.0274847356434158</v>
      </c>
      <c r="Q175" s="23" t="n">
        <f aca="false">ABS(EMFX_Data!AA175-EMFX_Data!AB175)</f>
        <v>0.0575728703998406</v>
      </c>
      <c r="R175" s="23" t="n">
        <f aca="false">ABS(EMFX_Data!AA175-EMFX_Data!AC175)</f>
        <v>0.262884440176385</v>
      </c>
      <c r="S175" s="23" t="n">
        <f aca="false">ABS(EMFX_Data!AA175-EMFX_Data!AD175)</f>
        <v>0.213916678843054</v>
      </c>
      <c r="T175" s="23" t="n">
        <f aca="false">ABS(EMFX_Data!AB175-EMFX_Data!AC175)</f>
        <v>0.205311569776544</v>
      </c>
      <c r="U175" s="23" t="n">
        <f aca="false">ABS(EMFX_Data!AB175-EMFX_Data!AD175)</f>
        <v>0.156343808443213</v>
      </c>
      <c r="V175" s="23" t="n">
        <f aca="false">ABS(EMFX_Data!AC175-EMFX_Data!AD175)</f>
        <v>0.0489677613333308</v>
      </c>
      <c r="W175" s="26" t="n">
        <f aca="false">IF(ROW()&lt;4+MinObs-1,"",IFERROR((B175-AVERAGE(B$4:B175))/STDEV(B$4:B175),""))</f>
        <v>1.17363461124957</v>
      </c>
      <c r="X175" s="26" t="n">
        <f aca="false">IF(ROW()&lt;4+MinObs-1,"",IFERROR((C175-AVERAGE(C$4:C175))/STDEV(C$4:C175),""))</f>
        <v>1.80863363863464</v>
      </c>
      <c r="Y175" s="26" t="n">
        <f aca="false">IF(ROW()&lt;4+MinObs-1,"",IFERROR((D175-AVERAGE(D$4:D175))/STDEV(D$4:D175),""))</f>
        <v>2.6361286319364</v>
      </c>
      <c r="Z175" s="26" t="n">
        <f aca="false">IF(ROW()&lt;4+MinObs-1,"",IFERROR((E175-AVERAGE(E$4:E175))/STDEV(E$4:E175),""))</f>
        <v>2.98319590716453</v>
      </c>
      <c r="AA175" s="26" t="n">
        <f aca="false">IF(ROW()&lt;4+MinObs-1,"",IFERROR((F175-AVERAGE(F$4:F175))/STDEV(F$4:F175),""))</f>
        <v>1.97680346853318</v>
      </c>
      <c r="AB175" s="26" t="n">
        <f aca="false">IF(ROW()&lt;4+MinObs-1,"",IFERROR((G175-AVERAGE(G$4:G175))/STDEV(G$4:G175),""))</f>
        <v>0.398148809201042</v>
      </c>
      <c r="AC175" s="26" t="n">
        <f aca="false">IF(ROW()&lt;4+MinObs-1,"",IFERROR((H175-AVERAGE(H$4:H175))/STDEV(H$4:H175),""))</f>
        <v>-1.37479056666004</v>
      </c>
      <c r="AD175" s="26" t="n">
        <f aca="false">IF(ROW()&lt;4+MinObs-1,"",IFERROR((I175-AVERAGE(I$4:I175))/STDEV(I$4:I175),""))</f>
        <v>0.716253302881896</v>
      </c>
      <c r="AE175" s="26" t="n">
        <f aca="false">IF(ROW()&lt;4+MinObs-1,"",IFERROR((J175-AVERAGE(J$4:J175))/STDEV(J$4:J175),""))</f>
        <v>0.539550775748433</v>
      </c>
      <c r="AF175" s="26" t="n">
        <f aca="false">IF(ROW()&lt;4+MinObs-1,"",IFERROR((K175-AVERAGE(K$4:K175))/STDEV(K$4:K175),""))</f>
        <v>-1.07821814615434</v>
      </c>
      <c r="AG175" s="26" t="n">
        <f aca="false">IF(ROW()&lt;4+MinObs-1,"",IFERROR((L175-AVERAGE(L$4:L175))/STDEV(L$4:L175),""))</f>
        <v>-0.429430808019325</v>
      </c>
      <c r="AH175" s="26" t="n">
        <f aca="false">IF(ROW()&lt;4+MinObs-1,"",IFERROR((M175-AVERAGE(M$4:M175))/STDEV(M$4:M175),""))</f>
        <v>0.737856663549264</v>
      </c>
      <c r="AI175" s="26" t="n">
        <f aca="false">IF(ROW()&lt;4+MinObs-1,"",IFERROR((N175-AVERAGE(N$4:N175))/STDEV(N$4:N175),""))</f>
        <v>0.538462958812252</v>
      </c>
      <c r="AJ175" s="26" t="n">
        <f aca="false">IF(ROW()&lt;4+MinObs-1,"",IFERROR((O175-AVERAGE(O$4:O175))/STDEV(O$4:O175),""))</f>
        <v>-1.06545859426549</v>
      </c>
      <c r="AK175" s="26" t="n">
        <f aca="false">IF(ROW()&lt;4+MinObs-1,"",IFERROR((P175-AVERAGE(P$4:P175))/STDEV(P$4:P175),""))</f>
        <v>-0.361121813641478</v>
      </c>
      <c r="AL175" s="26" t="n">
        <f aca="false">IF(ROW()&lt;4+MinObs-1,"",IFERROR((Q175-AVERAGE(Q$4:Q175))/STDEV(Q$4:Q175),""))</f>
        <v>-0.778271402375512</v>
      </c>
      <c r="AM175" s="26" t="n">
        <f aca="false">IF(ROW()&lt;4+MinObs-1,"",IFERROR((R175-AVERAGE(R$4:R175))/STDEV(R$4:R175),""))</f>
        <v>0.774399064028707</v>
      </c>
      <c r="AN175" s="26" t="n">
        <f aca="false">IF(ROW()&lt;4+MinObs-1,"",IFERROR((S175-AVERAGE(S$4:S175))/STDEV(S$4:S175),""))</f>
        <v>0.0923192756407143</v>
      </c>
      <c r="AO175" s="26" t="n">
        <f aca="false">IF(ROW()&lt;4+MinObs-1,"",IFERROR((T175-AVERAGE(T$4:T175))/STDEV(T$4:T175),""))</f>
        <v>1.14516085422499</v>
      </c>
      <c r="AP175" s="26" t="n">
        <f aca="false">IF(ROW()&lt;4+MinObs-1,"",IFERROR((U175-AVERAGE(U$4:U175))/STDEV(U$4:U175),""))</f>
        <v>0.118095781728813</v>
      </c>
      <c r="AQ175" s="26" t="n">
        <f aca="false">IF(ROW()&lt;4+MinObs-1,"",IFERROR((V175-AVERAGE(V$4:V175))/STDEV(V$4:V175),""))</f>
        <v>-0.310592166560383</v>
      </c>
      <c r="AR175" s="26" t="n">
        <f aca="false">IF(W175="",0,IF(W175&gt;=z4,w4,IF(W175&gt;=z3,w3,IF(W175&gt;=zEntry,w2,IF(AND(W175&gt;=ExitZ,AR174&gt;0),w2,0)))))</f>
        <v>0</v>
      </c>
      <c r="AS175" s="26" t="n">
        <f aca="false">IF(X175="",0,IF(X175&gt;=z4,w4,IF(X175&gt;=z3,w3,IF(X175&gt;=zEntry,w2,IF(AND(X175&gt;=ExitZ,AS174&gt;0),w2,0)))))</f>
        <v>0</v>
      </c>
      <c r="AT175" s="26" t="n">
        <f aca="false">IF(Y175="",0,IF(Y175&gt;=z4,w4,IF(Y175&gt;=z3,w3,IF(Y175&gt;=zEntry,w2,IF(AND(Y175&gt;=ExitZ,AT174&gt;0),w2,0)))))</f>
        <v>1</v>
      </c>
      <c r="AU175" s="26" t="n">
        <f aca="false">IF(Z175="",0,IF(Z175&gt;=z4,w4,IF(Z175&gt;=z3,w3,IF(Z175&gt;=zEntry,w2,IF(AND(Z175&gt;=ExitZ,AU174&gt;0),w2,0)))))</f>
        <v>1</v>
      </c>
      <c r="AV175" s="26" t="n">
        <f aca="false">IF(AA175="",0,IF(AA175&gt;=z4,w4,IF(AA175&gt;=z3,w3,IF(AA175&gt;=zEntry,w2,IF(AND(AA175&gt;=ExitZ,AV174&gt;0),w2,0)))))</f>
        <v>0</v>
      </c>
      <c r="AW175" s="26" t="n">
        <f aca="false">IF(AB175="",0,IF(AB175&gt;=z4,w4,IF(AB175&gt;=z3,w3,IF(AB175&gt;=zEntry,w2,IF(AND(AB175&gt;=ExitZ,AW174&gt;0),w2,0)))))</f>
        <v>0</v>
      </c>
      <c r="AX175" s="26" t="n">
        <f aca="false">IF(AC175="",0,IF(AC175&gt;=z4,w4,IF(AC175&gt;=z3,w3,IF(AC175&gt;=zEntry,w2,IF(AND(AC175&gt;=ExitZ,AX174&gt;0),w2,0)))))</f>
        <v>0</v>
      </c>
      <c r="AY175" s="26" t="n">
        <f aca="false">IF(AD175="",0,IF(AD175&gt;=z4,w4,IF(AD175&gt;=z3,w3,IF(AD175&gt;=zEntry,w2,IF(AND(AD175&gt;=ExitZ,AY174&gt;0),w2,0)))))</f>
        <v>0</v>
      </c>
      <c r="AZ175" s="26" t="n">
        <f aca="false">IF(AE175="",0,IF(AE175&gt;=z4,w4,IF(AE175&gt;=z3,w3,IF(AE175&gt;=zEntry,w2,IF(AND(AE175&gt;=ExitZ,AZ174&gt;0),w2,0)))))</f>
        <v>0</v>
      </c>
      <c r="BA175" s="26" t="n">
        <f aca="false">IF(AF175="",0,IF(AF175&gt;=z4,w4,IF(AF175&gt;=z3,w3,IF(AF175&gt;=zEntry,w2,IF(AND(AF175&gt;=ExitZ,BA174&gt;0),w2,0)))))</f>
        <v>0</v>
      </c>
      <c r="BB175" s="26" t="n">
        <f aca="false">IF(AG175="",0,IF(AG175&gt;=z4,w4,IF(AG175&gt;=z3,w3,IF(AG175&gt;=zEntry,w2,IF(AND(AG175&gt;=ExitZ,BB174&gt;0),w2,0)))))</f>
        <v>0</v>
      </c>
      <c r="BC175" s="26" t="n">
        <f aca="false">IF(AH175="",0,IF(AH175&gt;=z4,w4,IF(AH175&gt;=z3,w3,IF(AH175&gt;=zEntry,w2,IF(AND(AH175&gt;=ExitZ,BC174&gt;0),w2,0)))))</f>
        <v>0</v>
      </c>
      <c r="BD175" s="26" t="n">
        <f aca="false">IF(AI175="",0,IF(AI175&gt;=z4,w4,IF(AI175&gt;=z3,w3,IF(AI175&gt;=zEntry,w2,IF(AND(AI175&gt;=ExitZ,BD174&gt;0),w2,0)))))</f>
        <v>0</v>
      </c>
      <c r="BE175" s="26" t="n">
        <f aca="false">IF(AJ175="",0,IF(AJ175&gt;=z4,w4,IF(AJ175&gt;=z3,w3,IF(AJ175&gt;=zEntry,w2,IF(AND(AJ175&gt;=ExitZ,BE174&gt;0),w2,0)))))</f>
        <v>0</v>
      </c>
      <c r="BF175" s="26" t="n">
        <f aca="false">IF(AK175="",0,IF(AK175&gt;=z4,w4,IF(AK175&gt;=z3,w3,IF(AK175&gt;=zEntry,w2,IF(AND(AK175&gt;=ExitZ,BF174&gt;0),w2,0)))))</f>
        <v>0</v>
      </c>
      <c r="BG175" s="26" t="n">
        <f aca="false">IF(AL175="",0,IF(AL175&gt;=z4,w4,IF(AL175&gt;=z3,w3,IF(AL175&gt;=zEntry,w2,IF(AND(AL175&gt;=ExitZ,BG174&gt;0),w2,0)))))</f>
        <v>0</v>
      </c>
      <c r="BH175" s="26" t="n">
        <f aca="false">IF(AM175="",0,IF(AM175&gt;=z4,w4,IF(AM175&gt;=z3,w3,IF(AM175&gt;=zEntry,w2,IF(AND(AM175&gt;=ExitZ,BH174&gt;0),w2,0)))))</f>
        <v>0</v>
      </c>
      <c r="BI175" s="26" t="n">
        <f aca="false">IF(AN175="",0,IF(AN175&gt;=z4,w4,IF(AN175&gt;=z3,w3,IF(AN175&gt;=zEntry,w2,IF(AND(AN175&gt;=ExitZ,BI174&gt;0),w2,0)))))</f>
        <v>0</v>
      </c>
      <c r="BJ175" s="26" t="n">
        <f aca="false">IF(AO175="",0,IF(AO175&gt;=z4,w4,IF(AO175&gt;=z3,w3,IF(AO175&gt;=zEntry,w2,IF(AND(AO175&gt;=ExitZ,BJ174&gt;0),w2,0)))))</f>
        <v>0</v>
      </c>
      <c r="BK175" s="26" t="n">
        <f aca="false">IF(AP175="",0,IF(AP175&gt;=z4,w4,IF(AP175&gt;=z3,w3,IF(AP175&gt;=zEntry,w2,IF(AND(AP175&gt;=ExitZ,BK174&gt;0),w2,0)))))</f>
        <v>0</v>
      </c>
      <c r="BL175" s="26" t="n">
        <f aca="false">IF(AQ175="",0,IF(AQ175&gt;=z4,w4,IF(AQ175&gt;=z3,w3,IF(AQ175&gt;=zEntry,w2,IF(AND(AQ175&gt;=ExitZ,BL174&gt;0),w2,0)))))</f>
        <v>0</v>
      </c>
      <c r="BM175" s="23" t="n">
        <f aca="false">IF(EMFX_Data!X174&gt;=EMFX_Data!Y174,EMFX_Data!AE175-EMFX_Data!AF175,EMFX_Data!AF175-EMFX_Data!AE175)</f>
        <v>-0.0583324818848053</v>
      </c>
      <c r="BN175" s="23" t="n">
        <f aca="false">IF(EMFX_Data!X174&gt;=EMFX_Data!Z174,EMFX_Data!AE175-EMFX_Data!AG175,EMFX_Data!AG175-EMFX_Data!AE175)</f>
        <v>0.0179950044483447</v>
      </c>
      <c r="BO175" s="23" t="n">
        <f aca="false">IF(EMFX_Data!X174&gt;=EMFX_Data!AA174,EMFX_Data!AE175-EMFX_Data!AH175,EMFX_Data!AH175-EMFX_Data!AE175)</f>
        <v>-0.0107122781419823</v>
      </c>
      <c r="BP175" s="23" t="n">
        <f aca="false">IF(EMFX_Data!X174&gt;=EMFX_Data!AB174,EMFX_Data!AE175-EMFX_Data!AI175,EMFX_Data!AI175-EMFX_Data!AE175)</f>
        <v>-0.0512132502169396</v>
      </c>
      <c r="BQ175" s="23" t="n">
        <f aca="false">IF(EMFX_Data!X174&gt;=EMFX_Data!AC174,EMFX_Data!AE175-EMFX_Data!AJ175,EMFX_Data!AJ175-EMFX_Data!AE175)</f>
        <v>-0.0518396780605035</v>
      </c>
      <c r="BR175" s="23" t="n">
        <f aca="false">IF(EMFX_Data!X174&gt;=EMFX_Data!AD174,EMFX_Data!AE175-EMFX_Data!AK175,EMFX_Data!AK175-EMFX_Data!AE175)</f>
        <v>-0.0462342087763442</v>
      </c>
      <c r="BS175" s="23" t="n">
        <f aca="false">IF(EMFX_Data!Y174&gt;=EMFX_Data!Z174,EMFX_Data!AF175-EMFX_Data!AG175,EMFX_Data!AG175-EMFX_Data!AF175)</f>
        <v>0.07632748633315</v>
      </c>
      <c r="BT175" s="23" t="n">
        <f aca="false">IF(EMFX_Data!Y174&gt;=EMFX_Data!AA174,EMFX_Data!AF175-EMFX_Data!AH175,EMFX_Data!AH175-EMFX_Data!AF175)</f>
        <v>0.047620203742823</v>
      </c>
      <c r="BU175" s="23" t="n">
        <f aca="false">IF(EMFX_Data!Y174&gt;=EMFX_Data!AB174,EMFX_Data!AF175-EMFX_Data!AI175,EMFX_Data!AI175-EMFX_Data!AF175)</f>
        <v>0.00711923166786574</v>
      </c>
      <c r="BV175" s="23" t="n">
        <f aca="false">IF(EMFX_Data!Y174&gt;=EMFX_Data!AC174,EMFX_Data!AF175-EMFX_Data!AJ175,EMFX_Data!AJ175-EMFX_Data!AF175)</f>
        <v>-0.00649280382430181</v>
      </c>
      <c r="BW175" s="23" t="n">
        <f aca="false">IF(EMFX_Data!Y174&gt;=EMFX_Data!AD174,EMFX_Data!AF175-EMFX_Data!AK175,EMFX_Data!AK175-EMFX_Data!AF175)</f>
        <v>0.0120982731084611</v>
      </c>
      <c r="BX175" s="23" t="n">
        <f aca="false">IF(EMFX_Data!Z174&gt;=EMFX_Data!AA174,EMFX_Data!AG175-EMFX_Data!AH175,EMFX_Data!AH175-EMFX_Data!AG175)</f>
        <v>-0.028707282590327</v>
      </c>
      <c r="BY175" s="23" t="n">
        <f aca="false">IF(EMFX_Data!Z174&gt;=EMFX_Data!AB174,EMFX_Data!AG175-EMFX_Data!AI175,EMFX_Data!AI175-EMFX_Data!AG175)</f>
        <v>-0.0692082546652842</v>
      </c>
      <c r="BZ175" s="23" t="n">
        <f aca="false">IF(EMFX_Data!Z174&gt;=EMFX_Data!AC174,EMFX_Data!AG175-EMFX_Data!AJ175,EMFX_Data!AJ175-EMFX_Data!AG175)</f>
        <v>0.0698346825088481</v>
      </c>
      <c r="CA175" s="23" t="n">
        <f aca="false">IF(EMFX_Data!Z174&gt;=EMFX_Data!AD174,EMFX_Data!AG175-EMFX_Data!AK175,EMFX_Data!AK175-EMFX_Data!AG175)</f>
        <v>0.0642292132246889</v>
      </c>
      <c r="CB175" s="23" t="n">
        <f aca="false">IF(EMFX_Data!AA174&gt;=EMFX_Data!AB174,EMFX_Data!AH175-EMFX_Data!AI175,EMFX_Data!AI175-EMFX_Data!AH175)</f>
        <v>0.0405009720749573</v>
      </c>
      <c r="CC175" s="23" t="n">
        <f aca="false">IF(EMFX_Data!AA174&gt;=EMFX_Data!AC174,EMFX_Data!AH175-EMFX_Data!AJ175,EMFX_Data!AJ175-EMFX_Data!AH175)</f>
        <v>0.0411273999185212</v>
      </c>
      <c r="CD175" s="23" t="n">
        <f aca="false">IF(EMFX_Data!AA174&gt;=EMFX_Data!AD174,EMFX_Data!AH175-EMFX_Data!AK175,EMFX_Data!AK175-EMFX_Data!AH175)</f>
        <v>0.0355219306343619</v>
      </c>
      <c r="CE175" s="23" t="n">
        <f aca="false">IF(EMFX_Data!AB174&gt;=EMFX_Data!AC174,EMFX_Data!AI175-EMFX_Data!AJ175,EMFX_Data!AJ175-EMFX_Data!AI175)</f>
        <v>0.000626427843563929</v>
      </c>
      <c r="CF175" s="23" t="n">
        <f aca="false">IF(EMFX_Data!AB174&gt;=EMFX_Data!AD174,EMFX_Data!AI175-EMFX_Data!AK175,EMFX_Data!AK175-EMFX_Data!AI175)</f>
        <v>-0.00497904144059534</v>
      </c>
      <c r="CG175" s="23" t="n">
        <f aca="false">IF(EMFX_Data!AC174&gt;=EMFX_Data!AD174,EMFX_Data!AJ175-EMFX_Data!AK175,EMFX_Data!AK175-EMFX_Data!AJ175)</f>
        <v>0.00560546928415927</v>
      </c>
      <c r="CH175" s="27" t="n">
        <f aca="false">IF(ROW()&lt;4+VolLB,"",STDEV(INDEX($BM:$BM,ROW()-VolLB+1):INDEX($BM:$BM,ROW()))*SQRT(12))</f>
        <v>0.167495668018849</v>
      </c>
      <c r="CI175" s="27" t="n">
        <f aca="false">IF(ROW()&lt;4+VolLB,"",STDEV(INDEX($BN:$BN,ROW()-VolLB+1):INDEX($BN:$BN,ROW()))*SQRT(12))</f>
        <v>0.187709188708103</v>
      </c>
      <c r="CJ175" s="27" t="n">
        <f aca="false">IF(ROW()&lt;4+VolLB,"",STDEV(INDEX($BO:$BO,ROW()-VolLB+1):INDEX($BO:$BO,ROW()))*SQRT(12))</f>
        <v>0.181134004938948</v>
      </c>
      <c r="CK175" s="27" t="n">
        <f aca="false">IF(ROW()&lt;4+VolLB,"",STDEV(INDEX($BP:$BP,ROW()-VolLB+1):INDEX($BP:$BP,ROW()))*SQRT(12))</f>
        <v>0.187236517395828</v>
      </c>
      <c r="CL175" s="27" t="n">
        <f aca="false">IF(ROW()&lt;4+VolLB,"",STDEV(INDEX($BQ:$BQ,ROW()-VolLB+1):INDEX($BQ:$BQ,ROW()))*SQRT(12))</f>
        <v>0.186223493311815</v>
      </c>
      <c r="CM175" s="27" t="n">
        <f aca="false">IF(ROW()&lt;4+VolLB,"",STDEV(INDEX($BR:$BR,ROW()-VolLB+1):INDEX($BR:$BR,ROW()))*SQRT(12))</f>
        <v>0.165971323700087</v>
      </c>
      <c r="CN175" s="27" t="n">
        <f aca="false">IF(ROW()&lt;4+VolLB,"",STDEV(INDEX($BS:$BS,ROW()-VolLB+1):INDEX($BS:$BS,ROW()))*SQRT(12))</f>
        <v>0.186960634411999</v>
      </c>
      <c r="CO175" s="27" t="n">
        <f aca="false">IF(ROW()&lt;4+VolLB,"",STDEV(INDEX($BT:$BT,ROW()-VolLB+1):INDEX($BT:$BT,ROW()))*SQRT(12))</f>
        <v>0.17912719458971</v>
      </c>
      <c r="CP175" s="27" t="n">
        <f aca="false">IF(ROW()&lt;4+VolLB,"",STDEV(INDEX($BU:$BU,ROW()-VolLB+1):INDEX($BU:$BU,ROW()))*SQRT(12))</f>
        <v>0.169551821058072</v>
      </c>
      <c r="CQ175" s="27" t="n">
        <f aca="false">IF(ROW()&lt;4+VolLB,"",STDEV(INDEX($BV:$BV,ROW()-VolLB+1):INDEX($BV:$BV,ROW()))*SQRT(12))</f>
        <v>0.152268570221794</v>
      </c>
      <c r="CR175" s="27" t="n">
        <f aca="false">IF(ROW()&lt;4+VolLB,"",STDEV(INDEX($BW:$BW,ROW()-VolLB+1):INDEX($BW:$BW,ROW()))*SQRT(12))</f>
        <v>0.152233522832781</v>
      </c>
      <c r="CS175" s="27" t="n">
        <f aca="false">IF(ROW()&lt;4+VolLB,"",STDEV(INDEX($BX:$BX,ROW()-VolLB+1):INDEX($BX:$BX,ROW()))*SQRT(12))</f>
        <v>0.185465786903188</v>
      </c>
      <c r="CT175" s="27" t="n">
        <f aca="false">IF(ROW()&lt;4+VolLB,"",STDEV(INDEX($BY:$BY,ROW()-VolLB+1):INDEX($BY:$BY,ROW()))*SQRT(12))</f>
        <v>0.17565217226722</v>
      </c>
      <c r="CU175" s="27" t="n">
        <f aca="false">IF(ROW()&lt;4+VolLB,"",STDEV(INDEX($BZ:$BZ,ROW()-VolLB+1):INDEX($BZ:$BZ,ROW()))*SQRT(12))</f>
        <v>0.149022386484671</v>
      </c>
      <c r="CV175" s="27" t="n">
        <f aca="false">IF(ROW()&lt;4+VolLB,"",STDEV(INDEX($CA:$CA,ROW()-VolLB+1):INDEX($CA:$CA,ROW()))*SQRT(12))</f>
        <v>0.150475914986446</v>
      </c>
      <c r="CW175" s="27" t="n">
        <f aca="false">IF(ROW()&lt;4+VolLB,"",STDEV(INDEX($CB:$CB,ROW()-VolLB+1):INDEX($CB:$CB,ROW()))*SQRT(12))</f>
        <v>0.166306245819692</v>
      </c>
      <c r="CX175" s="27" t="n">
        <f aca="false">IF(ROW()&lt;4+VolLB,"",STDEV(INDEX($CC:$CC,ROW()-VolLB+1):INDEX($CC:$CC,ROW()))*SQRT(12))</f>
        <v>0.176756202189954</v>
      </c>
      <c r="CY175" s="27" t="n">
        <f aca="false">IF(ROW()&lt;4+VolLB,"",STDEV(INDEX($CD:$CD,ROW()-VolLB+1):INDEX($CD:$CD,ROW()))*SQRT(12))</f>
        <v>0.183289209758321</v>
      </c>
      <c r="CZ175" s="27" t="n">
        <f aca="false">IF(ROW()&lt;4+VolLB,"",STDEV(INDEX($CE:$CE,ROW()-VolLB+1):INDEX($CE:$CE,ROW()))*SQRT(12))</f>
        <v>0.145374347681041</v>
      </c>
      <c r="DA175" s="27" t="n">
        <f aca="false">IF(ROW()&lt;4+VolLB,"",STDEV(INDEX($CF:$CF,ROW()-VolLB+1):INDEX($CF:$CF,ROW()))*SQRT(12))</f>
        <v>0.140982925437664</v>
      </c>
      <c r="DB175" s="27" t="n">
        <f aca="false">IF(ROW()&lt;4+VolLB,"",STDEV(INDEX($CG:$CG,ROW()-VolLB+1):INDEX($CG:$CG,ROW()))*SQRT(12))</f>
        <v>0.108467782385342</v>
      </c>
      <c r="DC175" s="26" t="n">
        <f aca="false">IF(OR(AR175=0,CH175="",CH175=0),0,AR175*MIN(MaxScal,TgtVol/CH175))</f>
        <v>0</v>
      </c>
      <c r="DD175" s="26" t="n">
        <f aca="false">IF(OR(AS175=0,CI175="",CI175=0),0,AS175*MIN(MaxScal,TgtVol/CI175))</f>
        <v>0</v>
      </c>
      <c r="DE175" s="26" t="n">
        <f aca="false">IF(OR(AT175=0,CJ175="",CJ175=0),0,AT175*MIN(MaxScal,TgtVol/CJ175))</f>
        <v>0.110415490491369</v>
      </c>
      <c r="DF175" s="26" t="n">
        <f aca="false">IF(OR(AU175=0,CK175="",CK175=0),0,AU175*MIN(MaxScal,TgtVol/CK175))</f>
        <v>0.10681676992378</v>
      </c>
      <c r="DG175" s="26" t="n">
        <f aca="false">IF(OR(AV175=0,CL175="",CL175=0),0,AV175*MIN(MaxScal,TgtVol/CL175))</f>
        <v>0</v>
      </c>
      <c r="DH175" s="26" t="n">
        <f aca="false">IF(OR(AW175=0,CM175="",CM175=0),0,AW175*MIN(MaxScal,TgtVol/CM175))</f>
        <v>0</v>
      </c>
      <c r="DI175" s="26" t="n">
        <f aca="false">IF(OR(AX175=0,CN175="",CN175=0),0,AX175*MIN(MaxScal,TgtVol/CN175))</f>
        <v>0</v>
      </c>
      <c r="DJ175" s="26" t="n">
        <f aca="false">IF(OR(AY175=0,CO175="",CO175=0),0,AY175*MIN(MaxScal,TgtVol/CO175))</f>
        <v>0</v>
      </c>
      <c r="DK175" s="26" t="n">
        <f aca="false">IF(OR(AZ175=0,CP175="",CP175=0),0,AZ175*MIN(MaxScal,TgtVol/CP175))</f>
        <v>0</v>
      </c>
      <c r="DL175" s="26" t="n">
        <f aca="false">IF(OR(BA175=0,CQ175="",CQ175=0),0,BA175*MIN(MaxScal,TgtVol/CQ175))</f>
        <v>0</v>
      </c>
      <c r="DM175" s="26" t="n">
        <f aca="false">IF(OR(BB175=0,CR175="",CR175=0),0,BB175*MIN(MaxScal,TgtVol/CR175))</f>
        <v>0</v>
      </c>
      <c r="DN175" s="26" t="n">
        <f aca="false">IF(OR(BC175=0,CS175="",CS175=0),0,BC175*MIN(MaxScal,TgtVol/CS175))</f>
        <v>0</v>
      </c>
      <c r="DO175" s="26" t="n">
        <f aca="false">IF(OR(BD175=0,CT175="",CT175=0),0,BD175*MIN(MaxScal,TgtVol/CT175))</f>
        <v>0</v>
      </c>
      <c r="DP175" s="26" t="n">
        <f aca="false">IF(OR(BE175=0,CU175="",CU175=0),0,BE175*MIN(MaxScal,TgtVol/CU175))</f>
        <v>0</v>
      </c>
      <c r="DQ175" s="26" t="n">
        <f aca="false">IF(OR(BF175=0,CV175="",CV175=0),0,BF175*MIN(MaxScal,TgtVol/CV175))</f>
        <v>0</v>
      </c>
      <c r="DR175" s="26" t="n">
        <f aca="false">IF(OR(BG175=0,CW175="",CW175=0),0,BG175*MIN(MaxScal,TgtVol/CW175))</f>
        <v>0</v>
      </c>
      <c r="DS175" s="26" t="n">
        <f aca="false">IF(OR(BH175=0,CX175="",CX175=0),0,BH175*MIN(MaxScal,TgtVol/CX175))</f>
        <v>0</v>
      </c>
      <c r="DT175" s="26" t="n">
        <f aca="false">IF(OR(BI175=0,CY175="",CY175=0),0,BI175*MIN(MaxScal,TgtVol/CY175))</f>
        <v>0</v>
      </c>
      <c r="DU175" s="26" t="n">
        <f aca="false">IF(OR(BJ175=0,CZ175="",CZ175=0),0,BJ175*MIN(MaxScal,TgtVol/CZ175))</f>
        <v>0</v>
      </c>
      <c r="DV175" s="26" t="n">
        <f aca="false">IF(OR(BK175=0,DA175="",DA175=0),0,BK175*MIN(MaxScal,TgtVol/DA175))</f>
        <v>0</v>
      </c>
      <c r="DW175" s="26" t="n">
        <f aca="false">IF(OR(BL175=0,DB175="",DB175=0),0,BL175*MIN(MaxScal,TgtVol/DB175))</f>
        <v>0</v>
      </c>
      <c r="DX175" s="28" t="n">
        <f aca="false">IFERROR(DC174*BM175,"")</f>
        <v>-0</v>
      </c>
      <c r="DY175" s="28" t="n">
        <f aca="false">IFERROR(DD174*BN175,"")</f>
        <v>0.00191330753556405</v>
      </c>
      <c r="DZ175" s="28" t="n">
        <f aca="false">IFERROR(DE174*BO175,"")</f>
        <v>-0.00114007881093626</v>
      </c>
      <c r="EA175" s="28" t="n">
        <f aca="false">IFERROR(DF174*BP175,"")</f>
        <v>-0.00544441344050457</v>
      </c>
      <c r="EB175" s="28" t="n">
        <f aca="false">IFERROR(DG174*BQ175,"")</f>
        <v>-0</v>
      </c>
      <c r="EC175" s="28" t="n">
        <f aca="false">IFERROR(DH174*BR175,"")</f>
        <v>-0</v>
      </c>
      <c r="ED175" s="28" t="n">
        <f aca="false">IFERROR(DI174*BS175,"")</f>
        <v>0</v>
      </c>
      <c r="EE175" s="28" t="n">
        <f aca="false">IFERROR(DJ174*BT175,"")</f>
        <v>0</v>
      </c>
      <c r="EF175" s="28" t="n">
        <f aca="false">IFERROR(DK174*BU175,"")</f>
        <v>0</v>
      </c>
      <c r="EG175" s="28" t="n">
        <f aca="false">IFERROR(DL174*BV175,"")</f>
        <v>-0</v>
      </c>
      <c r="EH175" s="28" t="n">
        <f aca="false">IFERROR(DM174*BW175,"")</f>
        <v>0</v>
      </c>
      <c r="EI175" s="28" t="n">
        <f aca="false">IFERROR(DN174*BX175,"")</f>
        <v>-0</v>
      </c>
      <c r="EJ175" s="28" t="n">
        <f aca="false">IFERROR(DO174*BY175,"")</f>
        <v>-0</v>
      </c>
      <c r="EK175" s="28" t="n">
        <f aca="false">IFERROR(DP174*BZ175,"")</f>
        <v>0</v>
      </c>
      <c r="EL175" s="28" t="n">
        <f aca="false">IFERROR(DQ174*CA175,"")</f>
        <v>0</v>
      </c>
      <c r="EM175" s="28" t="n">
        <f aca="false">IFERROR(DR174*CB175,"")</f>
        <v>0</v>
      </c>
      <c r="EN175" s="28" t="n">
        <f aca="false">IFERROR(DS174*CC175,"")</f>
        <v>0</v>
      </c>
      <c r="EO175" s="28" t="n">
        <f aca="false">IFERROR(DT174*CD175,"")</f>
        <v>0</v>
      </c>
      <c r="EP175" s="28" t="n">
        <f aca="false">IFERROR(DU174*CE175,"")</f>
        <v>0</v>
      </c>
      <c r="EQ175" s="28" t="n">
        <f aca="false">IFERROR(DV174*CF175,"")</f>
        <v>-0</v>
      </c>
      <c r="ER175" s="28" t="n">
        <f aca="false">IFERROR(DW174*CG175,"")</f>
        <v>0</v>
      </c>
      <c r="ES175" s="28" t="n">
        <f aca="false">IF(ROW()=4,"",SUM(DX175:ER175))</f>
        <v>-0.00467118471587678</v>
      </c>
      <c r="ET175" s="29" t="n">
        <f aca="false">COUNTIF(AR175:BL175,"&gt;0")</f>
        <v>2</v>
      </c>
    </row>
    <row r="176" customFormat="false" ht="15" hidden="false" customHeight="false" outlineLevel="0" collapsed="false">
      <c r="A176" s="19" t="n">
        <v>43251</v>
      </c>
      <c r="B176" s="23" t="n">
        <f aca="false">ABS(EMFX_Data!X176-EMFX_Data!Y176)</f>
        <v>0.136341471286522</v>
      </c>
      <c r="C176" s="23" t="n">
        <f aca="false">ABS(EMFX_Data!X176-EMFX_Data!Z176)</f>
        <v>0.141339567871347</v>
      </c>
      <c r="D176" s="23" t="n">
        <f aca="false">ABS(EMFX_Data!X176-EMFX_Data!AA176)</f>
        <v>0.367744249204124</v>
      </c>
      <c r="E176" s="23" t="n">
        <f aca="false">ABS(EMFX_Data!X176-EMFX_Data!AB176)</f>
        <v>0.421141944324926</v>
      </c>
      <c r="F176" s="23" t="n">
        <f aca="false">ABS(EMFX_Data!X176-EMFX_Data!AC176)</f>
        <v>0.162902555298227</v>
      </c>
      <c r="G176" s="23" t="n">
        <f aca="false">ABS(EMFX_Data!X176-EMFX_Data!AD176)</f>
        <v>0.136885954318466</v>
      </c>
      <c r="H176" s="23" t="n">
        <f aca="false">ABS(EMFX_Data!Y176-EMFX_Data!Z176)</f>
        <v>0.00499809658482509</v>
      </c>
      <c r="I176" s="23" t="n">
        <f aca="false">ABS(EMFX_Data!Y176-EMFX_Data!AA176)</f>
        <v>0.231402777917602</v>
      </c>
      <c r="J176" s="23" t="n">
        <f aca="false">ABS(EMFX_Data!Y176-EMFX_Data!AB176)</f>
        <v>0.284800473038405</v>
      </c>
      <c r="K176" s="23" t="n">
        <f aca="false">ABS(EMFX_Data!Y176-EMFX_Data!AC176)</f>
        <v>0.0265610840117052</v>
      </c>
      <c r="L176" s="23" t="n">
        <f aca="false">ABS(EMFX_Data!Y176-EMFX_Data!AD176)</f>
        <v>0.000544483031944765</v>
      </c>
      <c r="M176" s="23" t="n">
        <f aca="false">ABS(EMFX_Data!Z176-EMFX_Data!AA176)</f>
        <v>0.226404681332777</v>
      </c>
      <c r="N176" s="23" t="n">
        <f aca="false">ABS(EMFX_Data!Z176-EMFX_Data!AB176)</f>
        <v>0.27980237645358</v>
      </c>
      <c r="O176" s="23" t="n">
        <f aca="false">ABS(EMFX_Data!Z176-EMFX_Data!AC176)</f>
        <v>0.0215629874268801</v>
      </c>
      <c r="P176" s="23" t="n">
        <f aca="false">ABS(EMFX_Data!Z176-EMFX_Data!AD176)</f>
        <v>0.00445361355288032</v>
      </c>
      <c r="Q176" s="23" t="n">
        <f aca="false">ABS(EMFX_Data!AA176-EMFX_Data!AB176)</f>
        <v>0.0533976951208022</v>
      </c>
      <c r="R176" s="23" t="n">
        <f aca="false">ABS(EMFX_Data!AA176-EMFX_Data!AC176)</f>
        <v>0.204841693905897</v>
      </c>
      <c r="S176" s="23" t="n">
        <f aca="false">ABS(EMFX_Data!AA176-EMFX_Data!AD176)</f>
        <v>0.230858294885658</v>
      </c>
      <c r="T176" s="23" t="n">
        <f aca="false">ABS(EMFX_Data!AB176-EMFX_Data!AC176)</f>
        <v>0.258239389026699</v>
      </c>
      <c r="U176" s="23" t="n">
        <f aca="false">ABS(EMFX_Data!AB176-EMFX_Data!AD176)</f>
        <v>0.28425599000646</v>
      </c>
      <c r="V176" s="23" t="n">
        <f aca="false">ABS(EMFX_Data!AC176-EMFX_Data!AD176)</f>
        <v>0.0260166009797604</v>
      </c>
      <c r="W176" s="26" t="n">
        <f aca="false">IF(ROW()&lt;4+MinObs-1,"",IFERROR((B176-AVERAGE(B$4:B176))/STDEV(B$4:B176),""))</f>
        <v>0.122196948171357</v>
      </c>
      <c r="X176" s="26" t="n">
        <f aca="false">IF(ROW()&lt;4+MinObs-1,"",IFERROR((C176-AVERAGE(C$4:C176))/STDEV(C$4:C176),""))</f>
        <v>0.723761368562347</v>
      </c>
      <c r="Y176" s="26" t="n">
        <f aca="false">IF(ROW()&lt;4+MinObs-1,"",IFERROR((D176-AVERAGE(D$4:D176))/STDEV(D$4:D176),""))</f>
        <v>1.78947254337133</v>
      </c>
      <c r="Z176" s="26" t="n">
        <f aca="false">IF(ROW()&lt;4+MinObs-1,"",IFERROR((E176-AVERAGE(E$4:E176))/STDEV(E$4:E176),""))</f>
        <v>3.06241820185819</v>
      </c>
      <c r="AA176" s="26" t="n">
        <f aca="false">IF(ROW()&lt;4+MinObs-1,"",IFERROR((F176-AVERAGE(F$4:F176))/STDEV(F$4:F176),""))</f>
        <v>1.38646702778012</v>
      </c>
      <c r="AB176" s="26" t="n">
        <f aca="false">IF(ROW()&lt;4+MinObs-1,"",IFERROR((G176-AVERAGE(G$4:G176))/STDEV(G$4:G176),""))</f>
        <v>0.0253489524839621</v>
      </c>
      <c r="AC176" s="26" t="n">
        <f aca="false">IF(ROW()&lt;4+MinObs-1,"",IFERROR((H176-AVERAGE(H$4:H176))/STDEV(H$4:H176),""))</f>
        <v>-1.34227452701407</v>
      </c>
      <c r="AD176" s="26" t="n">
        <f aca="false">IF(ROW()&lt;4+MinObs-1,"",IFERROR((I176-AVERAGE(I$4:I176))/STDEV(I$4:I176),""))</f>
        <v>0.653892388869577</v>
      </c>
      <c r="AE176" s="26" t="n">
        <f aca="false">IF(ROW()&lt;4+MinObs-1,"",IFERROR((J176-AVERAGE(J$4:J176))/STDEV(J$4:J176),""))</f>
        <v>1.66078866777691</v>
      </c>
      <c r="AF176" s="26" t="n">
        <f aca="false">IF(ROW()&lt;4+MinObs-1,"",IFERROR((K176-AVERAGE(K$4:K176))/STDEV(K$4:K176),""))</f>
        <v>-1.0349281331346</v>
      </c>
      <c r="AG176" s="26" t="n">
        <f aca="false">IF(ROW()&lt;4+MinObs-1,"",IFERROR((L176-AVERAGE(L$4:L176))/STDEV(L$4:L176),""))</f>
        <v>-0.507200086194274</v>
      </c>
      <c r="AH176" s="26" t="n">
        <f aca="false">IF(ROW()&lt;4+MinObs-1,"",IFERROR((M176-AVERAGE(M$4:M176))/STDEV(M$4:M176),""))</f>
        <v>0.57827151071457</v>
      </c>
      <c r="AI176" s="26" t="n">
        <f aca="false">IF(ROW()&lt;4+MinObs-1,"",IFERROR((N176-AVERAGE(N$4:N176))/STDEV(N$4:N176),""))</f>
        <v>1.49181386656351</v>
      </c>
      <c r="AJ176" s="26" t="n">
        <f aca="false">IF(ROW()&lt;4+MinObs-1,"",IFERROR((O176-AVERAGE(O$4:O176))/STDEV(O$4:O176),""))</f>
        <v>-1.05788484312767</v>
      </c>
      <c r="AK176" s="26" t="n">
        <f aca="false">IF(ROW()&lt;4+MinObs-1,"",IFERROR((P176-AVERAGE(P$4:P176))/STDEV(P$4:P176),""))</f>
        <v>-0.436280308112277</v>
      </c>
      <c r="AL176" s="26" t="n">
        <f aca="false">IF(ROW()&lt;4+MinObs-1,"",IFERROR((Q176-AVERAGE(Q$4:Q176))/STDEV(Q$4:Q176),""))</f>
        <v>-0.802124474117637</v>
      </c>
      <c r="AM176" s="26" t="n">
        <f aca="false">IF(ROW()&lt;4+MinObs-1,"",IFERROR((R176-AVERAGE(R$4:R176))/STDEV(R$4:R176),""))</f>
        <v>0.281207832339958</v>
      </c>
      <c r="AN176" s="26" t="n">
        <f aca="false">IF(ROW()&lt;4+MinObs-1,"",IFERROR((S176-AVERAGE(S$4:S176))/STDEV(S$4:S176),""))</f>
        <v>0.147440613305439</v>
      </c>
      <c r="AO176" s="26" t="n">
        <f aca="false">IF(ROW()&lt;4+MinObs-1,"",IFERROR((T176-AVERAGE(T$4:T176))/STDEV(T$4:T176),""))</f>
        <v>1.7506237310032</v>
      </c>
      <c r="AP176" s="26" t="n">
        <f aca="false">IF(ROW()&lt;4+MinObs-1,"",IFERROR((U176-AVERAGE(U$4:U176))/STDEV(U$4:U176),""))</f>
        <v>0.54660036050246</v>
      </c>
      <c r="AQ176" s="26" t="n">
        <f aca="false">IF(ROW()&lt;4+MinObs-1,"",IFERROR((V176-AVERAGE(V$4:V176))/STDEV(V$4:V176),""))</f>
        <v>-0.385739567224877</v>
      </c>
      <c r="AR176" s="26" t="n">
        <f aca="false">IF(W176="",0,IF(W176&gt;=z4,w4,IF(W176&gt;=z3,w3,IF(W176&gt;=zEntry,w2,IF(AND(W176&gt;=ExitZ,AR175&gt;0),w2,0)))))</f>
        <v>0</v>
      </c>
      <c r="AS176" s="26" t="n">
        <f aca="false">IF(X176="",0,IF(X176&gt;=z4,w4,IF(X176&gt;=z3,w3,IF(X176&gt;=zEntry,w2,IF(AND(X176&gt;=ExitZ,AS175&gt;0),w2,0)))))</f>
        <v>0</v>
      </c>
      <c r="AT176" s="26" t="n">
        <f aca="false">IF(Y176="",0,IF(Y176&gt;=z4,w4,IF(Y176&gt;=z3,w3,IF(Y176&gt;=zEntry,w2,IF(AND(Y176&gt;=ExitZ,AT175&gt;0),w2,0)))))</f>
        <v>0</v>
      </c>
      <c r="AU176" s="26" t="n">
        <f aca="false">IF(Z176="",0,IF(Z176&gt;=z4,w4,IF(Z176&gt;=z3,w3,IF(Z176&gt;=zEntry,w2,IF(AND(Z176&gt;=ExitZ,AU175&gt;0),w2,0)))))</f>
        <v>1.5</v>
      </c>
      <c r="AV176" s="26" t="n">
        <f aca="false">IF(AA176="",0,IF(AA176&gt;=z4,w4,IF(AA176&gt;=z3,w3,IF(AA176&gt;=zEntry,w2,IF(AND(AA176&gt;=ExitZ,AV175&gt;0),w2,0)))))</f>
        <v>0</v>
      </c>
      <c r="AW176" s="26" t="n">
        <f aca="false">IF(AB176="",0,IF(AB176&gt;=z4,w4,IF(AB176&gt;=z3,w3,IF(AB176&gt;=zEntry,w2,IF(AND(AB176&gt;=ExitZ,AW175&gt;0),w2,0)))))</f>
        <v>0</v>
      </c>
      <c r="AX176" s="26" t="n">
        <f aca="false">IF(AC176="",0,IF(AC176&gt;=z4,w4,IF(AC176&gt;=z3,w3,IF(AC176&gt;=zEntry,w2,IF(AND(AC176&gt;=ExitZ,AX175&gt;0),w2,0)))))</f>
        <v>0</v>
      </c>
      <c r="AY176" s="26" t="n">
        <f aca="false">IF(AD176="",0,IF(AD176&gt;=z4,w4,IF(AD176&gt;=z3,w3,IF(AD176&gt;=zEntry,w2,IF(AND(AD176&gt;=ExitZ,AY175&gt;0),w2,0)))))</f>
        <v>0</v>
      </c>
      <c r="AZ176" s="26" t="n">
        <f aca="false">IF(AE176="",0,IF(AE176&gt;=z4,w4,IF(AE176&gt;=z3,w3,IF(AE176&gt;=zEntry,w2,IF(AND(AE176&gt;=ExitZ,AZ175&gt;0),w2,0)))))</f>
        <v>0</v>
      </c>
      <c r="BA176" s="26" t="n">
        <f aca="false">IF(AF176="",0,IF(AF176&gt;=z4,w4,IF(AF176&gt;=z3,w3,IF(AF176&gt;=zEntry,w2,IF(AND(AF176&gt;=ExitZ,BA175&gt;0),w2,0)))))</f>
        <v>0</v>
      </c>
      <c r="BB176" s="26" t="n">
        <f aca="false">IF(AG176="",0,IF(AG176&gt;=z4,w4,IF(AG176&gt;=z3,w3,IF(AG176&gt;=zEntry,w2,IF(AND(AG176&gt;=ExitZ,BB175&gt;0),w2,0)))))</f>
        <v>0</v>
      </c>
      <c r="BC176" s="26" t="n">
        <f aca="false">IF(AH176="",0,IF(AH176&gt;=z4,w4,IF(AH176&gt;=z3,w3,IF(AH176&gt;=zEntry,w2,IF(AND(AH176&gt;=ExitZ,BC175&gt;0),w2,0)))))</f>
        <v>0</v>
      </c>
      <c r="BD176" s="26" t="n">
        <f aca="false">IF(AI176="",0,IF(AI176&gt;=z4,w4,IF(AI176&gt;=z3,w3,IF(AI176&gt;=zEntry,w2,IF(AND(AI176&gt;=ExitZ,BD175&gt;0),w2,0)))))</f>
        <v>0</v>
      </c>
      <c r="BE176" s="26" t="n">
        <f aca="false">IF(AJ176="",0,IF(AJ176&gt;=z4,w4,IF(AJ176&gt;=z3,w3,IF(AJ176&gt;=zEntry,w2,IF(AND(AJ176&gt;=ExitZ,BE175&gt;0),w2,0)))))</f>
        <v>0</v>
      </c>
      <c r="BF176" s="26" t="n">
        <f aca="false">IF(AK176="",0,IF(AK176&gt;=z4,w4,IF(AK176&gt;=z3,w3,IF(AK176&gt;=zEntry,w2,IF(AND(AK176&gt;=ExitZ,BF175&gt;0),w2,0)))))</f>
        <v>0</v>
      </c>
      <c r="BG176" s="26" t="n">
        <f aca="false">IF(AL176="",0,IF(AL176&gt;=z4,w4,IF(AL176&gt;=z3,w3,IF(AL176&gt;=zEntry,w2,IF(AND(AL176&gt;=ExitZ,BG175&gt;0),w2,0)))))</f>
        <v>0</v>
      </c>
      <c r="BH176" s="26" t="n">
        <f aca="false">IF(AM176="",0,IF(AM176&gt;=z4,w4,IF(AM176&gt;=z3,w3,IF(AM176&gt;=zEntry,w2,IF(AND(AM176&gt;=ExitZ,BH175&gt;0),w2,0)))))</f>
        <v>0</v>
      </c>
      <c r="BI176" s="26" t="n">
        <f aca="false">IF(AN176="",0,IF(AN176&gt;=z4,w4,IF(AN176&gt;=z3,w3,IF(AN176&gt;=zEntry,w2,IF(AND(AN176&gt;=ExitZ,BI175&gt;0),w2,0)))))</f>
        <v>0</v>
      </c>
      <c r="BJ176" s="26" t="n">
        <f aca="false">IF(AO176="",0,IF(AO176&gt;=z4,w4,IF(AO176&gt;=z3,w3,IF(AO176&gt;=zEntry,w2,IF(AND(AO176&gt;=ExitZ,BJ175&gt;0),w2,0)))))</f>
        <v>0</v>
      </c>
      <c r="BK176" s="26" t="n">
        <f aca="false">IF(AP176="",0,IF(AP176&gt;=z4,w4,IF(AP176&gt;=z3,w3,IF(AP176&gt;=zEntry,w2,IF(AND(AP176&gt;=ExitZ,BK175&gt;0),w2,0)))))</f>
        <v>0</v>
      </c>
      <c r="BL176" s="26" t="n">
        <f aca="false">IF(AQ176="",0,IF(AQ176&gt;=z4,w4,IF(AQ176&gt;=z3,w3,IF(AQ176&gt;=zEntry,w2,IF(AND(AQ176&gt;=ExitZ,BL175&gt;0),w2,0)))))</f>
        <v>0</v>
      </c>
      <c r="BM176" s="23" t="n">
        <f aca="false">IF(EMFX_Data!X175&gt;=EMFX_Data!Y175,EMFX_Data!AE176-EMFX_Data!AF176,EMFX_Data!AF176-EMFX_Data!AE176)</f>
        <v>0.0896093666709909</v>
      </c>
      <c r="BN176" s="23" t="n">
        <f aca="false">IF(EMFX_Data!X175&gt;=EMFX_Data!Z175,EMFX_Data!AE176-EMFX_Data!AG176,EMFX_Data!AG176-EMFX_Data!AE176)</f>
        <v>0.0826963668451745</v>
      </c>
      <c r="BO176" s="23" t="n">
        <f aca="false">IF(EMFX_Data!X175&gt;=EMFX_Data!AA175,EMFX_Data!AE176-EMFX_Data!AH176,EMFX_Data!AH176-EMFX_Data!AE176)</f>
        <v>0.093489478266317</v>
      </c>
      <c r="BP176" s="23" t="n">
        <f aca="false">IF(EMFX_Data!X175&gt;=EMFX_Data!AB175,EMFX_Data!AE176-EMFX_Data!AI176,EMFX_Data!AI176-EMFX_Data!AE176)</f>
        <v>-0.0182616491071799</v>
      </c>
      <c r="BQ176" s="23" t="n">
        <f aca="false">IF(EMFX_Data!X175&gt;=EMFX_Data!AC175,EMFX_Data!AE176-EMFX_Data!AJ176,EMFX_Data!AJ176-EMFX_Data!AE176)</f>
        <v>0.0289780987026775</v>
      </c>
      <c r="BR176" s="23" t="n">
        <f aca="false">IF(EMFX_Data!X175&gt;=EMFX_Data!AD175,EMFX_Data!AE176-EMFX_Data!AK176,EMFX_Data!AK176-EMFX_Data!AE176)</f>
        <v>0.112571920158419</v>
      </c>
      <c r="BS176" s="23" t="n">
        <f aca="false">IF(EMFX_Data!Y175&gt;=EMFX_Data!Z175,EMFX_Data!AF176-EMFX_Data!AG176,EMFX_Data!AG176-EMFX_Data!AF176)</f>
        <v>0.00691299982581639</v>
      </c>
      <c r="BT176" s="23" t="n">
        <f aca="false">IF(EMFX_Data!Y175&gt;=EMFX_Data!AA175,EMFX_Data!AF176-EMFX_Data!AH176,EMFX_Data!AH176-EMFX_Data!AF176)</f>
        <v>0.00388011159532607</v>
      </c>
      <c r="BU176" s="23" t="n">
        <f aca="false">IF(EMFX_Data!Y175&gt;=EMFX_Data!AB175,EMFX_Data!AF176-EMFX_Data!AI176,EMFX_Data!AI176-EMFX_Data!AF176)</f>
        <v>-0.107871015778171</v>
      </c>
      <c r="BV176" s="23" t="n">
        <f aca="false">IF(EMFX_Data!Y175&gt;=EMFX_Data!AC175,EMFX_Data!AF176-EMFX_Data!AJ176,EMFX_Data!AJ176-EMFX_Data!AF176)</f>
        <v>0.0606312679683134</v>
      </c>
      <c r="BW176" s="23" t="n">
        <f aca="false">IF(EMFX_Data!Y175&gt;=EMFX_Data!AD175,EMFX_Data!AF176-EMFX_Data!AK176,EMFX_Data!AK176-EMFX_Data!AF176)</f>
        <v>0.0229625534874278</v>
      </c>
      <c r="BX176" s="23" t="n">
        <f aca="false">IF(EMFX_Data!Z175&gt;=EMFX_Data!AA175,EMFX_Data!AG176-EMFX_Data!AH176,EMFX_Data!AH176-EMFX_Data!AG176)</f>
        <v>0.0107931114211425</v>
      </c>
      <c r="BY176" s="23" t="n">
        <f aca="false">IF(EMFX_Data!Z175&gt;=EMFX_Data!AB175,EMFX_Data!AG176-EMFX_Data!AI176,EMFX_Data!AI176-EMFX_Data!AG176)</f>
        <v>-0.100958015952354</v>
      </c>
      <c r="BZ176" s="23" t="n">
        <f aca="false">IF(EMFX_Data!Z175&gt;=EMFX_Data!AC175,EMFX_Data!AG176-EMFX_Data!AJ176,EMFX_Data!AJ176-EMFX_Data!AG176)</f>
        <v>0.053718268142497</v>
      </c>
      <c r="CA176" s="23" t="n">
        <f aca="false">IF(EMFX_Data!Z175&gt;=EMFX_Data!AD175,EMFX_Data!AG176-EMFX_Data!AK176,EMFX_Data!AK176-EMFX_Data!AG176)</f>
        <v>0.0298755533132442</v>
      </c>
      <c r="CB176" s="23" t="n">
        <f aca="false">IF(EMFX_Data!AA175&gt;=EMFX_Data!AB175,EMFX_Data!AH176-EMFX_Data!AI176,EMFX_Data!AI176-EMFX_Data!AH176)</f>
        <v>0.111751127373497</v>
      </c>
      <c r="CC176" s="23" t="n">
        <f aca="false">IF(EMFX_Data!AA175&gt;=EMFX_Data!AC175,EMFX_Data!AH176-EMFX_Data!AJ176,EMFX_Data!AJ176-EMFX_Data!AH176)</f>
        <v>0.0645113795636395</v>
      </c>
      <c r="CD176" s="23" t="n">
        <f aca="false">IF(EMFX_Data!AA175&gt;=EMFX_Data!AD175,EMFX_Data!AH176-EMFX_Data!AK176,EMFX_Data!AK176-EMFX_Data!AH176)</f>
        <v>-0.0190824418921018</v>
      </c>
      <c r="CE176" s="23" t="n">
        <f aca="false">IF(EMFX_Data!AB175&gt;=EMFX_Data!AC175,EMFX_Data!AI176-EMFX_Data!AJ176,EMFX_Data!AJ176-EMFX_Data!AI176)</f>
        <v>-0.0472397478098574</v>
      </c>
      <c r="CF176" s="23" t="n">
        <f aca="false">IF(EMFX_Data!AB175&gt;=EMFX_Data!AD175,EMFX_Data!AI176-EMFX_Data!AK176,EMFX_Data!AK176-EMFX_Data!AI176)</f>
        <v>-0.130833569265599</v>
      </c>
      <c r="CG176" s="23" t="n">
        <f aca="false">IF(EMFX_Data!AC175&gt;=EMFX_Data!AD175,EMFX_Data!AJ176-EMFX_Data!AK176,EMFX_Data!AK176-EMFX_Data!AJ176)</f>
        <v>0.0835938214557412</v>
      </c>
      <c r="CH176" s="27" t="n">
        <f aca="false">IF(ROW()&lt;4+VolLB,"",STDEV(INDEX($BM:$BM,ROW()-VolLB+1):INDEX($BM:$BM,ROW()))*SQRT(12))</f>
        <v>0.174805117681637</v>
      </c>
      <c r="CI176" s="27" t="n">
        <f aca="false">IF(ROW()&lt;4+VolLB,"",STDEV(INDEX($BN:$BN,ROW()-VolLB+1):INDEX($BN:$BN,ROW()))*SQRT(12))</f>
        <v>0.193034241770506</v>
      </c>
      <c r="CJ176" s="27" t="n">
        <f aca="false">IF(ROW()&lt;4+VolLB,"",STDEV(INDEX($BO:$BO,ROW()-VolLB+1):INDEX($BO:$BO,ROW()))*SQRT(12))</f>
        <v>0.185342329564884</v>
      </c>
      <c r="CK176" s="27" t="n">
        <f aca="false">IF(ROW()&lt;4+VolLB,"",STDEV(INDEX($BP:$BP,ROW()-VolLB+1):INDEX($BP:$BP,ROW()))*SQRT(12))</f>
        <v>0.186195935007977</v>
      </c>
      <c r="CL176" s="27" t="n">
        <f aca="false">IF(ROW()&lt;4+VolLB,"",STDEV(INDEX($BQ:$BQ,ROW()-VolLB+1):INDEX($BQ:$BQ,ROW()))*SQRT(12))</f>
        <v>0.179913168647596</v>
      </c>
      <c r="CM176" s="27" t="n">
        <f aca="false">IF(ROW()&lt;4+VolLB,"",STDEV(INDEX($BR:$BR,ROW()-VolLB+1):INDEX($BR:$BR,ROW()))*SQRT(12))</f>
        <v>0.174145325091943</v>
      </c>
      <c r="CN176" s="27" t="n">
        <f aca="false">IF(ROW()&lt;4+VolLB,"",STDEV(INDEX($BS:$BS,ROW()-VolLB+1):INDEX($BS:$BS,ROW()))*SQRT(12))</f>
        <v>0.185703556775452</v>
      </c>
      <c r="CO176" s="27" t="n">
        <f aca="false">IF(ROW()&lt;4+VolLB,"",STDEV(INDEX($BT:$BT,ROW()-VolLB+1):INDEX($BT:$BT,ROW()))*SQRT(12))</f>
        <v>0.172657383056285</v>
      </c>
      <c r="CP176" s="27" t="n">
        <f aca="false">IF(ROW()&lt;4+VolLB,"",STDEV(INDEX($BU:$BU,ROW()-VolLB+1):INDEX($BU:$BU,ROW()))*SQRT(12))</f>
        <v>0.180239994471552</v>
      </c>
      <c r="CQ176" s="27" t="n">
        <f aca="false">IF(ROW()&lt;4+VolLB,"",STDEV(INDEX($BV:$BV,ROW()-VolLB+1):INDEX($BV:$BV,ROW()))*SQRT(12))</f>
        <v>0.144316015092464</v>
      </c>
      <c r="CR176" s="27" t="n">
        <f aca="false">IF(ROW()&lt;4+VolLB,"",STDEV(INDEX($BW:$BW,ROW()-VolLB+1):INDEX($BW:$BW,ROW()))*SQRT(12))</f>
        <v>0.145861970143572</v>
      </c>
      <c r="CS176" s="27" t="n">
        <f aca="false">IF(ROW()&lt;4+VolLB,"",STDEV(INDEX($BX:$BX,ROW()-VolLB+1):INDEX($BX:$BX,ROW()))*SQRT(12))</f>
        <v>0.184131139056287</v>
      </c>
      <c r="CT176" s="27" t="n">
        <f aca="false">IF(ROW()&lt;4+VolLB,"",STDEV(INDEX($BY:$BY,ROW()-VolLB+1):INDEX($BY:$BY,ROW()))*SQRT(12))</f>
        <v>0.184468753566644</v>
      </c>
      <c r="CU176" s="27" t="n">
        <f aca="false">IF(ROW()&lt;4+VolLB,"",STDEV(INDEX($BZ:$BZ,ROW()-VolLB+1):INDEX($BZ:$BZ,ROW()))*SQRT(12))</f>
        <v>0.147284456568187</v>
      </c>
      <c r="CV176" s="27" t="n">
        <f aca="false">IF(ROW()&lt;4+VolLB,"",STDEV(INDEX($CA:$CA,ROW()-VolLB+1):INDEX($CA:$CA,ROW()))*SQRT(12))</f>
        <v>0.148957834037715</v>
      </c>
      <c r="CW176" s="27" t="n">
        <f aca="false">IF(ROW()&lt;4+VolLB,"",STDEV(INDEX($CB:$CB,ROW()-VolLB+1):INDEX($CB:$CB,ROW()))*SQRT(12))</f>
        <v>0.176235149550717</v>
      </c>
      <c r="CX176" s="27" t="n">
        <f aca="false">IF(ROW()&lt;4+VolLB,"",STDEV(INDEX($CC:$CC,ROW()-VolLB+1):INDEX($CC:$CC,ROW()))*SQRT(12))</f>
        <v>0.180013379745629</v>
      </c>
      <c r="CY176" s="27" t="n">
        <f aca="false">IF(ROW()&lt;4+VolLB,"",STDEV(INDEX($CD:$CD,ROW()-VolLB+1):INDEX($CD:$CD,ROW()))*SQRT(12))</f>
        <v>0.183338540668059</v>
      </c>
      <c r="CZ176" s="27" t="n">
        <f aca="false">IF(ROW()&lt;4+VolLB,"",STDEV(INDEX($CE:$CE,ROW()-VolLB+1):INDEX($CE:$CE,ROW()))*SQRT(12))</f>
        <v>0.143839110184884</v>
      </c>
      <c r="DA176" s="27" t="n">
        <f aca="false">IF(ROW()&lt;4+VolLB,"",STDEV(INDEX($CF:$CF,ROW()-VolLB+1):INDEX($CF:$CF,ROW()))*SQRT(12))</f>
        <v>0.159856027448735</v>
      </c>
      <c r="DB176" s="27" t="n">
        <f aca="false">IF(ROW()&lt;4+VolLB,"",STDEV(INDEX($CG:$CG,ROW()-VolLB+1):INDEX($CG:$CG,ROW()))*SQRT(12))</f>
        <v>0.115087906209846</v>
      </c>
      <c r="DC176" s="26" t="n">
        <f aca="false">IF(OR(AR176=0,CH176="",CH176=0),0,AR176*MIN(MaxScal,TgtVol/CH176))</f>
        <v>0</v>
      </c>
      <c r="DD176" s="26" t="n">
        <f aca="false">IF(OR(AS176=0,CI176="",CI176=0),0,AS176*MIN(MaxScal,TgtVol/CI176))</f>
        <v>0</v>
      </c>
      <c r="DE176" s="26" t="n">
        <f aca="false">IF(OR(AT176=0,CJ176="",CJ176=0),0,AT176*MIN(MaxScal,TgtVol/CJ176))</f>
        <v>0</v>
      </c>
      <c r="DF176" s="26" t="n">
        <f aca="false">IF(OR(AU176=0,CK176="",CK176=0),0,AU176*MIN(MaxScal,TgtVol/CK176))</f>
        <v>0.161120595885806</v>
      </c>
      <c r="DG176" s="26" t="n">
        <f aca="false">IF(OR(AV176=0,CL176="",CL176=0),0,AV176*MIN(MaxScal,TgtVol/CL176))</f>
        <v>0</v>
      </c>
      <c r="DH176" s="26" t="n">
        <f aca="false">IF(OR(AW176=0,CM176="",CM176=0),0,AW176*MIN(MaxScal,TgtVol/CM176))</f>
        <v>0</v>
      </c>
      <c r="DI176" s="26" t="n">
        <f aca="false">IF(OR(AX176=0,CN176="",CN176=0),0,AX176*MIN(MaxScal,TgtVol/CN176))</f>
        <v>0</v>
      </c>
      <c r="DJ176" s="26" t="n">
        <f aca="false">IF(OR(AY176=0,CO176="",CO176=0),0,AY176*MIN(MaxScal,TgtVol/CO176))</f>
        <v>0</v>
      </c>
      <c r="DK176" s="26" t="n">
        <f aca="false">IF(OR(AZ176=0,CP176="",CP176=0),0,AZ176*MIN(MaxScal,TgtVol/CP176))</f>
        <v>0</v>
      </c>
      <c r="DL176" s="26" t="n">
        <f aca="false">IF(OR(BA176=0,CQ176="",CQ176=0),0,BA176*MIN(MaxScal,TgtVol/CQ176))</f>
        <v>0</v>
      </c>
      <c r="DM176" s="26" t="n">
        <f aca="false">IF(OR(BB176=0,CR176="",CR176=0),0,BB176*MIN(MaxScal,TgtVol/CR176))</f>
        <v>0</v>
      </c>
      <c r="DN176" s="26" t="n">
        <f aca="false">IF(OR(BC176=0,CS176="",CS176=0),0,BC176*MIN(MaxScal,TgtVol/CS176))</f>
        <v>0</v>
      </c>
      <c r="DO176" s="26" t="n">
        <f aca="false">IF(OR(BD176=0,CT176="",CT176=0),0,BD176*MIN(MaxScal,TgtVol/CT176))</f>
        <v>0</v>
      </c>
      <c r="DP176" s="26" t="n">
        <f aca="false">IF(OR(BE176=0,CU176="",CU176=0),0,BE176*MIN(MaxScal,TgtVol/CU176))</f>
        <v>0</v>
      </c>
      <c r="DQ176" s="26" t="n">
        <f aca="false">IF(OR(BF176=0,CV176="",CV176=0),0,BF176*MIN(MaxScal,TgtVol/CV176))</f>
        <v>0</v>
      </c>
      <c r="DR176" s="26" t="n">
        <f aca="false">IF(OR(BG176=0,CW176="",CW176=0),0,BG176*MIN(MaxScal,TgtVol/CW176))</f>
        <v>0</v>
      </c>
      <c r="DS176" s="26" t="n">
        <f aca="false">IF(OR(BH176=0,CX176="",CX176=0),0,BH176*MIN(MaxScal,TgtVol/CX176))</f>
        <v>0</v>
      </c>
      <c r="DT176" s="26" t="n">
        <f aca="false">IF(OR(BI176=0,CY176="",CY176=0),0,BI176*MIN(MaxScal,TgtVol/CY176))</f>
        <v>0</v>
      </c>
      <c r="DU176" s="26" t="n">
        <f aca="false">IF(OR(BJ176=0,CZ176="",CZ176=0),0,BJ176*MIN(MaxScal,TgtVol/CZ176))</f>
        <v>0</v>
      </c>
      <c r="DV176" s="26" t="n">
        <f aca="false">IF(OR(BK176=0,DA176="",DA176=0),0,BK176*MIN(MaxScal,TgtVol/DA176))</f>
        <v>0</v>
      </c>
      <c r="DW176" s="26" t="n">
        <f aca="false">IF(OR(BL176=0,DB176="",DB176=0),0,BL176*MIN(MaxScal,TgtVol/DB176))</f>
        <v>0</v>
      </c>
      <c r="DX176" s="28" t="n">
        <f aca="false">IFERROR(DC175*BM176,"")</f>
        <v>0</v>
      </c>
      <c r="DY176" s="28" t="n">
        <f aca="false">IFERROR(DD175*BN176,"")</f>
        <v>0</v>
      </c>
      <c r="DZ176" s="28" t="n">
        <f aca="false">IFERROR(DE175*BO176,"")</f>
        <v>0.0103226865985575</v>
      </c>
      <c r="EA176" s="28" t="n">
        <f aca="false">IFERROR(DF175*BP176,"")</f>
        <v>-0.00195065037111045</v>
      </c>
      <c r="EB176" s="28" t="n">
        <f aca="false">IFERROR(DG175*BQ176,"")</f>
        <v>0</v>
      </c>
      <c r="EC176" s="28" t="n">
        <f aca="false">IFERROR(DH175*BR176,"")</f>
        <v>0</v>
      </c>
      <c r="ED176" s="28" t="n">
        <f aca="false">IFERROR(DI175*BS176,"")</f>
        <v>0</v>
      </c>
      <c r="EE176" s="28" t="n">
        <f aca="false">IFERROR(DJ175*BT176,"")</f>
        <v>0</v>
      </c>
      <c r="EF176" s="28" t="n">
        <f aca="false">IFERROR(DK175*BU176,"")</f>
        <v>-0</v>
      </c>
      <c r="EG176" s="28" t="n">
        <f aca="false">IFERROR(DL175*BV176,"")</f>
        <v>0</v>
      </c>
      <c r="EH176" s="28" t="n">
        <f aca="false">IFERROR(DM175*BW176,"")</f>
        <v>0</v>
      </c>
      <c r="EI176" s="28" t="n">
        <f aca="false">IFERROR(DN175*BX176,"")</f>
        <v>0</v>
      </c>
      <c r="EJ176" s="28" t="n">
        <f aca="false">IFERROR(DO175*BY176,"")</f>
        <v>-0</v>
      </c>
      <c r="EK176" s="28" t="n">
        <f aca="false">IFERROR(DP175*BZ176,"")</f>
        <v>0</v>
      </c>
      <c r="EL176" s="28" t="n">
        <f aca="false">IFERROR(DQ175*CA176,"")</f>
        <v>0</v>
      </c>
      <c r="EM176" s="28" t="n">
        <f aca="false">IFERROR(DR175*CB176,"")</f>
        <v>0</v>
      </c>
      <c r="EN176" s="28" t="n">
        <f aca="false">IFERROR(DS175*CC176,"")</f>
        <v>0</v>
      </c>
      <c r="EO176" s="28" t="n">
        <f aca="false">IFERROR(DT175*CD176,"")</f>
        <v>-0</v>
      </c>
      <c r="EP176" s="28" t="n">
        <f aca="false">IFERROR(DU175*CE176,"")</f>
        <v>-0</v>
      </c>
      <c r="EQ176" s="28" t="n">
        <f aca="false">IFERROR(DV175*CF176,"")</f>
        <v>-0</v>
      </c>
      <c r="ER176" s="28" t="n">
        <f aca="false">IFERROR(DW175*CG176,"")</f>
        <v>0</v>
      </c>
      <c r="ES176" s="28" t="n">
        <f aca="false">IF(ROW()=4,"",SUM(DX176:ER176))</f>
        <v>0.0083720362274471</v>
      </c>
      <c r="ET176" s="29" t="n">
        <f aca="false">COUNTIF(AR176:BL176,"&gt;0")</f>
        <v>1</v>
      </c>
    </row>
    <row r="177" customFormat="false" ht="15" hidden="false" customHeight="false" outlineLevel="0" collapsed="false">
      <c r="A177" s="19" t="n">
        <v>43281</v>
      </c>
      <c r="B177" s="23" t="n">
        <f aca="false">ABS(EMFX_Data!X177-EMFX_Data!Y177)</f>
        <v>0.10307715340469</v>
      </c>
      <c r="C177" s="23" t="n">
        <f aca="false">ABS(EMFX_Data!X177-EMFX_Data!Z177)</f>
        <v>0.134304047551699</v>
      </c>
      <c r="D177" s="23" t="n">
        <f aca="false">ABS(EMFX_Data!X177-EMFX_Data!AA177)</f>
        <v>0.345797680481106</v>
      </c>
      <c r="E177" s="23" t="n">
        <f aca="false">ABS(EMFX_Data!X177-EMFX_Data!AB177)</f>
        <v>0.359392671763686</v>
      </c>
      <c r="F177" s="23" t="n">
        <f aca="false">ABS(EMFX_Data!X177-EMFX_Data!AC177)</f>
        <v>0.114491017294986</v>
      </c>
      <c r="G177" s="23" t="n">
        <f aca="false">ABS(EMFX_Data!X177-EMFX_Data!AD177)</f>
        <v>0.104083654750125</v>
      </c>
      <c r="H177" s="23" t="n">
        <f aca="false">ABS(EMFX_Data!Y177-EMFX_Data!Z177)</f>
        <v>0.0312268941470091</v>
      </c>
      <c r="I177" s="23" t="n">
        <f aca="false">ABS(EMFX_Data!Y177-EMFX_Data!AA177)</f>
        <v>0.242720527076417</v>
      </c>
      <c r="J177" s="23" t="n">
        <f aca="false">ABS(EMFX_Data!Y177-EMFX_Data!AB177)</f>
        <v>0.256315518358996</v>
      </c>
      <c r="K177" s="23" t="n">
        <f aca="false">ABS(EMFX_Data!Y177-EMFX_Data!AC177)</f>
        <v>0.0114138638902963</v>
      </c>
      <c r="L177" s="23" t="n">
        <f aca="false">ABS(EMFX_Data!Y177-EMFX_Data!AD177)</f>
        <v>0.00100650134543567</v>
      </c>
      <c r="M177" s="23" t="n">
        <f aca="false">ABS(EMFX_Data!Z177-EMFX_Data!AA177)</f>
        <v>0.211493632929407</v>
      </c>
      <c r="N177" s="23" t="n">
        <f aca="false">ABS(EMFX_Data!Z177-EMFX_Data!AB177)</f>
        <v>0.225088624211987</v>
      </c>
      <c r="O177" s="23" t="n">
        <f aca="false">ABS(EMFX_Data!Z177-EMFX_Data!AC177)</f>
        <v>0.0198130302567128</v>
      </c>
      <c r="P177" s="23" t="n">
        <f aca="false">ABS(EMFX_Data!Z177-EMFX_Data!AD177)</f>
        <v>0.0302203928015734</v>
      </c>
      <c r="Q177" s="23" t="n">
        <f aca="false">ABS(EMFX_Data!AA177-EMFX_Data!AB177)</f>
        <v>0.0135949912825799</v>
      </c>
      <c r="R177" s="23" t="n">
        <f aca="false">ABS(EMFX_Data!AA177-EMFX_Data!AC177)</f>
        <v>0.23130666318612</v>
      </c>
      <c r="S177" s="23" t="n">
        <f aca="false">ABS(EMFX_Data!AA177-EMFX_Data!AD177)</f>
        <v>0.241714025730981</v>
      </c>
      <c r="T177" s="23" t="n">
        <f aca="false">ABS(EMFX_Data!AB177-EMFX_Data!AC177)</f>
        <v>0.2449016544687</v>
      </c>
      <c r="U177" s="23" t="n">
        <f aca="false">ABS(EMFX_Data!AB177-EMFX_Data!AD177)</f>
        <v>0.255309017013561</v>
      </c>
      <c r="V177" s="23" t="n">
        <f aca="false">ABS(EMFX_Data!AC177-EMFX_Data!AD177)</f>
        <v>0.0104073625448606</v>
      </c>
      <c r="W177" s="26" t="n">
        <f aca="false">IF(ROW()&lt;4+MinObs-1,"",IFERROR((B177-AVERAGE(B$4:B177))/STDEV(B$4:B177),""))</f>
        <v>-0.281199193682204</v>
      </c>
      <c r="X177" s="26" t="n">
        <f aca="false">IF(ROW()&lt;4+MinObs-1,"",IFERROR((C177-AVERAGE(C$4:C177))/STDEV(C$4:C177),""))</f>
        <v>0.625131365580009</v>
      </c>
      <c r="Y177" s="26" t="n">
        <f aca="false">IF(ROW()&lt;4+MinObs-1,"",IFERROR((D177-AVERAGE(D$4:D177))/STDEV(D$4:D177),""))</f>
        <v>1.58257686451355</v>
      </c>
      <c r="Z177" s="26" t="n">
        <f aca="false">IF(ROW()&lt;4+MinObs-1,"",IFERROR((E177-AVERAGE(E$4:E177))/STDEV(E$4:E177),""))</f>
        <v>2.38082150618064</v>
      </c>
      <c r="AA177" s="26" t="n">
        <f aca="false">IF(ROW()&lt;4+MinObs-1,"",IFERROR((F177-AVERAGE(F$4:F177))/STDEV(F$4:F177),""))</f>
        <v>0.613285158967557</v>
      </c>
      <c r="AB177" s="26" t="n">
        <f aca="false">IF(ROW()&lt;4+MinObs-1,"",IFERROR((G177-AVERAGE(G$4:G177))/STDEV(G$4:G177),""))</f>
        <v>-0.0846576628341555</v>
      </c>
      <c r="AC177" s="26" t="n">
        <f aca="false">IF(ROW()&lt;4+MinObs-1,"",IFERROR((H177-AVERAGE(H$4:H177))/STDEV(H$4:H177),""))</f>
        <v>-1.11373843284448</v>
      </c>
      <c r="AD177" s="26" t="n">
        <f aca="false">IF(ROW()&lt;4+MinObs-1,"",IFERROR((I177-AVERAGE(I$4:I177))/STDEV(I$4:I177),""))</f>
        <v>0.740246785755074</v>
      </c>
      <c r="AE177" s="26" t="n">
        <f aca="false">IF(ROW()&lt;4+MinObs-1,"",IFERROR((J177-AVERAGE(J$4:J177))/STDEV(J$4:J177),""))</f>
        <v>1.33768808903984</v>
      </c>
      <c r="AF177" s="26" t="n">
        <f aca="false">IF(ROW()&lt;4+MinObs-1,"",IFERROR((K177-AVERAGE(K$4:K177))/STDEV(K$4:K177),""))</f>
        <v>-1.23973126088166</v>
      </c>
      <c r="AG177" s="26" t="n">
        <f aca="false">IF(ROW()&lt;4+MinObs-1,"",IFERROR((L177-AVERAGE(L$4:L177))/STDEV(L$4:L177),""))</f>
        <v>-0.50387534643638</v>
      </c>
      <c r="AH177" s="26" t="n">
        <f aca="false">IF(ROW()&lt;4+MinObs-1,"",IFERROR((M177-AVERAGE(M$4:M177))/STDEV(M$4:M177),""))</f>
        <v>0.420097061182659</v>
      </c>
      <c r="AI177" s="26" t="n">
        <f aca="false">IF(ROW()&lt;4+MinObs-1,"",IFERROR((N177-AVERAGE(N$4:N177))/STDEV(N$4:N177),""))</f>
        <v>0.937161883299745</v>
      </c>
      <c r="AJ177" s="26" t="n">
        <f aca="false">IF(ROW()&lt;4+MinObs-1,"",IFERROR((O177-AVERAGE(O$4:O177))/STDEV(O$4:O177),""))</f>
        <v>-1.07375779951286</v>
      </c>
      <c r="AK177" s="26" t="n">
        <f aca="false">IF(ROW()&lt;4+MinObs-1,"",IFERROR((P177-AVERAGE(P$4:P177))/STDEV(P$4:P177),""))</f>
        <v>-0.349184578656063</v>
      </c>
      <c r="AL177" s="26" t="n">
        <f aca="false">IF(ROW()&lt;4+MinObs-1,"",IFERROR((Q177-AVERAGE(Q$4:Q177))/STDEV(Q$4:Q177),""))</f>
        <v>-1.05979928212296</v>
      </c>
      <c r="AM177" s="26" t="n">
        <f aca="false">IF(ROW()&lt;4+MinObs-1,"",IFERROR((R177-AVERAGE(R$4:R177))/STDEV(R$4:R177),""))</f>
        <v>0.504463083370529</v>
      </c>
      <c r="AN177" s="26" t="n">
        <f aca="false">IF(ROW()&lt;4+MinObs-1,"",IFERROR((S177-AVERAGE(S$4:S177))/STDEV(S$4:S177),""))</f>
        <v>0.182599536828245</v>
      </c>
      <c r="AO177" s="26" t="n">
        <f aca="false">IF(ROW()&lt;4+MinObs-1,"",IFERROR((T177-AVERAGE(T$4:T177))/STDEV(T$4:T177),""))</f>
        <v>1.57762148367171</v>
      </c>
      <c r="AP177" s="26" t="n">
        <f aca="false">IF(ROW()&lt;4+MinObs-1,"",IFERROR((U177-AVERAGE(U$4:U177))/STDEV(U$4:U177),""))</f>
        <v>0.447418623070153</v>
      </c>
      <c r="AQ177" s="26" t="n">
        <f aca="false">IF(ROW()&lt;4+MinObs-1,"",IFERROR((V177-AVERAGE(V$4:V177))/STDEV(V$4:V177),""))</f>
        <v>-0.436354095689247</v>
      </c>
      <c r="AR177" s="26" t="n">
        <f aca="false">IF(W177="",0,IF(W177&gt;=z4,w4,IF(W177&gt;=z3,w3,IF(W177&gt;=zEntry,w2,IF(AND(W177&gt;=ExitZ,AR176&gt;0),w2,0)))))</f>
        <v>0</v>
      </c>
      <c r="AS177" s="26" t="n">
        <f aca="false">IF(X177="",0,IF(X177&gt;=z4,w4,IF(X177&gt;=z3,w3,IF(X177&gt;=zEntry,w2,IF(AND(X177&gt;=ExitZ,AS176&gt;0),w2,0)))))</f>
        <v>0</v>
      </c>
      <c r="AT177" s="26" t="n">
        <f aca="false">IF(Y177="",0,IF(Y177&gt;=z4,w4,IF(Y177&gt;=z3,w3,IF(Y177&gt;=zEntry,w2,IF(AND(Y177&gt;=ExitZ,AT176&gt;0),w2,0)))))</f>
        <v>0</v>
      </c>
      <c r="AU177" s="26" t="n">
        <f aca="false">IF(Z177="",0,IF(Z177&gt;=z4,w4,IF(Z177&gt;=z3,w3,IF(Z177&gt;=zEntry,w2,IF(AND(Z177&gt;=ExitZ,AU176&gt;0),w2,0)))))</f>
        <v>1</v>
      </c>
      <c r="AV177" s="26" t="n">
        <f aca="false">IF(AA177="",0,IF(AA177&gt;=z4,w4,IF(AA177&gt;=z3,w3,IF(AA177&gt;=zEntry,w2,IF(AND(AA177&gt;=ExitZ,AV176&gt;0),w2,0)))))</f>
        <v>0</v>
      </c>
      <c r="AW177" s="26" t="n">
        <f aca="false">IF(AB177="",0,IF(AB177&gt;=z4,w4,IF(AB177&gt;=z3,w3,IF(AB177&gt;=zEntry,w2,IF(AND(AB177&gt;=ExitZ,AW176&gt;0),w2,0)))))</f>
        <v>0</v>
      </c>
      <c r="AX177" s="26" t="n">
        <f aca="false">IF(AC177="",0,IF(AC177&gt;=z4,w4,IF(AC177&gt;=z3,w3,IF(AC177&gt;=zEntry,w2,IF(AND(AC177&gt;=ExitZ,AX176&gt;0),w2,0)))))</f>
        <v>0</v>
      </c>
      <c r="AY177" s="26" t="n">
        <f aca="false">IF(AD177="",0,IF(AD177&gt;=z4,w4,IF(AD177&gt;=z3,w3,IF(AD177&gt;=zEntry,w2,IF(AND(AD177&gt;=ExitZ,AY176&gt;0),w2,0)))))</f>
        <v>0</v>
      </c>
      <c r="AZ177" s="26" t="n">
        <f aca="false">IF(AE177="",0,IF(AE177&gt;=z4,w4,IF(AE177&gt;=z3,w3,IF(AE177&gt;=zEntry,w2,IF(AND(AE177&gt;=ExitZ,AZ176&gt;0),w2,0)))))</f>
        <v>0</v>
      </c>
      <c r="BA177" s="26" t="n">
        <f aca="false">IF(AF177="",0,IF(AF177&gt;=z4,w4,IF(AF177&gt;=z3,w3,IF(AF177&gt;=zEntry,w2,IF(AND(AF177&gt;=ExitZ,BA176&gt;0),w2,0)))))</f>
        <v>0</v>
      </c>
      <c r="BB177" s="26" t="n">
        <f aca="false">IF(AG177="",0,IF(AG177&gt;=z4,w4,IF(AG177&gt;=z3,w3,IF(AG177&gt;=zEntry,w2,IF(AND(AG177&gt;=ExitZ,BB176&gt;0),w2,0)))))</f>
        <v>0</v>
      </c>
      <c r="BC177" s="26" t="n">
        <f aca="false">IF(AH177="",0,IF(AH177&gt;=z4,w4,IF(AH177&gt;=z3,w3,IF(AH177&gt;=zEntry,w2,IF(AND(AH177&gt;=ExitZ,BC176&gt;0),w2,0)))))</f>
        <v>0</v>
      </c>
      <c r="BD177" s="26" t="n">
        <f aca="false">IF(AI177="",0,IF(AI177&gt;=z4,w4,IF(AI177&gt;=z3,w3,IF(AI177&gt;=zEntry,w2,IF(AND(AI177&gt;=ExitZ,BD176&gt;0),w2,0)))))</f>
        <v>0</v>
      </c>
      <c r="BE177" s="26" t="n">
        <f aca="false">IF(AJ177="",0,IF(AJ177&gt;=z4,w4,IF(AJ177&gt;=z3,w3,IF(AJ177&gt;=zEntry,w2,IF(AND(AJ177&gt;=ExitZ,BE176&gt;0),w2,0)))))</f>
        <v>0</v>
      </c>
      <c r="BF177" s="26" t="n">
        <f aca="false">IF(AK177="",0,IF(AK177&gt;=z4,w4,IF(AK177&gt;=z3,w3,IF(AK177&gt;=zEntry,w2,IF(AND(AK177&gt;=ExitZ,BF176&gt;0),w2,0)))))</f>
        <v>0</v>
      </c>
      <c r="BG177" s="26" t="n">
        <f aca="false">IF(AL177="",0,IF(AL177&gt;=z4,w4,IF(AL177&gt;=z3,w3,IF(AL177&gt;=zEntry,w2,IF(AND(AL177&gt;=ExitZ,BG176&gt;0),w2,0)))))</f>
        <v>0</v>
      </c>
      <c r="BH177" s="26" t="n">
        <f aca="false">IF(AM177="",0,IF(AM177&gt;=z4,w4,IF(AM177&gt;=z3,w3,IF(AM177&gt;=zEntry,w2,IF(AND(AM177&gt;=ExitZ,BH176&gt;0),w2,0)))))</f>
        <v>0</v>
      </c>
      <c r="BI177" s="26" t="n">
        <f aca="false">IF(AN177="",0,IF(AN177&gt;=z4,w4,IF(AN177&gt;=z3,w3,IF(AN177&gt;=zEntry,w2,IF(AND(AN177&gt;=ExitZ,BI176&gt;0),w2,0)))))</f>
        <v>0</v>
      </c>
      <c r="BJ177" s="26" t="n">
        <f aca="false">IF(AO177="",0,IF(AO177&gt;=z4,w4,IF(AO177&gt;=z3,w3,IF(AO177&gt;=zEntry,w2,IF(AND(AO177&gt;=ExitZ,BJ176&gt;0),w2,0)))))</f>
        <v>0</v>
      </c>
      <c r="BK177" s="26" t="n">
        <f aca="false">IF(AP177="",0,IF(AP177&gt;=z4,w4,IF(AP177&gt;=z3,w3,IF(AP177&gt;=zEntry,w2,IF(AND(AP177&gt;=ExitZ,BK176&gt;0),w2,0)))))</f>
        <v>0</v>
      </c>
      <c r="BL177" s="26" t="n">
        <f aca="false">IF(AQ177="",0,IF(AQ177&gt;=z4,w4,IF(AQ177&gt;=z3,w3,IF(AQ177&gt;=zEntry,w2,IF(AND(AQ177&gt;=ExitZ,BL176&gt;0),w2,0)))))</f>
        <v>0</v>
      </c>
      <c r="BM177" s="23" t="n">
        <f aca="false">IF(EMFX_Data!X176&gt;=EMFX_Data!Y176,EMFX_Data!AE177-EMFX_Data!AF177,EMFX_Data!AF177-EMFX_Data!AE177)</f>
        <v>0.0342321935137617</v>
      </c>
      <c r="BN177" s="23" t="n">
        <f aca="false">IF(EMFX_Data!X176&gt;=EMFX_Data!Z176,EMFX_Data!AE177-EMFX_Data!AG177,EMFX_Data!AG177-EMFX_Data!AE177)</f>
        <v>0.00775756692332816</v>
      </c>
      <c r="BO177" s="23" t="n">
        <f aca="false">IF(EMFX_Data!X176&gt;=EMFX_Data!AA176,EMFX_Data!AE177-EMFX_Data!AH177,EMFX_Data!AH177-EMFX_Data!AE177)</f>
        <v>0.0207436357980986</v>
      </c>
      <c r="BP177" s="23" t="n">
        <f aca="false">IF(EMFX_Data!X176&gt;=EMFX_Data!AB176,EMFX_Data!AE177-EMFX_Data!AI177,EMFX_Data!AI177-EMFX_Data!AE177)</f>
        <v>0.0631163191184584</v>
      </c>
      <c r="BQ177" s="23" t="n">
        <f aca="false">IF(EMFX_Data!X176&gt;=EMFX_Data!AC176,EMFX_Data!AE177-EMFX_Data!AJ177,EMFX_Data!AJ177-EMFX_Data!AE177)</f>
        <v>0.0425824867285613</v>
      </c>
      <c r="BR177" s="23" t="n">
        <f aca="false">IF(EMFX_Data!X176&gt;=EMFX_Data!AD176,EMFX_Data!AE177-EMFX_Data!AK177,EMFX_Data!AK177-EMFX_Data!AE177)</f>
        <v>0.0347129284076546</v>
      </c>
      <c r="BS177" s="23" t="n">
        <f aca="false">IF(EMFX_Data!Y176&gt;=EMFX_Data!Z176,EMFX_Data!AF177-EMFX_Data!AG177,EMFX_Data!AG177-EMFX_Data!AF177)</f>
        <v>-0.0264746265904335</v>
      </c>
      <c r="BT177" s="23" t="n">
        <f aca="false">IF(EMFX_Data!Y176&gt;=EMFX_Data!AA176,EMFX_Data!AF177-EMFX_Data!AH177,EMFX_Data!AH177-EMFX_Data!AF177)</f>
        <v>-0.013488557715663</v>
      </c>
      <c r="BU177" s="23" t="n">
        <f aca="false">IF(EMFX_Data!Y176&gt;=EMFX_Data!AB176,EMFX_Data!AF177-EMFX_Data!AI177,EMFX_Data!AI177-EMFX_Data!AF177)</f>
        <v>0.0288841256046967</v>
      </c>
      <c r="BV177" s="23" t="n">
        <f aca="false">IF(EMFX_Data!Y176&gt;=EMFX_Data!AC176,EMFX_Data!AF177-EMFX_Data!AJ177,EMFX_Data!AJ177-EMFX_Data!AF177)</f>
        <v>0.00835029321479961</v>
      </c>
      <c r="BW177" s="23" t="n">
        <f aca="false">IF(EMFX_Data!Y176&gt;=EMFX_Data!AD176,EMFX_Data!AF177-EMFX_Data!AK177,EMFX_Data!AK177-EMFX_Data!AF177)</f>
        <v>0.000480734893892897</v>
      </c>
      <c r="BX177" s="23" t="n">
        <f aca="false">IF(EMFX_Data!Z176&gt;=EMFX_Data!AA176,EMFX_Data!AG177-EMFX_Data!AH177,EMFX_Data!AH177-EMFX_Data!AG177)</f>
        <v>0.0129860688747705</v>
      </c>
      <c r="BY177" s="23" t="n">
        <f aca="false">IF(EMFX_Data!Z176&gt;=EMFX_Data!AB176,EMFX_Data!AG177-EMFX_Data!AI177,EMFX_Data!AI177-EMFX_Data!AG177)</f>
        <v>0.0553587521951302</v>
      </c>
      <c r="BZ177" s="23" t="n">
        <f aca="false">IF(EMFX_Data!Z176&gt;=EMFX_Data!AC176,EMFX_Data!AG177-EMFX_Data!AJ177,EMFX_Data!AJ177-EMFX_Data!AG177)</f>
        <v>0.0348249198052331</v>
      </c>
      <c r="CA177" s="23" t="n">
        <f aca="false">IF(EMFX_Data!Z176&gt;=EMFX_Data!AD176,EMFX_Data!AG177-EMFX_Data!AK177,EMFX_Data!AK177-EMFX_Data!AG177)</f>
        <v>-0.0269553614843264</v>
      </c>
      <c r="CB177" s="23" t="n">
        <f aca="false">IF(EMFX_Data!AA176&gt;=EMFX_Data!AB176,EMFX_Data!AH177-EMFX_Data!AI177,EMFX_Data!AI177-EMFX_Data!AH177)</f>
        <v>0.0423726833203597</v>
      </c>
      <c r="CC177" s="23" t="n">
        <f aca="false">IF(EMFX_Data!AA176&gt;=EMFX_Data!AC176,EMFX_Data!AH177-EMFX_Data!AJ177,EMFX_Data!AJ177-EMFX_Data!AH177)</f>
        <v>-0.0218388509304627</v>
      </c>
      <c r="CD177" s="23" t="n">
        <f aca="false">IF(EMFX_Data!AA176&gt;=EMFX_Data!AD176,EMFX_Data!AH177-EMFX_Data!AK177,EMFX_Data!AK177-EMFX_Data!AH177)</f>
        <v>-0.0139692926095559</v>
      </c>
      <c r="CE177" s="23" t="n">
        <f aca="false">IF(EMFX_Data!AB176&gt;=EMFX_Data!AC176,EMFX_Data!AI177-EMFX_Data!AJ177,EMFX_Data!AJ177-EMFX_Data!AI177)</f>
        <v>0.0205338323898971</v>
      </c>
      <c r="CF177" s="23" t="n">
        <f aca="false">IF(EMFX_Data!AB176&gt;=EMFX_Data!AD176,EMFX_Data!AI177-EMFX_Data!AK177,EMFX_Data!AK177-EMFX_Data!AI177)</f>
        <v>0.0284033907108038</v>
      </c>
      <c r="CG177" s="23" t="n">
        <f aca="false">IF(EMFX_Data!AC176&gt;=EMFX_Data!AD176,EMFX_Data!AJ177-EMFX_Data!AK177,EMFX_Data!AK177-EMFX_Data!AJ177)</f>
        <v>0.00786955832090671</v>
      </c>
      <c r="CH177" s="27" t="n">
        <f aca="false">IF(ROW()&lt;4+VolLB,"",STDEV(INDEX($BM:$BM,ROW()-VolLB+1):INDEX($BM:$BM,ROW()))*SQRT(12))</f>
        <v>0.174641847520219</v>
      </c>
      <c r="CI177" s="27" t="n">
        <f aca="false">IF(ROW()&lt;4+VolLB,"",STDEV(INDEX($BN:$BN,ROW()-VolLB+1):INDEX($BN:$BN,ROW()))*SQRT(12))</f>
        <v>0.192975723931446</v>
      </c>
      <c r="CJ177" s="27" t="n">
        <f aca="false">IF(ROW()&lt;4+VolLB,"",STDEV(INDEX($BO:$BO,ROW()-VolLB+1):INDEX($BO:$BO,ROW()))*SQRT(12))</f>
        <v>0.184396852855732</v>
      </c>
      <c r="CK177" s="27" t="n">
        <f aca="false">IF(ROW()&lt;4+VolLB,"",STDEV(INDEX($BP:$BP,ROW()-VolLB+1):INDEX($BP:$BP,ROW()))*SQRT(12))</f>
        <v>0.189380359043734</v>
      </c>
      <c r="CL177" s="27" t="n">
        <f aca="false">IF(ROW()&lt;4+VolLB,"",STDEV(INDEX($BQ:$BQ,ROW()-VolLB+1):INDEX($BQ:$BQ,ROW()))*SQRT(12))</f>
        <v>0.181026760521271</v>
      </c>
      <c r="CM177" s="27" t="n">
        <f aca="false">IF(ROW()&lt;4+VolLB,"",STDEV(INDEX($BR:$BR,ROW()-VolLB+1):INDEX($BR:$BR,ROW()))*SQRT(12))</f>
        <v>0.174463078053614</v>
      </c>
      <c r="CN177" s="27" t="n">
        <f aca="false">IF(ROW()&lt;4+VolLB,"",STDEV(INDEX($BS:$BS,ROW()-VolLB+1):INDEX($BS:$BS,ROW()))*SQRT(12))</f>
        <v>0.185229499193207</v>
      </c>
      <c r="CO177" s="27" t="n">
        <f aca="false">IF(ROW()&lt;4+VolLB,"",STDEV(INDEX($BT:$BT,ROW()-VolLB+1):INDEX($BT:$BT,ROW()))*SQRT(12))</f>
        <v>0.166592079449581</v>
      </c>
      <c r="CP177" s="27" t="n">
        <f aca="false">IF(ROW()&lt;4+VolLB,"",STDEV(INDEX($BU:$BU,ROW()-VolLB+1):INDEX($BU:$BU,ROW()))*SQRT(12))</f>
        <v>0.178080147843544</v>
      </c>
      <c r="CQ177" s="27" t="n">
        <f aca="false">IF(ROW()&lt;4+VolLB,"",STDEV(INDEX($BV:$BV,ROW()-VolLB+1):INDEX($BV:$BV,ROW()))*SQRT(12))</f>
        <v>0.14270766946167</v>
      </c>
      <c r="CR177" s="27" t="n">
        <f aca="false">IF(ROW()&lt;4+VolLB,"",STDEV(INDEX($BW:$BW,ROW()-VolLB+1):INDEX($BW:$BW,ROW()))*SQRT(12))</f>
        <v>0.143042708988362</v>
      </c>
      <c r="CS177" s="27" t="n">
        <f aca="false">IF(ROW()&lt;4+VolLB,"",STDEV(INDEX($BX:$BX,ROW()-VolLB+1):INDEX($BX:$BX,ROW()))*SQRT(12))</f>
        <v>0.183074239884361</v>
      </c>
      <c r="CT177" s="27" t="n">
        <f aca="false">IF(ROW()&lt;4+VolLB,"",STDEV(INDEX($BY:$BY,ROW()-VolLB+1):INDEX($BY:$BY,ROW()))*SQRT(12))</f>
        <v>0.18742222256255</v>
      </c>
      <c r="CU177" s="27" t="n">
        <f aca="false">IF(ROW()&lt;4+VolLB,"",STDEV(INDEX($BZ:$BZ,ROW()-VolLB+1):INDEX($BZ:$BZ,ROW()))*SQRT(12))</f>
        <v>0.148026196312733</v>
      </c>
      <c r="CV177" s="27" t="n">
        <f aca="false">IF(ROW()&lt;4+VolLB,"",STDEV(INDEX($CA:$CA,ROW()-VolLB+1):INDEX($CA:$CA,ROW()))*SQRT(12))</f>
        <v>0.150565980046667</v>
      </c>
      <c r="CW177" s="27" t="n">
        <f aca="false">IF(ROW()&lt;4+VolLB,"",STDEV(INDEX($CB:$CB,ROW()-VolLB+1):INDEX($CB:$CB,ROW()))*SQRT(12))</f>
        <v>0.176519907186588</v>
      </c>
      <c r="CX177" s="27" t="n">
        <f aca="false">IF(ROW()&lt;4+VolLB,"",STDEV(INDEX($CC:$CC,ROW()-VolLB+1):INDEX($CC:$CC,ROW()))*SQRT(12))</f>
        <v>0.176871099061586</v>
      </c>
      <c r="CY177" s="27" t="n">
        <f aca="false">IF(ROW()&lt;4+VolLB,"",STDEV(INDEX($CD:$CD,ROW()-VolLB+1):INDEX($CD:$CD,ROW()))*SQRT(12))</f>
        <v>0.18233550132558</v>
      </c>
      <c r="CZ177" s="27" t="n">
        <f aca="false">IF(ROW()&lt;4+VolLB,"",STDEV(INDEX($CE:$CE,ROW()-VolLB+1):INDEX($CE:$CE,ROW()))*SQRT(12))</f>
        <v>0.142847257262599</v>
      </c>
      <c r="DA177" s="27" t="n">
        <f aca="false">IF(ROW()&lt;4+VolLB,"",STDEV(INDEX($CF:$CF,ROW()-VolLB+1):INDEX($CF:$CF,ROW()))*SQRT(12))</f>
        <v>0.1605092181043</v>
      </c>
      <c r="DB177" s="27" t="n">
        <f aca="false">IF(ROW()&lt;4+VolLB,"",STDEV(INDEX($CG:$CG,ROW()-VolLB+1):INDEX($CG:$CG,ROW()))*SQRT(12))</f>
        <v>0.113548248616724</v>
      </c>
      <c r="DC177" s="26" t="n">
        <f aca="false">IF(OR(AR177=0,CH177="",CH177=0),0,AR177*MIN(MaxScal,TgtVol/CH177))</f>
        <v>0</v>
      </c>
      <c r="DD177" s="26" t="n">
        <f aca="false">IF(OR(AS177=0,CI177="",CI177=0),0,AS177*MIN(MaxScal,TgtVol/CI177))</f>
        <v>0</v>
      </c>
      <c r="DE177" s="26" t="n">
        <f aca="false">IF(OR(AT177=0,CJ177="",CJ177=0),0,AT177*MIN(MaxScal,TgtVol/CJ177))</f>
        <v>0</v>
      </c>
      <c r="DF177" s="26" t="n">
        <f aca="false">IF(OR(AU177=0,CK177="",CK177=0),0,AU177*MIN(MaxScal,TgtVol/CK177))</f>
        <v>0.105607572511685</v>
      </c>
      <c r="DG177" s="26" t="n">
        <f aca="false">IF(OR(AV177=0,CL177="",CL177=0),0,AV177*MIN(MaxScal,TgtVol/CL177))</f>
        <v>0</v>
      </c>
      <c r="DH177" s="26" t="n">
        <f aca="false">IF(OR(AW177=0,CM177="",CM177=0),0,AW177*MIN(MaxScal,TgtVol/CM177))</f>
        <v>0</v>
      </c>
      <c r="DI177" s="26" t="n">
        <f aca="false">IF(OR(AX177=0,CN177="",CN177=0),0,AX177*MIN(MaxScal,TgtVol/CN177))</f>
        <v>0</v>
      </c>
      <c r="DJ177" s="26" t="n">
        <f aca="false">IF(OR(AY177=0,CO177="",CO177=0),0,AY177*MIN(MaxScal,TgtVol/CO177))</f>
        <v>0</v>
      </c>
      <c r="DK177" s="26" t="n">
        <f aca="false">IF(OR(AZ177=0,CP177="",CP177=0),0,AZ177*MIN(MaxScal,TgtVol/CP177))</f>
        <v>0</v>
      </c>
      <c r="DL177" s="26" t="n">
        <f aca="false">IF(OR(BA177=0,CQ177="",CQ177=0),0,BA177*MIN(MaxScal,TgtVol/CQ177))</f>
        <v>0</v>
      </c>
      <c r="DM177" s="26" t="n">
        <f aca="false">IF(OR(BB177=0,CR177="",CR177=0),0,BB177*MIN(MaxScal,TgtVol/CR177))</f>
        <v>0</v>
      </c>
      <c r="DN177" s="26" t="n">
        <f aca="false">IF(OR(BC177=0,CS177="",CS177=0),0,BC177*MIN(MaxScal,TgtVol/CS177))</f>
        <v>0</v>
      </c>
      <c r="DO177" s="26" t="n">
        <f aca="false">IF(OR(BD177=0,CT177="",CT177=0),0,BD177*MIN(MaxScal,TgtVol/CT177))</f>
        <v>0</v>
      </c>
      <c r="DP177" s="26" t="n">
        <f aca="false">IF(OR(BE177=0,CU177="",CU177=0),0,BE177*MIN(MaxScal,TgtVol/CU177))</f>
        <v>0</v>
      </c>
      <c r="DQ177" s="26" t="n">
        <f aca="false">IF(OR(BF177=0,CV177="",CV177=0),0,BF177*MIN(MaxScal,TgtVol/CV177))</f>
        <v>0</v>
      </c>
      <c r="DR177" s="26" t="n">
        <f aca="false">IF(OR(BG177=0,CW177="",CW177=0),0,BG177*MIN(MaxScal,TgtVol/CW177))</f>
        <v>0</v>
      </c>
      <c r="DS177" s="26" t="n">
        <f aca="false">IF(OR(BH177=0,CX177="",CX177=0),0,BH177*MIN(MaxScal,TgtVol/CX177))</f>
        <v>0</v>
      </c>
      <c r="DT177" s="26" t="n">
        <f aca="false">IF(OR(BI177=0,CY177="",CY177=0),0,BI177*MIN(MaxScal,TgtVol/CY177))</f>
        <v>0</v>
      </c>
      <c r="DU177" s="26" t="n">
        <f aca="false">IF(OR(BJ177=0,CZ177="",CZ177=0),0,BJ177*MIN(MaxScal,TgtVol/CZ177))</f>
        <v>0</v>
      </c>
      <c r="DV177" s="26" t="n">
        <f aca="false">IF(OR(BK177=0,DA177="",DA177=0),0,BK177*MIN(MaxScal,TgtVol/DA177))</f>
        <v>0</v>
      </c>
      <c r="DW177" s="26" t="n">
        <f aca="false">IF(OR(BL177=0,DB177="",DB177=0),0,BL177*MIN(MaxScal,TgtVol/DB177))</f>
        <v>0</v>
      </c>
      <c r="DX177" s="28" t="n">
        <f aca="false">IFERROR(DC176*BM177,"")</f>
        <v>0</v>
      </c>
      <c r="DY177" s="28" t="n">
        <f aca="false">IFERROR(DD176*BN177,"")</f>
        <v>0</v>
      </c>
      <c r="DZ177" s="28" t="n">
        <f aca="false">IFERROR(DE176*BO177,"")</f>
        <v>0</v>
      </c>
      <c r="EA177" s="28" t="n">
        <f aca="false">IFERROR(DF176*BP177,"")</f>
        <v>0.0101693389464847</v>
      </c>
      <c r="EB177" s="28" t="n">
        <f aca="false">IFERROR(DG176*BQ177,"")</f>
        <v>0</v>
      </c>
      <c r="EC177" s="28" t="n">
        <f aca="false">IFERROR(DH176*BR177,"")</f>
        <v>0</v>
      </c>
      <c r="ED177" s="28" t="n">
        <f aca="false">IFERROR(DI176*BS177,"")</f>
        <v>-0</v>
      </c>
      <c r="EE177" s="28" t="n">
        <f aca="false">IFERROR(DJ176*BT177,"")</f>
        <v>-0</v>
      </c>
      <c r="EF177" s="28" t="n">
        <f aca="false">IFERROR(DK176*BU177,"")</f>
        <v>0</v>
      </c>
      <c r="EG177" s="28" t="n">
        <f aca="false">IFERROR(DL176*BV177,"")</f>
        <v>0</v>
      </c>
      <c r="EH177" s="28" t="n">
        <f aca="false">IFERROR(DM176*BW177,"")</f>
        <v>0</v>
      </c>
      <c r="EI177" s="28" t="n">
        <f aca="false">IFERROR(DN176*BX177,"")</f>
        <v>0</v>
      </c>
      <c r="EJ177" s="28" t="n">
        <f aca="false">IFERROR(DO176*BY177,"")</f>
        <v>0</v>
      </c>
      <c r="EK177" s="28" t="n">
        <f aca="false">IFERROR(DP176*BZ177,"")</f>
        <v>0</v>
      </c>
      <c r="EL177" s="28" t="n">
        <f aca="false">IFERROR(DQ176*CA177,"")</f>
        <v>-0</v>
      </c>
      <c r="EM177" s="28" t="n">
        <f aca="false">IFERROR(DR176*CB177,"")</f>
        <v>0</v>
      </c>
      <c r="EN177" s="28" t="n">
        <f aca="false">IFERROR(DS176*CC177,"")</f>
        <v>-0</v>
      </c>
      <c r="EO177" s="28" t="n">
        <f aca="false">IFERROR(DT176*CD177,"")</f>
        <v>-0</v>
      </c>
      <c r="EP177" s="28" t="n">
        <f aca="false">IFERROR(DU176*CE177,"")</f>
        <v>0</v>
      </c>
      <c r="EQ177" s="28" t="n">
        <f aca="false">IFERROR(DV176*CF177,"")</f>
        <v>0</v>
      </c>
      <c r="ER177" s="28" t="n">
        <f aca="false">IFERROR(DW176*CG177,"")</f>
        <v>0</v>
      </c>
      <c r="ES177" s="28" t="n">
        <f aca="false">IF(ROW()=4,"",SUM(DX177:ER177))</f>
        <v>0.0101693389464847</v>
      </c>
      <c r="ET177" s="29" t="n">
        <f aca="false">COUNTIF(AR177:BL177,"&gt;0")</f>
        <v>1</v>
      </c>
    </row>
    <row r="178" customFormat="false" ht="15" hidden="false" customHeight="false" outlineLevel="0" collapsed="false">
      <c r="A178" s="19" t="n">
        <v>43312</v>
      </c>
      <c r="B178" s="23" t="n">
        <f aca="false">ABS(EMFX_Data!X178-EMFX_Data!Y178)</f>
        <v>0.130652045651486</v>
      </c>
      <c r="C178" s="23" t="n">
        <f aca="false">ABS(EMFX_Data!X178-EMFX_Data!Z178)</f>
        <v>0.127015633080573</v>
      </c>
      <c r="D178" s="23" t="n">
        <f aca="false">ABS(EMFX_Data!X178-EMFX_Data!AA178)</f>
        <v>0.306919925651219</v>
      </c>
      <c r="E178" s="23" t="n">
        <f aca="false">ABS(EMFX_Data!X178-EMFX_Data!AB178)</f>
        <v>0.267197956619587</v>
      </c>
      <c r="F178" s="23" t="n">
        <f aca="false">ABS(EMFX_Data!X178-EMFX_Data!AC178)</f>
        <v>0.177582687257271</v>
      </c>
      <c r="G178" s="23" t="n">
        <f aca="false">ABS(EMFX_Data!X178-EMFX_Data!AD178)</f>
        <v>0.0663007010323522</v>
      </c>
      <c r="H178" s="23" t="n">
        <f aca="false">ABS(EMFX_Data!Y178-EMFX_Data!Z178)</f>
        <v>0.00363641257091274</v>
      </c>
      <c r="I178" s="23" t="n">
        <f aca="false">ABS(EMFX_Data!Y178-EMFX_Data!AA178)</f>
        <v>0.176267879999734</v>
      </c>
      <c r="J178" s="23" t="n">
        <f aca="false">ABS(EMFX_Data!Y178-EMFX_Data!AB178)</f>
        <v>0.136545910968102</v>
      </c>
      <c r="K178" s="23" t="n">
        <f aca="false">ABS(EMFX_Data!Y178-EMFX_Data!AC178)</f>
        <v>0.0469306416057851</v>
      </c>
      <c r="L178" s="23" t="n">
        <f aca="false">ABS(EMFX_Data!Y178-EMFX_Data!AD178)</f>
        <v>0.0643513446191335</v>
      </c>
      <c r="M178" s="23" t="n">
        <f aca="false">ABS(EMFX_Data!Z178-EMFX_Data!AA178)</f>
        <v>0.179904292570646</v>
      </c>
      <c r="N178" s="23" t="n">
        <f aca="false">ABS(EMFX_Data!Z178-EMFX_Data!AB178)</f>
        <v>0.140182323539015</v>
      </c>
      <c r="O178" s="23" t="n">
        <f aca="false">ABS(EMFX_Data!Z178-EMFX_Data!AC178)</f>
        <v>0.0505670541766978</v>
      </c>
      <c r="P178" s="23" t="n">
        <f aca="false">ABS(EMFX_Data!Z178-EMFX_Data!AD178)</f>
        <v>0.0607149320482208</v>
      </c>
      <c r="Q178" s="23" t="n">
        <f aca="false">ABS(EMFX_Data!AA178-EMFX_Data!AB178)</f>
        <v>0.0397219690316319</v>
      </c>
      <c r="R178" s="23" t="n">
        <f aca="false">ABS(EMFX_Data!AA178-EMFX_Data!AC178)</f>
        <v>0.129337238393949</v>
      </c>
      <c r="S178" s="23" t="n">
        <f aca="false">ABS(EMFX_Data!AA178-EMFX_Data!AD178)</f>
        <v>0.240619224618867</v>
      </c>
      <c r="T178" s="23" t="n">
        <f aca="false">ABS(EMFX_Data!AB178-EMFX_Data!AC178)</f>
        <v>0.0896152693623167</v>
      </c>
      <c r="U178" s="23" t="n">
        <f aca="false">ABS(EMFX_Data!AB178-EMFX_Data!AD178)</f>
        <v>0.200897255587235</v>
      </c>
      <c r="V178" s="23" t="n">
        <f aca="false">ABS(EMFX_Data!AC178-EMFX_Data!AD178)</f>
        <v>0.111281986224919</v>
      </c>
      <c r="W178" s="26" t="n">
        <f aca="false">IF(ROW()&lt;4+MinObs-1,"",IFERROR((B178-AVERAGE(B$4:B178))/STDEV(B$4:B178),""))</f>
        <v>0.0546630113112447</v>
      </c>
      <c r="X178" s="26" t="n">
        <f aca="false">IF(ROW()&lt;4+MinObs-1,"",IFERROR((C178-AVERAGE(C$4:C178))/STDEV(C$4:C178),""))</f>
        <v>0.523468075405496</v>
      </c>
      <c r="Y178" s="26" t="n">
        <f aca="false">IF(ROW()&lt;4+MinObs-1,"",IFERROR((D178-AVERAGE(D$4:D178))/STDEV(D$4:D178),""))</f>
        <v>1.23724528557698</v>
      </c>
      <c r="Z178" s="26" t="n">
        <f aca="false">IF(ROW()&lt;4+MinObs-1,"",IFERROR((E178-AVERAGE(E$4:E178))/STDEV(E$4:E178),""))</f>
        <v>1.43391655799109</v>
      </c>
      <c r="AA178" s="26" t="n">
        <f aca="false">IF(ROW()&lt;4+MinObs-1,"",IFERROR((F178-AVERAGE(F$4:F178))/STDEV(F$4:F178),""))</f>
        <v>1.6029221676006</v>
      </c>
      <c r="AB178" s="26" t="n">
        <f aca="false">IF(ROW()&lt;4+MinObs-1,"",IFERROR((G178-AVERAGE(G$4:G178))/STDEV(G$4:G178),""))</f>
        <v>-0.21138488465263</v>
      </c>
      <c r="AC178" s="26" t="n">
        <f aca="false">IF(ROW()&lt;4+MinObs-1,"",IFERROR((H178-AVERAGE(H$4:H178))/STDEV(H$4:H178),""))</f>
        <v>-1.33558149514045</v>
      </c>
      <c r="AD178" s="26" t="n">
        <f aca="false">IF(ROW()&lt;4+MinObs-1,"",IFERROR((I178-AVERAGE(I$4:I178))/STDEV(I$4:I178),""))</f>
        <v>0.212462191103355</v>
      </c>
      <c r="AE178" s="26" t="n">
        <f aca="false">IF(ROW()&lt;4+MinObs-1,"",IFERROR((J178-AVERAGE(J$4:J178))/STDEV(J$4:J178),""))</f>
        <v>0.0278451259471581</v>
      </c>
      <c r="AF178" s="26" t="n">
        <f aca="false">IF(ROW()&lt;4+MinObs-1,"",IFERROR((K178-AVERAGE(K$4:K178))/STDEV(K$4:K178),""))</f>
        <v>-0.735603432167367</v>
      </c>
      <c r="AG178" s="26" t="n">
        <f aca="false">IF(ROW()&lt;4+MinObs-1,"",IFERROR((L178-AVERAGE(L$4:L178))/STDEV(L$4:L178),""))</f>
        <v>-0.296079072502725</v>
      </c>
      <c r="AH178" s="26" t="n">
        <f aca="false">IF(ROW()&lt;4+MinObs-1,"",IFERROR((M178-AVERAGE(M$4:M178))/STDEV(M$4:M178),""))</f>
        <v>0.0869702145085894</v>
      </c>
      <c r="AI178" s="26" t="n">
        <f aca="false">IF(ROW()&lt;4+MinObs-1,"",IFERROR((N178-AVERAGE(N$4:N178))/STDEV(N$4:N178),""))</f>
        <v>0.0838184361047197</v>
      </c>
      <c r="AJ178" s="26" t="n">
        <f aca="false">IF(ROW()&lt;4+MinObs-1,"",IFERROR((O178-AVERAGE(O$4:O178))/STDEV(O$4:O178),""))</f>
        <v>-0.674283954019928</v>
      </c>
      <c r="AK178" s="26" t="n">
        <f aca="false">IF(ROW()&lt;4+MinObs-1,"",IFERROR((P178-AVERAGE(P$4:P178))/STDEV(P$4:P178),""))</f>
        <v>-0.246435379865189</v>
      </c>
      <c r="AL178" s="26" t="n">
        <f aca="false">IF(ROW()&lt;4+MinObs-1,"",IFERROR((Q178-AVERAGE(Q$4:Q178))/STDEV(Q$4:Q178),""))</f>
        <v>-0.881927819414261</v>
      </c>
      <c r="AM178" s="26" t="n">
        <f aca="false">IF(ROW()&lt;4+MinObs-1,"",IFERROR((R178-AVERAGE(R$4:R178))/STDEV(R$4:R178),""))</f>
        <v>-0.36345664683684</v>
      </c>
      <c r="AN178" s="26" t="n">
        <f aca="false">IF(ROW()&lt;4+MinObs-1,"",IFERROR((S178-AVERAGE(S$4:S178))/STDEV(S$4:S178),""))</f>
        <v>0.178463416530784</v>
      </c>
      <c r="AO178" s="26" t="n">
        <f aca="false">IF(ROW()&lt;4+MinObs-1,"",IFERROR((T178-AVERAGE(T$4:T178))/STDEV(T$4:T178),""))</f>
        <v>-0.240418939771463</v>
      </c>
      <c r="AP178" s="26" t="n">
        <f aca="false">IF(ROW()&lt;4+MinObs-1,"",IFERROR((U178-AVERAGE(U$4:U178))/STDEV(U$4:U178),""))</f>
        <v>0.262663071006944</v>
      </c>
      <c r="AQ178" s="26" t="n">
        <f aca="false">IF(ROW()&lt;4+MinObs-1,"",IFERROR((V178-AVERAGE(V$4:V178))/STDEV(V$4:V178),""))</f>
        <v>-0.0985258900062133</v>
      </c>
      <c r="AR178" s="26" t="n">
        <f aca="false">IF(W178="",0,IF(W178&gt;=z4,w4,IF(W178&gt;=z3,w3,IF(W178&gt;=zEntry,w2,IF(AND(W178&gt;=ExitZ,AR177&gt;0),w2,0)))))</f>
        <v>0</v>
      </c>
      <c r="AS178" s="26" t="n">
        <f aca="false">IF(X178="",0,IF(X178&gt;=z4,w4,IF(X178&gt;=z3,w3,IF(X178&gt;=zEntry,w2,IF(AND(X178&gt;=ExitZ,AS177&gt;0),w2,0)))))</f>
        <v>0</v>
      </c>
      <c r="AT178" s="26" t="n">
        <f aca="false">IF(Y178="",0,IF(Y178&gt;=z4,w4,IF(Y178&gt;=z3,w3,IF(Y178&gt;=zEntry,w2,IF(AND(Y178&gt;=ExitZ,AT177&gt;0),w2,0)))))</f>
        <v>0</v>
      </c>
      <c r="AU178" s="26" t="n">
        <f aca="false">IF(Z178="",0,IF(Z178&gt;=z4,w4,IF(Z178&gt;=z3,w3,IF(Z178&gt;=zEntry,w2,IF(AND(Z178&gt;=ExitZ,AU177&gt;0),w2,0)))))</f>
        <v>0</v>
      </c>
      <c r="AV178" s="26" t="n">
        <f aca="false">IF(AA178="",0,IF(AA178&gt;=z4,w4,IF(AA178&gt;=z3,w3,IF(AA178&gt;=zEntry,w2,IF(AND(AA178&gt;=ExitZ,AV177&gt;0),w2,0)))))</f>
        <v>0</v>
      </c>
      <c r="AW178" s="26" t="n">
        <f aca="false">IF(AB178="",0,IF(AB178&gt;=z4,w4,IF(AB178&gt;=z3,w3,IF(AB178&gt;=zEntry,w2,IF(AND(AB178&gt;=ExitZ,AW177&gt;0),w2,0)))))</f>
        <v>0</v>
      </c>
      <c r="AX178" s="26" t="n">
        <f aca="false">IF(AC178="",0,IF(AC178&gt;=z4,w4,IF(AC178&gt;=z3,w3,IF(AC178&gt;=zEntry,w2,IF(AND(AC178&gt;=ExitZ,AX177&gt;0),w2,0)))))</f>
        <v>0</v>
      </c>
      <c r="AY178" s="26" t="n">
        <f aca="false">IF(AD178="",0,IF(AD178&gt;=z4,w4,IF(AD178&gt;=z3,w3,IF(AD178&gt;=zEntry,w2,IF(AND(AD178&gt;=ExitZ,AY177&gt;0),w2,0)))))</f>
        <v>0</v>
      </c>
      <c r="AZ178" s="26" t="n">
        <f aca="false">IF(AE178="",0,IF(AE178&gt;=z4,w4,IF(AE178&gt;=z3,w3,IF(AE178&gt;=zEntry,w2,IF(AND(AE178&gt;=ExitZ,AZ177&gt;0),w2,0)))))</f>
        <v>0</v>
      </c>
      <c r="BA178" s="26" t="n">
        <f aca="false">IF(AF178="",0,IF(AF178&gt;=z4,w4,IF(AF178&gt;=z3,w3,IF(AF178&gt;=zEntry,w2,IF(AND(AF178&gt;=ExitZ,BA177&gt;0),w2,0)))))</f>
        <v>0</v>
      </c>
      <c r="BB178" s="26" t="n">
        <f aca="false">IF(AG178="",0,IF(AG178&gt;=z4,w4,IF(AG178&gt;=z3,w3,IF(AG178&gt;=zEntry,w2,IF(AND(AG178&gt;=ExitZ,BB177&gt;0),w2,0)))))</f>
        <v>0</v>
      </c>
      <c r="BC178" s="26" t="n">
        <f aca="false">IF(AH178="",0,IF(AH178&gt;=z4,w4,IF(AH178&gt;=z3,w3,IF(AH178&gt;=zEntry,w2,IF(AND(AH178&gt;=ExitZ,BC177&gt;0),w2,0)))))</f>
        <v>0</v>
      </c>
      <c r="BD178" s="26" t="n">
        <f aca="false">IF(AI178="",0,IF(AI178&gt;=z4,w4,IF(AI178&gt;=z3,w3,IF(AI178&gt;=zEntry,w2,IF(AND(AI178&gt;=ExitZ,BD177&gt;0),w2,0)))))</f>
        <v>0</v>
      </c>
      <c r="BE178" s="26" t="n">
        <f aca="false">IF(AJ178="",0,IF(AJ178&gt;=z4,w4,IF(AJ178&gt;=z3,w3,IF(AJ178&gt;=zEntry,w2,IF(AND(AJ178&gt;=ExitZ,BE177&gt;0),w2,0)))))</f>
        <v>0</v>
      </c>
      <c r="BF178" s="26" t="n">
        <f aca="false">IF(AK178="",0,IF(AK178&gt;=z4,w4,IF(AK178&gt;=z3,w3,IF(AK178&gt;=zEntry,w2,IF(AND(AK178&gt;=ExitZ,BF177&gt;0),w2,0)))))</f>
        <v>0</v>
      </c>
      <c r="BG178" s="26" t="n">
        <f aca="false">IF(AL178="",0,IF(AL178&gt;=z4,w4,IF(AL178&gt;=z3,w3,IF(AL178&gt;=zEntry,w2,IF(AND(AL178&gt;=ExitZ,BG177&gt;0),w2,0)))))</f>
        <v>0</v>
      </c>
      <c r="BH178" s="26" t="n">
        <f aca="false">IF(AM178="",0,IF(AM178&gt;=z4,w4,IF(AM178&gt;=z3,w3,IF(AM178&gt;=zEntry,w2,IF(AND(AM178&gt;=ExitZ,BH177&gt;0),w2,0)))))</f>
        <v>0</v>
      </c>
      <c r="BI178" s="26" t="n">
        <f aca="false">IF(AN178="",0,IF(AN178&gt;=z4,w4,IF(AN178&gt;=z3,w3,IF(AN178&gt;=zEntry,w2,IF(AND(AN178&gt;=ExitZ,BI177&gt;0),w2,0)))))</f>
        <v>0</v>
      </c>
      <c r="BJ178" s="26" t="n">
        <f aca="false">IF(AO178="",0,IF(AO178&gt;=z4,w4,IF(AO178&gt;=z3,w3,IF(AO178&gt;=zEntry,w2,IF(AND(AO178&gt;=ExitZ,BJ177&gt;0),w2,0)))))</f>
        <v>0</v>
      </c>
      <c r="BK178" s="26" t="n">
        <f aca="false">IF(AP178="",0,IF(AP178&gt;=z4,w4,IF(AP178&gt;=z3,w3,IF(AP178&gt;=zEntry,w2,IF(AND(AP178&gt;=ExitZ,BK177&gt;0),w2,0)))))</f>
        <v>0</v>
      </c>
      <c r="BL178" s="26" t="n">
        <f aca="false">IF(AQ178="",0,IF(AQ178&gt;=z4,w4,IF(AQ178&gt;=z3,w3,IF(AQ178&gt;=zEntry,w2,IF(AND(AQ178&gt;=ExitZ,BL177&gt;0),w2,0)))))</f>
        <v>0</v>
      </c>
      <c r="BM178" s="23" t="n">
        <f aca="false">IF(EMFX_Data!X177&gt;=EMFX_Data!Y177,EMFX_Data!AE178-EMFX_Data!AF178,EMFX_Data!AF178-EMFX_Data!AE178)</f>
        <v>-0.0273543857448018</v>
      </c>
      <c r="BN178" s="23" t="n">
        <f aca="false">IF(EMFX_Data!X177&gt;=EMFX_Data!Z177,EMFX_Data!AE178-EMFX_Data!AG178,EMFX_Data!AG178-EMFX_Data!AE178)</f>
        <v>0.00712664033768094</v>
      </c>
      <c r="BO178" s="23" t="n">
        <f aca="false">IF(EMFX_Data!X177&gt;=EMFX_Data!AA177,EMFX_Data!AE178-EMFX_Data!AH178,EMFX_Data!AH178-EMFX_Data!AE178)</f>
        <v>0.0381828944473565</v>
      </c>
      <c r="BP178" s="23" t="n">
        <f aca="false">IF(EMFX_Data!X177&gt;=EMFX_Data!AB177,EMFX_Data!AE178-EMFX_Data!AI178,EMFX_Data!AI178-EMFX_Data!AE178)</f>
        <v>0.0926916117750977</v>
      </c>
      <c r="BQ178" s="23" t="n">
        <f aca="false">IF(EMFX_Data!X177&gt;=EMFX_Data!AC177,EMFX_Data!AE178-EMFX_Data!AJ178,EMFX_Data!AJ178-EMFX_Data!AE178)</f>
        <v>-0.0686299339943783</v>
      </c>
      <c r="BR178" s="23" t="n">
        <f aca="false">IF(EMFX_Data!X177&gt;=EMFX_Data!AD177,EMFX_Data!AE178-EMFX_Data!AK178,EMFX_Data!AK178-EMFX_Data!AE178)</f>
        <v>0.0375480501122548</v>
      </c>
      <c r="BS178" s="23" t="n">
        <f aca="false">IF(EMFX_Data!Y177&gt;=EMFX_Data!Z177,EMFX_Data!AF178-EMFX_Data!AG178,EMFX_Data!AG178-EMFX_Data!AF178)</f>
        <v>0.0344810260824827</v>
      </c>
      <c r="BT178" s="23" t="n">
        <f aca="false">IF(EMFX_Data!Y177&gt;=EMFX_Data!AA177,EMFX_Data!AF178-EMFX_Data!AH178,EMFX_Data!AH178-EMFX_Data!AF178)</f>
        <v>0.0655372801921583</v>
      </c>
      <c r="BU178" s="23" t="n">
        <f aca="false">IF(EMFX_Data!Y177&gt;=EMFX_Data!AB177,EMFX_Data!AF178-EMFX_Data!AI178,EMFX_Data!AI178-EMFX_Data!AF178)</f>
        <v>0.1200459975199</v>
      </c>
      <c r="BV178" s="23" t="n">
        <f aca="false">IF(EMFX_Data!Y177&gt;=EMFX_Data!AC177,EMFX_Data!AF178-EMFX_Data!AJ178,EMFX_Data!AJ178-EMFX_Data!AF178)</f>
        <v>-0.0412755482495765</v>
      </c>
      <c r="BW178" s="23" t="n">
        <f aca="false">IF(EMFX_Data!Y177&gt;=EMFX_Data!AD177,EMFX_Data!AF178-EMFX_Data!AK178,EMFX_Data!AK178-EMFX_Data!AF178)</f>
        <v>0.0649024358570566</v>
      </c>
      <c r="BX178" s="23" t="n">
        <f aca="false">IF(EMFX_Data!Z177&gt;=EMFX_Data!AA177,EMFX_Data!AG178-EMFX_Data!AH178,EMFX_Data!AH178-EMFX_Data!AG178)</f>
        <v>0.0310562541096756</v>
      </c>
      <c r="BY178" s="23" t="n">
        <f aca="false">IF(EMFX_Data!Z177&gt;=EMFX_Data!AB177,EMFX_Data!AG178-EMFX_Data!AI178,EMFX_Data!AI178-EMFX_Data!AG178)</f>
        <v>0.0855649714374168</v>
      </c>
      <c r="BZ178" s="23" t="n">
        <f aca="false">IF(EMFX_Data!Z177&gt;=EMFX_Data!AC177,EMFX_Data!AG178-EMFX_Data!AJ178,EMFX_Data!AJ178-EMFX_Data!AG178)</f>
        <v>0.0757565743320592</v>
      </c>
      <c r="CA178" s="23" t="n">
        <f aca="false">IF(EMFX_Data!Z177&gt;=EMFX_Data!AD177,EMFX_Data!AG178-EMFX_Data!AK178,EMFX_Data!AK178-EMFX_Data!AG178)</f>
        <v>-0.0304214097745739</v>
      </c>
      <c r="CB178" s="23" t="n">
        <f aca="false">IF(EMFX_Data!AA177&gt;=EMFX_Data!AB177,EMFX_Data!AH178-EMFX_Data!AI178,EMFX_Data!AI178-EMFX_Data!AH178)</f>
        <v>0.0545087173277412</v>
      </c>
      <c r="CC178" s="23" t="n">
        <f aca="false">IF(EMFX_Data!AA177&gt;=EMFX_Data!AC177,EMFX_Data!AH178-EMFX_Data!AJ178,EMFX_Data!AJ178-EMFX_Data!AH178)</f>
        <v>0.106812828441735</v>
      </c>
      <c r="CD178" s="23" t="n">
        <f aca="false">IF(EMFX_Data!AA177&gt;=EMFX_Data!AD177,EMFX_Data!AH178-EMFX_Data!AK178,EMFX_Data!AK178-EMFX_Data!AH178)</f>
        <v>0.000634844335101663</v>
      </c>
      <c r="CE178" s="23" t="n">
        <f aca="false">IF(EMFX_Data!AB177&gt;=EMFX_Data!AC177,EMFX_Data!AI178-EMFX_Data!AJ178,EMFX_Data!AJ178-EMFX_Data!AI178)</f>
        <v>0.161321545769476</v>
      </c>
      <c r="CF178" s="23" t="n">
        <f aca="false">IF(EMFX_Data!AB177&gt;=EMFX_Data!AD177,EMFX_Data!AI178-EMFX_Data!AK178,EMFX_Data!AK178-EMFX_Data!AI178)</f>
        <v>0.0551435616628429</v>
      </c>
      <c r="CG178" s="23" t="n">
        <f aca="false">IF(EMFX_Data!AC177&gt;=EMFX_Data!AD177,EMFX_Data!AJ178-EMFX_Data!AK178,EMFX_Data!AK178-EMFX_Data!AJ178)</f>
        <v>-0.106177984106633</v>
      </c>
      <c r="CH178" s="27" t="n">
        <f aca="false">IF(ROW()&lt;4+VolLB,"",STDEV(INDEX($BM:$BM,ROW()-VolLB+1):INDEX($BM:$BM,ROW()))*SQRT(12))</f>
        <v>0.170129037256056</v>
      </c>
      <c r="CI178" s="27" t="n">
        <f aca="false">IF(ROW()&lt;4+VolLB,"",STDEV(INDEX($BN:$BN,ROW()-VolLB+1):INDEX($BN:$BN,ROW()))*SQRT(12))</f>
        <v>0.1874515898395</v>
      </c>
      <c r="CJ178" s="27" t="n">
        <f aca="false">IF(ROW()&lt;4+VolLB,"",STDEV(INDEX($BO:$BO,ROW()-VolLB+1):INDEX($BO:$BO,ROW()))*SQRT(12))</f>
        <v>0.184497162664495</v>
      </c>
      <c r="CK178" s="27" t="n">
        <f aca="false">IF(ROW()&lt;4+VolLB,"",STDEV(INDEX($BP:$BP,ROW()-VolLB+1):INDEX($BP:$BP,ROW()))*SQRT(12))</f>
        <v>0.19568598846463</v>
      </c>
      <c r="CL178" s="27" t="n">
        <f aca="false">IF(ROW()&lt;4+VolLB,"",STDEV(INDEX($BQ:$BQ,ROW()-VolLB+1):INDEX($BQ:$BQ,ROW()))*SQRT(12))</f>
        <v>0.175484249222215</v>
      </c>
      <c r="CM178" s="27" t="n">
        <f aca="false">IF(ROW()&lt;4+VolLB,"",STDEV(INDEX($BR:$BR,ROW()-VolLB+1):INDEX($BR:$BR,ROW()))*SQRT(12))</f>
        <v>0.171017113618368</v>
      </c>
      <c r="CN178" s="27" t="n">
        <f aca="false">IF(ROW()&lt;4+VolLB,"",STDEV(INDEX($BS:$BS,ROW()-VolLB+1):INDEX($BS:$BS,ROW()))*SQRT(12))</f>
        <v>0.186096409102908</v>
      </c>
      <c r="CO178" s="27" t="n">
        <f aca="false">IF(ROW()&lt;4+VolLB,"",STDEV(INDEX($BT:$BT,ROW()-VolLB+1):INDEX($BT:$BT,ROW()))*SQRT(12))</f>
        <v>0.170316138761834</v>
      </c>
      <c r="CP178" s="27" t="n">
        <f aca="false">IF(ROW()&lt;4+VolLB,"",STDEV(INDEX($BU:$BU,ROW()-VolLB+1):INDEX($BU:$BU,ROW()))*SQRT(12))</f>
        <v>0.189790616059758</v>
      </c>
      <c r="CQ178" s="27" t="n">
        <f aca="false">IF(ROW()&lt;4+VolLB,"",STDEV(INDEX($BV:$BV,ROW()-VolLB+1):INDEX($BV:$BV,ROW()))*SQRT(12))</f>
        <v>0.143857266669572</v>
      </c>
      <c r="CR178" s="27" t="n">
        <f aca="false">IF(ROW()&lt;4+VolLB,"",STDEV(INDEX($BW:$BW,ROW()-VolLB+1):INDEX($BW:$BW,ROW()))*SQRT(12))</f>
        <v>0.146556647993779</v>
      </c>
      <c r="CS178" s="27" t="n">
        <f aca="false">IF(ROW()&lt;4+VolLB,"",STDEV(INDEX($BX:$BX,ROW()-VolLB+1):INDEX($BX:$BX,ROW()))*SQRT(12))</f>
        <v>0.183103961868464</v>
      </c>
      <c r="CT178" s="27" t="n">
        <f aca="false">IF(ROW()&lt;4+VolLB,"",STDEV(INDEX($BY:$BY,ROW()-VolLB+1):INDEX($BY:$BY,ROW()))*SQRT(12))</f>
        <v>0.193321370902563</v>
      </c>
      <c r="CU178" s="27" t="n">
        <f aca="false">IF(ROW()&lt;4+VolLB,"",STDEV(INDEX($BZ:$BZ,ROW()-VolLB+1):INDEX($BZ:$BZ,ROW()))*SQRT(12))</f>
        <v>0.151599900977418</v>
      </c>
      <c r="CV178" s="27" t="n">
        <f aca="false">IF(ROW()&lt;4+VolLB,"",STDEV(INDEX($CA:$CA,ROW()-VolLB+1):INDEX($CA:$CA,ROW()))*SQRT(12))</f>
        <v>0.152481735647084</v>
      </c>
      <c r="CW178" s="27" t="n">
        <f aca="false">IF(ROW()&lt;4+VolLB,"",STDEV(INDEX($CB:$CB,ROW()-VolLB+1):INDEX($CB:$CB,ROW()))*SQRT(12))</f>
        <v>0.178291899217373</v>
      </c>
      <c r="CX178" s="27" t="n">
        <f aca="false">IF(ROW()&lt;4+VolLB,"",STDEV(INDEX($CC:$CC,ROW()-VolLB+1):INDEX($CC:$CC,ROW()))*SQRT(12))</f>
        <v>0.183888241345645</v>
      </c>
      <c r="CY178" s="27" t="n">
        <f aca="false">IF(ROW()&lt;4+VolLB,"",STDEV(INDEX($CD:$CD,ROW()-VolLB+1):INDEX($CD:$CD,ROW()))*SQRT(12))</f>
        <v>0.181261247549632</v>
      </c>
      <c r="CZ178" s="27" t="n">
        <f aca="false">IF(ROW()&lt;4+VolLB,"",STDEV(INDEX($CE:$CE,ROW()-VolLB+1):INDEX($CE:$CE,ROW()))*SQRT(12))</f>
        <v>0.166193998001751</v>
      </c>
      <c r="DA178" s="27" t="n">
        <f aca="false">IF(ROW()&lt;4+VolLB,"",STDEV(INDEX($CF:$CF,ROW()-VolLB+1):INDEX($CF:$CF,ROW()))*SQRT(12))</f>
        <v>0.162499278643649</v>
      </c>
      <c r="DB178" s="27" t="n">
        <f aca="false">IF(ROW()&lt;4+VolLB,"",STDEV(INDEX($CG:$CG,ROW()-VolLB+1):INDEX($CG:$CG,ROW()))*SQRT(12))</f>
        <v>0.13254252835943</v>
      </c>
      <c r="DC178" s="26" t="n">
        <f aca="false">IF(OR(AR178=0,CH178="",CH178=0),0,AR178*MIN(MaxScal,TgtVol/CH178))</f>
        <v>0</v>
      </c>
      <c r="DD178" s="26" t="n">
        <f aca="false">IF(OR(AS178=0,CI178="",CI178=0),0,AS178*MIN(MaxScal,TgtVol/CI178))</f>
        <v>0</v>
      </c>
      <c r="DE178" s="26" t="n">
        <f aca="false">IF(OR(AT178=0,CJ178="",CJ178=0),0,AT178*MIN(MaxScal,TgtVol/CJ178))</f>
        <v>0</v>
      </c>
      <c r="DF178" s="26" t="n">
        <f aca="false">IF(OR(AU178=0,CK178="",CK178=0),0,AU178*MIN(MaxScal,TgtVol/CK178))</f>
        <v>0</v>
      </c>
      <c r="DG178" s="26" t="n">
        <f aca="false">IF(OR(AV178=0,CL178="",CL178=0),0,AV178*MIN(MaxScal,TgtVol/CL178))</f>
        <v>0</v>
      </c>
      <c r="DH178" s="26" t="n">
        <f aca="false">IF(OR(AW178=0,CM178="",CM178=0),0,AW178*MIN(MaxScal,TgtVol/CM178))</f>
        <v>0</v>
      </c>
      <c r="DI178" s="26" t="n">
        <f aca="false">IF(OR(AX178=0,CN178="",CN178=0),0,AX178*MIN(MaxScal,TgtVol/CN178))</f>
        <v>0</v>
      </c>
      <c r="DJ178" s="26" t="n">
        <f aca="false">IF(OR(AY178=0,CO178="",CO178=0),0,AY178*MIN(MaxScal,TgtVol/CO178))</f>
        <v>0</v>
      </c>
      <c r="DK178" s="26" t="n">
        <f aca="false">IF(OR(AZ178=0,CP178="",CP178=0),0,AZ178*MIN(MaxScal,TgtVol/CP178))</f>
        <v>0</v>
      </c>
      <c r="DL178" s="26" t="n">
        <f aca="false">IF(OR(BA178=0,CQ178="",CQ178=0),0,BA178*MIN(MaxScal,TgtVol/CQ178))</f>
        <v>0</v>
      </c>
      <c r="DM178" s="26" t="n">
        <f aca="false">IF(OR(BB178=0,CR178="",CR178=0),0,BB178*MIN(MaxScal,TgtVol/CR178))</f>
        <v>0</v>
      </c>
      <c r="DN178" s="26" t="n">
        <f aca="false">IF(OR(BC178=0,CS178="",CS178=0),0,BC178*MIN(MaxScal,TgtVol/CS178))</f>
        <v>0</v>
      </c>
      <c r="DO178" s="26" t="n">
        <f aca="false">IF(OR(BD178=0,CT178="",CT178=0),0,BD178*MIN(MaxScal,TgtVol/CT178))</f>
        <v>0</v>
      </c>
      <c r="DP178" s="26" t="n">
        <f aca="false">IF(OR(BE178=0,CU178="",CU178=0),0,BE178*MIN(MaxScal,TgtVol/CU178))</f>
        <v>0</v>
      </c>
      <c r="DQ178" s="26" t="n">
        <f aca="false">IF(OR(BF178=0,CV178="",CV178=0),0,BF178*MIN(MaxScal,TgtVol/CV178))</f>
        <v>0</v>
      </c>
      <c r="DR178" s="26" t="n">
        <f aca="false">IF(OR(BG178=0,CW178="",CW178=0),0,BG178*MIN(MaxScal,TgtVol/CW178))</f>
        <v>0</v>
      </c>
      <c r="DS178" s="26" t="n">
        <f aca="false">IF(OR(BH178=0,CX178="",CX178=0),0,BH178*MIN(MaxScal,TgtVol/CX178))</f>
        <v>0</v>
      </c>
      <c r="DT178" s="26" t="n">
        <f aca="false">IF(OR(BI178=0,CY178="",CY178=0),0,BI178*MIN(MaxScal,TgtVol/CY178))</f>
        <v>0</v>
      </c>
      <c r="DU178" s="26" t="n">
        <f aca="false">IF(OR(BJ178=0,CZ178="",CZ178=0),0,BJ178*MIN(MaxScal,TgtVol/CZ178))</f>
        <v>0</v>
      </c>
      <c r="DV178" s="26" t="n">
        <f aca="false">IF(OR(BK178=0,DA178="",DA178=0),0,BK178*MIN(MaxScal,TgtVol/DA178))</f>
        <v>0</v>
      </c>
      <c r="DW178" s="26" t="n">
        <f aca="false">IF(OR(BL178=0,DB178="",DB178=0),0,BL178*MIN(MaxScal,TgtVol/DB178))</f>
        <v>0</v>
      </c>
      <c r="DX178" s="28" t="n">
        <f aca="false">IFERROR(DC177*BM178,"")</f>
        <v>-0</v>
      </c>
      <c r="DY178" s="28" t="n">
        <f aca="false">IFERROR(DD177*BN178,"")</f>
        <v>0</v>
      </c>
      <c r="DZ178" s="28" t="n">
        <f aca="false">IFERROR(DE177*BO178,"")</f>
        <v>0</v>
      </c>
      <c r="EA178" s="28" t="n">
        <f aca="false">IFERROR(DF177*BP178,"")</f>
        <v>0.00978893611176354</v>
      </c>
      <c r="EB178" s="28" t="n">
        <f aca="false">IFERROR(DG177*BQ178,"")</f>
        <v>-0</v>
      </c>
      <c r="EC178" s="28" t="n">
        <f aca="false">IFERROR(DH177*BR178,"")</f>
        <v>0</v>
      </c>
      <c r="ED178" s="28" t="n">
        <f aca="false">IFERROR(DI177*BS178,"")</f>
        <v>0</v>
      </c>
      <c r="EE178" s="28" t="n">
        <f aca="false">IFERROR(DJ177*BT178,"")</f>
        <v>0</v>
      </c>
      <c r="EF178" s="28" t="n">
        <f aca="false">IFERROR(DK177*BU178,"")</f>
        <v>0</v>
      </c>
      <c r="EG178" s="28" t="n">
        <f aca="false">IFERROR(DL177*BV178,"")</f>
        <v>-0</v>
      </c>
      <c r="EH178" s="28" t="n">
        <f aca="false">IFERROR(DM177*BW178,"")</f>
        <v>0</v>
      </c>
      <c r="EI178" s="28" t="n">
        <f aca="false">IFERROR(DN177*BX178,"")</f>
        <v>0</v>
      </c>
      <c r="EJ178" s="28" t="n">
        <f aca="false">IFERROR(DO177*BY178,"")</f>
        <v>0</v>
      </c>
      <c r="EK178" s="28" t="n">
        <f aca="false">IFERROR(DP177*BZ178,"")</f>
        <v>0</v>
      </c>
      <c r="EL178" s="28" t="n">
        <f aca="false">IFERROR(DQ177*CA178,"")</f>
        <v>-0</v>
      </c>
      <c r="EM178" s="28" t="n">
        <f aca="false">IFERROR(DR177*CB178,"")</f>
        <v>0</v>
      </c>
      <c r="EN178" s="28" t="n">
        <f aca="false">IFERROR(DS177*CC178,"")</f>
        <v>0</v>
      </c>
      <c r="EO178" s="28" t="n">
        <f aca="false">IFERROR(DT177*CD178,"")</f>
        <v>0</v>
      </c>
      <c r="EP178" s="28" t="n">
        <f aca="false">IFERROR(DU177*CE178,"")</f>
        <v>0</v>
      </c>
      <c r="EQ178" s="28" t="n">
        <f aca="false">IFERROR(DV177*CF178,"")</f>
        <v>0</v>
      </c>
      <c r="ER178" s="28" t="n">
        <f aca="false">IFERROR(DW177*CG178,"")</f>
        <v>-0</v>
      </c>
      <c r="ES178" s="28" t="n">
        <f aca="false">IF(ROW()=4,"",SUM(DX178:ER178))</f>
        <v>0.00978893611176354</v>
      </c>
      <c r="ET178" s="29" t="n">
        <f aca="false">COUNTIF(AR178:BL178,"&gt;0")</f>
        <v>0</v>
      </c>
    </row>
    <row r="179" customFormat="false" ht="15" hidden="false" customHeight="false" outlineLevel="0" collapsed="false">
      <c r="A179" s="19" t="n">
        <v>43343</v>
      </c>
      <c r="B179" s="23" t="n">
        <f aca="false">ABS(EMFX_Data!X179-EMFX_Data!Y179)</f>
        <v>0.110414787793128</v>
      </c>
      <c r="C179" s="23" t="n">
        <f aca="false">ABS(EMFX_Data!X179-EMFX_Data!Z179)</f>
        <v>0.10078774294191</v>
      </c>
      <c r="D179" s="23" t="n">
        <f aca="false">ABS(EMFX_Data!X179-EMFX_Data!AA179)</f>
        <v>0.20745382844335</v>
      </c>
      <c r="E179" s="23" t="n">
        <f aca="false">ABS(EMFX_Data!X179-EMFX_Data!AB179)</f>
        <v>0.220731559903633</v>
      </c>
      <c r="F179" s="23" t="n">
        <f aca="false">ABS(EMFX_Data!X179-EMFX_Data!AC179)</f>
        <v>0.078165825624521</v>
      </c>
      <c r="G179" s="23" t="n">
        <f aca="false">ABS(EMFX_Data!X179-EMFX_Data!AD179)</f>
        <v>0.0523708158300043</v>
      </c>
      <c r="H179" s="23" t="n">
        <f aca="false">ABS(EMFX_Data!Y179-EMFX_Data!Z179)</f>
        <v>0.0096270448512179</v>
      </c>
      <c r="I179" s="23" t="n">
        <f aca="false">ABS(EMFX_Data!Y179-EMFX_Data!AA179)</f>
        <v>0.0970390406502224</v>
      </c>
      <c r="J179" s="23" t="n">
        <f aca="false">ABS(EMFX_Data!Y179-EMFX_Data!AB179)</f>
        <v>0.110316772110505</v>
      </c>
      <c r="K179" s="23" t="n">
        <f aca="false">ABS(EMFX_Data!Y179-EMFX_Data!AC179)</f>
        <v>0.0322489621686071</v>
      </c>
      <c r="L179" s="23" t="n">
        <f aca="false">ABS(EMFX_Data!Y179-EMFX_Data!AD179)</f>
        <v>0.0580439719631238</v>
      </c>
      <c r="M179" s="23" t="n">
        <f aca="false">ABS(EMFX_Data!Z179-EMFX_Data!AA179)</f>
        <v>0.10666608550144</v>
      </c>
      <c r="N179" s="23" t="n">
        <f aca="false">ABS(EMFX_Data!Z179-EMFX_Data!AB179)</f>
        <v>0.119943816961722</v>
      </c>
      <c r="O179" s="23" t="n">
        <f aca="false">ABS(EMFX_Data!Z179-EMFX_Data!AC179)</f>
        <v>0.0226219173173892</v>
      </c>
      <c r="P179" s="23" t="n">
        <f aca="false">ABS(EMFX_Data!Z179-EMFX_Data!AD179)</f>
        <v>0.0484169271119059</v>
      </c>
      <c r="Q179" s="23" t="n">
        <f aca="false">ABS(EMFX_Data!AA179-EMFX_Data!AB179)</f>
        <v>0.0132777314602821</v>
      </c>
      <c r="R179" s="23" t="n">
        <f aca="false">ABS(EMFX_Data!AA179-EMFX_Data!AC179)</f>
        <v>0.129288002818829</v>
      </c>
      <c r="S179" s="23" t="n">
        <f aca="false">ABS(EMFX_Data!AA179-EMFX_Data!AD179)</f>
        <v>0.155083012613346</v>
      </c>
      <c r="T179" s="23" t="n">
        <f aca="false">ABS(EMFX_Data!AB179-EMFX_Data!AC179)</f>
        <v>0.142565734279112</v>
      </c>
      <c r="U179" s="23" t="n">
        <f aca="false">ABS(EMFX_Data!AB179-EMFX_Data!AD179)</f>
        <v>0.168360744073628</v>
      </c>
      <c r="V179" s="23" t="n">
        <f aca="false">ABS(EMFX_Data!AC179-EMFX_Data!AD179)</f>
        <v>0.0257950097945168</v>
      </c>
      <c r="W179" s="26" t="n">
        <f aca="false">IF(ROW()&lt;4+MinObs-1,"",IFERROR((B179-AVERAGE(B$4:B179))/STDEV(B$4:B179),""))</f>
        <v>-0.192085850635131</v>
      </c>
      <c r="X179" s="26" t="n">
        <f aca="false">IF(ROW()&lt;4+MinObs-1,"",IFERROR((C179-AVERAGE(C$4:C179))/STDEV(C$4:C179),""))</f>
        <v>0.163270773563308</v>
      </c>
      <c r="Y179" s="26" t="n">
        <f aca="false">IF(ROW()&lt;4+MinObs-1,"",IFERROR((D179-AVERAGE(D$4:D179))/STDEV(D$4:D179),""))</f>
        <v>0.377024897908587</v>
      </c>
      <c r="Z179" s="26" t="n">
        <f aca="false">IF(ROW()&lt;4+MinObs-1,"",IFERROR((E179-AVERAGE(E$4:E179))/STDEV(E$4:E179),""))</f>
        <v>0.959261727092325</v>
      </c>
      <c r="AA179" s="26" t="n">
        <f aca="false">IF(ROW()&lt;4+MinObs-1,"",IFERROR((F179-AVERAGE(F$4:F179))/STDEV(F$4:F179),""))</f>
        <v>0.0244788019097281</v>
      </c>
      <c r="AB179" s="26" t="n">
        <f aca="false">IF(ROW()&lt;4+MinObs-1,"",IFERROR((G179-AVERAGE(G$4:G179))/STDEV(G$4:G179),""))</f>
        <v>-0.257688450554233</v>
      </c>
      <c r="AC179" s="26" t="n">
        <f aca="false">IF(ROW()&lt;4+MinObs-1,"",IFERROR((H179-AVERAGE(H$4:H179))/STDEV(H$4:H179),""))</f>
        <v>-1.27555021080048</v>
      </c>
      <c r="AD179" s="26" t="n">
        <f aca="false">IF(ROW()&lt;4+MinObs-1,"",IFERROR((I179-AVERAGE(I$4:I179))/STDEV(I$4:I179),""))</f>
        <v>-0.416380806811521</v>
      </c>
      <c r="AE179" s="26" t="n">
        <f aca="false">IF(ROW()&lt;4+MinObs-1,"",IFERROR((J179-AVERAGE(J$4:J179))/STDEV(J$4:J179),""))</f>
        <v>-0.259030911116092</v>
      </c>
      <c r="AF179" s="26" t="n">
        <f aca="false">IF(ROW()&lt;4+MinObs-1,"",IFERROR((K179-AVERAGE(K$4:K179))/STDEV(K$4:K179),""))</f>
        <v>-0.937876575008949</v>
      </c>
      <c r="AG179" s="26" t="n">
        <f aca="false">IF(ROW()&lt;4+MinObs-1,"",IFERROR((L179-AVERAGE(L$4:L179))/STDEV(L$4:L179),""))</f>
        <v>-0.3157459533766</v>
      </c>
      <c r="AH179" s="26" t="n">
        <f aca="false">IF(ROW()&lt;4+MinObs-1,"",IFERROR((M179-AVERAGE(M$4:M179))/STDEV(M$4:M179),""))</f>
        <v>-0.684132157762372</v>
      </c>
      <c r="AI179" s="26" t="n">
        <f aca="false">IF(ROW()&lt;4+MinObs-1,"",IFERROR((N179-AVERAGE(N$4:N179))/STDEV(N$4:N179),""))</f>
        <v>-0.119767550204279</v>
      </c>
      <c r="AJ179" s="26" t="n">
        <f aca="false">IF(ROW()&lt;4+MinObs-1,"",IFERROR((O179-AVERAGE(O$4:O179))/STDEV(O$4:O179),""))</f>
        <v>-1.02920475545538</v>
      </c>
      <c r="AK179" s="26" t="n">
        <f aca="false">IF(ROW()&lt;4+MinObs-1,"",IFERROR((P179-AVERAGE(P$4:P179))/STDEV(P$4:P179),""))</f>
        <v>-0.286801515836852</v>
      </c>
      <c r="AL179" s="26" t="n">
        <f aca="false">IF(ROW()&lt;4+MinObs-1,"",IFERROR((Q179-AVERAGE(Q$4:Q179))/STDEV(Q$4:Q179),""))</f>
        <v>-1.05115913754611</v>
      </c>
      <c r="AM179" s="26" t="n">
        <f aca="false">IF(ROW()&lt;4+MinObs-1,"",IFERROR((R179-AVERAGE(R$4:R179))/STDEV(R$4:R179),""))</f>
        <v>-0.362710852338572</v>
      </c>
      <c r="AN179" s="26" t="n">
        <f aca="false">IF(ROW()&lt;4+MinObs-1,"",IFERROR((S179-AVERAGE(S$4:S179))/STDEV(S$4:S179),""))</f>
        <v>-0.104113132182533</v>
      </c>
      <c r="AO179" s="26" t="n">
        <f aca="false">IF(ROW()&lt;4+MinObs-1,"",IFERROR((T179-AVERAGE(T$4:T179))/STDEV(T$4:T179),""))</f>
        <v>0.380203713715999</v>
      </c>
      <c r="AP179" s="26" t="n">
        <f aca="false">IF(ROW()&lt;4+MinObs-1,"",IFERROR((U179-AVERAGE(U$4:U179))/STDEV(U$4:U179),""))</f>
        <v>0.151928060496458</v>
      </c>
      <c r="AQ179" s="26" t="n">
        <f aca="false">IF(ROW()&lt;4+MinObs-1,"",IFERROR((V179-AVERAGE(V$4:V179))/STDEV(V$4:V179),""))</f>
        <v>-0.38414479768007</v>
      </c>
      <c r="AR179" s="26" t="n">
        <f aca="false">IF(W179="",0,IF(W179&gt;=z4,w4,IF(W179&gt;=z3,w3,IF(W179&gt;=zEntry,w2,IF(AND(W179&gt;=ExitZ,AR178&gt;0),w2,0)))))</f>
        <v>0</v>
      </c>
      <c r="AS179" s="26" t="n">
        <f aca="false">IF(X179="",0,IF(X179&gt;=z4,w4,IF(X179&gt;=z3,w3,IF(X179&gt;=zEntry,w2,IF(AND(X179&gt;=ExitZ,AS178&gt;0),w2,0)))))</f>
        <v>0</v>
      </c>
      <c r="AT179" s="26" t="n">
        <f aca="false">IF(Y179="",0,IF(Y179&gt;=z4,w4,IF(Y179&gt;=z3,w3,IF(Y179&gt;=zEntry,w2,IF(AND(Y179&gt;=ExitZ,AT178&gt;0),w2,0)))))</f>
        <v>0</v>
      </c>
      <c r="AU179" s="26" t="n">
        <f aca="false">IF(Z179="",0,IF(Z179&gt;=z4,w4,IF(Z179&gt;=z3,w3,IF(Z179&gt;=zEntry,w2,IF(AND(Z179&gt;=ExitZ,AU178&gt;0),w2,0)))))</f>
        <v>0</v>
      </c>
      <c r="AV179" s="26" t="n">
        <f aca="false">IF(AA179="",0,IF(AA179&gt;=z4,w4,IF(AA179&gt;=z3,w3,IF(AA179&gt;=zEntry,w2,IF(AND(AA179&gt;=ExitZ,AV178&gt;0),w2,0)))))</f>
        <v>0</v>
      </c>
      <c r="AW179" s="26" t="n">
        <f aca="false">IF(AB179="",0,IF(AB179&gt;=z4,w4,IF(AB179&gt;=z3,w3,IF(AB179&gt;=zEntry,w2,IF(AND(AB179&gt;=ExitZ,AW178&gt;0),w2,0)))))</f>
        <v>0</v>
      </c>
      <c r="AX179" s="26" t="n">
        <f aca="false">IF(AC179="",0,IF(AC179&gt;=z4,w4,IF(AC179&gt;=z3,w3,IF(AC179&gt;=zEntry,w2,IF(AND(AC179&gt;=ExitZ,AX178&gt;0),w2,0)))))</f>
        <v>0</v>
      </c>
      <c r="AY179" s="26" t="n">
        <f aca="false">IF(AD179="",0,IF(AD179&gt;=z4,w4,IF(AD179&gt;=z3,w3,IF(AD179&gt;=zEntry,w2,IF(AND(AD179&gt;=ExitZ,AY178&gt;0),w2,0)))))</f>
        <v>0</v>
      </c>
      <c r="AZ179" s="26" t="n">
        <f aca="false">IF(AE179="",0,IF(AE179&gt;=z4,w4,IF(AE179&gt;=z3,w3,IF(AE179&gt;=zEntry,w2,IF(AND(AE179&gt;=ExitZ,AZ178&gt;0),w2,0)))))</f>
        <v>0</v>
      </c>
      <c r="BA179" s="26" t="n">
        <f aca="false">IF(AF179="",0,IF(AF179&gt;=z4,w4,IF(AF179&gt;=z3,w3,IF(AF179&gt;=zEntry,w2,IF(AND(AF179&gt;=ExitZ,BA178&gt;0),w2,0)))))</f>
        <v>0</v>
      </c>
      <c r="BB179" s="26" t="n">
        <f aca="false">IF(AG179="",0,IF(AG179&gt;=z4,w4,IF(AG179&gt;=z3,w3,IF(AG179&gt;=zEntry,w2,IF(AND(AG179&gt;=ExitZ,BB178&gt;0),w2,0)))))</f>
        <v>0</v>
      </c>
      <c r="BC179" s="26" t="n">
        <f aca="false">IF(AH179="",0,IF(AH179&gt;=z4,w4,IF(AH179&gt;=z3,w3,IF(AH179&gt;=zEntry,w2,IF(AND(AH179&gt;=ExitZ,BC178&gt;0),w2,0)))))</f>
        <v>0</v>
      </c>
      <c r="BD179" s="26" t="n">
        <f aca="false">IF(AI179="",0,IF(AI179&gt;=z4,w4,IF(AI179&gt;=z3,w3,IF(AI179&gt;=zEntry,w2,IF(AND(AI179&gt;=ExitZ,BD178&gt;0),w2,0)))))</f>
        <v>0</v>
      </c>
      <c r="BE179" s="26" t="n">
        <f aca="false">IF(AJ179="",0,IF(AJ179&gt;=z4,w4,IF(AJ179&gt;=z3,w3,IF(AJ179&gt;=zEntry,w2,IF(AND(AJ179&gt;=ExitZ,BE178&gt;0),w2,0)))))</f>
        <v>0</v>
      </c>
      <c r="BF179" s="26" t="n">
        <f aca="false">IF(AK179="",0,IF(AK179&gt;=z4,w4,IF(AK179&gt;=z3,w3,IF(AK179&gt;=zEntry,w2,IF(AND(AK179&gt;=ExitZ,BF178&gt;0),w2,0)))))</f>
        <v>0</v>
      </c>
      <c r="BG179" s="26" t="n">
        <f aca="false">IF(AL179="",0,IF(AL179&gt;=z4,w4,IF(AL179&gt;=z3,w3,IF(AL179&gt;=zEntry,w2,IF(AND(AL179&gt;=ExitZ,BG178&gt;0),w2,0)))))</f>
        <v>0</v>
      </c>
      <c r="BH179" s="26" t="n">
        <f aca="false">IF(AM179="",0,IF(AM179&gt;=z4,w4,IF(AM179&gt;=z3,w3,IF(AM179&gt;=zEntry,w2,IF(AND(AM179&gt;=ExitZ,BH178&gt;0),w2,0)))))</f>
        <v>0</v>
      </c>
      <c r="BI179" s="26" t="n">
        <f aca="false">IF(AN179="",0,IF(AN179&gt;=z4,w4,IF(AN179&gt;=z3,w3,IF(AN179&gt;=zEntry,w2,IF(AND(AN179&gt;=ExitZ,BI178&gt;0),w2,0)))))</f>
        <v>0</v>
      </c>
      <c r="BJ179" s="26" t="n">
        <f aca="false">IF(AO179="",0,IF(AO179&gt;=z4,w4,IF(AO179&gt;=z3,w3,IF(AO179&gt;=zEntry,w2,IF(AND(AO179&gt;=ExitZ,BJ178&gt;0),w2,0)))))</f>
        <v>0</v>
      </c>
      <c r="BK179" s="26" t="n">
        <f aca="false">IF(AP179="",0,IF(AP179&gt;=z4,w4,IF(AP179&gt;=z3,w3,IF(AP179&gt;=zEntry,w2,IF(AND(AP179&gt;=ExitZ,BK178&gt;0),w2,0)))))</f>
        <v>0</v>
      </c>
      <c r="BL179" s="26" t="n">
        <f aca="false">IF(AQ179="",0,IF(AQ179&gt;=z4,w4,IF(AQ179&gt;=z3,w3,IF(AQ179&gt;=zEntry,w2,IF(AND(AQ179&gt;=ExitZ,BL178&gt;0),w2,0)))))</f>
        <v>0</v>
      </c>
      <c r="BM179" s="23" t="n">
        <f aca="false">IF(EMFX_Data!X178&gt;=EMFX_Data!Y178,EMFX_Data!AE179-EMFX_Data!AF179,EMFX_Data!AF179-EMFX_Data!AE179)</f>
        <v>0.0209520910919757</v>
      </c>
      <c r="BN179" s="23" t="n">
        <f aca="false">IF(EMFX_Data!X178&gt;=EMFX_Data!Z178,EMFX_Data!AE179-EMFX_Data!AG179,EMFX_Data!AG179-EMFX_Data!AE179)</f>
        <v>0.0293801114626065</v>
      </c>
      <c r="BO179" s="23" t="n">
        <f aca="false">IF(EMFX_Data!X178&gt;=EMFX_Data!AA178,EMFX_Data!AE179-EMFX_Data!AH179,EMFX_Data!AH179-EMFX_Data!AE179)</f>
        <v>0.0970269439490269</v>
      </c>
      <c r="BP179" s="23" t="n">
        <f aca="false">IF(EMFX_Data!X178&gt;=EMFX_Data!AB178,EMFX_Data!AE179-EMFX_Data!AI179,EMFX_Data!AI179-EMFX_Data!AE179)</f>
        <v>0.0460122811060178</v>
      </c>
      <c r="BQ179" s="23" t="n">
        <f aca="false">IF(EMFX_Data!X178&gt;=EMFX_Data!AC178,EMFX_Data!AE179-EMFX_Data!AJ179,EMFX_Data!AJ179-EMFX_Data!AE179)</f>
        <v>0.0945341613890724</v>
      </c>
      <c r="BR179" s="23" t="n">
        <f aca="false">IF(EMFX_Data!X178&gt;=EMFX_Data!AD178,EMFX_Data!AE179-EMFX_Data!AK179,EMFX_Data!AK179-EMFX_Data!AE179)</f>
        <v>0.0174027237257298</v>
      </c>
      <c r="BS179" s="23" t="n">
        <f aca="false">IF(EMFX_Data!Y178&gt;=EMFX_Data!Z178,EMFX_Data!AF179-EMFX_Data!AG179,EMFX_Data!AG179-EMFX_Data!AF179)</f>
        <v>-0.00842802037063078</v>
      </c>
      <c r="BT179" s="23" t="n">
        <f aca="false">IF(EMFX_Data!Y178&gt;=EMFX_Data!AA178,EMFX_Data!AF179-EMFX_Data!AH179,EMFX_Data!AH179-EMFX_Data!AF179)</f>
        <v>0.0760748528570512</v>
      </c>
      <c r="BU179" s="23" t="n">
        <f aca="false">IF(EMFX_Data!Y178&gt;=EMFX_Data!AB178,EMFX_Data!AF179-EMFX_Data!AI179,EMFX_Data!AI179-EMFX_Data!AF179)</f>
        <v>0.0250601900140421</v>
      </c>
      <c r="BV179" s="23" t="n">
        <f aca="false">IF(EMFX_Data!Y178&gt;=EMFX_Data!AC178,EMFX_Data!AF179-EMFX_Data!AJ179,EMFX_Data!AJ179-EMFX_Data!AF179)</f>
        <v>0.0735820702970966</v>
      </c>
      <c r="BW179" s="23" t="n">
        <f aca="false">IF(EMFX_Data!Y178&gt;=EMFX_Data!AD178,EMFX_Data!AF179-EMFX_Data!AK179,EMFX_Data!AK179-EMFX_Data!AF179)</f>
        <v>0.00354936736624589</v>
      </c>
      <c r="BX179" s="23" t="n">
        <f aca="false">IF(EMFX_Data!Z178&gt;=EMFX_Data!AA178,EMFX_Data!AG179-EMFX_Data!AH179,EMFX_Data!AH179-EMFX_Data!AG179)</f>
        <v>0.0676468324864205</v>
      </c>
      <c r="BY179" s="23" t="n">
        <f aca="false">IF(EMFX_Data!Z178&gt;=EMFX_Data!AB178,EMFX_Data!AG179-EMFX_Data!AI179,EMFX_Data!AI179-EMFX_Data!AG179)</f>
        <v>0.0166321696434113</v>
      </c>
      <c r="BZ179" s="23" t="n">
        <f aca="false">IF(EMFX_Data!Z178&gt;=EMFX_Data!AC178,EMFX_Data!AG179-EMFX_Data!AJ179,EMFX_Data!AJ179-EMFX_Data!AG179)</f>
        <v>0.0651540499264659</v>
      </c>
      <c r="CA179" s="23" t="n">
        <f aca="false">IF(EMFX_Data!Z178&gt;=EMFX_Data!AD178,EMFX_Data!AG179-EMFX_Data!AK179,EMFX_Data!AK179-EMFX_Data!AG179)</f>
        <v>0.0119773877368767</v>
      </c>
      <c r="CB179" s="23" t="n">
        <f aca="false">IF(EMFX_Data!AA178&gt;=EMFX_Data!AB178,EMFX_Data!AH179-EMFX_Data!AI179,EMFX_Data!AI179-EMFX_Data!AH179)</f>
        <v>0.0510146628430092</v>
      </c>
      <c r="CC179" s="23" t="n">
        <f aca="false">IF(EMFX_Data!AA178&gt;=EMFX_Data!AC178,EMFX_Data!AH179-EMFX_Data!AJ179,EMFX_Data!AJ179-EMFX_Data!AH179)</f>
        <v>0.0024927825599546</v>
      </c>
      <c r="CD179" s="23" t="n">
        <f aca="false">IF(EMFX_Data!AA178&gt;=EMFX_Data!AD178,EMFX_Data!AH179-EMFX_Data!AK179,EMFX_Data!AK179-EMFX_Data!AH179)</f>
        <v>0.0796242202232971</v>
      </c>
      <c r="CE179" s="23" t="n">
        <f aca="false">IF(EMFX_Data!AB178&gt;=EMFX_Data!AC178,EMFX_Data!AI179-EMFX_Data!AJ179,EMFX_Data!AJ179-EMFX_Data!AI179)</f>
        <v>-0.0485218802830546</v>
      </c>
      <c r="CF179" s="23" t="n">
        <f aca="false">IF(EMFX_Data!AB178&gt;=EMFX_Data!AD178,EMFX_Data!AI179-EMFX_Data!AK179,EMFX_Data!AK179-EMFX_Data!AI179)</f>
        <v>0.028609557380288</v>
      </c>
      <c r="CG179" s="23" t="n">
        <f aca="false">IF(EMFX_Data!AC178&gt;=EMFX_Data!AD178,EMFX_Data!AJ179-EMFX_Data!AK179,EMFX_Data!AK179-EMFX_Data!AJ179)</f>
        <v>0.0771314376633425</v>
      </c>
      <c r="CH179" s="27" t="n">
        <f aca="false">IF(ROW()&lt;4+VolLB,"",STDEV(INDEX($BM:$BM,ROW()-VolLB+1):INDEX($BM:$BM,ROW()))*SQRT(12))</f>
        <v>0.170473655378887</v>
      </c>
      <c r="CI179" s="27" t="n">
        <f aca="false">IF(ROW()&lt;4+VolLB,"",STDEV(INDEX($BN:$BN,ROW()-VolLB+1):INDEX($BN:$BN,ROW()))*SQRT(12))</f>
        <v>0.186238048860591</v>
      </c>
      <c r="CJ179" s="27" t="n">
        <f aca="false">IF(ROW()&lt;4+VolLB,"",STDEV(INDEX($BO:$BO,ROW()-VolLB+1):INDEX($BO:$BO,ROW()))*SQRT(12))</f>
        <v>0.193762050723955</v>
      </c>
      <c r="CK179" s="27" t="n">
        <f aca="false">IF(ROW()&lt;4+VolLB,"",STDEV(INDEX($BP:$BP,ROW()-VolLB+1):INDEX($BP:$BP,ROW()))*SQRT(12))</f>
        <v>0.197072433362447</v>
      </c>
      <c r="CL179" s="27" t="n">
        <f aca="false">IF(ROW()&lt;4+VolLB,"",STDEV(INDEX($BQ:$BQ,ROW()-VolLB+1):INDEX($BQ:$BQ,ROW()))*SQRT(12))</f>
        <v>0.182991701431987</v>
      </c>
      <c r="CM179" s="27" t="n">
        <f aca="false">IF(ROW()&lt;4+VolLB,"",STDEV(INDEX($BR:$BR,ROW()-VolLB+1):INDEX($BR:$BR,ROW()))*SQRT(12))</f>
        <v>0.170857441714623</v>
      </c>
      <c r="CN179" s="27" t="n">
        <f aca="false">IF(ROW()&lt;4+VolLB,"",STDEV(INDEX($BS:$BS,ROW()-VolLB+1):INDEX($BS:$BS,ROW()))*SQRT(12))</f>
        <v>0.184084806704977</v>
      </c>
      <c r="CO179" s="27" t="n">
        <f aca="false">IF(ROW()&lt;4+VolLB,"",STDEV(INDEX($BT:$BT,ROW()-VolLB+1):INDEX($BT:$BT,ROW()))*SQRT(12))</f>
        <v>0.176014289529955</v>
      </c>
      <c r="CP179" s="27" t="n">
        <f aca="false">IF(ROW()&lt;4+VolLB,"",STDEV(INDEX($BU:$BU,ROW()-VolLB+1):INDEX($BU:$BU,ROW()))*SQRT(12))</f>
        <v>0.188862057517774</v>
      </c>
      <c r="CQ179" s="27" t="n">
        <f aca="false">IF(ROW()&lt;4+VolLB,"",STDEV(INDEX($BV:$BV,ROW()-VolLB+1):INDEX($BV:$BV,ROW()))*SQRT(12))</f>
        <v>0.146653883940803</v>
      </c>
      <c r="CR179" s="27" t="n">
        <f aca="false">IF(ROW()&lt;4+VolLB,"",STDEV(INDEX($BW:$BW,ROW()-VolLB+1):INDEX($BW:$BW,ROW()))*SQRT(12))</f>
        <v>0.146590615164279</v>
      </c>
      <c r="CS179" s="27" t="n">
        <f aca="false">IF(ROW()&lt;4+VolLB,"",STDEV(INDEX($BX:$BX,ROW()-VolLB+1):INDEX($BX:$BX,ROW()))*SQRT(12))</f>
        <v>0.185262068180154</v>
      </c>
      <c r="CT179" s="27" t="n">
        <f aca="false">IF(ROW()&lt;4+VolLB,"",STDEV(INDEX($BY:$BY,ROW()-VolLB+1):INDEX($BY:$BY,ROW()))*SQRT(12))</f>
        <v>0.188370774124504</v>
      </c>
      <c r="CU179" s="27" t="n">
        <f aca="false">IF(ROW()&lt;4+VolLB,"",STDEV(INDEX($BZ:$BZ,ROW()-VolLB+1):INDEX($BZ:$BZ,ROW()))*SQRT(12))</f>
        <v>0.154522661660768</v>
      </c>
      <c r="CV179" s="27" t="n">
        <f aca="false">IF(ROW()&lt;4+VolLB,"",STDEV(INDEX($CA:$CA,ROW()-VolLB+1):INDEX($CA:$CA,ROW()))*SQRT(12))</f>
        <v>0.150720661553754</v>
      </c>
      <c r="CW179" s="27" t="n">
        <f aca="false">IF(ROW()&lt;4+VolLB,"",STDEV(INDEX($CB:$CB,ROW()-VolLB+1):INDEX($CB:$CB,ROW()))*SQRT(12))</f>
        <v>0.17844909454238</v>
      </c>
      <c r="CX179" s="27" t="n">
        <f aca="false">IF(ROW()&lt;4+VolLB,"",STDEV(INDEX($CC:$CC,ROW()-VolLB+1):INDEX($CC:$CC,ROW()))*SQRT(12))</f>
        <v>0.183752923862242</v>
      </c>
      <c r="CY179" s="27" t="n">
        <f aca="false">IF(ROW()&lt;4+VolLB,"",STDEV(INDEX($CD:$CD,ROW()-VolLB+1):INDEX($CD:$CD,ROW()))*SQRT(12))</f>
        <v>0.187955109439137</v>
      </c>
      <c r="CZ179" s="27" t="n">
        <f aca="false">IF(ROW()&lt;4+VolLB,"",STDEV(INDEX($CE:$CE,ROW()-VolLB+1):INDEX($CE:$CE,ROW()))*SQRT(12))</f>
        <v>0.166481991028227</v>
      </c>
      <c r="DA179" s="27" t="n">
        <f aca="false">IF(ROW()&lt;4+VolLB,"",STDEV(INDEX($CF:$CF,ROW()-VolLB+1):INDEX($CF:$CF,ROW()))*SQRT(12))</f>
        <v>0.162519185022286</v>
      </c>
      <c r="DB179" s="27" t="n">
        <f aca="false">IF(ROW()&lt;4+VolLB,"",STDEV(INDEX($CG:$CG,ROW()-VolLB+1):INDEX($CG:$CG,ROW()))*SQRT(12))</f>
        <v>0.137975602517783</v>
      </c>
      <c r="DC179" s="26" t="n">
        <f aca="false">IF(OR(AR179=0,CH179="",CH179=0),0,AR179*MIN(MaxScal,TgtVol/CH179))</f>
        <v>0</v>
      </c>
      <c r="DD179" s="26" t="n">
        <f aca="false">IF(OR(AS179=0,CI179="",CI179=0),0,AS179*MIN(MaxScal,TgtVol/CI179))</f>
        <v>0</v>
      </c>
      <c r="DE179" s="26" t="n">
        <f aca="false">IF(OR(AT179=0,CJ179="",CJ179=0),0,AT179*MIN(MaxScal,TgtVol/CJ179))</f>
        <v>0</v>
      </c>
      <c r="DF179" s="26" t="n">
        <f aca="false">IF(OR(AU179=0,CK179="",CK179=0),0,AU179*MIN(MaxScal,TgtVol/CK179))</f>
        <v>0</v>
      </c>
      <c r="DG179" s="26" t="n">
        <f aca="false">IF(OR(AV179=0,CL179="",CL179=0),0,AV179*MIN(MaxScal,TgtVol/CL179))</f>
        <v>0</v>
      </c>
      <c r="DH179" s="26" t="n">
        <f aca="false">IF(OR(AW179=0,CM179="",CM179=0),0,AW179*MIN(MaxScal,TgtVol/CM179))</f>
        <v>0</v>
      </c>
      <c r="DI179" s="26" t="n">
        <f aca="false">IF(OR(AX179=0,CN179="",CN179=0),0,AX179*MIN(MaxScal,TgtVol/CN179))</f>
        <v>0</v>
      </c>
      <c r="DJ179" s="26" t="n">
        <f aca="false">IF(OR(AY179=0,CO179="",CO179=0),0,AY179*MIN(MaxScal,TgtVol/CO179))</f>
        <v>0</v>
      </c>
      <c r="DK179" s="26" t="n">
        <f aca="false">IF(OR(AZ179=0,CP179="",CP179=0),0,AZ179*MIN(MaxScal,TgtVol/CP179))</f>
        <v>0</v>
      </c>
      <c r="DL179" s="26" t="n">
        <f aca="false">IF(OR(BA179=0,CQ179="",CQ179=0),0,BA179*MIN(MaxScal,TgtVol/CQ179))</f>
        <v>0</v>
      </c>
      <c r="DM179" s="26" t="n">
        <f aca="false">IF(OR(BB179=0,CR179="",CR179=0),0,BB179*MIN(MaxScal,TgtVol/CR179))</f>
        <v>0</v>
      </c>
      <c r="DN179" s="26" t="n">
        <f aca="false">IF(OR(BC179=0,CS179="",CS179=0),0,BC179*MIN(MaxScal,TgtVol/CS179))</f>
        <v>0</v>
      </c>
      <c r="DO179" s="26" t="n">
        <f aca="false">IF(OR(BD179=0,CT179="",CT179=0),0,BD179*MIN(MaxScal,TgtVol/CT179))</f>
        <v>0</v>
      </c>
      <c r="DP179" s="26" t="n">
        <f aca="false">IF(OR(BE179=0,CU179="",CU179=0),0,BE179*MIN(MaxScal,TgtVol/CU179))</f>
        <v>0</v>
      </c>
      <c r="DQ179" s="26" t="n">
        <f aca="false">IF(OR(BF179=0,CV179="",CV179=0),0,BF179*MIN(MaxScal,TgtVol/CV179))</f>
        <v>0</v>
      </c>
      <c r="DR179" s="26" t="n">
        <f aca="false">IF(OR(BG179=0,CW179="",CW179=0),0,BG179*MIN(MaxScal,TgtVol/CW179))</f>
        <v>0</v>
      </c>
      <c r="DS179" s="26" t="n">
        <f aca="false">IF(OR(BH179=0,CX179="",CX179=0),0,BH179*MIN(MaxScal,TgtVol/CX179))</f>
        <v>0</v>
      </c>
      <c r="DT179" s="26" t="n">
        <f aca="false">IF(OR(BI179=0,CY179="",CY179=0),0,BI179*MIN(MaxScal,TgtVol/CY179))</f>
        <v>0</v>
      </c>
      <c r="DU179" s="26" t="n">
        <f aca="false">IF(OR(BJ179=0,CZ179="",CZ179=0),0,BJ179*MIN(MaxScal,TgtVol/CZ179))</f>
        <v>0</v>
      </c>
      <c r="DV179" s="26" t="n">
        <f aca="false">IF(OR(BK179=0,DA179="",DA179=0),0,BK179*MIN(MaxScal,TgtVol/DA179))</f>
        <v>0</v>
      </c>
      <c r="DW179" s="26" t="n">
        <f aca="false">IF(OR(BL179=0,DB179="",DB179=0),0,BL179*MIN(MaxScal,TgtVol/DB179))</f>
        <v>0</v>
      </c>
      <c r="DX179" s="28" t="n">
        <f aca="false">IFERROR(DC178*BM179,"")</f>
        <v>0</v>
      </c>
      <c r="DY179" s="28" t="n">
        <f aca="false">IFERROR(DD178*BN179,"")</f>
        <v>0</v>
      </c>
      <c r="DZ179" s="28" t="n">
        <f aca="false">IFERROR(DE178*BO179,"")</f>
        <v>0</v>
      </c>
      <c r="EA179" s="28" t="n">
        <f aca="false">IFERROR(DF178*BP179,"")</f>
        <v>0</v>
      </c>
      <c r="EB179" s="28" t="n">
        <f aca="false">IFERROR(DG178*BQ179,"")</f>
        <v>0</v>
      </c>
      <c r="EC179" s="28" t="n">
        <f aca="false">IFERROR(DH178*BR179,"")</f>
        <v>0</v>
      </c>
      <c r="ED179" s="28" t="n">
        <f aca="false">IFERROR(DI178*BS179,"")</f>
        <v>-0</v>
      </c>
      <c r="EE179" s="28" t="n">
        <f aca="false">IFERROR(DJ178*BT179,"")</f>
        <v>0</v>
      </c>
      <c r="EF179" s="28" t="n">
        <f aca="false">IFERROR(DK178*BU179,"")</f>
        <v>0</v>
      </c>
      <c r="EG179" s="28" t="n">
        <f aca="false">IFERROR(DL178*BV179,"")</f>
        <v>0</v>
      </c>
      <c r="EH179" s="28" t="n">
        <f aca="false">IFERROR(DM178*BW179,"")</f>
        <v>0</v>
      </c>
      <c r="EI179" s="28" t="n">
        <f aca="false">IFERROR(DN178*BX179,"")</f>
        <v>0</v>
      </c>
      <c r="EJ179" s="28" t="n">
        <f aca="false">IFERROR(DO178*BY179,"")</f>
        <v>0</v>
      </c>
      <c r="EK179" s="28" t="n">
        <f aca="false">IFERROR(DP178*BZ179,"")</f>
        <v>0</v>
      </c>
      <c r="EL179" s="28" t="n">
        <f aca="false">IFERROR(DQ178*CA179,"")</f>
        <v>0</v>
      </c>
      <c r="EM179" s="28" t="n">
        <f aca="false">IFERROR(DR178*CB179,"")</f>
        <v>0</v>
      </c>
      <c r="EN179" s="28" t="n">
        <f aca="false">IFERROR(DS178*CC179,"")</f>
        <v>0</v>
      </c>
      <c r="EO179" s="28" t="n">
        <f aca="false">IFERROR(DT178*CD179,"")</f>
        <v>0</v>
      </c>
      <c r="EP179" s="28" t="n">
        <f aca="false">IFERROR(DU178*CE179,"")</f>
        <v>-0</v>
      </c>
      <c r="EQ179" s="28" t="n">
        <f aca="false">IFERROR(DV178*CF179,"")</f>
        <v>0</v>
      </c>
      <c r="ER179" s="28" t="n">
        <f aca="false">IFERROR(DW178*CG179,"")</f>
        <v>0</v>
      </c>
      <c r="ES179" s="28" t="n">
        <f aca="false">IF(ROW()=4,"",SUM(DX179:ER179))</f>
        <v>0</v>
      </c>
      <c r="ET179" s="29" t="n">
        <f aca="false">COUNTIF(AR179:BL179,"&gt;0")</f>
        <v>0</v>
      </c>
    </row>
    <row r="180" customFormat="false" ht="15" hidden="false" customHeight="false" outlineLevel="0" collapsed="false">
      <c r="A180" s="19" t="n">
        <v>43373</v>
      </c>
      <c r="B180" s="23" t="n">
        <f aca="false">ABS(EMFX_Data!X180-EMFX_Data!Y180)</f>
        <v>0.102624410890249</v>
      </c>
      <c r="C180" s="23" t="n">
        <f aca="false">ABS(EMFX_Data!X180-EMFX_Data!Z180)</f>
        <v>0.0682525720948624</v>
      </c>
      <c r="D180" s="23" t="n">
        <f aca="false">ABS(EMFX_Data!X180-EMFX_Data!AA180)</f>
        <v>0.137634168189933</v>
      </c>
      <c r="E180" s="23" t="n">
        <f aca="false">ABS(EMFX_Data!X180-EMFX_Data!AB180)</f>
        <v>0.23554115789437</v>
      </c>
      <c r="F180" s="23" t="n">
        <f aca="false">ABS(EMFX_Data!X180-EMFX_Data!AC180)</f>
        <v>0.0360899543825433</v>
      </c>
      <c r="G180" s="23" t="n">
        <f aca="false">ABS(EMFX_Data!X180-EMFX_Data!AD180)</f>
        <v>0.0413593686689548</v>
      </c>
      <c r="H180" s="23" t="n">
        <f aca="false">ABS(EMFX_Data!Y180-EMFX_Data!Z180)</f>
        <v>0.0343718387953862</v>
      </c>
      <c r="I180" s="23" t="n">
        <f aca="false">ABS(EMFX_Data!Y180-EMFX_Data!AA180)</f>
        <v>0.0350097572996848</v>
      </c>
      <c r="J180" s="23" t="n">
        <f aca="false">ABS(EMFX_Data!Y180-EMFX_Data!AB180)</f>
        <v>0.132916747004121</v>
      </c>
      <c r="K180" s="23" t="n">
        <f aca="false">ABS(EMFX_Data!Y180-EMFX_Data!AC180)</f>
        <v>0.0665344565077053</v>
      </c>
      <c r="L180" s="23" t="n">
        <f aca="false">ABS(EMFX_Data!Y180-EMFX_Data!AD180)</f>
        <v>0.143983779559203</v>
      </c>
      <c r="M180" s="23" t="n">
        <f aca="false">ABS(EMFX_Data!Z180-EMFX_Data!AA180)</f>
        <v>0.069381596095071</v>
      </c>
      <c r="N180" s="23" t="n">
        <f aca="false">ABS(EMFX_Data!Z180-EMFX_Data!AB180)</f>
        <v>0.167288585799508</v>
      </c>
      <c r="O180" s="23" t="n">
        <f aca="false">ABS(EMFX_Data!Z180-EMFX_Data!AC180)</f>
        <v>0.0321626177123191</v>
      </c>
      <c r="P180" s="23" t="n">
        <f aca="false">ABS(EMFX_Data!Z180-EMFX_Data!AD180)</f>
        <v>0.109611940763817</v>
      </c>
      <c r="Q180" s="23" t="n">
        <f aca="false">ABS(EMFX_Data!AA180-EMFX_Data!AB180)</f>
        <v>0.0979069897044367</v>
      </c>
      <c r="R180" s="23" t="n">
        <f aca="false">ABS(EMFX_Data!AA180-EMFX_Data!AC180)</f>
        <v>0.10154421380739</v>
      </c>
      <c r="S180" s="23" t="n">
        <f aca="false">ABS(EMFX_Data!AA180-EMFX_Data!AD180)</f>
        <v>0.178993536858888</v>
      </c>
      <c r="T180" s="23" t="n">
        <f aca="false">ABS(EMFX_Data!AB180-EMFX_Data!AC180)</f>
        <v>0.199451203511827</v>
      </c>
      <c r="U180" s="23" t="n">
        <f aca="false">ABS(EMFX_Data!AB180-EMFX_Data!AD180)</f>
        <v>0.276900526563325</v>
      </c>
      <c r="V180" s="23" t="n">
        <f aca="false">ABS(EMFX_Data!AC180-EMFX_Data!AD180)</f>
        <v>0.0774493230514981</v>
      </c>
      <c r="W180" s="26" t="n">
        <f aca="false">IF(ROW()&lt;4+MinObs-1,"",IFERROR((B180-AVERAGE(B$4:B180))/STDEV(B$4:B180),""))</f>
        <v>-0.286676892100006</v>
      </c>
      <c r="X180" s="26" t="n">
        <f aca="false">IF(ROW()&lt;4+MinObs-1,"",IFERROR((C180-AVERAGE(C$4:C180))/STDEV(C$4:C180),""))</f>
        <v>-0.283338395328639</v>
      </c>
      <c r="Y180" s="26" t="n">
        <f aca="false">IF(ROW()&lt;4+MinObs-1,"",IFERROR((D180-AVERAGE(D$4:D180))/STDEV(D$4:D180),""))</f>
        <v>-0.22675282381464</v>
      </c>
      <c r="Z180" s="26" t="n">
        <f aca="false">IF(ROW()&lt;4+MinObs-1,"",IFERROR((E180-AVERAGE(E$4:E180))/STDEV(E$4:E180),""))</f>
        <v>1.10193096235096</v>
      </c>
      <c r="AA180" s="26" t="n">
        <f aca="false">IF(ROW()&lt;4+MinObs-1,"",IFERROR((F180-AVERAGE(F$4:F180))/STDEV(F$4:F180),""))</f>
        <v>-0.642870929620489</v>
      </c>
      <c r="AB180" s="26" t="n">
        <f aca="false">IF(ROW()&lt;4+MinObs-1,"",IFERROR((G180-AVERAGE(G$4:G180))/STDEV(G$4:G180),""))</f>
        <v>-0.294105003884145</v>
      </c>
      <c r="AC180" s="26" t="n">
        <f aca="false">IF(ROW()&lt;4+MinObs-1,"",IFERROR((H180-AVERAGE(H$4:H180))/STDEV(H$4:H180),""))</f>
        <v>-1.06135415646305</v>
      </c>
      <c r="AD180" s="26" t="n">
        <f aca="false">IF(ROW()&lt;4+MinObs-1,"",IFERROR((I180-AVERAGE(I$4:I180))/STDEV(I$4:I180),""))</f>
        <v>-0.90627062268802</v>
      </c>
      <c r="AE180" s="26" t="n">
        <f aca="false">IF(ROW()&lt;4+MinObs-1,"",IFERROR((J180-AVERAGE(J$4:J180))/STDEV(J$4:J180),""))</f>
        <v>-0.0104789992249646</v>
      </c>
      <c r="AF180" s="26" t="n">
        <f aca="false">IF(ROW()&lt;4+MinObs-1,"",IFERROR((K180-AVERAGE(K$4:K180))/STDEV(K$4:K180),""))</f>
        <v>-0.452030927896457</v>
      </c>
      <c r="AG180" s="26" t="n">
        <f aca="false">IF(ROW()&lt;4+MinObs-1,"",IFERROR((L180-AVERAGE(L$4:L180))/STDEV(L$4:L180),""))</f>
        <v>-0.0335173195216687</v>
      </c>
      <c r="AH180" s="26" t="n">
        <f aca="false">IF(ROW()&lt;4+MinObs-1,"",IFERROR((M180-AVERAGE(M$4:M180))/STDEV(M$4:M180),""))</f>
        <v>-1.0721733716497</v>
      </c>
      <c r="AI180" s="26" t="n">
        <f aca="false">IF(ROW()&lt;4+MinObs-1,"",IFERROR((N180-AVERAGE(N$4:N180))/STDEV(N$4:N180),""))</f>
        <v>0.357505646285322</v>
      </c>
      <c r="AJ180" s="26" t="n">
        <f aca="false">IF(ROW()&lt;4+MinObs-1,"",IFERROR((O180-AVERAGE(O$4:O180))/STDEV(O$4:O180),""))</f>
        <v>-0.901333092583146</v>
      </c>
      <c r="AK180" s="26" t="n">
        <f aca="false">IF(ROW()&lt;4+MinObs-1,"",IFERROR((P180-AVERAGE(P$4:P180))/STDEV(P$4:P180),""))</f>
        <v>-0.0807827702203528</v>
      </c>
      <c r="AL180" s="26" t="n">
        <f aca="false">IF(ROW()&lt;4+MinObs-1,"",IFERROR((Q180-AVERAGE(Q$4:Q180))/STDEV(Q$4:Q180),""))</f>
        <v>-0.487735767074883</v>
      </c>
      <c r="AM180" s="26" t="n">
        <f aca="false">IF(ROW()&lt;4+MinObs-1,"",IFERROR((R180-AVERAGE(R$4:R180))/STDEV(R$4:R180),""))</f>
        <v>-0.598055478960999</v>
      </c>
      <c r="AN180" s="26" t="n">
        <f aca="false">IF(ROW()&lt;4+MinObs-1,"",IFERROR((S180-AVERAGE(S$4:S180))/STDEV(S$4:S180),""))</f>
        <v>-0.0247448340043973</v>
      </c>
      <c r="AO180" s="26" t="n">
        <f aca="false">IF(ROW()&lt;4+MinObs-1,"",IFERROR((T180-AVERAGE(T$4:T180))/STDEV(T$4:T180),""))</f>
        <v>1.04369878648798</v>
      </c>
      <c r="AP180" s="26" t="n">
        <f aca="false">IF(ROW()&lt;4+MinObs-1,"",IFERROR((U180-AVERAGE(U$4:U180))/STDEV(U$4:U180),""))</f>
        <v>0.519027968665626</v>
      </c>
      <c r="AQ180" s="26" t="n">
        <f aca="false">IF(ROW()&lt;4+MinObs-1,"",IFERROR((V180-AVERAGE(V$4:V180))/STDEV(V$4:V180),""))</f>
        <v>-0.209764562508504</v>
      </c>
      <c r="AR180" s="26" t="n">
        <f aca="false">IF(W180="",0,IF(W180&gt;=z4,w4,IF(W180&gt;=z3,w3,IF(W180&gt;=zEntry,w2,IF(AND(W180&gt;=ExitZ,AR179&gt;0),w2,0)))))</f>
        <v>0</v>
      </c>
      <c r="AS180" s="26" t="n">
        <f aca="false">IF(X180="",0,IF(X180&gt;=z4,w4,IF(X180&gt;=z3,w3,IF(X180&gt;=zEntry,w2,IF(AND(X180&gt;=ExitZ,AS179&gt;0),w2,0)))))</f>
        <v>0</v>
      </c>
      <c r="AT180" s="26" t="n">
        <f aca="false">IF(Y180="",0,IF(Y180&gt;=z4,w4,IF(Y180&gt;=z3,w3,IF(Y180&gt;=zEntry,w2,IF(AND(Y180&gt;=ExitZ,AT179&gt;0),w2,0)))))</f>
        <v>0</v>
      </c>
      <c r="AU180" s="26" t="n">
        <f aca="false">IF(Z180="",0,IF(Z180&gt;=z4,w4,IF(Z180&gt;=z3,w3,IF(Z180&gt;=zEntry,w2,IF(AND(Z180&gt;=ExitZ,AU179&gt;0),w2,0)))))</f>
        <v>0</v>
      </c>
      <c r="AV180" s="26" t="n">
        <f aca="false">IF(AA180="",0,IF(AA180&gt;=z4,w4,IF(AA180&gt;=z3,w3,IF(AA180&gt;=zEntry,w2,IF(AND(AA180&gt;=ExitZ,AV179&gt;0),w2,0)))))</f>
        <v>0</v>
      </c>
      <c r="AW180" s="26" t="n">
        <f aca="false">IF(AB180="",0,IF(AB180&gt;=z4,w4,IF(AB180&gt;=z3,w3,IF(AB180&gt;=zEntry,w2,IF(AND(AB180&gt;=ExitZ,AW179&gt;0),w2,0)))))</f>
        <v>0</v>
      </c>
      <c r="AX180" s="26" t="n">
        <f aca="false">IF(AC180="",0,IF(AC180&gt;=z4,w4,IF(AC180&gt;=z3,w3,IF(AC180&gt;=zEntry,w2,IF(AND(AC180&gt;=ExitZ,AX179&gt;0),w2,0)))))</f>
        <v>0</v>
      </c>
      <c r="AY180" s="26" t="n">
        <f aca="false">IF(AD180="",0,IF(AD180&gt;=z4,w4,IF(AD180&gt;=z3,w3,IF(AD180&gt;=zEntry,w2,IF(AND(AD180&gt;=ExitZ,AY179&gt;0),w2,0)))))</f>
        <v>0</v>
      </c>
      <c r="AZ180" s="26" t="n">
        <f aca="false">IF(AE180="",0,IF(AE180&gt;=z4,w4,IF(AE180&gt;=z3,w3,IF(AE180&gt;=zEntry,w2,IF(AND(AE180&gt;=ExitZ,AZ179&gt;0),w2,0)))))</f>
        <v>0</v>
      </c>
      <c r="BA180" s="26" t="n">
        <f aca="false">IF(AF180="",0,IF(AF180&gt;=z4,w4,IF(AF180&gt;=z3,w3,IF(AF180&gt;=zEntry,w2,IF(AND(AF180&gt;=ExitZ,BA179&gt;0),w2,0)))))</f>
        <v>0</v>
      </c>
      <c r="BB180" s="26" t="n">
        <f aca="false">IF(AG180="",0,IF(AG180&gt;=z4,w4,IF(AG180&gt;=z3,w3,IF(AG180&gt;=zEntry,w2,IF(AND(AG180&gt;=ExitZ,BB179&gt;0),w2,0)))))</f>
        <v>0</v>
      </c>
      <c r="BC180" s="26" t="n">
        <f aca="false">IF(AH180="",0,IF(AH180&gt;=z4,w4,IF(AH180&gt;=z3,w3,IF(AH180&gt;=zEntry,w2,IF(AND(AH180&gt;=ExitZ,BC179&gt;0),w2,0)))))</f>
        <v>0</v>
      </c>
      <c r="BD180" s="26" t="n">
        <f aca="false">IF(AI180="",0,IF(AI180&gt;=z4,w4,IF(AI180&gt;=z3,w3,IF(AI180&gt;=zEntry,w2,IF(AND(AI180&gt;=ExitZ,BD179&gt;0),w2,0)))))</f>
        <v>0</v>
      </c>
      <c r="BE180" s="26" t="n">
        <f aca="false">IF(AJ180="",0,IF(AJ180&gt;=z4,w4,IF(AJ180&gt;=z3,w3,IF(AJ180&gt;=zEntry,w2,IF(AND(AJ180&gt;=ExitZ,BE179&gt;0),w2,0)))))</f>
        <v>0</v>
      </c>
      <c r="BF180" s="26" t="n">
        <f aca="false">IF(AK180="",0,IF(AK180&gt;=z4,w4,IF(AK180&gt;=z3,w3,IF(AK180&gt;=zEntry,w2,IF(AND(AK180&gt;=ExitZ,BF179&gt;0),w2,0)))))</f>
        <v>0</v>
      </c>
      <c r="BG180" s="26" t="n">
        <f aca="false">IF(AL180="",0,IF(AL180&gt;=z4,w4,IF(AL180&gt;=z3,w3,IF(AL180&gt;=zEntry,w2,IF(AND(AL180&gt;=ExitZ,BG179&gt;0),w2,0)))))</f>
        <v>0</v>
      </c>
      <c r="BH180" s="26" t="n">
        <f aca="false">IF(AM180="",0,IF(AM180&gt;=z4,w4,IF(AM180&gt;=z3,w3,IF(AM180&gt;=zEntry,w2,IF(AND(AM180&gt;=ExitZ,BH179&gt;0),w2,0)))))</f>
        <v>0</v>
      </c>
      <c r="BI180" s="26" t="n">
        <f aca="false">IF(AN180="",0,IF(AN180&gt;=z4,w4,IF(AN180&gt;=z3,w3,IF(AN180&gt;=zEntry,w2,IF(AND(AN180&gt;=ExitZ,BI179&gt;0),w2,0)))))</f>
        <v>0</v>
      </c>
      <c r="BJ180" s="26" t="n">
        <f aca="false">IF(AO180="",0,IF(AO180&gt;=z4,w4,IF(AO180&gt;=z3,w3,IF(AO180&gt;=zEntry,w2,IF(AND(AO180&gt;=ExitZ,BJ179&gt;0),w2,0)))))</f>
        <v>0</v>
      </c>
      <c r="BK180" s="26" t="n">
        <f aca="false">IF(AP180="",0,IF(AP180&gt;=z4,w4,IF(AP180&gt;=z3,w3,IF(AP180&gt;=zEntry,w2,IF(AND(AP180&gt;=ExitZ,BK179&gt;0),w2,0)))))</f>
        <v>0</v>
      </c>
      <c r="BL180" s="26" t="n">
        <f aca="false">IF(AQ180="",0,IF(AQ180&gt;=z4,w4,IF(AQ180&gt;=z3,w3,IF(AQ180&gt;=zEntry,w2,IF(AND(AQ180&gt;=ExitZ,BL179&gt;0),w2,0)))))</f>
        <v>0</v>
      </c>
      <c r="BM180" s="23" t="n">
        <f aca="false">IF(EMFX_Data!X179&gt;=EMFX_Data!Y179,EMFX_Data!AE180-EMFX_Data!AF180,EMFX_Data!AF180-EMFX_Data!AE180)</f>
        <v>0.00604674175662838</v>
      </c>
      <c r="BN180" s="23" t="n">
        <f aca="false">IF(EMFX_Data!X179&gt;=EMFX_Data!Z179,EMFX_Data!AE180-EMFX_Data!AG180,EMFX_Data!AG180-EMFX_Data!AE180)</f>
        <v>0.0342902985377112</v>
      </c>
      <c r="BO180" s="23" t="n">
        <f aca="false">IF(EMFX_Data!X179&gt;=EMFX_Data!AA179,EMFX_Data!AE180-EMFX_Data!AH180,EMFX_Data!AH180-EMFX_Data!AE180)</f>
        <v>0.0681145995237449</v>
      </c>
      <c r="BP180" s="23" t="n">
        <f aca="false">IF(EMFX_Data!X179&gt;=EMFX_Data!AB179,EMFX_Data!AE180-EMFX_Data!AI180,EMFX_Data!AI180-EMFX_Data!AE180)</f>
        <v>-0.0136762517378207</v>
      </c>
      <c r="BQ180" s="23" t="n">
        <f aca="false">IF(EMFX_Data!X179&gt;=EMFX_Data!AC179,EMFX_Data!AE180-EMFX_Data!AJ180,EMFX_Data!AJ180-EMFX_Data!AE180)</f>
        <v>0.0357816056671006</v>
      </c>
      <c r="BR180" s="23" t="n">
        <f aca="false">IF(EMFX_Data!X179&gt;=EMFX_Data!AD179,EMFX_Data!AE180-EMFX_Data!AK180,EMFX_Data!AK180-EMFX_Data!AE180)</f>
        <v>0.0947456634548229</v>
      </c>
      <c r="BS180" s="23" t="n">
        <f aca="false">IF(EMFX_Data!Y179&gt;=EMFX_Data!Z179,EMFX_Data!AF180-EMFX_Data!AG180,EMFX_Data!AG180-EMFX_Data!AF180)</f>
        <v>-0.0282435567810828</v>
      </c>
      <c r="BT180" s="23" t="n">
        <f aca="false">IF(EMFX_Data!Y179&gt;=EMFX_Data!AA179,EMFX_Data!AF180-EMFX_Data!AH180,EMFX_Data!AH180-EMFX_Data!AF180)</f>
        <v>0.0620678577671166</v>
      </c>
      <c r="BU180" s="23" t="n">
        <f aca="false">IF(EMFX_Data!Y179&gt;=EMFX_Data!AB179,EMFX_Data!AF180-EMFX_Data!AI180,EMFX_Data!AI180-EMFX_Data!AF180)</f>
        <v>-0.0197229934944491</v>
      </c>
      <c r="BV180" s="23" t="n">
        <f aca="false">IF(EMFX_Data!Y179&gt;=EMFX_Data!AC179,EMFX_Data!AF180-EMFX_Data!AJ180,EMFX_Data!AJ180-EMFX_Data!AF180)</f>
        <v>-0.0297348639104722</v>
      </c>
      <c r="BW180" s="23" t="n">
        <f aca="false">IF(EMFX_Data!Y179&gt;=EMFX_Data!AD179,EMFX_Data!AF180-EMFX_Data!AK180,EMFX_Data!AK180-EMFX_Data!AF180)</f>
        <v>-0.0886989216981945</v>
      </c>
      <c r="BX180" s="23" t="n">
        <f aca="false">IF(EMFX_Data!Z179&gt;=EMFX_Data!AA179,EMFX_Data!AG180-EMFX_Data!AH180,EMFX_Data!AH180-EMFX_Data!AG180)</f>
        <v>0.0338243009860337</v>
      </c>
      <c r="BY180" s="23" t="n">
        <f aca="false">IF(EMFX_Data!Z179&gt;=EMFX_Data!AB179,EMFX_Data!AG180-EMFX_Data!AI180,EMFX_Data!AI180-EMFX_Data!AG180)</f>
        <v>-0.0479665502755319</v>
      </c>
      <c r="BZ180" s="23" t="n">
        <f aca="false">IF(EMFX_Data!Z179&gt;=EMFX_Data!AC179,EMFX_Data!AG180-EMFX_Data!AJ180,EMFX_Data!AJ180-EMFX_Data!AG180)</f>
        <v>-0.00149130712938937</v>
      </c>
      <c r="CA180" s="23" t="n">
        <f aca="false">IF(EMFX_Data!Z179&gt;=EMFX_Data!AD179,EMFX_Data!AG180-EMFX_Data!AK180,EMFX_Data!AK180-EMFX_Data!AG180)</f>
        <v>-0.0604553649171117</v>
      </c>
      <c r="CB180" s="23" t="n">
        <f aca="false">IF(EMFX_Data!AA179&gt;=EMFX_Data!AB179,EMFX_Data!AH180-EMFX_Data!AI180,EMFX_Data!AI180-EMFX_Data!AH180)</f>
        <v>-0.0817908512615656</v>
      </c>
      <c r="CC180" s="23" t="n">
        <f aca="false">IF(EMFX_Data!AA179&gt;=EMFX_Data!AC179,EMFX_Data!AH180-EMFX_Data!AJ180,EMFX_Data!AJ180-EMFX_Data!AH180)</f>
        <v>0.0323329938566444</v>
      </c>
      <c r="CD180" s="23" t="n">
        <f aca="false">IF(EMFX_Data!AA179&gt;=EMFX_Data!AD179,EMFX_Data!AH180-EMFX_Data!AK180,EMFX_Data!AK180-EMFX_Data!AH180)</f>
        <v>-0.026631063931078</v>
      </c>
      <c r="CE180" s="23" t="n">
        <f aca="false">IF(EMFX_Data!AB179&gt;=EMFX_Data!AC179,EMFX_Data!AI180-EMFX_Data!AJ180,EMFX_Data!AJ180-EMFX_Data!AI180)</f>
        <v>-0.0494578574049213</v>
      </c>
      <c r="CF180" s="23" t="n">
        <f aca="false">IF(EMFX_Data!AB179&gt;=EMFX_Data!AD179,EMFX_Data!AI180-EMFX_Data!AK180,EMFX_Data!AK180-EMFX_Data!AI180)</f>
        <v>-0.108421915192644</v>
      </c>
      <c r="CG180" s="23" t="n">
        <f aca="false">IF(EMFX_Data!AC179&gt;=EMFX_Data!AD179,EMFX_Data!AJ180-EMFX_Data!AK180,EMFX_Data!AK180-EMFX_Data!AJ180)</f>
        <v>-0.0589640577877224</v>
      </c>
      <c r="CH180" s="27" t="n">
        <f aca="false">IF(ROW()&lt;4+VolLB,"",STDEV(INDEX($BM:$BM,ROW()-VolLB+1):INDEX($BM:$BM,ROW()))*SQRT(12))</f>
        <v>0.170454108791616</v>
      </c>
      <c r="CI180" s="27" t="n">
        <f aca="false">IF(ROW()&lt;4+VolLB,"",STDEV(INDEX($BN:$BN,ROW()-VolLB+1):INDEX($BN:$BN,ROW()))*SQRT(12))</f>
        <v>0.185643763327517</v>
      </c>
      <c r="CJ180" s="27" t="n">
        <f aca="false">IF(ROW()&lt;4+VolLB,"",STDEV(INDEX($BO:$BO,ROW()-VolLB+1):INDEX($BO:$BO,ROW()))*SQRT(12))</f>
        <v>0.19701309033492</v>
      </c>
      <c r="CK180" s="27" t="n">
        <f aca="false">IF(ROW()&lt;4+VolLB,"",STDEV(INDEX($BP:$BP,ROW()-VolLB+1):INDEX($BP:$BP,ROW()))*SQRT(12))</f>
        <v>0.1972035673376</v>
      </c>
      <c r="CL180" s="27" t="n">
        <f aca="false">IF(ROW()&lt;4+VolLB,"",STDEV(INDEX($BQ:$BQ,ROW()-VolLB+1):INDEX($BQ:$BQ,ROW()))*SQRT(12))</f>
        <v>0.177694178169483</v>
      </c>
      <c r="CM180" s="27" t="n">
        <f aca="false">IF(ROW()&lt;4+VolLB,"",STDEV(INDEX($BR:$BR,ROW()-VolLB+1):INDEX($BR:$BR,ROW()))*SQRT(12))</f>
        <v>0.174782787543849</v>
      </c>
      <c r="CN180" s="27" t="n">
        <f aca="false">IF(ROW()&lt;4+VolLB,"",STDEV(INDEX($BS:$BS,ROW()-VolLB+1):INDEX($BS:$BS,ROW()))*SQRT(12))</f>
        <v>0.183103298225868</v>
      </c>
      <c r="CO180" s="27" t="n">
        <f aca="false">IF(ROW()&lt;4+VolLB,"",STDEV(INDEX($BT:$BT,ROW()-VolLB+1):INDEX($BT:$BT,ROW()))*SQRT(12))</f>
        <v>0.178744164743586</v>
      </c>
      <c r="CP180" s="27" t="n">
        <f aca="false">IF(ROW()&lt;4+VolLB,"",STDEV(INDEX($BU:$BU,ROW()-VolLB+1):INDEX($BU:$BU,ROW()))*SQRT(12))</f>
        <v>0.189420075778247</v>
      </c>
      <c r="CQ180" s="27" t="n">
        <f aca="false">IF(ROW()&lt;4+VolLB,"",STDEV(INDEX($BV:$BV,ROW()-VolLB+1):INDEX($BV:$BV,ROW()))*SQRT(12))</f>
        <v>0.138711626979805</v>
      </c>
      <c r="CR180" s="27" t="n">
        <f aca="false">IF(ROW()&lt;4+VolLB,"",STDEV(INDEX($BW:$BW,ROW()-VolLB+1):INDEX($BW:$BW,ROW()))*SQRT(12))</f>
        <v>0.15578585594075</v>
      </c>
      <c r="CS180" s="27" t="n">
        <f aca="false">IF(ROW()&lt;4+VolLB,"",STDEV(INDEX($BX:$BX,ROW()-VolLB+1):INDEX($BX:$BX,ROW()))*SQRT(12))</f>
        <v>0.181345578539646</v>
      </c>
      <c r="CT180" s="27" t="n">
        <f aca="false">IF(ROW()&lt;4+VolLB,"",STDEV(INDEX($BY:$BY,ROW()-VolLB+1):INDEX($BY:$BY,ROW()))*SQRT(12))</f>
        <v>0.188793077650368</v>
      </c>
      <c r="CU180" s="27" t="n">
        <f aca="false">IF(ROW()&lt;4+VolLB,"",STDEV(INDEX($BZ:$BZ,ROW()-VolLB+1):INDEX($BZ:$BZ,ROW()))*SQRT(12))</f>
        <v>0.152320682952899</v>
      </c>
      <c r="CV180" s="27" t="n">
        <f aca="false">IF(ROW()&lt;4+VolLB,"",STDEV(INDEX($CA:$CA,ROW()-VolLB+1):INDEX($CA:$CA,ROW()))*SQRT(12))</f>
        <v>0.156150497215542</v>
      </c>
      <c r="CW180" s="27" t="n">
        <f aca="false">IF(ROW()&lt;4+VolLB,"",STDEV(INDEX($CB:$CB,ROW()-VolLB+1):INDEX($CB:$CB,ROW()))*SQRT(12))</f>
        <v>0.186091458374322</v>
      </c>
      <c r="CX180" s="27" t="n">
        <f aca="false">IF(ROW()&lt;4+VolLB,"",STDEV(INDEX($CC:$CC,ROW()-VolLB+1):INDEX($CC:$CC,ROW()))*SQRT(12))</f>
        <v>0.174495431021846</v>
      </c>
      <c r="CY180" s="27" t="n">
        <f aca="false">IF(ROW()&lt;4+VolLB,"",STDEV(INDEX($CD:$CD,ROW()-VolLB+1):INDEX($CD:$CD,ROW()))*SQRT(12))</f>
        <v>0.184420141040919</v>
      </c>
      <c r="CZ180" s="27" t="n">
        <f aca="false">IF(ROW()&lt;4+VolLB,"",STDEV(INDEX($CE:$CE,ROW()-VolLB+1):INDEX($CE:$CE,ROW()))*SQRT(12))</f>
        <v>0.162445307223141</v>
      </c>
      <c r="DA180" s="27" t="n">
        <f aca="false">IF(ROW()&lt;4+VolLB,"",STDEV(INDEX($CF:$CF,ROW()-VolLB+1):INDEX($CF:$CF,ROW()))*SQRT(12))</f>
        <v>0.173693952573494</v>
      </c>
      <c r="DB180" s="27" t="n">
        <f aca="false">IF(ROW()&lt;4+VolLB,"",STDEV(INDEX($CG:$CG,ROW()-VolLB+1):INDEX($CG:$CG,ROW()))*SQRT(12))</f>
        <v>0.142227516740883</v>
      </c>
      <c r="DC180" s="26" t="n">
        <f aca="false">IF(OR(AR180=0,CH180="",CH180=0),0,AR180*MIN(MaxScal,TgtVol/CH180))</f>
        <v>0</v>
      </c>
      <c r="DD180" s="26" t="n">
        <f aca="false">IF(OR(AS180=0,CI180="",CI180=0),0,AS180*MIN(MaxScal,TgtVol/CI180))</f>
        <v>0</v>
      </c>
      <c r="DE180" s="26" t="n">
        <f aca="false">IF(OR(AT180=0,CJ180="",CJ180=0),0,AT180*MIN(MaxScal,TgtVol/CJ180))</f>
        <v>0</v>
      </c>
      <c r="DF180" s="26" t="n">
        <f aca="false">IF(OR(AU180=0,CK180="",CK180=0),0,AU180*MIN(MaxScal,TgtVol/CK180))</f>
        <v>0</v>
      </c>
      <c r="DG180" s="26" t="n">
        <f aca="false">IF(OR(AV180=0,CL180="",CL180=0),0,AV180*MIN(MaxScal,TgtVol/CL180))</f>
        <v>0</v>
      </c>
      <c r="DH180" s="26" t="n">
        <f aca="false">IF(OR(AW180=0,CM180="",CM180=0),0,AW180*MIN(MaxScal,TgtVol/CM180))</f>
        <v>0</v>
      </c>
      <c r="DI180" s="26" t="n">
        <f aca="false">IF(OR(AX180=0,CN180="",CN180=0),0,AX180*MIN(MaxScal,TgtVol/CN180))</f>
        <v>0</v>
      </c>
      <c r="DJ180" s="26" t="n">
        <f aca="false">IF(OR(AY180=0,CO180="",CO180=0),0,AY180*MIN(MaxScal,TgtVol/CO180))</f>
        <v>0</v>
      </c>
      <c r="DK180" s="26" t="n">
        <f aca="false">IF(OR(AZ180=0,CP180="",CP180=0),0,AZ180*MIN(MaxScal,TgtVol/CP180))</f>
        <v>0</v>
      </c>
      <c r="DL180" s="26" t="n">
        <f aca="false">IF(OR(BA180=0,CQ180="",CQ180=0),0,BA180*MIN(MaxScal,TgtVol/CQ180))</f>
        <v>0</v>
      </c>
      <c r="DM180" s="26" t="n">
        <f aca="false">IF(OR(BB180=0,CR180="",CR180=0),0,BB180*MIN(MaxScal,TgtVol/CR180))</f>
        <v>0</v>
      </c>
      <c r="DN180" s="26" t="n">
        <f aca="false">IF(OR(BC180=0,CS180="",CS180=0),0,BC180*MIN(MaxScal,TgtVol/CS180))</f>
        <v>0</v>
      </c>
      <c r="DO180" s="26" t="n">
        <f aca="false">IF(OR(BD180=0,CT180="",CT180=0),0,BD180*MIN(MaxScal,TgtVol/CT180))</f>
        <v>0</v>
      </c>
      <c r="DP180" s="26" t="n">
        <f aca="false">IF(OR(BE180=0,CU180="",CU180=0),0,BE180*MIN(MaxScal,TgtVol/CU180))</f>
        <v>0</v>
      </c>
      <c r="DQ180" s="26" t="n">
        <f aca="false">IF(OR(BF180=0,CV180="",CV180=0),0,BF180*MIN(MaxScal,TgtVol/CV180))</f>
        <v>0</v>
      </c>
      <c r="DR180" s="26" t="n">
        <f aca="false">IF(OR(BG180=0,CW180="",CW180=0),0,BG180*MIN(MaxScal,TgtVol/CW180))</f>
        <v>0</v>
      </c>
      <c r="DS180" s="26" t="n">
        <f aca="false">IF(OR(BH180=0,CX180="",CX180=0),0,BH180*MIN(MaxScal,TgtVol/CX180))</f>
        <v>0</v>
      </c>
      <c r="DT180" s="26" t="n">
        <f aca="false">IF(OR(BI180=0,CY180="",CY180=0),0,BI180*MIN(MaxScal,TgtVol/CY180))</f>
        <v>0</v>
      </c>
      <c r="DU180" s="26" t="n">
        <f aca="false">IF(OR(BJ180=0,CZ180="",CZ180=0),0,BJ180*MIN(MaxScal,TgtVol/CZ180))</f>
        <v>0</v>
      </c>
      <c r="DV180" s="26" t="n">
        <f aca="false">IF(OR(BK180=0,DA180="",DA180=0),0,BK180*MIN(MaxScal,TgtVol/DA180))</f>
        <v>0</v>
      </c>
      <c r="DW180" s="26" t="n">
        <f aca="false">IF(OR(BL180=0,DB180="",DB180=0),0,BL180*MIN(MaxScal,TgtVol/DB180))</f>
        <v>0</v>
      </c>
      <c r="DX180" s="28" t="n">
        <f aca="false">IFERROR(DC179*BM180,"")</f>
        <v>0</v>
      </c>
      <c r="DY180" s="28" t="n">
        <f aca="false">IFERROR(DD179*BN180,"")</f>
        <v>0</v>
      </c>
      <c r="DZ180" s="28" t="n">
        <f aca="false">IFERROR(DE179*BO180,"")</f>
        <v>0</v>
      </c>
      <c r="EA180" s="28" t="n">
        <f aca="false">IFERROR(DF179*BP180,"")</f>
        <v>-0</v>
      </c>
      <c r="EB180" s="28" t="n">
        <f aca="false">IFERROR(DG179*BQ180,"")</f>
        <v>0</v>
      </c>
      <c r="EC180" s="28" t="n">
        <f aca="false">IFERROR(DH179*BR180,"")</f>
        <v>0</v>
      </c>
      <c r="ED180" s="28" t="n">
        <f aca="false">IFERROR(DI179*BS180,"")</f>
        <v>-0</v>
      </c>
      <c r="EE180" s="28" t="n">
        <f aca="false">IFERROR(DJ179*BT180,"")</f>
        <v>0</v>
      </c>
      <c r="EF180" s="28" t="n">
        <f aca="false">IFERROR(DK179*BU180,"")</f>
        <v>-0</v>
      </c>
      <c r="EG180" s="28" t="n">
        <f aca="false">IFERROR(DL179*BV180,"")</f>
        <v>-0</v>
      </c>
      <c r="EH180" s="28" t="n">
        <f aca="false">IFERROR(DM179*BW180,"")</f>
        <v>-0</v>
      </c>
      <c r="EI180" s="28" t="n">
        <f aca="false">IFERROR(DN179*BX180,"")</f>
        <v>0</v>
      </c>
      <c r="EJ180" s="28" t="n">
        <f aca="false">IFERROR(DO179*BY180,"")</f>
        <v>-0</v>
      </c>
      <c r="EK180" s="28" t="n">
        <f aca="false">IFERROR(DP179*BZ180,"")</f>
        <v>-0</v>
      </c>
      <c r="EL180" s="28" t="n">
        <f aca="false">IFERROR(DQ179*CA180,"")</f>
        <v>-0</v>
      </c>
      <c r="EM180" s="28" t="n">
        <f aca="false">IFERROR(DR179*CB180,"")</f>
        <v>-0</v>
      </c>
      <c r="EN180" s="28" t="n">
        <f aca="false">IFERROR(DS179*CC180,"")</f>
        <v>0</v>
      </c>
      <c r="EO180" s="28" t="n">
        <f aca="false">IFERROR(DT179*CD180,"")</f>
        <v>-0</v>
      </c>
      <c r="EP180" s="28" t="n">
        <f aca="false">IFERROR(DU179*CE180,"")</f>
        <v>-0</v>
      </c>
      <c r="EQ180" s="28" t="n">
        <f aca="false">IFERROR(DV179*CF180,"")</f>
        <v>-0</v>
      </c>
      <c r="ER180" s="28" t="n">
        <f aca="false">IFERROR(DW179*CG180,"")</f>
        <v>-0</v>
      </c>
      <c r="ES180" s="28" t="n">
        <f aca="false">IF(ROW()=4,"",SUM(DX180:ER180))</f>
        <v>0</v>
      </c>
      <c r="ET180" s="29" t="n">
        <f aca="false">COUNTIF(AR180:BL180,"&gt;0")</f>
        <v>0</v>
      </c>
    </row>
    <row r="181" customFormat="false" ht="15" hidden="false" customHeight="false" outlineLevel="0" collapsed="false">
      <c r="A181" s="19" t="n">
        <v>43404</v>
      </c>
      <c r="B181" s="23" t="n">
        <f aca="false">ABS(EMFX_Data!X181-EMFX_Data!Y181)</f>
        <v>0.112090838628411</v>
      </c>
      <c r="C181" s="23" t="n">
        <f aca="false">ABS(EMFX_Data!X181-EMFX_Data!Z181)</f>
        <v>0.0582310138960134</v>
      </c>
      <c r="D181" s="23" t="n">
        <f aca="false">ABS(EMFX_Data!X181-EMFX_Data!AA181)</f>
        <v>0.122113823438725</v>
      </c>
      <c r="E181" s="23" t="n">
        <f aca="false">ABS(EMFX_Data!X181-EMFX_Data!AB181)</f>
        <v>0.260613898607867</v>
      </c>
      <c r="F181" s="23" t="n">
        <f aca="false">ABS(EMFX_Data!X181-EMFX_Data!AC181)</f>
        <v>0.0157396166929704</v>
      </c>
      <c r="G181" s="23" t="n">
        <f aca="false">ABS(EMFX_Data!X181-EMFX_Data!AD181)</f>
        <v>0.106856225031376</v>
      </c>
      <c r="H181" s="23" t="n">
        <f aca="false">ABS(EMFX_Data!Y181-EMFX_Data!Z181)</f>
        <v>0.0538598247323971</v>
      </c>
      <c r="I181" s="23" t="n">
        <f aca="false">ABS(EMFX_Data!Y181-EMFX_Data!AA181)</f>
        <v>0.0100229848103144</v>
      </c>
      <c r="J181" s="23" t="n">
        <f aca="false">ABS(EMFX_Data!Y181-EMFX_Data!AB181)</f>
        <v>0.148523059979456</v>
      </c>
      <c r="K181" s="23" t="n">
        <f aca="false">ABS(EMFX_Data!Y181-EMFX_Data!AC181)</f>
        <v>0.0963512219354401</v>
      </c>
      <c r="L181" s="23" t="n">
        <f aca="false">ABS(EMFX_Data!Y181-EMFX_Data!AD181)</f>
        <v>0.218947063659787</v>
      </c>
      <c r="M181" s="23" t="n">
        <f aca="false">ABS(EMFX_Data!Z181-EMFX_Data!AA181)</f>
        <v>0.0638828095427115</v>
      </c>
      <c r="N181" s="23" t="n">
        <f aca="false">ABS(EMFX_Data!Z181-EMFX_Data!AB181)</f>
        <v>0.202382884711853</v>
      </c>
      <c r="O181" s="23" t="n">
        <f aca="false">ABS(EMFX_Data!Z181-EMFX_Data!AC181)</f>
        <v>0.042491397203043</v>
      </c>
      <c r="P181" s="23" t="n">
        <f aca="false">ABS(EMFX_Data!Z181-EMFX_Data!AD181)</f>
        <v>0.16508723892739</v>
      </c>
      <c r="Q181" s="23" t="n">
        <f aca="false">ABS(EMFX_Data!AA181-EMFX_Data!AB181)</f>
        <v>0.138500075169142</v>
      </c>
      <c r="R181" s="23" t="n">
        <f aca="false">ABS(EMFX_Data!AA181-EMFX_Data!AC181)</f>
        <v>0.106374206745754</v>
      </c>
      <c r="S181" s="23" t="n">
        <f aca="false">ABS(EMFX_Data!AA181-EMFX_Data!AD181)</f>
        <v>0.228970048470101</v>
      </c>
      <c r="T181" s="23" t="n">
        <f aca="false">ABS(EMFX_Data!AB181-EMFX_Data!AC181)</f>
        <v>0.244874281914896</v>
      </c>
      <c r="U181" s="23" t="n">
        <f aca="false">ABS(EMFX_Data!AB181-EMFX_Data!AD181)</f>
        <v>0.367470123639243</v>
      </c>
      <c r="V181" s="23" t="n">
        <f aca="false">ABS(EMFX_Data!AC181-EMFX_Data!AD181)</f>
        <v>0.122595841724347</v>
      </c>
      <c r="W181" s="26" t="n">
        <f aca="false">IF(ROW()&lt;4+MinObs-1,"",IFERROR((B181-AVERAGE(B$4:B181))/STDEV(B$4:B181),""))</f>
        <v>-0.169876421191203</v>
      </c>
      <c r="X181" s="26" t="n">
        <f aca="false">IF(ROW()&lt;4+MinObs-1,"",IFERROR((C181-AVERAGE(C$4:C181))/STDEV(C$4:C181),""))</f>
        <v>-0.420141892597189</v>
      </c>
      <c r="Y181" s="26" t="n">
        <f aca="false">IF(ROW()&lt;4+MinObs-1,"",IFERROR((D181-AVERAGE(D$4:D181))/STDEV(D$4:D181),""))</f>
        <v>-0.36033682010694</v>
      </c>
      <c r="Z181" s="26" t="n">
        <f aca="false">IF(ROW()&lt;4+MinObs-1,"",IFERROR((E181-AVERAGE(E$4:E181))/STDEV(E$4:E181),""))</f>
        <v>1.34435123944855</v>
      </c>
      <c r="AA181" s="26" t="n">
        <f aca="false">IF(ROW()&lt;4+MinObs-1,"",IFERROR((F181-AVERAGE(F$4:F181))/STDEV(F$4:F181),""))</f>
        <v>-0.962179974638962</v>
      </c>
      <c r="AB181" s="26" t="n">
        <f aca="false">IF(ROW()&lt;4+MinObs-1,"",IFERROR((G181-AVERAGE(G$4:G181))/STDEV(G$4:G181),""))</f>
        <v>-0.0713492439315522</v>
      </c>
      <c r="AC181" s="26" t="n">
        <f aca="false">IF(ROW()&lt;4+MinObs-1,"",IFERROR((H181-AVERAGE(H$4:H181))/STDEV(H$4:H181),""))</f>
        <v>-0.893250104242513</v>
      </c>
      <c r="AD181" s="26" t="n">
        <f aca="false">IF(ROW()&lt;4+MinObs-1,"",IFERROR((I181-AVERAGE(I$4:I181))/STDEV(I$4:I181),""))</f>
        <v>-1.09872015099601</v>
      </c>
      <c r="AE181" s="26" t="n">
        <f aca="false">IF(ROW()&lt;4+MinObs-1,"",IFERROR((J181-AVERAGE(J$4:J181))/STDEV(J$4:J181),""))</f>
        <v>0.161162625454507</v>
      </c>
      <c r="AF181" s="26" t="n">
        <f aca="false">IF(ROW()&lt;4+MinObs-1,"",IFERROR((K181-AVERAGE(K$4:K181))/STDEV(K$4:K181),""))</f>
        <v>-0.0298103016895784</v>
      </c>
      <c r="AG181" s="26" t="n">
        <f aca="false">IF(ROW()&lt;4+MinObs-1,"",IFERROR((L181-AVERAGE(L$4:L181))/STDEV(L$4:L181),""))</f>
        <v>0.212659016657234</v>
      </c>
      <c r="AH181" s="26" t="n">
        <f aca="false">IF(ROW()&lt;4+MinObs-1,"",IFERROR((M181-AVERAGE(M$4:M181))/STDEV(M$4:M181),""))</f>
        <v>-1.12313771055399</v>
      </c>
      <c r="AI181" s="26" t="n">
        <f aca="false">IF(ROW()&lt;4+MinObs-1,"",IFERROR((N181-AVERAGE(N$4:N181))/STDEV(N$4:N181),""))</f>
        <v>0.709997501283375</v>
      </c>
      <c r="AJ181" s="26" t="n">
        <f aca="false">IF(ROW()&lt;4+MinObs-1,"",IFERROR((O181-AVERAGE(O$4:O181))/STDEV(O$4:O181),""))</f>
        <v>-0.764440922567157</v>
      </c>
      <c r="AK181" s="26" t="n">
        <f aca="false">IF(ROW()&lt;4+MinObs-1,"",IFERROR((P181-AVERAGE(P$4:P181))/STDEV(P$4:P181),""))</f>
        <v>0.106000138203893</v>
      </c>
      <c r="AL181" s="26" t="n">
        <f aca="false">IF(ROW()&lt;4+MinObs-1,"",IFERROR((Q181-AVERAGE(Q$4:Q181))/STDEV(Q$4:Q181),""))</f>
        <v>-0.217081809388158</v>
      </c>
      <c r="AM181" s="26" t="n">
        <f aca="false">IF(ROW()&lt;4+MinObs-1,"",IFERROR((R181-AVERAGE(R$4:R181))/STDEV(R$4:R181),""))</f>
        <v>-0.55456552847771</v>
      </c>
      <c r="AN181" s="26" t="n">
        <f aca="false">IF(ROW()&lt;4+MinObs-1,"",IFERROR((S181-AVERAGE(S$4:S181))/STDEV(S$4:S181),""))</f>
        <v>0.141069514121949</v>
      </c>
      <c r="AO181" s="26" t="n">
        <f aca="false">IF(ROW()&lt;4+MinObs-1,"",IFERROR((T181-AVERAGE(T$4:T181))/STDEV(T$4:T181),""))</f>
        <v>1.56294309654316</v>
      </c>
      <c r="AP181" s="26" t="n">
        <f aca="false">IF(ROW()&lt;4+MinObs-1,"",IFERROR((U181-AVERAGE(U$4:U181))/STDEV(U$4:U181),""))</f>
        <v>0.823640070908894</v>
      </c>
      <c r="AQ181" s="26" t="n">
        <f aca="false">IF(ROW()&lt;4+MinObs-1,"",IFERROR((V181-AVERAGE(V$4:V181))/STDEV(V$4:V181),""))</f>
        <v>-0.0573188437719657</v>
      </c>
      <c r="AR181" s="26" t="n">
        <f aca="false">IF(W181="",0,IF(W181&gt;=z4,w4,IF(W181&gt;=z3,w3,IF(W181&gt;=zEntry,w2,IF(AND(W181&gt;=ExitZ,AR180&gt;0),w2,0)))))</f>
        <v>0</v>
      </c>
      <c r="AS181" s="26" t="n">
        <f aca="false">IF(X181="",0,IF(X181&gt;=z4,w4,IF(X181&gt;=z3,w3,IF(X181&gt;=zEntry,w2,IF(AND(X181&gt;=ExitZ,AS180&gt;0),w2,0)))))</f>
        <v>0</v>
      </c>
      <c r="AT181" s="26" t="n">
        <f aca="false">IF(Y181="",0,IF(Y181&gt;=z4,w4,IF(Y181&gt;=z3,w3,IF(Y181&gt;=zEntry,w2,IF(AND(Y181&gt;=ExitZ,AT180&gt;0),w2,0)))))</f>
        <v>0</v>
      </c>
      <c r="AU181" s="26" t="n">
        <f aca="false">IF(Z181="",0,IF(Z181&gt;=z4,w4,IF(Z181&gt;=z3,w3,IF(Z181&gt;=zEntry,w2,IF(AND(Z181&gt;=ExitZ,AU180&gt;0),w2,0)))))</f>
        <v>0</v>
      </c>
      <c r="AV181" s="26" t="n">
        <f aca="false">IF(AA181="",0,IF(AA181&gt;=z4,w4,IF(AA181&gt;=z3,w3,IF(AA181&gt;=zEntry,w2,IF(AND(AA181&gt;=ExitZ,AV180&gt;0),w2,0)))))</f>
        <v>0</v>
      </c>
      <c r="AW181" s="26" t="n">
        <f aca="false">IF(AB181="",0,IF(AB181&gt;=z4,w4,IF(AB181&gt;=z3,w3,IF(AB181&gt;=zEntry,w2,IF(AND(AB181&gt;=ExitZ,AW180&gt;0),w2,0)))))</f>
        <v>0</v>
      </c>
      <c r="AX181" s="26" t="n">
        <f aca="false">IF(AC181="",0,IF(AC181&gt;=z4,w4,IF(AC181&gt;=z3,w3,IF(AC181&gt;=zEntry,w2,IF(AND(AC181&gt;=ExitZ,AX180&gt;0),w2,0)))))</f>
        <v>0</v>
      </c>
      <c r="AY181" s="26" t="n">
        <f aca="false">IF(AD181="",0,IF(AD181&gt;=z4,w4,IF(AD181&gt;=z3,w3,IF(AD181&gt;=zEntry,w2,IF(AND(AD181&gt;=ExitZ,AY180&gt;0),w2,0)))))</f>
        <v>0</v>
      </c>
      <c r="AZ181" s="26" t="n">
        <f aca="false">IF(AE181="",0,IF(AE181&gt;=z4,w4,IF(AE181&gt;=z3,w3,IF(AE181&gt;=zEntry,w2,IF(AND(AE181&gt;=ExitZ,AZ180&gt;0),w2,0)))))</f>
        <v>0</v>
      </c>
      <c r="BA181" s="26" t="n">
        <f aca="false">IF(AF181="",0,IF(AF181&gt;=z4,w4,IF(AF181&gt;=z3,w3,IF(AF181&gt;=zEntry,w2,IF(AND(AF181&gt;=ExitZ,BA180&gt;0),w2,0)))))</f>
        <v>0</v>
      </c>
      <c r="BB181" s="26" t="n">
        <f aca="false">IF(AG181="",0,IF(AG181&gt;=z4,w4,IF(AG181&gt;=z3,w3,IF(AG181&gt;=zEntry,w2,IF(AND(AG181&gt;=ExitZ,BB180&gt;0),w2,0)))))</f>
        <v>0</v>
      </c>
      <c r="BC181" s="26" t="n">
        <f aca="false">IF(AH181="",0,IF(AH181&gt;=z4,w4,IF(AH181&gt;=z3,w3,IF(AH181&gt;=zEntry,w2,IF(AND(AH181&gt;=ExitZ,BC180&gt;0),w2,0)))))</f>
        <v>0</v>
      </c>
      <c r="BD181" s="26" t="n">
        <f aca="false">IF(AI181="",0,IF(AI181&gt;=z4,w4,IF(AI181&gt;=z3,w3,IF(AI181&gt;=zEntry,w2,IF(AND(AI181&gt;=ExitZ,BD180&gt;0),w2,0)))))</f>
        <v>0</v>
      </c>
      <c r="BE181" s="26" t="n">
        <f aca="false">IF(AJ181="",0,IF(AJ181&gt;=z4,w4,IF(AJ181&gt;=z3,w3,IF(AJ181&gt;=zEntry,w2,IF(AND(AJ181&gt;=ExitZ,BE180&gt;0),w2,0)))))</f>
        <v>0</v>
      </c>
      <c r="BF181" s="26" t="n">
        <f aca="false">IF(AK181="",0,IF(AK181&gt;=z4,w4,IF(AK181&gt;=z3,w3,IF(AK181&gt;=zEntry,w2,IF(AND(AK181&gt;=ExitZ,BF180&gt;0),w2,0)))))</f>
        <v>0</v>
      </c>
      <c r="BG181" s="26" t="n">
        <f aca="false">IF(AL181="",0,IF(AL181&gt;=z4,w4,IF(AL181&gt;=z3,w3,IF(AL181&gt;=zEntry,w2,IF(AND(AL181&gt;=ExitZ,BG180&gt;0),w2,0)))))</f>
        <v>0</v>
      </c>
      <c r="BH181" s="26" t="n">
        <f aca="false">IF(AM181="",0,IF(AM181&gt;=z4,w4,IF(AM181&gt;=z3,w3,IF(AM181&gt;=zEntry,w2,IF(AND(AM181&gt;=ExitZ,BH180&gt;0),w2,0)))))</f>
        <v>0</v>
      </c>
      <c r="BI181" s="26" t="n">
        <f aca="false">IF(AN181="",0,IF(AN181&gt;=z4,w4,IF(AN181&gt;=z3,w3,IF(AN181&gt;=zEntry,w2,IF(AND(AN181&gt;=ExitZ,BI180&gt;0),w2,0)))))</f>
        <v>0</v>
      </c>
      <c r="BJ181" s="26" t="n">
        <f aca="false">IF(AO181="",0,IF(AO181&gt;=z4,w4,IF(AO181&gt;=z3,w3,IF(AO181&gt;=zEntry,w2,IF(AND(AO181&gt;=ExitZ,BJ180&gt;0),w2,0)))))</f>
        <v>0</v>
      </c>
      <c r="BK181" s="26" t="n">
        <f aca="false">IF(AP181="",0,IF(AP181&gt;=z4,w4,IF(AP181&gt;=z3,w3,IF(AP181&gt;=zEntry,w2,IF(AND(AP181&gt;=ExitZ,BK180&gt;0),w2,0)))))</f>
        <v>0</v>
      </c>
      <c r="BL181" s="26" t="n">
        <f aca="false">IF(AQ181="",0,IF(AQ181&gt;=z4,w4,IF(AQ181&gt;=z3,w3,IF(AQ181&gt;=zEntry,w2,IF(AND(AQ181&gt;=ExitZ,BL180&gt;0),w2,0)))))</f>
        <v>0</v>
      </c>
      <c r="BM181" s="23" t="n">
        <f aca="false">IF(EMFX_Data!X180&gt;=EMFX_Data!Y180,EMFX_Data!AE181-EMFX_Data!AF181,EMFX_Data!AF181-EMFX_Data!AE181)</f>
        <v>-0.00994945595811512</v>
      </c>
      <c r="BN181" s="23" t="n">
        <f aca="false">IF(EMFX_Data!X180&gt;=EMFX_Data!Z180,EMFX_Data!AE181-EMFX_Data!AG181,EMFX_Data!AG181-EMFX_Data!AE181)</f>
        <v>0.0117266979359951</v>
      </c>
      <c r="BO181" s="23" t="n">
        <f aca="false">IF(EMFX_Data!X180&gt;=EMFX_Data!AA180,EMFX_Data!AE181-EMFX_Data!AH181,EMFX_Data!AH181-EMFX_Data!AE181)</f>
        <v>0.0171705568223515</v>
      </c>
      <c r="BP181" s="23" t="n">
        <f aca="false">IF(EMFX_Data!X180&gt;=EMFX_Data!AB180,EMFX_Data!AE181-EMFX_Data!AI181,EMFX_Data!AI181-EMFX_Data!AE181)</f>
        <v>-0.0233775569701306</v>
      </c>
      <c r="BQ181" s="23" t="n">
        <f aca="false">IF(EMFX_Data!X180&gt;=EMFX_Data!AC180,EMFX_Data!AE181-EMFX_Data!AJ181,EMFX_Data!AJ181-EMFX_Data!AE181)</f>
        <v>0.017534292394257</v>
      </c>
      <c r="BR181" s="23" t="n">
        <f aca="false">IF(EMFX_Data!X180&gt;=EMFX_Data!AD180,EMFX_Data!AE181-EMFX_Data!AK181,EMFX_Data!AK181-EMFX_Data!AE181)</f>
        <v>-0.069052306696677</v>
      </c>
      <c r="BS181" s="23" t="n">
        <f aca="false">IF(EMFX_Data!Y180&gt;=EMFX_Data!Z180,EMFX_Data!AF181-EMFX_Data!AG181,EMFX_Data!AG181-EMFX_Data!AF181)</f>
        <v>-0.0216761538941102</v>
      </c>
      <c r="BT181" s="23" t="n">
        <f aca="false">IF(EMFX_Data!Y180&gt;=EMFX_Data!AA180,EMFX_Data!AF181-EMFX_Data!AH181,EMFX_Data!AH181-EMFX_Data!AF181)</f>
        <v>0.0271200127804667</v>
      </c>
      <c r="BU181" s="23" t="n">
        <f aca="false">IF(EMFX_Data!Y180&gt;=EMFX_Data!AB180,EMFX_Data!AF181-EMFX_Data!AI181,EMFX_Data!AI181-EMFX_Data!AF181)</f>
        <v>-0.0134281010120154</v>
      </c>
      <c r="BV181" s="23" t="n">
        <f aca="false">IF(EMFX_Data!Y180&gt;=EMFX_Data!AC180,EMFX_Data!AF181-EMFX_Data!AJ181,EMFX_Data!AJ181-EMFX_Data!AF181)</f>
        <v>-0.0274837483523721</v>
      </c>
      <c r="BW181" s="23" t="n">
        <f aca="false">IF(EMFX_Data!Y180&gt;=EMFX_Data!AD180,EMFX_Data!AF181-EMFX_Data!AK181,EMFX_Data!AK181-EMFX_Data!AF181)</f>
        <v>-0.0790017626547921</v>
      </c>
      <c r="BX181" s="23" t="n">
        <f aca="false">IF(EMFX_Data!Z180&gt;=EMFX_Data!AA180,EMFX_Data!AG181-EMFX_Data!AH181,EMFX_Data!AH181-EMFX_Data!AG181)</f>
        <v>0.00544385888635648</v>
      </c>
      <c r="BY181" s="23" t="n">
        <f aca="false">IF(EMFX_Data!Z180&gt;=EMFX_Data!AB180,EMFX_Data!AG181-EMFX_Data!AI181,EMFX_Data!AI181-EMFX_Data!AG181)</f>
        <v>-0.0351042549061256</v>
      </c>
      <c r="BZ181" s="23" t="n">
        <f aca="false">IF(EMFX_Data!Z180&gt;=EMFX_Data!AC180,EMFX_Data!AG181-EMFX_Data!AJ181,EMFX_Data!AJ181-EMFX_Data!AG181)</f>
        <v>-0.00580759445826194</v>
      </c>
      <c r="CA181" s="23" t="n">
        <f aca="false">IF(EMFX_Data!Z180&gt;=EMFX_Data!AD180,EMFX_Data!AG181-EMFX_Data!AK181,EMFX_Data!AK181-EMFX_Data!AG181)</f>
        <v>-0.0573256087606819</v>
      </c>
      <c r="CB181" s="23" t="n">
        <f aca="false">IF(EMFX_Data!AA180&gt;=EMFX_Data!AB180,EMFX_Data!AH181-EMFX_Data!AI181,EMFX_Data!AI181-EMFX_Data!AH181)</f>
        <v>-0.0405481137924821</v>
      </c>
      <c r="CC181" s="23" t="n">
        <f aca="false">IF(EMFX_Data!AA180&gt;=EMFX_Data!AC180,EMFX_Data!AH181-EMFX_Data!AJ181,EMFX_Data!AJ181-EMFX_Data!AH181)</f>
        <v>-0.000363735571905455</v>
      </c>
      <c r="CD181" s="23" t="n">
        <f aca="false">IF(EMFX_Data!AA180&gt;=EMFX_Data!AD180,EMFX_Data!AH181-EMFX_Data!AK181,EMFX_Data!AK181-EMFX_Data!AH181)</f>
        <v>-0.0518817498743254</v>
      </c>
      <c r="CE181" s="23" t="n">
        <f aca="false">IF(EMFX_Data!AB180&gt;=EMFX_Data!AC180,EMFX_Data!AI181-EMFX_Data!AJ181,EMFX_Data!AJ181-EMFX_Data!AI181)</f>
        <v>-0.0409118493643876</v>
      </c>
      <c r="CF181" s="23" t="n">
        <f aca="false">IF(EMFX_Data!AB180&gt;=EMFX_Data!AD180,EMFX_Data!AI181-EMFX_Data!AK181,EMFX_Data!AK181-EMFX_Data!AI181)</f>
        <v>-0.0924298636668075</v>
      </c>
      <c r="CG181" s="23" t="n">
        <f aca="false">IF(EMFX_Data!AC180&gt;=EMFX_Data!AD180,EMFX_Data!AJ181-EMFX_Data!AK181,EMFX_Data!AK181-EMFX_Data!AJ181)</f>
        <v>-0.05151801430242</v>
      </c>
      <c r="CH181" s="27" t="n">
        <f aca="false">IF(ROW()&lt;4+VolLB,"",STDEV(INDEX($BM:$BM,ROW()-VolLB+1):INDEX($BM:$BM,ROW()))*SQRT(12))</f>
        <v>0.170429689010715</v>
      </c>
      <c r="CI181" s="27" t="n">
        <f aca="false">IF(ROW()&lt;4+VolLB,"",STDEV(INDEX($BN:$BN,ROW()-VolLB+1):INDEX($BN:$BN,ROW()))*SQRT(12))</f>
        <v>0.183275490062727</v>
      </c>
      <c r="CJ181" s="27" t="n">
        <f aca="false">IF(ROW()&lt;4+VolLB,"",STDEV(INDEX($BO:$BO,ROW()-VolLB+1):INDEX($BO:$BO,ROW()))*SQRT(12))</f>
        <v>0.194686006441967</v>
      </c>
      <c r="CK181" s="27" t="n">
        <f aca="false">IF(ROW()&lt;4+VolLB,"",STDEV(INDEX($BP:$BP,ROW()-VolLB+1):INDEX($BP:$BP,ROW()))*SQRT(12))</f>
        <v>0.196314151903031</v>
      </c>
      <c r="CL181" s="27" t="n">
        <f aca="false">IF(ROW()&lt;4+VolLB,"",STDEV(INDEX($BQ:$BQ,ROW()-VolLB+1):INDEX($BQ:$BQ,ROW()))*SQRT(12))</f>
        <v>0.177689394411658</v>
      </c>
      <c r="CM181" s="27" t="n">
        <f aca="false">IF(ROW()&lt;4+VolLB,"",STDEV(INDEX($BR:$BR,ROW()-VolLB+1):INDEX($BR:$BR,ROW()))*SQRT(12))</f>
        <v>0.180669618599261</v>
      </c>
      <c r="CN181" s="27" t="n">
        <f aca="false">IF(ROW()&lt;4+VolLB,"",STDEV(INDEX($BS:$BS,ROW()-VolLB+1):INDEX($BS:$BS,ROW()))*SQRT(12))</f>
        <v>0.182311405284646</v>
      </c>
      <c r="CO181" s="27" t="n">
        <f aca="false">IF(ROW()&lt;4+VolLB,"",STDEV(INDEX($BT:$BT,ROW()-VolLB+1):INDEX($BT:$BT,ROW()))*SQRT(12))</f>
        <v>0.174587362199616</v>
      </c>
      <c r="CP181" s="27" t="n">
        <f aca="false">IF(ROW()&lt;4+VolLB,"",STDEV(INDEX($BU:$BU,ROW()-VolLB+1):INDEX($BU:$BU,ROW()))*SQRT(12))</f>
        <v>0.188637791122359</v>
      </c>
      <c r="CQ181" s="27" t="n">
        <f aca="false">IF(ROW()&lt;4+VolLB,"",STDEV(INDEX($BV:$BV,ROW()-VolLB+1):INDEX($BV:$BV,ROW()))*SQRT(12))</f>
        <v>0.141115711054398</v>
      </c>
      <c r="CR181" s="27" t="n">
        <f aca="false">IF(ROW()&lt;4+VolLB,"",STDEV(INDEX($BW:$BW,ROW()-VolLB+1):INDEX($BW:$BW,ROW()))*SQRT(12))</f>
        <v>0.162237400168822</v>
      </c>
      <c r="CS181" s="27" t="n">
        <f aca="false">IF(ROW()&lt;4+VolLB,"",STDEV(INDEX($BX:$BX,ROW()-VolLB+1):INDEX($BX:$BX,ROW()))*SQRT(12))</f>
        <v>0.169894003999122</v>
      </c>
      <c r="CT181" s="27" t="n">
        <f aca="false">IF(ROW()&lt;4+VolLB,"",STDEV(INDEX($BY:$BY,ROW()-VolLB+1):INDEX($BY:$BY,ROW()))*SQRT(12))</f>
        <v>0.189801508407683</v>
      </c>
      <c r="CU181" s="27" t="n">
        <f aca="false">IF(ROW()&lt;4+VolLB,"",STDEV(INDEX($BZ:$BZ,ROW()-VolLB+1):INDEX($BZ:$BZ,ROW()))*SQRT(12))</f>
        <v>0.150033543607156</v>
      </c>
      <c r="CV181" s="27" t="n">
        <f aca="false">IF(ROW()&lt;4+VolLB,"",STDEV(INDEX($CA:$CA,ROW()-VolLB+1):INDEX($CA:$CA,ROW()))*SQRT(12))</f>
        <v>0.160654772878568</v>
      </c>
      <c r="CW181" s="27" t="n">
        <f aca="false">IF(ROW()&lt;4+VolLB,"",STDEV(INDEX($CB:$CB,ROW()-VolLB+1):INDEX($CB:$CB,ROW()))*SQRT(12))</f>
        <v>0.178075073602456</v>
      </c>
      <c r="CX181" s="27" t="n">
        <f aca="false">IF(ROW()&lt;4+VolLB,"",STDEV(INDEX($CC:$CC,ROW()-VolLB+1):INDEX($CC:$CC,ROW()))*SQRT(12))</f>
        <v>0.168459603594304</v>
      </c>
      <c r="CY181" s="27" t="n">
        <f aca="false">IF(ROW()&lt;4+VolLB,"",STDEV(INDEX($CD:$CD,ROW()-VolLB+1):INDEX($CD:$CD,ROW()))*SQRT(12))</f>
        <v>0.175976037388073</v>
      </c>
      <c r="CZ181" s="27" t="n">
        <f aca="false">IF(ROW()&lt;4+VolLB,"",STDEV(INDEX($CE:$CE,ROW()-VolLB+1):INDEX($CE:$CE,ROW()))*SQRT(12))</f>
        <v>0.163877580101634</v>
      </c>
      <c r="DA181" s="27" t="n">
        <f aca="false">IF(ROW()&lt;4+VolLB,"",STDEV(INDEX($CF:$CF,ROW()-VolLB+1):INDEX($CF:$CF,ROW()))*SQRT(12))</f>
        <v>0.181417031751498</v>
      </c>
      <c r="DB181" s="27" t="n">
        <f aca="false">IF(ROW()&lt;4+VolLB,"",STDEV(INDEX($CG:$CG,ROW()-VolLB+1):INDEX($CG:$CG,ROW()))*SQRT(12))</f>
        <v>0.145338397711915</v>
      </c>
      <c r="DC181" s="26" t="n">
        <f aca="false">IF(OR(AR181=0,CH181="",CH181=0),0,AR181*MIN(MaxScal,TgtVol/CH181))</f>
        <v>0</v>
      </c>
      <c r="DD181" s="26" t="n">
        <f aca="false">IF(OR(AS181=0,CI181="",CI181=0),0,AS181*MIN(MaxScal,TgtVol/CI181))</f>
        <v>0</v>
      </c>
      <c r="DE181" s="26" t="n">
        <f aca="false">IF(OR(AT181=0,CJ181="",CJ181=0),0,AT181*MIN(MaxScal,TgtVol/CJ181))</f>
        <v>0</v>
      </c>
      <c r="DF181" s="26" t="n">
        <f aca="false">IF(OR(AU181=0,CK181="",CK181=0),0,AU181*MIN(MaxScal,TgtVol/CK181))</f>
        <v>0</v>
      </c>
      <c r="DG181" s="26" t="n">
        <f aca="false">IF(OR(AV181=0,CL181="",CL181=0),0,AV181*MIN(MaxScal,TgtVol/CL181))</f>
        <v>0</v>
      </c>
      <c r="DH181" s="26" t="n">
        <f aca="false">IF(OR(AW181=0,CM181="",CM181=0),0,AW181*MIN(MaxScal,TgtVol/CM181))</f>
        <v>0</v>
      </c>
      <c r="DI181" s="26" t="n">
        <f aca="false">IF(OR(AX181=0,CN181="",CN181=0),0,AX181*MIN(MaxScal,TgtVol/CN181))</f>
        <v>0</v>
      </c>
      <c r="DJ181" s="26" t="n">
        <f aca="false">IF(OR(AY181=0,CO181="",CO181=0),0,AY181*MIN(MaxScal,TgtVol/CO181))</f>
        <v>0</v>
      </c>
      <c r="DK181" s="26" t="n">
        <f aca="false">IF(OR(AZ181=0,CP181="",CP181=0),0,AZ181*MIN(MaxScal,TgtVol/CP181))</f>
        <v>0</v>
      </c>
      <c r="DL181" s="26" t="n">
        <f aca="false">IF(OR(BA181=0,CQ181="",CQ181=0),0,BA181*MIN(MaxScal,TgtVol/CQ181))</f>
        <v>0</v>
      </c>
      <c r="DM181" s="26" t="n">
        <f aca="false">IF(OR(BB181=0,CR181="",CR181=0),0,BB181*MIN(MaxScal,TgtVol/CR181))</f>
        <v>0</v>
      </c>
      <c r="DN181" s="26" t="n">
        <f aca="false">IF(OR(BC181=0,CS181="",CS181=0),0,BC181*MIN(MaxScal,TgtVol/CS181))</f>
        <v>0</v>
      </c>
      <c r="DO181" s="26" t="n">
        <f aca="false">IF(OR(BD181=0,CT181="",CT181=0),0,BD181*MIN(MaxScal,TgtVol/CT181))</f>
        <v>0</v>
      </c>
      <c r="DP181" s="26" t="n">
        <f aca="false">IF(OR(BE181=0,CU181="",CU181=0),0,BE181*MIN(MaxScal,TgtVol/CU181))</f>
        <v>0</v>
      </c>
      <c r="DQ181" s="26" t="n">
        <f aca="false">IF(OR(BF181=0,CV181="",CV181=0),0,BF181*MIN(MaxScal,TgtVol/CV181))</f>
        <v>0</v>
      </c>
      <c r="DR181" s="26" t="n">
        <f aca="false">IF(OR(BG181=0,CW181="",CW181=0),0,BG181*MIN(MaxScal,TgtVol/CW181))</f>
        <v>0</v>
      </c>
      <c r="DS181" s="26" t="n">
        <f aca="false">IF(OR(BH181=0,CX181="",CX181=0),0,BH181*MIN(MaxScal,TgtVol/CX181))</f>
        <v>0</v>
      </c>
      <c r="DT181" s="26" t="n">
        <f aca="false">IF(OR(BI181=0,CY181="",CY181=0),0,BI181*MIN(MaxScal,TgtVol/CY181))</f>
        <v>0</v>
      </c>
      <c r="DU181" s="26" t="n">
        <f aca="false">IF(OR(BJ181=0,CZ181="",CZ181=0),0,BJ181*MIN(MaxScal,TgtVol/CZ181))</f>
        <v>0</v>
      </c>
      <c r="DV181" s="26" t="n">
        <f aca="false">IF(OR(BK181=0,DA181="",DA181=0),0,BK181*MIN(MaxScal,TgtVol/DA181))</f>
        <v>0</v>
      </c>
      <c r="DW181" s="26" t="n">
        <f aca="false">IF(OR(BL181=0,DB181="",DB181=0),0,BL181*MIN(MaxScal,TgtVol/DB181))</f>
        <v>0</v>
      </c>
      <c r="DX181" s="28" t="n">
        <f aca="false">IFERROR(DC180*BM181,"")</f>
        <v>-0</v>
      </c>
      <c r="DY181" s="28" t="n">
        <f aca="false">IFERROR(DD180*BN181,"")</f>
        <v>0</v>
      </c>
      <c r="DZ181" s="28" t="n">
        <f aca="false">IFERROR(DE180*BO181,"")</f>
        <v>0</v>
      </c>
      <c r="EA181" s="28" t="n">
        <f aca="false">IFERROR(DF180*BP181,"")</f>
        <v>-0</v>
      </c>
      <c r="EB181" s="28" t="n">
        <f aca="false">IFERROR(DG180*BQ181,"")</f>
        <v>0</v>
      </c>
      <c r="EC181" s="28" t="n">
        <f aca="false">IFERROR(DH180*BR181,"")</f>
        <v>-0</v>
      </c>
      <c r="ED181" s="28" t="n">
        <f aca="false">IFERROR(DI180*BS181,"")</f>
        <v>-0</v>
      </c>
      <c r="EE181" s="28" t="n">
        <f aca="false">IFERROR(DJ180*BT181,"")</f>
        <v>0</v>
      </c>
      <c r="EF181" s="28" t="n">
        <f aca="false">IFERROR(DK180*BU181,"")</f>
        <v>-0</v>
      </c>
      <c r="EG181" s="28" t="n">
        <f aca="false">IFERROR(DL180*BV181,"")</f>
        <v>-0</v>
      </c>
      <c r="EH181" s="28" t="n">
        <f aca="false">IFERROR(DM180*BW181,"")</f>
        <v>-0</v>
      </c>
      <c r="EI181" s="28" t="n">
        <f aca="false">IFERROR(DN180*BX181,"")</f>
        <v>0</v>
      </c>
      <c r="EJ181" s="28" t="n">
        <f aca="false">IFERROR(DO180*BY181,"")</f>
        <v>-0</v>
      </c>
      <c r="EK181" s="28" t="n">
        <f aca="false">IFERROR(DP180*BZ181,"")</f>
        <v>-0</v>
      </c>
      <c r="EL181" s="28" t="n">
        <f aca="false">IFERROR(DQ180*CA181,"")</f>
        <v>-0</v>
      </c>
      <c r="EM181" s="28" t="n">
        <f aca="false">IFERROR(DR180*CB181,"")</f>
        <v>-0</v>
      </c>
      <c r="EN181" s="28" t="n">
        <f aca="false">IFERROR(DS180*CC181,"")</f>
        <v>-0</v>
      </c>
      <c r="EO181" s="28" t="n">
        <f aca="false">IFERROR(DT180*CD181,"")</f>
        <v>-0</v>
      </c>
      <c r="EP181" s="28" t="n">
        <f aca="false">IFERROR(DU180*CE181,"")</f>
        <v>-0</v>
      </c>
      <c r="EQ181" s="28" t="n">
        <f aca="false">IFERROR(DV180*CF181,"")</f>
        <v>-0</v>
      </c>
      <c r="ER181" s="28" t="n">
        <f aca="false">IFERROR(DW180*CG181,"")</f>
        <v>-0</v>
      </c>
      <c r="ES181" s="28" t="n">
        <f aca="false">IF(ROW()=4,"",SUM(DX181:ER181))</f>
        <v>0</v>
      </c>
      <c r="ET181" s="29" t="n">
        <f aca="false">COUNTIF(AR181:BL181,"&gt;0")</f>
        <v>0</v>
      </c>
    </row>
    <row r="182" customFormat="false" ht="15" hidden="false" customHeight="false" outlineLevel="0" collapsed="false">
      <c r="A182" s="19" t="n">
        <v>43434</v>
      </c>
      <c r="B182" s="23" t="n">
        <f aca="false">ABS(EMFX_Data!X182-EMFX_Data!Y182)</f>
        <v>0.0410049244141106</v>
      </c>
      <c r="C182" s="23" t="n">
        <f aca="false">ABS(EMFX_Data!X182-EMFX_Data!Z182)</f>
        <v>0.0978429292047673</v>
      </c>
      <c r="D182" s="23" t="n">
        <f aca="false">ABS(EMFX_Data!X182-EMFX_Data!AA182)</f>
        <v>0.00664465628792765</v>
      </c>
      <c r="E182" s="23" t="n">
        <f aca="false">ABS(EMFX_Data!X182-EMFX_Data!AB182)</f>
        <v>0.207275041640035</v>
      </c>
      <c r="F182" s="23" t="n">
        <f aca="false">ABS(EMFX_Data!X182-EMFX_Data!AC182)</f>
        <v>0.0366006521688593</v>
      </c>
      <c r="G182" s="23" t="n">
        <f aca="false">ABS(EMFX_Data!X182-EMFX_Data!AD182)</f>
        <v>0.167662589941564</v>
      </c>
      <c r="H182" s="23" t="n">
        <f aca="false">ABS(EMFX_Data!Y182-EMFX_Data!Z182)</f>
        <v>0.138847853618878</v>
      </c>
      <c r="I182" s="23" t="n">
        <f aca="false">ABS(EMFX_Data!Y182-EMFX_Data!AA182)</f>
        <v>0.0476495807020383</v>
      </c>
      <c r="J182" s="23" t="n">
        <f aca="false">ABS(EMFX_Data!Y182-EMFX_Data!AB182)</f>
        <v>0.166270117225924</v>
      </c>
      <c r="K182" s="23" t="n">
        <f aca="false">ABS(EMFX_Data!Y182-EMFX_Data!AC182)</f>
        <v>0.00440427224525131</v>
      </c>
      <c r="L182" s="23" t="n">
        <f aca="false">ABS(EMFX_Data!Y182-EMFX_Data!AD182)</f>
        <v>0.208667514355675</v>
      </c>
      <c r="M182" s="23" t="n">
        <f aca="false">ABS(EMFX_Data!Z182-EMFX_Data!AA182)</f>
        <v>0.0911982729168397</v>
      </c>
      <c r="N182" s="23" t="n">
        <f aca="false">ABS(EMFX_Data!Z182-EMFX_Data!AB182)</f>
        <v>0.305117970844802</v>
      </c>
      <c r="O182" s="23" t="n">
        <f aca="false">ABS(EMFX_Data!Z182-EMFX_Data!AC182)</f>
        <v>0.134443581373627</v>
      </c>
      <c r="P182" s="23" t="n">
        <f aca="false">ABS(EMFX_Data!Z182-EMFX_Data!AD182)</f>
        <v>0.0698196607367967</v>
      </c>
      <c r="Q182" s="23" t="n">
        <f aca="false">ABS(EMFX_Data!AA182-EMFX_Data!AB182)</f>
        <v>0.213919697927962</v>
      </c>
      <c r="R182" s="23" t="n">
        <f aca="false">ABS(EMFX_Data!AA182-EMFX_Data!AC182)</f>
        <v>0.043245308456787</v>
      </c>
      <c r="S182" s="23" t="n">
        <f aca="false">ABS(EMFX_Data!AA182-EMFX_Data!AD182)</f>
        <v>0.161017933653636</v>
      </c>
      <c r="T182" s="23" t="n">
        <f aca="false">ABS(EMFX_Data!AB182-EMFX_Data!AC182)</f>
        <v>0.170674389471175</v>
      </c>
      <c r="U182" s="23" t="n">
        <f aca="false">ABS(EMFX_Data!AB182-EMFX_Data!AD182)</f>
        <v>0.374937631581599</v>
      </c>
      <c r="V182" s="23" t="n">
        <f aca="false">ABS(EMFX_Data!AC182-EMFX_Data!AD182)</f>
        <v>0.204263242110423</v>
      </c>
      <c r="W182" s="26" t="n">
        <f aca="false">IF(ROW()&lt;4+MinObs-1,"",IFERROR((B182-AVERAGE(B$4:B182))/STDEV(B$4:B182),""))</f>
        <v>-1.03958826633316</v>
      </c>
      <c r="X182" s="26" t="n">
        <f aca="false">IF(ROW()&lt;4+MinObs-1,"",IFERROR((C182-AVERAGE(C$4:C182))/STDEV(C$4:C182),""))</f>
        <v>0.127005750396089</v>
      </c>
      <c r="Y182" s="26" t="n">
        <f aca="false">IF(ROW()&lt;4+MinObs-1,"",IFERROR((D182-AVERAGE(D$4:D182))/STDEV(D$4:D182),""))</f>
        <v>-1.35429843920415</v>
      </c>
      <c r="Z182" s="26" t="n">
        <f aca="false">IF(ROW()&lt;4+MinObs-1,"",IFERROR((E182-AVERAGE(E$4:E182))/STDEV(E$4:E182),""))</f>
        <v>0.803313561556576</v>
      </c>
      <c r="AA182" s="26" t="n">
        <f aca="false">IF(ROW()&lt;4+MinObs-1,"",IFERROR((F182-AVERAGE(F$4:F182))/STDEV(F$4:F182),""))</f>
        <v>-0.626966407357759</v>
      </c>
      <c r="AB182" s="26" t="n">
        <f aca="false">IF(ROW()&lt;4+MinObs-1,"",IFERROR((G182-AVERAGE(G$4:G182))/STDEV(G$4:G182),""))</f>
        <v>0.135465595919146</v>
      </c>
      <c r="AC182" s="26" t="n">
        <f aca="false">IF(ROW()&lt;4+MinObs-1,"",IFERROR((H182-AVERAGE(H$4:H182))/STDEV(H$4:H182),""))</f>
        <v>-0.179035696148711</v>
      </c>
      <c r="AD182" s="26" t="n">
        <f aca="false">IF(ROW()&lt;4+MinObs-1,"",IFERROR((I182-AVERAGE(I$4:I182))/STDEV(I$4:I182),""))</f>
        <v>-0.795095130527623</v>
      </c>
      <c r="AE182" s="26" t="n">
        <f aca="false">IF(ROW()&lt;4+MinObs-1,"",IFERROR((J182-AVERAGE(J$4:J182))/STDEV(J$4:J182),""))</f>
        <v>0.356294987477235</v>
      </c>
      <c r="AF182" s="26" t="n">
        <f aca="false">IF(ROW()&lt;4+MinObs-1,"",IFERROR((K182-AVERAGE(K$4:K182))/STDEV(K$4:K182),""))</f>
        <v>-1.32492451288279</v>
      </c>
      <c r="AG182" s="26" t="n">
        <f aca="false">IF(ROW()&lt;4+MinObs-1,"",IFERROR((L182-AVERAGE(L$4:L182))/STDEV(L$4:L182),""))</f>
        <v>0.17821109360384</v>
      </c>
      <c r="AH182" s="26" t="n">
        <f aca="false">IF(ROW()&lt;4+MinObs-1,"",IFERROR((M182-AVERAGE(M$4:M182))/STDEV(M$4:M182),""))</f>
        <v>-0.830440542044769</v>
      </c>
      <c r="AI182" s="26" t="n">
        <f aca="false">IF(ROW()&lt;4+MinObs-1,"",IFERROR((N182-AVERAGE(N$4:N182))/STDEV(N$4:N182),""))</f>
        <v>1.73241012901254</v>
      </c>
      <c r="AJ182" s="26" t="n">
        <f aca="false">IF(ROW()&lt;4+MinObs-1,"",IFERROR((O182-AVERAGE(O$4:O182))/STDEV(O$4:O182),""))</f>
        <v>0.423791780322405</v>
      </c>
      <c r="AK182" s="26" t="n">
        <f aca="false">IF(ROW()&lt;4+MinObs-1,"",IFERROR((P182-AVERAGE(P$4:P182))/STDEV(P$4:P182),""))</f>
        <v>-0.215549603596107</v>
      </c>
      <c r="AL182" s="26" t="n">
        <f aca="false">IF(ROW()&lt;4+MinObs-1,"",IFERROR((Q182-AVERAGE(Q$4:Q182))/STDEV(Q$4:Q182),""))</f>
        <v>0.285087280767578</v>
      </c>
      <c r="AM182" s="26" t="n">
        <f aca="false">IF(ROW()&lt;4+MinObs-1,"",IFERROR((R182-AVERAGE(R$4:R182))/STDEV(R$4:R182),""))</f>
        <v>-1.09062466047456</v>
      </c>
      <c r="AN182" s="26" t="n">
        <f aca="false">IF(ROW()&lt;4+MinObs-1,"",IFERROR((S182-AVERAGE(S$4:S182))/STDEV(S$4:S182),""))</f>
        <v>-0.0853225752895426</v>
      </c>
      <c r="AO182" s="26" t="n">
        <f aca="false">IF(ROW()&lt;4+MinObs-1,"",IFERROR((T182-AVERAGE(T$4:T182))/STDEV(T$4:T182),""))</f>
        <v>0.690389037169508</v>
      </c>
      <c r="AP182" s="26" t="n">
        <f aca="false">IF(ROW()&lt;4+MinObs-1,"",IFERROR((U182-AVERAGE(U$4:U182))/STDEV(U$4:U182),""))</f>
        <v>0.845029114247008</v>
      </c>
      <c r="AQ182" s="26" t="n">
        <f aca="false">IF(ROW()&lt;4+MinObs-1,"",IFERROR((V182-AVERAGE(V$4:V182))/STDEV(V$4:V182),""))</f>
        <v>0.218295269447114</v>
      </c>
      <c r="AR182" s="26" t="n">
        <f aca="false">IF(W182="",0,IF(W182&gt;=z4,w4,IF(W182&gt;=z3,w3,IF(W182&gt;=zEntry,w2,IF(AND(W182&gt;=ExitZ,AR181&gt;0),w2,0)))))</f>
        <v>0</v>
      </c>
      <c r="AS182" s="26" t="n">
        <f aca="false">IF(X182="",0,IF(X182&gt;=z4,w4,IF(X182&gt;=z3,w3,IF(X182&gt;=zEntry,w2,IF(AND(X182&gt;=ExitZ,AS181&gt;0),w2,0)))))</f>
        <v>0</v>
      </c>
      <c r="AT182" s="26" t="n">
        <f aca="false">IF(Y182="",0,IF(Y182&gt;=z4,w4,IF(Y182&gt;=z3,w3,IF(Y182&gt;=zEntry,w2,IF(AND(Y182&gt;=ExitZ,AT181&gt;0),w2,0)))))</f>
        <v>0</v>
      </c>
      <c r="AU182" s="26" t="n">
        <f aca="false">IF(Z182="",0,IF(Z182&gt;=z4,w4,IF(Z182&gt;=z3,w3,IF(Z182&gt;=zEntry,w2,IF(AND(Z182&gt;=ExitZ,AU181&gt;0),w2,0)))))</f>
        <v>0</v>
      </c>
      <c r="AV182" s="26" t="n">
        <f aca="false">IF(AA182="",0,IF(AA182&gt;=z4,w4,IF(AA182&gt;=z3,w3,IF(AA182&gt;=zEntry,w2,IF(AND(AA182&gt;=ExitZ,AV181&gt;0),w2,0)))))</f>
        <v>0</v>
      </c>
      <c r="AW182" s="26" t="n">
        <f aca="false">IF(AB182="",0,IF(AB182&gt;=z4,w4,IF(AB182&gt;=z3,w3,IF(AB182&gt;=zEntry,w2,IF(AND(AB182&gt;=ExitZ,AW181&gt;0),w2,0)))))</f>
        <v>0</v>
      </c>
      <c r="AX182" s="26" t="n">
        <f aca="false">IF(AC182="",0,IF(AC182&gt;=z4,w4,IF(AC182&gt;=z3,w3,IF(AC182&gt;=zEntry,w2,IF(AND(AC182&gt;=ExitZ,AX181&gt;0),w2,0)))))</f>
        <v>0</v>
      </c>
      <c r="AY182" s="26" t="n">
        <f aca="false">IF(AD182="",0,IF(AD182&gt;=z4,w4,IF(AD182&gt;=z3,w3,IF(AD182&gt;=zEntry,w2,IF(AND(AD182&gt;=ExitZ,AY181&gt;0),w2,0)))))</f>
        <v>0</v>
      </c>
      <c r="AZ182" s="26" t="n">
        <f aca="false">IF(AE182="",0,IF(AE182&gt;=z4,w4,IF(AE182&gt;=z3,w3,IF(AE182&gt;=zEntry,w2,IF(AND(AE182&gt;=ExitZ,AZ181&gt;0),w2,0)))))</f>
        <v>0</v>
      </c>
      <c r="BA182" s="26" t="n">
        <f aca="false">IF(AF182="",0,IF(AF182&gt;=z4,w4,IF(AF182&gt;=z3,w3,IF(AF182&gt;=zEntry,w2,IF(AND(AF182&gt;=ExitZ,BA181&gt;0),w2,0)))))</f>
        <v>0</v>
      </c>
      <c r="BB182" s="26" t="n">
        <f aca="false">IF(AG182="",0,IF(AG182&gt;=z4,w4,IF(AG182&gt;=z3,w3,IF(AG182&gt;=zEntry,w2,IF(AND(AG182&gt;=ExitZ,BB181&gt;0),w2,0)))))</f>
        <v>0</v>
      </c>
      <c r="BC182" s="26" t="n">
        <f aca="false">IF(AH182="",0,IF(AH182&gt;=z4,w4,IF(AH182&gt;=z3,w3,IF(AH182&gt;=zEntry,w2,IF(AND(AH182&gt;=ExitZ,BC181&gt;0),w2,0)))))</f>
        <v>0</v>
      </c>
      <c r="BD182" s="26" t="n">
        <f aca="false">IF(AI182="",0,IF(AI182&gt;=z4,w4,IF(AI182&gt;=z3,w3,IF(AI182&gt;=zEntry,w2,IF(AND(AI182&gt;=ExitZ,BD181&gt;0),w2,0)))))</f>
        <v>0</v>
      </c>
      <c r="BE182" s="26" t="n">
        <f aca="false">IF(AJ182="",0,IF(AJ182&gt;=z4,w4,IF(AJ182&gt;=z3,w3,IF(AJ182&gt;=zEntry,w2,IF(AND(AJ182&gt;=ExitZ,BE181&gt;0),w2,0)))))</f>
        <v>0</v>
      </c>
      <c r="BF182" s="26" t="n">
        <f aca="false">IF(AK182="",0,IF(AK182&gt;=z4,w4,IF(AK182&gt;=z3,w3,IF(AK182&gt;=zEntry,w2,IF(AND(AK182&gt;=ExitZ,BF181&gt;0),w2,0)))))</f>
        <v>0</v>
      </c>
      <c r="BG182" s="26" t="n">
        <f aca="false">IF(AL182="",0,IF(AL182&gt;=z4,w4,IF(AL182&gt;=z3,w3,IF(AL182&gt;=zEntry,w2,IF(AND(AL182&gt;=ExitZ,BG181&gt;0),w2,0)))))</f>
        <v>0</v>
      </c>
      <c r="BH182" s="26" t="n">
        <f aca="false">IF(AM182="",0,IF(AM182&gt;=z4,w4,IF(AM182&gt;=z3,w3,IF(AM182&gt;=zEntry,w2,IF(AND(AM182&gt;=ExitZ,BH181&gt;0),w2,0)))))</f>
        <v>0</v>
      </c>
      <c r="BI182" s="26" t="n">
        <f aca="false">IF(AN182="",0,IF(AN182&gt;=z4,w4,IF(AN182&gt;=z3,w3,IF(AN182&gt;=zEntry,w2,IF(AND(AN182&gt;=ExitZ,BI181&gt;0),w2,0)))))</f>
        <v>0</v>
      </c>
      <c r="BJ182" s="26" t="n">
        <f aca="false">IF(AO182="",0,IF(AO182&gt;=z4,w4,IF(AO182&gt;=z3,w3,IF(AO182&gt;=zEntry,w2,IF(AND(AO182&gt;=ExitZ,BJ181&gt;0),w2,0)))))</f>
        <v>0</v>
      </c>
      <c r="BK182" s="26" t="n">
        <f aca="false">IF(AP182="",0,IF(AP182&gt;=z4,w4,IF(AP182&gt;=z3,w3,IF(AP182&gt;=zEntry,w2,IF(AND(AP182&gt;=ExitZ,BK181&gt;0),w2,0)))))</f>
        <v>0</v>
      </c>
      <c r="BL182" s="26" t="n">
        <f aca="false">IF(AQ182="",0,IF(AQ182&gt;=z4,w4,IF(AQ182&gt;=z3,w3,IF(AQ182&gt;=zEntry,w2,IF(AND(AQ182&gt;=ExitZ,BL181&gt;0),w2,0)))))</f>
        <v>0</v>
      </c>
      <c r="BM182" s="23" t="n">
        <f aca="false">IF(EMFX_Data!X181&gt;=EMFX_Data!Y181,EMFX_Data!AE182-EMFX_Data!AF182,EMFX_Data!AF182-EMFX_Data!AE182)</f>
        <v>0.0712764764546399</v>
      </c>
      <c r="BN182" s="23" t="n">
        <f aca="false">IF(EMFX_Data!X181&gt;=EMFX_Data!Z181,EMFX_Data!AE182-EMFX_Data!AG182,EMFX_Data!AG182-EMFX_Data!AE182)</f>
        <v>0.159886631632395</v>
      </c>
      <c r="BO182" s="23" t="n">
        <f aca="false">IF(EMFX_Data!X181&gt;=EMFX_Data!AA181,EMFX_Data!AE182-EMFX_Data!AH182,EMFX_Data!AH182-EMFX_Data!AE182)</f>
        <v>0.129635530667956</v>
      </c>
      <c r="BP182" s="23" t="n">
        <f aca="false">IF(EMFX_Data!X181&gt;=EMFX_Data!AB181,EMFX_Data!AE182-EMFX_Data!AI182,EMFX_Data!AI182-EMFX_Data!AE182)</f>
        <v>0.0531711979666965</v>
      </c>
      <c r="BQ182" s="23" t="n">
        <f aca="false">IF(EMFX_Data!X181&gt;=EMFX_Data!AC181,EMFX_Data!AE182-EMFX_Data!AJ182,EMFX_Data!AJ182-EMFX_Data!AE182)</f>
        <v>-0.0256003037719794</v>
      </c>
      <c r="BR182" s="23" t="n">
        <f aca="false">IF(EMFX_Data!X181&gt;=EMFX_Data!AD181,EMFX_Data!AE182-EMFX_Data!AK182,EMFX_Data!AK182-EMFX_Data!AE182)</f>
        <v>-0.0620699786080175</v>
      </c>
      <c r="BS182" s="23" t="n">
        <f aca="false">IF(EMFX_Data!Y181&gt;=EMFX_Data!Z181,EMFX_Data!AF182-EMFX_Data!AG182,EMFX_Data!AG182-EMFX_Data!AF182)</f>
        <v>-0.0886101551777555</v>
      </c>
      <c r="BT182" s="23" t="n">
        <f aca="false">IF(EMFX_Data!Y181&gt;=EMFX_Data!AA181,EMFX_Data!AF182-EMFX_Data!AH182,EMFX_Data!AH182-EMFX_Data!AF182)</f>
        <v>0.058359054213316</v>
      </c>
      <c r="BU182" s="23" t="n">
        <f aca="false">IF(EMFX_Data!Y181&gt;=EMFX_Data!AB181,EMFX_Data!AF182-EMFX_Data!AI182,EMFX_Data!AI182-EMFX_Data!AF182)</f>
        <v>-0.0181052784879434</v>
      </c>
      <c r="BV182" s="23" t="n">
        <f aca="false">IF(EMFX_Data!Y181&gt;=EMFX_Data!AC181,EMFX_Data!AF182-EMFX_Data!AJ182,EMFX_Data!AJ182-EMFX_Data!AF182)</f>
        <v>0.0968767802266192</v>
      </c>
      <c r="BW182" s="23" t="n">
        <f aca="false">IF(EMFX_Data!Y181&gt;=EMFX_Data!AD181,EMFX_Data!AF182-EMFX_Data!AK182,EMFX_Data!AK182-EMFX_Data!AF182)</f>
        <v>0.00920649784662237</v>
      </c>
      <c r="BX182" s="23" t="n">
        <f aca="false">IF(EMFX_Data!Z181&gt;=EMFX_Data!AA181,EMFX_Data!AG182-EMFX_Data!AH182,EMFX_Data!AH182-EMFX_Data!AG182)</f>
        <v>-0.0302511009644396</v>
      </c>
      <c r="BY182" s="23" t="n">
        <f aca="false">IF(EMFX_Data!Z181&gt;=EMFX_Data!AB181,EMFX_Data!AG182-EMFX_Data!AI182,EMFX_Data!AI182-EMFX_Data!AG182)</f>
        <v>-0.106715433665699</v>
      </c>
      <c r="BZ182" s="23" t="n">
        <f aca="false">IF(EMFX_Data!Z181&gt;=EMFX_Data!AC181,EMFX_Data!AG182-EMFX_Data!AJ182,EMFX_Data!AJ182-EMFX_Data!AG182)</f>
        <v>0.185486935404375</v>
      </c>
      <c r="CA182" s="23" t="n">
        <f aca="false">IF(EMFX_Data!Z181&gt;=EMFX_Data!AD181,EMFX_Data!AG182-EMFX_Data!AK182,EMFX_Data!AK182-EMFX_Data!AG182)</f>
        <v>0.0978166530243779</v>
      </c>
      <c r="CB182" s="23" t="n">
        <f aca="false">IF(EMFX_Data!AA181&gt;=EMFX_Data!AB181,EMFX_Data!AH182-EMFX_Data!AI182,EMFX_Data!AI182-EMFX_Data!AH182)</f>
        <v>-0.0764643327012593</v>
      </c>
      <c r="CC182" s="23" t="n">
        <f aca="false">IF(EMFX_Data!AA181&gt;=EMFX_Data!AC181,EMFX_Data!AH182-EMFX_Data!AJ182,EMFX_Data!AJ182-EMFX_Data!AH182)</f>
        <v>0.155235834439935</v>
      </c>
      <c r="CD182" s="23" t="n">
        <f aca="false">IF(EMFX_Data!AA181&gt;=EMFX_Data!AD181,EMFX_Data!AH182-EMFX_Data!AK182,EMFX_Data!AK182-EMFX_Data!AH182)</f>
        <v>0.0675655520599383</v>
      </c>
      <c r="CE182" s="23" t="n">
        <f aca="false">IF(EMFX_Data!AB181&gt;=EMFX_Data!AC181,EMFX_Data!AI182-EMFX_Data!AJ182,EMFX_Data!AJ182-EMFX_Data!AI182)</f>
        <v>0.0787715017386759</v>
      </c>
      <c r="CF182" s="23" t="n">
        <f aca="false">IF(EMFX_Data!AB181&gt;=EMFX_Data!AD181,EMFX_Data!AI182-EMFX_Data!AK182,EMFX_Data!AK182-EMFX_Data!AI182)</f>
        <v>-0.008898780641321</v>
      </c>
      <c r="CG182" s="23" t="n">
        <f aca="false">IF(EMFX_Data!AC181&gt;=EMFX_Data!AD181,EMFX_Data!AJ182-EMFX_Data!AK182,EMFX_Data!AK182-EMFX_Data!AJ182)</f>
        <v>-0.0876702823799969</v>
      </c>
      <c r="CH182" s="27" t="n">
        <f aca="false">IF(ROW()&lt;4+VolLB,"",STDEV(INDEX($BM:$BM,ROW()-VolLB+1):INDEX($BM:$BM,ROW()))*SQRT(12))</f>
        <v>0.174139501779369</v>
      </c>
      <c r="CI182" s="27" t="n">
        <f aca="false">IF(ROW()&lt;4+VolLB,"",STDEV(INDEX($BN:$BN,ROW()-VolLB+1):INDEX($BN:$BN,ROW()))*SQRT(12))</f>
        <v>0.2046984767149</v>
      </c>
      <c r="CJ182" s="27" t="n">
        <f aca="false">IF(ROW()&lt;4+VolLB,"",STDEV(INDEX($BO:$BO,ROW()-VolLB+1):INDEX($BO:$BO,ROW()))*SQRT(12))</f>
        <v>0.197052227114435</v>
      </c>
      <c r="CK182" s="27" t="n">
        <f aca="false">IF(ROW()&lt;4+VolLB,"",STDEV(INDEX($BP:$BP,ROW()-VolLB+1):INDEX($BP:$BP,ROW()))*SQRT(12))</f>
        <v>0.198659969009564</v>
      </c>
      <c r="CL182" s="27" t="n">
        <f aca="false">IF(ROW()&lt;4+VolLB,"",STDEV(INDEX($BQ:$BQ,ROW()-VolLB+1):INDEX($BQ:$BQ,ROW()))*SQRT(12))</f>
        <v>0.178154567445048</v>
      </c>
      <c r="CM182" s="27" t="n">
        <f aca="false">IF(ROW()&lt;4+VolLB,"",STDEV(INDEX($BR:$BR,ROW()-VolLB+1):INDEX($BR:$BR,ROW()))*SQRT(12))</f>
        <v>0.185641593174524</v>
      </c>
      <c r="CN182" s="27" t="n">
        <f aca="false">IF(ROW()&lt;4+VolLB,"",STDEV(INDEX($BS:$BS,ROW()-VolLB+1):INDEX($BS:$BS,ROW()))*SQRT(12))</f>
        <v>0.188742819706303</v>
      </c>
      <c r="CO182" s="27" t="n">
        <f aca="false">IF(ROW()&lt;4+VolLB,"",STDEV(INDEX($BT:$BT,ROW()-VolLB+1):INDEX($BT:$BT,ROW()))*SQRT(12))</f>
        <v>0.170074438715665</v>
      </c>
      <c r="CP182" s="27" t="n">
        <f aca="false">IF(ROW()&lt;4+VolLB,"",STDEV(INDEX($BU:$BU,ROW()-VolLB+1):INDEX($BU:$BU,ROW()))*SQRT(12))</f>
        <v>0.188473403546638</v>
      </c>
      <c r="CQ182" s="27" t="n">
        <f aca="false">IF(ROW()&lt;4+VolLB,"",STDEV(INDEX($BV:$BV,ROW()-VolLB+1):INDEX($BV:$BV,ROW()))*SQRT(12))</f>
        <v>0.145924696014213</v>
      </c>
      <c r="CR182" s="27" t="n">
        <f aca="false">IF(ROW()&lt;4+VolLB,"",STDEV(INDEX($BW:$BW,ROW()-VolLB+1):INDEX($BW:$BW,ROW()))*SQRT(12))</f>
        <v>0.157508529932416</v>
      </c>
      <c r="CS182" s="27" t="n">
        <f aca="false">IF(ROW()&lt;4+VolLB,"",STDEV(INDEX($BX:$BX,ROW()-VolLB+1):INDEX($BX:$BX,ROW()))*SQRT(12))</f>
        <v>0.156843328010601</v>
      </c>
      <c r="CT182" s="27" t="n">
        <f aca="false">IF(ROW()&lt;4+VolLB,"",STDEV(INDEX($BY:$BY,ROW()-VolLB+1):INDEX($BY:$BY,ROW()))*SQRT(12))</f>
        <v>0.199321195289345</v>
      </c>
      <c r="CU182" s="27" t="n">
        <f aca="false">IF(ROW()&lt;4+VolLB,"",STDEV(INDEX($BZ:$BZ,ROW()-VolLB+1):INDEX($BZ:$BZ,ROW()))*SQRT(12))</f>
        <v>0.180038195767124</v>
      </c>
      <c r="CV182" s="27" t="n">
        <f aca="false">IF(ROW()&lt;4+VolLB,"",STDEV(INDEX($CA:$CA,ROW()-VolLB+1):INDEX($CA:$CA,ROW()))*SQRT(12))</f>
        <v>0.1683459429814</v>
      </c>
      <c r="CW182" s="27" t="n">
        <f aca="false">IF(ROW()&lt;4+VolLB,"",STDEV(INDEX($CB:$CB,ROW()-VolLB+1):INDEX($CB:$CB,ROW()))*SQRT(12))</f>
        <v>0.173521977386387</v>
      </c>
      <c r="CX182" s="27" t="n">
        <f aca="false">IF(ROW()&lt;4+VolLB,"",STDEV(INDEX($CC:$CC,ROW()-VolLB+1):INDEX($CC:$CC,ROW()))*SQRT(12))</f>
        <v>0.166188713563928</v>
      </c>
      <c r="CY182" s="27" t="n">
        <f aca="false">IF(ROW()&lt;4+VolLB,"",STDEV(INDEX($CD:$CD,ROW()-VolLB+1):INDEX($CD:$CD,ROW()))*SQRT(12))</f>
        <v>0.158634435703996</v>
      </c>
      <c r="CZ182" s="27" t="n">
        <f aca="false">IF(ROW()&lt;4+VolLB,"",STDEV(INDEX($CE:$CE,ROW()-VolLB+1):INDEX($CE:$CE,ROW()))*SQRT(12))</f>
        <v>0.167990275173309</v>
      </c>
      <c r="DA182" s="27" t="n">
        <f aca="false">IF(ROW()&lt;4+VolLB,"",STDEV(INDEX($CF:$CF,ROW()-VolLB+1):INDEX($CF:$CF,ROW()))*SQRT(12))</f>
        <v>0.178752603484354</v>
      </c>
      <c r="DB182" s="27" t="n">
        <f aca="false">IF(ROW()&lt;4+VolLB,"",STDEV(INDEX($CG:$CG,ROW()-VolLB+1):INDEX($CG:$CG,ROW()))*SQRT(12))</f>
        <v>0.155040649888861</v>
      </c>
      <c r="DC182" s="26" t="n">
        <f aca="false">IF(OR(AR182=0,CH182="",CH182=0),0,AR182*MIN(MaxScal,TgtVol/CH182))</f>
        <v>0</v>
      </c>
      <c r="DD182" s="26" t="n">
        <f aca="false">IF(OR(AS182=0,CI182="",CI182=0),0,AS182*MIN(MaxScal,TgtVol/CI182))</f>
        <v>0</v>
      </c>
      <c r="DE182" s="26" t="n">
        <f aca="false">IF(OR(AT182=0,CJ182="",CJ182=0),0,AT182*MIN(MaxScal,TgtVol/CJ182))</f>
        <v>0</v>
      </c>
      <c r="DF182" s="26" t="n">
        <f aca="false">IF(OR(AU182=0,CK182="",CK182=0),0,AU182*MIN(MaxScal,TgtVol/CK182))</f>
        <v>0</v>
      </c>
      <c r="DG182" s="26" t="n">
        <f aca="false">IF(OR(AV182=0,CL182="",CL182=0),0,AV182*MIN(MaxScal,TgtVol/CL182))</f>
        <v>0</v>
      </c>
      <c r="DH182" s="26" t="n">
        <f aca="false">IF(OR(AW182=0,CM182="",CM182=0),0,AW182*MIN(MaxScal,TgtVol/CM182))</f>
        <v>0</v>
      </c>
      <c r="DI182" s="26" t="n">
        <f aca="false">IF(OR(AX182=0,CN182="",CN182=0),0,AX182*MIN(MaxScal,TgtVol/CN182))</f>
        <v>0</v>
      </c>
      <c r="DJ182" s="26" t="n">
        <f aca="false">IF(OR(AY182=0,CO182="",CO182=0),0,AY182*MIN(MaxScal,TgtVol/CO182))</f>
        <v>0</v>
      </c>
      <c r="DK182" s="26" t="n">
        <f aca="false">IF(OR(AZ182=0,CP182="",CP182=0),0,AZ182*MIN(MaxScal,TgtVol/CP182))</f>
        <v>0</v>
      </c>
      <c r="DL182" s="26" t="n">
        <f aca="false">IF(OR(BA182=0,CQ182="",CQ182=0),0,BA182*MIN(MaxScal,TgtVol/CQ182))</f>
        <v>0</v>
      </c>
      <c r="DM182" s="26" t="n">
        <f aca="false">IF(OR(BB182=0,CR182="",CR182=0),0,BB182*MIN(MaxScal,TgtVol/CR182))</f>
        <v>0</v>
      </c>
      <c r="DN182" s="26" t="n">
        <f aca="false">IF(OR(BC182=0,CS182="",CS182=0),0,BC182*MIN(MaxScal,TgtVol/CS182))</f>
        <v>0</v>
      </c>
      <c r="DO182" s="26" t="n">
        <f aca="false">IF(OR(BD182=0,CT182="",CT182=0),0,BD182*MIN(MaxScal,TgtVol/CT182))</f>
        <v>0</v>
      </c>
      <c r="DP182" s="26" t="n">
        <f aca="false">IF(OR(BE182=0,CU182="",CU182=0),0,BE182*MIN(MaxScal,TgtVol/CU182))</f>
        <v>0</v>
      </c>
      <c r="DQ182" s="26" t="n">
        <f aca="false">IF(OR(BF182=0,CV182="",CV182=0),0,BF182*MIN(MaxScal,TgtVol/CV182))</f>
        <v>0</v>
      </c>
      <c r="DR182" s="26" t="n">
        <f aca="false">IF(OR(BG182=0,CW182="",CW182=0),0,BG182*MIN(MaxScal,TgtVol/CW182))</f>
        <v>0</v>
      </c>
      <c r="DS182" s="26" t="n">
        <f aca="false">IF(OR(BH182=0,CX182="",CX182=0),0,BH182*MIN(MaxScal,TgtVol/CX182))</f>
        <v>0</v>
      </c>
      <c r="DT182" s="26" t="n">
        <f aca="false">IF(OR(BI182=0,CY182="",CY182=0),0,BI182*MIN(MaxScal,TgtVol/CY182))</f>
        <v>0</v>
      </c>
      <c r="DU182" s="26" t="n">
        <f aca="false">IF(OR(BJ182=0,CZ182="",CZ182=0),0,BJ182*MIN(MaxScal,TgtVol/CZ182))</f>
        <v>0</v>
      </c>
      <c r="DV182" s="26" t="n">
        <f aca="false">IF(OR(BK182=0,DA182="",DA182=0),0,BK182*MIN(MaxScal,TgtVol/DA182))</f>
        <v>0</v>
      </c>
      <c r="DW182" s="26" t="n">
        <f aca="false">IF(OR(BL182=0,DB182="",DB182=0),0,BL182*MIN(MaxScal,TgtVol/DB182))</f>
        <v>0</v>
      </c>
      <c r="DX182" s="28" t="n">
        <f aca="false">IFERROR(DC181*BM182,"")</f>
        <v>0</v>
      </c>
      <c r="DY182" s="28" t="n">
        <f aca="false">IFERROR(DD181*BN182,"")</f>
        <v>0</v>
      </c>
      <c r="DZ182" s="28" t="n">
        <f aca="false">IFERROR(DE181*BO182,"")</f>
        <v>0</v>
      </c>
      <c r="EA182" s="28" t="n">
        <f aca="false">IFERROR(DF181*BP182,"")</f>
        <v>0</v>
      </c>
      <c r="EB182" s="28" t="n">
        <f aca="false">IFERROR(DG181*BQ182,"")</f>
        <v>-0</v>
      </c>
      <c r="EC182" s="28" t="n">
        <f aca="false">IFERROR(DH181*BR182,"")</f>
        <v>-0</v>
      </c>
      <c r="ED182" s="28" t="n">
        <f aca="false">IFERROR(DI181*BS182,"")</f>
        <v>-0</v>
      </c>
      <c r="EE182" s="28" t="n">
        <f aca="false">IFERROR(DJ181*BT182,"")</f>
        <v>0</v>
      </c>
      <c r="EF182" s="28" t="n">
        <f aca="false">IFERROR(DK181*BU182,"")</f>
        <v>-0</v>
      </c>
      <c r="EG182" s="28" t="n">
        <f aca="false">IFERROR(DL181*BV182,"")</f>
        <v>0</v>
      </c>
      <c r="EH182" s="28" t="n">
        <f aca="false">IFERROR(DM181*BW182,"")</f>
        <v>0</v>
      </c>
      <c r="EI182" s="28" t="n">
        <f aca="false">IFERROR(DN181*BX182,"")</f>
        <v>-0</v>
      </c>
      <c r="EJ182" s="28" t="n">
        <f aca="false">IFERROR(DO181*BY182,"")</f>
        <v>-0</v>
      </c>
      <c r="EK182" s="28" t="n">
        <f aca="false">IFERROR(DP181*BZ182,"")</f>
        <v>0</v>
      </c>
      <c r="EL182" s="28" t="n">
        <f aca="false">IFERROR(DQ181*CA182,"")</f>
        <v>0</v>
      </c>
      <c r="EM182" s="28" t="n">
        <f aca="false">IFERROR(DR181*CB182,"")</f>
        <v>-0</v>
      </c>
      <c r="EN182" s="28" t="n">
        <f aca="false">IFERROR(DS181*CC182,"")</f>
        <v>0</v>
      </c>
      <c r="EO182" s="28" t="n">
        <f aca="false">IFERROR(DT181*CD182,"")</f>
        <v>0</v>
      </c>
      <c r="EP182" s="28" t="n">
        <f aca="false">IFERROR(DU181*CE182,"")</f>
        <v>0</v>
      </c>
      <c r="EQ182" s="28" t="n">
        <f aca="false">IFERROR(DV181*CF182,"")</f>
        <v>-0</v>
      </c>
      <c r="ER182" s="28" t="n">
        <f aca="false">IFERROR(DW181*CG182,"")</f>
        <v>-0</v>
      </c>
      <c r="ES182" s="28" t="n">
        <f aca="false">IF(ROW()=4,"",SUM(DX182:ER182))</f>
        <v>0</v>
      </c>
      <c r="ET182" s="29" t="n">
        <f aca="false">COUNTIF(AR182:BL182,"&gt;0")</f>
        <v>0</v>
      </c>
    </row>
    <row r="183" customFormat="false" ht="15" hidden="false" customHeight="false" outlineLevel="0" collapsed="false">
      <c r="A183" s="19" t="n">
        <v>43465</v>
      </c>
      <c r="B183" s="23" t="n">
        <f aca="false">ABS(EMFX_Data!X183-EMFX_Data!Y183)</f>
        <v>0.00514141928796175</v>
      </c>
      <c r="C183" s="23" t="n">
        <f aca="false">ABS(EMFX_Data!X183-EMFX_Data!Z183)</f>
        <v>0.108940378140589</v>
      </c>
      <c r="D183" s="23" t="n">
        <f aca="false">ABS(EMFX_Data!X183-EMFX_Data!AA183)</f>
        <v>0.0263580200431779</v>
      </c>
      <c r="E183" s="23" t="n">
        <f aca="false">ABS(EMFX_Data!X183-EMFX_Data!AB183)</f>
        <v>0.210667073059851</v>
      </c>
      <c r="F183" s="23" t="n">
        <f aca="false">ABS(EMFX_Data!X183-EMFX_Data!AC183)</f>
        <v>0.0269263856767648</v>
      </c>
      <c r="G183" s="23" t="n">
        <f aca="false">ABS(EMFX_Data!X183-EMFX_Data!AD183)</f>
        <v>0.192100994864922</v>
      </c>
      <c r="H183" s="23" t="n">
        <f aca="false">ABS(EMFX_Data!Y183-EMFX_Data!Z183)</f>
        <v>0.11408179742855</v>
      </c>
      <c r="I183" s="23" t="n">
        <f aca="false">ABS(EMFX_Data!Y183-EMFX_Data!AA183)</f>
        <v>0.0314994393311396</v>
      </c>
      <c r="J183" s="23" t="n">
        <f aca="false">ABS(EMFX_Data!Y183-EMFX_Data!AB183)</f>
        <v>0.20552565377189</v>
      </c>
      <c r="K183" s="23" t="n">
        <f aca="false">ABS(EMFX_Data!Y183-EMFX_Data!AC183)</f>
        <v>0.021784966388803</v>
      </c>
      <c r="L183" s="23" t="n">
        <f aca="false">ABS(EMFX_Data!Y183-EMFX_Data!AD183)</f>
        <v>0.197242414152884</v>
      </c>
      <c r="M183" s="23" t="n">
        <f aca="false">ABS(EMFX_Data!Z183-EMFX_Data!AA183)</f>
        <v>0.0825823580974108</v>
      </c>
      <c r="N183" s="23" t="n">
        <f aca="false">ABS(EMFX_Data!Z183-EMFX_Data!AB183)</f>
        <v>0.31960745120044</v>
      </c>
      <c r="O183" s="23" t="n">
        <f aca="false">ABS(EMFX_Data!Z183-EMFX_Data!AC183)</f>
        <v>0.135866763817353</v>
      </c>
      <c r="P183" s="23" t="n">
        <f aca="false">ABS(EMFX_Data!Z183-EMFX_Data!AD183)</f>
        <v>0.0831606167243333</v>
      </c>
      <c r="Q183" s="23" t="n">
        <f aca="false">ABS(EMFX_Data!AA183-EMFX_Data!AB183)</f>
        <v>0.237025093103029</v>
      </c>
      <c r="R183" s="23" t="n">
        <f aca="false">ABS(EMFX_Data!AA183-EMFX_Data!AC183)</f>
        <v>0.0532844057199426</v>
      </c>
      <c r="S183" s="23" t="n">
        <f aca="false">ABS(EMFX_Data!AA183-EMFX_Data!AD183)</f>
        <v>0.165742974821744</v>
      </c>
      <c r="T183" s="23" t="n">
        <f aca="false">ABS(EMFX_Data!AB183-EMFX_Data!AC183)</f>
        <v>0.183740687383087</v>
      </c>
      <c r="U183" s="23" t="n">
        <f aca="false">ABS(EMFX_Data!AB183-EMFX_Data!AD183)</f>
        <v>0.402768067924773</v>
      </c>
      <c r="V183" s="23" t="n">
        <f aca="false">ABS(EMFX_Data!AC183-EMFX_Data!AD183)</f>
        <v>0.219027380541687</v>
      </c>
      <c r="W183" s="26" t="n">
        <f aca="false">IF(ROW()&lt;4+MinObs-1,"",IFERROR((B183-AVERAGE(B$4:B183))/STDEV(B$4:B183),""))</f>
        <v>-1.46826350158698</v>
      </c>
      <c r="X183" s="26" t="n">
        <f aca="false">IF(ROW()&lt;4+MinObs-1,"",IFERROR((C183-AVERAGE(C$4:C183))/STDEV(C$4:C183),""))</f>
        <v>0.279979634650284</v>
      </c>
      <c r="Y183" s="26" t="n">
        <f aca="false">IF(ROW()&lt;4+MinObs-1,"",IFERROR((D183-AVERAGE(D$4:D183))/STDEV(D$4:D183),""))</f>
        <v>-1.17529980965672</v>
      </c>
      <c r="Z183" s="26" t="n">
        <f aca="false">IF(ROW()&lt;4+MinObs-1,"",IFERROR((E183-AVERAGE(E$4:E183))/STDEV(E$4:E183),""))</f>
        <v>0.833569725259432</v>
      </c>
      <c r="AA183" s="26" t="n">
        <f aca="false">IF(ROW()&lt;4+MinObs-1,"",IFERROR((F183-AVERAGE(F$4:F183))/STDEV(F$4:F183),""))</f>
        <v>-0.778060923462913</v>
      </c>
      <c r="AB183" s="26" t="n">
        <f aca="false">IF(ROW()&lt;4+MinObs-1,"",IFERROR((G183-AVERAGE(G$4:G183))/STDEV(G$4:G183),""))</f>
        <v>0.218335925398819</v>
      </c>
      <c r="AC183" s="26" t="n">
        <f aca="false">IF(ROW()&lt;4+MinObs-1,"",IFERROR((H183-AVERAGE(H$4:H183))/STDEV(H$4:H183),""))</f>
        <v>-0.386345722705974</v>
      </c>
      <c r="AD183" s="26" t="n">
        <f aca="false">IF(ROW()&lt;4+MinObs-1,"",IFERROR((I183-AVERAGE(I$4:I183))/STDEV(I$4:I183),""))</f>
        <v>-0.9192398078475</v>
      </c>
      <c r="AE183" s="26" t="n">
        <f aca="false">IF(ROW()&lt;4+MinObs-1,"",IFERROR((J183-AVERAGE(J$4:J183))/STDEV(J$4:J183),""))</f>
        <v>0.787900703639879</v>
      </c>
      <c r="AF183" s="26" t="n">
        <f aca="false">IF(ROW()&lt;4+MinObs-1,"",IFERROR((K183-AVERAGE(K$4:K183))/STDEV(K$4:K183),""))</f>
        <v>-1.07222721892026</v>
      </c>
      <c r="AG183" s="26" t="n">
        <f aca="false">IF(ROW()&lt;4+MinObs-1,"",IFERROR((L183-AVERAGE(L$4:L183))/STDEV(L$4:L183),""))</f>
        <v>0.139995544580593</v>
      </c>
      <c r="AH183" s="26" t="n">
        <f aca="false">IF(ROW()&lt;4+MinObs-1,"",IFERROR((M183-AVERAGE(M$4:M183))/STDEV(M$4:M183),""))</f>
        <v>-0.916876888030278</v>
      </c>
      <c r="AI183" s="26" t="n">
        <f aca="false">IF(ROW()&lt;4+MinObs-1,"",IFERROR((N183-AVERAGE(N$4:N183))/STDEV(N$4:N183),""))</f>
        <v>1.85515895386799</v>
      </c>
      <c r="AJ183" s="26" t="n">
        <f aca="false">IF(ROW()&lt;4+MinObs-1,"",IFERROR((O183-AVERAGE(O$4:O183))/STDEV(O$4:O183),""))</f>
        <v>0.440782717515459</v>
      </c>
      <c r="AK183" s="26" t="n">
        <f aca="false">IF(ROW()&lt;4+MinObs-1,"",IFERROR((P183-AVERAGE(P$4:P183))/STDEV(P$4:P183),""))</f>
        <v>-0.169826491086335</v>
      </c>
      <c r="AL183" s="26" t="n">
        <f aca="false">IF(ROW()&lt;4+MinObs-1,"",IFERROR((Q183-AVERAGE(Q$4:Q183))/STDEV(Q$4:Q183),""))</f>
        <v>0.438141292107326</v>
      </c>
      <c r="AM183" s="26" t="n">
        <f aca="false">IF(ROW()&lt;4+MinObs-1,"",IFERROR((R183-AVERAGE(R$4:R183))/STDEV(R$4:R183),""))</f>
        <v>-0.998765946880086</v>
      </c>
      <c r="AN183" s="26" t="n">
        <f aca="false">IF(ROW()&lt;4+MinObs-1,"",IFERROR((S183-AVERAGE(S$4:S183))/STDEV(S$4:S183),""))</f>
        <v>-0.0693263993883363</v>
      </c>
      <c r="AO183" s="26" t="n">
        <f aca="false">IF(ROW()&lt;4+MinObs-1,"",IFERROR((T183-AVERAGE(T$4:T183))/STDEV(T$4:T183),""))</f>
        <v>0.839761453595618</v>
      </c>
      <c r="AP183" s="26" t="n">
        <f aca="false">IF(ROW()&lt;4+MinObs-1,"",IFERROR((U183-AVERAGE(U$4:U183))/STDEV(U$4:U183),""))</f>
        <v>0.93508729690235</v>
      </c>
      <c r="AQ183" s="26" t="n">
        <f aca="false">IF(ROW()&lt;4+MinObs-1,"",IFERROR((V183-AVERAGE(V$4:V183))/STDEV(V$4:V183),""))</f>
        <v>0.267575196490001</v>
      </c>
      <c r="AR183" s="26" t="n">
        <f aca="false">IF(W183="",0,IF(W183&gt;=z4,w4,IF(W183&gt;=z3,w3,IF(W183&gt;=zEntry,w2,IF(AND(W183&gt;=ExitZ,AR182&gt;0),w2,0)))))</f>
        <v>0</v>
      </c>
      <c r="AS183" s="26" t="n">
        <f aca="false">IF(X183="",0,IF(X183&gt;=z4,w4,IF(X183&gt;=z3,w3,IF(X183&gt;=zEntry,w2,IF(AND(X183&gt;=ExitZ,AS182&gt;0),w2,0)))))</f>
        <v>0</v>
      </c>
      <c r="AT183" s="26" t="n">
        <f aca="false">IF(Y183="",0,IF(Y183&gt;=z4,w4,IF(Y183&gt;=z3,w3,IF(Y183&gt;=zEntry,w2,IF(AND(Y183&gt;=ExitZ,AT182&gt;0),w2,0)))))</f>
        <v>0</v>
      </c>
      <c r="AU183" s="26" t="n">
        <f aca="false">IF(Z183="",0,IF(Z183&gt;=z4,w4,IF(Z183&gt;=z3,w3,IF(Z183&gt;=zEntry,w2,IF(AND(Z183&gt;=ExitZ,AU182&gt;0),w2,0)))))</f>
        <v>0</v>
      </c>
      <c r="AV183" s="26" t="n">
        <f aca="false">IF(AA183="",0,IF(AA183&gt;=z4,w4,IF(AA183&gt;=z3,w3,IF(AA183&gt;=zEntry,w2,IF(AND(AA183&gt;=ExitZ,AV182&gt;0),w2,0)))))</f>
        <v>0</v>
      </c>
      <c r="AW183" s="26" t="n">
        <f aca="false">IF(AB183="",0,IF(AB183&gt;=z4,w4,IF(AB183&gt;=z3,w3,IF(AB183&gt;=zEntry,w2,IF(AND(AB183&gt;=ExitZ,AW182&gt;0),w2,0)))))</f>
        <v>0</v>
      </c>
      <c r="AX183" s="26" t="n">
        <f aca="false">IF(AC183="",0,IF(AC183&gt;=z4,w4,IF(AC183&gt;=z3,w3,IF(AC183&gt;=zEntry,w2,IF(AND(AC183&gt;=ExitZ,AX182&gt;0),w2,0)))))</f>
        <v>0</v>
      </c>
      <c r="AY183" s="26" t="n">
        <f aca="false">IF(AD183="",0,IF(AD183&gt;=z4,w4,IF(AD183&gt;=z3,w3,IF(AD183&gt;=zEntry,w2,IF(AND(AD183&gt;=ExitZ,AY182&gt;0),w2,0)))))</f>
        <v>0</v>
      </c>
      <c r="AZ183" s="26" t="n">
        <f aca="false">IF(AE183="",0,IF(AE183&gt;=z4,w4,IF(AE183&gt;=z3,w3,IF(AE183&gt;=zEntry,w2,IF(AND(AE183&gt;=ExitZ,AZ182&gt;0),w2,0)))))</f>
        <v>0</v>
      </c>
      <c r="BA183" s="26" t="n">
        <f aca="false">IF(AF183="",0,IF(AF183&gt;=z4,w4,IF(AF183&gt;=z3,w3,IF(AF183&gt;=zEntry,w2,IF(AND(AF183&gt;=ExitZ,BA182&gt;0),w2,0)))))</f>
        <v>0</v>
      </c>
      <c r="BB183" s="26" t="n">
        <f aca="false">IF(AG183="",0,IF(AG183&gt;=z4,w4,IF(AG183&gt;=z3,w3,IF(AG183&gt;=zEntry,w2,IF(AND(AG183&gt;=ExitZ,BB182&gt;0),w2,0)))))</f>
        <v>0</v>
      </c>
      <c r="BC183" s="26" t="n">
        <f aca="false">IF(AH183="",0,IF(AH183&gt;=z4,w4,IF(AH183&gt;=z3,w3,IF(AH183&gt;=zEntry,w2,IF(AND(AH183&gt;=ExitZ,BC182&gt;0),w2,0)))))</f>
        <v>0</v>
      </c>
      <c r="BD183" s="26" t="n">
        <f aca="false">IF(AI183="",0,IF(AI183&gt;=z4,w4,IF(AI183&gt;=z3,w3,IF(AI183&gt;=zEntry,w2,IF(AND(AI183&gt;=ExitZ,BD182&gt;0),w2,0)))))</f>
        <v>0</v>
      </c>
      <c r="BE183" s="26" t="n">
        <f aca="false">IF(AJ183="",0,IF(AJ183&gt;=z4,w4,IF(AJ183&gt;=z3,w3,IF(AJ183&gt;=zEntry,w2,IF(AND(AJ183&gt;=ExitZ,BE182&gt;0),w2,0)))))</f>
        <v>0</v>
      </c>
      <c r="BF183" s="26" t="n">
        <f aca="false">IF(AK183="",0,IF(AK183&gt;=z4,w4,IF(AK183&gt;=z3,w3,IF(AK183&gt;=zEntry,w2,IF(AND(AK183&gt;=ExitZ,BF182&gt;0),w2,0)))))</f>
        <v>0</v>
      </c>
      <c r="BG183" s="26" t="n">
        <f aca="false">IF(AL183="",0,IF(AL183&gt;=z4,w4,IF(AL183&gt;=z3,w3,IF(AL183&gt;=zEntry,w2,IF(AND(AL183&gt;=ExitZ,BG182&gt;0),w2,0)))))</f>
        <v>0</v>
      </c>
      <c r="BH183" s="26" t="n">
        <f aca="false">IF(AM183="",0,IF(AM183&gt;=z4,w4,IF(AM183&gt;=z3,w3,IF(AM183&gt;=zEntry,w2,IF(AND(AM183&gt;=ExitZ,BH182&gt;0),w2,0)))))</f>
        <v>0</v>
      </c>
      <c r="BI183" s="26" t="n">
        <f aca="false">IF(AN183="",0,IF(AN183&gt;=z4,w4,IF(AN183&gt;=z3,w3,IF(AN183&gt;=zEntry,w2,IF(AND(AN183&gt;=ExitZ,BI182&gt;0),w2,0)))))</f>
        <v>0</v>
      </c>
      <c r="BJ183" s="26" t="n">
        <f aca="false">IF(AO183="",0,IF(AO183&gt;=z4,w4,IF(AO183&gt;=z3,w3,IF(AO183&gt;=zEntry,w2,IF(AND(AO183&gt;=ExitZ,BJ182&gt;0),w2,0)))))</f>
        <v>0</v>
      </c>
      <c r="BK183" s="26" t="n">
        <f aca="false">IF(AP183="",0,IF(AP183&gt;=z4,w4,IF(AP183&gt;=z3,w3,IF(AP183&gt;=zEntry,w2,IF(AND(AP183&gt;=ExitZ,BK182&gt;0),w2,0)))))</f>
        <v>0</v>
      </c>
      <c r="BL183" s="26" t="n">
        <f aca="false">IF(AQ183="",0,IF(AQ183&gt;=z4,w4,IF(AQ183&gt;=z3,w3,IF(AQ183&gt;=zEntry,w2,IF(AND(AQ183&gt;=ExitZ,BL182&gt;0),w2,0)))))</f>
        <v>0</v>
      </c>
      <c r="BM183" s="23" t="n">
        <f aca="false">IF(EMFX_Data!X182&gt;=EMFX_Data!Y182,EMFX_Data!AE183-EMFX_Data!AF183,EMFX_Data!AF183-EMFX_Data!AE183)</f>
        <v>0.036393235279578</v>
      </c>
      <c r="BN183" s="23" t="n">
        <f aca="false">IF(EMFX_Data!X182&gt;=EMFX_Data!Z182,EMFX_Data!AE183-EMFX_Data!AG183,EMFX_Data!AG183-EMFX_Data!AE183)</f>
        <v>-0.0144295826431255</v>
      </c>
      <c r="BO183" s="23" t="n">
        <f aca="false">IF(EMFX_Data!X182&gt;=EMFX_Data!AA182,EMFX_Data!AE183-EMFX_Data!AH183,EMFX_Data!AH183-EMFX_Data!AE183)</f>
        <v>-0.0210832415598859</v>
      </c>
      <c r="BP183" s="23" t="n">
        <f aca="false">IF(EMFX_Data!X182&gt;=EMFX_Data!AB182,EMFX_Data!AE183-EMFX_Data!AI183,EMFX_Data!AI183-EMFX_Data!AE183)</f>
        <v>-0.00293246873323369</v>
      </c>
      <c r="BQ183" s="23" t="n">
        <f aca="false">IF(EMFX_Data!X182&gt;=EMFX_Data!AC182,EMFX_Data!AE183-EMFX_Data!AJ183,EMFX_Data!AJ183-EMFX_Data!AE183)</f>
        <v>0.00288460821367969</v>
      </c>
      <c r="BR183" s="23" t="n">
        <f aca="false">IF(EMFX_Data!X182&gt;=EMFX_Data!AD182,EMFX_Data!AE183-EMFX_Data!AK183,EMFX_Data!AK183-EMFX_Data!AE183)</f>
        <v>-0.0277520847461127</v>
      </c>
      <c r="BS183" s="23" t="n">
        <f aca="false">IF(EMFX_Data!Y182&gt;=EMFX_Data!Z182,EMFX_Data!AF183-EMFX_Data!AG183,EMFX_Data!AG183-EMFX_Data!AF183)</f>
        <v>0.0219636526364525</v>
      </c>
      <c r="BT183" s="23" t="n">
        <f aca="false">IF(EMFX_Data!Y182&gt;=EMFX_Data!AA182,EMFX_Data!AF183-EMFX_Data!AH183,EMFX_Data!AH183-EMFX_Data!AF183)</f>
        <v>0.0153099937196921</v>
      </c>
      <c r="BU183" s="23" t="n">
        <f aca="false">IF(EMFX_Data!Y182&gt;=EMFX_Data!AB182,EMFX_Data!AF183-EMFX_Data!AI183,EMFX_Data!AI183-EMFX_Data!AF183)</f>
        <v>-0.0393257040128117</v>
      </c>
      <c r="BV183" s="23" t="n">
        <f aca="false">IF(EMFX_Data!Y182&gt;=EMFX_Data!AC182,EMFX_Data!AF183-EMFX_Data!AJ183,EMFX_Data!AJ183-EMFX_Data!AF183)</f>
        <v>0.0335086270658983</v>
      </c>
      <c r="BW183" s="23" t="n">
        <f aca="false">IF(EMFX_Data!Y182&gt;=EMFX_Data!AD182,EMFX_Data!AF183-EMFX_Data!AK183,EMFX_Data!AK183-EMFX_Data!AF183)</f>
        <v>0.00864115053346525</v>
      </c>
      <c r="BX183" s="23" t="n">
        <f aca="false">IF(EMFX_Data!Z182&gt;=EMFX_Data!AA182,EMFX_Data!AG183-EMFX_Data!AH183,EMFX_Data!AH183-EMFX_Data!AG183)</f>
        <v>0.00665365891676039</v>
      </c>
      <c r="BY183" s="23" t="n">
        <f aca="false">IF(EMFX_Data!Z182&gt;=EMFX_Data!AB182,EMFX_Data!AG183-EMFX_Data!AI183,EMFX_Data!AI183-EMFX_Data!AG183)</f>
        <v>-0.0173620513763592</v>
      </c>
      <c r="BZ183" s="23" t="n">
        <f aca="false">IF(EMFX_Data!Z182&gt;=EMFX_Data!AC182,EMFX_Data!AG183-EMFX_Data!AJ183,EMFX_Data!AJ183-EMFX_Data!AG183)</f>
        <v>-0.0115449744294458</v>
      </c>
      <c r="CA183" s="23" t="n">
        <f aca="false">IF(EMFX_Data!Z182&gt;=EMFX_Data!AD182,EMFX_Data!AG183-EMFX_Data!AK183,EMFX_Data!AK183-EMFX_Data!AG183)</f>
        <v>-0.0133225021029872</v>
      </c>
      <c r="CB183" s="23" t="n">
        <f aca="false">IF(EMFX_Data!AA182&gt;=EMFX_Data!AB182,EMFX_Data!AH183-EMFX_Data!AI183,EMFX_Data!AI183-EMFX_Data!AH183)</f>
        <v>-0.0240157102931196</v>
      </c>
      <c r="CC183" s="23" t="n">
        <f aca="false">IF(EMFX_Data!AA182&gt;=EMFX_Data!AC182,EMFX_Data!AH183-EMFX_Data!AJ183,EMFX_Data!AJ183-EMFX_Data!AH183)</f>
        <v>-0.0181986333462062</v>
      </c>
      <c r="CD183" s="23" t="n">
        <f aca="false">IF(EMFX_Data!AA182&gt;=EMFX_Data!AD182,EMFX_Data!AH183-EMFX_Data!AK183,EMFX_Data!AK183-EMFX_Data!AH183)</f>
        <v>-0.00666884318622684</v>
      </c>
      <c r="CE183" s="23" t="n">
        <f aca="false">IF(EMFX_Data!AB182&gt;=EMFX_Data!AC182,EMFX_Data!AI183-EMFX_Data!AJ183,EMFX_Data!AJ183-EMFX_Data!AI183)</f>
        <v>-0.00581707694691338</v>
      </c>
      <c r="CF183" s="23" t="n">
        <f aca="false">IF(EMFX_Data!AB182&gt;=EMFX_Data!AD182,EMFX_Data!AI183-EMFX_Data!AK183,EMFX_Data!AK183-EMFX_Data!AI183)</f>
        <v>-0.0306845534793464</v>
      </c>
      <c r="CG183" s="23" t="n">
        <f aca="false">IF(EMFX_Data!AC182&gt;=EMFX_Data!AD182,EMFX_Data!AJ183-EMFX_Data!AK183,EMFX_Data!AK183-EMFX_Data!AJ183)</f>
        <v>-0.024867476532433</v>
      </c>
      <c r="CH183" s="27" t="n">
        <f aca="false">IF(ROW()&lt;4+VolLB,"",STDEV(INDEX($BM:$BM,ROW()-VolLB+1):INDEX($BM:$BM,ROW()))*SQRT(12))</f>
        <v>0.175043283610593</v>
      </c>
      <c r="CI183" s="27" t="n">
        <f aca="false">IF(ROW()&lt;4+VolLB,"",STDEV(INDEX($BN:$BN,ROW()-VolLB+1):INDEX($BN:$BN,ROW()))*SQRT(12))</f>
        <v>0.204050345387396</v>
      </c>
      <c r="CJ183" s="27" t="n">
        <f aca="false">IF(ROW()&lt;4+VolLB,"",STDEV(INDEX($BO:$BO,ROW()-VolLB+1):INDEX($BO:$BO,ROW()))*SQRT(12))</f>
        <v>0.196093623399048</v>
      </c>
      <c r="CK183" s="27" t="n">
        <f aca="false">IF(ROW()&lt;4+VolLB,"",STDEV(INDEX($BP:$BP,ROW()-VolLB+1):INDEX($BP:$BP,ROW()))*SQRT(12))</f>
        <v>0.198658799573293</v>
      </c>
      <c r="CL183" s="27" t="n">
        <f aca="false">IF(ROW()&lt;4+VolLB,"",STDEV(INDEX($BQ:$BQ,ROW()-VolLB+1):INDEX($BQ:$BQ,ROW()))*SQRT(12))</f>
        <v>0.17778845563957</v>
      </c>
      <c r="CM183" s="27" t="n">
        <f aca="false">IF(ROW()&lt;4+VolLB,"",STDEV(INDEX($BR:$BR,ROW()-VolLB+1):INDEX($BR:$BR,ROW()))*SQRT(12))</f>
        <v>0.186581068222767</v>
      </c>
      <c r="CN183" s="27" t="n">
        <f aca="false">IF(ROW()&lt;4+VolLB,"",STDEV(INDEX($BS:$BS,ROW()-VolLB+1):INDEX($BS:$BS,ROW()))*SQRT(12))</f>
        <v>0.186418974068544</v>
      </c>
      <c r="CO183" s="27" t="n">
        <f aca="false">IF(ROW()&lt;4+VolLB,"",STDEV(INDEX($BT:$BT,ROW()-VolLB+1):INDEX($BT:$BT,ROW()))*SQRT(12))</f>
        <v>0.169170123502714</v>
      </c>
      <c r="CP183" s="27" t="n">
        <f aca="false">IF(ROW()&lt;4+VolLB,"",STDEV(INDEX($BU:$BU,ROW()-VolLB+1):INDEX($BU:$BU,ROW()))*SQRT(12))</f>
        <v>0.189830404573862</v>
      </c>
      <c r="CQ183" s="27" t="n">
        <f aca="false">IF(ROW()&lt;4+VolLB,"",STDEV(INDEX($BV:$BV,ROW()-VolLB+1):INDEX($BV:$BV,ROW()))*SQRT(12))</f>
        <v>0.145809175542704</v>
      </c>
      <c r="CR183" s="27" t="n">
        <f aca="false">IF(ROW()&lt;4+VolLB,"",STDEV(INDEX($BW:$BW,ROW()-VolLB+1):INDEX($BW:$BW,ROW()))*SQRT(12))</f>
        <v>0.156826945505043</v>
      </c>
      <c r="CS183" s="27" t="n">
        <f aca="false">IF(ROW()&lt;4+VolLB,"",STDEV(INDEX($BX:$BX,ROW()-VolLB+1):INDEX($BX:$BX,ROW()))*SQRT(12))</f>
        <v>0.14960265377309</v>
      </c>
      <c r="CT183" s="27" t="n">
        <f aca="false">IF(ROW()&lt;4+VolLB,"",STDEV(INDEX($BY:$BY,ROW()-VolLB+1):INDEX($BY:$BY,ROW()))*SQRT(12))</f>
        <v>0.198040211959766</v>
      </c>
      <c r="CU183" s="27" t="n">
        <f aca="false">IF(ROW()&lt;4+VolLB,"",STDEV(INDEX($BZ:$BZ,ROW()-VolLB+1):INDEX($BZ:$BZ,ROW()))*SQRT(12))</f>
        <v>0.176046053855108</v>
      </c>
      <c r="CV183" s="27" t="n">
        <f aca="false">IF(ROW()&lt;4+VolLB,"",STDEV(INDEX($CA:$CA,ROW()-VolLB+1):INDEX($CA:$CA,ROW()))*SQRT(12))</f>
        <v>0.163868280281276</v>
      </c>
      <c r="CW183" s="27" t="n">
        <f aca="false">IF(ROW()&lt;4+VolLB,"",STDEV(INDEX($CB:$CB,ROW()-VolLB+1):INDEX($CB:$CB,ROW()))*SQRT(12))</f>
        <v>0.172198604676603</v>
      </c>
      <c r="CX183" s="27" t="n">
        <f aca="false">IF(ROW()&lt;4+VolLB,"",STDEV(INDEX($CC:$CC,ROW()-VolLB+1):INDEX($CC:$CC,ROW()))*SQRT(12))</f>
        <v>0.165824199606237</v>
      </c>
      <c r="CY183" s="27" t="n">
        <f aca="false">IF(ROW()&lt;4+VolLB,"",STDEV(INDEX($CD:$CD,ROW()-VolLB+1):INDEX($CD:$CD,ROW()))*SQRT(12))</f>
        <v>0.158695922950596</v>
      </c>
      <c r="CZ183" s="27" t="n">
        <f aca="false">IF(ROW()&lt;4+VolLB,"",STDEV(INDEX($CE:$CE,ROW()-VolLB+1):INDEX($CE:$CE,ROW()))*SQRT(12))</f>
        <v>0.167632905701465</v>
      </c>
      <c r="DA183" s="27" t="n">
        <f aca="false">IF(ROW()&lt;4+VolLB,"",STDEV(INDEX($CF:$CF,ROW()-VolLB+1):INDEX($CF:$CF,ROW()))*SQRT(12))</f>
        <v>0.178240697464065</v>
      </c>
      <c r="DB183" s="27" t="n">
        <f aca="false">IF(ROW()&lt;4+VolLB,"",STDEV(INDEX($CG:$CG,ROW()-VolLB+1):INDEX($CG:$CG,ROW()))*SQRT(12))</f>
        <v>0.155497131829933</v>
      </c>
      <c r="DC183" s="26" t="n">
        <f aca="false">IF(OR(AR183=0,CH183="",CH183=0),0,AR183*MIN(MaxScal,TgtVol/CH183))</f>
        <v>0</v>
      </c>
      <c r="DD183" s="26" t="n">
        <f aca="false">IF(OR(AS183=0,CI183="",CI183=0),0,AS183*MIN(MaxScal,TgtVol/CI183))</f>
        <v>0</v>
      </c>
      <c r="DE183" s="26" t="n">
        <f aca="false">IF(OR(AT183=0,CJ183="",CJ183=0),0,AT183*MIN(MaxScal,TgtVol/CJ183))</f>
        <v>0</v>
      </c>
      <c r="DF183" s="26" t="n">
        <f aca="false">IF(OR(AU183=0,CK183="",CK183=0),0,AU183*MIN(MaxScal,TgtVol/CK183))</f>
        <v>0</v>
      </c>
      <c r="DG183" s="26" t="n">
        <f aca="false">IF(OR(AV183=0,CL183="",CL183=0),0,AV183*MIN(MaxScal,TgtVol/CL183))</f>
        <v>0</v>
      </c>
      <c r="DH183" s="26" t="n">
        <f aca="false">IF(OR(AW183=0,CM183="",CM183=0),0,AW183*MIN(MaxScal,TgtVol/CM183))</f>
        <v>0</v>
      </c>
      <c r="DI183" s="26" t="n">
        <f aca="false">IF(OR(AX183=0,CN183="",CN183=0),0,AX183*MIN(MaxScal,TgtVol/CN183))</f>
        <v>0</v>
      </c>
      <c r="DJ183" s="26" t="n">
        <f aca="false">IF(OR(AY183=0,CO183="",CO183=0),0,AY183*MIN(MaxScal,TgtVol/CO183))</f>
        <v>0</v>
      </c>
      <c r="DK183" s="26" t="n">
        <f aca="false">IF(OR(AZ183=0,CP183="",CP183=0),0,AZ183*MIN(MaxScal,TgtVol/CP183))</f>
        <v>0</v>
      </c>
      <c r="DL183" s="26" t="n">
        <f aca="false">IF(OR(BA183=0,CQ183="",CQ183=0),0,BA183*MIN(MaxScal,TgtVol/CQ183))</f>
        <v>0</v>
      </c>
      <c r="DM183" s="26" t="n">
        <f aca="false">IF(OR(BB183=0,CR183="",CR183=0),0,BB183*MIN(MaxScal,TgtVol/CR183))</f>
        <v>0</v>
      </c>
      <c r="DN183" s="26" t="n">
        <f aca="false">IF(OR(BC183=0,CS183="",CS183=0),0,BC183*MIN(MaxScal,TgtVol/CS183))</f>
        <v>0</v>
      </c>
      <c r="DO183" s="26" t="n">
        <f aca="false">IF(OR(BD183=0,CT183="",CT183=0),0,BD183*MIN(MaxScal,TgtVol/CT183))</f>
        <v>0</v>
      </c>
      <c r="DP183" s="26" t="n">
        <f aca="false">IF(OR(BE183=0,CU183="",CU183=0),0,BE183*MIN(MaxScal,TgtVol/CU183))</f>
        <v>0</v>
      </c>
      <c r="DQ183" s="26" t="n">
        <f aca="false">IF(OR(BF183=0,CV183="",CV183=0),0,BF183*MIN(MaxScal,TgtVol/CV183))</f>
        <v>0</v>
      </c>
      <c r="DR183" s="26" t="n">
        <f aca="false">IF(OR(BG183=0,CW183="",CW183=0),0,BG183*MIN(MaxScal,TgtVol/CW183))</f>
        <v>0</v>
      </c>
      <c r="DS183" s="26" t="n">
        <f aca="false">IF(OR(BH183=0,CX183="",CX183=0),0,BH183*MIN(MaxScal,TgtVol/CX183))</f>
        <v>0</v>
      </c>
      <c r="DT183" s="26" t="n">
        <f aca="false">IF(OR(BI183=0,CY183="",CY183=0),0,BI183*MIN(MaxScal,TgtVol/CY183))</f>
        <v>0</v>
      </c>
      <c r="DU183" s="26" t="n">
        <f aca="false">IF(OR(BJ183=0,CZ183="",CZ183=0),0,BJ183*MIN(MaxScal,TgtVol/CZ183))</f>
        <v>0</v>
      </c>
      <c r="DV183" s="26" t="n">
        <f aca="false">IF(OR(BK183=0,DA183="",DA183=0),0,BK183*MIN(MaxScal,TgtVol/DA183))</f>
        <v>0</v>
      </c>
      <c r="DW183" s="26" t="n">
        <f aca="false">IF(OR(BL183=0,DB183="",DB183=0),0,BL183*MIN(MaxScal,TgtVol/DB183))</f>
        <v>0</v>
      </c>
      <c r="DX183" s="28" t="n">
        <f aca="false">IFERROR(DC182*BM183,"")</f>
        <v>0</v>
      </c>
      <c r="DY183" s="28" t="n">
        <f aca="false">IFERROR(DD182*BN183,"")</f>
        <v>-0</v>
      </c>
      <c r="DZ183" s="28" t="n">
        <f aca="false">IFERROR(DE182*BO183,"")</f>
        <v>-0</v>
      </c>
      <c r="EA183" s="28" t="n">
        <f aca="false">IFERROR(DF182*BP183,"")</f>
        <v>-0</v>
      </c>
      <c r="EB183" s="28" t="n">
        <f aca="false">IFERROR(DG182*BQ183,"")</f>
        <v>0</v>
      </c>
      <c r="EC183" s="28" t="n">
        <f aca="false">IFERROR(DH182*BR183,"")</f>
        <v>-0</v>
      </c>
      <c r="ED183" s="28" t="n">
        <f aca="false">IFERROR(DI182*BS183,"")</f>
        <v>0</v>
      </c>
      <c r="EE183" s="28" t="n">
        <f aca="false">IFERROR(DJ182*BT183,"")</f>
        <v>0</v>
      </c>
      <c r="EF183" s="28" t="n">
        <f aca="false">IFERROR(DK182*BU183,"")</f>
        <v>-0</v>
      </c>
      <c r="EG183" s="28" t="n">
        <f aca="false">IFERROR(DL182*BV183,"")</f>
        <v>0</v>
      </c>
      <c r="EH183" s="28" t="n">
        <f aca="false">IFERROR(DM182*BW183,"")</f>
        <v>0</v>
      </c>
      <c r="EI183" s="28" t="n">
        <f aca="false">IFERROR(DN182*BX183,"")</f>
        <v>0</v>
      </c>
      <c r="EJ183" s="28" t="n">
        <f aca="false">IFERROR(DO182*BY183,"")</f>
        <v>-0</v>
      </c>
      <c r="EK183" s="28" t="n">
        <f aca="false">IFERROR(DP182*BZ183,"")</f>
        <v>-0</v>
      </c>
      <c r="EL183" s="28" t="n">
        <f aca="false">IFERROR(DQ182*CA183,"")</f>
        <v>-0</v>
      </c>
      <c r="EM183" s="28" t="n">
        <f aca="false">IFERROR(DR182*CB183,"")</f>
        <v>-0</v>
      </c>
      <c r="EN183" s="28" t="n">
        <f aca="false">IFERROR(DS182*CC183,"")</f>
        <v>-0</v>
      </c>
      <c r="EO183" s="28" t="n">
        <f aca="false">IFERROR(DT182*CD183,"")</f>
        <v>-0</v>
      </c>
      <c r="EP183" s="28" t="n">
        <f aca="false">IFERROR(DU182*CE183,"")</f>
        <v>-0</v>
      </c>
      <c r="EQ183" s="28" t="n">
        <f aca="false">IFERROR(DV182*CF183,"")</f>
        <v>-0</v>
      </c>
      <c r="ER183" s="28" t="n">
        <f aca="false">IFERROR(DW182*CG183,"")</f>
        <v>-0</v>
      </c>
      <c r="ES183" s="28" t="n">
        <f aca="false">IF(ROW()=4,"",SUM(DX183:ER183))</f>
        <v>0</v>
      </c>
      <c r="ET183" s="29" t="n">
        <f aca="false">COUNTIF(AR183:BL183,"&gt;0")</f>
        <v>0</v>
      </c>
    </row>
    <row r="184" customFormat="false" ht="15" hidden="false" customHeight="false" outlineLevel="0" collapsed="false">
      <c r="A184" s="19" t="n">
        <v>43496</v>
      </c>
      <c r="B184" s="23" t="n">
        <f aca="false">ABS(EMFX_Data!X184-EMFX_Data!Y184)</f>
        <v>0.0266204455037373</v>
      </c>
      <c r="C184" s="23" t="n">
        <f aca="false">ABS(EMFX_Data!X184-EMFX_Data!Z184)</f>
        <v>0.0536997432686821</v>
      </c>
      <c r="D184" s="23" t="n">
        <f aca="false">ABS(EMFX_Data!X184-EMFX_Data!AA184)</f>
        <v>0.0284767718447867</v>
      </c>
      <c r="E184" s="23" t="n">
        <f aca="false">ABS(EMFX_Data!X184-EMFX_Data!AB184)</f>
        <v>0.226577436801192</v>
      </c>
      <c r="F184" s="23" t="n">
        <f aca="false">ABS(EMFX_Data!X184-EMFX_Data!AC184)</f>
        <v>0.0271075132981764</v>
      </c>
      <c r="G184" s="23" t="n">
        <f aca="false">ABS(EMFX_Data!X184-EMFX_Data!AD184)</f>
        <v>0.151912161948334</v>
      </c>
      <c r="H184" s="23" t="n">
        <f aca="false">ABS(EMFX_Data!Y184-EMFX_Data!Z184)</f>
        <v>0.0270792977649448</v>
      </c>
      <c r="I184" s="23" t="n">
        <f aca="false">ABS(EMFX_Data!Y184-EMFX_Data!AA184)</f>
        <v>0.00185632634104937</v>
      </c>
      <c r="J184" s="23" t="n">
        <f aca="false">ABS(EMFX_Data!Y184-EMFX_Data!AB184)</f>
        <v>0.25319788230493</v>
      </c>
      <c r="K184" s="23" t="n">
        <f aca="false">ABS(EMFX_Data!Y184-EMFX_Data!AC184)</f>
        <v>0.0537279588019137</v>
      </c>
      <c r="L184" s="23" t="n">
        <f aca="false">ABS(EMFX_Data!Y184-EMFX_Data!AD184)</f>
        <v>0.125291716444597</v>
      </c>
      <c r="M184" s="23" t="n">
        <f aca="false">ABS(EMFX_Data!Z184-EMFX_Data!AA184)</f>
        <v>0.0252229714238954</v>
      </c>
      <c r="N184" s="23" t="n">
        <f aca="false">ABS(EMFX_Data!Z184-EMFX_Data!AB184)</f>
        <v>0.280277180069874</v>
      </c>
      <c r="O184" s="23" t="n">
        <f aca="false">ABS(EMFX_Data!Z184-EMFX_Data!AC184)</f>
        <v>0.0808072565668585</v>
      </c>
      <c r="P184" s="23" t="n">
        <f aca="false">ABS(EMFX_Data!Z184-EMFX_Data!AD184)</f>
        <v>0.098212418679652</v>
      </c>
      <c r="Q184" s="23" t="n">
        <f aca="false">ABS(EMFX_Data!AA184-EMFX_Data!AB184)</f>
        <v>0.255054208645979</v>
      </c>
      <c r="R184" s="23" t="n">
        <f aca="false">ABS(EMFX_Data!AA184-EMFX_Data!AC184)</f>
        <v>0.0555842851429631</v>
      </c>
      <c r="S184" s="23" t="n">
        <f aca="false">ABS(EMFX_Data!AA184-EMFX_Data!AD184)</f>
        <v>0.123435390103547</v>
      </c>
      <c r="T184" s="23" t="n">
        <f aca="false">ABS(EMFX_Data!AB184-EMFX_Data!AC184)</f>
        <v>0.199469923503016</v>
      </c>
      <c r="U184" s="23" t="n">
        <f aca="false">ABS(EMFX_Data!AB184-EMFX_Data!AD184)</f>
        <v>0.378489598749527</v>
      </c>
      <c r="V184" s="23" t="n">
        <f aca="false">ABS(EMFX_Data!AC184-EMFX_Data!AD184)</f>
        <v>0.179019675246511</v>
      </c>
      <c r="W184" s="26" t="n">
        <f aca="false">IF(ROW()&lt;4+MinObs-1,"",IFERROR((B184-AVERAGE(B$4:B184))/STDEV(B$4:B184),""))</f>
        <v>-1.19644065857814</v>
      </c>
      <c r="X184" s="26" t="n">
        <f aca="false">IF(ROW()&lt;4+MinObs-1,"",IFERROR((C184-AVERAGE(C$4:C184))/STDEV(C$4:C184),""))</f>
        <v>-0.485980152080275</v>
      </c>
      <c r="Y184" s="26" t="n">
        <f aca="false">IF(ROW()&lt;4+MinObs-1,"",IFERROR((D184-AVERAGE(D$4:D184))/STDEV(D$4:D184),""))</f>
        <v>-1.14947773316019</v>
      </c>
      <c r="Z184" s="26" t="n">
        <f aca="false">IF(ROW()&lt;4+MinObs-1,"",IFERROR((E184-AVERAGE(E$4:E184))/STDEV(E$4:E184),""))</f>
        <v>0.988696608216238</v>
      </c>
      <c r="AA184" s="26" t="n">
        <f aca="false">IF(ROW()&lt;4+MinObs-1,"",IFERROR((F184-AVERAGE(F$4:F184))/STDEV(F$4:F184),""))</f>
        <v>-0.771744087711248</v>
      </c>
      <c r="AB184" s="26" t="n">
        <f aca="false">IF(ROW()&lt;4+MinObs-1,"",IFERROR((G184-AVERAGE(G$4:G184))/STDEV(G$4:G184),""))</f>
        <v>0.0804218866286399</v>
      </c>
      <c r="AC184" s="26" t="n">
        <f aca="false">IF(ROW()&lt;4+MinObs-1,"",IFERROR((H184-AVERAGE(H$4:H184))/STDEV(H$4:H184),""))</f>
        <v>-1.11374095234863</v>
      </c>
      <c r="AD184" s="26" t="n">
        <f aca="false">IF(ROW()&lt;4+MinObs-1,"",IFERROR((I184-AVERAGE(I$4:I184))/STDEV(I$4:I184),""))</f>
        <v>-1.14847915134308</v>
      </c>
      <c r="AE184" s="26" t="n">
        <f aca="false">IF(ROW()&lt;4+MinObs-1,"",IFERROR((J184-AVERAGE(J$4:J184))/STDEV(J$4:J184),""))</f>
        <v>1.30703053156252</v>
      </c>
      <c r="AF184" s="26" t="n">
        <f aca="false">IF(ROW()&lt;4+MinObs-1,"",IFERROR((K184-AVERAGE(K$4:K184))/STDEV(K$4:K184),""))</f>
        <v>-0.61752192094228</v>
      </c>
      <c r="AG184" s="26" t="n">
        <f aca="false">IF(ROW()&lt;4+MinObs-1,"",IFERROR((L184-AVERAGE(L$4:L184))/STDEV(L$4:L184),""))</f>
        <v>-0.0985569259346535</v>
      </c>
      <c r="AH184" s="26" t="n">
        <f aca="false">IF(ROW()&lt;4+MinObs-1,"",IFERROR((M184-AVERAGE(M$4:M184))/STDEV(M$4:M184),""))</f>
        <v>-1.51011143204619</v>
      </c>
      <c r="AI184" s="26" t="n">
        <f aca="false">IF(ROW()&lt;4+MinObs-1,"",IFERROR((N184-AVERAGE(N$4:N184))/STDEV(N$4:N184),""))</f>
        <v>1.44863207952991</v>
      </c>
      <c r="AJ184" s="26" t="n">
        <f aca="false">IF(ROW()&lt;4+MinObs-1,"",IFERROR((O184-AVERAGE(O$4:O184))/STDEV(O$4:O184),""))</f>
        <v>-0.273994516966448</v>
      </c>
      <c r="AK184" s="26" t="n">
        <f aca="false">IF(ROW()&lt;4+MinObs-1,"",IFERROR((P184-AVERAGE(P$4:P184))/STDEV(P$4:P184),""))</f>
        <v>-0.118316840123516</v>
      </c>
      <c r="AL184" s="26" t="n">
        <f aca="false">IF(ROW()&lt;4+MinObs-1,"",IFERROR((Q184-AVERAGE(Q$4:Q184))/STDEV(Q$4:Q184),""))</f>
        <v>0.556954584825238</v>
      </c>
      <c r="AM184" s="26" t="n">
        <f aca="false">IF(ROW()&lt;4+MinObs-1,"",IFERROR((R184-AVERAGE(R$4:R184))/STDEV(R$4:R184),""))</f>
        <v>-0.973720147084654</v>
      </c>
      <c r="AN184" s="26" t="n">
        <f aca="false">IF(ROW()&lt;4+MinObs-1,"",IFERROR((S184-AVERAGE(S$4:S184))/STDEV(S$4:S184),""))</f>
        <v>-0.210612355748944</v>
      </c>
      <c r="AO184" s="26" t="n">
        <f aca="false">IF(ROW()&lt;4+MinObs-1,"",IFERROR((T184-AVERAGE(T$4:T184))/STDEV(T$4:T184),""))</f>
        <v>1.01876037528985</v>
      </c>
      <c r="AP184" s="26" t="n">
        <f aca="false">IF(ROW()&lt;4+MinObs-1,"",IFERROR((U184-AVERAGE(U$4:U184))/STDEV(U$4:U184),""))</f>
        <v>0.848162100508175</v>
      </c>
      <c r="AQ184" s="26" t="n">
        <f aca="false">IF(ROW()&lt;4+MinObs-1,"",IFERROR((V184-AVERAGE(V$4:V184))/STDEV(V$4:V184),""))</f>
        <v>0.131158154572139</v>
      </c>
      <c r="AR184" s="26" t="n">
        <f aca="false">IF(W184="",0,IF(W184&gt;=z4,w4,IF(W184&gt;=z3,w3,IF(W184&gt;=zEntry,w2,IF(AND(W184&gt;=ExitZ,AR183&gt;0),w2,0)))))</f>
        <v>0</v>
      </c>
      <c r="AS184" s="26" t="n">
        <f aca="false">IF(X184="",0,IF(X184&gt;=z4,w4,IF(X184&gt;=z3,w3,IF(X184&gt;=zEntry,w2,IF(AND(X184&gt;=ExitZ,AS183&gt;0),w2,0)))))</f>
        <v>0</v>
      </c>
      <c r="AT184" s="26" t="n">
        <f aca="false">IF(Y184="",0,IF(Y184&gt;=z4,w4,IF(Y184&gt;=z3,w3,IF(Y184&gt;=zEntry,w2,IF(AND(Y184&gt;=ExitZ,AT183&gt;0),w2,0)))))</f>
        <v>0</v>
      </c>
      <c r="AU184" s="26" t="n">
        <f aca="false">IF(Z184="",0,IF(Z184&gt;=z4,w4,IF(Z184&gt;=z3,w3,IF(Z184&gt;=zEntry,w2,IF(AND(Z184&gt;=ExitZ,AU183&gt;0),w2,0)))))</f>
        <v>0</v>
      </c>
      <c r="AV184" s="26" t="n">
        <f aca="false">IF(AA184="",0,IF(AA184&gt;=z4,w4,IF(AA184&gt;=z3,w3,IF(AA184&gt;=zEntry,w2,IF(AND(AA184&gt;=ExitZ,AV183&gt;0),w2,0)))))</f>
        <v>0</v>
      </c>
      <c r="AW184" s="26" t="n">
        <f aca="false">IF(AB184="",0,IF(AB184&gt;=z4,w4,IF(AB184&gt;=z3,w3,IF(AB184&gt;=zEntry,w2,IF(AND(AB184&gt;=ExitZ,AW183&gt;0),w2,0)))))</f>
        <v>0</v>
      </c>
      <c r="AX184" s="26" t="n">
        <f aca="false">IF(AC184="",0,IF(AC184&gt;=z4,w4,IF(AC184&gt;=z3,w3,IF(AC184&gt;=zEntry,w2,IF(AND(AC184&gt;=ExitZ,AX183&gt;0),w2,0)))))</f>
        <v>0</v>
      </c>
      <c r="AY184" s="26" t="n">
        <f aca="false">IF(AD184="",0,IF(AD184&gt;=z4,w4,IF(AD184&gt;=z3,w3,IF(AD184&gt;=zEntry,w2,IF(AND(AD184&gt;=ExitZ,AY183&gt;0),w2,0)))))</f>
        <v>0</v>
      </c>
      <c r="AZ184" s="26" t="n">
        <f aca="false">IF(AE184="",0,IF(AE184&gt;=z4,w4,IF(AE184&gt;=z3,w3,IF(AE184&gt;=zEntry,w2,IF(AND(AE184&gt;=ExitZ,AZ183&gt;0),w2,0)))))</f>
        <v>0</v>
      </c>
      <c r="BA184" s="26" t="n">
        <f aca="false">IF(AF184="",0,IF(AF184&gt;=z4,w4,IF(AF184&gt;=z3,w3,IF(AF184&gt;=zEntry,w2,IF(AND(AF184&gt;=ExitZ,BA183&gt;0),w2,0)))))</f>
        <v>0</v>
      </c>
      <c r="BB184" s="26" t="n">
        <f aca="false">IF(AG184="",0,IF(AG184&gt;=z4,w4,IF(AG184&gt;=z3,w3,IF(AG184&gt;=zEntry,w2,IF(AND(AG184&gt;=ExitZ,BB183&gt;0),w2,0)))))</f>
        <v>0</v>
      </c>
      <c r="BC184" s="26" t="n">
        <f aca="false">IF(AH184="",0,IF(AH184&gt;=z4,w4,IF(AH184&gt;=z3,w3,IF(AH184&gt;=zEntry,w2,IF(AND(AH184&gt;=ExitZ,BC183&gt;0),w2,0)))))</f>
        <v>0</v>
      </c>
      <c r="BD184" s="26" t="n">
        <f aca="false">IF(AI184="",0,IF(AI184&gt;=z4,w4,IF(AI184&gt;=z3,w3,IF(AI184&gt;=zEntry,w2,IF(AND(AI184&gt;=ExitZ,BD183&gt;0),w2,0)))))</f>
        <v>0</v>
      </c>
      <c r="BE184" s="26" t="n">
        <f aca="false">IF(AJ184="",0,IF(AJ184&gt;=z4,w4,IF(AJ184&gt;=z3,w3,IF(AJ184&gt;=zEntry,w2,IF(AND(AJ184&gt;=ExitZ,BE183&gt;0),w2,0)))))</f>
        <v>0</v>
      </c>
      <c r="BF184" s="26" t="n">
        <f aca="false">IF(AK184="",0,IF(AK184&gt;=z4,w4,IF(AK184&gt;=z3,w3,IF(AK184&gt;=zEntry,w2,IF(AND(AK184&gt;=ExitZ,BF183&gt;0),w2,0)))))</f>
        <v>0</v>
      </c>
      <c r="BG184" s="26" t="n">
        <f aca="false">IF(AL184="",0,IF(AL184&gt;=z4,w4,IF(AL184&gt;=z3,w3,IF(AL184&gt;=zEntry,w2,IF(AND(AL184&gt;=ExitZ,BG183&gt;0),w2,0)))))</f>
        <v>0</v>
      </c>
      <c r="BH184" s="26" t="n">
        <f aca="false">IF(AM184="",0,IF(AM184&gt;=z4,w4,IF(AM184&gt;=z3,w3,IF(AM184&gt;=zEntry,w2,IF(AND(AM184&gt;=ExitZ,BH183&gt;0),w2,0)))))</f>
        <v>0</v>
      </c>
      <c r="BI184" s="26" t="n">
        <f aca="false">IF(AN184="",0,IF(AN184&gt;=z4,w4,IF(AN184&gt;=z3,w3,IF(AN184&gt;=zEntry,w2,IF(AND(AN184&gt;=ExitZ,BI183&gt;0),w2,0)))))</f>
        <v>0</v>
      </c>
      <c r="BJ184" s="26" t="n">
        <f aca="false">IF(AO184="",0,IF(AO184&gt;=z4,w4,IF(AO184&gt;=z3,w3,IF(AO184&gt;=zEntry,w2,IF(AND(AO184&gt;=ExitZ,BJ183&gt;0),w2,0)))))</f>
        <v>0</v>
      </c>
      <c r="BK184" s="26" t="n">
        <f aca="false">IF(AP184="",0,IF(AP184&gt;=z4,w4,IF(AP184&gt;=z3,w3,IF(AP184&gt;=zEntry,w2,IF(AND(AP184&gt;=ExitZ,BK183&gt;0),w2,0)))))</f>
        <v>0</v>
      </c>
      <c r="BL184" s="26" t="n">
        <f aca="false">IF(AQ184="",0,IF(AQ184&gt;=z4,w4,IF(AQ184&gt;=z3,w3,IF(AQ184&gt;=zEntry,w2,IF(AND(AQ184&gt;=ExitZ,BL183&gt;0),w2,0)))))</f>
        <v>0</v>
      </c>
      <c r="BM184" s="23" t="n">
        <f aca="false">IF(EMFX_Data!X183&gt;=EMFX_Data!Y183,EMFX_Data!AE184-EMFX_Data!AF184,EMFX_Data!AF184-EMFX_Data!AE184)</f>
        <v>0.030271819230604</v>
      </c>
      <c r="BN184" s="23" t="n">
        <f aca="false">IF(EMFX_Data!X183&gt;=EMFX_Data!Z183,EMFX_Data!AE184-EMFX_Data!AG184,EMFX_Data!AG184-EMFX_Data!AE184)</f>
        <v>0.053963217405395</v>
      </c>
      <c r="BO184" s="23" t="n">
        <f aca="false">IF(EMFX_Data!X183&gt;=EMFX_Data!AA183,EMFX_Data!AE184-EMFX_Data!AH184,EMFX_Data!AH184-EMFX_Data!AE184)</f>
        <v>-0.00222073880433726</v>
      </c>
      <c r="BP184" s="23" t="n">
        <f aca="false">IF(EMFX_Data!X183&gt;=EMFX_Data!AB183,EMFX_Data!AE184-EMFX_Data!AI184,EMFX_Data!AI184-EMFX_Data!AE184)</f>
        <v>-0.0162649262261266</v>
      </c>
      <c r="BQ184" s="23" t="n">
        <f aca="false">IF(EMFX_Data!X183&gt;=EMFX_Data!AC183,EMFX_Data!AE184-EMFX_Data!AJ184,EMFX_Data!AJ184-EMFX_Data!AE184)</f>
        <v>-0.0071791459532151</v>
      </c>
      <c r="BR184" s="23" t="n">
        <f aca="false">IF(EMFX_Data!X183&gt;=EMFX_Data!AD183,EMFX_Data!AE184-EMFX_Data!AK184,EMFX_Data!AK184-EMFX_Data!AE184)</f>
        <v>0.0361461881152226</v>
      </c>
      <c r="BS184" s="23" t="n">
        <f aca="false">IF(EMFX_Data!Y183&gt;=EMFX_Data!Z183,EMFX_Data!AF184-EMFX_Data!AG184,EMFX_Data!AG184-EMFX_Data!AF184)</f>
        <v>0.084235036635999</v>
      </c>
      <c r="BT184" s="23" t="n">
        <f aca="false">IF(EMFX_Data!Y183&gt;=EMFX_Data!AA183,EMFX_Data!AF184-EMFX_Data!AH184,EMFX_Data!AH184-EMFX_Data!AF184)</f>
        <v>0.0280510804262668</v>
      </c>
      <c r="BU184" s="23" t="n">
        <f aca="false">IF(EMFX_Data!Y183&gt;=EMFX_Data!AB183,EMFX_Data!AF184-EMFX_Data!AI184,EMFX_Data!AI184-EMFX_Data!AF184)</f>
        <v>-0.0465367454567306</v>
      </c>
      <c r="BV184" s="23" t="n">
        <f aca="false">IF(EMFX_Data!Y183&gt;=EMFX_Data!AC183,EMFX_Data!AF184-EMFX_Data!AJ184,EMFX_Data!AJ184-EMFX_Data!AF184)</f>
        <v>-0.0374509651838191</v>
      </c>
      <c r="BW184" s="23" t="n">
        <f aca="false">IF(EMFX_Data!Y183&gt;=EMFX_Data!AD183,EMFX_Data!AF184-EMFX_Data!AK184,EMFX_Data!AK184-EMFX_Data!AF184)</f>
        <v>0.0664180073458266</v>
      </c>
      <c r="BX184" s="23" t="n">
        <f aca="false">IF(EMFX_Data!Z183&gt;=EMFX_Data!AA183,EMFX_Data!AG184-EMFX_Data!AH184,EMFX_Data!AH184-EMFX_Data!AG184)</f>
        <v>0.0561839562097322</v>
      </c>
      <c r="BY184" s="23" t="n">
        <f aca="false">IF(EMFX_Data!Z183&gt;=EMFX_Data!AB183,EMFX_Data!AG184-EMFX_Data!AI184,EMFX_Data!AI184-EMFX_Data!AG184)</f>
        <v>0.0376982911792684</v>
      </c>
      <c r="BZ184" s="23" t="n">
        <f aca="false">IF(EMFX_Data!Z183&gt;=EMFX_Data!AC183,EMFX_Data!AG184-EMFX_Data!AJ184,EMFX_Data!AJ184-EMFX_Data!AG184)</f>
        <v>0.0467840714521799</v>
      </c>
      <c r="CA184" s="23" t="n">
        <f aca="false">IF(EMFX_Data!Z183&gt;=EMFX_Data!AD183,EMFX_Data!AG184-EMFX_Data!AK184,EMFX_Data!AK184-EMFX_Data!AG184)</f>
        <v>-0.0178170292901724</v>
      </c>
      <c r="CB184" s="23" t="n">
        <f aca="false">IF(EMFX_Data!AA183&gt;=EMFX_Data!AB183,EMFX_Data!AH184-EMFX_Data!AI184,EMFX_Data!AI184-EMFX_Data!AH184)</f>
        <v>-0.0184856650304638</v>
      </c>
      <c r="CC184" s="23" t="n">
        <f aca="false">IF(EMFX_Data!AA183&gt;=EMFX_Data!AC183,EMFX_Data!AH184-EMFX_Data!AJ184,EMFX_Data!AJ184-EMFX_Data!AH184)</f>
        <v>-0.00939988475755236</v>
      </c>
      <c r="CD184" s="23" t="n">
        <f aca="false">IF(EMFX_Data!AA183&gt;=EMFX_Data!AD183,EMFX_Data!AH184-EMFX_Data!AK184,EMFX_Data!AK184-EMFX_Data!AH184)</f>
        <v>0.0383669269195599</v>
      </c>
      <c r="CE184" s="23" t="n">
        <f aca="false">IF(EMFX_Data!AB183&gt;=EMFX_Data!AC183,EMFX_Data!AI184-EMFX_Data!AJ184,EMFX_Data!AJ184-EMFX_Data!AI184)</f>
        <v>-0.00908578027291147</v>
      </c>
      <c r="CF184" s="23" t="n">
        <f aca="false">IF(EMFX_Data!AB183&gt;=EMFX_Data!AD183,EMFX_Data!AI184-EMFX_Data!AK184,EMFX_Data!AK184-EMFX_Data!AI184)</f>
        <v>0.019881261889096</v>
      </c>
      <c r="CG184" s="23" t="n">
        <f aca="false">IF(EMFX_Data!AC183&gt;=EMFX_Data!AD183,EMFX_Data!AJ184-EMFX_Data!AK184,EMFX_Data!AK184-EMFX_Data!AJ184)</f>
        <v>0.0289670421620075</v>
      </c>
      <c r="CH184" s="27" t="n">
        <f aca="false">IF(ROW()&lt;4+VolLB,"",STDEV(INDEX($BM:$BM,ROW()-VolLB+1):INDEX($BM:$BM,ROW()))*SQRT(12))</f>
        <v>0.174889218185431</v>
      </c>
      <c r="CI184" s="27" t="n">
        <f aca="false">IF(ROW()&lt;4+VolLB,"",STDEV(INDEX($BN:$BN,ROW()-VolLB+1):INDEX($BN:$BN,ROW()))*SQRT(12))</f>
        <v>0.205903728395159</v>
      </c>
      <c r="CJ184" s="27" t="n">
        <f aca="false">IF(ROW()&lt;4+VolLB,"",STDEV(INDEX($BO:$BO,ROW()-VolLB+1):INDEX($BO:$BO,ROW()))*SQRT(12))</f>
        <v>0.196036490904354</v>
      </c>
      <c r="CK184" s="27" t="n">
        <f aca="false">IF(ROW()&lt;4+VolLB,"",STDEV(INDEX($BP:$BP,ROW()-VolLB+1):INDEX($BP:$BP,ROW()))*SQRT(12))</f>
        <v>0.198888899636619</v>
      </c>
      <c r="CL184" s="27" t="n">
        <f aca="false">IF(ROW()&lt;4+VolLB,"",STDEV(INDEX($BQ:$BQ,ROW()-VolLB+1):INDEX($BQ:$BQ,ROW()))*SQRT(12))</f>
        <v>0.176201630398414</v>
      </c>
      <c r="CM184" s="27" t="n">
        <f aca="false">IF(ROW()&lt;4+VolLB,"",STDEV(INDEX($BR:$BR,ROW()-VolLB+1):INDEX($BR:$BR,ROW()))*SQRT(12))</f>
        <v>0.186656605930565</v>
      </c>
      <c r="CN184" s="27" t="n">
        <f aca="false">IF(ROW()&lt;4+VolLB,"",STDEV(INDEX($BS:$BS,ROW()-VolLB+1):INDEX($BS:$BS,ROW()))*SQRT(12))</f>
        <v>0.191445138794401</v>
      </c>
      <c r="CO184" s="27" t="n">
        <f aca="false">IF(ROW()&lt;4+VolLB,"",STDEV(INDEX($BT:$BT,ROW()-VolLB+1):INDEX($BT:$BT,ROW()))*SQRT(12))</f>
        <v>0.169328799907519</v>
      </c>
      <c r="CP184" s="27" t="n">
        <f aca="false">IF(ROW()&lt;4+VolLB,"",STDEV(INDEX($BU:$BU,ROW()-VolLB+1):INDEX($BU:$BU,ROW()))*SQRT(12))</f>
        <v>0.191844635478652</v>
      </c>
      <c r="CQ184" s="27" t="n">
        <f aca="false">IF(ROW()&lt;4+VolLB,"",STDEV(INDEX($BV:$BV,ROW()-VolLB+1):INDEX($BV:$BV,ROW()))*SQRT(12))</f>
        <v>0.149397265158064</v>
      </c>
      <c r="CR184" s="27" t="n">
        <f aca="false">IF(ROW()&lt;4+VolLB,"",STDEV(INDEX($BW:$BW,ROW()-VolLB+1):INDEX($BW:$BW,ROW()))*SQRT(12))</f>
        <v>0.15920334087734</v>
      </c>
      <c r="CS184" s="27" t="n">
        <f aca="false">IF(ROW()&lt;4+VolLB,"",STDEV(INDEX($BX:$BX,ROW()-VolLB+1):INDEX($BX:$BX,ROW()))*SQRT(12))</f>
        <v>0.151421915585786</v>
      </c>
      <c r="CT184" s="27" t="n">
        <f aca="false">IF(ROW()&lt;4+VolLB,"",STDEV(INDEX($BY:$BY,ROW()-VolLB+1):INDEX($BY:$BY,ROW()))*SQRT(12))</f>
        <v>0.199445378638502</v>
      </c>
      <c r="CU184" s="27" t="n">
        <f aca="false">IF(ROW()&lt;4+VolLB,"",STDEV(INDEX($BZ:$BZ,ROW()-VolLB+1):INDEX($BZ:$BZ,ROW()))*SQRT(12))</f>
        <v>0.174581613295148</v>
      </c>
      <c r="CV184" s="27" t="n">
        <f aca="false">IF(ROW()&lt;4+VolLB,"",STDEV(INDEX($CA:$CA,ROW()-VolLB+1):INDEX($CA:$CA,ROW()))*SQRT(12))</f>
        <v>0.164437783248478</v>
      </c>
      <c r="CW184" s="27" t="n">
        <f aca="false">IF(ROW()&lt;4+VolLB,"",STDEV(INDEX($CB:$CB,ROW()-VolLB+1):INDEX($CB:$CB,ROW()))*SQRT(12))</f>
        <v>0.172926480424159</v>
      </c>
      <c r="CX184" s="27" t="n">
        <f aca="false">IF(ROW()&lt;4+VolLB,"",STDEV(INDEX($CC:$CC,ROW()-VolLB+1):INDEX($CC:$CC,ROW()))*SQRT(12))</f>
        <v>0.164406225960294</v>
      </c>
      <c r="CY184" s="27" t="n">
        <f aca="false">IF(ROW()&lt;4+VolLB,"",STDEV(INDEX($CD:$CD,ROW()-VolLB+1):INDEX($CD:$CD,ROW()))*SQRT(12))</f>
        <v>0.159320629516983</v>
      </c>
      <c r="CZ184" s="27" t="n">
        <f aca="false">IF(ROW()&lt;4+VolLB,"",STDEV(INDEX($CE:$CE,ROW()-VolLB+1):INDEX($CE:$CE,ROW()))*SQRT(12))</f>
        <v>0.165607960510735</v>
      </c>
      <c r="DA184" s="27" t="n">
        <f aca="false">IF(ROW()&lt;4+VolLB,"",STDEV(INDEX($CF:$CF,ROW()-VolLB+1):INDEX($CF:$CF,ROW()))*SQRT(12))</f>
        <v>0.178772523562265</v>
      </c>
      <c r="DB184" s="27" t="n">
        <f aca="false">IF(ROW()&lt;4+VolLB,"",STDEV(INDEX($CG:$CG,ROW()-VolLB+1):INDEX($CG:$CG,ROW()))*SQRT(12))</f>
        <v>0.151736373044222</v>
      </c>
      <c r="DC184" s="26" t="n">
        <f aca="false">IF(OR(AR184=0,CH184="",CH184=0),0,AR184*MIN(MaxScal,TgtVol/CH184))</f>
        <v>0</v>
      </c>
      <c r="DD184" s="26" t="n">
        <f aca="false">IF(OR(AS184=0,CI184="",CI184=0),0,AS184*MIN(MaxScal,TgtVol/CI184))</f>
        <v>0</v>
      </c>
      <c r="DE184" s="26" t="n">
        <f aca="false">IF(OR(AT184=0,CJ184="",CJ184=0),0,AT184*MIN(MaxScal,TgtVol/CJ184))</f>
        <v>0</v>
      </c>
      <c r="DF184" s="26" t="n">
        <f aca="false">IF(OR(AU184=0,CK184="",CK184=0),0,AU184*MIN(MaxScal,TgtVol/CK184))</f>
        <v>0</v>
      </c>
      <c r="DG184" s="26" t="n">
        <f aca="false">IF(OR(AV184=0,CL184="",CL184=0),0,AV184*MIN(MaxScal,TgtVol/CL184))</f>
        <v>0</v>
      </c>
      <c r="DH184" s="26" t="n">
        <f aca="false">IF(OR(AW184=0,CM184="",CM184=0),0,AW184*MIN(MaxScal,TgtVol/CM184))</f>
        <v>0</v>
      </c>
      <c r="DI184" s="26" t="n">
        <f aca="false">IF(OR(AX184=0,CN184="",CN184=0),0,AX184*MIN(MaxScal,TgtVol/CN184))</f>
        <v>0</v>
      </c>
      <c r="DJ184" s="26" t="n">
        <f aca="false">IF(OR(AY184=0,CO184="",CO184=0),0,AY184*MIN(MaxScal,TgtVol/CO184))</f>
        <v>0</v>
      </c>
      <c r="DK184" s="26" t="n">
        <f aca="false">IF(OR(AZ184=0,CP184="",CP184=0),0,AZ184*MIN(MaxScal,TgtVol/CP184))</f>
        <v>0</v>
      </c>
      <c r="DL184" s="26" t="n">
        <f aca="false">IF(OR(BA184=0,CQ184="",CQ184=0),0,BA184*MIN(MaxScal,TgtVol/CQ184))</f>
        <v>0</v>
      </c>
      <c r="DM184" s="26" t="n">
        <f aca="false">IF(OR(BB184=0,CR184="",CR184=0),0,BB184*MIN(MaxScal,TgtVol/CR184))</f>
        <v>0</v>
      </c>
      <c r="DN184" s="26" t="n">
        <f aca="false">IF(OR(BC184=0,CS184="",CS184=0),0,BC184*MIN(MaxScal,TgtVol/CS184))</f>
        <v>0</v>
      </c>
      <c r="DO184" s="26" t="n">
        <f aca="false">IF(OR(BD184=0,CT184="",CT184=0),0,BD184*MIN(MaxScal,TgtVol/CT184))</f>
        <v>0</v>
      </c>
      <c r="DP184" s="26" t="n">
        <f aca="false">IF(OR(BE184=0,CU184="",CU184=0),0,BE184*MIN(MaxScal,TgtVol/CU184))</f>
        <v>0</v>
      </c>
      <c r="DQ184" s="26" t="n">
        <f aca="false">IF(OR(BF184=0,CV184="",CV184=0),0,BF184*MIN(MaxScal,TgtVol/CV184))</f>
        <v>0</v>
      </c>
      <c r="DR184" s="26" t="n">
        <f aca="false">IF(OR(BG184=0,CW184="",CW184=0),0,BG184*MIN(MaxScal,TgtVol/CW184))</f>
        <v>0</v>
      </c>
      <c r="DS184" s="26" t="n">
        <f aca="false">IF(OR(BH184=0,CX184="",CX184=0),0,BH184*MIN(MaxScal,TgtVol/CX184))</f>
        <v>0</v>
      </c>
      <c r="DT184" s="26" t="n">
        <f aca="false">IF(OR(BI184=0,CY184="",CY184=0),0,BI184*MIN(MaxScal,TgtVol/CY184))</f>
        <v>0</v>
      </c>
      <c r="DU184" s="26" t="n">
        <f aca="false">IF(OR(BJ184=0,CZ184="",CZ184=0),0,BJ184*MIN(MaxScal,TgtVol/CZ184))</f>
        <v>0</v>
      </c>
      <c r="DV184" s="26" t="n">
        <f aca="false">IF(OR(BK184=0,DA184="",DA184=0),0,BK184*MIN(MaxScal,TgtVol/DA184))</f>
        <v>0</v>
      </c>
      <c r="DW184" s="26" t="n">
        <f aca="false">IF(OR(BL184=0,DB184="",DB184=0),0,BL184*MIN(MaxScal,TgtVol/DB184))</f>
        <v>0</v>
      </c>
      <c r="DX184" s="28" t="n">
        <f aca="false">IFERROR(DC183*BM184,"")</f>
        <v>0</v>
      </c>
      <c r="DY184" s="28" t="n">
        <f aca="false">IFERROR(DD183*BN184,"")</f>
        <v>0</v>
      </c>
      <c r="DZ184" s="28" t="n">
        <f aca="false">IFERROR(DE183*BO184,"")</f>
        <v>-0</v>
      </c>
      <c r="EA184" s="28" t="n">
        <f aca="false">IFERROR(DF183*BP184,"")</f>
        <v>-0</v>
      </c>
      <c r="EB184" s="28" t="n">
        <f aca="false">IFERROR(DG183*BQ184,"")</f>
        <v>-0</v>
      </c>
      <c r="EC184" s="28" t="n">
        <f aca="false">IFERROR(DH183*BR184,"")</f>
        <v>0</v>
      </c>
      <c r="ED184" s="28" t="n">
        <f aca="false">IFERROR(DI183*BS184,"")</f>
        <v>0</v>
      </c>
      <c r="EE184" s="28" t="n">
        <f aca="false">IFERROR(DJ183*BT184,"")</f>
        <v>0</v>
      </c>
      <c r="EF184" s="28" t="n">
        <f aca="false">IFERROR(DK183*BU184,"")</f>
        <v>-0</v>
      </c>
      <c r="EG184" s="28" t="n">
        <f aca="false">IFERROR(DL183*BV184,"")</f>
        <v>-0</v>
      </c>
      <c r="EH184" s="28" t="n">
        <f aca="false">IFERROR(DM183*BW184,"")</f>
        <v>0</v>
      </c>
      <c r="EI184" s="28" t="n">
        <f aca="false">IFERROR(DN183*BX184,"")</f>
        <v>0</v>
      </c>
      <c r="EJ184" s="28" t="n">
        <f aca="false">IFERROR(DO183*BY184,"")</f>
        <v>0</v>
      </c>
      <c r="EK184" s="28" t="n">
        <f aca="false">IFERROR(DP183*BZ184,"")</f>
        <v>0</v>
      </c>
      <c r="EL184" s="28" t="n">
        <f aca="false">IFERROR(DQ183*CA184,"")</f>
        <v>-0</v>
      </c>
      <c r="EM184" s="28" t="n">
        <f aca="false">IFERROR(DR183*CB184,"")</f>
        <v>-0</v>
      </c>
      <c r="EN184" s="28" t="n">
        <f aca="false">IFERROR(DS183*CC184,"")</f>
        <v>-0</v>
      </c>
      <c r="EO184" s="28" t="n">
        <f aca="false">IFERROR(DT183*CD184,"")</f>
        <v>0</v>
      </c>
      <c r="EP184" s="28" t="n">
        <f aca="false">IFERROR(DU183*CE184,"")</f>
        <v>-0</v>
      </c>
      <c r="EQ184" s="28" t="n">
        <f aca="false">IFERROR(DV183*CF184,"")</f>
        <v>0</v>
      </c>
      <c r="ER184" s="28" t="n">
        <f aca="false">IFERROR(DW183*CG184,"")</f>
        <v>0</v>
      </c>
      <c r="ES184" s="28" t="n">
        <f aca="false">IF(ROW()=4,"",SUM(DX184:ER184))</f>
        <v>0</v>
      </c>
      <c r="ET184" s="29" t="n">
        <f aca="false">COUNTIF(AR184:BL184,"&gt;0")</f>
        <v>0</v>
      </c>
    </row>
    <row r="185" customFormat="false" ht="15" hidden="false" customHeight="false" outlineLevel="0" collapsed="false">
      <c r="A185" s="19" t="n">
        <v>43524</v>
      </c>
      <c r="B185" s="23" t="n">
        <f aca="false">ABS(EMFX_Data!X185-EMFX_Data!Y185)</f>
        <v>0.00447613120159662</v>
      </c>
      <c r="C185" s="23" t="n">
        <f aca="false">ABS(EMFX_Data!X185-EMFX_Data!Z185)</f>
        <v>0.00958232159939421</v>
      </c>
      <c r="D185" s="23" t="n">
        <f aca="false">ABS(EMFX_Data!X185-EMFX_Data!AA185)</f>
        <v>0.0386906634405895</v>
      </c>
      <c r="E185" s="23" t="n">
        <f aca="false">ABS(EMFX_Data!X185-EMFX_Data!AB185)</f>
        <v>0.215749134591092</v>
      </c>
      <c r="F185" s="23" t="n">
        <f aca="false">ABS(EMFX_Data!X185-EMFX_Data!AC185)</f>
        <v>0.0803366785584112</v>
      </c>
      <c r="G185" s="23" t="n">
        <f aca="false">ABS(EMFX_Data!X185-EMFX_Data!AD185)</f>
        <v>0.190317321028524</v>
      </c>
      <c r="H185" s="23" t="n">
        <f aca="false">ABS(EMFX_Data!Y185-EMFX_Data!Z185)</f>
        <v>0.00510619039779758</v>
      </c>
      <c r="I185" s="23" t="n">
        <f aca="false">ABS(EMFX_Data!Y185-EMFX_Data!AA185)</f>
        <v>0.0342145322389928</v>
      </c>
      <c r="J185" s="23" t="n">
        <f aca="false">ABS(EMFX_Data!Y185-EMFX_Data!AB185)</f>
        <v>0.220225265792688</v>
      </c>
      <c r="K185" s="23" t="n">
        <f aca="false">ABS(EMFX_Data!Y185-EMFX_Data!AC185)</f>
        <v>0.0848128097600078</v>
      </c>
      <c r="L185" s="23" t="n">
        <f aca="false">ABS(EMFX_Data!Y185-EMFX_Data!AD185)</f>
        <v>0.185841189826927</v>
      </c>
      <c r="M185" s="23" t="n">
        <f aca="false">ABS(EMFX_Data!Z185-EMFX_Data!AA185)</f>
        <v>0.0291083418411953</v>
      </c>
      <c r="N185" s="23" t="n">
        <f aca="false">ABS(EMFX_Data!Z185-EMFX_Data!AB185)</f>
        <v>0.225331456190486</v>
      </c>
      <c r="O185" s="23" t="n">
        <f aca="false">ABS(EMFX_Data!Z185-EMFX_Data!AC185)</f>
        <v>0.0899190001578054</v>
      </c>
      <c r="P185" s="23" t="n">
        <f aca="false">ABS(EMFX_Data!Z185-EMFX_Data!AD185)</f>
        <v>0.18073499942913</v>
      </c>
      <c r="Q185" s="23" t="n">
        <f aca="false">ABS(EMFX_Data!AA185-EMFX_Data!AB185)</f>
        <v>0.254439798031681</v>
      </c>
      <c r="R185" s="23" t="n">
        <f aca="false">ABS(EMFX_Data!AA185-EMFX_Data!AC185)</f>
        <v>0.119027341999001</v>
      </c>
      <c r="S185" s="23" t="n">
        <f aca="false">ABS(EMFX_Data!AA185-EMFX_Data!AD185)</f>
        <v>0.151626657587935</v>
      </c>
      <c r="T185" s="23" t="n">
        <f aca="false">ABS(EMFX_Data!AB185-EMFX_Data!AC185)</f>
        <v>0.135412456032681</v>
      </c>
      <c r="U185" s="23" t="n">
        <f aca="false">ABS(EMFX_Data!AB185-EMFX_Data!AD185)</f>
        <v>0.406066455619616</v>
      </c>
      <c r="V185" s="23" t="n">
        <f aca="false">ABS(EMFX_Data!AC185-EMFX_Data!AD185)</f>
        <v>0.270653999586935</v>
      </c>
      <c r="W185" s="26" t="n">
        <f aca="false">IF(ROW()&lt;4+MinObs-1,"",IFERROR((B185-AVERAGE(B$4:B185))/STDEV(B$4:B185),""))</f>
        <v>-1.4553169227846</v>
      </c>
      <c r="X185" s="26" t="n">
        <f aca="false">IF(ROW()&lt;4+MinObs-1,"",IFERROR((C185-AVERAGE(C$4:C185))/STDEV(C$4:C185),""))</f>
        <v>-1.09367658627283</v>
      </c>
      <c r="Y185" s="26" t="n">
        <f aca="false">IF(ROW()&lt;4+MinObs-1,"",IFERROR((D185-AVERAGE(D$4:D185))/STDEV(D$4:D185),""))</f>
        <v>-1.05480770782352</v>
      </c>
      <c r="Z185" s="26" t="n">
        <f aca="false">IF(ROW()&lt;4+MinObs-1,"",IFERROR((E185-AVERAGE(E$4:E185))/STDEV(E$4:E185),""))</f>
        <v>0.875135273167471</v>
      </c>
      <c r="AA185" s="26" t="n">
        <f aca="false">IF(ROW()&lt;4+MinObs-1,"",IFERROR((F185-AVERAGE(F$4:F185))/STDEV(F$4:F185),""))</f>
        <v>0.0804574751757744</v>
      </c>
      <c r="AB185" s="26" t="n">
        <f aca="false">IF(ROW()&lt;4+MinObs-1,"",IFERROR((G185-AVERAGE(G$4:G185))/STDEV(G$4:G185),""))</f>
        <v>0.211758862559563</v>
      </c>
      <c r="AC185" s="26" t="n">
        <f aca="false">IF(ROW()&lt;4+MinObs-1,"",IFERROR((H185-AVERAGE(H$4:H185))/STDEV(H$4:H185),""))</f>
        <v>-1.28952803245066</v>
      </c>
      <c r="AD185" s="26" t="n">
        <f aca="false">IF(ROW()&lt;4+MinObs-1,"",IFERROR((I185-AVERAGE(I$4:I185))/STDEV(I$4:I185),""))</f>
        <v>-0.885989179253823</v>
      </c>
      <c r="AE185" s="26" t="n">
        <f aca="false">IF(ROW()&lt;4+MinObs-1,"",IFERROR((J185-AVERAGE(J$4:J185))/STDEV(J$4:J185),""))</f>
        <v>0.936986892676366</v>
      </c>
      <c r="AF185" s="26" t="n">
        <f aca="false">IF(ROW()&lt;4+MinObs-1,"",IFERROR((K185-AVERAGE(K$4:K185))/STDEV(K$4:K185),""))</f>
        <v>-0.176077012496336</v>
      </c>
      <c r="AG185" s="26" t="n">
        <f aca="false">IF(ROW()&lt;4+MinObs-1,"",IFERROR((L185-AVERAGE(L$4:L185))/STDEV(L$4:L185),""))</f>
        <v>0.102696246608315</v>
      </c>
      <c r="AH185" s="26" t="n">
        <f aca="false">IF(ROW()&lt;4+MinObs-1,"",IFERROR((M185-AVERAGE(M$4:M185))/STDEV(M$4:M185),""))</f>
        <v>-1.45645664653027</v>
      </c>
      <c r="AI185" s="26" t="n">
        <f aca="false">IF(ROW()&lt;4+MinObs-1,"",IFERROR((N185-AVERAGE(N$4:N185))/STDEV(N$4:N185),""))</f>
        <v>0.895529366076587</v>
      </c>
      <c r="AJ185" s="26" t="n">
        <f aca="false">IF(ROW()&lt;4+MinObs-1,"",IFERROR((O185-AVERAGE(O$4:O185))/STDEV(O$4:O185),""))</f>
        <v>-0.154831606576891</v>
      </c>
      <c r="AK185" s="26" t="n">
        <f aca="false">IF(ROW()&lt;4+MinObs-1,"",IFERROR((P185-AVERAGE(P$4:P185))/STDEV(P$4:P185),""))</f>
        <v>0.16258738949682</v>
      </c>
      <c r="AL185" s="26" t="n">
        <f aca="false">IF(ROW()&lt;4+MinObs-1,"",IFERROR((Q185-AVERAGE(Q$4:Q185))/STDEV(Q$4:Q185),""))</f>
        <v>0.550851480378885</v>
      </c>
      <c r="AM185" s="26" t="n">
        <f aca="false">IF(ROW()&lt;4+MinObs-1,"",IFERROR((R185-AVERAGE(R$4:R185))/STDEV(R$4:R185),""))</f>
        <v>-0.427071926112733</v>
      </c>
      <c r="AN185" s="26" t="n">
        <f aca="false">IF(ROW()&lt;4+MinObs-1,"",IFERROR((S185-AVERAGE(S$4:S185))/STDEV(S$4:S185),""))</f>
        <v>-0.115490101526866</v>
      </c>
      <c r="AO185" s="26" t="n">
        <f aca="false">IF(ROW()&lt;4+MinObs-1,"",IFERROR((T185-AVERAGE(T$4:T185))/STDEV(T$4:T185),""))</f>
        <v>0.265538488565618</v>
      </c>
      <c r="AP185" s="26" t="n">
        <f aca="false">IF(ROW()&lt;4+MinObs-1,"",IFERROR((U185-AVERAGE(U$4:U185))/STDEV(U$4:U185),""))</f>
        <v>0.937489636118638</v>
      </c>
      <c r="AQ185" s="26" t="n">
        <f aca="false">IF(ROW()&lt;4+MinObs-1,"",IFERROR((V185-AVERAGE(V$4:V185))/STDEV(V$4:V185),""))</f>
        <v>0.442167116672131</v>
      </c>
      <c r="AR185" s="26" t="n">
        <f aca="false">IF(W185="",0,IF(W185&gt;=z4,w4,IF(W185&gt;=z3,w3,IF(W185&gt;=zEntry,w2,IF(AND(W185&gt;=ExitZ,AR184&gt;0),w2,0)))))</f>
        <v>0</v>
      </c>
      <c r="AS185" s="26" t="n">
        <f aca="false">IF(X185="",0,IF(X185&gt;=z4,w4,IF(X185&gt;=z3,w3,IF(X185&gt;=zEntry,w2,IF(AND(X185&gt;=ExitZ,AS184&gt;0),w2,0)))))</f>
        <v>0</v>
      </c>
      <c r="AT185" s="26" t="n">
        <f aca="false">IF(Y185="",0,IF(Y185&gt;=z4,w4,IF(Y185&gt;=z3,w3,IF(Y185&gt;=zEntry,w2,IF(AND(Y185&gt;=ExitZ,AT184&gt;0),w2,0)))))</f>
        <v>0</v>
      </c>
      <c r="AU185" s="26" t="n">
        <f aca="false">IF(Z185="",0,IF(Z185&gt;=z4,w4,IF(Z185&gt;=z3,w3,IF(Z185&gt;=zEntry,w2,IF(AND(Z185&gt;=ExitZ,AU184&gt;0),w2,0)))))</f>
        <v>0</v>
      </c>
      <c r="AV185" s="26" t="n">
        <f aca="false">IF(AA185="",0,IF(AA185&gt;=z4,w4,IF(AA185&gt;=z3,w3,IF(AA185&gt;=zEntry,w2,IF(AND(AA185&gt;=ExitZ,AV184&gt;0),w2,0)))))</f>
        <v>0</v>
      </c>
      <c r="AW185" s="26" t="n">
        <f aca="false">IF(AB185="",0,IF(AB185&gt;=z4,w4,IF(AB185&gt;=z3,w3,IF(AB185&gt;=zEntry,w2,IF(AND(AB185&gt;=ExitZ,AW184&gt;0),w2,0)))))</f>
        <v>0</v>
      </c>
      <c r="AX185" s="26" t="n">
        <f aca="false">IF(AC185="",0,IF(AC185&gt;=z4,w4,IF(AC185&gt;=z3,w3,IF(AC185&gt;=zEntry,w2,IF(AND(AC185&gt;=ExitZ,AX184&gt;0),w2,0)))))</f>
        <v>0</v>
      </c>
      <c r="AY185" s="26" t="n">
        <f aca="false">IF(AD185="",0,IF(AD185&gt;=z4,w4,IF(AD185&gt;=z3,w3,IF(AD185&gt;=zEntry,w2,IF(AND(AD185&gt;=ExitZ,AY184&gt;0),w2,0)))))</f>
        <v>0</v>
      </c>
      <c r="AZ185" s="26" t="n">
        <f aca="false">IF(AE185="",0,IF(AE185&gt;=z4,w4,IF(AE185&gt;=z3,w3,IF(AE185&gt;=zEntry,w2,IF(AND(AE185&gt;=ExitZ,AZ184&gt;0),w2,0)))))</f>
        <v>0</v>
      </c>
      <c r="BA185" s="26" t="n">
        <f aca="false">IF(AF185="",0,IF(AF185&gt;=z4,w4,IF(AF185&gt;=z3,w3,IF(AF185&gt;=zEntry,w2,IF(AND(AF185&gt;=ExitZ,BA184&gt;0),w2,0)))))</f>
        <v>0</v>
      </c>
      <c r="BB185" s="26" t="n">
        <f aca="false">IF(AG185="",0,IF(AG185&gt;=z4,w4,IF(AG185&gt;=z3,w3,IF(AG185&gt;=zEntry,w2,IF(AND(AG185&gt;=ExitZ,BB184&gt;0),w2,0)))))</f>
        <v>0</v>
      </c>
      <c r="BC185" s="26" t="n">
        <f aca="false">IF(AH185="",0,IF(AH185&gt;=z4,w4,IF(AH185&gt;=z3,w3,IF(AH185&gt;=zEntry,w2,IF(AND(AH185&gt;=ExitZ,BC184&gt;0),w2,0)))))</f>
        <v>0</v>
      </c>
      <c r="BD185" s="26" t="n">
        <f aca="false">IF(AI185="",0,IF(AI185&gt;=z4,w4,IF(AI185&gt;=z3,w3,IF(AI185&gt;=zEntry,w2,IF(AND(AI185&gt;=ExitZ,BD184&gt;0),w2,0)))))</f>
        <v>0</v>
      </c>
      <c r="BE185" s="26" t="n">
        <f aca="false">IF(AJ185="",0,IF(AJ185&gt;=z4,w4,IF(AJ185&gt;=z3,w3,IF(AJ185&gt;=zEntry,w2,IF(AND(AJ185&gt;=ExitZ,BE184&gt;0),w2,0)))))</f>
        <v>0</v>
      </c>
      <c r="BF185" s="26" t="n">
        <f aca="false">IF(AK185="",0,IF(AK185&gt;=z4,w4,IF(AK185&gt;=z3,w3,IF(AK185&gt;=zEntry,w2,IF(AND(AK185&gt;=ExitZ,BF184&gt;0),w2,0)))))</f>
        <v>0</v>
      </c>
      <c r="BG185" s="26" t="n">
        <f aca="false">IF(AL185="",0,IF(AL185&gt;=z4,w4,IF(AL185&gt;=z3,w3,IF(AL185&gt;=zEntry,w2,IF(AND(AL185&gt;=ExitZ,BG184&gt;0),w2,0)))))</f>
        <v>0</v>
      </c>
      <c r="BH185" s="26" t="n">
        <f aca="false">IF(AM185="",0,IF(AM185&gt;=z4,w4,IF(AM185&gt;=z3,w3,IF(AM185&gt;=zEntry,w2,IF(AND(AM185&gt;=ExitZ,BH184&gt;0),w2,0)))))</f>
        <v>0</v>
      </c>
      <c r="BI185" s="26" t="n">
        <f aca="false">IF(AN185="",0,IF(AN185&gt;=z4,w4,IF(AN185&gt;=z3,w3,IF(AN185&gt;=zEntry,w2,IF(AND(AN185&gt;=ExitZ,BI184&gt;0),w2,0)))))</f>
        <v>0</v>
      </c>
      <c r="BJ185" s="26" t="n">
        <f aca="false">IF(AO185="",0,IF(AO185&gt;=z4,w4,IF(AO185&gt;=z3,w3,IF(AO185&gt;=zEntry,w2,IF(AND(AO185&gt;=ExitZ,BJ184&gt;0),w2,0)))))</f>
        <v>0</v>
      </c>
      <c r="BK185" s="26" t="n">
        <f aca="false">IF(AP185="",0,IF(AP185&gt;=z4,w4,IF(AP185&gt;=z3,w3,IF(AP185&gt;=zEntry,w2,IF(AND(AP185&gt;=ExitZ,BK184&gt;0),w2,0)))))</f>
        <v>0</v>
      </c>
      <c r="BL185" s="26" t="n">
        <f aca="false">IF(AQ185="",0,IF(AQ185&gt;=z4,w4,IF(AQ185&gt;=z3,w3,IF(AQ185&gt;=zEntry,w2,IF(AND(AQ185&gt;=ExitZ,BL184&gt;0),w2,0)))))</f>
        <v>0</v>
      </c>
      <c r="BM185" s="23" t="n">
        <f aca="false">IF(EMFX_Data!X184&gt;=EMFX_Data!Y184,EMFX_Data!AE185-EMFX_Data!AF185,EMFX_Data!AF185-EMFX_Data!AE185)</f>
        <v>0.0200688309094768</v>
      </c>
      <c r="BN185" s="23" t="n">
        <f aca="false">IF(EMFX_Data!X184&gt;=EMFX_Data!Z184,EMFX_Data!AE185-EMFX_Data!AG185,EMFX_Data!AG185-EMFX_Data!AE185)</f>
        <v>0.0425363221708931</v>
      </c>
      <c r="BO185" s="23" t="n">
        <f aca="false">IF(EMFX_Data!X184&gt;=EMFX_Data!AA184,EMFX_Data!AE185-EMFX_Data!AH185,EMFX_Data!AH185-EMFX_Data!AE185)</f>
        <v>-0.011942688213579</v>
      </c>
      <c r="BP185" s="23" t="n">
        <f aca="false">IF(EMFX_Data!X184&gt;=EMFX_Data!AB184,EMFX_Data!AE185-EMFX_Data!AI185,EMFX_Data!AI185-EMFX_Data!AE185)</f>
        <v>0.00959332853658494</v>
      </c>
      <c r="BQ185" s="23" t="n">
        <f aca="false">IF(EMFX_Data!X184&gt;=EMFX_Data!AC184,EMFX_Data!AE185-EMFX_Data!AJ185,EMFX_Data!AJ185-EMFX_Data!AE185)</f>
        <v>-0.0614813570219279</v>
      </c>
      <c r="BR185" s="23" t="n">
        <f aca="false">IF(EMFX_Data!X184&gt;=EMFX_Data!AD184,EMFX_Data!AE185-EMFX_Data!AK185,EMFX_Data!AK185-EMFX_Data!AE185)</f>
        <v>-0.0415425639295541</v>
      </c>
      <c r="BS185" s="23" t="n">
        <f aca="false">IF(EMFX_Data!Y184&gt;=EMFX_Data!Z184,EMFX_Data!AF185-EMFX_Data!AG185,EMFX_Data!AG185-EMFX_Data!AF185)</f>
        <v>0.0224674912614163</v>
      </c>
      <c r="BT185" s="23" t="n">
        <f aca="false">IF(EMFX_Data!Y184&gt;=EMFX_Data!AA184,EMFX_Data!AF185-EMFX_Data!AH185,EMFX_Data!AH185-EMFX_Data!AF185)</f>
        <v>-0.0320115191230558</v>
      </c>
      <c r="BU185" s="23" t="n">
        <f aca="false">IF(EMFX_Data!Y184&gt;=EMFX_Data!AB184,EMFX_Data!AF185-EMFX_Data!AI185,EMFX_Data!AI185-EMFX_Data!AF185)</f>
        <v>0.0296621594460618</v>
      </c>
      <c r="BV185" s="23" t="n">
        <f aca="false">IF(EMFX_Data!Y184&gt;=EMFX_Data!AC184,EMFX_Data!AF185-EMFX_Data!AJ185,EMFX_Data!AJ185-EMFX_Data!AF185)</f>
        <v>-0.0414125261124511</v>
      </c>
      <c r="BW185" s="23" t="n">
        <f aca="false">IF(EMFX_Data!Y184&gt;=EMFX_Data!AD184,EMFX_Data!AF185-EMFX_Data!AK185,EMFX_Data!AK185-EMFX_Data!AF185)</f>
        <v>-0.0616113948390309</v>
      </c>
      <c r="BX185" s="23" t="n">
        <f aca="false">IF(EMFX_Data!Z184&gt;=EMFX_Data!AA184,EMFX_Data!AG185-EMFX_Data!AH185,EMFX_Data!AH185-EMFX_Data!AG185)</f>
        <v>0.0544790103844721</v>
      </c>
      <c r="BY185" s="23" t="n">
        <f aca="false">IF(EMFX_Data!Z184&gt;=EMFX_Data!AB184,EMFX_Data!AG185-EMFX_Data!AI185,EMFX_Data!AI185-EMFX_Data!AG185)</f>
        <v>0.052129650707478</v>
      </c>
      <c r="BZ185" s="23" t="n">
        <f aca="false">IF(EMFX_Data!Z184&gt;=EMFX_Data!AC184,EMFX_Data!AG185-EMFX_Data!AJ185,EMFX_Data!AJ185-EMFX_Data!AG185)</f>
        <v>-0.0189450348510348</v>
      </c>
      <c r="CA185" s="23" t="n">
        <f aca="false">IF(EMFX_Data!Z184&gt;=EMFX_Data!AD184,EMFX_Data!AG185-EMFX_Data!AK185,EMFX_Data!AK185-EMFX_Data!AG185)</f>
        <v>-0.0840788861004472</v>
      </c>
      <c r="CB185" s="23" t="n">
        <f aca="false">IF(EMFX_Data!AA184&gt;=EMFX_Data!AB184,EMFX_Data!AH185-EMFX_Data!AI185,EMFX_Data!AI185-EMFX_Data!AH185)</f>
        <v>-0.00234935967699403</v>
      </c>
      <c r="CC185" s="23" t="n">
        <f aca="false">IF(EMFX_Data!AA184&gt;=EMFX_Data!AC184,EMFX_Data!AH185-EMFX_Data!AJ185,EMFX_Data!AJ185-EMFX_Data!AH185)</f>
        <v>-0.0734240452355069</v>
      </c>
      <c r="CD185" s="23" t="n">
        <f aca="false">IF(EMFX_Data!AA184&gt;=EMFX_Data!AD184,EMFX_Data!AH185-EMFX_Data!AK185,EMFX_Data!AK185-EMFX_Data!AH185)</f>
        <v>-0.0295998757159751</v>
      </c>
      <c r="CE185" s="23" t="n">
        <f aca="false">IF(EMFX_Data!AB184&gt;=EMFX_Data!AC184,EMFX_Data!AI185-EMFX_Data!AJ185,EMFX_Data!AJ185-EMFX_Data!AI185)</f>
        <v>0.0710746855585129</v>
      </c>
      <c r="CF185" s="23" t="n">
        <f aca="false">IF(EMFX_Data!AB184&gt;=EMFX_Data!AD184,EMFX_Data!AI185-EMFX_Data!AK185,EMFX_Data!AK185-EMFX_Data!AI185)</f>
        <v>-0.0319492353929692</v>
      </c>
      <c r="CG185" s="23" t="n">
        <f aca="false">IF(EMFX_Data!AC184&gt;=EMFX_Data!AD184,EMFX_Data!AJ185-EMFX_Data!AK185,EMFX_Data!AK185-EMFX_Data!AJ185)</f>
        <v>-0.103023920951482</v>
      </c>
      <c r="CH185" s="27" t="n">
        <f aca="false">IF(ROW()&lt;4+VolLB,"",STDEV(INDEX($BM:$BM,ROW()-VolLB+1):INDEX($BM:$BM,ROW()))*SQRT(12))</f>
        <v>0.173601861014496</v>
      </c>
      <c r="CI185" s="27" t="n">
        <f aca="false">IF(ROW()&lt;4+VolLB,"",STDEV(INDEX($BN:$BN,ROW()-VolLB+1):INDEX($BN:$BN,ROW()))*SQRT(12))</f>
        <v>0.206595755043399</v>
      </c>
      <c r="CJ185" s="27" t="n">
        <f aca="false">IF(ROW()&lt;4+VolLB,"",STDEV(INDEX($BO:$BO,ROW()-VolLB+1):INDEX($BO:$BO,ROW()))*SQRT(12))</f>
        <v>0.195494590275485</v>
      </c>
      <c r="CK185" s="27" t="n">
        <f aca="false">IF(ROW()&lt;4+VolLB,"",STDEV(INDEX($BP:$BP,ROW()-VolLB+1):INDEX($BP:$BP,ROW()))*SQRT(12))</f>
        <v>0.198233878633284</v>
      </c>
      <c r="CL185" s="27" t="n">
        <f aca="false">IF(ROW()&lt;4+VolLB,"",STDEV(INDEX($BQ:$BQ,ROW()-VolLB+1):INDEX($BQ:$BQ,ROW()))*SQRT(12))</f>
        <v>0.179583529817292</v>
      </c>
      <c r="CM185" s="27" t="n">
        <f aca="false">IF(ROW()&lt;4+VolLB,"",STDEV(INDEX($BR:$BR,ROW()-VolLB+1):INDEX($BR:$BR,ROW()))*SQRT(12))</f>
        <v>0.187241188888045</v>
      </c>
      <c r="CN185" s="27" t="n">
        <f aca="false">IF(ROW()&lt;4+VolLB,"",STDEV(INDEX($BS:$BS,ROW()-VolLB+1):INDEX($BS:$BS,ROW()))*SQRT(12))</f>
        <v>0.191588144953688</v>
      </c>
      <c r="CO185" s="27" t="n">
        <f aca="false">IF(ROW()&lt;4+VolLB,"",STDEV(INDEX($BT:$BT,ROW()-VolLB+1):INDEX($BT:$BT,ROW()))*SQRT(12))</f>
        <v>0.1710629981625</v>
      </c>
      <c r="CP185" s="27" t="n">
        <f aca="false">IF(ROW()&lt;4+VolLB,"",STDEV(INDEX($BU:$BU,ROW()-VolLB+1):INDEX($BU:$BU,ROW()))*SQRT(12))</f>
        <v>0.19241490044603</v>
      </c>
      <c r="CQ185" s="27" t="n">
        <f aca="false">IF(ROW()&lt;4+VolLB,"",STDEV(INDEX($BV:$BV,ROW()-VolLB+1):INDEX($BV:$BV,ROW()))*SQRT(12))</f>
        <v>0.152654889325763</v>
      </c>
      <c r="CR185" s="27" t="n">
        <f aca="false">IF(ROW()&lt;4+VolLB,"",STDEV(INDEX($BW:$BW,ROW()-VolLB+1):INDEX($BW:$BW,ROW()))*SQRT(12))</f>
        <v>0.163614226745723</v>
      </c>
      <c r="CS185" s="27" t="n">
        <f aca="false">IF(ROW()&lt;4+VolLB,"",STDEV(INDEX($BX:$BX,ROW()-VolLB+1):INDEX($BX:$BX,ROW()))*SQRT(12))</f>
        <v>0.153752178572155</v>
      </c>
      <c r="CT185" s="27" t="n">
        <f aca="false">IF(ROW()&lt;4+VolLB,"",STDEV(INDEX($BY:$BY,ROW()-VolLB+1):INDEX($BY:$BY,ROW()))*SQRT(12))</f>
        <v>0.201874237178235</v>
      </c>
      <c r="CU185" s="27" t="n">
        <f aca="false">IF(ROW()&lt;4+VolLB,"",STDEV(INDEX($BZ:$BZ,ROW()-VolLB+1):INDEX($BZ:$BZ,ROW()))*SQRT(12))</f>
        <v>0.175123439206127</v>
      </c>
      <c r="CV185" s="27" t="n">
        <f aca="false">IF(ROW()&lt;4+VolLB,"",STDEV(INDEX($CA:$CA,ROW()-VolLB+1):INDEX($CA:$CA,ROW()))*SQRT(12))</f>
        <v>0.170683381487552</v>
      </c>
      <c r="CW185" s="27" t="n">
        <f aca="false">IF(ROW()&lt;4+VolLB,"",STDEV(INDEX($CB:$CB,ROW()-VolLB+1):INDEX($CB:$CB,ROW()))*SQRT(12))</f>
        <v>0.173075801075293</v>
      </c>
      <c r="CX185" s="27" t="n">
        <f aca="false">IF(ROW()&lt;4+VolLB,"",STDEV(INDEX($CC:$CC,ROW()-VolLB+1):INDEX($CC:$CC,ROW()))*SQRT(12))</f>
        <v>0.172078329178378</v>
      </c>
      <c r="CY185" s="27" t="n">
        <f aca="false">IF(ROW()&lt;4+VolLB,"",STDEV(INDEX($CD:$CD,ROW()-VolLB+1):INDEX($CD:$CD,ROW()))*SQRT(12))</f>
        <v>0.159807152946924</v>
      </c>
      <c r="CZ185" s="27" t="n">
        <f aca="false">IF(ROW()&lt;4+VolLB,"",STDEV(INDEX($CE:$CE,ROW()-VolLB+1):INDEX($CE:$CE,ROW()))*SQRT(12))</f>
        <v>0.169967803222723</v>
      </c>
      <c r="DA185" s="27" t="n">
        <f aca="false">IF(ROW()&lt;4+VolLB,"",STDEV(INDEX($CF:$CF,ROW()-VolLB+1):INDEX($CF:$CF,ROW()))*SQRT(12))</f>
        <v>0.178419997786585</v>
      </c>
      <c r="DB185" s="27" t="n">
        <f aca="false">IF(ROW()&lt;4+VolLB,"",STDEV(INDEX($CG:$CG,ROW()-VolLB+1):INDEX($CG:$CG,ROW()))*SQRT(12))</f>
        <v>0.163122738669827</v>
      </c>
      <c r="DC185" s="26" t="n">
        <f aca="false">IF(OR(AR185=0,CH185="",CH185=0),0,AR185*MIN(MaxScal,TgtVol/CH185))</f>
        <v>0</v>
      </c>
      <c r="DD185" s="26" t="n">
        <f aca="false">IF(OR(AS185=0,CI185="",CI185=0),0,AS185*MIN(MaxScal,TgtVol/CI185))</f>
        <v>0</v>
      </c>
      <c r="DE185" s="26" t="n">
        <f aca="false">IF(OR(AT185=0,CJ185="",CJ185=0),0,AT185*MIN(MaxScal,TgtVol/CJ185))</f>
        <v>0</v>
      </c>
      <c r="DF185" s="26" t="n">
        <f aca="false">IF(OR(AU185=0,CK185="",CK185=0),0,AU185*MIN(MaxScal,TgtVol/CK185))</f>
        <v>0</v>
      </c>
      <c r="DG185" s="26" t="n">
        <f aca="false">IF(OR(AV185=0,CL185="",CL185=0),0,AV185*MIN(MaxScal,TgtVol/CL185))</f>
        <v>0</v>
      </c>
      <c r="DH185" s="26" t="n">
        <f aca="false">IF(OR(AW185=0,CM185="",CM185=0),0,AW185*MIN(MaxScal,TgtVol/CM185))</f>
        <v>0</v>
      </c>
      <c r="DI185" s="26" t="n">
        <f aca="false">IF(OR(AX185=0,CN185="",CN185=0),0,AX185*MIN(MaxScal,TgtVol/CN185))</f>
        <v>0</v>
      </c>
      <c r="DJ185" s="26" t="n">
        <f aca="false">IF(OR(AY185=0,CO185="",CO185=0),0,AY185*MIN(MaxScal,TgtVol/CO185))</f>
        <v>0</v>
      </c>
      <c r="DK185" s="26" t="n">
        <f aca="false">IF(OR(AZ185=0,CP185="",CP185=0),0,AZ185*MIN(MaxScal,TgtVol/CP185))</f>
        <v>0</v>
      </c>
      <c r="DL185" s="26" t="n">
        <f aca="false">IF(OR(BA185=0,CQ185="",CQ185=0),0,BA185*MIN(MaxScal,TgtVol/CQ185))</f>
        <v>0</v>
      </c>
      <c r="DM185" s="26" t="n">
        <f aca="false">IF(OR(BB185=0,CR185="",CR185=0),0,BB185*MIN(MaxScal,TgtVol/CR185))</f>
        <v>0</v>
      </c>
      <c r="DN185" s="26" t="n">
        <f aca="false">IF(OR(BC185=0,CS185="",CS185=0),0,BC185*MIN(MaxScal,TgtVol/CS185))</f>
        <v>0</v>
      </c>
      <c r="DO185" s="26" t="n">
        <f aca="false">IF(OR(BD185=0,CT185="",CT185=0),0,BD185*MIN(MaxScal,TgtVol/CT185))</f>
        <v>0</v>
      </c>
      <c r="DP185" s="26" t="n">
        <f aca="false">IF(OR(BE185=0,CU185="",CU185=0),0,BE185*MIN(MaxScal,TgtVol/CU185))</f>
        <v>0</v>
      </c>
      <c r="DQ185" s="26" t="n">
        <f aca="false">IF(OR(BF185=0,CV185="",CV185=0),0,BF185*MIN(MaxScal,TgtVol/CV185))</f>
        <v>0</v>
      </c>
      <c r="DR185" s="26" t="n">
        <f aca="false">IF(OR(BG185=0,CW185="",CW185=0),0,BG185*MIN(MaxScal,TgtVol/CW185))</f>
        <v>0</v>
      </c>
      <c r="DS185" s="26" t="n">
        <f aca="false">IF(OR(BH185=0,CX185="",CX185=0),0,BH185*MIN(MaxScal,TgtVol/CX185))</f>
        <v>0</v>
      </c>
      <c r="DT185" s="26" t="n">
        <f aca="false">IF(OR(BI185=0,CY185="",CY185=0),0,BI185*MIN(MaxScal,TgtVol/CY185))</f>
        <v>0</v>
      </c>
      <c r="DU185" s="26" t="n">
        <f aca="false">IF(OR(BJ185=0,CZ185="",CZ185=0),0,BJ185*MIN(MaxScal,TgtVol/CZ185))</f>
        <v>0</v>
      </c>
      <c r="DV185" s="26" t="n">
        <f aca="false">IF(OR(BK185=0,DA185="",DA185=0),0,BK185*MIN(MaxScal,TgtVol/DA185))</f>
        <v>0</v>
      </c>
      <c r="DW185" s="26" t="n">
        <f aca="false">IF(OR(BL185=0,DB185="",DB185=0),0,BL185*MIN(MaxScal,TgtVol/DB185))</f>
        <v>0</v>
      </c>
      <c r="DX185" s="28" t="n">
        <f aca="false">IFERROR(DC184*BM185,"")</f>
        <v>0</v>
      </c>
      <c r="DY185" s="28" t="n">
        <f aca="false">IFERROR(DD184*BN185,"")</f>
        <v>0</v>
      </c>
      <c r="DZ185" s="28" t="n">
        <f aca="false">IFERROR(DE184*BO185,"")</f>
        <v>-0</v>
      </c>
      <c r="EA185" s="28" t="n">
        <f aca="false">IFERROR(DF184*BP185,"")</f>
        <v>0</v>
      </c>
      <c r="EB185" s="28" t="n">
        <f aca="false">IFERROR(DG184*BQ185,"")</f>
        <v>-0</v>
      </c>
      <c r="EC185" s="28" t="n">
        <f aca="false">IFERROR(DH184*BR185,"")</f>
        <v>-0</v>
      </c>
      <c r="ED185" s="28" t="n">
        <f aca="false">IFERROR(DI184*BS185,"")</f>
        <v>0</v>
      </c>
      <c r="EE185" s="28" t="n">
        <f aca="false">IFERROR(DJ184*BT185,"")</f>
        <v>-0</v>
      </c>
      <c r="EF185" s="28" t="n">
        <f aca="false">IFERROR(DK184*BU185,"")</f>
        <v>0</v>
      </c>
      <c r="EG185" s="28" t="n">
        <f aca="false">IFERROR(DL184*BV185,"")</f>
        <v>-0</v>
      </c>
      <c r="EH185" s="28" t="n">
        <f aca="false">IFERROR(DM184*BW185,"")</f>
        <v>-0</v>
      </c>
      <c r="EI185" s="28" t="n">
        <f aca="false">IFERROR(DN184*BX185,"")</f>
        <v>0</v>
      </c>
      <c r="EJ185" s="28" t="n">
        <f aca="false">IFERROR(DO184*BY185,"")</f>
        <v>0</v>
      </c>
      <c r="EK185" s="28" t="n">
        <f aca="false">IFERROR(DP184*BZ185,"")</f>
        <v>-0</v>
      </c>
      <c r="EL185" s="28" t="n">
        <f aca="false">IFERROR(DQ184*CA185,"")</f>
        <v>-0</v>
      </c>
      <c r="EM185" s="28" t="n">
        <f aca="false">IFERROR(DR184*CB185,"")</f>
        <v>-0</v>
      </c>
      <c r="EN185" s="28" t="n">
        <f aca="false">IFERROR(DS184*CC185,"")</f>
        <v>-0</v>
      </c>
      <c r="EO185" s="28" t="n">
        <f aca="false">IFERROR(DT184*CD185,"")</f>
        <v>-0</v>
      </c>
      <c r="EP185" s="28" t="n">
        <f aca="false">IFERROR(DU184*CE185,"")</f>
        <v>0</v>
      </c>
      <c r="EQ185" s="28" t="n">
        <f aca="false">IFERROR(DV184*CF185,"")</f>
        <v>-0</v>
      </c>
      <c r="ER185" s="28" t="n">
        <f aca="false">IFERROR(DW184*CG185,"")</f>
        <v>-0</v>
      </c>
      <c r="ES185" s="28" t="n">
        <f aca="false">IF(ROW()=4,"",SUM(DX185:ER185))</f>
        <v>0</v>
      </c>
      <c r="ET185" s="29" t="n">
        <f aca="false">COUNTIF(AR185:BL185,"&gt;0")</f>
        <v>0</v>
      </c>
    </row>
    <row r="186" customFormat="false" ht="15" hidden="false" customHeight="false" outlineLevel="0" collapsed="false">
      <c r="A186" s="19" t="n">
        <v>43555</v>
      </c>
      <c r="B186" s="23" t="n">
        <f aca="false">ABS(EMFX_Data!X186-EMFX_Data!Y186)</f>
        <v>0.105830291320544</v>
      </c>
      <c r="C186" s="23" t="n">
        <f aca="false">ABS(EMFX_Data!X186-EMFX_Data!Z186)</f>
        <v>0.0327233700924108</v>
      </c>
      <c r="D186" s="23" t="n">
        <f aca="false">ABS(EMFX_Data!X186-EMFX_Data!AA186)</f>
        <v>0.0164430556033066</v>
      </c>
      <c r="E186" s="23" t="n">
        <f aca="false">ABS(EMFX_Data!X186-EMFX_Data!AB186)</f>
        <v>0.261047920027131</v>
      </c>
      <c r="F186" s="23" t="n">
        <f aca="false">ABS(EMFX_Data!X186-EMFX_Data!AC186)</f>
        <v>0.104970689148404</v>
      </c>
      <c r="G186" s="23" t="n">
        <f aca="false">ABS(EMFX_Data!X186-EMFX_Data!AD186)</f>
        <v>0.142307357614821</v>
      </c>
      <c r="H186" s="23" t="n">
        <f aca="false">ABS(EMFX_Data!Y186-EMFX_Data!Z186)</f>
        <v>0.138553661412955</v>
      </c>
      <c r="I186" s="23" t="n">
        <f aca="false">ABS(EMFX_Data!Y186-EMFX_Data!AA186)</f>
        <v>0.12227334692385</v>
      </c>
      <c r="J186" s="23" t="n">
        <f aca="false">ABS(EMFX_Data!Y186-EMFX_Data!AB186)</f>
        <v>0.155217628706588</v>
      </c>
      <c r="K186" s="23" t="n">
        <f aca="false">ABS(EMFX_Data!Y186-EMFX_Data!AC186)</f>
        <v>0.000859602172139873</v>
      </c>
      <c r="L186" s="23" t="n">
        <f aca="false">ABS(EMFX_Data!Y186-EMFX_Data!AD186)</f>
        <v>0.248137648935365</v>
      </c>
      <c r="M186" s="23" t="n">
        <f aca="false">ABS(EMFX_Data!Z186-EMFX_Data!AA186)</f>
        <v>0.0162803144891042</v>
      </c>
      <c r="N186" s="23" t="n">
        <f aca="false">ABS(EMFX_Data!Z186-EMFX_Data!AB186)</f>
        <v>0.293771290119542</v>
      </c>
      <c r="O186" s="23" t="n">
        <f aca="false">ABS(EMFX_Data!Z186-EMFX_Data!AC186)</f>
        <v>0.137694059240815</v>
      </c>
      <c r="P186" s="23" t="n">
        <f aca="false">ABS(EMFX_Data!Z186-EMFX_Data!AD186)</f>
        <v>0.10958398752241</v>
      </c>
      <c r="Q186" s="23" t="n">
        <f aca="false">ABS(EMFX_Data!AA186-EMFX_Data!AB186)</f>
        <v>0.277490975630438</v>
      </c>
      <c r="R186" s="23" t="n">
        <f aca="false">ABS(EMFX_Data!AA186-EMFX_Data!AC186)</f>
        <v>0.121413744751711</v>
      </c>
      <c r="S186" s="23" t="n">
        <f aca="false">ABS(EMFX_Data!AA186-EMFX_Data!AD186)</f>
        <v>0.125864302011514</v>
      </c>
      <c r="T186" s="23" t="n">
        <f aca="false">ABS(EMFX_Data!AB186-EMFX_Data!AC186)</f>
        <v>0.156077230878728</v>
      </c>
      <c r="U186" s="23" t="n">
        <f aca="false">ABS(EMFX_Data!AB186-EMFX_Data!AD186)</f>
        <v>0.403355277641952</v>
      </c>
      <c r="V186" s="23" t="n">
        <f aca="false">ABS(EMFX_Data!AC186-EMFX_Data!AD186)</f>
        <v>0.247278046763225</v>
      </c>
      <c r="W186" s="26" t="n">
        <f aca="false">IF(ROW()&lt;4+MinObs-1,"",IFERROR((B186-AVERAGE(B$4:B186))/STDEV(B$4:B186),""))</f>
        <v>-0.215816444736951</v>
      </c>
      <c r="X186" s="26" t="n">
        <f aca="false">IF(ROW()&lt;4+MinObs-1,"",IFERROR((C186-AVERAGE(C$4:C186))/STDEV(C$4:C186),""))</f>
        <v>-0.768251552356724</v>
      </c>
      <c r="Y186" s="26" t="n">
        <f aca="false">IF(ROW()&lt;4+MinObs-1,"",IFERROR((D186-AVERAGE(D$4:D186))/STDEV(D$4:D186),""))</f>
        <v>-1.23881579711763</v>
      </c>
      <c r="Z186" s="26" t="n">
        <f aca="false">IF(ROW()&lt;4+MinObs-1,"",IFERROR((E186-AVERAGE(E$4:E186))/STDEV(E$4:E186),""))</f>
        <v>1.32255531823991</v>
      </c>
      <c r="AA186" s="26" t="n">
        <f aca="false">IF(ROW()&lt;4+MinObs-1,"",IFERROR((F186-AVERAGE(F$4:F186))/STDEV(F$4:F186),""))</f>
        <v>0.474448646030531</v>
      </c>
      <c r="AB186" s="26" t="n">
        <f aca="false">IF(ROW()&lt;4+MinObs-1,"",IFERROR((G186-AVERAGE(G$4:G186))/STDEV(G$4:G186),""))</f>
        <v>0.0462529435528511</v>
      </c>
      <c r="AC186" s="26" t="n">
        <f aca="false">IF(ROW()&lt;4+MinObs-1,"",IFERROR((H186-AVERAGE(H$4:H186))/STDEV(H$4:H186),""))</f>
        <v>-0.165562827524665</v>
      </c>
      <c r="AD186" s="26" t="n">
        <f aca="false">IF(ROW()&lt;4+MinObs-1,"",IFERROR((I186-AVERAGE(I$4:I186))/STDEV(I$4:I186),""))</f>
        <v>-0.182632797410564</v>
      </c>
      <c r="AE186" s="26" t="n">
        <f aca="false">IF(ROW()&lt;4+MinObs-1,"",IFERROR((J186-AVERAGE(J$4:J186))/STDEV(J$4:J186),""))</f>
        <v>0.216171668023642</v>
      </c>
      <c r="AF186" s="26" t="n">
        <f aca="false">IF(ROW()&lt;4+MinObs-1,"",IFERROR((K186-AVERAGE(K$4:K186))/STDEV(K$4:K186),""))</f>
        <v>-1.35945369242373</v>
      </c>
      <c r="AG186" s="26" t="n">
        <f aca="false">IF(ROW()&lt;4+MinObs-1,"",IFERROR((L186-AVERAGE(L$4:L186))/STDEV(L$4:L186),""))</f>
        <v>0.309690819031547</v>
      </c>
      <c r="AH186" s="26" t="n">
        <f aca="false">IF(ROW()&lt;4+MinObs-1,"",IFERROR((M186-AVERAGE(M$4:M186))/STDEV(M$4:M186),""))</f>
        <v>-1.57606440663128</v>
      </c>
      <c r="AI186" s="26" t="n">
        <f aca="false">IF(ROW()&lt;4+MinObs-1,"",IFERROR((N186-AVERAGE(N$4:N186))/STDEV(N$4:N186),""))</f>
        <v>1.56429634722653</v>
      </c>
      <c r="AJ186" s="26" t="n">
        <f aca="false">IF(ROW()&lt;4+MinObs-1,"",IFERROR((O186-AVERAGE(O$4:O186))/STDEV(O$4:O186),""))</f>
        <v>0.4678119064585</v>
      </c>
      <c r="AK186" s="26" t="n">
        <f aca="false">IF(ROW()&lt;4+MinObs-1,"",IFERROR((P186-AVERAGE(P$4:P186))/STDEV(P$4:P186),""))</f>
        <v>-0.0804374358543242</v>
      </c>
      <c r="AL186" s="26" t="n">
        <f aca="false">IF(ROW()&lt;4+MinObs-1,"",IFERROR((Q186-AVERAGE(Q$4:Q186))/STDEV(Q$4:Q186),""))</f>
        <v>0.703056755380787</v>
      </c>
      <c r="AM186" s="26" t="n">
        <f aca="false">IF(ROW()&lt;4+MinObs-1,"",IFERROR((R186-AVERAGE(R$4:R186))/STDEV(R$4:R186),""))</f>
        <v>-0.405225551360926</v>
      </c>
      <c r="AN186" s="26" t="n">
        <f aca="false">IF(ROW()&lt;4+MinObs-1,"",IFERROR((S186-AVERAGE(S$4:S186))/STDEV(S$4:S186),""))</f>
        <v>-0.201787120128224</v>
      </c>
      <c r="AO186" s="26" t="n">
        <f aca="false">IF(ROW()&lt;4+MinObs-1,"",IFERROR((T186-AVERAGE(T$4:T186))/STDEV(T$4:T186),""))</f>
        <v>0.507154372151956</v>
      </c>
      <c r="AP186" s="26" t="n">
        <f aca="false">IF(ROW()&lt;4+MinObs-1,"",IFERROR((U186-AVERAGE(U$4:U186))/STDEV(U$4:U186),""))</f>
        <v>0.923516121834547</v>
      </c>
      <c r="AQ186" s="26" t="n">
        <f aca="false">IF(ROW()&lt;4+MinObs-1,"",IFERROR((V186-AVERAGE(V$4:V186))/STDEV(V$4:V186),""))</f>
        <v>0.361164060843055</v>
      </c>
      <c r="AR186" s="26" t="n">
        <f aca="false">IF(W186="",0,IF(W186&gt;=z4,w4,IF(W186&gt;=z3,w3,IF(W186&gt;=zEntry,w2,IF(AND(W186&gt;=ExitZ,AR185&gt;0),w2,0)))))</f>
        <v>0</v>
      </c>
      <c r="AS186" s="26" t="n">
        <f aca="false">IF(X186="",0,IF(X186&gt;=z4,w4,IF(X186&gt;=z3,w3,IF(X186&gt;=zEntry,w2,IF(AND(X186&gt;=ExitZ,AS185&gt;0),w2,0)))))</f>
        <v>0</v>
      </c>
      <c r="AT186" s="26" t="n">
        <f aca="false">IF(Y186="",0,IF(Y186&gt;=z4,w4,IF(Y186&gt;=z3,w3,IF(Y186&gt;=zEntry,w2,IF(AND(Y186&gt;=ExitZ,AT185&gt;0),w2,0)))))</f>
        <v>0</v>
      </c>
      <c r="AU186" s="26" t="n">
        <f aca="false">IF(Z186="",0,IF(Z186&gt;=z4,w4,IF(Z186&gt;=z3,w3,IF(Z186&gt;=zEntry,w2,IF(AND(Z186&gt;=ExitZ,AU185&gt;0),w2,0)))))</f>
        <v>0</v>
      </c>
      <c r="AV186" s="26" t="n">
        <f aca="false">IF(AA186="",0,IF(AA186&gt;=z4,w4,IF(AA186&gt;=z3,w3,IF(AA186&gt;=zEntry,w2,IF(AND(AA186&gt;=ExitZ,AV185&gt;0),w2,0)))))</f>
        <v>0</v>
      </c>
      <c r="AW186" s="26" t="n">
        <f aca="false">IF(AB186="",0,IF(AB186&gt;=z4,w4,IF(AB186&gt;=z3,w3,IF(AB186&gt;=zEntry,w2,IF(AND(AB186&gt;=ExitZ,AW185&gt;0),w2,0)))))</f>
        <v>0</v>
      </c>
      <c r="AX186" s="26" t="n">
        <f aca="false">IF(AC186="",0,IF(AC186&gt;=z4,w4,IF(AC186&gt;=z3,w3,IF(AC186&gt;=zEntry,w2,IF(AND(AC186&gt;=ExitZ,AX185&gt;0),w2,0)))))</f>
        <v>0</v>
      </c>
      <c r="AY186" s="26" t="n">
        <f aca="false">IF(AD186="",0,IF(AD186&gt;=z4,w4,IF(AD186&gt;=z3,w3,IF(AD186&gt;=zEntry,w2,IF(AND(AD186&gt;=ExitZ,AY185&gt;0),w2,0)))))</f>
        <v>0</v>
      </c>
      <c r="AZ186" s="26" t="n">
        <f aca="false">IF(AE186="",0,IF(AE186&gt;=z4,w4,IF(AE186&gt;=z3,w3,IF(AE186&gt;=zEntry,w2,IF(AND(AE186&gt;=ExitZ,AZ185&gt;0),w2,0)))))</f>
        <v>0</v>
      </c>
      <c r="BA186" s="26" t="n">
        <f aca="false">IF(AF186="",0,IF(AF186&gt;=z4,w4,IF(AF186&gt;=z3,w3,IF(AF186&gt;=zEntry,w2,IF(AND(AF186&gt;=ExitZ,BA185&gt;0),w2,0)))))</f>
        <v>0</v>
      </c>
      <c r="BB186" s="26" t="n">
        <f aca="false">IF(AG186="",0,IF(AG186&gt;=z4,w4,IF(AG186&gt;=z3,w3,IF(AG186&gt;=zEntry,w2,IF(AND(AG186&gt;=ExitZ,BB185&gt;0),w2,0)))))</f>
        <v>0</v>
      </c>
      <c r="BC186" s="26" t="n">
        <f aca="false">IF(AH186="",0,IF(AH186&gt;=z4,w4,IF(AH186&gt;=z3,w3,IF(AH186&gt;=zEntry,w2,IF(AND(AH186&gt;=ExitZ,BC185&gt;0),w2,0)))))</f>
        <v>0</v>
      </c>
      <c r="BD186" s="26" t="n">
        <f aca="false">IF(AI186="",0,IF(AI186&gt;=z4,w4,IF(AI186&gt;=z3,w3,IF(AI186&gt;=zEntry,w2,IF(AND(AI186&gt;=ExitZ,BD185&gt;0),w2,0)))))</f>
        <v>0</v>
      </c>
      <c r="BE186" s="26" t="n">
        <f aca="false">IF(AJ186="",0,IF(AJ186&gt;=z4,w4,IF(AJ186&gt;=z3,w3,IF(AJ186&gt;=zEntry,w2,IF(AND(AJ186&gt;=ExitZ,BE185&gt;0),w2,0)))))</f>
        <v>0</v>
      </c>
      <c r="BF186" s="26" t="n">
        <f aca="false">IF(AK186="",0,IF(AK186&gt;=z4,w4,IF(AK186&gt;=z3,w3,IF(AK186&gt;=zEntry,w2,IF(AND(AK186&gt;=ExitZ,BF185&gt;0),w2,0)))))</f>
        <v>0</v>
      </c>
      <c r="BG186" s="26" t="n">
        <f aca="false">IF(AL186="",0,IF(AL186&gt;=z4,w4,IF(AL186&gt;=z3,w3,IF(AL186&gt;=zEntry,w2,IF(AND(AL186&gt;=ExitZ,BG185&gt;0),w2,0)))))</f>
        <v>0</v>
      </c>
      <c r="BH186" s="26" t="n">
        <f aca="false">IF(AM186="",0,IF(AM186&gt;=z4,w4,IF(AM186&gt;=z3,w3,IF(AM186&gt;=zEntry,w2,IF(AND(AM186&gt;=ExitZ,BH185&gt;0),w2,0)))))</f>
        <v>0</v>
      </c>
      <c r="BI186" s="26" t="n">
        <f aca="false">IF(AN186="",0,IF(AN186&gt;=z4,w4,IF(AN186&gt;=z3,w3,IF(AN186&gt;=zEntry,w2,IF(AND(AN186&gt;=ExitZ,BI185&gt;0),w2,0)))))</f>
        <v>0</v>
      </c>
      <c r="BJ186" s="26" t="n">
        <f aca="false">IF(AO186="",0,IF(AO186&gt;=z4,w4,IF(AO186&gt;=z3,w3,IF(AO186&gt;=zEntry,w2,IF(AND(AO186&gt;=ExitZ,BJ185&gt;0),w2,0)))))</f>
        <v>0</v>
      </c>
      <c r="BK186" s="26" t="n">
        <f aca="false">IF(AP186="",0,IF(AP186&gt;=z4,w4,IF(AP186&gt;=z3,w3,IF(AP186&gt;=zEntry,w2,IF(AND(AP186&gt;=ExitZ,BK185&gt;0),w2,0)))))</f>
        <v>0</v>
      </c>
      <c r="BL186" s="26" t="n">
        <f aca="false">IF(AQ186="",0,IF(AQ186&gt;=z4,w4,IF(AQ186&gt;=z3,w3,IF(AQ186&gt;=zEntry,w2,IF(AND(AQ186&gt;=ExitZ,BL185&gt;0),w2,0)))))</f>
        <v>0</v>
      </c>
      <c r="BM186" s="23" t="n">
        <f aca="false">IF(EMFX_Data!X185&gt;=EMFX_Data!Y185,EMFX_Data!AE186-EMFX_Data!AF186,EMFX_Data!AF186-EMFX_Data!AE186)</f>
        <v>0.109521895467183</v>
      </c>
      <c r="BN186" s="23" t="n">
        <f aca="false">IF(EMFX_Data!X185&gt;=EMFX_Data!Z185,EMFX_Data!AE186-EMFX_Data!AG186,EMFX_Data!AG186-EMFX_Data!AE186)</f>
        <v>-0.0275027610184027</v>
      </c>
      <c r="BO186" s="23" t="n">
        <f aca="false">IF(EMFX_Data!X185&gt;=EMFX_Data!AA185,EMFX_Data!AE186-EMFX_Data!AH186,EMFX_Data!AH186-EMFX_Data!AE186)</f>
        <v>0.0234675371617128</v>
      </c>
      <c r="BP186" s="23" t="n">
        <f aca="false">IF(EMFX_Data!X185&gt;=EMFX_Data!AB185,EMFX_Data!AE186-EMFX_Data!AI186,EMFX_Data!AI186-EMFX_Data!AE186)</f>
        <v>-0.0486492455203504</v>
      </c>
      <c r="BQ186" s="23" t="n">
        <f aca="false">IF(EMFX_Data!X185&gt;=EMFX_Data!AC185,EMFX_Data!AE186-EMFX_Data!AJ186,EMFX_Data!AJ186-EMFX_Data!AE186)</f>
        <v>-0.0317251368647329</v>
      </c>
      <c r="BR186" s="23" t="n">
        <f aca="false">IF(EMFX_Data!X185&gt;=EMFX_Data!AD185,EMFX_Data!AE186-EMFX_Data!AK186,EMFX_Data!AK186-EMFX_Data!AE186)</f>
        <v>0.0463797114026411</v>
      </c>
      <c r="BS186" s="23" t="n">
        <f aca="false">IF(EMFX_Data!Y185&gt;=EMFX_Data!Z185,EMFX_Data!AF186-EMFX_Data!AG186,EMFX_Data!AG186-EMFX_Data!AF186)</f>
        <v>-0.137024656485586</v>
      </c>
      <c r="BT186" s="23" t="n">
        <f aca="false">IF(EMFX_Data!Y185&gt;=EMFX_Data!AA185,EMFX_Data!AF186-EMFX_Data!AH186,EMFX_Data!AH186-EMFX_Data!AF186)</f>
        <v>-0.0860543583054703</v>
      </c>
      <c r="BU186" s="23" t="n">
        <f aca="false">IF(EMFX_Data!Y185&gt;=EMFX_Data!AB185,EMFX_Data!AF186-EMFX_Data!AI186,EMFX_Data!AI186-EMFX_Data!AF186)</f>
        <v>0.0608726499468327</v>
      </c>
      <c r="BV186" s="23" t="n">
        <f aca="false">IF(EMFX_Data!Y185&gt;=EMFX_Data!AC185,EMFX_Data!AF186-EMFX_Data!AJ186,EMFX_Data!AJ186-EMFX_Data!AF186)</f>
        <v>0.0777967586024502</v>
      </c>
      <c r="BW186" s="23" t="n">
        <f aca="false">IF(EMFX_Data!Y185&gt;=EMFX_Data!AD185,EMFX_Data!AF186-EMFX_Data!AK186,EMFX_Data!AK186-EMFX_Data!AF186)</f>
        <v>-0.063142184064542</v>
      </c>
      <c r="BX186" s="23" t="n">
        <f aca="false">IF(EMFX_Data!Z185&gt;=EMFX_Data!AA185,EMFX_Data!AG186-EMFX_Data!AH186,EMFX_Data!AH186-EMFX_Data!AG186)</f>
        <v>0.0509702981801155</v>
      </c>
      <c r="BY186" s="23" t="n">
        <f aca="false">IF(EMFX_Data!Z185&gt;=EMFX_Data!AB185,EMFX_Data!AG186-EMFX_Data!AI186,EMFX_Data!AI186-EMFX_Data!AG186)</f>
        <v>-0.0761520065387531</v>
      </c>
      <c r="BZ186" s="23" t="n">
        <f aca="false">IF(EMFX_Data!Z185&gt;=EMFX_Data!AC185,EMFX_Data!AG186-EMFX_Data!AJ186,EMFX_Data!AJ186-EMFX_Data!AG186)</f>
        <v>-0.0592278978831356</v>
      </c>
      <c r="CA186" s="23" t="n">
        <f aca="false">IF(EMFX_Data!Z185&gt;=EMFX_Data!AD185,EMFX_Data!AG186-EMFX_Data!AK186,EMFX_Data!AK186-EMFX_Data!AG186)</f>
        <v>0.0738824724210438</v>
      </c>
      <c r="CB186" s="23" t="n">
        <f aca="false">IF(EMFX_Data!AA185&gt;=EMFX_Data!AB185,EMFX_Data!AH186-EMFX_Data!AI186,EMFX_Data!AI186-EMFX_Data!AH186)</f>
        <v>-0.0251817083586376</v>
      </c>
      <c r="CC186" s="23" t="n">
        <f aca="false">IF(EMFX_Data!AA185&gt;=EMFX_Data!AC185,EMFX_Data!AH186-EMFX_Data!AJ186,EMFX_Data!AJ186-EMFX_Data!AH186)</f>
        <v>-0.00825759970302009</v>
      </c>
      <c r="CD186" s="23" t="n">
        <f aca="false">IF(EMFX_Data!AA185&gt;=EMFX_Data!AD185,EMFX_Data!AH186-EMFX_Data!AK186,EMFX_Data!AK186-EMFX_Data!AH186)</f>
        <v>0.0229121742409283</v>
      </c>
      <c r="CE186" s="23" t="n">
        <f aca="false">IF(EMFX_Data!AB185&gt;=EMFX_Data!AC185,EMFX_Data!AI186-EMFX_Data!AJ186,EMFX_Data!AJ186-EMFX_Data!AI186)</f>
        <v>-0.0169241086556175</v>
      </c>
      <c r="CF186" s="23" t="n">
        <f aca="false">IF(EMFX_Data!AB185&gt;=EMFX_Data!AD185,EMFX_Data!AI186-EMFX_Data!AK186,EMFX_Data!AK186-EMFX_Data!AI186)</f>
        <v>-0.0022695341177093</v>
      </c>
      <c r="CG186" s="23" t="n">
        <f aca="false">IF(EMFX_Data!AC185&gt;=EMFX_Data!AD185,EMFX_Data!AJ186-EMFX_Data!AK186,EMFX_Data!AK186-EMFX_Data!AJ186)</f>
        <v>0.0146545745379082</v>
      </c>
      <c r="CH186" s="27" t="n">
        <f aca="false">IF(ROW()&lt;4+VolLB,"",STDEV(INDEX($BM:$BM,ROW()-VolLB+1):INDEX($BM:$BM,ROW()))*SQRT(12))</f>
        <v>0.182593185177896</v>
      </c>
      <c r="CI186" s="27" t="n">
        <f aca="false">IF(ROW()&lt;4+VolLB,"",STDEV(INDEX($BN:$BN,ROW()-VolLB+1):INDEX($BN:$BN,ROW()))*SQRT(12))</f>
        <v>0.205513432230867</v>
      </c>
      <c r="CJ186" s="27" t="n">
        <f aca="false">IF(ROW()&lt;4+VolLB,"",STDEV(INDEX($BO:$BO,ROW()-VolLB+1):INDEX($BO:$BO,ROW()))*SQRT(12))</f>
        <v>0.195775100824278</v>
      </c>
      <c r="CK186" s="27" t="n">
        <f aca="false">IF(ROW()&lt;4+VolLB,"",STDEV(INDEX($BP:$BP,ROW()-VolLB+1):INDEX($BP:$BP,ROW()))*SQRT(12))</f>
        <v>0.192533517321744</v>
      </c>
      <c r="CL186" s="27" t="n">
        <f aca="false">IF(ROW()&lt;4+VolLB,"",STDEV(INDEX($BQ:$BQ,ROW()-VolLB+1):INDEX($BQ:$BQ,ROW()))*SQRT(12))</f>
        <v>0.177394054718622</v>
      </c>
      <c r="CM186" s="27" t="n">
        <f aca="false">IF(ROW()&lt;4+VolLB,"",STDEV(INDEX($BR:$BR,ROW()-VolLB+1):INDEX($BR:$BR,ROW()))*SQRT(12))</f>
        <v>0.183087343555986</v>
      </c>
      <c r="CN186" s="27" t="n">
        <f aca="false">IF(ROW()&lt;4+VolLB,"",STDEV(INDEX($BS:$BS,ROW()-VolLB+1):INDEX($BS:$BS,ROW()))*SQRT(12))</f>
        <v>0.206898755460004</v>
      </c>
      <c r="CO186" s="27" t="n">
        <f aca="false">IF(ROW()&lt;4+VolLB,"",STDEV(INDEX($BT:$BT,ROW()-VolLB+1):INDEX($BT:$BT,ROW()))*SQRT(12))</f>
        <v>0.179411428536199</v>
      </c>
      <c r="CP186" s="27" t="n">
        <f aca="false">IF(ROW()&lt;4+VolLB,"",STDEV(INDEX($BU:$BU,ROW()-VolLB+1):INDEX($BU:$BU,ROW()))*SQRT(12))</f>
        <v>0.188915954088765</v>
      </c>
      <c r="CQ186" s="27" t="n">
        <f aca="false">IF(ROW()&lt;4+VolLB,"",STDEV(INDEX($BV:$BV,ROW()-VolLB+1):INDEX($BV:$BV,ROW()))*SQRT(12))</f>
        <v>0.156235024958903</v>
      </c>
      <c r="CR186" s="27" t="n">
        <f aca="false">IF(ROW()&lt;4+VolLB,"",STDEV(INDEX($BW:$BW,ROW()-VolLB+1):INDEX($BW:$BW,ROW()))*SQRT(12))</f>
        <v>0.166192810072407</v>
      </c>
      <c r="CS186" s="27" t="n">
        <f aca="false">IF(ROW()&lt;4+VolLB,"",STDEV(INDEX($BX:$BX,ROW()-VolLB+1):INDEX($BX:$BX,ROW()))*SQRT(12))</f>
        <v>0.15366415482059</v>
      </c>
      <c r="CT186" s="27" t="n">
        <f aca="false">IF(ROW()&lt;4+VolLB,"",STDEV(INDEX($BY:$BY,ROW()-VolLB+1):INDEX($BY:$BY,ROW()))*SQRT(12))</f>
        <v>0.204523972470467</v>
      </c>
      <c r="CU186" s="27" t="n">
        <f aca="false">IF(ROW()&lt;4+VolLB,"",STDEV(INDEX($BZ:$BZ,ROW()-VolLB+1):INDEX($BZ:$BZ,ROW()))*SQRT(12))</f>
        <v>0.179872684358438</v>
      </c>
      <c r="CV186" s="27" t="n">
        <f aca="false">IF(ROW()&lt;4+VolLB,"",STDEV(INDEX($CA:$CA,ROW()-VolLB+1):INDEX($CA:$CA,ROW()))*SQRT(12))</f>
        <v>0.17538294318781</v>
      </c>
      <c r="CW186" s="27" t="n">
        <f aca="false">IF(ROW()&lt;4+VolLB,"",STDEV(INDEX($CB:$CB,ROW()-VolLB+1):INDEX($CB:$CB,ROW()))*SQRT(12))</f>
        <v>0.164770407454107</v>
      </c>
      <c r="CX186" s="27" t="n">
        <f aca="false">IF(ROW()&lt;4+VolLB,"",STDEV(INDEX($CC:$CC,ROW()-VolLB+1):INDEX($CC:$CC,ROW()))*SQRT(12))</f>
        <v>0.168739825377221</v>
      </c>
      <c r="CY186" s="27" t="n">
        <f aca="false">IF(ROW()&lt;4+VolLB,"",STDEV(INDEX($CD:$CD,ROW()-VolLB+1):INDEX($CD:$CD,ROW()))*SQRT(12))</f>
        <v>0.156462095156504</v>
      </c>
      <c r="CZ186" s="27" t="n">
        <f aca="false">IF(ROW()&lt;4+VolLB,"",STDEV(INDEX($CE:$CE,ROW()-VolLB+1):INDEX($CE:$CE,ROW()))*SQRT(12))</f>
        <v>0.168517447343181</v>
      </c>
      <c r="DA186" s="27" t="n">
        <f aca="false">IF(ROW()&lt;4+VolLB,"",STDEV(INDEX($CF:$CF,ROW()-VolLB+1):INDEX($CF:$CF,ROW()))*SQRT(12))</f>
        <v>0.177857671089065</v>
      </c>
      <c r="DB186" s="27" t="n">
        <f aca="false">IF(ROW()&lt;4+VolLB,"",STDEV(INDEX($CG:$CG,ROW()-VolLB+1):INDEX($CG:$CG,ROW()))*SQRT(12))</f>
        <v>0.163248140685496</v>
      </c>
      <c r="DC186" s="26" t="n">
        <f aca="false">IF(OR(AR186=0,CH186="",CH186=0),0,AR186*MIN(MaxScal,TgtVol/CH186))</f>
        <v>0</v>
      </c>
      <c r="DD186" s="26" t="n">
        <f aca="false">IF(OR(AS186=0,CI186="",CI186=0),0,AS186*MIN(MaxScal,TgtVol/CI186))</f>
        <v>0</v>
      </c>
      <c r="DE186" s="26" t="n">
        <f aca="false">IF(OR(AT186=0,CJ186="",CJ186=0),0,AT186*MIN(MaxScal,TgtVol/CJ186))</f>
        <v>0</v>
      </c>
      <c r="DF186" s="26" t="n">
        <f aca="false">IF(OR(AU186=0,CK186="",CK186=0),0,AU186*MIN(MaxScal,TgtVol/CK186))</f>
        <v>0</v>
      </c>
      <c r="DG186" s="26" t="n">
        <f aca="false">IF(OR(AV186=0,CL186="",CL186=0),0,AV186*MIN(MaxScal,TgtVol/CL186))</f>
        <v>0</v>
      </c>
      <c r="DH186" s="26" t="n">
        <f aca="false">IF(OR(AW186=0,CM186="",CM186=0),0,AW186*MIN(MaxScal,TgtVol/CM186))</f>
        <v>0</v>
      </c>
      <c r="DI186" s="26" t="n">
        <f aca="false">IF(OR(AX186=0,CN186="",CN186=0),0,AX186*MIN(MaxScal,TgtVol/CN186))</f>
        <v>0</v>
      </c>
      <c r="DJ186" s="26" t="n">
        <f aca="false">IF(OR(AY186=0,CO186="",CO186=0),0,AY186*MIN(MaxScal,TgtVol/CO186))</f>
        <v>0</v>
      </c>
      <c r="DK186" s="26" t="n">
        <f aca="false">IF(OR(AZ186=0,CP186="",CP186=0),0,AZ186*MIN(MaxScal,TgtVol/CP186))</f>
        <v>0</v>
      </c>
      <c r="DL186" s="26" t="n">
        <f aca="false">IF(OR(BA186=0,CQ186="",CQ186=0),0,BA186*MIN(MaxScal,TgtVol/CQ186))</f>
        <v>0</v>
      </c>
      <c r="DM186" s="26" t="n">
        <f aca="false">IF(OR(BB186=0,CR186="",CR186=0),0,BB186*MIN(MaxScal,TgtVol/CR186))</f>
        <v>0</v>
      </c>
      <c r="DN186" s="26" t="n">
        <f aca="false">IF(OR(BC186=0,CS186="",CS186=0),0,BC186*MIN(MaxScal,TgtVol/CS186))</f>
        <v>0</v>
      </c>
      <c r="DO186" s="26" t="n">
        <f aca="false">IF(OR(BD186=0,CT186="",CT186=0),0,BD186*MIN(MaxScal,TgtVol/CT186))</f>
        <v>0</v>
      </c>
      <c r="DP186" s="26" t="n">
        <f aca="false">IF(OR(BE186=0,CU186="",CU186=0),0,BE186*MIN(MaxScal,TgtVol/CU186))</f>
        <v>0</v>
      </c>
      <c r="DQ186" s="26" t="n">
        <f aca="false">IF(OR(BF186=0,CV186="",CV186=0),0,BF186*MIN(MaxScal,TgtVol/CV186))</f>
        <v>0</v>
      </c>
      <c r="DR186" s="26" t="n">
        <f aca="false">IF(OR(BG186=0,CW186="",CW186=0),0,BG186*MIN(MaxScal,TgtVol/CW186))</f>
        <v>0</v>
      </c>
      <c r="DS186" s="26" t="n">
        <f aca="false">IF(OR(BH186=0,CX186="",CX186=0),0,BH186*MIN(MaxScal,TgtVol/CX186))</f>
        <v>0</v>
      </c>
      <c r="DT186" s="26" t="n">
        <f aca="false">IF(OR(BI186=0,CY186="",CY186=0),0,BI186*MIN(MaxScal,TgtVol/CY186))</f>
        <v>0</v>
      </c>
      <c r="DU186" s="26" t="n">
        <f aca="false">IF(OR(BJ186=0,CZ186="",CZ186=0),0,BJ186*MIN(MaxScal,TgtVol/CZ186))</f>
        <v>0</v>
      </c>
      <c r="DV186" s="26" t="n">
        <f aca="false">IF(OR(BK186=0,DA186="",DA186=0),0,BK186*MIN(MaxScal,TgtVol/DA186))</f>
        <v>0</v>
      </c>
      <c r="DW186" s="26" t="n">
        <f aca="false">IF(OR(BL186=0,DB186="",DB186=0),0,BL186*MIN(MaxScal,TgtVol/DB186))</f>
        <v>0</v>
      </c>
      <c r="DX186" s="28" t="n">
        <f aca="false">IFERROR(DC185*BM186,"")</f>
        <v>0</v>
      </c>
      <c r="DY186" s="28" t="n">
        <f aca="false">IFERROR(DD185*BN186,"")</f>
        <v>-0</v>
      </c>
      <c r="DZ186" s="28" t="n">
        <f aca="false">IFERROR(DE185*BO186,"")</f>
        <v>0</v>
      </c>
      <c r="EA186" s="28" t="n">
        <f aca="false">IFERROR(DF185*BP186,"")</f>
        <v>-0</v>
      </c>
      <c r="EB186" s="28" t="n">
        <f aca="false">IFERROR(DG185*BQ186,"")</f>
        <v>-0</v>
      </c>
      <c r="EC186" s="28" t="n">
        <f aca="false">IFERROR(DH185*BR186,"")</f>
        <v>0</v>
      </c>
      <c r="ED186" s="28" t="n">
        <f aca="false">IFERROR(DI185*BS186,"")</f>
        <v>-0</v>
      </c>
      <c r="EE186" s="28" t="n">
        <f aca="false">IFERROR(DJ185*BT186,"")</f>
        <v>-0</v>
      </c>
      <c r="EF186" s="28" t="n">
        <f aca="false">IFERROR(DK185*BU186,"")</f>
        <v>0</v>
      </c>
      <c r="EG186" s="28" t="n">
        <f aca="false">IFERROR(DL185*BV186,"")</f>
        <v>0</v>
      </c>
      <c r="EH186" s="28" t="n">
        <f aca="false">IFERROR(DM185*BW186,"")</f>
        <v>-0</v>
      </c>
      <c r="EI186" s="28" t="n">
        <f aca="false">IFERROR(DN185*BX186,"")</f>
        <v>0</v>
      </c>
      <c r="EJ186" s="28" t="n">
        <f aca="false">IFERROR(DO185*BY186,"")</f>
        <v>-0</v>
      </c>
      <c r="EK186" s="28" t="n">
        <f aca="false">IFERROR(DP185*BZ186,"")</f>
        <v>-0</v>
      </c>
      <c r="EL186" s="28" t="n">
        <f aca="false">IFERROR(DQ185*CA186,"")</f>
        <v>0</v>
      </c>
      <c r="EM186" s="28" t="n">
        <f aca="false">IFERROR(DR185*CB186,"")</f>
        <v>-0</v>
      </c>
      <c r="EN186" s="28" t="n">
        <f aca="false">IFERROR(DS185*CC186,"")</f>
        <v>-0</v>
      </c>
      <c r="EO186" s="28" t="n">
        <f aca="false">IFERROR(DT185*CD186,"")</f>
        <v>0</v>
      </c>
      <c r="EP186" s="28" t="n">
        <f aca="false">IFERROR(DU185*CE186,"")</f>
        <v>-0</v>
      </c>
      <c r="EQ186" s="28" t="n">
        <f aca="false">IFERROR(DV185*CF186,"")</f>
        <v>-0</v>
      </c>
      <c r="ER186" s="28" t="n">
        <f aca="false">IFERROR(DW185*CG186,"")</f>
        <v>0</v>
      </c>
      <c r="ES186" s="28" t="n">
        <f aca="false">IF(ROW()=4,"",SUM(DX186:ER186))</f>
        <v>0</v>
      </c>
      <c r="ET186" s="29" t="n">
        <f aca="false">COUNTIF(AR186:BL186,"&gt;0")</f>
        <v>0</v>
      </c>
    </row>
    <row r="187" customFormat="false" ht="15" hidden="false" customHeight="false" outlineLevel="0" collapsed="false">
      <c r="A187" s="19" t="n">
        <v>43585</v>
      </c>
      <c r="B187" s="23" t="n">
        <f aca="false">ABS(EMFX_Data!X187-EMFX_Data!Y187)</f>
        <v>0.0538572346225736</v>
      </c>
      <c r="C187" s="23" t="n">
        <f aca="false">ABS(EMFX_Data!X187-EMFX_Data!Z187)</f>
        <v>0.0596786550771453</v>
      </c>
      <c r="D187" s="23" t="n">
        <f aca="false">ABS(EMFX_Data!X187-EMFX_Data!AA187)</f>
        <v>0.00159627827254472</v>
      </c>
      <c r="E187" s="23" t="n">
        <f aca="false">ABS(EMFX_Data!X187-EMFX_Data!AB187)</f>
        <v>0.274754304526935</v>
      </c>
      <c r="F187" s="23" t="n">
        <f aca="false">ABS(EMFX_Data!X187-EMFX_Data!AC187)</f>
        <v>0.0824304777677059</v>
      </c>
      <c r="G187" s="23" t="n">
        <f aca="false">ABS(EMFX_Data!X187-EMFX_Data!AD187)</f>
        <v>0.130239311533277</v>
      </c>
      <c r="H187" s="23" t="n">
        <f aca="false">ABS(EMFX_Data!Y187-EMFX_Data!Z187)</f>
        <v>0.113535889699719</v>
      </c>
      <c r="I187" s="23" t="n">
        <f aca="false">ABS(EMFX_Data!Y187-EMFX_Data!AA187)</f>
        <v>0.0554535128951184</v>
      </c>
      <c r="J187" s="23" t="n">
        <f aca="false">ABS(EMFX_Data!Y187-EMFX_Data!AB187)</f>
        <v>0.220897069904361</v>
      </c>
      <c r="K187" s="23" t="n">
        <f aca="false">ABS(EMFX_Data!Y187-EMFX_Data!AC187)</f>
        <v>0.0285732431451322</v>
      </c>
      <c r="L187" s="23" t="n">
        <f aca="false">ABS(EMFX_Data!Y187-EMFX_Data!AD187)</f>
        <v>0.184096546155851</v>
      </c>
      <c r="M187" s="23" t="n">
        <f aca="false">ABS(EMFX_Data!Z187-EMFX_Data!AA187)</f>
        <v>0.0580823768046006</v>
      </c>
      <c r="N187" s="23" t="n">
        <f aca="false">ABS(EMFX_Data!Z187-EMFX_Data!AB187)</f>
        <v>0.33443295960408</v>
      </c>
      <c r="O187" s="23" t="n">
        <f aca="false">ABS(EMFX_Data!Z187-EMFX_Data!AC187)</f>
        <v>0.142109132844851</v>
      </c>
      <c r="P187" s="23" t="n">
        <f aca="false">ABS(EMFX_Data!Z187-EMFX_Data!AD187)</f>
        <v>0.0705606564561316</v>
      </c>
      <c r="Q187" s="23" t="n">
        <f aca="false">ABS(EMFX_Data!AA187-EMFX_Data!AB187)</f>
        <v>0.27635058279948</v>
      </c>
      <c r="R187" s="23" t="n">
        <f aca="false">ABS(EMFX_Data!AA187-EMFX_Data!AC187)</f>
        <v>0.0840267560402506</v>
      </c>
      <c r="S187" s="23" t="n">
        <f aca="false">ABS(EMFX_Data!AA187-EMFX_Data!AD187)</f>
        <v>0.128643033260732</v>
      </c>
      <c r="T187" s="23" t="n">
        <f aca="false">ABS(EMFX_Data!AB187-EMFX_Data!AC187)</f>
        <v>0.192323826759229</v>
      </c>
      <c r="U187" s="23" t="n">
        <f aca="false">ABS(EMFX_Data!AB187-EMFX_Data!AD187)</f>
        <v>0.404993616060212</v>
      </c>
      <c r="V187" s="23" t="n">
        <f aca="false">ABS(EMFX_Data!AC187-EMFX_Data!AD187)</f>
        <v>0.212669789300983</v>
      </c>
      <c r="W187" s="26" t="n">
        <f aca="false">IF(ROW()&lt;4+MinObs-1,"",IFERROR((B187-AVERAGE(B$4:B187))/STDEV(B$4:B187),""))</f>
        <v>-0.848777410162204</v>
      </c>
      <c r="X187" s="26" t="n">
        <f aca="false">IF(ROW()&lt;4+MinObs-1,"",IFERROR((C187-AVERAGE(C$4:C187))/STDEV(C$4:C187),""))</f>
        <v>-0.391447618494407</v>
      </c>
      <c r="Y187" s="26" t="n">
        <f aca="false">IF(ROW()&lt;4+MinObs-1,"",IFERROR((D187-AVERAGE(D$4:D187))/STDEV(D$4:D187),""))</f>
        <v>-1.35660038446235</v>
      </c>
      <c r="Z187" s="26" t="n">
        <f aca="false">IF(ROW()&lt;4+MinObs-1,"",IFERROR((E187-AVERAGE(E$4:E187))/STDEV(E$4:E187),""))</f>
        <v>1.44831711084843</v>
      </c>
      <c r="AA187" s="26" t="n">
        <f aca="false">IF(ROW()&lt;4+MinObs-1,"",IFERROR((F187-AVERAGE(F$4:F187))/STDEV(F$4:F187),""))</f>
        <v>0.11141101201569</v>
      </c>
      <c r="AB187" s="26" t="n">
        <f aca="false">IF(ROW()&lt;4+MinObs-1,"",IFERROR((G187-AVERAGE(G$4:G187))/STDEV(G$4:G187),""))</f>
        <v>0.00455547010583355</v>
      </c>
      <c r="AC187" s="26" t="n">
        <f aca="false">IF(ROW()&lt;4+MinObs-1,"",IFERROR((H187-AVERAGE(H$4:H187))/STDEV(H$4:H187),""))</f>
        <v>-0.37558853087716</v>
      </c>
      <c r="AD187" s="26" t="n">
        <f aca="false">IF(ROW()&lt;4+MinObs-1,"",IFERROR((I187-AVERAGE(I$4:I187))/STDEV(I$4:I187),""))</f>
        <v>-0.714431853068058</v>
      </c>
      <c r="AE187" s="26" t="n">
        <f aca="false">IF(ROW()&lt;4+MinObs-1,"",IFERROR((J187-AVERAGE(J$4:J187))/STDEV(J$4:J187),""))</f>
        <v>0.940869101524057</v>
      </c>
      <c r="AF187" s="26" t="n">
        <f aca="false">IF(ROW()&lt;4+MinObs-1,"",IFERROR((K187-AVERAGE(K$4:K187))/STDEV(K$4:K187),""))</f>
        <v>-0.961144339104913</v>
      </c>
      <c r="AG187" s="26" t="n">
        <f aca="false">IF(ROW()&lt;4+MinObs-1,"",IFERROR((L187-AVERAGE(L$4:L187))/STDEV(L$4:L187),""))</f>
        <v>0.0951526172660286</v>
      </c>
      <c r="AH187" s="26" t="n">
        <f aca="false">IF(ROW()&lt;4+MinObs-1,"",IFERROR((M187-AVERAGE(M$4:M187))/STDEV(M$4:M187),""))</f>
        <v>-1.13133001691827</v>
      </c>
      <c r="AI187" s="26" t="n">
        <f aca="false">IF(ROW()&lt;4+MinObs-1,"",IFERROR((N187-AVERAGE(N$4:N187))/STDEV(N$4:N187),""))</f>
        <v>1.94308230734536</v>
      </c>
      <c r="AJ187" s="26" t="n">
        <f aca="false">IF(ROW()&lt;4+MinObs-1,"",IFERROR((O187-AVERAGE(O$4:O187))/STDEV(O$4:O187),""))</f>
        <v>0.523803383223972</v>
      </c>
      <c r="AK187" s="26" t="n">
        <f aca="false">IF(ROW()&lt;4+MinObs-1,"",IFERROR((P187-AVERAGE(P$4:P187))/STDEV(P$4:P187),""))</f>
        <v>-0.213606618448645</v>
      </c>
      <c r="AL187" s="26" t="n">
        <f aca="false">IF(ROW()&lt;4+MinObs-1,"",IFERROR((Q187-AVERAGE(Q$4:Q187))/STDEV(Q$4:Q187),""))</f>
        <v>0.692577303328215</v>
      </c>
      <c r="AM187" s="26" t="n">
        <f aca="false">IF(ROW()&lt;4+MinObs-1,"",IFERROR((R187-AVERAGE(R$4:R187))/STDEV(R$4:R187),""))</f>
        <v>-0.724997561755346</v>
      </c>
      <c r="AN187" s="26" t="n">
        <f aca="false">IF(ROW()&lt;4+MinObs-1,"",IFERROR((S187-AVERAGE(S$4:S187))/STDEV(S$4:S187),""))</f>
        <v>-0.191852428000992</v>
      </c>
      <c r="AO187" s="26" t="n">
        <f aca="false">IF(ROW()&lt;4+MinObs-1,"",IFERROR((T187-AVERAGE(T$4:T187))/STDEV(T$4:T187),""))</f>
        <v>0.930141587832439</v>
      </c>
      <c r="AP187" s="26" t="n">
        <f aca="false">IF(ROW()&lt;4+MinObs-1,"",IFERROR((U187-AVERAGE(U$4:U187))/STDEV(U$4:U187),""))</f>
        <v>0.924424456173651</v>
      </c>
      <c r="AQ187" s="26" t="n">
        <f aca="false">IF(ROW()&lt;4+MinObs-1,"",IFERROR((V187-AVERAGE(V$4:V187))/STDEV(V$4:V187),""))</f>
        <v>0.241911670013079</v>
      </c>
      <c r="AR187" s="26" t="n">
        <f aca="false">IF(W187="",0,IF(W187&gt;=z4,w4,IF(W187&gt;=z3,w3,IF(W187&gt;=zEntry,w2,IF(AND(W187&gt;=ExitZ,AR186&gt;0),w2,0)))))</f>
        <v>0</v>
      </c>
      <c r="AS187" s="26" t="n">
        <f aca="false">IF(X187="",0,IF(X187&gt;=z4,w4,IF(X187&gt;=z3,w3,IF(X187&gt;=zEntry,w2,IF(AND(X187&gt;=ExitZ,AS186&gt;0),w2,0)))))</f>
        <v>0</v>
      </c>
      <c r="AT187" s="26" t="n">
        <f aca="false">IF(Y187="",0,IF(Y187&gt;=z4,w4,IF(Y187&gt;=z3,w3,IF(Y187&gt;=zEntry,w2,IF(AND(Y187&gt;=ExitZ,AT186&gt;0),w2,0)))))</f>
        <v>0</v>
      </c>
      <c r="AU187" s="26" t="n">
        <f aca="false">IF(Z187="",0,IF(Z187&gt;=z4,w4,IF(Z187&gt;=z3,w3,IF(Z187&gt;=zEntry,w2,IF(AND(Z187&gt;=ExitZ,AU186&gt;0),w2,0)))))</f>
        <v>0</v>
      </c>
      <c r="AV187" s="26" t="n">
        <f aca="false">IF(AA187="",0,IF(AA187&gt;=z4,w4,IF(AA187&gt;=z3,w3,IF(AA187&gt;=zEntry,w2,IF(AND(AA187&gt;=ExitZ,AV186&gt;0),w2,0)))))</f>
        <v>0</v>
      </c>
      <c r="AW187" s="26" t="n">
        <f aca="false">IF(AB187="",0,IF(AB187&gt;=z4,w4,IF(AB187&gt;=z3,w3,IF(AB187&gt;=zEntry,w2,IF(AND(AB187&gt;=ExitZ,AW186&gt;0),w2,0)))))</f>
        <v>0</v>
      </c>
      <c r="AX187" s="26" t="n">
        <f aca="false">IF(AC187="",0,IF(AC187&gt;=z4,w4,IF(AC187&gt;=z3,w3,IF(AC187&gt;=zEntry,w2,IF(AND(AC187&gt;=ExitZ,AX186&gt;0),w2,0)))))</f>
        <v>0</v>
      </c>
      <c r="AY187" s="26" t="n">
        <f aca="false">IF(AD187="",0,IF(AD187&gt;=z4,w4,IF(AD187&gt;=z3,w3,IF(AD187&gt;=zEntry,w2,IF(AND(AD187&gt;=ExitZ,AY186&gt;0),w2,0)))))</f>
        <v>0</v>
      </c>
      <c r="AZ187" s="26" t="n">
        <f aca="false">IF(AE187="",0,IF(AE187&gt;=z4,w4,IF(AE187&gt;=z3,w3,IF(AE187&gt;=zEntry,w2,IF(AND(AE187&gt;=ExitZ,AZ186&gt;0),w2,0)))))</f>
        <v>0</v>
      </c>
      <c r="BA187" s="26" t="n">
        <f aca="false">IF(AF187="",0,IF(AF187&gt;=z4,w4,IF(AF187&gt;=z3,w3,IF(AF187&gt;=zEntry,w2,IF(AND(AF187&gt;=ExitZ,BA186&gt;0),w2,0)))))</f>
        <v>0</v>
      </c>
      <c r="BB187" s="26" t="n">
        <f aca="false">IF(AG187="",0,IF(AG187&gt;=z4,w4,IF(AG187&gt;=z3,w3,IF(AG187&gt;=zEntry,w2,IF(AND(AG187&gt;=ExitZ,BB186&gt;0),w2,0)))))</f>
        <v>0</v>
      </c>
      <c r="BC187" s="26" t="n">
        <f aca="false">IF(AH187="",0,IF(AH187&gt;=z4,w4,IF(AH187&gt;=z3,w3,IF(AH187&gt;=zEntry,w2,IF(AND(AH187&gt;=ExitZ,BC186&gt;0),w2,0)))))</f>
        <v>0</v>
      </c>
      <c r="BD187" s="26" t="n">
        <f aca="false">IF(AI187="",0,IF(AI187&gt;=z4,w4,IF(AI187&gt;=z3,w3,IF(AI187&gt;=zEntry,w2,IF(AND(AI187&gt;=ExitZ,BD186&gt;0),w2,0)))))</f>
        <v>0</v>
      </c>
      <c r="BE187" s="26" t="n">
        <f aca="false">IF(AJ187="",0,IF(AJ187&gt;=z4,w4,IF(AJ187&gt;=z3,w3,IF(AJ187&gt;=zEntry,w2,IF(AND(AJ187&gt;=ExitZ,BE186&gt;0),w2,0)))))</f>
        <v>0</v>
      </c>
      <c r="BF187" s="26" t="n">
        <f aca="false">IF(AK187="",0,IF(AK187&gt;=z4,w4,IF(AK187&gt;=z3,w3,IF(AK187&gt;=zEntry,w2,IF(AND(AK187&gt;=ExitZ,BF186&gt;0),w2,0)))))</f>
        <v>0</v>
      </c>
      <c r="BG187" s="26" t="n">
        <f aca="false">IF(AL187="",0,IF(AL187&gt;=z4,w4,IF(AL187&gt;=z3,w3,IF(AL187&gt;=zEntry,w2,IF(AND(AL187&gt;=ExitZ,BG186&gt;0),w2,0)))))</f>
        <v>0</v>
      </c>
      <c r="BH187" s="26" t="n">
        <f aca="false">IF(AM187="",0,IF(AM187&gt;=z4,w4,IF(AM187&gt;=z3,w3,IF(AM187&gt;=zEntry,w2,IF(AND(AM187&gt;=ExitZ,BH186&gt;0),w2,0)))))</f>
        <v>0</v>
      </c>
      <c r="BI187" s="26" t="n">
        <f aca="false">IF(AN187="",0,IF(AN187&gt;=z4,w4,IF(AN187&gt;=z3,w3,IF(AN187&gt;=zEntry,w2,IF(AND(AN187&gt;=ExitZ,BI186&gt;0),w2,0)))))</f>
        <v>0</v>
      </c>
      <c r="BJ187" s="26" t="n">
        <f aca="false">IF(AO187="",0,IF(AO187&gt;=z4,w4,IF(AO187&gt;=z3,w3,IF(AO187&gt;=zEntry,w2,IF(AND(AO187&gt;=ExitZ,BJ186&gt;0),w2,0)))))</f>
        <v>0</v>
      </c>
      <c r="BK187" s="26" t="n">
        <f aca="false">IF(AP187="",0,IF(AP187&gt;=z4,w4,IF(AP187&gt;=z3,w3,IF(AP187&gt;=zEntry,w2,IF(AND(AP187&gt;=ExitZ,BK186&gt;0),w2,0)))))</f>
        <v>0</v>
      </c>
      <c r="BL187" s="26" t="n">
        <f aca="false">IF(AQ187="",0,IF(AQ187&gt;=z4,w4,IF(AQ187&gt;=z3,w3,IF(AQ187&gt;=zEntry,w2,IF(AND(AQ187&gt;=ExitZ,BL186&gt;0),w2,0)))))</f>
        <v>0</v>
      </c>
      <c r="BM187" s="23" t="n">
        <f aca="false">IF(EMFX_Data!X186&gt;=EMFX_Data!Y186,EMFX_Data!AE187-EMFX_Data!AF187,EMFX_Data!AF187-EMFX_Data!AE187)</f>
        <v>0.0522024422700124</v>
      </c>
      <c r="BN187" s="23" t="n">
        <f aca="false">IF(EMFX_Data!X186&gt;=EMFX_Data!Z186,EMFX_Data!AE187-EMFX_Data!AG187,EMFX_Data!AG187-EMFX_Data!AE187)</f>
        <v>-0.0285913710426964</v>
      </c>
      <c r="BO187" s="23" t="n">
        <f aca="false">IF(EMFX_Data!X186&gt;=EMFX_Data!AA186,EMFX_Data!AE187-EMFX_Data!AH187,EMFX_Data!AH187-EMFX_Data!AE187)</f>
        <v>0.0136298440509986</v>
      </c>
      <c r="BP187" s="23" t="n">
        <f aca="false">IF(EMFX_Data!X186&gt;=EMFX_Data!AB186,EMFX_Data!AE187-EMFX_Data!AI187,EMFX_Data!AI187-EMFX_Data!AE187)</f>
        <v>-0.0156599848410471</v>
      </c>
      <c r="BQ187" s="23" t="n">
        <f aca="false">IF(EMFX_Data!X186&gt;=EMFX_Data!AC186,EMFX_Data!AE187-EMFX_Data!AJ187,EMFX_Data!AJ187-EMFX_Data!AE187)</f>
        <v>0.0161972255418888</v>
      </c>
      <c r="BR187" s="23" t="n">
        <f aca="false">IF(EMFX_Data!X186&gt;=EMFX_Data!AD186,EMFX_Data!AE187-EMFX_Data!AK187,EMFX_Data!AK187-EMFX_Data!AE187)</f>
        <v>0.00780678465117765</v>
      </c>
      <c r="BS187" s="23" t="n">
        <f aca="false">IF(EMFX_Data!Y186&gt;=EMFX_Data!Z186,EMFX_Data!AF187-EMFX_Data!AG187,EMFX_Data!AG187-EMFX_Data!AF187)</f>
        <v>0.023611071227316</v>
      </c>
      <c r="BT187" s="23" t="n">
        <f aca="false">IF(EMFX_Data!Y186&gt;=EMFX_Data!AA186,EMFX_Data!AF187-EMFX_Data!AH187,EMFX_Data!AH187-EMFX_Data!AF187)</f>
        <v>0.065832286321011</v>
      </c>
      <c r="BU187" s="23" t="n">
        <f aca="false">IF(EMFX_Data!Y186&gt;=EMFX_Data!AB186,EMFX_Data!AF187-EMFX_Data!AI187,EMFX_Data!AI187-EMFX_Data!AF187)</f>
        <v>-0.0678624271110595</v>
      </c>
      <c r="BV187" s="23" t="n">
        <f aca="false">IF(EMFX_Data!Y186&gt;=EMFX_Data!AC186,EMFX_Data!AF187-EMFX_Data!AJ187,EMFX_Data!AJ187-EMFX_Data!AF187)</f>
        <v>0.0360052167281236</v>
      </c>
      <c r="BW187" s="23" t="n">
        <f aca="false">IF(EMFX_Data!Y186&gt;=EMFX_Data!AD186,EMFX_Data!AF187-EMFX_Data!AK187,EMFX_Data!AK187-EMFX_Data!AF187)</f>
        <v>0.06000922692119</v>
      </c>
      <c r="BX187" s="23" t="n">
        <f aca="false">IF(EMFX_Data!Z186&gt;=EMFX_Data!AA186,EMFX_Data!AG187-EMFX_Data!AH187,EMFX_Data!AH187-EMFX_Data!AG187)</f>
        <v>-0.042221215093695</v>
      </c>
      <c r="BY187" s="23" t="n">
        <f aca="false">IF(EMFX_Data!Z186&gt;=EMFX_Data!AB186,EMFX_Data!AG187-EMFX_Data!AI187,EMFX_Data!AI187-EMFX_Data!AG187)</f>
        <v>-0.0442513558837435</v>
      </c>
      <c r="BZ187" s="23" t="n">
        <f aca="false">IF(EMFX_Data!Z186&gt;=EMFX_Data!AC186,EMFX_Data!AG187-EMFX_Data!AJ187,EMFX_Data!AJ187-EMFX_Data!AG187)</f>
        <v>-0.0123941455008076</v>
      </c>
      <c r="CA187" s="23" t="n">
        <f aca="false">IF(EMFX_Data!Z186&gt;=EMFX_Data!AD186,EMFX_Data!AG187-EMFX_Data!AK187,EMFX_Data!AK187-EMFX_Data!AG187)</f>
        <v>0.036398155693874</v>
      </c>
      <c r="CB187" s="23" t="n">
        <f aca="false">IF(EMFX_Data!AA186&gt;=EMFX_Data!AB186,EMFX_Data!AH187-EMFX_Data!AI187,EMFX_Data!AI187-EMFX_Data!AH187)</f>
        <v>-0.00203014079004851</v>
      </c>
      <c r="CC187" s="23" t="n">
        <f aca="false">IF(EMFX_Data!AA186&gt;=EMFX_Data!AC186,EMFX_Data!AH187-EMFX_Data!AJ187,EMFX_Data!AJ187-EMFX_Data!AH187)</f>
        <v>0.0298270695928874</v>
      </c>
      <c r="CD187" s="23" t="n">
        <f aca="false">IF(EMFX_Data!AA186&gt;=EMFX_Data!AD186,EMFX_Data!AH187-EMFX_Data!AK187,EMFX_Data!AK187-EMFX_Data!AH187)</f>
        <v>-0.00582305939982099</v>
      </c>
      <c r="CE187" s="23" t="n">
        <f aca="false">IF(EMFX_Data!AB186&gt;=EMFX_Data!AC186,EMFX_Data!AI187-EMFX_Data!AJ187,EMFX_Data!AJ187-EMFX_Data!AI187)</f>
        <v>-0.0318572103829359</v>
      </c>
      <c r="CF187" s="23" t="n">
        <f aca="false">IF(EMFX_Data!AB186&gt;=EMFX_Data!AD186,EMFX_Data!AI187-EMFX_Data!AK187,EMFX_Data!AK187-EMFX_Data!AI187)</f>
        <v>-0.0078532001898695</v>
      </c>
      <c r="CG187" s="23" t="n">
        <f aca="false">IF(EMFX_Data!AC186&gt;=EMFX_Data!AD186,EMFX_Data!AJ187-EMFX_Data!AK187,EMFX_Data!AK187-EMFX_Data!AJ187)</f>
        <v>0.0240040101930664</v>
      </c>
      <c r="CH187" s="27" t="n">
        <f aca="false">IF(ROW()&lt;4+VolLB,"",STDEV(INDEX($BM:$BM,ROW()-VolLB+1):INDEX($BM:$BM,ROW()))*SQRT(12))</f>
        <v>0.183244505273584</v>
      </c>
      <c r="CI187" s="27" t="n">
        <f aca="false">IF(ROW()&lt;4+VolLB,"",STDEV(INDEX($BN:$BN,ROW()-VolLB+1):INDEX($BN:$BN,ROW()))*SQRT(12))</f>
        <v>0.206432810707874</v>
      </c>
      <c r="CJ187" s="27" t="n">
        <f aca="false">IF(ROW()&lt;4+VolLB,"",STDEV(INDEX($BO:$BO,ROW()-VolLB+1):INDEX($BO:$BO,ROW()))*SQRT(12))</f>
        <v>0.195533585989795</v>
      </c>
      <c r="CK187" s="27" t="n">
        <f aca="false">IF(ROW()&lt;4+VolLB,"",STDEV(INDEX($BP:$BP,ROW()-VolLB+1):INDEX($BP:$BP,ROW()))*SQRT(12))</f>
        <v>0.192731027020312</v>
      </c>
      <c r="CL187" s="27" t="n">
        <f aca="false">IF(ROW()&lt;4+VolLB,"",STDEV(INDEX($BQ:$BQ,ROW()-VolLB+1):INDEX($BQ:$BQ,ROW()))*SQRT(12))</f>
        <v>0.177503737652258</v>
      </c>
      <c r="CM187" s="27" t="n">
        <f aca="false">IF(ROW()&lt;4+VolLB,"",STDEV(INDEX($BR:$BR,ROW()-VolLB+1):INDEX($BR:$BR,ROW()))*SQRT(12))</f>
        <v>0.182584479926843</v>
      </c>
      <c r="CN187" s="27" t="n">
        <f aca="false">IF(ROW()&lt;4+VolLB,"",STDEV(INDEX($BS:$BS,ROW()-VolLB+1):INDEX($BS:$BS,ROW()))*SQRT(12))</f>
        <v>0.207411741758353</v>
      </c>
      <c r="CO187" s="27" t="n">
        <f aca="false">IF(ROW()&lt;4+VolLB,"",STDEV(INDEX($BT:$BT,ROW()-VolLB+1):INDEX($BT:$BT,ROW()))*SQRT(12))</f>
        <v>0.181099889549826</v>
      </c>
      <c r="CP187" s="27" t="n">
        <f aca="false">IF(ROW()&lt;4+VolLB,"",STDEV(INDEX($BU:$BU,ROW()-VolLB+1):INDEX($BU:$BU,ROW()))*SQRT(12))</f>
        <v>0.193983606695143</v>
      </c>
      <c r="CQ187" s="27" t="n">
        <f aca="false">IF(ROW()&lt;4+VolLB,"",STDEV(INDEX($BV:$BV,ROW()-VolLB+1):INDEX($BV:$BV,ROW()))*SQRT(12))</f>
        <v>0.156577458251809</v>
      </c>
      <c r="CR187" s="27" t="n">
        <f aca="false">IF(ROW()&lt;4+VolLB,"",STDEV(INDEX($BW:$BW,ROW()-VolLB+1):INDEX($BW:$BW,ROW()))*SQRT(12))</f>
        <v>0.169458742657279</v>
      </c>
      <c r="CS187" s="27" t="n">
        <f aca="false">IF(ROW()&lt;4+VolLB,"",STDEV(INDEX($BX:$BX,ROW()-VolLB+1):INDEX($BX:$BX,ROW()))*SQRT(12))</f>
        <v>0.155708491923116</v>
      </c>
      <c r="CT187" s="27" t="n">
        <f aca="false">IF(ROW()&lt;4+VolLB,"",STDEV(INDEX($BY:$BY,ROW()-VolLB+1):INDEX($BY:$BY,ROW()))*SQRT(12))</f>
        <v>0.205956605044541</v>
      </c>
      <c r="CU187" s="27" t="n">
        <f aca="false">IF(ROW()&lt;4+VolLB,"",STDEV(INDEX($BZ:$BZ,ROW()-VolLB+1):INDEX($BZ:$BZ,ROW()))*SQRT(12))</f>
        <v>0.180592263374762</v>
      </c>
      <c r="CV187" s="27" t="n">
        <f aca="false">IF(ROW()&lt;4+VolLB,"",STDEV(INDEX($CA:$CA,ROW()-VolLB+1):INDEX($CA:$CA,ROW()))*SQRT(12))</f>
        <v>0.176367191610768</v>
      </c>
      <c r="CW187" s="27" t="n">
        <f aca="false">IF(ROW()&lt;4+VolLB,"",STDEV(INDEX($CB:$CB,ROW()-VolLB+1):INDEX($CB:$CB,ROW()))*SQRT(12))</f>
        <v>0.163929590484431</v>
      </c>
      <c r="CX187" s="27" t="n">
        <f aca="false">IF(ROW()&lt;4+VolLB,"",STDEV(INDEX($CC:$CC,ROW()-VolLB+1):INDEX($CC:$CC,ROW()))*SQRT(12))</f>
        <v>0.168444530496626</v>
      </c>
      <c r="CY187" s="27" t="n">
        <f aca="false">IF(ROW()&lt;4+VolLB,"",STDEV(INDEX($CD:$CD,ROW()-VolLB+1):INDEX($CD:$CD,ROW()))*SQRT(12))</f>
        <v>0.1558111581632</v>
      </c>
      <c r="CZ187" s="27" t="n">
        <f aca="false">IF(ROW()&lt;4+VolLB,"",STDEV(INDEX($CE:$CE,ROW()-VolLB+1):INDEX($CE:$CE,ROW()))*SQRT(12))</f>
        <v>0.169725240390354</v>
      </c>
      <c r="DA187" s="27" t="n">
        <f aca="false">IF(ROW()&lt;4+VolLB,"",STDEV(INDEX($CF:$CF,ROW()-VolLB+1):INDEX($CF:$CF,ROW()))*SQRT(12))</f>
        <v>0.177811780888103</v>
      </c>
      <c r="DB187" s="27" t="n">
        <f aca="false">IF(ROW()&lt;4+VolLB,"",STDEV(INDEX($CG:$CG,ROW()-VolLB+1):INDEX($CG:$CG,ROW()))*SQRT(12))</f>
        <v>0.16363043195501</v>
      </c>
      <c r="DC187" s="26" t="n">
        <f aca="false">IF(OR(AR187=0,CH187="",CH187=0),0,AR187*MIN(MaxScal,TgtVol/CH187))</f>
        <v>0</v>
      </c>
      <c r="DD187" s="26" t="n">
        <f aca="false">IF(OR(AS187=0,CI187="",CI187=0),0,AS187*MIN(MaxScal,TgtVol/CI187))</f>
        <v>0</v>
      </c>
      <c r="DE187" s="26" t="n">
        <f aca="false">IF(OR(AT187=0,CJ187="",CJ187=0),0,AT187*MIN(MaxScal,TgtVol/CJ187))</f>
        <v>0</v>
      </c>
      <c r="DF187" s="26" t="n">
        <f aca="false">IF(OR(AU187=0,CK187="",CK187=0),0,AU187*MIN(MaxScal,TgtVol/CK187))</f>
        <v>0</v>
      </c>
      <c r="DG187" s="26" t="n">
        <f aca="false">IF(OR(AV187=0,CL187="",CL187=0),0,AV187*MIN(MaxScal,TgtVol/CL187))</f>
        <v>0</v>
      </c>
      <c r="DH187" s="26" t="n">
        <f aca="false">IF(OR(AW187=0,CM187="",CM187=0),0,AW187*MIN(MaxScal,TgtVol/CM187))</f>
        <v>0</v>
      </c>
      <c r="DI187" s="26" t="n">
        <f aca="false">IF(OR(AX187=0,CN187="",CN187=0),0,AX187*MIN(MaxScal,TgtVol/CN187))</f>
        <v>0</v>
      </c>
      <c r="DJ187" s="26" t="n">
        <f aca="false">IF(OR(AY187=0,CO187="",CO187=0),0,AY187*MIN(MaxScal,TgtVol/CO187))</f>
        <v>0</v>
      </c>
      <c r="DK187" s="26" t="n">
        <f aca="false">IF(OR(AZ187=0,CP187="",CP187=0),0,AZ187*MIN(MaxScal,TgtVol/CP187))</f>
        <v>0</v>
      </c>
      <c r="DL187" s="26" t="n">
        <f aca="false">IF(OR(BA187=0,CQ187="",CQ187=0),0,BA187*MIN(MaxScal,TgtVol/CQ187))</f>
        <v>0</v>
      </c>
      <c r="DM187" s="26" t="n">
        <f aca="false">IF(OR(BB187=0,CR187="",CR187=0),0,BB187*MIN(MaxScal,TgtVol/CR187))</f>
        <v>0</v>
      </c>
      <c r="DN187" s="26" t="n">
        <f aca="false">IF(OR(BC187=0,CS187="",CS187=0),0,BC187*MIN(MaxScal,TgtVol/CS187))</f>
        <v>0</v>
      </c>
      <c r="DO187" s="26" t="n">
        <f aca="false">IF(OR(BD187=0,CT187="",CT187=0),0,BD187*MIN(MaxScal,TgtVol/CT187))</f>
        <v>0</v>
      </c>
      <c r="DP187" s="26" t="n">
        <f aca="false">IF(OR(BE187=0,CU187="",CU187=0),0,BE187*MIN(MaxScal,TgtVol/CU187))</f>
        <v>0</v>
      </c>
      <c r="DQ187" s="26" t="n">
        <f aca="false">IF(OR(BF187=0,CV187="",CV187=0),0,BF187*MIN(MaxScal,TgtVol/CV187))</f>
        <v>0</v>
      </c>
      <c r="DR187" s="26" t="n">
        <f aca="false">IF(OR(BG187=0,CW187="",CW187=0),0,BG187*MIN(MaxScal,TgtVol/CW187))</f>
        <v>0</v>
      </c>
      <c r="DS187" s="26" t="n">
        <f aca="false">IF(OR(BH187=0,CX187="",CX187=0),0,BH187*MIN(MaxScal,TgtVol/CX187))</f>
        <v>0</v>
      </c>
      <c r="DT187" s="26" t="n">
        <f aca="false">IF(OR(BI187=0,CY187="",CY187=0),0,BI187*MIN(MaxScal,TgtVol/CY187))</f>
        <v>0</v>
      </c>
      <c r="DU187" s="26" t="n">
        <f aca="false">IF(OR(BJ187=0,CZ187="",CZ187=0),0,BJ187*MIN(MaxScal,TgtVol/CZ187))</f>
        <v>0</v>
      </c>
      <c r="DV187" s="26" t="n">
        <f aca="false">IF(OR(BK187=0,DA187="",DA187=0),0,BK187*MIN(MaxScal,TgtVol/DA187))</f>
        <v>0</v>
      </c>
      <c r="DW187" s="26" t="n">
        <f aca="false">IF(OR(BL187=0,DB187="",DB187=0),0,BL187*MIN(MaxScal,TgtVol/DB187))</f>
        <v>0</v>
      </c>
      <c r="DX187" s="28" t="n">
        <f aca="false">IFERROR(DC186*BM187,"")</f>
        <v>0</v>
      </c>
      <c r="DY187" s="28" t="n">
        <f aca="false">IFERROR(DD186*BN187,"")</f>
        <v>-0</v>
      </c>
      <c r="DZ187" s="28" t="n">
        <f aca="false">IFERROR(DE186*BO187,"")</f>
        <v>0</v>
      </c>
      <c r="EA187" s="28" t="n">
        <f aca="false">IFERROR(DF186*BP187,"")</f>
        <v>-0</v>
      </c>
      <c r="EB187" s="28" t="n">
        <f aca="false">IFERROR(DG186*BQ187,"")</f>
        <v>0</v>
      </c>
      <c r="EC187" s="28" t="n">
        <f aca="false">IFERROR(DH186*BR187,"")</f>
        <v>0</v>
      </c>
      <c r="ED187" s="28" t="n">
        <f aca="false">IFERROR(DI186*BS187,"")</f>
        <v>0</v>
      </c>
      <c r="EE187" s="28" t="n">
        <f aca="false">IFERROR(DJ186*BT187,"")</f>
        <v>0</v>
      </c>
      <c r="EF187" s="28" t="n">
        <f aca="false">IFERROR(DK186*BU187,"")</f>
        <v>-0</v>
      </c>
      <c r="EG187" s="28" t="n">
        <f aca="false">IFERROR(DL186*BV187,"")</f>
        <v>0</v>
      </c>
      <c r="EH187" s="28" t="n">
        <f aca="false">IFERROR(DM186*BW187,"")</f>
        <v>0</v>
      </c>
      <c r="EI187" s="28" t="n">
        <f aca="false">IFERROR(DN186*BX187,"")</f>
        <v>-0</v>
      </c>
      <c r="EJ187" s="28" t="n">
        <f aca="false">IFERROR(DO186*BY187,"")</f>
        <v>-0</v>
      </c>
      <c r="EK187" s="28" t="n">
        <f aca="false">IFERROR(DP186*BZ187,"")</f>
        <v>-0</v>
      </c>
      <c r="EL187" s="28" t="n">
        <f aca="false">IFERROR(DQ186*CA187,"")</f>
        <v>0</v>
      </c>
      <c r="EM187" s="28" t="n">
        <f aca="false">IFERROR(DR186*CB187,"")</f>
        <v>-0</v>
      </c>
      <c r="EN187" s="28" t="n">
        <f aca="false">IFERROR(DS186*CC187,"")</f>
        <v>0</v>
      </c>
      <c r="EO187" s="28" t="n">
        <f aca="false">IFERROR(DT186*CD187,"")</f>
        <v>-0</v>
      </c>
      <c r="EP187" s="28" t="n">
        <f aca="false">IFERROR(DU186*CE187,"")</f>
        <v>-0</v>
      </c>
      <c r="EQ187" s="28" t="n">
        <f aca="false">IFERROR(DV186*CF187,"")</f>
        <v>-0</v>
      </c>
      <c r="ER187" s="28" t="n">
        <f aca="false">IFERROR(DW186*CG187,"")</f>
        <v>0</v>
      </c>
      <c r="ES187" s="28" t="n">
        <f aca="false">IF(ROW()=4,"",SUM(DX187:ER187))</f>
        <v>0</v>
      </c>
      <c r="ET187" s="29" t="n">
        <f aca="false">COUNTIF(AR187:BL187,"&gt;0")</f>
        <v>0</v>
      </c>
    </row>
    <row r="188" customFormat="false" ht="15" hidden="false" customHeight="false" outlineLevel="0" collapsed="false">
      <c r="A188" s="19" t="n">
        <v>43616</v>
      </c>
      <c r="B188" s="23" t="n">
        <f aca="false">ABS(EMFX_Data!X188-EMFX_Data!Y188)</f>
        <v>0.0615291617271767</v>
      </c>
      <c r="C188" s="23" t="n">
        <f aca="false">ABS(EMFX_Data!X188-EMFX_Data!Z188)</f>
        <v>0.00831492745384388</v>
      </c>
      <c r="D188" s="23" t="n">
        <f aca="false">ABS(EMFX_Data!X188-EMFX_Data!AA188)</f>
        <v>0.0354527808680718</v>
      </c>
      <c r="E188" s="23" t="n">
        <f aca="false">ABS(EMFX_Data!X188-EMFX_Data!AB188)</f>
        <v>0.304746020643229</v>
      </c>
      <c r="F188" s="23" t="n">
        <f aca="false">ABS(EMFX_Data!X188-EMFX_Data!AC188)</f>
        <v>0.118746255923387</v>
      </c>
      <c r="G188" s="23" t="n">
        <f aca="false">ABS(EMFX_Data!X188-EMFX_Data!AD188)</f>
        <v>0.0941334219553927</v>
      </c>
      <c r="H188" s="23" t="n">
        <f aca="false">ABS(EMFX_Data!Y188-EMFX_Data!Z188)</f>
        <v>0.0698440891810206</v>
      </c>
      <c r="I188" s="23" t="n">
        <f aca="false">ABS(EMFX_Data!Y188-EMFX_Data!AA188)</f>
        <v>0.0969819425952485</v>
      </c>
      <c r="J188" s="23" t="n">
        <f aca="false">ABS(EMFX_Data!Y188-EMFX_Data!AB188)</f>
        <v>0.243216858916052</v>
      </c>
      <c r="K188" s="23" t="n">
        <f aca="false">ABS(EMFX_Data!Y188-EMFX_Data!AC188)</f>
        <v>0.0572170941962105</v>
      </c>
      <c r="L188" s="23" t="n">
        <f aca="false">ABS(EMFX_Data!Y188-EMFX_Data!AD188)</f>
        <v>0.155662583682569</v>
      </c>
      <c r="M188" s="23" t="n">
        <f aca="false">ABS(EMFX_Data!Z188-EMFX_Data!AA188)</f>
        <v>0.0271378534142279</v>
      </c>
      <c r="N188" s="23" t="n">
        <f aca="false">ABS(EMFX_Data!Z188-EMFX_Data!AB188)</f>
        <v>0.313060948097073</v>
      </c>
      <c r="O188" s="23" t="n">
        <f aca="false">ABS(EMFX_Data!Z188-EMFX_Data!AC188)</f>
        <v>0.127061183377231</v>
      </c>
      <c r="P188" s="23" t="n">
        <f aca="false">ABS(EMFX_Data!Z188-EMFX_Data!AD188)</f>
        <v>0.0858184945015488</v>
      </c>
      <c r="Q188" s="23" t="n">
        <f aca="false">ABS(EMFX_Data!AA188-EMFX_Data!AB188)</f>
        <v>0.340198801511301</v>
      </c>
      <c r="R188" s="23" t="n">
        <f aca="false">ABS(EMFX_Data!AA188-EMFX_Data!AC188)</f>
        <v>0.154199036791459</v>
      </c>
      <c r="S188" s="23" t="n">
        <f aca="false">ABS(EMFX_Data!AA188-EMFX_Data!AD188)</f>
        <v>0.0586806410873209</v>
      </c>
      <c r="T188" s="23" t="n">
        <f aca="false">ABS(EMFX_Data!AB188-EMFX_Data!AC188)</f>
        <v>0.185999764719842</v>
      </c>
      <c r="U188" s="23" t="n">
        <f aca="false">ABS(EMFX_Data!AB188-EMFX_Data!AD188)</f>
        <v>0.398879442598622</v>
      </c>
      <c r="V188" s="23" t="n">
        <f aca="false">ABS(EMFX_Data!AC188-EMFX_Data!AD188)</f>
        <v>0.21287967787878</v>
      </c>
      <c r="W188" s="26" t="n">
        <f aca="false">IF(ROW()&lt;4+MinObs-1,"",IFERROR((B188-AVERAGE(B$4:B188))/STDEV(B$4:B188),""))</f>
        <v>-0.751489727982128</v>
      </c>
      <c r="X188" s="26" t="n">
        <f aca="false">IF(ROW()&lt;4+MinObs-1,"",IFERROR((C188-AVERAGE(C$4:C188))/STDEV(C$4:C188),""))</f>
        <v>-1.10211546793781</v>
      </c>
      <c r="Y188" s="26" t="n">
        <f aca="false">IF(ROW()&lt;4+MinObs-1,"",IFERROR((D188-AVERAGE(D$4:D188))/STDEV(D$4:D188),""))</f>
        <v>-1.05837321606285</v>
      </c>
      <c r="Z188" s="26" t="n">
        <f aca="false">IF(ROW()&lt;4+MinObs-1,"",IFERROR((E188-AVERAGE(E$4:E188))/STDEV(E$4:E188),""))</f>
        <v>1.730605659664</v>
      </c>
      <c r="AA188" s="26" t="n">
        <f aca="false">IF(ROW()&lt;4+MinObs-1,"",IFERROR((F188-AVERAGE(F$4:F188))/STDEV(F$4:F188),""))</f>
        <v>0.694616445040238</v>
      </c>
      <c r="AB188" s="26" t="n">
        <f aca="false">IF(ROW()&lt;4+MinObs-1,"",IFERROR((G188-AVERAGE(G$4:G188))/STDEV(G$4:G188),""))</f>
        <v>-0.120173555733551</v>
      </c>
      <c r="AC188" s="26" t="n">
        <f aca="false">IF(ROW()&lt;4+MinObs-1,"",IFERROR((H188-AVERAGE(H$4:H188))/STDEV(H$4:H188),""))</f>
        <v>-0.742161881497429</v>
      </c>
      <c r="AD188" s="26" t="n">
        <f aca="false">IF(ROW()&lt;4+MinObs-1,"",IFERROR((I188-AVERAGE(I$4:I188))/STDEV(I$4:I188),""))</f>
        <v>-0.380467069012762</v>
      </c>
      <c r="AE188" s="26" t="n">
        <f aca="false">IF(ROW()&lt;4+MinObs-1,"",IFERROR((J188-AVERAGE(J$4:J188))/STDEV(J$4:J188),""))</f>
        <v>1.18113947435166</v>
      </c>
      <c r="AF188" s="26" t="n">
        <f aca="false">IF(ROW()&lt;4+MinObs-1,"",IFERROR((K188-AVERAGE(K$4:K188))/STDEV(K$4:K188),""))</f>
        <v>-0.55266490259603</v>
      </c>
      <c r="AG188" s="26" t="n">
        <f aca="false">IF(ROW()&lt;4+MinObs-1,"",IFERROR((L188-AVERAGE(L$4:L188))/STDEV(L$4:L188),""))</f>
        <v>-0.000243668896668705</v>
      </c>
      <c r="AH188" s="26" t="n">
        <f aca="false">IF(ROW()&lt;4+MinObs-1,"",IFERROR((M188-AVERAGE(M$4:M188))/STDEV(M$4:M188),""))</f>
        <v>-1.44286005605133</v>
      </c>
      <c r="AI188" s="26" t="n">
        <f aca="false">IF(ROW()&lt;4+MinObs-1,"",IFERROR((N188-AVERAGE(N$4:N188))/STDEV(N$4:N188),""))</f>
        <v>1.71349381576147</v>
      </c>
      <c r="AJ188" s="26" t="n">
        <f aca="false">IF(ROW()&lt;4+MinObs-1,"",IFERROR((O188-AVERAGE(O$4:O188))/STDEV(O$4:O188),""))</f>
        <v>0.325407408519335</v>
      </c>
      <c r="AK188" s="26" t="n">
        <f aca="false">IF(ROW()&lt;4+MinObs-1,"",IFERROR((P188-AVERAGE(P$4:P188))/STDEV(P$4:P188),""))</f>
        <v>-0.160719243712464</v>
      </c>
      <c r="AL188" s="26" t="n">
        <f aca="false">IF(ROW()&lt;4+MinObs-1,"",IFERROR((Q188-AVERAGE(Q$4:Q188))/STDEV(Q$4:Q188),""))</f>
        <v>1.11650919786268</v>
      </c>
      <c r="AM188" s="26" t="n">
        <f aca="false">IF(ROW()&lt;4+MinObs-1,"",IFERROR((R188-AVERAGE(R$4:R188))/STDEV(R$4:R188),""))</f>
        <v>-0.118037631920103</v>
      </c>
      <c r="AN188" s="26" t="n">
        <f aca="false">IF(ROW()&lt;4+MinObs-1,"",IFERROR((S188-AVERAGE(S$4:S188))/STDEV(S$4:S188),""))</f>
        <v>-0.427645251860375</v>
      </c>
      <c r="AO188" s="26" t="n">
        <f aca="false">IF(ROW()&lt;4+MinObs-1,"",IFERROR((T188-AVERAGE(T$4:T188))/STDEV(T$4:T188),""))</f>
        <v>0.851492020559922</v>
      </c>
      <c r="AP188" s="26" t="n">
        <f aca="false">IF(ROW()&lt;4+MinObs-1,"",IFERROR((U188-AVERAGE(U$4:U188))/STDEV(U$4:U188),""))</f>
        <v>0.899091093814277</v>
      </c>
      <c r="AQ188" s="26" t="n">
        <f aca="false">IF(ROW()&lt;4+MinObs-1,"",IFERROR((V188-AVERAGE(V$4:V188))/STDEV(V$4:V188),""))</f>
        <v>0.241940757726836</v>
      </c>
      <c r="AR188" s="26" t="n">
        <f aca="false">IF(W188="",0,IF(W188&gt;=z4,w4,IF(W188&gt;=z3,w3,IF(W188&gt;=zEntry,w2,IF(AND(W188&gt;=ExitZ,AR187&gt;0),w2,0)))))</f>
        <v>0</v>
      </c>
      <c r="AS188" s="26" t="n">
        <f aca="false">IF(X188="",0,IF(X188&gt;=z4,w4,IF(X188&gt;=z3,w3,IF(X188&gt;=zEntry,w2,IF(AND(X188&gt;=ExitZ,AS187&gt;0),w2,0)))))</f>
        <v>0</v>
      </c>
      <c r="AT188" s="26" t="n">
        <f aca="false">IF(Y188="",0,IF(Y188&gt;=z4,w4,IF(Y188&gt;=z3,w3,IF(Y188&gt;=zEntry,w2,IF(AND(Y188&gt;=ExitZ,AT187&gt;0),w2,0)))))</f>
        <v>0</v>
      </c>
      <c r="AU188" s="26" t="n">
        <f aca="false">IF(Z188="",0,IF(Z188&gt;=z4,w4,IF(Z188&gt;=z3,w3,IF(Z188&gt;=zEntry,w2,IF(AND(Z188&gt;=ExitZ,AU187&gt;0),w2,0)))))</f>
        <v>0</v>
      </c>
      <c r="AV188" s="26" t="n">
        <f aca="false">IF(AA188="",0,IF(AA188&gt;=z4,w4,IF(AA188&gt;=z3,w3,IF(AA188&gt;=zEntry,w2,IF(AND(AA188&gt;=ExitZ,AV187&gt;0),w2,0)))))</f>
        <v>0</v>
      </c>
      <c r="AW188" s="26" t="n">
        <f aca="false">IF(AB188="",0,IF(AB188&gt;=z4,w4,IF(AB188&gt;=z3,w3,IF(AB188&gt;=zEntry,w2,IF(AND(AB188&gt;=ExitZ,AW187&gt;0),w2,0)))))</f>
        <v>0</v>
      </c>
      <c r="AX188" s="26" t="n">
        <f aca="false">IF(AC188="",0,IF(AC188&gt;=z4,w4,IF(AC188&gt;=z3,w3,IF(AC188&gt;=zEntry,w2,IF(AND(AC188&gt;=ExitZ,AX187&gt;0),w2,0)))))</f>
        <v>0</v>
      </c>
      <c r="AY188" s="26" t="n">
        <f aca="false">IF(AD188="",0,IF(AD188&gt;=z4,w4,IF(AD188&gt;=z3,w3,IF(AD188&gt;=zEntry,w2,IF(AND(AD188&gt;=ExitZ,AY187&gt;0),w2,0)))))</f>
        <v>0</v>
      </c>
      <c r="AZ188" s="26" t="n">
        <f aca="false">IF(AE188="",0,IF(AE188&gt;=z4,w4,IF(AE188&gt;=z3,w3,IF(AE188&gt;=zEntry,w2,IF(AND(AE188&gt;=ExitZ,AZ187&gt;0),w2,0)))))</f>
        <v>0</v>
      </c>
      <c r="BA188" s="26" t="n">
        <f aca="false">IF(AF188="",0,IF(AF188&gt;=z4,w4,IF(AF188&gt;=z3,w3,IF(AF188&gt;=zEntry,w2,IF(AND(AF188&gt;=ExitZ,BA187&gt;0),w2,0)))))</f>
        <v>0</v>
      </c>
      <c r="BB188" s="26" t="n">
        <f aca="false">IF(AG188="",0,IF(AG188&gt;=z4,w4,IF(AG188&gt;=z3,w3,IF(AG188&gt;=zEntry,w2,IF(AND(AG188&gt;=ExitZ,BB187&gt;0),w2,0)))))</f>
        <v>0</v>
      </c>
      <c r="BC188" s="26" t="n">
        <f aca="false">IF(AH188="",0,IF(AH188&gt;=z4,w4,IF(AH188&gt;=z3,w3,IF(AH188&gt;=zEntry,w2,IF(AND(AH188&gt;=ExitZ,BC187&gt;0),w2,0)))))</f>
        <v>0</v>
      </c>
      <c r="BD188" s="26" t="n">
        <f aca="false">IF(AI188="",0,IF(AI188&gt;=z4,w4,IF(AI188&gt;=z3,w3,IF(AI188&gt;=zEntry,w2,IF(AND(AI188&gt;=ExitZ,BD187&gt;0),w2,0)))))</f>
        <v>0</v>
      </c>
      <c r="BE188" s="26" t="n">
        <f aca="false">IF(AJ188="",0,IF(AJ188&gt;=z4,w4,IF(AJ188&gt;=z3,w3,IF(AJ188&gt;=zEntry,w2,IF(AND(AJ188&gt;=ExitZ,BE187&gt;0),w2,0)))))</f>
        <v>0</v>
      </c>
      <c r="BF188" s="26" t="n">
        <f aca="false">IF(AK188="",0,IF(AK188&gt;=z4,w4,IF(AK188&gt;=z3,w3,IF(AK188&gt;=zEntry,w2,IF(AND(AK188&gt;=ExitZ,BF187&gt;0),w2,0)))))</f>
        <v>0</v>
      </c>
      <c r="BG188" s="26" t="n">
        <f aca="false">IF(AL188="",0,IF(AL188&gt;=z4,w4,IF(AL188&gt;=z3,w3,IF(AL188&gt;=zEntry,w2,IF(AND(AL188&gt;=ExitZ,BG187&gt;0),w2,0)))))</f>
        <v>0</v>
      </c>
      <c r="BH188" s="26" t="n">
        <f aca="false">IF(AM188="",0,IF(AM188&gt;=z4,w4,IF(AM188&gt;=z3,w3,IF(AM188&gt;=zEntry,w2,IF(AND(AM188&gt;=ExitZ,BH187&gt;0),w2,0)))))</f>
        <v>0</v>
      </c>
      <c r="BI188" s="26" t="n">
        <f aca="false">IF(AN188="",0,IF(AN188&gt;=z4,w4,IF(AN188&gt;=z3,w3,IF(AN188&gt;=zEntry,w2,IF(AND(AN188&gt;=ExitZ,BI187&gt;0),w2,0)))))</f>
        <v>0</v>
      </c>
      <c r="BJ188" s="26" t="n">
        <f aca="false">IF(AO188="",0,IF(AO188&gt;=z4,w4,IF(AO188&gt;=z3,w3,IF(AO188&gt;=zEntry,w2,IF(AND(AO188&gt;=ExitZ,BJ187&gt;0),w2,0)))))</f>
        <v>0</v>
      </c>
      <c r="BK188" s="26" t="n">
        <f aca="false">IF(AP188="",0,IF(AP188&gt;=z4,w4,IF(AP188&gt;=z3,w3,IF(AP188&gt;=zEntry,w2,IF(AND(AP188&gt;=ExitZ,BK187&gt;0),w2,0)))))</f>
        <v>0</v>
      </c>
      <c r="BL188" s="26" t="n">
        <f aca="false">IF(AQ188="",0,IF(AQ188&gt;=z4,w4,IF(AQ188&gt;=z3,w3,IF(AQ188&gt;=zEntry,w2,IF(AND(AQ188&gt;=ExitZ,BL187&gt;0),w2,0)))))</f>
        <v>0</v>
      </c>
      <c r="BM188" s="23" t="n">
        <f aca="false">IF(EMFX_Data!X187&gt;=EMFX_Data!Y187,EMFX_Data!AE188-EMFX_Data!AF188,EMFX_Data!AF188-EMFX_Data!AE188)</f>
        <v>-0.00387257695650406</v>
      </c>
      <c r="BN188" s="23" t="n">
        <f aca="false">IF(EMFX_Data!X187&gt;=EMFX_Data!Z187,EMFX_Data!AE188-EMFX_Data!AG188,EMFX_Data!AG188-EMFX_Data!AE188)</f>
        <v>0.0473679508794017</v>
      </c>
      <c r="BO188" s="23" t="n">
        <f aca="false">IF(EMFX_Data!X187&gt;=EMFX_Data!AA187,EMFX_Data!AE188-EMFX_Data!AH188,EMFX_Data!AH188-EMFX_Data!AE188)</f>
        <v>-0.0367177973618688</v>
      </c>
      <c r="BP188" s="23" t="n">
        <f aca="false">IF(EMFX_Data!X187&gt;=EMFX_Data!AB187,EMFX_Data!AE188-EMFX_Data!AI188,EMFX_Data!AI188-EMFX_Data!AE188)</f>
        <v>-0.0288856555124088</v>
      </c>
      <c r="BQ188" s="23" t="n">
        <f aca="false">IF(EMFX_Data!X187&gt;=EMFX_Data!AC187,EMFX_Data!AE188-EMFX_Data!AJ188,EMFX_Data!AJ188-EMFX_Data!AE188)</f>
        <v>-0.0399550686089553</v>
      </c>
      <c r="BR188" s="23" t="n">
        <f aca="false">IF(EMFX_Data!X187&gt;=EMFX_Data!AD187,EMFX_Data!AE188-EMFX_Data!AK188,EMFX_Data!AK188-EMFX_Data!AE188)</f>
        <v>0.0308598554406304</v>
      </c>
      <c r="BS188" s="23" t="n">
        <f aca="false">IF(EMFX_Data!Y187&gt;=EMFX_Data!Z187,EMFX_Data!AF188-EMFX_Data!AG188,EMFX_Data!AG188-EMFX_Data!AF188)</f>
        <v>0.0434953739228976</v>
      </c>
      <c r="BT188" s="23" t="n">
        <f aca="false">IF(EMFX_Data!Y187&gt;=EMFX_Data!AA187,EMFX_Data!AF188-EMFX_Data!AH188,EMFX_Data!AH188-EMFX_Data!AF188)</f>
        <v>-0.0405903743183729</v>
      </c>
      <c r="BU188" s="23" t="n">
        <f aca="false">IF(EMFX_Data!Y187&gt;=EMFX_Data!AB187,EMFX_Data!AF188-EMFX_Data!AI188,EMFX_Data!AI188-EMFX_Data!AF188)</f>
        <v>-0.0250130785559047</v>
      </c>
      <c r="BV188" s="23" t="n">
        <f aca="false">IF(EMFX_Data!Y187&gt;=EMFX_Data!AC187,EMFX_Data!AF188-EMFX_Data!AJ188,EMFX_Data!AJ188-EMFX_Data!AF188)</f>
        <v>-0.0360824916524513</v>
      </c>
      <c r="BW188" s="23" t="n">
        <f aca="false">IF(EMFX_Data!Y187&gt;=EMFX_Data!AD187,EMFX_Data!AF188-EMFX_Data!AK188,EMFX_Data!AK188-EMFX_Data!AF188)</f>
        <v>0.0269872784841263</v>
      </c>
      <c r="BX188" s="23" t="n">
        <f aca="false">IF(EMFX_Data!Z187&gt;=EMFX_Data!AA187,EMFX_Data!AG188-EMFX_Data!AH188,EMFX_Data!AH188-EMFX_Data!AG188)</f>
        <v>0.0840857482412705</v>
      </c>
      <c r="BY188" s="23" t="n">
        <f aca="false">IF(EMFX_Data!Z187&gt;=EMFX_Data!AB187,EMFX_Data!AG188-EMFX_Data!AI188,EMFX_Data!AI188-EMFX_Data!AG188)</f>
        <v>0.0184822953669929</v>
      </c>
      <c r="BZ188" s="23" t="n">
        <f aca="false">IF(EMFX_Data!Z187&gt;=EMFX_Data!AC187,EMFX_Data!AG188-EMFX_Data!AJ188,EMFX_Data!AJ188-EMFX_Data!AG188)</f>
        <v>0.00741288227044633</v>
      </c>
      <c r="CA188" s="23" t="n">
        <f aca="false">IF(EMFX_Data!Z187&gt;=EMFX_Data!AD187,EMFX_Data!AG188-EMFX_Data!AK188,EMFX_Data!AK188-EMFX_Data!AG188)</f>
        <v>-0.0165080954387713</v>
      </c>
      <c r="CB188" s="23" t="n">
        <f aca="false">IF(EMFX_Data!AA187&gt;=EMFX_Data!AB187,EMFX_Data!AH188-EMFX_Data!AI188,EMFX_Data!AI188-EMFX_Data!AH188)</f>
        <v>-0.0656034528742776</v>
      </c>
      <c r="CC188" s="23" t="n">
        <f aca="false">IF(EMFX_Data!AA187&gt;=EMFX_Data!AC187,EMFX_Data!AH188-EMFX_Data!AJ188,EMFX_Data!AJ188-EMFX_Data!AH188)</f>
        <v>-0.0766728659708242</v>
      </c>
      <c r="CD188" s="23" t="n">
        <f aca="false">IF(EMFX_Data!AA187&gt;=EMFX_Data!AD187,EMFX_Data!AH188-EMFX_Data!AK188,EMFX_Data!AK188-EMFX_Data!AH188)</f>
        <v>0.0675776528024992</v>
      </c>
      <c r="CE188" s="23" t="n">
        <f aca="false">IF(EMFX_Data!AB187&gt;=EMFX_Data!AC187,EMFX_Data!AI188-EMFX_Data!AJ188,EMFX_Data!AJ188-EMFX_Data!AI188)</f>
        <v>0.0110694130965465</v>
      </c>
      <c r="CF188" s="23" t="n">
        <f aca="false">IF(EMFX_Data!AB187&gt;=EMFX_Data!AD187,EMFX_Data!AI188-EMFX_Data!AK188,EMFX_Data!AK188-EMFX_Data!AI188)</f>
        <v>0.00197419992822157</v>
      </c>
      <c r="CG188" s="23" t="n">
        <f aca="false">IF(EMFX_Data!AC187&gt;=EMFX_Data!AD187,EMFX_Data!AJ188-EMFX_Data!AK188,EMFX_Data!AK188-EMFX_Data!AJ188)</f>
        <v>-0.00909521316832497</v>
      </c>
      <c r="CH188" s="27" t="n">
        <f aca="false">IF(ROW()&lt;4+VolLB,"",STDEV(INDEX($BM:$BM,ROW()-VolLB+1):INDEX($BM:$BM,ROW()))*SQRT(12))</f>
        <v>0.183503403934616</v>
      </c>
      <c r="CI188" s="27" t="n">
        <f aca="false">IF(ROW()&lt;4+VolLB,"",STDEV(INDEX($BN:$BN,ROW()-VolLB+1):INDEX($BN:$BN,ROW()))*SQRT(12))</f>
        <v>0.205058548238041</v>
      </c>
      <c r="CJ188" s="27" t="n">
        <f aca="false">IF(ROW()&lt;4+VolLB,"",STDEV(INDEX($BO:$BO,ROW()-VolLB+1):INDEX($BO:$BO,ROW()))*SQRT(12))</f>
        <v>0.197010804180796</v>
      </c>
      <c r="CK188" s="27" t="n">
        <f aca="false">IF(ROW()&lt;4+VolLB,"",STDEV(INDEX($BP:$BP,ROW()-VolLB+1):INDEX($BP:$BP,ROW()))*SQRT(12))</f>
        <v>0.191089098096173</v>
      </c>
      <c r="CL188" s="27" t="n">
        <f aca="false">IF(ROW()&lt;4+VolLB,"",STDEV(INDEX($BQ:$BQ,ROW()-VolLB+1):INDEX($BQ:$BQ,ROW()))*SQRT(12))</f>
        <v>0.179242600090392</v>
      </c>
      <c r="CM188" s="27" t="n">
        <f aca="false">IF(ROW()&lt;4+VolLB,"",STDEV(INDEX($BR:$BR,ROW()-VolLB+1):INDEX($BR:$BR,ROW()))*SQRT(12))</f>
        <v>0.180507132349014</v>
      </c>
      <c r="CN188" s="27" t="n">
        <f aca="false">IF(ROW()&lt;4+VolLB,"",STDEV(INDEX($BS:$BS,ROW()-VolLB+1):INDEX($BS:$BS,ROW()))*SQRT(12))</f>
        <v>0.20694798444823</v>
      </c>
      <c r="CO188" s="27" t="n">
        <f aca="false">IF(ROW()&lt;4+VolLB,"",STDEV(INDEX($BT:$BT,ROW()-VolLB+1):INDEX($BT:$BT,ROW()))*SQRT(12))</f>
        <v>0.18342468302637</v>
      </c>
      <c r="CP188" s="27" t="n">
        <f aca="false">IF(ROW()&lt;4+VolLB,"",STDEV(INDEX($BU:$BU,ROW()-VolLB+1):INDEX($BU:$BU,ROW()))*SQRT(12))</f>
        <v>0.193731016602173</v>
      </c>
      <c r="CQ188" s="27" t="n">
        <f aca="false">IF(ROW()&lt;4+VolLB,"",STDEV(INDEX($BV:$BV,ROW()-VolLB+1):INDEX($BV:$BV,ROW()))*SQRT(12))</f>
        <v>0.159544578063062</v>
      </c>
      <c r="CR188" s="27" t="n">
        <f aca="false">IF(ROW()&lt;4+VolLB,"",STDEV(INDEX($BW:$BW,ROW()-VolLB+1):INDEX($BW:$BW,ROW()))*SQRT(12))</f>
        <v>0.167973187182327</v>
      </c>
      <c r="CS188" s="27" t="n">
        <f aca="false">IF(ROW()&lt;4+VolLB,"",STDEV(INDEX($BX:$BX,ROW()-VolLB+1):INDEX($BX:$BX,ROW()))*SQRT(12))</f>
        <v>0.159175844561213</v>
      </c>
      <c r="CT188" s="27" t="n">
        <f aca="false">IF(ROW()&lt;4+VolLB,"",STDEV(INDEX($BY:$BY,ROW()-VolLB+1):INDEX($BY:$BY,ROW()))*SQRT(12))</f>
        <v>0.206284857188131</v>
      </c>
      <c r="CU188" s="27" t="n">
        <f aca="false">IF(ROW()&lt;4+VolLB,"",STDEV(INDEX($BZ:$BZ,ROW()-VolLB+1):INDEX($BZ:$BZ,ROW()))*SQRT(12))</f>
        <v>0.176896066244819</v>
      </c>
      <c r="CV188" s="27" t="n">
        <f aca="false">IF(ROW()&lt;4+VolLB,"",STDEV(INDEX($CA:$CA,ROW()-VolLB+1):INDEX($CA:$CA,ROW()))*SQRT(12))</f>
        <v>0.165791786777424</v>
      </c>
      <c r="CW188" s="27" t="n">
        <f aca="false">IF(ROW()&lt;4+VolLB,"",STDEV(INDEX($CB:$CB,ROW()-VolLB+1):INDEX($CB:$CB,ROW()))*SQRT(12))</f>
        <v>0.16850635019828</v>
      </c>
      <c r="CX188" s="27" t="n">
        <f aca="false">IF(ROW()&lt;4+VolLB,"",STDEV(INDEX($CC:$CC,ROW()-VolLB+1):INDEX($CC:$CC,ROW()))*SQRT(12))</f>
        <v>0.176466173553462</v>
      </c>
      <c r="CY188" s="27" t="n">
        <f aca="false">IF(ROW()&lt;4+VolLB,"",STDEV(INDEX($CD:$CD,ROW()-VolLB+1):INDEX($CD:$CD,ROW()))*SQRT(12))</f>
        <v>0.157758135555245</v>
      </c>
      <c r="CZ188" s="27" t="n">
        <f aca="false">IF(ROW()&lt;4+VolLB,"",STDEV(INDEX($CE:$CE,ROW()-VolLB+1):INDEX($CE:$CE,ROW()))*SQRT(12))</f>
        <v>0.168878012484198</v>
      </c>
      <c r="DA188" s="27" t="n">
        <f aca="false">IF(ROW()&lt;4+VolLB,"",STDEV(INDEX($CF:$CF,ROW()-VolLB+1):INDEX($CF:$CF,ROW()))*SQRT(12))</f>
        <v>0.169046724769976</v>
      </c>
      <c r="DB188" s="27" t="n">
        <f aca="false">IF(ROW()&lt;4+VolLB,"",STDEV(INDEX($CG:$CG,ROW()-VolLB+1):INDEX($CG:$CG,ROW()))*SQRT(12))</f>
        <v>0.160861621705284</v>
      </c>
      <c r="DC188" s="26" t="n">
        <f aca="false">IF(OR(AR188=0,CH188="",CH188=0),0,AR188*MIN(MaxScal,TgtVol/CH188))</f>
        <v>0</v>
      </c>
      <c r="DD188" s="26" t="n">
        <f aca="false">IF(OR(AS188=0,CI188="",CI188=0),0,AS188*MIN(MaxScal,TgtVol/CI188))</f>
        <v>0</v>
      </c>
      <c r="DE188" s="26" t="n">
        <f aca="false">IF(OR(AT188=0,CJ188="",CJ188=0),0,AT188*MIN(MaxScal,TgtVol/CJ188))</f>
        <v>0</v>
      </c>
      <c r="DF188" s="26" t="n">
        <f aca="false">IF(OR(AU188=0,CK188="",CK188=0),0,AU188*MIN(MaxScal,TgtVol/CK188))</f>
        <v>0</v>
      </c>
      <c r="DG188" s="26" t="n">
        <f aca="false">IF(OR(AV188=0,CL188="",CL188=0),0,AV188*MIN(MaxScal,TgtVol/CL188))</f>
        <v>0</v>
      </c>
      <c r="DH188" s="26" t="n">
        <f aca="false">IF(OR(AW188=0,CM188="",CM188=0),0,AW188*MIN(MaxScal,TgtVol/CM188))</f>
        <v>0</v>
      </c>
      <c r="DI188" s="26" t="n">
        <f aca="false">IF(OR(AX188=0,CN188="",CN188=0),0,AX188*MIN(MaxScal,TgtVol/CN188))</f>
        <v>0</v>
      </c>
      <c r="DJ188" s="26" t="n">
        <f aca="false">IF(OR(AY188=0,CO188="",CO188=0),0,AY188*MIN(MaxScal,TgtVol/CO188))</f>
        <v>0</v>
      </c>
      <c r="DK188" s="26" t="n">
        <f aca="false">IF(OR(AZ188=0,CP188="",CP188=0),0,AZ188*MIN(MaxScal,TgtVol/CP188))</f>
        <v>0</v>
      </c>
      <c r="DL188" s="26" t="n">
        <f aca="false">IF(OR(BA188=0,CQ188="",CQ188=0),0,BA188*MIN(MaxScal,TgtVol/CQ188))</f>
        <v>0</v>
      </c>
      <c r="DM188" s="26" t="n">
        <f aca="false">IF(OR(BB188=0,CR188="",CR188=0),0,BB188*MIN(MaxScal,TgtVol/CR188))</f>
        <v>0</v>
      </c>
      <c r="DN188" s="26" t="n">
        <f aca="false">IF(OR(BC188=0,CS188="",CS188=0),0,BC188*MIN(MaxScal,TgtVol/CS188))</f>
        <v>0</v>
      </c>
      <c r="DO188" s="26" t="n">
        <f aca="false">IF(OR(BD188=0,CT188="",CT188=0),0,BD188*MIN(MaxScal,TgtVol/CT188))</f>
        <v>0</v>
      </c>
      <c r="DP188" s="26" t="n">
        <f aca="false">IF(OR(BE188=0,CU188="",CU188=0),0,BE188*MIN(MaxScal,TgtVol/CU188))</f>
        <v>0</v>
      </c>
      <c r="DQ188" s="26" t="n">
        <f aca="false">IF(OR(BF188=0,CV188="",CV188=0),0,BF188*MIN(MaxScal,TgtVol/CV188))</f>
        <v>0</v>
      </c>
      <c r="DR188" s="26" t="n">
        <f aca="false">IF(OR(BG188=0,CW188="",CW188=0),0,BG188*MIN(MaxScal,TgtVol/CW188))</f>
        <v>0</v>
      </c>
      <c r="DS188" s="26" t="n">
        <f aca="false">IF(OR(BH188=0,CX188="",CX188=0),0,BH188*MIN(MaxScal,TgtVol/CX188))</f>
        <v>0</v>
      </c>
      <c r="DT188" s="26" t="n">
        <f aca="false">IF(OR(BI188=0,CY188="",CY188=0),0,BI188*MIN(MaxScal,TgtVol/CY188))</f>
        <v>0</v>
      </c>
      <c r="DU188" s="26" t="n">
        <f aca="false">IF(OR(BJ188=0,CZ188="",CZ188=0),0,BJ188*MIN(MaxScal,TgtVol/CZ188))</f>
        <v>0</v>
      </c>
      <c r="DV188" s="26" t="n">
        <f aca="false">IF(OR(BK188=0,DA188="",DA188=0),0,BK188*MIN(MaxScal,TgtVol/DA188))</f>
        <v>0</v>
      </c>
      <c r="DW188" s="26" t="n">
        <f aca="false">IF(OR(BL188=0,DB188="",DB188=0),0,BL188*MIN(MaxScal,TgtVol/DB188))</f>
        <v>0</v>
      </c>
      <c r="DX188" s="28" t="n">
        <f aca="false">IFERROR(DC187*BM188,"")</f>
        <v>-0</v>
      </c>
      <c r="DY188" s="28" t="n">
        <f aca="false">IFERROR(DD187*BN188,"")</f>
        <v>0</v>
      </c>
      <c r="DZ188" s="28" t="n">
        <f aca="false">IFERROR(DE187*BO188,"")</f>
        <v>-0</v>
      </c>
      <c r="EA188" s="28" t="n">
        <f aca="false">IFERROR(DF187*BP188,"")</f>
        <v>-0</v>
      </c>
      <c r="EB188" s="28" t="n">
        <f aca="false">IFERROR(DG187*BQ188,"")</f>
        <v>-0</v>
      </c>
      <c r="EC188" s="28" t="n">
        <f aca="false">IFERROR(DH187*BR188,"")</f>
        <v>0</v>
      </c>
      <c r="ED188" s="28" t="n">
        <f aca="false">IFERROR(DI187*BS188,"")</f>
        <v>0</v>
      </c>
      <c r="EE188" s="28" t="n">
        <f aca="false">IFERROR(DJ187*BT188,"")</f>
        <v>-0</v>
      </c>
      <c r="EF188" s="28" t="n">
        <f aca="false">IFERROR(DK187*BU188,"")</f>
        <v>-0</v>
      </c>
      <c r="EG188" s="28" t="n">
        <f aca="false">IFERROR(DL187*BV188,"")</f>
        <v>-0</v>
      </c>
      <c r="EH188" s="28" t="n">
        <f aca="false">IFERROR(DM187*BW188,"")</f>
        <v>0</v>
      </c>
      <c r="EI188" s="28" t="n">
        <f aca="false">IFERROR(DN187*BX188,"")</f>
        <v>0</v>
      </c>
      <c r="EJ188" s="28" t="n">
        <f aca="false">IFERROR(DO187*BY188,"")</f>
        <v>0</v>
      </c>
      <c r="EK188" s="28" t="n">
        <f aca="false">IFERROR(DP187*BZ188,"")</f>
        <v>0</v>
      </c>
      <c r="EL188" s="28" t="n">
        <f aca="false">IFERROR(DQ187*CA188,"")</f>
        <v>-0</v>
      </c>
      <c r="EM188" s="28" t="n">
        <f aca="false">IFERROR(DR187*CB188,"")</f>
        <v>-0</v>
      </c>
      <c r="EN188" s="28" t="n">
        <f aca="false">IFERROR(DS187*CC188,"")</f>
        <v>-0</v>
      </c>
      <c r="EO188" s="28" t="n">
        <f aca="false">IFERROR(DT187*CD188,"")</f>
        <v>0</v>
      </c>
      <c r="EP188" s="28" t="n">
        <f aca="false">IFERROR(DU187*CE188,"")</f>
        <v>0</v>
      </c>
      <c r="EQ188" s="28" t="n">
        <f aca="false">IFERROR(DV187*CF188,"")</f>
        <v>0</v>
      </c>
      <c r="ER188" s="28" t="n">
        <f aca="false">IFERROR(DW187*CG188,"")</f>
        <v>-0</v>
      </c>
      <c r="ES188" s="28" t="n">
        <f aca="false">IF(ROW()=4,"",SUM(DX188:ER188))</f>
        <v>0</v>
      </c>
      <c r="ET188" s="29" t="n">
        <f aca="false">COUNTIF(AR188:BL188,"&gt;0")</f>
        <v>0</v>
      </c>
    </row>
    <row r="189" customFormat="false" ht="15" hidden="false" customHeight="false" outlineLevel="0" collapsed="false">
      <c r="A189" s="19" t="n">
        <v>43646</v>
      </c>
      <c r="B189" s="23" t="n">
        <f aca="false">ABS(EMFX_Data!X189-EMFX_Data!Y189)</f>
        <v>0.0654988493027053</v>
      </c>
      <c r="C189" s="23" t="n">
        <f aca="false">ABS(EMFX_Data!X189-EMFX_Data!Z189)</f>
        <v>0.0339635608916655</v>
      </c>
      <c r="D189" s="23" t="n">
        <f aca="false">ABS(EMFX_Data!X189-EMFX_Data!AA189)</f>
        <v>0.0874075226391264</v>
      </c>
      <c r="E189" s="23" t="n">
        <f aca="false">ABS(EMFX_Data!X189-EMFX_Data!AB189)</f>
        <v>0.25878036954503</v>
      </c>
      <c r="F189" s="23" t="n">
        <f aca="false">ABS(EMFX_Data!X189-EMFX_Data!AC189)</f>
        <v>0.143925324108095</v>
      </c>
      <c r="G189" s="23" t="n">
        <f aca="false">ABS(EMFX_Data!X189-EMFX_Data!AD189)</f>
        <v>0.11811341133523</v>
      </c>
      <c r="H189" s="23" t="n">
        <f aca="false">ABS(EMFX_Data!Y189-EMFX_Data!Z189)</f>
        <v>0.0994624101943709</v>
      </c>
      <c r="I189" s="23" t="n">
        <f aca="false">ABS(EMFX_Data!Y189-EMFX_Data!AA189)</f>
        <v>0.152906371941832</v>
      </c>
      <c r="J189" s="23" t="n">
        <f aca="false">ABS(EMFX_Data!Y189-EMFX_Data!AB189)</f>
        <v>0.193281520242325</v>
      </c>
      <c r="K189" s="23" t="n">
        <f aca="false">ABS(EMFX_Data!Y189-EMFX_Data!AC189)</f>
        <v>0.07842647480539</v>
      </c>
      <c r="L189" s="23" t="n">
        <f aca="false">ABS(EMFX_Data!Y189-EMFX_Data!AD189)</f>
        <v>0.183612260637935</v>
      </c>
      <c r="M189" s="23" t="n">
        <f aca="false">ABS(EMFX_Data!Z189-EMFX_Data!AA189)</f>
        <v>0.0534439617474609</v>
      </c>
      <c r="N189" s="23" t="n">
        <f aca="false">ABS(EMFX_Data!Z189-EMFX_Data!AB189)</f>
        <v>0.292743930436695</v>
      </c>
      <c r="O189" s="23" t="n">
        <f aca="false">ABS(EMFX_Data!Z189-EMFX_Data!AC189)</f>
        <v>0.177888884999761</v>
      </c>
      <c r="P189" s="23" t="n">
        <f aca="false">ABS(EMFX_Data!Z189-EMFX_Data!AD189)</f>
        <v>0.0841498504435645</v>
      </c>
      <c r="Q189" s="23" t="n">
        <f aca="false">ABS(EMFX_Data!AA189-EMFX_Data!AB189)</f>
        <v>0.346187892184156</v>
      </c>
      <c r="R189" s="23" t="n">
        <f aca="false">ABS(EMFX_Data!AA189-EMFX_Data!AC189)</f>
        <v>0.231332846747222</v>
      </c>
      <c r="S189" s="23" t="n">
        <f aca="false">ABS(EMFX_Data!AA189-EMFX_Data!AD189)</f>
        <v>0.0307058886961036</v>
      </c>
      <c r="T189" s="23" t="n">
        <f aca="false">ABS(EMFX_Data!AB189-EMFX_Data!AC189)</f>
        <v>0.114855045436935</v>
      </c>
      <c r="U189" s="23" t="n">
        <f aca="false">ABS(EMFX_Data!AB189-EMFX_Data!AD189)</f>
        <v>0.37689378088026</v>
      </c>
      <c r="V189" s="23" t="n">
        <f aca="false">ABS(EMFX_Data!AC189-EMFX_Data!AD189)</f>
        <v>0.262038735443325</v>
      </c>
      <c r="W189" s="26" t="n">
        <f aca="false">IF(ROW()&lt;4+MinObs-1,"",IFERROR((B189-AVERAGE(B$4:B189))/STDEV(B$4:B189),""))</f>
        <v>-0.699930076206963</v>
      </c>
      <c r="X189" s="26" t="n">
        <f aca="false">IF(ROW()&lt;4+MinObs-1,"",IFERROR((C189-AVERAGE(C$4:C189))/STDEV(C$4:C189),""))</f>
        <v>-0.741031687981072</v>
      </c>
      <c r="Y189" s="26" t="n">
        <f aca="false">IF(ROW()&lt;4+MinObs-1,"",IFERROR((D189-AVERAGE(D$4:D189))/STDEV(D$4:D189),""))</f>
        <v>-0.608025978681344</v>
      </c>
      <c r="Z189" s="26" t="n">
        <f aca="false">IF(ROW()&lt;4+MinObs-1,"",IFERROR((E189-AVERAGE(E$4:E189))/STDEV(E$4:E189),""))</f>
        <v>1.26241408965238</v>
      </c>
      <c r="AA189" s="26" t="n">
        <f aca="false">IF(ROW()&lt;4+MinObs-1,"",IFERROR((F189-AVERAGE(F$4:F189))/STDEV(F$4:F189),""))</f>
        <v>1.09494949718004</v>
      </c>
      <c r="AB189" s="26" t="n">
        <f aca="false">IF(ROW()&lt;4+MinObs-1,"",IFERROR((G189-AVERAGE(G$4:G189))/STDEV(G$4:G189),""))</f>
        <v>-0.0367930538423154</v>
      </c>
      <c r="AC189" s="26" t="n">
        <f aca="false">IF(ROW()&lt;4+MinObs-1,"",IFERROR((H189-AVERAGE(H$4:H189))/STDEV(H$4:H189),""))</f>
        <v>-0.489606298356183</v>
      </c>
      <c r="AD189" s="26" t="n">
        <f aca="false">IF(ROW()&lt;4+MinObs-1,"",IFERROR((I189-AVERAGE(I$4:I189))/STDEV(I$4:I189),""))</f>
        <v>0.0685420174145649</v>
      </c>
      <c r="AE189" s="26" t="n">
        <f aca="false">IF(ROW()&lt;4+MinObs-1,"",IFERROR((J189-AVERAGE(J$4:J189))/STDEV(J$4:J189),""))</f>
        <v>0.624570186076231</v>
      </c>
      <c r="AF189" s="26" t="n">
        <f aca="false">IF(ROW()&lt;4+MinObs-1,"",IFERROR((K189-AVERAGE(K$4:K189))/STDEV(K$4:K189),""))</f>
        <v>-0.250368821090243</v>
      </c>
      <c r="AG189" s="26" t="n">
        <f aca="false">IF(ROW()&lt;4+MinObs-1,"",IFERROR((L189-AVERAGE(L$4:L189))/STDEV(L$4:L189),""))</f>
        <v>0.0935310337740224</v>
      </c>
      <c r="AH189" s="26" t="n">
        <f aca="false">IF(ROW()&lt;4+MinObs-1,"",IFERROR((M189-AVERAGE(M$4:M189))/STDEV(M$4:M189),""))</f>
        <v>-1.16107853177028</v>
      </c>
      <c r="AI189" s="26" t="n">
        <f aca="false">IF(ROW()&lt;4+MinObs-1,"",IFERROR((N189-AVERAGE(N$4:N189))/STDEV(N$4:N189),""))</f>
        <v>1.5006481867018</v>
      </c>
      <c r="AJ189" s="26" t="n">
        <f aca="false">IF(ROW()&lt;4+MinObs-1,"",IFERROR((O189-AVERAGE(O$4:O189))/STDEV(O$4:O189),""))</f>
        <v>0.988576686333373</v>
      </c>
      <c r="AK189" s="26" t="n">
        <f aca="false">IF(ROW()&lt;4+MinObs-1,"",IFERROR((P189-AVERAGE(P$4:P189))/STDEV(P$4:P189),""))</f>
        <v>-0.166011619875569</v>
      </c>
      <c r="AL189" s="26" t="n">
        <f aca="false">IF(ROW()&lt;4+MinObs-1,"",IFERROR((Q189-AVERAGE(Q$4:Q189))/STDEV(Q$4:Q189),""))</f>
        <v>1.14964058897393</v>
      </c>
      <c r="AM189" s="26" t="n">
        <f aca="false">IF(ROW()&lt;4+MinObs-1,"",IFERROR((R189-AVERAGE(R$4:R189))/STDEV(R$4:R189),""))</f>
        <v>0.548652022935222</v>
      </c>
      <c r="AN189" s="26" t="n">
        <f aca="false">IF(ROW()&lt;4+MinObs-1,"",IFERROR((S189-AVERAGE(S$4:S189))/STDEV(S$4:S189),""))</f>
        <v>-0.520902602575902</v>
      </c>
      <c r="AO189" s="26" t="n">
        <f aca="false">IF(ROW()&lt;4+MinObs-1,"",IFERROR((T189-AVERAGE(T$4:T189))/STDEV(T$4:T189),""))</f>
        <v>0.0109820648282571</v>
      </c>
      <c r="AP189" s="26" t="n">
        <f aca="false">IF(ROW()&lt;4+MinObs-1,"",IFERROR((U189-AVERAGE(U$4:U189))/STDEV(U$4:U189),""))</f>
        <v>0.820157680091256</v>
      </c>
      <c r="AQ189" s="26" t="n">
        <f aca="false">IF(ROW()&lt;4+MinObs-1,"",IFERROR((V189-AVERAGE(V$4:V189))/STDEV(V$4:V189),""))</f>
        <v>0.409924392837145</v>
      </c>
      <c r="AR189" s="26" t="n">
        <f aca="false">IF(W189="",0,IF(W189&gt;=z4,w4,IF(W189&gt;=z3,w3,IF(W189&gt;=zEntry,w2,IF(AND(W189&gt;=ExitZ,AR188&gt;0),w2,0)))))</f>
        <v>0</v>
      </c>
      <c r="AS189" s="26" t="n">
        <f aca="false">IF(X189="",0,IF(X189&gt;=z4,w4,IF(X189&gt;=z3,w3,IF(X189&gt;=zEntry,w2,IF(AND(X189&gt;=ExitZ,AS188&gt;0),w2,0)))))</f>
        <v>0</v>
      </c>
      <c r="AT189" s="26" t="n">
        <f aca="false">IF(Y189="",0,IF(Y189&gt;=z4,w4,IF(Y189&gt;=z3,w3,IF(Y189&gt;=zEntry,w2,IF(AND(Y189&gt;=ExitZ,AT188&gt;0),w2,0)))))</f>
        <v>0</v>
      </c>
      <c r="AU189" s="26" t="n">
        <f aca="false">IF(Z189="",0,IF(Z189&gt;=z4,w4,IF(Z189&gt;=z3,w3,IF(Z189&gt;=zEntry,w2,IF(AND(Z189&gt;=ExitZ,AU188&gt;0),w2,0)))))</f>
        <v>0</v>
      </c>
      <c r="AV189" s="26" t="n">
        <f aca="false">IF(AA189="",0,IF(AA189&gt;=z4,w4,IF(AA189&gt;=z3,w3,IF(AA189&gt;=zEntry,w2,IF(AND(AA189&gt;=ExitZ,AV188&gt;0),w2,0)))))</f>
        <v>0</v>
      </c>
      <c r="AW189" s="26" t="n">
        <f aca="false">IF(AB189="",0,IF(AB189&gt;=z4,w4,IF(AB189&gt;=z3,w3,IF(AB189&gt;=zEntry,w2,IF(AND(AB189&gt;=ExitZ,AW188&gt;0),w2,0)))))</f>
        <v>0</v>
      </c>
      <c r="AX189" s="26" t="n">
        <f aca="false">IF(AC189="",0,IF(AC189&gt;=z4,w4,IF(AC189&gt;=z3,w3,IF(AC189&gt;=zEntry,w2,IF(AND(AC189&gt;=ExitZ,AX188&gt;0),w2,0)))))</f>
        <v>0</v>
      </c>
      <c r="AY189" s="26" t="n">
        <f aca="false">IF(AD189="",0,IF(AD189&gt;=z4,w4,IF(AD189&gt;=z3,w3,IF(AD189&gt;=zEntry,w2,IF(AND(AD189&gt;=ExitZ,AY188&gt;0),w2,0)))))</f>
        <v>0</v>
      </c>
      <c r="AZ189" s="26" t="n">
        <f aca="false">IF(AE189="",0,IF(AE189&gt;=z4,w4,IF(AE189&gt;=z3,w3,IF(AE189&gt;=zEntry,w2,IF(AND(AE189&gt;=ExitZ,AZ188&gt;0),w2,0)))))</f>
        <v>0</v>
      </c>
      <c r="BA189" s="26" t="n">
        <f aca="false">IF(AF189="",0,IF(AF189&gt;=z4,w4,IF(AF189&gt;=z3,w3,IF(AF189&gt;=zEntry,w2,IF(AND(AF189&gt;=ExitZ,BA188&gt;0),w2,0)))))</f>
        <v>0</v>
      </c>
      <c r="BB189" s="26" t="n">
        <f aca="false">IF(AG189="",0,IF(AG189&gt;=z4,w4,IF(AG189&gt;=z3,w3,IF(AG189&gt;=zEntry,w2,IF(AND(AG189&gt;=ExitZ,BB188&gt;0),w2,0)))))</f>
        <v>0</v>
      </c>
      <c r="BC189" s="26" t="n">
        <f aca="false">IF(AH189="",0,IF(AH189&gt;=z4,w4,IF(AH189&gt;=z3,w3,IF(AH189&gt;=zEntry,w2,IF(AND(AH189&gt;=ExitZ,BC188&gt;0),w2,0)))))</f>
        <v>0</v>
      </c>
      <c r="BD189" s="26" t="n">
        <f aca="false">IF(AI189="",0,IF(AI189&gt;=z4,w4,IF(AI189&gt;=z3,w3,IF(AI189&gt;=zEntry,w2,IF(AND(AI189&gt;=ExitZ,BD188&gt;0),w2,0)))))</f>
        <v>0</v>
      </c>
      <c r="BE189" s="26" t="n">
        <f aca="false">IF(AJ189="",0,IF(AJ189&gt;=z4,w4,IF(AJ189&gt;=z3,w3,IF(AJ189&gt;=zEntry,w2,IF(AND(AJ189&gt;=ExitZ,BE188&gt;0),w2,0)))))</f>
        <v>0</v>
      </c>
      <c r="BF189" s="26" t="n">
        <f aca="false">IF(AK189="",0,IF(AK189&gt;=z4,w4,IF(AK189&gt;=z3,w3,IF(AK189&gt;=zEntry,w2,IF(AND(AK189&gt;=ExitZ,BF188&gt;0),w2,0)))))</f>
        <v>0</v>
      </c>
      <c r="BG189" s="26" t="n">
        <f aca="false">IF(AL189="",0,IF(AL189&gt;=z4,w4,IF(AL189&gt;=z3,w3,IF(AL189&gt;=zEntry,w2,IF(AND(AL189&gt;=ExitZ,BG188&gt;0),w2,0)))))</f>
        <v>0</v>
      </c>
      <c r="BH189" s="26" t="n">
        <f aca="false">IF(AM189="",0,IF(AM189&gt;=z4,w4,IF(AM189&gt;=z3,w3,IF(AM189&gt;=zEntry,w2,IF(AND(AM189&gt;=ExitZ,BH188&gt;0),w2,0)))))</f>
        <v>0</v>
      </c>
      <c r="BI189" s="26" t="n">
        <f aca="false">IF(AN189="",0,IF(AN189&gt;=z4,w4,IF(AN189&gt;=z3,w3,IF(AN189&gt;=zEntry,w2,IF(AND(AN189&gt;=ExitZ,BI188&gt;0),w2,0)))))</f>
        <v>0</v>
      </c>
      <c r="BJ189" s="26" t="n">
        <f aca="false">IF(AO189="",0,IF(AO189&gt;=z4,w4,IF(AO189&gt;=z3,w3,IF(AO189&gt;=zEntry,w2,IF(AND(AO189&gt;=ExitZ,BJ188&gt;0),w2,0)))))</f>
        <v>0</v>
      </c>
      <c r="BK189" s="26" t="n">
        <f aca="false">IF(AP189="",0,IF(AP189&gt;=z4,w4,IF(AP189&gt;=z3,w3,IF(AP189&gt;=zEntry,w2,IF(AND(AP189&gt;=ExitZ,BK188&gt;0),w2,0)))))</f>
        <v>0</v>
      </c>
      <c r="BL189" s="26" t="n">
        <f aca="false">IF(AQ189="",0,IF(AQ189&gt;=z4,w4,IF(AQ189&gt;=z3,w3,IF(AQ189&gt;=zEntry,w2,IF(AND(AQ189&gt;=ExitZ,BL188&gt;0),w2,0)))))</f>
        <v>0</v>
      </c>
      <c r="BM189" s="23" t="n">
        <f aca="false">IF(EMFX_Data!X188&gt;=EMFX_Data!Y188,EMFX_Data!AE189-EMFX_Data!AF189,EMFX_Data!AF189-EMFX_Data!AE189)</f>
        <v>-0.00259659447650873</v>
      </c>
      <c r="BN189" s="23" t="n">
        <f aca="false">IF(EMFX_Data!X188&gt;=EMFX_Data!Z188,EMFX_Data!AE189-EMFX_Data!AG189,EMFX_Data!AG189-EMFX_Data!AE189)</f>
        <v>-0.0284941625314748</v>
      </c>
      <c r="BO189" s="23" t="n">
        <f aca="false">IF(EMFX_Data!X188&gt;=EMFX_Data!AA188,EMFX_Data!AE189-EMFX_Data!AH189,EMFX_Data!AH189-EMFX_Data!AE189)</f>
        <v>-0.0559238441948598</v>
      </c>
      <c r="BP189" s="23" t="n">
        <f aca="false">IF(EMFX_Data!X188&gt;=EMFX_Data!AB188,EMFX_Data!AE189-EMFX_Data!AI189,EMFX_Data!AI189-EMFX_Data!AE189)</f>
        <v>0.0443358412320035</v>
      </c>
      <c r="BQ189" s="23" t="n">
        <f aca="false">IF(EMFX_Data!X188&gt;=EMFX_Data!AC188,EMFX_Data!AE189-EMFX_Data!AJ189,EMFX_Data!AJ189-EMFX_Data!AE189)</f>
        <v>-0.0322522318218338</v>
      </c>
      <c r="BR189" s="23" t="n">
        <f aca="false">IF(EMFX_Data!X188&gt;=EMFX_Data!AD188,EMFX_Data!AE189-EMFX_Data!AK189,EMFX_Data!AK189-EMFX_Data!AE189)</f>
        <v>-0.026340586963162</v>
      </c>
      <c r="BS189" s="23" t="n">
        <f aca="false">IF(EMFX_Data!Y188&gt;=EMFX_Data!Z188,EMFX_Data!AF189-EMFX_Data!AG189,EMFX_Data!AG189-EMFX_Data!AF189)</f>
        <v>-0.0310907570079835</v>
      </c>
      <c r="BT189" s="23" t="n">
        <f aca="false">IF(EMFX_Data!Y188&gt;=EMFX_Data!AA188,EMFX_Data!AF189-EMFX_Data!AH189,EMFX_Data!AH189-EMFX_Data!AF189)</f>
        <v>-0.0585204386713685</v>
      </c>
      <c r="BU189" s="23" t="n">
        <f aca="false">IF(EMFX_Data!Y188&gt;=EMFX_Data!AB188,EMFX_Data!AF189-EMFX_Data!AI189,EMFX_Data!AI189-EMFX_Data!AF189)</f>
        <v>0.0469324357085122</v>
      </c>
      <c r="BV189" s="23" t="n">
        <f aca="false">IF(EMFX_Data!Y188&gt;=EMFX_Data!AC188,EMFX_Data!AF189-EMFX_Data!AJ189,EMFX_Data!AJ189-EMFX_Data!AF189)</f>
        <v>-0.0296556373453251</v>
      </c>
      <c r="BW189" s="23" t="n">
        <f aca="false">IF(EMFX_Data!Y188&gt;=EMFX_Data!AD188,EMFX_Data!AF189-EMFX_Data!AK189,EMFX_Data!AK189-EMFX_Data!AF189)</f>
        <v>-0.0289371814396707</v>
      </c>
      <c r="BX189" s="23" t="n">
        <f aca="false">IF(EMFX_Data!Z188&gt;=EMFX_Data!AA188,EMFX_Data!AG189-EMFX_Data!AH189,EMFX_Data!AH189-EMFX_Data!AG189)</f>
        <v>-0.027429681663385</v>
      </c>
      <c r="BY189" s="23" t="n">
        <f aca="false">IF(EMFX_Data!Z188&gt;=EMFX_Data!AB188,EMFX_Data!AG189-EMFX_Data!AI189,EMFX_Data!AI189-EMFX_Data!AG189)</f>
        <v>0.0158416787005287</v>
      </c>
      <c r="BZ189" s="23" t="n">
        <f aca="false">IF(EMFX_Data!Z188&gt;=EMFX_Data!AC188,EMFX_Data!AG189-EMFX_Data!AJ189,EMFX_Data!AJ189-EMFX_Data!AG189)</f>
        <v>-0.0607463943533086</v>
      </c>
      <c r="CA189" s="23" t="n">
        <f aca="false">IF(EMFX_Data!Z188&gt;=EMFX_Data!AD188,EMFX_Data!AG189-EMFX_Data!AK189,EMFX_Data!AK189-EMFX_Data!AG189)</f>
        <v>0.00215357556831281</v>
      </c>
      <c r="CB189" s="23" t="n">
        <f aca="false">IF(EMFX_Data!AA188&gt;=EMFX_Data!AB188,EMFX_Data!AH189-EMFX_Data!AI189,EMFX_Data!AI189-EMFX_Data!AH189)</f>
        <v>-0.0115880029628564</v>
      </c>
      <c r="CC189" s="23" t="n">
        <f aca="false">IF(EMFX_Data!AA188&gt;=EMFX_Data!AC188,EMFX_Data!AH189-EMFX_Data!AJ189,EMFX_Data!AJ189-EMFX_Data!AH189)</f>
        <v>-0.0881760760166936</v>
      </c>
      <c r="CD189" s="23" t="n">
        <f aca="false">IF(EMFX_Data!AA188&gt;=EMFX_Data!AD188,EMFX_Data!AH189-EMFX_Data!AK189,EMFX_Data!AK189-EMFX_Data!AH189)</f>
        <v>0.0295832572316978</v>
      </c>
      <c r="CE189" s="23" t="n">
        <f aca="false">IF(EMFX_Data!AB188&gt;=EMFX_Data!AC188,EMFX_Data!AI189-EMFX_Data!AJ189,EMFX_Data!AJ189-EMFX_Data!AI189)</f>
        <v>0.0765880730538373</v>
      </c>
      <c r="CF189" s="23" t="n">
        <f aca="false">IF(EMFX_Data!AB188&gt;=EMFX_Data!AD188,EMFX_Data!AI189-EMFX_Data!AK189,EMFX_Data!AK189-EMFX_Data!AI189)</f>
        <v>0.0179952542688415</v>
      </c>
      <c r="CG189" s="23" t="n">
        <f aca="false">IF(EMFX_Data!AC188&gt;=EMFX_Data!AD188,EMFX_Data!AJ189-EMFX_Data!AK189,EMFX_Data!AK189-EMFX_Data!AJ189)</f>
        <v>-0.0585928187849958</v>
      </c>
      <c r="CH189" s="27" t="n">
        <f aca="false">IF(ROW()&lt;4+VolLB,"",STDEV(INDEX($BM:$BM,ROW()-VolLB+1):INDEX($BM:$BM,ROW()))*SQRT(12))</f>
        <v>0.17953218759859</v>
      </c>
      <c r="CI189" s="27" t="n">
        <f aca="false">IF(ROW()&lt;4+VolLB,"",STDEV(INDEX($BN:$BN,ROW()-VolLB+1):INDEX($BN:$BN,ROW()))*SQRT(12))</f>
        <v>0.206048326851103</v>
      </c>
      <c r="CJ189" s="27" t="n">
        <f aca="false">IF(ROW()&lt;4+VolLB,"",STDEV(INDEX($BO:$BO,ROW()-VolLB+1):INDEX($BO:$BO,ROW()))*SQRT(12))</f>
        <v>0.199757085626041</v>
      </c>
      <c r="CK189" s="27" t="n">
        <f aca="false">IF(ROW()&lt;4+VolLB,"",STDEV(INDEX($BP:$BP,ROW()-VolLB+1):INDEX($BP:$BP,ROW()))*SQRT(12))</f>
        <v>0.192711363136217</v>
      </c>
      <c r="CL189" s="27" t="n">
        <f aca="false">IF(ROW()&lt;4+VolLB,"",STDEV(INDEX($BQ:$BQ,ROW()-VolLB+1):INDEX($BQ:$BQ,ROW()))*SQRT(12))</f>
        <v>0.18034530664555</v>
      </c>
      <c r="CM189" s="27" t="n">
        <f aca="false">IF(ROW()&lt;4+VolLB,"",STDEV(INDEX($BR:$BR,ROW()-VolLB+1):INDEX($BR:$BR,ROW()))*SQRT(12))</f>
        <v>0.181784133769803</v>
      </c>
      <c r="CN189" s="27" t="n">
        <f aca="false">IF(ROW()&lt;4+VolLB,"",STDEV(INDEX($BS:$BS,ROW()-VolLB+1):INDEX($BS:$BS,ROW()))*SQRT(12))</f>
        <v>0.205266688931365</v>
      </c>
      <c r="CO189" s="27" t="n">
        <f aca="false">IF(ROW()&lt;4+VolLB,"",STDEV(INDEX($BT:$BT,ROW()-VolLB+1):INDEX($BT:$BT,ROW()))*SQRT(12))</f>
        <v>0.186372617525055</v>
      </c>
      <c r="CP189" s="27" t="n">
        <f aca="false">IF(ROW()&lt;4+VolLB,"",STDEV(INDEX($BU:$BU,ROW()-VolLB+1):INDEX($BU:$BU,ROW()))*SQRT(12))</f>
        <v>0.19206435263467</v>
      </c>
      <c r="CQ189" s="27" t="n">
        <f aca="false">IF(ROW()&lt;4+VolLB,"",STDEV(INDEX($BV:$BV,ROW()-VolLB+1):INDEX($BV:$BV,ROW()))*SQRT(12))</f>
        <v>0.160828735328466</v>
      </c>
      <c r="CR189" s="27" t="n">
        <f aca="false">IF(ROW()&lt;4+VolLB,"",STDEV(INDEX($BW:$BW,ROW()-VolLB+1):INDEX($BW:$BW,ROW()))*SQRT(12))</f>
        <v>0.161494902722412</v>
      </c>
      <c r="CS189" s="27" t="n">
        <f aca="false">IF(ROW()&lt;4+VolLB,"",STDEV(INDEX($BX:$BX,ROW()-VolLB+1):INDEX($BX:$BX,ROW()))*SQRT(12))</f>
        <v>0.160190837003227</v>
      </c>
      <c r="CT189" s="27" t="n">
        <f aca="false">IF(ROW()&lt;4+VolLB,"",STDEV(INDEX($BY:$BY,ROW()-VolLB+1):INDEX($BY:$BY,ROW()))*SQRT(12))</f>
        <v>0.206420098131577</v>
      </c>
      <c r="CU189" s="27" t="n">
        <f aca="false">IF(ROW()&lt;4+VolLB,"",STDEV(INDEX($BZ:$BZ,ROW()-VolLB+1):INDEX($BZ:$BZ,ROW()))*SQRT(12))</f>
        <v>0.181994010973841</v>
      </c>
      <c r="CV189" s="27" t="n">
        <f aca="false">IF(ROW()&lt;4+VolLB,"",STDEV(INDEX($CA:$CA,ROW()-VolLB+1):INDEX($CA:$CA,ROW()))*SQRT(12))</f>
        <v>0.165149468489769</v>
      </c>
      <c r="CW189" s="27" t="n">
        <f aca="false">IF(ROW()&lt;4+VolLB,"",STDEV(INDEX($CB:$CB,ROW()-VolLB+1):INDEX($CB:$CB,ROW()))*SQRT(12))</f>
        <v>0.168028007993167</v>
      </c>
      <c r="CX189" s="27" t="n">
        <f aca="false">IF(ROW()&lt;4+VolLB,"",STDEV(INDEX($CC:$CC,ROW()-VolLB+1):INDEX($CC:$CC,ROW()))*SQRT(12))</f>
        <v>0.185611093871734</v>
      </c>
      <c r="CY189" s="27" t="n">
        <f aca="false">IF(ROW()&lt;4+VolLB,"",STDEV(INDEX($CD:$CD,ROW()-VolLB+1):INDEX($CD:$CD,ROW()))*SQRT(12))</f>
        <v>0.15536746340601</v>
      </c>
      <c r="CZ189" s="27" t="n">
        <f aca="false">IF(ROW()&lt;4+VolLB,"",STDEV(INDEX($CE:$CE,ROW()-VolLB+1):INDEX($CE:$CE,ROW()))*SQRT(12))</f>
        <v>0.173658173329855</v>
      </c>
      <c r="DA189" s="27" t="n">
        <f aca="false">IF(ROW()&lt;4+VolLB,"",STDEV(INDEX($CF:$CF,ROW()-VolLB+1):INDEX($CF:$CF,ROW()))*SQRT(12))</f>
        <v>0.169463145463082</v>
      </c>
      <c r="DB189" s="27" t="n">
        <f aca="false">IF(ROW()&lt;4+VolLB,"",STDEV(INDEX($CG:$CG,ROW()-VolLB+1):INDEX($CG:$CG,ROW()))*SQRT(12))</f>
        <v>0.162581547293524</v>
      </c>
      <c r="DC189" s="26" t="n">
        <f aca="false">IF(OR(AR189=0,CH189="",CH189=0),0,AR189*MIN(MaxScal,TgtVol/CH189))</f>
        <v>0</v>
      </c>
      <c r="DD189" s="26" t="n">
        <f aca="false">IF(OR(AS189=0,CI189="",CI189=0),0,AS189*MIN(MaxScal,TgtVol/CI189))</f>
        <v>0</v>
      </c>
      <c r="DE189" s="26" t="n">
        <f aca="false">IF(OR(AT189=0,CJ189="",CJ189=0),0,AT189*MIN(MaxScal,TgtVol/CJ189))</f>
        <v>0</v>
      </c>
      <c r="DF189" s="26" t="n">
        <f aca="false">IF(OR(AU189=0,CK189="",CK189=0),0,AU189*MIN(MaxScal,TgtVol/CK189))</f>
        <v>0</v>
      </c>
      <c r="DG189" s="26" t="n">
        <f aca="false">IF(OR(AV189=0,CL189="",CL189=0),0,AV189*MIN(MaxScal,TgtVol/CL189))</f>
        <v>0</v>
      </c>
      <c r="DH189" s="26" t="n">
        <f aca="false">IF(OR(AW189=0,CM189="",CM189=0),0,AW189*MIN(MaxScal,TgtVol/CM189))</f>
        <v>0</v>
      </c>
      <c r="DI189" s="26" t="n">
        <f aca="false">IF(OR(AX189=0,CN189="",CN189=0),0,AX189*MIN(MaxScal,TgtVol/CN189))</f>
        <v>0</v>
      </c>
      <c r="DJ189" s="26" t="n">
        <f aca="false">IF(OR(AY189=0,CO189="",CO189=0),0,AY189*MIN(MaxScal,TgtVol/CO189))</f>
        <v>0</v>
      </c>
      <c r="DK189" s="26" t="n">
        <f aca="false">IF(OR(AZ189=0,CP189="",CP189=0),0,AZ189*MIN(MaxScal,TgtVol/CP189))</f>
        <v>0</v>
      </c>
      <c r="DL189" s="26" t="n">
        <f aca="false">IF(OR(BA189=0,CQ189="",CQ189=0),0,BA189*MIN(MaxScal,TgtVol/CQ189))</f>
        <v>0</v>
      </c>
      <c r="DM189" s="26" t="n">
        <f aca="false">IF(OR(BB189=0,CR189="",CR189=0),0,BB189*MIN(MaxScal,TgtVol/CR189))</f>
        <v>0</v>
      </c>
      <c r="DN189" s="26" t="n">
        <f aca="false">IF(OR(BC189=0,CS189="",CS189=0),0,BC189*MIN(MaxScal,TgtVol/CS189))</f>
        <v>0</v>
      </c>
      <c r="DO189" s="26" t="n">
        <f aca="false">IF(OR(BD189=0,CT189="",CT189=0),0,BD189*MIN(MaxScal,TgtVol/CT189))</f>
        <v>0</v>
      </c>
      <c r="DP189" s="26" t="n">
        <f aca="false">IF(OR(BE189=0,CU189="",CU189=0),0,BE189*MIN(MaxScal,TgtVol/CU189))</f>
        <v>0</v>
      </c>
      <c r="DQ189" s="26" t="n">
        <f aca="false">IF(OR(BF189=0,CV189="",CV189=0),0,BF189*MIN(MaxScal,TgtVol/CV189))</f>
        <v>0</v>
      </c>
      <c r="DR189" s="26" t="n">
        <f aca="false">IF(OR(BG189=0,CW189="",CW189=0),0,BG189*MIN(MaxScal,TgtVol/CW189))</f>
        <v>0</v>
      </c>
      <c r="DS189" s="26" t="n">
        <f aca="false">IF(OR(BH189=0,CX189="",CX189=0),0,BH189*MIN(MaxScal,TgtVol/CX189))</f>
        <v>0</v>
      </c>
      <c r="DT189" s="26" t="n">
        <f aca="false">IF(OR(BI189=0,CY189="",CY189=0),0,BI189*MIN(MaxScal,TgtVol/CY189))</f>
        <v>0</v>
      </c>
      <c r="DU189" s="26" t="n">
        <f aca="false">IF(OR(BJ189=0,CZ189="",CZ189=0),0,BJ189*MIN(MaxScal,TgtVol/CZ189))</f>
        <v>0</v>
      </c>
      <c r="DV189" s="26" t="n">
        <f aca="false">IF(OR(BK189=0,DA189="",DA189=0),0,BK189*MIN(MaxScal,TgtVol/DA189))</f>
        <v>0</v>
      </c>
      <c r="DW189" s="26" t="n">
        <f aca="false">IF(OR(BL189=0,DB189="",DB189=0),0,BL189*MIN(MaxScal,TgtVol/DB189))</f>
        <v>0</v>
      </c>
      <c r="DX189" s="28" t="n">
        <f aca="false">IFERROR(DC188*BM189,"")</f>
        <v>-0</v>
      </c>
      <c r="DY189" s="28" t="n">
        <f aca="false">IFERROR(DD188*BN189,"")</f>
        <v>-0</v>
      </c>
      <c r="DZ189" s="28" t="n">
        <f aca="false">IFERROR(DE188*BO189,"")</f>
        <v>-0</v>
      </c>
      <c r="EA189" s="28" t="n">
        <f aca="false">IFERROR(DF188*BP189,"")</f>
        <v>0</v>
      </c>
      <c r="EB189" s="28" t="n">
        <f aca="false">IFERROR(DG188*BQ189,"")</f>
        <v>-0</v>
      </c>
      <c r="EC189" s="28" t="n">
        <f aca="false">IFERROR(DH188*BR189,"")</f>
        <v>-0</v>
      </c>
      <c r="ED189" s="28" t="n">
        <f aca="false">IFERROR(DI188*BS189,"")</f>
        <v>-0</v>
      </c>
      <c r="EE189" s="28" t="n">
        <f aca="false">IFERROR(DJ188*BT189,"")</f>
        <v>-0</v>
      </c>
      <c r="EF189" s="28" t="n">
        <f aca="false">IFERROR(DK188*BU189,"")</f>
        <v>0</v>
      </c>
      <c r="EG189" s="28" t="n">
        <f aca="false">IFERROR(DL188*BV189,"")</f>
        <v>-0</v>
      </c>
      <c r="EH189" s="28" t="n">
        <f aca="false">IFERROR(DM188*BW189,"")</f>
        <v>-0</v>
      </c>
      <c r="EI189" s="28" t="n">
        <f aca="false">IFERROR(DN188*BX189,"")</f>
        <v>-0</v>
      </c>
      <c r="EJ189" s="28" t="n">
        <f aca="false">IFERROR(DO188*BY189,"")</f>
        <v>0</v>
      </c>
      <c r="EK189" s="28" t="n">
        <f aca="false">IFERROR(DP188*BZ189,"")</f>
        <v>-0</v>
      </c>
      <c r="EL189" s="28" t="n">
        <f aca="false">IFERROR(DQ188*CA189,"")</f>
        <v>0</v>
      </c>
      <c r="EM189" s="28" t="n">
        <f aca="false">IFERROR(DR188*CB189,"")</f>
        <v>-0</v>
      </c>
      <c r="EN189" s="28" t="n">
        <f aca="false">IFERROR(DS188*CC189,"")</f>
        <v>-0</v>
      </c>
      <c r="EO189" s="28" t="n">
        <f aca="false">IFERROR(DT188*CD189,"")</f>
        <v>0</v>
      </c>
      <c r="EP189" s="28" t="n">
        <f aca="false">IFERROR(DU188*CE189,"")</f>
        <v>0</v>
      </c>
      <c r="EQ189" s="28" t="n">
        <f aca="false">IFERROR(DV188*CF189,"")</f>
        <v>0</v>
      </c>
      <c r="ER189" s="28" t="n">
        <f aca="false">IFERROR(DW188*CG189,"")</f>
        <v>-0</v>
      </c>
      <c r="ES189" s="28" t="n">
        <f aca="false">IF(ROW()=4,"",SUM(DX189:ER189))</f>
        <v>0</v>
      </c>
      <c r="ET189" s="29" t="n">
        <f aca="false">COUNTIF(AR189:BL189,"&gt;0")</f>
        <v>0</v>
      </c>
    </row>
    <row r="190" customFormat="false" ht="15" hidden="false" customHeight="false" outlineLevel="0" collapsed="false">
      <c r="A190" s="19" t="n">
        <v>43677</v>
      </c>
      <c r="B190" s="23" t="n">
        <f aca="false">ABS(EMFX_Data!X190-EMFX_Data!Y190)</f>
        <v>0.101548463345972</v>
      </c>
      <c r="C190" s="23" t="n">
        <f aca="false">ABS(EMFX_Data!X190-EMFX_Data!Z190)</f>
        <v>0.0206613772740516</v>
      </c>
      <c r="D190" s="23" t="n">
        <f aca="false">ABS(EMFX_Data!X190-EMFX_Data!AA190)</f>
        <v>0.0374181365173625</v>
      </c>
      <c r="E190" s="23" t="n">
        <f aca="false">ABS(EMFX_Data!X190-EMFX_Data!AB190)</f>
        <v>0.250225154108086</v>
      </c>
      <c r="F190" s="23" t="n">
        <f aca="false">ABS(EMFX_Data!X190-EMFX_Data!AC190)</f>
        <v>0.197367493347143</v>
      </c>
      <c r="G190" s="23" t="n">
        <f aca="false">ABS(EMFX_Data!X190-EMFX_Data!AD190)</f>
        <v>0.0973192345262781</v>
      </c>
      <c r="H190" s="23" t="n">
        <f aca="false">ABS(EMFX_Data!Y190-EMFX_Data!Z190)</f>
        <v>0.122209840620024</v>
      </c>
      <c r="I190" s="23" t="n">
        <f aca="false">ABS(EMFX_Data!Y190-EMFX_Data!AA190)</f>
        <v>0.138966599863335</v>
      </c>
      <c r="J190" s="23" t="n">
        <f aca="false">ABS(EMFX_Data!Y190-EMFX_Data!AB190)</f>
        <v>0.148676690762113</v>
      </c>
      <c r="K190" s="23" t="n">
        <f aca="false">ABS(EMFX_Data!Y190-EMFX_Data!AC190)</f>
        <v>0.095819030001171</v>
      </c>
      <c r="L190" s="23" t="n">
        <f aca="false">ABS(EMFX_Data!Y190-EMFX_Data!AD190)</f>
        <v>0.198867697872251</v>
      </c>
      <c r="M190" s="23" t="n">
        <f aca="false">ABS(EMFX_Data!Z190-EMFX_Data!AA190)</f>
        <v>0.0167567592433109</v>
      </c>
      <c r="N190" s="23" t="n">
        <f aca="false">ABS(EMFX_Data!Z190-EMFX_Data!AB190)</f>
        <v>0.270886531382137</v>
      </c>
      <c r="O190" s="23" t="n">
        <f aca="false">ABS(EMFX_Data!Z190-EMFX_Data!AC190)</f>
        <v>0.218028870621195</v>
      </c>
      <c r="P190" s="23" t="n">
        <f aca="false">ABS(EMFX_Data!Z190-EMFX_Data!AD190)</f>
        <v>0.0766578572522265</v>
      </c>
      <c r="Q190" s="23" t="n">
        <f aca="false">ABS(EMFX_Data!AA190-EMFX_Data!AB190)</f>
        <v>0.287643290625448</v>
      </c>
      <c r="R190" s="23" t="n">
        <f aca="false">ABS(EMFX_Data!AA190-EMFX_Data!AC190)</f>
        <v>0.234785629864506</v>
      </c>
      <c r="S190" s="23" t="n">
        <f aca="false">ABS(EMFX_Data!AA190-EMFX_Data!AD190)</f>
        <v>0.0599010980089156</v>
      </c>
      <c r="T190" s="23" t="n">
        <f aca="false">ABS(EMFX_Data!AB190-EMFX_Data!AC190)</f>
        <v>0.0528576607609423</v>
      </c>
      <c r="U190" s="23" t="n">
        <f aca="false">ABS(EMFX_Data!AB190-EMFX_Data!AD190)</f>
        <v>0.347544388634364</v>
      </c>
      <c r="V190" s="23" t="n">
        <f aca="false">ABS(EMFX_Data!AC190-EMFX_Data!AD190)</f>
        <v>0.294686727873422</v>
      </c>
      <c r="W190" s="26" t="n">
        <f aca="false">IF(ROW()&lt;4+MinObs-1,"",IFERROR((B190-AVERAGE(B$4:B190))/STDEV(B$4:B190),""))</f>
        <v>-0.25593057040532</v>
      </c>
      <c r="X190" s="26" t="n">
        <f aca="false">IF(ROW()&lt;4+MinObs-1,"",IFERROR((C190-AVERAGE(C$4:C190))/STDEV(C$4:C190),""))</f>
        <v>-0.92232271591982</v>
      </c>
      <c r="Y190" s="26" t="n">
        <f aca="false">IF(ROW()&lt;4+MinObs-1,"",IFERROR((D190-AVERAGE(D$4:D190))/STDEV(D$4:D190),""))</f>
        <v>-1.03414099217064</v>
      </c>
      <c r="Z190" s="26" t="n">
        <f aca="false">IF(ROW()&lt;4+MinObs-1,"",IFERROR((E190-AVERAGE(E$4:E190))/STDEV(E$4:E190),""))</f>
        <v>1.1695884401366</v>
      </c>
      <c r="AA190" s="26" t="n">
        <f aca="false">IF(ROW()&lt;4+MinObs-1,"",IFERROR((F190-AVERAGE(F$4:F190))/STDEV(F$4:F190),""))</f>
        <v>1.93300031962032</v>
      </c>
      <c r="AB190" s="26" t="n">
        <f aca="false">IF(ROW()&lt;4+MinObs-1,"",IFERROR((G190-AVERAGE(G$4:G190))/STDEV(G$4:G190),""))</f>
        <v>-0.108911852048745</v>
      </c>
      <c r="AC190" s="26" t="n">
        <f aca="false">IF(ROW()&lt;4+MinObs-1,"",IFERROR((H190-AVERAGE(H$4:H190))/STDEV(H$4:H190),""))</f>
        <v>-0.295637606072044</v>
      </c>
      <c r="AD190" s="26" t="n">
        <f aca="false">IF(ROW()&lt;4+MinObs-1,"",IFERROR((I190-AVERAGE(I$4:I190))/STDEV(I$4:I190),""))</f>
        <v>-0.0436102047244524</v>
      </c>
      <c r="AE190" s="26" t="n">
        <f aca="false">IF(ROW()&lt;4+MinObs-1,"",IFERROR((J190-AVERAGE(J$4:J190))/STDEV(J$4:J190),""))</f>
        <v>0.12833981321187</v>
      </c>
      <c r="AF190" s="26" t="n">
        <f aca="false">IF(ROW()&lt;4+MinObs-1,"",IFERROR((K190-AVERAGE(K$4:K190))/STDEV(K$4:K190),""))</f>
        <v>-0.00242459524585998</v>
      </c>
      <c r="AG190" s="26" t="n">
        <f aca="false">IF(ROW()&lt;4+MinObs-1,"",IFERROR((L190-AVERAGE(L$4:L190))/STDEV(L$4:L190),""))</f>
        <v>0.144596986261269</v>
      </c>
      <c r="AH190" s="26" t="n">
        <f aca="false">IF(ROW()&lt;4+MinObs-1,"",IFERROR((M190-AVERAGE(M$4:M190))/STDEV(M$4:M190),""))</f>
        <v>-1.52948896222286</v>
      </c>
      <c r="AI190" s="26" t="n">
        <f aca="false">IF(ROW()&lt;4+MinObs-1,"",IFERROR((N190-AVERAGE(N$4:N190))/STDEV(N$4:N190),""))</f>
        <v>1.27763443570882</v>
      </c>
      <c r="AJ190" s="26" t="n">
        <f aca="false">IF(ROW()&lt;4+MinObs-1,"",IFERROR((O190-AVERAGE(O$4:O190))/STDEV(O$4:O190),""))</f>
        <v>1.50320363877076</v>
      </c>
      <c r="AK190" s="26" t="n">
        <f aca="false">IF(ROW()&lt;4+MinObs-1,"",IFERROR((P190-AVERAGE(P$4:P190))/STDEV(P$4:P190),""))</f>
        <v>-0.191368715108759</v>
      </c>
      <c r="AL190" s="26" t="n">
        <f aca="false">IF(ROW()&lt;4+MinObs-1,"",IFERROR((Q190-AVERAGE(Q$4:Q190))/STDEV(Q$4:Q190),""))</f>
        <v>0.752108445710707</v>
      </c>
      <c r="AM190" s="26" t="n">
        <f aca="false">IF(ROW()&lt;4+MinObs-1,"",IFERROR((R190-AVERAGE(R$4:R190))/STDEV(R$4:R190),""))</f>
        <v>0.576578545227456</v>
      </c>
      <c r="AN190" s="26" t="n">
        <f aca="false">IF(ROW()&lt;4+MinObs-1,"",IFERROR((S190-AVERAGE(S$4:S190))/STDEV(S$4:S190),""))</f>
        <v>-0.420196082050121</v>
      </c>
      <c r="AO190" s="26" t="n">
        <f aca="false">IF(ROW()&lt;4+MinObs-1,"",IFERROR((T190-AVERAGE(T$4:T190))/STDEV(T$4:T190),""))</f>
        <v>-0.720482749055884</v>
      </c>
      <c r="AP190" s="26" t="n">
        <f aca="false">IF(ROW()&lt;4+MinObs-1,"",IFERROR((U190-AVERAGE(U$4:U190))/STDEV(U$4:U190),""))</f>
        <v>0.716736106466143</v>
      </c>
      <c r="AQ190" s="26" t="n">
        <f aca="false">IF(ROW()&lt;4+MinObs-1,"",IFERROR((V190-AVERAGE(V$4:V190))/STDEV(V$4:V190),""))</f>
        <v>0.52082255662693</v>
      </c>
      <c r="AR190" s="26" t="n">
        <f aca="false">IF(W190="",0,IF(W190&gt;=z4,w4,IF(W190&gt;=z3,w3,IF(W190&gt;=zEntry,w2,IF(AND(W190&gt;=ExitZ,AR189&gt;0),w2,0)))))</f>
        <v>0</v>
      </c>
      <c r="AS190" s="26" t="n">
        <f aca="false">IF(X190="",0,IF(X190&gt;=z4,w4,IF(X190&gt;=z3,w3,IF(X190&gt;=zEntry,w2,IF(AND(X190&gt;=ExitZ,AS189&gt;0),w2,0)))))</f>
        <v>0</v>
      </c>
      <c r="AT190" s="26" t="n">
        <f aca="false">IF(Y190="",0,IF(Y190&gt;=z4,w4,IF(Y190&gt;=z3,w3,IF(Y190&gt;=zEntry,w2,IF(AND(Y190&gt;=ExitZ,AT189&gt;0),w2,0)))))</f>
        <v>0</v>
      </c>
      <c r="AU190" s="26" t="n">
        <f aca="false">IF(Z190="",0,IF(Z190&gt;=z4,w4,IF(Z190&gt;=z3,w3,IF(Z190&gt;=zEntry,w2,IF(AND(Z190&gt;=ExitZ,AU189&gt;0),w2,0)))))</f>
        <v>0</v>
      </c>
      <c r="AV190" s="26" t="n">
        <f aca="false">IF(AA190="",0,IF(AA190&gt;=z4,w4,IF(AA190&gt;=z3,w3,IF(AA190&gt;=zEntry,w2,IF(AND(AA190&gt;=ExitZ,AV189&gt;0),w2,0)))))</f>
        <v>0</v>
      </c>
      <c r="AW190" s="26" t="n">
        <f aca="false">IF(AB190="",0,IF(AB190&gt;=z4,w4,IF(AB190&gt;=z3,w3,IF(AB190&gt;=zEntry,w2,IF(AND(AB190&gt;=ExitZ,AW189&gt;0),w2,0)))))</f>
        <v>0</v>
      </c>
      <c r="AX190" s="26" t="n">
        <f aca="false">IF(AC190="",0,IF(AC190&gt;=z4,w4,IF(AC190&gt;=z3,w3,IF(AC190&gt;=zEntry,w2,IF(AND(AC190&gt;=ExitZ,AX189&gt;0),w2,0)))))</f>
        <v>0</v>
      </c>
      <c r="AY190" s="26" t="n">
        <f aca="false">IF(AD190="",0,IF(AD190&gt;=z4,w4,IF(AD190&gt;=z3,w3,IF(AD190&gt;=zEntry,w2,IF(AND(AD190&gt;=ExitZ,AY189&gt;0),w2,0)))))</f>
        <v>0</v>
      </c>
      <c r="AZ190" s="26" t="n">
        <f aca="false">IF(AE190="",0,IF(AE190&gt;=z4,w4,IF(AE190&gt;=z3,w3,IF(AE190&gt;=zEntry,w2,IF(AND(AE190&gt;=ExitZ,AZ189&gt;0),w2,0)))))</f>
        <v>0</v>
      </c>
      <c r="BA190" s="26" t="n">
        <f aca="false">IF(AF190="",0,IF(AF190&gt;=z4,w4,IF(AF190&gt;=z3,w3,IF(AF190&gt;=zEntry,w2,IF(AND(AF190&gt;=ExitZ,BA189&gt;0),w2,0)))))</f>
        <v>0</v>
      </c>
      <c r="BB190" s="26" t="n">
        <f aca="false">IF(AG190="",0,IF(AG190&gt;=z4,w4,IF(AG190&gt;=z3,w3,IF(AG190&gt;=zEntry,w2,IF(AND(AG190&gt;=ExitZ,BB189&gt;0),w2,0)))))</f>
        <v>0</v>
      </c>
      <c r="BC190" s="26" t="n">
        <f aca="false">IF(AH190="",0,IF(AH190&gt;=z4,w4,IF(AH190&gt;=z3,w3,IF(AH190&gt;=zEntry,w2,IF(AND(AH190&gt;=ExitZ,BC189&gt;0),w2,0)))))</f>
        <v>0</v>
      </c>
      <c r="BD190" s="26" t="n">
        <f aca="false">IF(AI190="",0,IF(AI190&gt;=z4,w4,IF(AI190&gt;=z3,w3,IF(AI190&gt;=zEntry,w2,IF(AND(AI190&gt;=ExitZ,BD189&gt;0),w2,0)))))</f>
        <v>0</v>
      </c>
      <c r="BE190" s="26" t="n">
        <f aca="false">IF(AJ190="",0,IF(AJ190&gt;=z4,w4,IF(AJ190&gt;=z3,w3,IF(AJ190&gt;=zEntry,w2,IF(AND(AJ190&gt;=ExitZ,BE189&gt;0),w2,0)))))</f>
        <v>0</v>
      </c>
      <c r="BF190" s="26" t="n">
        <f aca="false">IF(AK190="",0,IF(AK190&gt;=z4,w4,IF(AK190&gt;=z3,w3,IF(AK190&gt;=zEntry,w2,IF(AND(AK190&gt;=ExitZ,BF189&gt;0),w2,0)))))</f>
        <v>0</v>
      </c>
      <c r="BG190" s="26" t="n">
        <f aca="false">IF(AL190="",0,IF(AL190&gt;=z4,w4,IF(AL190&gt;=z3,w3,IF(AL190&gt;=zEntry,w2,IF(AND(AL190&gt;=ExitZ,BG189&gt;0),w2,0)))))</f>
        <v>0</v>
      </c>
      <c r="BH190" s="26" t="n">
        <f aca="false">IF(AM190="",0,IF(AM190&gt;=z4,w4,IF(AM190&gt;=z3,w3,IF(AM190&gt;=zEntry,w2,IF(AND(AM190&gt;=ExitZ,BH189&gt;0),w2,0)))))</f>
        <v>0</v>
      </c>
      <c r="BI190" s="26" t="n">
        <f aca="false">IF(AN190="",0,IF(AN190&gt;=z4,w4,IF(AN190&gt;=z3,w3,IF(AN190&gt;=zEntry,w2,IF(AND(AN190&gt;=ExitZ,BI189&gt;0),w2,0)))))</f>
        <v>0</v>
      </c>
      <c r="BJ190" s="26" t="n">
        <f aca="false">IF(AO190="",0,IF(AO190&gt;=z4,w4,IF(AO190&gt;=z3,w3,IF(AO190&gt;=zEntry,w2,IF(AND(AO190&gt;=ExitZ,BJ189&gt;0),w2,0)))))</f>
        <v>0</v>
      </c>
      <c r="BK190" s="26" t="n">
        <f aca="false">IF(AP190="",0,IF(AP190&gt;=z4,w4,IF(AP190&gt;=z3,w3,IF(AP190&gt;=zEntry,w2,IF(AND(AP190&gt;=ExitZ,BK189&gt;0),w2,0)))))</f>
        <v>0</v>
      </c>
      <c r="BL190" s="26" t="n">
        <f aca="false">IF(AQ190="",0,IF(AQ190&gt;=z4,w4,IF(AQ190&gt;=z3,w3,IF(AQ190&gt;=zEntry,w2,IF(AND(AQ190&gt;=ExitZ,BL189&gt;0),w2,0)))))</f>
        <v>0</v>
      </c>
      <c r="BM190" s="23" t="n">
        <f aca="false">IF(EMFX_Data!X189&gt;=EMFX_Data!Y189,EMFX_Data!AE190-EMFX_Data!AF190,EMFX_Data!AF190-EMFX_Data!AE190)</f>
        <v>-0.0359552439139858</v>
      </c>
      <c r="BN190" s="23" t="n">
        <f aca="false">IF(EMFX_Data!X189&gt;=EMFX_Data!Z189,EMFX_Data!AE190-EMFX_Data!AG190,EMFX_Data!AG190-EMFX_Data!AE190)</f>
        <v>0.0122279535318594</v>
      </c>
      <c r="BO190" s="23" t="n">
        <f aca="false">IF(EMFX_Data!X189&gt;=EMFX_Data!AA189,EMFX_Data!AE190-EMFX_Data!AH190,EMFX_Data!AH190-EMFX_Data!AE190)</f>
        <v>0.0502898998506032</v>
      </c>
      <c r="BP190" s="23" t="n">
        <f aca="false">IF(EMFX_Data!X189&gt;=EMFX_Data!AB189,EMFX_Data!AE190-EMFX_Data!AI190,EMFX_Data!AI190-EMFX_Data!AE190)</f>
        <v>0.00612771256461185</v>
      </c>
      <c r="BQ190" s="23" t="n">
        <f aca="false">IF(EMFX_Data!X189&gt;=EMFX_Data!AC189,EMFX_Data!AE190-EMFX_Data!AJ190,EMFX_Data!AJ190-EMFX_Data!AE190)</f>
        <v>-0.0645598668411558</v>
      </c>
      <c r="BR190" s="23" t="n">
        <f aca="false">IF(EMFX_Data!X189&gt;=EMFX_Data!AD189,EMFX_Data!AE190-EMFX_Data!AK190,EMFX_Data!AK190-EMFX_Data!AE190)</f>
        <v>0.0206399740896712</v>
      </c>
      <c r="BS190" s="23" t="n">
        <f aca="false">IF(EMFX_Data!Y189&gt;=EMFX_Data!Z189,EMFX_Data!AF190-EMFX_Data!AG190,EMFX_Data!AG190-EMFX_Data!AF190)</f>
        <v>-0.0237272903821264</v>
      </c>
      <c r="BT190" s="23" t="n">
        <f aca="false">IF(EMFX_Data!Y189&gt;=EMFX_Data!AA189,EMFX_Data!AF190-EMFX_Data!AH190,EMFX_Data!AH190-EMFX_Data!AF190)</f>
        <v>0.0143346559366174</v>
      </c>
      <c r="BU190" s="23" t="n">
        <f aca="false">IF(EMFX_Data!Y189&gt;=EMFX_Data!AB189,EMFX_Data!AF190-EMFX_Data!AI190,EMFX_Data!AI190-EMFX_Data!AF190)</f>
        <v>0.0420829564785977</v>
      </c>
      <c r="BV190" s="23" t="n">
        <f aca="false">IF(EMFX_Data!Y189&gt;=EMFX_Data!AC189,EMFX_Data!AF190-EMFX_Data!AJ190,EMFX_Data!AJ190-EMFX_Data!AF190)</f>
        <v>-0.0286046229271699</v>
      </c>
      <c r="BW190" s="23" t="n">
        <f aca="false">IF(EMFX_Data!Y189&gt;=EMFX_Data!AD189,EMFX_Data!AF190-EMFX_Data!AK190,EMFX_Data!AK190-EMFX_Data!AF190)</f>
        <v>-0.0153152698243146</v>
      </c>
      <c r="BX190" s="23" t="n">
        <f aca="false">IF(EMFX_Data!Z189&gt;=EMFX_Data!AA189,EMFX_Data!AG190-EMFX_Data!AH190,EMFX_Data!AH190-EMFX_Data!AG190)</f>
        <v>0.0380619463187438</v>
      </c>
      <c r="BY190" s="23" t="n">
        <f aca="false">IF(EMFX_Data!Z189&gt;=EMFX_Data!AB189,EMFX_Data!AG190-EMFX_Data!AI190,EMFX_Data!AI190-EMFX_Data!AG190)</f>
        <v>0.0183556660964713</v>
      </c>
      <c r="BZ190" s="23" t="n">
        <f aca="false">IF(EMFX_Data!Z189&gt;=EMFX_Data!AC189,EMFX_Data!AG190-EMFX_Data!AJ190,EMFX_Data!AJ190-EMFX_Data!AG190)</f>
        <v>-0.0523319133092963</v>
      </c>
      <c r="CA190" s="23" t="n">
        <f aca="false">IF(EMFX_Data!Z189&gt;=EMFX_Data!AD189,EMFX_Data!AG190-EMFX_Data!AK190,EMFX_Data!AK190-EMFX_Data!AG190)</f>
        <v>0.00841202055781182</v>
      </c>
      <c r="CB190" s="23" t="n">
        <f aca="false">IF(EMFX_Data!AA189&gt;=EMFX_Data!AB189,EMFX_Data!AH190-EMFX_Data!AI190,EMFX_Data!AI190-EMFX_Data!AH190)</f>
        <v>0.0564176124152151</v>
      </c>
      <c r="CC190" s="23" t="n">
        <f aca="false">IF(EMFX_Data!AA189&gt;=EMFX_Data!AC189,EMFX_Data!AH190-EMFX_Data!AJ190,EMFX_Data!AJ190-EMFX_Data!AH190)</f>
        <v>-0.0142699669905525</v>
      </c>
      <c r="CD190" s="23" t="n">
        <f aca="false">IF(EMFX_Data!AA189&gt;=EMFX_Data!AD189,EMFX_Data!AH190-EMFX_Data!AK190,EMFX_Data!AK190-EMFX_Data!AH190)</f>
        <v>-0.029649925760932</v>
      </c>
      <c r="CE190" s="23" t="n">
        <f aca="false">IF(EMFX_Data!AB189&gt;=EMFX_Data!AC189,EMFX_Data!AI190-EMFX_Data!AJ190,EMFX_Data!AJ190-EMFX_Data!AI190)</f>
        <v>0.0706875794057676</v>
      </c>
      <c r="CF190" s="23" t="n">
        <f aca="false">IF(EMFX_Data!AB189&gt;=EMFX_Data!AD189,EMFX_Data!AI190-EMFX_Data!AK190,EMFX_Data!AK190-EMFX_Data!AI190)</f>
        <v>0.0267676866542831</v>
      </c>
      <c r="CG190" s="23" t="n">
        <f aca="false">IF(EMFX_Data!AC189&gt;=EMFX_Data!AD189,EMFX_Data!AJ190-EMFX_Data!AK190,EMFX_Data!AK190-EMFX_Data!AJ190)</f>
        <v>-0.0439198927514845</v>
      </c>
      <c r="CH190" s="27" t="n">
        <f aca="false">IF(ROW()&lt;4+VolLB,"",STDEV(INDEX($BM:$BM,ROW()-VolLB+1):INDEX($BM:$BM,ROW()))*SQRT(12))</f>
        <v>0.181716285216733</v>
      </c>
      <c r="CI190" s="27" t="n">
        <f aca="false">IF(ROW()&lt;4+VolLB,"",STDEV(INDEX($BN:$BN,ROW()-VolLB+1):INDEX($BN:$BN,ROW()))*SQRT(12))</f>
        <v>0.205686519734504</v>
      </c>
      <c r="CJ190" s="27" t="n">
        <f aca="false">IF(ROW()&lt;4+VolLB,"",STDEV(INDEX($BO:$BO,ROW()-VolLB+1):INDEX($BO:$BO,ROW()))*SQRT(12))</f>
        <v>0.199929808107277</v>
      </c>
      <c r="CK190" s="27" t="n">
        <f aca="false">IF(ROW()&lt;4+VolLB,"",STDEV(INDEX($BP:$BP,ROW()-VolLB+1):INDEX($BP:$BP,ROW()))*SQRT(12))</f>
        <v>0.192724061931155</v>
      </c>
      <c r="CL190" s="27" t="n">
        <f aca="false">IF(ROW()&lt;4+VolLB,"",STDEV(INDEX($BQ:$BQ,ROW()-VolLB+1):INDEX($BQ:$BQ,ROW()))*SQRT(12))</f>
        <v>0.18419153525624</v>
      </c>
      <c r="CM190" s="27" t="n">
        <f aca="false">IF(ROW()&lt;4+VolLB,"",STDEV(INDEX($BR:$BR,ROW()-VolLB+1):INDEX($BR:$BR,ROW()))*SQRT(12))</f>
        <v>0.18018342432531</v>
      </c>
      <c r="CN190" s="27" t="n">
        <f aca="false">IF(ROW()&lt;4+VolLB,"",STDEV(INDEX($BS:$BS,ROW()-VolLB+1):INDEX($BS:$BS,ROW()))*SQRT(12))</f>
        <v>0.205173454490164</v>
      </c>
      <c r="CO190" s="27" t="n">
        <f aca="false">IF(ROW()&lt;4+VolLB,"",STDEV(INDEX($BT:$BT,ROW()-VolLB+1):INDEX($BT:$BT,ROW()))*SQRT(12))</f>
        <v>0.184489511469671</v>
      </c>
      <c r="CP190" s="27" t="n">
        <f aca="false">IF(ROW()&lt;4+VolLB,"",STDEV(INDEX($BU:$BU,ROW()-VolLB+1):INDEX($BU:$BU,ROW()))*SQRT(12))</f>
        <v>0.193313546728014</v>
      </c>
      <c r="CQ190" s="27" t="n">
        <f aca="false">IF(ROW()&lt;4+VolLB,"",STDEV(INDEX($BV:$BV,ROW()-VolLB+1):INDEX($BV:$BV,ROW()))*SQRT(12))</f>
        <v>0.161657824279648</v>
      </c>
      <c r="CR190" s="27" t="n">
        <f aca="false">IF(ROW()&lt;4+VolLB,"",STDEV(INDEX($BW:$BW,ROW()-VolLB+1):INDEX($BW:$BW,ROW()))*SQRT(12))</f>
        <v>0.160766205592035</v>
      </c>
      <c r="CS190" s="27" t="n">
        <f aca="false">IF(ROW()&lt;4+VolLB,"",STDEV(INDEX($BX:$BX,ROW()-VolLB+1):INDEX($BX:$BX,ROW()))*SQRT(12))</f>
        <v>0.160715546988835</v>
      </c>
      <c r="CT190" s="27" t="n">
        <f aca="false">IF(ROW()&lt;4+VolLB,"",STDEV(INDEX($BY:$BY,ROW()-VolLB+1):INDEX($BY:$BY,ROW()))*SQRT(12))</f>
        <v>0.206387861556496</v>
      </c>
      <c r="CU190" s="27" t="n">
        <f aca="false">IF(ROW()&lt;4+VolLB,"",STDEV(INDEX($BZ:$BZ,ROW()-VolLB+1):INDEX($BZ:$BZ,ROW()))*SQRT(12))</f>
        <v>0.185752809302724</v>
      </c>
      <c r="CV190" s="27" t="n">
        <f aca="false">IF(ROW()&lt;4+VolLB,"",STDEV(INDEX($CA:$CA,ROW()-VolLB+1):INDEX($CA:$CA,ROW()))*SQRT(12))</f>
        <v>0.161177711572951</v>
      </c>
      <c r="CW190" s="27" t="n">
        <f aca="false">IF(ROW()&lt;4+VolLB,"",STDEV(INDEX($CB:$CB,ROW()-VolLB+1):INDEX($CB:$CB,ROW()))*SQRT(12))</f>
        <v>0.168432052560184</v>
      </c>
      <c r="CX190" s="27" t="n">
        <f aca="false">IF(ROW()&lt;4+VolLB,"",STDEV(INDEX($CC:$CC,ROW()-VolLB+1):INDEX($CC:$CC,ROW()))*SQRT(12))</f>
        <v>0.185401910124043</v>
      </c>
      <c r="CY190" s="27" t="n">
        <f aca="false">IF(ROW()&lt;4+VolLB,"",STDEV(INDEX($CD:$CD,ROW()-VolLB+1):INDEX($CD:$CD,ROW()))*SQRT(12))</f>
        <v>0.150940951547219</v>
      </c>
      <c r="CZ190" s="27" t="n">
        <f aca="false">IF(ROW()&lt;4+VolLB,"",STDEV(INDEX($CE:$CE,ROW()-VolLB+1):INDEX($CE:$CE,ROW()))*SQRT(12))</f>
        <v>0.176901924857242</v>
      </c>
      <c r="DA190" s="27" t="n">
        <f aca="false">IF(ROW()&lt;4+VolLB,"",STDEV(INDEX($CF:$CF,ROW()-VolLB+1):INDEX($CF:$CF,ROW()))*SQRT(12))</f>
        <v>0.16909786925405</v>
      </c>
      <c r="DB190" s="27" t="n">
        <f aca="false">IF(ROW()&lt;4+VolLB,"",STDEV(INDEX($CG:$CG,ROW()-VolLB+1):INDEX($CG:$CG,ROW()))*SQRT(12))</f>
        <v>0.161504368859847</v>
      </c>
      <c r="DC190" s="26" t="n">
        <f aca="false">IF(OR(AR190=0,CH190="",CH190=0),0,AR190*MIN(MaxScal,TgtVol/CH190))</f>
        <v>0</v>
      </c>
      <c r="DD190" s="26" t="n">
        <f aca="false">IF(OR(AS190=0,CI190="",CI190=0),0,AS190*MIN(MaxScal,TgtVol/CI190))</f>
        <v>0</v>
      </c>
      <c r="DE190" s="26" t="n">
        <f aca="false">IF(OR(AT190=0,CJ190="",CJ190=0),0,AT190*MIN(MaxScal,TgtVol/CJ190))</f>
        <v>0</v>
      </c>
      <c r="DF190" s="26" t="n">
        <f aca="false">IF(OR(AU190=0,CK190="",CK190=0),0,AU190*MIN(MaxScal,TgtVol/CK190))</f>
        <v>0</v>
      </c>
      <c r="DG190" s="26" t="n">
        <f aca="false">IF(OR(AV190=0,CL190="",CL190=0),0,AV190*MIN(MaxScal,TgtVol/CL190))</f>
        <v>0</v>
      </c>
      <c r="DH190" s="26" t="n">
        <f aca="false">IF(OR(AW190=0,CM190="",CM190=0),0,AW190*MIN(MaxScal,TgtVol/CM190))</f>
        <v>0</v>
      </c>
      <c r="DI190" s="26" t="n">
        <f aca="false">IF(OR(AX190=0,CN190="",CN190=0),0,AX190*MIN(MaxScal,TgtVol/CN190))</f>
        <v>0</v>
      </c>
      <c r="DJ190" s="26" t="n">
        <f aca="false">IF(OR(AY190=0,CO190="",CO190=0),0,AY190*MIN(MaxScal,TgtVol/CO190))</f>
        <v>0</v>
      </c>
      <c r="DK190" s="26" t="n">
        <f aca="false">IF(OR(AZ190=0,CP190="",CP190=0),0,AZ190*MIN(MaxScal,TgtVol/CP190))</f>
        <v>0</v>
      </c>
      <c r="DL190" s="26" t="n">
        <f aca="false">IF(OR(BA190=0,CQ190="",CQ190=0),0,BA190*MIN(MaxScal,TgtVol/CQ190))</f>
        <v>0</v>
      </c>
      <c r="DM190" s="26" t="n">
        <f aca="false">IF(OR(BB190=0,CR190="",CR190=0),0,BB190*MIN(MaxScal,TgtVol/CR190))</f>
        <v>0</v>
      </c>
      <c r="DN190" s="26" t="n">
        <f aca="false">IF(OR(BC190=0,CS190="",CS190=0),0,BC190*MIN(MaxScal,TgtVol/CS190))</f>
        <v>0</v>
      </c>
      <c r="DO190" s="26" t="n">
        <f aca="false">IF(OR(BD190=0,CT190="",CT190=0),0,BD190*MIN(MaxScal,TgtVol/CT190))</f>
        <v>0</v>
      </c>
      <c r="DP190" s="26" t="n">
        <f aca="false">IF(OR(BE190=0,CU190="",CU190=0),0,BE190*MIN(MaxScal,TgtVol/CU190))</f>
        <v>0</v>
      </c>
      <c r="DQ190" s="26" t="n">
        <f aca="false">IF(OR(BF190=0,CV190="",CV190=0),0,BF190*MIN(MaxScal,TgtVol/CV190))</f>
        <v>0</v>
      </c>
      <c r="DR190" s="26" t="n">
        <f aca="false">IF(OR(BG190=0,CW190="",CW190=0),0,BG190*MIN(MaxScal,TgtVol/CW190))</f>
        <v>0</v>
      </c>
      <c r="DS190" s="26" t="n">
        <f aca="false">IF(OR(BH190=0,CX190="",CX190=0),0,BH190*MIN(MaxScal,TgtVol/CX190))</f>
        <v>0</v>
      </c>
      <c r="DT190" s="26" t="n">
        <f aca="false">IF(OR(BI190=0,CY190="",CY190=0),0,BI190*MIN(MaxScal,TgtVol/CY190))</f>
        <v>0</v>
      </c>
      <c r="DU190" s="26" t="n">
        <f aca="false">IF(OR(BJ190=0,CZ190="",CZ190=0),0,BJ190*MIN(MaxScal,TgtVol/CZ190))</f>
        <v>0</v>
      </c>
      <c r="DV190" s="26" t="n">
        <f aca="false">IF(OR(BK190=0,DA190="",DA190=0),0,BK190*MIN(MaxScal,TgtVol/DA190))</f>
        <v>0</v>
      </c>
      <c r="DW190" s="26" t="n">
        <f aca="false">IF(OR(BL190=0,DB190="",DB190=0),0,BL190*MIN(MaxScal,TgtVol/DB190))</f>
        <v>0</v>
      </c>
      <c r="DX190" s="28" t="n">
        <f aca="false">IFERROR(DC189*BM190,"")</f>
        <v>-0</v>
      </c>
      <c r="DY190" s="28" t="n">
        <f aca="false">IFERROR(DD189*BN190,"")</f>
        <v>0</v>
      </c>
      <c r="DZ190" s="28" t="n">
        <f aca="false">IFERROR(DE189*BO190,"")</f>
        <v>0</v>
      </c>
      <c r="EA190" s="28" t="n">
        <f aca="false">IFERROR(DF189*BP190,"")</f>
        <v>0</v>
      </c>
      <c r="EB190" s="28" t="n">
        <f aca="false">IFERROR(DG189*BQ190,"")</f>
        <v>-0</v>
      </c>
      <c r="EC190" s="28" t="n">
        <f aca="false">IFERROR(DH189*BR190,"")</f>
        <v>0</v>
      </c>
      <c r="ED190" s="28" t="n">
        <f aca="false">IFERROR(DI189*BS190,"")</f>
        <v>-0</v>
      </c>
      <c r="EE190" s="28" t="n">
        <f aca="false">IFERROR(DJ189*BT190,"")</f>
        <v>0</v>
      </c>
      <c r="EF190" s="28" t="n">
        <f aca="false">IFERROR(DK189*BU190,"")</f>
        <v>0</v>
      </c>
      <c r="EG190" s="28" t="n">
        <f aca="false">IFERROR(DL189*BV190,"")</f>
        <v>-0</v>
      </c>
      <c r="EH190" s="28" t="n">
        <f aca="false">IFERROR(DM189*BW190,"")</f>
        <v>-0</v>
      </c>
      <c r="EI190" s="28" t="n">
        <f aca="false">IFERROR(DN189*BX190,"")</f>
        <v>0</v>
      </c>
      <c r="EJ190" s="28" t="n">
        <f aca="false">IFERROR(DO189*BY190,"")</f>
        <v>0</v>
      </c>
      <c r="EK190" s="28" t="n">
        <f aca="false">IFERROR(DP189*BZ190,"")</f>
        <v>-0</v>
      </c>
      <c r="EL190" s="28" t="n">
        <f aca="false">IFERROR(DQ189*CA190,"")</f>
        <v>0</v>
      </c>
      <c r="EM190" s="28" t="n">
        <f aca="false">IFERROR(DR189*CB190,"")</f>
        <v>0</v>
      </c>
      <c r="EN190" s="28" t="n">
        <f aca="false">IFERROR(DS189*CC190,"")</f>
        <v>-0</v>
      </c>
      <c r="EO190" s="28" t="n">
        <f aca="false">IFERROR(DT189*CD190,"")</f>
        <v>-0</v>
      </c>
      <c r="EP190" s="28" t="n">
        <f aca="false">IFERROR(DU189*CE190,"")</f>
        <v>0</v>
      </c>
      <c r="EQ190" s="28" t="n">
        <f aca="false">IFERROR(DV189*CF190,"")</f>
        <v>0</v>
      </c>
      <c r="ER190" s="28" t="n">
        <f aca="false">IFERROR(DW189*CG190,"")</f>
        <v>-0</v>
      </c>
      <c r="ES190" s="28" t="n">
        <f aca="false">IF(ROW()=4,"",SUM(DX190:ER190))</f>
        <v>0</v>
      </c>
      <c r="ET190" s="29" t="n">
        <f aca="false">COUNTIF(AR190:BL190,"&gt;0")</f>
        <v>0</v>
      </c>
    </row>
    <row r="191" customFormat="false" ht="15" hidden="false" customHeight="false" outlineLevel="0" collapsed="false">
      <c r="A191" s="19" t="n">
        <v>43708</v>
      </c>
      <c r="B191" s="23" t="n">
        <f aca="false">ABS(EMFX_Data!X191-EMFX_Data!Y191)</f>
        <v>0.0128822757199201</v>
      </c>
      <c r="C191" s="23" t="n">
        <f aca="false">ABS(EMFX_Data!X191-EMFX_Data!Z191)</f>
        <v>0.0996455752632617</v>
      </c>
      <c r="D191" s="23" t="n">
        <f aca="false">ABS(EMFX_Data!X191-EMFX_Data!AA191)</f>
        <v>0.047213856084424</v>
      </c>
      <c r="E191" s="23" t="n">
        <f aca="false">ABS(EMFX_Data!X191-EMFX_Data!AB191)</f>
        <v>0.0789455989612611</v>
      </c>
      <c r="F191" s="23" t="n">
        <f aca="false">ABS(EMFX_Data!X191-EMFX_Data!AC191)</f>
        <v>0.19444980182539</v>
      </c>
      <c r="G191" s="23" t="n">
        <f aca="false">ABS(EMFX_Data!X191-EMFX_Data!AD191)</f>
        <v>0.168077849318106</v>
      </c>
      <c r="H191" s="23" t="n">
        <f aca="false">ABS(EMFX_Data!Y191-EMFX_Data!Z191)</f>
        <v>0.112527850983182</v>
      </c>
      <c r="I191" s="23" t="n">
        <f aca="false">ABS(EMFX_Data!Y191-EMFX_Data!AA191)</f>
        <v>0.060096131804344</v>
      </c>
      <c r="J191" s="23" t="n">
        <f aca="false">ABS(EMFX_Data!Y191-EMFX_Data!AB191)</f>
        <v>0.066063323241341</v>
      </c>
      <c r="K191" s="23" t="n">
        <f aca="false">ABS(EMFX_Data!Y191-EMFX_Data!AC191)</f>
        <v>0.18156752610547</v>
      </c>
      <c r="L191" s="23" t="n">
        <f aca="false">ABS(EMFX_Data!Y191-EMFX_Data!AD191)</f>
        <v>0.180960125038026</v>
      </c>
      <c r="M191" s="23" t="n">
        <f aca="false">ABS(EMFX_Data!Z191-EMFX_Data!AA191)</f>
        <v>0.0524317191788377</v>
      </c>
      <c r="N191" s="23" t="n">
        <f aca="false">ABS(EMFX_Data!Z191-EMFX_Data!AB191)</f>
        <v>0.178591174224523</v>
      </c>
      <c r="O191" s="23" t="n">
        <f aca="false">ABS(EMFX_Data!Z191-EMFX_Data!AC191)</f>
        <v>0.294095377088651</v>
      </c>
      <c r="P191" s="23" t="n">
        <f aca="false">ABS(EMFX_Data!Z191-EMFX_Data!AD191)</f>
        <v>0.0684322740548442</v>
      </c>
      <c r="Q191" s="23" t="n">
        <f aca="false">ABS(EMFX_Data!AA191-EMFX_Data!AB191)</f>
        <v>0.126159455045685</v>
      </c>
      <c r="R191" s="23" t="n">
        <f aca="false">ABS(EMFX_Data!AA191-EMFX_Data!AC191)</f>
        <v>0.241663657909814</v>
      </c>
      <c r="S191" s="23" t="n">
        <f aca="false">ABS(EMFX_Data!AA191-EMFX_Data!AD191)</f>
        <v>0.120863993233682</v>
      </c>
      <c r="T191" s="23" t="n">
        <f aca="false">ABS(EMFX_Data!AB191-EMFX_Data!AC191)</f>
        <v>0.115504202864129</v>
      </c>
      <c r="U191" s="23" t="n">
        <f aca="false">ABS(EMFX_Data!AB191-EMFX_Data!AD191)</f>
        <v>0.247023448279367</v>
      </c>
      <c r="V191" s="23" t="n">
        <f aca="false">ABS(EMFX_Data!AC191-EMFX_Data!AD191)</f>
        <v>0.362527651143496</v>
      </c>
      <c r="W191" s="26" t="n">
        <f aca="false">IF(ROW()&lt;4+MinObs-1,"",IFERROR((B191-AVERAGE(B$4:B191))/STDEV(B$4:B191),""))</f>
        <v>-1.33885912127547</v>
      </c>
      <c r="X191" s="26" t="n">
        <f aca="false">IF(ROW()&lt;4+MinObs-1,"",IFERROR((C191-AVERAGE(C$4:C191))/STDEV(C$4:C191),""))</f>
        <v>0.181351235139521</v>
      </c>
      <c r="Y191" s="26" t="n">
        <f aca="false">IF(ROW()&lt;4+MinObs-1,"",IFERROR((D191-AVERAGE(D$4:D191))/STDEV(D$4:D191),""))</f>
        <v>-0.944737518815885</v>
      </c>
      <c r="Z191" s="26" t="n">
        <f aca="false">IF(ROW()&lt;4+MinObs-1,"",IFERROR((E191-AVERAGE(E$4:E191))/STDEV(E$4:E191),""))</f>
        <v>-0.535450040262792</v>
      </c>
      <c r="AA191" s="26" t="n">
        <f aca="false">IF(ROW()&lt;4+MinObs-1,"",IFERROR((F191-AVERAGE(F$4:F191))/STDEV(F$4:F191),""))</f>
        <v>1.86359053844177</v>
      </c>
      <c r="AB191" s="26" t="n">
        <f aca="false">IF(ROW()&lt;4+MinObs-1,"",IFERROR((G191-AVERAGE(G$4:G191))/STDEV(G$4:G191),""))</f>
        <v>0.137780282861496</v>
      </c>
      <c r="AC191" s="26" t="n">
        <f aca="false">IF(ROW()&lt;4+MinObs-1,"",IFERROR((H191-AVERAGE(H$4:H191))/STDEV(H$4:H191),""))</f>
        <v>-0.376887741106857</v>
      </c>
      <c r="AD191" s="26" t="n">
        <f aca="false">IF(ROW()&lt;4+MinObs-1,"",IFERROR((I191-AVERAGE(I$4:I191))/STDEV(I$4:I191),""))</f>
        <v>-0.67789106727639</v>
      </c>
      <c r="AE191" s="26" t="n">
        <f aca="false">IF(ROW()&lt;4+MinObs-1,"",IFERROR((J191-AVERAGE(J$4:J191))/STDEV(J$4:J191),""))</f>
        <v>-0.789106097525506</v>
      </c>
      <c r="AF191" s="26" t="n">
        <f aca="false">IF(ROW()&lt;4+MinObs-1,"",IFERROR((K191-AVERAGE(K$4:K191))/STDEV(K$4:K191),""))</f>
        <v>1.21516092368744</v>
      </c>
      <c r="AG191" s="26" t="n">
        <f aca="false">IF(ROW()&lt;4+MinObs-1,"",IFERROR((L191-AVERAGE(L$4:L191))/STDEV(L$4:L191),""))</f>
        <v>0.0838066826136554</v>
      </c>
      <c r="AH191" s="26" t="n">
        <f aca="false">IF(ROW()&lt;4+MinObs-1,"",IFERROR((M191-AVERAGE(M$4:M191))/STDEV(M$4:M191),""))</f>
        <v>-1.15191320317988</v>
      </c>
      <c r="AI191" s="26" t="n">
        <f aca="false">IF(ROW()&lt;4+MinObs-1,"",IFERROR((N191-AVERAGE(N$4:N191))/STDEV(N$4:N191),""))</f>
        <v>0.374790751681448</v>
      </c>
      <c r="AJ191" s="26" t="n">
        <f aca="false">IF(ROW()&lt;4+MinObs-1,"",IFERROR((O191-AVERAGE(O$4:O191))/STDEV(O$4:O191),""))</f>
        <v>2.45291823283057</v>
      </c>
      <c r="AK191" s="26" t="n">
        <f aca="false">IF(ROW()&lt;4+MinObs-1,"",IFERROR((P191-AVERAGE(P$4:P191))/STDEV(P$4:P191),""))</f>
        <v>-0.219253708138056</v>
      </c>
      <c r="AL191" s="26" t="n">
        <f aca="false">IF(ROW()&lt;4+MinObs-1,"",IFERROR((Q191-AVERAGE(Q$4:Q191))/STDEV(Q$4:Q191),""))</f>
        <v>-0.335952481818645</v>
      </c>
      <c r="AM191" s="26" t="n">
        <f aca="false">IF(ROW()&lt;4+MinObs-1,"",IFERROR((R191-AVERAGE(R$4:R191))/STDEV(R$4:R191),""))</f>
        <v>0.634046994081947</v>
      </c>
      <c r="AN191" s="26" t="n">
        <f aca="false">IF(ROW()&lt;4+MinObs-1,"",IFERROR((S191-AVERAGE(S$4:S191))/STDEV(S$4:S191),""))</f>
        <v>-0.211623972908652</v>
      </c>
      <c r="AO191" s="26" t="n">
        <f aca="false">IF(ROW()&lt;4+MinObs-1,"",IFERROR((T191-AVERAGE(T$4:T191))/STDEV(T$4:T191),""))</f>
        <v>0.0225096685780352</v>
      </c>
      <c r="AP191" s="26" t="n">
        <f aca="false">IF(ROW()&lt;4+MinObs-1,"",IFERROR((U191-AVERAGE(U$4:U191))/STDEV(U$4:U191),""))</f>
        <v>0.370926364017569</v>
      </c>
      <c r="AQ191" s="26" t="n">
        <f aca="false">IF(ROW()&lt;4+MinObs-1,"",IFERROR((V191-AVERAGE(V$4:V191))/STDEV(V$4:V191),""))</f>
        <v>0.752261390929675</v>
      </c>
      <c r="AR191" s="26" t="n">
        <f aca="false">IF(W191="",0,IF(W191&gt;=z4,w4,IF(W191&gt;=z3,w3,IF(W191&gt;=zEntry,w2,IF(AND(W191&gt;=ExitZ,AR190&gt;0),w2,0)))))</f>
        <v>0</v>
      </c>
      <c r="AS191" s="26" t="n">
        <f aca="false">IF(X191="",0,IF(X191&gt;=z4,w4,IF(X191&gt;=z3,w3,IF(X191&gt;=zEntry,w2,IF(AND(X191&gt;=ExitZ,AS190&gt;0),w2,0)))))</f>
        <v>0</v>
      </c>
      <c r="AT191" s="26" t="n">
        <f aca="false">IF(Y191="",0,IF(Y191&gt;=z4,w4,IF(Y191&gt;=z3,w3,IF(Y191&gt;=zEntry,w2,IF(AND(Y191&gt;=ExitZ,AT190&gt;0),w2,0)))))</f>
        <v>0</v>
      </c>
      <c r="AU191" s="26" t="n">
        <f aca="false">IF(Z191="",0,IF(Z191&gt;=z4,w4,IF(Z191&gt;=z3,w3,IF(Z191&gt;=zEntry,w2,IF(AND(Z191&gt;=ExitZ,AU190&gt;0),w2,0)))))</f>
        <v>0</v>
      </c>
      <c r="AV191" s="26" t="n">
        <f aca="false">IF(AA191="",0,IF(AA191&gt;=z4,w4,IF(AA191&gt;=z3,w3,IF(AA191&gt;=zEntry,w2,IF(AND(AA191&gt;=ExitZ,AV190&gt;0),w2,0)))))</f>
        <v>0</v>
      </c>
      <c r="AW191" s="26" t="n">
        <f aca="false">IF(AB191="",0,IF(AB191&gt;=z4,w4,IF(AB191&gt;=z3,w3,IF(AB191&gt;=zEntry,w2,IF(AND(AB191&gt;=ExitZ,AW190&gt;0),w2,0)))))</f>
        <v>0</v>
      </c>
      <c r="AX191" s="26" t="n">
        <f aca="false">IF(AC191="",0,IF(AC191&gt;=z4,w4,IF(AC191&gt;=z3,w3,IF(AC191&gt;=zEntry,w2,IF(AND(AC191&gt;=ExitZ,AX190&gt;0),w2,0)))))</f>
        <v>0</v>
      </c>
      <c r="AY191" s="26" t="n">
        <f aca="false">IF(AD191="",0,IF(AD191&gt;=z4,w4,IF(AD191&gt;=z3,w3,IF(AD191&gt;=zEntry,w2,IF(AND(AD191&gt;=ExitZ,AY190&gt;0),w2,0)))))</f>
        <v>0</v>
      </c>
      <c r="AZ191" s="26" t="n">
        <f aca="false">IF(AE191="",0,IF(AE191&gt;=z4,w4,IF(AE191&gt;=z3,w3,IF(AE191&gt;=zEntry,w2,IF(AND(AE191&gt;=ExitZ,AZ190&gt;0),w2,0)))))</f>
        <v>0</v>
      </c>
      <c r="BA191" s="26" t="n">
        <f aca="false">IF(AF191="",0,IF(AF191&gt;=z4,w4,IF(AF191&gt;=z3,w3,IF(AF191&gt;=zEntry,w2,IF(AND(AF191&gt;=ExitZ,BA190&gt;0),w2,0)))))</f>
        <v>0</v>
      </c>
      <c r="BB191" s="26" t="n">
        <f aca="false">IF(AG191="",0,IF(AG191&gt;=z4,w4,IF(AG191&gt;=z3,w3,IF(AG191&gt;=zEntry,w2,IF(AND(AG191&gt;=ExitZ,BB190&gt;0),w2,0)))))</f>
        <v>0</v>
      </c>
      <c r="BC191" s="26" t="n">
        <f aca="false">IF(AH191="",0,IF(AH191&gt;=z4,w4,IF(AH191&gt;=z3,w3,IF(AH191&gt;=zEntry,w2,IF(AND(AH191&gt;=ExitZ,BC190&gt;0),w2,0)))))</f>
        <v>0</v>
      </c>
      <c r="BD191" s="26" t="n">
        <f aca="false">IF(AI191="",0,IF(AI191&gt;=z4,w4,IF(AI191&gt;=z3,w3,IF(AI191&gt;=zEntry,w2,IF(AND(AI191&gt;=ExitZ,BD190&gt;0),w2,0)))))</f>
        <v>0</v>
      </c>
      <c r="BE191" s="26" t="n">
        <f aca="false">IF(AJ191="",0,IF(AJ191&gt;=z4,w4,IF(AJ191&gt;=z3,w3,IF(AJ191&gt;=zEntry,w2,IF(AND(AJ191&gt;=ExitZ,BE190&gt;0),w2,0)))))</f>
        <v>1</v>
      </c>
      <c r="BF191" s="26" t="n">
        <f aca="false">IF(AK191="",0,IF(AK191&gt;=z4,w4,IF(AK191&gt;=z3,w3,IF(AK191&gt;=zEntry,w2,IF(AND(AK191&gt;=ExitZ,BF190&gt;0),w2,0)))))</f>
        <v>0</v>
      </c>
      <c r="BG191" s="26" t="n">
        <f aca="false">IF(AL191="",0,IF(AL191&gt;=z4,w4,IF(AL191&gt;=z3,w3,IF(AL191&gt;=zEntry,w2,IF(AND(AL191&gt;=ExitZ,BG190&gt;0),w2,0)))))</f>
        <v>0</v>
      </c>
      <c r="BH191" s="26" t="n">
        <f aca="false">IF(AM191="",0,IF(AM191&gt;=z4,w4,IF(AM191&gt;=z3,w3,IF(AM191&gt;=zEntry,w2,IF(AND(AM191&gt;=ExitZ,BH190&gt;0),w2,0)))))</f>
        <v>0</v>
      </c>
      <c r="BI191" s="26" t="n">
        <f aca="false">IF(AN191="",0,IF(AN191&gt;=z4,w4,IF(AN191&gt;=z3,w3,IF(AN191&gt;=zEntry,w2,IF(AND(AN191&gt;=ExitZ,BI190&gt;0),w2,0)))))</f>
        <v>0</v>
      </c>
      <c r="BJ191" s="26" t="n">
        <f aca="false">IF(AO191="",0,IF(AO191&gt;=z4,w4,IF(AO191&gt;=z3,w3,IF(AO191&gt;=zEntry,w2,IF(AND(AO191&gt;=ExitZ,BJ190&gt;0),w2,0)))))</f>
        <v>0</v>
      </c>
      <c r="BK191" s="26" t="n">
        <f aca="false">IF(AP191="",0,IF(AP191&gt;=z4,w4,IF(AP191&gt;=z3,w3,IF(AP191&gt;=zEntry,w2,IF(AND(AP191&gt;=ExitZ,BK190&gt;0),w2,0)))))</f>
        <v>0</v>
      </c>
      <c r="BL191" s="26" t="n">
        <f aca="false">IF(AQ191="",0,IF(AQ191&gt;=z4,w4,IF(AQ191&gt;=z3,w3,IF(AQ191&gt;=zEntry,w2,IF(AND(AQ191&gt;=ExitZ,BL190&gt;0),w2,0)))))</f>
        <v>0</v>
      </c>
      <c r="BM191" s="23" t="n">
        <f aca="false">IF(EMFX_Data!X190&gt;=EMFX_Data!Y190,EMFX_Data!AE191-EMFX_Data!AF191,EMFX_Data!AF191-EMFX_Data!AE191)</f>
        <v>0.0899188172320475</v>
      </c>
      <c r="BN191" s="23" t="n">
        <f aca="false">IF(EMFX_Data!X190&gt;=EMFX_Data!Z190,EMFX_Data!AE191-EMFX_Data!AG191,EMFX_Data!AG191-EMFX_Data!AE191)</f>
        <v>-0.0802570983056654</v>
      </c>
      <c r="BO191" s="23" t="n">
        <f aca="false">IF(EMFX_Data!X190&gt;=EMFX_Data!AA190,EMFX_Data!AE191-EMFX_Data!AH191,EMFX_Data!AH191-EMFX_Data!AE191)</f>
        <v>-0.00857845119884593</v>
      </c>
      <c r="BP191" s="23" t="n">
        <f aca="false">IF(EMFX_Data!X190&gt;=EMFX_Data!AB190,EMFX_Data!AE191-EMFX_Data!AI191,EMFX_Data!AI191-EMFX_Data!AE191)</f>
        <v>0.169209925116397</v>
      </c>
      <c r="BQ191" s="23" t="n">
        <f aca="false">IF(EMFX_Data!X190&gt;=EMFX_Data!AC190,EMFX_Data!AE191-EMFX_Data!AJ191,EMFX_Data!AJ191-EMFX_Data!AE191)</f>
        <v>-0.00724370131859334</v>
      </c>
      <c r="BR191" s="23" t="n">
        <f aca="false">IF(EMFX_Data!X190&gt;=EMFX_Data!AD190,EMFX_Data!AE191-EMFX_Data!AK191,EMFX_Data!AK191-EMFX_Data!AE191)</f>
        <v>-0.0723408020810616</v>
      </c>
      <c r="BS191" s="23" t="n">
        <f aca="false">IF(EMFX_Data!Y190&gt;=EMFX_Data!Z190,EMFX_Data!AF191-EMFX_Data!AG191,EMFX_Data!AG191-EMFX_Data!AF191)</f>
        <v>0.00966171892638212</v>
      </c>
      <c r="BT191" s="23" t="n">
        <f aca="false">IF(EMFX_Data!Y190&gt;=EMFX_Data!AA190,EMFX_Data!AF191-EMFX_Data!AH191,EMFX_Data!AH191-EMFX_Data!AF191)</f>
        <v>0.0813403660332016</v>
      </c>
      <c r="BU191" s="23" t="n">
        <f aca="false">IF(EMFX_Data!Y190&gt;=EMFX_Data!AB190,EMFX_Data!AF191-EMFX_Data!AI191,EMFX_Data!AI191-EMFX_Data!AF191)</f>
        <v>0.0792911078843493</v>
      </c>
      <c r="BV191" s="23" t="n">
        <f aca="false">IF(EMFX_Data!Y190&gt;=EMFX_Data!AC190,EMFX_Data!AF191-EMFX_Data!AJ191,EMFX_Data!AJ191-EMFX_Data!AF191)</f>
        <v>-0.0971625185506408</v>
      </c>
      <c r="BW191" s="23" t="n">
        <f aca="false">IF(EMFX_Data!Y190&gt;=EMFX_Data!AD190,EMFX_Data!AF191-EMFX_Data!AK191,EMFX_Data!AK191-EMFX_Data!AF191)</f>
        <v>0.0175780151509859</v>
      </c>
      <c r="BX191" s="23" t="n">
        <f aca="false">IF(EMFX_Data!Z190&gt;=EMFX_Data!AA190,EMFX_Data!AG191-EMFX_Data!AH191,EMFX_Data!AH191-EMFX_Data!AG191)</f>
        <v>0.0716786471068194</v>
      </c>
      <c r="BY191" s="23" t="n">
        <f aca="false">IF(EMFX_Data!Z190&gt;=EMFX_Data!AB190,EMFX_Data!AG191-EMFX_Data!AI191,EMFX_Data!AI191-EMFX_Data!AG191)</f>
        <v>0.0889528268107314</v>
      </c>
      <c r="BZ191" s="23" t="n">
        <f aca="false">IF(EMFX_Data!Z190&gt;=EMFX_Data!AC190,EMFX_Data!AG191-EMFX_Data!AJ191,EMFX_Data!AJ191-EMFX_Data!AG191)</f>
        <v>-0.0875007996242587</v>
      </c>
      <c r="CA191" s="23" t="n">
        <f aca="false">IF(EMFX_Data!Z190&gt;=EMFX_Data!AD190,EMFX_Data!AG191-EMFX_Data!AK191,EMFX_Data!AK191-EMFX_Data!AG191)</f>
        <v>0.00791629622460379</v>
      </c>
      <c r="CB191" s="23" t="n">
        <f aca="false">IF(EMFX_Data!AA190&gt;=EMFX_Data!AB190,EMFX_Data!AH191-EMFX_Data!AI191,EMFX_Data!AI191-EMFX_Data!AH191)</f>
        <v>0.160631473917551</v>
      </c>
      <c r="CC191" s="23" t="n">
        <f aca="false">IF(EMFX_Data!AA190&gt;=EMFX_Data!AC190,EMFX_Data!AH191-EMFX_Data!AJ191,EMFX_Data!AJ191-EMFX_Data!AH191)</f>
        <v>-0.0158221525174393</v>
      </c>
      <c r="CD191" s="23" t="n">
        <f aca="false">IF(EMFX_Data!AA190&gt;=EMFX_Data!AD190,EMFX_Data!AH191-EMFX_Data!AK191,EMFX_Data!AK191-EMFX_Data!AH191)</f>
        <v>-0.0637623508822157</v>
      </c>
      <c r="CE191" s="23" t="n">
        <f aca="false">IF(EMFX_Data!AB190&gt;=EMFX_Data!AC190,EMFX_Data!AI191-EMFX_Data!AJ191,EMFX_Data!AJ191-EMFX_Data!AI191)</f>
        <v>0.17645362643499</v>
      </c>
      <c r="CF191" s="23" t="n">
        <f aca="false">IF(EMFX_Data!AB190&gt;=EMFX_Data!AD190,EMFX_Data!AI191-EMFX_Data!AK191,EMFX_Data!AK191-EMFX_Data!AI191)</f>
        <v>0.0968691230353352</v>
      </c>
      <c r="CG191" s="23" t="n">
        <f aca="false">IF(EMFX_Data!AC190&gt;=EMFX_Data!AD190,EMFX_Data!AJ191-EMFX_Data!AK191,EMFX_Data!AK191-EMFX_Data!AJ191)</f>
        <v>-0.0795845033996549</v>
      </c>
      <c r="CH191" s="27" t="n">
        <f aca="false">IF(ROW()&lt;4+VolLB,"",STDEV(INDEX($BM:$BM,ROW()-VolLB+1):INDEX($BM:$BM,ROW()))*SQRT(12))</f>
        <v>0.186800423733562</v>
      </c>
      <c r="CI191" s="27" t="n">
        <f aca="false">IF(ROW()&lt;4+VolLB,"",STDEV(INDEX($BN:$BN,ROW()-VolLB+1):INDEX($BN:$BN,ROW()))*SQRT(12))</f>
        <v>0.210004923994835</v>
      </c>
      <c r="CJ191" s="27" t="n">
        <f aca="false">IF(ROW()&lt;4+VolLB,"",STDEV(INDEX($BO:$BO,ROW()-VolLB+1):INDEX($BO:$BO,ROW()))*SQRT(12))</f>
        <v>0.197002659993721</v>
      </c>
      <c r="CK191" s="27" t="n">
        <f aca="false">IF(ROW()&lt;4+VolLB,"",STDEV(INDEX($BP:$BP,ROW()-VolLB+1):INDEX($BP:$BP,ROW()))*SQRT(12))</f>
        <v>0.211356652723418</v>
      </c>
      <c r="CL191" s="27" t="n">
        <f aca="false">IF(ROW()&lt;4+VolLB,"",STDEV(INDEX($BQ:$BQ,ROW()-VolLB+1):INDEX($BQ:$BQ,ROW()))*SQRT(12))</f>
        <v>0.184064586263486</v>
      </c>
      <c r="CM191" s="27" t="n">
        <f aca="false">IF(ROW()&lt;4+VolLB,"",STDEV(INDEX($BR:$BR,ROW()-VolLB+1):INDEX($BR:$BR,ROW()))*SQRT(12))</f>
        <v>0.187016636098396</v>
      </c>
      <c r="CN191" s="27" t="n">
        <f aca="false">IF(ROW()&lt;4+VolLB,"",STDEV(INDEX($BS:$BS,ROW()-VolLB+1):INDEX($BS:$BS,ROW()))*SQRT(12))</f>
        <v>0.205162748102849</v>
      </c>
      <c r="CO191" s="27" t="n">
        <f aca="false">IF(ROW()&lt;4+VolLB,"",STDEV(INDEX($BT:$BT,ROW()-VolLB+1):INDEX($BT:$BT,ROW()))*SQRT(12))</f>
        <v>0.182174110194095</v>
      </c>
      <c r="CP191" s="27" t="n">
        <f aca="false">IF(ROW()&lt;4+VolLB,"",STDEV(INDEX($BU:$BU,ROW()-VolLB+1):INDEX($BU:$BU,ROW()))*SQRT(12))</f>
        <v>0.187288269640216</v>
      </c>
      <c r="CQ191" s="27" t="n">
        <f aca="false">IF(ROW()&lt;4+VolLB,"",STDEV(INDEX($BV:$BV,ROW()-VolLB+1):INDEX($BV:$BV,ROW()))*SQRT(12))</f>
        <v>0.172948669956113</v>
      </c>
      <c r="CR191" s="27" t="n">
        <f aca="false">IF(ROW()&lt;4+VolLB,"",STDEV(INDEX($BW:$BW,ROW()-VolLB+1):INDEX($BW:$BW,ROW()))*SQRT(12))</f>
        <v>0.16011405068854</v>
      </c>
      <c r="CS191" s="27" t="n">
        <f aca="false">IF(ROW()&lt;4+VolLB,"",STDEV(INDEX($BX:$BX,ROW()-VolLB+1):INDEX($BX:$BX,ROW()))*SQRT(12))</f>
        <v>0.155027463877199</v>
      </c>
      <c r="CT191" s="27" t="n">
        <f aca="false">IF(ROW()&lt;4+VolLB,"",STDEV(INDEX($BY:$BY,ROW()-VolLB+1):INDEX($BY:$BY,ROW()))*SQRT(12))</f>
        <v>0.20258119718251</v>
      </c>
      <c r="CU191" s="27" t="n">
        <f aca="false">IF(ROW()&lt;4+VolLB,"",STDEV(INDEX($BZ:$BZ,ROW()-VolLB+1):INDEX($BZ:$BZ,ROW()))*SQRT(12))</f>
        <v>0.190982860569698</v>
      </c>
      <c r="CV191" s="27" t="n">
        <f aca="false">IF(ROW()&lt;4+VolLB,"",STDEV(INDEX($CA:$CA,ROW()-VolLB+1):INDEX($CA:$CA,ROW()))*SQRT(12))</f>
        <v>0.158946051213111</v>
      </c>
      <c r="CW191" s="27" t="n">
        <f aca="false">IF(ROW()&lt;4+VolLB,"",STDEV(INDEX($CB:$CB,ROW()-VolLB+1):INDEX($CB:$CB,ROW()))*SQRT(12))</f>
        <v>0.189218429570488</v>
      </c>
      <c r="CX191" s="27" t="n">
        <f aca="false">IF(ROW()&lt;4+VolLB,"",STDEV(INDEX($CC:$CC,ROW()-VolLB+1):INDEX($CC:$CC,ROW()))*SQRT(12))</f>
        <v>0.184218621543925</v>
      </c>
      <c r="CY191" s="27" t="n">
        <f aca="false">IF(ROW()&lt;4+VolLB,"",STDEV(INDEX($CD:$CD,ROW()-VolLB+1):INDEX($CD:$CD,ROW()))*SQRT(12))</f>
        <v>0.151917299351847</v>
      </c>
      <c r="CZ191" s="27" t="n">
        <f aca="false">IF(ROW()&lt;4+VolLB,"",STDEV(INDEX($CE:$CE,ROW()-VolLB+1):INDEX($CE:$CE,ROW()))*SQRT(12))</f>
        <v>0.19719299079555</v>
      </c>
      <c r="DA191" s="27" t="n">
        <f aca="false">IF(ROW()&lt;4+VolLB,"",STDEV(INDEX($CF:$CF,ROW()-VolLB+1):INDEX($CF:$CF,ROW()))*SQRT(12))</f>
        <v>0.174684028054217</v>
      </c>
      <c r="DB191" s="27" t="n">
        <f aca="false">IF(ROW()&lt;4+VolLB,"",STDEV(INDEX($CG:$CG,ROW()-VolLB+1):INDEX($CG:$CG,ROW()))*SQRT(12))</f>
        <v>0.167055175918508</v>
      </c>
      <c r="DC191" s="26" t="n">
        <f aca="false">IF(OR(AR191=0,CH191="",CH191=0),0,AR191*MIN(MaxScal,TgtVol/CH191))</f>
        <v>0</v>
      </c>
      <c r="DD191" s="26" t="n">
        <f aca="false">IF(OR(AS191=0,CI191="",CI191=0),0,AS191*MIN(MaxScal,TgtVol/CI191))</f>
        <v>0</v>
      </c>
      <c r="DE191" s="26" t="n">
        <f aca="false">IF(OR(AT191=0,CJ191="",CJ191=0),0,AT191*MIN(MaxScal,TgtVol/CJ191))</f>
        <v>0</v>
      </c>
      <c r="DF191" s="26" t="n">
        <f aca="false">IF(OR(AU191=0,CK191="",CK191=0),0,AU191*MIN(MaxScal,TgtVol/CK191))</f>
        <v>0</v>
      </c>
      <c r="DG191" s="26" t="n">
        <f aca="false">IF(OR(AV191=0,CL191="",CL191=0),0,AV191*MIN(MaxScal,TgtVol/CL191))</f>
        <v>0</v>
      </c>
      <c r="DH191" s="26" t="n">
        <f aca="false">IF(OR(AW191=0,CM191="",CM191=0),0,AW191*MIN(MaxScal,TgtVol/CM191))</f>
        <v>0</v>
      </c>
      <c r="DI191" s="26" t="n">
        <f aca="false">IF(OR(AX191=0,CN191="",CN191=0),0,AX191*MIN(MaxScal,TgtVol/CN191))</f>
        <v>0</v>
      </c>
      <c r="DJ191" s="26" t="n">
        <f aca="false">IF(OR(AY191=0,CO191="",CO191=0),0,AY191*MIN(MaxScal,TgtVol/CO191))</f>
        <v>0</v>
      </c>
      <c r="DK191" s="26" t="n">
        <f aca="false">IF(OR(AZ191=0,CP191="",CP191=0),0,AZ191*MIN(MaxScal,TgtVol/CP191))</f>
        <v>0</v>
      </c>
      <c r="DL191" s="26" t="n">
        <f aca="false">IF(OR(BA191=0,CQ191="",CQ191=0),0,BA191*MIN(MaxScal,TgtVol/CQ191))</f>
        <v>0</v>
      </c>
      <c r="DM191" s="26" t="n">
        <f aca="false">IF(OR(BB191=0,CR191="",CR191=0),0,BB191*MIN(MaxScal,TgtVol/CR191))</f>
        <v>0</v>
      </c>
      <c r="DN191" s="26" t="n">
        <f aca="false">IF(OR(BC191=0,CS191="",CS191=0),0,BC191*MIN(MaxScal,TgtVol/CS191))</f>
        <v>0</v>
      </c>
      <c r="DO191" s="26" t="n">
        <f aca="false">IF(OR(BD191=0,CT191="",CT191=0),0,BD191*MIN(MaxScal,TgtVol/CT191))</f>
        <v>0</v>
      </c>
      <c r="DP191" s="26" t="n">
        <f aca="false">IF(OR(BE191=0,CU191="",CU191=0),0,BE191*MIN(MaxScal,TgtVol/CU191))</f>
        <v>0.104721439087991</v>
      </c>
      <c r="DQ191" s="26" t="n">
        <f aca="false">IF(OR(BF191=0,CV191="",CV191=0),0,BF191*MIN(MaxScal,TgtVol/CV191))</f>
        <v>0</v>
      </c>
      <c r="DR191" s="26" t="n">
        <f aca="false">IF(OR(BG191=0,CW191="",CW191=0),0,BG191*MIN(MaxScal,TgtVol/CW191))</f>
        <v>0</v>
      </c>
      <c r="DS191" s="26" t="n">
        <f aca="false">IF(OR(BH191=0,CX191="",CX191=0),0,BH191*MIN(MaxScal,TgtVol/CX191))</f>
        <v>0</v>
      </c>
      <c r="DT191" s="26" t="n">
        <f aca="false">IF(OR(BI191=0,CY191="",CY191=0),0,BI191*MIN(MaxScal,TgtVol/CY191))</f>
        <v>0</v>
      </c>
      <c r="DU191" s="26" t="n">
        <f aca="false">IF(OR(BJ191=0,CZ191="",CZ191=0),0,BJ191*MIN(MaxScal,TgtVol/CZ191))</f>
        <v>0</v>
      </c>
      <c r="DV191" s="26" t="n">
        <f aca="false">IF(OR(BK191=0,DA191="",DA191=0),0,BK191*MIN(MaxScal,TgtVol/DA191))</f>
        <v>0</v>
      </c>
      <c r="DW191" s="26" t="n">
        <f aca="false">IF(OR(BL191=0,DB191="",DB191=0),0,BL191*MIN(MaxScal,TgtVol/DB191))</f>
        <v>0</v>
      </c>
      <c r="DX191" s="28" t="n">
        <f aca="false">IFERROR(DC190*BM191,"")</f>
        <v>0</v>
      </c>
      <c r="DY191" s="28" t="n">
        <f aca="false">IFERROR(DD190*BN191,"")</f>
        <v>-0</v>
      </c>
      <c r="DZ191" s="28" t="n">
        <f aca="false">IFERROR(DE190*BO191,"")</f>
        <v>-0</v>
      </c>
      <c r="EA191" s="28" t="n">
        <f aca="false">IFERROR(DF190*BP191,"")</f>
        <v>0</v>
      </c>
      <c r="EB191" s="28" t="n">
        <f aca="false">IFERROR(DG190*BQ191,"")</f>
        <v>-0</v>
      </c>
      <c r="EC191" s="28" t="n">
        <f aca="false">IFERROR(DH190*BR191,"")</f>
        <v>-0</v>
      </c>
      <c r="ED191" s="28" t="n">
        <f aca="false">IFERROR(DI190*BS191,"")</f>
        <v>0</v>
      </c>
      <c r="EE191" s="28" t="n">
        <f aca="false">IFERROR(DJ190*BT191,"")</f>
        <v>0</v>
      </c>
      <c r="EF191" s="28" t="n">
        <f aca="false">IFERROR(DK190*BU191,"")</f>
        <v>0</v>
      </c>
      <c r="EG191" s="28" t="n">
        <f aca="false">IFERROR(DL190*BV191,"")</f>
        <v>-0</v>
      </c>
      <c r="EH191" s="28" t="n">
        <f aca="false">IFERROR(DM190*BW191,"")</f>
        <v>0</v>
      </c>
      <c r="EI191" s="28" t="n">
        <f aca="false">IFERROR(DN190*BX191,"")</f>
        <v>0</v>
      </c>
      <c r="EJ191" s="28" t="n">
        <f aca="false">IFERROR(DO190*BY191,"")</f>
        <v>0</v>
      </c>
      <c r="EK191" s="28" t="n">
        <f aca="false">IFERROR(DP190*BZ191,"")</f>
        <v>-0</v>
      </c>
      <c r="EL191" s="28" t="n">
        <f aca="false">IFERROR(DQ190*CA191,"")</f>
        <v>0</v>
      </c>
      <c r="EM191" s="28" t="n">
        <f aca="false">IFERROR(DR190*CB191,"")</f>
        <v>0</v>
      </c>
      <c r="EN191" s="28" t="n">
        <f aca="false">IFERROR(DS190*CC191,"")</f>
        <v>-0</v>
      </c>
      <c r="EO191" s="28" t="n">
        <f aca="false">IFERROR(DT190*CD191,"")</f>
        <v>-0</v>
      </c>
      <c r="EP191" s="28" t="n">
        <f aca="false">IFERROR(DU190*CE191,"")</f>
        <v>0</v>
      </c>
      <c r="EQ191" s="28" t="n">
        <f aca="false">IFERROR(DV190*CF191,"")</f>
        <v>0</v>
      </c>
      <c r="ER191" s="28" t="n">
        <f aca="false">IFERROR(DW190*CG191,"")</f>
        <v>-0</v>
      </c>
      <c r="ES191" s="28" t="n">
        <f aca="false">IF(ROW()=4,"",SUM(DX191:ER191))</f>
        <v>0</v>
      </c>
      <c r="ET191" s="29" t="n">
        <f aca="false">COUNTIF(AR191:BL191,"&gt;0")</f>
        <v>1</v>
      </c>
    </row>
    <row r="192" customFormat="false" ht="15" hidden="false" customHeight="false" outlineLevel="0" collapsed="false">
      <c r="A192" s="19" t="n">
        <v>43738</v>
      </c>
      <c r="B192" s="23" t="n">
        <f aca="false">ABS(EMFX_Data!X192-EMFX_Data!Y192)</f>
        <v>0.0147915924864135</v>
      </c>
      <c r="C192" s="23" t="n">
        <f aca="false">ABS(EMFX_Data!X192-EMFX_Data!Z192)</f>
        <v>0.0600889374175031</v>
      </c>
      <c r="D192" s="23" t="n">
        <f aca="false">ABS(EMFX_Data!X192-EMFX_Data!AA192)</f>
        <v>0.0896083113268702</v>
      </c>
      <c r="E192" s="23" t="n">
        <f aca="false">ABS(EMFX_Data!X192-EMFX_Data!AB192)</f>
        <v>0.100435955687974</v>
      </c>
      <c r="F192" s="23" t="n">
        <f aca="false">ABS(EMFX_Data!X192-EMFX_Data!AC192)</f>
        <v>0.187774513613481</v>
      </c>
      <c r="G192" s="23" t="n">
        <f aca="false">ABS(EMFX_Data!X192-EMFX_Data!AD192)</f>
        <v>0.145074898157723</v>
      </c>
      <c r="H192" s="23" t="n">
        <f aca="false">ABS(EMFX_Data!Y192-EMFX_Data!Z192)</f>
        <v>0.0748805299039166</v>
      </c>
      <c r="I192" s="23" t="n">
        <f aca="false">ABS(EMFX_Data!Y192-EMFX_Data!AA192)</f>
        <v>0.104399903813284</v>
      </c>
      <c r="J192" s="23" t="n">
        <f aca="false">ABS(EMFX_Data!Y192-EMFX_Data!AB192)</f>
        <v>0.0856443632015607</v>
      </c>
      <c r="K192" s="23" t="n">
        <f aca="false">ABS(EMFX_Data!Y192-EMFX_Data!AC192)</f>
        <v>0.172982921127067</v>
      </c>
      <c r="L192" s="23" t="n">
        <f aca="false">ABS(EMFX_Data!Y192-EMFX_Data!AD192)</f>
        <v>0.159866490644137</v>
      </c>
      <c r="M192" s="23" t="n">
        <f aca="false">ABS(EMFX_Data!Z192-EMFX_Data!AA192)</f>
        <v>0.0295193739093671</v>
      </c>
      <c r="N192" s="23" t="n">
        <f aca="false">ABS(EMFX_Data!Z192-EMFX_Data!AB192)</f>
        <v>0.160524893105477</v>
      </c>
      <c r="O192" s="23" t="n">
        <f aca="false">ABS(EMFX_Data!Z192-EMFX_Data!AC192)</f>
        <v>0.247863451030984</v>
      </c>
      <c r="P192" s="23" t="n">
        <f aca="false">ABS(EMFX_Data!Z192-EMFX_Data!AD192)</f>
        <v>0.0849859607402204</v>
      </c>
      <c r="Q192" s="23" t="n">
        <f aca="false">ABS(EMFX_Data!AA192-EMFX_Data!AB192)</f>
        <v>0.190044267014844</v>
      </c>
      <c r="R192" s="23" t="n">
        <f aca="false">ABS(EMFX_Data!AA192-EMFX_Data!AC192)</f>
        <v>0.277382824940351</v>
      </c>
      <c r="S192" s="23" t="n">
        <f aca="false">ABS(EMFX_Data!AA192-EMFX_Data!AD192)</f>
        <v>0.0554665868308533</v>
      </c>
      <c r="T192" s="23" t="n">
        <f aca="false">ABS(EMFX_Data!AB192-EMFX_Data!AC192)</f>
        <v>0.0873385579255066</v>
      </c>
      <c r="U192" s="23" t="n">
        <f aca="false">ABS(EMFX_Data!AB192-EMFX_Data!AD192)</f>
        <v>0.245510853845698</v>
      </c>
      <c r="V192" s="23" t="n">
        <f aca="false">ABS(EMFX_Data!AC192-EMFX_Data!AD192)</f>
        <v>0.332849411771204</v>
      </c>
      <c r="W192" s="26" t="n">
        <f aca="false">IF(ROW()&lt;4+MinObs-1,"",IFERROR((B192-AVERAGE(B$4:B192))/STDEV(B$4:B192),""))</f>
        <v>-1.30591193114781</v>
      </c>
      <c r="X192" s="26" t="n">
        <f aca="false">IF(ROW()&lt;4+MinObs-1,"",IFERROR((C192-AVERAGE(C$4:C192))/STDEV(C$4:C192),""))</f>
        <v>-0.371951676009461</v>
      </c>
      <c r="Y192" s="26" t="n">
        <f aca="false">IF(ROW()&lt;4+MinObs-1,"",IFERROR((D192-AVERAGE(D$4:D192))/STDEV(D$4:D192),""))</f>
        <v>-0.576404608178581</v>
      </c>
      <c r="Z192" s="26" t="n">
        <f aca="false">IF(ROW()&lt;4+MinObs-1,"",IFERROR((E192-AVERAGE(E$4:E192))/STDEV(E$4:E192),""))</f>
        <v>-0.319946882066049</v>
      </c>
      <c r="AA192" s="26" t="n">
        <f aca="false">IF(ROW()&lt;4+MinObs-1,"",IFERROR((F192-AVERAGE(F$4:F192))/STDEV(F$4:F192),""))</f>
        <v>1.73845973832691</v>
      </c>
      <c r="AB192" s="26" t="n">
        <f aca="false">IF(ROW()&lt;4+MinObs-1,"",IFERROR((G192-AVERAGE(G$4:G192))/STDEV(G$4:G192),""))</f>
        <v>0.0570989117460143</v>
      </c>
      <c r="AC192" s="26" t="n">
        <f aca="false">IF(ROW()&lt;4+MinObs-1,"",IFERROR((H192-AVERAGE(H$4:H192))/STDEV(H$4:H192),""))</f>
        <v>-0.695271096128087</v>
      </c>
      <c r="AD192" s="26" t="n">
        <f aca="false">IF(ROW()&lt;4+MinObs-1,"",IFERROR((I192-AVERAGE(I$4:I192))/STDEV(I$4:I192),""))</f>
        <v>-0.318667998286729</v>
      </c>
      <c r="AE192" s="26" t="n">
        <f aca="false">IF(ROW()&lt;4+MinObs-1,"",IFERROR((J192-AVERAGE(J$4:J192))/STDEV(J$4:J192),""))</f>
        <v>-0.568626347158049</v>
      </c>
      <c r="AF192" s="26" t="n">
        <f aca="false">IF(ROW()&lt;4+MinObs-1,"",IFERROR((K192-AVERAGE(K$4:K192))/STDEV(K$4:K192),""))</f>
        <v>1.08629105294053</v>
      </c>
      <c r="AG192" s="26" t="n">
        <f aca="false">IF(ROW()&lt;4+MinObs-1,"",IFERROR((L192-AVERAGE(L$4:L192))/STDEV(L$4:L192),""))</f>
        <v>0.012242283428435</v>
      </c>
      <c r="AH192" s="26" t="n">
        <f aca="false">IF(ROW()&lt;4+MinObs-1,"",IFERROR((M192-AVERAGE(M$4:M192))/STDEV(M$4:M192),""))</f>
        <v>-1.37884923247068</v>
      </c>
      <c r="AI192" s="26" t="n">
        <f aca="false">IF(ROW()&lt;4+MinObs-1,"",IFERROR((N192-AVERAGE(N$4:N192))/STDEV(N$4:N192),""))</f>
        <v>0.197338026635353</v>
      </c>
      <c r="AJ192" s="26" t="n">
        <f aca="false">IF(ROW()&lt;4+MinObs-1,"",IFERROR((O192-AVERAGE(O$4:O192))/STDEV(O$4:O192),""))</f>
        <v>1.83364206997444</v>
      </c>
      <c r="AK192" s="26" t="n">
        <f aca="false">IF(ROW()&lt;4+MinObs-1,"",IFERROR((P192-AVERAGE(P$4:P192))/STDEV(P$4:P192),""))</f>
        <v>-0.161323136872905</v>
      </c>
      <c r="AL192" s="26" t="n">
        <f aca="false">IF(ROW()&lt;4+MinObs-1,"",IFERROR((Q192-AVERAGE(Q$4:Q192))/STDEV(Q$4:Q192),""))</f>
        <v>0.0956605014143518</v>
      </c>
      <c r="AM192" s="26" t="n">
        <f aca="false">IF(ROW()&lt;4+MinObs-1,"",IFERROR((R192-AVERAGE(R$4:R192))/STDEV(R$4:R192),""))</f>
        <v>0.940586245552712</v>
      </c>
      <c r="AN192" s="26" t="n">
        <f aca="false">IF(ROW()&lt;4+MinObs-1,"",IFERROR((S192-AVERAGE(S$4:S192))/STDEV(S$4:S192),""))</f>
        <v>-0.433943899464773</v>
      </c>
      <c r="AO192" s="26" t="n">
        <f aca="false">IF(ROW()&lt;4+MinObs-1,"",IFERROR((T192-AVERAGE(T$4:T192))/STDEV(T$4:T192),""))</f>
        <v>-0.311555958774027</v>
      </c>
      <c r="AP192" s="26" t="n">
        <f aca="false">IF(ROW()&lt;4+MinObs-1,"",IFERROR((U192-AVERAGE(U$4:U192))/STDEV(U$4:U192),""))</f>
        <v>0.364634316724237</v>
      </c>
      <c r="AQ192" s="26" t="n">
        <f aca="false">IF(ROW()&lt;4+MinObs-1,"",IFERROR((V192-AVERAGE(V$4:V192))/STDEV(V$4:V192),""))</f>
        <v>0.647081258288518</v>
      </c>
      <c r="AR192" s="26" t="n">
        <f aca="false">IF(W192="",0,IF(W192&gt;=z4,w4,IF(W192&gt;=z3,w3,IF(W192&gt;=zEntry,w2,IF(AND(W192&gt;=ExitZ,AR191&gt;0),w2,0)))))</f>
        <v>0</v>
      </c>
      <c r="AS192" s="26" t="n">
        <f aca="false">IF(X192="",0,IF(X192&gt;=z4,w4,IF(X192&gt;=z3,w3,IF(X192&gt;=zEntry,w2,IF(AND(X192&gt;=ExitZ,AS191&gt;0),w2,0)))))</f>
        <v>0</v>
      </c>
      <c r="AT192" s="26" t="n">
        <f aca="false">IF(Y192="",0,IF(Y192&gt;=z4,w4,IF(Y192&gt;=z3,w3,IF(Y192&gt;=zEntry,w2,IF(AND(Y192&gt;=ExitZ,AT191&gt;0),w2,0)))))</f>
        <v>0</v>
      </c>
      <c r="AU192" s="26" t="n">
        <f aca="false">IF(Z192="",0,IF(Z192&gt;=z4,w4,IF(Z192&gt;=z3,w3,IF(Z192&gt;=zEntry,w2,IF(AND(Z192&gt;=ExitZ,AU191&gt;0),w2,0)))))</f>
        <v>0</v>
      </c>
      <c r="AV192" s="26" t="n">
        <f aca="false">IF(AA192="",0,IF(AA192&gt;=z4,w4,IF(AA192&gt;=z3,w3,IF(AA192&gt;=zEntry,w2,IF(AND(AA192&gt;=ExitZ,AV191&gt;0),w2,0)))))</f>
        <v>0</v>
      </c>
      <c r="AW192" s="26" t="n">
        <f aca="false">IF(AB192="",0,IF(AB192&gt;=z4,w4,IF(AB192&gt;=z3,w3,IF(AB192&gt;=zEntry,w2,IF(AND(AB192&gt;=ExitZ,AW191&gt;0),w2,0)))))</f>
        <v>0</v>
      </c>
      <c r="AX192" s="26" t="n">
        <f aca="false">IF(AC192="",0,IF(AC192&gt;=z4,w4,IF(AC192&gt;=z3,w3,IF(AC192&gt;=zEntry,w2,IF(AND(AC192&gt;=ExitZ,AX191&gt;0),w2,0)))))</f>
        <v>0</v>
      </c>
      <c r="AY192" s="26" t="n">
        <f aca="false">IF(AD192="",0,IF(AD192&gt;=z4,w4,IF(AD192&gt;=z3,w3,IF(AD192&gt;=zEntry,w2,IF(AND(AD192&gt;=ExitZ,AY191&gt;0),w2,0)))))</f>
        <v>0</v>
      </c>
      <c r="AZ192" s="26" t="n">
        <f aca="false">IF(AE192="",0,IF(AE192&gt;=z4,w4,IF(AE192&gt;=z3,w3,IF(AE192&gt;=zEntry,w2,IF(AND(AE192&gt;=ExitZ,AZ191&gt;0),w2,0)))))</f>
        <v>0</v>
      </c>
      <c r="BA192" s="26" t="n">
        <f aca="false">IF(AF192="",0,IF(AF192&gt;=z4,w4,IF(AF192&gt;=z3,w3,IF(AF192&gt;=zEntry,w2,IF(AND(AF192&gt;=ExitZ,BA191&gt;0),w2,0)))))</f>
        <v>0</v>
      </c>
      <c r="BB192" s="26" t="n">
        <f aca="false">IF(AG192="",0,IF(AG192&gt;=z4,w4,IF(AG192&gt;=z3,w3,IF(AG192&gt;=zEntry,w2,IF(AND(AG192&gt;=ExitZ,BB191&gt;0),w2,0)))))</f>
        <v>0</v>
      </c>
      <c r="BC192" s="26" t="n">
        <f aca="false">IF(AH192="",0,IF(AH192&gt;=z4,w4,IF(AH192&gt;=z3,w3,IF(AH192&gt;=zEntry,w2,IF(AND(AH192&gt;=ExitZ,BC191&gt;0),w2,0)))))</f>
        <v>0</v>
      </c>
      <c r="BD192" s="26" t="n">
        <f aca="false">IF(AI192="",0,IF(AI192&gt;=z4,w4,IF(AI192&gt;=z3,w3,IF(AI192&gt;=zEntry,w2,IF(AND(AI192&gt;=ExitZ,BD191&gt;0),w2,0)))))</f>
        <v>0</v>
      </c>
      <c r="BE192" s="26" t="n">
        <f aca="false">IF(AJ192="",0,IF(AJ192&gt;=z4,w4,IF(AJ192&gt;=z3,w3,IF(AJ192&gt;=zEntry,w2,IF(AND(AJ192&gt;=ExitZ,BE191&gt;0),w2,0)))))</f>
        <v>0</v>
      </c>
      <c r="BF192" s="26" t="n">
        <f aca="false">IF(AK192="",0,IF(AK192&gt;=z4,w4,IF(AK192&gt;=z3,w3,IF(AK192&gt;=zEntry,w2,IF(AND(AK192&gt;=ExitZ,BF191&gt;0),w2,0)))))</f>
        <v>0</v>
      </c>
      <c r="BG192" s="26" t="n">
        <f aca="false">IF(AL192="",0,IF(AL192&gt;=z4,w4,IF(AL192&gt;=z3,w3,IF(AL192&gt;=zEntry,w2,IF(AND(AL192&gt;=ExitZ,BG191&gt;0),w2,0)))))</f>
        <v>0</v>
      </c>
      <c r="BH192" s="26" t="n">
        <f aca="false">IF(AM192="",0,IF(AM192&gt;=z4,w4,IF(AM192&gt;=z3,w3,IF(AM192&gt;=zEntry,w2,IF(AND(AM192&gt;=ExitZ,BH191&gt;0),w2,0)))))</f>
        <v>0</v>
      </c>
      <c r="BI192" s="26" t="n">
        <f aca="false">IF(AN192="",0,IF(AN192&gt;=z4,w4,IF(AN192&gt;=z3,w3,IF(AN192&gt;=zEntry,w2,IF(AND(AN192&gt;=ExitZ,BI191&gt;0),w2,0)))))</f>
        <v>0</v>
      </c>
      <c r="BJ192" s="26" t="n">
        <f aca="false">IF(AO192="",0,IF(AO192&gt;=z4,w4,IF(AO192&gt;=z3,w3,IF(AO192&gt;=zEntry,w2,IF(AND(AO192&gt;=ExitZ,BJ191&gt;0),w2,0)))))</f>
        <v>0</v>
      </c>
      <c r="BK192" s="26" t="n">
        <f aca="false">IF(AP192="",0,IF(AP192&gt;=z4,w4,IF(AP192&gt;=z3,w3,IF(AP192&gt;=zEntry,w2,IF(AND(AP192&gt;=ExitZ,BK191&gt;0),w2,0)))))</f>
        <v>0</v>
      </c>
      <c r="BL192" s="26" t="n">
        <f aca="false">IF(AQ192="",0,IF(AQ192&gt;=z4,w4,IF(AQ192&gt;=z3,w3,IF(AQ192&gt;=zEntry,w2,IF(AND(AQ192&gt;=ExitZ,BL191&gt;0),w2,0)))))</f>
        <v>0</v>
      </c>
      <c r="BM192" s="23" t="n">
        <f aca="false">IF(EMFX_Data!X191&gt;=EMFX_Data!Y191,EMFX_Data!AE192-EMFX_Data!AF192,EMFX_Data!AF192-EMFX_Data!AE192)</f>
        <v>0.0026862437821521</v>
      </c>
      <c r="BN192" s="23" t="n">
        <f aca="false">IF(EMFX_Data!X191&gt;=EMFX_Data!Z191,EMFX_Data!AE192-EMFX_Data!AG192,EMFX_Data!AG192-EMFX_Data!AE192)</f>
        <v>0.0342334814313301</v>
      </c>
      <c r="BO192" s="23" t="n">
        <f aca="false">IF(EMFX_Data!X191&gt;=EMFX_Data!AA191,EMFX_Data!AE192-EMFX_Data!AH192,EMFX_Data!AH192-EMFX_Data!AE192)</f>
        <v>-0.048023472605974</v>
      </c>
      <c r="BP192" s="23" t="n">
        <f aca="false">IF(EMFX_Data!X191&gt;=EMFX_Data!AB191,EMFX_Data!AE192-EMFX_Data!AI192,EMFX_Data!AI192-EMFX_Data!AE192)</f>
        <v>-0.0171755192681594</v>
      </c>
      <c r="BQ192" s="23" t="n">
        <f aca="false">IF(EMFX_Data!X191&gt;=EMFX_Data!AC191,EMFX_Data!AE192-EMFX_Data!AJ192,EMFX_Data!AJ192-EMFX_Data!AE192)</f>
        <v>0.00246766802418573</v>
      </c>
      <c r="BR192" s="23" t="n">
        <f aca="false">IF(EMFX_Data!X191&gt;=EMFX_Data!AD191,EMFX_Data!AE192-EMFX_Data!AK192,EMFX_Data!AK192-EMFX_Data!AE192)</f>
        <v>0.01783502525774</v>
      </c>
      <c r="BS192" s="23" t="n">
        <f aca="false">IF(EMFX_Data!Y191&gt;=EMFX_Data!Z191,EMFX_Data!AF192-EMFX_Data!AG192,EMFX_Data!AG192-EMFX_Data!AF192)</f>
        <v>0.0369197252134822</v>
      </c>
      <c r="BT192" s="23" t="n">
        <f aca="false">IF(EMFX_Data!Y191&gt;=EMFX_Data!AA191,EMFX_Data!AF192-EMFX_Data!AH192,EMFX_Data!AH192-EMFX_Data!AF192)</f>
        <v>-0.0453372288238219</v>
      </c>
      <c r="BU192" s="23" t="n">
        <f aca="false">IF(EMFX_Data!Y191&gt;=EMFX_Data!AB191,EMFX_Data!AF192-EMFX_Data!AI192,EMFX_Data!AI192-EMFX_Data!AF192)</f>
        <v>-0.0198617630503115</v>
      </c>
      <c r="BV192" s="23" t="n">
        <f aca="false">IF(EMFX_Data!Y191&gt;=EMFX_Data!AC191,EMFX_Data!AF192-EMFX_Data!AJ192,EMFX_Data!AJ192-EMFX_Data!AF192)</f>
        <v>-0.000218575757966365</v>
      </c>
      <c r="BW192" s="23" t="n">
        <f aca="false">IF(EMFX_Data!Y191&gt;=EMFX_Data!AD191,EMFX_Data!AF192-EMFX_Data!AK192,EMFX_Data!AK192-EMFX_Data!AF192)</f>
        <v>0.0205212690398921</v>
      </c>
      <c r="BX192" s="23" t="n">
        <f aca="false">IF(EMFX_Data!Z191&gt;=EMFX_Data!AA191,EMFX_Data!AG192-EMFX_Data!AH192,EMFX_Data!AH192-EMFX_Data!AG192)</f>
        <v>0.0822569540373041</v>
      </c>
      <c r="BY192" s="23" t="n">
        <f aca="false">IF(EMFX_Data!Z191&gt;=EMFX_Data!AB191,EMFX_Data!AG192-EMFX_Data!AI192,EMFX_Data!AI192-EMFX_Data!AG192)</f>
        <v>0.0170579621631707</v>
      </c>
      <c r="BZ192" s="23" t="n">
        <f aca="false">IF(EMFX_Data!Z191&gt;=EMFX_Data!AC191,EMFX_Data!AG192-EMFX_Data!AJ192,EMFX_Data!AJ192-EMFX_Data!AG192)</f>
        <v>0.0367011494555158</v>
      </c>
      <c r="CA192" s="23" t="n">
        <f aca="false">IF(EMFX_Data!Z191&gt;=EMFX_Data!AD191,EMFX_Data!AG192-EMFX_Data!AK192,EMFX_Data!AK192-EMFX_Data!AG192)</f>
        <v>-0.0163984561735901</v>
      </c>
      <c r="CB192" s="23" t="n">
        <f aca="false">IF(EMFX_Data!AA191&gt;=EMFX_Data!AB191,EMFX_Data!AH192-EMFX_Data!AI192,EMFX_Data!AI192-EMFX_Data!AH192)</f>
        <v>-0.0651989918741334</v>
      </c>
      <c r="CC192" s="23" t="n">
        <f aca="false">IF(EMFX_Data!AA191&gt;=EMFX_Data!AC191,EMFX_Data!AH192-EMFX_Data!AJ192,EMFX_Data!AJ192-EMFX_Data!AH192)</f>
        <v>-0.0455558045817883</v>
      </c>
      <c r="CD192" s="23" t="n">
        <f aca="false">IF(EMFX_Data!AA191&gt;=EMFX_Data!AD191,EMFX_Data!AH192-EMFX_Data!AK192,EMFX_Data!AK192-EMFX_Data!AH192)</f>
        <v>0.065858497863714</v>
      </c>
      <c r="CE192" s="23" t="n">
        <f aca="false">IF(EMFX_Data!AB191&gt;=EMFX_Data!AC191,EMFX_Data!AI192-EMFX_Data!AJ192,EMFX_Data!AJ192-EMFX_Data!AI192)</f>
        <v>0.0196431872923451</v>
      </c>
      <c r="CF192" s="23" t="n">
        <f aca="false">IF(EMFX_Data!AB191&gt;=EMFX_Data!AD191,EMFX_Data!AI192-EMFX_Data!AK192,EMFX_Data!AK192-EMFX_Data!AI192)</f>
        <v>0.000659505989580578</v>
      </c>
      <c r="CG192" s="23" t="n">
        <f aca="false">IF(EMFX_Data!AC191&gt;=EMFX_Data!AD191,EMFX_Data!AJ192-EMFX_Data!AK192,EMFX_Data!AK192-EMFX_Data!AJ192)</f>
        <v>0.0203026932819257</v>
      </c>
      <c r="CH192" s="27" t="n">
        <f aca="false">IF(ROW()&lt;4+VolLB,"",STDEV(INDEX($BM:$BM,ROW()-VolLB+1):INDEX($BM:$BM,ROW()))*SQRT(12))</f>
        <v>0.186840485487278</v>
      </c>
      <c r="CI192" s="27" t="n">
        <f aca="false">IF(ROW()&lt;4+VolLB,"",STDEV(INDEX($BN:$BN,ROW()-VolLB+1):INDEX($BN:$BN,ROW()))*SQRT(12))</f>
        <v>0.207579881401022</v>
      </c>
      <c r="CJ192" s="27" t="n">
        <f aca="false">IF(ROW()&lt;4+VolLB,"",STDEV(INDEX($BO:$BO,ROW()-VolLB+1):INDEX($BO:$BO,ROW()))*SQRT(12))</f>
        <v>0.196392023457133</v>
      </c>
      <c r="CK192" s="27" t="n">
        <f aca="false">IF(ROW()&lt;4+VolLB,"",STDEV(INDEX($BP:$BP,ROW()-VolLB+1):INDEX($BP:$BP,ROW()))*SQRT(12))</f>
        <v>0.210876218793654</v>
      </c>
      <c r="CL192" s="27" t="n">
        <f aca="false">IF(ROW()&lt;4+VolLB,"",STDEV(INDEX($BQ:$BQ,ROW()-VolLB+1):INDEX($BQ:$BQ,ROW()))*SQRT(12))</f>
        <v>0.184061325777771</v>
      </c>
      <c r="CM192" s="27" t="n">
        <f aca="false">IF(ROW()&lt;4+VolLB,"",STDEV(INDEX($BR:$BR,ROW()-VolLB+1):INDEX($BR:$BR,ROW()))*SQRT(12))</f>
        <v>0.186920804494132</v>
      </c>
      <c r="CN192" s="27" t="n">
        <f aca="false">IF(ROW()&lt;4+VolLB,"",STDEV(INDEX($BS:$BS,ROW()-VolLB+1):INDEX($BS:$BS,ROW()))*SQRT(12))</f>
        <v>0.205159227868466</v>
      </c>
      <c r="CO192" s="27" t="n">
        <f aca="false">IF(ROW()&lt;4+VolLB,"",STDEV(INDEX($BT:$BT,ROW()-VolLB+1):INDEX($BT:$BT,ROW()))*SQRT(12))</f>
        <v>0.183447758239238</v>
      </c>
      <c r="CP192" s="27" t="n">
        <f aca="false">IF(ROW()&lt;4+VolLB,"",STDEV(INDEX($BU:$BU,ROW()-VolLB+1):INDEX($BU:$BU,ROW()))*SQRT(12))</f>
        <v>0.188034084314935</v>
      </c>
      <c r="CQ192" s="27" t="n">
        <f aca="false">IF(ROW()&lt;4+VolLB,"",STDEV(INDEX($BV:$BV,ROW()-VolLB+1):INDEX($BV:$BV,ROW()))*SQRT(12))</f>
        <v>0.172094943415358</v>
      </c>
      <c r="CR192" s="27" t="n">
        <f aca="false">IF(ROW()&lt;4+VolLB,"",STDEV(INDEX($BW:$BW,ROW()-VolLB+1):INDEX($BW:$BW,ROW()))*SQRT(12))</f>
        <v>0.160634492266555</v>
      </c>
      <c r="CS192" s="27" t="n">
        <f aca="false">IF(ROW()&lt;4+VolLB,"",STDEV(INDEX($BX:$BX,ROW()-VolLB+1):INDEX($BX:$BX,ROW()))*SQRT(12))</f>
        <v>0.160736458490909</v>
      </c>
      <c r="CT192" s="27" t="n">
        <f aca="false">IF(ROW()&lt;4+VolLB,"",STDEV(INDEX($BY:$BY,ROW()-VolLB+1):INDEX($BY:$BY,ROW()))*SQRT(12))</f>
        <v>0.20237883551483</v>
      </c>
      <c r="CU192" s="27" t="n">
        <f aca="false">IF(ROW()&lt;4+VolLB,"",STDEV(INDEX($BZ:$BZ,ROW()-VolLB+1):INDEX($BZ:$BZ,ROW()))*SQRT(12))</f>
        <v>0.187352179865891</v>
      </c>
      <c r="CV192" s="27" t="n">
        <f aca="false">IF(ROW()&lt;4+VolLB,"",STDEV(INDEX($CA:$CA,ROW()-VolLB+1):INDEX($CA:$CA,ROW()))*SQRT(12))</f>
        <v>0.157870584192859</v>
      </c>
      <c r="CW192" s="27" t="n">
        <f aca="false">IF(ROW()&lt;4+VolLB,"",STDEV(INDEX($CB:$CB,ROW()-VolLB+1):INDEX($CB:$CB,ROW()))*SQRT(12))</f>
        <v>0.1941353592694</v>
      </c>
      <c r="CX192" s="27" t="n">
        <f aca="false">IF(ROW()&lt;4+VolLB,"",STDEV(INDEX($CC:$CC,ROW()-VolLB+1):INDEX($CC:$CC,ROW()))*SQRT(12))</f>
        <v>0.183650670079295</v>
      </c>
      <c r="CY192" s="27" t="n">
        <f aca="false">IF(ROW()&lt;4+VolLB,"",STDEV(INDEX($CD:$CD,ROW()-VolLB+1):INDEX($CD:$CD,ROW()))*SQRT(12))</f>
        <v>0.15478260340184</v>
      </c>
      <c r="CZ192" s="27" t="n">
        <f aca="false">IF(ROW()&lt;4+VolLB,"",STDEV(INDEX($CE:$CE,ROW()-VolLB+1):INDEX($CE:$CE,ROW()))*SQRT(12))</f>
        <v>0.196805407113769</v>
      </c>
      <c r="DA192" s="27" t="n">
        <f aca="false">IF(ROW()&lt;4+VolLB,"",STDEV(INDEX($CF:$CF,ROW()-VolLB+1):INDEX($CF:$CF,ROW()))*SQRT(12))</f>
        <v>0.174366534038432</v>
      </c>
      <c r="DB192" s="27" t="n">
        <f aca="false">IF(ROW()&lt;4+VolLB,"",STDEV(INDEX($CG:$CG,ROW()-VolLB+1):INDEX($CG:$CG,ROW()))*SQRT(12))</f>
        <v>0.167561346385362</v>
      </c>
      <c r="DC192" s="26" t="n">
        <f aca="false">IF(OR(AR192=0,CH192="",CH192=0),0,AR192*MIN(MaxScal,TgtVol/CH192))</f>
        <v>0</v>
      </c>
      <c r="DD192" s="26" t="n">
        <f aca="false">IF(OR(AS192=0,CI192="",CI192=0),0,AS192*MIN(MaxScal,TgtVol/CI192))</f>
        <v>0</v>
      </c>
      <c r="DE192" s="26" t="n">
        <f aca="false">IF(OR(AT192=0,CJ192="",CJ192=0),0,AT192*MIN(MaxScal,TgtVol/CJ192))</f>
        <v>0</v>
      </c>
      <c r="DF192" s="26" t="n">
        <f aca="false">IF(OR(AU192=0,CK192="",CK192=0),0,AU192*MIN(MaxScal,TgtVol/CK192))</f>
        <v>0</v>
      </c>
      <c r="DG192" s="26" t="n">
        <f aca="false">IF(OR(AV192=0,CL192="",CL192=0),0,AV192*MIN(MaxScal,TgtVol/CL192))</f>
        <v>0</v>
      </c>
      <c r="DH192" s="26" t="n">
        <f aca="false">IF(OR(AW192=0,CM192="",CM192=0),0,AW192*MIN(MaxScal,TgtVol/CM192))</f>
        <v>0</v>
      </c>
      <c r="DI192" s="26" t="n">
        <f aca="false">IF(OR(AX192=0,CN192="",CN192=0),0,AX192*MIN(MaxScal,TgtVol/CN192))</f>
        <v>0</v>
      </c>
      <c r="DJ192" s="26" t="n">
        <f aca="false">IF(OR(AY192=0,CO192="",CO192=0),0,AY192*MIN(MaxScal,TgtVol/CO192))</f>
        <v>0</v>
      </c>
      <c r="DK192" s="26" t="n">
        <f aca="false">IF(OR(AZ192=0,CP192="",CP192=0),0,AZ192*MIN(MaxScal,TgtVol/CP192))</f>
        <v>0</v>
      </c>
      <c r="DL192" s="26" t="n">
        <f aca="false">IF(OR(BA192=0,CQ192="",CQ192=0),0,BA192*MIN(MaxScal,TgtVol/CQ192))</f>
        <v>0</v>
      </c>
      <c r="DM192" s="26" t="n">
        <f aca="false">IF(OR(BB192=0,CR192="",CR192=0),0,BB192*MIN(MaxScal,TgtVol/CR192))</f>
        <v>0</v>
      </c>
      <c r="DN192" s="26" t="n">
        <f aca="false">IF(OR(BC192=0,CS192="",CS192=0),0,BC192*MIN(MaxScal,TgtVol/CS192))</f>
        <v>0</v>
      </c>
      <c r="DO192" s="26" t="n">
        <f aca="false">IF(OR(BD192=0,CT192="",CT192=0),0,BD192*MIN(MaxScal,TgtVol/CT192))</f>
        <v>0</v>
      </c>
      <c r="DP192" s="26" t="n">
        <f aca="false">IF(OR(BE192=0,CU192="",CU192=0),0,BE192*MIN(MaxScal,TgtVol/CU192))</f>
        <v>0</v>
      </c>
      <c r="DQ192" s="26" t="n">
        <f aca="false">IF(OR(BF192=0,CV192="",CV192=0),0,BF192*MIN(MaxScal,TgtVol/CV192))</f>
        <v>0</v>
      </c>
      <c r="DR192" s="26" t="n">
        <f aca="false">IF(OR(BG192=0,CW192="",CW192=0),0,BG192*MIN(MaxScal,TgtVol/CW192))</f>
        <v>0</v>
      </c>
      <c r="DS192" s="26" t="n">
        <f aca="false">IF(OR(BH192=0,CX192="",CX192=0),0,BH192*MIN(MaxScal,TgtVol/CX192))</f>
        <v>0</v>
      </c>
      <c r="DT192" s="26" t="n">
        <f aca="false">IF(OR(BI192=0,CY192="",CY192=0),0,BI192*MIN(MaxScal,TgtVol/CY192))</f>
        <v>0</v>
      </c>
      <c r="DU192" s="26" t="n">
        <f aca="false">IF(OR(BJ192=0,CZ192="",CZ192=0),0,BJ192*MIN(MaxScal,TgtVol/CZ192))</f>
        <v>0</v>
      </c>
      <c r="DV192" s="26" t="n">
        <f aca="false">IF(OR(BK192=0,DA192="",DA192=0),0,BK192*MIN(MaxScal,TgtVol/DA192))</f>
        <v>0</v>
      </c>
      <c r="DW192" s="26" t="n">
        <f aca="false">IF(OR(BL192=0,DB192="",DB192=0),0,BL192*MIN(MaxScal,TgtVol/DB192))</f>
        <v>0</v>
      </c>
      <c r="DX192" s="28" t="n">
        <f aca="false">IFERROR(DC191*BM192,"")</f>
        <v>0</v>
      </c>
      <c r="DY192" s="28" t="n">
        <f aca="false">IFERROR(DD191*BN192,"")</f>
        <v>0</v>
      </c>
      <c r="DZ192" s="28" t="n">
        <f aca="false">IFERROR(DE191*BO192,"")</f>
        <v>-0</v>
      </c>
      <c r="EA192" s="28" t="n">
        <f aca="false">IFERROR(DF191*BP192,"")</f>
        <v>-0</v>
      </c>
      <c r="EB192" s="28" t="n">
        <f aca="false">IFERROR(DG191*BQ192,"")</f>
        <v>0</v>
      </c>
      <c r="EC192" s="28" t="n">
        <f aca="false">IFERROR(DH191*BR192,"")</f>
        <v>0</v>
      </c>
      <c r="ED192" s="28" t="n">
        <f aca="false">IFERROR(DI191*BS192,"")</f>
        <v>0</v>
      </c>
      <c r="EE192" s="28" t="n">
        <f aca="false">IFERROR(DJ191*BT192,"")</f>
        <v>-0</v>
      </c>
      <c r="EF192" s="28" t="n">
        <f aca="false">IFERROR(DK191*BU192,"")</f>
        <v>-0</v>
      </c>
      <c r="EG192" s="28" t="n">
        <f aca="false">IFERROR(DL191*BV192,"")</f>
        <v>-0</v>
      </c>
      <c r="EH192" s="28" t="n">
        <f aca="false">IFERROR(DM191*BW192,"")</f>
        <v>0</v>
      </c>
      <c r="EI192" s="28" t="n">
        <f aca="false">IFERROR(DN191*BX192,"")</f>
        <v>0</v>
      </c>
      <c r="EJ192" s="28" t="n">
        <f aca="false">IFERROR(DO191*BY192,"")</f>
        <v>0</v>
      </c>
      <c r="EK192" s="28" t="n">
        <f aca="false">IFERROR(DP191*BZ192,"")</f>
        <v>0.00384339718716507</v>
      </c>
      <c r="EL192" s="28" t="n">
        <f aca="false">IFERROR(DQ191*CA192,"")</f>
        <v>-0</v>
      </c>
      <c r="EM192" s="28" t="n">
        <f aca="false">IFERROR(DR191*CB192,"")</f>
        <v>-0</v>
      </c>
      <c r="EN192" s="28" t="n">
        <f aca="false">IFERROR(DS191*CC192,"")</f>
        <v>-0</v>
      </c>
      <c r="EO192" s="28" t="n">
        <f aca="false">IFERROR(DT191*CD192,"")</f>
        <v>0</v>
      </c>
      <c r="EP192" s="28" t="n">
        <f aca="false">IFERROR(DU191*CE192,"")</f>
        <v>0</v>
      </c>
      <c r="EQ192" s="28" t="n">
        <f aca="false">IFERROR(DV191*CF192,"")</f>
        <v>0</v>
      </c>
      <c r="ER192" s="28" t="n">
        <f aca="false">IFERROR(DW191*CG192,"")</f>
        <v>0</v>
      </c>
      <c r="ES192" s="28" t="n">
        <f aca="false">IF(ROW()=4,"",SUM(DX192:ER192))</f>
        <v>0.00384339718716507</v>
      </c>
      <c r="ET192" s="29" t="n">
        <f aca="false">COUNTIF(AR192:BL192,"&gt;0")</f>
        <v>0</v>
      </c>
    </row>
    <row r="193" customFormat="false" ht="15" hidden="false" customHeight="false" outlineLevel="0" collapsed="false">
      <c r="A193" s="19" t="n">
        <v>43769</v>
      </c>
      <c r="B193" s="23" t="n">
        <f aca="false">ABS(EMFX_Data!X193-EMFX_Data!Y193)</f>
        <v>0.0415728515973735</v>
      </c>
      <c r="C193" s="23" t="n">
        <f aca="false">ABS(EMFX_Data!X193-EMFX_Data!Z193)</f>
        <v>0.0288808823977593</v>
      </c>
      <c r="D193" s="23" t="n">
        <f aca="false">ABS(EMFX_Data!X193-EMFX_Data!AA193)</f>
        <v>0.0331716253083298</v>
      </c>
      <c r="E193" s="23" t="n">
        <f aca="false">ABS(EMFX_Data!X193-EMFX_Data!AB193)</f>
        <v>0.0262997394404225</v>
      </c>
      <c r="F193" s="23" t="n">
        <f aca="false">ABS(EMFX_Data!X193-EMFX_Data!AC193)</f>
        <v>0.22445275098735</v>
      </c>
      <c r="G193" s="23" t="n">
        <f aca="false">ABS(EMFX_Data!X193-EMFX_Data!AD193)</f>
        <v>0.139549154549675</v>
      </c>
      <c r="H193" s="23" t="n">
        <f aca="false">ABS(EMFX_Data!Y193-EMFX_Data!Z193)</f>
        <v>0.0704537339951328</v>
      </c>
      <c r="I193" s="23" t="n">
        <f aca="false">ABS(EMFX_Data!Y193-EMFX_Data!AA193)</f>
        <v>0.0747444769057033</v>
      </c>
      <c r="J193" s="23" t="n">
        <f aca="false">ABS(EMFX_Data!Y193-EMFX_Data!AB193)</f>
        <v>0.0152731121569509</v>
      </c>
      <c r="K193" s="23" t="n">
        <f aca="false">ABS(EMFX_Data!Y193-EMFX_Data!AC193)</f>
        <v>0.182879899389977</v>
      </c>
      <c r="L193" s="23" t="n">
        <f aca="false">ABS(EMFX_Data!Y193-EMFX_Data!AD193)</f>
        <v>0.181122006147048</v>
      </c>
      <c r="M193" s="23" t="n">
        <f aca="false">ABS(EMFX_Data!Z193-EMFX_Data!AA193)</f>
        <v>0.00429074291057052</v>
      </c>
      <c r="N193" s="23" t="n">
        <f aca="false">ABS(EMFX_Data!Z193-EMFX_Data!AB193)</f>
        <v>0.0551806218381818</v>
      </c>
      <c r="O193" s="23" t="n">
        <f aca="false">ABS(EMFX_Data!Z193-EMFX_Data!AC193)</f>
        <v>0.253333633385109</v>
      </c>
      <c r="P193" s="23" t="n">
        <f aca="false">ABS(EMFX_Data!Z193-EMFX_Data!AD193)</f>
        <v>0.110668272151916</v>
      </c>
      <c r="Q193" s="23" t="n">
        <f aca="false">ABS(EMFX_Data!AA193-EMFX_Data!AB193)</f>
        <v>0.0594713647487524</v>
      </c>
      <c r="R193" s="23" t="n">
        <f aca="false">ABS(EMFX_Data!AA193-EMFX_Data!AC193)</f>
        <v>0.25762437629568</v>
      </c>
      <c r="S193" s="23" t="n">
        <f aca="false">ABS(EMFX_Data!AA193-EMFX_Data!AD193)</f>
        <v>0.106377529241345</v>
      </c>
      <c r="T193" s="23" t="n">
        <f aca="false">ABS(EMFX_Data!AB193-EMFX_Data!AC193)</f>
        <v>0.198153011546927</v>
      </c>
      <c r="U193" s="23" t="n">
        <f aca="false">ABS(EMFX_Data!AB193-EMFX_Data!AD193)</f>
        <v>0.165848893990098</v>
      </c>
      <c r="V193" s="23" t="n">
        <f aca="false">ABS(EMFX_Data!AC193-EMFX_Data!AD193)</f>
        <v>0.364001905537025</v>
      </c>
      <c r="W193" s="26" t="n">
        <f aca="false">IF(ROW()&lt;4+MinObs-1,"",IFERROR((B193-AVERAGE(B$4:B193))/STDEV(B$4:B193),""))</f>
        <v>-0.972104848011445</v>
      </c>
      <c r="X193" s="26" t="n">
        <f aca="false">IF(ROW()&lt;4+MinObs-1,"",IFERROR((C193-AVERAGE(C$4:C193))/STDEV(C$4:C193),""))</f>
        <v>-0.806843131265842</v>
      </c>
      <c r="Y193" s="26" t="n">
        <f aca="false">IF(ROW()&lt;4+MinObs-1,"",IFERROR((D193-AVERAGE(D$4:D193))/STDEV(D$4:D193),""))</f>
        <v>-1.05893239769477</v>
      </c>
      <c r="Z193" s="26" t="n">
        <f aca="false">IF(ROW()&lt;4+MinObs-1,"",IFERROR((E193-AVERAGE(E$4:E193))/STDEV(E$4:E193),""))</f>
        <v>-1.05600269655656</v>
      </c>
      <c r="AA193" s="26" t="n">
        <f aca="false">IF(ROW()&lt;4+MinObs-1,"",IFERROR((F193-AVERAGE(F$4:F193))/STDEV(F$4:F193),""))</f>
        <v>2.28092836330876</v>
      </c>
      <c r="AB193" s="26" t="n">
        <f aca="false">IF(ROW()&lt;4+MinObs-1,"",IFERROR((G193-AVERAGE(G$4:G193))/STDEV(G$4:G193),""))</f>
        <v>0.0376036284815015</v>
      </c>
      <c r="AC193" s="26" t="n">
        <f aca="false">IF(ROW()&lt;4+MinObs-1,"",IFERROR((H193-AVERAGE(H$4:H193))/STDEV(H$4:H193),""))</f>
        <v>-0.730123701187688</v>
      </c>
      <c r="AD193" s="26" t="n">
        <f aca="false">IF(ROW()&lt;4+MinObs-1,"",IFERROR((I193-AVERAGE(I$4:I193))/STDEV(I$4:I193),""))</f>
        <v>-0.557147197165146</v>
      </c>
      <c r="AE193" s="26" t="n">
        <f aca="false">IF(ROW()&lt;4+MinObs-1,"",IFERROR((J193-AVERAGE(J$4:J193))/STDEV(J$4:J193),""))</f>
        <v>-1.34516736240142</v>
      </c>
      <c r="AF193" s="26" t="n">
        <f aca="false">IF(ROW()&lt;4+MinObs-1,"",IFERROR((K193-AVERAGE(K$4:K193))/STDEV(K$4:K193),""))</f>
        <v>1.21943370058154</v>
      </c>
      <c r="AG193" s="26" t="n">
        <f aca="false">IF(ROW()&lt;4+MinObs-1,"",IFERROR((L193-AVERAGE(L$4:L193))/STDEV(L$4:L193),""))</f>
        <v>0.0842926290695327</v>
      </c>
      <c r="AH193" s="26" t="n">
        <f aca="false">IF(ROW()&lt;4+MinObs-1,"",IFERROR((M193-AVERAGE(M$4:M193))/STDEV(M$4:M193),""))</f>
        <v>-1.62408487731491</v>
      </c>
      <c r="AI193" s="26" t="n">
        <f aca="false">IF(ROW()&lt;4+MinObs-1,"",IFERROR((N193-AVERAGE(N$4:N193))/STDEV(N$4:N193),""))</f>
        <v>-0.833137685535974</v>
      </c>
      <c r="AJ193" s="26" t="n">
        <f aca="false">IF(ROW()&lt;4+MinObs-1,"",IFERROR((O193-AVERAGE(O$4:O193))/STDEV(O$4:O193),""))</f>
        <v>1.88096530286929</v>
      </c>
      <c r="AK193" s="26" t="n">
        <f aca="false">IF(ROW()&lt;4+MinObs-1,"",IFERROR((P193-AVERAGE(P$4:P193))/STDEV(P$4:P193),""))</f>
        <v>-0.0717037318650893</v>
      </c>
      <c r="AL193" s="26" t="n">
        <f aca="false">IF(ROW()&lt;4+MinObs-1,"",IFERROR((Q193-AVERAGE(Q$4:Q193))/STDEV(Q$4:Q193),""))</f>
        <v>-0.785997793875382</v>
      </c>
      <c r="AM193" s="26" t="n">
        <f aca="false">IF(ROW()&lt;4+MinObs-1,"",IFERROR((R193-AVERAGE(R$4:R193))/STDEV(R$4:R193),""))</f>
        <v>0.765148797805737</v>
      </c>
      <c r="AN193" s="26" t="n">
        <f aca="false">IF(ROW()&lt;4+MinObs-1,"",IFERROR((S193-AVERAGE(S$4:S193))/STDEV(S$4:S193),""))</f>
        <v>-0.258704786308255</v>
      </c>
      <c r="AO193" s="26" t="n">
        <f aca="false">IF(ROW()&lt;4+MinObs-1,"",IFERROR((T193-AVERAGE(T$4:T193))/STDEV(T$4:T193),""))</f>
        <v>1.00417009925183</v>
      </c>
      <c r="AP193" s="26" t="n">
        <f aca="false">IF(ROW()&lt;4+MinObs-1,"",IFERROR((U193-AVERAGE(U$4:U193))/STDEV(U$4:U193),""))</f>
        <v>0.0899690604481758</v>
      </c>
      <c r="AQ193" s="26" t="n">
        <f aca="false">IF(ROW()&lt;4+MinObs-1,"",IFERROR((V193-AVERAGE(V$4:V193))/STDEV(V$4:V193),""))</f>
        <v>0.751982274718161</v>
      </c>
      <c r="AR193" s="26" t="n">
        <f aca="false">IF(W193="",0,IF(W193&gt;=z4,w4,IF(W193&gt;=z3,w3,IF(W193&gt;=zEntry,w2,IF(AND(W193&gt;=ExitZ,AR192&gt;0),w2,0)))))</f>
        <v>0</v>
      </c>
      <c r="AS193" s="26" t="n">
        <f aca="false">IF(X193="",0,IF(X193&gt;=z4,w4,IF(X193&gt;=z3,w3,IF(X193&gt;=zEntry,w2,IF(AND(X193&gt;=ExitZ,AS192&gt;0),w2,0)))))</f>
        <v>0</v>
      </c>
      <c r="AT193" s="26" t="n">
        <f aca="false">IF(Y193="",0,IF(Y193&gt;=z4,w4,IF(Y193&gt;=z3,w3,IF(Y193&gt;=zEntry,w2,IF(AND(Y193&gt;=ExitZ,AT192&gt;0),w2,0)))))</f>
        <v>0</v>
      </c>
      <c r="AU193" s="26" t="n">
        <f aca="false">IF(Z193="",0,IF(Z193&gt;=z4,w4,IF(Z193&gt;=z3,w3,IF(Z193&gt;=zEntry,w2,IF(AND(Z193&gt;=ExitZ,AU192&gt;0),w2,0)))))</f>
        <v>0</v>
      </c>
      <c r="AV193" s="26" t="n">
        <f aca="false">IF(AA193="",0,IF(AA193&gt;=z4,w4,IF(AA193&gt;=z3,w3,IF(AA193&gt;=zEntry,w2,IF(AND(AA193&gt;=ExitZ,AV192&gt;0),w2,0)))))</f>
        <v>1</v>
      </c>
      <c r="AW193" s="26" t="n">
        <f aca="false">IF(AB193="",0,IF(AB193&gt;=z4,w4,IF(AB193&gt;=z3,w3,IF(AB193&gt;=zEntry,w2,IF(AND(AB193&gt;=ExitZ,AW192&gt;0),w2,0)))))</f>
        <v>0</v>
      </c>
      <c r="AX193" s="26" t="n">
        <f aca="false">IF(AC193="",0,IF(AC193&gt;=z4,w4,IF(AC193&gt;=z3,w3,IF(AC193&gt;=zEntry,w2,IF(AND(AC193&gt;=ExitZ,AX192&gt;0),w2,0)))))</f>
        <v>0</v>
      </c>
      <c r="AY193" s="26" t="n">
        <f aca="false">IF(AD193="",0,IF(AD193&gt;=z4,w4,IF(AD193&gt;=z3,w3,IF(AD193&gt;=zEntry,w2,IF(AND(AD193&gt;=ExitZ,AY192&gt;0),w2,0)))))</f>
        <v>0</v>
      </c>
      <c r="AZ193" s="26" t="n">
        <f aca="false">IF(AE193="",0,IF(AE193&gt;=z4,w4,IF(AE193&gt;=z3,w3,IF(AE193&gt;=zEntry,w2,IF(AND(AE193&gt;=ExitZ,AZ192&gt;0),w2,0)))))</f>
        <v>0</v>
      </c>
      <c r="BA193" s="26" t="n">
        <f aca="false">IF(AF193="",0,IF(AF193&gt;=z4,w4,IF(AF193&gt;=z3,w3,IF(AF193&gt;=zEntry,w2,IF(AND(AF193&gt;=ExitZ,BA192&gt;0),w2,0)))))</f>
        <v>0</v>
      </c>
      <c r="BB193" s="26" t="n">
        <f aca="false">IF(AG193="",0,IF(AG193&gt;=z4,w4,IF(AG193&gt;=z3,w3,IF(AG193&gt;=zEntry,w2,IF(AND(AG193&gt;=ExitZ,BB192&gt;0),w2,0)))))</f>
        <v>0</v>
      </c>
      <c r="BC193" s="26" t="n">
        <f aca="false">IF(AH193="",0,IF(AH193&gt;=z4,w4,IF(AH193&gt;=z3,w3,IF(AH193&gt;=zEntry,w2,IF(AND(AH193&gt;=ExitZ,BC192&gt;0),w2,0)))))</f>
        <v>0</v>
      </c>
      <c r="BD193" s="26" t="n">
        <f aca="false">IF(AI193="",0,IF(AI193&gt;=z4,w4,IF(AI193&gt;=z3,w3,IF(AI193&gt;=zEntry,w2,IF(AND(AI193&gt;=ExitZ,BD192&gt;0),w2,0)))))</f>
        <v>0</v>
      </c>
      <c r="BE193" s="26" t="n">
        <f aca="false">IF(AJ193="",0,IF(AJ193&gt;=z4,w4,IF(AJ193&gt;=z3,w3,IF(AJ193&gt;=zEntry,w2,IF(AND(AJ193&gt;=ExitZ,BE192&gt;0),w2,0)))))</f>
        <v>0</v>
      </c>
      <c r="BF193" s="26" t="n">
        <f aca="false">IF(AK193="",0,IF(AK193&gt;=z4,w4,IF(AK193&gt;=z3,w3,IF(AK193&gt;=zEntry,w2,IF(AND(AK193&gt;=ExitZ,BF192&gt;0),w2,0)))))</f>
        <v>0</v>
      </c>
      <c r="BG193" s="26" t="n">
        <f aca="false">IF(AL193="",0,IF(AL193&gt;=z4,w4,IF(AL193&gt;=z3,w3,IF(AL193&gt;=zEntry,w2,IF(AND(AL193&gt;=ExitZ,BG192&gt;0),w2,0)))))</f>
        <v>0</v>
      </c>
      <c r="BH193" s="26" t="n">
        <f aca="false">IF(AM193="",0,IF(AM193&gt;=z4,w4,IF(AM193&gt;=z3,w3,IF(AM193&gt;=zEntry,w2,IF(AND(AM193&gt;=ExitZ,BH192&gt;0),w2,0)))))</f>
        <v>0</v>
      </c>
      <c r="BI193" s="26" t="n">
        <f aca="false">IF(AN193="",0,IF(AN193&gt;=z4,w4,IF(AN193&gt;=z3,w3,IF(AN193&gt;=zEntry,w2,IF(AND(AN193&gt;=ExitZ,BI192&gt;0),w2,0)))))</f>
        <v>0</v>
      </c>
      <c r="BJ193" s="26" t="n">
        <f aca="false">IF(AO193="",0,IF(AO193&gt;=z4,w4,IF(AO193&gt;=z3,w3,IF(AO193&gt;=zEntry,w2,IF(AND(AO193&gt;=ExitZ,BJ192&gt;0),w2,0)))))</f>
        <v>0</v>
      </c>
      <c r="BK193" s="26" t="n">
        <f aca="false">IF(AP193="",0,IF(AP193&gt;=z4,w4,IF(AP193&gt;=z3,w3,IF(AP193&gt;=zEntry,w2,IF(AND(AP193&gt;=ExitZ,BK192&gt;0),w2,0)))))</f>
        <v>0</v>
      </c>
      <c r="BL193" s="26" t="n">
        <f aca="false">IF(AQ193="",0,IF(AQ193&gt;=z4,w4,IF(AQ193&gt;=z3,w3,IF(AQ193&gt;=zEntry,w2,IF(AND(AQ193&gt;=ExitZ,BL192&gt;0),w2,0)))))</f>
        <v>0</v>
      </c>
      <c r="BM193" s="23" t="n">
        <f aca="false">IF(EMFX_Data!X192&gt;=EMFX_Data!Y192,EMFX_Data!AE193-EMFX_Data!AF193,EMFX_Data!AF193-EMFX_Data!AE193)</f>
        <v>-0.0232960971429812</v>
      </c>
      <c r="BN193" s="23" t="n">
        <f aca="false">IF(EMFX_Data!X192&gt;=EMFX_Data!Z192,EMFX_Data!AE193-EMFX_Data!AG193,EMFX_Data!AG193-EMFX_Data!AE193)</f>
        <v>0.0287143979415223</v>
      </c>
      <c r="BO193" s="23" t="n">
        <f aca="false">IF(EMFX_Data!X192&gt;=EMFX_Data!AA192,EMFX_Data!AE193-EMFX_Data!AH193,EMFX_Data!AH193-EMFX_Data!AE193)</f>
        <v>0.0536727686992325</v>
      </c>
      <c r="BP193" s="23" t="n">
        <f aca="false">IF(EMFX_Data!X192&gt;=EMFX_Data!AB192,EMFX_Data!AE193-EMFX_Data!AI193,EMFX_Data!AI193-EMFX_Data!AE193)</f>
        <v>0.0736647559716557</v>
      </c>
      <c r="BQ193" s="23" t="n">
        <f aca="false">IF(EMFX_Data!X192&gt;=EMFX_Data!AC192,EMFX_Data!AE193-EMFX_Data!AJ193,EMFX_Data!AJ193-EMFX_Data!AE193)</f>
        <v>-0.0417398690960604</v>
      </c>
      <c r="BR193" s="23" t="n">
        <f aca="false">IF(EMFX_Data!X192&gt;=EMFX_Data!AD192,EMFX_Data!AE193-EMFX_Data!AK193,EMFX_Data!AK193-EMFX_Data!AE193)</f>
        <v>0.00357243156980993</v>
      </c>
      <c r="BS193" s="23" t="n">
        <f aca="false">IF(EMFX_Data!Y192&gt;=EMFX_Data!Z192,EMFX_Data!AF193-EMFX_Data!AG193,EMFX_Data!AG193-EMFX_Data!AF193)</f>
        <v>0.00541830079854107</v>
      </c>
      <c r="BT193" s="23" t="n">
        <f aca="false">IF(EMFX_Data!Y192&gt;=EMFX_Data!AA192,EMFX_Data!AF193-EMFX_Data!AH193,EMFX_Data!AH193-EMFX_Data!AF193)</f>
        <v>0.0303766715562513</v>
      </c>
      <c r="BU193" s="23" t="n">
        <f aca="false">IF(EMFX_Data!Y192&gt;=EMFX_Data!AB192,EMFX_Data!AF193-EMFX_Data!AI193,EMFX_Data!AI193-EMFX_Data!AF193)</f>
        <v>0.0969608531146369</v>
      </c>
      <c r="BV193" s="23" t="n">
        <f aca="false">IF(EMFX_Data!Y192&gt;=EMFX_Data!AC192,EMFX_Data!AF193-EMFX_Data!AJ193,EMFX_Data!AJ193-EMFX_Data!AF193)</f>
        <v>-0.0184437719530792</v>
      </c>
      <c r="BW193" s="23" t="n">
        <f aca="false">IF(EMFX_Data!Y192&gt;=EMFX_Data!AD192,EMFX_Data!AF193-EMFX_Data!AK193,EMFX_Data!AK193-EMFX_Data!AF193)</f>
        <v>-0.0197236655731713</v>
      </c>
      <c r="BX193" s="23" t="n">
        <f aca="false">IF(EMFX_Data!Z192&gt;=EMFX_Data!AA192,EMFX_Data!AG193-EMFX_Data!AH193,EMFX_Data!AH193-EMFX_Data!AG193)</f>
        <v>0.0249583707577102</v>
      </c>
      <c r="BY193" s="23" t="n">
        <f aca="false">IF(EMFX_Data!Z192&gt;=EMFX_Data!AB192,EMFX_Data!AG193-EMFX_Data!AI193,EMFX_Data!AI193-EMFX_Data!AG193)</f>
        <v>0.102379153913178</v>
      </c>
      <c r="BZ193" s="23" t="n">
        <f aca="false">IF(EMFX_Data!Z192&gt;=EMFX_Data!AC192,EMFX_Data!AG193-EMFX_Data!AJ193,EMFX_Data!AJ193-EMFX_Data!AG193)</f>
        <v>-0.0130254711545381</v>
      </c>
      <c r="CA193" s="23" t="n">
        <f aca="false">IF(EMFX_Data!Z192&gt;=EMFX_Data!AD192,EMFX_Data!AG193-EMFX_Data!AK193,EMFX_Data!AK193-EMFX_Data!AG193)</f>
        <v>-0.0251419663717124</v>
      </c>
      <c r="CB193" s="23" t="n">
        <f aca="false">IF(EMFX_Data!AA192&gt;=EMFX_Data!AB192,EMFX_Data!AH193-EMFX_Data!AI193,EMFX_Data!AI193-EMFX_Data!AH193)</f>
        <v>0.127337524670888</v>
      </c>
      <c r="CC193" s="23" t="n">
        <f aca="false">IF(EMFX_Data!AA192&gt;=EMFX_Data!AC192,EMFX_Data!AH193-EMFX_Data!AJ193,EMFX_Data!AJ193-EMFX_Data!AH193)</f>
        <v>0.0119328996031721</v>
      </c>
      <c r="CD193" s="23" t="n">
        <f aca="false">IF(EMFX_Data!AA192&gt;=EMFX_Data!AD192,EMFX_Data!AH193-EMFX_Data!AK193,EMFX_Data!AK193-EMFX_Data!AH193)</f>
        <v>-0.0501003371294226</v>
      </c>
      <c r="CE193" s="23" t="n">
        <f aca="false">IF(EMFX_Data!AB192&gt;=EMFX_Data!AC192,EMFX_Data!AI193-EMFX_Data!AJ193,EMFX_Data!AJ193-EMFX_Data!AI193)</f>
        <v>-0.115404625067716</v>
      </c>
      <c r="CF193" s="23" t="n">
        <f aca="false">IF(EMFX_Data!AB192&gt;=EMFX_Data!AD192,EMFX_Data!AI193-EMFX_Data!AK193,EMFX_Data!AK193-EMFX_Data!AI193)</f>
        <v>0.0772371875414656</v>
      </c>
      <c r="CG193" s="23" t="n">
        <f aca="false">IF(EMFX_Data!AC192&gt;=EMFX_Data!AD192,EMFX_Data!AJ193-EMFX_Data!AK193,EMFX_Data!AK193-EMFX_Data!AJ193)</f>
        <v>-0.0381674375262505</v>
      </c>
      <c r="CH193" s="27" t="n">
        <f aca="false">IF(ROW()&lt;4+VolLB,"",STDEV(INDEX($BM:$BM,ROW()-VolLB+1):INDEX($BM:$BM,ROW()))*SQRT(12))</f>
        <v>0.187259930440509</v>
      </c>
      <c r="CI193" s="27" t="n">
        <f aca="false">IF(ROW()&lt;4+VolLB,"",STDEV(INDEX($BN:$BN,ROW()-VolLB+1):INDEX($BN:$BN,ROW()))*SQRT(12))</f>
        <v>0.198819899841966</v>
      </c>
      <c r="CJ193" s="27" t="n">
        <f aca="false">IF(ROW()&lt;4+VolLB,"",STDEV(INDEX($BO:$BO,ROW()-VolLB+1):INDEX($BO:$BO,ROW()))*SQRT(12))</f>
        <v>0.191928801439223</v>
      </c>
      <c r="CK193" s="27" t="n">
        <f aca="false">IF(ROW()&lt;4+VolLB,"",STDEV(INDEX($BP:$BP,ROW()-VolLB+1):INDEX($BP:$BP,ROW()))*SQRT(12))</f>
        <v>0.214345590311966</v>
      </c>
      <c r="CL193" s="27" t="n">
        <f aca="false">IF(ROW()&lt;4+VolLB,"",STDEV(INDEX($BQ:$BQ,ROW()-VolLB+1):INDEX($BQ:$BQ,ROW()))*SQRT(12))</f>
        <v>0.183235356538377</v>
      </c>
      <c r="CM193" s="27" t="n">
        <f aca="false">IF(ROW()&lt;4+VolLB,"",STDEV(INDEX($BR:$BR,ROW()-VolLB+1):INDEX($BR:$BR,ROW()))*SQRT(12))</f>
        <v>0.182699815154838</v>
      </c>
      <c r="CN193" s="27" t="n">
        <f aca="false">IF(ROW()&lt;4+VolLB,"",STDEV(INDEX($BS:$BS,ROW()-VolLB+1):INDEX($BS:$BS,ROW()))*SQRT(12))</f>
        <v>0.202419211223873</v>
      </c>
      <c r="CO193" s="27" t="n">
        <f aca="false">IF(ROW()&lt;4+VolLB,"",STDEV(INDEX($BT:$BT,ROW()-VolLB+1):INDEX($BT:$BT,ROW()))*SQRT(12))</f>
        <v>0.181821148142917</v>
      </c>
      <c r="CP193" s="27" t="n">
        <f aca="false">IF(ROW()&lt;4+VolLB,"",STDEV(INDEX($BU:$BU,ROW()-VolLB+1):INDEX($BU:$BU,ROW()))*SQRT(12))</f>
        <v>0.193781369279049</v>
      </c>
      <c r="CQ193" s="27" t="n">
        <f aca="false">IF(ROW()&lt;4+VolLB,"",STDEV(INDEX($BV:$BV,ROW()-VolLB+1):INDEX($BV:$BV,ROW()))*SQRT(12))</f>
        <v>0.172949680956763</v>
      </c>
      <c r="CR193" s="27" t="n">
        <f aca="false">IF(ROW()&lt;4+VolLB,"",STDEV(INDEX($BW:$BW,ROW()-VolLB+1):INDEX($BW:$BW,ROW()))*SQRT(12))</f>
        <v>0.159602107264786</v>
      </c>
      <c r="CS193" s="27" t="n">
        <f aca="false">IF(ROW()&lt;4+VolLB,"",STDEV(INDEX($BX:$BX,ROW()-VolLB+1):INDEX($BX:$BX,ROW()))*SQRT(12))</f>
        <v>0.160933396653017</v>
      </c>
      <c r="CT193" s="27" t="n">
        <f aca="false">IF(ROW()&lt;4+VolLB,"",STDEV(INDEX($BY:$BY,ROW()-VolLB+1):INDEX($BY:$BY,ROW()))*SQRT(12))</f>
        <v>0.204320773584124</v>
      </c>
      <c r="CU193" s="27" t="n">
        <f aca="false">IF(ROW()&lt;4+VolLB,"",STDEV(INDEX($BZ:$BZ,ROW()-VolLB+1):INDEX($BZ:$BZ,ROW()))*SQRT(12))</f>
        <v>0.184722360403034</v>
      </c>
      <c r="CV193" s="27" t="n">
        <f aca="false">IF(ROW()&lt;4+VolLB,"",STDEV(INDEX($CA:$CA,ROW()-VolLB+1):INDEX($CA:$CA,ROW()))*SQRT(12))</f>
        <v>0.158481594061725</v>
      </c>
      <c r="CW193" s="27" t="n">
        <f aca="false">IF(ROW()&lt;4+VolLB,"",STDEV(INDEX($CB:$CB,ROW()-VolLB+1):INDEX($CB:$CB,ROW()))*SQRT(12))</f>
        <v>0.2000753993616</v>
      </c>
      <c r="CX193" s="27" t="n">
        <f aca="false">IF(ROW()&lt;4+VolLB,"",STDEV(INDEX($CC:$CC,ROW()-VolLB+1):INDEX($CC:$CC,ROW()))*SQRT(12))</f>
        <v>0.182364801766511</v>
      </c>
      <c r="CY193" s="27" t="n">
        <f aca="false">IF(ROW()&lt;4+VolLB,"",STDEV(INDEX($CD:$CD,ROW()-VolLB+1):INDEX($CD:$CD,ROW()))*SQRT(12))</f>
        <v>0.158094350934205</v>
      </c>
      <c r="CZ193" s="27" t="n">
        <f aca="false">IF(ROW()&lt;4+VolLB,"",STDEV(INDEX($CE:$CE,ROW()-VolLB+1):INDEX($CE:$CE,ROW()))*SQRT(12))</f>
        <v>0.209378367667642</v>
      </c>
      <c r="DA193" s="27" t="n">
        <f aca="false">IF(ROW()&lt;4+VolLB,"",STDEV(INDEX($CF:$CF,ROW()-VolLB+1):INDEX($CF:$CF,ROW()))*SQRT(12))</f>
        <v>0.176872825883587</v>
      </c>
      <c r="DB193" s="27" t="n">
        <f aca="false">IF(ROW()&lt;4+VolLB,"",STDEV(INDEX($CG:$CG,ROW()-VolLB+1):INDEX($CG:$CG,ROW()))*SQRT(12))</f>
        <v>0.168078678692559</v>
      </c>
      <c r="DC193" s="26" t="n">
        <f aca="false">IF(OR(AR193=0,CH193="",CH193=0),0,AR193*MIN(MaxScal,TgtVol/CH193))</f>
        <v>0</v>
      </c>
      <c r="DD193" s="26" t="n">
        <f aca="false">IF(OR(AS193=0,CI193="",CI193=0),0,AS193*MIN(MaxScal,TgtVol/CI193))</f>
        <v>0</v>
      </c>
      <c r="DE193" s="26" t="n">
        <f aca="false">IF(OR(AT193=0,CJ193="",CJ193=0),0,AT193*MIN(MaxScal,TgtVol/CJ193))</f>
        <v>0</v>
      </c>
      <c r="DF193" s="26" t="n">
        <f aca="false">IF(OR(AU193=0,CK193="",CK193=0),0,AU193*MIN(MaxScal,TgtVol/CK193))</f>
        <v>0</v>
      </c>
      <c r="DG193" s="26" t="n">
        <f aca="false">IF(OR(AV193=0,CL193="",CL193=0),0,AV193*MIN(MaxScal,TgtVol/CL193))</f>
        <v>0.109149240505945</v>
      </c>
      <c r="DH193" s="26" t="n">
        <f aca="false">IF(OR(AW193=0,CM193="",CM193=0),0,AW193*MIN(MaxScal,TgtVol/CM193))</f>
        <v>0</v>
      </c>
      <c r="DI193" s="26" t="n">
        <f aca="false">IF(OR(AX193=0,CN193="",CN193=0),0,AX193*MIN(MaxScal,TgtVol/CN193))</f>
        <v>0</v>
      </c>
      <c r="DJ193" s="26" t="n">
        <f aca="false">IF(OR(AY193=0,CO193="",CO193=0),0,AY193*MIN(MaxScal,TgtVol/CO193))</f>
        <v>0</v>
      </c>
      <c r="DK193" s="26" t="n">
        <f aca="false">IF(OR(AZ193=0,CP193="",CP193=0),0,AZ193*MIN(MaxScal,TgtVol/CP193))</f>
        <v>0</v>
      </c>
      <c r="DL193" s="26" t="n">
        <f aca="false">IF(OR(BA193=0,CQ193="",CQ193=0),0,BA193*MIN(MaxScal,TgtVol/CQ193))</f>
        <v>0</v>
      </c>
      <c r="DM193" s="26" t="n">
        <f aca="false">IF(OR(BB193=0,CR193="",CR193=0),0,BB193*MIN(MaxScal,TgtVol/CR193))</f>
        <v>0</v>
      </c>
      <c r="DN193" s="26" t="n">
        <f aca="false">IF(OR(BC193=0,CS193="",CS193=0),0,BC193*MIN(MaxScal,TgtVol/CS193))</f>
        <v>0</v>
      </c>
      <c r="DO193" s="26" t="n">
        <f aca="false">IF(OR(BD193=0,CT193="",CT193=0),0,BD193*MIN(MaxScal,TgtVol/CT193))</f>
        <v>0</v>
      </c>
      <c r="DP193" s="26" t="n">
        <f aca="false">IF(OR(BE193=0,CU193="",CU193=0),0,BE193*MIN(MaxScal,TgtVol/CU193))</f>
        <v>0</v>
      </c>
      <c r="DQ193" s="26" t="n">
        <f aca="false">IF(OR(BF193=0,CV193="",CV193=0),0,BF193*MIN(MaxScal,TgtVol/CV193))</f>
        <v>0</v>
      </c>
      <c r="DR193" s="26" t="n">
        <f aca="false">IF(OR(BG193=0,CW193="",CW193=0),0,BG193*MIN(MaxScal,TgtVol/CW193))</f>
        <v>0</v>
      </c>
      <c r="DS193" s="26" t="n">
        <f aca="false">IF(OR(BH193=0,CX193="",CX193=0),0,BH193*MIN(MaxScal,TgtVol/CX193))</f>
        <v>0</v>
      </c>
      <c r="DT193" s="26" t="n">
        <f aca="false">IF(OR(BI193=0,CY193="",CY193=0),0,BI193*MIN(MaxScal,TgtVol/CY193))</f>
        <v>0</v>
      </c>
      <c r="DU193" s="26" t="n">
        <f aca="false">IF(OR(BJ193=0,CZ193="",CZ193=0),0,BJ193*MIN(MaxScal,TgtVol/CZ193))</f>
        <v>0</v>
      </c>
      <c r="DV193" s="26" t="n">
        <f aca="false">IF(OR(BK193=0,DA193="",DA193=0),0,BK193*MIN(MaxScal,TgtVol/DA193))</f>
        <v>0</v>
      </c>
      <c r="DW193" s="26" t="n">
        <f aca="false">IF(OR(BL193=0,DB193="",DB193=0),0,BL193*MIN(MaxScal,TgtVol/DB193))</f>
        <v>0</v>
      </c>
      <c r="DX193" s="28" t="n">
        <f aca="false">IFERROR(DC192*BM193,"")</f>
        <v>-0</v>
      </c>
      <c r="DY193" s="28" t="n">
        <f aca="false">IFERROR(DD192*BN193,"")</f>
        <v>0</v>
      </c>
      <c r="DZ193" s="28" t="n">
        <f aca="false">IFERROR(DE192*BO193,"")</f>
        <v>0</v>
      </c>
      <c r="EA193" s="28" t="n">
        <f aca="false">IFERROR(DF192*BP193,"")</f>
        <v>0</v>
      </c>
      <c r="EB193" s="28" t="n">
        <f aca="false">IFERROR(DG192*BQ193,"")</f>
        <v>-0</v>
      </c>
      <c r="EC193" s="28" t="n">
        <f aca="false">IFERROR(DH192*BR193,"")</f>
        <v>0</v>
      </c>
      <c r="ED193" s="28" t="n">
        <f aca="false">IFERROR(DI192*BS193,"")</f>
        <v>0</v>
      </c>
      <c r="EE193" s="28" t="n">
        <f aca="false">IFERROR(DJ192*BT193,"")</f>
        <v>0</v>
      </c>
      <c r="EF193" s="28" t="n">
        <f aca="false">IFERROR(DK192*BU193,"")</f>
        <v>0</v>
      </c>
      <c r="EG193" s="28" t="n">
        <f aca="false">IFERROR(DL192*BV193,"")</f>
        <v>-0</v>
      </c>
      <c r="EH193" s="28" t="n">
        <f aca="false">IFERROR(DM192*BW193,"")</f>
        <v>-0</v>
      </c>
      <c r="EI193" s="28" t="n">
        <f aca="false">IFERROR(DN192*BX193,"")</f>
        <v>0</v>
      </c>
      <c r="EJ193" s="28" t="n">
        <f aca="false">IFERROR(DO192*BY193,"")</f>
        <v>0</v>
      </c>
      <c r="EK193" s="28" t="n">
        <f aca="false">IFERROR(DP192*BZ193,"")</f>
        <v>-0</v>
      </c>
      <c r="EL193" s="28" t="n">
        <f aca="false">IFERROR(DQ192*CA193,"")</f>
        <v>-0</v>
      </c>
      <c r="EM193" s="28" t="n">
        <f aca="false">IFERROR(DR192*CB193,"")</f>
        <v>0</v>
      </c>
      <c r="EN193" s="28" t="n">
        <f aca="false">IFERROR(DS192*CC193,"")</f>
        <v>0</v>
      </c>
      <c r="EO193" s="28" t="n">
        <f aca="false">IFERROR(DT192*CD193,"")</f>
        <v>-0</v>
      </c>
      <c r="EP193" s="28" t="n">
        <f aca="false">IFERROR(DU192*CE193,"")</f>
        <v>-0</v>
      </c>
      <c r="EQ193" s="28" t="n">
        <f aca="false">IFERROR(DV192*CF193,"")</f>
        <v>0</v>
      </c>
      <c r="ER193" s="28" t="n">
        <f aca="false">IFERROR(DW192*CG193,"")</f>
        <v>-0</v>
      </c>
      <c r="ES193" s="28" t="n">
        <f aca="false">IF(ROW()=4,"",SUM(DX193:ER193))</f>
        <v>0</v>
      </c>
      <c r="ET193" s="29" t="n">
        <f aca="false">COUNTIF(AR193:BL193,"&gt;0")</f>
        <v>1</v>
      </c>
    </row>
    <row r="194" customFormat="false" ht="15" hidden="false" customHeight="false" outlineLevel="0" collapsed="false">
      <c r="A194" s="19" t="n">
        <v>43799</v>
      </c>
      <c r="B194" s="23" t="n">
        <f aca="false">ABS(EMFX_Data!X194-EMFX_Data!Y194)</f>
        <v>0.0735056581070186</v>
      </c>
      <c r="C194" s="23" t="n">
        <f aca="false">ABS(EMFX_Data!X194-EMFX_Data!Z194)</f>
        <v>0.0198634656955283</v>
      </c>
      <c r="D194" s="23" t="n">
        <f aca="false">ABS(EMFX_Data!X194-EMFX_Data!AA194)</f>
        <v>0.0340782916505829</v>
      </c>
      <c r="E194" s="23" t="n">
        <f aca="false">ABS(EMFX_Data!X194-EMFX_Data!AB194)</f>
        <v>0.0171124490210008</v>
      </c>
      <c r="F194" s="23" t="n">
        <f aca="false">ABS(EMFX_Data!X194-EMFX_Data!AC194)</f>
        <v>0.262589217555898</v>
      </c>
      <c r="G194" s="23" t="n">
        <f aca="false">ABS(EMFX_Data!X194-EMFX_Data!AD194)</f>
        <v>0.163982235142874</v>
      </c>
      <c r="H194" s="23" t="n">
        <f aca="false">ABS(EMFX_Data!Y194-EMFX_Data!Z194)</f>
        <v>0.0536421924114903</v>
      </c>
      <c r="I194" s="23" t="n">
        <f aca="false">ABS(EMFX_Data!Y194-EMFX_Data!AA194)</f>
        <v>0.107583949757601</v>
      </c>
      <c r="J194" s="23" t="n">
        <f aca="false">ABS(EMFX_Data!Y194-EMFX_Data!AB194)</f>
        <v>0.0563932090860178</v>
      </c>
      <c r="K194" s="23" t="n">
        <f aca="false">ABS(EMFX_Data!Y194-EMFX_Data!AC194)</f>
        <v>0.189083559448879</v>
      </c>
      <c r="L194" s="23" t="n">
        <f aca="false">ABS(EMFX_Data!Y194-EMFX_Data!AD194)</f>
        <v>0.237487893249893</v>
      </c>
      <c r="M194" s="23" t="n">
        <f aca="false">ABS(EMFX_Data!Z194-EMFX_Data!AA194)</f>
        <v>0.0539417573461112</v>
      </c>
      <c r="N194" s="23" t="n">
        <f aca="false">ABS(EMFX_Data!Z194-EMFX_Data!AB194)</f>
        <v>0.00275101667452748</v>
      </c>
      <c r="O194" s="23" t="n">
        <f aca="false">ABS(EMFX_Data!Z194-EMFX_Data!AC194)</f>
        <v>0.24272575186037</v>
      </c>
      <c r="P194" s="23" t="n">
        <f aca="false">ABS(EMFX_Data!Z194-EMFX_Data!AD194)</f>
        <v>0.183845700838402</v>
      </c>
      <c r="Q194" s="23" t="n">
        <f aca="false">ABS(EMFX_Data!AA194-EMFX_Data!AB194)</f>
        <v>0.0511907406715837</v>
      </c>
      <c r="R194" s="23" t="n">
        <f aca="false">ABS(EMFX_Data!AA194-EMFX_Data!AC194)</f>
        <v>0.296667509206481</v>
      </c>
      <c r="S194" s="23" t="n">
        <f aca="false">ABS(EMFX_Data!AA194-EMFX_Data!AD194)</f>
        <v>0.129903943492291</v>
      </c>
      <c r="T194" s="23" t="n">
        <f aca="false">ABS(EMFX_Data!AB194-EMFX_Data!AC194)</f>
        <v>0.245476768534897</v>
      </c>
      <c r="U194" s="23" t="n">
        <f aca="false">ABS(EMFX_Data!AB194-EMFX_Data!AD194)</f>
        <v>0.181094684163875</v>
      </c>
      <c r="V194" s="23" t="n">
        <f aca="false">ABS(EMFX_Data!AC194-EMFX_Data!AD194)</f>
        <v>0.426571452698772</v>
      </c>
      <c r="W194" s="26" t="n">
        <f aca="false">IF(ROW()&lt;4+MinObs-1,"",IFERROR((B194-AVERAGE(B$4:B194))/STDEV(B$4:B194),""))</f>
        <v>-0.577989681843005</v>
      </c>
      <c r="X194" s="26" t="n">
        <f aca="false">IF(ROW()&lt;4+MinObs-1,"",IFERROR((C194-AVERAGE(C$4:C194))/STDEV(C$4:C194),""))</f>
        <v>-0.929074493451664</v>
      </c>
      <c r="Y194" s="26" t="n">
        <f aca="false">IF(ROW()&lt;4+MinObs-1,"",IFERROR((D194-AVERAGE(D$4:D194))/STDEV(D$4:D194),""))</f>
        <v>-1.04531197753958</v>
      </c>
      <c r="Z194" s="26" t="n">
        <f aca="false">IF(ROW()&lt;4+MinObs-1,"",IFERROR((E194-AVERAGE(E$4:E194))/STDEV(E$4:E194),""))</f>
        <v>-1.14098021042662</v>
      </c>
      <c r="AA194" s="26" t="n">
        <f aca="false">IF(ROW()&lt;4+MinObs-1,"",IFERROR((F194-AVERAGE(F$4:F194))/STDEV(F$4:F194),""))</f>
        <v>2.80986629278586</v>
      </c>
      <c r="AB194" s="26" t="n">
        <f aca="false">IF(ROW()&lt;4+MinObs-1,"",IFERROR((G194-AVERAGE(G$4:G194))/STDEV(G$4:G194),""))</f>
        <v>0.123268235653987</v>
      </c>
      <c r="AC194" s="26" t="n">
        <f aca="false">IF(ROW()&lt;4+MinObs-1,"",IFERROR((H194-AVERAGE(H$4:H194))/STDEV(H$4:H194),""))</f>
        <v>-0.86987122266241</v>
      </c>
      <c r="AD194" s="26" t="n">
        <f aca="false">IF(ROW()&lt;4+MinObs-1,"",IFERROR((I194-AVERAGE(I$4:I194))/STDEV(I$4:I194),""))</f>
        <v>-0.289622032129208</v>
      </c>
      <c r="AE194" s="26" t="n">
        <f aca="false">IF(ROW()&lt;4+MinObs-1,"",IFERROR((J194-AVERAGE(J$4:J194))/STDEV(J$4:J194),""))</f>
        <v>-0.882392309489185</v>
      </c>
      <c r="AF194" s="26" t="n">
        <f aca="false">IF(ROW()&lt;4+MinObs-1,"",IFERROR((K194-AVERAGE(K$4:K194))/STDEV(K$4:K194),""))</f>
        <v>1.29858950970419</v>
      </c>
      <c r="AG194" s="26" t="n">
        <f aca="false">IF(ROW()&lt;4+MinObs-1,"",IFERROR((L194-AVERAGE(L$4:L194))/STDEV(L$4:L194),""))</f>
        <v>0.275678275378291</v>
      </c>
      <c r="AH194" s="26" t="n">
        <f aca="false">IF(ROW()&lt;4+MinObs-1,"",IFERROR((M194-AVERAGE(M$4:M194))/STDEV(M$4:M194),""))</f>
        <v>-1.10609474829155</v>
      </c>
      <c r="AI194" s="26" t="n">
        <f aca="false">IF(ROW()&lt;4+MinObs-1,"",IFERROR((N194-AVERAGE(N$4:N194))/STDEV(N$4:N194),""))</f>
        <v>-1.33837295813304</v>
      </c>
      <c r="AJ194" s="26" t="n">
        <f aca="false">IF(ROW()&lt;4+MinObs-1,"",IFERROR((O194-AVERAGE(O$4:O194))/STDEV(O$4:O194),""))</f>
        <v>1.72728566148571</v>
      </c>
      <c r="AK194" s="26" t="n">
        <f aca="false">IF(ROW()&lt;4+MinObs-1,"",IFERROR((P194-AVERAGE(P$4:P194))/STDEV(P$4:P194),""))</f>
        <v>0.183289790136206</v>
      </c>
      <c r="AL194" s="26" t="n">
        <f aca="false">IF(ROW()&lt;4+MinObs-1,"",IFERROR((Q194-AVERAGE(Q$4:Q194))/STDEV(Q$4:Q194),""))</f>
        <v>-0.838420908247177</v>
      </c>
      <c r="AM194" s="26" t="n">
        <f aca="false">IF(ROW()&lt;4+MinObs-1,"",IFERROR((R194-AVERAGE(R$4:R194))/STDEV(R$4:R194),""))</f>
        <v>1.09943408071637</v>
      </c>
      <c r="AN194" s="26" t="n">
        <f aca="false">IF(ROW()&lt;4+MinObs-1,"",IFERROR((S194-AVERAGE(S$4:S194))/STDEV(S$4:S194),""))</f>
        <v>-0.177382371515229</v>
      </c>
      <c r="AO194" s="26" t="n">
        <f aca="false">IF(ROW()&lt;4+MinObs-1,"",IFERROR((T194-AVERAGE(T$4:T194))/STDEV(T$4:T194),""))</f>
        <v>1.55420320961456</v>
      </c>
      <c r="AP194" s="26" t="n">
        <f aca="false">IF(ROW()&lt;4+MinObs-1,"",IFERROR((U194-AVERAGE(U$4:U194))/STDEV(U$4:U194),""))</f>
        <v>0.142248023771072</v>
      </c>
      <c r="AQ194" s="26" t="n">
        <f aca="false">IF(ROW()&lt;4+MinObs-1,"",IFERROR((V194-AVERAGE(V$4:V194))/STDEV(V$4:V194),""))</f>
        <v>0.964267996806062</v>
      </c>
      <c r="AR194" s="26" t="n">
        <f aca="false">IF(W194="",0,IF(W194&gt;=z4,w4,IF(W194&gt;=z3,w3,IF(W194&gt;=zEntry,w2,IF(AND(W194&gt;=ExitZ,AR193&gt;0),w2,0)))))</f>
        <v>0</v>
      </c>
      <c r="AS194" s="26" t="n">
        <f aca="false">IF(X194="",0,IF(X194&gt;=z4,w4,IF(X194&gt;=z3,w3,IF(X194&gt;=zEntry,w2,IF(AND(X194&gt;=ExitZ,AS193&gt;0),w2,0)))))</f>
        <v>0</v>
      </c>
      <c r="AT194" s="26" t="n">
        <f aca="false">IF(Y194="",0,IF(Y194&gt;=z4,w4,IF(Y194&gt;=z3,w3,IF(Y194&gt;=zEntry,w2,IF(AND(Y194&gt;=ExitZ,AT193&gt;0),w2,0)))))</f>
        <v>0</v>
      </c>
      <c r="AU194" s="26" t="n">
        <f aca="false">IF(Z194="",0,IF(Z194&gt;=z4,w4,IF(Z194&gt;=z3,w3,IF(Z194&gt;=zEntry,w2,IF(AND(Z194&gt;=ExitZ,AU193&gt;0),w2,0)))))</f>
        <v>0</v>
      </c>
      <c r="AV194" s="26" t="n">
        <f aca="false">IF(AA194="",0,IF(AA194&gt;=z4,w4,IF(AA194&gt;=z3,w3,IF(AA194&gt;=zEntry,w2,IF(AND(AA194&gt;=ExitZ,AV193&gt;0),w2,0)))))</f>
        <v>1</v>
      </c>
      <c r="AW194" s="26" t="n">
        <f aca="false">IF(AB194="",0,IF(AB194&gt;=z4,w4,IF(AB194&gt;=z3,w3,IF(AB194&gt;=zEntry,w2,IF(AND(AB194&gt;=ExitZ,AW193&gt;0),w2,0)))))</f>
        <v>0</v>
      </c>
      <c r="AX194" s="26" t="n">
        <f aca="false">IF(AC194="",0,IF(AC194&gt;=z4,w4,IF(AC194&gt;=z3,w3,IF(AC194&gt;=zEntry,w2,IF(AND(AC194&gt;=ExitZ,AX193&gt;0),w2,0)))))</f>
        <v>0</v>
      </c>
      <c r="AY194" s="26" t="n">
        <f aca="false">IF(AD194="",0,IF(AD194&gt;=z4,w4,IF(AD194&gt;=z3,w3,IF(AD194&gt;=zEntry,w2,IF(AND(AD194&gt;=ExitZ,AY193&gt;0),w2,0)))))</f>
        <v>0</v>
      </c>
      <c r="AZ194" s="26" t="n">
        <f aca="false">IF(AE194="",0,IF(AE194&gt;=z4,w4,IF(AE194&gt;=z3,w3,IF(AE194&gt;=zEntry,w2,IF(AND(AE194&gt;=ExitZ,AZ193&gt;0),w2,0)))))</f>
        <v>0</v>
      </c>
      <c r="BA194" s="26" t="n">
        <f aca="false">IF(AF194="",0,IF(AF194&gt;=z4,w4,IF(AF194&gt;=z3,w3,IF(AF194&gt;=zEntry,w2,IF(AND(AF194&gt;=ExitZ,BA193&gt;0),w2,0)))))</f>
        <v>0</v>
      </c>
      <c r="BB194" s="26" t="n">
        <f aca="false">IF(AG194="",0,IF(AG194&gt;=z4,w4,IF(AG194&gt;=z3,w3,IF(AG194&gt;=zEntry,w2,IF(AND(AG194&gt;=ExitZ,BB193&gt;0),w2,0)))))</f>
        <v>0</v>
      </c>
      <c r="BC194" s="26" t="n">
        <f aca="false">IF(AH194="",0,IF(AH194&gt;=z4,w4,IF(AH194&gt;=z3,w3,IF(AH194&gt;=zEntry,w2,IF(AND(AH194&gt;=ExitZ,BC193&gt;0),w2,0)))))</f>
        <v>0</v>
      </c>
      <c r="BD194" s="26" t="n">
        <f aca="false">IF(AI194="",0,IF(AI194&gt;=z4,w4,IF(AI194&gt;=z3,w3,IF(AI194&gt;=zEntry,w2,IF(AND(AI194&gt;=ExitZ,BD193&gt;0),w2,0)))))</f>
        <v>0</v>
      </c>
      <c r="BE194" s="26" t="n">
        <f aca="false">IF(AJ194="",0,IF(AJ194&gt;=z4,w4,IF(AJ194&gt;=z3,w3,IF(AJ194&gt;=zEntry,w2,IF(AND(AJ194&gt;=ExitZ,BE193&gt;0),w2,0)))))</f>
        <v>0</v>
      </c>
      <c r="BF194" s="26" t="n">
        <f aca="false">IF(AK194="",0,IF(AK194&gt;=z4,w4,IF(AK194&gt;=z3,w3,IF(AK194&gt;=zEntry,w2,IF(AND(AK194&gt;=ExitZ,BF193&gt;0),w2,0)))))</f>
        <v>0</v>
      </c>
      <c r="BG194" s="26" t="n">
        <f aca="false">IF(AL194="",0,IF(AL194&gt;=z4,w4,IF(AL194&gt;=z3,w3,IF(AL194&gt;=zEntry,w2,IF(AND(AL194&gt;=ExitZ,BG193&gt;0),w2,0)))))</f>
        <v>0</v>
      </c>
      <c r="BH194" s="26" t="n">
        <f aca="false">IF(AM194="",0,IF(AM194&gt;=z4,w4,IF(AM194&gt;=z3,w3,IF(AM194&gt;=zEntry,w2,IF(AND(AM194&gt;=ExitZ,BH193&gt;0),w2,0)))))</f>
        <v>0</v>
      </c>
      <c r="BI194" s="26" t="n">
        <f aca="false">IF(AN194="",0,IF(AN194&gt;=z4,w4,IF(AN194&gt;=z3,w3,IF(AN194&gt;=zEntry,w2,IF(AND(AN194&gt;=ExitZ,BI193&gt;0),w2,0)))))</f>
        <v>0</v>
      </c>
      <c r="BJ194" s="26" t="n">
        <f aca="false">IF(AO194="",0,IF(AO194&gt;=z4,w4,IF(AO194&gt;=z3,w3,IF(AO194&gt;=zEntry,w2,IF(AND(AO194&gt;=ExitZ,BJ193&gt;0),w2,0)))))</f>
        <v>0</v>
      </c>
      <c r="BK194" s="26" t="n">
        <f aca="false">IF(AP194="",0,IF(AP194&gt;=z4,w4,IF(AP194&gt;=z3,w3,IF(AP194&gt;=zEntry,w2,IF(AND(AP194&gt;=ExitZ,BK193&gt;0),w2,0)))))</f>
        <v>0</v>
      </c>
      <c r="BL194" s="26" t="n">
        <f aca="false">IF(AQ194="",0,IF(AQ194&gt;=z4,w4,IF(AQ194&gt;=z3,w3,IF(AQ194&gt;=zEntry,w2,IF(AND(AQ194&gt;=ExitZ,BL193&gt;0),w2,0)))))</f>
        <v>0</v>
      </c>
      <c r="BM194" s="23" t="n">
        <f aca="false">IF(EMFX_Data!X193&gt;=EMFX_Data!Y193,EMFX_Data!AE194-EMFX_Data!AF194,EMFX_Data!AF194-EMFX_Data!AE194)</f>
        <v>-0.033968326936568</v>
      </c>
      <c r="BN194" s="23" t="n">
        <f aca="false">IF(EMFX_Data!X193&gt;=EMFX_Data!Z193,EMFX_Data!AE194-EMFX_Data!AG194,EMFX_Data!AG194-EMFX_Data!AE194)</f>
        <v>0.0496814051972934</v>
      </c>
      <c r="BO194" s="23" t="n">
        <f aca="false">IF(EMFX_Data!X193&gt;=EMFX_Data!AA193,EMFX_Data!AE194-EMFX_Data!AH194,EMFX_Data!AH194-EMFX_Data!AE194)</f>
        <v>-0.000178495653740474</v>
      </c>
      <c r="BP194" s="23" t="n">
        <f aca="false">IF(EMFX_Data!X193&gt;=EMFX_Data!AB193,EMFX_Data!AE194-EMFX_Data!AI194,EMFX_Data!AI194-EMFX_Data!AE194)</f>
        <v>0.00544661898332154</v>
      </c>
      <c r="BQ194" s="23" t="n">
        <f aca="false">IF(EMFX_Data!X193&gt;=EMFX_Data!AC193,EMFX_Data!AE194-EMFX_Data!AJ194,EMFX_Data!AJ194-EMFX_Data!AE194)</f>
        <v>-0.0497620437080609</v>
      </c>
      <c r="BR194" s="23" t="n">
        <f aca="false">IF(EMFX_Data!X193&gt;=EMFX_Data!AD193,EMFX_Data!AE194-EMFX_Data!AK194,EMFX_Data!AK194-EMFX_Data!AE194)</f>
        <v>-0.0251453070376473</v>
      </c>
      <c r="BS194" s="23" t="n">
        <f aca="false">IF(EMFX_Data!Y193&gt;=EMFX_Data!Z193,EMFX_Data!AF194-EMFX_Data!AG194,EMFX_Data!AG194-EMFX_Data!AF194)</f>
        <v>0.0157130782607254</v>
      </c>
      <c r="BT194" s="23" t="n">
        <f aca="false">IF(EMFX_Data!Y193&gt;=EMFX_Data!AA193,EMFX_Data!AF194-EMFX_Data!AH194,EMFX_Data!AH194-EMFX_Data!AF194)</f>
        <v>-0.0341468225903085</v>
      </c>
      <c r="BU194" s="23" t="n">
        <f aca="false">IF(EMFX_Data!Y193&gt;=EMFX_Data!AB193,EMFX_Data!AF194-EMFX_Data!AI194,EMFX_Data!AI194-EMFX_Data!AF194)</f>
        <v>-0.0394149459198895</v>
      </c>
      <c r="BV194" s="23" t="n">
        <f aca="false">IF(EMFX_Data!Y193&gt;=EMFX_Data!AC193,EMFX_Data!AF194-EMFX_Data!AJ194,EMFX_Data!AJ194-EMFX_Data!AF194)</f>
        <v>-0.0157937167714929</v>
      </c>
      <c r="BW194" s="23" t="n">
        <f aca="false">IF(EMFX_Data!Y193&gt;=EMFX_Data!AD193,EMFX_Data!AF194-EMFX_Data!AK194,EMFX_Data!AK194-EMFX_Data!AF194)</f>
        <v>-0.0591136339742153</v>
      </c>
      <c r="BX194" s="23" t="n">
        <f aca="false">IF(EMFX_Data!Z193&gt;=EMFX_Data!AA193,EMFX_Data!AG194-EMFX_Data!AH194,EMFX_Data!AH194-EMFX_Data!AG194)</f>
        <v>-0.0498599008510339</v>
      </c>
      <c r="BY194" s="23" t="n">
        <f aca="false">IF(EMFX_Data!Z193&gt;=EMFX_Data!AB193,EMFX_Data!AG194-EMFX_Data!AI194,EMFX_Data!AI194-EMFX_Data!AG194)</f>
        <v>0.0551280241806149</v>
      </c>
      <c r="BZ194" s="23" t="n">
        <f aca="false">IF(EMFX_Data!Z193&gt;=EMFX_Data!AC193,EMFX_Data!AG194-EMFX_Data!AJ194,EMFX_Data!AJ194-EMFX_Data!AG194)</f>
        <v>-8.06385107675334E-005</v>
      </c>
      <c r="CA194" s="23" t="n">
        <f aca="false">IF(EMFX_Data!Z193&gt;=EMFX_Data!AD193,EMFX_Data!AG194-EMFX_Data!AK194,EMFX_Data!AK194-EMFX_Data!AG194)</f>
        <v>-0.0748267122349407</v>
      </c>
      <c r="CB194" s="23" t="n">
        <f aca="false">IF(EMFX_Data!AA193&gt;=EMFX_Data!AB193,EMFX_Data!AH194-EMFX_Data!AI194,EMFX_Data!AI194-EMFX_Data!AH194)</f>
        <v>0.00526812332958107</v>
      </c>
      <c r="CC194" s="23" t="n">
        <f aca="false">IF(EMFX_Data!AA193&gt;=EMFX_Data!AC193,EMFX_Data!AH194-EMFX_Data!AJ194,EMFX_Data!AJ194-EMFX_Data!AH194)</f>
        <v>-0.0499405393618014</v>
      </c>
      <c r="CD194" s="23" t="n">
        <f aca="false">IF(EMFX_Data!AA193&gt;=EMFX_Data!AD193,EMFX_Data!AH194-EMFX_Data!AK194,EMFX_Data!AK194-EMFX_Data!AH194)</f>
        <v>-0.0249668113839069</v>
      </c>
      <c r="CE194" s="23" t="n">
        <f aca="false">IF(EMFX_Data!AB193&gt;=EMFX_Data!AC193,EMFX_Data!AI194-EMFX_Data!AJ194,EMFX_Data!AJ194-EMFX_Data!AI194)</f>
        <v>-0.0552086626913825</v>
      </c>
      <c r="CF194" s="23" t="n">
        <f aca="false">IF(EMFX_Data!AB193&gt;=EMFX_Data!AD193,EMFX_Data!AI194-EMFX_Data!AK194,EMFX_Data!AK194-EMFX_Data!AI194)</f>
        <v>-0.0196986880543258</v>
      </c>
      <c r="CG194" s="23" t="n">
        <f aca="false">IF(EMFX_Data!AC193&gt;=EMFX_Data!AD193,EMFX_Data!AJ194-EMFX_Data!AK194,EMFX_Data!AK194-EMFX_Data!AJ194)</f>
        <v>-0.0749073507457082</v>
      </c>
      <c r="CH194" s="27" t="n">
        <f aca="false">IF(ROW()&lt;4+VolLB,"",STDEV(INDEX($BM:$BM,ROW()-VolLB+1):INDEX($BM:$BM,ROW()))*SQRT(12))</f>
        <v>0.184184133317362</v>
      </c>
      <c r="CI194" s="27" t="n">
        <f aca="false">IF(ROW()&lt;4+VolLB,"",STDEV(INDEX($BN:$BN,ROW()-VolLB+1):INDEX($BN:$BN,ROW()))*SQRT(12))</f>
        <v>0.197772600816419</v>
      </c>
      <c r="CJ194" s="27" t="n">
        <f aca="false">IF(ROW()&lt;4+VolLB,"",STDEV(INDEX($BO:$BO,ROW()-VolLB+1):INDEX($BO:$BO,ROW()))*SQRT(12))</f>
        <v>0.191825194543469</v>
      </c>
      <c r="CK194" s="27" t="n">
        <f aca="false">IF(ROW()&lt;4+VolLB,"",STDEV(INDEX($BP:$BP,ROW()-VolLB+1):INDEX($BP:$BP,ROW()))*SQRT(12))</f>
        <v>0.207730355276237</v>
      </c>
      <c r="CL194" s="27" t="n">
        <f aca="false">IF(ROW()&lt;4+VolLB,"",STDEV(INDEX($BQ:$BQ,ROW()-VolLB+1):INDEX($BQ:$BQ,ROW()))*SQRT(12))</f>
        <v>0.185130389248106</v>
      </c>
      <c r="CM194" s="27" t="n">
        <f aca="false">IF(ROW()&lt;4+VolLB,"",STDEV(INDEX($BR:$BR,ROW()-VolLB+1):INDEX($BR:$BR,ROW()))*SQRT(12))</f>
        <v>0.180843571260691</v>
      </c>
      <c r="CN194" s="27" t="n">
        <f aca="false">IF(ROW()&lt;4+VolLB,"",STDEV(INDEX($BS:$BS,ROW()-VolLB+1):INDEX($BS:$BS,ROW()))*SQRT(12))</f>
        <v>0.202498092344551</v>
      </c>
      <c r="CO194" s="27" t="n">
        <f aca="false">IF(ROW()&lt;4+VolLB,"",STDEV(INDEX($BT:$BT,ROW()-VolLB+1):INDEX($BT:$BT,ROW()))*SQRT(12))</f>
        <v>0.181195618493991</v>
      </c>
      <c r="CP194" s="27" t="n">
        <f aca="false">IF(ROW()&lt;4+VolLB,"",STDEV(INDEX($BU:$BU,ROW()-VolLB+1):INDEX($BU:$BU,ROW()))*SQRT(12))</f>
        <v>0.195199024942352</v>
      </c>
      <c r="CQ194" s="27" t="n">
        <f aca="false">IF(ROW()&lt;4+VolLB,"",STDEV(INDEX($BV:$BV,ROW()-VolLB+1):INDEX($BV:$BV,ROW()))*SQRT(12))</f>
        <v>0.172428763976105</v>
      </c>
      <c r="CR194" s="27" t="n">
        <f aca="false">IF(ROW()&lt;4+VolLB,"",STDEV(INDEX($BW:$BW,ROW()-VolLB+1):INDEX($BW:$BW,ROW()))*SQRT(12))</f>
        <v>0.163075407054404</v>
      </c>
      <c r="CS194" s="27" t="n">
        <f aca="false">IF(ROW()&lt;4+VolLB,"",STDEV(INDEX($BX:$BX,ROW()-VolLB+1):INDEX($BX:$BX,ROW()))*SQRT(12))</f>
        <v>0.161844289358989</v>
      </c>
      <c r="CT194" s="27" t="n">
        <f aca="false">IF(ROW()&lt;4+VolLB,"",STDEV(INDEX($BY:$BY,ROW()-VolLB+1):INDEX($BY:$BY,ROW()))*SQRT(12))</f>
        <v>0.205190531293054</v>
      </c>
      <c r="CU194" s="27" t="n">
        <f aca="false">IF(ROW()&lt;4+VolLB,"",STDEV(INDEX($BZ:$BZ,ROW()-VolLB+1):INDEX($BZ:$BZ,ROW()))*SQRT(12))</f>
        <v>0.18417289801161</v>
      </c>
      <c r="CV194" s="27" t="n">
        <f aca="false">IF(ROW()&lt;4+VolLB,"",STDEV(INDEX($CA:$CA,ROW()-VolLB+1):INDEX($CA:$CA,ROW()))*SQRT(12))</f>
        <v>0.165609127041811</v>
      </c>
      <c r="CW194" s="27" t="n">
        <f aca="false">IF(ROW()&lt;4+VolLB,"",STDEV(INDEX($CB:$CB,ROW()-VolLB+1):INDEX($CB:$CB,ROW()))*SQRT(12))</f>
        <v>0.194589341407552</v>
      </c>
      <c r="CX194" s="27" t="n">
        <f aca="false">IF(ROW()&lt;4+VolLB,"",STDEV(INDEX($CC:$CC,ROW()-VolLB+1):INDEX($CC:$CC,ROW()))*SQRT(12))</f>
        <v>0.185450345468476</v>
      </c>
      <c r="CY194" s="27" t="n">
        <f aca="false">IF(ROW()&lt;4+VolLB,"",STDEV(INDEX($CD:$CD,ROW()-VolLB+1):INDEX($CD:$CD,ROW()))*SQRT(12))</f>
        <v>0.156356045761958</v>
      </c>
      <c r="CZ194" s="27" t="n">
        <f aca="false">IF(ROW()&lt;4+VolLB,"",STDEV(INDEX($CE:$CE,ROW()-VolLB+1):INDEX($CE:$CE,ROW()))*SQRT(12))</f>
        <v>0.208273245274257</v>
      </c>
      <c r="DA194" s="27" t="n">
        <f aca="false">IF(ROW()&lt;4+VolLB,"",STDEV(INDEX($CF:$CF,ROW()-VolLB+1):INDEX($CF:$CF,ROW()))*SQRT(12))</f>
        <v>0.177002881877889</v>
      </c>
      <c r="DB194" s="27" t="n">
        <f aca="false">IF(ROW()&lt;4+VolLB,"",STDEV(INDEX($CG:$CG,ROW()-VolLB+1):INDEX($CG:$CG,ROW()))*SQRT(12))</f>
        <v>0.169507105624411</v>
      </c>
      <c r="DC194" s="26" t="n">
        <f aca="false">IF(OR(AR194=0,CH194="",CH194=0),0,AR194*MIN(MaxScal,TgtVol/CH194))</f>
        <v>0</v>
      </c>
      <c r="DD194" s="26" t="n">
        <f aca="false">IF(OR(AS194=0,CI194="",CI194=0),0,AS194*MIN(MaxScal,TgtVol/CI194))</f>
        <v>0</v>
      </c>
      <c r="DE194" s="26" t="n">
        <f aca="false">IF(OR(AT194=0,CJ194="",CJ194=0),0,AT194*MIN(MaxScal,TgtVol/CJ194))</f>
        <v>0</v>
      </c>
      <c r="DF194" s="26" t="n">
        <f aca="false">IF(OR(AU194=0,CK194="",CK194=0),0,AU194*MIN(MaxScal,TgtVol/CK194))</f>
        <v>0</v>
      </c>
      <c r="DG194" s="26" t="n">
        <f aca="false">IF(OR(AV194=0,CL194="",CL194=0),0,AV194*MIN(MaxScal,TgtVol/CL194))</f>
        <v>0.108031966449315</v>
      </c>
      <c r="DH194" s="26" t="n">
        <f aca="false">IF(OR(AW194=0,CM194="",CM194=0),0,AW194*MIN(MaxScal,TgtVol/CM194))</f>
        <v>0</v>
      </c>
      <c r="DI194" s="26" t="n">
        <f aca="false">IF(OR(AX194=0,CN194="",CN194=0),0,AX194*MIN(MaxScal,TgtVol/CN194))</f>
        <v>0</v>
      </c>
      <c r="DJ194" s="26" t="n">
        <f aca="false">IF(OR(AY194=0,CO194="",CO194=0),0,AY194*MIN(MaxScal,TgtVol/CO194))</f>
        <v>0</v>
      </c>
      <c r="DK194" s="26" t="n">
        <f aca="false">IF(OR(AZ194=0,CP194="",CP194=0),0,AZ194*MIN(MaxScal,TgtVol/CP194))</f>
        <v>0</v>
      </c>
      <c r="DL194" s="26" t="n">
        <f aca="false">IF(OR(BA194=0,CQ194="",CQ194=0),0,BA194*MIN(MaxScal,TgtVol/CQ194))</f>
        <v>0</v>
      </c>
      <c r="DM194" s="26" t="n">
        <f aca="false">IF(OR(BB194=0,CR194="",CR194=0),0,BB194*MIN(MaxScal,TgtVol/CR194))</f>
        <v>0</v>
      </c>
      <c r="DN194" s="26" t="n">
        <f aca="false">IF(OR(BC194=0,CS194="",CS194=0),0,BC194*MIN(MaxScal,TgtVol/CS194))</f>
        <v>0</v>
      </c>
      <c r="DO194" s="26" t="n">
        <f aca="false">IF(OR(BD194=0,CT194="",CT194=0),0,BD194*MIN(MaxScal,TgtVol/CT194))</f>
        <v>0</v>
      </c>
      <c r="DP194" s="26" t="n">
        <f aca="false">IF(OR(BE194=0,CU194="",CU194=0),0,BE194*MIN(MaxScal,TgtVol/CU194))</f>
        <v>0</v>
      </c>
      <c r="DQ194" s="26" t="n">
        <f aca="false">IF(OR(BF194=0,CV194="",CV194=0),0,BF194*MIN(MaxScal,TgtVol/CV194))</f>
        <v>0</v>
      </c>
      <c r="DR194" s="26" t="n">
        <f aca="false">IF(OR(BG194=0,CW194="",CW194=0),0,BG194*MIN(MaxScal,TgtVol/CW194))</f>
        <v>0</v>
      </c>
      <c r="DS194" s="26" t="n">
        <f aca="false">IF(OR(BH194=0,CX194="",CX194=0),0,BH194*MIN(MaxScal,TgtVol/CX194))</f>
        <v>0</v>
      </c>
      <c r="DT194" s="26" t="n">
        <f aca="false">IF(OR(BI194=0,CY194="",CY194=0),0,BI194*MIN(MaxScal,TgtVol/CY194))</f>
        <v>0</v>
      </c>
      <c r="DU194" s="26" t="n">
        <f aca="false">IF(OR(BJ194=0,CZ194="",CZ194=0),0,BJ194*MIN(MaxScal,TgtVol/CZ194))</f>
        <v>0</v>
      </c>
      <c r="DV194" s="26" t="n">
        <f aca="false">IF(OR(BK194=0,DA194="",DA194=0),0,BK194*MIN(MaxScal,TgtVol/DA194))</f>
        <v>0</v>
      </c>
      <c r="DW194" s="26" t="n">
        <f aca="false">IF(OR(BL194=0,DB194="",DB194=0),0,BL194*MIN(MaxScal,TgtVol/DB194))</f>
        <v>0</v>
      </c>
      <c r="DX194" s="28" t="n">
        <f aca="false">IFERROR(DC193*BM194,"")</f>
        <v>-0</v>
      </c>
      <c r="DY194" s="28" t="n">
        <f aca="false">IFERROR(DD193*BN194,"")</f>
        <v>0</v>
      </c>
      <c r="DZ194" s="28" t="n">
        <f aca="false">IFERROR(DE193*BO194,"")</f>
        <v>-0</v>
      </c>
      <c r="EA194" s="28" t="n">
        <f aca="false">IFERROR(DF193*BP194,"")</f>
        <v>0</v>
      </c>
      <c r="EB194" s="28" t="n">
        <f aca="false">IFERROR(DG193*BQ194,"")</f>
        <v>-0.00543148927675851</v>
      </c>
      <c r="EC194" s="28" t="n">
        <f aca="false">IFERROR(DH193*BR194,"")</f>
        <v>-0</v>
      </c>
      <c r="ED194" s="28" t="n">
        <f aca="false">IFERROR(DI193*BS194,"")</f>
        <v>0</v>
      </c>
      <c r="EE194" s="28" t="n">
        <f aca="false">IFERROR(DJ193*BT194,"")</f>
        <v>-0</v>
      </c>
      <c r="EF194" s="28" t="n">
        <f aca="false">IFERROR(DK193*BU194,"")</f>
        <v>-0</v>
      </c>
      <c r="EG194" s="28" t="n">
        <f aca="false">IFERROR(DL193*BV194,"")</f>
        <v>-0</v>
      </c>
      <c r="EH194" s="28" t="n">
        <f aca="false">IFERROR(DM193*BW194,"")</f>
        <v>-0</v>
      </c>
      <c r="EI194" s="28" t="n">
        <f aca="false">IFERROR(DN193*BX194,"")</f>
        <v>-0</v>
      </c>
      <c r="EJ194" s="28" t="n">
        <f aca="false">IFERROR(DO193*BY194,"")</f>
        <v>0</v>
      </c>
      <c r="EK194" s="28" t="n">
        <f aca="false">IFERROR(DP193*BZ194,"")</f>
        <v>-0</v>
      </c>
      <c r="EL194" s="28" t="n">
        <f aca="false">IFERROR(DQ193*CA194,"")</f>
        <v>-0</v>
      </c>
      <c r="EM194" s="28" t="n">
        <f aca="false">IFERROR(DR193*CB194,"")</f>
        <v>0</v>
      </c>
      <c r="EN194" s="28" t="n">
        <f aca="false">IFERROR(DS193*CC194,"")</f>
        <v>-0</v>
      </c>
      <c r="EO194" s="28" t="n">
        <f aca="false">IFERROR(DT193*CD194,"")</f>
        <v>-0</v>
      </c>
      <c r="EP194" s="28" t="n">
        <f aca="false">IFERROR(DU193*CE194,"")</f>
        <v>-0</v>
      </c>
      <c r="EQ194" s="28" t="n">
        <f aca="false">IFERROR(DV193*CF194,"")</f>
        <v>-0</v>
      </c>
      <c r="ER194" s="28" t="n">
        <f aca="false">IFERROR(DW193*CG194,"")</f>
        <v>-0</v>
      </c>
      <c r="ES194" s="28" t="n">
        <f aca="false">IF(ROW()=4,"",SUM(DX194:ER194))</f>
        <v>-0.00543148927675851</v>
      </c>
      <c r="ET194" s="29" t="n">
        <f aca="false">COUNTIF(AR194:BL194,"&gt;0")</f>
        <v>1</v>
      </c>
    </row>
    <row r="195" customFormat="false" ht="15" hidden="false" customHeight="false" outlineLevel="0" collapsed="false">
      <c r="A195" s="19" t="n">
        <v>43830</v>
      </c>
      <c r="B195" s="23" t="n">
        <f aca="false">ABS(EMFX_Data!X195-EMFX_Data!Y195)</f>
        <v>0.0291786125428981</v>
      </c>
      <c r="C195" s="23" t="n">
        <f aca="false">ABS(EMFX_Data!X195-EMFX_Data!Z195)</f>
        <v>0.0420682187388826</v>
      </c>
      <c r="D195" s="23" t="n">
        <f aca="false">ABS(EMFX_Data!X195-EMFX_Data!AA195)</f>
        <v>0.190991976604758</v>
      </c>
      <c r="E195" s="23" t="n">
        <f aca="false">ABS(EMFX_Data!X195-EMFX_Data!AB195)</f>
        <v>0.112225276998136</v>
      </c>
      <c r="F195" s="23" t="n">
        <f aca="false">ABS(EMFX_Data!X195-EMFX_Data!AC195)</f>
        <v>0.181985110109327</v>
      </c>
      <c r="G195" s="23" t="n">
        <f aca="false">ABS(EMFX_Data!X195-EMFX_Data!AD195)</f>
        <v>0.260408693152455</v>
      </c>
      <c r="H195" s="23" t="n">
        <f aca="false">ABS(EMFX_Data!Y195-EMFX_Data!Z195)</f>
        <v>0.0712468312817807</v>
      </c>
      <c r="I195" s="23" t="n">
        <f aca="false">ABS(EMFX_Data!Y195-EMFX_Data!AA195)</f>
        <v>0.220170589147656</v>
      </c>
      <c r="J195" s="23" t="n">
        <f aca="false">ABS(EMFX_Data!Y195-EMFX_Data!AB195)</f>
        <v>0.141403889541034</v>
      </c>
      <c r="K195" s="23" t="n">
        <f aca="false">ABS(EMFX_Data!Y195-EMFX_Data!AC195)</f>
        <v>0.152806497566429</v>
      </c>
      <c r="L195" s="23" t="n">
        <f aca="false">ABS(EMFX_Data!Y195-EMFX_Data!AD195)</f>
        <v>0.289587305695354</v>
      </c>
      <c r="M195" s="23" t="n">
        <f aca="false">ABS(EMFX_Data!Z195-EMFX_Data!AA195)</f>
        <v>0.148923757865876</v>
      </c>
      <c r="N195" s="23" t="n">
        <f aca="false">ABS(EMFX_Data!Z195-EMFX_Data!AB195)</f>
        <v>0.0701570582592535</v>
      </c>
      <c r="O195" s="23" t="n">
        <f aca="false">ABS(EMFX_Data!Z195-EMFX_Data!AC195)</f>
        <v>0.22405332884821</v>
      </c>
      <c r="P195" s="23" t="n">
        <f aca="false">ABS(EMFX_Data!Z195-EMFX_Data!AD195)</f>
        <v>0.218340474413573</v>
      </c>
      <c r="Q195" s="23" t="n">
        <f aca="false">ABS(EMFX_Data!AA195-EMFX_Data!AB195)</f>
        <v>0.0787666996066223</v>
      </c>
      <c r="R195" s="23" t="n">
        <f aca="false">ABS(EMFX_Data!AA195-EMFX_Data!AC195)</f>
        <v>0.372977086714085</v>
      </c>
      <c r="S195" s="23" t="n">
        <f aca="false">ABS(EMFX_Data!AA195-EMFX_Data!AD195)</f>
        <v>0.0694167165476971</v>
      </c>
      <c r="T195" s="23" t="n">
        <f aca="false">ABS(EMFX_Data!AB195-EMFX_Data!AC195)</f>
        <v>0.294210387107463</v>
      </c>
      <c r="U195" s="23" t="n">
        <f aca="false">ABS(EMFX_Data!AB195-EMFX_Data!AD195)</f>
        <v>0.148183416154319</v>
      </c>
      <c r="V195" s="23" t="n">
        <f aca="false">ABS(EMFX_Data!AC195-EMFX_Data!AD195)</f>
        <v>0.442393803261782</v>
      </c>
      <c r="W195" s="26" t="n">
        <f aca="false">IF(ROW()&lt;4+MinObs-1,"",IFERROR((B195-AVERAGE(B$4:B195))/STDEV(B$4:B195),""))</f>
        <v>-1.11662546442958</v>
      </c>
      <c r="X195" s="26" t="n">
        <f aca="false">IF(ROW()&lt;4+MinObs-1,"",IFERROR((C195-AVERAGE(C$4:C195))/STDEV(C$4:C195),""))</f>
        <v>-0.61453117829699</v>
      </c>
      <c r="Y195" s="26" t="n">
        <f aca="false">IF(ROW()&lt;4+MinObs-1,"",IFERROR((D195-AVERAGE(D$4:D195))/STDEV(D$4:D195),""))</f>
        <v>0.311161709497298</v>
      </c>
      <c r="Z195" s="26" t="n">
        <f aca="false">IF(ROW()&lt;4+MinObs-1,"",IFERROR((E195-AVERAGE(E$4:E195))/STDEV(E$4:E195),""))</f>
        <v>-0.18962560539555</v>
      </c>
      <c r="AA195" s="26" t="n">
        <f aca="false">IF(ROW()&lt;4+MinObs-1,"",IFERROR((F195-AVERAGE(F$4:F195))/STDEV(F$4:F195),""))</f>
        <v>1.55725360358372</v>
      </c>
      <c r="AB195" s="26" t="n">
        <f aca="false">IF(ROW()&lt;4+MinObs-1,"",IFERROR((G195-AVERAGE(G$4:G195))/STDEV(G$4:G195),""))</f>
        <v>0.462060378937564</v>
      </c>
      <c r="AC195" s="26" t="n">
        <f aca="false">IF(ROW()&lt;4+MinObs-1,"",IFERROR((H195-AVERAGE(H$4:H195))/STDEV(H$4:H195),""))</f>
        <v>-0.716385672157296</v>
      </c>
      <c r="AD195" s="26" t="n">
        <f aca="false">IF(ROW()&lt;4+MinObs-1,"",IFERROR((I195-AVERAGE(I$4:I195))/STDEV(I$4:I195),""))</f>
        <v>0.624686346133706</v>
      </c>
      <c r="AE195" s="26" t="n">
        <f aca="false">IF(ROW()&lt;4+MinObs-1,"",IFERROR((J195-AVERAGE(J$4:J195))/STDEV(J$4:J195),""))</f>
        <v>0.0661615456256279</v>
      </c>
      <c r="AF195" s="26" t="n">
        <f aca="false">IF(ROW()&lt;4+MinObs-1,"",IFERROR((K195-AVERAGE(K$4:K195))/STDEV(K$4:K195),""))</f>
        <v>0.779338375182148</v>
      </c>
      <c r="AG195" s="26" t="n">
        <f aca="false">IF(ROW()&lt;4+MinObs-1,"",IFERROR((L195-AVERAGE(L$4:L195))/STDEV(L$4:L195),""))</f>
        <v>0.452307813891277</v>
      </c>
      <c r="AH195" s="26" t="n">
        <f aca="false">IF(ROW()&lt;4+MinObs-1,"",IFERROR((M195-AVERAGE(M$4:M195))/STDEV(M$4:M195),""))</f>
        <v>-0.127872262630231</v>
      </c>
      <c r="AI195" s="26" t="n">
        <f aca="false">IF(ROW()&lt;4+MinObs-1,"",IFERROR((N195-AVERAGE(N$4:N195))/STDEV(N$4:N195),""))</f>
        <v>-0.674922745444101</v>
      </c>
      <c r="AJ195" s="26" t="n">
        <f aca="false">IF(ROW()&lt;4+MinObs-1,"",IFERROR((O195-AVERAGE(O$4:O195))/STDEV(O$4:O195),""))</f>
        <v>1.4778985808537</v>
      </c>
      <c r="AK195" s="26" t="n">
        <f aca="false">IF(ROW()&lt;4+MinObs-1,"",IFERROR((P195-AVERAGE(P$4:P195))/STDEV(P$4:P195),""))</f>
        <v>0.303169068840459</v>
      </c>
      <c r="AL195" s="26" t="n">
        <f aca="false">IF(ROW()&lt;4+MinObs-1,"",IFERROR((Q195-AVERAGE(Q$4:Q195))/STDEV(Q$4:Q195),""))</f>
        <v>-0.64876904032997</v>
      </c>
      <c r="AM195" s="26" t="n">
        <f aca="false">IF(ROW()&lt;4+MinObs-1,"",IFERROR((R195-AVERAGE(R$4:R195))/STDEV(R$4:R195),""))</f>
        <v>1.74619328208687</v>
      </c>
      <c r="AN195" s="26" t="n">
        <f aca="false">IF(ROW()&lt;4+MinObs-1,"",IFERROR((S195-AVERAGE(S$4:S195))/STDEV(S$4:S195),""))</f>
        <v>-0.384616168468296</v>
      </c>
      <c r="AO195" s="26" t="n">
        <f aca="false">IF(ROW()&lt;4+MinObs-1,"",IFERROR((T195-AVERAGE(T$4:T195))/STDEV(T$4:T195),""))</f>
        <v>2.10253455279024</v>
      </c>
      <c r="AP195" s="26" t="n">
        <f aca="false">IF(ROW()&lt;4+MinObs-1,"",IFERROR((U195-AVERAGE(U$4:U195))/STDEV(U$4:U195),""))</f>
        <v>0.0282059225548645</v>
      </c>
      <c r="AQ195" s="26" t="n">
        <f aca="false">IF(ROW()&lt;4+MinObs-1,"",IFERROR((V195-AVERAGE(V$4:V195))/STDEV(V$4:V195),""))</f>
        <v>1.01380366833468</v>
      </c>
      <c r="AR195" s="26" t="n">
        <f aca="false">IF(W195="",0,IF(W195&gt;=z4,w4,IF(W195&gt;=z3,w3,IF(W195&gt;=zEntry,w2,IF(AND(W195&gt;=ExitZ,AR194&gt;0),w2,0)))))</f>
        <v>0</v>
      </c>
      <c r="AS195" s="26" t="n">
        <f aca="false">IF(X195="",0,IF(X195&gt;=z4,w4,IF(X195&gt;=z3,w3,IF(X195&gt;=zEntry,w2,IF(AND(X195&gt;=ExitZ,AS194&gt;0),w2,0)))))</f>
        <v>0</v>
      </c>
      <c r="AT195" s="26" t="n">
        <f aca="false">IF(Y195="",0,IF(Y195&gt;=z4,w4,IF(Y195&gt;=z3,w3,IF(Y195&gt;=zEntry,w2,IF(AND(Y195&gt;=ExitZ,AT194&gt;0),w2,0)))))</f>
        <v>0</v>
      </c>
      <c r="AU195" s="26" t="n">
        <f aca="false">IF(Z195="",0,IF(Z195&gt;=z4,w4,IF(Z195&gt;=z3,w3,IF(Z195&gt;=zEntry,w2,IF(AND(Z195&gt;=ExitZ,AU194&gt;0),w2,0)))))</f>
        <v>0</v>
      </c>
      <c r="AV195" s="26" t="n">
        <f aca="false">IF(AA195="",0,IF(AA195&gt;=z4,w4,IF(AA195&gt;=z3,w3,IF(AA195&gt;=zEntry,w2,IF(AND(AA195&gt;=ExitZ,AV194&gt;0),w2,0)))))</f>
        <v>0</v>
      </c>
      <c r="AW195" s="26" t="n">
        <f aca="false">IF(AB195="",0,IF(AB195&gt;=z4,w4,IF(AB195&gt;=z3,w3,IF(AB195&gt;=zEntry,w2,IF(AND(AB195&gt;=ExitZ,AW194&gt;0),w2,0)))))</f>
        <v>0</v>
      </c>
      <c r="AX195" s="26" t="n">
        <f aca="false">IF(AC195="",0,IF(AC195&gt;=z4,w4,IF(AC195&gt;=z3,w3,IF(AC195&gt;=zEntry,w2,IF(AND(AC195&gt;=ExitZ,AX194&gt;0),w2,0)))))</f>
        <v>0</v>
      </c>
      <c r="AY195" s="26" t="n">
        <f aca="false">IF(AD195="",0,IF(AD195&gt;=z4,w4,IF(AD195&gt;=z3,w3,IF(AD195&gt;=zEntry,w2,IF(AND(AD195&gt;=ExitZ,AY194&gt;0),w2,0)))))</f>
        <v>0</v>
      </c>
      <c r="AZ195" s="26" t="n">
        <f aca="false">IF(AE195="",0,IF(AE195&gt;=z4,w4,IF(AE195&gt;=z3,w3,IF(AE195&gt;=zEntry,w2,IF(AND(AE195&gt;=ExitZ,AZ194&gt;0),w2,0)))))</f>
        <v>0</v>
      </c>
      <c r="BA195" s="26" t="n">
        <f aca="false">IF(AF195="",0,IF(AF195&gt;=z4,w4,IF(AF195&gt;=z3,w3,IF(AF195&gt;=zEntry,w2,IF(AND(AF195&gt;=ExitZ,BA194&gt;0),w2,0)))))</f>
        <v>0</v>
      </c>
      <c r="BB195" s="26" t="n">
        <f aca="false">IF(AG195="",0,IF(AG195&gt;=z4,w4,IF(AG195&gt;=z3,w3,IF(AG195&gt;=zEntry,w2,IF(AND(AG195&gt;=ExitZ,BB194&gt;0),w2,0)))))</f>
        <v>0</v>
      </c>
      <c r="BC195" s="26" t="n">
        <f aca="false">IF(AH195="",0,IF(AH195&gt;=z4,w4,IF(AH195&gt;=z3,w3,IF(AH195&gt;=zEntry,w2,IF(AND(AH195&gt;=ExitZ,BC194&gt;0),w2,0)))))</f>
        <v>0</v>
      </c>
      <c r="BD195" s="26" t="n">
        <f aca="false">IF(AI195="",0,IF(AI195&gt;=z4,w4,IF(AI195&gt;=z3,w3,IF(AI195&gt;=zEntry,w2,IF(AND(AI195&gt;=ExitZ,BD194&gt;0),w2,0)))))</f>
        <v>0</v>
      </c>
      <c r="BE195" s="26" t="n">
        <f aca="false">IF(AJ195="",0,IF(AJ195&gt;=z4,w4,IF(AJ195&gt;=z3,w3,IF(AJ195&gt;=zEntry,w2,IF(AND(AJ195&gt;=ExitZ,BE194&gt;0),w2,0)))))</f>
        <v>0</v>
      </c>
      <c r="BF195" s="26" t="n">
        <f aca="false">IF(AK195="",0,IF(AK195&gt;=z4,w4,IF(AK195&gt;=z3,w3,IF(AK195&gt;=zEntry,w2,IF(AND(AK195&gt;=ExitZ,BF194&gt;0),w2,0)))))</f>
        <v>0</v>
      </c>
      <c r="BG195" s="26" t="n">
        <f aca="false">IF(AL195="",0,IF(AL195&gt;=z4,w4,IF(AL195&gt;=z3,w3,IF(AL195&gt;=zEntry,w2,IF(AND(AL195&gt;=ExitZ,BG194&gt;0),w2,0)))))</f>
        <v>0</v>
      </c>
      <c r="BH195" s="26" t="n">
        <f aca="false">IF(AM195="",0,IF(AM195&gt;=z4,w4,IF(AM195&gt;=z3,w3,IF(AM195&gt;=zEntry,w2,IF(AND(AM195&gt;=ExitZ,BH194&gt;0),w2,0)))))</f>
        <v>0</v>
      </c>
      <c r="BI195" s="26" t="n">
        <f aca="false">IF(AN195="",0,IF(AN195&gt;=z4,w4,IF(AN195&gt;=z3,w3,IF(AN195&gt;=zEntry,w2,IF(AND(AN195&gt;=ExitZ,BI194&gt;0),w2,0)))))</f>
        <v>0</v>
      </c>
      <c r="BJ195" s="26" t="n">
        <f aca="false">IF(AO195="",0,IF(AO195&gt;=z4,w4,IF(AO195&gt;=z3,w3,IF(AO195&gt;=zEntry,w2,IF(AND(AO195&gt;=ExitZ,BJ194&gt;0),w2,0)))))</f>
        <v>1</v>
      </c>
      <c r="BK195" s="26" t="n">
        <f aca="false">IF(AP195="",0,IF(AP195&gt;=z4,w4,IF(AP195&gt;=z3,w3,IF(AP195&gt;=zEntry,w2,IF(AND(AP195&gt;=ExitZ,BK194&gt;0),w2,0)))))</f>
        <v>0</v>
      </c>
      <c r="BL195" s="26" t="n">
        <f aca="false">IF(AQ195="",0,IF(AQ195&gt;=z4,w4,IF(AQ195&gt;=z3,w3,IF(AQ195&gt;=zEntry,w2,IF(AND(AQ195&gt;=ExitZ,BL194&gt;0),w2,0)))))</f>
        <v>0</v>
      </c>
      <c r="BM195" s="23" t="n">
        <f aca="false">IF(EMFX_Data!X194&gt;=EMFX_Data!Y194,EMFX_Data!AE195-EMFX_Data!AF195,EMFX_Data!AF195-EMFX_Data!AE195)</f>
        <v>0.0434750507447808</v>
      </c>
      <c r="BN195" s="23" t="n">
        <f aca="false">IF(EMFX_Data!X194&gt;=EMFX_Data!Z194,EMFX_Data!AE195-EMFX_Data!AG195,EMFX_Data!AG195-EMFX_Data!AE195)</f>
        <v>0.0633410594247434</v>
      </c>
      <c r="BO195" s="23" t="n">
        <f aca="false">IF(EMFX_Data!X194&gt;=EMFX_Data!AA194,EMFX_Data!AE195-EMFX_Data!AH195,EMFX_Data!AH195-EMFX_Data!AE195)</f>
        <v>-0.158851438907237</v>
      </c>
      <c r="BP195" s="23" t="n">
        <f aca="false">IF(EMFX_Data!X194&gt;=EMFX_Data!AB194,EMFX_Data!AE195-EMFX_Data!AI195,EMFX_Data!AI195-EMFX_Data!AE195)</f>
        <v>0.131197802323353</v>
      </c>
      <c r="BQ195" s="23" t="n">
        <f aca="false">IF(EMFX_Data!X194&gt;=EMFX_Data!AC194,EMFX_Data!AE195-EMFX_Data!AJ195,EMFX_Data!AJ195-EMFX_Data!AE195)</f>
        <v>0.0737495486419495</v>
      </c>
      <c r="BR195" s="23" t="n">
        <f aca="false">IF(EMFX_Data!X194&gt;=EMFX_Data!AD194,EMFX_Data!AE195-EMFX_Data!AK195,EMFX_Data!AK195-EMFX_Data!AE195)</f>
        <v>-0.101260054557539</v>
      </c>
      <c r="BS195" s="23" t="n">
        <f aca="false">IF(EMFX_Data!Y194&gt;=EMFX_Data!Z194,EMFX_Data!AF195-EMFX_Data!AG195,EMFX_Data!AG195-EMFX_Data!AF195)</f>
        <v>-0.0198660086799626</v>
      </c>
      <c r="BT195" s="23" t="n">
        <f aca="false">IF(EMFX_Data!Y194&gt;=EMFX_Data!AA194,EMFX_Data!AF195-EMFX_Data!AH195,EMFX_Data!AH195-EMFX_Data!AF195)</f>
        <v>-0.115376388162457</v>
      </c>
      <c r="BU195" s="23" t="n">
        <f aca="false">IF(EMFX_Data!Y194&gt;=EMFX_Data!AB194,EMFX_Data!AF195-EMFX_Data!AI195,EMFX_Data!AI195-EMFX_Data!AF195)</f>
        <v>-0.0877227515785727</v>
      </c>
      <c r="BV195" s="23" t="n">
        <f aca="false">IF(EMFX_Data!Y194&gt;=EMFX_Data!AC194,EMFX_Data!AF195-EMFX_Data!AJ195,EMFX_Data!AJ195-EMFX_Data!AF195)</f>
        <v>0.0302744978971686</v>
      </c>
      <c r="BW195" s="23" t="n">
        <f aca="false">IF(EMFX_Data!Y194&gt;=EMFX_Data!AD194,EMFX_Data!AF195-EMFX_Data!AK195,EMFX_Data!AK195-EMFX_Data!AF195)</f>
        <v>-0.0577850038127582</v>
      </c>
      <c r="BX195" s="23" t="n">
        <f aca="false">IF(EMFX_Data!Z194&gt;=EMFX_Data!AA194,EMFX_Data!AG195-EMFX_Data!AH195,EMFX_Data!AH195-EMFX_Data!AG195)</f>
        <v>-0.095510379482494</v>
      </c>
      <c r="BY195" s="23" t="n">
        <f aca="false">IF(EMFX_Data!Z194&gt;=EMFX_Data!AB194,EMFX_Data!AG195-EMFX_Data!AI195,EMFX_Data!AI195-EMFX_Data!AG195)</f>
        <v>-0.0678567428986101</v>
      </c>
      <c r="BZ195" s="23" t="n">
        <f aca="false">IF(EMFX_Data!Z194&gt;=EMFX_Data!AC194,EMFX_Data!AG195-EMFX_Data!AJ195,EMFX_Data!AJ195-EMFX_Data!AG195)</f>
        <v>0.0104084892172061</v>
      </c>
      <c r="CA195" s="23" t="n">
        <f aca="false">IF(EMFX_Data!Z194&gt;=EMFX_Data!AD194,EMFX_Data!AG195-EMFX_Data!AK195,EMFX_Data!AK195-EMFX_Data!AG195)</f>
        <v>-0.0379189951327956</v>
      </c>
      <c r="CB195" s="23" t="n">
        <f aca="false">IF(EMFX_Data!AA194&gt;=EMFX_Data!AB194,EMFX_Data!AH195-EMFX_Data!AI195,EMFX_Data!AI195-EMFX_Data!AH195)</f>
        <v>-0.027653636583884</v>
      </c>
      <c r="CC195" s="23" t="n">
        <f aca="false">IF(EMFX_Data!AA194&gt;=EMFX_Data!AC194,EMFX_Data!AH195-EMFX_Data!AJ195,EMFX_Data!AJ195-EMFX_Data!AH195)</f>
        <v>-0.085101890265288</v>
      </c>
      <c r="CD195" s="23" t="n">
        <f aca="false">IF(EMFX_Data!AA194&gt;=EMFX_Data!AD194,EMFX_Data!AH195-EMFX_Data!AK195,EMFX_Data!AK195-EMFX_Data!AH195)</f>
        <v>0.0575913843496984</v>
      </c>
      <c r="CE195" s="23" t="n">
        <f aca="false">IF(EMFX_Data!AB194&gt;=EMFX_Data!AC194,EMFX_Data!AI195-EMFX_Data!AJ195,EMFX_Data!AJ195-EMFX_Data!AI195)</f>
        <v>-0.057448253681404</v>
      </c>
      <c r="CF195" s="23" t="n">
        <f aca="false">IF(EMFX_Data!AB194&gt;=EMFX_Data!AD194,EMFX_Data!AI195-EMFX_Data!AK195,EMFX_Data!AK195-EMFX_Data!AI195)</f>
        <v>0.0299377477658144</v>
      </c>
      <c r="CG195" s="23" t="n">
        <f aca="false">IF(EMFX_Data!AC194&gt;=EMFX_Data!AD194,EMFX_Data!AJ195-EMFX_Data!AK195,EMFX_Data!AK195-EMFX_Data!AJ195)</f>
        <v>-0.0275105059155896</v>
      </c>
      <c r="CH195" s="27" t="n">
        <f aca="false">IF(ROW()&lt;4+VolLB,"",STDEV(INDEX($BM:$BM,ROW()-VolLB+1):INDEX($BM:$BM,ROW()))*SQRT(12))</f>
        <v>0.185030513041258</v>
      </c>
      <c r="CI195" s="27" t="n">
        <f aca="false">IF(ROW()&lt;4+VolLB,"",STDEV(INDEX($BN:$BN,ROW()-VolLB+1):INDEX($BN:$BN,ROW()))*SQRT(12))</f>
        <v>0.19623901931737</v>
      </c>
      <c r="CJ195" s="27" t="n">
        <f aca="false">IF(ROW()&lt;4+VolLB,"",STDEV(INDEX($BO:$BO,ROW()-VolLB+1):INDEX($BO:$BO,ROW()))*SQRT(12))</f>
        <v>0.21376381424681</v>
      </c>
      <c r="CK195" s="27" t="n">
        <f aca="false">IF(ROW()&lt;4+VolLB,"",STDEV(INDEX($BP:$BP,ROW()-VolLB+1):INDEX($BP:$BP,ROW()))*SQRT(12))</f>
        <v>0.21740655186404</v>
      </c>
      <c r="CL195" s="27" t="n">
        <f aca="false">IF(ROW()&lt;4+VolLB,"",STDEV(INDEX($BQ:$BQ,ROW()-VolLB+1):INDEX($BQ:$BQ,ROW()))*SQRT(12))</f>
        <v>0.189924296018466</v>
      </c>
      <c r="CM195" s="27" t="n">
        <f aca="false">IF(ROW()&lt;4+VolLB,"",STDEV(INDEX($BR:$BR,ROW()-VolLB+1):INDEX($BR:$BR,ROW()))*SQRT(12))</f>
        <v>0.19022091385828</v>
      </c>
      <c r="CN195" s="27" t="n">
        <f aca="false">IF(ROW()&lt;4+VolLB,"",STDEV(INDEX($BS:$BS,ROW()-VolLB+1):INDEX($BS:$BS,ROW()))*SQRT(12))</f>
        <v>0.201187734662843</v>
      </c>
      <c r="CO195" s="27" t="n">
        <f aca="false">IF(ROW()&lt;4+VolLB,"",STDEV(INDEX($BT:$BT,ROW()-VolLB+1):INDEX($BT:$BT,ROW()))*SQRT(12))</f>
        <v>0.194865687509474</v>
      </c>
      <c r="CP195" s="27" t="n">
        <f aca="false">IF(ROW()&lt;4+VolLB,"",STDEV(INDEX($BU:$BU,ROW()-VolLB+1):INDEX($BU:$BU,ROW()))*SQRT(12))</f>
        <v>0.202237550874746</v>
      </c>
      <c r="CQ195" s="27" t="n">
        <f aca="false">IF(ROW()&lt;4+VolLB,"",STDEV(INDEX($BV:$BV,ROW()-VolLB+1):INDEX($BV:$BV,ROW()))*SQRT(12))</f>
        <v>0.172853650199238</v>
      </c>
      <c r="CR195" s="27" t="n">
        <f aca="false">IF(ROW()&lt;4+VolLB,"",STDEV(INDEX($BW:$BW,ROW()-VolLB+1):INDEX($BW:$BW,ROW()))*SQRT(12))</f>
        <v>0.16548234459617</v>
      </c>
      <c r="CS195" s="27" t="n">
        <f aca="false">IF(ROW()&lt;4+VolLB,"",STDEV(INDEX($BX:$BX,ROW()-VolLB+1):INDEX($BX:$BX,ROW()))*SQRT(12))</f>
        <v>0.172574109278786</v>
      </c>
      <c r="CT195" s="27" t="n">
        <f aca="false">IF(ROW()&lt;4+VolLB,"",STDEV(INDEX($BY:$BY,ROW()-VolLB+1):INDEX($BY:$BY,ROW()))*SQRT(12))</f>
        <v>0.210307896825277</v>
      </c>
      <c r="CU195" s="27" t="n">
        <f aca="false">IF(ROW()&lt;4+VolLB,"",STDEV(INDEX($BZ:$BZ,ROW()-VolLB+1):INDEX($BZ:$BZ,ROW()))*SQRT(12))</f>
        <v>0.181734640529297</v>
      </c>
      <c r="CV195" s="27" t="n">
        <f aca="false">IF(ROW()&lt;4+VolLB,"",STDEV(INDEX($CA:$CA,ROW()-VolLB+1):INDEX($CA:$CA,ROW()))*SQRT(12))</f>
        <v>0.167303975032435</v>
      </c>
      <c r="CW195" s="27" t="n">
        <f aca="false">IF(ROW()&lt;4+VolLB,"",STDEV(INDEX($CB:$CB,ROW()-VolLB+1):INDEX($CB:$CB,ROW()))*SQRT(12))</f>
        <v>0.196321796975733</v>
      </c>
      <c r="CX195" s="27" t="n">
        <f aca="false">IF(ROW()&lt;4+VolLB,"",STDEV(INDEX($CC:$CC,ROW()-VolLB+1):INDEX($CC:$CC,ROW()))*SQRT(12))</f>
        <v>0.192829787401986</v>
      </c>
      <c r="CY195" s="27" t="n">
        <f aca="false">IF(ROW()&lt;4+VolLB,"",STDEV(INDEX($CD:$CD,ROW()-VolLB+1):INDEX($CD:$CD,ROW()))*SQRT(12))</f>
        <v>0.159149994648988</v>
      </c>
      <c r="CZ195" s="27" t="n">
        <f aca="false">IF(ROW()&lt;4+VolLB,"",STDEV(INDEX($CE:$CE,ROW()-VolLB+1):INDEX($CE:$CE,ROW()))*SQRT(12))</f>
        <v>0.211509553508399</v>
      </c>
      <c r="DA195" s="27" t="n">
        <f aca="false">IF(ROW()&lt;4+VolLB,"",STDEV(INDEX($CF:$CF,ROW()-VolLB+1):INDEX($CF:$CF,ROW()))*SQRT(12))</f>
        <v>0.177520141617776</v>
      </c>
      <c r="DB195" s="27" t="n">
        <f aca="false">IF(ROW()&lt;4+VolLB,"",STDEV(INDEX($CG:$CG,ROW()-VolLB+1):INDEX($CG:$CG,ROW()))*SQRT(12))</f>
        <v>0.169638447550094</v>
      </c>
      <c r="DC195" s="26" t="n">
        <f aca="false">IF(OR(AR195=0,CH195="",CH195=0),0,AR195*MIN(MaxScal,TgtVol/CH195))</f>
        <v>0</v>
      </c>
      <c r="DD195" s="26" t="n">
        <f aca="false">IF(OR(AS195=0,CI195="",CI195=0),0,AS195*MIN(MaxScal,TgtVol/CI195))</f>
        <v>0</v>
      </c>
      <c r="DE195" s="26" t="n">
        <f aca="false">IF(OR(AT195=0,CJ195="",CJ195=0),0,AT195*MIN(MaxScal,TgtVol/CJ195))</f>
        <v>0</v>
      </c>
      <c r="DF195" s="26" t="n">
        <f aca="false">IF(OR(AU195=0,CK195="",CK195=0),0,AU195*MIN(MaxScal,TgtVol/CK195))</f>
        <v>0</v>
      </c>
      <c r="DG195" s="26" t="n">
        <f aca="false">IF(OR(AV195=0,CL195="",CL195=0),0,AV195*MIN(MaxScal,TgtVol/CL195))</f>
        <v>0</v>
      </c>
      <c r="DH195" s="26" t="n">
        <f aca="false">IF(OR(AW195=0,CM195="",CM195=0),0,AW195*MIN(MaxScal,TgtVol/CM195))</f>
        <v>0</v>
      </c>
      <c r="DI195" s="26" t="n">
        <f aca="false">IF(OR(AX195=0,CN195="",CN195=0),0,AX195*MIN(MaxScal,TgtVol/CN195))</f>
        <v>0</v>
      </c>
      <c r="DJ195" s="26" t="n">
        <f aca="false">IF(OR(AY195=0,CO195="",CO195=0),0,AY195*MIN(MaxScal,TgtVol/CO195))</f>
        <v>0</v>
      </c>
      <c r="DK195" s="26" t="n">
        <f aca="false">IF(OR(AZ195=0,CP195="",CP195=0),0,AZ195*MIN(MaxScal,TgtVol/CP195))</f>
        <v>0</v>
      </c>
      <c r="DL195" s="26" t="n">
        <f aca="false">IF(OR(BA195=0,CQ195="",CQ195=0),0,BA195*MIN(MaxScal,TgtVol/CQ195))</f>
        <v>0</v>
      </c>
      <c r="DM195" s="26" t="n">
        <f aca="false">IF(OR(BB195=0,CR195="",CR195=0),0,BB195*MIN(MaxScal,TgtVol/CR195))</f>
        <v>0</v>
      </c>
      <c r="DN195" s="26" t="n">
        <f aca="false">IF(OR(BC195=0,CS195="",CS195=0),0,BC195*MIN(MaxScal,TgtVol/CS195))</f>
        <v>0</v>
      </c>
      <c r="DO195" s="26" t="n">
        <f aca="false">IF(OR(BD195=0,CT195="",CT195=0),0,BD195*MIN(MaxScal,TgtVol/CT195))</f>
        <v>0</v>
      </c>
      <c r="DP195" s="26" t="n">
        <f aca="false">IF(OR(BE195=0,CU195="",CU195=0),0,BE195*MIN(MaxScal,TgtVol/CU195))</f>
        <v>0</v>
      </c>
      <c r="DQ195" s="26" t="n">
        <f aca="false">IF(OR(BF195=0,CV195="",CV195=0),0,BF195*MIN(MaxScal,TgtVol/CV195))</f>
        <v>0</v>
      </c>
      <c r="DR195" s="26" t="n">
        <f aca="false">IF(OR(BG195=0,CW195="",CW195=0),0,BG195*MIN(MaxScal,TgtVol/CW195))</f>
        <v>0</v>
      </c>
      <c r="DS195" s="26" t="n">
        <f aca="false">IF(OR(BH195=0,CX195="",CX195=0),0,BH195*MIN(MaxScal,TgtVol/CX195))</f>
        <v>0</v>
      </c>
      <c r="DT195" s="26" t="n">
        <f aca="false">IF(OR(BI195=0,CY195="",CY195=0),0,BI195*MIN(MaxScal,TgtVol/CY195))</f>
        <v>0</v>
      </c>
      <c r="DU195" s="26" t="n">
        <f aca="false">IF(OR(BJ195=0,CZ195="",CZ195=0),0,BJ195*MIN(MaxScal,TgtVol/CZ195))</f>
        <v>0.0945583765283954</v>
      </c>
      <c r="DV195" s="26" t="n">
        <f aca="false">IF(OR(BK195=0,DA195="",DA195=0),0,BK195*MIN(MaxScal,TgtVol/DA195))</f>
        <v>0</v>
      </c>
      <c r="DW195" s="26" t="n">
        <f aca="false">IF(OR(BL195=0,DB195="",DB195=0),0,BL195*MIN(MaxScal,TgtVol/DB195))</f>
        <v>0</v>
      </c>
      <c r="DX195" s="28" t="n">
        <f aca="false">IFERROR(DC194*BM195,"")</f>
        <v>0</v>
      </c>
      <c r="DY195" s="28" t="n">
        <f aca="false">IFERROR(DD194*BN195,"")</f>
        <v>0</v>
      </c>
      <c r="DZ195" s="28" t="n">
        <f aca="false">IFERROR(DE194*BO195,"")</f>
        <v>-0</v>
      </c>
      <c r="EA195" s="28" t="n">
        <f aca="false">IFERROR(DF194*BP195,"")</f>
        <v>0</v>
      </c>
      <c r="EB195" s="28" t="n">
        <f aca="false">IFERROR(DG194*BQ195,"")</f>
        <v>0.00796730876453921</v>
      </c>
      <c r="EC195" s="28" t="n">
        <f aca="false">IFERROR(DH194*BR195,"")</f>
        <v>-0</v>
      </c>
      <c r="ED195" s="28" t="n">
        <f aca="false">IFERROR(DI194*BS195,"")</f>
        <v>-0</v>
      </c>
      <c r="EE195" s="28" t="n">
        <f aca="false">IFERROR(DJ194*BT195,"")</f>
        <v>-0</v>
      </c>
      <c r="EF195" s="28" t="n">
        <f aca="false">IFERROR(DK194*BU195,"")</f>
        <v>-0</v>
      </c>
      <c r="EG195" s="28" t="n">
        <f aca="false">IFERROR(DL194*BV195,"")</f>
        <v>0</v>
      </c>
      <c r="EH195" s="28" t="n">
        <f aca="false">IFERROR(DM194*BW195,"")</f>
        <v>-0</v>
      </c>
      <c r="EI195" s="28" t="n">
        <f aca="false">IFERROR(DN194*BX195,"")</f>
        <v>-0</v>
      </c>
      <c r="EJ195" s="28" t="n">
        <f aca="false">IFERROR(DO194*BY195,"")</f>
        <v>-0</v>
      </c>
      <c r="EK195" s="28" t="n">
        <f aca="false">IFERROR(DP194*BZ195,"")</f>
        <v>0</v>
      </c>
      <c r="EL195" s="28" t="n">
        <f aca="false">IFERROR(DQ194*CA195,"")</f>
        <v>-0</v>
      </c>
      <c r="EM195" s="28" t="n">
        <f aca="false">IFERROR(DR194*CB195,"")</f>
        <v>-0</v>
      </c>
      <c r="EN195" s="28" t="n">
        <f aca="false">IFERROR(DS194*CC195,"")</f>
        <v>-0</v>
      </c>
      <c r="EO195" s="28" t="n">
        <f aca="false">IFERROR(DT194*CD195,"")</f>
        <v>0</v>
      </c>
      <c r="EP195" s="28" t="n">
        <f aca="false">IFERROR(DU194*CE195,"")</f>
        <v>-0</v>
      </c>
      <c r="EQ195" s="28" t="n">
        <f aca="false">IFERROR(DV194*CF195,"")</f>
        <v>0</v>
      </c>
      <c r="ER195" s="28" t="n">
        <f aca="false">IFERROR(DW194*CG195,"")</f>
        <v>-0</v>
      </c>
      <c r="ES195" s="28" t="n">
        <f aca="false">IF(ROW()=4,"",SUM(DX195:ER195))</f>
        <v>0.00796730876453921</v>
      </c>
      <c r="ET195" s="29" t="n">
        <f aca="false">COUNTIF(AR195:BL195,"&gt;0")</f>
        <v>1</v>
      </c>
    </row>
    <row r="196" customFormat="false" ht="15" hidden="false" customHeight="false" outlineLevel="0" collapsed="false">
      <c r="A196" s="19" t="n">
        <v>43861</v>
      </c>
      <c r="B196" s="23" t="n">
        <f aca="false">ABS(EMFX_Data!X196-EMFX_Data!Y196)</f>
        <v>0.0500945263801222</v>
      </c>
      <c r="C196" s="23" t="n">
        <f aca="false">ABS(EMFX_Data!X196-EMFX_Data!Z196)</f>
        <v>0.00815654069275329</v>
      </c>
      <c r="D196" s="23" t="n">
        <f aca="false">ABS(EMFX_Data!X196-EMFX_Data!AA196)</f>
        <v>0.164304164637628</v>
      </c>
      <c r="E196" s="23" t="n">
        <f aca="false">ABS(EMFX_Data!X196-EMFX_Data!AB196)</f>
        <v>0.0884957220704798</v>
      </c>
      <c r="F196" s="23" t="n">
        <f aca="false">ABS(EMFX_Data!X196-EMFX_Data!AC196)</f>
        <v>0.154719370665966</v>
      </c>
      <c r="G196" s="23" t="n">
        <f aca="false">ABS(EMFX_Data!X196-EMFX_Data!AD196)</f>
        <v>0.300361668069637</v>
      </c>
      <c r="H196" s="23" t="n">
        <f aca="false">ABS(EMFX_Data!Y196-EMFX_Data!Z196)</f>
        <v>0.041937985687369</v>
      </c>
      <c r="I196" s="23" t="n">
        <f aca="false">ABS(EMFX_Data!Y196-EMFX_Data!AA196)</f>
        <v>0.21439869101775</v>
      </c>
      <c r="J196" s="23" t="n">
        <f aca="false">ABS(EMFX_Data!Y196-EMFX_Data!AB196)</f>
        <v>0.138590248450602</v>
      </c>
      <c r="K196" s="23" t="n">
        <f aca="false">ABS(EMFX_Data!Y196-EMFX_Data!AC196)</f>
        <v>0.104624844285844</v>
      </c>
      <c r="L196" s="23" t="n">
        <f aca="false">ABS(EMFX_Data!Y196-EMFX_Data!AD196)</f>
        <v>0.350456194449759</v>
      </c>
      <c r="M196" s="23" t="n">
        <f aca="false">ABS(EMFX_Data!Z196-EMFX_Data!AA196)</f>
        <v>0.172460705330381</v>
      </c>
      <c r="N196" s="23" t="n">
        <f aca="false">ABS(EMFX_Data!Z196-EMFX_Data!AB196)</f>
        <v>0.0966522627632331</v>
      </c>
      <c r="O196" s="23" t="n">
        <f aca="false">ABS(EMFX_Data!Z196-EMFX_Data!AC196)</f>
        <v>0.146562829973213</v>
      </c>
      <c r="P196" s="23" t="n">
        <f aca="false">ABS(EMFX_Data!Z196-EMFX_Data!AD196)</f>
        <v>0.30851820876239</v>
      </c>
      <c r="Q196" s="23" t="n">
        <f aca="false">ABS(EMFX_Data!AA196-EMFX_Data!AB196)</f>
        <v>0.0758084425671477</v>
      </c>
      <c r="R196" s="23" t="n">
        <f aca="false">ABS(EMFX_Data!AA196-EMFX_Data!AC196)</f>
        <v>0.319023535303594</v>
      </c>
      <c r="S196" s="23" t="n">
        <f aca="false">ABS(EMFX_Data!AA196-EMFX_Data!AD196)</f>
        <v>0.136057503432009</v>
      </c>
      <c r="T196" s="23" t="n">
        <f aca="false">ABS(EMFX_Data!AB196-EMFX_Data!AC196)</f>
        <v>0.243215092736446</v>
      </c>
      <c r="U196" s="23" t="n">
        <f aca="false">ABS(EMFX_Data!AB196-EMFX_Data!AD196)</f>
        <v>0.211865945999157</v>
      </c>
      <c r="V196" s="23" t="n">
        <f aca="false">ABS(EMFX_Data!AC196-EMFX_Data!AD196)</f>
        <v>0.455081038735603</v>
      </c>
      <c r="W196" s="26" t="n">
        <f aca="false">IF(ROW()&lt;4+MinObs-1,"",IFERROR((B196-AVERAGE(B$4:B196))/STDEV(B$4:B196),""))</f>
        <v>-0.855664583845016</v>
      </c>
      <c r="X196" s="26" t="n">
        <f aca="false">IF(ROW()&lt;4+MinObs-1,"",IFERROR((C196-AVERAGE(C$4:C196))/STDEV(C$4:C196),""))</f>
        <v>-1.08612242221291</v>
      </c>
      <c r="Y196" s="26" t="n">
        <f aca="false">IF(ROW()&lt;4+MinObs-1,"",IFERROR((D196-AVERAGE(D$4:D196))/STDEV(D$4:D196),""))</f>
        <v>0.0795472224844136</v>
      </c>
      <c r="Z196" s="26" t="n">
        <f aca="false">IF(ROW()&lt;4+MinObs-1,"",IFERROR((E196-AVERAGE(E$4:E196))/STDEV(E$4:E196),""))</f>
        <v>-0.426145278491437</v>
      </c>
      <c r="AA196" s="26" t="n">
        <f aca="false">IF(ROW()&lt;4+MinObs-1,"",IFERROR((F196-AVERAGE(F$4:F196))/STDEV(F$4:F196),""))</f>
        <v>1.13312717404425</v>
      </c>
      <c r="AB196" s="26" t="n">
        <f aca="false">IF(ROW()&lt;4+MinObs-1,"",IFERROR((G196-AVERAGE(G$4:G196))/STDEV(G$4:G196),""))</f>
        <v>0.601204580999728</v>
      </c>
      <c r="AC196" s="26" t="n">
        <f aca="false">IF(ROW()&lt;4+MinObs-1,"",IFERROR((H196-AVERAGE(H$4:H196))/STDEV(H$4:H196),""))</f>
        <v>-0.96267285802398</v>
      </c>
      <c r="AD196" s="26" t="n">
        <f aca="false">IF(ROW()&lt;4+MinObs-1,"",IFERROR((I196-AVERAGE(I$4:I196))/STDEV(I$4:I196),""))</f>
        <v>0.575631253518704</v>
      </c>
      <c r="AE196" s="26" t="n">
        <f aca="false">IF(ROW()&lt;4+MinObs-1,"",IFERROR((J196-AVERAGE(J$4:J196))/STDEV(J$4:J196),""))</f>
        <v>0.0345893039071337</v>
      </c>
      <c r="AF196" s="26" t="n">
        <f aca="false">IF(ROW()&lt;4+MinObs-1,"",IFERROR((K196-AVERAGE(K$4:K196))/STDEV(K$4:K196),""))</f>
        <v>0.0931006416822814</v>
      </c>
      <c r="AG196" s="26" t="n">
        <f aca="false">IF(ROW()&lt;4+MinObs-1,"",IFERROR((L196-AVERAGE(L$4:L196))/STDEV(L$4:L196),""))</f>
        <v>0.658308929548789</v>
      </c>
      <c r="AH196" s="26" t="n">
        <f aca="false">IF(ROW()&lt;4+MinObs-1,"",IFERROR((M196-AVERAGE(M$4:M196))/STDEV(M$4:M196),""))</f>
        <v>0.114777178974833</v>
      </c>
      <c r="AI196" s="26" t="n">
        <f aca="false">IF(ROW()&lt;4+MinObs-1,"",IFERROR((N196-AVERAGE(N$4:N196))/STDEV(N$4:N196),""))</f>
        <v>-0.413524677042916</v>
      </c>
      <c r="AJ196" s="26" t="n">
        <f aca="false">IF(ROW()&lt;4+MinObs-1,"",IFERROR((O196-AVERAGE(O$4:O196))/STDEV(O$4:O196),""))</f>
        <v>0.496039833429087</v>
      </c>
      <c r="AK196" s="26" t="n">
        <f aca="false">IF(ROW()&lt;4+MinObs-1,"",IFERROR((P196-AVERAGE(P$4:P196))/STDEV(P$4:P196),""))</f>
        <v>0.617353457752454</v>
      </c>
      <c r="AL196" s="26" t="n">
        <f aca="false">IF(ROW()&lt;4+MinObs-1,"",IFERROR((Q196-AVERAGE(Q$4:Q196))/STDEV(Q$4:Q196),""))</f>
        <v>-0.666384258489274</v>
      </c>
      <c r="AM196" s="26" t="n">
        <f aca="false">IF(ROW()&lt;4+MinObs-1,"",IFERROR((R196-AVERAGE(R$4:R196))/STDEV(R$4:R196),""))</f>
        <v>1.26952310262192</v>
      </c>
      <c r="AN196" s="26" t="n">
        <f aca="false">IF(ROW()&lt;4+MinObs-1,"",IFERROR((S196-AVERAGE(S$4:S196))/STDEV(S$4:S196),""))</f>
        <v>-0.154110254511559</v>
      </c>
      <c r="AO196" s="26" t="n">
        <f aca="false">IF(ROW()&lt;4+MinObs-1,"",IFERROR((T196-AVERAGE(T$4:T196))/STDEV(T$4:T196),""))</f>
        <v>1.48982117701168</v>
      </c>
      <c r="AP196" s="26" t="n">
        <f aca="false">IF(ROW()&lt;4+MinObs-1,"",IFERROR((U196-AVERAGE(U$4:U196))/STDEV(U$4:U196),""))</f>
        <v>0.248628170825948</v>
      </c>
      <c r="AQ196" s="26" t="n">
        <f aca="false">IF(ROW()&lt;4+MinObs-1,"",IFERROR((V196-AVERAGE(V$4:V196))/STDEV(V$4:V196),""))</f>
        <v>1.0520564799055</v>
      </c>
      <c r="AR196" s="26" t="n">
        <f aca="false">IF(W196="",0,IF(W196&gt;=z4,w4,IF(W196&gt;=z3,w3,IF(W196&gt;=zEntry,w2,IF(AND(W196&gt;=ExitZ,AR195&gt;0),w2,0)))))</f>
        <v>0</v>
      </c>
      <c r="AS196" s="26" t="n">
        <f aca="false">IF(X196="",0,IF(X196&gt;=z4,w4,IF(X196&gt;=z3,w3,IF(X196&gt;=zEntry,w2,IF(AND(X196&gt;=ExitZ,AS195&gt;0),w2,0)))))</f>
        <v>0</v>
      </c>
      <c r="AT196" s="26" t="n">
        <f aca="false">IF(Y196="",0,IF(Y196&gt;=z4,w4,IF(Y196&gt;=z3,w3,IF(Y196&gt;=zEntry,w2,IF(AND(Y196&gt;=ExitZ,AT195&gt;0),w2,0)))))</f>
        <v>0</v>
      </c>
      <c r="AU196" s="26" t="n">
        <f aca="false">IF(Z196="",0,IF(Z196&gt;=z4,w4,IF(Z196&gt;=z3,w3,IF(Z196&gt;=zEntry,w2,IF(AND(Z196&gt;=ExitZ,AU195&gt;0),w2,0)))))</f>
        <v>0</v>
      </c>
      <c r="AV196" s="26" t="n">
        <f aca="false">IF(AA196="",0,IF(AA196&gt;=z4,w4,IF(AA196&gt;=z3,w3,IF(AA196&gt;=zEntry,w2,IF(AND(AA196&gt;=ExitZ,AV195&gt;0),w2,0)))))</f>
        <v>0</v>
      </c>
      <c r="AW196" s="26" t="n">
        <f aca="false">IF(AB196="",0,IF(AB196&gt;=z4,w4,IF(AB196&gt;=z3,w3,IF(AB196&gt;=zEntry,w2,IF(AND(AB196&gt;=ExitZ,AW195&gt;0),w2,0)))))</f>
        <v>0</v>
      </c>
      <c r="AX196" s="26" t="n">
        <f aca="false">IF(AC196="",0,IF(AC196&gt;=z4,w4,IF(AC196&gt;=z3,w3,IF(AC196&gt;=zEntry,w2,IF(AND(AC196&gt;=ExitZ,AX195&gt;0),w2,0)))))</f>
        <v>0</v>
      </c>
      <c r="AY196" s="26" t="n">
        <f aca="false">IF(AD196="",0,IF(AD196&gt;=z4,w4,IF(AD196&gt;=z3,w3,IF(AD196&gt;=zEntry,w2,IF(AND(AD196&gt;=ExitZ,AY195&gt;0),w2,0)))))</f>
        <v>0</v>
      </c>
      <c r="AZ196" s="26" t="n">
        <f aca="false">IF(AE196="",0,IF(AE196&gt;=z4,w4,IF(AE196&gt;=z3,w3,IF(AE196&gt;=zEntry,w2,IF(AND(AE196&gt;=ExitZ,AZ195&gt;0),w2,0)))))</f>
        <v>0</v>
      </c>
      <c r="BA196" s="26" t="n">
        <f aca="false">IF(AF196="",0,IF(AF196&gt;=z4,w4,IF(AF196&gt;=z3,w3,IF(AF196&gt;=zEntry,w2,IF(AND(AF196&gt;=ExitZ,BA195&gt;0),w2,0)))))</f>
        <v>0</v>
      </c>
      <c r="BB196" s="26" t="n">
        <f aca="false">IF(AG196="",0,IF(AG196&gt;=z4,w4,IF(AG196&gt;=z3,w3,IF(AG196&gt;=zEntry,w2,IF(AND(AG196&gt;=ExitZ,BB195&gt;0),w2,0)))))</f>
        <v>0</v>
      </c>
      <c r="BC196" s="26" t="n">
        <f aca="false">IF(AH196="",0,IF(AH196&gt;=z4,w4,IF(AH196&gt;=z3,w3,IF(AH196&gt;=zEntry,w2,IF(AND(AH196&gt;=ExitZ,BC195&gt;0),w2,0)))))</f>
        <v>0</v>
      </c>
      <c r="BD196" s="26" t="n">
        <f aca="false">IF(AI196="",0,IF(AI196&gt;=z4,w4,IF(AI196&gt;=z3,w3,IF(AI196&gt;=zEntry,w2,IF(AND(AI196&gt;=ExitZ,BD195&gt;0),w2,0)))))</f>
        <v>0</v>
      </c>
      <c r="BE196" s="26" t="n">
        <f aca="false">IF(AJ196="",0,IF(AJ196&gt;=z4,w4,IF(AJ196&gt;=z3,w3,IF(AJ196&gt;=zEntry,w2,IF(AND(AJ196&gt;=ExitZ,BE195&gt;0),w2,0)))))</f>
        <v>0</v>
      </c>
      <c r="BF196" s="26" t="n">
        <f aca="false">IF(AK196="",0,IF(AK196&gt;=z4,w4,IF(AK196&gt;=z3,w3,IF(AK196&gt;=zEntry,w2,IF(AND(AK196&gt;=ExitZ,BF195&gt;0),w2,0)))))</f>
        <v>0</v>
      </c>
      <c r="BG196" s="26" t="n">
        <f aca="false">IF(AL196="",0,IF(AL196&gt;=z4,w4,IF(AL196&gt;=z3,w3,IF(AL196&gt;=zEntry,w2,IF(AND(AL196&gt;=ExitZ,BG195&gt;0),w2,0)))))</f>
        <v>0</v>
      </c>
      <c r="BH196" s="26" t="n">
        <f aca="false">IF(AM196="",0,IF(AM196&gt;=z4,w4,IF(AM196&gt;=z3,w3,IF(AM196&gt;=zEntry,w2,IF(AND(AM196&gt;=ExitZ,BH195&gt;0),w2,0)))))</f>
        <v>0</v>
      </c>
      <c r="BI196" s="26" t="n">
        <f aca="false">IF(AN196="",0,IF(AN196&gt;=z4,w4,IF(AN196&gt;=z3,w3,IF(AN196&gt;=zEntry,w2,IF(AND(AN196&gt;=ExitZ,BI195&gt;0),w2,0)))))</f>
        <v>0</v>
      </c>
      <c r="BJ196" s="26" t="n">
        <f aca="false">IF(AO196="",0,IF(AO196&gt;=z4,w4,IF(AO196&gt;=z3,w3,IF(AO196&gt;=zEntry,w2,IF(AND(AO196&gt;=ExitZ,BJ195&gt;0),w2,0)))))</f>
        <v>0</v>
      </c>
      <c r="BK196" s="26" t="n">
        <f aca="false">IF(AP196="",0,IF(AP196&gt;=z4,w4,IF(AP196&gt;=z3,w3,IF(AP196&gt;=zEntry,w2,IF(AND(AP196&gt;=ExitZ,BK195&gt;0),w2,0)))))</f>
        <v>0</v>
      </c>
      <c r="BL196" s="26" t="n">
        <f aca="false">IF(AQ196="",0,IF(AQ196&gt;=z4,w4,IF(AQ196&gt;=z3,w3,IF(AQ196&gt;=zEntry,w2,IF(AND(AQ196&gt;=ExitZ,BL195&gt;0),w2,0)))))</f>
        <v>0</v>
      </c>
      <c r="BM196" s="23" t="n">
        <f aca="false">IF(EMFX_Data!X195&gt;=EMFX_Data!Y195,EMFX_Data!AE196-EMFX_Data!AF196,EMFX_Data!AF196-EMFX_Data!AE196)</f>
        <v>-0.0209087398502561</v>
      </c>
      <c r="BN196" s="23" t="n">
        <f aca="false">IF(EMFX_Data!X195&gt;=EMFX_Data!Z195,EMFX_Data!AE196-EMFX_Data!AG196,EMFX_Data!AG196-EMFX_Data!AE196)</f>
        <v>0.0511959757128733</v>
      </c>
      <c r="BO196" s="23" t="n">
        <f aca="false">IF(EMFX_Data!X195&gt;=EMFX_Data!AA195,EMFX_Data!AE196-EMFX_Data!AH196,EMFX_Data!AH196-EMFX_Data!AE196)</f>
        <v>0.0263284502999839</v>
      </c>
      <c r="BP196" s="23" t="n">
        <f aca="false">IF(EMFX_Data!X195&gt;=EMFX_Data!AB195,EMFX_Data!AE196-EMFX_Data!AI196,EMFX_Data!AI196-EMFX_Data!AE196)</f>
        <v>0.024597371271939</v>
      </c>
      <c r="BQ196" s="23" t="n">
        <f aca="false">IF(EMFX_Data!X195&gt;=EMFX_Data!AC195,EMFX_Data!AE196-EMFX_Data!AJ196,EMFX_Data!AJ196-EMFX_Data!AE196)</f>
        <v>0.0191941486958351</v>
      </c>
      <c r="BR196" s="23" t="n">
        <f aca="false">IF(EMFX_Data!X195&gt;=EMFX_Data!AD195,EMFX_Data!AE196-EMFX_Data!AK196,EMFX_Data!AK196-EMFX_Data!AE196)</f>
        <v>-0.0439911156044804</v>
      </c>
      <c r="BS196" s="23" t="n">
        <f aca="false">IF(EMFX_Data!Y195&gt;=EMFX_Data!Z195,EMFX_Data!AF196-EMFX_Data!AG196,EMFX_Data!AG196-EMFX_Data!AF196)</f>
        <v>0.0302872358626172</v>
      </c>
      <c r="BT196" s="23" t="n">
        <f aca="false">IF(EMFX_Data!Y195&gt;=EMFX_Data!AA195,EMFX_Data!AF196-EMFX_Data!AH196,EMFX_Data!AH196-EMFX_Data!AF196)</f>
        <v>0.00541971044972787</v>
      </c>
      <c r="BU196" s="23" t="n">
        <f aca="false">IF(EMFX_Data!Y195&gt;=EMFX_Data!AB195,EMFX_Data!AF196-EMFX_Data!AI196,EMFX_Data!AI196-EMFX_Data!AF196)</f>
        <v>0.00368863142168295</v>
      </c>
      <c r="BV196" s="23" t="n">
        <f aca="false">IF(EMFX_Data!Y195&gt;=EMFX_Data!AC195,EMFX_Data!AF196-EMFX_Data!AJ196,EMFX_Data!AJ196-EMFX_Data!AF196)</f>
        <v>0.0401028885460912</v>
      </c>
      <c r="BW196" s="23" t="n">
        <f aca="false">IF(EMFX_Data!Y195&gt;=EMFX_Data!AD195,EMFX_Data!AF196-EMFX_Data!AK196,EMFX_Data!AK196-EMFX_Data!AF196)</f>
        <v>-0.0648998554547365</v>
      </c>
      <c r="BX196" s="23" t="n">
        <f aca="false">IF(EMFX_Data!Z195&gt;=EMFX_Data!AA195,EMFX_Data!AG196-EMFX_Data!AH196,EMFX_Data!AH196-EMFX_Data!AG196)</f>
        <v>-0.0248675254128894</v>
      </c>
      <c r="BY196" s="23" t="n">
        <f aca="false">IF(EMFX_Data!Z195&gt;=EMFX_Data!AB195,EMFX_Data!AG196-EMFX_Data!AI196,EMFX_Data!AI196-EMFX_Data!AG196)</f>
        <v>-0.0265986044409343</v>
      </c>
      <c r="BZ196" s="23" t="n">
        <f aca="false">IF(EMFX_Data!Z195&gt;=EMFX_Data!AC195,EMFX_Data!AG196-EMFX_Data!AJ196,EMFX_Data!AJ196-EMFX_Data!AG196)</f>
        <v>0.0703901244087084</v>
      </c>
      <c r="CA196" s="23" t="n">
        <f aca="false">IF(EMFX_Data!Z195&gt;=EMFX_Data!AD195,EMFX_Data!AG196-EMFX_Data!AK196,EMFX_Data!AK196-EMFX_Data!AG196)</f>
        <v>-0.0951870913173537</v>
      </c>
      <c r="CB196" s="23" t="n">
        <f aca="false">IF(EMFX_Data!AA195&gt;=EMFX_Data!AB195,EMFX_Data!AH196-EMFX_Data!AI196,EMFX_Data!AI196-EMFX_Data!AH196)</f>
        <v>0.00173107902804492</v>
      </c>
      <c r="CC196" s="23" t="n">
        <f aca="false">IF(EMFX_Data!AA195&gt;=EMFX_Data!AC195,EMFX_Data!AH196-EMFX_Data!AJ196,EMFX_Data!AJ196-EMFX_Data!AH196)</f>
        <v>0.045522598995819</v>
      </c>
      <c r="CD196" s="23" t="n">
        <f aca="false">IF(EMFX_Data!AA195&gt;=EMFX_Data!AD195,EMFX_Data!AH196-EMFX_Data!AK196,EMFX_Data!AK196-EMFX_Data!AH196)</f>
        <v>-0.0703195659044643</v>
      </c>
      <c r="CE196" s="23" t="n">
        <f aca="false">IF(EMFX_Data!AB195&gt;=EMFX_Data!AC195,EMFX_Data!AI196-EMFX_Data!AJ196,EMFX_Data!AJ196-EMFX_Data!AI196)</f>
        <v>0.0437915199677741</v>
      </c>
      <c r="CF196" s="23" t="n">
        <f aca="false">IF(EMFX_Data!AB195&gt;=EMFX_Data!AD195,EMFX_Data!AI196-EMFX_Data!AK196,EMFX_Data!AK196-EMFX_Data!AI196)</f>
        <v>-0.0685884868764194</v>
      </c>
      <c r="CG196" s="23" t="n">
        <f aca="false">IF(EMFX_Data!AC195&gt;=EMFX_Data!AD195,EMFX_Data!AJ196-EMFX_Data!AK196,EMFX_Data!AK196-EMFX_Data!AJ196)</f>
        <v>-0.0247969669086453</v>
      </c>
      <c r="CH196" s="27" t="n">
        <f aca="false">IF(ROW()&lt;4+VolLB,"",STDEV(INDEX($BM:$BM,ROW()-VolLB+1):INDEX($BM:$BM,ROW()))*SQRT(12))</f>
        <v>0.18278026663782</v>
      </c>
      <c r="CI196" s="27" t="n">
        <f aca="false">IF(ROW()&lt;4+VolLB,"",STDEV(INDEX($BN:$BN,ROW()-VolLB+1):INDEX($BN:$BN,ROW()))*SQRT(12))</f>
        <v>0.193372210687974</v>
      </c>
      <c r="CJ196" s="27" t="n">
        <f aca="false">IF(ROW()&lt;4+VolLB,"",STDEV(INDEX($BO:$BO,ROW()-VolLB+1):INDEX($BO:$BO,ROW()))*SQRT(12))</f>
        <v>0.213914455284004</v>
      </c>
      <c r="CK196" s="27" t="n">
        <f aca="false">IF(ROW()&lt;4+VolLB,"",STDEV(INDEX($BP:$BP,ROW()-VolLB+1):INDEX($BP:$BP,ROW()))*SQRT(12))</f>
        <v>0.214581466586966</v>
      </c>
      <c r="CL196" s="27" t="n">
        <f aca="false">IF(ROW()&lt;4+VolLB,"",STDEV(INDEX($BQ:$BQ,ROW()-VolLB+1):INDEX($BQ:$BQ,ROW()))*SQRT(12))</f>
        <v>0.184990512310625</v>
      </c>
      <c r="CM196" s="27" t="n">
        <f aca="false">IF(ROW()&lt;4+VolLB,"",STDEV(INDEX($BR:$BR,ROW()-VolLB+1):INDEX($BR:$BR,ROW()))*SQRT(12))</f>
        <v>0.18952793895126</v>
      </c>
      <c r="CN196" s="27" t="n">
        <f aca="false">IF(ROW()&lt;4+VolLB,"",STDEV(INDEX($BS:$BS,ROW()-VolLB+1):INDEX($BS:$BS,ROW()))*SQRT(12))</f>
        <v>0.191621939068353</v>
      </c>
      <c r="CO196" s="27" t="n">
        <f aca="false">IF(ROW()&lt;4+VolLB,"",STDEV(INDEX($BT:$BT,ROW()-VolLB+1):INDEX($BT:$BT,ROW()))*SQRT(12))</f>
        <v>0.190722801362156</v>
      </c>
      <c r="CP196" s="27" t="n">
        <f aca="false">IF(ROW()&lt;4+VolLB,"",STDEV(INDEX($BU:$BU,ROW()-VolLB+1):INDEX($BU:$BU,ROW()))*SQRT(12))</f>
        <v>0.191342444756044</v>
      </c>
      <c r="CQ196" s="27" t="n">
        <f aca="false">IF(ROW()&lt;4+VolLB,"",STDEV(INDEX($BV:$BV,ROW()-VolLB+1):INDEX($BV:$BV,ROW()))*SQRT(12))</f>
        <v>0.160924817692422</v>
      </c>
      <c r="CR196" s="27" t="n">
        <f aca="false">IF(ROW()&lt;4+VolLB,"",STDEV(INDEX($BW:$BW,ROW()-VolLB+1):INDEX($BW:$BW,ROW()))*SQRT(12))</f>
        <v>0.158898162067449</v>
      </c>
      <c r="CS196" s="27" t="n">
        <f aca="false">IF(ROW()&lt;4+VolLB,"",STDEV(INDEX($BX:$BX,ROW()-VolLB+1):INDEX($BX:$BX,ROW()))*SQRT(12))</f>
        <v>0.172440118691805</v>
      </c>
      <c r="CT196" s="27" t="n">
        <f aca="false">IF(ROW()&lt;4+VolLB,"",STDEV(INDEX($BY:$BY,ROW()-VolLB+1):INDEX($BY:$BY,ROW()))*SQRT(12))</f>
        <v>0.2112830724298</v>
      </c>
      <c r="CU196" s="27" t="n">
        <f aca="false">IF(ROW()&lt;4+VolLB,"",STDEV(INDEX($BZ:$BZ,ROW()-VolLB+1):INDEX($BZ:$BZ,ROW()))*SQRT(12))</f>
        <v>0.184341553023136</v>
      </c>
      <c r="CV196" s="27" t="n">
        <f aca="false">IF(ROW()&lt;4+VolLB,"",STDEV(INDEX($CA:$CA,ROW()-VolLB+1):INDEX($CA:$CA,ROW()))*SQRT(12))</f>
        <v>0.177259341544746</v>
      </c>
      <c r="CW196" s="27" t="n">
        <f aca="false">IF(ROW()&lt;4+VolLB,"",STDEV(INDEX($CB:$CB,ROW()-VolLB+1):INDEX($CB:$CB,ROW()))*SQRT(12))</f>
        <v>0.19510122273659</v>
      </c>
      <c r="CX196" s="27" t="n">
        <f aca="false">IF(ROW()&lt;4+VolLB,"",STDEV(INDEX($CC:$CC,ROW()-VolLB+1):INDEX($CC:$CC,ROW()))*SQRT(12))</f>
        <v>0.191501425718122</v>
      </c>
      <c r="CY196" s="27" t="n">
        <f aca="false">IF(ROW()&lt;4+VolLB,"",STDEV(INDEX($CD:$CD,ROW()-VolLB+1):INDEX($CD:$CD,ROW()))*SQRT(12))</f>
        <v>0.163513861379588</v>
      </c>
      <c r="CZ196" s="27" t="n">
        <f aca="false">IF(ROW()&lt;4+VolLB,"",STDEV(INDEX($CE:$CE,ROW()-VolLB+1):INDEX($CE:$CE,ROW()))*SQRT(12))</f>
        <v>0.212214470449988</v>
      </c>
      <c r="DA196" s="27" t="n">
        <f aca="false">IF(ROW()&lt;4+VolLB,"",STDEV(INDEX($CF:$CF,ROW()-VolLB+1):INDEX($CF:$CF,ROW()))*SQRT(12))</f>
        <v>0.181918377066534</v>
      </c>
      <c r="DB196" s="27" t="n">
        <f aca="false">IF(ROW()&lt;4+VolLB,"",STDEV(INDEX($CG:$CG,ROW()-VolLB+1):INDEX($CG:$CG,ROW()))*SQRT(12))</f>
        <v>0.169081966170919</v>
      </c>
      <c r="DC196" s="26" t="n">
        <f aca="false">IF(OR(AR196=0,CH196="",CH196=0),0,AR196*MIN(MaxScal,TgtVol/CH196))</f>
        <v>0</v>
      </c>
      <c r="DD196" s="26" t="n">
        <f aca="false">IF(OR(AS196=0,CI196="",CI196=0),0,AS196*MIN(MaxScal,TgtVol/CI196))</f>
        <v>0</v>
      </c>
      <c r="DE196" s="26" t="n">
        <f aca="false">IF(OR(AT196=0,CJ196="",CJ196=0),0,AT196*MIN(MaxScal,TgtVol/CJ196))</f>
        <v>0</v>
      </c>
      <c r="DF196" s="26" t="n">
        <f aca="false">IF(OR(AU196=0,CK196="",CK196=0),0,AU196*MIN(MaxScal,TgtVol/CK196))</f>
        <v>0</v>
      </c>
      <c r="DG196" s="26" t="n">
        <f aca="false">IF(OR(AV196=0,CL196="",CL196=0),0,AV196*MIN(MaxScal,TgtVol/CL196))</f>
        <v>0</v>
      </c>
      <c r="DH196" s="26" t="n">
        <f aca="false">IF(OR(AW196=0,CM196="",CM196=0),0,AW196*MIN(MaxScal,TgtVol/CM196))</f>
        <v>0</v>
      </c>
      <c r="DI196" s="26" t="n">
        <f aca="false">IF(OR(AX196=0,CN196="",CN196=0),0,AX196*MIN(MaxScal,TgtVol/CN196))</f>
        <v>0</v>
      </c>
      <c r="DJ196" s="26" t="n">
        <f aca="false">IF(OR(AY196=0,CO196="",CO196=0),0,AY196*MIN(MaxScal,TgtVol/CO196))</f>
        <v>0</v>
      </c>
      <c r="DK196" s="26" t="n">
        <f aca="false">IF(OR(AZ196=0,CP196="",CP196=0),0,AZ196*MIN(MaxScal,TgtVol/CP196))</f>
        <v>0</v>
      </c>
      <c r="DL196" s="26" t="n">
        <f aca="false">IF(OR(BA196=0,CQ196="",CQ196=0),0,BA196*MIN(MaxScal,TgtVol/CQ196))</f>
        <v>0</v>
      </c>
      <c r="DM196" s="26" t="n">
        <f aca="false">IF(OR(BB196=0,CR196="",CR196=0),0,BB196*MIN(MaxScal,TgtVol/CR196))</f>
        <v>0</v>
      </c>
      <c r="DN196" s="26" t="n">
        <f aca="false">IF(OR(BC196=0,CS196="",CS196=0),0,BC196*MIN(MaxScal,TgtVol/CS196))</f>
        <v>0</v>
      </c>
      <c r="DO196" s="26" t="n">
        <f aca="false">IF(OR(BD196=0,CT196="",CT196=0),0,BD196*MIN(MaxScal,TgtVol/CT196))</f>
        <v>0</v>
      </c>
      <c r="DP196" s="26" t="n">
        <f aca="false">IF(OR(BE196=0,CU196="",CU196=0),0,BE196*MIN(MaxScal,TgtVol/CU196))</f>
        <v>0</v>
      </c>
      <c r="DQ196" s="26" t="n">
        <f aca="false">IF(OR(BF196=0,CV196="",CV196=0),0,BF196*MIN(MaxScal,TgtVol/CV196))</f>
        <v>0</v>
      </c>
      <c r="DR196" s="26" t="n">
        <f aca="false">IF(OR(BG196=0,CW196="",CW196=0),0,BG196*MIN(MaxScal,TgtVol/CW196))</f>
        <v>0</v>
      </c>
      <c r="DS196" s="26" t="n">
        <f aca="false">IF(OR(BH196=0,CX196="",CX196=0),0,BH196*MIN(MaxScal,TgtVol/CX196))</f>
        <v>0</v>
      </c>
      <c r="DT196" s="26" t="n">
        <f aca="false">IF(OR(BI196=0,CY196="",CY196=0),0,BI196*MIN(MaxScal,TgtVol/CY196))</f>
        <v>0</v>
      </c>
      <c r="DU196" s="26" t="n">
        <f aca="false">IF(OR(BJ196=0,CZ196="",CZ196=0),0,BJ196*MIN(MaxScal,TgtVol/CZ196))</f>
        <v>0</v>
      </c>
      <c r="DV196" s="26" t="n">
        <f aca="false">IF(OR(BK196=0,DA196="",DA196=0),0,BK196*MIN(MaxScal,TgtVol/DA196))</f>
        <v>0</v>
      </c>
      <c r="DW196" s="26" t="n">
        <f aca="false">IF(OR(BL196=0,DB196="",DB196=0),0,BL196*MIN(MaxScal,TgtVol/DB196))</f>
        <v>0</v>
      </c>
      <c r="DX196" s="28" t="n">
        <f aca="false">IFERROR(DC195*BM196,"")</f>
        <v>-0</v>
      </c>
      <c r="DY196" s="28" t="n">
        <f aca="false">IFERROR(DD195*BN196,"")</f>
        <v>0</v>
      </c>
      <c r="DZ196" s="28" t="n">
        <f aca="false">IFERROR(DE195*BO196,"")</f>
        <v>0</v>
      </c>
      <c r="EA196" s="28" t="n">
        <f aca="false">IFERROR(DF195*BP196,"")</f>
        <v>0</v>
      </c>
      <c r="EB196" s="28" t="n">
        <f aca="false">IFERROR(DG195*BQ196,"")</f>
        <v>0</v>
      </c>
      <c r="EC196" s="28" t="n">
        <f aca="false">IFERROR(DH195*BR196,"")</f>
        <v>-0</v>
      </c>
      <c r="ED196" s="28" t="n">
        <f aca="false">IFERROR(DI195*BS196,"")</f>
        <v>0</v>
      </c>
      <c r="EE196" s="28" t="n">
        <f aca="false">IFERROR(DJ195*BT196,"")</f>
        <v>0</v>
      </c>
      <c r="EF196" s="28" t="n">
        <f aca="false">IFERROR(DK195*BU196,"")</f>
        <v>0</v>
      </c>
      <c r="EG196" s="28" t="n">
        <f aca="false">IFERROR(DL195*BV196,"")</f>
        <v>0</v>
      </c>
      <c r="EH196" s="28" t="n">
        <f aca="false">IFERROR(DM195*BW196,"")</f>
        <v>-0</v>
      </c>
      <c r="EI196" s="28" t="n">
        <f aca="false">IFERROR(DN195*BX196,"")</f>
        <v>-0</v>
      </c>
      <c r="EJ196" s="28" t="n">
        <f aca="false">IFERROR(DO195*BY196,"")</f>
        <v>-0</v>
      </c>
      <c r="EK196" s="28" t="n">
        <f aca="false">IFERROR(DP195*BZ196,"")</f>
        <v>0</v>
      </c>
      <c r="EL196" s="28" t="n">
        <f aca="false">IFERROR(DQ195*CA196,"")</f>
        <v>-0</v>
      </c>
      <c r="EM196" s="28" t="n">
        <f aca="false">IFERROR(DR195*CB196,"")</f>
        <v>0</v>
      </c>
      <c r="EN196" s="28" t="n">
        <f aca="false">IFERROR(DS195*CC196,"")</f>
        <v>0</v>
      </c>
      <c r="EO196" s="28" t="n">
        <f aca="false">IFERROR(DT195*CD196,"")</f>
        <v>-0</v>
      </c>
      <c r="EP196" s="28" t="n">
        <f aca="false">IFERROR(DU195*CE196,"")</f>
        <v>0.00414085503386353</v>
      </c>
      <c r="EQ196" s="28" t="n">
        <f aca="false">IFERROR(DV195*CF196,"")</f>
        <v>-0</v>
      </c>
      <c r="ER196" s="28" t="n">
        <f aca="false">IFERROR(DW195*CG196,"")</f>
        <v>-0</v>
      </c>
      <c r="ES196" s="28" t="n">
        <f aca="false">IF(ROW()=4,"",SUM(DX196:ER196))</f>
        <v>0.00414085503386353</v>
      </c>
      <c r="ET196" s="29" t="n">
        <f aca="false">COUNTIF(AR196:BL196,"&gt;0")</f>
        <v>0</v>
      </c>
    </row>
    <row r="197" customFormat="false" ht="15" hidden="false" customHeight="false" outlineLevel="0" collapsed="false">
      <c r="A197" s="19" t="n">
        <v>43890</v>
      </c>
      <c r="B197" s="23" t="n">
        <f aca="false">ABS(EMFX_Data!X197-EMFX_Data!Y197)</f>
        <v>0.107506760988183</v>
      </c>
      <c r="C197" s="23" t="n">
        <f aca="false">ABS(EMFX_Data!X197-EMFX_Data!Z197)</f>
        <v>0.111506495937641</v>
      </c>
      <c r="D197" s="23" t="n">
        <f aca="false">ABS(EMFX_Data!X197-EMFX_Data!AA197)</f>
        <v>0.199561442768585</v>
      </c>
      <c r="E197" s="23" t="n">
        <f aca="false">ABS(EMFX_Data!X197-EMFX_Data!AB197)</f>
        <v>0.0780433650886856</v>
      </c>
      <c r="F197" s="23" t="n">
        <f aca="false">ABS(EMFX_Data!X197-EMFX_Data!AC197)</f>
        <v>0.197939887697349</v>
      </c>
      <c r="G197" s="23" t="n">
        <f aca="false">ABS(EMFX_Data!X197-EMFX_Data!AD197)</f>
        <v>0.229344291690572</v>
      </c>
      <c r="H197" s="23" t="n">
        <f aca="false">ABS(EMFX_Data!Y197-EMFX_Data!Z197)</f>
        <v>0.00399973494945716</v>
      </c>
      <c r="I197" s="23" t="n">
        <f aca="false">ABS(EMFX_Data!Y197-EMFX_Data!AA197)</f>
        <v>0.307068203756769</v>
      </c>
      <c r="J197" s="23" t="n">
        <f aca="false">ABS(EMFX_Data!Y197-EMFX_Data!AB197)</f>
        <v>0.185550126076869</v>
      </c>
      <c r="K197" s="23" t="n">
        <f aca="false">ABS(EMFX_Data!Y197-EMFX_Data!AC197)</f>
        <v>0.0904331267091658</v>
      </c>
      <c r="L197" s="23" t="n">
        <f aca="false">ABS(EMFX_Data!Y197-EMFX_Data!AD197)</f>
        <v>0.336851052678756</v>
      </c>
      <c r="M197" s="23" t="n">
        <f aca="false">ABS(EMFX_Data!Z197-EMFX_Data!AA197)</f>
        <v>0.311067938706226</v>
      </c>
      <c r="N197" s="23" t="n">
        <f aca="false">ABS(EMFX_Data!Z197-EMFX_Data!AB197)</f>
        <v>0.189549861026326</v>
      </c>
      <c r="O197" s="23" t="n">
        <f aca="false">ABS(EMFX_Data!Z197-EMFX_Data!AC197)</f>
        <v>0.0864333917597087</v>
      </c>
      <c r="P197" s="23" t="n">
        <f aca="false">ABS(EMFX_Data!Z197-EMFX_Data!AD197)</f>
        <v>0.340850787628213</v>
      </c>
      <c r="Q197" s="23" t="n">
        <f aca="false">ABS(EMFX_Data!AA197-EMFX_Data!AB197)</f>
        <v>0.1215180776799</v>
      </c>
      <c r="R197" s="23" t="n">
        <f aca="false">ABS(EMFX_Data!AA197-EMFX_Data!AC197)</f>
        <v>0.397501330465935</v>
      </c>
      <c r="S197" s="23" t="n">
        <f aca="false">ABS(EMFX_Data!AA197-EMFX_Data!AD197)</f>
        <v>0.0297828489219869</v>
      </c>
      <c r="T197" s="23" t="n">
        <f aca="false">ABS(EMFX_Data!AB197-EMFX_Data!AC197)</f>
        <v>0.275983252786035</v>
      </c>
      <c r="U197" s="23" t="n">
        <f aca="false">ABS(EMFX_Data!AB197-EMFX_Data!AD197)</f>
        <v>0.151300926601887</v>
      </c>
      <c r="V197" s="23" t="n">
        <f aca="false">ABS(EMFX_Data!AC197-EMFX_Data!AD197)</f>
        <v>0.427284179387922</v>
      </c>
      <c r="W197" s="26" t="n">
        <f aca="false">IF(ROW()&lt;4+MinObs-1,"",IFERROR((B197-AVERAGE(B$4:B197))/STDEV(B$4:B197),""))</f>
        <v>-0.149074139375851</v>
      </c>
      <c r="X197" s="26" t="n">
        <f aca="false">IF(ROW()&lt;4+MinObs-1,"",IFERROR((C197-AVERAGE(C$4:C197))/STDEV(C$4:C197),""))</f>
        <v>0.368182348250437</v>
      </c>
      <c r="Y197" s="26" t="n">
        <f aca="false">IF(ROW()&lt;4+MinObs-1,"",IFERROR((D197-AVERAGE(D$4:D197))/STDEV(D$4:D197),""))</f>
        <v>0.384914051533475</v>
      </c>
      <c r="Z197" s="26" t="n">
        <f aca="false">IF(ROW()&lt;4+MinObs-1,"",IFERROR((E197-AVERAGE(E$4:E197))/STDEV(E$4:E197),""))</f>
        <v>-0.529375902289528</v>
      </c>
      <c r="AA197" s="26" t="n">
        <f aca="false">IF(ROW()&lt;4+MinObs-1,"",IFERROR((F197-AVERAGE(F$4:F197))/STDEV(F$4:F197),""))</f>
        <v>1.77485337849241</v>
      </c>
      <c r="AB197" s="26" t="n">
        <f aca="false">IF(ROW()&lt;4+MinObs-1,"",IFERROR((G197-AVERAGE(G$4:G197))/STDEV(G$4:G197),""))</f>
        <v>0.348666097160352</v>
      </c>
      <c r="AC197" s="26" t="n">
        <f aca="false">IF(ROW()&lt;4+MinObs-1,"",IFERROR((H197-AVERAGE(H$4:H197))/STDEV(H$4:H197),""))</f>
        <v>-1.27900876660999</v>
      </c>
      <c r="AD197" s="26" t="n">
        <f aca="false">IF(ROW()&lt;4+MinObs-1,"",IFERROR((I197-AVERAGE(I$4:I197))/STDEV(I$4:I197),""))</f>
        <v>1.32309090429888</v>
      </c>
      <c r="AE197" s="26" t="n">
        <f aca="false">IF(ROW()&lt;4+MinObs-1,"",IFERROR((J197-AVERAGE(J$4:J197))/STDEV(J$4:J197),""))</f>
        <v>0.559511065843547</v>
      </c>
      <c r="AF197" s="26" t="n">
        <f aca="false">IF(ROW()&lt;4+MinObs-1,"",IFERROR((K197-AVERAGE(K$4:K197))/STDEV(K$4:K197),""))</f>
        <v>-0.109195632033112</v>
      </c>
      <c r="AG197" s="26" t="n">
        <f aca="false">IF(ROW()&lt;4+MinObs-1,"",IFERROR((L197-AVERAGE(L$4:L197))/STDEV(L$4:L197),""))</f>
        <v>0.609486664126674</v>
      </c>
      <c r="AH197" s="26" t="n">
        <f aca="false">IF(ROW()&lt;4+MinObs-1,"",IFERROR((M197-AVERAGE(M$4:M197))/STDEV(M$4:M197),""))</f>
        <v>1.53568761035918</v>
      </c>
      <c r="AI197" s="26" t="n">
        <f aca="false">IF(ROW()&lt;4+MinObs-1,"",IFERROR((N197-AVERAGE(N$4:N197))/STDEV(N$4:N197),""))</f>
        <v>0.498954314093755</v>
      </c>
      <c r="AJ197" s="26" t="n">
        <f aca="false">IF(ROW()&lt;4+MinObs-1,"",IFERROR((O197-AVERAGE(O$4:O197))/STDEV(O$4:O197),""))</f>
        <v>-0.26536293960585</v>
      </c>
      <c r="AK197" s="26" t="n">
        <f aca="false">IF(ROW()&lt;4+MinObs-1,"",IFERROR((P197-AVERAGE(P$4:P197))/STDEV(P$4:P197),""))</f>
        <v>0.728095638370389</v>
      </c>
      <c r="AL197" s="26" t="n">
        <f aca="false">IF(ROW()&lt;4+MinObs-1,"",IFERROR((Q197-AVERAGE(Q$4:Q197))/STDEV(Q$4:Q197),""))</f>
        <v>-0.354063863746653</v>
      </c>
      <c r="AM197" s="26" t="n">
        <f aca="false">IF(ROW()&lt;4+MinObs-1,"",IFERROR((R197-AVERAGE(R$4:R197))/STDEV(R$4:R197),""))</f>
        <v>1.92525616905459</v>
      </c>
      <c r="AN197" s="26" t="n">
        <f aca="false">IF(ROW()&lt;4+MinObs-1,"",IFERROR((S197-AVERAGE(S$4:S197))/STDEV(S$4:S197),""))</f>
        <v>-0.52028506296255</v>
      </c>
      <c r="AO197" s="26" t="n">
        <f aca="false">IF(ROW()&lt;4+MinObs-1,"",IFERROR((T197-AVERAGE(T$4:T197))/STDEV(T$4:T197),""))</f>
        <v>1.85259211739393</v>
      </c>
      <c r="AP197" s="26" t="n">
        <f aca="false">IF(ROW()&lt;4+MinObs-1,"",IFERROR((U197-AVERAGE(U$4:U197))/STDEV(U$4:U197),""))</f>
        <v>0.037733430535165</v>
      </c>
      <c r="AQ197" s="26" t="n">
        <f aca="false">IF(ROW()&lt;4+MinObs-1,"",IFERROR((V197-AVERAGE(V$4:V197))/STDEV(V$4:V197),""))</f>
        <v>0.950887205906972</v>
      </c>
      <c r="AR197" s="26" t="n">
        <f aca="false">IF(W197="",0,IF(W197&gt;=z4,w4,IF(W197&gt;=z3,w3,IF(W197&gt;=zEntry,w2,IF(AND(W197&gt;=ExitZ,AR196&gt;0),w2,0)))))</f>
        <v>0</v>
      </c>
      <c r="AS197" s="26" t="n">
        <f aca="false">IF(X197="",0,IF(X197&gt;=z4,w4,IF(X197&gt;=z3,w3,IF(X197&gt;=zEntry,w2,IF(AND(X197&gt;=ExitZ,AS196&gt;0),w2,0)))))</f>
        <v>0</v>
      </c>
      <c r="AT197" s="26" t="n">
        <f aca="false">IF(Y197="",0,IF(Y197&gt;=z4,w4,IF(Y197&gt;=z3,w3,IF(Y197&gt;=zEntry,w2,IF(AND(Y197&gt;=ExitZ,AT196&gt;0),w2,0)))))</f>
        <v>0</v>
      </c>
      <c r="AU197" s="26" t="n">
        <f aca="false">IF(Z197="",0,IF(Z197&gt;=z4,w4,IF(Z197&gt;=z3,w3,IF(Z197&gt;=zEntry,w2,IF(AND(Z197&gt;=ExitZ,AU196&gt;0),w2,0)))))</f>
        <v>0</v>
      </c>
      <c r="AV197" s="26" t="n">
        <f aca="false">IF(AA197="",0,IF(AA197&gt;=z4,w4,IF(AA197&gt;=z3,w3,IF(AA197&gt;=zEntry,w2,IF(AND(AA197&gt;=ExitZ,AV196&gt;0),w2,0)))))</f>
        <v>0</v>
      </c>
      <c r="AW197" s="26" t="n">
        <f aca="false">IF(AB197="",0,IF(AB197&gt;=z4,w4,IF(AB197&gt;=z3,w3,IF(AB197&gt;=zEntry,w2,IF(AND(AB197&gt;=ExitZ,AW196&gt;0),w2,0)))))</f>
        <v>0</v>
      </c>
      <c r="AX197" s="26" t="n">
        <f aca="false">IF(AC197="",0,IF(AC197&gt;=z4,w4,IF(AC197&gt;=z3,w3,IF(AC197&gt;=zEntry,w2,IF(AND(AC197&gt;=ExitZ,AX196&gt;0),w2,0)))))</f>
        <v>0</v>
      </c>
      <c r="AY197" s="26" t="n">
        <f aca="false">IF(AD197="",0,IF(AD197&gt;=z4,w4,IF(AD197&gt;=z3,w3,IF(AD197&gt;=zEntry,w2,IF(AND(AD197&gt;=ExitZ,AY196&gt;0),w2,0)))))</f>
        <v>0</v>
      </c>
      <c r="AZ197" s="26" t="n">
        <f aca="false">IF(AE197="",0,IF(AE197&gt;=z4,w4,IF(AE197&gt;=z3,w3,IF(AE197&gt;=zEntry,w2,IF(AND(AE197&gt;=ExitZ,AZ196&gt;0),w2,0)))))</f>
        <v>0</v>
      </c>
      <c r="BA197" s="26" t="n">
        <f aca="false">IF(AF197="",0,IF(AF197&gt;=z4,w4,IF(AF197&gt;=z3,w3,IF(AF197&gt;=zEntry,w2,IF(AND(AF197&gt;=ExitZ,BA196&gt;0),w2,0)))))</f>
        <v>0</v>
      </c>
      <c r="BB197" s="26" t="n">
        <f aca="false">IF(AG197="",0,IF(AG197&gt;=z4,w4,IF(AG197&gt;=z3,w3,IF(AG197&gt;=zEntry,w2,IF(AND(AG197&gt;=ExitZ,BB196&gt;0),w2,0)))))</f>
        <v>0</v>
      </c>
      <c r="BC197" s="26" t="n">
        <f aca="false">IF(AH197="",0,IF(AH197&gt;=z4,w4,IF(AH197&gt;=z3,w3,IF(AH197&gt;=zEntry,w2,IF(AND(AH197&gt;=ExitZ,BC196&gt;0),w2,0)))))</f>
        <v>0</v>
      </c>
      <c r="BD197" s="26" t="n">
        <f aca="false">IF(AI197="",0,IF(AI197&gt;=z4,w4,IF(AI197&gt;=z3,w3,IF(AI197&gt;=zEntry,w2,IF(AND(AI197&gt;=ExitZ,BD196&gt;0),w2,0)))))</f>
        <v>0</v>
      </c>
      <c r="BE197" s="26" t="n">
        <f aca="false">IF(AJ197="",0,IF(AJ197&gt;=z4,w4,IF(AJ197&gt;=z3,w3,IF(AJ197&gt;=zEntry,w2,IF(AND(AJ197&gt;=ExitZ,BE196&gt;0),w2,0)))))</f>
        <v>0</v>
      </c>
      <c r="BF197" s="26" t="n">
        <f aca="false">IF(AK197="",0,IF(AK197&gt;=z4,w4,IF(AK197&gt;=z3,w3,IF(AK197&gt;=zEntry,w2,IF(AND(AK197&gt;=ExitZ,BF196&gt;0),w2,0)))))</f>
        <v>0</v>
      </c>
      <c r="BG197" s="26" t="n">
        <f aca="false">IF(AL197="",0,IF(AL197&gt;=z4,w4,IF(AL197&gt;=z3,w3,IF(AL197&gt;=zEntry,w2,IF(AND(AL197&gt;=ExitZ,BG196&gt;0),w2,0)))))</f>
        <v>0</v>
      </c>
      <c r="BH197" s="26" t="n">
        <f aca="false">IF(AM197="",0,IF(AM197&gt;=z4,w4,IF(AM197&gt;=z3,w3,IF(AM197&gt;=zEntry,w2,IF(AND(AM197&gt;=ExitZ,BH196&gt;0),w2,0)))))</f>
        <v>0</v>
      </c>
      <c r="BI197" s="26" t="n">
        <f aca="false">IF(AN197="",0,IF(AN197&gt;=z4,w4,IF(AN197&gt;=z3,w3,IF(AN197&gt;=zEntry,w2,IF(AND(AN197&gt;=ExitZ,BI196&gt;0),w2,0)))))</f>
        <v>0</v>
      </c>
      <c r="BJ197" s="26" t="n">
        <f aca="false">IF(AO197="",0,IF(AO197&gt;=z4,w4,IF(AO197&gt;=z3,w3,IF(AO197&gt;=zEntry,w2,IF(AND(AO197&gt;=ExitZ,BJ196&gt;0),w2,0)))))</f>
        <v>0</v>
      </c>
      <c r="BK197" s="26" t="n">
        <f aca="false">IF(AP197="",0,IF(AP197&gt;=z4,w4,IF(AP197&gt;=z3,w3,IF(AP197&gt;=zEntry,w2,IF(AND(AP197&gt;=ExitZ,BK196&gt;0),w2,0)))))</f>
        <v>0</v>
      </c>
      <c r="BL197" s="26" t="n">
        <f aca="false">IF(AQ197="",0,IF(AQ197&gt;=z4,w4,IF(AQ197&gt;=z3,w3,IF(AQ197&gt;=zEntry,w2,IF(AND(AQ197&gt;=ExitZ,BL196&gt;0),w2,0)))))</f>
        <v>0</v>
      </c>
      <c r="BM197" s="23" t="n">
        <f aca="false">IF(EMFX_Data!X196&gt;=EMFX_Data!Y196,EMFX_Data!AE197-EMFX_Data!AF197,EMFX_Data!AF197-EMFX_Data!AE197)</f>
        <v>-0.057462330329342</v>
      </c>
      <c r="BN197" s="23" t="n">
        <f aca="false">IF(EMFX_Data!X196&gt;=EMFX_Data!Z196,EMFX_Data!AE197-EMFX_Data!AG197,EMFX_Data!AG197-EMFX_Data!AE197)</f>
        <v>-0.104232322646958</v>
      </c>
      <c r="BO197" s="23" t="n">
        <f aca="false">IF(EMFX_Data!X196&gt;=EMFX_Data!AA196,EMFX_Data!AE197-EMFX_Data!AH197,EMFX_Data!AH197-EMFX_Data!AE197)</f>
        <v>-0.0322600788150538</v>
      </c>
      <c r="BP197" s="23" t="n">
        <f aca="false">IF(EMFX_Data!X196&gt;=EMFX_Data!AB196,EMFX_Data!AE197-EMFX_Data!AI197,EMFX_Data!AI197-EMFX_Data!AE197)</f>
        <v>0.0117155852575834</v>
      </c>
      <c r="BQ197" s="23" t="n">
        <f aca="false">IF(EMFX_Data!X196&gt;=EMFX_Data!AC196,EMFX_Data!AE197-EMFX_Data!AJ197,EMFX_Data!AJ197-EMFX_Data!AE197)</f>
        <v>-0.0519649659117026</v>
      </c>
      <c r="BR197" s="23" t="n">
        <f aca="false">IF(EMFX_Data!X196&gt;=EMFX_Data!AD196,EMFX_Data!AE197-EMFX_Data!AK197,EMFX_Data!AK197-EMFX_Data!AE197)</f>
        <v>0.0688916991790031</v>
      </c>
      <c r="BS197" s="23" t="n">
        <f aca="false">IF(EMFX_Data!Y196&gt;=EMFX_Data!Z196,EMFX_Data!AF197-EMFX_Data!AG197,EMFX_Data!AG197-EMFX_Data!AF197)</f>
        <v>0.046769992317616</v>
      </c>
      <c r="BT197" s="23" t="n">
        <f aca="false">IF(EMFX_Data!Y196&gt;=EMFX_Data!AA196,EMFX_Data!AF197-EMFX_Data!AH197,EMFX_Data!AH197-EMFX_Data!AF197)</f>
        <v>-0.0897224091443958</v>
      </c>
      <c r="BU197" s="23" t="n">
        <f aca="false">IF(EMFX_Data!Y196&gt;=EMFX_Data!AB196,EMFX_Data!AF197-EMFX_Data!AI197,EMFX_Data!AI197-EMFX_Data!AF197)</f>
        <v>-0.0457467450717586</v>
      </c>
      <c r="BV197" s="23" t="n">
        <f aca="false">IF(EMFX_Data!Y196&gt;=EMFX_Data!AC196,EMFX_Data!AF197-EMFX_Data!AJ197,EMFX_Data!AJ197-EMFX_Data!AF197)</f>
        <v>0.00549736441763944</v>
      </c>
      <c r="BW197" s="23" t="n">
        <f aca="false">IF(EMFX_Data!Y196&gt;=EMFX_Data!AD196,EMFX_Data!AF197-EMFX_Data!AK197,EMFX_Data!AK197-EMFX_Data!AF197)</f>
        <v>0.0114293688496611</v>
      </c>
      <c r="BX197" s="23" t="n">
        <f aca="false">IF(EMFX_Data!Z196&gt;=EMFX_Data!AA196,EMFX_Data!AG197-EMFX_Data!AH197,EMFX_Data!AH197-EMFX_Data!AG197)</f>
        <v>-0.136492401462012</v>
      </c>
      <c r="BY197" s="23" t="n">
        <f aca="false">IF(EMFX_Data!Z196&gt;=EMFX_Data!AB196,EMFX_Data!AG197-EMFX_Data!AI197,EMFX_Data!AI197-EMFX_Data!AG197)</f>
        <v>-0.0925167373893746</v>
      </c>
      <c r="BZ197" s="23" t="n">
        <f aca="false">IF(EMFX_Data!Z196&gt;=EMFX_Data!AC196,EMFX_Data!AG197-EMFX_Data!AJ197,EMFX_Data!AJ197-EMFX_Data!AG197)</f>
        <v>0.0522673567352555</v>
      </c>
      <c r="CA197" s="23" t="n">
        <f aca="false">IF(EMFX_Data!Z196&gt;=EMFX_Data!AD196,EMFX_Data!AG197-EMFX_Data!AK197,EMFX_Data!AK197-EMFX_Data!AG197)</f>
        <v>-0.0353406234679549</v>
      </c>
      <c r="CB197" s="23" t="n">
        <f aca="false">IF(EMFX_Data!AA196&gt;=EMFX_Data!AB196,EMFX_Data!AH197-EMFX_Data!AI197,EMFX_Data!AI197-EMFX_Data!AH197)</f>
        <v>-0.0439756640726373</v>
      </c>
      <c r="CC197" s="23" t="n">
        <f aca="false">IF(EMFX_Data!AA196&gt;=EMFX_Data!AC196,EMFX_Data!AH197-EMFX_Data!AJ197,EMFX_Data!AJ197-EMFX_Data!AH197)</f>
        <v>-0.0842250447267564</v>
      </c>
      <c r="CD197" s="23" t="n">
        <f aca="false">IF(EMFX_Data!AA196&gt;=EMFX_Data!AD196,EMFX_Data!AH197-EMFX_Data!AK197,EMFX_Data!AK197-EMFX_Data!AH197)</f>
        <v>0.101151777994057</v>
      </c>
      <c r="CE197" s="23" t="n">
        <f aca="false">IF(EMFX_Data!AB196&gt;=EMFX_Data!AC196,EMFX_Data!AI197-EMFX_Data!AJ197,EMFX_Data!AJ197-EMFX_Data!AI197)</f>
        <v>-0.0402493806541191</v>
      </c>
      <c r="CF197" s="23" t="n">
        <f aca="false">IF(EMFX_Data!AB196&gt;=EMFX_Data!AD196,EMFX_Data!AI197-EMFX_Data!AK197,EMFX_Data!AK197-EMFX_Data!AI197)</f>
        <v>0.0571761139214197</v>
      </c>
      <c r="CG197" s="23" t="n">
        <f aca="false">IF(EMFX_Data!AC196&gt;=EMFX_Data!AD196,EMFX_Data!AJ197-EMFX_Data!AK197,EMFX_Data!AK197-EMFX_Data!AJ197)</f>
        <v>0.0169267332673005</v>
      </c>
      <c r="CH197" s="27" t="n">
        <f aca="false">IF(ROW()&lt;4+VolLB,"",STDEV(INDEX($BM:$BM,ROW()-VolLB+1):INDEX($BM:$BM,ROW()))*SQRT(12))</f>
        <v>0.185624730804642</v>
      </c>
      <c r="CI197" s="27" t="n">
        <f aca="false">IF(ROW()&lt;4+VolLB,"",STDEV(INDEX($BN:$BN,ROW()-VolLB+1):INDEX($BN:$BN,ROW()))*SQRT(12))</f>
        <v>0.20545893648371</v>
      </c>
      <c r="CJ197" s="27" t="n">
        <f aca="false">IF(ROW()&lt;4+VolLB,"",STDEV(INDEX($BO:$BO,ROW()-VolLB+1):INDEX($BO:$BO,ROW()))*SQRT(12))</f>
        <v>0.214752193539674</v>
      </c>
      <c r="CK197" s="27" t="n">
        <f aca="false">IF(ROW()&lt;4+VolLB,"",STDEV(INDEX($BP:$BP,ROW()-VolLB+1):INDEX($BP:$BP,ROW()))*SQRT(12))</f>
        <v>0.211739954228677</v>
      </c>
      <c r="CL197" s="27" t="n">
        <f aca="false">IF(ROW()&lt;4+VolLB,"",STDEV(INDEX($BQ:$BQ,ROW()-VolLB+1):INDEX($BQ:$BQ,ROW()))*SQRT(12))</f>
        <v>0.187048873933088</v>
      </c>
      <c r="CM197" s="27" t="n">
        <f aca="false">IF(ROW()&lt;4+VolLB,"",STDEV(INDEX($BR:$BR,ROW()-VolLB+1):INDEX($BR:$BR,ROW()))*SQRT(12))</f>
        <v>0.193074673071076</v>
      </c>
      <c r="CN197" s="27" t="n">
        <f aca="false">IF(ROW()&lt;4+VolLB,"",STDEV(INDEX($BS:$BS,ROW()-VolLB+1):INDEX($BS:$BS,ROW()))*SQRT(12))</f>
        <v>0.19162524502646</v>
      </c>
      <c r="CO197" s="27" t="n">
        <f aca="false">IF(ROW()&lt;4+VolLB,"",STDEV(INDEX($BT:$BT,ROW()-VolLB+1):INDEX($BT:$BT,ROW()))*SQRT(12))</f>
        <v>0.198813646552906</v>
      </c>
      <c r="CP197" s="27" t="n">
        <f aca="false">IF(ROW()&lt;4+VolLB,"",STDEV(INDEX($BU:$BU,ROW()-VolLB+1):INDEX($BU:$BU,ROW()))*SQRT(12))</f>
        <v>0.18486009572855</v>
      </c>
      <c r="CQ197" s="27" t="n">
        <f aca="false">IF(ROW()&lt;4+VolLB,"",STDEV(INDEX($BV:$BV,ROW()-VolLB+1):INDEX($BV:$BV,ROW()))*SQRT(12))</f>
        <v>0.158561386589756</v>
      </c>
      <c r="CR197" s="27" t="n">
        <f aca="false">IF(ROW()&lt;4+VolLB,"",STDEV(INDEX($BW:$BW,ROW()-VolLB+1):INDEX($BW:$BW,ROW()))*SQRT(12))</f>
        <v>0.156511261432282</v>
      </c>
      <c r="CS197" s="27" t="n">
        <f aca="false">IF(ROW()&lt;4+VolLB,"",STDEV(INDEX($BX:$BX,ROW()-VolLB+1):INDEX($BX:$BX,ROW()))*SQRT(12))</f>
        <v>0.190745129086376</v>
      </c>
      <c r="CT197" s="27" t="n">
        <f aca="false">IF(ROW()&lt;4+VolLB,"",STDEV(INDEX($BY:$BY,ROW()-VolLB+1):INDEX($BY:$BY,ROW()))*SQRT(12))</f>
        <v>0.215389066077825</v>
      </c>
      <c r="CU197" s="27" t="n">
        <f aca="false">IF(ROW()&lt;4+VolLB,"",STDEV(INDEX($BZ:$BZ,ROW()-VolLB+1):INDEX($BZ:$BZ,ROW()))*SQRT(12))</f>
        <v>0.185362846908275</v>
      </c>
      <c r="CV197" s="27" t="n">
        <f aca="false">IF(ROW()&lt;4+VolLB,"",STDEV(INDEX($CA:$CA,ROW()-VolLB+1):INDEX($CA:$CA,ROW()))*SQRT(12))</f>
        <v>0.178185926436117</v>
      </c>
      <c r="CW197" s="27" t="n">
        <f aca="false">IF(ROW()&lt;4+VolLB,"",STDEV(INDEX($CB:$CB,ROW()-VolLB+1):INDEX($CB:$CB,ROW()))*SQRT(12))</f>
        <v>0.19342118163187</v>
      </c>
      <c r="CX197" s="27" t="n">
        <f aca="false">IF(ROW()&lt;4+VolLB,"",STDEV(INDEX($CC:$CC,ROW()-VolLB+1):INDEX($CC:$CC,ROW()))*SQRT(12))</f>
        <v>0.197658624003038</v>
      </c>
      <c r="CY197" s="27" t="n">
        <f aca="false">IF(ROW()&lt;4+VolLB,"",STDEV(INDEX($CD:$CD,ROW()-VolLB+1):INDEX($CD:$CD,ROW()))*SQRT(12))</f>
        <v>0.17197192130924</v>
      </c>
      <c r="CZ197" s="27" t="n">
        <f aca="false">IF(ROW()&lt;4+VolLB,"",STDEV(INDEX($CE:$CE,ROW()-VolLB+1):INDEX($CE:$CE,ROW()))*SQRT(12))</f>
        <v>0.212208438891153</v>
      </c>
      <c r="DA197" s="27" t="n">
        <f aca="false">IF(ROW()&lt;4+VolLB,"",STDEV(INDEX($CF:$CF,ROW()-VolLB+1):INDEX($CF:$CF,ROW()))*SQRT(12))</f>
        <v>0.182619983797414</v>
      </c>
      <c r="DB197" s="27" t="n">
        <f aca="false">IF(ROW()&lt;4+VolLB,"",STDEV(INDEX($CG:$CG,ROW()-VolLB+1):INDEX($CG:$CG,ROW()))*SQRT(12))</f>
        <v>0.169830307675688</v>
      </c>
      <c r="DC197" s="26" t="n">
        <f aca="false">IF(OR(AR197=0,CH197="",CH197=0),0,AR197*MIN(MaxScal,TgtVol/CH197))</f>
        <v>0</v>
      </c>
      <c r="DD197" s="26" t="n">
        <f aca="false">IF(OR(AS197=0,CI197="",CI197=0),0,AS197*MIN(MaxScal,TgtVol/CI197))</f>
        <v>0</v>
      </c>
      <c r="DE197" s="26" t="n">
        <f aca="false">IF(OR(AT197=0,CJ197="",CJ197=0),0,AT197*MIN(MaxScal,TgtVol/CJ197))</f>
        <v>0</v>
      </c>
      <c r="DF197" s="26" t="n">
        <f aca="false">IF(OR(AU197=0,CK197="",CK197=0),0,AU197*MIN(MaxScal,TgtVol/CK197))</f>
        <v>0</v>
      </c>
      <c r="DG197" s="26" t="n">
        <f aca="false">IF(OR(AV197=0,CL197="",CL197=0),0,AV197*MIN(MaxScal,TgtVol/CL197))</f>
        <v>0</v>
      </c>
      <c r="DH197" s="26" t="n">
        <f aca="false">IF(OR(AW197=0,CM197="",CM197=0),0,AW197*MIN(MaxScal,TgtVol/CM197))</f>
        <v>0</v>
      </c>
      <c r="DI197" s="26" t="n">
        <f aca="false">IF(OR(AX197=0,CN197="",CN197=0),0,AX197*MIN(MaxScal,TgtVol/CN197))</f>
        <v>0</v>
      </c>
      <c r="DJ197" s="26" t="n">
        <f aca="false">IF(OR(AY197=0,CO197="",CO197=0),0,AY197*MIN(MaxScal,TgtVol/CO197))</f>
        <v>0</v>
      </c>
      <c r="DK197" s="26" t="n">
        <f aca="false">IF(OR(AZ197=0,CP197="",CP197=0),0,AZ197*MIN(MaxScal,TgtVol/CP197))</f>
        <v>0</v>
      </c>
      <c r="DL197" s="26" t="n">
        <f aca="false">IF(OR(BA197=0,CQ197="",CQ197=0),0,BA197*MIN(MaxScal,TgtVol/CQ197))</f>
        <v>0</v>
      </c>
      <c r="DM197" s="26" t="n">
        <f aca="false">IF(OR(BB197=0,CR197="",CR197=0),0,BB197*MIN(MaxScal,TgtVol/CR197))</f>
        <v>0</v>
      </c>
      <c r="DN197" s="26" t="n">
        <f aca="false">IF(OR(BC197=0,CS197="",CS197=0),0,BC197*MIN(MaxScal,TgtVol/CS197))</f>
        <v>0</v>
      </c>
      <c r="DO197" s="26" t="n">
        <f aca="false">IF(OR(BD197=0,CT197="",CT197=0),0,BD197*MIN(MaxScal,TgtVol/CT197))</f>
        <v>0</v>
      </c>
      <c r="DP197" s="26" t="n">
        <f aca="false">IF(OR(BE197=0,CU197="",CU197=0),0,BE197*MIN(MaxScal,TgtVol/CU197))</f>
        <v>0</v>
      </c>
      <c r="DQ197" s="26" t="n">
        <f aca="false">IF(OR(BF197=0,CV197="",CV197=0),0,BF197*MIN(MaxScal,TgtVol/CV197))</f>
        <v>0</v>
      </c>
      <c r="DR197" s="26" t="n">
        <f aca="false">IF(OR(BG197=0,CW197="",CW197=0),0,BG197*MIN(MaxScal,TgtVol/CW197))</f>
        <v>0</v>
      </c>
      <c r="DS197" s="26" t="n">
        <f aca="false">IF(OR(BH197=0,CX197="",CX197=0),0,BH197*MIN(MaxScal,TgtVol/CX197))</f>
        <v>0</v>
      </c>
      <c r="DT197" s="26" t="n">
        <f aca="false">IF(OR(BI197=0,CY197="",CY197=0),0,BI197*MIN(MaxScal,TgtVol/CY197))</f>
        <v>0</v>
      </c>
      <c r="DU197" s="26" t="n">
        <f aca="false">IF(OR(BJ197=0,CZ197="",CZ197=0),0,BJ197*MIN(MaxScal,TgtVol/CZ197))</f>
        <v>0</v>
      </c>
      <c r="DV197" s="26" t="n">
        <f aca="false">IF(OR(BK197=0,DA197="",DA197=0),0,BK197*MIN(MaxScal,TgtVol/DA197))</f>
        <v>0</v>
      </c>
      <c r="DW197" s="26" t="n">
        <f aca="false">IF(OR(BL197=0,DB197="",DB197=0),0,BL197*MIN(MaxScal,TgtVol/DB197))</f>
        <v>0</v>
      </c>
      <c r="DX197" s="28" t="n">
        <f aca="false">IFERROR(DC196*BM197,"")</f>
        <v>-0</v>
      </c>
      <c r="DY197" s="28" t="n">
        <f aca="false">IFERROR(DD196*BN197,"")</f>
        <v>-0</v>
      </c>
      <c r="DZ197" s="28" t="n">
        <f aca="false">IFERROR(DE196*BO197,"")</f>
        <v>-0</v>
      </c>
      <c r="EA197" s="28" t="n">
        <f aca="false">IFERROR(DF196*BP197,"")</f>
        <v>0</v>
      </c>
      <c r="EB197" s="28" t="n">
        <f aca="false">IFERROR(DG196*BQ197,"")</f>
        <v>-0</v>
      </c>
      <c r="EC197" s="28" t="n">
        <f aca="false">IFERROR(DH196*BR197,"")</f>
        <v>0</v>
      </c>
      <c r="ED197" s="28" t="n">
        <f aca="false">IFERROR(DI196*BS197,"")</f>
        <v>0</v>
      </c>
      <c r="EE197" s="28" t="n">
        <f aca="false">IFERROR(DJ196*BT197,"")</f>
        <v>-0</v>
      </c>
      <c r="EF197" s="28" t="n">
        <f aca="false">IFERROR(DK196*BU197,"")</f>
        <v>-0</v>
      </c>
      <c r="EG197" s="28" t="n">
        <f aca="false">IFERROR(DL196*BV197,"")</f>
        <v>0</v>
      </c>
      <c r="EH197" s="28" t="n">
        <f aca="false">IFERROR(DM196*BW197,"")</f>
        <v>0</v>
      </c>
      <c r="EI197" s="28" t="n">
        <f aca="false">IFERROR(DN196*BX197,"")</f>
        <v>-0</v>
      </c>
      <c r="EJ197" s="28" t="n">
        <f aca="false">IFERROR(DO196*BY197,"")</f>
        <v>-0</v>
      </c>
      <c r="EK197" s="28" t="n">
        <f aca="false">IFERROR(DP196*BZ197,"")</f>
        <v>0</v>
      </c>
      <c r="EL197" s="28" t="n">
        <f aca="false">IFERROR(DQ196*CA197,"")</f>
        <v>-0</v>
      </c>
      <c r="EM197" s="28" t="n">
        <f aca="false">IFERROR(DR196*CB197,"")</f>
        <v>-0</v>
      </c>
      <c r="EN197" s="28" t="n">
        <f aca="false">IFERROR(DS196*CC197,"")</f>
        <v>-0</v>
      </c>
      <c r="EO197" s="28" t="n">
        <f aca="false">IFERROR(DT196*CD197,"")</f>
        <v>0</v>
      </c>
      <c r="EP197" s="28" t="n">
        <f aca="false">IFERROR(DU196*CE197,"")</f>
        <v>-0</v>
      </c>
      <c r="EQ197" s="28" t="n">
        <f aca="false">IFERROR(DV196*CF197,"")</f>
        <v>0</v>
      </c>
      <c r="ER197" s="28" t="n">
        <f aca="false">IFERROR(DW196*CG197,"")</f>
        <v>0</v>
      </c>
      <c r="ES197" s="28" t="n">
        <f aca="false">IF(ROW()=4,"",SUM(DX197:ER197))</f>
        <v>0</v>
      </c>
      <c r="ET197" s="29" t="n">
        <f aca="false">COUNTIF(AR197:BL197,"&gt;0")</f>
        <v>0</v>
      </c>
    </row>
    <row r="198" customFormat="false" ht="15" hidden="false" customHeight="false" outlineLevel="0" collapsed="false">
      <c r="A198" s="19" t="n">
        <v>43921</v>
      </c>
      <c r="B198" s="23" t="n">
        <f aca="false">ABS(EMFX_Data!X198-EMFX_Data!Y198)</f>
        <v>0.230099603128969</v>
      </c>
      <c r="C198" s="23" t="n">
        <f aca="false">ABS(EMFX_Data!X198-EMFX_Data!Z198)</f>
        <v>0.155652652494013</v>
      </c>
      <c r="D198" s="23" t="n">
        <f aca="false">ABS(EMFX_Data!X198-EMFX_Data!AA198)</f>
        <v>0.134848791744867</v>
      </c>
      <c r="E198" s="23" t="n">
        <f aca="false">ABS(EMFX_Data!X198-EMFX_Data!AB198)</f>
        <v>0.00621116187670001</v>
      </c>
      <c r="F198" s="23" t="n">
        <f aca="false">ABS(EMFX_Data!X198-EMFX_Data!AC198)</f>
        <v>0.196205719861393</v>
      </c>
      <c r="G198" s="23" t="n">
        <f aca="false">ABS(EMFX_Data!X198-EMFX_Data!AD198)</f>
        <v>0.187005382974382</v>
      </c>
      <c r="H198" s="23" t="n">
        <f aca="false">ABS(EMFX_Data!Y198-EMFX_Data!Z198)</f>
        <v>0.0744469506349557</v>
      </c>
      <c r="I198" s="23" t="n">
        <f aca="false">ABS(EMFX_Data!Y198-EMFX_Data!AA198)</f>
        <v>0.364948394873836</v>
      </c>
      <c r="J198" s="23" t="n">
        <f aca="false">ABS(EMFX_Data!Y198-EMFX_Data!AB198)</f>
        <v>0.223888441252269</v>
      </c>
      <c r="K198" s="23" t="n">
        <f aca="false">ABS(EMFX_Data!Y198-EMFX_Data!AC198)</f>
        <v>0.0338938832675764</v>
      </c>
      <c r="L198" s="23" t="n">
        <f aca="false">ABS(EMFX_Data!Y198-EMFX_Data!AD198)</f>
        <v>0.417104986103351</v>
      </c>
      <c r="M198" s="23" t="n">
        <f aca="false">ABS(EMFX_Data!Z198-EMFX_Data!AA198)</f>
        <v>0.29050144423888</v>
      </c>
      <c r="N198" s="23" t="n">
        <f aca="false">ABS(EMFX_Data!Z198-EMFX_Data!AB198)</f>
        <v>0.149441490617313</v>
      </c>
      <c r="O198" s="23" t="n">
        <f aca="false">ABS(EMFX_Data!Z198-EMFX_Data!AC198)</f>
        <v>0.0405530673673793</v>
      </c>
      <c r="P198" s="23" t="n">
        <f aca="false">ABS(EMFX_Data!Z198-EMFX_Data!AD198)</f>
        <v>0.342658035468395</v>
      </c>
      <c r="Q198" s="23" t="n">
        <f aca="false">ABS(EMFX_Data!AA198-EMFX_Data!AB198)</f>
        <v>0.141059953621567</v>
      </c>
      <c r="R198" s="23" t="n">
        <f aca="false">ABS(EMFX_Data!AA198-EMFX_Data!AC198)</f>
        <v>0.33105451160626</v>
      </c>
      <c r="S198" s="23" t="n">
        <f aca="false">ABS(EMFX_Data!AA198-EMFX_Data!AD198)</f>
        <v>0.0521565912295152</v>
      </c>
      <c r="T198" s="23" t="n">
        <f aca="false">ABS(EMFX_Data!AB198-EMFX_Data!AC198)</f>
        <v>0.189994557984693</v>
      </c>
      <c r="U198" s="23" t="n">
        <f aca="false">ABS(EMFX_Data!AB198-EMFX_Data!AD198)</f>
        <v>0.193216544851082</v>
      </c>
      <c r="V198" s="23" t="n">
        <f aca="false">ABS(EMFX_Data!AC198-EMFX_Data!AD198)</f>
        <v>0.383211102835775</v>
      </c>
      <c r="W198" s="26" t="n">
        <f aca="false">IF(ROW()&lt;4+MinObs-1,"",IFERROR((B198-AVERAGE(B$4:B198))/STDEV(B$4:B198),""))</f>
        <v>1.35277140970198</v>
      </c>
      <c r="X198" s="26" t="n">
        <f aca="false">IF(ROW()&lt;4+MinObs-1,"",IFERROR((C198-AVERAGE(C$4:C198))/STDEV(C$4:C198),""))</f>
        <v>0.986222792502392</v>
      </c>
      <c r="Y198" s="26" t="n">
        <f aca="false">IF(ROW()&lt;4+MinObs-1,"",IFERROR((D198-AVERAGE(D$4:D198))/STDEV(D$4:D198),""))</f>
        <v>-0.178434368102812</v>
      </c>
      <c r="Z198" s="26" t="n">
        <f aca="false">IF(ROW()&lt;4+MinObs-1,"",IFERROR((E198-AVERAGE(E$4:E198))/STDEV(E$4:E198),""))</f>
        <v>-1.24397382156968</v>
      </c>
      <c r="AA198" s="26" t="n">
        <f aca="false">IF(ROW()&lt;4+MinObs-1,"",IFERROR((F198-AVERAGE(F$4:F198))/STDEV(F$4:F198),""))</f>
        <v>1.73043116069194</v>
      </c>
      <c r="AB198" s="26" t="n">
        <f aca="false">IF(ROW()&lt;4+MinObs-1,"",IFERROR((G198-AVERAGE(G$4:G198))/STDEV(G$4:G198),""))</f>
        <v>0.197840427961834</v>
      </c>
      <c r="AC198" s="26" t="n">
        <f aca="false">IF(ROW()&lt;4+MinObs-1,"",IFERROR((H198-AVERAGE(H$4:H198))/STDEV(H$4:H198),""))</f>
        <v>-0.673778501116885</v>
      </c>
      <c r="AD198" s="26" t="n">
        <f aca="false">IF(ROW()&lt;4+MinObs-1,"",IFERROR((I198-AVERAGE(I$4:I198))/STDEV(I$4:I198),""))</f>
        <v>1.77566966958768</v>
      </c>
      <c r="AE198" s="26" t="n">
        <f aca="false">IF(ROW()&lt;4+MinObs-1,"",IFERROR((J198-AVERAGE(J$4:J198))/STDEV(J$4:J198),""))</f>
        <v>0.985359211715797</v>
      </c>
      <c r="AF198" s="26" t="n">
        <f aca="false">IF(ROW()&lt;4+MinObs-1,"",IFERROR((K198-AVERAGE(K$4:K198))/STDEV(K$4:K198),""))</f>
        <v>-0.914012993873746</v>
      </c>
      <c r="AG198" s="26" t="n">
        <f aca="false">IF(ROW()&lt;4+MinObs-1,"",IFERROR((L198-AVERAGE(L$4:L198))/STDEV(L$4:L198),""))</f>
        <v>0.881143821628016</v>
      </c>
      <c r="AH198" s="26" t="n">
        <f aca="false">IF(ROW()&lt;4+MinObs-1,"",IFERROR((M198-AVERAGE(M$4:M198))/STDEV(M$4:M198),""))</f>
        <v>1.31430979837661</v>
      </c>
      <c r="AI198" s="26" t="n">
        <f aca="false">IF(ROW()&lt;4+MinObs-1,"",IFERROR((N198-AVERAGE(N$4:N198))/STDEV(N$4:N198),""))</f>
        <v>0.103261442419955</v>
      </c>
      <c r="AJ198" s="26" t="n">
        <f aca="false">IF(ROW()&lt;4+MinObs-1,"",IFERROR((O198-AVERAGE(O$4:O198))/STDEV(O$4:O198),""))</f>
        <v>-0.844565295331971</v>
      </c>
      <c r="AK198" s="26" t="n">
        <f aca="false">IF(ROW()&lt;4+MinObs-1,"",IFERROR((P198-AVERAGE(P$4:P198))/STDEV(P$4:P198),""))</f>
        <v>0.7315622576766</v>
      </c>
      <c r="AL198" s="26" t="n">
        <f aca="false">IF(ROW()&lt;4+MinObs-1,"",IFERROR((Q198-AVERAGE(Q$4:Q198))/STDEV(Q$4:Q198),""))</f>
        <v>-0.220085367053544</v>
      </c>
      <c r="AM198" s="26" t="n">
        <f aca="false">IF(ROW()&lt;4+MinObs-1,"",IFERROR((R198-AVERAGE(R$4:R198))/STDEV(R$4:R198),""))</f>
        <v>1.3441520813599</v>
      </c>
      <c r="AN198" s="26" t="n">
        <f aca="false">IF(ROW()&lt;4+MinObs-1,"",IFERROR((S198-AVERAGE(S$4:S198))/STDEV(S$4:S198),""))</f>
        <v>-0.441335530752712</v>
      </c>
      <c r="AO198" s="26" t="n">
        <f aca="false">IF(ROW()&lt;4+MinObs-1,"",IFERROR((T198-AVERAGE(T$4:T198))/STDEV(T$4:T198),""))</f>
        <v>0.846665100940409</v>
      </c>
      <c r="AP198" s="26" t="n">
        <f aca="false">IF(ROW()&lt;4+MinObs-1,"",IFERROR((U198-AVERAGE(U$4:U198))/STDEV(U$4:U198),""))</f>
        <v>0.183514287159041</v>
      </c>
      <c r="AQ198" s="26" t="n">
        <f aca="false">IF(ROW()&lt;4+MinObs-1,"",IFERROR((V198-AVERAGE(V$4:V198))/STDEV(V$4:V198),""))</f>
        <v>0.794554444962577</v>
      </c>
      <c r="AR198" s="26" t="n">
        <f aca="false">IF(W198="",0,IF(W198&gt;=z4,w4,IF(W198&gt;=z3,w3,IF(W198&gt;=zEntry,w2,IF(AND(W198&gt;=ExitZ,AR197&gt;0),w2,0)))))</f>
        <v>0</v>
      </c>
      <c r="AS198" s="26" t="n">
        <f aca="false">IF(X198="",0,IF(X198&gt;=z4,w4,IF(X198&gt;=z3,w3,IF(X198&gt;=zEntry,w2,IF(AND(X198&gt;=ExitZ,AS197&gt;0),w2,0)))))</f>
        <v>0</v>
      </c>
      <c r="AT198" s="26" t="n">
        <f aca="false">IF(Y198="",0,IF(Y198&gt;=z4,w4,IF(Y198&gt;=z3,w3,IF(Y198&gt;=zEntry,w2,IF(AND(Y198&gt;=ExitZ,AT197&gt;0),w2,0)))))</f>
        <v>0</v>
      </c>
      <c r="AU198" s="26" t="n">
        <f aca="false">IF(Z198="",0,IF(Z198&gt;=z4,w4,IF(Z198&gt;=z3,w3,IF(Z198&gt;=zEntry,w2,IF(AND(Z198&gt;=ExitZ,AU197&gt;0),w2,0)))))</f>
        <v>0</v>
      </c>
      <c r="AV198" s="26" t="n">
        <f aca="false">IF(AA198="",0,IF(AA198&gt;=z4,w4,IF(AA198&gt;=z3,w3,IF(AA198&gt;=zEntry,w2,IF(AND(AA198&gt;=ExitZ,AV197&gt;0),w2,0)))))</f>
        <v>0</v>
      </c>
      <c r="AW198" s="26" t="n">
        <f aca="false">IF(AB198="",0,IF(AB198&gt;=z4,w4,IF(AB198&gt;=z3,w3,IF(AB198&gt;=zEntry,w2,IF(AND(AB198&gt;=ExitZ,AW197&gt;0),w2,0)))))</f>
        <v>0</v>
      </c>
      <c r="AX198" s="26" t="n">
        <f aca="false">IF(AC198="",0,IF(AC198&gt;=z4,w4,IF(AC198&gt;=z3,w3,IF(AC198&gt;=zEntry,w2,IF(AND(AC198&gt;=ExitZ,AX197&gt;0),w2,0)))))</f>
        <v>0</v>
      </c>
      <c r="AY198" s="26" t="n">
        <f aca="false">IF(AD198="",0,IF(AD198&gt;=z4,w4,IF(AD198&gt;=z3,w3,IF(AD198&gt;=zEntry,w2,IF(AND(AD198&gt;=ExitZ,AY197&gt;0),w2,0)))))</f>
        <v>0</v>
      </c>
      <c r="AZ198" s="26" t="n">
        <f aca="false">IF(AE198="",0,IF(AE198&gt;=z4,w4,IF(AE198&gt;=z3,w3,IF(AE198&gt;=zEntry,w2,IF(AND(AE198&gt;=ExitZ,AZ197&gt;0),w2,0)))))</f>
        <v>0</v>
      </c>
      <c r="BA198" s="26" t="n">
        <f aca="false">IF(AF198="",0,IF(AF198&gt;=z4,w4,IF(AF198&gt;=z3,w3,IF(AF198&gt;=zEntry,w2,IF(AND(AF198&gt;=ExitZ,BA197&gt;0),w2,0)))))</f>
        <v>0</v>
      </c>
      <c r="BB198" s="26" t="n">
        <f aca="false">IF(AG198="",0,IF(AG198&gt;=z4,w4,IF(AG198&gt;=z3,w3,IF(AG198&gt;=zEntry,w2,IF(AND(AG198&gt;=ExitZ,BB197&gt;0),w2,0)))))</f>
        <v>0</v>
      </c>
      <c r="BC198" s="26" t="n">
        <f aca="false">IF(AH198="",0,IF(AH198&gt;=z4,w4,IF(AH198&gt;=z3,w3,IF(AH198&gt;=zEntry,w2,IF(AND(AH198&gt;=ExitZ,BC197&gt;0),w2,0)))))</f>
        <v>0</v>
      </c>
      <c r="BD198" s="26" t="n">
        <f aca="false">IF(AI198="",0,IF(AI198&gt;=z4,w4,IF(AI198&gt;=z3,w3,IF(AI198&gt;=zEntry,w2,IF(AND(AI198&gt;=ExitZ,BD197&gt;0),w2,0)))))</f>
        <v>0</v>
      </c>
      <c r="BE198" s="26" t="n">
        <f aca="false">IF(AJ198="",0,IF(AJ198&gt;=z4,w4,IF(AJ198&gt;=z3,w3,IF(AJ198&gt;=zEntry,w2,IF(AND(AJ198&gt;=ExitZ,BE197&gt;0),w2,0)))))</f>
        <v>0</v>
      </c>
      <c r="BF198" s="26" t="n">
        <f aca="false">IF(AK198="",0,IF(AK198&gt;=z4,w4,IF(AK198&gt;=z3,w3,IF(AK198&gt;=zEntry,w2,IF(AND(AK198&gt;=ExitZ,BF197&gt;0),w2,0)))))</f>
        <v>0</v>
      </c>
      <c r="BG198" s="26" t="n">
        <f aca="false">IF(AL198="",0,IF(AL198&gt;=z4,w4,IF(AL198&gt;=z3,w3,IF(AL198&gt;=zEntry,w2,IF(AND(AL198&gt;=ExitZ,BG197&gt;0),w2,0)))))</f>
        <v>0</v>
      </c>
      <c r="BH198" s="26" t="n">
        <f aca="false">IF(AM198="",0,IF(AM198&gt;=z4,w4,IF(AM198&gt;=z3,w3,IF(AM198&gt;=zEntry,w2,IF(AND(AM198&gt;=ExitZ,BH197&gt;0),w2,0)))))</f>
        <v>0</v>
      </c>
      <c r="BI198" s="26" t="n">
        <f aca="false">IF(AN198="",0,IF(AN198&gt;=z4,w4,IF(AN198&gt;=z3,w3,IF(AN198&gt;=zEntry,w2,IF(AND(AN198&gt;=ExitZ,BI197&gt;0),w2,0)))))</f>
        <v>0</v>
      </c>
      <c r="BJ198" s="26" t="n">
        <f aca="false">IF(AO198="",0,IF(AO198&gt;=z4,w4,IF(AO198&gt;=z3,w3,IF(AO198&gt;=zEntry,w2,IF(AND(AO198&gt;=ExitZ,BJ197&gt;0),w2,0)))))</f>
        <v>0</v>
      </c>
      <c r="BK198" s="26" t="n">
        <f aca="false">IF(AP198="",0,IF(AP198&gt;=z4,w4,IF(AP198&gt;=z3,w3,IF(AP198&gt;=zEntry,w2,IF(AND(AP198&gt;=ExitZ,BK197&gt;0),w2,0)))))</f>
        <v>0</v>
      </c>
      <c r="BL198" s="26" t="n">
        <f aca="false">IF(AQ198="",0,IF(AQ198&gt;=z4,w4,IF(AQ198&gt;=z3,w3,IF(AQ198&gt;=zEntry,w2,IF(AND(AQ198&gt;=ExitZ,BL197&gt;0),w2,0)))))</f>
        <v>0</v>
      </c>
      <c r="BM198" s="23" t="n">
        <f aca="false">IF(EMFX_Data!X197&gt;=EMFX_Data!Y197,EMFX_Data!AE198-EMFX_Data!AF198,EMFX_Data!AF198-EMFX_Data!AE198)</f>
        <v>-0.12058084681096</v>
      </c>
      <c r="BN198" s="23" t="n">
        <f aca="false">IF(EMFX_Data!X197&gt;=EMFX_Data!Z197,EMFX_Data!AE198-EMFX_Data!AG198,EMFX_Data!AG198-EMFX_Data!AE198)</f>
        <v>-0.0417088531669097</v>
      </c>
      <c r="BO198" s="23" t="n">
        <f aca="false">IF(EMFX_Data!X197&gt;=EMFX_Data!AA197,EMFX_Data!AE198-EMFX_Data!AH198,EMFX_Data!AH198-EMFX_Data!AE198)</f>
        <v>0.0622135804836681</v>
      </c>
      <c r="BP198" s="23" t="n">
        <f aca="false">IF(EMFX_Data!X197&gt;=EMFX_Data!AB197,EMFX_Data!AE198-EMFX_Data!AI198,EMFX_Data!AI198-EMFX_Data!AE198)</f>
        <v>0.0832669345675929</v>
      </c>
      <c r="BQ198" s="23" t="n">
        <f aca="false">IF(EMFX_Data!X197&gt;=EMFX_Data!AC197,EMFX_Data!AE198-EMFX_Data!AJ198,EMFX_Data!AJ198-EMFX_Data!AE198)</f>
        <v>-0.00403131757079556</v>
      </c>
      <c r="BR198" s="23" t="n">
        <f aca="false">IF(EMFX_Data!X197&gt;=EMFX_Data!AD197,EMFX_Data!AE198-EMFX_Data!AK198,EMFX_Data!AK198-EMFX_Data!AE198)</f>
        <v>0.0374872491227712</v>
      </c>
      <c r="BS198" s="23" t="n">
        <f aca="false">IF(EMFX_Data!Y197&gt;=EMFX_Data!Z197,EMFX_Data!AF198-EMFX_Data!AG198,EMFX_Data!AG198-EMFX_Data!AF198)</f>
        <v>0.0788719936440506</v>
      </c>
      <c r="BT198" s="23" t="n">
        <f aca="false">IF(EMFX_Data!Y197&gt;=EMFX_Data!AA197,EMFX_Data!AF198-EMFX_Data!AH198,EMFX_Data!AH198-EMFX_Data!AF198)</f>
        <v>-0.0583672663272922</v>
      </c>
      <c r="BU198" s="23" t="n">
        <f aca="false">IF(EMFX_Data!Y197&gt;=EMFX_Data!AB197,EMFX_Data!AF198-EMFX_Data!AI198,EMFX_Data!AI198-EMFX_Data!AF198)</f>
        <v>-0.0373139122433673</v>
      </c>
      <c r="BV198" s="23" t="n">
        <f aca="false">IF(EMFX_Data!Y197&gt;=EMFX_Data!AC197,EMFX_Data!AF198-EMFX_Data!AJ198,EMFX_Data!AJ198-EMFX_Data!AF198)</f>
        <v>0.116549529240165</v>
      </c>
      <c r="BW198" s="23" t="n">
        <f aca="false">IF(EMFX_Data!Y197&gt;=EMFX_Data!AD197,EMFX_Data!AF198-EMFX_Data!AK198,EMFX_Data!AK198-EMFX_Data!AF198)</f>
        <v>-0.0830935976881891</v>
      </c>
      <c r="BX198" s="23" t="n">
        <f aca="false">IF(EMFX_Data!Z197&gt;=EMFX_Data!AA197,EMFX_Data!AG198-EMFX_Data!AH198,EMFX_Data!AH198-EMFX_Data!AG198)</f>
        <v>0.0205047273167584</v>
      </c>
      <c r="BY198" s="23" t="n">
        <f aca="false">IF(EMFX_Data!Z197&gt;=EMFX_Data!AB197,EMFX_Data!AG198-EMFX_Data!AI198,EMFX_Data!AI198-EMFX_Data!AG198)</f>
        <v>0.0415580814006832</v>
      </c>
      <c r="BZ198" s="23" t="n">
        <f aca="false">IF(EMFX_Data!Z197&gt;=EMFX_Data!AC197,EMFX_Data!AG198-EMFX_Data!AJ198,EMFX_Data!AJ198-EMFX_Data!AG198)</f>
        <v>0.0376775355961141</v>
      </c>
      <c r="CA198" s="23" t="n">
        <f aca="false">IF(EMFX_Data!Z197&gt;=EMFX_Data!AD197,EMFX_Data!AG198-EMFX_Data!AK198,EMFX_Data!AK198-EMFX_Data!AG198)</f>
        <v>-0.00422160404413853</v>
      </c>
      <c r="CB198" s="23" t="n">
        <f aca="false">IF(EMFX_Data!AA197&gt;=EMFX_Data!AB197,EMFX_Data!AH198-EMFX_Data!AI198,EMFX_Data!AI198-EMFX_Data!AH198)</f>
        <v>-0.0210533540839249</v>
      </c>
      <c r="CC198" s="23" t="n">
        <f aca="false">IF(EMFX_Data!AA197&gt;=EMFX_Data!AC197,EMFX_Data!AH198-EMFX_Data!AJ198,EMFX_Data!AJ198-EMFX_Data!AH198)</f>
        <v>0.0581822629128725</v>
      </c>
      <c r="CD198" s="23" t="n">
        <f aca="false">IF(EMFX_Data!AA197&gt;=EMFX_Data!AD197,EMFX_Data!AH198-EMFX_Data!AK198,EMFX_Data!AK198-EMFX_Data!AH198)</f>
        <v>-0.0247263313608969</v>
      </c>
      <c r="CE198" s="23" t="n">
        <f aca="false">IF(EMFX_Data!AB197&gt;=EMFX_Data!AC197,EMFX_Data!AI198-EMFX_Data!AJ198,EMFX_Data!AJ198-EMFX_Data!AI198)</f>
        <v>0.0792356169967974</v>
      </c>
      <c r="CF198" s="23" t="n">
        <f aca="false">IF(EMFX_Data!AB197&gt;=EMFX_Data!AD197,EMFX_Data!AI198-EMFX_Data!AK198,EMFX_Data!AK198-EMFX_Data!AI198)</f>
        <v>-0.0457796854448218</v>
      </c>
      <c r="CG198" s="23" t="n">
        <f aca="false">IF(EMFX_Data!AC197&gt;=EMFX_Data!AD197,EMFX_Data!AJ198-EMFX_Data!AK198,EMFX_Data!AK198-EMFX_Data!AJ198)</f>
        <v>0.0334559315519756</v>
      </c>
      <c r="CH198" s="27" t="n">
        <f aca="false">IF(ROW()&lt;4+VolLB,"",STDEV(INDEX($BM:$BM,ROW()-VolLB+1):INDEX($BM:$BM,ROW()))*SQRT(12))</f>
        <v>0.197635300853727</v>
      </c>
      <c r="CI198" s="27" t="n">
        <f aca="false">IF(ROW()&lt;4+VolLB,"",STDEV(INDEX($BN:$BN,ROW()-VolLB+1):INDEX($BN:$BN,ROW()))*SQRT(12))</f>
        <v>0.206839252020984</v>
      </c>
      <c r="CJ198" s="27" t="n">
        <f aca="false">IF(ROW()&lt;4+VolLB,"",STDEV(INDEX($BO:$BO,ROW()-VolLB+1):INDEX($BO:$BO,ROW()))*SQRT(12))</f>
        <v>0.216038595886032</v>
      </c>
      <c r="CK198" s="27" t="n">
        <f aca="false">IF(ROW()&lt;4+VolLB,"",STDEV(INDEX($BP:$BP,ROW()-VolLB+1):INDEX($BP:$BP,ROW()))*SQRT(12))</f>
        <v>0.214068647898636</v>
      </c>
      <c r="CL198" s="27" t="n">
        <f aca="false">IF(ROW()&lt;4+VolLB,"",STDEV(INDEX($BQ:$BQ,ROW()-VolLB+1):INDEX($BQ:$BQ,ROW()))*SQRT(12))</f>
        <v>0.186890013359246</v>
      </c>
      <c r="CM198" s="27" t="n">
        <f aca="false">IF(ROW()&lt;4+VolLB,"",STDEV(INDEX($BR:$BR,ROW()-VolLB+1):INDEX($BR:$BR,ROW()))*SQRT(12))</f>
        <v>0.192071203565545</v>
      </c>
      <c r="CN198" s="27" t="n">
        <f aca="false">IF(ROW()&lt;4+VolLB,"",STDEV(INDEX($BS:$BS,ROW()-VolLB+1):INDEX($BS:$BS,ROW()))*SQRT(12))</f>
        <v>0.184998762184698</v>
      </c>
      <c r="CO198" s="27" t="n">
        <f aca="false">IF(ROW()&lt;4+VolLB,"",STDEV(INDEX($BT:$BT,ROW()-VolLB+1):INDEX($BT:$BT,ROW()))*SQRT(12))</f>
        <v>0.201541519106489</v>
      </c>
      <c r="CP198" s="27" t="n">
        <f aca="false">IF(ROW()&lt;4+VolLB,"",STDEV(INDEX($BU:$BU,ROW()-VolLB+1):INDEX($BU:$BU,ROW()))*SQRT(12))</f>
        <v>0.186005553230305</v>
      </c>
      <c r="CQ198" s="27" t="n">
        <f aca="false">IF(ROW()&lt;4+VolLB,"",STDEV(INDEX($BV:$BV,ROW()-VolLB+1):INDEX($BV:$BV,ROW()))*SQRT(12))</f>
        <v>0.167441359415898</v>
      </c>
      <c r="CR198" s="27" t="n">
        <f aca="false">IF(ROW()&lt;4+VolLB,"",STDEV(INDEX($BW:$BW,ROW()-VolLB+1):INDEX($BW:$BW,ROW()))*SQRT(12))</f>
        <v>0.16235668142224</v>
      </c>
      <c r="CS198" s="27" t="n">
        <f aca="false">IF(ROW()&lt;4+VolLB,"",STDEV(INDEX($BX:$BX,ROW()-VolLB+1):INDEX($BX:$BX,ROW()))*SQRT(12))</f>
        <v>0.18422843725968</v>
      </c>
      <c r="CT198" s="27" t="n">
        <f aca="false">IF(ROW()&lt;4+VolLB,"",STDEV(INDEX($BY:$BY,ROW()-VolLB+1):INDEX($BY:$BY,ROW()))*SQRT(12))</f>
        <v>0.207854207900654</v>
      </c>
      <c r="CU198" s="27" t="n">
        <f aca="false">IF(ROW()&lt;4+VolLB,"",STDEV(INDEX($BZ:$BZ,ROW()-VolLB+1):INDEX($BZ:$BZ,ROW()))*SQRT(12))</f>
        <v>0.184449650223018</v>
      </c>
      <c r="CV198" s="27" t="n">
        <f aca="false">IF(ROW()&lt;4+VolLB,"",STDEV(INDEX($CA:$CA,ROW()-VolLB+1):INDEX($CA:$CA,ROW()))*SQRT(12))</f>
        <v>0.170546443335099</v>
      </c>
      <c r="CW198" s="27" t="n">
        <f aca="false">IF(ROW()&lt;4+VolLB,"",STDEV(INDEX($CB:$CB,ROW()-VolLB+1):INDEX($CB:$CB,ROW()))*SQRT(12))</f>
        <v>0.194331219645632</v>
      </c>
      <c r="CX198" s="27" t="n">
        <f aca="false">IF(ROW()&lt;4+VolLB,"",STDEV(INDEX($CC:$CC,ROW()-VolLB+1):INDEX($CC:$CC,ROW()))*SQRT(12))</f>
        <v>0.199512400025026</v>
      </c>
      <c r="CY198" s="27" t="n">
        <f aca="false">IF(ROW()&lt;4+VolLB,"",STDEV(INDEX($CD:$CD,ROW()-VolLB+1):INDEX($CD:$CD,ROW()))*SQRT(12))</f>
        <v>0.172809379350324</v>
      </c>
      <c r="CZ198" s="27" t="n">
        <f aca="false">IF(ROW()&lt;4+VolLB,"",STDEV(INDEX($CE:$CE,ROW()-VolLB+1):INDEX($CE:$CE,ROW()))*SQRT(12))</f>
        <v>0.214700561396789</v>
      </c>
      <c r="DA198" s="27" t="n">
        <f aca="false">IF(ROW()&lt;4+VolLB,"",STDEV(INDEX($CF:$CF,ROW()-VolLB+1):INDEX($CF:$CF,ROW()))*SQRT(12))</f>
        <v>0.184144410690116</v>
      </c>
      <c r="DB198" s="27" t="n">
        <f aca="false">IF(ROW()&lt;4+VolLB,"",STDEV(INDEX($CG:$CG,ROW()-VolLB+1):INDEX($CG:$CG,ROW()))*SQRT(12))</f>
        <v>0.171046128499607</v>
      </c>
      <c r="DC198" s="26" t="n">
        <f aca="false">IF(OR(AR198=0,CH198="",CH198=0),0,AR198*MIN(MaxScal,TgtVol/CH198))</f>
        <v>0</v>
      </c>
      <c r="DD198" s="26" t="n">
        <f aca="false">IF(OR(AS198=0,CI198="",CI198=0),0,AS198*MIN(MaxScal,TgtVol/CI198))</f>
        <v>0</v>
      </c>
      <c r="DE198" s="26" t="n">
        <f aca="false">IF(OR(AT198=0,CJ198="",CJ198=0),0,AT198*MIN(MaxScal,TgtVol/CJ198))</f>
        <v>0</v>
      </c>
      <c r="DF198" s="26" t="n">
        <f aca="false">IF(OR(AU198=0,CK198="",CK198=0),0,AU198*MIN(MaxScal,TgtVol/CK198))</f>
        <v>0</v>
      </c>
      <c r="DG198" s="26" t="n">
        <f aca="false">IF(OR(AV198=0,CL198="",CL198=0),0,AV198*MIN(MaxScal,TgtVol/CL198))</f>
        <v>0</v>
      </c>
      <c r="DH198" s="26" t="n">
        <f aca="false">IF(OR(AW198=0,CM198="",CM198=0),0,AW198*MIN(MaxScal,TgtVol/CM198))</f>
        <v>0</v>
      </c>
      <c r="DI198" s="26" t="n">
        <f aca="false">IF(OR(AX198=0,CN198="",CN198=0),0,AX198*MIN(MaxScal,TgtVol/CN198))</f>
        <v>0</v>
      </c>
      <c r="DJ198" s="26" t="n">
        <f aca="false">IF(OR(AY198=0,CO198="",CO198=0),0,AY198*MIN(MaxScal,TgtVol/CO198))</f>
        <v>0</v>
      </c>
      <c r="DK198" s="26" t="n">
        <f aca="false">IF(OR(AZ198=0,CP198="",CP198=0),0,AZ198*MIN(MaxScal,TgtVol/CP198))</f>
        <v>0</v>
      </c>
      <c r="DL198" s="26" t="n">
        <f aca="false">IF(OR(BA198=0,CQ198="",CQ198=0),0,BA198*MIN(MaxScal,TgtVol/CQ198))</f>
        <v>0</v>
      </c>
      <c r="DM198" s="26" t="n">
        <f aca="false">IF(OR(BB198=0,CR198="",CR198=0),0,BB198*MIN(MaxScal,TgtVol/CR198))</f>
        <v>0</v>
      </c>
      <c r="DN198" s="26" t="n">
        <f aca="false">IF(OR(BC198=0,CS198="",CS198=0),0,BC198*MIN(MaxScal,TgtVol/CS198))</f>
        <v>0</v>
      </c>
      <c r="DO198" s="26" t="n">
        <f aca="false">IF(OR(BD198=0,CT198="",CT198=0),0,BD198*MIN(MaxScal,TgtVol/CT198))</f>
        <v>0</v>
      </c>
      <c r="DP198" s="26" t="n">
        <f aca="false">IF(OR(BE198=0,CU198="",CU198=0),0,BE198*MIN(MaxScal,TgtVol/CU198))</f>
        <v>0</v>
      </c>
      <c r="DQ198" s="26" t="n">
        <f aca="false">IF(OR(BF198=0,CV198="",CV198=0),0,BF198*MIN(MaxScal,TgtVol/CV198))</f>
        <v>0</v>
      </c>
      <c r="DR198" s="26" t="n">
        <f aca="false">IF(OR(BG198=0,CW198="",CW198=0),0,BG198*MIN(MaxScal,TgtVol/CW198))</f>
        <v>0</v>
      </c>
      <c r="DS198" s="26" t="n">
        <f aca="false">IF(OR(BH198=0,CX198="",CX198=0),0,BH198*MIN(MaxScal,TgtVol/CX198))</f>
        <v>0</v>
      </c>
      <c r="DT198" s="26" t="n">
        <f aca="false">IF(OR(BI198=0,CY198="",CY198=0),0,BI198*MIN(MaxScal,TgtVol/CY198))</f>
        <v>0</v>
      </c>
      <c r="DU198" s="26" t="n">
        <f aca="false">IF(OR(BJ198=0,CZ198="",CZ198=0),0,BJ198*MIN(MaxScal,TgtVol/CZ198))</f>
        <v>0</v>
      </c>
      <c r="DV198" s="26" t="n">
        <f aca="false">IF(OR(BK198=0,DA198="",DA198=0),0,BK198*MIN(MaxScal,TgtVol/DA198))</f>
        <v>0</v>
      </c>
      <c r="DW198" s="26" t="n">
        <f aca="false">IF(OR(BL198=0,DB198="",DB198=0),0,BL198*MIN(MaxScal,TgtVol/DB198))</f>
        <v>0</v>
      </c>
      <c r="DX198" s="28" t="n">
        <f aca="false">IFERROR(DC197*BM198,"")</f>
        <v>-0</v>
      </c>
      <c r="DY198" s="28" t="n">
        <f aca="false">IFERROR(DD197*BN198,"")</f>
        <v>-0</v>
      </c>
      <c r="DZ198" s="28" t="n">
        <f aca="false">IFERROR(DE197*BO198,"")</f>
        <v>0</v>
      </c>
      <c r="EA198" s="28" t="n">
        <f aca="false">IFERROR(DF197*BP198,"")</f>
        <v>0</v>
      </c>
      <c r="EB198" s="28" t="n">
        <f aca="false">IFERROR(DG197*BQ198,"")</f>
        <v>-0</v>
      </c>
      <c r="EC198" s="28" t="n">
        <f aca="false">IFERROR(DH197*BR198,"")</f>
        <v>0</v>
      </c>
      <c r="ED198" s="28" t="n">
        <f aca="false">IFERROR(DI197*BS198,"")</f>
        <v>0</v>
      </c>
      <c r="EE198" s="28" t="n">
        <f aca="false">IFERROR(DJ197*BT198,"")</f>
        <v>-0</v>
      </c>
      <c r="EF198" s="28" t="n">
        <f aca="false">IFERROR(DK197*BU198,"")</f>
        <v>-0</v>
      </c>
      <c r="EG198" s="28" t="n">
        <f aca="false">IFERROR(DL197*BV198,"")</f>
        <v>0</v>
      </c>
      <c r="EH198" s="28" t="n">
        <f aca="false">IFERROR(DM197*BW198,"")</f>
        <v>-0</v>
      </c>
      <c r="EI198" s="28" t="n">
        <f aca="false">IFERROR(DN197*BX198,"")</f>
        <v>0</v>
      </c>
      <c r="EJ198" s="28" t="n">
        <f aca="false">IFERROR(DO197*BY198,"")</f>
        <v>0</v>
      </c>
      <c r="EK198" s="28" t="n">
        <f aca="false">IFERROR(DP197*BZ198,"")</f>
        <v>0</v>
      </c>
      <c r="EL198" s="28" t="n">
        <f aca="false">IFERROR(DQ197*CA198,"")</f>
        <v>-0</v>
      </c>
      <c r="EM198" s="28" t="n">
        <f aca="false">IFERROR(DR197*CB198,"")</f>
        <v>-0</v>
      </c>
      <c r="EN198" s="28" t="n">
        <f aca="false">IFERROR(DS197*CC198,"")</f>
        <v>0</v>
      </c>
      <c r="EO198" s="28" t="n">
        <f aca="false">IFERROR(DT197*CD198,"")</f>
        <v>-0</v>
      </c>
      <c r="EP198" s="28" t="n">
        <f aca="false">IFERROR(DU197*CE198,"")</f>
        <v>0</v>
      </c>
      <c r="EQ198" s="28" t="n">
        <f aca="false">IFERROR(DV197*CF198,"")</f>
        <v>-0</v>
      </c>
      <c r="ER198" s="28" t="n">
        <f aca="false">IFERROR(DW197*CG198,"")</f>
        <v>0</v>
      </c>
      <c r="ES198" s="28" t="n">
        <f aca="false">IF(ROW()=4,"",SUM(DX198:ER198))</f>
        <v>0</v>
      </c>
      <c r="ET198" s="29" t="n">
        <f aca="false">COUNTIF(AR198:BL198,"&gt;0")</f>
        <v>0</v>
      </c>
    </row>
    <row r="199" customFormat="false" ht="15" hidden="false" customHeight="false" outlineLevel="0" collapsed="false">
      <c r="A199" s="19" t="n">
        <v>43951</v>
      </c>
      <c r="B199" s="23" t="n">
        <f aca="false">ABS(EMFX_Data!X199-EMFX_Data!Y199)</f>
        <v>0.18615833232423</v>
      </c>
      <c r="C199" s="23" t="n">
        <f aca="false">ABS(EMFX_Data!X199-EMFX_Data!Z199)</f>
        <v>0.152015029617973</v>
      </c>
      <c r="D199" s="23" t="n">
        <f aca="false">ABS(EMFX_Data!X199-EMFX_Data!AA199)</f>
        <v>0.199354357827491</v>
      </c>
      <c r="E199" s="23" t="n">
        <f aca="false">ABS(EMFX_Data!X199-EMFX_Data!AB199)</f>
        <v>0.0392493970078158</v>
      </c>
      <c r="F199" s="23" t="n">
        <f aca="false">ABS(EMFX_Data!X199-EMFX_Data!AC199)</f>
        <v>0.158241475788318</v>
      </c>
      <c r="G199" s="23" t="n">
        <f aca="false">ABS(EMFX_Data!X199-EMFX_Data!AD199)</f>
        <v>0.153313117531741</v>
      </c>
      <c r="H199" s="23" t="n">
        <f aca="false">ABS(EMFX_Data!Y199-EMFX_Data!Z199)</f>
        <v>0.0341433027062568</v>
      </c>
      <c r="I199" s="23" t="n">
        <f aca="false">ABS(EMFX_Data!Y199-EMFX_Data!AA199)</f>
        <v>0.385512690151721</v>
      </c>
      <c r="J199" s="23" t="n">
        <f aca="false">ABS(EMFX_Data!Y199-EMFX_Data!AB199)</f>
        <v>0.146908935316414</v>
      </c>
      <c r="K199" s="23" t="n">
        <f aca="false">ABS(EMFX_Data!Y199-EMFX_Data!AC199)</f>
        <v>0.0279168565359127</v>
      </c>
      <c r="L199" s="23" t="n">
        <f aca="false">ABS(EMFX_Data!Y199-EMFX_Data!AD199)</f>
        <v>0.339471449855971</v>
      </c>
      <c r="M199" s="23" t="n">
        <f aca="false">ABS(EMFX_Data!Z199-EMFX_Data!AA199)</f>
        <v>0.351369387445464</v>
      </c>
      <c r="N199" s="23" t="n">
        <f aca="false">ABS(EMFX_Data!Z199-EMFX_Data!AB199)</f>
        <v>0.112765632610158</v>
      </c>
      <c r="O199" s="23" t="n">
        <f aca="false">ABS(EMFX_Data!Z199-EMFX_Data!AC199)</f>
        <v>0.00622644617034407</v>
      </c>
      <c r="P199" s="23" t="n">
        <f aca="false">ABS(EMFX_Data!Z199-EMFX_Data!AD199)</f>
        <v>0.305328147149714</v>
      </c>
      <c r="Q199" s="23" t="n">
        <f aca="false">ABS(EMFX_Data!AA199-EMFX_Data!AB199)</f>
        <v>0.238603754835307</v>
      </c>
      <c r="R199" s="23" t="n">
        <f aca="false">ABS(EMFX_Data!AA199-EMFX_Data!AC199)</f>
        <v>0.357595833615808</v>
      </c>
      <c r="S199" s="23" t="n">
        <f aca="false">ABS(EMFX_Data!AA199-EMFX_Data!AD199)</f>
        <v>0.0460412402957502</v>
      </c>
      <c r="T199" s="23" t="n">
        <f aca="false">ABS(EMFX_Data!AB199-EMFX_Data!AC199)</f>
        <v>0.118992078780502</v>
      </c>
      <c r="U199" s="23" t="n">
        <f aca="false">ABS(EMFX_Data!AB199-EMFX_Data!AD199)</f>
        <v>0.192562514539556</v>
      </c>
      <c r="V199" s="23" t="n">
        <f aca="false">ABS(EMFX_Data!AC199-EMFX_Data!AD199)</f>
        <v>0.311554593320058</v>
      </c>
      <c r="W199" s="26" t="n">
        <f aca="false">IF(ROW()&lt;4+MinObs-1,"",IFERROR((B199-AVERAGE(B$4:B199))/STDEV(B$4:B199),""))</f>
        <v>0.808648076085402</v>
      </c>
      <c r="X199" s="26" t="n">
        <f aca="false">IF(ROW()&lt;4+MinObs-1,"",IFERROR((C199-AVERAGE(C$4:C199))/STDEV(C$4:C199),""))</f>
        <v>0.930420910388055</v>
      </c>
      <c r="Y199" s="26" t="n">
        <f aca="false">IF(ROW()&lt;4+MinObs-1,"",IFERROR((D199-AVERAGE(D$4:D199))/STDEV(D$4:D199),""))</f>
        <v>0.383864918008559</v>
      </c>
      <c r="Z199" s="26" t="n">
        <f aca="false">IF(ROW()&lt;4+MinObs-1,"",IFERROR((E199-AVERAGE(E$4:E199))/STDEV(E$4:E199),""))</f>
        <v>-0.907752980859244</v>
      </c>
      <c r="AA199" s="26" t="n">
        <f aca="false">IF(ROW()&lt;4+MinObs-1,"",IFERROR((F199-AVERAGE(F$4:F199))/STDEV(F$4:F199),""))</f>
        <v>1.14918469850999</v>
      </c>
      <c r="AB199" s="26" t="n">
        <f aca="false">IF(ROW()&lt;4+MinObs-1,"",IFERROR((G199-AVERAGE(G$4:G199))/STDEV(G$4:G199),""))</f>
        <v>0.0777396493667232</v>
      </c>
      <c r="AC199" s="26" t="n">
        <f aca="false">IF(ROW()&lt;4+MinObs-1,"",IFERROR((H199-AVERAGE(H$4:H199))/STDEV(H$4:H199),""))</f>
        <v>-1.01379475115505</v>
      </c>
      <c r="AD199" s="26" t="n">
        <f aca="false">IF(ROW()&lt;4+MinObs-1,"",IFERROR((I199-AVERAGE(I$4:I199))/STDEV(I$4:I199),""))</f>
        <v>1.91895681864418</v>
      </c>
      <c r="AE199" s="26" t="n">
        <f aca="false">IF(ROW()&lt;4+MinObs-1,"",IFERROR((J199-AVERAGE(J$4:J199))/STDEV(J$4:J199),""))</f>
        <v>0.119860439195871</v>
      </c>
      <c r="AF199" s="26" t="n">
        <f aca="false">IF(ROW()&lt;4+MinObs-1,"",IFERROR((K199-AVERAGE(K$4:K199))/STDEV(K$4:K199),""))</f>
        <v>-0.994502427159936</v>
      </c>
      <c r="AG199" s="26" t="n">
        <f aca="false">IF(ROW()&lt;4+MinObs-1,"",IFERROR((L199-AVERAGE(L$4:L199))/STDEV(L$4:L199),""))</f>
        <v>0.612145182420641</v>
      </c>
      <c r="AH199" s="26" t="n">
        <f aca="false">IF(ROW()&lt;4+MinObs-1,"",IFERROR((M199-AVERAGE(M$4:M199))/STDEV(M$4:M199),""))</f>
        <v>1.91740230417347</v>
      </c>
      <c r="AI199" s="26" t="n">
        <f aca="false">IF(ROW()&lt;4+MinObs-1,"",IFERROR((N199-AVERAGE(N$4:N199))/STDEV(N$4:N199),""))</f>
        <v>-0.258545427570384</v>
      </c>
      <c r="AJ199" s="26" t="n">
        <f aca="false">IF(ROW()&lt;4+MinObs-1,"",IFERROR((O199-AVERAGE(O$4:O199))/STDEV(O$4:O199),""))</f>
        <v>-1.27242476022557</v>
      </c>
      <c r="AK199" s="26" t="n">
        <f aca="false">IF(ROW()&lt;4+MinObs-1,"",IFERROR((P199-AVERAGE(P$4:P199))/STDEV(P$4:P199),""))</f>
        <v>0.597980937853521</v>
      </c>
      <c r="AL199" s="26" t="n">
        <f aca="false">IF(ROW()&lt;4+MinObs-1,"",IFERROR((Q199-AVERAGE(Q$4:Q199))/STDEV(Q$4:Q199),""))</f>
        <v>0.445993874442503</v>
      </c>
      <c r="AM199" s="26" t="n">
        <f aca="false">IF(ROW()&lt;4+MinObs-1,"",IFERROR((R199-AVERAGE(R$4:R199))/STDEV(R$4:R199),""))</f>
        <v>1.55803724728904</v>
      </c>
      <c r="AN199" s="26" t="n">
        <f aca="false">IF(ROW()&lt;4+MinObs-1,"",IFERROR((S199-AVERAGE(S$4:S199))/STDEV(S$4:S199),""))</f>
        <v>-0.461160273931606</v>
      </c>
      <c r="AO199" s="26" t="n">
        <f aca="false">IF(ROW()&lt;4+MinObs-1,"",IFERROR((T199-AVERAGE(T$4:T199))/STDEV(T$4:T199),""))</f>
        <v>0.0185016638000839</v>
      </c>
      <c r="AP199" s="26" t="n">
        <f aca="false">IF(ROW()&lt;4+MinObs-1,"",IFERROR((U199-AVERAGE(U$4:U199))/STDEV(U$4:U199),""))</f>
        <v>0.180750559897388</v>
      </c>
      <c r="AQ199" s="26" t="n">
        <f aca="false">IF(ROW()&lt;4+MinObs-1,"",IFERROR((V199-AVERAGE(V$4:V199))/STDEV(V$4:V199),""))</f>
        <v>0.5437745043036</v>
      </c>
      <c r="AR199" s="26" t="n">
        <f aca="false">IF(W199="",0,IF(W199&gt;=z4,w4,IF(W199&gt;=z3,w3,IF(W199&gt;=zEntry,w2,IF(AND(W199&gt;=ExitZ,AR198&gt;0),w2,0)))))</f>
        <v>0</v>
      </c>
      <c r="AS199" s="26" t="n">
        <f aca="false">IF(X199="",0,IF(X199&gt;=z4,w4,IF(X199&gt;=z3,w3,IF(X199&gt;=zEntry,w2,IF(AND(X199&gt;=ExitZ,AS198&gt;0),w2,0)))))</f>
        <v>0</v>
      </c>
      <c r="AT199" s="26" t="n">
        <f aca="false">IF(Y199="",0,IF(Y199&gt;=z4,w4,IF(Y199&gt;=z3,w3,IF(Y199&gt;=zEntry,w2,IF(AND(Y199&gt;=ExitZ,AT198&gt;0),w2,0)))))</f>
        <v>0</v>
      </c>
      <c r="AU199" s="26" t="n">
        <f aca="false">IF(Z199="",0,IF(Z199&gt;=z4,w4,IF(Z199&gt;=z3,w3,IF(Z199&gt;=zEntry,w2,IF(AND(Z199&gt;=ExitZ,AU198&gt;0),w2,0)))))</f>
        <v>0</v>
      </c>
      <c r="AV199" s="26" t="n">
        <f aca="false">IF(AA199="",0,IF(AA199&gt;=z4,w4,IF(AA199&gt;=z3,w3,IF(AA199&gt;=zEntry,w2,IF(AND(AA199&gt;=ExitZ,AV198&gt;0),w2,0)))))</f>
        <v>0</v>
      </c>
      <c r="AW199" s="26" t="n">
        <f aca="false">IF(AB199="",0,IF(AB199&gt;=z4,w4,IF(AB199&gt;=z3,w3,IF(AB199&gt;=zEntry,w2,IF(AND(AB199&gt;=ExitZ,AW198&gt;0),w2,0)))))</f>
        <v>0</v>
      </c>
      <c r="AX199" s="26" t="n">
        <f aca="false">IF(AC199="",0,IF(AC199&gt;=z4,w4,IF(AC199&gt;=z3,w3,IF(AC199&gt;=zEntry,w2,IF(AND(AC199&gt;=ExitZ,AX198&gt;0),w2,0)))))</f>
        <v>0</v>
      </c>
      <c r="AY199" s="26" t="n">
        <f aca="false">IF(AD199="",0,IF(AD199&gt;=z4,w4,IF(AD199&gt;=z3,w3,IF(AD199&gt;=zEntry,w2,IF(AND(AD199&gt;=ExitZ,AY198&gt;0),w2,0)))))</f>
        <v>0</v>
      </c>
      <c r="AZ199" s="26" t="n">
        <f aca="false">IF(AE199="",0,IF(AE199&gt;=z4,w4,IF(AE199&gt;=z3,w3,IF(AE199&gt;=zEntry,w2,IF(AND(AE199&gt;=ExitZ,AZ198&gt;0),w2,0)))))</f>
        <v>0</v>
      </c>
      <c r="BA199" s="26" t="n">
        <f aca="false">IF(AF199="",0,IF(AF199&gt;=z4,w4,IF(AF199&gt;=z3,w3,IF(AF199&gt;=zEntry,w2,IF(AND(AF199&gt;=ExitZ,BA198&gt;0),w2,0)))))</f>
        <v>0</v>
      </c>
      <c r="BB199" s="26" t="n">
        <f aca="false">IF(AG199="",0,IF(AG199&gt;=z4,w4,IF(AG199&gt;=z3,w3,IF(AG199&gt;=zEntry,w2,IF(AND(AG199&gt;=ExitZ,BB198&gt;0),w2,0)))))</f>
        <v>0</v>
      </c>
      <c r="BC199" s="26" t="n">
        <f aca="false">IF(AH199="",0,IF(AH199&gt;=z4,w4,IF(AH199&gt;=z3,w3,IF(AH199&gt;=zEntry,w2,IF(AND(AH199&gt;=ExitZ,BC198&gt;0),w2,0)))))</f>
        <v>0</v>
      </c>
      <c r="BD199" s="26" t="n">
        <f aca="false">IF(AI199="",0,IF(AI199&gt;=z4,w4,IF(AI199&gt;=z3,w3,IF(AI199&gt;=zEntry,w2,IF(AND(AI199&gt;=ExitZ,BD198&gt;0),w2,0)))))</f>
        <v>0</v>
      </c>
      <c r="BE199" s="26" t="n">
        <f aca="false">IF(AJ199="",0,IF(AJ199&gt;=z4,w4,IF(AJ199&gt;=z3,w3,IF(AJ199&gt;=zEntry,w2,IF(AND(AJ199&gt;=ExitZ,BE198&gt;0),w2,0)))))</f>
        <v>0</v>
      </c>
      <c r="BF199" s="26" t="n">
        <f aca="false">IF(AK199="",0,IF(AK199&gt;=z4,w4,IF(AK199&gt;=z3,w3,IF(AK199&gt;=zEntry,w2,IF(AND(AK199&gt;=ExitZ,BF198&gt;0),w2,0)))))</f>
        <v>0</v>
      </c>
      <c r="BG199" s="26" t="n">
        <f aca="false">IF(AL199="",0,IF(AL199&gt;=z4,w4,IF(AL199&gt;=z3,w3,IF(AL199&gt;=zEntry,w2,IF(AND(AL199&gt;=ExitZ,BG198&gt;0),w2,0)))))</f>
        <v>0</v>
      </c>
      <c r="BH199" s="26" t="n">
        <f aca="false">IF(AM199="",0,IF(AM199&gt;=z4,w4,IF(AM199&gt;=z3,w3,IF(AM199&gt;=zEntry,w2,IF(AND(AM199&gt;=ExitZ,BH198&gt;0),w2,0)))))</f>
        <v>0</v>
      </c>
      <c r="BI199" s="26" t="n">
        <f aca="false">IF(AN199="",0,IF(AN199&gt;=z4,w4,IF(AN199&gt;=z3,w3,IF(AN199&gt;=zEntry,w2,IF(AND(AN199&gt;=ExitZ,BI198&gt;0),w2,0)))))</f>
        <v>0</v>
      </c>
      <c r="BJ199" s="26" t="n">
        <f aca="false">IF(AO199="",0,IF(AO199&gt;=z4,w4,IF(AO199&gt;=z3,w3,IF(AO199&gt;=zEntry,w2,IF(AND(AO199&gt;=ExitZ,BJ198&gt;0),w2,0)))))</f>
        <v>0</v>
      </c>
      <c r="BK199" s="26" t="n">
        <f aca="false">IF(AP199="",0,IF(AP199&gt;=z4,w4,IF(AP199&gt;=z3,w3,IF(AP199&gt;=zEntry,w2,IF(AND(AP199&gt;=ExitZ,BK198&gt;0),w2,0)))))</f>
        <v>0</v>
      </c>
      <c r="BL199" s="26" t="n">
        <f aca="false">IF(AQ199="",0,IF(AQ199&gt;=z4,w4,IF(AQ199&gt;=z3,w3,IF(AQ199&gt;=zEntry,w2,IF(AND(AQ199&gt;=ExitZ,BL198&gt;0),w2,0)))))</f>
        <v>0</v>
      </c>
      <c r="BM199" s="23" t="n">
        <f aca="false">IF(EMFX_Data!X198&gt;=EMFX_Data!Y198,EMFX_Data!AE199-EMFX_Data!AF199,EMFX_Data!AF199-EMFX_Data!AE199)</f>
        <v>0.0445967064187947</v>
      </c>
      <c r="BN199" s="23" t="n">
        <f aca="false">IF(EMFX_Data!X198&gt;=EMFX_Data!Z198,EMFX_Data!AE199-EMFX_Data!AG199,EMFX_Data!AG199-EMFX_Data!AE199)</f>
        <v>0.00584659404876319</v>
      </c>
      <c r="BO199" s="23" t="n">
        <f aca="false">IF(EMFX_Data!X198&gt;=EMFX_Data!AA198,EMFX_Data!AE199-EMFX_Data!AH199,EMFX_Data!AH199-EMFX_Data!AE199)</f>
        <v>-0.0661284167784323</v>
      </c>
      <c r="BP199" s="23" t="n">
        <f aca="false">IF(EMFX_Data!X198&gt;=EMFX_Data!AB198,EMFX_Data!AE199-EMFX_Data!AI199,EMFX_Data!AI199-EMFX_Data!AE199)</f>
        <v>-0.0334246142131131</v>
      </c>
      <c r="BQ199" s="23" t="n">
        <f aca="false">IF(EMFX_Data!X198&gt;=EMFX_Data!AC198,EMFX_Data!AE199-EMFX_Data!AJ199,EMFX_Data!AJ199-EMFX_Data!AE199)</f>
        <v>0.0286268210963673</v>
      </c>
      <c r="BR199" s="23" t="n">
        <f aca="false">IF(EMFX_Data!X198&gt;=EMFX_Data!AD198,EMFX_Data!AE199-EMFX_Data!AK199,EMFX_Data!AK199-EMFX_Data!AE199)</f>
        <v>0.03007129964315</v>
      </c>
      <c r="BS199" s="23" t="n">
        <f aca="false">IF(EMFX_Data!Y198&gt;=EMFX_Data!Z198,EMFX_Data!AF199-EMFX_Data!AG199,EMFX_Data!AG199-EMFX_Data!AF199)</f>
        <v>0.0387501123700315</v>
      </c>
      <c r="BT199" s="23" t="n">
        <f aca="false">IF(EMFX_Data!Y198&gt;=EMFX_Data!AA198,EMFX_Data!AF199-EMFX_Data!AH199,EMFX_Data!AH199-EMFX_Data!AF199)</f>
        <v>-0.0215317103596376</v>
      </c>
      <c r="BU199" s="23" t="n">
        <f aca="false">IF(EMFX_Data!Y198&gt;=EMFX_Data!AB198,EMFX_Data!AF199-EMFX_Data!AI199,EMFX_Data!AI199-EMFX_Data!AF199)</f>
        <v>0.0780213206319078</v>
      </c>
      <c r="BV199" s="23" t="n">
        <f aca="false">IF(EMFX_Data!Y198&gt;=EMFX_Data!AC198,EMFX_Data!AF199-EMFX_Data!AJ199,EMFX_Data!AJ199-EMFX_Data!AF199)</f>
        <v>0.0159698853224274</v>
      </c>
      <c r="BW199" s="23" t="n">
        <f aca="false">IF(EMFX_Data!Y198&gt;=EMFX_Data!AD198,EMFX_Data!AF199-EMFX_Data!AK199,EMFX_Data!AK199-EMFX_Data!AF199)</f>
        <v>0.0746680060619447</v>
      </c>
      <c r="BX199" s="23" t="n">
        <f aca="false">IF(EMFX_Data!Z198&gt;=EMFX_Data!AA198,EMFX_Data!AG199-EMFX_Data!AH199,EMFX_Data!AH199-EMFX_Data!AG199)</f>
        <v>-0.0602818227296691</v>
      </c>
      <c r="BY199" s="23" t="n">
        <f aca="false">IF(EMFX_Data!Z198&gt;=EMFX_Data!AB198,EMFX_Data!AG199-EMFX_Data!AI199,EMFX_Data!AI199-EMFX_Data!AG199)</f>
        <v>0.0392712082618763</v>
      </c>
      <c r="BZ199" s="23" t="n">
        <f aca="false">IF(EMFX_Data!Z198&gt;=EMFX_Data!AC198,EMFX_Data!AG199-EMFX_Data!AJ199,EMFX_Data!AJ199-EMFX_Data!AG199)</f>
        <v>0.0227802270476041</v>
      </c>
      <c r="CA199" s="23" t="n">
        <f aca="false">IF(EMFX_Data!Z198&gt;=EMFX_Data!AD198,EMFX_Data!AG199-EMFX_Data!AK199,EMFX_Data!AK199-EMFX_Data!AG199)</f>
        <v>0.0359178936919132</v>
      </c>
      <c r="CB199" s="23" t="n">
        <f aca="false">IF(EMFX_Data!AA198&gt;=EMFX_Data!AB198,EMFX_Data!AH199-EMFX_Data!AI199,EMFX_Data!AI199-EMFX_Data!AH199)</f>
        <v>-0.0995530309915454</v>
      </c>
      <c r="CC199" s="23" t="n">
        <f aca="false">IF(EMFX_Data!AA198&gt;=EMFX_Data!AC198,EMFX_Data!AH199-EMFX_Data!AJ199,EMFX_Data!AJ199-EMFX_Data!AH199)</f>
        <v>-0.037501595682065</v>
      </c>
      <c r="CD199" s="23" t="n">
        <f aca="false">IF(EMFX_Data!AA198&gt;=EMFX_Data!AD198,EMFX_Data!AH199-EMFX_Data!AK199,EMFX_Data!AK199-EMFX_Data!AH199)</f>
        <v>0.0961997164215823</v>
      </c>
      <c r="CE199" s="23" t="n">
        <f aca="false">IF(EMFX_Data!AB198&gt;=EMFX_Data!AC198,EMFX_Data!AI199-EMFX_Data!AJ199,EMFX_Data!AJ199-EMFX_Data!AI199)</f>
        <v>0.0620514353094804</v>
      </c>
      <c r="CF199" s="23" t="n">
        <f aca="false">IF(EMFX_Data!AB198&gt;=EMFX_Data!AD198,EMFX_Data!AI199-EMFX_Data!AK199,EMFX_Data!AK199-EMFX_Data!AI199)</f>
        <v>-0.00335331456996311</v>
      </c>
      <c r="CG199" s="23" t="n">
        <f aca="false">IF(EMFX_Data!AC198&gt;=EMFX_Data!AD198,EMFX_Data!AJ199-EMFX_Data!AK199,EMFX_Data!AK199-EMFX_Data!AJ199)</f>
        <v>0.0586981207395173</v>
      </c>
      <c r="CH199" s="27" t="n">
        <f aca="false">IF(ROW()&lt;4+VolLB,"",STDEV(INDEX($BM:$BM,ROW()-VolLB+1):INDEX($BM:$BM,ROW()))*SQRT(12))</f>
        <v>0.185394338683184</v>
      </c>
      <c r="CI199" s="27" t="n">
        <f aca="false">IF(ROW()&lt;4+VolLB,"",STDEV(INDEX($BN:$BN,ROW()-VolLB+1):INDEX($BN:$BN,ROW()))*SQRT(12))</f>
        <v>0.199485210476957</v>
      </c>
      <c r="CJ199" s="27" t="n">
        <f aca="false">IF(ROW()&lt;4+VolLB,"",STDEV(INDEX($BO:$BO,ROW()-VolLB+1):INDEX($BO:$BO,ROW()))*SQRT(12))</f>
        <v>0.214249745404577</v>
      </c>
      <c r="CK199" s="27" t="n">
        <f aca="false">IF(ROW()&lt;4+VolLB,"",STDEV(INDEX($BP:$BP,ROW()-VolLB+1):INDEX($BP:$BP,ROW()))*SQRT(12))</f>
        <v>0.209302423634246</v>
      </c>
      <c r="CL199" s="27" t="n">
        <f aca="false">IF(ROW()&lt;4+VolLB,"",STDEV(INDEX($BQ:$BQ,ROW()-VolLB+1):INDEX($BQ:$BQ,ROW()))*SQRT(12))</f>
        <v>0.181787484854475</v>
      </c>
      <c r="CM199" s="27" t="n">
        <f aca="false">IF(ROW()&lt;4+VolLB,"",STDEV(INDEX($BR:$BR,ROW()-VolLB+1):INDEX($BR:$BR,ROW()))*SQRT(12))</f>
        <v>0.183099424505147</v>
      </c>
      <c r="CN199" s="27" t="n">
        <f aca="false">IF(ROW()&lt;4+VolLB,"",STDEV(INDEX($BS:$BS,ROW()-VolLB+1):INDEX($BS:$BS,ROW()))*SQRT(12))</f>
        <v>0.185341198489722</v>
      </c>
      <c r="CO199" s="27" t="n">
        <f aca="false">IF(ROW()&lt;4+VolLB,"",STDEV(INDEX($BT:$BT,ROW()-VolLB+1):INDEX($BT:$BT,ROW()))*SQRT(12))</f>
        <v>0.201460193297813</v>
      </c>
      <c r="CP199" s="27" t="n">
        <f aca="false">IF(ROW()&lt;4+VolLB,"",STDEV(INDEX($BU:$BU,ROW()-VolLB+1):INDEX($BU:$BU,ROW()))*SQRT(12))</f>
        <v>0.190341573309065</v>
      </c>
      <c r="CQ199" s="27" t="n">
        <f aca="false">IF(ROW()&lt;4+VolLB,"",STDEV(INDEX($BV:$BV,ROW()-VolLB+1):INDEX($BV:$BV,ROW()))*SQRT(12))</f>
        <v>0.165948096728203</v>
      </c>
      <c r="CR199" s="27" t="n">
        <f aca="false">IF(ROW()&lt;4+VolLB,"",STDEV(INDEX($BW:$BW,ROW()-VolLB+1):INDEX($BW:$BW,ROW()))*SQRT(12))</f>
        <v>0.168545802582288</v>
      </c>
      <c r="CS199" s="27" t="n">
        <f aca="false">IF(ROW()&lt;4+VolLB,"",STDEV(INDEX($BX:$BX,ROW()-VolLB+1):INDEX($BX:$BX,ROW()))*SQRT(12))</f>
        <v>0.187660380714176</v>
      </c>
      <c r="CT199" s="27" t="n">
        <f aca="false">IF(ROW()&lt;4+VolLB,"",STDEV(INDEX($BY:$BY,ROW()-VolLB+1):INDEX($BY:$BY,ROW()))*SQRT(12))</f>
        <v>0.208566602205047</v>
      </c>
      <c r="CU199" s="27" t="n">
        <f aca="false">IF(ROW()&lt;4+VolLB,"",STDEV(INDEX($BZ:$BZ,ROW()-VolLB+1):INDEX($BZ:$BZ,ROW()))*SQRT(12))</f>
        <v>0.184464406378846</v>
      </c>
      <c r="CV199" s="27" t="n">
        <f aca="false">IF(ROW()&lt;4+VolLB,"",STDEV(INDEX($CA:$CA,ROW()-VolLB+1):INDEX($CA:$CA,ROW()))*SQRT(12))</f>
        <v>0.171837591158259</v>
      </c>
      <c r="CW199" s="27" t="n">
        <f aca="false">IF(ROW()&lt;4+VolLB,"",STDEV(INDEX($CB:$CB,ROW()-VolLB+1):INDEX($CB:$CB,ROW()))*SQRT(12))</f>
        <v>0.20474872987721</v>
      </c>
      <c r="CX199" s="27" t="n">
        <f aca="false">IF(ROW()&lt;4+VolLB,"",STDEV(INDEX($CC:$CC,ROW()-VolLB+1):INDEX($CC:$CC,ROW()))*SQRT(12))</f>
        <v>0.20092587476285</v>
      </c>
      <c r="CY199" s="27" t="n">
        <f aca="false">IF(ROW()&lt;4+VolLB,"",STDEV(INDEX($CD:$CD,ROW()-VolLB+1):INDEX($CD:$CD,ROW()))*SQRT(12))</f>
        <v>0.180216571115862</v>
      </c>
      <c r="CZ199" s="27" t="n">
        <f aca="false">IF(ROW()&lt;4+VolLB,"",STDEV(INDEX($CE:$CE,ROW()-VolLB+1):INDEX($CE:$CE,ROW()))*SQRT(12))</f>
        <v>0.216581161191061</v>
      </c>
      <c r="DA199" s="27" t="n">
        <f aca="false">IF(ROW()&lt;4+VolLB,"",STDEV(INDEX($CF:$CF,ROW()-VolLB+1):INDEX($CF:$CF,ROW()))*SQRT(12))</f>
        <v>0.183231108327721</v>
      </c>
      <c r="DB199" s="27" t="n">
        <f aca="false">IF(ROW()&lt;4+VolLB,"",STDEV(INDEX($CG:$CG,ROW()-VolLB+1):INDEX($CG:$CG,ROW()))*SQRT(12))</f>
        <v>0.174445202024827</v>
      </c>
      <c r="DC199" s="26" t="n">
        <f aca="false">IF(OR(AR199=0,CH199="",CH199=0),0,AR199*MIN(MaxScal,TgtVol/CH199))</f>
        <v>0</v>
      </c>
      <c r="DD199" s="26" t="n">
        <f aca="false">IF(OR(AS199=0,CI199="",CI199=0),0,AS199*MIN(MaxScal,TgtVol/CI199))</f>
        <v>0</v>
      </c>
      <c r="DE199" s="26" t="n">
        <f aca="false">IF(OR(AT199=0,CJ199="",CJ199=0),0,AT199*MIN(MaxScal,TgtVol/CJ199))</f>
        <v>0</v>
      </c>
      <c r="DF199" s="26" t="n">
        <f aca="false">IF(OR(AU199=0,CK199="",CK199=0),0,AU199*MIN(MaxScal,TgtVol/CK199))</f>
        <v>0</v>
      </c>
      <c r="DG199" s="26" t="n">
        <f aca="false">IF(OR(AV199=0,CL199="",CL199=0),0,AV199*MIN(MaxScal,TgtVol/CL199))</f>
        <v>0</v>
      </c>
      <c r="DH199" s="26" t="n">
        <f aca="false">IF(OR(AW199=0,CM199="",CM199=0),0,AW199*MIN(MaxScal,TgtVol/CM199))</f>
        <v>0</v>
      </c>
      <c r="DI199" s="26" t="n">
        <f aca="false">IF(OR(AX199=0,CN199="",CN199=0),0,AX199*MIN(MaxScal,TgtVol/CN199))</f>
        <v>0</v>
      </c>
      <c r="DJ199" s="26" t="n">
        <f aca="false">IF(OR(AY199=0,CO199="",CO199=0),0,AY199*MIN(MaxScal,TgtVol/CO199))</f>
        <v>0</v>
      </c>
      <c r="DK199" s="26" t="n">
        <f aca="false">IF(OR(AZ199=0,CP199="",CP199=0),0,AZ199*MIN(MaxScal,TgtVol/CP199))</f>
        <v>0</v>
      </c>
      <c r="DL199" s="26" t="n">
        <f aca="false">IF(OR(BA199=0,CQ199="",CQ199=0),0,BA199*MIN(MaxScal,TgtVol/CQ199))</f>
        <v>0</v>
      </c>
      <c r="DM199" s="26" t="n">
        <f aca="false">IF(OR(BB199=0,CR199="",CR199=0),0,BB199*MIN(MaxScal,TgtVol/CR199))</f>
        <v>0</v>
      </c>
      <c r="DN199" s="26" t="n">
        <f aca="false">IF(OR(BC199=0,CS199="",CS199=0),0,BC199*MIN(MaxScal,TgtVol/CS199))</f>
        <v>0</v>
      </c>
      <c r="DO199" s="26" t="n">
        <f aca="false">IF(OR(BD199=0,CT199="",CT199=0),0,BD199*MIN(MaxScal,TgtVol/CT199))</f>
        <v>0</v>
      </c>
      <c r="DP199" s="26" t="n">
        <f aca="false">IF(OR(BE199=0,CU199="",CU199=0),0,BE199*MIN(MaxScal,TgtVol/CU199))</f>
        <v>0</v>
      </c>
      <c r="DQ199" s="26" t="n">
        <f aca="false">IF(OR(BF199=0,CV199="",CV199=0),0,BF199*MIN(MaxScal,TgtVol/CV199))</f>
        <v>0</v>
      </c>
      <c r="DR199" s="26" t="n">
        <f aca="false">IF(OR(BG199=0,CW199="",CW199=0),0,BG199*MIN(MaxScal,TgtVol/CW199))</f>
        <v>0</v>
      </c>
      <c r="DS199" s="26" t="n">
        <f aca="false">IF(OR(BH199=0,CX199="",CX199=0),0,BH199*MIN(MaxScal,TgtVol/CX199))</f>
        <v>0</v>
      </c>
      <c r="DT199" s="26" t="n">
        <f aca="false">IF(OR(BI199=0,CY199="",CY199=0),0,BI199*MIN(MaxScal,TgtVol/CY199))</f>
        <v>0</v>
      </c>
      <c r="DU199" s="26" t="n">
        <f aca="false">IF(OR(BJ199=0,CZ199="",CZ199=0),0,BJ199*MIN(MaxScal,TgtVol/CZ199))</f>
        <v>0</v>
      </c>
      <c r="DV199" s="26" t="n">
        <f aca="false">IF(OR(BK199=0,DA199="",DA199=0),0,BK199*MIN(MaxScal,TgtVol/DA199))</f>
        <v>0</v>
      </c>
      <c r="DW199" s="26" t="n">
        <f aca="false">IF(OR(BL199=0,DB199="",DB199=0),0,BL199*MIN(MaxScal,TgtVol/DB199))</f>
        <v>0</v>
      </c>
      <c r="DX199" s="28" t="n">
        <f aca="false">IFERROR(DC198*BM199,"")</f>
        <v>0</v>
      </c>
      <c r="DY199" s="28" t="n">
        <f aca="false">IFERROR(DD198*BN199,"")</f>
        <v>0</v>
      </c>
      <c r="DZ199" s="28" t="n">
        <f aca="false">IFERROR(DE198*BO199,"")</f>
        <v>-0</v>
      </c>
      <c r="EA199" s="28" t="n">
        <f aca="false">IFERROR(DF198*BP199,"")</f>
        <v>-0</v>
      </c>
      <c r="EB199" s="28" t="n">
        <f aca="false">IFERROR(DG198*BQ199,"")</f>
        <v>0</v>
      </c>
      <c r="EC199" s="28" t="n">
        <f aca="false">IFERROR(DH198*BR199,"")</f>
        <v>0</v>
      </c>
      <c r="ED199" s="28" t="n">
        <f aca="false">IFERROR(DI198*BS199,"")</f>
        <v>0</v>
      </c>
      <c r="EE199" s="28" t="n">
        <f aca="false">IFERROR(DJ198*BT199,"")</f>
        <v>-0</v>
      </c>
      <c r="EF199" s="28" t="n">
        <f aca="false">IFERROR(DK198*BU199,"")</f>
        <v>0</v>
      </c>
      <c r="EG199" s="28" t="n">
        <f aca="false">IFERROR(DL198*BV199,"")</f>
        <v>0</v>
      </c>
      <c r="EH199" s="28" t="n">
        <f aca="false">IFERROR(DM198*BW199,"")</f>
        <v>0</v>
      </c>
      <c r="EI199" s="28" t="n">
        <f aca="false">IFERROR(DN198*BX199,"")</f>
        <v>-0</v>
      </c>
      <c r="EJ199" s="28" t="n">
        <f aca="false">IFERROR(DO198*BY199,"")</f>
        <v>0</v>
      </c>
      <c r="EK199" s="28" t="n">
        <f aca="false">IFERROR(DP198*BZ199,"")</f>
        <v>0</v>
      </c>
      <c r="EL199" s="28" t="n">
        <f aca="false">IFERROR(DQ198*CA199,"")</f>
        <v>0</v>
      </c>
      <c r="EM199" s="28" t="n">
        <f aca="false">IFERROR(DR198*CB199,"")</f>
        <v>-0</v>
      </c>
      <c r="EN199" s="28" t="n">
        <f aca="false">IFERROR(DS198*CC199,"")</f>
        <v>-0</v>
      </c>
      <c r="EO199" s="28" t="n">
        <f aca="false">IFERROR(DT198*CD199,"")</f>
        <v>0</v>
      </c>
      <c r="EP199" s="28" t="n">
        <f aca="false">IFERROR(DU198*CE199,"")</f>
        <v>0</v>
      </c>
      <c r="EQ199" s="28" t="n">
        <f aca="false">IFERROR(DV198*CF199,"")</f>
        <v>-0</v>
      </c>
      <c r="ER199" s="28" t="n">
        <f aca="false">IFERROR(DW198*CG199,"")</f>
        <v>0</v>
      </c>
      <c r="ES199" s="28" t="n">
        <f aca="false">IF(ROW()=4,"",SUM(DX199:ER199))</f>
        <v>0</v>
      </c>
      <c r="ET199" s="29" t="n">
        <f aca="false">COUNTIF(AR199:BL199,"&gt;0")</f>
        <v>0</v>
      </c>
    </row>
    <row r="200" customFormat="false" ht="15" hidden="false" customHeight="false" outlineLevel="0" collapsed="false">
      <c r="A200" s="19" t="n">
        <v>43982</v>
      </c>
      <c r="B200" s="23" t="n">
        <f aca="false">ABS(EMFX_Data!X200-EMFX_Data!Y200)</f>
        <v>0.21027684768596</v>
      </c>
      <c r="C200" s="23" t="n">
        <f aca="false">ABS(EMFX_Data!X200-EMFX_Data!Z200)</f>
        <v>0.233942445494264</v>
      </c>
      <c r="D200" s="23" t="n">
        <f aca="false">ABS(EMFX_Data!X200-EMFX_Data!AA200)</f>
        <v>0.141172412946158</v>
      </c>
      <c r="E200" s="23" t="n">
        <f aca="false">ABS(EMFX_Data!X200-EMFX_Data!AB200)</f>
        <v>0.0216454833579922</v>
      </c>
      <c r="F200" s="23" t="n">
        <f aca="false">ABS(EMFX_Data!X200-EMFX_Data!AC200)</f>
        <v>0.186023330700369</v>
      </c>
      <c r="G200" s="23" t="n">
        <f aca="false">ABS(EMFX_Data!X200-EMFX_Data!AD200)</f>
        <v>0.125737093222694</v>
      </c>
      <c r="H200" s="23" t="n">
        <f aca="false">ABS(EMFX_Data!Y200-EMFX_Data!Z200)</f>
        <v>0.0236655978083036</v>
      </c>
      <c r="I200" s="23" t="n">
        <f aca="false">ABS(EMFX_Data!Y200-EMFX_Data!AA200)</f>
        <v>0.351449260632118</v>
      </c>
      <c r="J200" s="23" t="n">
        <f aca="false">ABS(EMFX_Data!Y200-EMFX_Data!AB200)</f>
        <v>0.188631364327968</v>
      </c>
      <c r="K200" s="23" t="n">
        <f aca="false">ABS(EMFX_Data!Y200-EMFX_Data!AC200)</f>
        <v>0.0242535169855911</v>
      </c>
      <c r="L200" s="23" t="n">
        <f aca="false">ABS(EMFX_Data!Y200-EMFX_Data!AD200)</f>
        <v>0.336013940908654</v>
      </c>
      <c r="M200" s="23" t="n">
        <f aca="false">ABS(EMFX_Data!Z200-EMFX_Data!AA200)</f>
        <v>0.375114858440422</v>
      </c>
      <c r="N200" s="23" t="n">
        <f aca="false">ABS(EMFX_Data!Z200-EMFX_Data!AB200)</f>
        <v>0.212296962136271</v>
      </c>
      <c r="O200" s="23" t="n">
        <f aca="false">ABS(EMFX_Data!Z200-EMFX_Data!AC200)</f>
        <v>0.0479191147938947</v>
      </c>
      <c r="P200" s="23" t="n">
        <f aca="false">ABS(EMFX_Data!Z200-EMFX_Data!AD200)</f>
        <v>0.359679538716957</v>
      </c>
      <c r="Q200" s="23" t="n">
        <f aca="false">ABS(EMFX_Data!AA200-EMFX_Data!AB200)</f>
        <v>0.16281789630415</v>
      </c>
      <c r="R200" s="23" t="n">
        <f aca="false">ABS(EMFX_Data!AA200-EMFX_Data!AC200)</f>
        <v>0.327195743646527</v>
      </c>
      <c r="S200" s="23" t="n">
        <f aca="false">ABS(EMFX_Data!AA200-EMFX_Data!AD200)</f>
        <v>0.0154353197234647</v>
      </c>
      <c r="T200" s="23" t="n">
        <f aca="false">ABS(EMFX_Data!AB200-EMFX_Data!AC200)</f>
        <v>0.164377847342377</v>
      </c>
      <c r="U200" s="23" t="n">
        <f aca="false">ABS(EMFX_Data!AB200-EMFX_Data!AD200)</f>
        <v>0.147382576580686</v>
      </c>
      <c r="V200" s="23" t="n">
        <f aca="false">ABS(EMFX_Data!AC200-EMFX_Data!AD200)</f>
        <v>0.311760423923062</v>
      </c>
      <c r="W200" s="26" t="n">
        <f aca="false">IF(ROW()&lt;4+MinObs-1,"",IFERROR((B200-AVERAGE(B$4:B200))/STDEV(B$4:B200),""))</f>
        <v>1.09946708189445</v>
      </c>
      <c r="X200" s="26" t="n">
        <f aca="false">IF(ROW()&lt;4+MinObs-1,"",IFERROR((C200-AVERAGE(C$4:C200))/STDEV(C$4:C200),""))</f>
        <v>2.0591406736447</v>
      </c>
      <c r="Y200" s="26" t="n">
        <f aca="false">IF(ROW()&lt;4+MinObs-1,"",IFERROR((D200-AVERAGE(D$4:D200))/STDEV(D$4:D200),""))</f>
        <v>-0.125117305668518</v>
      </c>
      <c r="Z200" s="26" t="n">
        <f aca="false">IF(ROW()&lt;4+MinObs-1,"",IFERROR((E200-AVERAGE(E$4:E200))/STDEV(E$4:E200),""))</f>
        <v>-1.07874035867967</v>
      </c>
      <c r="AA200" s="26" t="n">
        <f aca="false">IF(ROW()&lt;4+MinObs-1,"",IFERROR((F200-AVERAGE(F$4:F200))/STDEV(F$4:F200),""))</f>
        <v>1.55544626098929</v>
      </c>
      <c r="AB200" s="26" t="n">
        <f aca="false">IF(ROW()&lt;4+MinObs-1,"",IFERROR((G200-AVERAGE(G$4:G200))/STDEV(G$4:G200),""))</f>
        <v>-0.0205946861480495</v>
      </c>
      <c r="AC200" s="26" t="n">
        <f aca="false">IF(ROW()&lt;4+MinObs-1,"",IFERROR((H200-AVERAGE(H$4:H200))/STDEV(H$4:H200),""))</f>
        <v>-1.09736083452098</v>
      </c>
      <c r="AD200" s="26" t="n">
        <f aca="false">IF(ROW()&lt;4+MinObs-1,"",IFERROR((I200-AVERAGE(I$4:I200))/STDEV(I$4:I200),""))</f>
        <v>1.62939617485255</v>
      </c>
      <c r="AE200" s="26" t="n">
        <f aca="false">IF(ROW()&lt;4+MinObs-1,"",IFERROR((J200-AVERAGE(J$4:J200))/STDEV(J$4:J200),""))</f>
        <v>0.587963755151157</v>
      </c>
      <c r="AF200" s="26" t="n">
        <f aca="false">IF(ROW()&lt;4+MinObs-1,"",IFERROR((K200-AVERAGE(K$4:K200))/STDEV(K$4:K200),""))</f>
        <v>-1.04139698278966</v>
      </c>
      <c r="AG200" s="26" t="n">
        <f aca="false">IF(ROW()&lt;4+MinObs-1,"",IFERROR((L200-AVERAGE(L$4:L200))/STDEV(L$4:L200),""))</f>
        <v>0.598174644851221</v>
      </c>
      <c r="AH200" s="26" t="n">
        <f aca="false">IF(ROW()&lt;4+MinObs-1,"",IFERROR((M200-AVERAGE(M$4:M200))/STDEV(M$4:M200),""))</f>
        <v>2.1294280531217</v>
      </c>
      <c r="AI200" s="26" t="n">
        <f aca="false">IF(ROW()&lt;4+MinObs-1,"",IFERROR((N200-AVERAGE(N$4:N200))/STDEV(N$4:N200),""))</f>
        <v>0.724783143781346</v>
      </c>
      <c r="AJ200" s="26" t="n">
        <f aca="false">IF(ROW()&lt;4+MinObs-1,"",IFERROR((O200-AVERAGE(O$4:O200))/STDEV(O$4:O200),""))</f>
        <v>-0.740245530934136</v>
      </c>
      <c r="AK200" s="26" t="n">
        <f aca="false">IF(ROW()&lt;4+MinObs-1,"",IFERROR((P200-AVERAGE(P$4:P200))/STDEV(P$4:P200),""))</f>
        <v>0.786516987846296</v>
      </c>
      <c r="AL200" s="26" t="n">
        <f aca="false">IF(ROW()&lt;4+MinObs-1,"",IFERROR((Q200-AVERAGE(Q$4:Q200))/STDEV(Q$4:Q200),""))</f>
        <v>-0.0734529552047892</v>
      </c>
      <c r="AM200" s="26" t="n">
        <f aca="false">IF(ROW()&lt;4+MinObs-1,"",IFERROR((R200-AVERAGE(R$4:R200))/STDEV(R$4:R200),""))</f>
        <v>1.2893664219513</v>
      </c>
      <c r="AN200" s="26" t="n">
        <f aca="false">IF(ROW()&lt;4+MinObs-1,"",IFERROR((S200-AVERAGE(S$4:S200))/STDEV(S$4:S200),""))</f>
        <v>-0.565842570330427</v>
      </c>
      <c r="AO200" s="26" t="n">
        <f aca="false">IF(ROW()&lt;4+MinObs-1,"",IFERROR((T200-AVERAGE(T$4:T200))/STDEV(T$4:T200),""))</f>
        <v>0.547397513731769</v>
      </c>
      <c r="AP200" s="26" t="n">
        <f aca="false">IF(ROW()&lt;4+MinObs-1,"",IFERROR((U200-AVERAGE(U$4:U200))/STDEV(U$4:U200),""))</f>
        <v>0.0222486774510941</v>
      </c>
      <c r="AQ200" s="26" t="n">
        <f aca="false">IF(ROW()&lt;4+MinObs-1,"",IFERROR((V200-AVERAGE(V$4:V200))/STDEV(V$4:V200),""))</f>
        <v>0.542704030438479</v>
      </c>
      <c r="AR200" s="26" t="n">
        <f aca="false">IF(W200="",0,IF(W200&gt;=z4,w4,IF(W200&gt;=z3,w3,IF(W200&gt;=zEntry,w2,IF(AND(W200&gt;=ExitZ,AR199&gt;0),w2,0)))))</f>
        <v>0</v>
      </c>
      <c r="AS200" s="26" t="n">
        <f aca="false">IF(X200="",0,IF(X200&gt;=z4,w4,IF(X200&gt;=z3,w3,IF(X200&gt;=zEntry,w2,IF(AND(X200&gt;=ExitZ,AS199&gt;0),w2,0)))))</f>
        <v>1</v>
      </c>
      <c r="AT200" s="26" t="n">
        <f aca="false">IF(Y200="",0,IF(Y200&gt;=z4,w4,IF(Y200&gt;=z3,w3,IF(Y200&gt;=zEntry,w2,IF(AND(Y200&gt;=ExitZ,AT199&gt;0),w2,0)))))</f>
        <v>0</v>
      </c>
      <c r="AU200" s="26" t="n">
        <f aca="false">IF(Z200="",0,IF(Z200&gt;=z4,w4,IF(Z200&gt;=z3,w3,IF(Z200&gt;=zEntry,w2,IF(AND(Z200&gt;=ExitZ,AU199&gt;0),w2,0)))))</f>
        <v>0</v>
      </c>
      <c r="AV200" s="26" t="n">
        <f aca="false">IF(AA200="",0,IF(AA200&gt;=z4,w4,IF(AA200&gt;=z3,w3,IF(AA200&gt;=zEntry,w2,IF(AND(AA200&gt;=ExitZ,AV199&gt;0),w2,0)))))</f>
        <v>0</v>
      </c>
      <c r="AW200" s="26" t="n">
        <f aca="false">IF(AB200="",0,IF(AB200&gt;=z4,w4,IF(AB200&gt;=z3,w3,IF(AB200&gt;=zEntry,w2,IF(AND(AB200&gt;=ExitZ,AW199&gt;0),w2,0)))))</f>
        <v>0</v>
      </c>
      <c r="AX200" s="26" t="n">
        <f aca="false">IF(AC200="",0,IF(AC200&gt;=z4,w4,IF(AC200&gt;=z3,w3,IF(AC200&gt;=zEntry,w2,IF(AND(AC200&gt;=ExitZ,AX199&gt;0),w2,0)))))</f>
        <v>0</v>
      </c>
      <c r="AY200" s="26" t="n">
        <f aca="false">IF(AD200="",0,IF(AD200&gt;=z4,w4,IF(AD200&gt;=z3,w3,IF(AD200&gt;=zEntry,w2,IF(AND(AD200&gt;=ExitZ,AY199&gt;0),w2,0)))))</f>
        <v>0</v>
      </c>
      <c r="AZ200" s="26" t="n">
        <f aca="false">IF(AE200="",0,IF(AE200&gt;=z4,w4,IF(AE200&gt;=z3,w3,IF(AE200&gt;=zEntry,w2,IF(AND(AE200&gt;=ExitZ,AZ199&gt;0),w2,0)))))</f>
        <v>0</v>
      </c>
      <c r="BA200" s="26" t="n">
        <f aca="false">IF(AF200="",0,IF(AF200&gt;=z4,w4,IF(AF200&gt;=z3,w3,IF(AF200&gt;=zEntry,w2,IF(AND(AF200&gt;=ExitZ,BA199&gt;0),w2,0)))))</f>
        <v>0</v>
      </c>
      <c r="BB200" s="26" t="n">
        <f aca="false">IF(AG200="",0,IF(AG200&gt;=z4,w4,IF(AG200&gt;=z3,w3,IF(AG200&gt;=zEntry,w2,IF(AND(AG200&gt;=ExitZ,BB199&gt;0),w2,0)))))</f>
        <v>0</v>
      </c>
      <c r="BC200" s="26" t="n">
        <f aca="false">IF(AH200="",0,IF(AH200&gt;=z4,w4,IF(AH200&gt;=z3,w3,IF(AH200&gt;=zEntry,w2,IF(AND(AH200&gt;=ExitZ,BC199&gt;0),w2,0)))))</f>
        <v>1</v>
      </c>
      <c r="BD200" s="26" t="n">
        <f aca="false">IF(AI200="",0,IF(AI200&gt;=z4,w4,IF(AI200&gt;=z3,w3,IF(AI200&gt;=zEntry,w2,IF(AND(AI200&gt;=ExitZ,BD199&gt;0),w2,0)))))</f>
        <v>0</v>
      </c>
      <c r="BE200" s="26" t="n">
        <f aca="false">IF(AJ200="",0,IF(AJ200&gt;=z4,w4,IF(AJ200&gt;=z3,w3,IF(AJ200&gt;=zEntry,w2,IF(AND(AJ200&gt;=ExitZ,BE199&gt;0),w2,0)))))</f>
        <v>0</v>
      </c>
      <c r="BF200" s="26" t="n">
        <f aca="false">IF(AK200="",0,IF(AK200&gt;=z4,w4,IF(AK200&gt;=z3,w3,IF(AK200&gt;=zEntry,w2,IF(AND(AK200&gt;=ExitZ,BF199&gt;0),w2,0)))))</f>
        <v>0</v>
      </c>
      <c r="BG200" s="26" t="n">
        <f aca="false">IF(AL200="",0,IF(AL200&gt;=z4,w4,IF(AL200&gt;=z3,w3,IF(AL200&gt;=zEntry,w2,IF(AND(AL200&gt;=ExitZ,BG199&gt;0),w2,0)))))</f>
        <v>0</v>
      </c>
      <c r="BH200" s="26" t="n">
        <f aca="false">IF(AM200="",0,IF(AM200&gt;=z4,w4,IF(AM200&gt;=z3,w3,IF(AM200&gt;=zEntry,w2,IF(AND(AM200&gt;=ExitZ,BH199&gt;0),w2,0)))))</f>
        <v>0</v>
      </c>
      <c r="BI200" s="26" t="n">
        <f aca="false">IF(AN200="",0,IF(AN200&gt;=z4,w4,IF(AN200&gt;=z3,w3,IF(AN200&gt;=zEntry,w2,IF(AND(AN200&gt;=ExitZ,BI199&gt;0),w2,0)))))</f>
        <v>0</v>
      </c>
      <c r="BJ200" s="26" t="n">
        <f aca="false">IF(AO200="",0,IF(AO200&gt;=z4,w4,IF(AO200&gt;=z3,w3,IF(AO200&gt;=zEntry,w2,IF(AND(AO200&gt;=ExitZ,BJ199&gt;0),w2,0)))))</f>
        <v>0</v>
      </c>
      <c r="BK200" s="26" t="n">
        <f aca="false">IF(AP200="",0,IF(AP200&gt;=z4,w4,IF(AP200&gt;=z3,w3,IF(AP200&gt;=zEntry,w2,IF(AND(AP200&gt;=ExitZ,BK199&gt;0),w2,0)))))</f>
        <v>0</v>
      </c>
      <c r="BL200" s="26" t="n">
        <f aca="false">IF(AQ200="",0,IF(AQ200&gt;=z4,w4,IF(AQ200&gt;=z3,w3,IF(AQ200&gt;=zEntry,w2,IF(AND(AQ200&gt;=ExitZ,BL199&gt;0),w2,0)))))</f>
        <v>0</v>
      </c>
      <c r="BM200" s="23" t="n">
        <f aca="false">IF(EMFX_Data!X199&gt;=EMFX_Data!Y199,EMFX_Data!AE200-EMFX_Data!AF200,EMFX_Data!AF200-EMFX_Data!AE200)</f>
        <v>-0.0239221895855709</v>
      </c>
      <c r="BN200" s="23" t="n">
        <f aca="false">IF(EMFX_Data!X199&gt;=EMFX_Data!Z199,EMFX_Data!AE200-EMFX_Data!AG200,EMFX_Data!AG200-EMFX_Data!AE200)</f>
        <v>-0.0839570404443246</v>
      </c>
      <c r="BO200" s="23" t="n">
        <f aca="false">IF(EMFX_Data!X199&gt;=EMFX_Data!AA199,EMFX_Data!AE200-EMFX_Data!AH200,EMFX_Data!AH200-EMFX_Data!AE200)</f>
        <v>0.0598893275627816</v>
      </c>
      <c r="BP200" s="23" t="n">
        <f aca="false">IF(EMFX_Data!X199&gt;=EMFX_Data!AB199,EMFX_Data!AE200-EMFX_Data!AI200,EMFX_Data!AI200-EMFX_Data!AE200)</f>
        <v>0.0161052395066121</v>
      </c>
      <c r="BQ200" s="23" t="n">
        <f aca="false">IF(EMFX_Data!X199&gt;=EMFX_Data!AC199,EMFX_Data!AE200-EMFX_Data!AJ200,EMFX_Data!AJ200-EMFX_Data!AE200)</f>
        <v>-0.0388055887958803</v>
      </c>
      <c r="BR200" s="23" t="n">
        <f aca="false">IF(EMFX_Data!X199&gt;=EMFX_Data!AD199,EMFX_Data!AE200-EMFX_Data!AK200,EMFX_Data!AK200-EMFX_Data!AE200)</f>
        <v>0.0280151954359117</v>
      </c>
      <c r="BS200" s="23" t="n">
        <f aca="false">IF(EMFX_Data!Y199&gt;=EMFX_Data!Z199,EMFX_Data!AF200-EMFX_Data!AG200,EMFX_Data!AG200-EMFX_Data!AF200)</f>
        <v>0.0600348508587537</v>
      </c>
      <c r="BT200" s="23" t="n">
        <f aca="false">IF(EMFX_Data!Y199&gt;=EMFX_Data!AA199,EMFX_Data!AF200-EMFX_Data!AH200,EMFX_Data!AH200-EMFX_Data!AF200)</f>
        <v>0.0359671379772106</v>
      </c>
      <c r="BU200" s="23" t="n">
        <f aca="false">IF(EMFX_Data!Y199&gt;=EMFX_Data!AB199,EMFX_Data!AF200-EMFX_Data!AI200,EMFX_Data!AI200-EMFX_Data!AF200)</f>
        <v>-0.0400274290921831</v>
      </c>
      <c r="BV200" s="23" t="n">
        <f aca="false">IF(EMFX_Data!Y199&gt;=EMFX_Data!AC199,EMFX_Data!AF200-EMFX_Data!AJ200,EMFX_Data!AJ200-EMFX_Data!AF200)</f>
        <v>0.0148833992103093</v>
      </c>
      <c r="BW200" s="23" t="n">
        <f aca="false">IF(EMFX_Data!Y199&gt;=EMFX_Data!AD199,EMFX_Data!AF200-EMFX_Data!AK200,EMFX_Data!AK200-EMFX_Data!AF200)</f>
        <v>0.00409300585034076</v>
      </c>
      <c r="BX200" s="23" t="n">
        <f aca="false">IF(EMFX_Data!Z199&gt;=EMFX_Data!AA199,EMFX_Data!AG200-EMFX_Data!AH200,EMFX_Data!AH200-EMFX_Data!AG200)</f>
        <v>-0.024067712881543</v>
      </c>
      <c r="BY200" s="23" t="n">
        <f aca="false">IF(EMFX_Data!Z199&gt;=EMFX_Data!AB199,EMFX_Data!AG200-EMFX_Data!AI200,EMFX_Data!AI200-EMFX_Data!AG200)</f>
        <v>-0.100062279950937</v>
      </c>
      <c r="BZ200" s="23" t="n">
        <f aca="false">IF(EMFX_Data!Z199&gt;=EMFX_Data!AC199,EMFX_Data!AG200-EMFX_Data!AJ200,EMFX_Data!AJ200-EMFX_Data!AG200)</f>
        <v>0.0451514516484443</v>
      </c>
      <c r="CA200" s="23" t="n">
        <f aca="false">IF(EMFX_Data!Z199&gt;=EMFX_Data!AD199,EMFX_Data!AG200-EMFX_Data!AK200,EMFX_Data!AK200-EMFX_Data!AG200)</f>
        <v>-0.0559418450084129</v>
      </c>
      <c r="CB200" s="23" t="n">
        <f aca="false">IF(EMFX_Data!AA199&gt;=EMFX_Data!AB199,EMFX_Data!AH200-EMFX_Data!AI200,EMFX_Data!AI200-EMFX_Data!AH200)</f>
        <v>0.0759945670693937</v>
      </c>
      <c r="CC200" s="23" t="n">
        <f aca="false">IF(EMFX_Data!AA199&gt;=EMFX_Data!AC199,EMFX_Data!AH200-EMFX_Data!AJ200,EMFX_Data!AJ200-EMFX_Data!AH200)</f>
        <v>0.0210837387669013</v>
      </c>
      <c r="CD200" s="23" t="n">
        <f aca="false">IF(EMFX_Data!AA199&gt;=EMFX_Data!AD199,EMFX_Data!AH200-EMFX_Data!AK200,EMFX_Data!AK200-EMFX_Data!AH200)</f>
        <v>0.0318741321268699</v>
      </c>
      <c r="CE200" s="23" t="n">
        <f aca="false">IF(EMFX_Data!AB199&gt;=EMFX_Data!AC199,EMFX_Data!AI200-EMFX_Data!AJ200,EMFX_Data!AJ200-EMFX_Data!AI200)</f>
        <v>-0.0549108283024924</v>
      </c>
      <c r="CF200" s="23" t="n">
        <f aca="false">IF(EMFX_Data!AB199&gt;=EMFX_Data!AD199,EMFX_Data!AI200-EMFX_Data!AK200,EMFX_Data!AK200-EMFX_Data!AI200)</f>
        <v>0.0441204349425238</v>
      </c>
      <c r="CG200" s="23" t="n">
        <f aca="false">IF(EMFX_Data!AC199&gt;=EMFX_Data!AD199,EMFX_Data!AJ200-EMFX_Data!AK200,EMFX_Data!AK200-EMFX_Data!AJ200)</f>
        <v>-0.0107903933599686</v>
      </c>
      <c r="CH200" s="27" t="n">
        <f aca="false">IF(ROW()&lt;4+VolLB,"",STDEV(INDEX($BM:$BM,ROW()-VolLB+1):INDEX($BM:$BM,ROW()))*SQRT(12))</f>
        <v>0.183703977900684</v>
      </c>
      <c r="CI200" s="27" t="n">
        <f aca="false">IF(ROW()&lt;4+VolLB,"",STDEV(INDEX($BN:$BN,ROW()-VolLB+1):INDEX($BN:$BN,ROW()))*SQRT(12))</f>
        <v>0.204436289997315</v>
      </c>
      <c r="CJ200" s="27" t="n">
        <f aca="false">IF(ROW()&lt;4+VolLB,"",STDEV(INDEX($BO:$BO,ROW()-VolLB+1):INDEX($BO:$BO,ROW()))*SQRT(12))</f>
        <v>0.213613072548283</v>
      </c>
      <c r="CK200" s="27" t="n">
        <f aca="false">IF(ROW()&lt;4+VolLB,"",STDEV(INDEX($BP:$BP,ROW()-VolLB+1):INDEX($BP:$BP,ROW()))*SQRT(12))</f>
        <v>0.200274002805403</v>
      </c>
      <c r="CL200" s="27" t="n">
        <f aca="false">IF(ROW()&lt;4+VolLB,"",STDEV(INDEX($BQ:$BQ,ROW()-VolLB+1):INDEX($BQ:$BQ,ROW()))*SQRT(12))</f>
        <v>0.169007487917894</v>
      </c>
      <c r="CM200" s="27" t="n">
        <f aca="false">IF(ROW()&lt;4+VolLB,"",STDEV(INDEX($BR:$BR,ROW()-VolLB+1):INDEX($BR:$BR,ROW()))*SQRT(12))</f>
        <v>0.168990179312123</v>
      </c>
      <c r="CN200" s="27" t="n">
        <f aca="false">IF(ROW()&lt;4+VolLB,"",STDEV(INDEX($BS:$BS,ROW()-VolLB+1):INDEX($BS:$BS,ROW()))*SQRT(12))</f>
        <v>0.18731089127219</v>
      </c>
      <c r="CO200" s="27" t="n">
        <f aca="false">IF(ROW()&lt;4+VolLB,"",STDEV(INDEX($BT:$BT,ROW()-VolLB+1):INDEX($BT:$BT,ROW()))*SQRT(12))</f>
        <v>0.202276303584358</v>
      </c>
      <c r="CP200" s="27" t="n">
        <f aca="false">IF(ROW()&lt;4+VolLB,"",STDEV(INDEX($BU:$BU,ROW()-VolLB+1):INDEX($BU:$BU,ROW()))*SQRT(12))</f>
        <v>0.189798461048397</v>
      </c>
      <c r="CQ200" s="27" t="n">
        <f aca="false">IF(ROW()&lt;4+VolLB,"",STDEV(INDEX($BV:$BV,ROW()-VolLB+1):INDEX($BV:$BV,ROW()))*SQRT(12))</f>
        <v>0.162003808885855</v>
      </c>
      <c r="CR200" s="27" t="n">
        <f aca="false">IF(ROW()&lt;4+VolLB,"",STDEV(INDEX($BW:$BW,ROW()-VolLB+1):INDEX($BW:$BW,ROW()))*SQRT(12))</f>
        <v>0.165099007919127</v>
      </c>
      <c r="CS200" s="27" t="n">
        <f aca="false">IF(ROW()&lt;4+VolLB,"",STDEV(INDEX($BX:$BX,ROW()-VolLB+1):INDEX($BX:$BX,ROW()))*SQRT(12))</f>
        <v>0.187946753909717</v>
      </c>
      <c r="CT200" s="27" t="n">
        <f aca="false">IF(ROW()&lt;4+VolLB,"",STDEV(INDEX($BY:$BY,ROW()-VolLB+1):INDEX($BY:$BY,ROW()))*SQRT(12))</f>
        <v>0.212753485793752</v>
      </c>
      <c r="CU200" s="27" t="n">
        <f aca="false">IF(ROW()&lt;4+VolLB,"",STDEV(INDEX($BZ:$BZ,ROW()-VolLB+1):INDEX($BZ:$BZ,ROW()))*SQRT(12))</f>
        <v>0.18232285564014</v>
      </c>
      <c r="CV200" s="27" t="n">
        <f aca="false">IF(ROW()&lt;4+VolLB,"",STDEV(INDEX($CA:$CA,ROW()-VolLB+1):INDEX($CA:$CA,ROW()))*SQRT(12))</f>
        <v>0.167636614920504</v>
      </c>
      <c r="CW200" s="27" t="n">
        <f aca="false">IF(ROW()&lt;4+VolLB,"",STDEV(INDEX($CB:$CB,ROW()-VolLB+1):INDEX($CB:$CB,ROW()))*SQRT(12))</f>
        <v>0.20684556380693</v>
      </c>
      <c r="CX200" s="27" t="n">
        <f aca="false">IF(ROW()&lt;4+VolLB,"",STDEV(INDEX($CC:$CC,ROW()-VolLB+1):INDEX($CC:$CC,ROW()))*SQRT(12))</f>
        <v>0.19874994400712</v>
      </c>
      <c r="CY200" s="27" t="n">
        <f aca="false">IF(ROW()&lt;4+VolLB,"",STDEV(INDEX($CD:$CD,ROW()-VolLB+1):INDEX($CD:$CD,ROW()))*SQRT(12))</f>
        <v>0.17751572296451</v>
      </c>
      <c r="CZ200" s="27" t="n">
        <f aca="false">IF(ROW()&lt;4+VolLB,"",STDEV(INDEX($CE:$CE,ROW()-VolLB+1):INDEX($CE:$CE,ROW()))*SQRT(12))</f>
        <v>0.219932130804385</v>
      </c>
      <c r="DA200" s="27" t="n">
        <f aca="false">IF(ROW()&lt;4+VolLB,"",STDEV(INDEX($CF:$CF,ROW()-VolLB+1):INDEX($CF:$CF,ROW()))*SQRT(12))</f>
        <v>0.185119167086951</v>
      </c>
      <c r="DB200" s="27" t="n">
        <f aca="false">IF(ROW()&lt;4+VolLB,"",STDEV(INDEX($CG:$CG,ROW()-VolLB+1):INDEX($CG:$CG,ROW()))*SQRT(12))</f>
        <v>0.174452995120422</v>
      </c>
      <c r="DC200" s="26" t="n">
        <f aca="false">IF(OR(AR200=0,CH200="",CH200=0),0,AR200*MIN(MaxScal,TgtVol/CH200))</f>
        <v>0</v>
      </c>
      <c r="DD200" s="26" t="n">
        <f aca="false">IF(OR(AS200=0,CI200="",CI200=0),0,AS200*MIN(MaxScal,TgtVol/CI200))</f>
        <v>0.0978299889919871</v>
      </c>
      <c r="DE200" s="26" t="n">
        <f aca="false">IF(OR(AT200=0,CJ200="",CJ200=0),0,AT200*MIN(MaxScal,TgtVol/CJ200))</f>
        <v>0</v>
      </c>
      <c r="DF200" s="26" t="n">
        <f aca="false">IF(OR(AU200=0,CK200="",CK200=0),0,AU200*MIN(MaxScal,TgtVol/CK200))</f>
        <v>0</v>
      </c>
      <c r="DG200" s="26" t="n">
        <f aca="false">IF(OR(AV200=0,CL200="",CL200=0),0,AV200*MIN(MaxScal,TgtVol/CL200))</f>
        <v>0</v>
      </c>
      <c r="DH200" s="26" t="n">
        <f aca="false">IF(OR(AW200=0,CM200="",CM200=0),0,AW200*MIN(MaxScal,TgtVol/CM200))</f>
        <v>0</v>
      </c>
      <c r="DI200" s="26" t="n">
        <f aca="false">IF(OR(AX200=0,CN200="",CN200=0),0,AX200*MIN(MaxScal,TgtVol/CN200))</f>
        <v>0</v>
      </c>
      <c r="DJ200" s="26" t="n">
        <f aca="false">IF(OR(AY200=0,CO200="",CO200=0),0,AY200*MIN(MaxScal,TgtVol/CO200))</f>
        <v>0</v>
      </c>
      <c r="DK200" s="26" t="n">
        <f aca="false">IF(OR(AZ200=0,CP200="",CP200=0),0,AZ200*MIN(MaxScal,TgtVol/CP200))</f>
        <v>0</v>
      </c>
      <c r="DL200" s="26" t="n">
        <f aca="false">IF(OR(BA200=0,CQ200="",CQ200=0),0,BA200*MIN(MaxScal,TgtVol/CQ200))</f>
        <v>0</v>
      </c>
      <c r="DM200" s="26" t="n">
        <f aca="false">IF(OR(BB200=0,CR200="",CR200=0),0,BB200*MIN(MaxScal,TgtVol/CR200))</f>
        <v>0</v>
      </c>
      <c r="DN200" s="26" t="n">
        <f aca="false">IF(OR(BC200=0,CS200="",CS200=0),0,BC200*MIN(MaxScal,TgtVol/CS200))</f>
        <v>0.106413117459891</v>
      </c>
      <c r="DO200" s="26" t="n">
        <f aca="false">IF(OR(BD200=0,CT200="",CT200=0),0,BD200*MIN(MaxScal,TgtVol/CT200))</f>
        <v>0</v>
      </c>
      <c r="DP200" s="26" t="n">
        <f aca="false">IF(OR(BE200=0,CU200="",CU200=0),0,BE200*MIN(MaxScal,TgtVol/CU200))</f>
        <v>0</v>
      </c>
      <c r="DQ200" s="26" t="n">
        <f aca="false">IF(OR(BF200=0,CV200="",CV200=0),0,BF200*MIN(MaxScal,TgtVol/CV200))</f>
        <v>0</v>
      </c>
      <c r="DR200" s="26" t="n">
        <f aca="false">IF(OR(BG200=0,CW200="",CW200=0),0,BG200*MIN(MaxScal,TgtVol/CW200))</f>
        <v>0</v>
      </c>
      <c r="DS200" s="26" t="n">
        <f aca="false">IF(OR(BH200=0,CX200="",CX200=0),0,BH200*MIN(MaxScal,TgtVol/CX200))</f>
        <v>0</v>
      </c>
      <c r="DT200" s="26" t="n">
        <f aca="false">IF(OR(BI200=0,CY200="",CY200=0),0,BI200*MIN(MaxScal,TgtVol/CY200))</f>
        <v>0</v>
      </c>
      <c r="DU200" s="26" t="n">
        <f aca="false">IF(OR(BJ200=0,CZ200="",CZ200=0),0,BJ200*MIN(MaxScal,TgtVol/CZ200))</f>
        <v>0</v>
      </c>
      <c r="DV200" s="26" t="n">
        <f aca="false">IF(OR(BK200=0,DA200="",DA200=0),0,BK200*MIN(MaxScal,TgtVol/DA200))</f>
        <v>0</v>
      </c>
      <c r="DW200" s="26" t="n">
        <f aca="false">IF(OR(BL200=0,DB200="",DB200=0),0,BL200*MIN(MaxScal,TgtVol/DB200))</f>
        <v>0</v>
      </c>
      <c r="DX200" s="28" t="n">
        <f aca="false">IFERROR(DC199*BM200,"")</f>
        <v>-0</v>
      </c>
      <c r="DY200" s="28" t="n">
        <f aca="false">IFERROR(DD199*BN200,"")</f>
        <v>-0</v>
      </c>
      <c r="DZ200" s="28" t="n">
        <f aca="false">IFERROR(DE199*BO200,"")</f>
        <v>0</v>
      </c>
      <c r="EA200" s="28" t="n">
        <f aca="false">IFERROR(DF199*BP200,"")</f>
        <v>0</v>
      </c>
      <c r="EB200" s="28" t="n">
        <f aca="false">IFERROR(DG199*BQ200,"")</f>
        <v>-0</v>
      </c>
      <c r="EC200" s="28" t="n">
        <f aca="false">IFERROR(DH199*BR200,"")</f>
        <v>0</v>
      </c>
      <c r="ED200" s="28" t="n">
        <f aca="false">IFERROR(DI199*BS200,"")</f>
        <v>0</v>
      </c>
      <c r="EE200" s="28" t="n">
        <f aca="false">IFERROR(DJ199*BT200,"")</f>
        <v>0</v>
      </c>
      <c r="EF200" s="28" t="n">
        <f aca="false">IFERROR(DK199*BU200,"")</f>
        <v>-0</v>
      </c>
      <c r="EG200" s="28" t="n">
        <f aca="false">IFERROR(DL199*BV200,"")</f>
        <v>0</v>
      </c>
      <c r="EH200" s="28" t="n">
        <f aca="false">IFERROR(DM199*BW200,"")</f>
        <v>0</v>
      </c>
      <c r="EI200" s="28" t="n">
        <f aca="false">IFERROR(DN199*BX200,"")</f>
        <v>-0</v>
      </c>
      <c r="EJ200" s="28" t="n">
        <f aca="false">IFERROR(DO199*BY200,"")</f>
        <v>-0</v>
      </c>
      <c r="EK200" s="28" t="n">
        <f aca="false">IFERROR(DP199*BZ200,"")</f>
        <v>0</v>
      </c>
      <c r="EL200" s="28" t="n">
        <f aca="false">IFERROR(DQ199*CA200,"")</f>
        <v>-0</v>
      </c>
      <c r="EM200" s="28" t="n">
        <f aca="false">IFERROR(DR199*CB200,"")</f>
        <v>0</v>
      </c>
      <c r="EN200" s="28" t="n">
        <f aca="false">IFERROR(DS199*CC200,"")</f>
        <v>0</v>
      </c>
      <c r="EO200" s="28" t="n">
        <f aca="false">IFERROR(DT199*CD200,"")</f>
        <v>0</v>
      </c>
      <c r="EP200" s="28" t="n">
        <f aca="false">IFERROR(DU199*CE200,"")</f>
        <v>-0</v>
      </c>
      <c r="EQ200" s="28" t="n">
        <f aca="false">IFERROR(DV199*CF200,"")</f>
        <v>0</v>
      </c>
      <c r="ER200" s="28" t="n">
        <f aca="false">IFERROR(DW199*CG200,"")</f>
        <v>-0</v>
      </c>
      <c r="ES200" s="28" t="n">
        <f aca="false">IF(ROW()=4,"",SUM(DX200:ER200))</f>
        <v>0</v>
      </c>
      <c r="ET200" s="29" t="n">
        <f aca="false">COUNTIF(AR200:BL200,"&gt;0")</f>
        <v>2</v>
      </c>
    </row>
    <row r="201" customFormat="false" ht="15" hidden="false" customHeight="false" outlineLevel="0" collapsed="false">
      <c r="A201" s="19" t="n">
        <v>44012</v>
      </c>
      <c r="B201" s="23" t="n">
        <f aca="false">ABS(EMFX_Data!X201-EMFX_Data!Y201)</f>
        <v>0.235650910916303</v>
      </c>
      <c r="C201" s="23" t="n">
        <f aca="false">ABS(EMFX_Data!X201-EMFX_Data!Z201)</f>
        <v>0.252608942549419</v>
      </c>
      <c r="D201" s="23" t="n">
        <f aca="false">ABS(EMFX_Data!X201-EMFX_Data!AA201)</f>
        <v>0.080495908933778</v>
      </c>
      <c r="E201" s="23" t="n">
        <f aca="false">ABS(EMFX_Data!X201-EMFX_Data!AB201)</f>
        <v>0.0410070437985501</v>
      </c>
      <c r="F201" s="23" t="n">
        <f aca="false">ABS(EMFX_Data!X201-EMFX_Data!AC201)</f>
        <v>0.243184120041866</v>
      </c>
      <c r="G201" s="23" t="n">
        <f aca="false">ABS(EMFX_Data!X201-EMFX_Data!AD201)</f>
        <v>0.142153831166444</v>
      </c>
      <c r="H201" s="23" t="n">
        <f aca="false">ABS(EMFX_Data!Y201-EMFX_Data!Z201)</f>
        <v>0.0169580316331164</v>
      </c>
      <c r="I201" s="23" t="n">
        <f aca="false">ABS(EMFX_Data!Y201-EMFX_Data!AA201)</f>
        <v>0.316146819850081</v>
      </c>
      <c r="J201" s="23" t="n">
        <f aca="false">ABS(EMFX_Data!Y201-EMFX_Data!AB201)</f>
        <v>0.194643867117753</v>
      </c>
      <c r="K201" s="23" t="n">
        <f aca="false">ABS(EMFX_Data!Y201-EMFX_Data!AC201)</f>
        <v>0.00753320912556266</v>
      </c>
      <c r="L201" s="23" t="n">
        <f aca="false">ABS(EMFX_Data!Y201-EMFX_Data!AD201)</f>
        <v>0.377804742082747</v>
      </c>
      <c r="M201" s="23" t="n">
        <f aca="false">ABS(EMFX_Data!Z201-EMFX_Data!AA201)</f>
        <v>0.333104851483197</v>
      </c>
      <c r="N201" s="23" t="n">
        <f aca="false">ABS(EMFX_Data!Z201-EMFX_Data!AB201)</f>
        <v>0.211601898750869</v>
      </c>
      <c r="O201" s="23" t="n">
        <f aca="false">ABS(EMFX_Data!Z201-EMFX_Data!AC201)</f>
        <v>0.00942482250755372</v>
      </c>
      <c r="P201" s="23" t="n">
        <f aca="false">ABS(EMFX_Data!Z201-EMFX_Data!AD201)</f>
        <v>0.394762773715863</v>
      </c>
      <c r="Q201" s="23" t="n">
        <f aca="false">ABS(EMFX_Data!AA201-EMFX_Data!AB201)</f>
        <v>0.121502952732328</v>
      </c>
      <c r="R201" s="23" t="n">
        <f aca="false">ABS(EMFX_Data!AA201-EMFX_Data!AC201)</f>
        <v>0.323680028975644</v>
      </c>
      <c r="S201" s="23" t="n">
        <f aca="false">ABS(EMFX_Data!AA201-EMFX_Data!AD201)</f>
        <v>0.0616579222326656</v>
      </c>
      <c r="T201" s="23" t="n">
        <f aca="false">ABS(EMFX_Data!AB201-EMFX_Data!AC201)</f>
        <v>0.202177076243316</v>
      </c>
      <c r="U201" s="23" t="n">
        <f aca="false">ABS(EMFX_Data!AB201-EMFX_Data!AD201)</f>
        <v>0.183160874964994</v>
      </c>
      <c r="V201" s="23" t="n">
        <f aca="false">ABS(EMFX_Data!AC201-EMFX_Data!AD201)</f>
        <v>0.385337951208309</v>
      </c>
      <c r="W201" s="26" t="n">
        <f aca="false">IF(ROW()&lt;4+MinObs-1,"",IFERROR((B201-AVERAGE(B$4:B201))/STDEV(B$4:B201),""))</f>
        <v>1.40117392422517</v>
      </c>
      <c r="X201" s="26" t="n">
        <f aca="false">IF(ROW()&lt;4+MinObs-1,"",IFERROR((C201-AVERAGE(C$4:C201))/STDEV(C$4:C201),""))</f>
        <v>2.28364685703242</v>
      </c>
      <c r="Y201" s="26" t="n">
        <f aca="false">IF(ROW()&lt;4+MinObs-1,"",IFERROR((D201-AVERAGE(D$4:D201))/STDEV(D$4:D201),""))</f>
        <v>-0.655223971350987</v>
      </c>
      <c r="Z201" s="26" t="n">
        <f aca="false">IF(ROW()&lt;4+MinObs-1,"",IFERROR((E201-AVERAGE(E$4:E201))/STDEV(E$4:E201),""))</f>
        <v>-0.880224111466939</v>
      </c>
      <c r="AA201" s="26" t="n">
        <f aca="false">IF(ROW()&lt;4+MinObs-1,"",IFERROR((F201-AVERAGE(F$4:F201))/STDEV(F$4:F201),""))</f>
        <v>2.37532555036644</v>
      </c>
      <c r="AB201" s="26" t="n">
        <f aca="false">IF(ROW()&lt;4+MinObs-1,"",IFERROR((G201-AVERAGE(G$4:G201))/STDEV(G$4:G201),""))</f>
        <v>0.0380313154285801</v>
      </c>
      <c r="AC201" s="26" t="n">
        <f aca="false">IF(ROW()&lt;4+MinObs-1,"",IFERROR((H201-AVERAGE(H$4:H201))/STDEV(H$4:H201),""))</f>
        <v>-1.1480079733555</v>
      </c>
      <c r="AD201" s="26" t="n">
        <f aca="false">IF(ROW()&lt;4+MinObs-1,"",IFERROR((I201-AVERAGE(I$4:I201))/STDEV(I$4:I201),""))</f>
        <v>1.33692048710172</v>
      </c>
      <c r="AE201" s="26" t="n">
        <f aca="false">IF(ROW()&lt;4+MinObs-1,"",IFERROR((J201-AVERAGE(J$4:J201))/STDEV(J$4:J201),""))</f>
        <v>0.653461473490084</v>
      </c>
      <c r="AF201" s="26" t="n">
        <f aca="false">IF(ROW()&lt;4+MinObs-1,"",IFERROR((K201-AVERAGE(K$4:K201))/STDEV(K$4:K201),""))</f>
        <v>-1.27222584774342</v>
      </c>
      <c r="AG201" s="26" t="n">
        <f aca="false">IF(ROW()&lt;4+MinObs-1,"",IFERROR((L201-AVERAGE(L$4:L201))/STDEV(L$4:L201),""))</f>
        <v>0.739385955764466</v>
      </c>
      <c r="AH201" s="26" t="n">
        <f aca="false">IF(ROW()&lt;4+MinObs-1,"",IFERROR((M201-AVERAGE(M$4:M201))/STDEV(M$4:M201),""))</f>
        <v>1.68733224385502</v>
      </c>
      <c r="AI201" s="26" t="n">
        <f aca="false">IF(ROW()&lt;4+MinObs-1,"",IFERROR((N201-AVERAGE(N$4:N201))/STDEV(N$4:N201),""))</f>
        <v>0.715147431477302</v>
      </c>
      <c r="AJ201" s="26" t="n">
        <f aca="false">IF(ROW()&lt;4+MinObs-1,"",IFERROR((O201-AVERAGE(O$4:O201))/STDEV(O$4:O201),""))</f>
        <v>-1.22169401997799</v>
      </c>
      <c r="AK201" s="26" t="n">
        <f aca="false">IF(ROW()&lt;4+MinObs-1,"",IFERROR((P201-AVERAGE(P$4:P201))/STDEV(P$4:P201),""))</f>
        <v>0.906236211687722</v>
      </c>
      <c r="AL201" s="26" t="n">
        <f aca="false">IF(ROW()&lt;4+MinObs-1,"",IFERROR((Q201-AVERAGE(Q$4:Q201))/STDEV(Q$4:Q201),""))</f>
        <v>-0.356440098495975</v>
      </c>
      <c r="AM201" s="26" t="n">
        <f aca="false">IF(ROW()&lt;4+MinObs-1,"",IFERROR((R201-AVERAGE(R$4:R201))/STDEV(R$4:R201),""))</f>
        <v>1.25117162176426</v>
      </c>
      <c r="AN201" s="26" t="n">
        <f aca="false">IF(ROW()&lt;4+MinObs-1,"",IFERROR((S201-AVERAGE(S$4:S201))/STDEV(S$4:S201),""))</f>
        <v>-0.403410763452845</v>
      </c>
      <c r="AO201" s="26" t="n">
        <f aca="false">IF(ROW()&lt;4+MinObs-1,"",IFERROR((T201-AVERAGE(T$4:T201))/STDEV(T$4:T201),""))</f>
        <v>0.985243557342083</v>
      </c>
      <c r="AP201" s="26" t="n">
        <f aca="false">IF(ROW()&lt;4+MinObs-1,"",IFERROR((U201-AVERAGE(U$4:U201))/STDEV(U$4:U201),""))</f>
        <v>0.147663232889089</v>
      </c>
      <c r="AQ201" s="26" t="n">
        <f aca="false">IF(ROW()&lt;4+MinObs-1,"",IFERROR((V201-AVERAGE(V$4:V201))/STDEV(V$4:V201),""))</f>
        <v>0.79598173008253</v>
      </c>
      <c r="AR201" s="26" t="n">
        <f aca="false">IF(W201="",0,IF(W201&gt;=z4,w4,IF(W201&gt;=z3,w3,IF(W201&gt;=zEntry,w2,IF(AND(W201&gt;=ExitZ,AR200&gt;0),w2,0)))))</f>
        <v>0</v>
      </c>
      <c r="AS201" s="26" t="n">
        <f aca="false">IF(X201="",0,IF(X201&gt;=z4,w4,IF(X201&gt;=z3,w3,IF(X201&gt;=zEntry,w2,IF(AND(X201&gt;=ExitZ,AS200&gt;0),w2,0)))))</f>
        <v>1</v>
      </c>
      <c r="AT201" s="26" t="n">
        <f aca="false">IF(Y201="",0,IF(Y201&gt;=z4,w4,IF(Y201&gt;=z3,w3,IF(Y201&gt;=zEntry,w2,IF(AND(Y201&gt;=ExitZ,AT200&gt;0),w2,0)))))</f>
        <v>0</v>
      </c>
      <c r="AU201" s="26" t="n">
        <f aca="false">IF(Z201="",0,IF(Z201&gt;=z4,w4,IF(Z201&gt;=z3,w3,IF(Z201&gt;=zEntry,w2,IF(AND(Z201&gt;=ExitZ,AU200&gt;0),w2,0)))))</f>
        <v>0</v>
      </c>
      <c r="AV201" s="26" t="n">
        <f aca="false">IF(AA201="",0,IF(AA201&gt;=z4,w4,IF(AA201&gt;=z3,w3,IF(AA201&gt;=zEntry,w2,IF(AND(AA201&gt;=ExitZ,AV200&gt;0),w2,0)))))</f>
        <v>1</v>
      </c>
      <c r="AW201" s="26" t="n">
        <f aca="false">IF(AB201="",0,IF(AB201&gt;=z4,w4,IF(AB201&gt;=z3,w3,IF(AB201&gt;=zEntry,w2,IF(AND(AB201&gt;=ExitZ,AW200&gt;0),w2,0)))))</f>
        <v>0</v>
      </c>
      <c r="AX201" s="26" t="n">
        <f aca="false">IF(AC201="",0,IF(AC201&gt;=z4,w4,IF(AC201&gt;=z3,w3,IF(AC201&gt;=zEntry,w2,IF(AND(AC201&gt;=ExitZ,AX200&gt;0),w2,0)))))</f>
        <v>0</v>
      </c>
      <c r="AY201" s="26" t="n">
        <f aca="false">IF(AD201="",0,IF(AD201&gt;=z4,w4,IF(AD201&gt;=z3,w3,IF(AD201&gt;=zEntry,w2,IF(AND(AD201&gt;=ExitZ,AY200&gt;0),w2,0)))))</f>
        <v>0</v>
      </c>
      <c r="AZ201" s="26" t="n">
        <f aca="false">IF(AE201="",0,IF(AE201&gt;=z4,w4,IF(AE201&gt;=z3,w3,IF(AE201&gt;=zEntry,w2,IF(AND(AE201&gt;=ExitZ,AZ200&gt;0),w2,0)))))</f>
        <v>0</v>
      </c>
      <c r="BA201" s="26" t="n">
        <f aca="false">IF(AF201="",0,IF(AF201&gt;=z4,w4,IF(AF201&gt;=z3,w3,IF(AF201&gt;=zEntry,w2,IF(AND(AF201&gt;=ExitZ,BA200&gt;0),w2,0)))))</f>
        <v>0</v>
      </c>
      <c r="BB201" s="26" t="n">
        <f aca="false">IF(AG201="",0,IF(AG201&gt;=z4,w4,IF(AG201&gt;=z3,w3,IF(AG201&gt;=zEntry,w2,IF(AND(AG201&gt;=ExitZ,BB200&gt;0),w2,0)))))</f>
        <v>0</v>
      </c>
      <c r="BC201" s="26" t="n">
        <f aca="false">IF(AH201="",0,IF(AH201&gt;=z4,w4,IF(AH201&gt;=z3,w3,IF(AH201&gt;=zEntry,w2,IF(AND(AH201&gt;=ExitZ,BC200&gt;0),w2,0)))))</f>
        <v>0</v>
      </c>
      <c r="BD201" s="26" t="n">
        <f aca="false">IF(AI201="",0,IF(AI201&gt;=z4,w4,IF(AI201&gt;=z3,w3,IF(AI201&gt;=zEntry,w2,IF(AND(AI201&gt;=ExitZ,BD200&gt;0),w2,0)))))</f>
        <v>0</v>
      </c>
      <c r="BE201" s="26" t="n">
        <f aca="false">IF(AJ201="",0,IF(AJ201&gt;=z4,w4,IF(AJ201&gt;=z3,w3,IF(AJ201&gt;=zEntry,w2,IF(AND(AJ201&gt;=ExitZ,BE200&gt;0),w2,0)))))</f>
        <v>0</v>
      </c>
      <c r="BF201" s="26" t="n">
        <f aca="false">IF(AK201="",0,IF(AK201&gt;=z4,w4,IF(AK201&gt;=z3,w3,IF(AK201&gt;=zEntry,w2,IF(AND(AK201&gt;=ExitZ,BF200&gt;0),w2,0)))))</f>
        <v>0</v>
      </c>
      <c r="BG201" s="26" t="n">
        <f aca="false">IF(AL201="",0,IF(AL201&gt;=z4,w4,IF(AL201&gt;=z3,w3,IF(AL201&gt;=zEntry,w2,IF(AND(AL201&gt;=ExitZ,BG200&gt;0),w2,0)))))</f>
        <v>0</v>
      </c>
      <c r="BH201" s="26" t="n">
        <f aca="false">IF(AM201="",0,IF(AM201&gt;=z4,w4,IF(AM201&gt;=z3,w3,IF(AM201&gt;=zEntry,w2,IF(AND(AM201&gt;=ExitZ,BH200&gt;0),w2,0)))))</f>
        <v>0</v>
      </c>
      <c r="BI201" s="26" t="n">
        <f aca="false">IF(AN201="",0,IF(AN201&gt;=z4,w4,IF(AN201&gt;=z3,w3,IF(AN201&gt;=zEntry,w2,IF(AND(AN201&gt;=ExitZ,BI200&gt;0),w2,0)))))</f>
        <v>0</v>
      </c>
      <c r="BJ201" s="26" t="n">
        <f aca="false">IF(AO201="",0,IF(AO201&gt;=z4,w4,IF(AO201&gt;=z3,w3,IF(AO201&gt;=zEntry,w2,IF(AND(AO201&gt;=ExitZ,BJ200&gt;0),w2,0)))))</f>
        <v>0</v>
      </c>
      <c r="BK201" s="26" t="n">
        <f aca="false">IF(AP201="",0,IF(AP201&gt;=z4,w4,IF(AP201&gt;=z3,w3,IF(AP201&gt;=zEntry,w2,IF(AND(AP201&gt;=ExitZ,BK200&gt;0),w2,0)))))</f>
        <v>0</v>
      </c>
      <c r="BL201" s="26" t="n">
        <f aca="false">IF(AQ201="",0,IF(AQ201&gt;=z4,w4,IF(AQ201&gt;=z3,w3,IF(AQ201&gt;=zEntry,w2,IF(AND(AQ201&gt;=ExitZ,BL200&gt;0),w2,0)))))</f>
        <v>0</v>
      </c>
      <c r="BM201" s="23" t="n">
        <f aca="false">IF(EMFX_Data!X200&gt;=EMFX_Data!Y200,EMFX_Data!AE201-EMFX_Data!AF201,EMFX_Data!AF201-EMFX_Data!AE201)</f>
        <v>-0.0273046815970545</v>
      </c>
      <c r="BN201" s="23" t="n">
        <f aca="false">IF(EMFX_Data!X200&gt;=EMFX_Data!Z200,EMFX_Data!AE201-EMFX_Data!AG201,EMFX_Data!AG201-EMFX_Data!AE201)</f>
        <v>-0.0183120526553511</v>
      </c>
      <c r="BO201" s="23" t="n">
        <f aca="false">IF(EMFX_Data!X200&gt;=EMFX_Data!AA200,EMFX_Data!AE201-EMFX_Data!AH201,EMFX_Data!AH201-EMFX_Data!AE201)</f>
        <v>0.0607001059664273</v>
      </c>
      <c r="BP201" s="23" t="n">
        <f aca="false">IF(EMFX_Data!X200&gt;=EMFX_Data!AB200,EMFX_Data!AE201-EMFX_Data!AI201,EMFX_Data!AI201-EMFX_Data!AE201)</f>
        <v>-0.0209234474939084</v>
      </c>
      <c r="BQ201" s="23" t="n">
        <f aca="false">IF(EMFX_Data!X200&gt;=EMFX_Data!AC200,EMFX_Data!AE201-EMFX_Data!AJ201,EMFX_Data!AJ201-EMFX_Data!AE201)</f>
        <v>-0.0676308212428093</v>
      </c>
      <c r="BR201" s="23" t="n">
        <f aca="false">IF(EMFX_Data!X200&gt;=EMFX_Data!AD200,EMFX_Data!AE201-EMFX_Data!AK201,EMFX_Data!AK201-EMFX_Data!AE201)</f>
        <v>-0.0181700567781244</v>
      </c>
      <c r="BS201" s="23" t="n">
        <f aca="false">IF(EMFX_Data!Y200&gt;=EMFX_Data!Z200,EMFX_Data!AF201-EMFX_Data!AG201,EMFX_Data!AG201-EMFX_Data!AF201)</f>
        <v>0.00899262894170334</v>
      </c>
      <c r="BT201" s="23" t="n">
        <f aca="false">IF(EMFX_Data!Y200&gt;=EMFX_Data!AA200,EMFX_Data!AF201-EMFX_Data!AH201,EMFX_Data!AH201-EMFX_Data!AF201)</f>
        <v>0.0333954243693728</v>
      </c>
      <c r="BU201" s="23" t="n">
        <f aca="false">IF(EMFX_Data!Y200&gt;=EMFX_Data!AB200,EMFX_Data!AF201-EMFX_Data!AI201,EMFX_Data!AI201-EMFX_Data!AF201)</f>
        <v>-0.00638123410314609</v>
      </c>
      <c r="BV201" s="23" t="n">
        <f aca="false">IF(EMFX_Data!Y200&gt;=EMFX_Data!AC200,EMFX_Data!AF201-EMFX_Data!AJ201,EMFX_Data!AJ201-EMFX_Data!AF201)</f>
        <v>0.0403261396457548</v>
      </c>
      <c r="BW201" s="23" t="n">
        <f aca="false">IF(EMFX_Data!Y200&gt;=EMFX_Data!AD200,EMFX_Data!AF201-EMFX_Data!AK201,EMFX_Data!AK201-EMFX_Data!AF201)</f>
        <v>-0.0454747383751788</v>
      </c>
      <c r="BX201" s="23" t="n">
        <f aca="false">IF(EMFX_Data!Z200&gt;=EMFX_Data!AA200,EMFX_Data!AG201-EMFX_Data!AH201,EMFX_Data!AH201-EMFX_Data!AG201)</f>
        <v>0.0423880533110762</v>
      </c>
      <c r="BY201" s="23" t="n">
        <f aca="false">IF(EMFX_Data!Z200&gt;=EMFX_Data!AB200,EMFX_Data!AG201-EMFX_Data!AI201,EMFX_Data!AI201-EMFX_Data!AG201)</f>
        <v>0.00261139483855724</v>
      </c>
      <c r="BZ201" s="23" t="n">
        <f aca="false">IF(EMFX_Data!Z200&gt;=EMFX_Data!AC200,EMFX_Data!AG201-EMFX_Data!AJ201,EMFX_Data!AJ201-EMFX_Data!AG201)</f>
        <v>0.0493187685874581</v>
      </c>
      <c r="CA201" s="23" t="n">
        <f aca="false">IF(EMFX_Data!Z200&gt;=EMFX_Data!AD200,EMFX_Data!AG201-EMFX_Data!AK201,EMFX_Data!AK201-EMFX_Data!AG201)</f>
        <v>-0.0364821094334755</v>
      </c>
      <c r="CB201" s="23" t="n">
        <f aca="false">IF(EMFX_Data!AA200&gt;=EMFX_Data!AB200,EMFX_Data!AH201-EMFX_Data!AI201,EMFX_Data!AI201-EMFX_Data!AH201)</f>
        <v>0.0397766584725189</v>
      </c>
      <c r="CC201" s="23" t="n">
        <f aca="false">IF(EMFX_Data!AA200&gt;=EMFX_Data!AC200,EMFX_Data!AH201-EMFX_Data!AJ201,EMFX_Data!AJ201-EMFX_Data!AH201)</f>
        <v>-0.00693071527638196</v>
      </c>
      <c r="CD201" s="23" t="n">
        <f aca="false">IF(EMFX_Data!AA200&gt;=EMFX_Data!AD200,EMFX_Data!AH201-EMFX_Data!AK201,EMFX_Data!AK201-EMFX_Data!AH201)</f>
        <v>0.0788701627445517</v>
      </c>
      <c r="CE201" s="23" t="n">
        <f aca="false">IF(EMFX_Data!AB200&gt;=EMFX_Data!AC200,EMFX_Data!AI201-EMFX_Data!AJ201,EMFX_Data!AJ201-EMFX_Data!AI201)</f>
        <v>-0.0467073737489009</v>
      </c>
      <c r="CF201" s="23" t="n">
        <f aca="false">IF(EMFX_Data!AB200&gt;=EMFX_Data!AD200,EMFX_Data!AI201-EMFX_Data!AK201,EMFX_Data!AK201-EMFX_Data!AI201)</f>
        <v>-0.0390935042720327</v>
      </c>
      <c r="CG201" s="23" t="n">
        <f aca="false">IF(EMFX_Data!AC200&gt;=EMFX_Data!AD200,EMFX_Data!AJ201-EMFX_Data!AK201,EMFX_Data!AK201-EMFX_Data!AJ201)</f>
        <v>-0.0858008780209336</v>
      </c>
      <c r="CH201" s="27" t="n">
        <f aca="false">IF(ROW()&lt;4+VolLB,"",STDEV(INDEX($BM:$BM,ROW()-VolLB+1):INDEX($BM:$BM,ROW()))*SQRT(12))</f>
        <v>0.18343846929198</v>
      </c>
      <c r="CI201" s="27" t="n">
        <f aca="false">IF(ROW()&lt;4+VolLB,"",STDEV(INDEX($BN:$BN,ROW()-VolLB+1):INDEX($BN:$BN,ROW()))*SQRT(12))</f>
        <v>0.198120690456057</v>
      </c>
      <c r="CJ201" s="27" t="n">
        <f aca="false">IF(ROW()&lt;4+VolLB,"",STDEV(INDEX($BO:$BO,ROW()-VolLB+1):INDEX($BO:$BO,ROW()))*SQRT(12))</f>
        <v>0.215527999130884</v>
      </c>
      <c r="CK201" s="27" t="n">
        <f aca="false">IF(ROW()&lt;4+VolLB,"",STDEV(INDEX($BP:$BP,ROW()-VolLB+1):INDEX($BP:$BP,ROW()))*SQRT(12))</f>
        <v>0.199433603407749</v>
      </c>
      <c r="CL201" s="27" t="n">
        <f aca="false">IF(ROW()&lt;4+VolLB,"",STDEV(INDEX($BQ:$BQ,ROW()-VolLB+1):INDEX($BQ:$BQ,ROW()))*SQRT(12))</f>
        <v>0.170525929076605</v>
      </c>
      <c r="CM201" s="27" t="n">
        <f aca="false">IF(ROW()&lt;4+VolLB,"",STDEV(INDEX($BR:$BR,ROW()-VolLB+1):INDEX($BR:$BR,ROW()))*SQRT(12))</f>
        <v>0.16864537100684</v>
      </c>
      <c r="CN201" s="27" t="n">
        <f aca="false">IF(ROW()&lt;4+VolLB,"",STDEV(INDEX($BS:$BS,ROW()-VolLB+1):INDEX($BS:$BS,ROW()))*SQRT(12))</f>
        <v>0.185336360423883</v>
      </c>
      <c r="CO201" s="27" t="n">
        <f aca="false">IF(ROW()&lt;4+VolLB,"",STDEV(INDEX($BT:$BT,ROW()-VolLB+1):INDEX($BT:$BT,ROW()))*SQRT(12))</f>
        <v>0.198078921611498</v>
      </c>
      <c r="CP201" s="27" t="n">
        <f aca="false">IF(ROW()&lt;4+VolLB,"",STDEV(INDEX($BU:$BU,ROW()-VolLB+1):INDEX($BU:$BU,ROW()))*SQRT(12))</f>
        <v>0.189737813287759</v>
      </c>
      <c r="CQ201" s="27" t="n">
        <f aca="false">IF(ROW()&lt;4+VolLB,"",STDEV(INDEX($BV:$BV,ROW()-VolLB+1):INDEX($BV:$BV,ROW()))*SQRT(12))</f>
        <v>0.162750737509157</v>
      </c>
      <c r="CR201" s="27" t="n">
        <f aca="false">IF(ROW()&lt;4+VolLB,"",STDEV(INDEX($BW:$BW,ROW()-VolLB+1):INDEX($BW:$BW,ROW()))*SQRT(12))</f>
        <v>0.166555342741692</v>
      </c>
      <c r="CS201" s="27" t="n">
        <f aca="false">IF(ROW()&lt;4+VolLB,"",STDEV(INDEX($BX:$BX,ROW()-VolLB+1):INDEX($BX:$BX,ROW()))*SQRT(12))</f>
        <v>0.177763546714016</v>
      </c>
      <c r="CT201" s="27" t="n">
        <f aca="false">IF(ROW()&lt;4+VolLB,"",STDEV(INDEX($BY:$BY,ROW()-VolLB+1):INDEX($BY:$BY,ROW()))*SQRT(12))</f>
        <v>0.211033201502394</v>
      </c>
      <c r="CU201" s="27" t="n">
        <f aca="false">IF(ROW()&lt;4+VolLB,"",STDEV(INDEX($BZ:$BZ,ROW()-VolLB+1):INDEX($BZ:$BZ,ROW()))*SQRT(12))</f>
        <v>0.179464237593652</v>
      </c>
      <c r="CV201" s="27" t="n">
        <f aca="false">IF(ROW()&lt;4+VolLB,"",STDEV(INDEX($CA:$CA,ROW()-VolLB+1):INDEX($CA:$CA,ROW()))*SQRT(12))</f>
        <v>0.165835027334442</v>
      </c>
      <c r="CW201" s="27" t="n">
        <f aca="false">IF(ROW()&lt;4+VolLB,"",STDEV(INDEX($CB:$CB,ROW()-VolLB+1):INDEX($CB:$CB,ROW()))*SQRT(12))</f>
        <v>0.20495778334506</v>
      </c>
      <c r="CX201" s="27" t="n">
        <f aca="false">IF(ROW()&lt;4+VolLB,"",STDEV(INDEX($CC:$CC,ROW()-VolLB+1):INDEX($CC:$CC,ROW()))*SQRT(12))</f>
        <v>0.194562857809195</v>
      </c>
      <c r="CY201" s="27" t="n">
        <f aca="false">IF(ROW()&lt;4+VolLB,"",STDEV(INDEX($CD:$CD,ROW()-VolLB+1):INDEX($CD:$CD,ROW()))*SQRT(12))</f>
        <v>0.180114444795297</v>
      </c>
      <c r="CZ201" s="27" t="n">
        <f aca="false">IF(ROW()&lt;4+VolLB,"",STDEV(INDEX($CE:$CE,ROW()-VolLB+1):INDEX($CE:$CE,ROW()))*SQRT(12))</f>
        <v>0.222353931599286</v>
      </c>
      <c r="DA201" s="27" t="n">
        <f aca="false">IF(ROW()&lt;4+VolLB,"",STDEV(INDEX($CF:$CF,ROW()-VolLB+1):INDEX($CF:$CF,ROW()))*SQRT(12))</f>
        <v>0.186282251474273</v>
      </c>
      <c r="DB201" s="27" t="n">
        <f aca="false">IF(ROW()&lt;4+VolLB,"",STDEV(INDEX($CG:$CG,ROW()-VolLB+1):INDEX($CG:$CG,ROW()))*SQRT(12))</f>
        <v>0.179774753352447</v>
      </c>
      <c r="DC201" s="26" t="n">
        <f aca="false">IF(OR(AR201=0,CH201="",CH201=0),0,AR201*MIN(MaxScal,TgtVol/CH201))</f>
        <v>0</v>
      </c>
      <c r="DD201" s="26" t="n">
        <f aca="false">IF(OR(AS201=0,CI201="",CI201=0),0,AS201*MIN(MaxScal,TgtVol/CI201))</f>
        <v>0.100948568036795</v>
      </c>
      <c r="DE201" s="26" t="n">
        <f aca="false">IF(OR(AT201=0,CJ201="",CJ201=0),0,AT201*MIN(MaxScal,TgtVol/CJ201))</f>
        <v>0</v>
      </c>
      <c r="DF201" s="26" t="n">
        <f aca="false">IF(OR(AU201=0,CK201="",CK201=0),0,AU201*MIN(MaxScal,TgtVol/CK201))</f>
        <v>0</v>
      </c>
      <c r="DG201" s="26" t="n">
        <f aca="false">IF(OR(AV201=0,CL201="",CL201=0),0,AV201*MIN(MaxScal,TgtVol/CL201))</f>
        <v>0.117284216589815</v>
      </c>
      <c r="DH201" s="26" t="n">
        <f aca="false">IF(OR(AW201=0,CM201="",CM201=0),0,AW201*MIN(MaxScal,TgtVol/CM201))</f>
        <v>0</v>
      </c>
      <c r="DI201" s="26" t="n">
        <f aca="false">IF(OR(AX201=0,CN201="",CN201=0),0,AX201*MIN(MaxScal,TgtVol/CN201))</f>
        <v>0</v>
      </c>
      <c r="DJ201" s="26" t="n">
        <f aca="false">IF(OR(AY201=0,CO201="",CO201=0),0,AY201*MIN(MaxScal,TgtVol/CO201))</f>
        <v>0</v>
      </c>
      <c r="DK201" s="26" t="n">
        <f aca="false">IF(OR(AZ201=0,CP201="",CP201=0),0,AZ201*MIN(MaxScal,TgtVol/CP201))</f>
        <v>0</v>
      </c>
      <c r="DL201" s="26" t="n">
        <f aca="false">IF(OR(BA201=0,CQ201="",CQ201=0),0,BA201*MIN(MaxScal,TgtVol/CQ201))</f>
        <v>0</v>
      </c>
      <c r="DM201" s="26" t="n">
        <f aca="false">IF(OR(BB201=0,CR201="",CR201=0),0,BB201*MIN(MaxScal,TgtVol/CR201))</f>
        <v>0</v>
      </c>
      <c r="DN201" s="26" t="n">
        <f aca="false">IF(OR(BC201=0,CS201="",CS201=0),0,BC201*MIN(MaxScal,TgtVol/CS201))</f>
        <v>0</v>
      </c>
      <c r="DO201" s="26" t="n">
        <f aca="false">IF(OR(BD201=0,CT201="",CT201=0),0,BD201*MIN(MaxScal,TgtVol/CT201))</f>
        <v>0</v>
      </c>
      <c r="DP201" s="26" t="n">
        <f aca="false">IF(OR(BE201=0,CU201="",CU201=0),0,BE201*MIN(MaxScal,TgtVol/CU201))</f>
        <v>0</v>
      </c>
      <c r="DQ201" s="26" t="n">
        <f aca="false">IF(OR(BF201=0,CV201="",CV201=0),0,BF201*MIN(MaxScal,TgtVol/CV201))</f>
        <v>0</v>
      </c>
      <c r="DR201" s="26" t="n">
        <f aca="false">IF(OR(BG201=0,CW201="",CW201=0),0,BG201*MIN(MaxScal,TgtVol/CW201))</f>
        <v>0</v>
      </c>
      <c r="DS201" s="26" t="n">
        <f aca="false">IF(OR(BH201=0,CX201="",CX201=0),0,BH201*MIN(MaxScal,TgtVol/CX201))</f>
        <v>0</v>
      </c>
      <c r="DT201" s="26" t="n">
        <f aca="false">IF(OR(BI201=0,CY201="",CY201=0),0,BI201*MIN(MaxScal,TgtVol/CY201))</f>
        <v>0</v>
      </c>
      <c r="DU201" s="26" t="n">
        <f aca="false">IF(OR(BJ201=0,CZ201="",CZ201=0),0,BJ201*MIN(MaxScal,TgtVol/CZ201))</f>
        <v>0</v>
      </c>
      <c r="DV201" s="26" t="n">
        <f aca="false">IF(OR(BK201=0,DA201="",DA201=0),0,BK201*MIN(MaxScal,TgtVol/DA201))</f>
        <v>0</v>
      </c>
      <c r="DW201" s="26" t="n">
        <f aca="false">IF(OR(BL201=0,DB201="",DB201=0),0,BL201*MIN(MaxScal,TgtVol/DB201))</f>
        <v>0</v>
      </c>
      <c r="DX201" s="28" t="n">
        <f aca="false">IFERROR(DC200*BM201,"")</f>
        <v>-0</v>
      </c>
      <c r="DY201" s="28" t="n">
        <f aca="false">IFERROR(DD200*BN201,"")</f>
        <v>-0.00179146790969369</v>
      </c>
      <c r="DZ201" s="28" t="n">
        <f aca="false">IFERROR(DE200*BO201,"")</f>
        <v>0</v>
      </c>
      <c r="EA201" s="28" t="n">
        <f aca="false">IFERROR(DF200*BP201,"")</f>
        <v>-0</v>
      </c>
      <c r="EB201" s="28" t="n">
        <f aca="false">IFERROR(DG200*BQ201,"")</f>
        <v>-0</v>
      </c>
      <c r="EC201" s="28" t="n">
        <f aca="false">IFERROR(DH200*BR201,"")</f>
        <v>-0</v>
      </c>
      <c r="ED201" s="28" t="n">
        <f aca="false">IFERROR(DI200*BS201,"")</f>
        <v>0</v>
      </c>
      <c r="EE201" s="28" t="n">
        <f aca="false">IFERROR(DJ200*BT201,"")</f>
        <v>0</v>
      </c>
      <c r="EF201" s="28" t="n">
        <f aca="false">IFERROR(DK200*BU201,"")</f>
        <v>-0</v>
      </c>
      <c r="EG201" s="28" t="n">
        <f aca="false">IFERROR(DL200*BV201,"")</f>
        <v>0</v>
      </c>
      <c r="EH201" s="28" t="n">
        <f aca="false">IFERROR(DM200*BW201,"")</f>
        <v>-0</v>
      </c>
      <c r="EI201" s="28" t="n">
        <f aca="false">IFERROR(DN200*BX201,"")</f>
        <v>0.00451064489588769</v>
      </c>
      <c r="EJ201" s="28" t="n">
        <f aca="false">IFERROR(DO200*BY201,"")</f>
        <v>0</v>
      </c>
      <c r="EK201" s="28" t="n">
        <f aca="false">IFERROR(DP200*BZ201,"")</f>
        <v>0</v>
      </c>
      <c r="EL201" s="28" t="n">
        <f aca="false">IFERROR(DQ200*CA201,"")</f>
        <v>-0</v>
      </c>
      <c r="EM201" s="28" t="n">
        <f aca="false">IFERROR(DR200*CB201,"")</f>
        <v>0</v>
      </c>
      <c r="EN201" s="28" t="n">
        <f aca="false">IFERROR(DS200*CC201,"")</f>
        <v>-0</v>
      </c>
      <c r="EO201" s="28" t="n">
        <f aca="false">IFERROR(DT200*CD201,"")</f>
        <v>0</v>
      </c>
      <c r="EP201" s="28" t="n">
        <f aca="false">IFERROR(DU200*CE201,"")</f>
        <v>-0</v>
      </c>
      <c r="EQ201" s="28" t="n">
        <f aca="false">IFERROR(DV200*CF201,"")</f>
        <v>-0</v>
      </c>
      <c r="ER201" s="28" t="n">
        <f aca="false">IFERROR(DW200*CG201,"")</f>
        <v>-0</v>
      </c>
      <c r="ES201" s="28" t="n">
        <f aca="false">IF(ROW()=4,"",SUM(DX201:ER201))</f>
        <v>0.002719176986194</v>
      </c>
      <c r="ET201" s="29" t="n">
        <f aca="false">COUNTIF(AR201:BL201,"&gt;0")</f>
        <v>2</v>
      </c>
    </row>
    <row r="202" customFormat="false" ht="15" hidden="false" customHeight="false" outlineLevel="0" collapsed="false">
      <c r="A202" s="19" t="n">
        <v>44043</v>
      </c>
      <c r="B202" s="23" t="n">
        <f aca="false">ABS(EMFX_Data!X202-EMFX_Data!Y202)</f>
        <v>0.24010432787089</v>
      </c>
      <c r="C202" s="23" t="n">
        <f aca="false">ABS(EMFX_Data!X202-EMFX_Data!Z202)</f>
        <v>0.244846282780042</v>
      </c>
      <c r="D202" s="23" t="n">
        <f aca="false">ABS(EMFX_Data!X202-EMFX_Data!AA202)</f>
        <v>0.00082106829112405</v>
      </c>
      <c r="E202" s="23" t="n">
        <f aca="false">ABS(EMFX_Data!X202-EMFX_Data!AB202)</f>
        <v>0.0294076732759043</v>
      </c>
      <c r="F202" s="23" t="n">
        <f aca="false">ABS(EMFX_Data!X202-EMFX_Data!AC202)</f>
        <v>0.215255490939646</v>
      </c>
      <c r="G202" s="23" t="n">
        <f aca="false">ABS(EMFX_Data!X202-EMFX_Data!AD202)</f>
        <v>0.125713771099393</v>
      </c>
      <c r="H202" s="23" t="n">
        <f aca="false">ABS(EMFX_Data!Y202-EMFX_Data!Z202)</f>
        <v>0.00474195490915186</v>
      </c>
      <c r="I202" s="23" t="n">
        <f aca="false">ABS(EMFX_Data!Y202-EMFX_Data!AA202)</f>
        <v>0.240925396162014</v>
      </c>
      <c r="J202" s="23" t="n">
        <f aca="false">ABS(EMFX_Data!Y202-EMFX_Data!AB202)</f>
        <v>0.210696654594986</v>
      </c>
      <c r="K202" s="23" t="n">
        <f aca="false">ABS(EMFX_Data!Y202-EMFX_Data!AC202)</f>
        <v>0.0248488369312438</v>
      </c>
      <c r="L202" s="23" t="n">
        <f aca="false">ABS(EMFX_Data!Y202-EMFX_Data!AD202)</f>
        <v>0.365818098970283</v>
      </c>
      <c r="M202" s="23" t="n">
        <f aca="false">ABS(EMFX_Data!Z202-EMFX_Data!AA202)</f>
        <v>0.245667351071166</v>
      </c>
      <c r="N202" s="23" t="n">
        <f aca="false">ABS(EMFX_Data!Z202-EMFX_Data!AB202)</f>
        <v>0.215438609504138</v>
      </c>
      <c r="O202" s="23" t="n">
        <f aca="false">ABS(EMFX_Data!Z202-EMFX_Data!AC202)</f>
        <v>0.0295907918403957</v>
      </c>
      <c r="P202" s="23" t="n">
        <f aca="false">ABS(EMFX_Data!Z202-EMFX_Data!AD202)</f>
        <v>0.370560053879434</v>
      </c>
      <c r="Q202" s="23" t="n">
        <f aca="false">ABS(EMFX_Data!AA202-EMFX_Data!AB202)</f>
        <v>0.0302287415670284</v>
      </c>
      <c r="R202" s="23" t="n">
        <f aca="false">ABS(EMFX_Data!AA202-EMFX_Data!AC202)</f>
        <v>0.21607655923077</v>
      </c>
      <c r="S202" s="23" t="n">
        <f aca="false">ABS(EMFX_Data!AA202-EMFX_Data!AD202)</f>
        <v>0.124892702808268</v>
      </c>
      <c r="T202" s="23" t="n">
        <f aca="false">ABS(EMFX_Data!AB202-EMFX_Data!AC202)</f>
        <v>0.185847817663742</v>
      </c>
      <c r="U202" s="23" t="n">
        <f aca="false">ABS(EMFX_Data!AB202-EMFX_Data!AD202)</f>
        <v>0.155121444375297</v>
      </c>
      <c r="V202" s="23" t="n">
        <f aca="false">ABS(EMFX_Data!AC202-EMFX_Data!AD202)</f>
        <v>0.340969262039039</v>
      </c>
      <c r="W202" s="26" t="n">
        <f aca="false">IF(ROW()&lt;4+MinObs-1,"",IFERROR((B202-AVERAGE(B$4:B202))/STDEV(B$4:B202),""))</f>
        <v>1.44449966602723</v>
      </c>
      <c r="X202" s="26" t="n">
        <f aca="false">IF(ROW()&lt;4+MinObs-1,"",IFERROR((C202-AVERAGE(C$4:C202))/STDEV(C$4:C202),""))</f>
        <v>2.1451971412473</v>
      </c>
      <c r="Y202" s="26" t="n">
        <f aca="false">IF(ROW()&lt;4+MinObs-1,"",IFERROR((D202-AVERAGE(D$4:D202))/STDEV(D$4:D202),""))</f>
        <v>-1.34581865469368</v>
      </c>
      <c r="Z202" s="26" t="n">
        <f aca="false">IF(ROW()&lt;4+MinObs-1,"",IFERROR((E202-AVERAGE(E$4:E202))/STDEV(E$4:E202),""))</f>
        <v>-0.991860669160179</v>
      </c>
      <c r="AA202" s="26" t="n">
        <f aca="false">IF(ROW()&lt;4+MinObs-1,"",IFERROR((F202-AVERAGE(F$4:F202))/STDEV(F$4:F202),""))</f>
        <v>1.9361401475679</v>
      </c>
      <c r="AB202" s="26" t="n">
        <f aca="false">IF(ROW()&lt;4+MinObs-1,"",IFERROR((G202-AVERAGE(G$4:G202))/STDEV(G$4:G202),""))</f>
        <v>-0.0208713721683003</v>
      </c>
      <c r="AC202" s="26" t="n">
        <f aca="false">IF(ROW()&lt;4+MinObs-1,"",IFERROR((H202-AVERAGE(H$4:H202))/STDEV(H$4:H202),""))</f>
        <v>-1.24446180311814</v>
      </c>
      <c r="AD202" s="26" t="n">
        <f aca="false">IF(ROW()&lt;4+MinObs-1,"",IFERROR((I202-AVERAGE(I$4:I202))/STDEV(I$4:I202),""))</f>
        <v>0.732403515383378</v>
      </c>
      <c r="AE202" s="26" t="n">
        <f aca="false">IF(ROW()&lt;4+MinObs-1,"",IFERROR((J202-AVERAGE(J$4:J202))/STDEV(J$4:J202),""))</f>
        <v>0.831353947541751</v>
      </c>
      <c r="AF202" s="26" t="n">
        <f aca="false">IF(ROW()&lt;4+MinObs-1,"",IFERROR((K202-AVERAGE(K$4:K202))/STDEV(K$4:K202),""))</f>
        <v>-1.01949963621441</v>
      </c>
      <c r="AG202" s="26" t="n">
        <f aca="false">IF(ROW()&lt;4+MinObs-1,"",IFERROR((L202-AVERAGE(L$4:L202))/STDEV(L$4:L202),""))</f>
        <v>0.695401417828347</v>
      </c>
      <c r="AH202" s="26" t="n">
        <f aca="false">IF(ROW()&lt;4+MinObs-1,"",IFERROR((M202-AVERAGE(M$4:M202))/STDEV(M$4:M202),""))</f>
        <v>0.802767008534513</v>
      </c>
      <c r="AI202" s="26" t="n">
        <f aca="false">IF(ROW()&lt;4+MinObs-1,"",IFERROR((N202-AVERAGE(N$4:N202))/STDEV(N$4:N202),""))</f>
        <v>0.750294622005911</v>
      </c>
      <c r="AJ202" s="26" t="n">
        <f aca="false">IF(ROW()&lt;4+MinObs-1,"",IFERROR((O202-AVERAGE(O$4:O202))/STDEV(O$4:O202),""))</f>
        <v>-0.961056139595301</v>
      </c>
      <c r="AK202" s="26" t="n">
        <f aca="false">IF(ROW()&lt;4+MinObs-1,"",IFERROR((P202-AVERAGE(P$4:P202))/STDEV(P$4:P202),""))</f>
        <v>0.817270859599278</v>
      </c>
      <c r="AL202" s="26" t="n">
        <f aca="false">IF(ROW()&lt;4+MinObs-1,"",IFERROR((Q202-AVERAGE(Q$4:Q202))/STDEV(Q$4:Q202),""))</f>
        <v>-0.980393788967885</v>
      </c>
      <c r="AM202" s="26" t="n">
        <f aca="false">IF(ROW()&lt;4+MinObs-1,"",IFERROR((R202-AVERAGE(R$4:R202))/STDEV(R$4:R202),""))</f>
        <v>0.333384076854321</v>
      </c>
      <c r="AN202" s="26" t="n">
        <f aca="false">IF(ROW()&lt;4+MinObs-1,"",IFERROR((S202-AVERAGE(S$4:S202))/STDEV(S$4:S202),""))</f>
        <v>-0.18187588510565</v>
      </c>
      <c r="AO202" s="26" t="n">
        <f aca="false">IF(ROW()&lt;4+MinObs-1,"",IFERROR((T202-AVERAGE(T$4:T202))/STDEV(T$4:T202),""))</f>
        <v>0.790703396445524</v>
      </c>
      <c r="AP202" s="26" t="n">
        <f aca="false">IF(ROW()&lt;4+MinObs-1,"",IFERROR((U202-AVERAGE(U$4:U202))/STDEV(U$4:U202),""))</f>
        <v>0.0487094244609473</v>
      </c>
      <c r="AQ202" s="26" t="n">
        <f aca="false">IF(ROW()&lt;4+MinObs-1,"",IFERROR((V202-AVERAGE(V$4:V202))/STDEV(V$4:V202),""))</f>
        <v>0.63884939349464</v>
      </c>
      <c r="AR202" s="26" t="n">
        <f aca="false">IF(W202="",0,IF(W202&gt;=z4,w4,IF(W202&gt;=z3,w3,IF(W202&gt;=zEntry,w2,IF(AND(W202&gt;=ExitZ,AR201&gt;0),w2,0)))))</f>
        <v>0</v>
      </c>
      <c r="AS202" s="26" t="n">
        <f aca="false">IF(X202="",0,IF(X202&gt;=z4,w4,IF(X202&gt;=z3,w3,IF(X202&gt;=zEntry,w2,IF(AND(X202&gt;=ExitZ,AS201&gt;0),w2,0)))))</f>
        <v>1</v>
      </c>
      <c r="AT202" s="26" t="n">
        <f aca="false">IF(Y202="",0,IF(Y202&gt;=z4,w4,IF(Y202&gt;=z3,w3,IF(Y202&gt;=zEntry,w2,IF(AND(Y202&gt;=ExitZ,AT201&gt;0),w2,0)))))</f>
        <v>0</v>
      </c>
      <c r="AU202" s="26" t="n">
        <f aca="false">IF(Z202="",0,IF(Z202&gt;=z4,w4,IF(Z202&gt;=z3,w3,IF(Z202&gt;=zEntry,w2,IF(AND(Z202&gt;=ExitZ,AU201&gt;0),w2,0)))))</f>
        <v>0</v>
      </c>
      <c r="AV202" s="26" t="n">
        <f aca="false">IF(AA202="",0,IF(AA202&gt;=z4,w4,IF(AA202&gt;=z3,w3,IF(AA202&gt;=zEntry,w2,IF(AND(AA202&gt;=ExitZ,AV201&gt;0),w2,0)))))</f>
        <v>0</v>
      </c>
      <c r="AW202" s="26" t="n">
        <f aca="false">IF(AB202="",0,IF(AB202&gt;=z4,w4,IF(AB202&gt;=z3,w3,IF(AB202&gt;=zEntry,w2,IF(AND(AB202&gt;=ExitZ,AW201&gt;0),w2,0)))))</f>
        <v>0</v>
      </c>
      <c r="AX202" s="26" t="n">
        <f aca="false">IF(AC202="",0,IF(AC202&gt;=z4,w4,IF(AC202&gt;=z3,w3,IF(AC202&gt;=zEntry,w2,IF(AND(AC202&gt;=ExitZ,AX201&gt;0),w2,0)))))</f>
        <v>0</v>
      </c>
      <c r="AY202" s="26" t="n">
        <f aca="false">IF(AD202="",0,IF(AD202&gt;=z4,w4,IF(AD202&gt;=z3,w3,IF(AD202&gt;=zEntry,w2,IF(AND(AD202&gt;=ExitZ,AY201&gt;0),w2,0)))))</f>
        <v>0</v>
      </c>
      <c r="AZ202" s="26" t="n">
        <f aca="false">IF(AE202="",0,IF(AE202&gt;=z4,w4,IF(AE202&gt;=z3,w3,IF(AE202&gt;=zEntry,w2,IF(AND(AE202&gt;=ExitZ,AZ201&gt;0),w2,0)))))</f>
        <v>0</v>
      </c>
      <c r="BA202" s="26" t="n">
        <f aca="false">IF(AF202="",0,IF(AF202&gt;=z4,w4,IF(AF202&gt;=z3,w3,IF(AF202&gt;=zEntry,w2,IF(AND(AF202&gt;=ExitZ,BA201&gt;0),w2,0)))))</f>
        <v>0</v>
      </c>
      <c r="BB202" s="26" t="n">
        <f aca="false">IF(AG202="",0,IF(AG202&gt;=z4,w4,IF(AG202&gt;=z3,w3,IF(AG202&gt;=zEntry,w2,IF(AND(AG202&gt;=ExitZ,BB201&gt;0),w2,0)))))</f>
        <v>0</v>
      </c>
      <c r="BC202" s="26" t="n">
        <f aca="false">IF(AH202="",0,IF(AH202&gt;=z4,w4,IF(AH202&gt;=z3,w3,IF(AH202&gt;=zEntry,w2,IF(AND(AH202&gt;=ExitZ,BC201&gt;0),w2,0)))))</f>
        <v>0</v>
      </c>
      <c r="BD202" s="26" t="n">
        <f aca="false">IF(AI202="",0,IF(AI202&gt;=z4,w4,IF(AI202&gt;=z3,w3,IF(AI202&gt;=zEntry,w2,IF(AND(AI202&gt;=ExitZ,BD201&gt;0),w2,0)))))</f>
        <v>0</v>
      </c>
      <c r="BE202" s="26" t="n">
        <f aca="false">IF(AJ202="",0,IF(AJ202&gt;=z4,w4,IF(AJ202&gt;=z3,w3,IF(AJ202&gt;=zEntry,w2,IF(AND(AJ202&gt;=ExitZ,BE201&gt;0),w2,0)))))</f>
        <v>0</v>
      </c>
      <c r="BF202" s="26" t="n">
        <f aca="false">IF(AK202="",0,IF(AK202&gt;=z4,w4,IF(AK202&gt;=z3,w3,IF(AK202&gt;=zEntry,w2,IF(AND(AK202&gt;=ExitZ,BF201&gt;0),w2,0)))))</f>
        <v>0</v>
      </c>
      <c r="BG202" s="26" t="n">
        <f aca="false">IF(AL202="",0,IF(AL202&gt;=z4,w4,IF(AL202&gt;=z3,w3,IF(AL202&gt;=zEntry,w2,IF(AND(AL202&gt;=ExitZ,BG201&gt;0),w2,0)))))</f>
        <v>0</v>
      </c>
      <c r="BH202" s="26" t="n">
        <f aca="false">IF(AM202="",0,IF(AM202&gt;=z4,w4,IF(AM202&gt;=z3,w3,IF(AM202&gt;=zEntry,w2,IF(AND(AM202&gt;=ExitZ,BH201&gt;0),w2,0)))))</f>
        <v>0</v>
      </c>
      <c r="BI202" s="26" t="n">
        <f aca="false">IF(AN202="",0,IF(AN202&gt;=z4,w4,IF(AN202&gt;=z3,w3,IF(AN202&gt;=zEntry,w2,IF(AND(AN202&gt;=ExitZ,BI201&gt;0),w2,0)))))</f>
        <v>0</v>
      </c>
      <c r="BJ202" s="26" t="n">
        <f aca="false">IF(AO202="",0,IF(AO202&gt;=z4,w4,IF(AO202&gt;=z3,w3,IF(AO202&gt;=zEntry,w2,IF(AND(AO202&gt;=ExitZ,BJ201&gt;0),w2,0)))))</f>
        <v>0</v>
      </c>
      <c r="BK202" s="26" t="n">
        <f aca="false">IF(AP202="",0,IF(AP202&gt;=z4,w4,IF(AP202&gt;=z3,w3,IF(AP202&gt;=zEntry,w2,IF(AND(AP202&gt;=ExitZ,BK201&gt;0),w2,0)))))</f>
        <v>0</v>
      </c>
      <c r="BL202" s="26" t="n">
        <f aca="false">IF(AQ202="",0,IF(AQ202&gt;=z4,w4,IF(AQ202&gt;=z3,w3,IF(AQ202&gt;=zEntry,w2,IF(AND(AQ202&gt;=ExitZ,BL201&gt;0),w2,0)))))</f>
        <v>0</v>
      </c>
      <c r="BM202" s="23" t="n">
        <f aca="false">IF(EMFX_Data!X201&gt;=EMFX_Data!Y201,EMFX_Data!AE202-EMFX_Data!AF202,EMFX_Data!AF202-EMFX_Data!AE202)</f>
        <v>-0.00496947234434256</v>
      </c>
      <c r="BN202" s="23" t="n">
        <f aca="false">IF(EMFX_Data!X201&gt;=EMFX_Data!Z201,EMFX_Data!AE202-EMFX_Data!AG202,EMFX_Data!AG202-EMFX_Data!AE202)</f>
        <v>0.00952302765137328</v>
      </c>
      <c r="BO202" s="23" t="n">
        <f aca="false">IF(EMFX_Data!X201&gt;=EMFX_Data!AA201,EMFX_Data!AE202-EMFX_Data!AH202,EMFX_Data!AH202-EMFX_Data!AE202)</f>
        <v>0.078179543089711</v>
      </c>
      <c r="BP202" s="23" t="n">
        <f aca="false">IF(EMFX_Data!X201&gt;=EMFX_Data!AB201,EMFX_Data!AE202-EMFX_Data!AI202,EMFX_Data!AI202-EMFX_Data!AE202)</f>
        <v>0.0118302424243633</v>
      </c>
      <c r="BQ202" s="23" t="n">
        <f aca="false">IF(EMFX_Data!X201&gt;=EMFX_Data!AC201,EMFX_Data!AE202-EMFX_Data!AJ202,EMFX_Data!AJ202-EMFX_Data!AE202)</f>
        <v>0.0219382778264746</v>
      </c>
      <c r="BR202" s="23" t="n">
        <f aca="false">IF(EMFX_Data!X201&gt;=EMFX_Data!AD201,EMFX_Data!AE202-EMFX_Data!AK202,EMFX_Data!AK202-EMFX_Data!AE202)</f>
        <v>0.0126630645338069</v>
      </c>
      <c r="BS202" s="23" t="n">
        <f aca="false">IF(EMFX_Data!Y201&gt;=EMFX_Data!Z201,EMFX_Data!AF202-EMFX_Data!AG202,EMFX_Data!AG202-EMFX_Data!AF202)</f>
        <v>0.0144924999957158</v>
      </c>
      <c r="BT202" s="23" t="n">
        <f aca="false">IF(EMFX_Data!Y201&gt;=EMFX_Data!AA201,EMFX_Data!AF202-EMFX_Data!AH202,EMFX_Data!AH202-EMFX_Data!AF202)</f>
        <v>0.0732100707453684</v>
      </c>
      <c r="BU202" s="23" t="n">
        <f aca="false">IF(EMFX_Data!Y201&gt;=EMFX_Data!AB201,EMFX_Data!AF202-EMFX_Data!AI202,EMFX_Data!AI202-EMFX_Data!AF202)</f>
        <v>-0.0167997147687058</v>
      </c>
      <c r="BV202" s="23" t="n">
        <f aca="false">IF(EMFX_Data!Y201&gt;=EMFX_Data!AC201,EMFX_Data!AF202-EMFX_Data!AJ202,EMFX_Data!AJ202-EMFX_Data!AF202)</f>
        <v>0.0269077501708171</v>
      </c>
      <c r="BW202" s="23" t="n">
        <f aca="false">IF(EMFX_Data!Y201&gt;=EMFX_Data!AD201,EMFX_Data!AF202-EMFX_Data!AK202,EMFX_Data!AK202-EMFX_Data!AF202)</f>
        <v>0.00769359218946437</v>
      </c>
      <c r="BX202" s="23" t="n">
        <f aca="false">IF(EMFX_Data!Z201&gt;=EMFX_Data!AA201,EMFX_Data!AG202-EMFX_Data!AH202,EMFX_Data!AH202-EMFX_Data!AG202)</f>
        <v>0.0877025707410843</v>
      </c>
      <c r="BY202" s="23" t="n">
        <f aca="false">IF(EMFX_Data!Z201&gt;=EMFX_Data!AB201,EMFX_Data!AG202-EMFX_Data!AI202,EMFX_Data!AI202-EMFX_Data!AG202)</f>
        <v>-0.00230721477299</v>
      </c>
      <c r="BZ202" s="23" t="n">
        <f aca="false">IF(EMFX_Data!Z201&gt;=EMFX_Data!AC201,EMFX_Data!AG202-EMFX_Data!AJ202,EMFX_Data!AJ202-EMFX_Data!AG202)</f>
        <v>-0.0124152501751013</v>
      </c>
      <c r="CA202" s="23" t="n">
        <f aca="false">IF(EMFX_Data!Z201&gt;=EMFX_Data!AD201,EMFX_Data!AG202-EMFX_Data!AK202,EMFX_Data!AK202-EMFX_Data!AG202)</f>
        <v>0.0221860921851802</v>
      </c>
      <c r="CB202" s="23" t="n">
        <f aca="false">IF(EMFX_Data!AA201&gt;=EMFX_Data!AB201,EMFX_Data!AH202-EMFX_Data!AI202,EMFX_Data!AI202-EMFX_Data!AH202)</f>
        <v>0.0900097855140743</v>
      </c>
      <c r="CC202" s="23" t="n">
        <f aca="false">IF(EMFX_Data!AA201&gt;=EMFX_Data!AC201,EMFX_Data!AH202-EMFX_Data!AJ202,EMFX_Data!AJ202-EMFX_Data!AH202)</f>
        <v>0.100117820916186</v>
      </c>
      <c r="CD202" s="23" t="n">
        <f aca="false">IF(EMFX_Data!AA201&gt;=EMFX_Data!AD201,EMFX_Data!AH202-EMFX_Data!AK202,EMFX_Data!AK202-EMFX_Data!AH202)</f>
        <v>-0.0655164785559041</v>
      </c>
      <c r="CE202" s="23" t="n">
        <f aca="false">IF(EMFX_Data!AB201&gt;=EMFX_Data!AC201,EMFX_Data!AI202-EMFX_Data!AJ202,EMFX_Data!AJ202-EMFX_Data!AI202)</f>
        <v>0.0101080354021113</v>
      </c>
      <c r="CF202" s="23" t="n">
        <f aca="false">IF(EMFX_Data!AB201&gt;=EMFX_Data!AD201,EMFX_Data!AI202-EMFX_Data!AK202,EMFX_Data!AK202-EMFX_Data!AI202)</f>
        <v>0.0244933069581702</v>
      </c>
      <c r="CG202" s="23" t="n">
        <f aca="false">IF(EMFX_Data!AC201&gt;=EMFX_Data!AD201,EMFX_Data!AJ202-EMFX_Data!AK202,EMFX_Data!AK202-EMFX_Data!AJ202)</f>
        <v>0.0346013423602815</v>
      </c>
      <c r="CH202" s="27" t="n">
        <f aca="false">IF(ROW()&lt;4+VolLB,"",STDEV(INDEX($BM:$BM,ROW()-VolLB+1):INDEX($BM:$BM,ROW()))*SQRT(12))</f>
        <v>0.183536410613531</v>
      </c>
      <c r="CI202" s="27" t="n">
        <f aca="false">IF(ROW()&lt;4+VolLB,"",STDEV(INDEX($BN:$BN,ROW()-VolLB+1):INDEX($BN:$BN,ROW()))*SQRT(12))</f>
        <v>0.197267289546644</v>
      </c>
      <c r="CJ202" s="27" t="n">
        <f aca="false">IF(ROW()&lt;4+VolLB,"",STDEV(INDEX($BO:$BO,ROW()-VolLB+1):INDEX($BO:$BO,ROW()))*SQRT(12))</f>
        <v>0.219498630063468</v>
      </c>
      <c r="CK202" s="27" t="n">
        <f aca="false">IF(ROW()&lt;4+VolLB,"",STDEV(INDEX($BP:$BP,ROW()-VolLB+1):INDEX($BP:$BP,ROW()))*SQRT(12))</f>
        <v>0.198004480833603</v>
      </c>
      <c r="CL202" s="27" t="n">
        <f aca="false">IF(ROW()&lt;4+VolLB,"",STDEV(INDEX($BQ:$BQ,ROW()-VolLB+1):INDEX($BQ:$BQ,ROW()))*SQRT(12))</f>
        <v>0.170323283006353</v>
      </c>
      <c r="CM202" s="27" t="n">
        <f aca="false">IF(ROW()&lt;4+VolLB,"",STDEV(INDEX($BR:$BR,ROW()-VolLB+1):INDEX($BR:$BR,ROW()))*SQRT(12))</f>
        <v>0.168663957769085</v>
      </c>
      <c r="CN202" s="27" t="n">
        <f aca="false">IF(ROW()&lt;4+VolLB,"",STDEV(INDEX($BS:$BS,ROW()-VolLB+1):INDEX($BS:$BS,ROW()))*SQRT(12))</f>
        <v>0.184707927085164</v>
      </c>
      <c r="CO202" s="27" t="n">
        <f aca="false">IF(ROW()&lt;4+VolLB,"",STDEV(INDEX($BT:$BT,ROW()-VolLB+1):INDEX($BT:$BT,ROW()))*SQRT(12))</f>
        <v>0.201976598020329</v>
      </c>
      <c r="CP202" s="27" t="n">
        <f aca="false">IF(ROW()&lt;4+VolLB,"",STDEV(INDEX($BU:$BU,ROW()-VolLB+1):INDEX($BU:$BU,ROW()))*SQRT(12))</f>
        <v>0.187986838191061</v>
      </c>
      <c r="CQ202" s="27" t="n">
        <f aca="false">IF(ROW()&lt;4+VolLB,"",STDEV(INDEX($BV:$BV,ROW()-VolLB+1):INDEX($BV:$BV,ROW()))*SQRT(12))</f>
        <v>0.162795297404419</v>
      </c>
      <c r="CR202" s="27" t="n">
        <f aca="false">IF(ROW()&lt;4+VolLB,"",STDEV(INDEX($BW:$BW,ROW()-VolLB+1):INDEX($BW:$BW,ROW()))*SQRT(12))</f>
        <v>0.166590831996541</v>
      </c>
      <c r="CS202" s="27" t="n">
        <f aca="false">IF(ROW()&lt;4+VolLB,"",STDEV(INDEX($BX:$BX,ROW()-VolLB+1):INDEX($BX:$BX,ROW()))*SQRT(12))</f>
        <v>0.184088917904538</v>
      </c>
      <c r="CT202" s="27" t="n">
        <f aca="false">IF(ROW()&lt;4+VolLB,"",STDEV(INDEX($BY:$BY,ROW()-VolLB+1):INDEX($BY:$BY,ROW()))*SQRT(12))</f>
        <v>0.21097723811685</v>
      </c>
      <c r="CU202" s="27" t="n">
        <f aca="false">IF(ROW()&lt;4+VolLB,"",STDEV(INDEX($BZ:$BZ,ROW()-VolLB+1):INDEX($BZ:$BZ,ROW()))*SQRT(12))</f>
        <v>0.180449397323901</v>
      </c>
      <c r="CV202" s="27" t="n">
        <f aca="false">IF(ROW()&lt;4+VolLB,"",STDEV(INDEX($CA:$CA,ROW()-VolLB+1):INDEX($CA:$CA,ROW()))*SQRT(12))</f>
        <v>0.163746206409619</v>
      </c>
      <c r="CW202" s="27" t="n">
        <f aca="false">IF(ROW()&lt;4+VolLB,"",STDEV(INDEX($CB:$CB,ROW()-VolLB+1):INDEX($CB:$CB,ROW()))*SQRT(12))</f>
        <v>0.208632210692738</v>
      </c>
      <c r="CX202" s="27" t="n">
        <f aca="false">IF(ROW()&lt;4+VolLB,"",STDEV(INDEX($CC:$CC,ROW()-VolLB+1):INDEX($CC:$CC,ROW()))*SQRT(12))</f>
        <v>0.202956513150301</v>
      </c>
      <c r="CY202" s="27" t="n">
        <f aca="false">IF(ROW()&lt;4+VolLB,"",STDEV(INDEX($CD:$CD,ROW()-VolLB+1):INDEX($CD:$CD,ROW()))*SQRT(12))</f>
        <v>0.184510993508816</v>
      </c>
      <c r="CZ202" s="27" t="n">
        <f aca="false">IF(ROW()&lt;4+VolLB,"",STDEV(INDEX($CE:$CE,ROW()-VolLB+1):INDEX($CE:$CE,ROW()))*SQRT(12))</f>
        <v>0.222180753777904</v>
      </c>
      <c r="DA202" s="27" t="n">
        <f aca="false">IF(ROW()&lt;4+VolLB,"",STDEV(INDEX($CF:$CF,ROW()-VolLB+1):INDEX($CF:$CF,ROW()))*SQRT(12))</f>
        <v>0.18402193861917</v>
      </c>
      <c r="DB202" s="27" t="n">
        <f aca="false">IF(ROW()&lt;4+VolLB,"",STDEV(INDEX($CG:$CG,ROW()-VolLB+1):INDEX($CG:$CG,ROW()))*SQRT(12))</f>
        <v>0.180989584163829</v>
      </c>
      <c r="DC202" s="26" t="n">
        <f aca="false">IF(OR(AR202=0,CH202="",CH202=0),0,AR202*MIN(MaxScal,TgtVol/CH202))</f>
        <v>0</v>
      </c>
      <c r="DD202" s="26" t="n">
        <f aca="false">IF(OR(AS202=0,CI202="",CI202=0),0,AS202*MIN(MaxScal,TgtVol/CI202))</f>
        <v>0.101385283114923</v>
      </c>
      <c r="DE202" s="26" t="n">
        <f aca="false">IF(OR(AT202=0,CJ202="",CJ202=0),0,AT202*MIN(MaxScal,TgtVol/CJ202))</f>
        <v>0</v>
      </c>
      <c r="DF202" s="26" t="n">
        <f aca="false">IF(OR(AU202=0,CK202="",CK202=0),0,AU202*MIN(MaxScal,TgtVol/CK202))</f>
        <v>0</v>
      </c>
      <c r="DG202" s="26" t="n">
        <f aca="false">IF(OR(AV202=0,CL202="",CL202=0),0,AV202*MIN(MaxScal,TgtVol/CL202))</f>
        <v>0</v>
      </c>
      <c r="DH202" s="26" t="n">
        <f aca="false">IF(OR(AW202=0,CM202="",CM202=0),0,AW202*MIN(MaxScal,TgtVol/CM202))</f>
        <v>0</v>
      </c>
      <c r="DI202" s="26" t="n">
        <f aca="false">IF(OR(AX202=0,CN202="",CN202=0),0,AX202*MIN(MaxScal,TgtVol/CN202))</f>
        <v>0</v>
      </c>
      <c r="DJ202" s="26" t="n">
        <f aca="false">IF(OR(AY202=0,CO202="",CO202=0),0,AY202*MIN(MaxScal,TgtVol/CO202))</f>
        <v>0</v>
      </c>
      <c r="DK202" s="26" t="n">
        <f aca="false">IF(OR(AZ202=0,CP202="",CP202=0),0,AZ202*MIN(MaxScal,TgtVol/CP202))</f>
        <v>0</v>
      </c>
      <c r="DL202" s="26" t="n">
        <f aca="false">IF(OR(BA202=0,CQ202="",CQ202=0),0,BA202*MIN(MaxScal,TgtVol/CQ202))</f>
        <v>0</v>
      </c>
      <c r="DM202" s="26" t="n">
        <f aca="false">IF(OR(BB202=0,CR202="",CR202=0),0,BB202*MIN(MaxScal,TgtVol/CR202))</f>
        <v>0</v>
      </c>
      <c r="DN202" s="26" t="n">
        <f aca="false">IF(OR(BC202=0,CS202="",CS202=0),0,BC202*MIN(MaxScal,TgtVol/CS202))</f>
        <v>0</v>
      </c>
      <c r="DO202" s="26" t="n">
        <f aca="false">IF(OR(BD202=0,CT202="",CT202=0),0,BD202*MIN(MaxScal,TgtVol/CT202))</f>
        <v>0</v>
      </c>
      <c r="DP202" s="26" t="n">
        <f aca="false">IF(OR(BE202=0,CU202="",CU202=0),0,BE202*MIN(MaxScal,TgtVol/CU202))</f>
        <v>0</v>
      </c>
      <c r="DQ202" s="26" t="n">
        <f aca="false">IF(OR(BF202=0,CV202="",CV202=0),0,BF202*MIN(MaxScal,TgtVol/CV202))</f>
        <v>0</v>
      </c>
      <c r="DR202" s="26" t="n">
        <f aca="false">IF(OR(BG202=0,CW202="",CW202=0),0,BG202*MIN(MaxScal,TgtVol/CW202))</f>
        <v>0</v>
      </c>
      <c r="DS202" s="26" t="n">
        <f aca="false">IF(OR(BH202=0,CX202="",CX202=0),0,BH202*MIN(MaxScal,TgtVol/CX202))</f>
        <v>0</v>
      </c>
      <c r="DT202" s="26" t="n">
        <f aca="false">IF(OR(BI202=0,CY202="",CY202=0),0,BI202*MIN(MaxScal,TgtVol/CY202))</f>
        <v>0</v>
      </c>
      <c r="DU202" s="26" t="n">
        <f aca="false">IF(OR(BJ202=0,CZ202="",CZ202=0),0,BJ202*MIN(MaxScal,TgtVol/CZ202))</f>
        <v>0</v>
      </c>
      <c r="DV202" s="26" t="n">
        <f aca="false">IF(OR(BK202=0,DA202="",DA202=0),0,BK202*MIN(MaxScal,TgtVol/DA202))</f>
        <v>0</v>
      </c>
      <c r="DW202" s="26" t="n">
        <f aca="false">IF(OR(BL202=0,DB202="",DB202=0),0,BL202*MIN(MaxScal,TgtVol/DB202))</f>
        <v>0</v>
      </c>
      <c r="DX202" s="28" t="n">
        <f aca="false">IFERROR(DC201*BM202,"")</f>
        <v>-0</v>
      </c>
      <c r="DY202" s="28" t="n">
        <f aca="false">IFERROR(DD201*BN202,"")</f>
        <v>0.000961336004780932</v>
      </c>
      <c r="DZ202" s="28" t="n">
        <f aca="false">IFERROR(DE201*BO202,"")</f>
        <v>0</v>
      </c>
      <c r="EA202" s="28" t="n">
        <f aca="false">IFERROR(DF201*BP202,"")</f>
        <v>0</v>
      </c>
      <c r="EB202" s="28" t="n">
        <f aca="false">IFERROR(DG201*BQ202,"")</f>
        <v>0.00257301372820778</v>
      </c>
      <c r="EC202" s="28" t="n">
        <f aca="false">IFERROR(DH201*BR202,"")</f>
        <v>0</v>
      </c>
      <c r="ED202" s="28" t="n">
        <f aca="false">IFERROR(DI201*BS202,"")</f>
        <v>0</v>
      </c>
      <c r="EE202" s="28" t="n">
        <f aca="false">IFERROR(DJ201*BT202,"")</f>
        <v>0</v>
      </c>
      <c r="EF202" s="28" t="n">
        <f aca="false">IFERROR(DK201*BU202,"")</f>
        <v>-0</v>
      </c>
      <c r="EG202" s="28" t="n">
        <f aca="false">IFERROR(DL201*BV202,"")</f>
        <v>0</v>
      </c>
      <c r="EH202" s="28" t="n">
        <f aca="false">IFERROR(DM201*BW202,"")</f>
        <v>0</v>
      </c>
      <c r="EI202" s="28" t="n">
        <f aca="false">IFERROR(DN201*BX202,"")</f>
        <v>0</v>
      </c>
      <c r="EJ202" s="28" t="n">
        <f aca="false">IFERROR(DO201*BY202,"")</f>
        <v>-0</v>
      </c>
      <c r="EK202" s="28" t="n">
        <f aca="false">IFERROR(DP201*BZ202,"")</f>
        <v>-0</v>
      </c>
      <c r="EL202" s="28" t="n">
        <f aca="false">IFERROR(DQ201*CA202,"")</f>
        <v>0</v>
      </c>
      <c r="EM202" s="28" t="n">
        <f aca="false">IFERROR(DR201*CB202,"")</f>
        <v>0</v>
      </c>
      <c r="EN202" s="28" t="n">
        <f aca="false">IFERROR(DS201*CC202,"")</f>
        <v>0</v>
      </c>
      <c r="EO202" s="28" t="n">
        <f aca="false">IFERROR(DT201*CD202,"")</f>
        <v>-0</v>
      </c>
      <c r="EP202" s="28" t="n">
        <f aca="false">IFERROR(DU201*CE202,"")</f>
        <v>0</v>
      </c>
      <c r="EQ202" s="28" t="n">
        <f aca="false">IFERROR(DV201*CF202,"")</f>
        <v>0</v>
      </c>
      <c r="ER202" s="28" t="n">
        <f aca="false">IFERROR(DW201*CG202,"")</f>
        <v>0</v>
      </c>
      <c r="ES202" s="28" t="n">
        <f aca="false">IF(ROW()=4,"",SUM(DX202:ER202))</f>
        <v>0.00353434973298871</v>
      </c>
      <c r="ET202" s="29" t="n">
        <f aca="false">COUNTIF(AR202:BL202,"&gt;0")</f>
        <v>1</v>
      </c>
    </row>
    <row r="203" customFormat="false" ht="15" hidden="false" customHeight="false" outlineLevel="0" collapsed="false">
      <c r="A203" s="19" t="n">
        <v>44074</v>
      </c>
      <c r="B203" s="23" t="n">
        <f aca="false">ABS(EMFX_Data!X203-EMFX_Data!Y203)</f>
        <v>0.242638660917421</v>
      </c>
      <c r="C203" s="23" t="n">
        <f aca="false">ABS(EMFX_Data!X203-EMFX_Data!Z203)</f>
        <v>0.251254015584326</v>
      </c>
      <c r="D203" s="23" t="n">
        <f aca="false">ABS(EMFX_Data!X203-EMFX_Data!AA203)</f>
        <v>0.0379432470861687</v>
      </c>
      <c r="E203" s="23" t="n">
        <f aca="false">ABS(EMFX_Data!X203-EMFX_Data!AB203)</f>
        <v>0.0811766060974017</v>
      </c>
      <c r="F203" s="23" t="n">
        <f aca="false">ABS(EMFX_Data!X203-EMFX_Data!AC203)</f>
        <v>0.163835602180713</v>
      </c>
      <c r="G203" s="23" t="n">
        <f aca="false">ABS(EMFX_Data!X203-EMFX_Data!AD203)</f>
        <v>0.0874978333816587</v>
      </c>
      <c r="H203" s="23" t="n">
        <f aca="false">ABS(EMFX_Data!Y203-EMFX_Data!Z203)</f>
        <v>0.00861535466690544</v>
      </c>
      <c r="I203" s="23" t="n">
        <f aca="false">ABS(EMFX_Data!Y203-EMFX_Data!AA203)</f>
        <v>0.280581908003589</v>
      </c>
      <c r="J203" s="23" t="n">
        <f aca="false">ABS(EMFX_Data!Y203-EMFX_Data!AB203)</f>
        <v>0.161462054820019</v>
      </c>
      <c r="K203" s="23" t="n">
        <f aca="false">ABS(EMFX_Data!Y203-EMFX_Data!AC203)</f>
        <v>0.0788030587367077</v>
      </c>
      <c r="L203" s="23" t="n">
        <f aca="false">ABS(EMFX_Data!Y203-EMFX_Data!AD203)</f>
        <v>0.330136494299079</v>
      </c>
      <c r="M203" s="23" t="n">
        <f aca="false">ABS(EMFX_Data!Z203-EMFX_Data!AA203)</f>
        <v>0.289197262670495</v>
      </c>
      <c r="N203" s="23" t="n">
        <f aca="false">ABS(EMFX_Data!Z203-EMFX_Data!AB203)</f>
        <v>0.170077409486924</v>
      </c>
      <c r="O203" s="23" t="n">
        <f aca="false">ABS(EMFX_Data!Z203-EMFX_Data!AC203)</f>
        <v>0.0874184134036131</v>
      </c>
      <c r="P203" s="23" t="n">
        <f aca="false">ABS(EMFX_Data!Z203-EMFX_Data!AD203)</f>
        <v>0.338751848965985</v>
      </c>
      <c r="Q203" s="23" t="n">
        <f aca="false">ABS(EMFX_Data!AA203-EMFX_Data!AB203)</f>
        <v>0.11911985318357</v>
      </c>
      <c r="R203" s="23" t="n">
        <f aca="false">ABS(EMFX_Data!AA203-EMFX_Data!AC203)</f>
        <v>0.201778849266882</v>
      </c>
      <c r="S203" s="23" t="n">
        <f aca="false">ABS(EMFX_Data!AA203-EMFX_Data!AD203)</f>
        <v>0.04955458629549</v>
      </c>
      <c r="T203" s="23" t="n">
        <f aca="false">ABS(EMFX_Data!AB203-EMFX_Data!AC203)</f>
        <v>0.0826589960833113</v>
      </c>
      <c r="U203" s="23" t="n">
        <f aca="false">ABS(EMFX_Data!AB203-EMFX_Data!AD203)</f>
        <v>0.16867443947906</v>
      </c>
      <c r="V203" s="23" t="n">
        <f aca="false">ABS(EMFX_Data!AC203-EMFX_Data!AD203)</f>
        <v>0.251333435562372</v>
      </c>
      <c r="W203" s="26" t="n">
        <f aca="false">IF(ROW()&lt;4+MinObs-1,"",IFERROR((B203-AVERAGE(B$4:B203))/STDEV(B$4:B203),""))</f>
        <v>1.46386929049185</v>
      </c>
      <c r="X203" s="26" t="n">
        <f aca="false">IF(ROW()&lt;4+MinObs-1,"",IFERROR((C203-AVERAGE(C$4:C203))/STDEV(C$4:C203),""))</f>
        <v>2.20015461233834</v>
      </c>
      <c r="Y203" s="26" t="n">
        <f aca="false">IF(ROW()&lt;4+MinObs-1,"",IFERROR((D203-AVERAGE(D$4:D203))/STDEV(D$4:D203),""))</f>
        <v>-1.01506056476167</v>
      </c>
      <c r="Z203" s="26" t="n">
        <f aca="false">IF(ROW()&lt;4+MinObs-1,"",IFERROR((E203-AVERAGE(E$4:E203))/STDEV(E$4:E203),""))</f>
        <v>-0.469936149344549</v>
      </c>
      <c r="AA203" s="26" t="n">
        <f aca="false">IF(ROW()&lt;4+MinObs-1,"",IFERROR((F203-AVERAGE(F$4:F203))/STDEV(F$4:F203),""))</f>
        <v>1.16939029818679</v>
      </c>
      <c r="AB203" s="26" t="n">
        <f aca="false">IF(ROW()&lt;4+MinObs-1,"",IFERROR((G203-AVERAGE(G$4:G203))/STDEV(G$4:G203),""))</f>
        <v>-0.157859255176263</v>
      </c>
      <c r="AC203" s="26" t="n">
        <f aca="false">IF(ROW()&lt;4+MinObs-1,"",IFERROR((H203-AVERAGE(H$4:H203))/STDEV(H$4:H203),""))</f>
        <v>-1.20392366707591</v>
      </c>
      <c r="AD203" s="26" t="n">
        <f aca="false">IF(ROW()&lt;4+MinObs-1,"",IFERROR((I203-AVERAGE(I$4:I203))/STDEV(I$4:I203),""))</f>
        <v>1.04447268736522</v>
      </c>
      <c r="AE203" s="26" t="n">
        <f aca="false">IF(ROW()&lt;4+MinObs-1,"",IFERROR((J203-AVERAGE(J$4:J203))/STDEV(J$4:J203),""))</f>
        <v>0.273689644984377</v>
      </c>
      <c r="AF203" s="26" t="n">
        <f aca="false">IF(ROW()&lt;4+MinObs-1,"",IFERROR((K203-AVERAGE(K$4:K203))/STDEV(K$4:K203),""))</f>
        <v>-0.247858881749817</v>
      </c>
      <c r="AG203" s="26" t="n">
        <f aca="false">IF(ROW()&lt;4+MinObs-1,"",IFERROR((L203-AVERAGE(L$4:L203))/STDEV(L$4:L203),""))</f>
        <v>0.570161266417089</v>
      </c>
      <c r="AH203" s="26" t="n">
        <f aca="false">IF(ROW()&lt;4+MinObs-1,"",IFERROR((M203-AVERAGE(M$4:M203))/STDEV(M$4:M203),""))</f>
        <v>1.23400602369945</v>
      </c>
      <c r="AI203" s="26" t="n">
        <f aca="false">IF(ROW()&lt;4+MinObs-1,"",IFERROR((N203-AVERAGE(N$4:N203))/STDEV(N$4:N203),""))</f>
        <v>0.298450590303926</v>
      </c>
      <c r="AJ203" s="26" t="n">
        <f aca="false">IF(ROW()&lt;4+MinObs-1,"",IFERROR((O203-AVERAGE(O$4:O203))/STDEV(O$4:O203),""))</f>
        <v>-0.226341713890344</v>
      </c>
      <c r="AK203" s="26" t="n">
        <f aca="false">IF(ROW()&lt;4+MinObs-1,"",IFERROR((P203-AVERAGE(P$4:P203))/STDEV(P$4:P203),""))</f>
        <v>0.702149402988669</v>
      </c>
      <c r="AL203" s="26" t="n">
        <f aca="false">IF(ROW()&lt;4+MinObs-1,"",IFERROR((Q203-AVERAGE(Q$4:Q203))/STDEV(Q$4:Q203),""))</f>
        <v>-0.36689762987104</v>
      </c>
      <c r="AM203" s="26" t="n">
        <f aca="false">IF(ROW()&lt;4+MinObs-1,"",IFERROR((R203-AVERAGE(R$4:R203))/STDEV(R$4:R203),""))</f>
        <v>0.210733408206154</v>
      </c>
      <c r="AN203" s="26" t="n">
        <f aca="false">IF(ROW()&lt;4+MinObs-1,"",IFERROR((S203-AVERAGE(S$4:S203))/STDEV(S$4:S203),""))</f>
        <v>-0.444564157841757</v>
      </c>
      <c r="AO203" s="26" t="n">
        <f aca="false">IF(ROW()&lt;4+MinObs-1,"",IFERROR((T203-AVERAGE(T$4:T203))/STDEV(T$4:T203),""))</f>
        <v>-0.418051605385155</v>
      </c>
      <c r="AP203" s="26" t="n">
        <f aca="false">IF(ROW()&lt;4+MinObs-1,"",IFERROR((U203-AVERAGE(U$4:U203))/STDEV(U$4:U203),""))</f>
        <v>0.0963579642400489</v>
      </c>
      <c r="AQ203" s="26" t="n">
        <f aca="false">IF(ROW()&lt;4+MinObs-1,"",IFERROR((V203-AVERAGE(V$4:V203))/STDEV(V$4:V203),""))</f>
        <v>0.324618621815112</v>
      </c>
      <c r="AR203" s="26" t="n">
        <f aca="false">IF(W203="",0,IF(W203&gt;=z4,w4,IF(W203&gt;=z3,w3,IF(W203&gt;=zEntry,w2,IF(AND(W203&gt;=ExitZ,AR202&gt;0),w2,0)))))</f>
        <v>0</v>
      </c>
      <c r="AS203" s="26" t="n">
        <f aca="false">IF(X203="",0,IF(X203&gt;=z4,w4,IF(X203&gt;=z3,w3,IF(X203&gt;=zEntry,w2,IF(AND(X203&gt;=ExitZ,AS202&gt;0),w2,0)))))</f>
        <v>1</v>
      </c>
      <c r="AT203" s="26" t="n">
        <f aca="false">IF(Y203="",0,IF(Y203&gt;=z4,w4,IF(Y203&gt;=z3,w3,IF(Y203&gt;=zEntry,w2,IF(AND(Y203&gt;=ExitZ,AT202&gt;0),w2,0)))))</f>
        <v>0</v>
      </c>
      <c r="AU203" s="26" t="n">
        <f aca="false">IF(Z203="",0,IF(Z203&gt;=z4,w4,IF(Z203&gt;=z3,w3,IF(Z203&gt;=zEntry,w2,IF(AND(Z203&gt;=ExitZ,AU202&gt;0),w2,0)))))</f>
        <v>0</v>
      </c>
      <c r="AV203" s="26" t="n">
        <f aca="false">IF(AA203="",0,IF(AA203&gt;=z4,w4,IF(AA203&gt;=z3,w3,IF(AA203&gt;=zEntry,w2,IF(AND(AA203&gt;=ExitZ,AV202&gt;0),w2,0)))))</f>
        <v>0</v>
      </c>
      <c r="AW203" s="26" t="n">
        <f aca="false">IF(AB203="",0,IF(AB203&gt;=z4,w4,IF(AB203&gt;=z3,w3,IF(AB203&gt;=zEntry,w2,IF(AND(AB203&gt;=ExitZ,AW202&gt;0),w2,0)))))</f>
        <v>0</v>
      </c>
      <c r="AX203" s="26" t="n">
        <f aca="false">IF(AC203="",0,IF(AC203&gt;=z4,w4,IF(AC203&gt;=z3,w3,IF(AC203&gt;=zEntry,w2,IF(AND(AC203&gt;=ExitZ,AX202&gt;0),w2,0)))))</f>
        <v>0</v>
      </c>
      <c r="AY203" s="26" t="n">
        <f aca="false">IF(AD203="",0,IF(AD203&gt;=z4,w4,IF(AD203&gt;=z3,w3,IF(AD203&gt;=zEntry,w2,IF(AND(AD203&gt;=ExitZ,AY202&gt;0),w2,0)))))</f>
        <v>0</v>
      </c>
      <c r="AZ203" s="26" t="n">
        <f aca="false">IF(AE203="",0,IF(AE203&gt;=z4,w4,IF(AE203&gt;=z3,w3,IF(AE203&gt;=zEntry,w2,IF(AND(AE203&gt;=ExitZ,AZ202&gt;0),w2,0)))))</f>
        <v>0</v>
      </c>
      <c r="BA203" s="26" t="n">
        <f aca="false">IF(AF203="",0,IF(AF203&gt;=z4,w4,IF(AF203&gt;=z3,w3,IF(AF203&gt;=zEntry,w2,IF(AND(AF203&gt;=ExitZ,BA202&gt;0),w2,0)))))</f>
        <v>0</v>
      </c>
      <c r="BB203" s="26" t="n">
        <f aca="false">IF(AG203="",0,IF(AG203&gt;=z4,w4,IF(AG203&gt;=z3,w3,IF(AG203&gt;=zEntry,w2,IF(AND(AG203&gt;=ExitZ,BB202&gt;0),w2,0)))))</f>
        <v>0</v>
      </c>
      <c r="BC203" s="26" t="n">
        <f aca="false">IF(AH203="",0,IF(AH203&gt;=z4,w4,IF(AH203&gt;=z3,w3,IF(AH203&gt;=zEntry,w2,IF(AND(AH203&gt;=ExitZ,BC202&gt;0),w2,0)))))</f>
        <v>0</v>
      </c>
      <c r="BD203" s="26" t="n">
        <f aca="false">IF(AI203="",0,IF(AI203&gt;=z4,w4,IF(AI203&gt;=z3,w3,IF(AI203&gt;=zEntry,w2,IF(AND(AI203&gt;=ExitZ,BD202&gt;0),w2,0)))))</f>
        <v>0</v>
      </c>
      <c r="BE203" s="26" t="n">
        <f aca="false">IF(AJ203="",0,IF(AJ203&gt;=z4,w4,IF(AJ203&gt;=z3,w3,IF(AJ203&gt;=zEntry,w2,IF(AND(AJ203&gt;=ExitZ,BE202&gt;0),w2,0)))))</f>
        <v>0</v>
      </c>
      <c r="BF203" s="26" t="n">
        <f aca="false">IF(AK203="",0,IF(AK203&gt;=z4,w4,IF(AK203&gt;=z3,w3,IF(AK203&gt;=zEntry,w2,IF(AND(AK203&gt;=ExitZ,BF202&gt;0),w2,0)))))</f>
        <v>0</v>
      </c>
      <c r="BG203" s="26" t="n">
        <f aca="false">IF(AL203="",0,IF(AL203&gt;=z4,w4,IF(AL203&gt;=z3,w3,IF(AL203&gt;=zEntry,w2,IF(AND(AL203&gt;=ExitZ,BG202&gt;0),w2,0)))))</f>
        <v>0</v>
      </c>
      <c r="BH203" s="26" t="n">
        <f aca="false">IF(AM203="",0,IF(AM203&gt;=z4,w4,IF(AM203&gt;=z3,w3,IF(AM203&gt;=zEntry,w2,IF(AND(AM203&gt;=ExitZ,BH202&gt;0),w2,0)))))</f>
        <v>0</v>
      </c>
      <c r="BI203" s="26" t="n">
        <f aca="false">IF(AN203="",0,IF(AN203&gt;=z4,w4,IF(AN203&gt;=z3,w3,IF(AN203&gt;=zEntry,w2,IF(AND(AN203&gt;=ExitZ,BI202&gt;0),w2,0)))))</f>
        <v>0</v>
      </c>
      <c r="BJ203" s="26" t="n">
        <f aca="false">IF(AO203="",0,IF(AO203&gt;=z4,w4,IF(AO203&gt;=z3,w3,IF(AO203&gt;=zEntry,w2,IF(AND(AO203&gt;=ExitZ,BJ202&gt;0),w2,0)))))</f>
        <v>0</v>
      </c>
      <c r="BK203" s="26" t="n">
        <f aca="false">IF(AP203="",0,IF(AP203&gt;=z4,w4,IF(AP203&gt;=z3,w3,IF(AP203&gt;=zEntry,w2,IF(AND(AP203&gt;=ExitZ,BK202&gt;0),w2,0)))))</f>
        <v>0</v>
      </c>
      <c r="BL203" s="26" t="n">
        <f aca="false">IF(AQ203="",0,IF(AQ203&gt;=z4,w4,IF(AQ203&gt;=z3,w3,IF(AQ203&gt;=zEntry,w2,IF(AND(AQ203&gt;=ExitZ,BL202&gt;0),w2,0)))))</f>
        <v>0</v>
      </c>
      <c r="BM203" s="23" t="n">
        <f aca="false">IF(EMFX_Data!X202&gt;=EMFX_Data!Y202,EMFX_Data!AE203-EMFX_Data!AF203,EMFX_Data!AF203-EMFX_Data!AE203)</f>
        <v>-0.00475609040767095</v>
      </c>
      <c r="BN203" s="23" t="n">
        <f aca="false">IF(EMFX_Data!X202&gt;=EMFX_Data!Z202,EMFX_Data!AE203-EMFX_Data!AG203,EMFX_Data!AG203-EMFX_Data!AE203)</f>
        <v>-0.00527369908265645</v>
      </c>
      <c r="BO203" s="23" t="n">
        <f aca="false">IF(EMFX_Data!X202&gt;=EMFX_Data!AA202,EMFX_Data!AE203-EMFX_Data!AH203,EMFX_Data!AH203-EMFX_Data!AE203)</f>
        <v>-0.0377059911981785</v>
      </c>
      <c r="BP203" s="23" t="n">
        <f aca="false">IF(EMFX_Data!X202&gt;=EMFX_Data!AB202,EMFX_Data!AE203-EMFX_Data!AI203,EMFX_Data!AI203-EMFX_Data!AE203)</f>
        <v>-0.0533324738964112</v>
      </c>
      <c r="BQ203" s="23" t="n">
        <f aca="false">IF(EMFX_Data!X202&gt;=EMFX_Data!AC202,EMFX_Data!AE203-EMFX_Data!AJ203,EMFX_Data!AJ203-EMFX_Data!AE203)</f>
        <v>0.0427925044573972</v>
      </c>
      <c r="BR203" s="23" t="n">
        <f aca="false">IF(EMFX_Data!X202&gt;=EMFX_Data!AD202,EMFX_Data!AE203-EMFX_Data!AK203,EMFX_Data!AK203-EMFX_Data!AE203)</f>
        <v>0.0383385796096288</v>
      </c>
      <c r="BS203" s="23" t="n">
        <f aca="false">IF(EMFX_Data!Y202&gt;=EMFX_Data!Z202,EMFX_Data!AF203-EMFX_Data!AG203,EMFX_Data!AG203-EMFX_Data!AF203)</f>
        <v>-0.000517608674985497</v>
      </c>
      <c r="BT203" s="23" t="n">
        <f aca="false">IF(EMFX_Data!Y202&gt;=EMFX_Data!AA202,EMFX_Data!AF203-EMFX_Data!AH203,EMFX_Data!AH203-EMFX_Data!AF203)</f>
        <v>-0.0424620816058494</v>
      </c>
      <c r="BU203" s="23" t="n">
        <f aca="false">IF(EMFX_Data!Y202&gt;=EMFX_Data!AB202,EMFX_Data!AF203-EMFX_Data!AI203,EMFX_Data!AI203-EMFX_Data!AF203)</f>
        <v>0.0485763834887403</v>
      </c>
      <c r="BV203" s="23" t="n">
        <f aca="false">IF(EMFX_Data!Y202&gt;=EMFX_Data!AC202,EMFX_Data!AF203-EMFX_Data!AJ203,EMFX_Data!AJ203-EMFX_Data!AF203)</f>
        <v>-0.0475485948650682</v>
      </c>
      <c r="BW203" s="23" t="n">
        <f aca="false">IF(EMFX_Data!Y202&gt;=EMFX_Data!AD202,EMFX_Data!AF203-EMFX_Data!AK203,EMFX_Data!AK203-EMFX_Data!AF203)</f>
        <v>0.0335824892019578</v>
      </c>
      <c r="BX203" s="23" t="n">
        <f aca="false">IF(EMFX_Data!Z202&gt;=EMFX_Data!AA202,EMFX_Data!AG203-EMFX_Data!AH203,EMFX_Data!AH203-EMFX_Data!AG203)</f>
        <v>-0.0429796902808349</v>
      </c>
      <c r="BY203" s="23" t="n">
        <f aca="false">IF(EMFX_Data!Z202&gt;=EMFX_Data!AB202,EMFX_Data!AG203-EMFX_Data!AI203,EMFX_Data!AI203-EMFX_Data!AG203)</f>
        <v>0.0480587748137548</v>
      </c>
      <c r="BZ203" s="23" t="n">
        <f aca="false">IF(EMFX_Data!Z202&gt;=EMFX_Data!AC202,EMFX_Data!AG203-EMFX_Data!AJ203,EMFX_Data!AJ203-EMFX_Data!AG203)</f>
        <v>-0.0480662035400537</v>
      </c>
      <c r="CA203" s="23" t="n">
        <f aca="false">IF(EMFX_Data!Z202&gt;=EMFX_Data!AD202,EMFX_Data!AG203-EMFX_Data!AK203,EMFX_Data!AK203-EMFX_Data!AG203)</f>
        <v>0.0330648805269723</v>
      </c>
      <c r="CB203" s="23" t="n">
        <f aca="false">IF(EMFX_Data!AA202&gt;=EMFX_Data!AB202,EMFX_Data!AH203-EMFX_Data!AI203,EMFX_Data!AI203-EMFX_Data!AH203)</f>
        <v>-0.0910384650945897</v>
      </c>
      <c r="CC203" s="23" t="n">
        <f aca="false">IF(EMFX_Data!AA202&gt;=EMFX_Data!AC202,EMFX_Data!AH203-EMFX_Data!AJ203,EMFX_Data!AJ203-EMFX_Data!AH203)</f>
        <v>0.00508651325921872</v>
      </c>
      <c r="CD203" s="23" t="n">
        <f aca="false">IF(EMFX_Data!AA202&gt;=EMFX_Data!AD202,EMFX_Data!AH203-EMFX_Data!AK203,EMFX_Data!AK203-EMFX_Data!AH203)</f>
        <v>0.0760445708078072</v>
      </c>
      <c r="CE203" s="23" t="n">
        <f aca="false">IF(EMFX_Data!AB202&gt;=EMFX_Data!AC202,EMFX_Data!AI203-EMFX_Data!AJ203,EMFX_Data!AJ203-EMFX_Data!AI203)</f>
        <v>0.0961249783538084</v>
      </c>
      <c r="CF203" s="23" t="n">
        <f aca="false">IF(EMFX_Data!AB202&gt;=EMFX_Data!AD202,EMFX_Data!AI203-EMFX_Data!AK203,EMFX_Data!AK203-EMFX_Data!AI203)</f>
        <v>-0.0149938942867825</v>
      </c>
      <c r="CG203" s="23" t="n">
        <f aca="false">IF(EMFX_Data!AC202&gt;=EMFX_Data!AD202,EMFX_Data!AJ203-EMFX_Data!AK203,EMFX_Data!AK203-EMFX_Data!AJ203)</f>
        <v>0.081131084067026</v>
      </c>
      <c r="CH203" s="27" t="n">
        <f aca="false">IF(ROW()&lt;4+VolLB,"",STDEV(INDEX($BM:$BM,ROW()-VolLB+1):INDEX($BM:$BM,ROW()))*SQRT(12))</f>
        <v>0.178972053582325</v>
      </c>
      <c r="CI203" s="27" t="n">
        <f aca="false">IF(ROW()&lt;4+VolLB,"",STDEV(INDEX($BN:$BN,ROW()-VolLB+1):INDEX($BN:$BN,ROW()))*SQRT(12))</f>
        <v>0.197134599222887</v>
      </c>
      <c r="CJ203" s="27" t="n">
        <f aca="false">IF(ROW()&lt;4+VolLB,"",STDEV(INDEX($BO:$BO,ROW()-VolLB+1):INDEX($BO:$BO,ROW()))*SQRT(12))</f>
        <v>0.219559186313023</v>
      </c>
      <c r="CK203" s="27" t="n">
        <f aca="false">IF(ROW()&lt;4+VolLB,"",STDEV(INDEX($BP:$BP,ROW()-VolLB+1):INDEX($BP:$BP,ROW()))*SQRT(12))</f>
        <v>0.200191221361571</v>
      </c>
      <c r="CL203" s="27" t="n">
        <f aca="false">IF(ROW()&lt;4+VolLB,"",STDEV(INDEX($BQ:$BQ,ROW()-VolLB+1):INDEX($BQ:$BQ,ROW()))*SQRT(12))</f>
        <v>0.163897119165265</v>
      </c>
      <c r="CM203" s="27" t="n">
        <f aca="false">IF(ROW()&lt;4+VolLB,"",STDEV(INDEX($BR:$BR,ROW()-VolLB+1):INDEX($BR:$BR,ROW()))*SQRT(12))</f>
        <v>0.169083455689921</v>
      </c>
      <c r="CN203" s="27" t="n">
        <f aca="false">IF(ROW()&lt;4+VolLB,"",STDEV(INDEX($BS:$BS,ROW()-VolLB+1):INDEX($BS:$BS,ROW()))*SQRT(12))</f>
        <v>0.182078320769476</v>
      </c>
      <c r="CO203" s="27" t="n">
        <f aca="false">IF(ROW()&lt;4+VolLB,"",STDEV(INDEX($BT:$BT,ROW()-VolLB+1):INDEX($BT:$BT,ROW()))*SQRT(12))</f>
        <v>0.202754988077366</v>
      </c>
      <c r="CP203" s="27" t="n">
        <f aca="false">IF(ROW()&lt;4+VolLB,"",STDEV(INDEX($BU:$BU,ROW()-VolLB+1):INDEX($BU:$BU,ROW()))*SQRT(12))</f>
        <v>0.188678788437981</v>
      </c>
      <c r="CQ203" s="27" t="n">
        <f aca="false">IF(ROW()&lt;4+VolLB,"",STDEV(INDEX($BV:$BV,ROW()-VolLB+1):INDEX($BV:$BV,ROW()))*SQRT(12))</f>
        <v>0.166179400650699</v>
      </c>
      <c r="CR203" s="27" t="n">
        <f aca="false">IF(ROW()&lt;4+VolLB,"",STDEV(INDEX($BW:$BW,ROW()-VolLB+1):INDEX($BW:$BW,ROW()))*SQRT(12))</f>
        <v>0.165045525839512</v>
      </c>
      <c r="CS203" s="27" t="n">
        <f aca="false">IF(ROW()&lt;4+VolLB,"",STDEV(INDEX($BX:$BX,ROW()-VolLB+1):INDEX($BX:$BX,ROW()))*SQRT(12))</f>
        <v>0.185246896086765</v>
      </c>
      <c r="CT203" s="27" t="n">
        <f aca="false">IF(ROW()&lt;4+VolLB,"",STDEV(INDEX($BY:$BY,ROW()-VolLB+1):INDEX($BY:$BY,ROW()))*SQRT(12))</f>
        <v>0.212261767649488</v>
      </c>
      <c r="CU203" s="27" t="n">
        <f aca="false">IF(ROW()&lt;4+VolLB,"",STDEV(INDEX($BZ:$BZ,ROW()-VolLB+1):INDEX($BZ:$BZ,ROW()))*SQRT(12))</f>
        <v>0.181519199812239</v>
      </c>
      <c r="CV203" s="27" t="n">
        <f aca="false">IF(ROW()&lt;4+VolLB,"",STDEV(INDEX($CA:$CA,ROW()-VolLB+1):INDEX($CA:$CA,ROW()))*SQRT(12))</f>
        <v>0.1647336649799</v>
      </c>
      <c r="CW203" s="27" t="n">
        <f aca="false">IF(ROW()&lt;4+VolLB,"",STDEV(INDEX($CB:$CB,ROW()-VolLB+1):INDEX($CB:$CB,ROW()))*SQRT(12))</f>
        <v>0.216942563281979</v>
      </c>
      <c r="CX203" s="27" t="n">
        <f aca="false">IF(ROW()&lt;4+VolLB,"",STDEV(INDEX($CC:$CC,ROW()-VolLB+1):INDEX($CC:$CC,ROW()))*SQRT(12))</f>
        <v>0.201116771572153</v>
      </c>
      <c r="CY203" s="27" t="n">
        <f aca="false">IF(ROW()&lt;4+VolLB,"",STDEV(INDEX($CD:$CD,ROW()-VolLB+1):INDEX($CD:$CD,ROW()))*SQRT(12))</f>
        <v>0.188853119166646</v>
      </c>
      <c r="CZ203" s="27" t="n">
        <f aca="false">IF(ROW()&lt;4+VolLB,"",STDEV(INDEX($CE:$CE,ROW()-VolLB+1):INDEX($CE:$CE,ROW()))*SQRT(12))</f>
        <v>0.226805518066787</v>
      </c>
      <c r="DA203" s="27" t="n">
        <f aca="false">IF(ROW()&lt;4+VolLB,"",STDEV(INDEX($CF:$CF,ROW()-VolLB+1):INDEX($CF:$CF,ROW()))*SQRT(12))</f>
        <v>0.184089238330028</v>
      </c>
      <c r="DB203" s="27" t="n">
        <f aca="false">IF(ROW()&lt;4+VolLB,"",STDEV(INDEX($CG:$CG,ROW()-VolLB+1):INDEX($CG:$CG,ROW()))*SQRT(12))</f>
        <v>0.184219647886601</v>
      </c>
      <c r="DC203" s="26" t="n">
        <f aca="false">IF(OR(AR203=0,CH203="",CH203=0),0,AR203*MIN(MaxScal,TgtVol/CH203))</f>
        <v>0</v>
      </c>
      <c r="DD203" s="26" t="n">
        <f aca="false">IF(OR(AS203=0,CI203="",CI203=0),0,AS203*MIN(MaxScal,TgtVol/CI203))</f>
        <v>0.101453525047561</v>
      </c>
      <c r="DE203" s="26" t="n">
        <f aca="false">IF(OR(AT203=0,CJ203="",CJ203=0),0,AT203*MIN(MaxScal,TgtVol/CJ203))</f>
        <v>0</v>
      </c>
      <c r="DF203" s="26" t="n">
        <f aca="false">IF(OR(AU203=0,CK203="",CK203=0),0,AU203*MIN(MaxScal,TgtVol/CK203))</f>
        <v>0</v>
      </c>
      <c r="DG203" s="26" t="n">
        <f aca="false">IF(OR(AV203=0,CL203="",CL203=0),0,AV203*MIN(MaxScal,TgtVol/CL203))</f>
        <v>0</v>
      </c>
      <c r="DH203" s="26" t="n">
        <f aca="false">IF(OR(AW203=0,CM203="",CM203=0),0,AW203*MIN(MaxScal,TgtVol/CM203))</f>
        <v>0</v>
      </c>
      <c r="DI203" s="26" t="n">
        <f aca="false">IF(OR(AX203=0,CN203="",CN203=0),0,AX203*MIN(MaxScal,TgtVol/CN203))</f>
        <v>0</v>
      </c>
      <c r="DJ203" s="26" t="n">
        <f aca="false">IF(OR(AY203=0,CO203="",CO203=0),0,AY203*MIN(MaxScal,TgtVol/CO203))</f>
        <v>0</v>
      </c>
      <c r="DK203" s="26" t="n">
        <f aca="false">IF(OR(AZ203=0,CP203="",CP203=0),0,AZ203*MIN(MaxScal,TgtVol/CP203))</f>
        <v>0</v>
      </c>
      <c r="DL203" s="26" t="n">
        <f aca="false">IF(OR(BA203=0,CQ203="",CQ203=0),0,BA203*MIN(MaxScal,TgtVol/CQ203))</f>
        <v>0</v>
      </c>
      <c r="DM203" s="26" t="n">
        <f aca="false">IF(OR(BB203=0,CR203="",CR203=0),0,BB203*MIN(MaxScal,TgtVol/CR203))</f>
        <v>0</v>
      </c>
      <c r="DN203" s="26" t="n">
        <f aca="false">IF(OR(BC203=0,CS203="",CS203=0),0,BC203*MIN(MaxScal,TgtVol/CS203))</f>
        <v>0</v>
      </c>
      <c r="DO203" s="26" t="n">
        <f aca="false">IF(OR(BD203=0,CT203="",CT203=0),0,BD203*MIN(MaxScal,TgtVol/CT203))</f>
        <v>0</v>
      </c>
      <c r="DP203" s="26" t="n">
        <f aca="false">IF(OR(BE203=0,CU203="",CU203=0),0,BE203*MIN(MaxScal,TgtVol/CU203))</f>
        <v>0</v>
      </c>
      <c r="DQ203" s="26" t="n">
        <f aca="false">IF(OR(BF203=0,CV203="",CV203=0),0,BF203*MIN(MaxScal,TgtVol/CV203))</f>
        <v>0</v>
      </c>
      <c r="DR203" s="26" t="n">
        <f aca="false">IF(OR(BG203=0,CW203="",CW203=0),0,BG203*MIN(MaxScal,TgtVol/CW203))</f>
        <v>0</v>
      </c>
      <c r="DS203" s="26" t="n">
        <f aca="false">IF(OR(BH203=0,CX203="",CX203=0),0,BH203*MIN(MaxScal,TgtVol/CX203))</f>
        <v>0</v>
      </c>
      <c r="DT203" s="26" t="n">
        <f aca="false">IF(OR(BI203=0,CY203="",CY203=0),0,BI203*MIN(MaxScal,TgtVol/CY203))</f>
        <v>0</v>
      </c>
      <c r="DU203" s="26" t="n">
        <f aca="false">IF(OR(BJ203=0,CZ203="",CZ203=0),0,BJ203*MIN(MaxScal,TgtVol/CZ203))</f>
        <v>0</v>
      </c>
      <c r="DV203" s="26" t="n">
        <f aca="false">IF(OR(BK203=0,DA203="",DA203=0),0,BK203*MIN(MaxScal,TgtVol/DA203))</f>
        <v>0</v>
      </c>
      <c r="DW203" s="26" t="n">
        <f aca="false">IF(OR(BL203=0,DB203="",DB203=0),0,BL203*MIN(MaxScal,TgtVol/DB203))</f>
        <v>0</v>
      </c>
      <c r="DX203" s="28" t="n">
        <f aca="false">IFERROR(DC202*BM203,"")</f>
        <v>-0</v>
      </c>
      <c r="DY203" s="28" t="n">
        <f aca="false">IFERROR(DD202*BN203,"")</f>
        <v>-0.000534675474558033</v>
      </c>
      <c r="DZ203" s="28" t="n">
        <f aca="false">IFERROR(DE202*BO203,"")</f>
        <v>-0</v>
      </c>
      <c r="EA203" s="28" t="n">
        <f aca="false">IFERROR(DF202*BP203,"")</f>
        <v>-0</v>
      </c>
      <c r="EB203" s="28" t="n">
        <f aca="false">IFERROR(DG202*BQ203,"")</f>
        <v>0</v>
      </c>
      <c r="EC203" s="28" t="n">
        <f aca="false">IFERROR(DH202*BR203,"")</f>
        <v>0</v>
      </c>
      <c r="ED203" s="28" t="n">
        <f aca="false">IFERROR(DI202*BS203,"")</f>
        <v>-0</v>
      </c>
      <c r="EE203" s="28" t="n">
        <f aca="false">IFERROR(DJ202*BT203,"")</f>
        <v>-0</v>
      </c>
      <c r="EF203" s="28" t="n">
        <f aca="false">IFERROR(DK202*BU203,"")</f>
        <v>0</v>
      </c>
      <c r="EG203" s="28" t="n">
        <f aca="false">IFERROR(DL202*BV203,"")</f>
        <v>-0</v>
      </c>
      <c r="EH203" s="28" t="n">
        <f aca="false">IFERROR(DM202*BW203,"")</f>
        <v>0</v>
      </c>
      <c r="EI203" s="28" t="n">
        <f aca="false">IFERROR(DN202*BX203,"")</f>
        <v>-0</v>
      </c>
      <c r="EJ203" s="28" t="n">
        <f aca="false">IFERROR(DO202*BY203,"")</f>
        <v>0</v>
      </c>
      <c r="EK203" s="28" t="n">
        <f aca="false">IFERROR(DP202*BZ203,"")</f>
        <v>-0</v>
      </c>
      <c r="EL203" s="28" t="n">
        <f aca="false">IFERROR(DQ202*CA203,"")</f>
        <v>0</v>
      </c>
      <c r="EM203" s="28" t="n">
        <f aca="false">IFERROR(DR202*CB203,"")</f>
        <v>-0</v>
      </c>
      <c r="EN203" s="28" t="n">
        <f aca="false">IFERROR(DS202*CC203,"")</f>
        <v>0</v>
      </c>
      <c r="EO203" s="28" t="n">
        <f aca="false">IFERROR(DT202*CD203,"")</f>
        <v>0</v>
      </c>
      <c r="EP203" s="28" t="n">
        <f aca="false">IFERROR(DU202*CE203,"")</f>
        <v>0</v>
      </c>
      <c r="EQ203" s="28" t="n">
        <f aca="false">IFERROR(DV202*CF203,"")</f>
        <v>-0</v>
      </c>
      <c r="ER203" s="28" t="n">
        <f aca="false">IFERROR(DW202*CG203,"")</f>
        <v>0</v>
      </c>
      <c r="ES203" s="28" t="n">
        <f aca="false">IF(ROW()=4,"",SUM(DX203:ER203))</f>
        <v>-0.000534675474558033</v>
      </c>
      <c r="ET203" s="29" t="n">
        <f aca="false">COUNTIF(AR203:BL203,"&gt;0")</f>
        <v>1</v>
      </c>
    </row>
    <row r="204" customFormat="false" ht="15" hidden="false" customHeight="false" outlineLevel="0" collapsed="false">
      <c r="A204" s="19" t="n">
        <v>44104</v>
      </c>
      <c r="B204" s="23" t="n">
        <f aca="false">ABS(EMFX_Data!X204-EMFX_Data!Y204)</f>
        <v>0.259537947024554</v>
      </c>
      <c r="C204" s="23" t="n">
        <f aca="false">ABS(EMFX_Data!X204-EMFX_Data!Z204)</f>
        <v>0.214073999113536</v>
      </c>
      <c r="D204" s="23" t="n">
        <f aca="false">ABS(EMFX_Data!X204-EMFX_Data!AA204)</f>
        <v>0.0192337420510658</v>
      </c>
      <c r="E204" s="23" t="n">
        <f aca="false">ABS(EMFX_Data!X204-EMFX_Data!AB204)</f>
        <v>0.1944154475928</v>
      </c>
      <c r="F204" s="23" t="n">
        <f aca="false">ABS(EMFX_Data!X204-EMFX_Data!AC204)</f>
        <v>0.137144696489284</v>
      </c>
      <c r="G204" s="23" t="n">
        <f aca="false">ABS(EMFX_Data!X204-EMFX_Data!AD204)</f>
        <v>0.10017589865055</v>
      </c>
      <c r="H204" s="23" t="n">
        <f aca="false">ABS(EMFX_Data!Y204-EMFX_Data!Z204)</f>
        <v>0.0454639479110179</v>
      </c>
      <c r="I204" s="23" t="n">
        <f aca="false">ABS(EMFX_Data!Y204-EMFX_Data!AA204)</f>
        <v>0.240304204973488</v>
      </c>
      <c r="J204" s="23" t="n">
        <f aca="false">ABS(EMFX_Data!Y204-EMFX_Data!AB204)</f>
        <v>0.0651224994317534</v>
      </c>
      <c r="K204" s="23" t="n">
        <f aca="false">ABS(EMFX_Data!Y204-EMFX_Data!AC204)</f>
        <v>0.12239325053527</v>
      </c>
      <c r="L204" s="23" t="n">
        <f aca="false">ABS(EMFX_Data!Y204-EMFX_Data!AD204)</f>
        <v>0.359713845675103</v>
      </c>
      <c r="M204" s="23" t="n">
        <f aca="false">ABS(EMFX_Data!Z204-EMFX_Data!AA204)</f>
        <v>0.19484025706247</v>
      </c>
      <c r="N204" s="23" t="n">
        <f aca="false">ABS(EMFX_Data!Z204-EMFX_Data!AB204)</f>
        <v>0.0196585515207355</v>
      </c>
      <c r="O204" s="23" t="n">
        <f aca="false">ABS(EMFX_Data!Z204-EMFX_Data!AC204)</f>
        <v>0.0769293026242517</v>
      </c>
      <c r="P204" s="23" t="n">
        <f aca="false">ABS(EMFX_Data!Z204-EMFX_Data!AD204)</f>
        <v>0.314249897764086</v>
      </c>
      <c r="Q204" s="23" t="n">
        <f aca="false">ABS(EMFX_Data!AA204-EMFX_Data!AB204)</f>
        <v>0.175181705541735</v>
      </c>
      <c r="R204" s="23" t="n">
        <f aca="false">ABS(EMFX_Data!AA204-EMFX_Data!AC204)</f>
        <v>0.117910954438218</v>
      </c>
      <c r="S204" s="23" t="n">
        <f aca="false">ABS(EMFX_Data!AA204-EMFX_Data!AD204)</f>
        <v>0.119409640701615</v>
      </c>
      <c r="T204" s="23" t="n">
        <f aca="false">ABS(EMFX_Data!AB204-EMFX_Data!AC204)</f>
        <v>0.0572707511035162</v>
      </c>
      <c r="U204" s="23" t="n">
        <f aca="false">ABS(EMFX_Data!AB204-EMFX_Data!AD204)</f>
        <v>0.29459134624335</v>
      </c>
      <c r="V204" s="23" t="n">
        <f aca="false">ABS(EMFX_Data!AC204-EMFX_Data!AD204)</f>
        <v>0.237320595139834</v>
      </c>
      <c r="W204" s="26" t="n">
        <f aca="false">IF(ROW()&lt;4+MinObs-1,"",IFERROR((B204-AVERAGE(B$4:B204))/STDEV(B$4:B204),""))</f>
        <v>1.65454515668247</v>
      </c>
      <c r="X204" s="26" t="n">
        <f aca="false">IF(ROW()&lt;4+MinObs-1,"",IFERROR((C204-AVERAGE(C$4:C204))/STDEV(C$4:C204),""))</f>
        <v>1.67881826746543</v>
      </c>
      <c r="Y204" s="26" t="n">
        <f aca="false">IF(ROW()&lt;4+MinObs-1,"",IFERROR((D204-AVERAGE(D$4:D204))/STDEV(D$4:D204),""))</f>
        <v>-1.17214097084961</v>
      </c>
      <c r="Z204" s="26" t="n">
        <f aca="false">IF(ROW()&lt;4+MinObs-1,"",IFERROR((E204-AVERAGE(E$4:E204))/STDEV(E$4:E204),""))</f>
        <v>0.668395438346073</v>
      </c>
      <c r="AA204" s="26" t="n">
        <f aca="false">IF(ROW()&lt;4+MinObs-1,"",IFERROR((F204-AVERAGE(F$4:F204))/STDEV(F$4:F204),""))</f>
        <v>0.772306946833572</v>
      </c>
      <c r="AB204" s="26" t="n">
        <f aca="false">IF(ROW()&lt;4+MinObs-1,"",IFERROR((G204-AVERAGE(G$4:G204))/STDEV(G$4:G204),""))</f>
        <v>-0.111886153491929</v>
      </c>
      <c r="AC204" s="26" t="n">
        <f aca="false">IF(ROW()&lt;4+MinObs-1,"",IFERROR((H204-AVERAGE(H$4:H204))/STDEV(H$4:H204),""))</f>
        <v>-0.885536085613188</v>
      </c>
      <c r="AD204" s="26" t="n">
        <f aca="false">IF(ROW()&lt;4+MinObs-1,"",IFERROR((I204-AVERAGE(I$4:I204))/STDEV(I$4:I204),""))</f>
        <v>0.71927717801659</v>
      </c>
      <c r="AE204" s="26" t="n">
        <f aca="false">IF(ROW()&lt;4+MinObs-1,"",IFERROR((J204-AVERAGE(J$4:J204))/STDEV(J$4:J204),""))</f>
        <v>-0.81522689942125</v>
      </c>
      <c r="AF204" s="26" t="n">
        <f aca="false">IF(ROW()&lt;4+MinObs-1,"",IFERROR((K204-AVERAGE(K$4:K204))/STDEV(K$4:K204),""))</f>
        <v>0.375434813602652</v>
      </c>
      <c r="AG204" s="26" t="n">
        <f aca="false">IF(ROW()&lt;4+MinObs-1,"",IFERROR((L204-AVERAGE(L$4:L204))/STDEV(L$4:L204),""))</f>
        <v>0.670155868031355</v>
      </c>
      <c r="AH204" s="26" t="n">
        <f aca="false">IF(ROW()&lt;4+MinObs-1,"",IFERROR((M204-AVERAGE(M$4:M204))/STDEV(M$4:M204),""))</f>
        <v>0.282703587649873</v>
      </c>
      <c r="AI204" s="26" t="n">
        <f aca="false">IF(ROW()&lt;4+MinObs-1,"",IFERROR((N204-AVERAGE(N$4:N204))/STDEV(N$4:N204),""))</f>
        <v>-1.19334775466545</v>
      </c>
      <c r="AJ204" s="26" t="n">
        <f aca="false">IF(ROW()&lt;4+MinObs-1,"",IFERROR((O204-AVERAGE(O$4:O204))/STDEV(O$4:O204),""))</f>
        <v>-0.358811406170926</v>
      </c>
      <c r="AK204" s="26" t="n">
        <f aca="false">IF(ROW()&lt;4+MinObs-1,"",IFERROR((P204-AVERAGE(P$4:P204))/STDEV(P$4:P204),""))</f>
        <v>0.61328198782655</v>
      </c>
      <c r="AL204" s="26" t="n">
        <f aca="false">IF(ROW()&lt;4+MinObs-1,"",IFERROR((Q204-AVERAGE(Q$4:Q204))/STDEV(Q$4:Q204),""))</f>
        <v>0.0201579682818757</v>
      </c>
      <c r="AM204" s="26" t="n">
        <f aca="false">IF(ROW()&lt;4+MinObs-1,"",IFERROR((R204-AVERAGE(R$4:R204))/STDEV(R$4:R204),""))</f>
        <v>-0.505632669551771</v>
      </c>
      <c r="AN204" s="26" t="n">
        <f aca="false">IF(ROW()&lt;4+MinObs-1,"",IFERROR((S204-AVERAGE(S$4:S204))/STDEV(S$4:S204),""))</f>
        <v>-0.198750155791682</v>
      </c>
      <c r="AO204" s="26" t="n">
        <f aca="false">IF(ROW()&lt;4+MinObs-1,"",IFERROR((T204-AVERAGE(T$4:T204))/STDEV(T$4:T204),""))</f>
        <v>-0.713680837787981</v>
      </c>
      <c r="AP204" s="26" t="n">
        <f aca="false">IF(ROW()&lt;4+MinObs-1,"",IFERROR((U204-AVERAGE(U$4:U204))/STDEV(U$4:U204),""))</f>
        <v>0.54067277906791</v>
      </c>
      <c r="AQ204" s="26" t="n">
        <f aca="false">IF(ROW()&lt;4+MinObs-1,"",IFERROR((V204-AVERAGE(V$4:V204))/STDEV(V$4:V204),""))</f>
        <v>0.274789500437116</v>
      </c>
      <c r="AR204" s="26" t="n">
        <f aca="false">IF(W204="",0,IF(W204&gt;=z4,w4,IF(W204&gt;=z3,w3,IF(W204&gt;=zEntry,w2,IF(AND(W204&gt;=ExitZ,AR203&gt;0),w2,0)))))</f>
        <v>0</v>
      </c>
      <c r="AS204" s="26" t="n">
        <f aca="false">IF(X204="",0,IF(X204&gt;=z4,w4,IF(X204&gt;=z3,w3,IF(X204&gt;=zEntry,w2,IF(AND(X204&gt;=ExitZ,AS203&gt;0),w2,0)))))</f>
        <v>0</v>
      </c>
      <c r="AT204" s="26" t="n">
        <f aca="false">IF(Y204="",0,IF(Y204&gt;=z4,w4,IF(Y204&gt;=z3,w3,IF(Y204&gt;=zEntry,w2,IF(AND(Y204&gt;=ExitZ,AT203&gt;0),w2,0)))))</f>
        <v>0</v>
      </c>
      <c r="AU204" s="26" t="n">
        <f aca="false">IF(Z204="",0,IF(Z204&gt;=z4,w4,IF(Z204&gt;=z3,w3,IF(Z204&gt;=zEntry,w2,IF(AND(Z204&gt;=ExitZ,AU203&gt;0),w2,0)))))</f>
        <v>0</v>
      </c>
      <c r="AV204" s="26" t="n">
        <f aca="false">IF(AA204="",0,IF(AA204&gt;=z4,w4,IF(AA204&gt;=z3,w3,IF(AA204&gt;=zEntry,w2,IF(AND(AA204&gt;=ExitZ,AV203&gt;0),w2,0)))))</f>
        <v>0</v>
      </c>
      <c r="AW204" s="26" t="n">
        <f aca="false">IF(AB204="",0,IF(AB204&gt;=z4,w4,IF(AB204&gt;=z3,w3,IF(AB204&gt;=zEntry,w2,IF(AND(AB204&gt;=ExitZ,AW203&gt;0),w2,0)))))</f>
        <v>0</v>
      </c>
      <c r="AX204" s="26" t="n">
        <f aca="false">IF(AC204="",0,IF(AC204&gt;=z4,w4,IF(AC204&gt;=z3,w3,IF(AC204&gt;=zEntry,w2,IF(AND(AC204&gt;=ExitZ,AX203&gt;0),w2,0)))))</f>
        <v>0</v>
      </c>
      <c r="AY204" s="26" t="n">
        <f aca="false">IF(AD204="",0,IF(AD204&gt;=z4,w4,IF(AD204&gt;=z3,w3,IF(AD204&gt;=zEntry,w2,IF(AND(AD204&gt;=ExitZ,AY203&gt;0),w2,0)))))</f>
        <v>0</v>
      </c>
      <c r="AZ204" s="26" t="n">
        <f aca="false">IF(AE204="",0,IF(AE204&gt;=z4,w4,IF(AE204&gt;=z3,w3,IF(AE204&gt;=zEntry,w2,IF(AND(AE204&gt;=ExitZ,AZ203&gt;0),w2,0)))))</f>
        <v>0</v>
      </c>
      <c r="BA204" s="26" t="n">
        <f aca="false">IF(AF204="",0,IF(AF204&gt;=z4,w4,IF(AF204&gt;=z3,w3,IF(AF204&gt;=zEntry,w2,IF(AND(AF204&gt;=ExitZ,BA203&gt;0),w2,0)))))</f>
        <v>0</v>
      </c>
      <c r="BB204" s="26" t="n">
        <f aca="false">IF(AG204="",0,IF(AG204&gt;=z4,w4,IF(AG204&gt;=z3,w3,IF(AG204&gt;=zEntry,w2,IF(AND(AG204&gt;=ExitZ,BB203&gt;0),w2,0)))))</f>
        <v>0</v>
      </c>
      <c r="BC204" s="26" t="n">
        <f aca="false">IF(AH204="",0,IF(AH204&gt;=z4,w4,IF(AH204&gt;=z3,w3,IF(AH204&gt;=zEntry,w2,IF(AND(AH204&gt;=ExitZ,BC203&gt;0),w2,0)))))</f>
        <v>0</v>
      </c>
      <c r="BD204" s="26" t="n">
        <f aca="false">IF(AI204="",0,IF(AI204&gt;=z4,w4,IF(AI204&gt;=z3,w3,IF(AI204&gt;=zEntry,w2,IF(AND(AI204&gt;=ExitZ,BD203&gt;0),w2,0)))))</f>
        <v>0</v>
      </c>
      <c r="BE204" s="26" t="n">
        <f aca="false">IF(AJ204="",0,IF(AJ204&gt;=z4,w4,IF(AJ204&gt;=z3,w3,IF(AJ204&gt;=zEntry,w2,IF(AND(AJ204&gt;=ExitZ,BE203&gt;0),w2,0)))))</f>
        <v>0</v>
      </c>
      <c r="BF204" s="26" t="n">
        <f aca="false">IF(AK204="",0,IF(AK204&gt;=z4,w4,IF(AK204&gt;=z3,w3,IF(AK204&gt;=zEntry,w2,IF(AND(AK204&gt;=ExitZ,BF203&gt;0),w2,0)))))</f>
        <v>0</v>
      </c>
      <c r="BG204" s="26" t="n">
        <f aca="false">IF(AL204="",0,IF(AL204&gt;=z4,w4,IF(AL204&gt;=z3,w3,IF(AL204&gt;=zEntry,w2,IF(AND(AL204&gt;=ExitZ,BG203&gt;0),w2,0)))))</f>
        <v>0</v>
      </c>
      <c r="BH204" s="26" t="n">
        <f aca="false">IF(AM204="",0,IF(AM204&gt;=z4,w4,IF(AM204&gt;=z3,w3,IF(AM204&gt;=zEntry,w2,IF(AND(AM204&gt;=ExitZ,BH203&gt;0),w2,0)))))</f>
        <v>0</v>
      </c>
      <c r="BI204" s="26" t="n">
        <f aca="false">IF(AN204="",0,IF(AN204&gt;=z4,w4,IF(AN204&gt;=z3,w3,IF(AN204&gt;=zEntry,w2,IF(AND(AN204&gt;=ExitZ,BI203&gt;0),w2,0)))))</f>
        <v>0</v>
      </c>
      <c r="BJ204" s="26" t="n">
        <f aca="false">IF(AO204="",0,IF(AO204&gt;=z4,w4,IF(AO204&gt;=z3,w3,IF(AO204&gt;=zEntry,w2,IF(AND(AO204&gt;=ExitZ,BJ203&gt;0),w2,0)))))</f>
        <v>0</v>
      </c>
      <c r="BK204" s="26" t="n">
        <f aca="false">IF(AP204="",0,IF(AP204&gt;=z4,w4,IF(AP204&gt;=z3,w3,IF(AP204&gt;=zEntry,w2,IF(AND(AP204&gt;=ExitZ,BK203&gt;0),w2,0)))))</f>
        <v>0</v>
      </c>
      <c r="BL204" s="26" t="n">
        <f aca="false">IF(AQ204="",0,IF(AQ204&gt;=z4,w4,IF(AQ204&gt;=z3,w3,IF(AQ204&gt;=zEntry,w2,IF(AND(AQ204&gt;=ExitZ,BL203&gt;0),w2,0)))))</f>
        <v>0</v>
      </c>
      <c r="BM204" s="23" t="n">
        <f aca="false">IF(EMFX_Data!X203&gt;=EMFX_Data!Y203,EMFX_Data!AE204-EMFX_Data!AF204,EMFX_Data!AF204-EMFX_Data!AE204)</f>
        <v>-0.0197450937872608</v>
      </c>
      <c r="BN204" s="23" t="n">
        <f aca="false">IF(EMFX_Data!X203&gt;=EMFX_Data!Z203,EMFX_Data!AE204-EMFX_Data!AG204,EMFX_Data!AG204-EMFX_Data!AE204)</f>
        <v>0.0334781824280371</v>
      </c>
      <c r="BO204" s="23" t="n">
        <f aca="false">IF(EMFX_Data!X203&gt;=EMFX_Data!AA203,EMFX_Data!AE204-EMFX_Data!AH204,EMFX_Data!AH204-EMFX_Data!AE204)</f>
        <v>0.0583152548164006</v>
      </c>
      <c r="BP204" s="23" t="n">
        <f aca="false">IF(EMFX_Data!X203&gt;=EMFX_Data!AB203,EMFX_Data!AE204-EMFX_Data!AI204,EMFX_Data!AI204-EMFX_Data!AE204)</f>
        <v>-0.113689474514829</v>
      </c>
      <c r="BQ204" s="23" t="n">
        <f aca="false">IF(EMFX_Data!X203&gt;=EMFX_Data!AC203,EMFX_Data!AE204-EMFX_Data!AJ204,EMFX_Data!AJ204-EMFX_Data!AE204)</f>
        <v>0.0187490260832858</v>
      </c>
      <c r="BR204" s="23" t="n">
        <f aca="false">IF(EMFX_Data!X203&gt;=EMFX_Data!AD203,EMFX_Data!AE204-EMFX_Data!AK204,EMFX_Data!AK204-EMFX_Data!AE204)</f>
        <v>-0.0132785483582752</v>
      </c>
      <c r="BS204" s="23" t="n">
        <f aca="false">IF(EMFX_Data!Y203&gt;=EMFX_Data!Z203,EMFX_Data!AF204-EMFX_Data!AG204,EMFX_Data!AG204-EMFX_Data!AF204)</f>
        <v>0.0532232762152979</v>
      </c>
      <c r="BT204" s="23" t="n">
        <f aca="false">IF(EMFX_Data!Y203&gt;=EMFX_Data!AA203,EMFX_Data!AF204-EMFX_Data!AH204,EMFX_Data!AH204-EMFX_Data!AF204)</f>
        <v>0.0385701610291398</v>
      </c>
      <c r="BU204" s="23" t="n">
        <f aca="false">IF(EMFX_Data!Y203&gt;=EMFX_Data!AB203,EMFX_Data!AF204-EMFX_Data!AI204,EMFX_Data!AI204-EMFX_Data!AF204)</f>
        <v>0.0939443807275681</v>
      </c>
      <c r="BV204" s="23" t="n">
        <f aca="false">IF(EMFX_Data!Y203&gt;=EMFX_Data!AC203,EMFX_Data!AF204-EMFX_Data!AJ204,EMFX_Data!AJ204-EMFX_Data!AF204)</f>
        <v>-0.0384941198705466</v>
      </c>
      <c r="BW204" s="23" t="n">
        <f aca="false">IF(EMFX_Data!Y203&gt;=EMFX_Data!AD203,EMFX_Data!AF204-EMFX_Data!AK204,EMFX_Data!AK204-EMFX_Data!AF204)</f>
        <v>-0.033023642145536</v>
      </c>
      <c r="BX204" s="23" t="n">
        <f aca="false">IF(EMFX_Data!Z203&gt;=EMFX_Data!AA203,EMFX_Data!AG204-EMFX_Data!AH204,EMFX_Data!AH204-EMFX_Data!AG204)</f>
        <v>0.0917934372444377</v>
      </c>
      <c r="BY204" s="23" t="n">
        <f aca="false">IF(EMFX_Data!Z203&gt;=EMFX_Data!AB203,EMFX_Data!AG204-EMFX_Data!AI204,EMFX_Data!AI204-EMFX_Data!AG204)</f>
        <v>0.147167656942866</v>
      </c>
      <c r="BZ204" s="23" t="n">
        <f aca="false">IF(EMFX_Data!Z203&gt;=EMFX_Data!AC203,EMFX_Data!AG204-EMFX_Data!AJ204,EMFX_Data!AJ204-EMFX_Data!AG204)</f>
        <v>0.0147291563447513</v>
      </c>
      <c r="CA204" s="23" t="n">
        <f aca="false">IF(EMFX_Data!Z203&gt;=EMFX_Data!AD203,EMFX_Data!AG204-EMFX_Data!AK204,EMFX_Data!AK204-EMFX_Data!AG204)</f>
        <v>0.0201996340697619</v>
      </c>
      <c r="CB204" s="23" t="n">
        <f aca="false">IF(EMFX_Data!AA203&gt;=EMFX_Data!AB203,EMFX_Data!AH204-EMFX_Data!AI204,EMFX_Data!AI204-EMFX_Data!AH204)</f>
        <v>-0.0553742196984283</v>
      </c>
      <c r="CC204" s="23" t="n">
        <f aca="false">IF(EMFX_Data!AA203&gt;=EMFX_Data!AC203,EMFX_Data!AH204-EMFX_Data!AJ204,EMFX_Data!AJ204-EMFX_Data!AH204)</f>
        <v>0.0770642808996864</v>
      </c>
      <c r="CD204" s="23" t="n">
        <f aca="false">IF(EMFX_Data!AA203&gt;=EMFX_Data!AD203,EMFX_Data!AH204-EMFX_Data!AK204,EMFX_Data!AK204-EMFX_Data!AH204)</f>
        <v>-0.0715938031746758</v>
      </c>
      <c r="CE204" s="23" t="n">
        <f aca="false">IF(EMFX_Data!AB203&gt;=EMFX_Data!AC203,EMFX_Data!AI204-EMFX_Data!AJ204,EMFX_Data!AJ204-EMFX_Data!AI204)</f>
        <v>0.132438500598115</v>
      </c>
      <c r="CF204" s="23" t="n">
        <f aca="false">IF(EMFX_Data!AB203&gt;=EMFX_Data!AD203,EMFX_Data!AI204-EMFX_Data!AK204,EMFX_Data!AK204-EMFX_Data!AI204)</f>
        <v>-0.126968022873104</v>
      </c>
      <c r="CG204" s="23" t="n">
        <f aca="false">IF(EMFX_Data!AC203&gt;=EMFX_Data!AD203,EMFX_Data!AJ204-EMFX_Data!AK204,EMFX_Data!AK204-EMFX_Data!AJ204)</f>
        <v>0.00547047772501067</v>
      </c>
      <c r="CH204" s="27" t="n">
        <f aca="false">IF(ROW()&lt;4+VolLB,"",STDEV(INDEX($BM:$BM,ROW()-VolLB+1):INDEX($BM:$BM,ROW()))*SQRT(12))</f>
        <v>0.172895330160006</v>
      </c>
      <c r="CI204" s="27" t="n">
        <f aca="false">IF(ROW()&lt;4+VolLB,"",STDEV(INDEX($BN:$BN,ROW()-VolLB+1):INDEX($BN:$BN,ROW()))*SQRT(12))</f>
        <v>0.192339343476841</v>
      </c>
      <c r="CJ204" s="27" t="n">
        <f aca="false">IF(ROW()&lt;4+VolLB,"",STDEV(INDEX($BO:$BO,ROW()-VolLB+1):INDEX($BO:$BO,ROW()))*SQRT(12))</f>
        <v>0.221155230243054</v>
      </c>
      <c r="CK204" s="27" t="n">
        <f aca="false">IF(ROW()&lt;4+VolLB,"",STDEV(INDEX($BP:$BP,ROW()-VolLB+1):INDEX($BP:$BP,ROW()))*SQRT(12))</f>
        <v>0.209743722763308</v>
      </c>
      <c r="CL204" s="27" t="n">
        <f aca="false">IF(ROW()&lt;4+VolLB,"",STDEV(INDEX($BQ:$BQ,ROW()-VolLB+1):INDEX($BQ:$BQ,ROW()))*SQRT(12))</f>
        <v>0.16198184533872</v>
      </c>
      <c r="CM204" s="27" t="n">
        <f aca="false">IF(ROW()&lt;4+VolLB,"",STDEV(INDEX($BR:$BR,ROW()-VolLB+1):INDEX($BR:$BR,ROW()))*SQRT(12))</f>
        <v>0.165177426386722</v>
      </c>
      <c r="CN204" s="27" t="n">
        <f aca="false">IF(ROW()&lt;4+VolLB,"",STDEV(INDEX($BS:$BS,ROW()-VolLB+1):INDEX($BS:$BS,ROW()))*SQRT(12))</f>
        <v>0.183641058037277</v>
      </c>
      <c r="CO204" s="27" t="n">
        <f aca="false">IF(ROW()&lt;4+VolLB,"",STDEV(INDEX($BT:$BT,ROW()-VolLB+1):INDEX($BT:$BT,ROW()))*SQRT(12))</f>
        <v>0.199533108931669</v>
      </c>
      <c r="CP204" s="27" t="n">
        <f aca="false">IF(ROW()&lt;4+VolLB,"",STDEV(INDEX($BU:$BU,ROW()-VolLB+1):INDEX($BU:$BU,ROW()))*SQRT(12))</f>
        <v>0.194895687302499</v>
      </c>
      <c r="CQ204" s="27" t="n">
        <f aca="false">IF(ROW()&lt;4+VolLB,"",STDEV(INDEX($BV:$BV,ROW()-VolLB+1):INDEX($BV:$BV,ROW()))*SQRT(12))</f>
        <v>0.168564437238918</v>
      </c>
      <c r="CR204" s="27" t="n">
        <f aca="false">IF(ROW()&lt;4+VolLB,"",STDEV(INDEX($BW:$BW,ROW()-VolLB+1):INDEX($BW:$BW,ROW()))*SQRT(12))</f>
        <v>0.165117767100327</v>
      </c>
      <c r="CS204" s="27" t="n">
        <f aca="false">IF(ROW()&lt;4+VolLB,"",STDEV(INDEX($BX:$BX,ROW()-VolLB+1):INDEX($BX:$BX,ROW()))*SQRT(12))</f>
        <v>0.18987104373029</v>
      </c>
      <c r="CT204" s="27" t="n">
        <f aca="false">IF(ROW()&lt;4+VolLB,"",STDEV(INDEX($BY:$BY,ROW()-VolLB+1):INDEX($BY:$BY,ROW()))*SQRT(12))</f>
        <v>0.228040538798421</v>
      </c>
      <c r="CU204" s="27" t="n">
        <f aca="false">IF(ROW()&lt;4+VolLB,"",STDEV(INDEX($BZ:$BZ,ROW()-VolLB+1):INDEX($BZ:$BZ,ROW()))*SQRT(12))</f>
        <v>0.180917482387057</v>
      </c>
      <c r="CV204" s="27" t="n">
        <f aca="false">IF(ROW()&lt;4+VolLB,"",STDEV(INDEX($CA:$CA,ROW()-VolLB+1):INDEX($CA:$CA,ROW()))*SQRT(12))</f>
        <v>0.165250745574708</v>
      </c>
      <c r="CW204" s="27" t="n">
        <f aca="false">IF(ROW()&lt;4+VolLB,"",STDEV(INDEX($CB:$CB,ROW()-VolLB+1):INDEX($CB:$CB,ROW()))*SQRT(12))</f>
        <v>0.21971495559799</v>
      </c>
      <c r="CX204" s="27" t="n">
        <f aca="false">IF(ROW()&lt;4+VolLB,"",STDEV(INDEX($CC:$CC,ROW()-VolLB+1):INDEX($CC:$CC,ROW()))*SQRT(12))</f>
        <v>0.20417429637589</v>
      </c>
      <c r="CY204" s="27" t="n">
        <f aca="false">IF(ROW()&lt;4+VolLB,"",STDEV(INDEX($CD:$CD,ROW()-VolLB+1):INDEX($CD:$CD,ROW()))*SQRT(12))</f>
        <v>0.192528670572391</v>
      </c>
      <c r="CZ204" s="27" t="n">
        <f aca="false">IF(ROW()&lt;4+VolLB,"",STDEV(INDEX($CE:$CE,ROW()-VolLB+1):INDEX($CE:$CE,ROW()))*SQRT(12))</f>
        <v>0.237058659618546</v>
      </c>
      <c r="DA204" s="27" t="n">
        <f aca="false">IF(ROW()&lt;4+VolLB,"",STDEV(INDEX($CF:$CF,ROW()-VolLB+1):INDEX($CF:$CF,ROW()))*SQRT(12))</f>
        <v>0.197837506607276</v>
      </c>
      <c r="DB204" s="27" t="n">
        <f aca="false">IF(ROW()&lt;4+VolLB,"",STDEV(INDEX($CG:$CG,ROW()-VolLB+1):INDEX($CG:$CG,ROW()))*SQRT(12))</f>
        <v>0.184322279911549</v>
      </c>
      <c r="DC204" s="26" t="n">
        <f aca="false">IF(OR(AR204=0,CH204="",CH204=0),0,AR204*MIN(MaxScal,TgtVol/CH204))</f>
        <v>0</v>
      </c>
      <c r="DD204" s="26" t="n">
        <f aca="false">IF(OR(AS204=0,CI204="",CI204=0),0,AS204*MIN(MaxScal,TgtVol/CI204))</f>
        <v>0</v>
      </c>
      <c r="DE204" s="26" t="n">
        <f aca="false">IF(OR(AT204=0,CJ204="",CJ204=0),0,AT204*MIN(MaxScal,TgtVol/CJ204))</f>
        <v>0</v>
      </c>
      <c r="DF204" s="26" t="n">
        <f aca="false">IF(OR(AU204=0,CK204="",CK204=0),0,AU204*MIN(MaxScal,TgtVol/CK204))</f>
        <v>0</v>
      </c>
      <c r="DG204" s="26" t="n">
        <f aca="false">IF(OR(AV204=0,CL204="",CL204=0),0,AV204*MIN(MaxScal,TgtVol/CL204))</f>
        <v>0</v>
      </c>
      <c r="DH204" s="26" t="n">
        <f aca="false">IF(OR(AW204=0,CM204="",CM204=0),0,AW204*MIN(MaxScal,TgtVol/CM204))</f>
        <v>0</v>
      </c>
      <c r="DI204" s="26" t="n">
        <f aca="false">IF(OR(AX204=0,CN204="",CN204=0),0,AX204*MIN(MaxScal,TgtVol/CN204))</f>
        <v>0</v>
      </c>
      <c r="DJ204" s="26" t="n">
        <f aca="false">IF(OR(AY204=0,CO204="",CO204=0),0,AY204*MIN(MaxScal,TgtVol/CO204))</f>
        <v>0</v>
      </c>
      <c r="DK204" s="26" t="n">
        <f aca="false">IF(OR(AZ204=0,CP204="",CP204=0),0,AZ204*MIN(MaxScal,TgtVol/CP204))</f>
        <v>0</v>
      </c>
      <c r="DL204" s="26" t="n">
        <f aca="false">IF(OR(BA204=0,CQ204="",CQ204=0),0,BA204*MIN(MaxScal,TgtVol/CQ204))</f>
        <v>0</v>
      </c>
      <c r="DM204" s="26" t="n">
        <f aca="false">IF(OR(BB204=0,CR204="",CR204=0),0,BB204*MIN(MaxScal,TgtVol/CR204))</f>
        <v>0</v>
      </c>
      <c r="DN204" s="26" t="n">
        <f aca="false">IF(OR(BC204=0,CS204="",CS204=0),0,BC204*MIN(MaxScal,TgtVol/CS204))</f>
        <v>0</v>
      </c>
      <c r="DO204" s="26" t="n">
        <f aca="false">IF(OR(BD204=0,CT204="",CT204=0),0,BD204*MIN(MaxScal,TgtVol/CT204))</f>
        <v>0</v>
      </c>
      <c r="DP204" s="26" t="n">
        <f aca="false">IF(OR(BE204=0,CU204="",CU204=0),0,BE204*MIN(MaxScal,TgtVol/CU204))</f>
        <v>0</v>
      </c>
      <c r="DQ204" s="26" t="n">
        <f aca="false">IF(OR(BF204=0,CV204="",CV204=0),0,BF204*MIN(MaxScal,TgtVol/CV204))</f>
        <v>0</v>
      </c>
      <c r="DR204" s="26" t="n">
        <f aca="false">IF(OR(BG204=0,CW204="",CW204=0),0,BG204*MIN(MaxScal,TgtVol/CW204))</f>
        <v>0</v>
      </c>
      <c r="DS204" s="26" t="n">
        <f aca="false">IF(OR(BH204=0,CX204="",CX204=0),0,BH204*MIN(MaxScal,TgtVol/CX204))</f>
        <v>0</v>
      </c>
      <c r="DT204" s="26" t="n">
        <f aca="false">IF(OR(BI204=0,CY204="",CY204=0),0,BI204*MIN(MaxScal,TgtVol/CY204))</f>
        <v>0</v>
      </c>
      <c r="DU204" s="26" t="n">
        <f aca="false">IF(OR(BJ204=0,CZ204="",CZ204=0),0,BJ204*MIN(MaxScal,TgtVol/CZ204))</f>
        <v>0</v>
      </c>
      <c r="DV204" s="26" t="n">
        <f aca="false">IF(OR(BK204=0,DA204="",DA204=0),0,BK204*MIN(MaxScal,TgtVol/DA204))</f>
        <v>0</v>
      </c>
      <c r="DW204" s="26" t="n">
        <f aca="false">IF(OR(BL204=0,DB204="",DB204=0),0,BL204*MIN(MaxScal,TgtVol/DB204))</f>
        <v>0</v>
      </c>
      <c r="DX204" s="28" t="n">
        <f aca="false">IFERROR(DC203*BM204,"")</f>
        <v>-0</v>
      </c>
      <c r="DY204" s="28" t="n">
        <f aca="false">IFERROR(DD203*BN204,"")</f>
        <v>0.00339647961950967</v>
      </c>
      <c r="DZ204" s="28" t="n">
        <f aca="false">IFERROR(DE203*BO204,"")</f>
        <v>0</v>
      </c>
      <c r="EA204" s="28" t="n">
        <f aca="false">IFERROR(DF203*BP204,"")</f>
        <v>-0</v>
      </c>
      <c r="EB204" s="28" t="n">
        <f aca="false">IFERROR(DG203*BQ204,"")</f>
        <v>0</v>
      </c>
      <c r="EC204" s="28" t="n">
        <f aca="false">IFERROR(DH203*BR204,"")</f>
        <v>-0</v>
      </c>
      <c r="ED204" s="28" t="n">
        <f aca="false">IFERROR(DI203*BS204,"")</f>
        <v>0</v>
      </c>
      <c r="EE204" s="28" t="n">
        <f aca="false">IFERROR(DJ203*BT204,"")</f>
        <v>0</v>
      </c>
      <c r="EF204" s="28" t="n">
        <f aca="false">IFERROR(DK203*BU204,"")</f>
        <v>0</v>
      </c>
      <c r="EG204" s="28" t="n">
        <f aca="false">IFERROR(DL203*BV204,"")</f>
        <v>-0</v>
      </c>
      <c r="EH204" s="28" t="n">
        <f aca="false">IFERROR(DM203*BW204,"")</f>
        <v>-0</v>
      </c>
      <c r="EI204" s="28" t="n">
        <f aca="false">IFERROR(DN203*BX204,"")</f>
        <v>0</v>
      </c>
      <c r="EJ204" s="28" t="n">
        <f aca="false">IFERROR(DO203*BY204,"")</f>
        <v>0</v>
      </c>
      <c r="EK204" s="28" t="n">
        <f aca="false">IFERROR(DP203*BZ204,"")</f>
        <v>0</v>
      </c>
      <c r="EL204" s="28" t="n">
        <f aca="false">IFERROR(DQ203*CA204,"")</f>
        <v>0</v>
      </c>
      <c r="EM204" s="28" t="n">
        <f aca="false">IFERROR(DR203*CB204,"")</f>
        <v>-0</v>
      </c>
      <c r="EN204" s="28" t="n">
        <f aca="false">IFERROR(DS203*CC204,"")</f>
        <v>0</v>
      </c>
      <c r="EO204" s="28" t="n">
        <f aca="false">IFERROR(DT203*CD204,"")</f>
        <v>-0</v>
      </c>
      <c r="EP204" s="28" t="n">
        <f aca="false">IFERROR(DU203*CE204,"")</f>
        <v>0</v>
      </c>
      <c r="EQ204" s="28" t="n">
        <f aca="false">IFERROR(DV203*CF204,"")</f>
        <v>-0</v>
      </c>
      <c r="ER204" s="28" t="n">
        <f aca="false">IFERROR(DW203*CG204,"")</f>
        <v>0</v>
      </c>
      <c r="ES204" s="28" t="n">
        <f aca="false">IF(ROW()=4,"",SUM(DX204:ER204))</f>
        <v>0.00339647961950967</v>
      </c>
      <c r="ET204" s="29" t="n">
        <f aca="false">COUNTIF(AR204:BL204,"&gt;0")</f>
        <v>0</v>
      </c>
    </row>
    <row r="205" customFormat="false" ht="15" hidden="false" customHeight="false" outlineLevel="0" collapsed="false">
      <c r="A205" s="19" t="n">
        <v>44135</v>
      </c>
      <c r="B205" s="23" t="n">
        <f aca="false">ABS(EMFX_Data!X205-EMFX_Data!Y205)</f>
        <v>0.217771006634257</v>
      </c>
      <c r="C205" s="23" t="n">
        <f aca="false">ABS(EMFX_Data!X205-EMFX_Data!Z205)</f>
        <v>0.234834531096465</v>
      </c>
      <c r="D205" s="23" t="n">
        <f aca="false">ABS(EMFX_Data!X205-EMFX_Data!AA205)</f>
        <v>0.0509146375006297</v>
      </c>
      <c r="E205" s="23" t="n">
        <f aca="false">ABS(EMFX_Data!X205-EMFX_Data!AB205)</f>
        <v>0.120446714857731</v>
      </c>
      <c r="F205" s="23" t="n">
        <f aca="false">ABS(EMFX_Data!X205-EMFX_Data!AC205)</f>
        <v>0.115209016286378</v>
      </c>
      <c r="G205" s="23" t="n">
        <f aca="false">ABS(EMFX_Data!X205-EMFX_Data!AD205)</f>
        <v>0.0942427961278085</v>
      </c>
      <c r="H205" s="23" t="n">
        <f aca="false">ABS(EMFX_Data!Y205-EMFX_Data!Z205)</f>
        <v>0.0170635244622082</v>
      </c>
      <c r="I205" s="23" t="n">
        <f aca="false">ABS(EMFX_Data!Y205-EMFX_Data!AA205)</f>
        <v>0.268685644134886</v>
      </c>
      <c r="J205" s="23" t="n">
        <f aca="false">ABS(EMFX_Data!Y205-EMFX_Data!AB205)</f>
        <v>0.097324291776526</v>
      </c>
      <c r="K205" s="23" t="n">
        <f aca="false">ABS(EMFX_Data!Y205-EMFX_Data!AC205)</f>
        <v>0.102561990347879</v>
      </c>
      <c r="L205" s="23" t="n">
        <f aca="false">ABS(EMFX_Data!Y205-EMFX_Data!AD205)</f>
        <v>0.312013802762065</v>
      </c>
      <c r="M205" s="23" t="n">
        <f aca="false">ABS(EMFX_Data!Z205-EMFX_Data!AA205)</f>
        <v>0.285749168597095</v>
      </c>
      <c r="N205" s="23" t="n">
        <f aca="false">ABS(EMFX_Data!Z205-EMFX_Data!AB205)</f>
        <v>0.114387816238734</v>
      </c>
      <c r="O205" s="23" t="n">
        <f aca="false">ABS(EMFX_Data!Z205-EMFX_Data!AC205)</f>
        <v>0.119625514810087</v>
      </c>
      <c r="P205" s="23" t="n">
        <f aca="false">ABS(EMFX_Data!Z205-EMFX_Data!AD205)</f>
        <v>0.329077327224273</v>
      </c>
      <c r="Q205" s="23" t="n">
        <f aca="false">ABS(EMFX_Data!AA205-EMFX_Data!AB205)</f>
        <v>0.17136135235836</v>
      </c>
      <c r="R205" s="23" t="n">
        <f aca="false">ABS(EMFX_Data!AA205-EMFX_Data!AC205)</f>
        <v>0.166123653787007</v>
      </c>
      <c r="S205" s="23" t="n">
        <f aca="false">ABS(EMFX_Data!AA205-EMFX_Data!AD205)</f>
        <v>0.0433281586271788</v>
      </c>
      <c r="T205" s="23" t="n">
        <f aca="false">ABS(EMFX_Data!AB205-EMFX_Data!AC205)</f>
        <v>0.00523769857135292</v>
      </c>
      <c r="U205" s="23" t="n">
        <f aca="false">ABS(EMFX_Data!AB205-EMFX_Data!AD205)</f>
        <v>0.214689510985539</v>
      </c>
      <c r="V205" s="23" t="n">
        <f aca="false">ABS(EMFX_Data!AC205-EMFX_Data!AD205)</f>
        <v>0.209451812414186</v>
      </c>
      <c r="W205" s="26" t="n">
        <f aca="false">IF(ROW()&lt;4+MinObs-1,"",IFERROR((B205-AVERAGE(B$4:B205))/STDEV(B$4:B205),""))</f>
        <v>1.14033179753517</v>
      </c>
      <c r="X205" s="26" t="n">
        <f aca="false">IF(ROW()&lt;4+MinObs-1,"",IFERROR((C205-AVERAGE(C$4:C205))/STDEV(C$4:C205),""))</f>
        <v>1.93632383968316</v>
      </c>
      <c r="Y205" s="26" t="n">
        <f aca="false">IF(ROW()&lt;4+MinObs-1,"",IFERROR((D205-AVERAGE(D$4:D205))/STDEV(D$4:D205),""))</f>
        <v>-0.890609454688739</v>
      </c>
      <c r="Z205" s="26" t="n">
        <f aca="false">IF(ROW()&lt;4+MinObs-1,"",IFERROR((E205-AVERAGE(E$4:E205))/STDEV(E$4:E205),""))</f>
        <v>-0.0775887542076396</v>
      </c>
      <c r="AA205" s="26" t="n">
        <f aca="false">IF(ROW()&lt;4+MinObs-1,"",IFERROR((F205-AVERAGE(F$4:F205))/STDEV(F$4:F205),""))</f>
        <v>0.446845991060073</v>
      </c>
      <c r="AB205" s="26" t="n">
        <f aca="false">IF(ROW()&lt;4+MinObs-1,"",IFERROR((G205-AVERAGE(G$4:G205))/STDEV(G$4:G205),""))</f>
        <v>-0.132987325942021</v>
      </c>
      <c r="AC205" s="26" t="n">
        <f aca="false">IF(ROW()&lt;4+MinObs-1,"",IFERROR((H205-AVERAGE(H$4:H205))/STDEV(H$4:H205),""))</f>
        <v>-1.12168275893451</v>
      </c>
      <c r="AD205" s="26" t="n">
        <f aca="false">IF(ROW()&lt;4+MinObs-1,"",IFERROR((I205-AVERAGE(I$4:I205))/STDEV(I$4:I205),""))</f>
        <v>0.942343533099508</v>
      </c>
      <c r="AE205" s="26" t="n">
        <f aca="false">IF(ROW()&lt;4+MinObs-1,"",IFERROR((J205-AVERAGE(J$4:J205))/STDEV(J$4:J205),""))</f>
        <v>-0.448479534436975</v>
      </c>
      <c r="AF205" s="26" t="n">
        <f aca="false">IF(ROW()&lt;4+MinObs-1,"",IFERROR((K205-AVERAGE(K$4:K205))/STDEV(K$4:K205),""))</f>
        <v>0.0905461016970381</v>
      </c>
      <c r="AG205" s="26" t="n">
        <f aca="false">IF(ROW()&lt;4+MinObs-1,"",IFERROR((L205-AVERAGE(L$4:L205))/STDEV(L$4:L205),""))</f>
        <v>0.503191656767928</v>
      </c>
      <c r="AH205" s="26" t="n">
        <f aca="false">IF(ROW()&lt;4+MinObs-1,"",IFERROR((M205-AVERAGE(M$4:M205))/STDEV(M$4:M205),""))</f>
        <v>1.19339230750428</v>
      </c>
      <c r="AI205" s="26" t="n">
        <f aca="false">IF(ROW()&lt;4+MinObs-1,"",IFERROR((N205-AVERAGE(N$4:N205))/STDEV(N$4:N205),""))</f>
        <v>-0.249648026391738</v>
      </c>
      <c r="AJ205" s="26" t="n">
        <f aca="false">IF(ROW()&lt;4+MinObs-1,"",IFERROR((O205-AVERAGE(O$4:O205))/STDEV(O$4:O205),""))</f>
        <v>0.18522585985903</v>
      </c>
      <c r="AK205" s="26" t="n">
        <f aca="false">IF(ROW()&lt;4+MinObs-1,"",IFERROR((P205-AVERAGE(P$4:P205))/STDEV(P$4:P205),""))</f>
        <v>0.663494841984102</v>
      </c>
      <c r="AL205" s="26" t="n">
        <f aca="false">IF(ROW()&lt;4+MinObs-1,"",IFERROR((Q205-AVERAGE(Q$4:Q205))/STDEV(Q$4:Q205),""))</f>
        <v>-0.00627213974375575</v>
      </c>
      <c r="AM205" s="26" t="n">
        <f aca="false">IF(ROW()&lt;4+MinObs-1,"",IFERROR((R205-AVERAGE(R$4:R205))/STDEV(R$4:R205),""))</f>
        <v>-0.0919105698956579</v>
      </c>
      <c r="AN205" s="26" t="n">
        <f aca="false">IF(ROW()&lt;4+MinObs-1,"",IFERROR((S205-AVERAGE(S$4:S205))/STDEV(S$4:S205),""))</f>
        <v>-0.465156619839861</v>
      </c>
      <c r="AO205" s="26" t="n">
        <f aca="false">IF(ROW()&lt;4+MinObs-1,"",IFERROR((T205-AVERAGE(T$4:T205))/STDEV(T$4:T205),""))</f>
        <v>-1.31681924698845</v>
      </c>
      <c r="AP205" s="26" t="n">
        <f aca="false">IF(ROW()&lt;4+MinObs-1,"",IFERROR((U205-AVERAGE(U$4:U205))/STDEV(U$4:U205),""))</f>
        <v>0.256445086960323</v>
      </c>
      <c r="AQ205" s="26" t="n">
        <f aca="false">IF(ROW()&lt;4+MinObs-1,"",IFERROR((V205-AVERAGE(V$4:V205))/STDEV(V$4:V205),""))</f>
        <v>0.176474377120994</v>
      </c>
      <c r="AR205" s="26" t="n">
        <f aca="false">IF(W205="",0,IF(W205&gt;=z4,w4,IF(W205&gt;=z3,w3,IF(W205&gt;=zEntry,w2,IF(AND(W205&gt;=ExitZ,AR204&gt;0),w2,0)))))</f>
        <v>0</v>
      </c>
      <c r="AS205" s="26" t="n">
        <f aca="false">IF(X205="",0,IF(X205&gt;=z4,w4,IF(X205&gt;=z3,w3,IF(X205&gt;=zEntry,w2,IF(AND(X205&gt;=ExitZ,AS204&gt;0),w2,0)))))</f>
        <v>0</v>
      </c>
      <c r="AT205" s="26" t="n">
        <f aca="false">IF(Y205="",0,IF(Y205&gt;=z4,w4,IF(Y205&gt;=z3,w3,IF(Y205&gt;=zEntry,w2,IF(AND(Y205&gt;=ExitZ,AT204&gt;0),w2,0)))))</f>
        <v>0</v>
      </c>
      <c r="AU205" s="26" t="n">
        <f aca="false">IF(Z205="",0,IF(Z205&gt;=z4,w4,IF(Z205&gt;=z3,w3,IF(Z205&gt;=zEntry,w2,IF(AND(Z205&gt;=ExitZ,AU204&gt;0),w2,0)))))</f>
        <v>0</v>
      </c>
      <c r="AV205" s="26" t="n">
        <f aca="false">IF(AA205="",0,IF(AA205&gt;=z4,w4,IF(AA205&gt;=z3,w3,IF(AA205&gt;=zEntry,w2,IF(AND(AA205&gt;=ExitZ,AV204&gt;0),w2,0)))))</f>
        <v>0</v>
      </c>
      <c r="AW205" s="26" t="n">
        <f aca="false">IF(AB205="",0,IF(AB205&gt;=z4,w4,IF(AB205&gt;=z3,w3,IF(AB205&gt;=zEntry,w2,IF(AND(AB205&gt;=ExitZ,AW204&gt;0),w2,0)))))</f>
        <v>0</v>
      </c>
      <c r="AX205" s="26" t="n">
        <f aca="false">IF(AC205="",0,IF(AC205&gt;=z4,w4,IF(AC205&gt;=z3,w3,IF(AC205&gt;=zEntry,w2,IF(AND(AC205&gt;=ExitZ,AX204&gt;0),w2,0)))))</f>
        <v>0</v>
      </c>
      <c r="AY205" s="26" t="n">
        <f aca="false">IF(AD205="",0,IF(AD205&gt;=z4,w4,IF(AD205&gt;=z3,w3,IF(AD205&gt;=zEntry,w2,IF(AND(AD205&gt;=ExitZ,AY204&gt;0),w2,0)))))</f>
        <v>0</v>
      </c>
      <c r="AZ205" s="26" t="n">
        <f aca="false">IF(AE205="",0,IF(AE205&gt;=z4,w4,IF(AE205&gt;=z3,w3,IF(AE205&gt;=zEntry,w2,IF(AND(AE205&gt;=ExitZ,AZ204&gt;0),w2,0)))))</f>
        <v>0</v>
      </c>
      <c r="BA205" s="26" t="n">
        <f aca="false">IF(AF205="",0,IF(AF205&gt;=z4,w4,IF(AF205&gt;=z3,w3,IF(AF205&gt;=zEntry,w2,IF(AND(AF205&gt;=ExitZ,BA204&gt;0),w2,0)))))</f>
        <v>0</v>
      </c>
      <c r="BB205" s="26" t="n">
        <f aca="false">IF(AG205="",0,IF(AG205&gt;=z4,w4,IF(AG205&gt;=z3,w3,IF(AG205&gt;=zEntry,w2,IF(AND(AG205&gt;=ExitZ,BB204&gt;0),w2,0)))))</f>
        <v>0</v>
      </c>
      <c r="BC205" s="26" t="n">
        <f aca="false">IF(AH205="",0,IF(AH205&gt;=z4,w4,IF(AH205&gt;=z3,w3,IF(AH205&gt;=zEntry,w2,IF(AND(AH205&gt;=ExitZ,BC204&gt;0),w2,0)))))</f>
        <v>0</v>
      </c>
      <c r="BD205" s="26" t="n">
        <f aca="false">IF(AI205="",0,IF(AI205&gt;=z4,w4,IF(AI205&gt;=z3,w3,IF(AI205&gt;=zEntry,w2,IF(AND(AI205&gt;=ExitZ,BD204&gt;0),w2,0)))))</f>
        <v>0</v>
      </c>
      <c r="BE205" s="26" t="n">
        <f aca="false">IF(AJ205="",0,IF(AJ205&gt;=z4,w4,IF(AJ205&gt;=z3,w3,IF(AJ205&gt;=zEntry,w2,IF(AND(AJ205&gt;=ExitZ,BE204&gt;0),w2,0)))))</f>
        <v>0</v>
      </c>
      <c r="BF205" s="26" t="n">
        <f aca="false">IF(AK205="",0,IF(AK205&gt;=z4,w4,IF(AK205&gt;=z3,w3,IF(AK205&gt;=zEntry,w2,IF(AND(AK205&gt;=ExitZ,BF204&gt;0),w2,0)))))</f>
        <v>0</v>
      </c>
      <c r="BG205" s="26" t="n">
        <f aca="false">IF(AL205="",0,IF(AL205&gt;=z4,w4,IF(AL205&gt;=z3,w3,IF(AL205&gt;=zEntry,w2,IF(AND(AL205&gt;=ExitZ,BG204&gt;0),w2,0)))))</f>
        <v>0</v>
      </c>
      <c r="BH205" s="26" t="n">
        <f aca="false">IF(AM205="",0,IF(AM205&gt;=z4,w4,IF(AM205&gt;=z3,w3,IF(AM205&gt;=zEntry,w2,IF(AND(AM205&gt;=ExitZ,BH204&gt;0),w2,0)))))</f>
        <v>0</v>
      </c>
      <c r="BI205" s="26" t="n">
        <f aca="false">IF(AN205="",0,IF(AN205&gt;=z4,w4,IF(AN205&gt;=z3,w3,IF(AN205&gt;=zEntry,w2,IF(AND(AN205&gt;=ExitZ,BI204&gt;0),w2,0)))))</f>
        <v>0</v>
      </c>
      <c r="BJ205" s="26" t="n">
        <f aca="false">IF(AO205="",0,IF(AO205&gt;=z4,w4,IF(AO205&gt;=z3,w3,IF(AO205&gt;=zEntry,w2,IF(AND(AO205&gt;=ExitZ,BJ204&gt;0),w2,0)))))</f>
        <v>0</v>
      </c>
      <c r="BK205" s="26" t="n">
        <f aca="false">IF(AP205="",0,IF(AP205&gt;=z4,w4,IF(AP205&gt;=z3,w3,IF(AP205&gt;=zEntry,w2,IF(AND(AP205&gt;=ExitZ,BK204&gt;0),w2,0)))))</f>
        <v>0</v>
      </c>
      <c r="BL205" s="26" t="n">
        <f aca="false">IF(AQ205="",0,IF(AQ205&gt;=z4,w4,IF(AQ205&gt;=z3,w3,IF(AQ205&gt;=zEntry,w2,IF(AND(AQ205&gt;=ExitZ,BL204&gt;0),w2,0)))))</f>
        <v>0</v>
      </c>
      <c r="BM205" s="23" t="n">
        <f aca="false">IF(EMFX_Data!X204&gt;=EMFX_Data!Y204,EMFX_Data!AE205-EMFX_Data!AF205,EMFX_Data!AF205-EMFX_Data!AE205)</f>
        <v>0.0416694812637751</v>
      </c>
      <c r="BN205" s="23" t="n">
        <f aca="false">IF(EMFX_Data!X204&gt;=EMFX_Data!Z204,EMFX_Data!AE205-EMFX_Data!AG205,EMFX_Data!AG205-EMFX_Data!AE205)</f>
        <v>-0.0207408509081641</v>
      </c>
      <c r="BO205" s="23" t="n">
        <f aca="false">IF(EMFX_Data!X204&gt;=EMFX_Data!AA204,EMFX_Data!AE205-EMFX_Data!AH205,EMFX_Data!AH205-EMFX_Data!AE205)</f>
        <v>0.0701985767305383</v>
      </c>
      <c r="BP205" s="23" t="n">
        <f aca="false">IF(EMFX_Data!X204&gt;=EMFX_Data!AB204,EMFX_Data!AE205-EMFX_Data!AI205,EMFX_Data!AI205-EMFX_Data!AE205)</f>
        <v>0.0718597247215098</v>
      </c>
      <c r="BQ205" s="23" t="n">
        <f aca="false">IF(EMFX_Data!X204&gt;=EMFX_Data!AC204,EMFX_Data!AE205-EMFX_Data!AJ205,EMFX_Data!AJ205-EMFX_Data!AE205)</f>
        <v>0.015625830472285</v>
      </c>
      <c r="BR205" s="23" t="n">
        <f aca="false">IF(EMFX_Data!X204&gt;=EMFX_Data!AD204,EMFX_Data!AE205-EMFX_Data!AK205,EMFX_Data!AK205-EMFX_Data!AE205)</f>
        <v>0.00505997049127492</v>
      </c>
      <c r="BS205" s="23" t="n">
        <f aca="false">IF(EMFX_Data!Y204&gt;=EMFX_Data!Z204,EMFX_Data!AF205-EMFX_Data!AG205,EMFX_Data!AG205-EMFX_Data!AF205)</f>
        <v>0.0624103321719392</v>
      </c>
      <c r="BT205" s="23" t="n">
        <f aca="false">IF(EMFX_Data!Y204&gt;=EMFX_Data!AA204,EMFX_Data!AF205-EMFX_Data!AH205,EMFX_Data!AH205-EMFX_Data!AF205)</f>
        <v>-0.0285290954667632</v>
      </c>
      <c r="BU205" s="23" t="n">
        <f aca="false">IF(EMFX_Data!Y204&gt;=EMFX_Data!AB204,EMFX_Data!AF205-EMFX_Data!AI205,EMFX_Data!AI205-EMFX_Data!AF205)</f>
        <v>-0.0301902434577347</v>
      </c>
      <c r="BV205" s="23" t="n">
        <f aca="false">IF(EMFX_Data!Y204&gt;=EMFX_Data!AC204,EMFX_Data!AF205-EMFX_Data!AJ205,EMFX_Data!AJ205-EMFX_Data!AF205)</f>
        <v>0.0260436507914902</v>
      </c>
      <c r="BW205" s="23" t="n">
        <f aca="false">IF(EMFX_Data!Y204&gt;=EMFX_Data!AD204,EMFX_Data!AF205-EMFX_Data!AK205,EMFX_Data!AK205-EMFX_Data!AF205)</f>
        <v>0.04672945175505</v>
      </c>
      <c r="BX205" s="23" t="n">
        <f aca="false">IF(EMFX_Data!Z204&gt;=EMFX_Data!AA204,EMFX_Data!AG205-EMFX_Data!AH205,EMFX_Data!AH205-EMFX_Data!AG205)</f>
        <v>-0.0909394276387024</v>
      </c>
      <c r="BY205" s="23" t="n">
        <f aca="false">IF(EMFX_Data!Z204&gt;=EMFX_Data!AB204,EMFX_Data!AG205-EMFX_Data!AI205,EMFX_Data!AI205-EMFX_Data!AG205)</f>
        <v>-0.092600575629674</v>
      </c>
      <c r="BZ205" s="23" t="n">
        <f aca="false">IF(EMFX_Data!Z204&gt;=EMFX_Data!AC204,EMFX_Data!AG205-EMFX_Data!AJ205,EMFX_Data!AJ205-EMFX_Data!AG205)</f>
        <v>-0.0363666813804491</v>
      </c>
      <c r="CA205" s="23" t="n">
        <f aca="false">IF(EMFX_Data!Z204&gt;=EMFX_Data!AD204,EMFX_Data!AG205-EMFX_Data!AK205,EMFX_Data!AK205-EMFX_Data!AG205)</f>
        <v>-0.0156808804168892</v>
      </c>
      <c r="CB205" s="23" t="n">
        <f aca="false">IF(EMFX_Data!AA204&gt;=EMFX_Data!AB204,EMFX_Data!AH205-EMFX_Data!AI205,EMFX_Data!AI205-EMFX_Data!AH205)</f>
        <v>0.00166114799097155</v>
      </c>
      <c r="CC205" s="23" t="n">
        <f aca="false">IF(EMFX_Data!AA204&gt;=EMFX_Data!AC204,EMFX_Data!AH205-EMFX_Data!AJ205,EMFX_Data!AJ205-EMFX_Data!AH205)</f>
        <v>-0.0545727462582533</v>
      </c>
      <c r="CD205" s="23" t="n">
        <f aca="false">IF(EMFX_Data!AA204&gt;=EMFX_Data!AD204,EMFX_Data!AH205-EMFX_Data!AK205,EMFX_Data!AK205-EMFX_Data!AH205)</f>
        <v>0.0752585472218132</v>
      </c>
      <c r="CE205" s="23" t="n">
        <f aca="false">IF(EMFX_Data!AB204&gt;=EMFX_Data!AC204,EMFX_Data!AI205-EMFX_Data!AJ205,EMFX_Data!AJ205-EMFX_Data!AI205)</f>
        <v>0.0562338942492249</v>
      </c>
      <c r="CF205" s="23" t="n">
        <f aca="false">IF(EMFX_Data!AB204&gt;=EMFX_Data!AD204,EMFX_Data!AI205-EMFX_Data!AK205,EMFX_Data!AK205-EMFX_Data!AI205)</f>
        <v>0.0769196952127847</v>
      </c>
      <c r="CG205" s="23" t="n">
        <f aca="false">IF(EMFX_Data!AC204&gt;=EMFX_Data!AD204,EMFX_Data!AJ205-EMFX_Data!AK205,EMFX_Data!AK205-EMFX_Data!AJ205)</f>
        <v>0.0206858009635599</v>
      </c>
      <c r="CH205" s="27" t="n">
        <f aca="false">IF(ROW()&lt;4+VolLB,"",STDEV(INDEX($BM:$BM,ROW()-VolLB+1):INDEX($BM:$BM,ROW()))*SQRT(12))</f>
        <v>0.174291307402291</v>
      </c>
      <c r="CI205" s="27" t="n">
        <f aca="false">IF(ROW()&lt;4+VolLB,"",STDEV(INDEX($BN:$BN,ROW()-VolLB+1):INDEX($BN:$BN,ROW()))*SQRT(12))</f>
        <v>0.181598310758288</v>
      </c>
      <c r="CJ205" s="27" t="n">
        <f aca="false">IF(ROW()&lt;4+VolLB,"",STDEV(INDEX($BO:$BO,ROW()-VolLB+1):INDEX($BO:$BO,ROW()))*SQRT(12))</f>
        <v>0.221164480731837</v>
      </c>
      <c r="CK205" s="27" t="n">
        <f aca="false">IF(ROW()&lt;4+VolLB,"",STDEV(INDEX($BP:$BP,ROW()-VolLB+1):INDEX($BP:$BP,ROW()))*SQRT(12))</f>
        <v>0.213492537971029</v>
      </c>
      <c r="CL205" s="27" t="n">
        <f aca="false">IF(ROW()&lt;4+VolLB,"",STDEV(INDEX($BQ:$BQ,ROW()-VolLB+1):INDEX($BQ:$BQ,ROW()))*SQRT(12))</f>
        <v>0.14872333552384</v>
      </c>
      <c r="CM205" s="27" t="n">
        <f aca="false">IF(ROW()&lt;4+VolLB,"",STDEV(INDEX($BR:$BR,ROW()-VolLB+1):INDEX($BR:$BR,ROW()))*SQRT(12))</f>
        <v>0.161747056545736</v>
      </c>
      <c r="CN205" s="27" t="n">
        <f aca="false">IF(ROW()&lt;4+VolLB,"",STDEV(INDEX($BS:$BS,ROW()-VolLB+1):INDEX($BS:$BS,ROW()))*SQRT(12))</f>
        <v>0.173635374727647</v>
      </c>
      <c r="CO205" s="27" t="n">
        <f aca="false">IF(ROW()&lt;4+VolLB,"",STDEV(INDEX($BT:$BT,ROW()-VolLB+1):INDEX($BT:$BT,ROW()))*SQRT(12))</f>
        <v>0.195551946422186</v>
      </c>
      <c r="CP205" s="27" t="n">
        <f aca="false">IF(ROW()&lt;4+VolLB,"",STDEV(INDEX($BU:$BU,ROW()-VolLB+1):INDEX($BU:$BU,ROW()))*SQRT(12))</f>
        <v>0.195739435783755</v>
      </c>
      <c r="CQ205" s="27" t="n">
        <f aca="false">IF(ROW()&lt;4+VolLB,"",STDEV(INDEX($BV:$BV,ROW()-VolLB+1):INDEX($BV:$BV,ROW()))*SQRT(12))</f>
        <v>0.158776677887004</v>
      </c>
      <c r="CR205" s="27" t="n">
        <f aca="false">IF(ROW()&lt;4+VolLB,"",STDEV(INDEX($BW:$BW,ROW()-VolLB+1):INDEX($BW:$BW,ROW()))*SQRT(12))</f>
        <v>0.162694663026585</v>
      </c>
      <c r="CS205" s="27" t="n">
        <f aca="false">IF(ROW()&lt;4+VolLB,"",STDEV(INDEX($BX:$BX,ROW()-VolLB+1):INDEX($BX:$BX,ROW()))*SQRT(12))</f>
        <v>0.195189456620856</v>
      </c>
      <c r="CT205" s="27" t="n">
        <f aca="false">IF(ROW()&lt;4+VolLB,"",STDEV(INDEX($BY:$BY,ROW()-VolLB+1):INDEX($BY:$BY,ROW()))*SQRT(12))</f>
        <v>0.224265928076312</v>
      </c>
      <c r="CU205" s="27" t="n">
        <f aca="false">IF(ROW()&lt;4+VolLB,"",STDEV(INDEX($BZ:$BZ,ROW()-VolLB+1):INDEX($BZ:$BZ,ROW()))*SQRT(12))</f>
        <v>0.183529398217239</v>
      </c>
      <c r="CV205" s="27" t="n">
        <f aca="false">IF(ROW()&lt;4+VolLB,"",STDEV(INDEX($CA:$CA,ROW()-VolLB+1):INDEX($CA:$CA,ROW()))*SQRT(12))</f>
        <v>0.161233721497626</v>
      </c>
      <c r="CW205" s="27" t="n">
        <f aca="false">IF(ROW()&lt;4+VolLB,"",STDEV(INDEX($CB:$CB,ROW()-VolLB+1):INDEX($CB:$CB,ROW()))*SQRT(12))</f>
        <v>0.2166605492694</v>
      </c>
      <c r="CX205" s="27" t="n">
        <f aca="false">IF(ROW()&lt;4+VolLB,"",STDEV(INDEX($CC:$CC,ROW()-VolLB+1):INDEX($CC:$CC,ROW()))*SQRT(12))</f>
        <v>0.205807747269191</v>
      </c>
      <c r="CY205" s="27" t="n">
        <f aca="false">IF(ROW()&lt;4+VolLB,"",STDEV(INDEX($CD:$CD,ROW()-VolLB+1):INDEX($CD:$CD,ROW()))*SQRT(12))</f>
        <v>0.196945065074641</v>
      </c>
      <c r="CZ205" s="27" t="n">
        <f aca="false">IF(ROW()&lt;4+VolLB,"",STDEV(INDEX($CE:$CE,ROW()-VolLB+1):INDEX($CE:$CE,ROW()))*SQRT(12))</f>
        <v>0.232624443579301</v>
      </c>
      <c r="DA205" s="27" t="n">
        <f aca="false">IF(ROW()&lt;4+VolLB,"",STDEV(INDEX($CF:$CF,ROW()-VolLB+1):INDEX($CF:$CF,ROW()))*SQRT(12))</f>
        <v>0.199919325956431</v>
      </c>
      <c r="DB205" s="27" t="n">
        <f aca="false">IF(ROW()&lt;4+VolLB,"",STDEV(INDEX($CG:$CG,ROW()-VolLB+1):INDEX($CG:$CG,ROW()))*SQRT(12))</f>
        <v>0.183821391900688</v>
      </c>
      <c r="DC205" s="26" t="n">
        <f aca="false">IF(OR(AR205=0,CH205="",CH205=0),0,AR205*MIN(MaxScal,TgtVol/CH205))</f>
        <v>0</v>
      </c>
      <c r="DD205" s="26" t="n">
        <f aca="false">IF(OR(AS205=0,CI205="",CI205=0),0,AS205*MIN(MaxScal,TgtVol/CI205))</f>
        <v>0</v>
      </c>
      <c r="DE205" s="26" t="n">
        <f aca="false">IF(OR(AT205=0,CJ205="",CJ205=0),0,AT205*MIN(MaxScal,TgtVol/CJ205))</f>
        <v>0</v>
      </c>
      <c r="DF205" s="26" t="n">
        <f aca="false">IF(OR(AU205=0,CK205="",CK205=0),0,AU205*MIN(MaxScal,TgtVol/CK205))</f>
        <v>0</v>
      </c>
      <c r="DG205" s="26" t="n">
        <f aca="false">IF(OR(AV205=0,CL205="",CL205=0),0,AV205*MIN(MaxScal,TgtVol/CL205))</f>
        <v>0</v>
      </c>
      <c r="DH205" s="26" t="n">
        <f aca="false">IF(OR(AW205=0,CM205="",CM205=0),0,AW205*MIN(MaxScal,TgtVol/CM205))</f>
        <v>0</v>
      </c>
      <c r="DI205" s="26" t="n">
        <f aca="false">IF(OR(AX205=0,CN205="",CN205=0),0,AX205*MIN(MaxScal,TgtVol/CN205))</f>
        <v>0</v>
      </c>
      <c r="DJ205" s="26" t="n">
        <f aca="false">IF(OR(AY205=0,CO205="",CO205=0),0,AY205*MIN(MaxScal,TgtVol/CO205))</f>
        <v>0</v>
      </c>
      <c r="DK205" s="26" t="n">
        <f aca="false">IF(OR(AZ205=0,CP205="",CP205=0),0,AZ205*MIN(MaxScal,TgtVol/CP205))</f>
        <v>0</v>
      </c>
      <c r="DL205" s="26" t="n">
        <f aca="false">IF(OR(BA205=0,CQ205="",CQ205=0),0,BA205*MIN(MaxScal,TgtVol/CQ205))</f>
        <v>0</v>
      </c>
      <c r="DM205" s="26" t="n">
        <f aca="false">IF(OR(BB205=0,CR205="",CR205=0),0,BB205*MIN(MaxScal,TgtVol/CR205))</f>
        <v>0</v>
      </c>
      <c r="DN205" s="26" t="n">
        <f aca="false">IF(OR(BC205=0,CS205="",CS205=0),0,BC205*MIN(MaxScal,TgtVol/CS205))</f>
        <v>0</v>
      </c>
      <c r="DO205" s="26" t="n">
        <f aca="false">IF(OR(BD205=0,CT205="",CT205=0),0,BD205*MIN(MaxScal,TgtVol/CT205))</f>
        <v>0</v>
      </c>
      <c r="DP205" s="26" t="n">
        <f aca="false">IF(OR(BE205=0,CU205="",CU205=0),0,BE205*MIN(MaxScal,TgtVol/CU205))</f>
        <v>0</v>
      </c>
      <c r="DQ205" s="26" t="n">
        <f aca="false">IF(OR(BF205=0,CV205="",CV205=0),0,BF205*MIN(MaxScal,TgtVol/CV205))</f>
        <v>0</v>
      </c>
      <c r="DR205" s="26" t="n">
        <f aca="false">IF(OR(BG205=0,CW205="",CW205=0),0,BG205*MIN(MaxScal,TgtVol/CW205))</f>
        <v>0</v>
      </c>
      <c r="DS205" s="26" t="n">
        <f aca="false">IF(OR(BH205=0,CX205="",CX205=0),0,BH205*MIN(MaxScal,TgtVol/CX205))</f>
        <v>0</v>
      </c>
      <c r="DT205" s="26" t="n">
        <f aca="false">IF(OR(BI205=0,CY205="",CY205=0),0,BI205*MIN(MaxScal,TgtVol/CY205))</f>
        <v>0</v>
      </c>
      <c r="DU205" s="26" t="n">
        <f aca="false">IF(OR(BJ205=0,CZ205="",CZ205=0),0,BJ205*MIN(MaxScal,TgtVol/CZ205))</f>
        <v>0</v>
      </c>
      <c r="DV205" s="26" t="n">
        <f aca="false">IF(OR(BK205=0,DA205="",DA205=0),0,BK205*MIN(MaxScal,TgtVol/DA205))</f>
        <v>0</v>
      </c>
      <c r="DW205" s="26" t="n">
        <f aca="false">IF(OR(BL205=0,DB205="",DB205=0),0,BL205*MIN(MaxScal,TgtVol/DB205))</f>
        <v>0</v>
      </c>
      <c r="DX205" s="28" t="n">
        <f aca="false">IFERROR(DC204*BM205,"")</f>
        <v>0</v>
      </c>
      <c r="DY205" s="28" t="n">
        <f aca="false">IFERROR(DD204*BN205,"")</f>
        <v>-0</v>
      </c>
      <c r="DZ205" s="28" t="n">
        <f aca="false">IFERROR(DE204*BO205,"")</f>
        <v>0</v>
      </c>
      <c r="EA205" s="28" t="n">
        <f aca="false">IFERROR(DF204*BP205,"")</f>
        <v>0</v>
      </c>
      <c r="EB205" s="28" t="n">
        <f aca="false">IFERROR(DG204*BQ205,"")</f>
        <v>0</v>
      </c>
      <c r="EC205" s="28" t="n">
        <f aca="false">IFERROR(DH204*BR205,"")</f>
        <v>0</v>
      </c>
      <c r="ED205" s="28" t="n">
        <f aca="false">IFERROR(DI204*BS205,"")</f>
        <v>0</v>
      </c>
      <c r="EE205" s="28" t="n">
        <f aca="false">IFERROR(DJ204*BT205,"")</f>
        <v>-0</v>
      </c>
      <c r="EF205" s="28" t="n">
        <f aca="false">IFERROR(DK204*BU205,"")</f>
        <v>-0</v>
      </c>
      <c r="EG205" s="28" t="n">
        <f aca="false">IFERROR(DL204*BV205,"")</f>
        <v>0</v>
      </c>
      <c r="EH205" s="28" t="n">
        <f aca="false">IFERROR(DM204*BW205,"")</f>
        <v>0</v>
      </c>
      <c r="EI205" s="28" t="n">
        <f aca="false">IFERROR(DN204*BX205,"")</f>
        <v>-0</v>
      </c>
      <c r="EJ205" s="28" t="n">
        <f aca="false">IFERROR(DO204*BY205,"")</f>
        <v>-0</v>
      </c>
      <c r="EK205" s="28" t="n">
        <f aca="false">IFERROR(DP204*BZ205,"")</f>
        <v>-0</v>
      </c>
      <c r="EL205" s="28" t="n">
        <f aca="false">IFERROR(DQ204*CA205,"")</f>
        <v>-0</v>
      </c>
      <c r="EM205" s="28" t="n">
        <f aca="false">IFERROR(DR204*CB205,"")</f>
        <v>0</v>
      </c>
      <c r="EN205" s="28" t="n">
        <f aca="false">IFERROR(DS204*CC205,"")</f>
        <v>-0</v>
      </c>
      <c r="EO205" s="28" t="n">
        <f aca="false">IFERROR(DT204*CD205,"")</f>
        <v>0</v>
      </c>
      <c r="EP205" s="28" t="n">
        <f aca="false">IFERROR(DU204*CE205,"")</f>
        <v>0</v>
      </c>
      <c r="EQ205" s="28" t="n">
        <f aca="false">IFERROR(DV204*CF205,"")</f>
        <v>0</v>
      </c>
      <c r="ER205" s="28" t="n">
        <f aca="false">IFERROR(DW204*CG205,"")</f>
        <v>0</v>
      </c>
      <c r="ES205" s="28" t="n">
        <f aca="false">IF(ROW()=4,"",SUM(DX205:ER205))</f>
        <v>0</v>
      </c>
      <c r="ET205" s="29" t="n">
        <f aca="false">COUNTIF(AR205:BL205,"&gt;0")</f>
        <v>0</v>
      </c>
    </row>
    <row r="206" customFormat="false" ht="15" hidden="false" customHeight="false" outlineLevel="0" collapsed="false">
      <c r="A206" s="19" t="n">
        <v>44165</v>
      </c>
      <c r="B206" s="23" t="n">
        <f aca="false">ABS(EMFX_Data!X206-EMFX_Data!Y206)</f>
        <v>0.279921123781763</v>
      </c>
      <c r="C206" s="23" t="n">
        <f aca="false">ABS(EMFX_Data!X206-EMFX_Data!Z206)</f>
        <v>0.220534502572775</v>
      </c>
      <c r="D206" s="23" t="n">
        <f aca="false">ABS(EMFX_Data!X206-EMFX_Data!AA206)</f>
        <v>0.00384698159043673</v>
      </c>
      <c r="E206" s="23" t="n">
        <f aca="false">ABS(EMFX_Data!X206-EMFX_Data!AB206)</f>
        <v>0.155081598530282</v>
      </c>
      <c r="F206" s="23" t="n">
        <f aca="false">ABS(EMFX_Data!X206-EMFX_Data!AC206)</f>
        <v>0.147260933098688</v>
      </c>
      <c r="G206" s="23" t="n">
        <f aca="false">ABS(EMFX_Data!X206-EMFX_Data!AD206)</f>
        <v>0.0791546377579886</v>
      </c>
      <c r="H206" s="23" t="n">
        <f aca="false">ABS(EMFX_Data!Y206-EMFX_Data!Z206)</f>
        <v>0.0593866212089882</v>
      </c>
      <c r="I206" s="23" t="n">
        <f aca="false">ABS(EMFX_Data!Y206-EMFX_Data!AA206)</f>
        <v>0.2837681053722</v>
      </c>
      <c r="J206" s="23" t="n">
        <f aca="false">ABS(EMFX_Data!Y206-EMFX_Data!AB206)</f>
        <v>0.124839525251481</v>
      </c>
      <c r="K206" s="23" t="n">
        <f aca="false">ABS(EMFX_Data!Y206-EMFX_Data!AC206)</f>
        <v>0.132660190683075</v>
      </c>
      <c r="L206" s="23" t="n">
        <f aca="false">ABS(EMFX_Data!Y206-EMFX_Data!AD206)</f>
        <v>0.359075761539752</v>
      </c>
      <c r="M206" s="23" t="n">
        <f aca="false">ABS(EMFX_Data!Z206-EMFX_Data!AA206)</f>
        <v>0.224381484163212</v>
      </c>
      <c r="N206" s="23" t="n">
        <f aca="false">ABS(EMFX_Data!Z206-EMFX_Data!AB206)</f>
        <v>0.0654529040424929</v>
      </c>
      <c r="O206" s="23" t="n">
        <f aca="false">ABS(EMFX_Data!Z206-EMFX_Data!AC206)</f>
        <v>0.0732735694740869</v>
      </c>
      <c r="P206" s="23" t="n">
        <f aca="false">ABS(EMFX_Data!Z206-EMFX_Data!AD206)</f>
        <v>0.299689140330764</v>
      </c>
      <c r="Q206" s="23" t="n">
        <f aca="false">ABS(EMFX_Data!AA206-EMFX_Data!AB206)</f>
        <v>0.158928580120719</v>
      </c>
      <c r="R206" s="23" t="n">
        <f aca="false">ABS(EMFX_Data!AA206-EMFX_Data!AC206)</f>
        <v>0.151107914689125</v>
      </c>
      <c r="S206" s="23" t="n">
        <f aca="false">ABS(EMFX_Data!AA206-EMFX_Data!AD206)</f>
        <v>0.0753076561675519</v>
      </c>
      <c r="T206" s="23" t="n">
        <f aca="false">ABS(EMFX_Data!AB206-EMFX_Data!AC206)</f>
        <v>0.00782066543159399</v>
      </c>
      <c r="U206" s="23" t="n">
        <f aca="false">ABS(EMFX_Data!AB206-EMFX_Data!AD206)</f>
        <v>0.234236236288271</v>
      </c>
      <c r="V206" s="23" t="n">
        <f aca="false">ABS(EMFX_Data!AC206-EMFX_Data!AD206)</f>
        <v>0.226415570856677</v>
      </c>
      <c r="W206" s="26" t="n">
        <f aca="false">IF(ROW()&lt;4+MinObs-1,"",IFERROR((B206-AVERAGE(B$4:B206))/STDEV(B$4:B206),""))</f>
        <v>1.87392423186038</v>
      </c>
      <c r="X206" s="26" t="n">
        <f aca="false">IF(ROW()&lt;4+MinObs-1,"",IFERROR((C206-AVERAGE(C$4:C206))/STDEV(C$4:C206),""))</f>
        <v>1.7270477705161</v>
      </c>
      <c r="Y206" s="26" t="n">
        <f aca="false">IF(ROW()&lt;4+MinObs-1,"",IFERROR((D206-AVERAGE(D$4:D206))/STDEV(D$4:D206),""))</f>
        <v>-1.29454677987214</v>
      </c>
      <c r="Z206" s="26" t="n">
        <f aca="false">IF(ROW()&lt;4+MinObs-1,"",IFERROR((E206-AVERAGE(E$4:E206))/STDEV(E$4:E206),""))</f>
        <v>0.271946844106263</v>
      </c>
      <c r="AA206" s="26" t="n">
        <f aca="false">IF(ROW()&lt;4+MinObs-1,"",IFERROR((F206-AVERAGE(F$4:F206))/STDEV(F$4:F206),""))</f>
        <v>0.917220059716285</v>
      </c>
      <c r="AB206" s="26" t="n">
        <f aca="false">IF(ROW()&lt;4+MinObs-1,"",IFERROR((G206-AVERAGE(G$4:G206))/STDEV(G$4:G206),""))</f>
        <v>-0.187156582791487</v>
      </c>
      <c r="AC206" s="26" t="n">
        <f aca="false">IF(ROW()&lt;4+MinObs-1,"",IFERROR((H206-AVERAGE(H$4:H206))/STDEV(H$4:H206),""))</f>
        <v>-0.757631072750876</v>
      </c>
      <c r="AD206" s="26" t="n">
        <f aca="false">IF(ROW()&lt;4+MinObs-1,"",IFERROR((I206-AVERAGE(I$4:I206))/STDEV(I$4:I206),""))</f>
        <v>1.05770912497899</v>
      </c>
      <c r="AE206" s="26" t="n">
        <f aca="false">IF(ROW()&lt;4+MinObs-1,"",IFERROR((J206-AVERAGE(J$4:J206))/STDEV(J$4:J206),""))</f>
        <v>-0.135287038504037</v>
      </c>
      <c r="AF206" s="26" t="n">
        <f aca="false">IF(ROW()&lt;4+MinObs-1,"",IFERROR((K206-AVERAGE(K$4:K206))/STDEV(K$4:K206),""))</f>
        <v>0.522014108318827</v>
      </c>
      <c r="AG206" s="26" t="n">
        <f aca="false">IF(ROW()&lt;4+MinObs-1,"",IFERROR((L206-AVERAGE(L$4:L206))/STDEV(L$4:L206),""))</f>
        <v>0.664317213839043</v>
      </c>
      <c r="AH206" s="26" t="n">
        <f aca="false">IF(ROW()&lt;4+MinObs-1,"",IFERROR((M206-AVERAGE(M$4:M206))/STDEV(M$4:M206),""))</f>
        <v>0.572544861021067</v>
      </c>
      <c r="AI206" s="26" t="n">
        <f aca="false">IF(ROW()&lt;4+MinObs-1,"",IFERROR((N206-AVERAGE(N$4:N206))/STDEV(N$4:N206),""))</f>
        <v>-0.735141365468832</v>
      </c>
      <c r="AJ206" s="26" t="n">
        <f aca="false">IF(ROW()&lt;4+MinObs-1,"",IFERROR((O206-AVERAGE(O$4:O206))/STDEV(O$4:O206),""))</f>
        <v>-0.406166168487089</v>
      </c>
      <c r="AK206" s="26" t="n">
        <f aca="false">IF(ROW()&lt;4+MinObs-1,"",IFERROR((P206-AVERAGE(P$4:P206))/STDEV(P$4:P206),""))</f>
        <v>0.55731975361496</v>
      </c>
      <c r="AL206" s="26" t="n">
        <f aca="false">IF(ROW()&lt;4+MinObs-1,"",IFERROR((Q206-AVERAGE(Q$4:Q206))/STDEV(Q$4:Q206),""))</f>
        <v>-0.0923212810670787</v>
      </c>
      <c r="AM206" s="26" t="n">
        <f aca="false">IF(ROW()&lt;4+MinObs-1,"",IFERROR((R206-AVERAGE(R$4:R206))/STDEV(R$4:R206),""))</f>
        <v>-0.220441879260151</v>
      </c>
      <c r="AN206" s="26" t="n">
        <f aca="false">IF(ROW()&lt;4+MinObs-1,"",IFERROR((S206-AVERAGE(S$4:S206))/STDEV(S$4:S206),""))</f>
        <v>-0.351395295226134</v>
      </c>
      <c r="AO206" s="26" t="n">
        <f aca="false">IF(ROW()&lt;4+MinObs-1,"",IFERROR((T206-AVERAGE(T$4:T206))/STDEV(T$4:T206),""))</f>
        <v>-1.27810558351606</v>
      </c>
      <c r="AP206" s="26" t="n">
        <f aca="false">IF(ROW()&lt;4+MinObs-1,"",IFERROR((U206-AVERAGE(U$4:U206))/STDEV(U$4:U206),""))</f>
        <v>0.325087861857812</v>
      </c>
      <c r="AQ206" s="26" t="n">
        <f aca="false">IF(ROW()&lt;4+MinObs-1,"",IFERROR((V206-AVERAGE(V$4:V206))/STDEV(V$4:V206),""))</f>
        <v>0.235576950892946</v>
      </c>
      <c r="AR206" s="26" t="n">
        <f aca="false">IF(W206="",0,IF(W206&gt;=z4,w4,IF(W206&gt;=z3,w3,IF(W206&gt;=zEntry,w2,IF(AND(W206&gt;=ExitZ,AR205&gt;0),w2,0)))))</f>
        <v>0</v>
      </c>
      <c r="AS206" s="26" t="n">
        <f aca="false">IF(X206="",0,IF(X206&gt;=z4,w4,IF(X206&gt;=z3,w3,IF(X206&gt;=zEntry,w2,IF(AND(X206&gt;=ExitZ,AS205&gt;0),w2,0)))))</f>
        <v>0</v>
      </c>
      <c r="AT206" s="26" t="n">
        <f aca="false">IF(Y206="",0,IF(Y206&gt;=z4,w4,IF(Y206&gt;=z3,w3,IF(Y206&gt;=zEntry,w2,IF(AND(Y206&gt;=ExitZ,AT205&gt;0),w2,0)))))</f>
        <v>0</v>
      </c>
      <c r="AU206" s="26" t="n">
        <f aca="false">IF(Z206="",0,IF(Z206&gt;=z4,w4,IF(Z206&gt;=z3,w3,IF(Z206&gt;=zEntry,w2,IF(AND(Z206&gt;=ExitZ,AU205&gt;0),w2,0)))))</f>
        <v>0</v>
      </c>
      <c r="AV206" s="26" t="n">
        <f aca="false">IF(AA206="",0,IF(AA206&gt;=z4,w4,IF(AA206&gt;=z3,w3,IF(AA206&gt;=zEntry,w2,IF(AND(AA206&gt;=ExitZ,AV205&gt;0),w2,0)))))</f>
        <v>0</v>
      </c>
      <c r="AW206" s="26" t="n">
        <f aca="false">IF(AB206="",0,IF(AB206&gt;=z4,w4,IF(AB206&gt;=z3,w3,IF(AB206&gt;=zEntry,w2,IF(AND(AB206&gt;=ExitZ,AW205&gt;0),w2,0)))))</f>
        <v>0</v>
      </c>
      <c r="AX206" s="26" t="n">
        <f aca="false">IF(AC206="",0,IF(AC206&gt;=z4,w4,IF(AC206&gt;=z3,w3,IF(AC206&gt;=zEntry,w2,IF(AND(AC206&gt;=ExitZ,AX205&gt;0),w2,0)))))</f>
        <v>0</v>
      </c>
      <c r="AY206" s="26" t="n">
        <f aca="false">IF(AD206="",0,IF(AD206&gt;=z4,w4,IF(AD206&gt;=z3,w3,IF(AD206&gt;=zEntry,w2,IF(AND(AD206&gt;=ExitZ,AY205&gt;0),w2,0)))))</f>
        <v>0</v>
      </c>
      <c r="AZ206" s="26" t="n">
        <f aca="false">IF(AE206="",0,IF(AE206&gt;=z4,w4,IF(AE206&gt;=z3,w3,IF(AE206&gt;=zEntry,w2,IF(AND(AE206&gt;=ExitZ,AZ205&gt;0),w2,0)))))</f>
        <v>0</v>
      </c>
      <c r="BA206" s="26" t="n">
        <f aca="false">IF(AF206="",0,IF(AF206&gt;=z4,w4,IF(AF206&gt;=z3,w3,IF(AF206&gt;=zEntry,w2,IF(AND(AF206&gt;=ExitZ,BA205&gt;0),w2,0)))))</f>
        <v>0</v>
      </c>
      <c r="BB206" s="26" t="n">
        <f aca="false">IF(AG206="",0,IF(AG206&gt;=z4,w4,IF(AG206&gt;=z3,w3,IF(AG206&gt;=zEntry,w2,IF(AND(AG206&gt;=ExitZ,BB205&gt;0),w2,0)))))</f>
        <v>0</v>
      </c>
      <c r="BC206" s="26" t="n">
        <f aca="false">IF(AH206="",0,IF(AH206&gt;=z4,w4,IF(AH206&gt;=z3,w3,IF(AH206&gt;=zEntry,w2,IF(AND(AH206&gt;=ExitZ,BC205&gt;0),w2,0)))))</f>
        <v>0</v>
      </c>
      <c r="BD206" s="26" t="n">
        <f aca="false">IF(AI206="",0,IF(AI206&gt;=z4,w4,IF(AI206&gt;=z3,w3,IF(AI206&gt;=zEntry,w2,IF(AND(AI206&gt;=ExitZ,BD205&gt;0),w2,0)))))</f>
        <v>0</v>
      </c>
      <c r="BE206" s="26" t="n">
        <f aca="false">IF(AJ206="",0,IF(AJ206&gt;=z4,w4,IF(AJ206&gt;=z3,w3,IF(AJ206&gt;=zEntry,w2,IF(AND(AJ206&gt;=ExitZ,BE205&gt;0),w2,0)))))</f>
        <v>0</v>
      </c>
      <c r="BF206" s="26" t="n">
        <f aca="false">IF(AK206="",0,IF(AK206&gt;=z4,w4,IF(AK206&gt;=z3,w3,IF(AK206&gt;=zEntry,w2,IF(AND(AK206&gt;=ExitZ,BF205&gt;0),w2,0)))))</f>
        <v>0</v>
      </c>
      <c r="BG206" s="26" t="n">
        <f aca="false">IF(AL206="",0,IF(AL206&gt;=z4,w4,IF(AL206&gt;=z3,w3,IF(AL206&gt;=zEntry,w2,IF(AND(AL206&gt;=ExitZ,BG205&gt;0),w2,0)))))</f>
        <v>0</v>
      </c>
      <c r="BH206" s="26" t="n">
        <f aca="false">IF(AM206="",0,IF(AM206&gt;=z4,w4,IF(AM206&gt;=z3,w3,IF(AM206&gt;=zEntry,w2,IF(AND(AM206&gt;=ExitZ,BH205&gt;0),w2,0)))))</f>
        <v>0</v>
      </c>
      <c r="BI206" s="26" t="n">
        <f aca="false">IF(AN206="",0,IF(AN206&gt;=z4,w4,IF(AN206&gt;=z3,w3,IF(AN206&gt;=zEntry,w2,IF(AND(AN206&gt;=ExitZ,BI205&gt;0),w2,0)))))</f>
        <v>0</v>
      </c>
      <c r="BJ206" s="26" t="n">
        <f aca="false">IF(AO206="",0,IF(AO206&gt;=z4,w4,IF(AO206&gt;=z3,w3,IF(AO206&gt;=zEntry,w2,IF(AND(AO206&gt;=ExitZ,BJ205&gt;0),w2,0)))))</f>
        <v>0</v>
      </c>
      <c r="BK206" s="26" t="n">
        <f aca="false">IF(AP206="",0,IF(AP206&gt;=z4,w4,IF(AP206&gt;=z3,w3,IF(AP206&gt;=zEntry,w2,IF(AND(AP206&gt;=ExitZ,BK205&gt;0),w2,0)))))</f>
        <v>0</v>
      </c>
      <c r="BL206" s="26" t="n">
        <f aca="false">IF(AQ206="",0,IF(AQ206&gt;=z4,w4,IF(AQ206&gt;=z3,w3,IF(AQ206&gt;=zEntry,w2,IF(AND(AQ206&gt;=ExitZ,BL205&gt;0),w2,0)))))</f>
        <v>0</v>
      </c>
      <c r="BM206" s="23" t="n">
        <f aca="false">IF(EMFX_Data!X205&gt;=EMFX_Data!Y205,EMFX_Data!AE206-EMFX_Data!AF206,EMFX_Data!AF206-EMFX_Data!AE206)</f>
        <v>-0.0646270407147663</v>
      </c>
      <c r="BN206" s="23" t="n">
        <f aca="false">IF(EMFX_Data!X205&gt;=EMFX_Data!Z205,EMFX_Data!AE206-EMFX_Data!AG206,EMFX_Data!AG206-EMFX_Data!AE206)</f>
        <v>0.0111576158580211</v>
      </c>
      <c r="BO206" s="23" t="n">
        <f aca="false">IF(EMFX_Data!X205&gt;=EMFX_Data!AA205,EMFX_Data!AE206-EMFX_Data!AH206,EMFX_Data!AH206-EMFX_Data!AE206)</f>
        <v>0.0482561765072026</v>
      </c>
      <c r="BP206" s="23" t="n">
        <f aca="false">IF(EMFX_Data!X205&gt;=EMFX_Data!AB205,EMFX_Data!AE206-EMFX_Data!AI206,EMFX_Data!AI206-EMFX_Data!AE206)</f>
        <v>-0.0365673264773571</v>
      </c>
      <c r="BQ206" s="23" t="n">
        <f aca="false">IF(EMFX_Data!X205&gt;=EMFX_Data!AC205,EMFX_Data!AE206-EMFX_Data!AJ206,EMFX_Data!AJ206-EMFX_Data!AE206)</f>
        <v>-0.0423851092037541</v>
      </c>
      <c r="BR206" s="23" t="n">
        <f aca="false">IF(EMFX_Data!X205&gt;=EMFX_Data!AD205,EMFX_Data!AE206-EMFX_Data!AK206,EMFX_Data!AK206-EMFX_Data!AE206)</f>
        <v>0.0138384816896429</v>
      </c>
      <c r="BS206" s="23" t="n">
        <f aca="false">IF(EMFX_Data!Y205&gt;=EMFX_Data!Z205,EMFX_Data!AF206-EMFX_Data!AG206,EMFX_Data!AG206-EMFX_Data!AF206)</f>
        <v>0.0757846565727874</v>
      </c>
      <c r="BT206" s="23" t="n">
        <f aca="false">IF(EMFX_Data!Y205&gt;=EMFX_Data!AA205,EMFX_Data!AF206-EMFX_Data!AH206,EMFX_Data!AH206-EMFX_Data!AF206)</f>
        <v>-0.0163708642075637</v>
      </c>
      <c r="BU206" s="23" t="n">
        <f aca="false">IF(EMFX_Data!Y205&gt;=EMFX_Data!AB205,EMFX_Data!AF206-EMFX_Data!AI206,EMFX_Data!AI206-EMFX_Data!AF206)</f>
        <v>-0.0280597142374092</v>
      </c>
      <c r="BV206" s="23" t="n">
        <f aca="false">IF(EMFX_Data!Y205&gt;=EMFX_Data!AC205,EMFX_Data!AF206-EMFX_Data!AJ206,EMFX_Data!AJ206-EMFX_Data!AF206)</f>
        <v>-0.0222419315110122</v>
      </c>
      <c r="BW206" s="23" t="n">
        <f aca="false">IF(EMFX_Data!Y205&gt;=EMFX_Data!AD205,EMFX_Data!AF206-EMFX_Data!AK206,EMFX_Data!AK206-EMFX_Data!AF206)</f>
        <v>-0.0507885590251234</v>
      </c>
      <c r="BX206" s="23" t="n">
        <f aca="false">IF(EMFX_Data!Z205&gt;=EMFX_Data!AA205,EMFX_Data!AG206-EMFX_Data!AH206,EMFX_Data!AH206-EMFX_Data!AG206)</f>
        <v>0.0594137923652237</v>
      </c>
      <c r="BY206" s="23" t="n">
        <f aca="false">IF(EMFX_Data!Z205&gt;=EMFX_Data!AB205,EMFX_Data!AG206-EMFX_Data!AI206,EMFX_Data!AI206-EMFX_Data!AG206)</f>
        <v>0.0477249423353782</v>
      </c>
      <c r="BZ206" s="23" t="n">
        <f aca="false">IF(EMFX_Data!Z205&gt;=EMFX_Data!AC205,EMFX_Data!AG206-EMFX_Data!AJ206,EMFX_Data!AJ206-EMFX_Data!AG206)</f>
        <v>0.0535427250617751</v>
      </c>
      <c r="CA206" s="23" t="n">
        <f aca="false">IF(EMFX_Data!Z205&gt;=EMFX_Data!AD205,EMFX_Data!AG206-EMFX_Data!AK206,EMFX_Data!AK206-EMFX_Data!AG206)</f>
        <v>0.024996097547664</v>
      </c>
      <c r="CB206" s="23" t="n">
        <f aca="false">IF(EMFX_Data!AA205&gt;=EMFX_Data!AB205,EMFX_Data!AH206-EMFX_Data!AI206,EMFX_Data!AI206-EMFX_Data!AH206)</f>
        <v>0.0116888500298455</v>
      </c>
      <c r="CC206" s="23" t="n">
        <f aca="false">IF(EMFX_Data!AA205&gt;=EMFX_Data!AC205,EMFX_Data!AH206-EMFX_Data!AJ206,EMFX_Data!AJ206-EMFX_Data!AH206)</f>
        <v>0.00587106730344853</v>
      </c>
      <c r="CD206" s="23" t="n">
        <f aca="false">IF(EMFX_Data!AA205&gt;=EMFX_Data!AD205,EMFX_Data!AH206-EMFX_Data!AK206,EMFX_Data!AK206-EMFX_Data!AH206)</f>
        <v>-0.0344176948175597</v>
      </c>
      <c r="CE206" s="23" t="n">
        <f aca="false">IF(EMFX_Data!AB205&gt;=EMFX_Data!AC205,EMFX_Data!AI206-EMFX_Data!AJ206,EMFX_Data!AJ206-EMFX_Data!AI206)</f>
        <v>0.00581778272639699</v>
      </c>
      <c r="CF206" s="23" t="n">
        <f aca="false">IF(EMFX_Data!AB205&gt;=EMFX_Data!AD205,EMFX_Data!AI206-EMFX_Data!AK206,EMFX_Data!AK206-EMFX_Data!AI206)</f>
        <v>-0.0227288447877142</v>
      </c>
      <c r="CG206" s="23" t="n">
        <f aca="false">IF(EMFX_Data!AC205&gt;=EMFX_Data!AD205,EMFX_Data!AJ206-EMFX_Data!AK206,EMFX_Data!AK206-EMFX_Data!AJ206)</f>
        <v>-0.0285466275141112</v>
      </c>
      <c r="CH206" s="27" t="n">
        <f aca="false">IF(ROW()&lt;4+VolLB,"",STDEV(INDEX($BM:$BM,ROW()-VolLB+1):INDEX($BM:$BM,ROW()))*SQRT(12))</f>
        <v>0.176132526561815</v>
      </c>
      <c r="CI206" s="27" t="n">
        <f aca="false">IF(ROW()&lt;4+VolLB,"",STDEV(INDEX($BN:$BN,ROW()-VolLB+1):INDEX($BN:$BN,ROW()))*SQRT(12))</f>
        <v>0.166997785092576</v>
      </c>
      <c r="CJ206" s="27" t="n">
        <f aca="false">IF(ROW()&lt;4+VolLB,"",STDEV(INDEX($BO:$BO,ROW()-VolLB+1):INDEX($BO:$BO,ROW()))*SQRT(12))</f>
        <v>0.196802708262531</v>
      </c>
      <c r="CK206" s="27" t="n">
        <f aca="false">IF(ROW()&lt;4+VolLB,"",STDEV(INDEX($BP:$BP,ROW()-VolLB+1):INDEX($BP:$BP,ROW()))*SQRT(12))</f>
        <v>0.200269865664133</v>
      </c>
      <c r="CL206" s="27" t="n">
        <f aca="false">IF(ROW()&lt;4+VolLB,"",STDEV(INDEX($BQ:$BQ,ROW()-VolLB+1):INDEX($BQ:$BQ,ROW()))*SQRT(12))</f>
        <v>0.145792743527044</v>
      </c>
      <c r="CM206" s="27" t="n">
        <f aca="false">IF(ROW()&lt;4+VolLB,"",STDEV(INDEX($BR:$BR,ROW()-VolLB+1):INDEX($BR:$BR,ROW()))*SQRT(12))</f>
        <v>0.160774492835278</v>
      </c>
      <c r="CN206" s="27" t="n">
        <f aca="false">IF(ROW()&lt;4+VolLB,"",STDEV(INDEX($BS:$BS,ROW()-VolLB+1):INDEX($BS:$BS,ROW()))*SQRT(12))</f>
        <v>0.171742539957036</v>
      </c>
      <c r="CO206" s="27" t="n">
        <f aca="false">IF(ROW()&lt;4+VolLB,"",STDEV(INDEX($BT:$BT,ROW()-VolLB+1):INDEX($BT:$BT,ROW()))*SQRT(12))</f>
        <v>0.183768677784228</v>
      </c>
      <c r="CP206" s="27" t="n">
        <f aca="false">IF(ROW()&lt;4+VolLB,"",STDEV(INDEX($BU:$BU,ROW()-VolLB+1):INDEX($BU:$BU,ROW()))*SQRT(12))</f>
        <v>0.190993664983979</v>
      </c>
      <c r="CQ206" s="27" t="n">
        <f aca="false">IF(ROW()&lt;4+VolLB,"",STDEV(INDEX($BV:$BV,ROW()-VolLB+1):INDEX($BV:$BV,ROW()))*SQRT(12))</f>
        <v>0.159609950551891</v>
      </c>
      <c r="CR206" s="27" t="n">
        <f aca="false">IF(ROW()&lt;4+VolLB,"",STDEV(INDEX($BW:$BW,ROW()-VolLB+1):INDEX($BW:$BW,ROW()))*SQRT(12))</f>
        <v>0.164180870461779</v>
      </c>
      <c r="CS206" s="27" t="n">
        <f aca="false">IF(ROW()&lt;4+VolLB,"",STDEV(INDEX($BX:$BX,ROW()-VolLB+1):INDEX($BX:$BX,ROW()))*SQRT(12))</f>
        <v>0.195172473043763</v>
      </c>
      <c r="CT206" s="27" t="n">
        <f aca="false">IF(ROW()&lt;4+VolLB,"",STDEV(INDEX($BY:$BY,ROW()-VolLB+1):INDEX($BY:$BY,ROW()))*SQRT(12))</f>
        <v>0.225881956116327</v>
      </c>
      <c r="CU206" s="27" t="n">
        <f aca="false">IF(ROW()&lt;4+VolLB,"",STDEV(INDEX($BZ:$BZ,ROW()-VolLB+1):INDEX($BZ:$BZ,ROW()))*SQRT(12))</f>
        <v>0.181337582306627</v>
      </c>
      <c r="CV206" s="27" t="n">
        <f aca="false">IF(ROW()&lt;4+VolLB,"",STDEV(INDEX($CA:$CA,ROW()-VolLB+1):INDEX($CA:$CA,ROW()))*SQRT(12))</f>
        <v>0.153239453539204</v>
      </c>
      <c r="CW206" s="27" t="n">
        <f aca="false">IF(ROW()&lt;4+VolLB,"",STDEV(INDEX($CB:$CB,ROW()-VolLB+1):INDEX($CB:$CB,ROW()))*SQRT(12))</f>
        <v>0.215242438848727</v>
      </c>
      <c r="CX206" s="27" t="n">
        <f aca="false">IF(ROW()&lt;4+VolLB,"",STDEV(INDEX($CC:$CC,ROW()-VolLB+1):INDEX($CC:$CC,ROW()))*SQRT(12))</f>
        <v>0.197829518494008</v>
      </c>
      <c r="CY206" s="27" t="n">
        <f aca="false">IF(ROW()&lt;4+VolLB,"",STDEV(INDEX($CD:$CD,ROW()-VolLB+1):INDEX($CD:$CD,ROW()))*SQRT(12))</f>
        <v>0.180001314017646</v>
      </c>
      <c r="CZ206" s="27" t="n">
        <f aca="false">IF(ROW()&lt;4+VolLB,"",STDEV(INDEX($CE:$CE,ROW()-VolLB+1):INDEX($CE:$CE,ROW()))*SQRT(12))</f>
        <v>0.228925009878448</v>
      </c>
      <c r="DA206" s="27" t="n">
        <f aca="false">IF(ROW()&lt;4+VolLB,"",STDEV(INDEX($CF:$CF,ROW()-VolLB+1):INDEX($CF:$CF,ROW()))*SQRT(12))</f>
        <v>0.190528913777074</v>
      </c>
      <c r="DB206" s="27" t="n">
        <f aca="false">IF(ROW()&lt;4+VolLB,"",STDEV(INDEX($CG:$CG,ROW()-VolLB+1):INDEX($CG:$CG,ROW()))*SQRT(12))</f>
        <v>0.182096725055525</v>
      </c>
      <c r="DC206" s="26" t="n">
        <f aca="false">IF(OR(AR206=0,CH206="",CH206=0),0,AR206*MIN(MaxScal,TgtVol/CH206))</f>
        <v>0</v>
      </c>
      <c r="DD206" s="26" t="n">
        <f aca="false">IF(OR(AS206=0,CI206="",CI206=0),0,AS206*MIN(MaxScal,TgtVol/CI206))</f>
        <v>0</v>
      </c>
      <c r="DE206" s="26" t="n">
        <f aca="false">IF(OR(AT206=0,CJ206="",CJ206=0),0,AT206*MIN(MaxScal,TgtVol/CJ206))</f>
        <v>0</v>
      </c>
      <c r="DF206" s="26" t="n">
        <f aca="false">IF(OR(AU206=0,CK206="",CK206=0),0,AU206*MIN(MaxScal,TgtVol/CK206))</f>
        <v>0</v>
      </c>
      <c r="DG206" s="26" t="n">
        <f aca="false">IF(OR(AV206=0,CL206="",CL206=0),0,AV206*MIN(MaxScal,TgtVol/CL206))</f>
        <v>0</v>
      </c>
      <c r="DH206" s="26" t="n">
        <f aca="false">IF(OR(AW206=0,CM206="",CM206=0),0,AW206*MIN(MaxScal,TgtVol/CM206))</f>
        <v>0</v>
      </c>
      <c r="DI206" s="26" t="n">
        <f aca="false">IF(OR(AX206=0,CN206="",CN206=0),0,AX206*MIN(MaxScal,TgtVol/CN206))</f>
        <v>0</v>
      </c>
      <c r="DJ206" s="26" t="n">
        <f aca="false">IF(OR(AY206=0,CO206="",CO206=0),0,AY206*MIN(MaxScal,TgtVol/CO206))</f>
        <v>0</v>
      </c>
      <c r="DK206" s="26" t="n">
        <f aca="false">IF(OR(AZ206=0,CP206="",CP206=0),0,AZ206*MIN(MaxScal,TgtVol/CP206))</f>
        <v>0</v>
      </c>
      <c r="DL206" s="26" t="n">
        <f aca="false">IF(OR(BA206=0,CQ206="",CQ206=0),0,BA206*MIN(MaxScal,TgtVol/CQ206))</f>
        <v>0</v>
      </c>
      <c r="DM206" s="26" t="n">
        <f aca="false">IF(OR(BB206=0,CR206="",CR206=0),0,BB206*MIN(MaxScal,TgtVol/CR206))</f>
        <v>0</v>
      </c>
      <c r="DN206" s="26" t="n">
        <f aca="false">IF(OR(BC206=0,CS206="",CS206=0),0,BC206*MIN(MaxScal,TgtVol/CS206))</f>
        <v>0</v>
      </c>
      <c r="DO206" s="26" t="n">
        <f aca="false">IF(OR(BD206=0,CT206="",CT206=0),0,BD206*MIN(MaxScal,TgtVol/CT206))</f>
        <v>0</v>
      </c>
      <c r="DP206" s="26" t="n">
        <f aca="false">IF(OR(BE206=0,CU206="",CU206=0),0,BE206*MIN(MaxScal,TgtVol/CU206))</f>
        <v>0</v>
      </c>
      <c r="DQ206" s="26" t="n">
        <f aca="false">IF(OR(BF206=0,CV206="",CV206=0),0,BF206*MIN(MaxScal,TgtVol/CV206))</f>
        <v>0</v>
      </c>
      <c r="DR206" s="26" t="n">
        <f aca="false">IF(OR(BG206=0,CW206="",CW206=0),0,BG206*MIN(MaxScal,TgtVol/CW206))</f>
        <v>0</v>
      </c>
      <c r="DS206" s="26" t="n">
        <f aca="false">IF(OR(BH206=0,CX206="",CX206=0),0,BH206*MIN(MaxScal,TgtVol/CX206))</f>
        <v>0</v>
      </c>
      <c r="DT206" s="26" t="n">
        <f aca="false">IF(OR(BI206=0,CY206="",CY206=0),0,BI206*MIN(MaxScal,TgtVol/CY206))</f>
        <v>0</v>
      </c>
      <c r="DU206" s="26" t="n">
        <f aca="false">IF(OR(BJ206=0,CZ206="",CZ206=0),0,BJ206*MIN(MaxScal,TgtVol/CZ206))</f>
        <v>0</v>
      </c>
      <c r="DV206" s="26" t="n">
        <f aca="false">IF(OR(BK206=0,DA206="",DA206=0),0,BK206*MIN(MaxScal,TgtVol/DA206))</f>
        <v>0</v>
      </c>
      <c r="DW206" s="26" t="n">
        <f aca="false">IF(OR(BL206=0,DB206="",DB206=0),0,BL206*MIN(MaxScal,TgtVol/DB206))</f>
        <v>0</v>
      </c>
      <c r="DX206" s="28" t="n">
        <f aca="false">IFERROR(DC205*BM206,"")</f>
        <v>-0</v>
      </c>
      <c r="DY206" s="28" t="n">
        <f aca="false">IFERROR(DD205*BN206,"")</f>
        <v>0</v>
      </c>
      <c r="DZ206" s="28" t="n">
        <f aca="false">IFERROR(DE205*BO206,"")</f>
        <v>0</v>
      </c>
      <c r="EA206" s="28" t="n">
        <f aca="false">IFERROR(DF205*BP206,"")</f>
        <v>-0</v>
      </c>
      <c r="EB206" s="28" t="n">
        <f aca="false">IFERROR(DG205*BQ206,"")</f>
        <v>-0</v>
      </c>
      <c r="EC206" s="28" t="n">
        <f aca="false">IFERROR(DH205*BR206,"")</f>
        <v>0</v>
      </c>
      <c r="ED206" s="28" t="n">
        <f aca="false">IFERROR(DI205*BS206,"")</f>
        <v>0</v>
      </c>
      <c r="EE206" s="28" t="n">
        <f aca="false">IFERROR(DJ205*BT206,"")</f>
        <v>-0</v>
      </c>
      <c r="EF206" s="28" t="n">
        <f aca="false">IFERROR(DK205*BU206,"")</f>
        <v>-0</v>
      </c>
      <c r="EG206" s="28" t="n">
        <f aca="false">IFERROR(DL205*BV206,"")</f>
        <v>-0</v>
      </c>
      <c r="EH206" s="28" t="n">
        <f aca="false">IFERROR(DM205*BW206,"")</f>
        <v>-0</v>
      </c>
      <c r="EI206" s="28" t="n">
        <f aca="false">IFERROR(DN205*BX206,"")</f>
        <v>0</v>
      </c>
      <c r="EJ206" s="28" t="n">
        <f aca="false">IFERROR(DO205*BY206,"")</f>
        <v>0</v>
      </c>
      <c r="EK206" s="28" t="n">
        <f aca="false">IFERROR(DP205*BZ206,"")</f>
        <v>0</v>
      </c>
      <c r="EL206" s="28" t="n">
        <f aca="false">IFERROR(DQ205*CA206,"")</f>
        <v>0</v>
      </c>
      <c r="EM206" s="28" t="n">
        <f aca="false">IFERROR(DR205*CB206,"")</f>
        <v>0</v>
      </c>
      <c r="EN206" s="28" t="n">
        <f aca="false">IFERROR(DS205*CC206,"")</f>
        <v>0</v>
      </c>
      <c r="EO206" s="28" t="n">
        <f aca="false">IFERROR(DT205*CD206,"")</f>
        <v>-0</v>
      </c>
      <c r="EP206" s="28" t="n">
        <f aca="false">IFERROR(DU205*CE206,"")</f>
        <v>0</v>
      </c>
      <c r="EQ206" s="28" t="n">
        <f aca="false">IFERROR(DV205*CF206,"")</f>
        <v>-0</v>
      </c>
      <c r="ER206" s="28" t="n">
        <f aca="false">IFERROR(DW205*CG206,"")</f>
        <v>-0</v>
      </c>
      <c r="ES206" s="28" t="n">
        <f aca="false">IF(ROW()=4,"",SUM(DX206:ER206))</f>
        <v>0</v>
      </c>
      <c r="ET206" s="29" t="n">
        <f aca="false">COUNTIF(AR206:BL206,"&gt;0")</f>
        <v>0</v>
      </c>
    </row>
    <row r="207" customFormat="false" ht="15" hidden="false" customHeight="false" outlineLevel="0" collapsed="false">
      <c r="A207" s="19" t="n">
        <v>44196</v>
      </c>
      <c r="B207" s="23" t="n">
        <f aca="false">ABS(EMFX_Data!X207-EMFX_Data!Y207)</f>
        <v>0.370254416472076</v>
      </c>
      <c r="C207" s="23" t="n">
        <f aca="false">ABS(EMFX_Data!X207-EMFX_Data!Z207)</f>
        <v>0.36041652612411</v>
      </c>
      <c r="D207" s="23" t="n">
        <f aca="false">ABS(EMFX_Data!X207-EMFX_Data!AA207)</f>
        <v>0.0426570873007925</v>
      </c>
      <c r="E207" s="23" t="n">
        <f aca="false">ABS(EMFX_Data!X207-EMFX_Data!AB207)</f>
        <v>0.205043252137958</v>
      </c>
      <c r="F207" s="23" t="n">
        <f aca="false">ABS(EMFX_Data!X207-EMFX_Data!AC207)</f>
        <v>0.207412468155154</v>
      </c>
      <c r="G207" s="23" t="n">
        <f aca="false">ABS(EMFX_Data!X207-EMFX_Data!AD207)</f>
        <v>0.0271832878576888</v>
      </c>
      <c r="H207" s="23" t="n">
        <f aca="false">ABS(EMFX_Data!Y207-EMFX_Data!Z207)</f>
        <v>0.00983789034796612</v>
      </c>
      <c r="I207" s="23" t="n">
        <f aca="false">ABS(EMFX_Data!Y207-EMFX_Data!AA207)</f>
        <v>0.327597329171284</v>
      </c>
      <c r="J207" s="23" t="n">
        <f aca="false">ABS(EMFX_Data!Y207-EMFX_Data!AB207)</f>
        <v>0.165211164334118</v>
      </c>
      <c r="K207" s="23" t="n">
        <f aca="false">ABS(EMFX_Data!Y207-EMFX_Data!AC207)</f>
        <v>0.162841948316922</v>
      </c>
      <c r="L207" s="23" t="n">
        <f aca="false">ABS(EMFX_Data!Y207-EMFX_Data!AD207)</f>
        <v>0.397437704329765</v>
      </c>
      <c r="M207" s="23" t="n">
        <f aca="false">ABS(EMFX_Data!Z207-EMFX_Data!AA207)</f>
        <v>0.317759438823318</v>
      </c>
      <c r="N207" s="23" t="n">
        <f aca="false">ABS(EMFX_Data!Z207-EMFX_Data!AB207)</f>
        <v>0.155373273986152</v>
      </c>
      <c r="O207" s="23" t="n">
        <f aca="false">ABS(EMFX_Data!Z207-EMFX_Data!AC207)</f>
        <v>0.153004057968956</v>
      </c>
      <c r="P207" s="23" t="n">
        <f aca="false">ABS(EMFX_Data!Z207-EMFX_Data!AD207)</f>
        <v>0.387599813981799</v>
      </c>
      <c r="Q207" s="23" t="n">
        <f aca="false">ABS(EMFX_Data!AA207-EMFX_Data!AB207)</f>
        <v>0.162386164837166</v>
      </c>
      <c r="R207" s="23" t="n">
        <f aca="false">ABS(EMFX_Data!AA207-EMFX_Data!AC207)</f>
        <v>0.164755380854362</v>
      </c>
      <c r="S207" s="23" t="n">
        <f aca="false">ABS(EMFX_Data!AA207-EMFX_Data!AD207)</f>
        <v>0.0698403751584813</v>
      </c>
      <c r="T207" s="23" t="n">
        <f aca="false">ABS(EMFX_Data!AB207-EMFX_Data!AC207)</f>
        <v>0.00236921601719597</v>
      </c>
      <c r="U207" s="23" t="n">
        <f aca="false">ABS(EMFX_Data!AB207-EMFX_Data!AD207)</f>
        <v>0.232226539995647</v>
      </c>
      <c r="V207" s="23" t="n">
        <f aca="false">ABS(EMFX_Data!AC207-EMFX_Data!AD207)</f>
        <v>0.234595756012843</v>
      </c>
      <c r="W207" s="26" t="n">
        <f aca="false">IF(ROW()&lt;4+MinObs-1,"",IFERROR((B207-AVERAGE(B$4:B207))/STDEV(B$4:B207),""))</f>
        <v>2.89489905707966</v>
      </c>
      <c r="X207" s="26" t="n">
        <f aca="false">IF(ROW()&lt;4+MinObs-1,"",IFERROR((C207-AVERAGE(C$4:C207))/STDEV(C$4:C207),""))</f>
        <v>3.47832071787062</v>
      </c>
      <c r="Y207" s="26" t="n">
        <f aca="false">IF(ROW()&lt;4+MinObs-1,"",IFERROR((D207-AVERAGE(D$4:D207))/STDEV(D$4:D207),""))</f>
        <v>-0.950476691355413</v>
      </c>
      <c r="Z207" s="26" t="n">
        <f aca="false">IF(ROW()&lt;4+MinObs-1,"",IFERROR((E207-AVERAGE(E$4:E207))/STDEV(E$4:E207),""))</f>
        <v>0.775303057003895</v>
      </c>
      <c r="AA207" s="26" t="n">
        <f aca="false">IF(ROW()&lt;4+MinObs-1,"",IFERROR((F207-AVERAGE(F$4:F207))/STDEV(F$4:F207),""))</f>
        <v>1.78939795783939</v>
      </c>
      <c r="AB207" s="26" t="n">
        <f aca="false">IF(ROW()&lt;4+MinObs-1,"",IFERROR((G207-AVERAGE(G$4:G207))/STDEV(G$4:G207),""))</f>
        <v>-0.374788474433085</v>
      </c>
      <c r="AC207" s="26" t="n">
        <f aca="false">IF(ROW()&lt;4+MinObs-1,"",IFERROR((H207-AVERAGE(H$4:H207))/STDEV(H$4:H207),""))</f>
        <v>-1.1739179591065</v>
      </c>
      <c r="AD207" s="26" t="n">
        <f aca="false">IF(ROW()&lt;4+MinObs-1,"",IFERROR((I207-AVERAGE(I$4:I207))/STDEV(I$4:I207),""))</f>
        <v>1.3987572697414</v>
      </c>
      <c r="AE207" s="26" t="n">
        <f aca="false">IF(ROW()&lt;4+MinObs-1,"",IFERROR((J207-AVERAGE(J$4:J207))/STDEV(J$4:J207),""))</f>
        <v>0.323988317732753</v>
      </c>
      <c r="AF207" s="26" t="n">
        <f aca="false">IF(ROW()&lt;4+MinObs-1,"",IFERROR((K207-AVERAGE(K$4:K207))/STDEV(K$4:K207),""))</f>
        <v>0.952623297484494</v>
      </c>
      <c r="AG207" s="26" t="n">
        <f aca="false">IF(ROW()&lt;4+MinObs-1,"",IFERROR((L207-AVERAGE(L$4:L207))/STDEV(L$4:L207),""))</f>
        <v>0.794577255696325</v>
      </c>
      <c r="AH207" s="26" t="n">
        <f aca="false">IF(ROW()&lt;4+MinObs-1,"",IFERROR((M207-AVERAGE(M$4:M207))/STDEV(M$4:M207),""))</f>
        <v>1.50375915893649</v>
      </c>
      <c r="AI207" s="26" t="n">
        <f aca="false">IF(ROW()&lt;4+MinObs-1,"",IFERROR((N207-AVERAGE(N$4:N207))/STDEV(N$4:N207),""))</f>
        <v>0.162734430270844</v>
      </c>
      <c r="AJ207" s="26" t="n">
        <f aca="false">IF(ROW()&lt;4+MinObs-1,"",IFERROR((O207-AVERAGE(O$4:O207))/STDEV(O$4:O207),""))</f>
        <v>0.613139260977188</v>
      </c>
      <c r="AK207" s="26" t="n">
        <f aca="false">IF(ROW()&lt;4+MinObs-1,"",IFERROR((P207-AVERAGE(P$4:P207))/STDEV(P$4:P207),""))</f>
        <v>0.866329275890287</v>
      </c>
      <c r="AL207" s="26" t="n">
        <f aca="false">IF(ROW()&lt;4+MinObs-1,"",IFERROR((Q207-AVERAGE(Q$4:Q207))/STDEV(Q$4:Q207),""))</f>
        <v>-0.0681005111987809</v>
      </c>
      <c r="AM207" s="26" t="n">
        <f aca="false">IF(ROW()&lt;4+MinObs-1,"",IFERROR((R207-AVERAGE(R$4:R207))/STDEV(R$4:R207),""))</f>
        <v>-0.10257447207957</v>
      </c>
      <c r="AN207" s="26" t="n">
        <f aca="false">IF(ROW()&lt;4+MinObs-1,"",IFERROR((S207-AVERAGE(S$4:S207))/STDEV(S$4:S207),""))</f>
        <v>-0.369689469397469</v>
      </c>
      <c r="AO207" s="26" t="n">
        <f aca="false">IF(ROW()&lt;4+MinObs-1,"",IFERROR((T207-AVERAGE(T$4:T207))/STDEV(T$4:T207),""))</f>
        <v>-1.33284221392734</v>
      </c>
      <c r="AP207" s="26" t="n">
        <f aca="false">IF(ROW()&lt;4+MinObs-1,"",IFERROR((U207-AVERAGE(U$4:U207))/STDEV(U$4:U207),""))</f>
        <v>0.317068187419243</v>
      </c>
      <c r="AQ207" s="26" t="n">
        <f aca="false">IF(ROW()&lt;4+MinObs-1,"",IFERROR((V207-AVERAGE(V$4:V207))/STDEV(V$4:V207),""))</f>
        <v>0.263748686254188</v>
      </c>
      <c r="AR207" s="26" t="n">
        <f aca="false">IF(W207="",0,IF(W207&gt;=z4,w4,IF(W207&gt;=z3,w3,IF(W207&gt;=zEntry,w2,IF(AND(W207&gt;=ExitZ,AR206&gt;0),w2,0)))))</f>
        <v>1</v>
      </c>
      <c r="AS207" s="26" t="n">
        <f aca="false">IF(X207="",0,IF(X207&gt;=z4,w4,IF(X207&gt;=z3,w3,IF(X207&gt;=zEntry,w2,IF(AND(X207&gt;=ExitZ,AS206&gt;0),w2,0)))))</f>
        <v>1.5</v>
      </c>
      <c r="AT207" s="26" t="n">
        <f aca="false">IF(Y207="",0,IF(Y207&gt;=z4,w4,IF(Y207&gt;=z3,w3,IF(Y207&gt;=zEntry,w2,IF(AND(Y207&gt;=ExitZ,AT206&gt;0),w2,0)))))</f>
        <v>0</v>
      </c>
      <c r="AU207" s="26" t="n">
        <f aca="false">IF(Z207="",0,IF(Z207&gt;=z4,w4,IF(Z207&gt;=z3,w3,IF(Z207&gt;=zEntry,w2,IF(AND(Z207&gt;=ExitZ,AU206&gt;0),w2,0)))))</f>
        <v>0</v>
      </c>
      <c r="AV207" s="26" t="n">
        <f aca="false">IF(AA207="",0,IF(AA207&gt;=z4,w4,IF(AA207&gt;=z3,w3,IF(AA207&gt;=zEntry,w2,IF(AND(AA207&gt;=ExitZ,AV206&gt;0),w2,0)))))</f>
        <v>0</v>
      </c>
      <c r="AW207" s="26" t="n">
        <f aca="false">IF(AB207="",0,IF(AB207&gt;=z4,w4,IF(AB207&gt;=z3,w3,IF(AB207&gt;=zEntry,w2,IF(AND(AB207&gt;=ExitZ,AW206&gt;0),w2,0)))))</f>
        <v>0</v>
      </c>
      <c r="AX207" s="26" t="n">
        <f aca="false">IF(AC207="",0,IF(AC207&gt;=z4,w4,IF(AC207&gt;=z3,w3,IF(AC207&gt;=zEntry,w2,IF(AND(AC207&gt;=ExitZ,AX206&gt;0),w2,0)))))</f>
        <v>0</v>
      </c>
      <c r="AY207" s="26" t="n">
        <f aca="false">IF(AD207="",0,IF(AD207&gt;=z4,w4,IF(AD207&gt;=z3,w3,IF(AD207&gt;=zEntry,w2,IF(AND(AD207&gt;=ExitZ,AY206&gt;0),w2,0)))))</f>
        <v>0</v>
      </c>
      <c r="AZ207" s="26" t="n">
        <f aca="false">IF(AE207="",0,IF(AE207&gt;=z4,w4,IF(AE207&gt;=z3,w3,IF(AE207&gt;=zEntry,w2,IF(AND(AE207&gt;=ExitZ,AZ206&gt;0),w2,0)))))</f>
        <v>0</v>
      </c>
      <c r="BA207" s="26" t="n">
        <f aca="false">IF(AF207="",0,IF(AF207&gt;=z4,w4,IF(AF207&gt;=z3,w3,IF(AF207&gt;=zEntry,w2,IF(AND(AF207&gt;=ExitZ,BA206&gt;0),w2,0)))))</f>
        <v>0</v>
      </c>
      <c r="BB207" s="26" t="n">
        <f aca="false">IF(AG207="",0,IF(AG207&gt;=z4,w4,IF(AG207&gt;=z3,w3,IF(AG207&gt;=zEntry,w2,IF(AND(AG207&gt;=ExitZ,BB206&gt;0),w2,0)))))</f>
        <v>0</v>
      </c>
      <c r="BC207" s="26" t="n">
        <f aca="false">IF(AH207="",0,IF(AH207&gt;=z4,w4,IF(AH207&gt;=z3,w3,IF(AH207&gt;=zEntry,w2,IF(AND(AH207&gt;=ExitZ,BC206&gt;0),w2,0)))))</f>
        <v>0</v>
      </c>
      <c r="BD207" s="26" t="n">
        <f aca="false">IF(AI207="",0,IF(AI207&gt;=z4,w4,IF(AI207&gt;=z3,w3,IF(AI207&gt;=zEntry,w2,IF(AND(AI207&gt;=ExitZ,BD206&gt;0),w2,0)))))</f>
        <v>0</v>
      </c>
      <c r="BE207" s="26" t="n">
        <f aca="false">IF(AJ207="",0,IF(AJ207&gt;=z4,w4,IF(AJ207&gt;=z3,w3,IF(AJ207&gt;=zEntry,w2,IF(AND(AJ207&gt;=ExitZ,BE206&gt;0),w2,0)))))</f>
        <v>0</v>
      </c>
      <c r="BF207" s="26" t="n">
        <f aca="false">IF(AK207="",0,IF(AK207&gt;=z4,w4,IF(AK207&gt;=z3,w3,IF(AK207&gt;=zEntry,w2,IF(AND(AK207&gt;=ExitZ,BF206&gt;0),w2,0)))))</f>
        <v>0</v>
      </c>
      <c r="BG207" s="26" t="n">
        <f aca="false">IF(AL207="",0,IF(AL207&gt;=z4,w4,IF(AL207&gt;=z3,w3,IF(AL207&gt;=zEntry,w2,IF(AND(AL207&gt;=ExitZ,BG206&gt;0),w2,0)))))</f>
        <v>0</v>
      </c>
      <c r="BH207" s="26" t="n">
        <f aca="false">IF(AM207="",0,IF(AM207&gt;=z4,w4,IF(AM207&gt;=z3,w3,IF(AM207&gt;=zEntry,w2,IF(AND(AM207&gt;=ExitZ,BH206&gt;0),w2,0)))))</f>
        <v>0</v>
      </c>
      <c r="BI207" s="26" t="n">
        <f aca="false">IF(AN207="",0,IF(AN207&gt;=z4,w4,IF(AN207&gt;=z3,w3,IF(AN207&gt;=zEntry,w2,IF(AND(AN207&gt;=ExitZ,BI206&gt;0),w2,0)))))</f>
        <v>0</v>
      </c>
      <c r="BJ207" s="26" t="n">
        <f aca="false">IF(AO207="",0,IF(AO207&gt;=z4,w4,IF(AO207&gt;=z3,w3,IF(AO207&gt;=zEntry,w2,IF(AND(AO207&gt;=ExitZ,BJ206&gt;0),w2,0)))))</f>
        <v>0</v>
      </c>
      <c r="BK207" s="26" t="n">
        <f aca="false">IF(AP207="",0,IF(AP207&gt;=z4,w4,IF(AP207&gt;=z3,w3,IF(AP207&gt;=zEntry,w2,IF(AND(AP207&gt;=ExitZ,BK206&gt;0),w2,0)))))</f>
        <v>0</v>
      </c>
      <c r="BL207" s="26" t="n">
        <f aca="false">IF(AQ207="",0,IF(AQ207&gt;=z4,w4,IF(AQ207&gt;=z3,w3,IF(AQ207&gt;=zEntry,w2,IF(AND(AQ207&gt;=ExitZ,BL206&gt;0),w2,0)))))</f>
        <v>0</v>
      </c>
      <c r="BM207" s="23" t="n">
        <f aca="false">IF(EMFX_Data!X206&gt;=EMFX_Data!Y206,EMFX_Data!AE207-EMFX_Data!AF207,EMFX_Data!AF207-EMFX_Data!AE207)</f>
        <v>-0.0903127810644363</v>
      </c>
      <c r="BN207" s="23" t="n">
        <f aca="false">IF(EMFX_Data!X206&gt;=EMFX_Data!Z206,EMFX_Data!AE207-EMFX_Data!AG207,EMFX_Data!AG207-EMFX_Data!AE207)</f>
        <v>-0.140163187272038</v>
      </c>
      <c r="BO207" s="23" t="n">
        <f aca="false">IF(EMFX_Data!X206&gt;=EMFX_Data!AA206,EMFX_Data!AE207-EMFX_Data!AH207,EMFX_Data!AH207-EMFX_Data!AE207)</f>
        <v>0.0467727879498994</v>
      </c>
      <c r="BP207" s="23" t="n">
        <f aca="false">IF(EMFX_Data!X206&gt;=EMFX_Data!AB206,EMFX_Data!AE207-EMFX_Data!AI207,EMFX_Data!AI207-EMFX_Data!AE207)</f>
        <v>-0.0523521486282814</v>
      </c>
      <c r="BQ207" s="23" t="n">
        <f aca="false">IF(EMFX_Data!X206&gt;=EMFX_Data!AC206,EMFX_Data!AE207-EMFX_Data!AJ207,EMFX_Data!AJ207-EMFX_Data!AE207)</f>
        <v>-0.0653149170042226</v>
      </c>
      <c r="BR207" s="23" t="n">
        <f aca="false">IF(EMFX_Data!X206&gt;=EMFX_Data!AD206,EMFX_Data!AE207-EMFX_Data!AK207,EMFX_Data!AK207-EMFX_Data!AE207)</f>
        <v>0.0502530501479252</v>
      </c>
      <c r="BS207" s="23" t="n">
        <f aca="false">IF(EMFX_Data!Y206&gt;=EMFX_Data!Z206,EMFX_Data!AF207-EMFX_Data!AG207,EMFX_Data!AG207-EMFX_Data!AF207)</f>
        <v>0.0498504062076017</v>
      </c>
      <c r="BT207" s="23" t="n">
        <f aca="false">IF(EMFX_Data!Y206&gt;=EMFX_Data!AA206,EMFX_Data!AF207-EMFX_Data!AH207,EMFX_Data!AH207-EMFX_Data!AF207)</f>
        <v>-0.043539993114537</v>
      </c>
      <c r="BU207" s="23" t="n">
        <f aca="false">IF(EMFX_Data!Y206&gt;=EMFX_Data!AB206,EMFX_Data!AF207-EMFX_Data!AI207,EMFX_Data!AI207-EMFX_Data!AF207)</f>
        <v>-0.0379606324361549</v>
      </c>
      <c r="BV207" s="23" t="n">
        <f aca="false">IF(EMFX_Data!Y206&gt;=EMFX_Data!AC206,EMFX_Data!AF207-EMFX_Data!AJ207,EMFX_Data!AJ207-EMFX_Data!AF207)</f>
        <v>-0.0249978640602137</v>
      </c>
      <c r="BW207" s="23" t="n">
        <f aca="false">IF(EMFX_Data!Y206&gt;=EMFX_Data!AD206,EMFX_Data!AF207-EMFX_Data!AK207,EMFX_Data!AK207-EMFX_Data!AF207)</f>
        <v>-0.0400597309165111</v>
      </c>
      <c r="BX207" s="23" t="n">
        <f aca="false">IF(EMFX_Data!Z206&gt;=EMFX_Data!AA206,EMFX_Data!AG207-EMFX_Data!AH207,EMFX_Data!AH207-EMFX_Data!AG207)</f>
        <v>-0.0933903993221386</v>
      </c>
      <c r="BY207" s="23" t="n">
        <f aca="false">IF(EMFX_Data!Z206&gt;=EMFX_Data!AB206,EMFX_Data!AG207-EMFX_Data!AI207,EMFX_Data!AI207-EMFX_Data!AG207)</f>
        <v>-0.0878110386437566</v>
      </c>
      <c r="BZ207" s="23" t="n">
        <f aca="false">IF(EMFX_Data!Z206&gt;=EMFX_Data!AC206,EMFX_Data!AG207-EMFX_Data!AJ207,EMFX_Data!AJ207-EMFX_Data!AG207)</f>
        <v>-0.0748482702678154</v>
      </c>
      <c r="CA207" s="23" t="n">
        <f aca="false">IF(EMFX_Data!Z206&gt;=EMFX_Data!AD206,EMFX_Data!AG207-EMFX_Data!AK207,EMFX_Data!AK207-EMFX_Data!AG207)</f>
        <v>-0.0899101371241128</v>
      </c>
      <c r="CB207" s="23" t="n">
        <f aca="false">IF(EMFX_Data!AA206&gt;=EMFX_Data!AB206,EMFX_Data!AH207-EMFX_Data!AI207,EMFX_Data!AI207-EMFX_Data!AH207)</f>
        <v>-0.00557936067838205</v>
      </c>
      <c r="CC207" s="23" t="n">
        <f aca="false">IF(EMFX_Data!AA206&gt;=EMFX_Data!AC206,EMFX_Data!AH207-EMFX_Data!AJ207,EMFX_Data!AJ207-EMFX_Data!AH207)</f>
        <v>-0.0185421290543233</v>
      </c>
      <c r="CD207" s="23" t="n">
        <f aca="false">IF(EMFX_Data!AA206&gt;=EMFX_Data!AD206,EMFX_Data!AH207-EMFX_Data!AK207,EMFX_Data!AK207-EMFX_Data!AH207)</f>
        <v>0.00348026219802583</v>
      </c>
      <c r="CE207" s="23" t="n">
        <f aca="false">IF(EMFX_Data!AB206&gt;=EMFX_Data!AC206,EMFX_Data!AI207-EMFX_Data!AJ207,EMFX_Data!AJ207-EMFX_Data!AI207)</f>
        <v>0.0129627683759412</v>
      </c>
      <c r="CF207" s="23" t="n">
        <f aca="false">IF(EMFX_Data!AB206&gt;=EMFX_Data!AD206,EMFX_Data!AI207-EMFX_Data!AK207,EMFX_Data!AK207-EMFX_Data!AI207)</f>
        <v>-0.00209909848035621</v>
      </c>
      <c r="CG207" s="23" t="n">
        <f aca="false">IF(EMFX_Data!AC206&gt;=EMFX_Data!AD206,EMFX_Data!AJ207-EMFX_Data!AK207,EMFX_Data!AK207-EMFX_Data!AJ207)</f>
        <v>-0.0150618668562974</v>
      </c>
      <c r="CH207" s="27" t="n">
        <f aca="false">IF(ROW()&lt;4+VolLB,"",STDEV(INDEX($BM:$BM,ROW()-VolLB+1):INDEX($BM:$BM,ROW()))*SQRT(12))</f>
        <v>0.180549039997501</v>
      </c>
      <c r="CI207" s="27" t="n">
        <f aca="false">IF(ROW()&lt;4+VolLB,"",STDEV(INDEX($BN:$BN,ROW()-VolLB+1):INDEX($BN:$BN,ROW()))*SQRT(12))</f>
        <v>0.187983132618348</v>
      </c>
      <c r="CJ207" s="27" t="n">
        <f aca="false">IF(ROW()&lt;4+VolLB,"",STDEV(INDEX($BO:$BO,ROW()-VolLB+1):INDEX($BO:$BO,ROW()))*SQRT(12))</f>
        <v>0.192516327357005</v>
      </c>
      <c r="CK207" s="27" t="n">
        <f aca="false">IF(ROW()&lt;4+VolLB,"",STDEV(INDEX($BP:$BP,ROW()-VolLB+1):INDEX($BP:$BP,ROW()))*SQRT(12))</f>
        <v>0.198422654098379</v>
      </c>
      <c r="CL207" s="27" t="n">
        <f aca="false">IF(ROW()&lt;4+VolLB,"",STDEV(INDEX($BQ:$BQ,ROW()-VolLB+1):INDEX($BQ:$BQ,ROW()))*SQRT(12))</f>
        <v>0.14708897225292</v>
      </c>
      <c r="CM207" s="27" t="n">
        <f aca="false">IF(ROW()&lt;4+VolLB,"",STDEV(INDEX($BR:$BR,ROW()-VolLB+1):INDEX($BR:$BR,ROW()))*SQRT(12))</f>
        <v>0.162093329264825</v>
      </c>
      <c r="CN207" s="27" t="n">
        <f aca="false">IF(ROW()&lt;4+VolLB,"",STDEV(INDEX($BS:$BS,ROW()-VolLB+1):INDEX($BS:$BS,ROW()))*SQRT(12))</f>
        <v>0.171693930819796</v>
      </c>
      <c r="CO207" s="27" t="n">
        <f aca="false">IF(ROW()&lt;4+VolLB,"",STDEV(INDEX($BT:$BT,ROW()-VolLB+1):INDEX($BT:$BT,ROW()))*SQRT(12))</f>
        <v>0.185655867243994</v>
      </c>
      <c r="CP207" s="27" t="n">
        <f aca="false">IF(ROW()&lt;4+VolLB,"",STDEV(INDEX($BU:$BU,ROW()-VolLB+1):INDEX($BU:$BU,ROW()))*SQRT(12))</f>
        <v>0.192126939770063</v>
      </c>
      <c r="CQ207" s="27" t="n">
        <f aca="false">IF(ROW()&lt;4+VolLB,"",STDEV(INDEX($BV:$BV,ROW()-VolLB+1):INDEX($BV:$BV,ROW()))*SQRT(12))</f>
        <v>0.160513896532412</v>
      </c>
      <c r="CR207" s="27" t="n">
        <f aca="false">IF(ROW()&lt;4+VolLB,"",STDEV(INDEX($BW:$BW,ROW()-VolLB+1):INDEX($BW:$BW,ROW()))*SQRT(12))</f>
        <v>0.16307972672949</v>
      </c>
      <c r="CS207" s="27" t="n">
        <f aca="false">IF(ROW()&lt;4+VolLB,"",STDEV(INDEX($BX:$BX,ROW()-VolLB+1):INDEX($BX:$BX,ROW()))*SQRT(12))</f>
        <v>0.201100866093152</v>
      </c>
      <c r="CT207" s="27" t="n">
        <f aca="false">IF(ROW()&lt;4+VolLB,"",STDEV(INDEX($BY:$BY,ROW()-VolLB+1):INDEX($BY:$BY,ROW()))*SQRT(12))</f>
        <v>0.228731039858562</v>
      </c>
      <c r="CU207" s="27" t="n">
        <f aca="false">IF(ROW()&lt;4+VolLB,"",STDEV(INDEX($BZ:$BZ,ROW()-VolLB+1):INDEX($BZ:$BZ,ROW()))*SQRT(12))</f>
        <v>0.188423611097813</v>
      </c>
      <c r="CV207" s="27" t="n">
        <f aca="false">IF(ROW()&lt;4+VolLB,"",STDEV(INDEX($CA:$CA,ROW()-VolLB+1):INDEX($CA:$CA,ROW()))*SQRT(12))</f>
        <v>0.160260093393133</v>
      </c>
      <c r="CW207" s="27" t="n">
        <f aca="false">IF(ROW()&lt;4+VolLB,"",STDEV(INDEX($CB:$CB,ROW()-VolLB+1):INDEX($CB:$CB,ROW()))*SQRT(12))</f>
        <v>0.215357203665939</v>
      </c>
      <c r="CX207" s="27" t="n">
        <f aca="false">IF(ROW()&lt;4+VolLB,"",STDEV(INDEX($CC:$CC,ROW()-VolLB+1):INDEX($CC:$CC,ROW()))*SQRT(12))</f>
        <v>0.198202382031759</v>
      </c>
      <c r="CY207" s="27" t="n">
        <f aca="false">IF(ROW()&lt;4+VolLB,"",STDEV(INDEX($CD:$CD,ROW()-VolLB+1):INDEX($CD:$CD,ROW()))*SQRT(12))</f>
        <v>0.178007469336673</v>
      </c>
      <c r="CZ207" s="27" t="n">
        <f aca="false">IF(ROW()&lt;4+VolLB,"",STDEV(INDEX($CE:$CE,ROW()-VolLB+1):INDEX($CE:$CE,ROW()))*SQRT(12))</f>
        <v>0.228316343651328</v>
      </c>
      <c r="DA207" s="27" t="n">
        <f aca="false">IF(ROW()&lt;4+VolLB,"",STDEV(INDEX($CF:$CF,ROW()-VolLB+1):INDEX($CF:$CF,ROW()))*SQRT(12))</f>
        <v>0.18791128350591</v>
      </c>
      <c r="DB207" s="27" t="n">
        <f aca="false">IF(ROW()&lt;4+VolLB,"",STDEV(INDEX($CG:$CG,ROW()-VolLB+1):INDEX($CG:$CG,ROW()))*SQRT(12))</f>
        <v>0.180598596117619</v>
      </c>
      <c r="DC207" s="26" t="n">
        <f aca="false">IF(OR(AR207=0,CH207="",CH207=0),0,AR207*MIN(MaxScal,TgtVol/CH207))</f>
        <v>0.110773228150517</v>
      </c>
      <c r="DD207" s="26" t="n">
        <f aca="false">IF(OR(AS207=0,CI207="",CI207=0),0,AS207*MIN(MaxScal,TgtVol/CI207))</f>
        <v>0.159588786409403</v>
      </c>
      <c r="DE207" s="26" t="n">
        <f aca="false">IF(OR(AT207=0,CJ207="",CJ207=0),0,AT207*MIN(MaxScal,TgtVol/CJ207))</f>
        <v>0</v>
      </c>
      <c r="DF207" s="26" t="n">
        <f aca="false">IF(OR(AU207=0,CK207="",CK207=0),0,AU207*MIN(MaxScal,TgtVol/CK207))</f>
        <v>0</v>
      </c>
      <c r="DG207" s="26" t="n">
        <f aca="false">IF(OR(AV207=0,CL207="",CL207=0),0,AV207*MIN(MaxScal,TgtVol/CL207))</f>
        <v>0</v>
      </c>
      <c r="DH207" s="26" t="n">
        <f aca="false">IF(OR(AW207=0,CM207="",CM207=0),0,AW207*MIN(MaxScal,TgtVol/CM207))</f>
        <v>0</v>
      </c>
      <c r="DI207" s="26" t="n">
        <f aca="false">IF(OR(AX207=0,CN207="",CN207=0),0,AX207*MIN(MaxScal,TgtVol/CN207))</f>
        <v>0</v>
      </c>
      <c r="DJ207" s="26" t="n">
        <f aca="false">IF(OR(AY207=0,CO207="",CO207=0),0,AY207*MIN(MaxScal,TgtVol/CO207))</f>
        <v>0</v>
      </c>
      <c r="DK207" s="26" t="n">
        <f aca="false">IF(OR(AZ207=0,CP207="",CP207=0),0,AZ207*MIN(MaxScal,TgtVol/CP207))</f>
        <v>0</v>
      </c>
      <c r="DL207" s="26" t="n">
        <f aca="false">IF(OR(BA207=0,CQ207="",CQ207=0),0,BA207*MIN(MaxScal,TgtVol/CQ207))</f>
        <v>0</v>
      </c>
      <c r="DM207" s="26" t="n">
        <f aca="false">IF(OR(BB207=0,CR207="",CR207=0),0,BB207*MIN(MaxScal,TgtVol/CR207))</f>
        <v>0</v>
      </c>
      <c r="DN207" s="26" t="n">
        <f aca="false">IF(OR(BC207=0,CS207="",CS207=0),0,BC207*MIN(MaxScal,TgtVol/CS207))</f>
        <v>0</v>
      </c>
      <c r="DO207" s="26" t="n">
        <f aca="false">IF(OR(BD207=0,CT207="",CT207=0),0,BD207*MIN(MaxScal,TgtVol/CT207))</f>
        <v>0</v>
      </c>
      <c r="DP207" s="26" t="n">
        <f aca="false">IF(OR(BE207=0,CU207="",CU207=0),0,BE207*MIN(MaxScal,TgtVol/CU207))</f>
        <v>0</v>
      </c>
      <c r="DQ207" s="26" t="n">
        <f aca="false">IF(OR(BF207=0,CV207="",CV207=0),0,BF207*MIN(MaxScal,TgtVol/CV207))</f>
        <v>0</v>
      </c>
      <c r="DR207" s="26" t="n">
        <f aca="false">IF(OR(BG207=0,CW207="",CW207=0),0,BG207*MIN(MaxScal,TgtVol/CW207))</f>
        <v>0</v>
      </c>
      <c r="DS207" s="26" t="n">
        <f aca="false">IF(OR(BH207=0,CX207="",CX207=0),0,BH207*MIN(MaxScal,TgtVol/CX207))</f>
        <v>0</v>
      </c>
      <c r="DT207" s="26" t="n">
        <f aca="false">IF(OR(BI207=0,CY207="",CY207=0),0,BI207*MIN(MaxScal,TgtVol/CY207))</f>
        <v>0</v>
      </c>
      <c r="DU207" s="26" t="n">
        <f aca="false">IF(OR(BJ207=0,CZ207="",CZ207=0),0,BJ207*MIN(MaxScal,TgtVol/CZ207))</f>
        <v>0</v>
      </c>
      <c r="DV207" s="26" t="n">
        <f aca="false">IF(OR(BK207=0,DA207="",DA207=0),0,BK207*MIN(MaxScal,TgtVol/DA207))</f>
        <v>0</v>
      </c>
      <c r="DW207" s="26" t="n">
        <f aca="false">IF(OR(BL207=0,DB207="",DB207=0),0,BL207*MIN(MaxScal,TgtVol/DB207))</f>
        <v>0</v>
      </c>
      <c r="DX207" s="28" t="n">
        <f aca="false">IFERROR(DC206*BM207,"")</f>
        <v>-0</v>
      </c>
      <c r="DY207" s="28" t="n">
        <f aca="false">IFERROR(DD206*BN207,"")</f>
        <v>-0</v>
      </c>
      <c r="DZ207" s="28" t="n">
        <f aca="false">IFERROR(DE206*BO207,"")</f>
        <v>0</v>
      </c>
      <c r="EA207" s="28" t="n">
        <f aca="false">IFERROR(DF206*BP207,"")</f>
        <v>-0</v>
      </c>
      <c r="EB207" s="28" t="n">
        <f aca="false">IFERROR(DG206*BQ207,"")</f>
        <v>-0</v>
      </c>
      <c r="EC207" s="28" t="n">
        <f aca="false">IFERROR(DH206*BR207,"")</f>
        <v>0</v>
      </c>
      <c r="ED207" s="28" t="n">
        <f aca="false">IFERROR(DI206*BS207,"")</f>
        <v>0</v>
      </c>
      <c r="EE207" s="28" t="n">
        <f aca="false">IFERROR(DJ206*BT207,"")</f>
        <v>-0</v>
      </c>
      <c r="EF207" s="28" t="n">
        <f aca="false">IFERROR(DK206*BU207,"")</f>
        <v>-0</v>
      </c>
      <c r="EG207" s="28" t="n">
        <f aca="false">IFERROR(DL206*BV207,"")</f>
        <v>-0</v>
      </c>
      <c r="EH207" s="28" t="n">
        <f aca="false">IFERROR(DM206*BW207,"")</f>
        <v>-0</v>
      </c>
      <c r="EI207" s="28" t="n">
        <f aca="false">IFERROR(DN206*BX207,"")</f>
        <v>-0</v>
      </c>
      <c r="EJ207" s="28" t="n">
        <f aca="false">IFERROR(DO206*BY207,"")</f>
        <v>-0</v>
      </c>
      <c r="EK207" s="28" t="n">
        <f aca="false">IFERROR(DP206*BZ207,"")</f>
        <v>-0</v>
      </c>
      <c r="EL207" s="28" t="n">
        <f aca="false">IFERROR(DQ206*CA207,"")</f>
        <v>-0</v>
      </c>
      <c r="EM207" s="28" t="n">
        <f aca="false">IFERROR(DR206*CB207,"")</f>
        <v>-0</v>
      </c>
      <c r="EN207" s="28" t="n">
        <f aca="false">IFERROR(DS206*CC207,"")</f>
        <v>-0</v>
      </c>
      <c r="EO207" s="28" t="n">
        <f aca="false">IFERROR(DT206*CD207,"")</f>
        <v>0</v>
      </c>
      <c r="EP207" s="28" t="n">
        <f aca="false">IFERROR(DU206*CE207,"")</f>
        <v>0</v>
      </c>
      <c r="EQ207" s="28" t="n">
        <f aca="false">IFERROR(DV206*CF207,"")</f>
        <v>-0</v>
      </c>
      <c r="ER207" s="28" t="n">
        <f aca="false">IFERROR(DW206*CG207,"")</f>
        <v>-0</v>
      </c>
      <c r="ES207" s="28" t="n">
        <f aca="false">IF(ROW()=4,"",SUM(DX207:ER207))</f>
        <v>0</v>
      </c>
      <c r="ET207" s="29" t="n">
        <f aca="false">COUNTIF(AR207:BL207,"&gt;0")</f>
        <v>2</v>
      </c>
    </row>
    <row r="208" customFormat="false" ht="15" hidden="false" customHeight="false" outlineLevel="0" collapsed="false">
      <c r="A208" s="19" t="n">
        <v>44227</v>
      </c>
      <c r="B208" s="23" t="n">
        <f aca="false">ABS(EMFX_Data!X208-EMFX_Data!Y208)</f>
        <v>0.357814270208604</v>
      </c>
      <c r="C208" s="23" t="n">
        <f aca="false">ABS(EMFX_Data!X208-EMFX_Data!Z208)</f>
        <v>0.290389957674352</v>
      </c>
      <c r="D208" s="23" t="n">
        <f aca="false">ABS(EMFX_Data!X208-EMFX_Data!AA208)</f>
        <v>0.0671259715227546</v>
      </c>
      <c r="E208" s="23" t="n">
        <f aca="false">ABS(EMFX_Data!X208-EMFX_Data!AB208)</f>
        <v>0.184630397259435</v>
      </c>
      <c r="F208" s="23" t="n">
        <f aca="false">ABS(EMFX_Data!X208-EMFX_Data!AC208)</f>
        <v>0.210322279886429</v>
      </c>
      <c r="G208" s="23" t="n">
        <f aca="false">ABS(EMFX_Data!X208-EMFX_Data!AD208)</f>
        <v>0.0525443208898828</v>
      </c>
      <c r="H208" s="23" t="n">
        <f aca="false">ABS(EMFX_Data!Y208-EMFX_Data!Z208)</f>
        <v>0.0674243125342526</v>
      </c>
      <c r="I208" s="23" t="n">
        <f aca="false">ABS(EMFX_Data!Y208-EMFX_Data!AA208)</f>
        <v>0.29068829868585</v>
      </c>
      <c r="J208" s="23" t="n">
        <f aca="false">ABS(EMFX_Data!Y208-EMFX_Data!AB208)</f>
        <v>0.17318387294917</v>
      </c>
      <c r="K208" s="23" t="n">
        <f aca="false">ABS(EMFX_Data!Y208-EMFX_Data!AC208)</f>
        <v>0.147491990322175</v>
      </c>
      <c r="L208" s="23" t="n">
        <f aca="false">ABS(EMFX_Data!Y208-EMFX_Data!AD208)</f>
        <v>0.410358591098487</v>
      </c>
      <c r="M208" s="23" t="n">
        <f aca="false">ABS(EMFX_Data!Z208-EMFX_Data!AA208)</f>
        <v>0.223263986151597</v>
      </c>
      <c r="N208" s="23" t="n">
        <f aca="false">ABS(EMFX_Data!Z208-EMFX_Data!AB208)</f>
        <v>0.105759560414917</v>
      </c>
      <c r="O208" s="23" t="n">
        <f aca="false">ABS(EMFX_Data!Z208-EMFX_Data!AC208)</f>
        <v>0.0800676777879223</v>
      </c>
      <c r="P208" s="23" t="n">
        <f aca="false">ABS(EMFX_Data!Z208-EMFX_Data!AD208)</f>
        <v>0.342934278564234</v>
      </c>
      <c r="Q208" s="23" t="n">
        <f aca="false">ABS(EMFX_Data!AA208-EMFX_Data!AB208)</f>
        <v>0.11750442573668</v>
      </c>
      <c r="R208" s="23" t="n">
        <f aca="false">ABS(EMFX_Data!AA208-EMFX_Data!AC208)</f>
        <v>0.143196308363675</v>
      </c>
      <c r="S208" s="23" t="n">
        <f aca="false">ABS(EMFX_Data!AA208-EMFX_Data!AD208)</f>
        <v>0.119670292412637</v>
      </c>
      <c r="T208" s="23" t="n">
        <f aca="false">ABS(EMFX_Data!AB208-EMFX_Data!AC208)</f>
        <v>0.0256918826269947</v>
      </c>
      <c r="U208" s="23" t="n">
        <f aca="false">ABS(EMFX_Data!AB208-EMFX_Data!AD208)</f>
        <v>0.237174718149317</v>
      </c>
      <c r="V208" s="23" t="n">
        <f aca="false">ABS(EMFX_Data!AC208-EMFX_Data!AD208)</f>
        <v>0.262866600776312</v>
      </c>
      <c r="W208" s="26" t="n">
        <f aca="false">IF(ROW()&lt;4+MinObs-1,"",IFERROR((B208-AVERAGE(B$4:B208))/STDEV(B$4:B208),""))</f>
        <v>2.69152234215348</v>
      </c>
      <c r="X208" s="26" t="n">
        <f aca="false">IF(ROW()&lt;4+MinObs-1,"",IFERROR((C208-AVERAGE(C$4:C208))/STDEV(C$4:C208),""))</f>
        <v>2.52210668906639</v>
      </c>
      <c r="Y208" s="26" t="n">
        <f aca="false">IF(ROW()&lt;4+MinObs-1,"",IFERROR((D208-AVERAGE(D$4:D208))/STDEV(D$4:D208),""))</f>
        <v>-0.73355083226452</v>
      </c>
      <c r="Z208" s="26" t="n">
        <f aca="false">IF(ROW()&lt;4+MinObs-1,"",IFERROR((E208-AVERAGE(E$4:E208))/STDEV(E$4:E208),""))</f>
        <v>0.566366286087933</v>
      </c>
      <c r="AA208" s="26" t="n">
        <f aca="false">IF(ROW()&lt;4+MinObs-1,"",IFERROR((F208-AVERAGE(F$4:F208))/STDEV(F$4:F208),""))</f>
        <v>1.81295039693437</v>
      </c>
      <c r="AB208" s="26" t="n">
        <f aca="false">IF(ROW()&lt;4+MinObs-1,"",IFERROR((G208-AVERAGE(G$4:G208))/STDEV(G$4:G208),""))</f>
        <v>-0.281779028806809</v>
      </c>
      <c r="AC208" s="26" t="n">
        <f aca="false">IF(ROW()&lt;4+MinObs-1,"",IFERROR((H208-AVERAGE(H$4:H208))/STDEV(H$4:H208),""))</f>
        <v>-0.680106988507963</v>
      </c>
      <c r="AD208" s="26" t="n">
        <f aca="false">IF(ROW()&lt;4+MinObs-1,"",IFERROR((I208-AVERAGE(I$4:I208))/STDEV(I$4:I208),""))</f>
        <v>1.09766818825996</v>
      </c>
      <c r="AE208" s="26" t="n">
        <f aca="false">IF(ROW()&lt;4+MinObs-1,"",IFERROR((J208-AVERAGE(J$4:J208))/STDEV(J$4:J208),""))</f>
        <v>0.413878288714315</v>
      </c>
      <c r="AF208" s="26" t="n">
        <f aca="false">IF(ROW()&lt;4+MinObs-1,"",IFERROR((K208-AVERAGE(K$4:K208))/STDEV(K$4:K208),""))</f>
        <v>0.728562144553512</v>
      </c>
      <c r="AG208" s="26" t="n">
        <f aca="false">IF(ROW()&lt;4+MinObs-1,"",IFERROR((L208-AVERAGE(L$4:L208))/STDEV(L$4:L208),""))</f>
        <v>0.836083422138916</v>
      </c>
      <c r="AH208" s="26" t="n">
        <f aca="false">IF(ROW()&lt;4+MinObs-1,"",IFERROR((M208-AVERAGE(M$4:M208))/STDEV(M$4:M208),""))</f>
        <v>0.550323985803497</v>
      </c>
      <c r="AI208" s="26" t="n">
        <f aca="false">IF(ROW()&lt;4+MinObs-1,"",IFERROR((N208-AVERAGE(N$4:N208))/STDEV(N$4:N208),""))</f>
        <v>-0.33318546762669</v>
      </c>
      <c r="AJ208" s="26" t="n">
        <f aca="false">IF(ROW()&lt;4+MinObs-1,"",IFERROR((O208-AVERAGE(O$4:O208))/STDEV(O$4:O208),""))</f>
        <v>-0.321776351871996</v>
      </c>
      <c r="AK208" s="26" t="n">
        <f aca="false">IF(ROW()&lt;4+MinObs-1,"",IFERROR((P208-AVERAGE(P$4:P208))/STDEV(P$4:P208),""))</f>
        <v>0.704749520285565</v>
      </c>
      <c r="AL208" s="26" t="n">
        <f aca="false">IF(ROW()&lt;4+MinObs-1,"",IFERROR((Q208-AVERAGE(Q$4:Q208))/STDEV(Q$4:Q208),""))</f>
        <v>-0.380035044428808</v>
      </c>
      <c r="AM208" s="26" t="n">
        <f aca="false">IF(ROW()&lt;4+MinObs-1,"",IFERROR((R208-AVERAGE(R$4:R208))/STDEV(R$4:R208),""))</f>
        <v>-0.288063936185146</v>
      </c>
      <c r="AN208" s="26" t="n">
        <f aca="false">IF(ROW()&lt;4+MinObs-1,"",IFERROR((S208-AVERAGE(S$4:S208))/STDEV(S$4:S208),""))</f>
        <v>-0.192698775426808</v>
      </c>
      <c r="AO208" s="26" t="n">
        <f aca="false">IF(ROW()&lt;4+MinObs-1,"",IFERROR((T208-AVERAGE(T$4:T208))/STDEV(T$4:T208),""))</f>
        <v>-1.05446193163884</v>
      </c>
      <c r="AP208" s="26" t="n">
        <f aca="false">IF(ROW()&lt;4+MinObs-1,"",IFERROR((U208-AVERAGE(U$4:U208))/STDEV(U$4:U208),""))</f>
        <v>0.333842151520077</v>
      </c>
      <c r="AQ208" s="26" t="n">
        <f aca="false">IF(ROW()&lt;4+MinObs-1,"",IFERROR((V208-AVERAGE(V$4:V208))/STDEV(V$4:V208),""))</f>
        <v>0.362727195974911</v>
      </c>
      <c r="AR208" s="26" t="n">
        <f aca="false">IF(W208="",0,IF(W208&gt;=z4,w4,IF(W208&gt;=z3,w3,IF(W208&gt;=zEntry,w2,IF(AND(W208&gt;=ExitZ,AR207&gt;0),w2,0)))))</f>
        <v>1</v>
      </c>
      <c r="AS208" s="26" t="n">
        <f aca="false">IF(X208="",0,IF(X208&gt;=z4,w4,IF(X208&gt;=z3,w3,IF(X208&gt;=zEntry,w2,IF(AND(X208&gt;=ExitZ,AS207&gt;0),w2,0)))))</f>
        <v>1</v>
      </c>
      <c r="AT208" s="26" t="n">
        <f aca="false">IF(Y208="",0,IF(Y208&gt;=z4,w4,IF(Y208&gt;=z3,w3,IF(Y208&gt;=zEntry,w2,IF(AND(Y208&gt;=ExitZ,AT207&gt;0),w2,0)))))</f>
        <v>0</v>
      </c>
      <c r="AU208" s="26" t="n">
        <f aca="false">IF(Z208="",0,IF(Z208&gt;=z4,w4,IF(Z208&gt;=z3,w3,IF(Z208&gt;=zEntry,w2,IF(AND(Z208&gt;=ExitZ,AU207&gt;0),w2,0)))))</f>
        <v>0</v>
      </c>
      <c r="AV208" s="26" t="n">
        <f aca="false">IF(AA208="",0,IF(AA208&gt;=z4,w4,IF(AA208&gt;=z3,w3,IF(AA208&gt;=zEntry,w2,IF(AND(AA208&gt;=ExitZ,AV207&gt;0),w2,0)))))</f>
        <v>0</v>
      </c>
      <c r="AW208" s="26" t="n">
        <f aca="false">IF(AB208="",0,IF(AB208&gt;=z4,w4,IF(AB208&gt;=z3,w3,IF(AB208&gt;=zEntry,w2,IF(AND(AB208&gt;=ExitZ,AW207&gt;0),w2,0)))))</f>
        <v>0</v>
      </c>
      <c r="AX208" s="26" t="n">
        <f aca="false">IF(AC208="",0,IF(AC208&gt;=z4,w4,IF(AC208&gt;=z3,w3,IF(AC208&gt;=zEntry,w2,IF(AND(AC208&gt;=ExitZ,AX207&gt;0),w2,0)))))</f>
        <v>0</v>
      </c>
      <c r="AY208" s="26" t="n">
        <f aca="false">IF(AD208="",0,IF(AD208&gt;=z4,w4,IF(AD208&gt;=z3,w3,IF(AD208&gt;=zEntry,w2,IF(AND(AD208&gt;=ExitZ,AY207&gt;0),w2,0)))))</f>
        <v>0</v>
      </c>
      <c r="AZ208" s="26" t="n">
        <f aca="false">IF(AE208="",0,IF(AE208&gt;=z4,w4,IF(AE208&gt;=z3,w3,IF(AE208&gt;=zEntry,w2,IF(AND(AE208&gt;=ExitZ,AZ207&gt;0),w2,0)))))</f>
        <v>0</v>
      </c>
      <c r="BA208" s="26" t="n">
        <f aca="false">IF(AF208="",0,IF(AF208&gt;=z4,w4,IF(AF208&gt;=z3,w3,IF(AF208&gt;=zEntry,w2,IF(AND(AF208&gt;=ExitZ,BA207&gt;0),w2,0)))))</f>
        <v>0</v>
      </c>
      <c r="BB208" s="26" t="n">
        <f aca="false">IF(AG208="",0,IF(AG208&gt;=z4,w4,IF(AG208&gt;=z3,w3,IF(AG208&gt;=zEntry,w2,IF(AND(AG208&gt;=ExitZ,BB207&gt;0),w2,0)))))</f>
        <v>0</v>
      </c>
      <c r="BC208" s="26" t="n">
        <f aca="false">IF(AH208="",0,IF(AH208&gt;=z4,w4,IF(AH208&gt;=z3,w3,IF(AH208&gt;=zEntry,w2,IF(AND(AH208&gt;=ExitZ,BC207&gt;0),w2,0)))))</f>
        <v>0</v>
      </c>
      <c r="BD208" s="26" t="n">
        <f aca="false">IF(AI208="",0,IF(AI208&gt;=z4,w4,IF(AI208&gt;=z3,w3,IF(AI208&gt;=zEntry,w2,IF(AND(AI208&gt;=ExitZ,BD207&gt;0),w2,0)))))</f>
        <v>0</v>
      </c>
      <c r="BE208" s="26" t="n">
        <f aca="false">IF(AJ208="",0,IF(AJ208&gt;=z4,w4,IF(AJ208&gt;=z3,w3,IF(AJ208&gt;=zEntry,w2,IF(AND(AJ208&gt;=ExitZ,BE207&gt;0),w2,0)))))</f>
        <v>0</v>
      </c>
      <c r="BF208" s="26" t="n">
        <f aca="false">IF(AK208="",0,IF(AK208&gt;=z4,w4,IF(AK208&gt;=z3,w3,IF(AK208&gt;=zEntry,w2,IF(AND(AK208&gt;=ExitZ,BF207&gt;0),w2,0)))))</f>
        <v>0</v>
      </c>
      <c r="BG208" s="26" t="n">
        <f aca="false">IF(AL208="",0,IF(AL208&gt;=z4,w4,IF(AL208&gt;=z3,w3,IF(AL208&gt;=zEntry,w2,IF(AND(AL208&gt;=ExitZ,BG207&gt;0),w2,0)))))</f>
        <v>0</v>
      </c>
      <c r="BH208" s="26" t="n">
        <f aca="false">IF(AM208="",0,IF(AM208&gt;=z4,w4,IF(AM208&gt;=z3,w3,IF(AM208&gt;=zEntry,w2,IF(AND(AM208&gt;=ExitZ,BH207&gt;0),w2,0)))))</f>
        <v>0</v>
      </c>
      <c r="BI208" s="26" t="n">
        <f aca="false">IF(AN208="",0,IF(AN208&gt;=z4,w4,IF(AN208&gt;=z3,w3,IF(AN208&gt;=zEntry,w2,IF(AND(AN208&gt;=ExitZ,BI207&gt;0),w2,0)))))</f>
        <v>0</v>
      </c>
      <c r="BJ208" s="26" t="n">
        <f aca="false">IF(AO208="",0,IF(AO208&gt;=z4,w4,IF(AO208&gt;=z3,w3,IF(AO208&gt;=zEntry,w2,IF(AND(AO208&gt;=ExitZ,BJ207&gt;0),w2,0)))))</f>
        <v>0</v>
      </c>
      <c r="BK208" s="26" t="n">
        <f aca="false">IF(AP208="",0,IF(AP208&gt;=z4,w4,IF(AP208&gt;=z3,w3,IF(AP208&gt;=zEntry,w2,IF(AND(AP208&gt;=ExitZ,BK207&gt;0),w2,0)))))</f>
        <v>0</v>
      </c>
      <c r="BL208" s="26" t="n">
        <f aca="false">IF(AQ208="",0,IF(AQ208&gt;=z4,w4,IF(AQ208&gt;=z3,w3,IF(AQ208&gt;=zEntry,w2,IF(AND(AQ208&gt;=ExitZ,BL207&gt;0),w2,0)))))</f>
        <v>0</v>
      </c>
      <c r="BM208" s="23" t="n">
        <f aca="false">IF(EMFX_Data!X207&gt;=EMFX_Data!Y207,EMFX_Data!AE208-EMFX_Data!AF208,EMFX_Data!AF208-EMFX_Data!AE208)</f>
        <v>0.0125418957404235</v>
      </c>
      <c r="BN208" s="23" t="n">
        <f aca="false">IF(EMFX_Data!X207&gt;=EMFX_Data!Z207,EMFX_Data!AE208-EMFX_Data!AG208,EMFX_Data!AG208-EMFX_Data!AE208)</f>
        <v>0.0740512239446608</v>
      </c>
      <c r="BO208" s="23" t="n">
        <f aca="false">IF(EMFX_Data!X207&gt;=EMFX_Data!AA207,EMFX_Data!AE208-EMFX_Data!AH208,EMFX_Data!AH208-EMFX_Data!AE208)</f>
        <v>-0.0230330491664238</v>
      </c>
      <c r="BP208" s="23" t="n">
        <f aca="false">IF(EMFX_Data!X207&gt;=EMFX_Data!AB207,EMFX_Data!AE208-EMFX_Data!AI208,EMFX_Data!AI208-EMFX_Data!AE208)</f>
        <v>0.0224854608247857</v>
      </c>
      <c r="BQ208" s="23" t="n">
        <f aca="false">IF(EMFX_Data!X207&gt;=EMFX_Data!AC207,EMFX_Data!AE208-EMFX_Data!AJ208,EMFX_Data!AJ208-EMFX_Data!AE208)</f>
        <v>-0.00733145872835687</v>
      </c>
      <c r="BR208" s="23" t="n">
        <f aca="false">IF(EMFX_Data!X207&gt;=EMFX_Data!AD207,EMFX_Data!AE208-EMFX_Data!AK208,EMFX_Data!AK208-EMFX_Data!AE208)</f>
        <v>-0.0300693743761718</v>
      </c>
      <c r="BS208" s="23" t="n">
        <f aca="false">IF(EMFX_Data!Y207&gt;=EMFX_Data!Z207,EMFX_Data!AF208-EMFX_Data!AG208,EMFX_Data!AG208-EMFX_Data!AF208)</f>
        <v>-0.0615093282042373</v>
      </c>
      <c r="BT208" s="23" t="n">
        <f aca="false">IF(EMFX_Data!Y207&gt;=EMFX_Data!AA207,EMFX_Data!AF208-EMFX_Data!AH208,EMFX_Data!AH208-EMFX_Data!AF208)</f>
        <v>0.0355749449068473</v>
      </c>
      <c r="BU208" s="23" t="n">
        <f aca="false">IF(EMFX_Data!Y207&gt;=EMFX_Data!AB207,EMFX_Data!AF208-EMFX_Data!AI208,EMFX_Data!AI208-EMFX_Data!AF208)</f>
        <v>-0.00994356508436224</v>
      </c>
      <c r="BV208" s="23" t="n">
        <f aca="false">IF(EMFX_Data!Y207&gt;=EMFX_Data!AC207,EMFX_Data!AF208-EMFX_Data!AJ208,EMFX_Data!AJ208-EMFX_Data!AF208)</f>
        <v>0.0198733544687804</v>
      </c>
      <c r="BW208" s="23" t="n">
        <f aca="false">IF(EMFX_Data!Y207&gt;=EMFX_Data!AD207,EMFX_Data!AF208-EMFX_Data!AK208,EMFX_Data!AK208-EMFX_Data!AF208)</f>
        <v>-0.0175274786357483</v>
      </c>
      <c r="BX208" s="23" t="n">
        <f aca="false">IF(EMFX_Data!Z207&gt;=EMFX_Data!AA207,EMFX_Data!AG208-EMFX_Data!AH208,EMFX_Data!AH208-EMFX_Data!AG208)</f>
        <v>0.0970842731110846</v>
      </c>
      <c r="BY208" s="23" t="n">
        <f aca="false">IF(EMFX_Data!Z207&gt;=EMFX_Data!AB207,EMFX_Data!AG208-EMFX_Data!AI208,EMFX_Data!AI208-EMFX_Data!AG208)</f>
        <v>0.0515657631198751</v>
      </c>
      <c r="BZ208" s="23" t="n">
        <f aca="false">IF(EMFX_Data!Z207&gt;=EMFX_Data!AC207,EMFX_Data!AG208-EMFX_Data!AJ208,EMFX_Data!AJ208-EMFX_Data!AG208)</f>
        <v>0.0813826826730177</v>
      </c>
      <c r="CA208" s="23" t="n">
        <f aca="false">IF(EMFX_Data!Z207&gt;=EMFX_Data!AD207,EMFX_Data!AG208-EMFX_Data!AK208,EMFX_Data!AK208-EMFX_Data!AG208)</f>
        <v>0.043981849568489</v>
      </c>
      <c r="CB208" s="23" t="n">
        <f aca="false">IF(EMFX_Data!AA207&gt;=EMFX_Data!AB207,EMFX_Data!AH208-EMFX_Data!AI208,EMFX_Data!AI208-EMFX_Data!AH208)</f>
        <v>0.0455185099912095</v>
      </c>
      <c r="CC208" s="23" t="n">
        <f aca="false">IF(EMFX_Data!AA207&gt;=EMFX_Data!AC207,EMFX_Data!AH208-EMFX_Data!AJ208,EMFX_Data!AJ208-EMFX_Data!AH208)</f>
        <v>0.0157015904380669</v>
      </c>
      <c r="CD208" s="23" t="n">
        <f aca="false">IF(EMFX_Data!AA207&gt;=EMFX_Data!AD207,EMFX_Data!AH208-EMFX_Data!AK208,EMFX_Data!AK208-EMFX_Data!AH208)</f>
        <v>-0.0531024235425956</v>
      </c>
      <c r="CE208" s="23" t="n">
        <f aca="false">IF(EMFX_Data!AB207&gt;=EMFX_Data!AC207,EMFX_Data!AI208-EMFX_Data!AJ208,EMFX_Data!AJ208-EMFX_Data!AI208)</f>
        <v>-0.0298169195531426</v>
      </c>
      <c r="CF208" s="23" t="n">
        <f aca="false">IF(EMFX_Data!AB207&gt;=EMFX_Data!AD207,EMFX_Data!AI208-EMFX_Data!AK208,EMFX_Data!AK208-EMFX_Data!AI208)</f>
        <v>-0.00758391355138609</v>
      </c>
      <c r="CG208" s="23" t="n">
        <f aca="false">IF(EMFX_Data!AC207&gt;=EMFX_Data!AD207,EMFX_Data!AJ208-EMFX_Data!AK208,EMFX_Data!AK208-EMFX_Data!AJ208)</f>
        <v>-0.0374008331045287</v>
      </c>
      <c r="CH208" s="27" t="n">
        <f aca="false">IF(ROW()&lt;4+VolLB,"",STDEV(INDEX($BM:$BM,ROW()-VolLB+1):INDEX($BM:$BM,ROW()))*SQRT(12))</f>
        <v>0.176315086549758</v>
      </c>
      <c r="CI208" s="27" t="n">
        <f aca="false">IF(ROW()&lt;4+VolLB,"",STDEV(INDEX($BN:$BN,ROW()-VolLB+1):INDEX($BN:$BN,ROW()))*SQRT(12))</f>
        <v>0.191927686499222</v>
      </c>
      <c r="CJ208" s="27" t="n">
        <f aca="false">IF(ROW()&lt;4+VolLB,"",STDEV(INDEX($BO:$BO,ROW()-VolLB+1):INDEX($BO:$BO,ROW()))*SQRT(12))</f>
        <v>0.193270058711344</v>
      </c>
      <c r="CK208" s="27" t="n">
        <f aca="false">IF(ROW()&lt;4+VolLB,"",STDEV(INDEX($BP:$BP,ROW()-VolLB+1):INDEX($BP:$BP,ROW()))*SQRT(12))</f>
        <v>0.197509854841583</v>
      </c>
      <c r="CL208" s="27" t="n">
        <f aca="false">IF(ROW()&lt;4+VolLB,"",STDEV(INDEX($BQ:$BQ,ROW()-VolLB+1):INDEX($BQ:$BQ,ROW()))*SQRT(12))</f>
        <v>0.147074147648855</v>
      </c>
      <c r="CM208" s="27" t="n">
        <f aca="false">IF(ROW()&lt;4+VolLB,"",STDEV(INDEX($BR:$BR,ROW()-VolLB+1):INDEX($BR:$BR,ROW()))*SQRT(12))</f>
        <v>0.163439673775228</v>
      </c>
      <c r="CN208" s="27" t="n">
        <f aca="false">IF(ROW()&lt;4+VolLB,"",STDEV(INDEX($BS:$BS,ROW()-VolLB+1):INDEX($BS:$BS,ROW()))*SQRT(12))</f>
        <v>0.170772005788831</v>
      </c>
      <c r="CO208" s="27" t="n">
        <f aca="false">IF(ROW()&lt;4+VolLB,"",STDEV(INDEX($BT:$BT,ROW()-VolLB+1):INDEX($BT:$BT,ROW()))*SQRT(12))</f>
        <v>0.18029345892862</v>
      </c>
      <c r="CP208" s="27" t="n">
        <f aca="false">IF(ROW()&lt;4+VolLB,"",STDEV(INDEX($BU:$BU,ROW()-VolLB+1):INDEX($BU:$BU,ROW()))*SQRT(12))</f>
        <v>0.183998982834183</v>
      </c>
      <c r="CQ208" s="27" t="n">
        <f aca="false">IF(ROW()&lt;4+VolLB,"",STDEV(INDEX($BV:$BV,ROW()-VolLB+1):INDEX($BV:$BV,ROW()))*SQRT(12))</f>
        <v>0.155662477017892</v>
      </c>
      <c r="CR208" s="27" t="n">
        <f aca="false">IF(ROW()&lt;4+VolLB,"",STDEV(INDEX($BW:$BW,ROW()-VolLB+1):INDEX($BW:$BW,ROW()))*SQRT(12))</f>
        <v>0.159191604084228</v>
      </c>
      <c r="CS208" s="27" t="n">
        <f aca="false">IF(ROW()&lt;4+VolLB,"",STDEV(INDEX($BX:$BX,ROW()-VolLB+1):INDEX($BX:$BX,ROW()))*SQRT(12))</f>
        <v>0.207692229078524</v>
      </c>
      <c r="CT208" s="27" t="n">
        <f aca="false">IF(ROW()&lt;4+VolLB,"",STDEV(INDEX($BY:$BY,ROW()-VolLB+1):INDEX($BY:$BY,ROW()))*SQRT(12))</f>
        <v>0.230230673674804</v>
      </c>
      <c r="CU208" s="27" t="n">
        <f aca="false">IF(ROW()&lt;4+VolLB,"",STDEV(INDEX($BZ:$BZ,ROW()-VolLB+1):INDEX($BZ:$BZ,ROW()))*SQRT(12))</f>
        <v>0.192201505009252</v>
      </c>
      <c r="CV208" s="27" t="n">
        <f aca="false">IF(ROW()&lt;4+VolLB,"",STDEV(INDEX($CA:$CA,ROW()-VolLB+1):INDEX($CA:$CA,ROW()))*SQRT(12))</f>
        <v>0.163068906863636</v>
      </c>
      <c r="CW208" s="27" t="n">
        <f aca="false">IF(ROW()&lt;4+VolLB,"",STDEV(INDEX($CB:$CB,ROW()-VolLB+1):INDEX($CB:$CB,ROW()))*SQRT(12))</f>
        <v>0.2164768220613</v>
      </c>
      <c r="CX208" s="27" t="n">
        <f aca="false">IF(ROW()&lt;4+VolLB,"",STDEV(INDEX($CC:$CC,ROW()-VolLB+1):INDEX($CC:$CC,ROW()))*SQRT(12))</f>
        <v>0.198236159550348</v>
      </c>
      <c r="CY208" s="27" t="n">
        <f aca="false">IF(ROW()&lt;4+VolLB,"",STDEV(INDEX($CD:$CD,ROW()-VolLB+1):INDEX($CD:$CD,ROW()))*SQRT(12))</f>
        <v>0.181261364453038</v>
      </c>
      <c r="CZ208" s="27" t="n">
        <f aca="false">IF(ROW()&lt;4+VolLB,"",STDEV(INDEX($CE:$CE,ROW()-VolLB+1):INDEX($CE:$CE,ROW()))*SQRT(12))</f>
        <v>0.228822274598728</v>
      </c>
      <c r="DA208" s="27" t="n">
        <f aca="false">IF(ROW()&lt;4+VolLB,"",STDEV(INDEX($CF:$CF,ROW()-VolLB+1):INDEX($CF:$CF,ROW()))*SQRT(12))</f>
        <v>0.187574874244734</v>
      </c>
      <c r="DB208" s="27" t="n">
        <f aca="false">IF(ROW()&lt;4+VolLB,"",STDEV(INDEX($CG:$CG,ROW()-VolLB+1):INDEX($CG:$CG,ROW()))*SQRT(12))</f>
        <v>0.181126971850389</v>
      </c>
      <c r="DC208" s="26" t="n">
        <f aca="false">IF(OR(AR208=0,CH208="",CH208=0),0,AR208*MIN(MaxScal,TgtVol/CH208))</f>
        <v>0.113433288049096</v>
      </c>
      <c r="DD208" s="26" t="n">
        <f aca="false">IF(OR(AS208=0,CI208="",CI208=0),0,AS208*MIN(MaxScal,TgtVol/CI208))</f>
        <v>0.10420591403357</v>
      </c>
      <c r="DE208" s="26" t="n">
        <f aca="false">IF(OR(AT208=0,CJ208="",CJ208=0),0,AT208*MIN(MaxScal,TgtVol/CJ208))</f>
        <v>0</v>
      </c>
      <c r="DF208" s="26" t="n">
        <f aca="false">IF(OR(AU208=0,CK208="",CK208=0),0,AU208*MIN(MaxScal,TgtVol/CK208))</f>
        <v>0</v>
      </c>
      <c r="DG208" s="26" t="n">
        <f aca="false">IF(OR(AV208=0,CL208="",CL208=0),0,AV208*MIN(MaxScal,TgtVol/CL208))</f>
        <v>0</v>
      </c>
      <c r="DH208" s="26" t="n">
        <f aca="false">IF(OR(AW208=0,CM208="",CM208=0),0,AW208*MIN(MaxScal,TgtVol/CM208))</f>
        <v>0</v>
      </c>
      <c r="DI208" s="26" t="n">
        <f aca="false">IF(OR(AX208=0,CN208="",CN208=0),0,AX208*MIN(MaxScal,TgtVol/CN208))</f>
        <v>0</v>
      </c>
      <c r="DJ208" s="26" t="n">
        <f aca="false">IF(OR(AY208=0,CO208="",CO208=0),0,AY208*MIN(MaxScal,TgtVol/CO208))</f>
        <v>0</v>
      </c>
      <c r="DK208" s="26" t="n">
        <f aca="false">IF(OR(AZ208=0,CP208="",CP208=0),0,AZ208*MIN(MaxScal,TgtVol/CP208))</f>
        <v>0</v>
      </c>
      <c r="DL208" s="26" t="n">
        <f aca="false">IF(OR(BA208=0,CQ208="",CQ208=0),0,BA208*MIN(MaxScal,TgtVol/CQ208))</f>
        <v>0</v>
      </c>
      <c r="DM208" s="26" t="n">
        <f aca="false">IF(OR(BB208=0,CR208="",CR208=0),0,BB208*MIN(MaxScal,TgtVol/CR208))</f>
        <v>0</v>
      </c>
      <c r="DN208" s="26" t="n">
        <f aca="false">IF(OR(BC208=0,CS208="",CS208=0),0,BC208*MIN(MaxScal,TgtVol/CS208))</f>
        <v>0</v>
      </c>
      <c r="DO208" s="26" t="n">
        <f aca="false">IF(OR(BD208=0,CT208="",CT208=0),0,BD208*MIN(MaxScal,TgtVol/CT208))</f>
        <v>0</v>
      </c>
      <c r="DP208" s="26" t="n">
        <f aca="false">IF(OR(BE208=0,CU208="",CU208=0),0,BE208*MIN(MaxScal,TgtVol/CU208))</f>
        <v>0</v>
      </c>
      <c r="DQ208" s="26" t="n">
        <f aca="false">IF(OR(BF208=0,CV208="",CV208=0),0,BF208*MIN(MaxScal,TgtVol/CV208))</f>
        <v>0</v>
      </c>
      <c r="DR208" s="26" t="n">
        <f aca="false">IF(OR(BG208=0,CW208="",CW208=0),0,BG208*MIN(MaxScal,TgtVol/CW208))</f>
        <v>0</v>
      </c>
      <c r="DS208" s="26" t="n">
        <f aca="false">IF(OR(BH208=0,CX208="",CX208=0),0,BH208*MIN(MaxScal,TgtVol/CX208))</f>
        <v>0</v>
      </c>
      <c r="DT208" s="26" t="n">
        <f aca="false">IF(OR(BI208=0,CY208="",CY208=0),0,BI208*MIN(MaxScal,TgtVol/CY208))</f>
        <v>0</v>
      </c>
      <c r="DU208" s="26" t="n">
        <f aca="false">IF(OR(BJ208=0,CZ208="",CZ208=0),0,BJ208*MIN(MaxScal,TgtVol/CZ208))</f>
        <v>0</v>
      </c>
      <c r="DV208" s="26" t="n">
        <f aca="false">IF(OR(BK208=0,DA208="",DA208=0),0,BK208*MIN(MaxScal,TgtVol/DA208))</f>
        <v>0</v>
      </c>
      <c r="DW208" s="26" t="n">
        <f aca="false">IF(OR(BL208=0,DB208="",DB208=0),0,BL208*MIN(MaxScal,TgtVol/DB208))</f>
        <v>0</v>
      </c>
      <c r="DX208" s="28" t="n">
        <f aca="false">IFERROR(DC207*BM208,"")</f>
        <v>0.00138930627829393</v>
      </c>
      <c r="DY208" s="28" t="n">
        <f aca="false">IFERROR(DD207*BN208,"")</f>
        <v>0.0118177449614594</v>
      </c>
      <c r="DZ208" s="28" t="n">
        <f aca="false">IFERROR(DE207*BO208,"")</f>
        <v>-0</v>
      </c>
      <c r="EA208" s="28" t="n">
        <f aca="false">IFERROR(DF207*BP208,"")</f>
        <v>0</v>
      </c>
      <c r="EB208" s="28" t="n">
        <f aca="false">IFERROR(DG207*BQ208,"")</f>
        <v>-0</v>
      </c>
      <c r="EC208" s="28" t="n">
        <f aca="false">IFERROR(DH207*BR208,"")</f>
        <v>-0</v>
      </c>
      <c r="ED208" s="28" t="n">
        <f aca="false">IFERROR(DI207*BS208,"")</f>
        <v>-0</v>
      </c>
      <c r="EE208" s="28" t="n">
        <f aca="false">IFERROR(DJ207*BT208,"")</f>
        <v>0</v>
      </c>
      <c r="EF208" s="28" t="n">
        <f aca="false">IFERROR(DK207*BU208,"")</f>
        <v>-0</v>
      </c>
      <c r="EG208" s="28" t="n">
        <f aca="false">IFERROR(DL207*BV208,"")</f>
        <v>0</v>
      </c>
      <c r="EH208" s="28" t="n">
        <f aca="false">IFERROR(DM207*BW208,"")</f>
        <v>-0</v>
      </c>
      <c r="EI208" s="28" t="n">
        <f aca="false">IFERROR(DN207*BX208,"")</f>
        <v>0</v>
      </c>
      <c r="EJ208" s="28" t="n">
        <f aca="false">IFERROR(DO207*BY208,"")</f>
        <v>0</v>
      </c>
      <c r="EK208" s="28" t="n">
        <f aca="false">IFERROR(DP207*BZ208,"")</f>
        <v>0</v>
      </c>
      <c r="EL208" s="28" t="n">
        <f aca="false">IFERROR(DQ207*CA208,"")</f>
        <v>0</v>
      </c>
      <c r="EM208" s="28" t="n">
        <f aca="false">IFERROR(DR207*CB208,"")</f>
        <v>0</v>
      </c>
      <c r="EN208" s="28" t="n">
        <f aca="false">IFERROR(DS207*CC208,"")</f>
        <v>0</v>
      </c>
      <c r="EO208" s="28" t="n">
        <f aca="false">IFERROR(DT207*CD208,"")</f>
        <v>-0</v>
      </c>
      <c r="EP208" s="28" t="n">
        <f aca="false">IFERROR(DU207*CE208,"")</f>
        <v>-0</v>
      </c>
      <c r="EQ208" s="28" t="n">
        <f aca="false">IFERROR(DV207*CF208,"")</f>
        <v>-0</v>
      </c>
      <c r="ER208" s="28" t="n">
        <f aca="false">IFERROR(DW207*CG208,"")</f>
        <v>-0</v>
      </c>
      <c r="ES208" s="28" t="n">
        <f aca="false">IF(ROW()=4,"",SUM(DX208:ER208))</f>
        <v>0.0132070512397533</v>
      </c>
      <c r="ET208" s="29" t="n">
        <f aca="false">COUNTIF(AR208:BL208,"&gt;0")</f>
        <v>2</v>
      </c>
    </row>
    <row r="209" customFormat="false" ht="15" hidden="false" customHeight="false" outlineLevel="0" collapsed="false">
      <c r="A209" s="19" t="n">
        <v>44255</v>
      </c>
      <c r="B209" s="23" t="n">
        <f aca="false">ABS(EMFX_Data!X209-EMFX_Data!Y209)</f>
        <v>0.410583829371</v>
      </c>
      <c r="C209" s="23" t="n">
        <f aca="false">ABS(EMFX_Data!X209-EMFX_Data!Z209)</f>
        <v>0.328481746896235</v>
      </c>
      <c r="D209" s="23" t="n">
        <f aca="false">ABS(EMFX_Data!X209-EMFX_Data!AA209)</f>
        <v>0.132635114030635</v>
      </c>
      <c r="E209" s="23" t="n">
        <f aca="false">ABS(EMFX_Data!X209-EMFX_Data!AB209)</f>
        <v>0.257313785907802</v>
      </c>
      <c r="F209" s="23" t="n">
        <f aca="false">ABS(EMFX_Data!X209-EMFX_Data!AC209)</f>
        <v>0.226533058053637</v>
      </c>
      <c r="G209" s="23" t="n">
        <f aca="false">ABS(EMFX_Data!X209-EMFX_Data!AD209)</f>
        <v>0.0253325885110209</v>
      </c>
      <c r="H209" s="23" t="n">
        <f aca="false">ABS(EMFX_Data!Y209-EMFX_Data!Z209)</f>
        <v>0.0821020824747656</v>
      </c>
      <c r="I209" s="23" t="n">
        <f aca="false">ABS(EMFX_Data!Y209-EMFX_Data!AA209)</f>
        <v>0.277948715340365</v>
      </c>
      <c r="J209" s="23" t="n">
        <f aca="false">ABS(EMFX_Data!Y209-EMFX_Data!AB209)</f>
        <v>0.153270043463198</v>
      </c>
      <c r="K209" s="23" t="n">
        <f aca="false">ABS(EMFX_Data!Y209-EMFX_Data!AC209)</f>
        <v>0.184050771317363</v>
      </c>
      <c r="L209" s="23" t="n">
        <f aca="false">ABS(EMFX_Data!Y209-EMFX_Data!AD209)</f>
        <v>0.435916417882021</v>
      </c>
      <c r="M209" s="23" t="n">
        <f aca="false">ABS(EMFX_Data!Z209-EMFX_Data!AA209)</f>
        <v>0.195846632865599</v>
      </c>
      <c r="N209" s="23" t="n">
        <f aca="false">ABS(EMFX_Data!Z209-EMFX_Data!AB209)</f>
        <v>0.0711679609884328</v>
      </c>
      <c r="O209" s="23" t="n">
        <f aca="false">ABS(EMFX_Data!Z209-EMFX_Data!AC209)</f>
        <v>0.101948688842597</v>
      </c>
      <c r="P209" s="23" t="n">
        <f aca="false">ABS(EMFX_Data!Z209-EMFX_Data!AD209)</f>
        <v>0.353814335407256</v>
      </c>
      <c r="Q209" s="23" t="n">
        <f aca="false">ABS(EMFX_Data!AA209-EMFX_Data!AB209)</f>
        <v>0.124678671877167</v>
      </c>
      <c r="R209" s="23" t="n">
        <f aca="false">ABS(EMFX_Data!AA209-EMFX_Data!AC209)</f>
        <v>0.0938979440230021</v>
      </c>
      <c r="S209" s="23" t="n">
        <f aca="false">ABS(EMFX_Data!AA209-EMFX_Data!AD209)</f>
        <v>0.157967702541656</v>
      </c>
      <c r="T209" s="23" t="n">
        <f aca="false">ABS(EMFX_Data!AB209-EMFX_Data!AC209)</f>
        <v>0.0307807278541645</v>
      </c>
      <c r="U209" s="23" t="n">
        <f aca="false">ABS(EMFX_Data!AB209-EMFX_Data!AD209)</f>
        <v>0.282646374418823</v>
      </c>
      <c r="V209" s="23" t="n">
        <f aca="false">ABS(EMFX_Data!AC209-EMFX_Data!AD209)</f>
        <v>0.251865646564658</v>
      </c>
      <c r="W209" s="26" t="n">
        <f aca="false">IF(ROW()&lt;4+MinObs-1,"",IFERROR((B209-AVERAGE(B$4:B209))/STDEV(B$4:B209),""))</f>
        <v>3.21421380976134</v>
      </c>
      <c r="X209" s="26" t="n">
        <f aca="false">IF(ROW()&lt;4+MinObs-1,"",IFERROR((C209-AVERAGE(C$4:C209))/STDEV(C$4:C209),""))</f>
        <v>2.93869989169423</v>
      </c>
      <c r="Y209" s="26" t="n">
        <f aca="false">IF(ROW()&lt;4+MinObs-1,"",IFERROR((D209-AVERAGE(D$4:D209))/STDEV(D$4:D209),""))</f>
        <v>-0.159142018853737</v>
      </c>
      <c r="Z209" s="26" t="n">
        <f aca="false">IF(ROW()&lt;4+MinObs-1,"",IFERROR((E209-AVERAGE(E$4:E209))/STDEV(E$4:E209),""))</f>
        <v>1.29650846308694</v>
      </c>
      <c r="AA209" s="26" t="n">
        <f aca="false">IF(ROW()&lt;4+MinObs-1,"",IFERROR((F209-AVERAGE(F$4:F209))/STDEV(F$4:F209),""))</f>
        <v>2.024764388484</v>
      </c>
      <c r="AB209" s="26" t="n">
        <f aca="false">IF(ROW()&lt;4+MinObs-1,"",IFERROR((G209-AVERAGE(G$4:G209))/STDEV(G$4:G209),""))</f>
        <v>-0.379948245778762</v>
      </c>
      <c r="AC209" s="26" t="n">
        <f aca="false">IF(ROW()&lt;4+MinObs-1,"",IFERROR((H209-AVERAGE(H$4:H209))/STDEV(H$4:H209),""))</f>
        <v>-0.552942579032994</v>
      </c>
      <c r="AD209" s="26" t="n">
        <f aca="false">IF(ROW()&lt;4+MinObs-1,"",IFERROR((I209-AVERAGE(I$4:I209))/STDEV(I$4:I209),""))</f>
        <v>0.991049128633108</v>
      </c>
      <c r="AE209" s="26" t="n">
        <f aca="false">IF(ROW()&lt;4+MinObs-1,"",IFERROR((J209-AVERAGE(J$4:J209))/STDEV(J$4:J209),""))</f>
        <v>0.185471323540897</v>
      </c>
      <c r="AF209" s="26" t="n">
        <f aca="false">IF(ROW()&lt;4+MinObs-1,"",IFERROR((K209-AVERAGE(K$4:K209))/STDEV(K$4:K209),""))</f>
        <v>1.24847053713767</v>
      </c>
      <c r="AG209" s="26" t="n">
        <f aca="false">IF(ROW()&lt;4+MinObs-1,"",IFERROR((L209-AVERAGE(L$4:L209))/STDEV(L$4:L209),""))</f>
        <v>0.920981215012134</v>
      </c>
      <c r="AH209" s="26" t="n">
        <f aca="false">IF(ROW()&lt;4+MinObs-1,"",IFERROR((M209-AVERAGE(M$4:M209))/STDEV(M$4:M209),""))</f>
        <v>0.273013771271829</v>
      </c>
      <c r="AI209" s="26" t="n">
        <f aca="false">IF(ROW()&lt;4+MinObs-1,"",IFERROR((N209-AVERAGE(N$4:N209))/STDEV(N$4:N209),""))</f>
        <v>-0.677926605182141</v>
      </c>
      <c r="AJ209" s="26" t="n">
        <f aca="false">IF(ROW()&lt;4+MinObs-1,"",IFERROR((O209-AVERAGE(O$4:O209))/STDEV(O$4:O209),""))</f>
        <v>-0.0403238368760671</v>
      </c>
      <c r="AK209" s="26" t="n">
        <f aca="false">IF(ROW()&lt;4+MinObs-1,"",IFERROR((P209-AVERAGE(P$4:P209))/STDEV(P$4:P209),""))</f>
        <v>0.740731149524948</v>
      </c>
      <c r="AL209" s="26" t="n">
        <f aca="false">IF(ROW()&lt;4+MinObs-1,"",IFERROR((Q209-AVERAGE(Q$4:Q209))/STDEV(Q$4:Q209),""))</f>
        <v>-0.329013009088286</v>
      </c>
      <c r="AM209" s="26" t="n">
        <f aca="false">IF(ROW()&lt;4+MinObs-1,"",IFERROR((R209-AVERAGE(R$4:R209))/STDEV(R$4:R209),""))</f>
        <v>-0.712299820516201</v>
      </c>
      <c r="AN209" s="26" t="n">
        <f aca="false">IF(ROW()&lt;4+MinObs-1,"",IFERROR((S209-AVERAGE(S$4:S209))/STDEV(S$4:S209),""))</f>
        <v>-0.0565858032691962</v>
      </c>
      <c r="AO209" s="26" t="n">
        <f aca="false">IF(ROW()&lt;4+MinObs-1,"",IFERROR((T209-AVERAGE(T$4:T209))/STDEV(T$4:T209),""))</f>
        <v>-0.990139402590766</v>
      </c>
      <c r="AP209" s="26" t="n">
        <f aca="false">IF(ROW()&lt;4+MinObs-1,"",IFERROR((U209-AVERAGE(U$4:U209))/STDEV(U$4:U209),""))</f>
        <v>0.495161504949188</v>
      </c>
      <c r="AQ209" s="26" t="n">
        <f aca="false">IF(ROW()&lt;4+MinObs-1,"",IFERROR((V209-AVERAGE(V$4:V209))/STDEV(V$4:V209),""))</f>
        <v>0.322873786323853</v>
      </c>
      <c r="AR209" s="26" t="n">
        <f aca="false">IF(W209="",0,IF(W209&gt;=z4,w4,IF(W209&gt;=z3,w3,IF(W209&gt;=zEntry,w2,IF(AND(W209&gt;=ExitZ,AR208&gt;0),w2,0)))))</f>
        <v>1.5</v>
      </c>
      <c r="AS209" s="26" t="n">
        <f aca="false">IF(X209="",0,IF(X209&gt;=z4,w4,IF(X209&gt;=z3,w3,IF(X209&gt;=zEntry,w2,IF(AND(X209&gt;=ExitZ,AS208&gt;0),w2,0)))))</f>
        <v>1</v>
      </c>
      <c r="AT209" s="26" t="n">
        <f aca="false">IF(Y209="",0,IF(Y209&gt;=z4,w4,IF(Y209&gt;=z3,w3,IF(Y209&gt;=zEntry,w2,IF(AND(Y209&gt;=ExitZ,AT208&gt;0),w2,0)))))</f>
        <v>0</v>
      </c>
      <c r="AU209" s="26" t="n">
        <f aca="false">IF(Z209="",0,IF(Z209&gt;=z4,w4,IF(Z209&gt;=z3,w3,IF(Z209&gt;=zEntry,w2,IF(AND(Z209&gt;=ExitZ,AU208&gt;0),w2,0)))))</f>
        <v>0</v>
      </c>
      <c r="AV209" s="26" t="n">
        <f aca="false">IF(AA209="",0,IF(AA209&gt;=z4,w4,IF(AA209&gt;=z3,w3,IF(AA209&gt;=zEntry,w2,IF(AND(AA209&gt;=ExitZ,AV208&gt;0),w2,0)))))</f>
        <v>1</v>
      </c>
      <c r="AW209" s="26" t="n">
        <f aca="false">IF(AB209="",0,IF(AB209&gt;=z4,w4,IF(AB209&gt;=z3,w3,IF(AB209&gt;=zEntry,w2,IF(AND(AB209&gt;=ExitZ,AW208&gt;0),w2,0)))))</f>
        <v>0</v>
      </c>
      <c r="AX209" s="26" t="n">
        <f aca="false">IF(AC209="",0,IF(AC209&gt;=z4,w4,IF(AC209&gt;=z3,w3,IF(AC209&gt;=zEntry,w2,IF(AND(AC209&gt;=ExitZ,AX208&gt;0),w2,0)))))</f>
        <v>0</v>
      </c>
      <c r="AY209" s="26" t="n">
        <f aca="false">IF(AD209="",0,IF(AD209&gt;=z4,w4,IF(AD209&gt;=z3,w3,IF(AD209&gt;=zEntry,w2,IF(AND(AD209&gt;=ExitZ,AY208&gt;0),w2,0)))))</f>
        <v>0</v>
      </c>
      <c r="AZ209" s="26" t="n">
        <f aca="false">IF(AE209="",0,IF(AE209&gt;=z4,w4,IF(AE209&gt;=z3,w3,IF(AE209&gt;=zEntry,w2,IF(AND(AE209&gt;=ExitZ,AZ208&gt;0),w2,0)))))</f>
        <v>0</v>
      </c>
      <c r="BA209" s="26" t="n">
        <f aca="false">IF(AF209="",0,IF(AF209&gt;=z4,w4,IF(AF209&gt;=z3,w3,IF(AF209&gt;=zEntry,w2,IF(AND(AF209&gt;=ExitZ,BA208&gt;0),w2,0)))))</f>
        <v>0</v>
      </c>
      <c r="BB209" s="26" t="n">
        <f aca="false">IF(AG209="",0,IF(AG209&gt;=z4,w4,IF(AG209&gt;=z3,w3,IF(AG209&gt;=zEntry,w2,IF(AND(AG209&gt;=ExitZ,BB208&gt;0),w2,0)))))</f>
        <v>0</v>
      </c>
      <c r="BC209" s="26" t="n">
        <f aca="false">IF(AH209="",0,IF(AH209&gt;=z4,w4,IF(AH209&gt;=z3,w3,IF(AH209&gt;=zEntry,w2,IF(AND(AH209&gt;=ExitZ,BC208&gt;0),w2,0)))))</f>
        <v>0</v>
      </c>
      <c r="BD209" s="26" t="n">
        <f aca="false">IF(AI209="",0,IF(AI209&gt;=z4,w4,IF(AI209&gt;=z3,w3,IF(AI209&gt;=zEntry,w2,IF(AND(AI209&gt;=ExitZ,BD208&gt;0),w2,0)))))</f>
        <v>0</v>
      </c>
      <c r="BE209" s="26" t="n">
        <f aca="false">IF(AJ209="",0,IF(AJ209&gt;=z4,w4,IF(AJ209&gt;=z3,w3,IF(AJ209&gt;=zEntry,w2,IF(AND(AJ209&gt;=ExitZ,BE208&gt;0),w2,0)))))</f>
        <v>0</v>
      </c>
      <c r="BF209" s="26" t="n">
        <f aca="false">IF(AK209="",0,IF(AK209&gt;=z4,w4,IF(AK209&gt;=z3,w3,IF(AK209&gt;=zEntry,w2,IF(AND(AK209&gt;=ExitZ,BF208&gt;0),w2,0)))))</f>
        <v>0</v>
      </c>
      <c r="BG209" s="26" t="n">
        <f aca="false">IF(AL209="",0,IF(AL209&gt;=z4,w4,IF(AL209&gt;=z3,w3,IF(AL209&gt;=zEntry,w2,IF(AND(AL209&gt;=ExitZ,BG208&gt;0),w2,0)))))</f>
        <v>0</v>
      </c>
      <c r="BH209" s="26" t="n">
        <f aca="false">IF(AM209="",0,IF(AM209&gt;=z4,w4,IF(AM209&gt;=z3,w3,IF(AM209&gt;=zEntry,w2,IF(AND(AM209&gt;=ExitZ,BH208&gt;0),w2,0)))))</f>
        <v>0</v>
      </c>
      <c r="BI209" s="26" t="n">
        <f aca="false">IF(AN209="",0,IF(AN209&gt;=z4,w4,IF(AN209&gt;=z3,w3,IF(AN209&gt;=zEntry,w2,IF(AND(AN209&gt;=ExitZ,BI208&gt;0),w2,0)))))</f>
        <v>0</v>
      </c>
      <c r="BJ209" s="26" t="n">
        <f aca="false">IF(AO209="",0,IF(AO209&gt;=z4,w4,IF(AO209&gt;=z3,w3,IF(AO209&gt;=zEntry,w2,IF(AND(AO209&gt;=ExitZ,BJ208&gt;0),w2,0)))))</f>
        <v>0</v>
      </c>
      <c r="BK209" s="26" t="n">
        <f aca="false">IF(AP209="",0,IF(AP209&gt;=z4,w4,IF(AP209&gt;=z3,w3,IF(AP209&gt;=zEntry,w2,IF(AND(AP209&gt;=ExitZ,BK208&gt;0),w2,0)))))</f>
        <v>0</v>
      </c>
      <c r="BL209" s="26" t="n">
        <f aca="false">IF(AQ209="",0,IF(AQ209&gt;=z4,w4,IF(AQ209&gt;=z3,w3,IF(AQ209&gt;=zEntry,w2,IF(AND(AQ209&gt;=ExitZ,BL208&gt;0),w2,0)))))</f>
        <v>0</v>
      </c>
      <c r="BM209" s="23" t="n">
        <f aca="false">IF(EMFX_Data!X208&gt;=EMFX_Data!Y208,EMFX_Data!AE209-EMFX_Data!AF209,EMFX_Data!AF209-EMFX_Data!AE209)</f>
        <v>-0.0511252434724389</v>
      </c>
      <c r="BN209" s="23" t="n">
        <f aca="false">IF(EMFX_Data!X208&gt;=EMFX_Data!Z208,EMFX_Data!AE209-EMFX_Data!AG209,EMFX_Data!AG209-EMFX_Data!AE209)</f>
        <v>-0.0381710264206189</v>
      </c>
      <c r="BO209" s="23" t="n">
        <f aca="false">IF(EMFX_Data!X208&gt;=EMFX_Data!AA208,EMFX_Data!AE209-EMFX_Data!AH209,EMFX_Data!AH209-EMFX_Data!AE209)</f>
        <v>-0.0669394358394598</v>
      </c>
      <c r="BP209" s="23" t="n">
        <f aca="false">IF(EMFX_Data!X208&gt;=EMFX_Data!AB208,EMFX_Data!AE209-EMFX_Data!AI209,EMFX_Data!AI209-EMFX_Data!AE209)</f>
        <v>-0.0740969706200759</v>
      </c>
      <c r="BQ209" s="23" t="n">
        <f aca="false">IF(EMFX_Data!X208&gt;=EMFX_Data!AC208,EMFX_Data!AE209-EMFX_Data!AJ209,EMFX_Data!AJ209-EMFX_Data!AE209)</f>
        <v>-0.0231578536553265</v>
      </c>
      <c r="BR209" s="23" t="n">
        <f aca="false">IF(EMFX_Data!X208&gt;=EMFX_Data!AD208,EMFX_Data!AE209-EMFX_Data!AK209,EMFX_Data!AK209-EMFX_Data!AE209)</f>
        <v>0.0248175910727323</v>
      </c>
      <c r="BS209" s="23" t="n">
        <f aca="false">IF(EMFX_Data!Y208&gt;=EMFX_Data!Z208,EMFX_Data!AF209-EMFX_Data!AG209,EMFX_Data!AG209-EMFX_Data!AF209)</f>
        <v>-0.0129542170518199</v>
      </c>
      <c r="BT209" s="23" t="n">
        <f aca="false">IF(EMFX_Data!Y208&gt;=EMFX_Data!AA208,EMFX_Data!AF209-EMFX_Data!AH209,EMFX_Data!AH209-EMFX_Data!AF209)</f>
        <v>0.015814192367021</v>
      </c>
      <c r="BU209" s="23" t="n">
        <f aca="false">IF(EMFX_Data!Y208&gt;=EMFX_Data!AB208,EMFX_Data!AF209-EMFX_Data!AI209,EMFX_Data!AI209-EMFX_Data!AF209)</f>
        <v>0.022971727147637</v>
      </c>
      <c r="BV209" s="23" t="n">
        <f aca="false">IF(EMFX_Data!Y208&gt;=EMFX_Data!AC208,EMFX_Data!AF209-EMFX_Data!AJ209,EMFX_Data!AJ209-EMFX_Data!AF209)</f>
        <v>-0.0279673898171123</v>
      </c>
      <c r="BW209" s="23" t="n">
        <f aca="false">IF(EMFX_Data!Y208&gt;=EMFX_Data!AD208,EMFX_Data!AF209-EMFX_Data!AK209,EMFX_Data!AK209-EMFX_Data!AF209)</f>
        <v>-0.0263076523997066</v>
      </c>
      <c r="BX209" s="23" t="n">
        <f aca="false">IF(EMFX_Data!Z208&gt;=EMFX_Data!AA208,EMFX_Data!AG209-EMFX_Data!AH209,EMFX_Data!AH209-EMFX_Data!AG209)</f>
        <v>0.0287684094188409</v>
      </c>
      <c r="BY209" s="23" t="n">
        <f aca="false">IF(EMFX_Data!Z208&gt;=EMFX_Data!AB208,EMFX_Data!AG209-EMFX_Data!AI209,EMFX_Data!AI209-EMFX_Data!AG209)</f>
        <v>0.035925944199457</v>
      </c>
      <c r="BZ209" s="23" t="n">
        <f aca="false">IF(EMFX_Data!Z208&gt;=EMFX_Data!AC208,EMFX_Data!AG209-EMFX_Data!AJ209,EMFX_Data!AJ209-EMFX_Data!AG209)</f>
        <v>-0.0150131727652924</v>
      </c>
      <c r="CA209" s="23" t="n">
        <f aca="false">IF(EMFX_Data!Z208&gt;=EMFX_Data!AD208,EMFX_Data!AG209-EMFX_Data!AK209,EMFX_Data!AK209-EMFX_Data!AG209)</f>
        <v>-0.0133534353478866</v>
      </c>
      <c r="CB209" s="23" t="n">
        <f aca="false">IF(EMFX_Data!AA208&gt;=EMFX_Data!AB208,EMFX_Data!AH209-EMFX_Data!AI209,EMFX_Data!AI209-EMFX_Data!AH209)</f>
        <v>-0.00715753478061608</v>
      </c>
      <c r="CC209" s="23" t="n">
        <f aca="false">IF(EMFX_Data!AA208&gt;=EMFX_Data!AC208,EMFX_Data!AH209-EMFX_Data!AJ209,EMFX_Data!AJ209-EMFX_Data!AH209)</f>
        <v>0.0437815821841333</v>
      </c>
      <c r="CD209" s="23" t="n">
        <f aca="false">IF(EMFX_Data!AA208&gt;=EMFX_Data!AD208,EMFX_Data!AH209-EMFX_Data!AK209,EMFX_Data!AK209-EMFX_Data!AH209)</f>
        <v>-0.0421218447667275</v>
      </c>
      <c r="CE209" s="23" t="n">
        <f aca="false">IF(EMFX_Data!AB208&gt;=EMFX_Data!AC208,EMFX_Data!AI209-EMFX_Data!AJ209,EMFX_Data!AJ209-EMFX_Data!AI209)</f>
        <v>0.0509391169647494</v>
      </c>
      <c r="CF209" s="23" t="n">
        <f aca="false">IF(EMFX_Data!AB208&gt;=EMFX_Data!AD208,EMFX_Data!AI209-EMFX_Data!AK209,EMFX_Data!AK209-EMFX_Data!AI209)</f>
        <v>-0.0492793795473436</v>
      </c>
      <c r="CG209" s="23" t="n">
        <f aca="false">IF(EMFX_Data!AC208&gt;=EMFX_Data!AD208,EMFX_Data!AJ209-EMFX_Data!AK209,EMFX_Data!AK209-EMFX_Data!AJ209)</f>
        <v>0.00165973741740576</v>
      </c>
      <c r="CH209" s="27" t="n">
        <f aca="false">IF(ROW()&lt;4+VolLB,"",STDEV(INDEX($BM:$BM,ROW()-VolLB+1):INDEX($BM:$BM,ROW()))*SQRT(12))</f>
        <v>0.178038264701633</v>
      </c>
      <c r="CI209" s="27" t="n">
        <f aca="false">IF(ROW()&lt;4+VolLB,"",STDEV(INDEX($BN:$BN,ROW()-VolLB+1):INDEX($BN:$BN,ROW()))*SQRT(12))</f>
        <v>0.193824981173833</v>
      </c>
      <c r="CJ209" s="27" t="n">
        <f aca="false">IF(ROW()&lt;4+VolLB,"",STDEV(INDEX($BO:$BO,ROW()-VolLB+1):INDEX($BO:$BO,ROW()))*SQRT(12))</f>
        <v>0.198876197537563</v>
      </c>
      <c r="CK209" s="27" t="n">
        <f aca="false">IF(ROW()&lt;4+VolLB,"",STDEV(INDEX($BP:$BP,ROW()-VolLB+1):INDEX($BP:$BP,ROW()))*SQRT(12))</f>
        <v>0.203066026351091</v>
      </c>
      <c r="CL209" s="27" t="n">
        <f aca="false">IF(ROW()&lt;4+VolLB,"",STDEV(INDEX($BQ:$BQ,ROW()-VolLB+1):INDEX($BQ:$BQ,ROW()))*SQRT(12))</f>
        <v>0.14676613667076</v>
      </c>
      <c r="CM209" s="27" t="n">
        <f aca="false">IF(ROW()&lt;4+VolLB,"",STDEV(INDEX($BR:$BR,ROW()-VolLB+1):INDEX($BR:$BR,ROW()))*SQRT(12))</f>
        <v>0.16096224641715</v>
      </c>
      <c r="CN209" s="27" t="n">
        <f aca="false">IF(ROW()&lt;4+VolLB,"",STDEV(INDEX($BS:$BS,ROW()-VolLB+1):INDEX($BS:$BS,ROW()))*SQRT(12))</f>
        <v>0.170301215865302</v>
      </c>
      <c r="CO209" s="27" t="n">
        <f aca="false">IF(ROW()&lt;4+VolLB,"",STDEV(INDEX($BT:$BT,ROW()-VolLB+1):INDEX($BT:$BT,ROW()))*SQRT(12))</f>
        <v>0.180381924671497</v>
      </c>
      <c r="CP209" s="27" t="n">
        <f aca="false">IF(ROW()&lt;4+VolLB,"",STDEV(INDEX($BU:$BU,ROW()-VolLB+1):INDEX($BU:$BU,ROW()))*SQRT(12))</f>
        <v>0.183104732827682</v>
      </c>
      <c r="CQ209" s="27" t="n">
        <f aca="false">IF(ROW()&lt;4+VolLB,"",STDEV(INDEX($BV:$BV,ROW()-VolLB+1):INDEX($BV:$BV,ROW()))*SQRT(12))</f>
        <v>0.156651931046759</v>
      </c>
      <c r="CR209" s="27" t="n">
        <f aca="false">IF(ROW()&lt;4+VolLB,"",STDEV(INDEX($BW:$BW,ROW()-VolLB+1):INDEX($BW:$BW,ROW()))*SQRT(12))</f>
        <v>0.158160855569606</v>
      </c>
      <c r="CS209" s="27" t="n">
        <f aca="false">IF(ROW()&lt;4+VolLB,"",STDEV(INDEX($BX:$BX,ROW()-VolLB+1):INDEX($BX:$BX,ROW()))*SQRT(12))</f>
        <v>0.207608800775992</v>
      </c>
      <c r="CT209" s="27" t="n">
        <f aca="false">IF(ROW()&lt;4+VolLB,"",STDEV(INDEX($BY:$BY,ROW()-VolLB+1):INDEX($BY:$BY,ROW()))*SQRT(12))</f>
        <v>0.231195528656558</v>
      </c>
      <c r="CU209" s="27" t="n">
        <f aca="false">IF(ROW()&lt;4+VolLB,"",STDEV(INDEX($BZ:$BZ,ROW()-VolLB+1):INDEX($BZ:$BZ,ROW()))*SQRT(12))</f>
        <v>0.192790768890078</v>
      </c>
      <c r="CV209" s="27" t="n">
        <f aca="false">IF(ROW()&lt;4+VolLB,"",STDEV(INDEX($CA:$CA,ROW()-VolLB+1):INDEX($CA:$CA,ROW()))*SQRT(12))</f>
        <v>0.161262278168572</v>
      </c>
      <c r="CW209" s="27" t="n">
        <f aca="false">IF(ROW()&lt;4+VolLB,"",STDEV(INDEX($CB:$CB,ROW()-VolLB+1):INDEX($CB:$CB,ROW()))*SQRT(12))</f>
        <v>0.215259580075298</v>
      </c>
      <c r="CX209" s="27" t="n">
        <f aca="false">IF(ROW()&lt;4+VolLB,"",STDEV(INDEX($CC:$CC,ROW()-VolLB+1):INDEX($CC:$CC,ROW()))*SQRT(12))</f>
        <v>0.199040785215864</v>
      </c>
      <c r="CY209" s="27" t="n">
        <f aca="false">IF(ROW()&lt;4+VolLB,"",STDEV(INDEX($CD:$CD,ROW()-VolLB+1):INDEX($CD:$CD,ROW()))*SQRT(12))</f>
        <v>0.182973209334975</v>
      </c>
      <c r="CZ209" s="27" t="n">
        <f aca="false">IF(ROW()&lt;4+VolLB,"",STDEV(INDEX($CE:$CE,ROW()-VolLB+1):INDEX($CE:$CE,ROW()))*SQRT(12))</f>
        <v>0.228854810297085</v>
      </c>
      <c r="DA209" s="27" t="n">
        <f aca="false">IF(ROW()&lt;4+VolLB,"",STDEV(INDEX($CF:$CF,ROW()-VolLB+1):INDEX($CF:$CF,ROW()))*SQRT(12))</f>
        <v>0.186041091262964</v>
      </c>
      <c r="DB209" s="27" t="n">
        <f aca="false">IF(ROW()&lt;4+VolLB,"",STDEV(INDEX($CG:$CG,ROW()-VolLB+1):INDEX($CG:$CG,ROW()))*SQRT(12))</f>
        <v>0.178093915292319</v>
      </c>
      <c r="DC209" s="26" t="n">
        <f aca="false">IF(OR(AR209=0,CH209="",CH209=0),0,AR209*MIN(MaxScal,TgtVol/CH209))</f>
        <v>0.1685031026913</v>
      </c>
      <c r="DD209" s="26" t="n">
        <f aca="false">IF(OR(AS209=0,CI209="",CI209=0),0,AS209*MIN(MaxScal,TgtVol/CI209))</f>
        <v>0.10318587355911</v>
      </c>
      <c r="DE209" s="26" t="n">
        <f aca="false">IF(OR(AT209=0,CJ209="",CJ209=0),0,AT209*MIN(MaxScal,TgtVol/CJ209))</f>
        <v>0</v>
      </c>
      <c r="DF209" s="26" t="n">
        <f aca="false">IF(OR(AU209=0,CK209="",CK209=0),0,AU209*MIN(MaxScal,TgtVol/CK209))</f>
        <v>0</v>
      </c>
      <c r="DG209" s="26" t="n">
        <f aca="false">IF(OR(AV209=0,CL209="",CL209=0),0,AV209*MIN(MaxScal,TgtVol/CL209))</f>
        <v>0.136271216601319</v>
      </c>
      <c r="DH209" s="26" t="n">
        <f aca="false">IF(OR(AW209=0,CM209="",CM209=0),0,AW209*MIN(MaxScal,TgtVol/CM209))</f>
        <v>0</v>
      </c>
      <c r="DI209" s="26" t="n">
        <f aca="false">IF(OR(AX209=0,CN209="",CN209=0),0,AX209*MIN(MaxScal,TgtVol/CN209))</f>
        <v>0</v>
      </c>
      <c r="DJ209" s="26" t="n">
        <f aca="false">IF(OR(AY209=0,CO209="",CO209=0),0,AY209*MIN(MaxScal,TgtVol/CO209))</f>
        <v>0</v>
      </c>
      <c r="DK209" s="26" t="n">
        <f aca="false">IF(OR(AZ209=0,CP209="",CP209=0),0,AZ209*MIN(MaxScal,TgtVol/CP209))</f>
        <v>0</v>
      </c>
      <c r="DL209" s="26" t="n">
        <f aca="false">IF(OR(BA209=0,CQ209="",CQ209=0),0,BA209*MIN(MaxScal,TgtVol/CQ209))</f>
        <v>0</v>
      </c>
      <c r="DM209" s="26" t="n">
        <f aca="false">IF(OR(BB209=0,CR209="",CR209=0),0,BB209*MIN(MaxScal,TgtVol/CR209))</f>
        <v>0</v>
      </c>
      <c r="DN209" s="26" t="n">
        <f aca="false">IF(OR(BC209=0,CS209="",CS209=0),0,BC209*MIN(MaxScal,TgtVol/CS209))</f>
        <v>0</v>
      </c>
      <c r="DO209" s="26" t="n">
        <f aca="false">IF(OR(BD209=0,CT209="",CT209=0),0,BD209*MIN(MaxScal,TgtVol/CT209))</f>
        <v>0</v>
      </c>
      <c r="DP209" s="26" t="n">
        <f aca="false">IF(OR(BE209=0,CU209="",CU209=0),0,BE209*MIN(MaxScal,TgtVol/CU209))</f>
        <v>0</v>
      </c>
      <c r="DQ209" s="26" t="n">
        <f aca="false">IF(OR(BF209=0,CV209="",CV209=0),0,BF209*MIN(MaxScal,TgtVol/CV209))</f>
        <v>0</v>
      </c>
      <c r="DR209" s="26" t="n">
        <f aca="false">IF(OR(BG209=0,CW209="",CW209=0),0,BG209*MIN(MaxScal,TgtVol/CW209))</f>
        <v>0</v>
      </c>
      <c r="DS209" s="26" t="n">
        <f aca="false">IF(OR(BH209=0,CX209="",CX209=0),0,BH209*MIN(MaxScal,TgtVol/CX209))</f>
        <v>0</v>
      </c>
      <c r="DT209" s="26" t="n">
        <f aca="false">IF(OR(BI209=0,CY209="",CY209=0),0,BI209*MIN(MaxScal,TgtVol/CY209))</f>
        <v>0</v>
      </c>
      <c r="DU209" s="26" t="n">
        <f aca="false">IF(OR(BJ209=0,CZ209="",CZ209=0),0,BJ209*MIN(MaxScal,TgtVol/CZ209))</f>
        <v>0</v>
      </c>
      <c r="DV209" s="26" t="n">
        <f aca="false">IF(OR(BK209=0,DA209="",DA209=0),0,BK209*MIN(MaxScal,TgtVol/DA209))</f>
        <v>0</v>
      </c>
      <c r="DW209" s="26" t="n">
        <f aca="false">IF(OR(BL209=0,DB209="",DB209=0),0,BL209*MIN(MaxScal,TgtVol/DB209))</f>
        <v>0</v>
      </c>
      <c r="DX209" s="28" t="n">
        <f aca="false">IFERROR(DC208*BM209,"")</f>
        <v>-0.00579930446938933</v>
      </c>
      <c r="DY209" s="28" t="n">
        <f aca="false">IFERROR(DD208*BN209,"")</f>
        <v>-0.00397764669776016</v>
      </c>
      <c r="DZ209" s="28" t="n">
        <f aca="false">IFERROR(DE208*BO209,"")</f>
        <v>-0</v>
      </c>
      <c r="EA209" s="28" t="n">
        <f aca="false">IFERROR(DF208*BP209,"")</f>
        <v>-0</v>
      </c>
      <c r="EB209" s="28" t="n">
        <f aca="false">IFERROR(DG208*BQ209,"")</f>
        <v>-0</v>
      </c>
      <c r="EC209" s="28" t="n">
        <f aca="false">IFERROR(DH208*BR209,"")</f>
        <v>0</v>
      </c>
      <c r="ED209" s="28" t="n">
        <f aca="false">IFERROR(DI208*BS209,"")</f>
        <v>-0</v>
      </c>
      <c r="EE209" s="28" t="n">
        <f aca="false">IFERROR(DJ208*BT209,"")</f>
        <v>0</v>
      </c>
      <c r="EF209" s="28" t="n">
        <f aca="false">IFERROR(DK208*BU209,"")</f>
        <v>0</v>
      </c>
      <c r="EG209" s="28" t="n">
        <f aca="false">IFERROR(DL208*BV209,"")</f>
        <v>-0</v>
      </c>
      <c r="EH209" s="28" t="n">
        <f aca="false">IFERROR(DM208*BW209,"")</f>
        <v>-0</v>
      </c>
      <c r="EI209" s="28" t="n">
        <f aca="false">IFERROR(DN208*BX209,"")</f>
        <v>0</v>
      </c>
      <c r="EJ209" s="28" t="n">
        <f aca="false">IFERROR(DO208*BY209,"")</f>
        <v>0</v>
      </c>
      <c r="EK209" s="28" t="n">
        <f aca="false">IFERROR(DP208*BZ209,"")</f>
        <v>-0</v>
      </c>
      <c r="EL209" s="28" t="n">
        <f aca="false">IFERROR(DQ208*CA209,"")</f>
        <v>-0</v>
      </c>
      <c r="EM209" s="28" t="n">
        <f aca="false">IFERROR(DR208*CB209,"")</f>
        <v>-0</v>
      </c>
      <c r="EN209" s="28" t="n">
        <f aca="false">IFERROR(DS208*CC209,"")</f>
        <v>0</v>
      </c>
      <c r="EO209" s="28" t="n">
        <f aca="false">IFERROR(DT208*CD209,"")</f>
        <v>-0</v>
      </c>
      <c r="EP209" s="28" t="n">
        <f aca="false">IFERROR(DU208*CE209,"")</f>
        <v>0</v>
      </c>
      <c r="EQ209" s="28" t="n">
        <f aca="false">IFERROR(DV208*CF209,"")</f>
        <v>-0</v>
      </c>
      <c r="ER209" s="28" t="n">
        <f aca="false">IFERROR(DW208*CG209,"")</f>
        <v>0</v>
      </c>
      <c r="ES209" s="28" t="n">
        <f aca="false">IF(ROW()=4,"",SUM(DX209:ER209))</f>
        <v>-0.00977695116714949</v>
      </c>
      <c r="ET209" s="29" t="n">
        <f aca="false">COUNTIF(AR209:BL209,"&gt;0")</f>
        <v>3</v>
      </c>
    </row>
    <row r="210" customFormat="false" ht="15" hidden="false" customHeight="false" outlineLevel="0" collapsed="false">
      <c r="A210" s="19" t="n">
        <v>44286</v>
      </c>
      <c r="B210" s="23" t="n">
        <f aca="false">ABS(EMFX_Data!X210-EMFX_Data!Y210)</f>
        <v>0.34131034936916</v>
      </c>
      <c r="C210" s="23" t="n">
        <f aca="false">ABS(EMFX_Data!X210-EMFX_Data!Z210)</f>
        <v>0.265366722273485</v>
      </c>
      <c r="D210" s="23" t="n">
        <f aca="false">ABS(EMFX_Data!X210-EMFX_Data!AA210)</f>
        <v>0.147002138183269</v>
      </c>
      <c r="E210" s="23" t="n">
        <f aca="false">ABS(EMFX_Data!X210-EMFX_Data!AB210)</f>
        <v>0.206863938438502</v>
      </c>
      <c r="F210" s="23" t="n">
        <f aca="false">ABS(EMFX_Data!X210-EMFX_Data!AC210)</f>
        <v>0.242881527134259</v>
      </c>
      <c r="G210" s="23" t="n">
        <f aca="false">ABS(EMFX_Data!X210-EMFX_Data!AD210)</f>
        <v>0.0156930214998257</v>
      </c>
      <c r="H210" s="23" t="n">
        <f aca="false">ABS(EMFX_Data!Y210-EMFX_Data!Z210)</f>
        <v>0.0759436270956755</v>
      </c>
      <c r="I210" s="23" t="n">
        <f aca="false">ABS(EMFX_Data!Y210-EMFX_Data!AA210)</f>
        <v>0.194308211185891</v>
      </c>
      <c r="J210" s="23" t="n">
        <f aca="false">ABS(EMFX_Data!Y210-EMFX_Data!AB210)</f>
        <v>0.134446410930658</v>
      </c>
      <c r="K210" s="23" t="n">
        <f aca="false">ABS(EMFX_Data!Y210-EMFX_Data!AC210)</f>
        <v>0.0984288222349017</v>
      </c>
      <c r="L210" s="23" t="n">
        <f aca="false">ABS(EMFX_Data!Y210-EMFX_Data!AD210)</f>
        <v>0.357003370868986</v>
      </c>
      <c r="M210" s="23" t="n">
        <f aca="false">ABS(EMFX_Data!Z210-EMFX_Data!AA210)</f>
        <v>0.118364584090216</v>
      </c>
      <c r="N210" s="23" t="n">
        <f aca="false">ABS(EMFX_Data!Z210-EMFX_Data!AB210)</f>
        <v>0.0585027838349825</v>
      </c>
      <c r="O210" s="23" t="n">
        <f aca="false">ABS(EMFX_Data!Z210-EMFX_Data!AC210)</f>
        <v>0.0224851951392262</v>
      </c>
      <c r="P210" s="23" t="n">
        <f aca="false">ABS(EMFX_Data!Z210-EMFX_Data!AD210)</f>
        <v>0.28105974377331</v>
      </c>
      <c r="Q210" s="23" t="n">
        <f aca="false">ABS(EMFX_Data!AA210-EMFX_Data!AB210)</f>
        <v>0.0598618002552334</v>
      </c>
      <c r="R210" s="23" t="n">
        <f aca="false">ABS(EMFX_Data!AA210-EMFX_Data!AC210)</f>
        <v>0.0958793889509897</v>
      </c>
      <c r="S210" s="23" t="n">
        <f aca="false">ABS(EMFX_Data!AA210-EMFX_Data!AD210)</f>
        <v>0.162695159683095</v>
      </c>
      <c r="T210" s="23" t="n">
        <f aca="false">ABS(EMFX_Data!AB210-EMFX_Data!AC210)</f>
        <v>0.0360175886957563</v>
      </c>
      <c r="U210" s="23" t="n">
        <f aca="false">ABS(EMFX_Data!AB210-EMFX_Data!AD210)</f>
        <v>0.222556959938328</v>
      </c>
      <c r="V210" s="23" t="n">
        <f aca="false">ABS(EMFX_Data!AC210-EMFX_Data!AD210)</f>
        <v>0.258574548634084</v>
      </c>
      <c r="W210" s="26" t="n">
        <f aca="false">IF(ROW()&lt;4+MinObs-1,"",IFERROR((B210-AVERAGE(B$4:B210))/STDEV(B$4:B210),""))</f>
        <v>2.38560832284542</v>
      </c>
      <c r="X210" s="26" t="n">
        <f aca="false">IF(ROW()&lt;4+MinObs-1,"",IFERROR((C210-AVERAGE(C$4:C210))/STDEV(C$4:C210),""))</f>
        <v>2.11661300972036</v>
      </c>
      <c r="Y210" s="26" t="n">
        <f aca="false">IF(ROW()&lt;4+MinObs-1,"",IFERROR((D210-AVERAGE(D$4:D210))/STDEV(D$4:D210),""))</f>
        <v>-0.0328735912176403</v>
      </c>
      <c r="Z210" s="26" t="n">
        <f aca="false">IF(ROW()&lt;4+MinObs-1,"",IFERROR((E210-AVERAGE(E$4:E210))/STDEV(E$4:E210),""))</f>
        <v>0.781603753724366</v>
      </c>
      <c r="AA210" s="26" t="n">
        <f aca="false">IF(ROW()&lt;4+MinObs-1,"",IFERROR((F210-AVERAGE(F$4:F210))/STDEV(F$4:F210),""))</f>
        <v>2.22940061907997</v>
      </c>
      <c r="AB210" s="26" t="n">
        <f aca="false">IF(ROW()&lt;4+MinObs-1,"",IFERROR((G210-AVERAGE(G$4:G210))/STDEV(G$4:G210),""))</f>
        <v>-0.413999285320884</v>
      </c>
      <c r="AC210" s="26" t="n">
        <f aca="false">IF(ROW()&lt;4+MinObs-1,"",IFERROR((H210-AVERAGE(H$4:H210))/STDEV(H$4:H210),""))</f>
        <v>-0.603655444612795</v>
      </c>
      <c r="AD210" s="26" t="n">
        <f aca="false">IF(ROW()&lt;4+MinObs-1,"",IFERROR((I210-AVERAGE(I$4:I210))/STDEV(I$4:I210),""))</f>
        <v>0.321704004841514</v>
      </c>
      <c r="AE210" s="26" t="n">
        <f aca="false">IF(ROW()&lt;4+MinObs-1,"",IFERROR((J210-AVERAGE(J$4:J210))/STDEV(J$4:J210),""))</f>
        <v>-0.0304272919473361</v>
      </c>
      <c r="AF210" s="26" t="n">
        <f aca="false">IF(ROW()&lt;4+MinObs-1,"",IFERROR((K210-AVERAGE(K$4:K210))/STDEV(K$4:K210),""))</f>
        <v>0.0141595041770532</v>
      </c>
      <c r="AG210" s="26" t="n">
        <f aca="false">IF(ROW()&lt;4+MinObs-1,"",IFERROR((L210-AVERAGE(L$4:L210))/STDEV(L$4:L210),""))</f>
        <v>0.643705113606266</v>
      </c>
      <c r="AH210" s="26" t="n">
        <f aca="false">IF(ROW()&lt;4+MinObs-1,"",IFERROR((M210-AVERAGE(M$4:M210))/STDEV(M$4:M210),""))</f>
        <v>-0.508879637778484</v>
      </c>
      <c r="AI210" s="26" t="n">
        <f aca="false">IF(ROW()&lt;4+MinObs-1,"",IFERROR((N210-AVERAGE(N$4:N210))/STDEV(N$4:N210),""))</f>
        <v>-0.801999288191074</v>
      </c>
      <c r="AJ210" s="26" t="n">
        <f aca="false">IF(ROW()&lt;4+MinObs-1,"",IFERROR((O210-AVERAGE(O$4:O210))/STDEV(O$4:O210),""))</f>
        <v>-1.05912207464069</v>
      </c>
      <c r="AK210" s="26" t="n">
        <f aca="false">IF(ROW()&lt;4+MinObs-1,"",IFERROR((P210-AVERAGE(P$4:P210))/STDEV(P$4:P210),""))</f>
        <v>0.479712792118914</v>
      </c>
      <c r="AL210" s="26" t="n">
        <f aca="false">IF(ROW()&lt;4+MinObs-1,"",IFERROR((Q210-AVERAGE(Q$4:Q210))/STDEV(Q$4:Q210),""))</f>
        <v>-0.779927460570349</v>
      </c>
      <c r="AM210" s="26" t="n">
        <f aca="false">IF(ROW()&lt;4+MinObs-1,"",IFERROR((R210-AVERAGE(R$4:R210))/STDEV(R$4:R210),""))</f>
        <v>-0.692638014096561</v>
      </c>
      <c r="AN210" s="26" t="n">
        <f aca="false">IF(ROW()&lt;4+MinObs-1,"",IFERROR((S210-AVERAGE(S$4:S210))/STDEV(S$4:S210),""))</f>
        <v>-0.0396641204335952</v>
      </c>
      <c r="AO210" s="26" t="n">
        <f aca="false">IF(ROW()&lt;4+MinObs-1,"",IFERROR((T210-AVERAGE(T$4:T210))/STDEV(T$4:T210),""))</f>
        <v>-0.924706921005345</v>
      </c>
      <c r="AP210" s="26" t="n">
        <f aca="false">IF(ROW()&lt;4+MinObs-1,"",IFERROR((U210-AVERAGE(U$4:U210))/STDEV(U$4:U210),""))</f>
        <v>0.2788792672133</v>
      </c>
      <c r="AQ210" s="26" t="n">
        <f aca="false">IF(ROW()&lt;4+MinObs-1,"",IFERROR((V210-AVERAGE(V$4:V210))/STDEV(V$4:V210),""))</f>
        <v>0.345767372139302</v>
      </c>
      <c r="AR210" s="26" t="n">
        <f aca="false">IF(W210="",0,IF(W210&gt;=z4,w4,IF(W210&gt;=z3,w3,IF(W210&gt;=zEntry,w2,IF(AND(W210&gt;=ExitZ,AR209&gt;0),w2,0)))))</f>
        <v>1</v>
      </c>
      <c r="AS210" s="26" t="n">
        <f aca="false">IF(X210="",0,IF(X210&gt;=z4,w4,IF(X210&gt;=z3,w3,IF(X210&gt;=zEntry,w2,IF(AND(X210&gt;=ExitZ,AS209&gt;0),w2,0)))))</f>
        <v>1</v>
      </c>
      <c r="AT210" s="26" t="n">
        <f aca="false">IF(Y210="",0,IF(Y210&gt;=z4,w4,IF(Y210&gt;=z3,w3,IF(Y210&gt;=zEntry,w2,IF(AND(Y210&gt;=ExitZ,AT209&gt;0),w2,0)))))</f>
        <v>0</v>
      </c>
      <c r="AU210" s="26" t="n">
        <f aca="false">IF(Z210="",0,IF(Z210&gt;=z4,w4,IF(Z210&gt;=z3,w3,IF(Z210&gt;=zEntry,w2,IF(AND(Z210&gt;=ExitZ,AU209&gt;0),w2,0)))))</f>
        <v>0</v>
      </c>
      <c r="AV210" s="26" t="n">
        <f aca="false">IF(AA210="",0,IF(AA210&gt;=z4,w4,IF(AA210&gt;=z3,w3,IF(AA210&gt;=zEntry,w2,IF(AND(AA210&gt;=ExitZ,AV209&gt;0),w2,0)))))</f>
        <v>1</v>
      </c>
      <c r="AW210" s="26" t="n">
        <f aca="false">IF(AB210="",0,IF(AB210&gt;=z4,w4,IF(AB210&gt;=z3,w3,IF(AB210&gt;=zEntry,w2,IF(AND(AB210&gt;=ExitZ,AW209&gt;0),w2,0)))))</f>
        <v>0</v>
      </c>
      <c r="AX210" s="26" t="n">
        <f aca="false">IF(AC210="",0,IF(AC210&gt;=z4,w4,IF(AC210&gt;=z3,w3,IF(AC210&gt;=zEntry,w2,IF(AND(AC210&gt;=ExitZ,AX209&gt;0),w2,0)))))</f>
        <v>0</v>
      </c>
      <c r="AY210" s="26" t="n">
        <f aca="false">IF(AD210="",0,IF(AD210&gt;=z4,w4,IF(AD210&gt;=z3,w3,IF(AD210&gt;=zEntry,w2,IF(AND(AD210&gt;=ExitZ,AY209&gt;0),w2,0)))))</f>
        <v>0</v>
      </c>
      <c r="AZ210" s="26" t="n">
        <f aca="false">IF(AE210="",0,IF(AE210&gt;=z4,w4,IF(AE210&gt;=z3,w3,IF(AE210&gt;=zEntry,w2,IF(AND(AE210&gt;=ExitZ,AZ209&gt;0),w2,0)))))</f>
        <v>0</v>
      </c>
      <c r="BA210" s="26" t="n">
        <f aca="false">IF(AF210="",0,IF(AF210&gt;=z4,w4,IF(AF210&gt;=z3,w3,IF(AF210&gt;=zEntry,w2,IF(AND(AF210&gt;=ExitZ,BA209&gt;0),w2,0)))))</f>
        <v>0</v>
      </c>
      <c r="BB210" s="26" t="n">
        <f aca="false">IF(AG210="",0,IF(AG210&gt;=z4,w4,IF(AG210&gt;=z3,w3,IF(AG210&gt;=zEntry,w2,IF(AND(AG210&gt;=ExitZ,BB209&gt;0),w2,0)))))</f>
        <v>0</v>
      </c>
      <c r="BC210" s="26" t="n">
        <f aca="false">IF(AH210="",0,IF(AH210&gt;=z4,w4,IF(AH210&gt;=z3,w3,IF(AH210&gt;=zEntry,w2,IF(AND(AH210&gt;=ExitZ,BC209&gt;0),w2,0)))))</f>
        <v>0</v>
      </c>
      <c r="BD210" s="26" t="n">
        <f aca="false">IF(AI210="",0,IF(AI210&gt;=z4,w4,IF(AI210&gt;=z3,w3,IF(AI210&gt;=zEntry,w2,IF(AND(AI210&gt;=ExitZ,BD209&gt;0),w2,0)))))</f>
        <v>0</v>
      </c>
      <c r="BE210" s="26" t="n">
        <f aca="false">IF(AJ210="",0,IF(AJ210&gt;=z4,w4,IF(AJ210&gt;=z3,w3,IF(AJ210&gt;=zEntry,w2,IF(AND(AJ210&gt;=ExitZ,BE209&gt;0),w2,0)))))</f>
        <v>0</v>
      </c>
      <c r="BF210" s="26" t="n">
        <f aca="false">IF(AK210="",0,IF(AK210&gt;=z4,w4,IF(AK210&gt;=z3,w3,IF(AK210&gt;=zEntry,w2,IF(AND(AK210&gt;=ExitZ,BF209&gt;0),w2,0)))))</f>
        <v>0</v>
      </c>
      <c r="BG210" s="26" t="n">
        <f aca="false">IF(AL210="",0,IF(AL210&gt;=z4,w4,IF(AL210&gt;=z3,w3,IF(AL210&gt;=zEntry,w2,IF(AND(AL210&gt;=ExitZ,BG209&gt;0),w2,0)))))</f>
        <v>0</v>
      </c>
      <c r="BH210" s="26" t="n">
        <f aca="false">IF(AM210="",0,IF(AM210&gt;=z4,w4,IF(AM210&gt;=z3,w3,IF(AM210&gt;=zEntry,w2,IF(AND(AM210&gt;=ExitZ,BH209&gt;0),w2,0)))))</f>
        <v>0</v>
      </c>
      <c r="BI210" s="26" t="n">
        <f aca="false">IF(AN210="",0,IF(AN210&gt;=z4,w4,IF(AN210&gt;=z3,w3,IF(AN210&gt;=zEntry,w2,IF(AND(AN210&gt;=ExitZ,BI209&gt;0),w2,0)))))</f>
        <v>0</v>
      </c>
      <c r="BJ210" s="26" t="n">
        <f aca="false">IF(AO210="",0,IF(AO210&gt;=z4,w4,IF(AO210&gt;=z3,w3,IF(AO210&gt;=zEntry,w2,IF(AND(AO210&gt;=ExitZ,BJ209&gt;0),w2,0)))))</f>
        <v>0</v>
      </c>
      <c r="BK210" s="26" t="n">
        <f aca="false">IF(AP210="",0,IF(AP210&gt;=z4,w4,IF(AP210&gt;=z3,w3,IF(AP210&gt;=zEntry,w2,IF(AND(AP210&gt;=ExitZ,BK209&gt;0),w2,0)))))</f>
        <v>0</v>
      </c>
      <c r="BL210" s="26" t="n">
        <f aca="false">IF(AQ210="",0,IF(AQ210&gt;=z4,w4,IF(AQ210&gt;=z3,w3,IF(AQ210&gt;=zEntry,w2,IF(AND(AQ210&gt;=ExitZ,BL209&gt;0),w2,0)))))</f>
        <v>0</v>
      </c>
      <c r="BM210" s="23" t="n">
        <f aca="false">IF(EMFX_Data!X209&gt;=EMFX_Data!Y209,EMFX_Data!AE210-EMFX_Data!AF210,EMFX_Data!AF210-EMFX_Data!AE210)</f>
        <v>0.0663236264459736</v>
      </c>
      <c r="BN210" s="23" t="n">
        <f aca="false">IF(EMFX_Data!X209&gt;=EMFX_Data!Z209,EMFX_Data!AE210-EMFX_Data!AG210,EMFX_Data!AG210-EMFX_Data!AE210)</f>
        <v>0.0645254770867957</v>
      </c>
      <c r="BO210" s="23" t="n">
        <f aca="false">IF(EMFX_Data!X209&gt;=EMFX_Data!AA209,EMFX_Data!AE210-EMFX_Data!AH210,EMFX_Data!AH210-EMFX_Data!AE210)</f>
        <v>-0.0158363010658637</v>
      </c>
      <c r="BP210" s="23" t="n">
        <f aca="false">IF(EMFX_Data!X209&gt;=EMFX_Data!AB209,EMFX_Data!AE210-EMFX_Data!AI210,EMFX_Data!AI210-EMFX_Data!AE210)</f>
        <v>0.0501893913193865</v>
      </c>
      <c r="BQ210" s="23" t="n">
        <f aca="false">IF(EMFX_Data!X209&gt;=EMFX_Data!AC209,EMFX_Data!AE210-EMFX_Data!AJ210,EMFX_Data!AJ210-EMFX_Data!AE210)</f>
        <v>-0.0252263593733335</v>
      </c>
      <c r="BR210" s="23" t="n">
        <f aca="false">IF(EMFX_Data!X209&gt;=EMFX_Data!AD209,EMFX_Data!AE210-EMFX_Data!AK210,EMFX_Data!AK210-EMFX_Data!AE210)</f>
        <v>0.00973719826384988</v>
      </c>
      <c r="BS210" s="23" t="n">
        <f aca="false">IF(EMFX_Data!Y209&gt;=EMFX_Data!Z209,EMFX_Data!AF210-EMFX_Data!AG210,EMFX_Data!AG210-EMFX_Data!AF210)</f>
        <v>0.00179814935917782</v>
      </c>
      <c r="BT210" s="23" t="n">
        <f aca="false">IF(EMFX_Data!Y209&gt;=EMFX_Data!AA209,EMFX_Data!AF210-EMFX_Data!AH210,EMFX_Data!AH210-EMFX_Data!AF210)</f>
        <v>0.0821599275118373</v>
      </c>
      <c r="BU210" s="23" t="n">
        <f aca="false">IF(EMFX_Data!Y209&gt;=EMFX_Data!AB209,EMFX_Data!AF210-EMFX_Data!AI210,EMFX_Data!AI210-EMFX_Data!AF210)</f>
        <v>0.0161342351265871</v>
      </c>
      <c r="BV210" s="23" t="n">
        <f aca="false">IF(EMFX_Data!Y209&gt;=EMFX_Data!AC209,EMFX_Data!AF210-EMFX_Data!AJ210,EMFX_Data!AJ210-EMFX_Data!AF210)</f>
        <v>0.091549985819307</v>
      </c>
      <c r="BW210" s="23" t="n">
        <f aca="false">IF(EMFX_Data!Y209&gt;=EMFX_Data!AD209,EMFX_Data!AF210-EMFX_Data!AK210,EMFX_Data!AK210-EMFX_Data!AF210)</f>
        <v>0.0760608247098235</v>
      </c>
      <c r="BX210" s="23" t="n">
        <f aca="false">IF(EMFX_Data!Z209&gt;=EMFX_Data!AA209,EMFX_Data!AG210-EMFX_Data!AH210,EMFX_Data!AH210-EMFX_Data!AG210)</f>
        <v>0.0803617781526594</v>
      </c>
      <c r="BY210" s="23" t="n">
        <f aca="false">IF(EMFX_Data!Z209&gt;=EMFX_Data!AB209,EMFX_Data!AG210-EMFX_Data!AI210,EMFX_Data!AI210-EMFX_Data!AG210)</f>
        <v>0.0143360857674092</v>
      </c>
      <c r="BZ210" s="23" t="n">
        <f aca="false">IF(EMFX_Data!Z209&gt;=EMFX_Data!AC209,EMFX_Data!AG210-EMFX_Data!AJ210,EMFX_Data!AJ210-EMFX_Data!AG210)</f>
        <v>0.0897518364601292</v>
      </c>
      <c r="CA210" s="23" t="n">
        <f aca="false">IF(EMFX_Data!Z209&gt;=EMFX_Data!AD209,EMFX_Data!AG210-EMFX_Data!AK210,EMFX_Data!AK210-EMFX_Data!AG210)</f>
        <v>0.0742626753506456</v>
      </c>
      <c r="CB210" s="23" t="n">
        <f aca="false">IF(EMFX_Data!AA209&gt;=EMFX_Data!AB209,EMFX_Data!AH210-EMFX_Data!AI210,EMFX_Data!AI210-EMFX_Data!AH210)</f>
        <v>0.0660256923852502</v>
      </c>
      <c r="CC210" s="23" t="n">
        <f aca="false">IF(EMFX_Data!AA209&gt;=EMFX_Data!AC209,EMFX_Data!AH210-EMFX_Data!AJ210,EMFX_Data!AJ210-EMFX_Data!AH210)</f>
        <v>-0.00939005830746977</v>
      </c>
      <c r="CD210" s="23" t="n">
        <f aca="false">IF(EMFX_Data!AA209&gt;=EMFX_Data!AD209,EMFX_Data!AH210-EMFX_Data!AK210,EMFX_Data!AK210-EMFX_Data!AH210)</f>
        <v>-0.00609910280201381</v>
      </c>
      <c r="CE210" s="23" t="n">
        <f aca="false">IF(EMFX_Data!AB209&gt;=EMFX_Data!AC209,EMFX_Data!AI210-EMFX_Data!AJ210,EMFX_Data!AJ210-EMFX_Data!AI210)</f>
        <v>0.07541575069272</v>
      </c>
      <c r="CF210" s="23" t="n">
        <f aca="false">IF(EMFX_Data!AB209&gt;=EMFX_Data!AD209,EMFX_Data!AI210-EMFX_Data!AK210,EMFX_Data!AK210-EMFX_Data!AI210)</f>
        <v>0.0599265895832364</v>
      </c>
      <c r="CG210" s="23" t="n">
        <f aca="false">IF(EMFX_Data!AC209&gt;=EMFX_Data!AD209,EMFX_Data!AJ210-EMFX_Data!AK210,EMFX_Data!AK210-EMFX_Data!AJ210)</f>
        <v>-0.0154891611094836</v>
      </c>
      <c r="CH210" s="27" t="n">
        <f aca="false">IF(ROW()&lt;4+VolLB,"",STDEV(INDEX($BM:$BM,ROW()-VolLB+1):INDEX($BM:$BM,ROW()))*SQRT(12))</f>
        <v>0.177987106571985</v>
      </c>
      <c r="CI210" s="27" t="n">
        <f aca="false">IF(ROW()&lt;4+VolLB,"",STDEV(INDEX($BN:$BN,ROW()-VolLB+1):INDEX($BN:$BN,ROW()))*SQRT(12))</f>
        <v>0.196232800211521</v>
      </c>
      <c r="CJ210" s="27" t="n">
        <f aca="false">IF(ROW()&lt;4+VolLB,"",STDEV(INDEX($BO:$BO,ROW()-VolLB+1):INDEX($BO:$BO,ROW()))*SQRT(12))</f>
        <v>0.199513082421338</v>
      </c>
      <c r="CK210" s="27" t="n">
        <f aca="false">IF(ROW()&lt;4+VolLB,"",STDEV(INDEX($BP:$BP,ROW()-VolLB+1):INDEX($BP:$BP,ROW()))*SQRT(12))</f>
        <v>0.201184700334872</v>
      </c>
      <c r="CL210" s="27" t="n">
        <f aca="false">IF(ROW()&lt;4+VolLB,"",STDEV(INDEX($BQ:$BQ,ROW()-VolLB+1):INDEX($BQ:$BQ,ROW()))*SQRT(12))</f>
        <v>0.143082891368471</v>
      </c>
      <c r="CM210" s="27" t="n">
        <f aca="false">IF(ROW()&lt;4+VolLB,"",STDEV(INDEX($BR:$BR,ROW()-VolLB+1):INDEX($BR:$BR,ROW()))*SQRT(12))</f>
        <v>0.160353172411984</v>
      </c>
      <c r="CN210" s="27" t="n">
        <f aca="false">IF(ROW()&lt;4+VolLB,"",STDEV(INDEX($BS:$BS,ROW()-VolLB+1):INDEX($BS:$BS,ROW()))*SQRT(12))</f>
        <v>0.163654296920867</v>
      </c>
      <c r="CO210" s="27" t="n">
        <f aca="false">IF(ROW()&lt;4+VolLB,"",STDEV(INDEX($BT:$BT,ROW()-VolLB+1):INDEX($BT:$BT,ROW()))*SQRT(12))</f>
        <v>0.182484037700588</v>
      </c>
      <c r="CP210" s="27" t="n">
        <f aca="false">IF(ROW()&lt;4+VolLB,"",STDEV(INDEX($BU:$BU,ROW()-VolLB+1):INDEX($BU:$BU,ROW()))*SQRT(12))</f>
        <v>0.183213370737303</v>
      </c>
      <c r="CQ210" s="27" t="n">
        <f aca="false">IF(ROW()&lt;4+VolLB,"",STDEV(INDEX($BV:$BV,ROW()-VolLB+1):INDEX($BV:$BV,ROW()))*SQRT(12))</f>
        <v>0.16454089058884</v>
      </c>
      <c r="CR210" s="27" t="n">
        <f aca="false">IF(ROW()&lt;4+VolLB,"",STDEV(INDEX($BW:$BW,ROW()-VolLB+1):INDEX($BW:$BW,ROW()))*SQRT(12))</f>
        <v>0.162558586642445</v>
      </c>
      <c r="CS210" s="27" t="n">
        <f aca="false">IF(ROW()&lt;4+VolLB,"",STDEV(INDEX($BX:$BX,ROW()-VolLB+1):INDEX($BX:$BX,ROW()))*SQRT(12))</f>
        <v>0.210551085442861</v>
      </c>
      <c r="CT210" s="27" t="n">
        <f aca="false">IF(ROW()&lt;4+VolLB,"",STDEV(INDEX($BY:$BY,ROW()-VolLB+1):INDEX($BY:$BY,ROW()))*SQRT(12))</f>
        <v>0.226212977477486</v>
      </c>
      <c r="CU210" s="27" t="n">
        <f aca="false">IF(ROW()&lt;4+VolLB,"",STDEV(INDEX($BZ:$BZ,ROW()-VolLB+1):INDEX($BZ:$BZ,ROW()))*SQRT(12))</f>
        <v>0.19171824697558</v>
      </c>
      <c r="CV210" s="27" t="n">
        <f aca="false">IF(ROW()&lt;4+VolLB,"",STDEV(INDEX($CA:$CA,ROW()-VolLB+1):INDEX($CA:$CA,ROW()))*SQRT(12))</f>
        <v>0.1649183937293</v>
      </c>
      <c r="CW210" s="27" t="n">
        <f aca="false">IF(ROW()&lt;4+VolLB,"",STDEV(INDEX($CB:$CB,ROW()-VolLB+1):INDEX($CB:$CB,ROW()))*SQRT(12))</f>
        <v>0.216226050383489</v>
      </c>
      <c r="CX210" s="27" t="n">
        <f aca="false">IF(ROW()&lt;4+VolLB,"",STDEV(INDEX($CC:$CC,ROW()-VolLB+1):INDEX($CC:$CC,ROW()))*SQRT(12))</f>
        <v>0.195518182580479</v>
      </c>
      <c r="CY210" s="27" t="n">
        <f aca="false">IF(ROW()&lt;4+VolLB,"",STDEV(INDEX($CD:$CD,ROW()-VolLB+1):INDEX($CD:$CD,ROW()))*SQRT(12))</f>
        <v>0.182975560320302</v>
      </c>
      <c r="CZ210" s="27" t="n">
        <f aca="false">IF(ROW()&lt;4+VolLB,"",STDEV(INDEX($CE:$CE,ROW()-VolLB+1):INDEX($CE:$CE,ROW()))*SQRT(12))</f>
        <v>0.231340429435295</v>
      </c>
      <c r="DA210" s="27" t="n">
        <f aca="false">IF(ROW()&lt;4+VolLB,"",STDEV(INDEX($CF:$CF,ROW()-VolLB+1):INDEX($CF:$CF,ROW()))*SQRT(12))</f>
        <v>0.18926549324319</v>
      </c>
      <c r="DB210" s="27" t="n">
        <f aca="false">IF(ROW()&lt;4+VolLB,"",STDEV(INDEX($CG:$CG,ROW()-VolLB+1):INDEX($CG:$CG,ROW()))*SQRT(12))</f>
        <v>0.174489577069363</v>
      </c>
      <c r="DC210" s="26" t="n">
        <f aca="false">IF(OR(AR210=0,CH210="",CH210=0),0,AR210*MIN(MaxScal,TgtVol/CH210))</f>
        <v>0.112367689914164</v>
      </c>
      <c r="DD210" s="26" t="n">
        <f aca="false">IF(OR(AS210=0,CI210="",CI210=0),0,AS210*MIN(MaxScal,TgtVol/CI210))</f>
        <v>0.101919760501006</v>
      </c>
      <c r="DE210" s="26" t="n">
        <f aca="false">IF(OR(AT210=0,CJ210="",CJ210=0),0,AT210*MIN(MaxScal,TgtVol/CJ210))</f>
        <v>0</v>
      </c>
      <c r="DF210" s="26" t="n">
        <f aca="false">IF(OR(AU210=0,CK210="",CK210=0),0,AU210*MIN(MaxScal,TgtVol/CK210))</f>
        <v>0</v>
      </c>
      <c r="DG210" s="26" t="n">
        <f aca="false">IF(OR(AV210=0,CL210="",CL210=0),0,AV210*MIN(MaxScal,TgtVol/CL210))</f>
        <v>0.139779115509313</v>
      </c>
      <c r="DH210" s="26" t="n">
        <f aca="false">IF(OR(AW210=0,CM210="",CM210=0),0,AW210*MIN(MaxScal,TgtVol/CM210))</f>
        <v>0</v>
      </c>
      <c r="DI210" s="26" t="n">
        <f aca="false">IF(OR(AX210=0,CN210="",CN210=0),0,AX210*MIN(MaxScal,TgtVol/CN210))</f>
        <v>0</v>
      </c>
      <c r="DJ210" s="26" t="n">
        <f aca="false">IF(OR(AY210=0,CO210="",CO210=0),0,AY210*MIN(MaxScal,TgtVol/CO210))</f>
        <v>0</v>
      </c>
      <c r="DK210" s="26" t="n">
        <f aca="false">IF(OR(AZ210=0,CP210="",CP210=0),0,AZ210*MIN(MaxScal,TgtVol/CP210))</f>
        <v>0</v>
      </c>
      <c r="DL210" s="26" t="n">
        <f aca="false">IF(OR(BA210=0,CQ210="",CQ210=0),0,BA210*MIN(MaxScal,TgtVol/CQ210))</f>
        <v>0</v>
      </c>
      <c r="DM210" s="26" t="n">
        <f aca="false">IF(OR(BB210=0,CR210="",CR210=0),0,BB210*MIN(MaxScal,TgtVol/CR210))</f>
        <v>0</v>
      </c>
      <c r="DN210" s="26" t="n">
        <f aca="false">IF(OR(BC210=0,CS210="",CS210=0),0,BC210*MIN(MaxScal,TgtVol/CS210))</f>
        <v>0</v>
      </c>
      <c r="DO210" s="26" t="n">
        <f aca="false">IF(OR(BD210=0,CT210="",CT210=0),0,BD210*MIN(MaxScal,TgtVol/CT210))</f>
        <v>0</v>
      </c>
      <c r="DP210" s="26" t="n">
        <f aca="false">IF(OR(BE210=0,CU210="",CU210=0),0,BE210*MIN(MaxScal,TgtVol/CU210))</f>
        <v>0</v>
      </c>
      <c r="DQ210" s="26" t="n">
        <f aca="false">IF(OR(BF210=0,CV210="",CV210=0),0,BF210*MIN(MaxScal,TgtVol/CV210))</f>
        <v>0</v>
      </c>
      <c r="DR210" s="26" t="n">
        <f aca="false">IF(OR(BG210=0,CW210="",CW210=0),0,BG210*MIN(MaxScal,TgtVol/CW210))</f>
        <v>0</v>
      </c>
      <c r="DS210" s="26" t="n">
        <f aca="false">IF(OR(BH210=0,CX210="",CX210=0),0,BH210*MIN(MaxScal,TgtVol/CX210))</f>
        <v>0</v>
      </c>
      <c r="DT210" s="26" t="n">
        <f aca="false">IF(OR(BI210=0,CY210="",CY210=0),0,BI210*MIN(MaxScal,TgtVol/CY210))</f>
        <v>0</v>
      </c>
      <c r="DU210" s="26" t="n">
        <f aca="false">IF(OR(BJ210=0,CZ210="",CZ210=0),0,BJ210*MIN(MaxScal,TgtVol/CZ210))</f>
        <v>0</v>
      </c>
      <c r="DV210" s="26" t="n">
        <f aca="false">IF(OR(BK210=0,DA210="",DA210=0),0,BK210*MIN(MaxScal,TgtVol/DA210))</f>
        <v>0</v>
      </c>
      <c r="DW210" s="26" t="n">
        <f aca="false">IF(OR(BL210=0,DB210="",DB210=0),0,BL210*MIN(MaxScal,TgtVol/DB210))</f>
        <v>0</v>
      </c>
      <c r="DX210" s="28" t="n">
        <f aca="false">IFERROR(DC209*BM210,"")</f>
        <v>0.0111757368378853</v>
      </c>
      <c r="DY210" s="28" t="n">
        <f aca="false">IFERROR(DD209*BN210,"")</f>
        <v>0.00665811772001934</v>
      </c>
      <c r="DZ210" s="28" t="n">
        <f aca="false">IFERROR(DE209*BO210,"")</f>
        <v>-0</v>
      </c>
      <c r="EA210" s="28" t="n">
        <f aca="false">IFERROR(DF209*BP210,"")</f>
        <v>0</v>
      </c>
      <c r="EB210" s="28" t="n">
        <f aca="false">IFERROR(DG209*BQ210,"")</f>
        <v>-0.00343762668222625</v>
      </c>
      <c r="EC210" s="28" t="n">
        <f aca="false">IFERROR(DH209*BR210,"")</f>
        <v>0</v>
      </c>
      <c r="ED210" s="28" t="n">
        <f aca="false">IFERROR(DI209*BS210,"")</f>
        <v>0</v>
      </c>
      <c r="EE210" s="28" t="n">
        <f aca="false">IFERROR(DJ209*BT210,"")</f>
        <v>0</v>
      </c>
      <c r="EF210" s="28" t="n">
        <f aca="false">IFERROR(DK209*BU210,"")</f>
        <v>0</v>
      </c>
      <c r="EG210" s="28" t="n">
        <f aca="false">IFERROR(DL209*BV210,"")</f>
        <v>0</v>
      </c>
      <c r="EH210" s="28" t="n">
        <f aca="false">IFERROR(DM209*BW210,"")</f>
        <v>0</v>
      </c>
      <c r="EI210" s="28" t="n">
        <f aca="false">IFERROR(DN209*BX210,"")</f>
        <v>0</v>
      </c>
      <c r="EJ210" s="28" t="n">
        <f aca="false">IFERROR(DO209*BY210,"")</f>
        <v>0</v>
      </c>
      <c r="EK210" s="28" t="n">
        <f aca="false">IFERROR(DP209*BZ210,"")</f>
        <v>0</v>
      </c>
      <c r="EL210" s="28" t="n">
        <f aca="false">IFERROR(DQ209*CA210,"")</f>
        <v>0</v>
      </c>
      <c r="EM210" s="28" t="n">
        <f aca="false">IFERROR(DR209*CB210,"")</f>
        <v>0</v>
      </c>
      <c r="EN210" s="28" t="n">
        <f aca="false">IFERROR(DS209*CC210,"")</f>
        <v>-0</v>
      </c>
      <c r="EO210" s="28" t="n">
        <f aca="false">IFERROR(DT209*CD210,"")</f>
        <v>-0</v>
      </c>
      <c r="EP210" s="28" t="n">
        <f aca="false">IFERROR(DU209*CE210,"")</f>
        <v>0</v>
      </c>
      <c r="EQ210" s="28" t="n">
        <f aca="false">IFERROR(DV209*CF210,"")</f>
        <v>0</v>
      </c>
      <c r="ER210" s="28" t="n">
        <f aca="false">IFERROR(DW209*CG210,"")</f>
        <v>-0</v>
      </c>
      <c r="ES210" s="28" t="n">
        <f aca="false">IF(ROW()=4,"",SUM(DX210:ER210))</f>
        <v>0.0143962278756784</v>
      </c>
      <c r="ET210" s="29" t="n">
        <f aca="false">COUNTIF(AR210:BL210,"&gt;0")</f>
        <v>3</v>
      </c>
    </row>
    <row r="211" customFormat="false" ht="15" hidden="false" customHeight="false" outlineLevel="0" collapsed="false">
      <c r="A211" s="19" t="n">
        <v>44316</v>
      </c>
      <c r="B211" s="23" t="n">
        <f aca="false">ABS(EMFX_Data!X211-EMFX_Data!Y211)</f>
        <v>0.244108143837089</v>
      </c>
      <c r="C211" s="23" t="n">
        <f aca="false">ABS(EMFX_Data!X211-EMFX_Data!Z211)</f>
        <v>0.221958689528502</v>
      </c>
      <c r="D211" s="23" t="n">
        <f aca="false">ABS(EMFX_Data!X211-EMFX_Data!AA211)</f>
        <v>0.137952438964203</v>
      </c>
      <c r="E211" s="23" t="n">
        <f aca="false">ABS(EMFX_Data!X211-EMFX_Data!AB211)</f>
        <v>0.14737472254054</v>
      </c>
      <c r="F211" s="23" t="n">
        <f aca="false">ABS(EMFX_Data!X211-EMFX_Data!AC211)</f>
        <v>0.202710152149353</v>
      </c>
      <c r="G211" s="23" t="n">
        <f aca="false">ABS(EMFX_Data!X211-EMFX_Data!AD211)</f>
        <v>0.0827187669067788</v>
      </c>
      <c r="H211" s="23" t="n">
        <f aca="false">ABS(EMFX_Data!Y211-EMFX_Data!Z211)</f>
        <v>0.0221494543085869</v>
      </c>
      <c r="I211" s="23" t="n">
        <f aca="false">ABS(EMFX_Data!Y211-EMFX_Data!AA211)</f>
        <v>0.106155704872886</v>
      </c>
      <c r="J211" s="23" t="n">
        <f aca="false">ABS(EMFX_Data!Y211-EMFX_Data!AB211)</f>
        <v>0.0967334212965492</v>
      </c>
      <c r="K211" s="23" t="n">
        <f aca="false">ABS(EMFX_Data!Y211-EMFX_Data!AC211)</f>
        <v>0.0413979916877354</v>
      </c>
      <c r="L211" s="23" t="n">
        <f aca="false">ABS(EMFX_Data!Y211-EMFX_Data!AD211)</f>
        <v>0.326826910743868</v>
      </c>
      <c r="M211" s="23" t="n">
        <f aca="false">ABS(EMFX_Data!Z211-EMFX_Data!AA211)</f>
        <v>0.0840062505642987</v>
      </c>
      <c r="N211" s="23" t="n">
        <f aca="false">ABS(EMFX_Data!Z211-EMFX_Data!AB211)</f>
        <v>0.0745839669879622</v>
      </c>
      <c r="O211" s="23" t="n">
        <f aca="false">ABS(EMFX_Data!Z211-EMFX_Data!AC211)</f>
        <v>0.0192485373791484</v>
      </c>
      <c r="P211" s="23" t="n">
        <f aca="false">ABS(EMFX_Data!Z211-EMFX_Data!AD211)</f>
        <v>0.304677456435281</v>
      </c>
      <c r="Q211" s="23" t="n">
        <f aca="false">ABS(EMFX_Data!AA211-EMFX_Data!AB211)</f>
        <v>0.00942228357633645</v>
      </c>
      <c r="R211" s="23" t="n">
        <f aca="false">ABS(EMFX_Data!AA211-EMFX_Data!AC211)</f>
        <v>0.0647577131851502</v>
      </c>
      <c r="S211" s="23" t="n">
        <f aca="false">ABS(EMFX_Data!AA211-EMFX_Data!AD211)</f>
        <v>0.220671205870982</v>
      </c>
      <c r="T211" s="23" t="n">
        <f aca="false">ABS(EMFX_Data!AB211-EMFX_Data!AC211)</f>
        <v>0.0553354296088138</v>
      </c>
      <c r="U211" s="23" t="n">
        <f aca="false">ABS(EMFX_Data!AB211-EMFX_Data!AD211)</f>
        <v>0.230093489447318</v>
      </c>
      <c r="V211" s="23" t="n">
        <f aca="false">ABS(EMFX_Data!AC211-EMFX_Data!AD211)</f>
        <v>0.285428919056132</v>
      </c>
      <c r="W211" s="26" t="n">
        <f aca="false">IF(ROW()&lt;4+MinObs-1,"",IFERROR((B211-AVERAGE(B$4:B211))/STDEV(B$4:B211),""))</f>
        <v>1.28314438544635</v>
      </c>
      <c r="X211" s="26" t="n">
        <f aca="false">IF(ROW()&lt;4+MinObs-1,"",IFERROR((C211-AVERAGE(C$4:C211))/STDEV(C$4:C211),""))</f>
        <v>1.56250162408381</v>
      </c>
      <c r="Y211" s="26" t="n">
        <f aca="false">IF(ROW()&lt;4+MinObs-1,"",IFERROR((D211-AVERAGE(D$4:D211))/STDEV(D$4:D211),""))</f>
        <v>-0.11227969114385</v>
      </c>
      <c r="Z211" s="26" t="n">
        <f aca="false">IF(ROW()&lt;4+MinObs-1,"",IFERROR((E211-AVERAGE(E$4:E211))/STDEV(E$4:E211),""))</f>
        <v>0.177037170036514</v>
      </c>
      <c r="AA211" s="26" t="n">
        <f aca="false">IF(ROW()&lt;4+MinObs-1,"",IFERROR((F211-AVERAGE(F$4:F211))/STDEV(F$4:F211),""))</f>
        <v>1.63656935913616</v>
      </c>
      <c r="AB211" s="26" t="n">
        <f aca="false">IF(ROW()&lt;4+MinObs-1,"",IFERROR((G211-AVERAGE(G$4:G211))/STDEV(G$4:G211),""))</f>
        <v>-0.168175135845462</v>
      </c>
      <c r="AC211" s="26" t="n">
        <f aca="false">IF(ROW()&lt;4+MinObs-1,"",IFERROR((H211-AVERAGE(H$4:H211))/STDEV(H$4:H211),""))</f>
        <v>-1.05932135710214</v>
      </c>
      <c r="AD211" s="26" t="n">
        <f aca="false">IF(ROW()&lt;4+MinObs-1,"",IFERROR((I211-AVERAGE(I$4:I211))/STDEV(I$4:I211),""))</f>
        <v>-0.383325890747783</v>
      </c>
      <c r="AE211" s="26" t="n">
        <f aca="false">IF(ROW()&lt;4+MinObs-1,"",IFERROR((J211-AVERAGE(J$4:J211))/STDEV(J$4:J211),""))</f>
        <v>-0.462826083795165</v>
      </c>
      <c r="AF211" s="26" t="n">
        <f aca="false">IF(ROW()&lt;4+MinObs-1,"",IFERROR((K211-AVERAGE(K$4:K211))/STDEV(K$4:K211),""))</f>
        <v>-0.80674916125948</v>
      </c>
      <c r="AG211" s="26" t="n">
        <f aca="false">IF(ROW()&lt;4+MinObs-1,"",IFERROR((L211-AVERAGE(L$4:L211))/STDEV(L$4:L211),""))</f>
        <v>0.536703219070206</v>
      </c>
      <c r="AH211" s="26" t="n">
        <f aca="false">IF(ROW()&lt;4+MinObs-1,"",IFERROR((M211-AVERAGE(M$4:M211))/STDEV(M$4:M211),""))</f>
        <v>-0.853348373936816</v>
      </c>
      <c r="AI211" s="26" t="n">
        <f aca="false">IF(ROW()&lt;4+MinObs-1,"",IFERROR((N211-AVERAGE(N$4:N211))/STDEV(N$4:N211),""))</f>
        <v>-0.638096087715838</v>
      </c>
      <c r="AJ211" s="26" t="n">
        <f aca="false">IF(ROW()&lt;4+MinObs-1,"",IFERROR((O211-AVERAGE(O$4:O211))/STDEV(O$4:O211),""))</f>
        <v>-1.094991898405</v>
      </c>
      <c r="AK211" s="26" t="n">
        <f aca="false">IF(ROW()&lt;4+MinObs-1,"",IFERROR((P211-AVERAGE(P$4:P211))/STDEV(P$4:P211),""))</f>
        <v>0.562356170662334</v>
      </c>
      <c r="AL211" s="26" t="n">
        <f aca="false">IF(ROW()&lt;4+MinObs-1,"",IFERROR((Q211-AVERAGE(Q$4:Q211))/STDEV(Q$4:Q211),""))</f>
        <v>-1.1273176205558</v>
      </c>
      <c r="AM211" s="26" t="n">
        <f aca="false">IF(ROW()&lt;4+MinObs-1,"",IFERROR((R211-AVERAGE(R$4:R211))/STDEV(R$4:R211),""))</f>
        <v>-0.958321383149919</v>
      </c>
      <c r="AN211" s="26" t="n">
        <f aca="false">IF(ROW()&lt;4+MinObs-1,"",IFERROR((S211-AVERAGE(S$4:S211))/STDEV(S$4:S211),""))</f>
        <v>0.166772918990974</v>
      </c>
      <c r="AO211" s="26" t="n">
        <f aca="false">IF(ROW()&lt;4+MinObs-1,"",IFERROR((T211-AVERAGE(T$4:T211))/STDEV(T$4:T211),""))</f>
        <v>-0.696149458814753</v>
      </c>
      <c r="AP211" s="26" t="n">
        <f aca="false">IF(ROW()&lt;4+MinObs-1,"",IFERROR((U211-AVERAGE(U$4:U211))/STDEV(U$4:U211),""))</f>
        <v>0.305173637483276</v>
      </c>
      <c r="AQ211" s="26" t="n">
        <f aca="false">IF(ROW()&lt;4+MinObs-1,"",IFERROR((V211-AVERAGE(V$4:V211))/STDEV(V$4:V211),""))</f>
        <v>0.440089720124362</v>
      </c>
      <c r="AR211" s="26" t="n">
        <f aca="false">IF(W211="",0,IF(W211&gt;=z4,w4,IF(W211&gt;=z3,w3,IF(W211&gt;=zEntry,w2,IF(AND(W211&gt;=ExitZ,AR210&gt;0),w2,0)))))</f>
        <v>0</v>
      </c>
      <c r="AS211" s="26" t="n">
        <f aca="false">IF(X211="",0,IF(X211&gt;=z4,w4,IF(X211&gt;=z3,w3,IF(X211&gt;=zEntry,w2,IF(AND(X211&gt;=ExitZ,AS210&gt;0),w2,0)))))</f>
        <v>0</v>
      </c>
      <c r="AT211" s="26" t="n">
        <f aca="false">IF(Y211="",0,IF(Y211&gt;=z4,w4,IF(Y211&gt;=z3,w3,IF(Y211&gt;=zEntry,w2,IF(AND(Y211&gt;=ExitZ,AT210&gt;0),w2,0)))))</f>
        <v>0</v>
      </c>
      <c r="AU211" s="26" t="n">
        <f aca="false">IF(Z211="",0,IF(Z211&gt;=z4,w4,IF(Z211&gt;=z3,w3,IF(Z211&gt;=zEntry,w2,IF(AND(Z211&gt;=ExitZ,AU210&gt;0),w2,0)))))</f>
        <v>0</v>
      </c>
      <c r="AV211" s="26" t="n">
        <f aca="false">IF(AA211="",0,IF(AA211&gt;=z4,w4,IF(AA211&gt;=z3,w3,IF(AA211&gt;=zEntry,w2,IF(AND(AA211&gt;=ExitZ,AV210&gt;0),w2,0)))))</f>
        <v>0</v>
      </c>
      <c r="AW211" s="26" t="n">
        <f aca="false">IF(AB211="",0,IF(AB211&gt;=z4,w4,IF(AB211&gt;=z3,w3,IF(AB211&gt;=zEntry,w2,IF(AND(AB211&gt;=ExitZ,AW210&gt;0),w2,0)))))</f>
        <v>0</v>
      </c>
      <c r="AX211" s="26" t="n">
        <f aca="false">IF(AC211="",0,IF(AC211&gt;=z4,w4,IF(AC211&gt;=z3,w3,IF(AC211&gt;=zEntry,w2,IF(AND(AC211&gt;=ExitZ,AX210&gt;0),w2,0)))))</f>
        <v>0</v>
      </c>
      <c r="AY211" s="26" t="n">
        <f aca="false">IF(AD211="",0,IF(AD211&gt;=z4,w4,IF(AD211&gt;=z3,w3,IF(AD211&gt;=zEntry,w2,IF(AND(AD211&gt;=ExitZ,AY210&gt;0),w2,0)))))</f>
        <v>0</v>
      </c>
      <c r="AZ211" s="26" t="n">
        <f aca="false">IF(AE211="",0,IF(AE211&gt;=z4,w4,IF(AE211&gt;=z3,w3,IF(AE211&gt;=zEntry,w2,IF(AND(AE211&gt;=ExitZ,AZ210&gt;0),w2,0)))))</f>
        <v>0</v>
      </c>
      <c r="BA211" s="26" t="n">
        <f aca="false">IF(AF211="",0,IF(AF211&gt;=z4,w4,IF(AF211&gt;=z3,w3,IF(AF211&gt;=zEntry,w2,IF(AND(AF211&gt;=ExitZ,BA210&gt;0),w2,0)))))</f>
        <v>0</v>
      </c>
      <c r="BB211" s="26" t="n">
        <f aca="false">IF(AG211="",0,IF(AG211&gt;=z4,w4,IF(AG211&gt;=z3,w3,IF(AG211&gt;=zEntry,w2,IF(AND(AG211&gt;=ExitZ,BB210&gt;0),w2,0)))))</f>
        <v>0</v>
      </c>
      <c r="BC211" s="26" t="n">
        <f aca="false">IF(AH211="",0,IF(AH211&gt;=z4,w4,IF(AH211&gt;=z3,w3,IF(AH211&gt;=zEntry,w2,IF(AND(AH211&gt;=ExitZ,BC210&gt;0),w2,0)))))</f>
        <v>0</v>
      </c>
      <c r="BD211" s="26" t="n">
        <f aca="false">IF(AI211="",0,IF(AI211&gt;=z4,w4,IF(AI211&gt;=z3,w3,IF(AI211&gt;=zEntry,w2,IF(AND(AI211&gt;=ExitZ,BD210&gt;0),w2,0)))))</f>
        <v>0</v>
      </c>
      <c r="BE211" s="26" t="n">
        <f aca="false">IF(AJ211="",0,IF(AJ211&gt;=z4,w4,IF(AJ211&gt;=z3,w3,IF(AJ211&gt;=zEntry,w2,IF(AND(AJ211&gt;=ExitZ,BE210&gt;0),w2,0)))))</f>
        <v>0</v>
      </c>
      <c r="BF211" s="26" t="n">
        <f aca="false">IF(AK211="",0,IF(AK211&gt;=z4,w4,IF(AK211&gt;=z3,w3,IF(AK211&gt;=zEntry,w2,IF(AND(AK211&gt;=ExitZ,BF210&gt;0),w2,0)))))</f>
        <v>0</v>
      </c>
      <c r="BG211" s="26" t="n">
        <f aca="false">IF(AL211="",0,IF(AL211&gt;=z4,w4,IF(AL211&gt;=z3,w3,IF(AL211&gt;=zEntry,w2,IF(AND(AL211&gt;=ExitZ,BG210&gt;0),w2,0)))))</f>
        <v>0</v>
      </c>
      <c r="BH211" s="26" t="n">
        <f aca="false">IF(AM211="",0,IF(AM211&gt;=z4,w4,IF(AM211&gt;=z3,w3,IF(AM211&gt;=zEntry,w2,IF(AND(AM211&gt;=ExitZ,BH210&gt;0),w2,0)))))</f>
        <v>0</v>
      </c>
      <c r="BI211" s="26" t="n">
        <f aca="false">IF(AN211="",0,IF(AN211&gt;=z4,w4,IF(AN211&gt;=z3,w3,IF(AN211&gt;=zEntry,w2,IF(AND(AN211&gt;=ExitZ,BI210&gt;0),w2,0)))))</f>
        <v>0</v>
      </c>
      <c r="BJ211" s="26" t="n">
        <f aca="false">IF(AO211="",0,IF(AO211&gt;=z4,w4,IF(AO211&gt;=z3,w3,IF(AO211&gt;=zEntry,w2,IF(AND(AO211&gt;=ExitZ,BJ210&gt;0),w2,0)))))</f>
        <v>0</v>
      </c>
      <c r="BK211" s="26" t="n">
        <f aca="false">IF(AP211="",0,IF(AP211&gt;=z4,w4,IF(AP211&gt;=z3,w3,IF(AP211&gt;=zEntry,w2,IF(AND(AP211&gt;=ExitZ,BK210&gt;0),w2,0)))))</f>
        <v>0</v>
      </c>
      <c r="BL211" s="26" t="n">
        <f aca="false">IF(AQ211="",0,IF(AQ211&gt;=z4,w4,IF(AQ211&gt;=z3,w3,IF(AQ211&gt;=zEntry,w2,IF(AND(AQ211&gt;=ExitZ,BL210&gt;0),w2,0)))))</f>
        <v>0</v>
      </c>
      <c r="BM211" s="23" t="n">
        <f aca="false">IF(EMFX_Data!X210&gt;=EMFX_Data!Y210,EMFX_Data!AE211-EMFX_Data!AF211,EMFX_Data!AF211-EMFX_Data!AE211)</f>
        <v>0.0974198610074312</v>
      </c>
      <c r="BN211" s="23" t="n">
        <f aca="false">IF(EMFX_Data!X210&gt;=EMFX_Data!Z210,EMFX_Data!AE211-EMFX_Data!AG211,EMFX_Data!AG211-EMFX_Data!AE211)</f>
        <v>0.0446602629550006</v>
      </c>
      <c r="BO211" s="23" t="n">
        <f aca="false">IF(EMFX_Data!X210&gt;=EMFX_Data!AA210,EMFX_Data!AE211-EMFX_Data!AH211,EMFX_Data!AH211-EMFX_Data!AE211)</f>
        <v>0.010568042915087</v>
      </c>
      <c r="BP211" s="23" t="n">
        <f aca="false">IF(EMFX_Data!X210&gt;=EMFX_Data!AB210,EMFX_Data!AE211-EMFX_Data!AI211,EMFX_Data!AI211-EMFX_Data!AE211)</f>
        <v>0.0598876162426485</v>
      </c>
      <c r="BQ211" s="23" t="n">
        <f aca="false">IF(EMFX_Data!X210&gt;=EMFX_Data!AC210,EMFX_Data!AE211-EMFX_Data!AJ211,EMFX_Data!AJ211-EMFX_Data!AE211)</f>
        <v>0.0320140404940489</v>
      </c>
      <c r="BR211" s="23" t="n">
        <f aca="false">IF(EMFX_Data!X210&gt;=EMFX_Data!AD210,EMFX_Data!AE211-EMFX_Data!AK211,EMFX_Data!AK211-EMFX_Data!AE211)</f>
        <v>-0.0683957350838242</v>
      </c>
      <c r="BS211" s="23" t="n">
        <f aca="false">IF(EMFX_Data!Y210&gt;=EMFX_Data!Z210,EMFX_Data!AF211-EMFX_Data!AG211,EMFX_Data!AG211-EMFX_Data!AF211)</f>
        <v>0.0527595980524306</v>
      </c>
      <c r="BT211" s="23" t="n">
        <f aca="false">IF(EMFX_Data!Y210&gt;=EMFX_Data!AA210,EMFX_Data!AF211-EMFX_Data!AH211,EMFX_Data!AH211-EMFX_Data!AF211)</f>
        <v>0.0868518180923442</v>
      </c>
      <c r="BU211" s="23" t="n">
        <f aca="false">IF(EMFX_Data!Y210&gt;=EMFX_Data!AB210,EMFX_Data!AF211-EMFX_Data!AI211,EMFX_Data!AI211-EMFX_Data!AF211)</f>
        <v>0.0375322447647827</v>
      </c>
      <c r="BV211" s="23" t="n">
        <f aca="false">IF(EMFX_Data!Y210&gt;=EMFX_Data!AC210,EMFX_Data!AF211-EMFX_Data!AJ211,EMFX_Data!AJ211-EMFX_Data!AF211)</f>
        <v>0.0654058205133823</v>
      </c>
      <c r="BW211" s="23" t="n">
        <f aca="false">IF(EMFX_Data!Y210&gt;=EMFX_Data!AD210,EMFX_Data!AF211-EMFX_Data!AK211,EMFX_Data!AK211-EMFX_Data!AF211)</f>
        <v>0.029024125923607</v>
      </c>
      <c r="BX211" s="23" t="n">
        <f aca="false">IF(EMFX_Data!Z210&gt;=EMFX_Data!AA210,EMFX_Data!AG211-EMFX_Data!AH211,EMFX_Data!AH211-EMFX_Data!AG211)</f>
        <v>0.0340922200399136</v>
      </c>
      <c r="BY211" s="23" t="n">
        <f aca="false">IF(EMFX_Data!Z210&gt;=EMFX_Data!AB210,EMFX_Data!AG211-EMFX_Data!AI211,EMFX_Data!AI211-EMFX_Data!AG211)</f>
        <v>-0.0152273532876479</v>
      </c>
      <c r="BZ211" s="23" t="n">
        <f aca="false">IF(EMFX_Data!Z210&gt;=EMFX_Data!AC210,EMFX_Data!AG211-EMFX_Data!AJ211,EMFX_Data!AJ211-EMFX_Data!AG211)</f>
        <v>0.0126462224609517</v>
      </c>
      <c r="CA211" s="23" t="n">
        <f aca="false">IF(EMFX_Data!Z210&gt;=EMFX_Data!AD210,EMFX_Data!AG211-EMFX_Data!AK211,EMFX_Data!AK211-EMFX_Data!AG211)</f>
        <v>-0.0237354721288236</v>
      </c>
      <c r="CB211" s="23" t="n">
        <f aca="false">IF(EMFX_Data!AA210&gt;=EMFX_Data!AB210,EMFX_Data!AH211-EMFX_Data!AI211,EMFX_Data!AI211-EMFX_Data!AH211)</f>
        <v>0.0493195733275615</v>
      </c>
      <c r="CC211" s="23" t="n">
        <f aca="false">IF(EMFX_Data!AA210&gt;=EMFX_Data!AC210,EMFX_Data!AH211-EMFX_Data!AJ211,EMFX_Data!AJ211-EMFX_Data!AH211)</f>
        <v>0.0214459975789619</v>
      </c>
      <c r="CD211" s="23" t="n">
        <f aca="false">IF(EMFX_Data!AA210&gt;=EMFX_Data!AD210,EMFX_Data!AH211-EMFX_Data!AK211,EMFX_Data!AK211-EMFX_Data!AH211)</f>
        <v>-0.0578276921687372</v>
      </c>
      <c r="CE211" s="23" t="n">
        <f aca="false">IF(EMFX_Data!AB210&gt;=EMFX_Data!AC210,EMFX_Data!AI211-EMFX_Data!AJ211,EMFX_Data!AJ211-EMFX_Data!AI211)</f>
        <v>-0.0278735757485996</v>
      </c>
      <c r="CF211" s="23" t="n">
        <f aca="false">IF(EMFX_Data!AB210&gt;=EMFX_Data!AD210,EMFX_Data!AI211-EMFX_Data!AK211,EMFX_Data!AK211-EMFX_Data!AI211)</f>
        <v>-0.00850811884117571</v>
      </c>
      <c r="CG211" s="23" t="n">
        <f aca="false">IF(EMFX_Data!AC210&gt;=EMFX_Data!AD210,EMFX_Data!AJ211-EMFX_Data!AK211,EMFX_Data!AK211-EMFX_Data!AJ211)</f>
        <v>-0.0363816945897753</v>
      </c>
      <c r="CH211" s="27" t="n">
        <f aca="false">IF(ROW()&lt;4+VolLB,"",STDEV(INDEX($BM:$BM,ROW()-VolLB+1):INDEX($BM:$BM,ROW()))*SQRT(12))</f>
        <v>0.182390927861416</v>
      </c>
      <c r="CI211" s="27" t="n">
        <f aca="false">IF(ROW()&lt;4+VolLB,"",STDEV(INDEX($BN:$BN,ROW()-VolLB+1):INDEX($BN:$BN,ROW()))*SQRT(12))</f>
        <v>0.197282902549758</v>
      </c>
      <c r="CJ211" s="27" t="n">
        <f aca="false">IF(ROW()&lt;4+VolLB,"",STDEV(INDEX($BO:$BO,ROW()-VolLB+1):INDEX($BO:$BO,ROW()))*SQRT(12))</f>
        <v>0.198970527578322</v>
      </c>
      <c r="CK211" s="27" t="n">
        <f aca="false">IF(ROW()&lt;4+VolLB,"",STDEV(INDEX($BP:$BP,ROW()-VolLB+1):INDEX($BP:$BP,ROW()))*SQRT(12))</f>
        <v>0.199783214693144</v>
      </c>
      <c r="CL211" s="27" t="n">
        <f aca="false">IF(ROW()&lt;4+VolLB,"",STDEV(INDEX($BQ:$BQ,ROW()-VolLB+1):INDEX($BQ:$BQ,ROW()))*SQRT(12))</f>
        <v>0.142788962203327</v>
      </c>
      <c r="CM211" s="27" t="n">
        <f aca="false">IF(ROW()&lt;4+VolLB,"",STDEV(INDEX($BR:$BR,ROW()-VolLB+1):INDEX($BR:$BR,ROW()))*SQRT(12))</f>
        <v>0.163293537617835</v>
      </c>
      <c r="CN211" s="27" t="n">
        <f aca="false">IF(ROW()&lt;4+VolLB,"",STDEV(INDEX($BS:$BS,ROW()-VolLB+1):INDEX($BS:$BS,ROW()))*SQRT(12))</f>
        <v>0.161037069803395</v>
      </c>
      <c r="CO211" s="27" t="n">
        <f aca="false">IF(ROW()&lt;4+VolLB,"",STDEV(INDEX($BT:$BT,ROW()-VolLB+1):INDEX($BT:$BT,ROW()))*SQRT(12))</f>
        <v>0.186996032890625</v>
      </c>
      <c r="CP211" s="27" t="n">
        <f aca="false">IF(ROW()&lt;4+VolLB,"",STDEV(INDEX($BU:$BU,ROW()-VolLB+1):INDEX($BU:$BU,ROW()))*SQRT(12))</f>
        <v>0.184356862265817</v>
      </c>
      <c r="CQ211" s="27" t="n">
        <f aca="false">IF(ROW()&lt;4+VolLB,"",STDEV(INDEX($BV:$BV,ROW()-VolLB+1):INDEX($BV:$BV,ROW()))*SQRT(12))</f>
        <v>0.167758850701486</v>
      </c>
      <c r="CR211" s="27" t="n">
        <f aca="false">IF(ROW()&lt;4+VolLB,"",STDEV(INDEX($BW:$BW,ROW()-VolLB+1):INDEX($BW:$BW,ROW()))*SQRT(12))</f>
        <v>0.163545866851672</v>
      </c>
      <c r="CS211" s="27" t="n">
        <f aca="false">IF(ROW()&lt;4+VolLB,"",STDEV(INDEX($BX:$BX,ROW()-VolLB+1):INDEX($BX:$BX,ROW()))*SQRT(12))</f>
        <v>0.209621384096531</v>
      </c>
      <c r="CT211" s="27" t="n">
        <f aca="false">IF(ROW()&lt;4+VolLB,"",STDEV(INDEX($BY:$BY,ROW()-VolLB+1):INDEX($BY:$BY,ROW()))*SQRT(12))</f>
        <v>0.222613635790849</v>
      </c>
      <c r="CU211" s="27" t="n">
        <f aca="false">IF(ROW()&lt;4+VolLB,"",STDEV(INDEX($BZ:$BZ,ROW()-VolLB+1):INDEX($BZ:$BZ,ROW()))*SQRT(12))</f>
        <v>0.189086609082178</v>
      </c>
      <c r="CV211" s="27" t="n">
        <f aca="false">IF(ROW()&lt;4+VolLB,"",STDEV(INDEX($CA:$CA,ROW()-VolLB+1):INDEX($CA:$CA,ROW()))*SQRT(12))</f>
        <v>0.15979510678709</v>
      </c>
      <c r="CW211" s="27" t="n">
        <f aca="false">IF(ROW()&lt;4+VolLB,"",STDEV(INDEX($CB:$CB,ROW()-VolLB+1):INDEX($CB:$CB,ROW()))*SQRT(12))</f>
        <v>0.216767139840322</v>
      </c>
      <c r="CX211" s="27" t="n">
        <f aca="false">IF(ROW()&lt;4+VolLB,"",STDEV(INDEX($CC:$CC,ROW()-VolLB+1):INDEX($CC:$CC,ROW()))*SQRT(12))</f>
        <v>0.194520839910758</v>
      </c>
      <c r="CY211" s="27" t="n">
        <f aca="false">IF(ROW()&lt;4+VolLB,"",STDEV(INDEX($CD:$CD,ROW()-VolLB+1):INDEX($CD:$CD,ROW()))*SQRT(12))</f>
        <v>0.185834078001449</v>
      </c>
      <c r="CZ211" s="27" t="n">
        <f aca="false">IF(ROW()&lt;4+VolLB,"",STDEV(INDEX($CE:$CE,ROW()-VolLB+1):INDEX($CE:$CE,ROW()))*SQRT(12))</f>
        <v>0.232672412515492</v>
      </c>
      <c r="DA211" s="27" t="n">
        <f aca="false">IF(ROW()&lt;4+VolLB,"",STDEV(INDEX($CF:$CF,ROW()-VolLB+1):INDEX($CF:$CF,ROW()))*SQRT(12))</f>
        <v>0.189277680778452</v>
      </c>
      <c r="DB211" s="27" t="n">
        <f aca="false">IF(ROW()&lt;4+VolLB,"",STDEV(INDEX($CG:$CG,ROW()-VolLB+1):INDEX($CG:$CG,ROW()))*SQRT(12))</f>
        <v>0.174640420591306</v>
      </c>
      <c r="DC211" s="26" t="n">
        <f aca="false">IF(OR(AR211=0,CH211="",CH211=0),0,AR211*MIN(MaxScal,TgtVol/CH211))</f>
        <v>0</v>
      </c>
      <c r="DD211" s="26" t="n">
        <f aca="false">IF(OR(AS211=0,CI211="",CI211=0),0,AS211*MIN(MaxScal,TgtVol/CI211))</f>
        <v>0</v>
      </c>
      <c r="DE211" s="26" t="n">
        <f aca="false">IF(OR(AT211=0,CJ211="",CJ211=0),0,AT211*MIN(MaxScal,TgtVol/CJ211))</f>
        <v>0</v>
      </c>
      <c r="DF211" s="26" t="n">
        <f aca="false">IF(OR(AU211=0,CK211="",CK211=0),0,AU211*MIN(MaxScal,TgtVol/CK211))</f>
        <v>0</v>
      </c>
      <c r="DG211" s="26" t="n">
        <f aca="false">IF(OR(AV211=0,CL211="",CL211=0),0,AV211*MIN(MaxScal,TgtVol/CL211))</f>
        <v>0</v>
      </c>
      <c r="DH211" s="26" t="n">
        <f aca="false">IF(OR(AW211=0,CM211="",CM211=0),0,AW211*MIN(MaxScal,TgtVol/CM211))</f>
        <v>0</v>
      </c>
      <c r="DI211" s="26" t="n">
        <f aca="false">IF(OR(AX211=0,CN211="",CN211=0),0,AX211*MIN(MaxScal,TgtVol/CN211))</f>
        <v>0</v>
      </c>
      <c r="DJ211" s="26" t="n">
        <f aca="false">IF(OR(AY211=0,CO211="",CO211=0),0,AY211*MIN(MaxScal,TgtVol/CO211))</f>
        <v>0</v>
      </c>
      <c r="DK211" s="26" t="n">
        <f aca="false">IF(OR(AZ211=0,CP211="",CP211=0),0,AZ211*MIN(MaxScal,TgtVol/CP211))</f>
        <v>0</v>
      </c>
      <c r="DL211" s="26" t="n">
        <f aca="false">IF(OR(BA211=0,CQ211="",CQ211=0),0,BA211*MIN(MaxScal,TgtVol/CQ211))</f>
        <v>0</v>
      </c>
      <c r="DM211" s="26" t="n">
        <f aca="false">IF(OR(BB211=0,CR211="",CR211=0),0,BB211*MIN(MaxScal,TgtVol/CR211))</f>
        <v>0</v>
      </c>
      <c r="DN211" s="26" t="n">
        <f aca="false">IF(OR(BC211=0,CS211="",CS211=0),0,BC211*MIN(MaxScal,TgtVol/CS211))</f>
        <v>0</v>
      </c>
      <c r="DO211" s="26" t="n">
        <f aca="false">IF(OR(BD211=0,CT211="",CT211=0),0,BD211*MIN(MaxScal,TgtVol/CT211))</f>
        <v>0</v>
      </c>
      <c r="DP211" s="26" t="n">
        <f aca="false">IF(OR(BE211=0,CU211="",CU211=0),0,BE211*MIN(MaxScal,TgtVol/CU211))</f>
        <v>0</v>
      </c>
      <c r="DQ211" s="26" t="n">
        <f aca="false">IF(OR(BF211=0,CV211="",CV211=0),0,BF211*MIN(MaxScal,TgtVol/CV211))</f>
        <v>0</v>
      </c>
      <c r="DR211" s="26" t="n">
        <f aca="false">IF(OR(BG211=0,CW211="",CW211=0),0,BG211*MIN(MaxScal,TgtVol/CW211))</f>
        <v>0</v>
      </c>
      <c r="DS211" s="26" t="n">
        <f aca="false">IF(OR(BH211=0,CX211="",CX211=0),0,BH211*MIN(MaxScal,TgtVol/CX211))</f>
        <v>0</v>
      </c>
      <c r="DT211" s="26" t="n">
        <f aca="false">IF(OR(BI211=0,CY211="",CY211=0),0,BI211*MIN(MaxScal,TgtVol/CY211))</f>
        <v>0</v>
      </c>
      <c r="DU211" s="26" t="n">
        <f aca="false">IF(OR(BJ211=0,CZ211="",CZ211=0),0,BJ211*MIN(MaxScal,TgtVol/CZ211))</f>
        <v>0</v>
      </c>
      <c r="DV211" s="26" t="n">
        <f aca="false">IF(OR(BK211=0,DA211="",DA211=0),0,BK211*MIN(MaxScal,TgtVol/DA211))</f>
        <v>0</v>
      </c>
      <c r="DW211" s="26" t="n">
        <f aca="false">IF(OR(BL211=0,DB211="",DB211=0),0,BL211*MIN(MaxScal,TgtVol/DB211))</f>
        <v>0</v>
      </c>
      <c r="DX211" s="28" t="n">
        <f aca="false">IFERROR(DC210*BM211,"")</f>
        <v>0.010946844733164</v>
      </c>
      <c r="DY211" s="28" t="n">
        <f aca="false">IFERROR(DD210*BN211,"")</f>
        <v>0.00455176330428561</v>
      </c>
      <c r="DZ211" s="28" t="n">
        <f aca="false">IFERROR(DE210*BO211,"")</f>
        <v>0</v>
      </c>
      <c r="EA211" s="28" t="n">
        <f aca="false">IFERROR(DF210*BP211,"")</f>
        <v>0</v>
      </c>
      <c r="EB211" s="28" t="n">
        <f aca="false">IFERROR(DG210*BQ211,"")</f>
        <v>0.00447489426413749</v>
      </c>
      <c r="EC211" s="28" t="n">
        <f aca="false">IFERROR(DH210*BR211,"")</f>
        <v>-0</v>
      </c>
      <c r="ED211" s="28" t="n">
        <f aca="false">IFERROR(DI210*BS211,"")</f>
        <v>0</v>
      </c>
      <c r="EE211" s="28" t="n">
        <f aca="false">IFERROR(DJ210*BT211,"")</f>
        <v>0</v>
      </c>
      <c r="EF211" s="28" t="n">
        <f aca="false">IFERROR(DK210*BU211,"")</f>
        <v>0</v>
      </c>
      <c r="EG211" s="28" t="n">
        <f aca="false">IFERROR(DL210*BV211,"")</f>
        <v>0</v>
      </c>
      <c r="EH211" s="28" t="n">
        <f aca="false">IFERROR(DM210*BW211,"")</f>
        <v>0</v>
      </c>
      <c r="EI211" s="28" t="n">
        <f aca="false">IFERROR(DN210*BX211,"")</f>
        <v>0</v>
      </c>
      <c r="EJ211" s="28" t="n">
        <f aca="false">IFERROR(DO210*BY211,"")</f>
        <v>-0</v>
      </c>
      <c r="EK211" s="28" t="n">
        <f aca="false">IFERROR(DP210*BZ211,"")</f>
        <v>0</v>
      </c>
      <c r="EL211" s="28" t="n">
        <f aca="false">IFERROR(DQ210*CA211,"")</f>
        <v>-0</v>
      </c>
      <c r="EM211" s="28" t="n">
        <f aca="false">IFERROR(DR210*CB211,"")</f>
        <v>0</v>
      </c>
      <c r="EN211" s="28" t="n">
        <f aca="false">IFERROR(DS210*CC211,"")</f>
        <v>0</v>
      </c>
      <c r="EO211" s="28" t="n">
        <f aca="false">IFERROR(DT210*CD211,"")</f>
        <v>-0</v>
      </c>
      <c r="EP211" s="28" t="n">
        <f aca="false">IFERROR(DU210*CE211,"")</f>
        <v>-0</v>
      </c>
      <c r="EQ211" s="28" t="n">
        <f aca="false">IFERROR(DV210*CF211,"")</f>
        <v>-0</v>
      </c>
      <c r="ER211" s="28" t="n">
        <f aca="false">IFERROR(DW210*CG211,"")</f>
        <v>-0</v>
      </c>
      <c r="ES211" s="28" t="n">
        <f aca="false">IF(ROW()=4,"",SUM(DX211:ER211))</f>
        <v>0.0199735023015871</v>
      </c>
      <c r="ET211" s="29" t="n">
        <f aca="false">COUNTIF(AR211:BL211,"&gt;0")</f>
        <v>0</v>
      </c>
    </row>
    <row r="212" customFormat="false" ht="15" hidden="false" customHeight="false" outlineLevel="0" collapsed="false">
      <c r="A212" s="19" t="n">
        <v>44347</v>
      </c>
      <c r="B212" s="23" t="n">
        <f aca="false">ABS(EMFX_Data!X212-EMFX_Data!Y212)</f>
        <v>0.288367563340021</v>
      </c>
      <c r="C212" s="23" t="n">
        <f aca="false">ABS(EMFX_Data!X212-EMFX_Data!Z212)</f>
        <v>0.251702098462542</v>
      </c>
      <c r="D212" s="23" t="n">
        <f aca="false">ABS(EMFX_Data!X212-EMFX_Data!AA212)</f>
        <v>0.143551147496823</v>
      </c>
      <c r="E212" s="23" t="n">
        <f aca="false">ABS(EMFX_Data!X212-EMFX_Data!AB212)</f>
        <v>0.197925138051195</v>
      </c>
      <c r="F212" s="23" t="n">
        <f aca="false">ABS(EMFX_Data!X212-EMFX_Data!AC212)</f>
        <v>0.278712767400697</v>
      </c>
      <c r="G212" s="23" t="n">
        <f aca="false">ABS(EMFX_Data!X212-EMFX_Data!AD212)</f>
        <v>0.0241441520053858</v>
      </c>
      <c r="H212" s="23" t="n">
        <f aca="false">ABS(EMFX_Data!Y212-EMFX_Data!Z212)</f>
        <v>0.0366654648774789</v>
      </c>
      <c r="I212" s="23" t="n">
        <f aca="false">ABS(EMFX_Data!Y212-EMFX_Data!AA212)</f>
        <v>0.144816415843198</v>
      </c>
      <c r="J212" s="23" t="n">
        <f aca="false">ABS(EMFX_Data!Y212-EMFX_Data!AB212)</f>
        <v>0.0904424252888259</v>
      </c>
      <c r="K212" s="23" t="n">
        <f aca="false">ABS(EMFX_Data!Y212-EMFX_Data!AC212)</f>
        <v>0.00965479593932361</v>
      </c>
      <c r="L212" s="23" t="n">
        <f aca="false">ABS(EMFX_Data!Y212-EMFX_Data!AD212)</f>
        <v>0.312511715345407</v>
      </c>
      <c r="M212" s="23" t="n">
        <f aca="false">ABS(EMFX_Data!Z212-EMFX_Data!AA212)</f>
        <v>0.108150950965719</v>
      </c>
      <c r="N212" s="23" t="n">
        <f aca="false">ABS(EMFX_Data!Z212-EMFX_Data!AB212)</f>
        <v>0.0537769604113469</v>
      </c>
      <c r="O212" s="23" t="n">
        <f aca="false">ABS(EMFX_Data!Z212-EMFX_Data!AC212)</f>
        <v>0.0270106689381553</v>
      </c>
      <c r="P212" s="23" t="n">
        <f aca="false">ABS(EMFX_Data!Z212-EMFX_Data!AD212)</f>
        <v>0.275846250467928</v>
      </c>
      <c r="Q212" s="23" t="n">
        <f aca="false">ABS(EMFX_Data!AA212-EMFX_Data!AB212)</f>
        <v>0.0543739905543719</v>
      </c>
      <c r="R212" s="23" t="n">
        <f aca="false">ABS(EMFX_Data!AA212-EMFX_Data!AC212)</f>
        <v>0.135161619903874</v>
      </c>
      <c r="S212" s="23" t="n">
        <f aca="false">ABS(EMFX_Data!AA212-EMFX_Data!AD212)</f>
        <v>0.167695299502209</v>
      </c>
      <c r="T212" s="23" t="n">
        <f aca="false">ABS(EMFX_Data!AB212-EMFX_Data!AC212)</f>
        <v>0.0807876293495022</v>
      </c>
      <c r="U212" s="23" t="n">
        <f aca="false">ABS(EMFX_Data!AB212-EMFX_Data!AD212)</f>
        <v>0.222069290056581</v>
      </c>
      <c r="V212" s="23" t="n">
        <f aca="false">ABS(EMFX_Data!AC212-EMFX_Data!AD212)</f>
        <v>0.302856919406083</v>
      </c>
      <c r="W212" s="26" t="n">
        <f aca="false">IF(ROW()&lt;4+MinObs-1,"",IFERROR((B212-AVERAGE(B$4:B212))/STDEV(B$4:B212),""))</f>
        <v>1.76295396338674</v>
      </c>
      <c r="X212" s="26" t="n">
        <f aca="false">IF(ROW()&lt;4+MinObs-1,"",IFERROR((C212-AVERAGE(C$4:C212))/STDEV(C$4:C212),""))</f>
        <v>1.91021798843431</v>
      </c>
      <c r="Y212" s="26" t="n">
        <f aca="false">IF(ROW()&lt;4+MinObs-1,"",IFERROR((D212-AVERAGE(D$4:D212))/STDEV(D$4:D212),""))</f>
        <v>-0.0627167808078385</v>
      </c>
      <c r="Z212" s="26" t="n">
        <f aca="false">IF(ROW()&lt;4+MinObs-1,"",IFERROR((E212-AVERAGE(E$4:E212))/STDEV(E$4:E212),""))</f>
        <v>0.689154303185464</v>
      </c>
      <c r="AA212" s="26" t="n">
        <f aca="false">IF(ROW()&lt;4+MinObs-1,"",IFERROR((F212-AVERAGE(F$4:F212))/STDEV(F$4:F212),""))</f>
        <v>2.67206628580067</v>
      </c>
      <c r="AB212" s="26" t="n">
        <f aca="false">IF(ROW()&lt;4+MinObs-1,"",IFERROR((G212-AVERAGE(G$4:G212))/STDEV(G$4:G212),""))</f>
        <v>-0.382097928442551</v>
      </c>
      <c r="AC212" s="26" t="n">
        <f aca="false">IF(ROW()&lt;4+MinObs-1,"",IFERROR((H212-AVERAGE(H$4:H212))/STDEV(H$4:H212),""))</f>
        <v>-0.93074921581599</v>
      </c>
      <c r="AD212" s="26" t="n">
        <f aca="false">IF(ROW()&lt;4+MinObs-1,"",IFERROR((I212-AVERAGE(I$4:I212))/STDEV(I$4:I212),""))</f>
        <v>-0.072844880093244</v>
      </c>
      <c r="AE212" s="26" t="n">
        <f aca="false">IF(ROW()&lt;4+MinObs-1,"",IFERROR((J212-AVERAGE(J$4:J212))/STDEV(J$4:J212),""))</f>
        <v>-0.533675355417178</v>
      </c>
      <c r="AF212" s="26" t="n">
        <f aca="false">IF(ROW()&lt;4+MinObs-1,"",IFERROR((K212-AVERAGE(K$4:K212))/STDEV(K$4:K212),""))</f>
        <v>-1.25798671865746</v>
      </c>
      <c r="AG212" s="26" t="n">
        <f aca="false">IF(ROW()&lt;4+MinObs-1,"",IFERROR((L212-AVERAGE(L$4:L212))/STDEV(L$4:L212),""))</f>
        <v>0.485210960480791</v>
      </c>
      <c r="AH212" s="26" t="n">
        <f aca="false">IF(ROW()&lt;4+MinObs-1,"",IFERROR((M212-AVERAGE(M$4:M212))/STDEV(M$4:M212),""))</f>
        <v>-0.606624307872196</v>
      </c>
      <c r="AI212" s="26" t="n">
        <f aca="false">IF(ROW()&lt;4+MinObs-1,"",IFERROR((N212-AVERAGE(N$4:N212))/STDEV(N$4:N212),""))</f>
        <v>-0.844187172782265</v>
      </c>
      <c r="AJ212" s="26" t="n">
        <f aca="false">IF(ROW()&lt;4+MinObs-1,"",IFERROR((O212-AVERAGE(O$4:O212))/STDEV(O$4:O212),""))</f>
        <v>-0.99029428054104</v>
      </c>
      <c r="AK212" s="26" t="n">
        <f aca="false">IF(ROW()&lt;4+MinObs-1,"",IFERROR((P212-AVERAGE(P$4:P212))/STDEV(P$4:P212),""))</f>
        <v>0.457795861591205</v>
      </c>
      <c r="AL212" s="26" t="n">
        <f aca="false">IF(ROW()&lt;4+MinObs-1,"",IFERROR((Q212-AVERAGE(Q$4:Q212))/STDEV(Q$4:Q212),""))</f>
        <v>-0.80918321779308</v>
      </c>
      <c r="AM212" s="26" t="n">
        <f aca="false">IF(ROW()&lt;4+MinObs-1,"",IFERROR((R212-AVERAGE(R$4:R212))/STDEV(R$4:R212),""))</f>
        <v>-0.346181387261938</v>
      </c>
      <c r="AN212" s="26" t="n">
        <f aca="false">IF(ROW()&lt;4+MinObs-1,"",IFERROR((S212-AVERAGE(S$4:S212))/STDEV(S$4:S212),""))</f>
        <v>-0.0226274712066046</v>
      </c>
      <c r="AO212" s="26" t="n">
        <f aca="false">IF(ROW()&lt;4+MinObs-1,"",IFERROR((T212-AVERAGE(T$4:T212))/STDEV(T$4:T212),""))</f>
        <v>-0.396829061410258</v>
      </c>
      <c r="AP212" s="26" t="n">
        <f aca="false">IF(ROW()&lt;4+MinObs-1,"",IFERROR((U212-AVERAGE(U$4:U212))/STDEV(U$4:U212),""))</f>
        <v>0.275551623335164</v>
      </c>
      <c r="AQ212" s="26" t="n">
        <f aca="false">IF(ROW()&lt;4+MinObs-1,"",IFERROR((V212-AVERAGE(V$4:V212))/STDEV(V$4:V212),""))</f>
        <v>0.500744005816371</v>
      </c>
      <c r="AR212" s="26" t="n">
        <f aca="false">IF(W212="",0,IF(W212&gt;=z4,w4,IF(W212&gt;=z3,w3,IF(W212&gt;=zEntry,w2,IF(AND(W212&gt;=ExitZ,AR211&gt;0),w2,0)))))</f>
        <v>0</v>
      </c>
      <c r="AS212" s="26" t="n">
        <f aca="false">IF(X212="",0,IF(X212&gt;=z4,w4,IF(X212&gt;=z3,w3,IF(X212&gt;=zEntry,w2,IF(AND(X212&gt;=ExitZ,AS211&gt;0),w2,0)))))</f>
        <v>0</v>
      </c>
      <c r="AT212" s="26" t="n">
        <f aca="false">IF(Y212="",0,IF(Y212&gt;=z4,w4,IF(Y212&gt;=z3,w3,IF(Y212&gt;=zEntry,w2,IF(AND(Y212&gt;=ExitZ,AT211&gt;0),w2,0)))))</f>
        <v>0</v>
      </c>
      <c r="AU212" s="26" t="n">
        <f aca="false">IF(Z212="",0,IF(Z212&gt;=z4,w4,IF(Z212&gt;=z3,w3,IF(Z212&gt;=zEntry,w2,IF(AND(Z212&gt;=ExitZ,AU211&gt;0),w2,0)))))</f>
        <v>0</v>
      </c>
      <c r="AV212" s="26" t="n">
        <f aca="false">IF(AA212="",0,IF(AA212&gt;=z4,w4,IF(AA212&gt;=z3,w3,IF(AA212&gt;=zEntry,w2,IF(AND(AA212&gt;=ExitZ,AV211&gt;0),w2,0)))))</f>
        <v>1</v>
      </c>
      <c r="AW212" s="26" t="n">
        <f aca="false">IF(AB212="",0,IF(AB212&gt;=z4,w4,IF(AB212&gt;=z3,w3,IF(AB212&gt;=zEntry,w2,IF(AND(AB212&gt;=ExitZ,AW211&gt;0),w2,0)))))</f>
        <v>0</v>
      </c>
      <c r="AX212" s="26" t="n">
        <f aca="false">IF(AC212="",0,IF(AC212&gt;=z4,w4,IF(AC212&gt;=z3,w3,IF(AC212&gt;=zEntry,w2,IF(AND(AC212&gt;=ExitZ,AX211&gt;0),w2,0)))))</f>
        <v>0</v>
      </c>
      <c r="AY212" s="26" t="n">
        <f aca="false">IF(AD212="",0,IF(AD212&gt;=z4,w4,IF(AD212&gt;=z3,w3,IF(AD212&gt;=zEntry,w2,IF(AND(AD212&gt;=ExitZ,AY211&gt;0),w2,0)))))</f>
        <v>0</v>
      </c>
      <c r="AZ212" s="26" t="n">
        <f aca="false">IF(AE212="",0,IF(AE212&gt;=z4,w4,IF(AE212&gt;=z3,w3,IF(AE212&gt;=zEntry,w2,IF(AND(AE212&gt;=ExitZ,AZ211&gt;0),w2,0)))))</f>
        <v>0</v>
      </c>
      <c r="BA212" s="26" t="n">
        <f aca="false">IF(AF212="",0,IF(AF212&gt;=z4,w4,IF(AF212&gt;=z3,w3,IF(AF212&gt;=zEntry,w2,IF(AND(AF212&gt;=ExitZ,BA211&gt;0),w2,0)))))</f>
        <v>0</v>
      </c>
      <c r="BB212" s="26" t="n">
        <f aca="false">IF(AG212="",0,IF(AG212&gt;=z4,w4,IF(AG212&gt;=z3,w3,IF(AG212&gt;=zEntry,w2,IF(AND(AG212&gt;=ExitZ,BB211&gt;0),w2,0)))))</f>
        <v>0</v>
      </c>
      <c r="BC212" s="26" t="n">
        <f aca="false">IF(AH212="",0,IF(AH212&gt;=z4,w4,IF(AH212&gt;=z3,w3,IF(AH212&gt;=zEntry,w2,IF(AND(AH212&gt;=ExitZ,BC211&gt;0),w2,0)))))</f>
        <v>0</v>
      </c>
      <c r="BD212" s="26" t="n">
        <f aca="false">IF(AI212="",0,IF(AI212&gt;=z4,w4,IF(AI212&gt;=z3,w3,IF(AI212&gt;=zEntry,w2,IF(AND(AI212&gt;=ExitZ,BD211&gt;0),w2,0)))))</f>
        <v>0</v>
      </c>
      <c r="BE212" s="26" t="n">
        <f aca="false">IF(AJ212="",0,IF(AJ212&gt;=z4,w4,IF(AJ212&gt;=z3,w3,IF(AJ212&gt;=zEntry,w2,IF(AND(AJ212&gt;=ExitZ,BE211&gt;0),w2,0)))))</f>
        <v>0</v>
      </c>
      <c r="BF212" s="26" t="n">
        <f aca="false">IF(AK212="",0,IF(AK212&gt;=z4,w4,IF(AK212&gt;=z3,w3,IF(AK212&gt;=zEntry,w2,IF(AND(AK212&gt;=ExitZ,BF211&gt;0),w2,0)))))</f>
        <v>0</v>
      </c>
      <c r="BG212" s="26" t="n">
        <f aca="false">IF(AL212="",0,IF(AL212&gt;=z4,w4,IF(AL212&gt;=z3,w3,IF(AL212&gt;=zEntry,w2,IF(AND(AL212&gt;=ExitZ,BG211&gt;0),w2,0)))))</f>
        <v>0</v>
      </c>
      <c r="BH212" s="26" t="n">
        <f aca="false">IF(AM212="",0,IF(AM212&gt;=z4,w4,IF(AM212&gt;=z3,w3,IF(AM212&gt;=zEntry,w2,IF(AND(AM212&gt;=ExitZ,BH211&gt;0),w2,0)))))</f>
        <v>0</v>
      </c>
      <c r="BI212" s="26" t="n">
        <f aca="false">IF(AN212="",0,IF(AN212&gt;=z4,w4,IF(AN212&gt;=z3,w3,IF(AN212&gt;=zEntry,w2,IF(AND(AN212&gt;=ExitZ,BI211&gt;0),w2,0)))))</f>
        <v>0</v>
      </c>
      <c r="BJ212" s="26" t="n">
        <f aca="false">IF(AO212="",0,IF(AO212&gt;=z4,w4,IF(AO212&gt;=z3,w3,IF(AO212&gt;=zEntry,w2,IF(AND(AO212&gt;=ExitZ,BJ211&gt;0),w2,0)))))</f>
        <v>0</v>
      </c>
      <c r="BK212" s="26" t="n">
        <f aca="false">IF(AP212="",0,IF(AP212&gt;=z4,w4,IF(AP212&gt;=z3,w3,IF(AP212&gt;=zEntry,w2,IF(AND(AP212&gt;=ExitZ,BK211&gt;0),w2,0)))))</f>
        <v>0</v>
      </c>
      <c r="BL212" s="26" t="n">
        <f aca="false">IF(AQ212="",0,IF(AQ212&gt;=z4,w4,IF(AQ212&gt;=z3,w3,IF(AQ212&gt;=zEntry,w2,IF(AND(AQ212&gt;=ExitZ,BL211&gt;0),w2,0)))))</f>
        <v>0</v>
      </c>
      <c r="BM212" s="23" t="n">
        <f aca="false">IF(EMFX_Data!X211&gt;=EMFX_Data!Y211,EMFX_Data!AE212-EMFX_Data!AF212,EMFX_Data!AF212-EMFX_Data!AE212)</f>
        <v>-0.0447221518065753</v>
      </c>
      <c r="BN212" s="23" t="n">
        <f aca="false">IF(EMFX_Data!X211&gt;=EMFX_Data!Z211,EMFX_Data!AE212-EMFX_Data!AG212,EMFX_Data!AG212-EMFX_Data!AE212)</f>
        <v>-0.0287420473252647</v>
      </c>
      <c r="BO212" s="23" t="n">
        <f aca="false">IF(EMFX_Data!X211&gt;=EMFX_Data!AA211,EMFX_Data!AE212-EMFX_Data!AH212,EMFX_Data!AH212-EMFX_Data!AE212)</f>
        <v>-0.00473454090604342</v>
      </c>
      <c r="BP212" s="23" t="n">
        <f aca="false">IF(EMFX_Data!X211&gt;=EMFX_Data!AB211,EMFX_Data!AE212-EMFX_Data!AI212,EMFX_Data!AI212-EMFX_Data!AE212)</f>
        <v>-0.0499764720024178</v>
      </c>
      <c r="BQ212" s="23" t="n">
        <f aca="false">IF(EMFX_Data!X211&gt;=EMFX_Data!AC211,EMFX_Data!AE212-EMFX_Data!AJ212,EMFX_Data!AJ212-EMFX_Data!AE212)</f>
        <v>-0.0849673368449294</v>
      </c>
      <c r="BR212" s="23" t="n">
        <f aca="false">IF(EMFX_Data!X211&gt;=EMFX_Data!AD211,EMFX_Data!AE212-EMFX_Data!AK212,EMFX_Data!AK212-EMFX_Data!AE212)</f>
        <v>0.0562831248495602</v>
      </c>
      <c r="BS212" s="23" t="n">
        <f aca="false">IF(EMFX_Data!Y211&gt;=EMFX_Data!Z211,EMFX_Data!AF212-EMFX_Data!AG212,EMFX_Data!AG212-EMFX_Data!AF212)</f>
        <v>-0.0159801044813106</v>
      </c>
      <c r="BT212" s="23" t="n">
        <f aca="false">IF(EMFX_Data!Y211&gt;=EMFX_Data!AA211,EMFX_Data!AF212-EMFX_Data!AH212,EMFX_Data!AH212-EMFX_Data!AF212)</f>
        <v>-0.0399876109005318</v>
      </c>
      <c r="BU212" s="23" t="n">
        <f aca="false">IF(EMFX_Data!Y211&gt;=EMFX_Data!AB211,EMFX_Data!AF212-EMFX_Data!AI212,EMFX_Data!AI212-EMFX_Data!AF212)</f>
        <v>0.00525432019584253</v>
      </c>
      <c r="BV212" s="23" t="n">
        <f aca="false">IF(EMFX_Data!Y211&gt;=EMFX_Data!AC211,EMFX_Data!AF212-EMFX_Data!AJ212,EMFX_Data!AJ212-EMFX_Data!AF212)</f>
        <v>0.0402451850383542</v>
      </c>
      <c r="BW212" s="23" t="n">
        <f aca="false">IF(EMFX_Data!Y211&gt;=EMFX_Data!AD211,EMFX_Data!AF212-EMFX_Data!AK212,EMFX_Data!AK212-EMFX_Data!AF212)</f>
        <v>0.0115609730429849</v>
      </c>
      <c r="BX212" s="23" t="n">
        <f aca="false">IF(EMFX_Data!Z211&gt;=EMFX_Data!AA211,EMFX_Data!AG212-EMFX_Data!AH212,EMFX_Data!AH212-EMFX_Data!AG212)</f>
        <v>-0.0240075064192213</v>
      </c>
      <c r="BY212" s="23" t="n">
        <f aca="false">IF(EMFX_Data!Z211&gt;=EMFX_Data!AB211,EMFX_Data!AG212-EMFX_Data!AI212,EMFX_Data!AI212-EMFX_Data!AG212)</f>
        <v>0.0212344246771531</v>
      </c>
      <c r="BZ212" s="23" t="n">
        <f aca="false">IF(EMFX_Data!Z211&gt;=EMFX_Data!AC211,EMFX_Data!AG212-EMFX_Data!AJ212,EMFX_Data!AJ212-EMFX_Data!AG212)</f>
        <v>0.0562252895196647</v>
      </c>
      <c r="CA212" s="23" t="n">
        <f aca="false">IF(EMFX_Data!Z211&gt;=EMFX_Data!AD211,EMFX_Data!AG212-EMFX_Data!AK212,EMFX_Data!AK212-EMFX_Data!AG212)</f>
        <v>0.0275410775242955</v>
      </c>
      <c r="CB212" s="23" t="n">
        <f aca="false">IF(EMFX_Data!AA211&gt;=EMFX_Data!AB211,EMFX_Data!AH212-EMFX_Data!AI212,EMFX_Data!AI212-EMFX_Data!AH212)</f>
        <v>-0.0452419310963744</v>
      </c>
      <c r="CC212" s="23" t="n">
        <f aca="false">IF(EMFX_Data!AA211&gt;=EMFX_Data!AC211,EMFX_Data!AH212-EMFX_Data!AJ212,EMFX_Data!AJ212-EMFX_Data!AH212)</f>
        <v>-0.080232795938886</v>
      </c>
      <c r="CD212" s="23" t="n">
        <f aca="false">IF(EMFX_Data!AA211&gt;=EMFX_Data!AD211,EMFX_Data!AH212-EMFX_Data!AK212,EMFX_Data!AK212-EMFX_Data!AH212)</f>
        <v>0.0515485839435167</v>
      </c>
      <c r="CE212" s="23" t="n">
        <f aca="false">IF(EMFX_Data!AB211&gt;=EMFX_Data!AC211,EMFX_Data!AI212-EMFX_Data!AJ212,EMFX_Data!AJ212-EMFX_Data!AI212)</f>
        <v>-0.0349908648425117</v>
      </c>
      <c r="CF212" s="23" t="n">
        <f aca="false">IF(EMFX_Data!AB211&gt;=EMFX_Data!AD211,EMFX_Data!AI212-EMFX_Data!AK212,EMFX_Data!AK212-EMFX_Data!AI212)</f>
        <v>0.00630665284714236</v>
      </c>
      <c r="CG212" s="23" t="n">
        <f aca="false">IF(EMFX_Data!AC211&gt;=EMFX_Data!AD211,EMFX_Data!AJ212-EMFX_Data!AK212,EMFX_Data!AK212-EMFX_Data!AJ212)</f>
        <v>-0.0286842119953693</v>
      </c>
      <c r="CH212" s="27" t="n">
        <f aca="false">IF(ROW()&lt;4+VolLB,"",STDEV(INDEX($BM:$BM,ROW()-VolLB+1):INDEX($BM:$BM,ROW()))*SQRT(12))</f>
        <v>0.177926845349914</v>
      </c>
      <c r="CI212" s="27" t="n">
        <f aca="false">IF(ROW()&lt;4+VolLB,"",STDEV(INDEX($BN:$BN,ROW()-VolLB+1):INDEX($BN:$BN,ROW()))*SQRT(12))</f>
        <v>0.193483981987676</v>
      </c>
      <c r="CJ212" s="27" t="n">
        <f aca="false">IF(ROW()&lt;4+VolLB,"",STDEV(INDEX($BO:$BO,ROW()-VolLB+1):INDEX($BO:$BO,ROW()))*SQRT(12))</f>
        <v>0.193704330138225</v>
      </c>
      <c r="CK212" s="27" t="n">
        <f aca="false">IF(ROW()&lt;4+VolLB,"",STDEV(INDEX($BP:$BP,ROW()-VolLB+1):INDEX($BP:$BP,ROW()))*SQRT(12))</f>
        <v>0.202321637891195</v>
      </c>
      <c r="CL212" s="27" t="n">
        <f aca="false">IF(ROW()&lt;4+VolLB,"",STDEV(INDEX($BQ:$BQ,ROW()-VolLB+1):INDEX($BQ:$BQ,ROW()))*SQRT(12))</f>
        <v>0.147929089835319</v>
      </c>
      <c r="CM212" s="27" t="n">
        <f aca="false">IF(ROW()&lt;4+VolLB,"",STDEV(INDEX($BR:$BR,ROW()-VolLB+1):INDEX($BR:$BR,ROW()))*SQRT(12))</f>
        <v>0.153521474251084</v>
      </c>
      <c r="CN212" s="27" t="n">
        <f aca="false">IF(ROW()&lt;4+VolLB,"",STDEV(INDEX($BS:$BS,ROW()-VolLB+1):INDEX($BS:$BS,ROW()))*SQRT(12))</f>
        <v>0.16180769091912</v>
      </c>
      <c r="CO212" s="27" t="n">
        <f aca="false">IF(ROW()&lt;4+VolLB,"",STDEV(INDEX($BT:$BT,ROW()-VolLB+1):INDEX($BT:$BT,ROW()))*SQRT(12))</f>
        <v>0.188857247557597</v>
      </c>
      <c r="CP212" s="27" t="n">
        <f aca="false">IF(ROW()&lt;4+VolLB,"",STDEV(INDEX($BU:$BU,ROW()-VolLB+1):INDEX($BU:$BU,ROW()))*SQRT(12))</f>
        <v>0.172291327444027</v>
      </c>
      <c r="CQ212" s="27" t="n">
        <f aca="false">IF(ROW()&lt;4+VolLB,"",STDEV(INDEX($BV:$BV,ROW()-VolLB+1):INDEX($BV:$BV,ROW()))*SQRT(12))</f>
        <v>0.166001605420806</v>
      </c>
      <c r="CR212" s="27" t="n">
        <f aca="false">IF(ROW()&lt;4+VolLB,"",STDEV(INDEX($BW:$BW,ROW()-VolLB+1):INDEX($BW:$BW,ROW()))*SQRT(12))</f>
        <v>0.162962480604323</v>
      </c>
      <c r="CS212" s="27" t="n">
        <f aca="false">IF(ROW()&lt;4+VolLB,"",STDEV(INDEX($BX:$BX,ROW()-VolLB+1):INDEX($BX:$BX,ROW()))*SQRT(12))</f>
        <v>0.210686489953435</v>
      </c>
      <c r="CT212" s="27" t="n">
        <f aca="false">IF(ROW()&lt;4+VolLB,"",STDEV(INDEX($BY:$BY,ROW()-VolLB+1):INDEX($BY:$BY,ROW()))*SQRT(12))</f>
        <v>0.21422506800697</v>
      </c>
      <c r="CU212" s="27" t="n">
        <f aca="false">IF(ROW()&lt;4+VolLB,"",STDEV(INDEX($BZ:$BZ,ROW()-VolLB+1):INDEX($BZ:$BZ,ROW()))*SQRT(12))</f>
        <v>0.189268562053451</v>
      </c>
      <c r="CV212" s="27" t="n">
        <f aca="false">IF(ROW()&lt;4+VolLB,"",STDEV(INDEX($CA:$CA,ROW()-VolLB+1):INDEX($CA:$CA,ROW()))*SQRT(12))</f>
        <v>0.159608187914476</v>
      </c>
      <c r="CW212" s="27" t="n">
        <f aca="false">IF(ROW()&lt;4+VolLB,"",STDEV(INDEX($CB:$CB,ROW()-VolLB+1):INDEX($CB:$CB,ROW()))*SQRT(12))</f>
        <v>0.209404625418054</v>
      </c>
      <c r="CX212" s="27" t="n">
        <f aca="false">IF(ROW()&lt;4+VolLB,"",STDEV(INDEX($CC:$CC,ROW()-VolLB+1):INDEX($CC:$CC,ROW()))*SQRT(12))</f>
        <v>0.196561265985109</v>
      </c>
      <c r="CY212" s="27" t="n">
        <f aca="false">IF(ROW()&lt;4+VolLB,"",STDEV(INDEX($CD:$CD,ROW()-VolLB+1):INDEX($CD:$CD,ROW()))*SQRT(12))</f>
        <v>0.187291984051078</v>
      </c>
      <c r="CZ212" s="27" t="n">
        <f aca="false">IF(ROW()&lt;4+VolLB,"",STDEV(INDEX($CE:$CE,ROW()-VolLB+1):INDEX($CE:$CE,ROW()))*SQRT(12))</f>
        <v>0.231607007476261</v>
      </c>
      <c r="DA212" s="27" t="n">
        <f aca="false">IF(ROW()&lt;4+VolLB,"",STDEV(INDEX($CF:$CF,ROW()-VolLB+1):INDEX($CF:$CF,ROW()))*SQRT(12))</f>
        <v>0.173928766021219</v>
      </c>
      <c r="DB212" s="27" t="n">
        <f aca="false">IF(ROW()&lt;4+VolLB,"",STDEV(INDEX($CG:$CG,ROW()-VolLB+1):INDEX($CG:$CG,ROW()))*SQRT(12))</f>
        <v>0.164853399574097</v>
      </c>
      <c r="DC212" s="26" t="n">
        <f aca="false">IF(OR(AR212=0,CH212="",CH212=0),0,AR212*MIN(MaxScal,TgtVol/CH212))</f>
        <v>0</v>
      </c>
      <c r="DD212" s="26" t="n">
        <f aca="false">IF(OR(AS212=0,CI212="",CI212=0),0,AS212*MIN(MaxScal,TgtVol/CI212))</f>
        <v>0</v>
      </c>
      <c r="DE212" s="26" t="n">
        <f aca="false">IF(OR(AT212=0,CJ212="",CJ212=0),0,AT212*MIN(MaxScal,TgtVol/CJ212))</f>
        <v>0</v>
      </c>
      <c r="DF212" s="26" t="n">
        <f aca="false">IF(OR(AU212=0,CK212="",CK212=0),0,AU212*MIN(MaxScal,TgtVol/CK212))</f>
        <v>0</v>
      </c>
      <c r="DG212" s="26" t="n">
        <f aca="false">IF(OR(AV212=0,CL212="",CL212=0),0,AV212*MIN(MaxScal,TgtVol/CL212))</f>
        <v>0.135199912486888</v>
      </c>
      <c r="DH212" s="26" t="n">
        <f aca="false">IF(OR(AW212=0,CM212="",CM212=0),0,AW212*MIN(MaxScal,TgtVol/CM212))</f>
        <v>0</v>
      </c>
      <c r="DI212" s="26" t="n">
        <f aca="false">IF(OR(AX212=0,CN212="",CN212=0),0,AX212*MIN(MaxScal,TgtVol/CN212))</f>
        <v>0</v>
      </c>
      <c r="DJ212" s="26" t="n">
        <f aca="false">IF(OR(AY212=0,CO212="",CO212=0),0,AY212*MIN(MaxScal,TgtVol/CO212))</f>
        <v>0</v>
      </c>
      <c r="DK212" s="26" t="n">
        <f aca="false">IF(OR(AZ212=0,CP212="",CP212=0),0,AZ212*MIN(MaxScal,TgtVol/CP212))</f>
        <v>0</v>
      </c>
      <c r="DL212" s="26" t="n">
        <f aca="false">IF(OR(BA212=0,CQ212="",CQ212=0),0,BA212*MIN(MaxScal,TgtVol/CQ212))</f>
        <v>0</v>
      </c>
      <c r="DM212" s="26" t="n">
        <f aca="false">IF(OR(BB212=0,CR212="",CR212=0),0,BB212*MIN(MaxScal,TgtVol/CR212))</f>
        <v>0</v>
      </c>
      <c r="DN212" s="26" t="n">
        <f aca="false">IF(OR(BC212=0,CS212="",CS212=0),0,BC212*MIN(MaxScal,TgtVol/CS212))</f>
        <v>0</v>
      </c>
      <c r="DO212" s="26" t="n">
        <f aca="false">IF(OR(BD212=0,CT212="",CT212=0),0,BD212*MIN(MaxScal,TgtVol/CT212))</f>
        <v>0</v>
      </c>
      <c r="DP212" s="26" t="n">
        <f aca="false">IF(OR(BE212=0,CU212="",CU212=0),0,BE212*MIN(MaxScal,TgtVol/CU212))</f>
        <v>0</v>
      </c>
      <c r="DQ212" s="26" t="n">
        <f aca="false">IF(OR(BF212=0,CV212="",CV212=0),0,BF212*MIN(MaxScal,TgtVol/CV212))</f>
        <v>0</v>
      </c>
      <c r="DR212" s="26" t="n">
        <f aca="false">IF(OR(BG212=0,CW212="",CW212=0),0,BG212*MIN(MaxScal,TgtVol/CW212))</f>
        <v>0</v>
      </c>
      <c r="DS212" s="26" t="n">
        <f aca="false">IF(OR(BH212=0,CX212="",CX212=0),0,BH212*MIN(MaxScal,TgtVol/CX212))</f>
        <v>0</v>
      </c>
      <c r="DT212" s="26" t="n">
        <f aca="false">IF(OR(BI212=0,CY212="",CY212=0),0,BI212*MIN(MaxScal,TgtVol/CY212))</f>
        <v>0</v>
      </c>
      <c r="DU212" s="26" t="n">
        <f aca="false">IF(OR(BJ212=0,CZ212="",CZ212=0),0,BJ212*MIN(MaxScal,TgtVol/CZ212))</f>
        <v>0</v>
      </c>
      <c r="DV212" s="26" t="n">
        <f aca="false">IF(OR(BK212=0,DA212="",DA212=0),0,BK212*MIN(MaxScal,TgtVol/DA212))</f>
        <v>0</v>
      </c>
      <c r="DW212" s="26" t="n">
        <f aca="false">IF(OR(BL212=0,DB212="",DB212=0),0,BL212*MIN(MaxScal,TgtVol/DB212))</f>
        <v>0</v>
      </c>
      <c r="DX212" s="28" t="n">
        <f aca="false">IFERROR(DC211*BM212,"")</f>
        <v>-0</v>
      </c>
      <c r="DY212" s="28" t="n">
        <f aca="false">IFERROR(DD211*BN212,"")</f>
        <v>-0</v>
      </c>
      <c r="DZ212" s="28" t="n">
        <f aca="false">IFERROR(DE211*BO212,"")</f>
        <v>-0</v>
      </c>
      <c r="EA212" s="28" t="n">
        <f aca="false">IFERROR(DF211*BP212,"")</f>
        <v>-0</v>
      </c>
      <c r="EB212" s="28" t="n">
        <f aca="false">IFERROR(DG211*BQ212,"")</f>
        <v>-0</v>
      </c>
      <c r="EC212" s="28" t="n">
        <f aca="false">IFERROR(DH211*BR212,"")</f>
        <v>0</v>
      </c>
      <c r="ED212" s="28" t="n">
        <f aca="false">IFERROR(DI211*BS212,"")</f>
        <v>-0</v>
      </c>
      <c r="EE212" s="28" t="n">
        <f aca="false">IFERROR(DJ211*BT212,"")</f>
        <v>-0</v>
      </c>
      <c r="EF212" s="28" t="n">
        <f aca="false">IFERROR(DK211*BU212,"")</f>
        <v>0</v>
      </c>
      <c r="EG212" s="28" t="n">
        <f aca="false">IFERROR(DL211*BV212,"")</f>
        <v>0</v>
      </c>
      <c r="EH212" s="28" t="n">
        <f aca="false">IFERROR(DM211*BW212,"")</f>
        <v>0</v>
      </c>
      <c r="EI212" s="28" t="n">
        <f aca="false">IFERROR(DN211*BX212,"")</f>
        <v>-0</v>
      </c>
      <c r="EJ212" s="28" t="n">
        <f aca="false">IFERROR(DO211*BY212,"")</f>
        <v>0</v>
      </c>
      <c r="EK212" s="28" t="n">
        <f aca="false">IFERROR(DP211*BZ212,"")</f>
        <v>0</v>
      </c>
      <c r="EL212" s="28" t="n">
        <f aca="false">IFERROR(DQ211*CA212,"")</f>
        <v>0</v>
      </c>
      <c r="EM212" s="28" t="n">
        <f aca="false">IFERROR(DR211*CB212,"")</f>
        <v>-0</v>
      </c>
      <c r="EN212" s="28" t="n">
        <f aca="false">IFERROR(DS211*CC212,"")</f>
        <v>-0</v>
      </c>
      <c r="EO212" s="28" t="n">
        <f aca="false">IFERROR(DT211*CD212,"")</f>
        <v>0</v>
      </c>
      <c r="EP212" s="28" t="n">
        <f aca="false">IFERROR(DU211*CE212,"")</f>
        <v>-0</v>
      </c>
      <c r="EQ212" s="28" t="n">
        <f aca="false">IFERROR(DV211*CF212,"")</f>
        <v>0</v>
      </c>
      <c r="ER212" s="28" t="n">
        <f aca="false">IFERROR(DW211*CG212,"")</f>
        <v>-0</v>
      </c>
      <c r="ES212" s="28" t="n">
        <f aca="false">IF(ROW()=4,"",SUM(DX212:ER212))</f>
        <v>0</v>
      </c>
      <c r="ET212" s="29" t="n">
        <f aca="false">COUNTIF(AR212:BL212,"&gt;0")</f>
        <v>1</v>
      </c>
    </row>
    <row r="213" customFormat="false" ht="15" hidden="false" customHeight="false" outlineLevel="0" collapsed="false">
      <c r="A213" s="19" t="n">
        <v>44377</v>
      </c>
      <c r="B213" s="23" t="n">
        <f aca="false">ABS(EMFX_Data!X213-EMFX_Data!Y213)</f>
        <v>0.253479240367909</v>
      </c>
      <c r="C213" s="23" t="n">
        <f aca="false">ABS(EMFX_Data!X213-EMFX_Data!Z213)</f>
        <v>0.265482101706327</v>
      </c>
      <c r="D213" s="23" t="n">
        <f aca="false">ABS(EMFX_Data!X213-EMFX_Data!AA213)</f>
        <v>0.133305865615741</v>
      </c>
      <c r="E213" s="23" t="n">
        <f aca="false">ABS(EMFX_Data!X213-EMFX_Data!AB213)</f>
        <v>0.230717195058928</v>
      </c>
      <c r="F213" s="23" t="n">
        <f aca="false">ABS(EMFX_Data!X213-EMFX_Data!AC213)</f>
        <v>0.279415511089903</v>
      </c>
      <c r="G213" s="23" t="n">
        <f aca="false">ABS(EMFX_Data!X213-EMFX_Data!AD213)</f>
        <v>0.0307827852521561</v>
      </c>
      <c r="H213" s="23" t="n">
        <f aca="false">ABS(EMFX_Data!Y213-EMFX_Data!Z213)</f>
        <v>0.0120028613384182</v>
      </c>
      <c r="I213" s="23" t="n">
        <f aca="false">ABS(EMFX_Data!Y213-EMFX_Data!AA213)</f>
        <v>0.120173374752168</v>
      </c>
      <c r="J213" s="23" t="n">
        <f aca="false">ABS(EMFX_Data!Y213-EMFX_Data!AB213)</f>
        <v>0.0227620453089807</v>
      </c>
      <c r="K213" s="23" t="n">
        <f aca="false">ABS(EMFX_Data!Y213-EMFX_Data!AC213)</f>
        <v>0.0259362707219939</v>
      </c>
      <c r="L213" s="23" t="n">
        <f aca="false">ABS(EMFX_Data!Y213-EMFX_Data!AD213)</f>
        <v>0.222696455115753</v>
      </c>
      <c r="M213" s="23" t="n">
        <f aca="false">ABS(EMFX_Data!Z213-EMFX_Data!AA213)</f>
        <v>0.132176236090586</v>
      </c>
      <c r="N213" s="23" t="n">
        <f aca="false">ABS(EMFX_Data!Z213-EMFX_Data!AB213)</f>
        <v>0.034764906647399</v>
      </c>
      <c r="O213" s="23" t="n">
        <f aca="false">ABS(EMFX_Data!Z213-EMFX_Data!AC213)</f>
        <v>0.0139334093835757</v>
      </c>
      <c r="P213" s="23" t="n">
        <f aca="false">ABS(EMFX_Data!Z213-EMFX_Data!AD213)</f>
        <v>0.234699316454171</v>
      </c>
      <c r="Q213" s="23" t="n">
        <f aca="false">ABS(EMFX_Data!AA213-EMFX_Data!AB213)</f>
        <v>0.0974113294431875</v>
      </c>
      <c r="R213" s="23" t="n">
        <f aca="false">ABS(EMFX_Data!AA213-EMFX_Data!AC213)</f>
        <v>0.146109645474162</v>
      </c>
      <c r="S213" s="23" t="n">
        <f aca="false">ABS(EMFX_Data!AA213-EMFX_Data!AD213)</f>
        <v>0.102523080363585</v>
      </c>
      <c r="T213" s="23" t="n">
        <f aca="false">ABS(EMFX_Data!AB213-EMFX_Data!AC213)</f>
        <v>0.0486983160309746</v>
      </c>
      <c r="U213" s="23" t="n">
        <f aca="false">ABS(EMFX_Data!AB213-EMFX_Data!AD213)</f>
        <v>0.199934409806772</v>
      </c>
      <c r="V213" s="23" t="n">
        <f aca="false">ABS(EMFX_Data!AC213-EMFX_Data!AD213)</f>
        <v>0.248632725837747</v>
      </c>
      <c r="W213" s="26" t="n">
        <f aca="false">IF(ROW()&lt;4+MinObs-1,"",IFERROR((B213-AVERAGE(B$4:B213))/STDEV(B$4:B213),""))</f>
        <v>1.36346279354887</v>
      </c>
      <c r="X213" s="26" t="n">
        <f aca="false">IF(ROW()&lt;4+MinObs-1,"",IFERROR((C213-AVERAGE(C$4:C213))/STDEV(C$4:C213),""))</f>
        <v>2.05415331966276</v>
      </c>
      <c r="Y213" s="26" t="n">
        <f aca="false">IF(ROW()&lt;4+MinObs-1,"",IFERROR((D213-AVERAGE(D$4:D213))/STDEV(D$4:D213),""))</f>
        <v>-0.152983310889124</v>
      </c>
      <c r="Z213" s="26" t="n">
        <f aca="false">IF(ROW()&lt;4+MinObs-1,"",IFERROR((E213-AVERAGE(E$4:E213))/STDEV(E$4:E213),""))</f>
        <v>1.01839285192799</v>
      </c>
      <c r="AA213" s="26" t="n">
        <f aca="false">IF(ROW()&lt;4+MinObs-1,"",IFERROR((F213-AVERAGE(F$4:F213))/STDEV(F$4:F213),""))</f>
        <v>2.63073583819689</v>
      </c>
      <c r="AB213" s="26" t="n">
        <f aca="false">IF(ROW()&lt;4+MinObs-1,"",IFERROR((G213-AVERAGE(G$4:G213))/STDEV(G$4:G213),""))</f>
        <v>-0.356726015479847</v>
      </c>
      <c r="AC213" s="26" t="n">
        <f aca="false">IF(ROW()&lt;4+MinObs-1,"",IFERROR((H213-AVERAGE(H$4:H213))/STDEV(H$4:H213),""))</f>
        <v>-1.13590373721513</v>
      </c>
      <c r="AD213" s="26" t="n">
        <f aca="false">IF(ROW()&lt;4+MinObs-1,"",IFERROR((I213-AVERAGE(I$4:I213))/STDEV(I$4:I213),""))</f>
        <v>-0.270423501989647</v>
      </c>
      <c r="AE213" s="26" t="n">
        <f aca="false">IF(ROW()&lt;4+MinObs-1,"",IFERROR((J213-AVERAGE(J$4:J213))/STDEV(J$4:J213),""))</f>
        <v>-1.30640557727325</v>
      </c>
      <c r="AF213" s="26" t="n">
        <f aca="false">IF(ROW()&lt;4+MinObs-1,"",IFERROR((K213-AVERAGE(K$4:K213))/STDEV(K$4:K213),""))</f>
        <v>-1.01787794838018</v>
      </c>
      <c r="AG213" s="26" t="n">
        <f aca="false">IF(ROW()&lt;4+MinObs-1,"",IFERROR((L213-AVERAGE(L$4:L213))/STDEV(L$4:L213),""))</f>
        <v>0.170157896648454</v>
      </c>
      <c r="AH213" s="26" t="n">
        <f aca="false">IF(ROW()&lt;4+MinObs-1,"",IFERROR((M213-AVERAGE(M$4:M213))/STDEV(M$4:M213),""))</f>
        <v>-0.361756488385414</v>
      </c>
      <c r="AI213" s="26" t="n">
        <f aca="false">IF(ROW()&lt;4+MinObs-1,"",IFERROR((N213-AVERAGE(N$4:N213))/STDEV(N$4:N213),""))</f>
        <v>-1.03070863860746</v>
      </c>
      <c r="AJ213" s="26" t="n">
        <f aca="false">IF(ROW()&lt;4+MinObs-1,"",IFERROR((O213-AVERAGE(O$4:O213))/STDEV(O$4:O213),""))</f>
        <v>-1.15228330088127</v>
      </c>
      <c r="AK213" s="26" t="n">
        <f aca="false">IF(ROW()&lt;4+MinObs-1,"",IFERROR((P213-AVERAGE(P$4:P213))/STDEV(P$4:P213),""))</f>
        <v>0.309376021277669</v>
      </c>
      <c r="AL213" s="26" t="n">
        <f aca="false">IF(ROW()&lt;4+MinObs-1,"",IFERROR((Q213-AVERAGE(Q$4:Q213))/STDEV(Q$4:Q213),""))</f>
        <v>-0.505915104771949</v>
      </c>
      <c r="AM213" s="26" t="n">
        <f aca="false">IF(ROW()&lt;4+MinObs-1,"",IFERROR((R213-AVERAGE(R$4:R213))/STDEV(R$4:R213),""))</f>
        <v>-0.250301241580435</v>
      </c>
      <c r="AN213" s="26" t="n">
        <f aca="false">IF(ROW()&lt;4+MinObs-1,"",IFERROR((S213-AVERAGE(S$4:S213))/STDEV(S$4:S213),""))</f>
        <v>-0.25561278502383</v>
      </c>
      <c r="AO213" s="26" t="n">
        <f aca="false">IF(ROW()&lt;4+MinObs-1,"",IFERROR((T213-AVERAGE(T$4:T213))/STDEV(T$4:T213),""))</f>
        <v>-0.770642246558979</v>
      </c>
      <c r="AP213" s="26" t="n">
        <f aca="false">IF(ROW()&lt;4+MinObs-1,"",IFERROR((U213-AVERAGE(U$4:U213))/STDEV(U$4:U213),""))</f>
        <v>0.1951351122581</v>
      </c>
      <c r="AQ213" s="26" t="n">
        <f aca="false">IF(ROW()&lt;4+MinObs-1,"",IFERROR((V213-AVERAGE(V$4:V213))/STDEV(V$4:V213),""))</f>
        <v>0.306212942966912</v>
      </c>
      <c r="AR213" s="26" t="n">
        <f aca="false">IF(W213="",0,IF(W213&gt;=z4,w4,IF(W213&gt;=z3,w3,IF(W213&gt;=zEntry,w2,IF(AND(W213&gt;=ExitZ,AR212&gt;0),w2,0)))))</f>
        <v>0</v>
      </c>
      <c r="AS213" s="26" t="n">
        <f aca="false">IF(X213="",0,IF(X213&gt;=z4,w4,IF(X213&gt;=z3,w3,IF(X213&gt;=zEntry,w2,IF(AND(X213&gt;=ExitZ,AS212&gt;0),w2,0)))))</f>
        <v>1</v>
      </c>
      <c r="AT213" s="26" t="n">
        <f aca="false">IF(Y213="",0,IF(Y213&gt;=z4,w4,IF(Y213&gt;=z3,w3,IF(Y213&gt;=zEntry,w2,IF(AND(Y213&gt;=ExitZ,AT212&gt;0),w2,0)))))</f>
        <v>0</v>
      </c>
      <c r="AU213" s="26" t="n">
        <f aca="false">IF(Z213="",0,IF(Z213&gt;=z4,w4,IF(Z213&gt;=z3,w3,IF(Z213&gt;=zEntry,w2,IF(AND(Z213&gt;=ExitZ,AU212&gt;0),w2,0)))))</f>
        <v>0</v>
      </c>
      <c r="AV213" s="26" t="n">
        <f aca="false">IF(AA213="",0,IF(AA213&gt;=z4,w4,IF(AA213&gt;=z3,w3,IF(AA213&gt;=zEntry,w2,IF(AND(AA213&gt;=ExitZ,AV212&gt;0),w2,0)))))</f>
        <v>1</v>
      </c>
      <c r="AW213" s="26" t="n">
        <f aca="false">IF(AB213="",0,IF(AB213&gt;=z4,w4,IF(AB213&gt;=z3,w3,IF(AB213&gt;=zEntry,w2,IF(AND(AB213&gt;=ExitZ,AW212&gt;0),w2,0)))))</f>
        <v>0</v>
      </c>
      <c r="AX213" s="26" t="n">
        <f aca="false">IF(AC213="",0,IF(AC213&gt;=z4,w4,IF(AC213&gt;=z3,w3,IF(AC213&gt;=zEntry,w2,IF(AND(AC213&gt;=ExitZ,AX212&gt;0),w2,0)))))</f>
        <v>0</v>
      </c>
      <c r="AY213" s="26" t="n">
        <f aca="false">IF(AD213="",0,IF(AD213&gt;=z4,w4,IF(AD213&gt;=z3,w3,IF(AD213&gt;=zEntry,w2,IF(AND(AD213&gt;=ExitZ,AY212&gt;0),w2,0)))))</f>
        <v>0</v>
      </c>
      <c r="AZ213" s="26" t="n">
        <f aca="false">IF(AE213="",0,IF(AE213&gt;=z4,w4,IF(AE213&gt;=z3,w3,IF(AE213&gt;=zEntry,w2,IF(AND(AE213&gt;=ExitZ,AZ212&gt;0),w2,0)))))</f>
        <v>0</v>
      </c>
      <c r="BA213" s="26" t="n">
        <f aca="false">IF(AF213="",0,IF(AF213&gt;=z4,w4,IF(AF213&gt;=z3,w3,IF(AF213&gt;=zEntry,w2,IF(AND(AF213&gt;=ExitZ,BA212&gt;0),w2,0)))))</f>
        <v>0</v>
      </c>
      <c r="BB213" s="26" t="n">
        <f aca="false">IF(AG213="",0,IF(AG213&gt;=z4,w4,IF(AG213&gt;=z3,w3,IF(AG213&gt;=zEntry,w2,IF(AND(AG213&gt;=ExitZ,BB212&gt;0),w2,0)))))</f>
        <v>0</v>
      </c>
      <c r="BC213" s="26" t="n">
        <f aca="false">IF(AH213="",0,IF(AH213&gt;=z4,w4,IF(AH213&gt;=z3,w3,IF(AH213&gt;=zEntry,w2,IF(AND(AH213&gt;=ExitZ,BC212&gt;0),w2,0)))))</f>
        <v>0</v>
      </c>
      <c r="BD213" s="26" t="n">
        <f aca="false">IF(AI213="",0,IF(AI213&gt;=z4,w4,IF(AI213&gt;=z3,w3,IF(AI213&gt;=zEntry,w2,IF(AND(AI213&gt;=ExitZ,BD212&gt;0),w2,0)))))</f>
        <v>0</v>
      </c>
      <c r="BE213" s="26" t="n">
        <f aca="false">IF(AJ213="",0,IF(AJ213&gt;=z4,w4,IF(AJ213&gt;=z3,w3,IF(AJ213&gt;=zEntry,w2,IF(AND(AJ213&gt;=ExitZ,BE212&gt;0),w2,0)))))</f>
        <v>0</v>
      </c>
      <c r="BF213" s="26" t="n">
        <f aca="false">IF(AK213="",0,IF(AK213&gt;=z4,w4,IF(AK213&gt;=z3,w3,IF(AK213&gt;=zEntry,w2,IF(AND(AK213&gt;=ExitZ,BF212&gt;0),w2,0)))))</f>
        <v>0</v>
      </c>
      <c r="BG213" s="26" t="n">
        <f aca="false">IF(AL213="",0,IF(AL213&gt;=z4,w4,IF(AL213&gt;=z3,w3,IF(AL213&gt;=zEntry,w2,IF(AND(AL213&gt;=ExitZ,BG212&gt;0),w2,0)))))</f>
        <v>0</v>
      </c>
      <c r="BH213" s="26" t="n">
        <f aca="false">IF(AM213="",0,IF(AM213&gt;=z4,w4,IF(AM213&gt;=z3,w3,IF(AM213&gt;=zEntry,w2,IF(AND(AM213&gt;=ExitZ,BH212&gt;0),w2,0)))))</f>
        <v>0</v>
      </c>
      <c r="BI213" s="26" t="n">
        <f aca="false">IF(AN213="",0,IF(AN213&gt;=z4,w4,IF(AN213&gt;=z3,w3,IF(AN213&gt;=zEntry,w2,IF(AND(AN213&gt;=ExitZ,BI212&gt;0),w2,0)))))</f>
        <v>0</v>
      </c>
      <c r="BJ213" s="26" t="n">
        <f aca="false">IF(AO213="",0,IF(AO213&gt;=z4,w4,IF(AO213&gt;=z3,w3,IF(AO213&gt;=zEntry,w2,IF(AND(AO213&gt;=ExitZ,BJ212&gt;0),w2,0)))))</f>
        <v>0</v>
      </c>
      <c r="BK213" s="26" t="n">
        <f aca="false">IF(AP213="",0,IF(AP213&gt;=z4,w4,IF(AP213&gt;=z3,w3,IF(AP213&gt;=zEntry,w2,IF(AND(AP213&gt;=ExitZ,BK212&gt;0),w2,0)))))</f>
        <v>0</v>
      </c>
      <c r="BL213" s="26" t="n">
        <f aca="false">IF(AQ213="",0,IF(AQ213&gt;=z4,w4,IF(AQ213&gt;=z3,w3,IF(AQ213&gt;=zEntry,w2,IF(AND(AQ213&gt;=ExitZ,BL212&gt;0),w2,0)))))</f>
        <v>0</v>
      </c>
      <c r="BM213" s="23" t="n">
        <f aca="false">IF(EMFX_Data!X212&gt;=EMFX_Data!Y212,EMFX_Data!AE213-EMFX_Data!AF213,EMFX_Data!AF213-EMFX_Data!AE213)</f>
        <v>0.0350894629172398</v>
      </c>
      <c r="BN213" s="23" t="n">
        <f aca="false">IF(EMFX_Data!X212&gt;=EMFX_Data!Z212,EMFX_Data!AE213-EMFX_Data!AG213,EMFX_Data!AG213-EMFX_Data!AE213)</f>
        <v>-0.0109916634557054</v>
      </c>
      <c r="BO213" s="23" t="n">
        <f aca="false">IF(EMFX_Data!X212&gt;=EMFX_Data!AA212,EMFX_Data!AE213-EMFX_Data!AH213,EMFX_Data!AH213-EMFX_Data!AE213)</f>
        <v>0.0106851003326197</v>
      </c>
      <c r="BP213" s="23" t="n">
        <f aca="false">IF(EMFX_Data!X212&gt;=EMFX_Data!AB212,EMFX_Data!AE213-EMFX_Data!AI213,EMFX_Data!AI213-EMFX_Data!AE213)</f>
        <v>-0.0347494730731754</v>
      </c>
      <c r="BQ213" s="23" t="n">
        <f aca="false">IF(EMFX_Data!X212&gt;=EMFX_Data!AC212,EMFX_Data!AE213-EMFX_Data!AJ213,EMFX_Data!AJ213-EMFX_Data!AE213)</f>
        <v>-0.00567980656473137</v>
      </c>
      <c r="BR213" s="23" t="n">
        <f aca="false">IF(EMFX_Data!X212&gt;=EMFX_Data!AD212,EMFX_Data!AE213-EMFX_Data!AK213,EMFX_Data!AK213-EMFX_Data!AE213)</f>
        <v>0.052721608034298</v>
      </c>
      <c r="BS213" s="23" t="n">
        <f aca="false">IF(EMFX_Data!Y212&gt;=EMFX_Data!Z212,EMFX_Data!AF213-EMFX_Data!AG213,EMFX_Data!AG213-EMFX_Data!AF213)</f>
        <v>0.0460811263729452</v>
      </c>
      <c r="BT213" s="23" t="n">
        <f aca="false">IF(EMFX_Data!Y212&gt;=EMFX_Data!AA212,EMFX_Data!AF213-EMFX_Data!AH213,EMFX_Data!AH213-EMFX_Data!AF213)</f>
        <v>0.0244043625846201</v>
      </c>
      <c r="BU213" s="23" t="n">
        <f aca="false">IF(EMFX_Data!Y212&gt;=EMFX_Data!AB212,EMFX_Data!AF213-EMFX_Data!AI213,EMFX_Data!AI213-EMFX_Data!AF213)</f>
        <v>0.0698389359904152</v>
      </c>
      <c r="BV213" s="23" t="n">
        <f aca="false">IF(EMFX_Data!Y212&gt;=EMFX_Data!AC212,EMFX_Data!AF213-EMFX_Data!AJ213,EMFX_Data!AJ213-EMFX_Data!AF213)</f>
        <v>0.0407692694819712</v>
      </c>
      <c r="BW213" s="23" t="n">
        <f aca="false">IF(EMFX_Data!Y212&gt;=EMFX_Data!AD212,EMFX_Data!AF213-EMFX_Data!AK213,EMFX_Data!AK213-EMFX_Data!AF213)</f>
        <v>0.0878110709515378</v>
      </c>
      <c r="BX213" s="23" t="n">
        <f aca="false">IF(EMFX_Data!Z212&gt;=EMFX_Data!AA212,EMFX_Data!AG213-EMFX_Data!AH213,EMFX_Data!AH213-EMFX_Data!AG213)</f>
        <v>-0.0216767637883251</v>
      </c>
      <c r="BY213" s="23" t="n">
        <f aca="false">IF(EMFX_Data!Z212&gt;=EMFX_Data!AB212,EMFX_Data!AG213-EMFX_Data!AI213,EMFX_Data!AI213-EMFX_Data!AG213)</f>
        <v>0.02375780961747</v>
      </c>
      <c r="BZ213" s="23" t="n">
        <f aca="false">IF(EMFX_Data!Z212&gt;=EMFX_Data!AC212,EMFX_Data!AG213-EMFX_Data!AJ213,EMFX_Data!AJ213-EMFX_Data!AG213)</f>
        <v>0.00531185689097404</v>
      </c>
      <c r="CA213" s="23" t="n">
        <f aca="false">IF(EMFX_Data!Z212&gt;=EMFX_Data!AD212,EMFX_Data!AG213-EMFX_Data!AK213,EMFX_Data!AK213-EMFX_Data!AG213)</f>
        <v>0.0417299445785926</v>
      </c>
      <c r="CB213" s="23" t="n">
        <f aca="false">IF(EMFX_Data!AA212&gt;=EMFX_Data!AB212,EMFX_Data!AH213-EMFX_Data!AI213,EMFX_Data!AI213-EMFX_Data!AH213)</f>
        <v>-0.0454345734057951</v>
      </c>
      <c r="CC213" s="23" t="n">
        <f aca="false">IF(EMFX_Data!AA212&gt;=EMFX_Data!AC212,EMFX_Data!AH213-EMFX_Data!AJ213,EMFX_Data!AJ213-EMFX_Data!AH213)</f>
        <v>-0.016364906897351</v>
      </c>
      <c r="CD213" s="23" t="n">
        <f aca="false">IF(EMFX_Data!AA212&gt;=EMFX_Data!AD212,EMFX_Data!AH213-EMFX_Data!AK213,EMFX_Data!AK213-EMFX_Data!AH213)</f>
        <v>0.0634067083669177</v>
      </c>
      <c r="CE213" s="23" t="n">
        <f aca="false">IF(EMFX_Data!AB212&gt;=EMFX_Data!AC212,EMFX_Data!AI213-EMFX_Data!AJ213,EMFX_Data!AJ213-EMFX_Data!AI213)</f>
        <v>0.0290696665084441</v>
      </c>
      <c r="CF213" s="23" t="n">
        <f aca="false">IF(EMFX_Data!AB212&gt;=EMFX_Data!AD212,EMFX_Data!AI213-EMFX_Data!AK213,EMFX_Data!AK213-EMFX_Data!AI213)</f>
        <v>0.0179721349611226</v>
      </c>
      <c r="CG213" s="23" t="n">
        <f aca="false">IF(EMFX_Data!AC212&gt;=EMFX_Data!AD212,EMFX_Data!AJ213-EMFX_Data!AK213,EMFX_Data!AK213-EMFX_Data!AJ213)</f>
        <v>0.0470418014695666</v>
      </c>
      <c r="CH213" s="27" t="n">
        <f aca="false">IF(ROW()&lt;4+VolLB,"",STDEV(INDEX($BM:$BM,ROW()-VolLB+1):INDEX($BM:$BM,ROW()))*SQRT(12))</f>
        <v>0.177978927959457</v>
      </c>
      <c r="CI213" s="27" t="n">
        <f aca="false">IF(ROW()&lt;4+VolLB,"",STDEV(INDEX($BN:$BN,ROW()-VolLB+1):INDEX($BN:$BN,ROW()))*SQRT(12))</f>
        <v>0.193728333246622</v>
      </c>
      <c r="CJ213" s="27" t="n">
        <f aca="false">IF(ROW()&lt;4+VolLB,"",STDEV(INDEX($BO:$BO,ROW()-VolLB+1):INDEX($BO:$BO,ROW()))*SQRT(12))</f>
        <v>0.193641241374846</v>
      </c>
      <c r="CK213" s="27" t="n">
        <f aca="false">IF(ROW()&lt;4+VolLB,"",STDEV(INDEX($BP:$BP,ROW()-VolLB+1):INDEX($BP:$BP,ROW()))*SQRT(12))</f>
        <v>0.201795706876389</v>
      </c>
      <c r="CL213" s="27" t="n">
        <f aca="false">IF(ROW()&lt;4+VolLB,"",STDEV(INDEX($BQ:$BQ,ROW()-VolLB+1):INDEX($BQ:$BQ,ROW()))*SQRT(12))</f>
        <v>0.144583197045858</v>
      </c>
      <c r="CM213" s="27" t="n">
        <f aca="false">IF(ROW()&lt;4+VolLB,"",STDEV(INDEX($BR:$BR,ROW()-VolLB+1):INDEX($BR:$BR,ROW()))*SQRT(12))</f>
        <v>0.155123111088173</v>
      </c>
      <c r="CN213" s="27" t="n">
        <f aca="false">IF(ROW()&lt;4+VolLB,"",STDEV(INDEX($BS:$BS,ROW()-VolLB+1):INDEX($BS:$BS,ROW()))*SQRT(12))</f>
        <v>0.161468892883482</v>
      </c>
      <c r="CO213" s="27" t="n">
        <f aca="false">IF(ROW()&lt;4+VolLB,"",STDEV(INDEX($BT:$BT,ROW()-VolLB+1):INDEX($BT:$BT,ROW()))*SQRT(12))</f>
        <v>0.18888057279313</v>
      </c>
      <c r="CP213" s="27" t="n">
        <f aca="false">IF(ROW()&lt;4+VolLB,"",STDEV(INDEX($BU:$BU,ROW()-VolLB+1):INDEX($BU:$BU,ROW()))*SQRT(12))</f>
        <v>0.175765394570189</v>
      </c>
      <c r="CQ213" s="27" t="n">
        <f aca="false">IF(ROW()&lt;4+VolLB,"",STDEV(INDEX($BV:$BV,ROW()-VolLB+1):INDEX($BV:$BV,ROW()))*SQRT(12))</f>
        <v>0.167063509509501</v>
      </c>
      <c r="CR213" s="27" t="n">
        <f aca="false">IF(ROW()&lt;4+VolLB,"",STDEV(INDEX($BW:$BW,ROW()-VolLB+1):INDEX($BW:$BW,ROW()))*SQRT(12))</f>
        <v>0.171937557088102</v>
      </c>
      <c r="CS213" s="27" t="n">
        <f aca="false">IF(ROW()&lt;4+VolLB,"",STDEV(INDEX($BX:$BX,ROW()-VolLB+1):INDEX($BX:$BX,ROW()))*SQRT(12))</f>
        <v>0.211560875591996</v>
      </c>
      <c r="CT213" s="27" t="n">
        <f aca="false">IF(ROW()&lt;4+VolLB,"",STDEV(INDEX($BY:$BY,ROW()-VolLB+1):INDEX($BY:$BY,ROW()))*SQRT(12))</f>
        <v>0.212476727476837</v>
      </c>
      <c r="CU213" s="27" t="n">
        <f aca="false">IF(ROW()&lt;4+VolLB,"",STDEV(INDEX($BZ:$BZ,ROW()-VolLB+1):INDEX($BZ:$BZ,ROW()))*SQRT(12))</f>
        <v>0.188973349965503</v>
      </c>
      <c r="CV213" s="27" t="n">
        <f aca="false">IF(ROW()&lt;4+VolLB,"",STDEV(INDEX($CA:$CA,ROW()-VolLB+1):INDEX($CA:$CA,ROW()))*SQRT(12))</f>
        <v>0.161813963063822</v>
      </c>
      <c r="CW213" s="27" t="n">
        <f aca="false">IF(ROW()&lt;4+VolLB,"",STDEV(INDEX($CB:$CB,ROW()-VolLB+1):INDEX($CB:$CB,ROW()))*SQRT(12))</f>
        <v>0.209726269439177</v>
      </c>
      <c r="CX213" s="27" t="n">
        <f aca="false">IF(ROW()&lt;4+VolLB,"",STDEV(INDEX($CC:$CC,ROW()-VolLB+1):INDEX($CC:$CC,ROW()))*SQRT(12))</f>
        <v>0.196395569124578</v>
      </c>
      <c r="CY213" s="27" t="n">
        <f aca="false">IF(ROW()&lt;4+VolLB,"",STDEV(INDEX($CD:$CD,ROW()-VolLB+1):INDEX($CD:$CD,ROW()))*SQRT(12))</f>
        <v>0.189777182889454</v>
      </c>
      <c r="CZ213" s="27" t="n">
        <f aca="false">IF(ROW()&lt;4+VolLB,"",STDEV(INDEX($CE:$CE,ROW()-VolLB+1):INDEX($CE:$CE,ROW()))*SQRT(12))</f>
        <v>0.231692115400508</v>
      </c>
      <c r="DA213" s="27" t="n">
        <f aca="false">IF(ROW()&lt;4+VolLB,"",STDEV(INDEX($CF:$CF,ROW()-VolLB+1):INDEX($CF:$CF,ROW()))*SQRT(12))</f>
        <v>0.173426120028562</v>
      </c>
      <c r="DB213" s="27" t="n">
        <f aca="false">IF(ROW()&lt;4+VolLB,"",STDEV(INDEX($CG:$CG,ROW()-VolLB+1):INDEX($CG:$CG,ROW()))*SQRT(12))</f>
        <v>0.168413659847873</v>
      </c>
      <c r="DC213" s="26" t="n">
        <f aca="false">IF(OR(AR213=0,CH213="",CH213=0),0,AR213*MIN(MaxScal,TgtVol/CH213))</f>
        <v>0</v>
      </c>
      <c r="DD213" s="26" t="n">
        <f aca="false">IF(OR(AS213=0,CI213="",CI213=0),0,AS213*MIN(MaxScal,TgtVol/CI213))</f>
        <v>0.103237351319899</v>
      </c>
      <c r="DE213" s="26" t="n">
        <f aca="false">IF(OR(AT213=0,CJ213="",CJ213=0),0,AT213*MIN(MaxScal,TgtVol/CJ213))</f>
        <v>0</v>
      </c>
      <c r="DF213" s="26" t="n">
        <f aca="false">IF(OR(AU213=0,CK213="",CK213=0),0,AU213*MIN(MaxScal,TgtVol/CK213))</f>
        <v>0</v>
      </c>
      <c r="DG213" s="26" t="n">
        <f aca="false">IF(OR(AV213=0,CL213="",CL213=0),0,AV213*MIN(MaxScal,TgtVol/CL213))</f>
        <v>0.138328660651048</v>
      </c>
      <c r="DH213" s="26" t="n">
        <f aca="false">IF(OR(AW213=0,CM213="",CM213=0),0,AW213*MIN(MaxScal,TgtVol/CM213))</f>
        <v>0</v>
      </c>
      <c r="DI213" s="26" t="n">
        <f aca="false">IF(OR(AX213=0,CN213="",CN213=0),0,AX213*MIN(MaxScal,TgtVol/CN213))</f>
        <v>0</v>
      </c>
      <c r="DJ213" s="26" t="n">
        <f aca="false">IF(OR(AY213=0,CO213="",CO213=0),0,AY213*MIN(MaxScal,TgtVol/CO213))</f>
        <v>0</v>
      </c>
      <c r="DK213" s="26" t="n">
        <f aca="false">IF(OR(AZ213=0,CP213="",CP213=0),0,AZ213*MIN(MaxScal,TgtVol/CP213))</f>
        <v>0</v>
      </c>
      <c r="DL213" s="26" t="n">
        <f aca="false">IF(OR(BA213=0,CQ213="",CQ213=0),0,BA213*MIN(MaxScal,TgtVol/CQ213))</f>
        <v>0</v>
      </c>
      <c r="DM213" s="26" t="n">
        <f aca="false">IF(OR(BB213=0,CR213="",CR213=0),0,BB213*MIN(MaxScal,TgtVol/CR213))</f>
        <v>0</v>
      </c>
      <c r="DN213" s="26" t="n">
        <f aca="false">IF(OR(BC213=0,CS213="",CS213=0),0,BC213*MIN(MaxScal,TgtVol/CS213))</f>
        <v>0</v>
      </c>
      <c r="DO213" s="26" t="n">
        <f aca="false">IF(OR(BD213=0,CT213="",CT213=0),0,BD213*MIN(MaxScal,TgtVol/CT213))</f>
        <v>0</v>
      </c>
      <c r="DP213" s="26" t="n">
        <f aca="false">IF(OR(BE213=0,CU213="",CU213=0),0,BE213*MIN(MaxScal,TgtVol/CU213))</f>
        <v>0</v>
      </c>
      <c r="DQ213" s="26" t="n">
        <f aca="false">IF(OR(BF213=0,CV213="",CV213=0),0,BF213*MIN(MaxScal,TgtVol/CV213))</f>
        <v>0</v>
      </c>
      <c r="DR213" s="26" t="n">
        <f aca="false">IF(OR(BG213=0,CW213="",CW213=0),0,BG213*MIN(MaxScal,TgtVol/CW213))</f>
        <v>0</v>
      </c>
      <c r="DS213" s="26" t="n">
        <f aca="false">IF(OR(BH213=0,CX213="",CX213=0),0,BH213*MIN(MaxScal,TgtVol/CX213))</f>
        <v>0</v>
      </c>
      <c r="DT213" s="26" t="n">
        <f aca="false">IF(OR(BI213=0,CY213="",CY213=0),0,BI213*MIN(MaxScal,TgtVol/CY213))</f>
        <v>0</v>
      </c>
      <c r="DU213" s="26" t="n">
        <f aca="false">IF(OR(BJ213=0,CZ213="",CZ213=0),0,BJ213*MIN(MaxScal,TgtVol/CZ213))</f>
        <v>0</v>
      </c>
      <c r="DV213" s="26" t="n">
        <f aca="false">IF(OR(BK213=0,DA213="",DA213=0),0,BK213*MIN(MaxScal,TgtVol/DA213))</f>
        <v>0</v>
      </c>
      <c r="DW213" s="26" t="n">
        <f aca="false">IF(OR(BL213=0,DB213="",DB213=0),0,BL213*MIN(MaxScal,TgtVol/DB213))</f>
        <v>0</v>
      </c>
      <c r="DX213" s="28" t="n">
        <f aca="false">IFERROR(DC212*BM213,"")</f>
        <v>0</v>
      </c>
      <c r="DY213" s="28" t="n">
        <f aca="false">IFERROR(DD212*BN213,"")</f>
        <v>-0</v>
      </c>
      <c r="DZ213" s="28" t="n">
        <f aca="false">IFERROR(DE212*BO213,"")</f>
        <v>0</v>
      </c>
      <c r="EA213" s="28" t="n">
        <f aca="false">IFERROR(DF212*BP213,"")</f>
        <v>-0</v>
      </c>
      <c r="EB213" s="28" t="n">
        <f aca="false">IFERROR(DG212*BQ213,"")</f>
        <v>-0.00076790935049413</v>
      </c>
      <c r="EC213" s="28" t="n">
        <f aca="false">IFERROR(DH212*BR213,"")</f>
        <v>0</v>
      </c>
      <c r="ED213" s="28" t="n">
        <f aca="false">IFERROR(DI212*BS213,"")</f>
        <v>0</v>
      </c>
      <c r="EE213" s="28" t="n">
        <f aca="false">IFERROR(DJ212*BT213,"")</f>
        <v>0</v>
      </c>
      <c r="EF213" s="28" t="n">
        <f aca="false">IFERROR(DK212*BU213,"")</f>
        <v>0</v>
      </c>
      <c r="EG213" s="28" t="n">
        <f aca="false">IFERROR(DL212*BV213,"")</f>
        <v>0</v>
      </c>
      <c r="EH213" s="28" t="n">
        <f aca="false">IFERROR(DM212*BW213,"")</f>
        <v>0</v>
      </c>
      <c r="EI213" s="28" t="n">
        <f aca="false">IFERROR(DN212*BX213,"")</f>
        <v>-0</v>
      </c>
      <c r="EJ213" s="28" t="n">
        <f aca="false">IFERROR(DO212*BY213,"")</f>
        <v>0</v>
      </c>
      <c r="EK213" s="28" t="n">
        <f aca="false">IFERROR(DP212*BZ213,"")</f>
        <v>0</v>
      </c>
      <c r="EL213" s="28" t="n">
        <f aca="false">IFERROR(DQ212*CA213,"")</f>
        <v>0</v>
      </c>
      <c r="EM213" s="28" t="n">
        <f aca="false">IFERROR(DR212*CB213,"")</f>
        <v>-0</v>
      </c>
      <c r="EN213" s="28" t="n">
        <f aca="false">IFERROR(DS212*CC213,"")</f>
        <v>-0</v>
      </c>
      <c r="EO213" s="28" t="n">
        <f aca="false">IFERROR(DT212*CD213,"")</f>
        <v>0</v>
      </c>
      <c r="EP213" s="28" t="n">
        <f aca="false">IFERROR(DU212*CE213,"")</f>
        <v>0</v>
      </c>
      <c r="EQ213" s="28" t="n">
        <f aca="false">IFERROR(DV212*CF213,"")</f>
        <v>0</v>
      </c>
      <c r="ER213" s="28" t="n">
        <f aca="false">IFERROR(DW212*CG213,"")</f>
        <v>0</v>
      </c>
      <c r="ES213" s="28" t="n">
        <f aca="false">IF(ROW()=4,"",SUM(DX213:ER213))</f>
        <v>-0.00076790935049413</v>
      </c>
      <c r="ET213" s="29" t="n">
        <f aca="false">COUNTIF(AR213:BL213,"&gt;0")</f>
        <v>2</v>
      </c>
    </row>
    <row r="214" customFormat="false" ht="15" hidden="false" customHeight="false" outlineLevel="0" collapsed="false">
      <c r="A214" s="19" t="n">
        <v>44408</v>
      </c>
      <c r="B214" s="23" t="n">
        <f aca="false">ABS(EMFX_Data!X214-EMFX_Data!Y214)</f>
        <v>0.281895512005812</v>
      </c>
      <c r="C214" s="23" t="n">
        <f aca="false">ABS(EMFX_Data!X214-EMFX_Data!Z214)</f>
        <v>0.201145303576702</v>
      </c>
      <c r="D214" s="23" t="n">
        <f aca="false">ABS(EMFX_Data!X214-EMFX_Data!AA214)</f>
        <v>0.0911263602484187</v>
      </c>
      <c r="E214" s="23" t="n">
        <f aca="false">ABS(EMFX_Data!X214-EMFX_Data!AB214)</f>
        <v>0.230861825801121</v>
      </c>
      <c r="F214" s="23" t="n">
        <f aca="false">ABS(EMFX_Data!X214-EMFX_Data!AC214)</f>
        <v>0.308373701998955</v>
      </c>
      <c r="G214" s="23" t="n">
        <f aca="false">ABS(EMFX_Data!X214-EMFX_Data!AD214)</f>
        <v>0.0177021127742982</v>
      </c>
      <c r="H214" s="23" t="n">
        <f aca="false">ABS(EMFX_Data!Y214-EMFX_Data!Z214)</f>
        <v>0.0807502084291096</v>
      </c>
      <c r="I214" s="23" t="n">
        <f aca="false">ABS(EMFX_Data!Y214-EMFX_Data!AA214)</f>
        <v>0.190769151757393</v>
      </c>
      <c r="J214" s="23" t="n">
        <f aca="false">ABS(EMFX_Data!Y214-EMFX_Data!AB214)</f>
        <v>0.0510336862046907</v>
      </c>
      <c r="K214" s="23" t="n">
        <f aca="false">ABS(EMFX_Data!Y214-EMFX_Data!AC214)</f>
        <v>0.0264781899931439</v>
      </c>
      <c r="L214" s="23" t="n">
        <f aca="false">ABS(EMFX_Data!Y214-EMFX_Data!AD214)</f>
        <v>0.264193399231513</v>
      </c>
      <c r="M214" s="23" t="n">
        <f aca="false">ABS(EMFX_Data!Z214-EMFX_Data!AA214)</f>
        <v>0.110018943328283</v>
      </c>
      <c r="N214" s="23" t="n">
        <f aca="false">ABS(EMFX_Data!Z214-EMFX_Data!AB214)</f>
        <v>0.0297165222244189</v>
      </c>
      <c r="O214" s="23" t="n">
        <f aca="false">ABS(EMFX_Data!Z214-EMFX_Data!AC214)</f>
        <v>0.107228398422254</v>
      </c>
      <c r="P214" s="23" t="n">
        <f aca="false">ABS(EMFX_Data!Z214-EMFX_Data!AD214)</f>
        <v>0.183443190802404</v>
      </c>
      <c r="Q214" s="23" t="n">
        <f aca="false">ABS(EMFX_Data!AA214-EMFX_Data!AB214)</f>
        <v>0.139735465552702</v>
      </c>
      <c r="R214" s="23" t="n">
        <f aca="false">ABS(EMFX_Data!AA214-EMFX_Data!AC214)</f>
        <v>0.217247341750537</v>
      </c>
      <c r="S214" s="23" t="n">
        <f aca="false">ABS(EMFX_Data!AA214-EMFX_Data!AD214)</f>
        <v>0.0734242474741205</v>
      </c>
      <c r="T214" s="23" t="n">
        <f aca="false">ABS(EMFX_Data!AB214-EMFX_Data!AC214)</f>
        <v>0.0775118761978346</v>
      </c>
      <c r="U214" s="23" t="n">
        <f aca="false">ABS(EMFX_Data!AB214-EMFX_Data!AD214)</f>
        <v>0.213159713026823</v>
      </c>
      <c r="V214" s="23" t="n">
        <f aca="false">ABS(EMFX_Data!AC214-EMFX_Data!AD214)</f>
        <v>0.290671589224657</v>
      </c>
      <c r="W214" s="26" t="n">
        <f aca="false">IF(ROW()&lt;4+MinObs-1,"",IFERROR((B214-AVERAGE(B$4:B214))/STDEV(B$4:B214),""))</f>
        <v>1.66540329893997</v>
      </c>
      <c r="X214" s="26" t="n">
        <f aca="false">IF(ROW()&lt;4+MinObs-1,"",IFERROR((C214-AVERAGE(C$4:C214))/STDEV(C$4:C214),""))</f>
        <v>1.25873543217344</v>
      </c>
      <c r="Y214" s="26" t="n">
        <f aca="false">IF(ROW()&lt;4+MinObs-1,"",IFERROR((D214-AVERAGE(D$4:D214))/STDEV(D$4:D214),""))</f>
        <v>-0.525424217714189</v>
      </c>
      <c r="Z214" s="26" t="n">
        <f aca="false">IF(ROW()&lt;4+MinObs-1,"",IFERROR((E214-AVERAGE(E$4:E214))/STDEV(E$4:E214),""))</f>
        <v>1.01494822363081</v>
      </c>
      <c r="AA214" s="26" t="n">
        <f aca="false">IF(ROW()&lt;4+MinObs-1,"",IFERROR((F214-AVERAGE(F$4:F214))/STDEV(F$4:F214),""))</f>
        <v>2.96227017207743</v>
      </c>
      <c r="AB214" s="26" t="n">
        <f aca="false">IF(ROW()&lt;4+MinObs-1,"",IFERROR((G214-AVERAGE(G$4:G214))/STDEV(G$4:G214),""))</f>
        <v>-0.403818398041993</v>
      </c>
      <c r="AC214" s="26" t="n">
        <f aca="false">IF(ROW()&lt;4+MinObs-1,"",IFERROR((H214-AVERAGE(H$4:H214))/STDEV(H$4:H214),""))</f>
        <v>-0.545353087325724</v>
      </c>
      <c r="AD214" s="26" t="n">
        <f aca="false">IF(ROW()&lt;4+MinObs-1,"",IFERROR((I214-AVERAGE(I$4:I214))/STDEV(I$4:I214),""))</f>
        <v>0.298060291426678</v>
      </c>
      <c r="AE214" s="26" t="n">
        <f aca="false">IF(ROW()&lt;4+MinObs-1,"",IFERROR((J214-AVERAGE(J$4:J214))/STDEV(J$4:J214),""))</f>
        <v>-0.976076294066749</v>
      </c>
      <c r="AF214" s="26" t="n">
        <f aca="false">IF(ROW()&lt;4+MinObs-1,"",IFERROR((K214-AVERAGE(K$4:K214))/STDEV(K$4:K214),""))</f>
        <v>-1.00522853777178</v>
      </c>
      <c r="AG214" s="26" t="n">
        <f aca="false">IF(ROW()&lt;4+MinObs-1,"",IFERROR((L214-AVERAGE(L$4:L214))/STDEV(L$4:L214),""))</f>
        <v>0.315046257785094</v>
      </c>
      <c r="AH214" s="26" t="n">
        <f aca="false">IF(ROW()&lt;4+MinObs-1,"",IFERROR((M214-AVERAGE(M$4:M214))/STDEV(M$4:M214),""))</f>
        <v>-0.585289429524497</v>
      </c>
      <c r="AI214" s="26" t="n">
        <f aca="false">IF(ROW()&lt;4+MinObs-1,"",IFERROR((N214-AVERAGE(N$4:N214))/STDEV(N$4:N214),""))</f>
        <v>-1.07603588957169</v>
      </c>
      <c r="AJ214" s="26" t="n">
        <f aca="false">IF(ROW()&lt;4+MinObs-1,"",IFERROR((O214-AVERAGE(O$4:O214))/STDEV(O$4:O214),""))</f>
        <v>0.048263622000688</v>
      </c>
      <c r="AK214" s="26" t="n">
        <f aca="false">IF(ROW()&lt;4+MinObs-1,"",IFERROR((P214-AVERAGE(P$4:P214))/STDEV(P$4:P214),""))</f>
        <v>0.124797885554057</v>
      </c>
      <c r="AL214" s="26" t="n">
        <f aca="false">IF(ROW()&lt;4+MinObs-1,"",IFERROR((Q214-AVERAGE(Q$4:Q214))/STDEV(Q$4:Q214),""))</f>
        <v>-0.208119313610838</v>
      </c>
      <c r="AM214" s="26" t="n">
        <f aca="false">IF(ROW()&lt;4+MinObs-1,"",IFERROR((R214-AVERAGE(R$4:R214))/STDEV(R$4:R214),""))</f>
        <v>0.36899089110672</v>
      </c>
      <c r="AN214" s="26" t="n">
        <f aca="false">IF(ROW()&lt;4+MinObs-1,"",IFERROR((S214-AVERAGE(S$4:S214))/STDEV(S$4:S214),""))</f>
        <v>-0.35920079139661</v>
      </c>
      <c r="AO214" s="26" t="n">
        <f aca="false">IF(ROW()&lt;4+MinObs-1,"",IFERROR((T214-AVERAGE(T$4:T214))/STDEV(T$4:T214),""))</f>
        <v>-0.430811677126235</v>
      </c>
      <c r="AP214" s="26" t="n">
        <f aca="false">IF(ROW()&lt;4+MinObs-1,"",IFERROR((U214-AVERAGE(U$4:U214))/STDEV(U$4:U214),""))</f>
        <v>0.242397410542043</v>
      </c>
      <c r="AQ214" s="26" t="n">
        <f aca="false">IF(ROW()&lt;4+MinObs-1,"",IFERROR((V214-AVERAGE(V$4:V214))/STDEV(V$4:V214),""))</f>
        <v>0.455432628840247</v>
      </c>
      <c r="AR214" s="26" t="n">
        <f aca="false">IF(W214="",0,IF(W214&gt;=z4,w4,IF(W214&gt;=z3,w3,IF(W214&gt;=zEntry,w2,IF(AND(W214&gt;=ExitZ,AR213&gt;0),w2,0)))))</f>
        <v>0</v>
      </c>
      <c r="AS214" s="26" t="n">
        <f aca="false">IF(X214="",0,IF(X214&gt;=z4,w4,IF(X214&gt;=z3,w3,IF(X214&gt;=zEntry,w2,IF(AND(X214&gt;=ExitZ,AS213&gt;0),w2,0)))))</f>
        <v>0</v>
      </c>
      <c r="AT214" s="26" t="n">
        <f aca="false">IF(Y214="",0,IF(Y214&gt;=z4,w4,IF(Y214&gt;=z3,w3,IF(Y214&gt;=zEntry,w2,IF(AND(Y214&gt;=ExitZ,AT213&gt;0),w2,0)))))</f>
        <v>0</v>
      </c>
      <c r="AU214" s="26" t="n">
        <f aca="false">IF(Z214="",0,IF(Z214&gt;=z4,w4,IF(Z214&gt;=z3,w3,IF(Z214&gt;=zEntry,w2,IF(AND(Z214&gt;=ExitZ,AU213&gt;0),w2,0)))))</f>
        <v>0</v>
      </c>
      <c r="AV214" s="26" t="n">
        <f aca="false">IF(AA214="",0,IF(AA214&gt;=z4,w4,IF(AA214&gt;=z3,w3,IF(AA214&gt;=zEntry,w2,IF(AND(AA214&gt;=ExitZ,AV213&gt;0),w2,0)))))</f>
        <v>1</v>
      </c>
      <c r="AW214" s="26" t="n">
        <f aca="false">IF(AB214="",0,IF(AB214&gt;=z4,w4,IF(AB214&gt;=z3,w3,IF(AB214&gt;=zEntry,w2,IF(AND(AB214&gt;=ExitZ,AW213&gt;0),w2,0)))))</f>
        <v>0</v>
      </c>
      <c r="AX214" s="26" t="n">
        <f aca="false">IF(AC214="",0,IF(AC214&gt;=z4,w4,IF(AC214&gt;=z3,w3,IF(AC214&gt;=zEntry,w2,IF(AND(AC214&gt;=ExitZ,AX213&gt;0),w2,0)))))</f>
        <v>0</v>
      </c>
      <c r="AY214" s="26" t="n">
        <f aca="false">IF(AD214="",0,IF(AD214&gt;=z4,w4,IF(AD214&gt;=z3,w3,IF(AD214&gt;=zEntry,w2,IF(AND(AD214&gt;=ExitZ,AY213&gt;0),w2,0)))))</f>
        <v>0</v>
      </c>
      <c r="AZ214" s="26" t="n">
        <f aca="false">IF(AE214="",0,IF(AE214&gt;=z4,w4,IF(AE214&gt;=z3,w3,IF(AE214&gt;=zEntry,w2,IF(AND(AE214&gt;=ExitZ,AZ213&gt;0),w2,0)))))</f>
        <v>0</v>
      </c>
      <c r="BA214" s="26" t="n">
        <f aca="false">IF(AF214="",0,IF(AF214&gt;=z4,w4,IF(AF214&gt;=z3,w3,IF(AF214&gt;=zEntry,w2,IF(AND(AF214&gt;=ExitZ,BA213&gt;0),w2,0)))))</f>
        <v>0</v>
      </c>
      <c r="BB214" s="26" t="n">
        <f aca="false">IF(AG214="",0,IF(AG214&gt;=z4,w4,IF(AG214&gt;=z3,w3,IF(AG214&gt;=zEntry,w2,IF(AND(AG214&gt;=ExitZ,BB213&gt;0),w2,0)))))</f>
        <v>0</v>
      </c>
      <c r="BC214" s="26" t="n">
        <f aca="false">IF(AH214="",0,IF(AH214&gt;=z4,w4,IF(AH214&gt;=z3,w3,IF(AH214&gt;=zEntry,w2,IF(AND(AH214&gt;=ExitZ,BC213&gt;0),w2,0)))))</f>
        <v>0</v>
      </c>
      <c r="BD214" s="26" t="n">
        <f aca="false">IF(AI214="",0,IF(AI214&gt;=z4,w4,IF(AI214&gt;=z3,w3,IF(AI214&gt;=zEntry,w2,IF(AND(AI214&gt;=ExitZ,BD213&gt;0),w2,0)))))</f>
        <v>0</v>
      </c>
      <c r="BE214" s="26" t="n">
        <f aca="false">IF(AJ214="",0,IF(AJ214&gt;=z4,w4,IF(AJ214&gt;=z3,w3,IF(AJ214&gt;=zEntry,w2,IF(AND(AJ214&gt;=ExitZ,BE213&gt;0),w2,0)))))</f>
        <v>0</v>
      </c>
      <c r="BF214" s="26" t="n">
        <f aca="false">IF(AK214="",0,IF(AK214&gt;=z4,w4,IF(AK214&gt;=z3,w3,IF(AK214&gt;=zEntry,w2,IF(AND(AK214&gt;=ExitZ,BF213&gt;0),w2,0)))))</f>
        <v>0</v>
      </c>
      <c r="BG214" s="26" t="n">
        <f aca="false">IF(AL214="",0,IF(AL214&gt;=z4,w4,IF(AL214&gt;=z3,w3,IF(AL214&gt;=zEntry,w2,IF(AND(AL214&gt;=ExitZ,BG213&gt;0),w2,0)))))</f>
        <v>0</v>
      </c>
      <c r="BH214" s="26" t="n">
        <f aca="false">IF(AM214="",0,IF(AM214&gt;=z4,w4,IF(AM214&gt;=z3,w3,IF(AM214&gt;=zEntry,w2,IF(AND(AM214&gt;=ExitZ,BH213&gt;0),w2,0)))))</f>
        <v>0</v>
      </c>
      <c r="BI214" s="26" t="n">
        <f aca="false">IF(AN214="",0,IF(AN214&gt;=z4,w4,IF(AN214&gt;=z3,w3,IF(AN214&gt;=zEntry,w2,IF(AND(AN214&gt;=ExitZ,BI213&gt;0),w2,0)))))</f>
        <v>0</v>
      </c>
      <c r="BJ214" s="26" t="n">
        <f aca="false">IF(AO214="",0,IF(AO214&gt;=z4,w4,IF(AO214&gt;=z3,w3,IF(AO214&gt;=zEntry,w2,IF(AND(AO214&gt;=ExitZ,BJ213&gt;0),w2,0)))))</f>
        <v>0</v>
      </c>
      <c r="BK214" s="26" t="n">
        <f aca="false">IF(AP214="",0,IF(AP214&gt;=z4,w4,IF(AP214&gt;=z3,w3,IF(AP214&gt;=zEntry,w2,IF(AND(AP214&gt;=ExitZ,BK213&gt;0),w2,0)))))</f>
        <v>0</v>
      </c>
      <c r="BL214" s="26" t="n">
        <f aca="false">IF(AQ214="",0,IF(AQ214&gt;=z4,w4,IF(AQ214&gt;=z3,w3,IF(AQ214&gt;=zEntry,w2,IF(AND(AQ214&gt;=ExitZ,BL213&gt;0),w2,0)))))</f>
        <v>0</v>
      </c>
      <c r="BM214" s="23" t="n">
        <f aca="false">IF(EMFX_Data!X213&gt;=EMFX_Data!Y213,EMFX_Data!AE214-EMFX_Data!AF214,EMFX_Data!AF214-EMFX_Data!AE214)</f>
        <v>-0.0285973141561931</v>
      </c>
      <c r="BN214" s="23" t="n">
        <f aca="false">IF(EMFX_Data!X213&gt;=EMFX_Data!Z213,EMFX_Data!AE214-EMFX_Data!AG214,EMFX_Data!AG214-EMFX_Data!AE214)</f>
        <v>0.0649634949253473</v>
      </c>
      <c r="BO214" s="23" t="n">
        <f aca="false">IF(EMFX_Data!X213&gt;=EMFX_Data!AA213,EMFX_Data!AE214-EMFX_Data!AH214,EMFX_Data!AH214-EMFX_Data!AE214)</f>
        <v>0.0418861642095806</v>
      </c>
      <c r="BP214" s="23" t="n">
        <f aca="false">IF(EMFX_Data!X213&gt;=EMFX_Data!AB213,EMFX_Data!AE214-EMFX_Data!AI214,EMFX_Data!AI214-EMFX_Data!AE214)</f>
        <v>0.00122386019425475</v>
      </c>
      <c r="BQ214" s="23" t="n">
        <f aca="false">IF(EMFX_Data!X213&gt;=EMFX_Data!AC213,EMFX_Data!AE214-EMFX_Data!AJ214,EMFX_Data!AJ214-EMFX_Data!AE214)</f>
        <v>-0.0347928552940274</v>
      </c>
      <c r="BR214" s="23" t="n">
        <f aca="false">IF(EMFX_Data!X213&gt;=EMFX_Data!AD213,EMFX_Data!AE214-EMFX_Data!AK214,EMFX_Data!AK214-EMFX_Data!AE214)</f>
        <v>0.0161532737379463</v>
      </c>
      <c r="BS214" s="23" t="n">
        <f aca="false">IF(EMFX_Data!Y213&gt;=EMFX_Data!Z213,EMFX_Data!AF214-EMFX_Data!AG214,EMFX_Data!AG214-EMFX_Data!AF214)</f>
        <v>0.0935608090815404</v>
      </c>
      <c r="BT214" s="23" t="n">
        <f aca="false">IF(EMFX_Data!Y213&gt;=EMFX_Data!AA213,EMFX_Data!AF214-EMFX_Data!AH214,EMFX_Data!AH214-EMFX_Data!AF214)</f>
        <v>-0.0704834783657738</v>
      </c>
      <c r="BU214" s="23" t="n">
        <f aca="false">IF(EMFX_Data!Y213&gt;=EMFX_Data!AB213,EMFX_Data!AF214-EMFX_Data!AI214,EMFX_Data!AI214-EMFX_Data!AF214)</f>
        <v>-0.0298211743504479</v>
      </c>
      <c r="BV214" s="23" t="n">
        <f aca="false">IF(EMFX_Data!Y213&gt;=EMFX_Data!AC213,EMFX_Data!AF214-EMFX_Data!AJ214,EMFX_Data!AJ214-EMFX_Data!AF214)</f>
        <v>-0.00619554113783424</v>
      </c>
      <c r="BW214" s="23" t="n">
        <f aca="false">IF(EMFX_Data!Y213&gt;=EMFX_Data!AD213,EMFX_Data!AF214-EMFX_Data!AK214,EMFX_Data!AK214-EMFX_Data!AF214)</f>
        <v>-0.0447505878941394</v>
      </c>
      <c r="BX214" s="23" t="n">
        <f aca="false">IF(EMFX_Data!Z213&gt;=EMFX_Data!AA213,EMFX_Data!AG214-EMFX_Data!AH214,EMFX_Data!AH214-EMFX_Data!AG214)</f>
        <v>0.0230773307157666</v>
      </c>
      <c r="BY214" s="23" t="n">
        <f aca="false">IF(EMFX_Data!Z213&gt;=EMFX_Data!AB213,EMFX_Data!AG214-EMFX_Data!AI214,EMFX_Data!AI214-EMFX_Data!AG214)</f>
        <v>0.0637396347310925</v>
      </c>
      <c r="BZ214" s="23" t="n">
        <f aca="false">IF(EMFX_Data!Z213&gt;=EMFX_Data!AC213,EMFX_Data!AG214-EMFX_Data!AJ214,EMFX_Data!AJ214-EMFX_Data!AG214)</f>
        <v>-0.0997563502193747</v>
      </c>
      <c r="CA214" s="23" t="n">
        <f aca="false">IF(EMFX_Data!Z213&gt;=EMFX_Data!AD213,EMFX_Data!AG214-EMFX_Data!AK214,EMFX_Data!AK214-EMFX_Data!AG214)</f>
        <v>0.048810221187401</v>
      </c>
      <c r="CB214" s="23" t="n">
        <f aca="false">IF(EMFX_Data!AA213&gt;=EMFX_Data!AB213,EMFX_Data!AH214-EMFX_Data!AI214,EMFX_Data!AI214-EMFX_Data!AH214)</f>
        <v>-0.0406623040153259</v>
      </c>
      <c r="CC214" s="23" t="n">
        <f aca="false">IF(EMFX_Data!AA213&gt;=EMFX_Data!AC213,EMFX_Data!AH214-EMFX_Data!AJ214,EMFX_Data!AJ214-EMFX_Data!AH214)</f>
        <v>-0.076679019503608</v>
      </c>
      <c r="CD214" s="23" t="n">
        <f aca="false">IF(EMFX_Data!AA213&gt;=EMFX_Data!AD213,EMFX_Data!AH214-EMFX_Data!AK214,EMFX_Data!AK214-EMFX_Data!AH214)</f>
        <v>0.0257328904716344</v>
      </c>
      <c r="CE214" s="23" t="n">
        <f aca="false">IF(EMFX_Data!AB213&gt;=EMFX_Data!AC213,EMFX_Data!AI214-EMFX_Data!AJ214,EMFX_Data!AJ214-EMFX_Data!AI214)</f>
        <v>-0.0360167154882821</v>
      </c>
      <c r="CF214" s="23" t="n">
        <f aca="false">IF(EMFX_Data!AB213&gt;=EMFX_Data!AD213,EMFX_Data!AI214-EMFX_Data!AK214,EMFX_Data!AK214-EMFX_Data!AI214)</f>
        <v>-0.0149294135436915</v>
      </c>
      <c r="CG214" s="23" t="n">
        <f aca="false">IF(EMFX_Data!AC213&gt;=EMFX_Data!AD213,EMFX_Data!AJ214-EMFX_Data!AK214,EMFX_Data!AK214-EMFX_Data!AJ214)</f>
        <v>-0.0509461290319736</v>
      </c>
      <c r="CH214" s="27" t="n">
        <f aca="false">IF(ROW()&lt;4+VolLB,"",STDEV(INDEX($BM:$BM,ROW()-VolLB+1):INDEX($BM:$BM,ROW()))*SQRT(12))</f>
        <v>0.178053372847425</v>
      </c>
      <c r="CI214" s="27" t="n">
        <f aca="false">IF(ROW()&lt;4+VolLB,"",STDEV(INDEX($BN:$BN,ROW()-VolLB+1):INDEX($BN:$BN,ROW()))*SQRT(12))</f>
        <v>0.196750940139322</v>
      </c>
      <c r="CJ214" s="27" t="n">
        <f aca="false">IF(ROW()&lt;4+VolLB,"",STDEV(INDEX($BO:$BO,ROW()-VolLB+1):INDEX($BO:$BO,ROW()))*SQRT(12))</f>
        <v>0.193824430428703</v>
      </c>
      <c r="CK214" s="27" t="n">
        <f aca="false">IF(ROW()&lt;4+VolLB,"",STDEV(INDEX($BP:$BP,ROW()-VolLB+1):INDEX($BP:$BP,ROW()))*SQRT(12))</f>
        <v>0.195709740352855</v>
      </c>
      <c r="CL214" s="27" t="n">
        <f aca="false">IF(ROW()&lt;4+VolLB,"",STDEV(INDEX($BQ:$BQ,ROW()-VolLB+1):INDEX($BQ:$BQ,ROW()))*SQRT(12))</f>
        <v>0.141305267358241</v>
      </c>
      <c r="CM214" s="27" t="n">
        <f aca="false">IF(ROW()&lt;4+VolLB,"",STDEV(INDEX($BR:$BR,ROW()-VolLB+1):INDEX($BR:$BR,ROW()))*SQRT(12))</f>
        <v>0.154021589585184</v>
      </c>
      <c r="CN214" s="27" t="n">
        <f aca="false">IF(ROW()&lt;4+VolLB,"",STDEV(INDEX($BS:$BS,ROW()-VolLB+1):INDEX($BS:$BS,ROW()))*SQRT(12))</f>
        <v>0.167646687350894</v>
      </c>
      <c r="CO214" s="27" t="n">
        <f aca="false">IF(ROW()&lt;4+VolLB,"",STDEV(INDEX($BT:$BT,ROW()-VolLB+1):INDEX($BT:$BT,ROW()))*SQRT(12))</f>
        <v>0.190412343323618</v>
      </c>
      <c r="CP214" s="27" t="n">
        <f aca="false">IF(ROW()&lt;4+VolLB,"",STDEV(INDEX($BU:$BU,ROW()-VolLB+1):INDEX($BU:$BU,ROW()))*SQRT(12))</f>
        <v>0.163554048556314</v>
      </c>
      <c r="CQ214" s="27" t="n">
        <f aca="false">IF(ROW()&lt;4+VolLB,"",STDEV(INDEX($BV:$BV,ROW()-VolLB+1):INDEX($BV:$BV,ROW()))*SQRT(12))</f>
        <v>0.164647022820569</v>
      </c>
      <c r="CR214" s="27" t="n">
        <f aca="false">IF(ROW()&lt;4+VolLB,"",STDEV(INDEX($BW:$BW,ROW()-VolLB+1):INDEX($BW:$BW,ROW()))*SQRT(12))</f>
        <v>0.168305956557038</v>
      </c>
      <c r="CS214" s="27" t="n">
        <f aca="false">IF(ROW()&lt;4+VolLB,"",STDEV(INDEX($BX:$BX,ROW()-VolLB+1):INDEX($BX:$BX,ROW()))*SQRT(12))</f>
        <v>0.211347785078038</v>
      </c>
      <c r="CT214" s="27" t="n">
        <f aca="false">IF(ROW()&lt;4+VolLB,"",STDEV(INDEX($BY:$BY,ROW()-VolLB+1):INDEX($BY:$BY,ROW()))*SQRT(12))</f>
        <v>0.209987611824058</v>
      </c>
      <c r="CU214" s="27" t="n">
        <f aca="false">IF(ROW()&lt;4+VolLB,"",STDEV(INDEX($BZ:$BZ,ROW()-VolLB+1):INDEX($BZ:$BZ,ROW()))*SQRT(12))</f>
        <v>0.196376274005094</v>
      </c>
      <c r="CV214" s="27" t="n">
        <f aca="false">IF(ROW()&lt;4+VolLB,"",STDEV(INDEX($CA:$CA,ROW()-VolLB+1):INDEX($CA:$CA,ROW()))*SQRT(12))</f>
        <v>0.1642807655725</v>
      </c>
      <c r="CW214" s="27" t="n">
        <f aca="false">IF(ROW()&lt;4+VolLB,"",STDEV(INDEX($CB:$CB,ROW()-VolLB+1):INDEX($CB:$CB,ROW()))*SQRT(12))</f>
        <v>0.208359439024307</v>
      </c>
      <c r="CX214" s="27" t="n">
        <f aca="false">IF(ROW()&lt;4+VolLB,"",STDEV(INDEX($CC:$CC,ROW()-VolLB+1):INDEX($CC:$CC,ROW()))*SQRT(12))</f>
        <v>0.190114477990114</v>
      </c>
      <c r="CY214" s="27" t="n">
        <f aca="false">IF(ROW()&lt;4+VolLB,"",STDEV(INDEX($CD:$CD,ROW()-VolLB+1):INDEX($CD:$CD,ROW()))*SQRT(12))</f>
        <v>0.18999033869953</v>
      </c>
      <c r="CZ214" s="27" t="n">
        <f aca="false">IF(ROW()&lt;4+VolLB,"",STDEV(INDEX($CE:$CE,ROW()-VolLB+1):INDEX($CE:$CE,ROW()))*SQRT(12))</f>
        <v>0.217469425108314</v>
      </c>
      <c r="DA214" s="27" t="n">
        <f aca="false">IF(ROW()&lt;4+VolLB,"",STDEV(INDEX($CF:$CF,ROW()-VolLB+1):INDEX($CF:$CF,ROW()))*SQRT(12))</f>
        <v>0.17028814297559</v>
      </c>
      <c r="DB214" s="27" t="n">
        <f aca="false">IF(ROW()&lt;4+VolLB,"",STDEV(INDEX($CG:$CG,ROW()-VolLB+1):INDEX($CG:$CG,ROW()))*SQRT(12))</f>
        <v>0.16115589699208</v>
      </c>
      <c r="DC214" s="26" t="n">
        <f aca="false">IF(OR(AR214=0,CH214="",CH214=0),0,AR214*MIN(MaxScal,TgtVol/CH214))</f>
        <v>0</v>
      </c>
      <c r="DD214" s="26" t="n">
        <f aca="false">IF(OR(AS214=0,CI214="",CI214=0),0,AS214*MIN(MaxScal,TgtVol/CI214))</f>
        <v>0</v>
      </c>
      <c r="DE214" s="26" t="n">
        <f aca="false">IF(OR(AT214=0,CJ214="",CJ214=0),0,AT214*MIN(MaxScal,TgtVol/CJ214))</f>
        <v>0</v>
      </c>
      <c r="DF214" s="26" t="n">
        <f aca="false">IF(OR(AU214=0,CK214="",CK214=0),0,AU214*MIN(MaxScal,TgtVol/CK214))</f>
        <v>0</v>
      </c>
      <c r="DG214" s="26" t="n">
        <f aca="false">IF(OR(AV214=0,CL214="",CL214=0),0,AV214*MIN(MaxScal,TgtVol/CL214))</f>
        <v>0.141537540488816</v>
      </c>
      <c r="DH214" s="26" t="n">
        <f aca="false">IF(OR(AW214=0,CM214="",CM214=0),0,AW214*MIN(MaxScal,TgtVol/CM214))</f>
        <v>0</v>
      </c>
      <c r="DI214" s="26" t="n">
        <f aca="false">IF(OR(AX214=0,CN214="",CN214=0),0,AX214*MIN(MaxScal,TgtVol/CN214))</f>
        <v>0</v>
      </c>
      <c r="DJ214" s="26" t="n">
        <f aca="false">IF(OR(AY214=0,CO214="",CO214=0),0,AY214*MIN(MaxScal,TgtVol/CO214))</f>
        <v>0</v>
      </c>
      <c r="DK214" s="26" t="n">
        <f aca="false">IF(OR(AZ214=0,CP214="",CP214=0),0,AZ214*MIN(MaxScal,TgtVol/CP214))</f>
        <v>0</v>
      </c>
      <c r="DL214" s="26" t="n">
        <f aca="false">IF(OR(BA214=0,CQ214="",CQ214=0),0,BA214*MIN(MaxScal,TgtVol/CQ214))</f>
        <v>0</v>
      </c>
      <c r="DM214" s="26" t="n">
        <f aca="false">IF(OR(BB214=0,CR214="",CR214=0),0,BB214*MIN(MaxScal,TgtVol/CR214))</f>
        <v>0</v>
      </c>
      <c r="DN214" s="26" t="n">
        <f aca="false">IF(OR(BC214=0,CS214="",CS214=0),0,BC214*MIN(MaxScal,TgtVol/CS214))</f>
        <v>0</v>
      </c>
      <c r="DO214" s="26" t="n">
        <f aca="false">IF(OR(BD214=0,CT214="",CT214=0),0,BD214*MIN(MaxScal,TgtVol/CT214))</f>
        <v>0</v>
      </c>
      <c r="DP214" s="26" t="n">
        <f aca="false">IF(OR(BE214=0,CU214="",CU214=0),0,BE214*MIN(MaxScal,TgtVol/CU214))</f>
        <v>0</v>
      </c>
      <c r="DQ214" s="26" t="n">
        <f aca="false">IF(OR(BF214=0,CV214="",CV214=0),0,BF214*MIN(MaxScal,TgtVol/CV214))</f>
        <v>0</v>
      </c>
      <c r="DR214" s="26" t="n">
        <f aca="false">IF(OR(BG214=0,CW214="",CW214=0),0,BG214*MIN(MaxScal,TgtVol/CW214))</f>
        <v>0</v>
      </c>
      <c r="DS214" s="26" t="n">
        <f aca="false">IF(OR(BH214=0,CX214="",CX214=0),0,BH214*MIN(MaxScal,TgtVol/CX214))</f>
        <v>0</v>
      </c>
      <c r="DT214" s="26" t="n">
        <f aca="false">IF(OR(BI214=0,CY214="",CY214=0),0,BI214*MIN(MaxScal,TgtVol/CY214))</f>
        <v>0</v>
      </c>
      <c r="DU214" s="26" t="n">
        <f aca="false">IF(OR(BJ214=0,CZ214="",CZ214=0),0,BJ214*MIN(MaxScal,TgtVol/CZ214))</f>
        <v>0</v>
      </c>
      <c r="DV214" s="26" t="n">
        <f aca="false">IF(OR(BK214=0,DA214="",DA214=0),0,BK214*MIN(MaxScal,TgtVol/DA214))</f>
        <v>0</v>
      </c>
      <c r="DW214" s="26" t="n">
        <f aca="false">IF(OR(BL214=0,DB214="",DB214=0),0,BL214*MIN(MaxScal,TgtVol/DB214))</f>
        <v>0</v>
      </c>
      <c r="DX214" s="28" t="n">
        <f aca="false">IFERROR(DC213*BM214,"")</f>
        <v>-0</v>
      </c>
      <c r="DY214" s="28" t="n">
        <f aca="false">IFERROR(DD213*BN214,"")</f>
        <v>0.00670665914857656</v>
      </c>
      <c r="DZ214" s="28" t="n">
        <f aca="false">IFERROR(DE213*BO214,"")</f>
        <v>0</v>
      </c>
      <c r="EA214" s="28" t="n">
        <f aca="false">IFERROR(DF213*BP214,"")</f>
        <v>0</v>
      </c>
      <c r="EB214" s="28" t="n">
        <f aca="false">IFERROR(DG213*BQ214,"")</f>
        <v>-0.00481284907304852</v>
      </c>
      <c r="EC214" s="28" t="n">
        <f aca="false">IFERROR(DH213*BR214,"")</f>
        <v>0</v>
      </c>
      <c r="ED214" s="28" t="n">
        <f aca="false">IFERROR(DI213*BS214,"")</f>
        <v>0</v>
      </c>
      <c r="EE214" s="28" t="n">
        <f aca="false">IFERROR(DJ213*BT214,"")</f>
        <v>-0</v>
      </c>
      <c r="EF214" s="28" t="n">
        <f aca="false">IFERROR(DK213*BU214,"")</f>
        <v>-0</v>
      </c>
      <c r="EG214" s="28" t="n">
        <f aca="false">IFERROR(DL213*BV214,"")</f>
        <v>-0</v>
      </c>
      <c r="EH214" s="28" t="n">
        <f aca="false">IFERROR(DM213*BW214,"")</f>
        <v>-0</v>
      </c>
      <c r="EI214" s="28" t="n">
        <f aca="false">IFERROR(DN213*BX214,"")</f>
        <v>0</v>
      </c>
      <c r="EJ214" s="28" t="n">
        <f aca="false">IFERROR(DO213*BY214,"")</f>
        <v>0</v>
      </c>
      <c r="EK214" s="28" t="n">
        <f aca="false">IFERROR(DP213*BZ214,"")</f>
        <v>-0</v>
      </c>
      <c r="EL214" s="28" t="n">
        <f aca="false">IFERROR(DQ213*CA214,"")</f>
        <v>0</v>
      </c>
      <c r="EM214" s="28" t="n">
        <f aca="false">IFERROR(DR213*CB214,"")</f>
        <v>-0</v>
      </c>
      <c r="EN214" s="28" t="n">
        <f aca="false">IFERROR(DS213*CC214,"")</f>
        <v>-0</v>
      </c>
      <c r="EO214" s="28" t="n">
        <f aca="false">IFERROR(DT213*CD214,"")</f>
        <v>0</v>
      </c>
      <c r="EP214" s="28" t="n">
        <f aca="false">IFERROR(DU213*CE214,"")</f>
        <v>-0</v>
      </c>
      <c r="EQ214" s="28" t="n">
        <f aca="false">IFERROR(DV213*CF214,"")</f>
        <v>-0</v>
      </c>
      <c r="ER214" s="28" t="n">
        <f aca="false">IFERROR(DW213*CG214,"")</f>
        <v>-0</v>
      </c>
      <c r="ES214" s="28" t="n">
        <f aca="false">IF(ROW()=4,"",SUM(DX214:ER214))</f>
        <v>0.00189381007552804</v>
      </c>
      <c r="ET214" s="29" t="n">
        <f aca="false">COUNTIF(AR214:BL214,"&gt;0")</f>
        <v>1</v>
      </c>
    </row>
    <row r="215" customFormat="false" ht="15" hidden="false" customHeight="false" outlineLevel="0" collapsed="false">
      <c r="A215" s="19" t="n">
        <v>44439</v>
      </c>
      <c r="B215" s="23" t="n">
        <f aca="false">ABS(EMFX_Data!X215-EMFX_Data!Y215)</f>
        <v>0.282444031369906</v>
      </c>
      <c r="C215" s="23" t="n">
        <f aca="false">ABS(EMFX_Data!X215-EMFX_Data!Z215)</f>
        <v>0.198285718758637</v>
      </c>
      <c r="D215" s="23" t="n">
        <f aca="false">ABS(EMFX_Data!X215-EMFX_Data!AA215)</f>
        <v>0.082226245906635</v>
      </c>
      <c r="E215" s="23" t="n">
        <f aca="false">ABS(EMFX_Data!X215-EMFX_Data!AB215)</f>
        <v>0.250811495041289</v>
      </c>
      <c r="F215" s="23" t="n">
        <f aca="false">ABS(EMFX_Data!X215-EMFX_Data!AC215)</f>
        <v>0.334980891880252</v>
      </c>
      <c r="G215" s="23" t="n">
        <f aca="false">ABS(EMFX_Data!X215-EMFX_Data!AD215)</f>
        <v>0.0321974031110353</v>
      </c>
      <c r="H215" s="23" t="n">
        <f aca="false">ABS(EMFX_Data!Y215-EMFX_Data!Z215)</f>
        <v>0.0841583126112688</v>
      </c>
      <c r="I215" s="23" t="n">
        <f aca="false">ABS(EMFX_Data!Y215-EMFX_Data!AA215)</f>
        <v>0.200217785463271</v>
      </c>
      <c r="J215" s="23" t="n">
        <f aca="false">ABS(EMFX_Data!Y215-EMFX_Data!AB215)</f>
        <v>0.0316325363286163</v>
      </c>
      <c r="K215" s="23" t="n">
        <f aca="false">ABS(EMFX_Data!Y215-EMFX_Data!AC215)</f>
        <v>0.0525368605103465</v>
      </c>
      <c r="L215" s="23" t="n">
        <f aca="false">ABS(EMFX_Data!Y215-EMFX_Data!AD215)</f>
        <v>0.25024662825887</v>
      </c>
      <c r="M215" s="23" t="n">
        <f aca="false">ABS(EMFX_Data!Z215-EMFX_Data!AA215)</f>
        <v>0.116059472852002</v>
      </c>
      <c r="N215" s="23" t="n">
        <f aca="false">ABS(EMFX_Data!Z215-EMFX_Data!AB215)</f>
        <v>0.0525257762826525</v>
      </c>
      <c r="O215" s="23" t="n">
        <f aca="false">ABS(EMFX_Data!Z215-EMFX_Data!AC215)</f>
        <v>0.136695173121615</v>
      </c>
      <c r="P215" s="23" t="n">
        <f aca="false">ABS(EMFX_Data!Z215-EMFX_Data!AD215)</f>
        <v>0.166088315647602</v>
      </c>
      <c r="Q215" s="23" t="n">
        <f aca="false">ABS(EMFX_Data!AA215-EMFX_Data!AB215)</f>
        <v>0.168585249134654</v>
      </c>
      <c r="R215" s="23" t="n">
        <f aca="false">ABS(EMFX_Data!AA215-EMFX_Data!AC215)</f>
        <v>0.252754645973617</v>
      </c>
      <c r="S215" s="23" t="n">
        <f aca="false">ABS(EMFX_Data!AA215-EMFX_Data!AD215)</f>
        <v>0.0500288427955997</v>
      </c>
      <c r="T215" s="23" t="n">
        <f aca="false">ABS(EMFX_Data!AB215-EMFX_Data!AC215)</f>
        <v>0.0841693968389627</v>
      </c>
      <c r="U215" s="23" t="n">
        <f aca="false">ABS(EMFX_Data!AB215-EMFX_Data!AD215)</f>
        <v>0.218614091930254</v>
      </c>
      <c r="V215" s="23" t="n">
        <f aca="false">ABS(EMFX_Data!AC215-EMFX_Data!AD215)</f>
        <v>0.302783488769217</v>
      </c>
      <c r="W215" s="26" t="n">
        <f aca="false">IF(ROW()&lt;4+MinObs-1,"",IFERROR((B215-AVERAGE(B$4:B215))/STDEV(B$4:B215),""))</f>
        <v>1.65663719095448</v>
      </c>
      <c r="X215" s="26" t="n">
        <f aca="false">IF(ROW()&lt;4+MinObs-1,"",IFERROR((C215-AVERAGE(C$4:C215))/STDEV(C$4:C215),""))</f>
        <v>1.21659123440119</v>
      </c>
      <c r="Y215" s="26" t="n">
        <f aca="false">IF(ROW()&lt;4+MinObs-1,"",IFERROR((D215-AVERAGE(D$4:D215))/STDEV(D$4:D215),""))</f>
        <v>-0.602541446685321</v>
      </c>
      <c r="Z215" s="26" t="n">
        <f aca="false">IF(ROW()&lt;4+MinObs-1,"",IFERROR((E215-AVERAGE(E$4:E215))/STDEV(E$4:E215),""))</f>
        <v>1.21112162968379</v>
      </c>
      <c r="AA215" s="26" t="n">
        <f aca="false">IF(ROW()&lt;4+MinObs-1,"",IFERROR((F215-AVERAGE(F$4:F215))/STDEV(F$4:F215),""))</f>
        <v>3.23399819097963</v>
      </c>
      <c r="AB215" s="26" t="n">
        <f aca="false">IF(ROW()&lt;4+MinObs-1,"",IFERROR((G215-AVERAGE(G$4:G215))/STDEV(G$4:G215),""))</f>
        <v>-0.349367455866387</v>
      </c>
      <c r="AC215" s="26" t="n">
        <f aca="false">IF(ROW()&lt;4+MinObs-1,"",IFERROR((H215-AVERAGE(H$4:H215))/STDEV(H$4:H215),""))</f>
        <v>-0.514573680868428</v>
      </c>
      <c r="AD215" s="26" t="n">
        <f aca="false">IF(ROW()&lt;4+MinObs-1,"",IFERROR((I215-AVERAGE(I$4:I215))/STDEV(I$4:I215),""))</f>
        <v>0.37341173265216</v>
      </c>
      <c r="AE215" s="26" t="n">
        <f aca="false">IF(ROW()&lt;4+MinObs-1,"",IFERROR((J215-AVERAGE(J$4:J215))/STDEV(J$4:J215),""))</f>
        <v>-1.19278335087626</v>
      </c>
      <c r="AF215" s="26" t="n">
        <f aca="false">IF(ROW()&lt;4+MinObs-1,"",IFERROR((K215-AVERAGE(K$4:K215))/STDEV(K$4:K215),""))</f>
        <v>-0.626873776525486</v>
      </c>
      <c r="AG215" s="26" t="n">
        <f aca="false">IF(ROW()&lt;4+MinObs-1,"",IFERROR((L215-AVERAGE(L$4:L215))/STDEV(L$4:L215),""))</f>
        <v>0.265299818547959</v>
      </c>
      <c r="AH215" s="26" t="n">
        <f aca="false">IF(ROW()&lt;4+MinObs-1,"",IFERROR((M215-AVERAGE(M$4:M215))/STDEV(M$4:M215),""))</f>
        <v>-0.522174425056737</v>
      </c>
      <c r="AI215" s="26" t="n">
        <f aca="false">IF(ROW()&lt;4+MinObs-1,"",IFERROR((N215-AVERAGE(N$4:N215))/STDEV(N$4:N215),""))</f>
        <v>-0.842852279782228</v>
      </c>
      <c r="AJ215" s="26" t="n">
        <f aca="false">IF(ROW()&lt;4+MinObs-1,"",IFERROR((O215-AVERAGE(O$4:O215))/STDEV(O$4:O215),""))</f>
        <v>0.427198309819117</v>
      </c>
      <c r="AK215" s="26" t="n">
        <f aca="false">IF(ROW()&lt;4+MinObs-1,"",IFERROR((P215-AVERAGE(P$4:P215))/STDEV(P$4:P215),""))</f>
        <v>0.062109293604825</v>
      </c>
      <c r="AL215" s="26" t="n">
        <f aca="false">IF(ROW()&lt;4+MinObs-1,"",IFERROR((Q215-AVERAGE(Q$4:Q215))/STDEV(Q$4:Q215),""))</f>
        <v>-0.00500562008913217</v>
      </c>
      <c r="AM215" s="26" t="n">
        <f aca="false">IF(ROW()&lt;4+MinObs-1,"",IFERROR((R215-AVERAGE(R$4:R215))/STDEV(R$4:R215),""))</f>
        <v>0.676900040935427</v>
      </c>
      <c r="AN215" s="26" t="n">
        <f aca="false">IF(ROW()&lt;4+MinObs-1,"",IFERROR((S215-AVERAGE(S$4:S215))/STDEV(S$4:S215),""))</f>
        <v>-0.442184999542274</v>
      </c>
      <c r="AO215" s="26" t="n">
        <f aca="false">IF(ROW()&lt;4+MinObs-1,"",IFERROR((T215-AVERAGE(T$4:T215))/STDEV(T$4:T215),""))</f>
        <v>-0.351488234424166</v>
      </c>
      <c r="AP215" s="26" t="n">
        <f aca="false">IF(ROW()&lt;4+MinObs-1,"",IFERROR((U215-AVERAGE(U$4:U215))/STDEV(U$4:U215),""))</f>
        <v>0.261525659337083</v>
      </c>
      <c r="AQ215" s="26" t="n">
        <f aca="false">IF(ROW()&lt;4+MinObs-1,"",IFERROR((V215-AVERAGE(V$4:V215))/STDEV(V$4:V215),""))</f>
        <v>0.497416831593515</v>
      </c>
      <c r="AR215" s="26" t="n">
        <f aca="false">IF(W215="",0,IF(W215&gt;=z4,w4,IF(W215&gt;=z3,w3,IF(W215&gt;=zEntry,w2,IF(AND(W215&gt;=ExitZ,AR214&gt;0),w2,0)))))</f>
        <v>0</v>
      </c>
      <c r="AS215" s="26" t="n">
        <f aca="false">IF(X215="",0,IF(X215&gt;=z4,w4,IF(X215&gt;=z3,w3,IF(X215&gt;=zEntry,w2,IF(AND(X215&gt;=ExitZ,AS214&gt;0),w2,0)))))</f>
        <v>0</v>
      </c>
      <c r="AT215" s="26" t="n">
        <f aca="false">IF(Y215="",0,IF(Y215&gt;=z4,w4,IF(Y215&gt;=z3,w3,IF(Y215&gt;=zEntry,w2,IF(AND(Y215&gt;=ExitZ,AT214&gt;0),w2,0)))))</f>
        <v>0</v>
      </c>
      <c r="AU215" s="26" t="n">
        <f aca="false">IF(Z215="",0,IF(Z215&gt;=z4,w4,IF(Z215&gt;=z3,w3,IF(Z215&gt;=zEntry,w2,IF(AND(Z215&gt;=ExitZ,AU214&gt;0),w2,0)))))</f>
        <v>0</v>
      </c>
      <c r="AV215" s="26" t="n">
        <f aca="false">IF(AA215="",0,IF(AA215&gt;=z4,w4,IF(AA215&gt;=z3,w3,IF(AA215&gt;=zEntry,w2,IF(AND(AA215&gt;=ExitZ,AV214&gt;0),w2,0)))))</f>
        <v>1.5</v>
      </c>
      <c r="AW215" s="26" t="n">
        <f aca="false">IF(AB215="",0,IF(AB215&gt;=z4,w4,IF(AB215&gt;=z3,w3,IF(AB215&gt;=zEntry,w2,IF(AND(AB215&gt;=ExitZ,AW214&gt;0),w2,0)))))</f>
        <v>0</v>
      </c>
      <c r="AX215" s="26" t="n">
        <f aca="false">IF(AC215="",0,IF(AC215&gt;=z4,w4,IF(AC215&gt;=z3,w3,IF(AC215&gt;=zEntry,w2,IF(AND(AC215&gt;=ExitZ,AX214&gt;0),w2,0)))))</f>
        <v>0</v>
      </c>
      <c r="AY215" s="26" t="n">
        <f aca="false">IF(AD215="",0,IF(AD215&gt;=z4,w4,IF(AD215&gt;=z3,w3,IF(AD215&gt;=zEntry,w2,IF(AND(AD215&gt;=ExitZ,AY214&gt;0),w2,0)))))</f>
        <v>0</v>
      </c>
      <c r="AZ215" s="26" t="n">
        <f aca="false">IF(AE215="",0,IF(AE215&gt;=z4,w4,IF(AE215&gt;=z3,w3,IF(AE215&gt;=zEntry,w2,IF(AND(AE215&gt;=ExitZ,AZ214&gt;0),w2,0)))))</f>
        <v>0</v>
      </c>
      <c r="BA215" s="26" t="n">
        <f aca="false">IF(AF215="",0,IF(AF215&gt;=z4,w4,IF(AF215&gt;=z3,w3,IF(AF215&gt;=zEntry,w2,IF(AND(AF215&gt;=ExitZ,BA214&gt;0),w2,0)))))</f>
        <v>0</v>
      </c>
      <c r="BB215" s="26" t="n">
        <f aca="false">IF(AG215="",0,IF(AG215&gt;=z4,w4,IF(AG215&gt;=z3,w3,IF(AG215&gt;=zEntry,w2,IF(AND(AG215&gt;=ExitZ,BB214&gt;0),w2,0)))))</f>
        <v>0</v>
      </c>
      <c r="BC215" s="26" t="n">
        <f aca="false">IF(AH215="",0,IF(AH215&gt;=z4,w4,IF(AH215&gt;=z3,w3,IF(AH215&gt;=zEntry,w2,IF(AND(AH215&gt;=ExitZ,BC214&gt;0),w2,0)))))</f>
        <v>0</v>
      </c>
      <c r="BD215" s="26" t="n">
        <f aca="false">IF(AI215="",0,IF(AI215&gt;=z4,w4,IF(AI215&gt;=z3,w3,IF(AI215&gt;=zEntry,w2,IF(AND(AI215&gt;=ExitZ,BD214&gt;0),w2,0)))))</f>
        <v>0</v>
      </c>
      <c r="BE215" s="26" t="n">
        <f aca="false">IF(AJ215="",0,IF(AJ215&gt;=z4,w4,IF(AJ215&gt;=z3,w3,IF(AJ215&gt;=zEntry,w2,IF(AND(AJ215&gt;=ExitZ,BE214&gt;0),w2,0)))))</f>
        <v>0</v>
      </c>
      <c r="BF215" s="26" t="n">
        <f aca="false">IF(AK215="",0,IF(AK215&gt;=z4,w4,IF(AK215&gt;=z3,w3,IF(AK215&gt;=zEntry,w2,IF(AND(AK215&gt;=ExitZ,BF214&gt;0),w2,0)))))</f>
        <v>0</v>
      </c>
      <c r="BG215" s="26" t="n">
        <f aca="false">IF(AL215="",0,IF(AL215&gt;=z4,w4,IF(AL215&gt;=z3,w3,IF(AL215&gt;=zEntry,w2,IF(AND(AL215&gt;=ExitZ,BG214&gt;0),w2,0)))))</f>
        <v>0</v>
      </c>
      <c r="BH215" s="26" t="n">
        <f aca="false">IF(AM215="",0,IF(AM215&gt;=z4,w4,IF(AM215&gt;=z3,w3,IF(AM215&gt;=zEntry,w2,IF(AND(AM215&gt;=ExitZ,BH214&gt;0),w2,0)))))</f>
        <v>0</v>
      </c>
      <c r="BI215" s="26" t="n">
        <f aca="false">IF(AN215="",0,IF(AN215&gt;=z4,w4,IF(AN215&gt;=z3,w3,IF(AN215&gt;=zEntry,w2,IF(AND(AN215&gt;=ExitZ,BI214&gt;0),w2,0)))))</f>
        <v>0</v>
      </c>
      <c r="BJ215" s="26" t="n">
        <f aca="false">IF(AO215="",0,IF(AO215&gt;=z4,w4,IF(AO215&gt;=z3,w3,IF(AO215&gt;=zEntry,w2,IF(AND(AO215&gt;=ExitZ,BJ214&gt;0),w2,0)))))</f>
        <v>0</v>
      </c>
      <c r="BK215" s="26" t="n">
        <f aca="false">IF(AP215="",0,IF(AP215&gt;=z4,w4,IF(AP215&gt;=z3,w3,IF(AP215&gt;=zEntry,w2,IF(AND(AP215&gt;=ExitZ,BK214&gt;0),w2,0)))))</f>
        <v>0</v>
      </c>
      <c r="BL215" s="26" t="n">
        <f aca="false">IF(AQ215="",0,IF(AQ215&gt;=z4,w4,IF(AQ215&gt;=z3,w3,IF(AQ215&gt;=zEntry,w2,IF(AND(AQ215&gt;=ExitZ,BL214&gt;0),w2,0)))))</f>
        <v>0</v>
      </c>
      <c r="BM215" s="23" t="n">
        <f aca="false">IF(EMFX_Data!X214&gt;=EMFX_Data!Y214,EMFX_Data!AE215-EMFX_Data!AF215,EMFX_Data!AF215-EMFX_Data!AE215)</f>
        <v>0.000300280591874647</v>
      </c>
      <c r="BN215" s="23" t="n">
        <f aca="false">IF(EMFX_Data!X214&gt;=EMFX_Data!Z214,EMFX_Data!AE215-EMFX_Data!AG215,EMFX_Data!AG215-EMFX_Data!AE215)</f>
        <v>0.00416403646154286</v>
      </c>
      <c r="BO215" s="23" t="n">
        <f aca="false">IF(EMFX_Data!X214&gt;=EMFX_Data!AA214,EMFX_Data!AE215-EMFX_Data!AH215,EMFX_Data!AH215-EMFX_Data!AE215)</f>
        <v>0.00767247945476892</v>
      </c>
      <c r="BP215" s="23" t="n">
        <f aca="false">IF(EMFX_Data!X214&gt;=EMFX_Data!AB214,EMFX_Data!AE215-EMFX_Data!AI215,EMFX_Data!AI215-EMFX_Data!AE215)</f>
        <v>-0.020137901822419</v>
      </c>
      <c r="BQ215" s="23" t="n">
        <f aca="false">IF(EMFX_Data!X214&gt;=EMFX_Data!AC214,EMFX_Data!AE215-EMFX_Data!AJ215,EMFX_Data!AJ215-EMFX_Data!AE215)</f>
        <v>-0.0359255962987176</v>
      </c>
      <c r="BR215" s="23" t="n">
        <f aca="false">IF(EMFX_Data!X214&gt;=EMFX_Data!AD214,EMFX_Data!AE215-EMFX_Data!AK215,EMFX_Data!AK215-EMFX_Data!AE215)</f>
        <v>-0.0122732285548099</v>
      </c>
      <c r="BS215" s="23" t="n">
        <f aca="false">IF(EMFX_Data!Y214&gt;=EMFX_Data!Z214,EMFX_Data!AF215-EMFX_Data!AG215,EMFX_Data!AG215-EMFX_Data!AF215)</f>
        <v>-0.00386375586966821</v>
      </c>
      <c r="BT215" s="23" t="n">
        <f aca="false">IF(EMFX_Data!Y214&gt;=EMFX_Data!AA214,EMFX_Data!AF215-EMFX_Data!AH215,EMFX_Data!AH215-EMFX_Data!AF215)</f>
        <v>-0.00737219886289428</v>
      </c>
      <c r="BU215" s="23" t="n">
        <f aca="false">IF(EMFX_Data!Y214&gt;=EMFX_Data!AB214,EMFX_Data!AF215-EMFX_Data!AI215,EMFX_Data!AI215-EMFX_Data!AF215)</f>
        <v>0.0204381824142937</v>
      </c>
      <c r="BV215" s="23" t="n">
        <f aca="false">IF(EMFX_Data!Y214&gt;=EMFX_Data!AC214,EMFX_Data!AF215-EMFX_Data!AJ215,EMFX_Data!AJ215-EMFX_Data!AF215)</f>
        <v>-0.0362258768905923</v>
      </c>
      <c r="BW215" s="23" t="n">
        <f aca="false">IF(EMFX_Data!Y214&gt;=EMFX_Data!AD214,EMFX_Data!AF215-EMFX_Data!AK215,EMFX_Data!AK215-EMFX_Data!AF215)</f>
        <v>0.0125735091466846</v>
      </c>
      <c r="BX215" s="23" t="n">
        <f aca="false">IF(EMFX_Data!Z214&gt;=EMFX_Data!AA214,EMFX_Data!AG215-EMFX_Data!AH215,EMFX_Data!AH215-EMFX_Data!AG215)</f>
        <v>-0.00350844299322607</v>
      </c>
      <c r="BY215" s="23" t="n">
        <f aca="false">IF(EMFX_Data!Z214&gt;=EMFX_Data!AB214,EMFX_Data!AG215-EMFX_Data!AI215,EMFX_Data!AI215-EMFX_Data!AG215)</f>
        <v>-0.0243019382839619</v>
      </c>
      <c r="BZ215" s="23" t="n">
        <f aca="false">IF(EMFX_Data!Z214&gt;=EMFX_Data!AC214,EMFX_Data!AG215-EMFX_Data!AJ215,EMFX_Data!AJ215-EMFX_Data!AG215)</f>
        <v>-0.0400896327602605</v>
      </c>
      <c r="CA215" s="23" t="n">
        <f aca="false">IF(EMFX_Data!Z214&gt;=EMFX_Data!AD214,EMFX_Data!AG215-EMFX_Data!AK215,EMFX_Data!AK215-EMFX_Data!AG215)</f>
        <v>0.0164372650163528</v>
      </c>
      <c r="CB215" s="23" t="n">
        <f aca="false">IF(EMFX_Data!AA214&gt;=EMFX_Data!AB214,EMFX_Data!AH215-EMFX_Data!AI215,EMFX_Data!AI215-EMFX_Data!AH215)</f>
        <v>-0.0278103812771879</v>
      </c>
      <c r="CC215" s="23" t="n">
        <f aca="false">IF(EMFX_Data!AA214&gt;=EMFX_Data!AC214,EMFX_Data!AH215-EMFX_Data!AJ215,EMFX_Data!AJ215-EMFX_Data!AH215)</f>
        <v>-0.0435980757534865</v>
      </c>
      <c r="CD215" s="23" t="n">
        <f aca="false">IF(EMFX_Data!AA214&gt;=EMFX_Data!AD214,EMFX_Data!AH215-EMFX_Data!AK215,EMFX_Data!AK215-EMFX_Data!AH215)</f>
        <v>0.0199457080095789</v>
      </c>
      <c r="CE215" s="23" t="n">
        <f aca="false">IF(EMFX_Data!AB214&gt;=EMFX_Data!AC214,EMFX_Data!AI215-EMFX_Data!AJ215,EMFX_Data!AJ215-EMFX_Data!AI215)</f>
        <v>-0.0157876944762986</v>
      </c>
      <c r="CF215" s="23" t="n">
        <f aca="false">IF(EMFX_Data!AB214&gt;=EMFX_Data!AD214,EMFX_Data!AI215-EMFX_Data!AK215,EMFX_Data!AK215-EMFX_Data!AI215)</f>
        <v>-0.00786467326760909</v>
      </c>
      <c r="CG215" s="23" t="n">
        <f aca="false">IF(EMFX_Data!AC214&gt;=EMFX_Data!AD214,EMFX_Data!AJ215-EMFX_Data!AK215,EMFX_Data!AK215-EMFX_Data!AJ215)</f>
        <v>-0.0236523677439077</v>
      </c>
      <c r="CH215" s="27" t="n">
        <f aca="false">IF(ROW()&lt;4+VolLB,"",STDEV(INDEX($BM:$BM,ROW()-VolLB+1):INDEX($BM:$BM,ROW()))*SQRT(12))</f>
        <v>0.177742604125371</v>
      </c>
      <c r="CI215" s="27" t="n">
        <f aca="false">IF(ROW()&lt;4+VolLB,"",STDEV(INDEX($BN:$BN,ROW()-VolLB+1):INDEX($BN:$BN,ROW()))*SQRT(12))</f>
        <v>0.196309543084798</v>
      </c>
      <c r="CJ215" s="27" t="n">
        <f aca="false">IF(ROW()&lt;4+VolLB,"",STDEV(INDEX($BO:$BO,ROW()-VolLB+1):INDEX($BO:$BO,ROW()))*SQRT(12))</f>
        <v>0.187157204859119</v>
      </c>
      <c r="CK215" s="27" t="n">
        <f aca="false">IF(ROW()&lt;4+VolLB,"",STDEV(INDEX($BP:$BP,ROW()-VolLB+1):INDEX($BP:$BP,ROW()))*SQRT(12))</f>
        <v>0.194927144224436</v>
      </c>
      <c r="CL215" s="27" t="n">
        <f aca="false">IF(ROW()&lt;4+VolLB,"",STDEV(INDEX($BQ:$BQ,ROW()-VolLB+1):INDEX($BQ:$BQ,ROW()))*SQRT(12))</f>
        <v>0.12732916872333</v>
      </c>
      <c r="CM215" s="27" t="n">
        <f aca="false">IF(ROW()&lt;4+VolLB,"",STDEV(INDEX($BR:$BR,ROW()-VolLB+1):INDEX($BR:$BR,ROW()))*SQRT(12))</f>
        <v>0.154045703762446</v>
      </c>
      <c r="CN215" s="27" t="n">
        <f aca="false">IF(ROW()&lt;4+VolLB,"",STDEV(INDEX($BS:$BS,ROW()-VolLB+1):INDEX($BS:$BS,ROW()))*SQRT(12))</f>
        <v>0.167451831586689</v>
      </c>
      <c r="CO215" s="27" t="n">
        <f aca="false">IF(ROW()&lt;4+VolLB,"",STDEV(INDEX($BT:$BT,ROW()-VolLB+1):INDEX($BT:$BT,ROW()))*SQRT(12))</f>
        <v>0.185288282327499</v>
      </c>
      <c r="CP215" s="27" t="n">
        <f aca="false">IF(ROW()&lt;4+VolLB,"",STDEV(INDEX($BU:$BU,ROW()-VolLB+1):INDEX($BU:$BU,ROW()))*SQRT(12))</f>
        <v>0.163359156266516</v>
      </c>
      <c r="CQ215" s="27" t="n">
        <f aca="false">IF(ROW()&lt;4+VolLB,"",STDEV(INDEX($BV:$BV,ROW()-VolLB+1):INDEX($BV:$BV,ROW()))*SQRT(12))</f>
        <v>0.162314436946176</v>
      </c>
      <c r="CR215" s="27" t="n">
        <f aca="false">IF(ROW()&lt;4+VolLB,"",STDEV(INDEX($BW:$BW,ROW()-VolLB+1):INDEX($BW:$BW,ROW()))*SQRT(12))</f>
        <v>0.168596461120799</v>
      </c>
      <c r="CS215" s="27" t="n">
        <f aca="false">IF(ROW()&lt;4+VolLB,"",STDEV(INDEX($BX:$BX,ROW()-VolLB+1):INDEX($BX:$BX,ROW()))*SQRT(12))</f>
        <v>0.208725942685162</v>
      </c>
      <c r="CT215" s="27" t="n">
        <f aca="false">IF(ROW()&lt;4+VolLB,"",STDEV(INDEX($BY:$BY,ROW()-VolLB+1):INDEX($BY:$BY,ROW()))*SQRT(12))</f>
        <v>0.210478399129724</v>
      </c>
      <c r="CU215" s="27" t="n">
        <f aca="false">IF(ROW()&lt;4+VolLB,"",STDEV(INDEX($BZ:$BZ,ROW()-VolLB+1):INDEX($BZ:$BZ,ROW()))*SQRT(12))</f>
        <v>0.19550552325398</v>
      </c>
      <c r="CV215" s="27" t="n">
        <f aca="false">IF(ROW()&lt;4+VolLB,"",STDEV(INDEX($CA:$CA,ROW()-VolLB+1):INDEX($CA:$CA,ROW()))*SQRT(12))</f>
        <v>0.164454325722726</v>
      </c>
      <c r="CW215" s="27" t="n">
        <f aca="false">IF(ROW()&lt;4+VolLB,"",STDEV(INDEX($CB:$CB,ROW()-VolLB+1):INDEX($CB:$CB,ROW()))*SQRT(12))</f>
        <v>0.206293063386176</v>
      </c>
      <c r="CX215" s="27" t="n">
        <f aca="false">IF(ROW()&lt;4+VolLB,"",STDEV(INDEX($CC:$CC,ROW()-VolLB+1):INDEX($CC:$CC,ROW()))*SQRT(12))</f>
        <v>0.191203267481053</v>
      </c>
      <c r="CY215" s="27" t="n">
        <f aca="false">IF(ROW()&lt;4+VolLB,"",STDEV(INDEX($CD:$CD,ROW()-VolLB+1):INDEX($CD:$CD,ROW()))*SQRT(12))</f>
        <v>0.185435665604332</v>
      </c>
      <c r="CZ215" s="27" t="n">
        <f aca="false">IF(ROW()&lt;4+VolLB,"",STDEV(INDEX($CE:$CE,ROW()-VolLB+1):INDEX($CE:$CE,ROW()))*SQRT(12))</f>
        <v>0.215118282884989</v>
      </c>
      <c r="DA215" s="27" t="n">
        <f aca="false">IF(ROW()&lt;4+VolLB,"",STDEV(INDEX($CF:$CF,ROW()-VolLB+1):INDEX($CF:$CF,ROW()))*SQRT(12))</f>
        <v>0.169242720090066</v>
      </c>
      <c r="DB215" s="27" t="n">
        <f aca="false">IF(ROW()&lt;4+VolLB,"",STDEV(INDEX($CG:$CG,ROW()-VolLB+1):INDEX($CG:$CG,ROW()))*SQRT(12))</f>
        <v>0.151706589592533</v>
      </c>
      <c r="DC215" s="26" t="n">
        <f aca="false">IF(OR(AR215=0,CH215="",CH215=0),0,AR215*MIN(MaxScal,TgtVol/CH215))</f>
        <v>0</v>
      </c>
      <c r="DD215" s="26" t="n">
        <f aca="false">IF(OR(AS215=0,CI215="",CI215=0),0,AS215*MIN(MaxScal,TgtVol/CI215))</f>
        <v>0</v>
      </c>
      <c r="DE215" s="26" t="n">
        <f aca="false">IF(OR(AT215=0,CJ215="",CJ215=0),0,AT215*MIN(MaxScal,TgtVol/CJ215))</f>
        <v>0</v>
      </c>
      <c r="DF215" s="26" t="n">
        <f aca="false">IF(OR(AU215=0,CK215="",CK215=0),0,AU215*MIN(MaxScal,TgtVol/CK215))</f>
        <v>0</v>
      </c>
      <c r="DG215" s="26" t="n">
        <f aca="false">IF(OR(AV215=0,CL215="",CL215=0),0,AV215*MIN(MaxScal,TgtVol/CL215))</f>
        <v>0.235609800180084</v>
      </c>
      <c r="DH215" s="26" t="n">
        <f aca="false">IF(OR(AW215=0,CM215="",CM215=0),0,AW215*MIN(MaxScal,TgtVol/CM215))</f>
        <v>0</v>
      </c>
      <c r="DI215" s="26" t="n">
        <f aca="false">IF(OR(AX215=0,CN215="",CN215=0),0,AX215*MIN(MaxScal,TgtVol/CN215))</f>
        <v>0</v>
      </c>
      <c r="DJ215" s="26" t="n">
        <f aca="false">IF(OR(AY215=0,CO215="",CO215=0),0,AY215*MIN(MaxScal,TgtVol/CO215))</f>
        <v>0</v>
      </c>
      <c r="DK215" s="26" t="n">
        <f aca="false">IF(OR(AZ215=0,CP215="",CP215=0),0,AZ215*MIN(MaxScal,TgtVol/CP215))</f>
        <v>0</v>
      </c>
      <c r="DL215" s="26" t="n">
        <f aca="false">IF(OR(BA215=0,CQ215="",CQ215=0),0,BA215*MIN(MaxScal,TgtVol/CQ215))</f>
        <v>0</v>
      </c>
      <c r="DM215" s="26" t="n">
        <f aca="false">IF(OR(BB215=0,CR215="",CR215=0),0,BB215*MIN(MaxScal,TgtVol/CR215))</f>
        <v>0</v>
      </c>
      <c r="DN215" s="26" t="n">
        <f aca="false">IF(OR(BC215=0,CS215="",CS215=0),0,BC215*MIN(MaxScal,TgtVol/CS215))</f>
        <v>0</v>
      </c>
      <c r="DO215" s="26" t="n">
        <f aca="false">IF(OR(BD215=0,CT215="",CT215=0),0,BD215*MIN(MaxScal,TgtVol/CT215))</f>
        <v>0</v>
      </c>
      <c r="DP215" s="26" t="n">
        <f aca="false">IF(OR(BE215=0,CU215="",CU215=0),0,BE215*MIN(MaxScal,TgtVol/CU215))</f>
        <v>0</v>
      </c>
      <c r="DQ215" s="26" t="n">
        <f aca="false">IF(OR(BF215=0,CV215="",CV215=0),0,BF215*MIN(MaxScal,TgtVol/CV215))</f>
        <v>0</v>
      </c>
      <c r="DR215" s="26" t="n">
        <f aca="false">IF(OR(BG215=0,CW215="",CW215=0),0,BG215*MIN(MaxScal,TgtVol/CW215))</f>
        <v>0</v>
      </c>
      <c r="DS215" s="26" t="n">
        <f aca="false">IF(OR(BH215=0,CX215="",CX215=0),0,BH215*MIN(MaxScal,TgtVol/CX215))</f>
        <v>0</v>
      </c>
      <c r="DT215" s="26" t="n">
        <f aca="false">IF(OR(BI215=0,CY215="",CY215=0),0,BI215*MIN(MaxScal,TgtVol/CY215))</f>
        <v>0</v>
      </c>
      <c r="DU215" s="26" t="n">
        <f aca="false">IF(OR(BJ215=0,CZ215="",CZ215=0),0,BJ215*MIN(MaxScal,TgtVol/CZ215))</f>
        <v>0</v>
      </c>
      <c r="DV215" s="26" t="n">
        <f aca="false">IF(OR(BK215=0,DA215="",DA215=0),0,BK215*MIN(MaxScal,TgtVol/DA215))</f>
        <v>0</v>
      </c>
      <c r="DW215" s="26" t="n">
        <f aca="false">IF(OR(BL215=0,DB215="",DB215=0),0,BL215*MIN(MaxScal,TgtVol/DB215))</f>
        <v>0</v>
      </c>
      <c r="DX215" s="28" t="n">
        <f aca="false">IFERROR(DC214*BM215,"")</f>
        <v>0</v>
      </c>
      <c r="DY215" s="28" t="n">
        <f aca="false">IFERROR(DD214*BN215,"")</f>
        <v>0</v>
      </c>
      <c r="DZ215" s="28" t="n">
        <f aca="false">IFERROR(DE214*BO215,"")</f>
        <v>0</v>
      </c>
      <c r="EA215" s="28" t="n">
        <f aca="false">IFERROR(DF214*BP215,"")</f>
        <v>-0</v>
      </c>
      <c r="EB215" s="28" t="n">
        <f aca="false">IFERROR(DG214*BQ215,"")</f>
        <v>-0.00508482054071461</v>
      </c>
      <c r="EC215" s="28" t="n">
        <f aca="false">IFERROR(DH214*BR215,"")</f>
        <v>-0</v>
      </c>
      <c r="ED215" s="28" t="n">
        <f aca="false">IFERROR(DI214*BS215,"")</f>
        <v>-0</v>
      </c>
      <c r="EE215" s="28" t="n">
        <f aca="false">IFERROR(DJ214*BT215,"")</f>
        <v>-0</v>
      </c>
      <c r="EF215" s="28" t="n">
        <f aca="false">IFERROR(DK214*BU215,"")</f>
        <v>0</v>
      </c>
      <c r="EG215" s="28" t="n">
        <f aca="false">IFERROR(DL214*BV215,"")</f>
        <v>-0</v>
      </c>
      <c r="EH215" s="28" t="n">
        <f aca="false">IFERROR(DM214*BW215,"")</f>
        <v>0</v>
      </c>
      <c r="EI215" s="28" t="n">
        <f aca="false">IFERROR(DN214*BX215,"")</f>
        <v>-0</v>
      </c>
      <c r="EJ215" s="28" t="n">
        <f aca="false">IFERROR(DO214*BY215,"")</f>
        <v>-0</v>
      </c>
      <c r="EK215" s="28" t="n">
        <f aca="false">IFERROR(DP214*BZ215,"")</f>
        <v>-0</v>
      </c>
      <c r="EL215" s="28" t="n">
        <f aca="false">IFERROR(DQ214*CA215,"")</f>
        <v>0</v>
      </c>
      <c r="EM215" s="28" t="n">
        <f aca="false">IFERROR(DR214*CB215,"")</f>
        <v>-0</v>
      </c>
      <c r="EN215" s="28" t="n">
        <f aca="false">IFERROR(DS214*CC215,"")</f>
        <v>-0</v>
      </c>
      <c r="EO215" s="28" t="n">
        <f aca="false">IFERROR(DT214*CD215,"")</f>
        <v>0</v>
      </c>
      <c r="EP215" s="28" t="n">
        <f aca="false">IFERROR(DU214*CE215,"")</f>
        <v>-0</v>
      </c>
      <c r="EQ215" s="28" t="n">
        <f aca="false">IFERROR(DV214*CF215,"")</f>
        <v>-0</v>
      </c>
      <c r="ER215" s="28" t="n">
        <f aca="false">IFERROR(DW214*CG215,"")</f>
        <v>-0</v>
      </c>
      <c r="ES215" s="28" t="n">
        <f aca="false">IF(ROW()=4,"",SUM(DX215:ER215))</f>
        <v>-0.00508482054071461</v>
      </c>
      <c r="ET215" s="29" t="n">
        <f aca="false">COUNTIF(AR215:BL215,"&gt;0")</f>
        <v>1</v>
      </c>
    </row>
    <row r="216" customFormat="false" ht="15" hidden="false" customHeight="false" outlineLevel="0" collapsed="false">
      <c r="A216" s="19" t="n">
        <v>44469</v>
      </c>
      <c r="B216" s="23" t="n">
        <f aca="false">ABS(EMFX_Data!X216-EMFX_Data!Y216)</f>
        <v>0.290216088005519</v>
      </c>
      <c r="C216" s="23" t="n">
        <f aca="false">ABS(EMFX_Data!X216-EMFX_Data!Z216)</f>
        <v>0.211404934135463</v>
      </c>
      <c r="D216" s="23" t="n">
        <f aca="false">ABS(EMFX_Data!X216-EMFX_Data!AA216)</f>
        <v>0.142446795737549</v>
      </c>
      <c r="E216" s="23" t="n">
        <f aca="false">ABS(EMFX_Data!X216-EMFX_Data!AB216)</f>
        <v>0.223310289984867</v>
      </c>
      <c r="F216" s="23" t="n">
        <f aca="false">ABS(EMFX_Data!X216-EMFX_Data!AC216)</f>
        <v>0.353454692351435</v>
      </c>
      <c r="G216" s="23" t="n">
        <f aca="false">ABS(EMFX_Data!X216-EMFX_Data!AD216)</f>
        <v>0.0280536267644465</v>
      </c>
      <c r="H216" s="23" t="n">
        <f aca="false">ABS(EMFX_Data!Y216-EMFX_Data!Z216)</f>
        <v>0.0788111538700562</v>
      </c>
      <c r="I216" s="23" t="n">
        <f aca="false">ABS(EMFX_Data!Y216-EMFX_Data!AA216)</f>
        <v>0.14776929226797</v>
      </c>
      <c r="J216" s="23" t="n">
        <f aca="false">ABS(EMFX_Data!Y216-EMFX_Data!AB216)</f>
        <v>0.0669057980206524</v>
      </c>
      <c r="K216" s="23" t="n">
        <f aca="false">ABS(EMFX_Data!Y216-EMFX_Data!AC216)</f>
        <v>0.0632386043459157</v>
      </c>
      <c r="L216" s="23" t="n">
        <f aca="false">ABS(EMFX_Data!Y216-EMFX_Data!AD216)</f>
        <v>0.262162461241073</v>
      </c>
      <c r="M216" s="23" t="n">
        <f aca="false">ABS(EMFX_Data!Z216-EMFX_Data!AA216)</f>
        <v>0.0689581383979139</v>
      </c>
      <c r="N216" s="23" t="n">
        <f aca="false">ABS(EMFX_Data!Z216-EMFX_Data!AB216)</f>
        <v>0.0119053558494038</v>
      </c>
      <c r="O216" s="23" t="n">
        <f aca="false">ABS(EMFX_Data!Z216-EMFX_Data!AC216)</f>
        <v>0.142049758215972</v>
      </c>
      <c r="P216" s="23" t="n">
        <f aca="false">ABS(EMFX_Data!Z216-EMFX_Data!AD216)</f>
        <v>0.183351307371017</v>
      </c>
      <c r="Q216" s="23" t="n">
        <f aca="false">ABS(EMFX_Data!AA216-EMFX_Data!AB216)</f>
        <v>0.0808634942473177</v>
      </c>
      <c r="R216" s="23" t="n">
        <f aca="false">ABS(EMFX_Data!AA216-EMFX_Data!AC216)</f>
        <v>0.211007896613886</v>
      </c>
      <c r="S216" s="23" t="n">
        <f aca="false">ABS(EMFX_Data!AA216-EMFX_Data!AD216)</f>
        <v>0.114393168973103</v>
      </c>
      <c r="T216" s="23" t="n">
        <f aca="false">ABS(EMFX_Data!AB216-EMFX_Data!AC216)</f>
        <v>0.130144402366568</v>
      </c>
      <c r="U216" s="23" t="n">
        <f aca="false">ABS(EMFX_Data!AB216-EMFX_Data!AD216)</f>
        <v>0.19525666322042</v>
      </c>
      <c r="V216" s="23" t="n">
        <f aca="false">ABS(EMFX_Data!AC216-EMFX_Data!AD216)</f>
        <v>0.325401065586989</v>
      </c>
      <c r="W216" s="26" t="n">
        <f aca="false">IF(ROW()&lt;4+MinObs-1,"",IFERROR((B216-AVERAGE(B$4:B216))/STDEV(B$4:B216),""))</f>
        <v>1.7262286489031</v>
      </c>
      <c r="X216" s="26" t="n">
        <f aca="false">IF(ROW()&lt;4+MinObs-1,"",IFERROR((C216-AVERAGE(C$4:C216))/STDEV(C$4:C216),""))</f>
        <v>1.36746623756406</v>
      </c>
      <c r="Y216" s="26" t="n">
        <f aca="false">IF(ROW()&lt;4+MinObs-1,"",IFERROR((D216-AVERAGE(D$4:D216))/STDEV(D$4:D216),""))</f>
        <v>-0.0666395680084502</v>
      </c>
      <c r="Z216" s="26" t="n">
        <f aca="false">IF(ROW()&lt;4+MinObs-1,"",IFERROR((E216-AVERAGE(E$4:E216))/STDEV(E$4:E216),""))</f>
        <v>0.927126703629609</v>
      </c>
      <c r="AA216" s="26" t="n">
        <f aca="false">IF(ROW()&lt;4+MinObs-1,"",IFERROR((F216-AVERAGE(F$4:F216))/STDEV(F$4:F216),""))</f>
        <v>3.377123203026</v>
      </c>
      <c r="AB216" s="26" t="n">
        <f aca="false">IF(ROW()&lt;4+MinObs-1,"",IFERROR((G216-AVERAGE(G$4:G216))/STDEV(G$4:G216),""))</f>
        <v>-0.363733786663842</v>
      </c>
      <c r="AC216" s="26" t="n">
        <f aca="false">IF(ROW()&lt;4+MinObs-1,"",IFERROR((H216-AVERAGE(H$4:H216))/STDEV(H$4:H216),""))</f>
        <v>-0.558807740132268</v>
      </c>
      <c r="AD216" s="26" t="n">
        <f aca="false">IF(ROW()&lt;4+MinObs-1,"",IFERROR((I216-AVERAGE(I$4:I216))/STDEV(I$4:I216),""))</f>
        <v>-0.051176475314353</v>
      </c>
      <c r="AE216" s="26" t="n">
        <f aca="false">IF(ROW()&lt;4+MinObs-1,"",IFERROR((J216-AVERAGE(J$4:J216))/STDEV(J$4:J216),""))</f>
        <v>-0.783711331412978</v>
      </c>
      <c r="AF216" s="26" t="n">
        <f aca="false">IF(ROW()&lt;4+MinObs-1,"",IFERROR((K216-AVERAGE(K$4:K216))/STDEV(K$4:K216),""))</f>
        <v>-0.47076546371496</v>
      </c>
      <c r="AG216" s="26" t="n">
        <f aca="false">IF(ROW()&lt;4+MinObs-1,"",IFERROR((L216-AVERAGE(L$4:L216))/STDEV(L$4:L216),""))</f>
        <v>0.306535670171839</v>
      </c>
      <c r="AH216" s="26" t="n">
        <f aca="false">IF(ROW()&lt;4+MinObs-1,"",IFERROR((M216-AVERAGE(M$4:M216))/STDEV(M$4:M216),""))</f>
        <v>-0.998191306192531</v>
      </c>
      <c r="AI216" s="26" t="n">
        <f aca="false">IF(ROW()&lt;4+MinObs-1,"",IFERROR((N216-AVERAGE(N$4:N216))/STDEV(N$4:N216),""))</f>
        <v>-1.24478963231734</v>
      </c>
      <c r="AJ216" s="26" t="n">
        <f aca="false">IF(ROW()&lt;4+MinObs-1,"",IFERROR((O216-AVERAGE(O$4:O216))/STDEV(O$4:O216),""))</f>
        <v>0.494958965868063</v>
      </c>
      <c r="AK216" s="26" t="n">
        <f aca="false">IF(ROW()&lt;4+MinObs-1,"",IFERROR((P216-AVERAGE(P$4:P216))/STDEV(P$4:P216),""))</f>
        <v>0.124171584306462</v>
      </c>
      <c r="AL216" s="26" t="n">
        <f aca="false">IF(ROW()&lt;4+MinObs-1,"",IFERROR((Q216-AVERAGE(Q$4:Q216))/STDEV(Q$4:Q216),""))</f>
        <v>-0.62200293702175</v>
      </c>
      <c r="AM216" s="26" t="n">
        <f aca="false">IF(ROW()&lt;4+MinObs-1,"",IFERROR((R216-AVERAGE(R$4:R216))/STDEV(R$4:R216),""))</f>
        <v>0.310869242598391</v>
      </c>
      <c r="AN216" s="26" t="n">
        <f aca="false">IF(ROW()&lt;4+MinObs-1,"",IFERROR((S216-AVERAGE(S$4:S216))/STDEV(S$4:S216),""))</f>
        <v>-0.209493140494957</v>
      </c>
      <c r="AO216" s="26" t="n">
        <f aca="false">IF(ROW()&lt;4+MinObs-1,"",IFERROR((T216-AVERAGE(T$4:T216))/STDEV(T$4:T216),""))</f>
        <v>0.190528561315295</v>
      </c>
      <c r="AP216" s="26" t="n">
        <f aca="false">IF(ROW()&lt;4+MinObs-1,"",IFERROR((U216-AVERAGE(U$4:U216))/STDEV(U$4:U216),""))</f>
        <v>0.176177550057376</v>
      </c>
      <c r="AQ216" s="26" t="n">
        <f aca="false">IF(ROW()&lt;4+MinObs-1,"",IFERROR((V216-AVERAGE(V$4:V216))/STDEV(V$4:V216),""))</f>
        <v>0.576890429073675</v>
      </c>
      <c r="AR216" s="26" t="n">
        <f aca="false">IF(W216="",0,IF(W216&gt;=z4,w4,IF(W216&gt;=z3,w3,IF(W216&gt;=zEntry,w2,IF(AND(W216&gt;=ExitZ,AR215&gt;0),w2,0)))))</f>
        <v>0</v>
      </c>
      <c r="AS216" s="26" t="n">
        <f aca="false">IF(X216="",0,IF(X216&gt;=z4,w4,IF(X216&gt;=z3,w3,IF(X216&gt;=zEntry,w2,IF(AND(X216&gt;=ExitZ,AS215&gt;0),w2,0)))))</f>
        <v>0</v>
      </c>
      <c r="AT216" s="26" t="n">
        <f aca="false">IF(Y216="",0,IF(Y216&gt;=z4,w4,IF(Y216&gt;=z3,w3,IF(Y216&gt;=zEntry,w2,IF(AND(Y216&gt;=ExitZ,AT215&gt;0),w2,0)))))</f>
        <v>0</v>
      </c>
      <c r="AU216" s="26" t="n">
        <f aca="false">IF(Z216="",0,IF(Z216&gt;=z4,w4,IF(Z216&gt;=z3,w3,IF(Z216&gt;=zEntry,w2,IF(AND(Z216&gt;=ExitZ,AU215&gt;0),w2,0)))))</f>
        <v>0</v>
      </c>
      <c r="AV216" s="26" t="n">
        <f aca="false">IF(AA216="",0,IF(AA216&gt;=z4,w4,IF(AA216&gt;=z3,w3,IF(AA216&gt;=zEntry,w2,IF(AND(AA216&gt;=ExitZ,AV215&gt;0),w2,0)))))</f>
        <v>1.5</v>
      </c>
      <c r="AW216" s="26" t="n">
        <f aca="false">IF(AB216="",0,IF(AB216&gt;=z4,w4,IF(AB216&gt;=z3,w3,IF(AB216&gt;=zEntry,w2,IF(AND(AB216&gt;=ExitZ,AW215&gt;0),w2,0)))))</f>
        <v>0</v>
      </c>
      <c r="AX216" s="26" t="n">
        <f aca="false">IF(AC216="",0,IF(AC216&gt;=z4,w4,IF(AC216&gt;=z3,w3,IF(AC216&gt;=zEntry,w2,IF(AND(AC216&gt;=ExitZ,AX215&gt;0),w2,0)))))</f>
        <v>0</v>
      </c>
      <c r="AY216" s="26" t="n">
        <f aca="false">IF(AD216="",0,IF(AD216&gt;=z4,w4,IF(AD216&gt;=z3,w3,IF(AD216&gt;=zEntry,w2,IF(AND(AD216&gt;=ExitZ,AY215&gt;0),w2,0)))))</f>
        <v>0</v>
      </c>
      <c r="AZ216" s="26" t="n">
        <f aca="false">IF(AE216="",0,IF(AE216&gt;=z4,w4,IF(AE216&gt;=z3,w3,IF(AE216&gt;=zEntry,w2,IF(AND(AE216&gt;=ExitZ,AZ215&gt;0),w2,0)))))</f>
        <v>0</v>
      </c>
      <c r="BA216" s="26" t="n">
        <f aca="false">IF(AF216="",0,IF(AF216&gt;=z4,w4,IF(AF216&gt;=z3,w3,IF(AF216&gt;=zEntry,w2,IF(AND(AF216&gt;=ExitZ,BA215&gt;0),w2,0)))))</f>
        <v>0</v>
      </c>
      <c r="BB216" s="26" t="n">
        <f aca="false">IF(AG216="",0,IF(AG216&gt;=z4,w4,IF(AG216&gt;=z3,w3,IF(AG216&gt;=zEntry,w2,IF(AND(AG216&gt;=ExitZ,BB215&gt;0),w2,0)))))</f>
        <v>0</v>
      </c>
      <c r="BC216" s="26" t="n">
        <f aca="false">IF(AH216="",0,IF(AH216&gt;=z4,w4,IF(AH216&gt;=z3,w3,IF(AH216&gt;=zEntry,w2,IF(AND(AH216&gt;=ExitZ,BC215&gt;0),w2,0)))))</f>
        <v>0</v>
      </c>
      <c r="BD216" s="26" t="n">
        <f aca="false">IF(AI216="",0,IF(AI216&gt;=z4,w4,IF(AI216&gt;=z3,w3,IF(AI216&gt;=zEntry,w2,IF(AND(AI216&gt;=ExitZ,BD215&gt;0),w2,0)))))</f>
        <v>0</v>
      </c>
      <c r="BE216" s="26" t="n">
        <f aca="false">IF(AJ216="",0,IF(AJ216&gt;=z4,w4,IF(AJ216&gt;=z3,w3,IF(AJ216&gt;=zEntry,w2,IF(AND(AJ216&gt;=ExitZ,BE215&gt;0),w2,0)))))</f>
        <v>0</v>
      </c>
      <c r="BF216" s="26" t="n">
        <f aca="false">IF(AK216="",0,IF(AK216&gt;=z4,w4,IF(AK216&gt;=z3,w3,IF(AK216&gt;=zEntry,w2,IF(AND(AK216&gt;=ExitZ,BF215&gt;0),w2,0)))))</f>
        <v>0</v>
      </c>
      <c r="BG216" s="26" t="n">
        <f aca="false">IF(AL216="",0,IF(AL216&gt;=z4,w4,IF(AL216&gt;=z3,w3,IF(AL216&gt;=zEntry,w2,IF(AND(AL216&gt;=ExitZ,BG215&gt;0),w2,0)))))</f>
        <v>0</v>
      </c>
      <c r="BH216" s="26" t="n">
        <f aca="false">IF(AM216="",0,IF(AM216&gt;=z4,w4,IF(AM216&gt;=z3,w3,IF(AM216&gt;=zEntry,w2,IF(AND(AM216&gt;=ExitZ,BH215&gt;0),w2,0)))))</f>
        <v>0</v>
      </c>
      <c r="BI216" s="26" t="n">
        <f aca="false">IF(AN216="",0,IF(AN216&gt;=z4,w4,IF(AN216&gt;=z3,w3,IF(AN216&gt;=zEntry,w2,IF(AND(AN216&gt;=ExitZ,BI215&gt;0),w2,0)))))</f>
        <v>0</v>
      </c>
      <c r="BJ216" s="26" t="n">
        <f aca="false">IF(AO216="",0,IF(AO216&gt;=z4,w4,IF(AO216&gt;=z3,w3,IF(AO216&gt;=zEntry,w2,IF(AND(AO216&gt;=ExitZ,BJ215&gt;0),w2,0)))))</f>
        <v>0</v>
      </c>
      <c r="BK216" s="26" t="n">
        <f aca="false">IF(AP216="",0,IF(AP216&gt;=z4,w4,IF(AP216&gt;=z3,w3,IF(AP216&gt;=zEntry,w2,IF(AND(AP216&gt;=ExitZ,BK215&gt;0),w2,0)))))</f>
        <v>0</v>
      </c>
      <c r="BL216" s="26" t="n">
        <f aca="false">IF(AQ216="",0,IF(AQ216&gt;=z4,w4,IF(AQ216&gt;=z3,w3,IF(AQ216&gt;=zEntry,w2,IF(AND(AQ216&gt;=ExitZ,BL215&gt;0),w2,0)))))</f>
        <v>0</v>
      </c>
      <c r="BM216" s="23" t="n">
        <f aca="false">IF(EMFX_Data!X215&gt;=EMFX_Data!Y215,EMFX_Data!AE216-EMFX_Data!AF216,EMFX_Data!AF216-EMFX_Data!AE216)</f>
        <v>-0.00554390598751645</v>
      </c>
      <c r="BN216" s="23" t="n">
        <f aca="false">IF(EMFX_Data!X215&gt;=EMFX_Data!Z215,EMFX_Data!AE216-EMFX_Data!AG216,EMFX_Data!AG216-EMFX_Data!AE216)</f>
        <v>-0.0113388042727594</v>
      </c>
      <c r="BO216" s="23" t="n">
        <f aca="false">IF(EMFX_Data!X215&gt;=EMFX_Data!AA215,EMFX_Data!AE216-EMFX_Data!AH216,EMFX_Data!AH216-EMFX_Data!AE216)</f>
        <v>-0.0555254089658603</v>
      </c>
      <c r="BP216" s="23" t="n">
        <f aca="false">IF(EMFX_Data!X215&gt;=EMFX_Data!AB215,EMFX_Data!AE216-EMFX_Data!AI216,EMFX_Data!AI216-EMFX_Data!AE216)</f>
        <v>0.0284966705206219</v>
      </c>
      <c r="BQ216" s="23" t="n">
        <f aca="false">IF(EMFX_Data!X215&gt;=EMFX_Data!AC215,EMFX_Data!AE216-EMFX_Data!AJ216,EMFX_Data!AJ216-EMFX_Data!AE216)</f>
        <v>-0.0229125540153563</v>
      </c>
      <c r="BR216" s="23" t="n">
        <f aca="false">IF(EMFX_Data!X215&gt;=EMFX_Data!AD215,EMFX_Data!AE216-EMFX_Data!AK216,EMFX_Data!AK216-EMFX_Data!AE216)</f>
        <v>0.0106621771585674</v>
      </c>
      <c r="BS216" s="23" t="n">
        <f aca="false">IF(EMFX_Data!Y215&gt;=EMFX_Data!Z215,EMFX_Data!AF216-EMFX_Data!AG216,EMFX_Data!AG216-EMFX_Data!AF216)</f>
        <v>0.00579489828524299</v>
      </c>
      <c r="BT216" s="23" t="n">
        <f aca="false">IF(EMFX_Data!Y215&gt;=EMFX_Data!AA215,EMFX_Data!AF216-EMFX_Data!AH216,EMFX_Data!AH216-EMFX_Data!AF216)</f>
        <v>0.0499815029783438</v>
      </c>
      <c r="BU216" s="23" t="n">
        <f aca="false">IF(EMFX_Data!Y215&gt;=EMFX_Data!AB215,EMFX_Data!AF216-EMFX_Data!AI216,EMFX_Data!AI216-EMFX_Data!AF216)</f>
        <v>-0.0340405765081384</v>
      </c>
      <c r="BV216" s="23" t="n">
        <f aca="false">IF(EMFX_Data!Y215&gt;=EMFX_Data!AC215,EMFX_Data!AF216-EMFX_Data!AJ216,EMFX_Data!AJ216-EMFX_Data!AF216)</f>
        <v>-0.0173686480278399</v>
      </c>
      <c r="BW216" s="23" t="n">
        <f aca="false">IF(EMFX_Data!Y215&gt;=EMFX_Data!AD215,EMFX_Data!AF216-EMFX_Data!AK216,EMFX_Data!AK216-EMFX_Data!AF216)</f>
        <v>-0.0162060831460838</v>
      </c>
      <c r="BX216" s="23" t="n">
        <f aca="false">IF(EMFX_Data!Z215&gt;=EMFX_Data!AA215,EMFX_Data!AG216-EMFX_Data!AH216,EMFX_Data!AH216-EMFX_Data!AG216)</f>
        <v>0.0441866046931008</v>
      </c>
      <c r="BY216" s="23" t="n">
        <f aca="false">IF(EMFX_Data!Z215&gt;=EMFX_Data!AB215,EMFX_Data!AG216-EMFX_Data!AI216,EMFX_Data!AI216-EMFX_Data!AG216)</f>
        <v>0.0398354747933814</v>
      </c>
      <c r="BZ216" s="23" t="n">
        <f aca="false">IF(EMFX_Data!Z215&gt;=EMFX_Data!AC215,EMFX_Data!AG216-EMFX_Data!AJ216,EMFX_Data!AJ216-EMFX_Data!AG216)</f>
        <v>-0.0115737497425969</v>
      </c>
      <c r="CA216" s="23" t="n">
        <f aca="false">IF(EMFX_Data!Z215&gt;=EMFX_Data!AD215,EMFX_Data!AG216-EMFX_Data!AK216,EMFX_Data!AK216-EMFX_Data!AG216)</f>
        <v>-0.0220009814313268</v>
      </c>
      <c r="CB216" s="23" t="n">
        <f aca="false">IF(EMFX_Data!AA215&gt;=EMFX_Data!AB215,EMFX_Data!AH216-EMFX_Data!AI216,EMFX_Data!AI216-EMFX_Data!AH216)</f>
        <v>0.0840220794864822</v>
      </c>
      <c r="CC216" s="23" t="n">
        <f aca="false">IF(EMFX_Data!AA215&gt;=EMFX_Data!AC215,EMFX_Data!AH216-EMFX_Data!AJ216,EMFX_Data!AJ216-EMFX_Data!AH216)</f>
        <v>0.0326128549505039</v>
      </c>
      <c r="CD216" s="23" t="n">
        <f aca="false">IF(EMFX_Data!AA215&gt;=EMFX_Data!AD215,EMFX_Data!AH216-EMFX_Data!AK216,EMFX_Data!AK216-EMFX_Data!AH216)</f>
        <v>-0.0661875861244276</v>
      </c>
      <c r="CE216" s="23" t="n">
        <f aca="false">IF(EMFX_Data!AB215&gt;=EMFX_Data!AC215,EMFX_Data!AI216-EMFX_Data!AJ216,EMFX_Data!AJ216-EMFX_Data!AI216)</f>
        <v>-0.0514092245359782</v>
      </c>
      <c r="CF216" s="23" t="n">
        <f aca="false">IF(EMFX_Data!AB215&gt;=EMFX_Data!AD215,EMFX_Data!AI216-EMFX_Data!AK216,EMFX_Data!AK216-EMFX_Data!AI216)</f>
        <v>0.0178344933620545</v>
      </c>
      <c r="CG216" s="23" t="n">
        <f aca="false">IF(EMFX_Data!AC215&gt;=EMFX_Data!AD215,EMFX_Data!AJ216-EMFX_Data!AK216,EMFX_Data!AK216-EMFX_Data!AJ216)</f>
        <v>-0.0335747311739237</v>
      </c>
      <c r="CH216" s="27" t="n">
        <f aca="false">IF(ROW()&lt;4+VolLB,"",STDEV(INDEX($BM:$BM,ROW()-VolLB+1):INDEX($BM:$BM,ROW()))*SQRT(12))</f>
        <v>0.177789974166277</v>
      </c>
      <c r="CI216" s="27" t="n">
        <f aca="false">IF(ROW()&lt;4+VolLB,"",STDEV(INDEX($BN:$BN,ROW()-VolLB+1):INDEX($BN:$BN,ROW()))*SQRT(12))</f>
        <v>0.195853055929688</v>
      </c>
      <c r="CJ216" s="27" t="n">
        <f aca="false">IF(ROW()&lt;4+VolLB,"",STDEV(INDEX($BO:$BO,ROW()-VolLB+1):INDEX($BO:$BO,ROW()))*SQRT(12))</f>
        <v>0.18752843866216</v>
      </c>
      <c r="CK216" s="27" t="n">
        <f aca="false">IF(ROW()&lt;4+VolLB,"",STDEV(INDEX($BP:$BP,ROW()-VolLB+1):INDEX($BP:$BP,ROW()))*SQRT(12))</f>
        <v>0.195041765625123</v>
      </c>
      <c r="CL216" s="27" t="n">
        <f aca="false">IF(ROW()&lt;4+VolLB,"",STDEV(INDEX($BQ:$BQ,ROW()-VolLB+1):INDEX($BQ:$BQ,ROW()))*SQRT(12))</f>
        <v>0.123847847146537</v>
      </c>
      <c r="CM216" s="27" t="n">
        <f aca="false">IF(ROW()&lt;4+VolLB,"",STDEV(INDEX($BR:$BR,ROW()-VolLB+1):INDEX($BR:$BR,ROW()))*SQRT(12))</f>
        <v>0.144115033167131</v>
      </c>
      <c r="CN216" s="27" t="n">
        <f aca="false">IF(ROW()&lt;4+VolLB,"",STDEV(INDEX($BS:$BS,ROW()-VolLB+1):INDEX($BS:$BS,ROW()))*SQRT(12))</f>
        <v>0.165596247571072</v>
      </c>
      <c r="CO216" s="27" t="n">
        <f aca="false">IF(ROW()&lt;4+VolLB,"",STDEV(INDEX($BT:$BT,ROW()-VolLB+1):INDEX($BT:$BT,ROW()))*SQRT(12))</f>
        <v>0.184017108177481</v>
      </c>
      <c r="CP216" s="27" t="n">
        <f aca="false">IF(ROW()&lt;4+VolLB,"",STDEV(INDEX($BU:$BU,ROW()-VolLB+1):INDEX($BU:$BU,ROW()))*SQRT(12))</f>
        <v>0.164236213101555</v>
      </c>
      <c r="CQ216" s="27" t="n">
        <f aca="false">IF(ROW()&lt;4+VolLB,"",STDEV(INDEX($BV:$BV,ROW()-VolLB+1):INDEX($BV:$BV,ROW()))*SQRT(12))</f>
        <v>0.161509273229103</v>
      </c>
      <c r="CR216" s="27" t="n">
        <f aca="false">IF(ROW()&lt;4+VolLB,"",STDEV(INDEX($BW:$BW,ROW()-VolLB+1):INDEX($BW:$BW,ROW()))*SQRT(12))</f>
        <v>0.161699104920011</v>
      </c>
      <c r="CS216" s="27" t="n">
        <f aca="false">IF(ROW()&lt;4+VolLB,"",STDEV(INDEX($BX:$BX,ROW()-VolLB+1):INDEX($BX:$BX,ROW()))*SQRT(12))</f>
        <v>0.20924195646515</v>
      </c>
      <c r="CT216" s="27" t="n">
        <f aca="false">IF(ROW()&lt;4+VolLB,"",STDEV(INDEX($BY:$BY,ROW()-VolLB+1):INDEX($BY:$BY,ROW()))*SQRT(12))</f>
        <v>0.209297504749397</v>
      </c>
      <c r="CU216" s="27" t="n">
        <f aca="false">IF(ROW()&lt;4+VolLB,"",STDEV(INDEX($BZ:$BZ,ROW()-VolLB+1):INDEX($BZ:$BZ,ROW()))*SQRT(12))</f>
        <v>0.195730561599628</v>
      </c>
      <c r="CV216" s="27" t="n">
        <f aca="false">IF(ROW()&lt;4+VolLB,"",STDEV(INDEX($CA:$CA,ROW()-VolLB+1):INDEX($CA:$CA,ROW()))*SQRT(12))</f>
        <v>0.161430149903553</v>
      </c>
      <c r="CW216" s="27" t="n">
        <f aca="false">IF(ROW()&lt;4+VolLB,"",STDEV(INDEX($CB:$CB,ROW()-VolLB+1):INDEX($CB:$CB,ROW()))*SQRT(12))</f>
        <v>0.207435589542245</v>
      </c>
      <c r="CX216" s="27" t="n">
        <f aca="false">IF(ROW()&lt;4+VolLB,"",STDEV(INDEX($CC:$CC,ROW()-VolLB+1):INDEX($CC:$CC,ROW()))*SQRT(12))</f>
        <v>0.191223603508383</v>
      </c>
      <c r="CY216" s="27" t="n">
        <f aca="false">IF(ROW()&lt;4+VolLB,"",STDEV(INDEX($CD:$CD,ROW()-VolLB+1):INDEX($CD:$CD,ROW()))*SQRT(12))</f>
        <v>0.189274469273653</v>
      </c>
      <c r="CZ216" s="27" t="n">
        <f aca="false">IF(ROW()&lt;4+VolLB,"",STDEV(INDEX($CE:$CE,ROW()-VolLB+1):INDEX($CE:$CE,ROW()))*SQRT(12))</f>
        <v>0.215317292768875</v>
      </c>
      <c r="DA216" s="27" t="n">
        <f aca="false">IF(ROW()&lt;4+VolLB,"",STDEV(INDEX($CF:$CF,ROW()-VolLB+1):INDEX($CF:$CF,ROW()))*SQRT(12))</f>
        <v>0.157938205525658</v>
      </c>
      <c r="DB216" s="27" t="n">
        <f aca="false">IF(ROW()&lt;4+VolLB,"",STDEV(INDEX($CG:$CG,ROW()-VolLB+1):INDEX($CG:$CG,ROW()))*SQRT(12))</f>
        <v>0.150022675440522</v>
      </c>
      <c r="DC216" s="26" t="n">
        <f aca="false">IF(OR(AR216=0,CH216="",CH216=0),0,AR216*MIN(MaxScal,TgtVol/CH216))</f>
        <v>0</v>
      </c>
      <c r="DD216" s="26" t="n">
        <f aca="false">IF(OR(AS216=0,CI216="",CI216=0),0,AS216*MIN(MaxScal,TgtVol/CI216))</f>
        <v>0</v>
      </c>
      <c r="DE216" s="26" t="n">
        <f aca="false">IF(OR(AT216=0,CJ216="",CJ216=0),0,AT216*MIN(MaxScal,TgtVol/CJ216))</f>
        <v>0</v>
      </c>
      <c r="DF216" s="26" t="n">
        <f aca="false">IF(OR(AU216=0,CK216="",CK216=0),0,AU216*MIN(MaxScal,TgtVol/CK216))</f>
        <v>0</v>
      </c>
      <c r="DG216" s="26" t="n">
        <f aca="false">IF(OR(AV216=0,CL216="",CL216=0),0,AV216*MIN(MaxScal,TgtVol/CL216))</f>
        <v>0.242232712890875</v>
      </c>
      <c r="DH216" s="26" t="n">
        <f aca="false">IF(OR(AW216=0,CM216="",CM216=0),0,AW216*MIN(MaxScal,TgtVol/CM216))</f>
        <v>0</v>
      </c>
      <c r="DI216" s="26" t="n">
        <f aca="false">IF(OR(AX216=0,CN216="",CN216=0),0,AX216*MIN(MaxScal,TgtVol/CN216))</f>
        <v>0</v>
      </c>
      <c r="DJ216" s="26" t="n">
        <f aca="false">IF(OR(AY216=0,CO216="",CO216=0),0,AY216*MIN(MaxScal,TgtVol/CO216))</f>
        <v>0</v>
      </c>
      <c r="DK216" s="26" t="n">
        <f aca="false">IF(OR(AZ216=0,CP216="",CP216=0),0,AZ216*MIN(MaxScal,TgtVol/CP216))</f>
        <v>0</v>
      </c>
      <c r="DL216" s="26" t="n">
        <f aca="false">IF(OR(BA216=0,CQ216="",CQ216=0),0,BA216*MIN(MaxScal,TgtVol/CQ216))</f>
        <v>0</v>
      </c>
      <c r="DM216" s="26" t="n">
        <f aca="false">IF(OR(BB216=0,CR216="",CR216=0),0,BB216*MIN(MaxScal,TgtVol/CR216))</f>
        <v>0</v>
      </c>
      <c r="DN216" s="26" t="n">
        <f aca="false">IF(OR(BC216=0,CS216="",CS216=0),0,BC216*MIN(MaxScal,TgtVol/CS216))</f>
        <v>0</v>
      </c>
      <c r="DO216" s="26" t="n">
        <f aca="false">IF(OR(BD216=0,CT216="",CT216=0),0,BD216*MIN(MaxScal,TgtVol/CT216))</f>
        <v>0</v>
      </c>
      <c r="DP216" s="26" t="n">
        <f aca="false">IF(OR(BE216=0,CU216="",CU216=0),0,BE216*MIN(MaxScal,TgtVol/CU216))</f>
        <v>0</v>
      </c>
      <c r="DQ216" s="26" t="n">
        <f aca="false">IF(OR(BF216=0,CV216="",CV216=0),0,BF216*MIN(MaxScal,TgtVol/CV216))</f>
        <v>0</v>
      </c>
      <c r="DR216" s="26" t="n">
        <f aca="false">IF(OR(BG216=0,CW216="",CW216=0),0,BG216*MIN(MaxScal,TgtVol/CW216))</f>
        <v>0</v>
      </c>
      <c r="DS216" s="26" t="n">
        <f aca="false">IF(OR(BH216=0,CX216="",CX216=0),0,BH216*MIN(MaxScal,TgtVol/CX216))</f>
        <v>0</v>
      </c>
      <c r="DT216" s="26" t="n">
        <f aca="false">IF(OR(BI216=0,CY216="",CY216=0),0,BI216*MIN(MaxScal,TgtVol/CY216))</f>
        <v>0</v>
      </c>
      <c r="DU216" s="26" t="n">
        <f aca="false">IF(OR(BJ216=0,CZ216="",CZ216=0),0,BJ216*MIN(MaxScal,TgtVol/CZ216))</f>
        <v>0</v>
      </c>
      <c r="DV216" s="26" t="n">
        <f aca="false">IF(OR(BK216=0,DA216="",DA216=0),0,BK216*MIN(MaxScal,TgtVol/DA216))</f>
        <v>0</v>
      </c>
      <c r="DW216" s="26" t="n">
        <f aca="false">IF(OR(BL216=0,DB216="",DB216=0),0,BL216*MIN(MaxScal,TgtVol/DB216))</f>
        <v>0</v>
      </c>
      <c r="DX216" s="28" t="n">
        <f aca="false">IFERROR(DC215*BM216,"")</f>
        <v>-0</v>
      </c>
      <c r="DY216" s="28" t="n">
        <f aca="false">IFERROR(DD215*BN216,"")</f>
        <v>-0</v>
      </c>
      <c r="DZ216" s="28" t="n">
        <f aca="false">IFERROR(DE215*BO216,"")</f>
        <v>-0</v>
      </c>
      <c r="EA216" s="28" t="n">
        <f aca="false">IFERROR(DF215*BP216,"")</f>
        <v>0</v>
      </c>
      <c r="EB216" s="28" t="n">
        <f aca="false">IFERROR(DG215*BQ216,"")</f>
        <v>-0.00539842227317347</v>
      </c>
      <c r="EC216" s="28" t="n">
        <f aca="false">IFERROR(DH215*BR216,"")</f>
        <v>0</v>
      </c>
      <c r="ED216" s="28" t="n">
        <f aca="false">IFERROR(DI215*BS216,"")</f>
        <v>0</v>
      </c>
      <c r="EE216" s="28" t="n">
        <f aca="false">IFERROR(DJ215*BT216,"")</f>
        <v>0</v>
      </c>
      <c r="EF216" s="28" t="n">
        <f aca="false">IFERROR(DK215*BU216,"")</f>
        <v>-0</v>
      </c>
      <c r="EG216" s="28" t="n">
        <f aca="false">IFERROR(DL215*BV216,"")</f>
        <v>-0</v>
      </c>
      <c r="EH216" s="28" t="n">
        <f aca="false">IFERROR(DM215*BW216,"")</f>
        <v>-0</v>
      </c>
      <c r="EI216" s="28" t="n">
        <f aca="false">IFERROR(DN215*BX216,"")</f>
        <v>0</v>
      </c>
      <c r="EJ216" s="28" t="n">
        <f aca="false">IFERROR(DO215*BY216,"")</f>
        <v>0</v>
      </c>
      <c r="EK216" s="28" t="n">
        <f aca="false">IFERROR(DP215*BZ216,"")</f>
        <v>-0</v>
      </c>
      <c r="EL216" s="28" t="n">
        <f aca="false">IFERROR(DQ215*CA216,"")</f>
        <v>-0</v>
      </c>
      <c r="EM216" s="28" t="n">
        <f aca="false">IFERROR(DR215*CB216,"")</f>
        <v>0</v>
      </c>
      <c r="EN216" s="28" t="n">
        <f aca="false">IFERROR(DS215*CC216,"")</f>
        <v>0</v>
      </c>
      <c r="EO216" s="28" t="n">
        <f aca="false">IFERROR(DT215*CD216,"")</f>
        <v>-0</v>
      </c>
      <c r="EP216" s="28" t="n">
        <f aca="false">IFERROR(DU215*CE216,"")</f>
        <v>-0</v>
      </c>
      <c r="EQ216" s="28" t="n">
        <f aca="false">IFERROR(DV215*CF216,"")</f>
        <v>0</v>
      </c>
      <c r="ER216" s="28" t="n">
        <f aca="false">IFERROR(DW215*CG216,"")</f>
        <v>-0</v>
      </c>
      <c r="ES216" s="28" t="n">
        <f aca="false">IF(ROW()=4,"",SUM(DX216:ER216))</f>
        <v>-0.00539842227317347</v>
      </c>
      <c r="ET216" s="29" t="n">
        <f aca="false">COUNTIF(AR216:BL216,"&gt;0")</f>
        <v>1</v>
      </c>
    </row>
    <row r="217" customFormat="false" ht="15" hidden="false" customHeight="false" outlineLevel="0" collapsed="false">
      <c r="A217" s="19" t="n">
        <v>44500</v>
      </c>
      <c r="B217" s="23" t="n">
        <f aca="false">ABS(EMFX_Data!X217-EMFX_Data!Y217)</f>
        <v>0.296019442198752</v>
      </c>
      <c r="C217" s="23" t="n">
        <f aca="false">ABS(EMFX_Data!X217-EMFX_Data!Z217)</f>
        <v>0.196913976673637</v>
      </c>
      <c r="D217" s="23" t="n">
        <f aca="false">ABS(EMFX_Data!X217-EMFX_Data!AA217)</f>
        <v>0.148066603043288</v>
      </c>
      <c r="E217" s="23" t="n">
        <f aca="false">ABS(EMFX_Data!X217-EMFX_Data!AB217)</f>
        <v>0.192334386792981</v>
      </c>
      <c r="F217" s="23" t="n">
        <f aca="false">ABS(EMFX_Data!X217-EMFX_Data!AC217)</f>
        <v>0.280110173064474</v>
      </c>
      <c r="G217" s="23" t="n">
        <f aca="false">ABS(EMFX_Data!X217-EMFX_Data!AD217)</f>
        <v>0.0422555276330279</v>
      </c>
      <c r="H217" s="23" t="n">
        <f aca="false">ABS(EMFX_Data!Y217-EMFX_Data!Z217)</f>
        <v>0.0991054655251142</v>
      </c>
      <c r="I217" s="23" t="n">
        <f aca="false">ABS(EMFX_Data!Y217-EMFX_Data!AA217)</f>
        <v>0.147952839155463</v>
      </c>
      <c r="J217" s="23" t="n">
        <f aca="false">ABS(EMFX_Data!Y217-EMFX_Data!AB217)</f>
        <v>0.10368505540577</v>
      </c>
      <c r="K217" s="23" t="n">
        <f aca="false">ABS(EMFX_Data!Y217-EMFX_Data!AC217)</f>
        <v>0.0159092691342781</v>
      </c>
      <c r="L217" s="23" t="n">
        <f aca="false">ABS(EMFX_Data!Y217-EMFX_Data!AD217)</f>
        <v>0.253763914565724</v>
      </c>
      <c r="M217" s="23" t="n">
        <f aca="false">ABS(EMFX_Data!Z217-EMFX_Data!AA217)</f>
        <v>0.0488473736303492</v>
      </c>
      <c r="N217" s="23" t="n">
        <f aca="false">ABS(EMFX_Data!Z217-EMFX_Data!AB217)</f>
        <v>0.00457958988065599</v>
      </c>
      <c r="O217" s="23" t="n">
        <f aca="false">ABS(EMFX_Data!Z217-EMFX_Data!AC217)</f>
        <v>0.0831961963908361</v>
      </c>
      <c r="P217" s="23" t="n">
        <f aca="false">ABS(EMFX_Data!Z217-EMFX_Data!AD217)</f>
        <v>0.15465844904061</v>
      </c>
      <c r="Q217" s="23" t="n">
        <f aca="false">ABS(EMFX_Data!AA217-EMFX_Data!AB217)</f>
        <v>0.0442677837496932</v>
      </c>
      <c r="R217" s="23" t="n">
        <f aca="false">ABS(EMFX_Data!AA217-EMFX_Data!AC217)</f>
        <v>0.132043570021185</v>
      </c>
      <c r="S217" s="23" t="n">
        <f aca="false">ABS(EMFX_Data!AA217-EMFX_Data!AD217)</f>
        <v>0.10581107541026</v>
      </c>
      <c r="T217" s="23" t="n">
        <f aca="false">ABS(EMFX_Data!AB217-EMFX_Data!AC217)</f>
        <v>0.0877757862714921</v>
      </c>
      <c r="U217" s="23" t="n">
        <f aca="false">ABS(EMFX_Data!AB217-EMFX_Data!AD217)</f>
        <v>0.150078859159954</v>
      </c>
      <c r="V217" s="23" t="n">
        <f aca="false">ABS(EMFX_Data!AC217-EMFX_Data!AD217)</f>
        <v>0.237854645431446</v>
      </c>
      <c r="W217" s="26" t="n">
        <f aca="false">IF(ROW()&lt;4+MinObs-1,"",IFERROR((B217-AVERAGE(B$4:B217))/STDEV(B$4:B217),""))</f>
        <v>1.77267770843011</v>
      </c>
      <c r="X217" s="26" t="n">
        <f aca="false">IF(ROW()&lt;4+MinObs-1,"",IFERROR((C217-AVERAGE(C$4:C217))/STDEV(C$4:C217),""))</f>
        <v>1.18418126115861</v>
      </c>
      <c r="Y217" s="26" t="n">
        <f aca="false">IF(ROW()&lt;4+MinObs-1,"",IFERROR((D217-AVERAGE(D$4:D217))/STDEV(D$4:D217),""))</f>
        <v>-0.0164873307625223</v>
      </c>
      <c r="Z217" s="26" t="n">
        <f aca="false">IF(ROW()&lt;4+MinObs-1,"",IFERROR((E217-AVERAGE(E$4:E217))/STDEV(E$4:E217),""))</f>
        <v>0.609775161909092</v>
      </c>
      <c r="AA217" s="26" t="n">
        <f aca="false">IF(ROW()&lt;4+MinObs-1,"",IFERROR((F217-AVERAGE(F$4:F217))/STDEV(F$4:F217),""))</f>
        <v>2.38508737292895</v>
      </c>
      <c r="AB217" s="26" t="n">
        <f aca="false">IF(ROW()&lt;4+MinObs-1,"",IFERROR((G217-AVERAGE(G$4:G217))/STDEV(G$4:G217),""))</f>
        <v>-0.310279000676511</v>
      </c>
      <c r="AC217" s="26" t="n">
        <f aca="false">IF(ROW()&lt;4+MinObs-1,"",IFERROR((H217-AVERAGE(H$4:H217))/STDEV(H$4:H217),""))</f>
        <v>-0.383066638507635</v>
      </c>
      <c r="AD217" s="26" t="n">
        <f aca="false">IF(ROW()&lt;4+MinObs-1,"",IFERROR((I217-AVERAGE(I$4:I217))/STDEV(I$4:I217),""))</f>
        <v>-0.0495707045830522</v>
      </c>
      <c r="AE217" s="26" t="n">
        <f aca="false">IF(ROW()&lt;4+MinObs-1,"",IFERROR((J217-AVERAGE(J$4:J217))/STDEV(J$4:J217),""))</f>
        <v>-0.358953516726941</v>
      </c>
      <c r="AF217" s="26" t="n">
        <f aca="false">IF(ROW()&lt;4+MinObs-1,"",IFERROR((K217-AVERAGE(K$4:K217))/STDEV(K$4:K217),""))</f>
        <v>-1.15015098564021</v>
      </c>
      <c r="AG217" s="26" t="n">
        <f aca="false">IF(ROW()&lt;4+MinObs-1,"",IFERROR((L217-AVERAGE(L$4:L217))/STDEV(L$4:L217),""))</f>
        <v>0.276159186070103</v>
      </c>
      <c r="AH217" s="26" t="n">
        <f aca="false">IF(ROW()&lt;4+MinObs-1,"",IFERROR((M217-AVERAGE(M$4:M217))/STDEV(M$4:M217),""))</f>
        <v>-1.19658313337052</v>
      </c>
      <c r="AI217" s="26" t="n">
        <f aca="false">IF(ROW()&lt;4+MinObs-1,"",IFERROR((N217-AVERAGE(N$4:N217))/STDEV(N$4:N217),""))</f>
        <v>-1.31013159900543</v>
      </c>
      <c r="AJ217" s="26" t="n">
        <f aca="false">IF(ROW()&lt;4+MinObs-1,"",IFERROR((O217-AVERAGE(O$4:O217))/STDEV(O$4:O217),""))</f>
        <v>-0.266429551759293</v>
      </c>
      <c r="AK217" s="26" t="n">
        <f aca="false">IF(ROW()&lt;4+MinObs-1,"",IFERROR((P217-AVERAGE(P$4:P217))/STDEV(P$4:P217),""))</f>
        <v>0.020237499076625</v>
      </c>
      <c r="AL217" s="26" t="n">
        <f aca="false">IF(ROW()&lt;4+MinObs-1,"",IFERROR((Q217-AVERAGE(Q$4:Q217))/STDEV(Q$4:Q217),""))</f>
        <v>-0.87697718795935</v>
      </c>
      <c r="AM217" s="26" t="n">
        <f aca="false">IF(ROW()&lt;4+MinObs-1,"",IFERROR((R217-AVERAGE(R$4:R217))/STDEV(R$4:R217),""))</f>
        <v>-0.380425972045585</v>
      </c>
      <c r="AN217" s="26" t="n">
        <f aca="false">IF(ROW()&lt;4+MinObs-1,"",IFERROR((S217-AVERAGE(S$4:S217))/STDEV(S$4:S217),""))</f>
        <v>-0.239928468574407</v>
      </c>
      <c r="AO217" s="26" t="n">
        <f aca="false">IF(ROW()&lt;4+MinObs-1,"",IFERROR((T217-AVERAGE(T$4:T217))/STDEV(T$4:T217),""))</f>
        <v>-0.309744997108008</v>
      </c>
      <c r="AP217" s="26" t="n">
        <f aca="false">IF(ROW()&lt;4+MinObs-1,"",IFERROR((U217-AVERAGE(U$4:U217))/STDEV(U$4:U217),""))</f>
        <v>0.0115182462037975</v>
      </c>
      <c r="AQ217" s="26" t="n">
        <f aca="false">IF(ROW()&lt;4+MinObs-1,"",IFERROR((V217-AVERAGE(V$4:V217))/STDEV(V$4:V217),""))</f>
        <v>0.261120106719823</v>
      </c>
      <c r="AR217" s="26" t="n">
        <f aca="false">IF(W217="",0,IF(W217&gt;=z4,w4,IF(W217&gt;=z3,w3,IF(W217&gt;=zEntry,w2,IF(AND(W217&gt;=ExitZ,AR216&gt;0),w2,0)))))</f>
        <v>0</v>
      </c>
      <c r="AS217" s="26" t="n">
        <f aca="false">IF(X217="",0,IF(X217&gt;=z4,w4,IF(X217&gt;=z3,w3,IF(X217&gt;=zEntry,w2,IF(AND(X217&gt;=ExitZ,AS216&gt;0),w2,0)))))</f>
        <v>0</v>
      </c>
      <c r="AT217" s="26" t="n">
        <f aca="false">IF(Y217="",0,IF(Y217&gt;=z4,w4,IF(Y217&gt;=z3,w3,IF(Y217&gt;=zEntry,w2,IF(AND(Y217&gt;=ExitZ,AT216&gt;0),w2,0)))))</f>
        <v>0</v>
      </c>
      <c r="AU217" s="26" t="n">
        <f aca="false">IF(Z217="",0,IF(Z217&gt;=z4,w4,IF(Z217&gt;=z3,w3,IF(Z217&gt;=zEntry,w2,IF(AND(Z217&gt;=ExitZ,AU216&gt;0),w2,0)))))</f>
        <v>0</v>
      </c>
      <c r="AV217" s="26" t="n">
        <f aca="false">IF(AA217="",0,IF(AA217&gt;=z4,w4,IF(AA217&gt;=z3,w3,IF(AA217&gt;=zEntry,w2,IF(AND(AA217&gt;=ExitZ,AV216&gt;0),w2,0)))))</f>
        <v>1</v>
      </c>
      <c r="AW217" s="26" t="n">
        <f aca="false">IF(AB217="",0,IF(AB217&gt;=z4,w4,IF(AB217&gt;=z3,w3,IF(AB217&gt;=zEntry,w2,IF(AND(AB217&gt;=ExitZ,AW216&gt;0),w2,0)))))</f>
        <v>0</v>
      </c>
      <c r="AX217" s="26" t="n">
        <f aca="false">IF(AC217="",0,IF(AC217&gt;=z4,w4,IF(AC217&gt;=z3,w3,IF(AC217&gt;=zEntry,w2,IF(AND(AC217&gt;=ExitZ,AX216&gt;0),w2,0)))))</f>
        <v>0</v>
      </c>
      <c r="AY217" s="26" t="n">
        <f aca="false">IF(AD217="",0,IF(AD217&gt;=z4,w4,IF(AD217&gt;=z3,w3,IF(AD217&gt;=zEntry,w2,IF(AND(AD217&gt;=ExitZ,AY216&gt;0),w2,0)))))</f>
        <v>0</v>
      </c>
      <c r="AZ217" s="26" t="n">
        <f aca="false">IF(AE217="",0,IF(AE217&gt;=z4,w4,IF(AE217&gt;=z3,w3,IF(AE217&gt;=zEntry,w2,IF(AND(AE217&gt;=ExitZ,AZ216&gt;0),w2,0)))))</f>
        <v>0</v>
      </c>
      <c r="BA217" s="26" t="n">
        <f aca="false">IF(AF217="",0,IF(AF217&gt;=z4,w4,IF(AF217&gt;=z3,w3,IF(AF217&gt;=zEntry,w2,IF(AND(AF217&gt;=ExitZ,BA216&gt;0),w2,0)))))</f>
        <v>0</v>
      </c>
      <c r="BB217" s="26" t="n">
        <f aca="false">IF(AG217="",0,IF(AG217&gt;=z4,w4,IF(AG217&gt;=z3,w3,IF(AG217&gt;=zEntry,w2,IF(AND(AG217&gt;=ExitZ,BB216&gt;0),w2,0)))))</f>
        <v>0</v>
      </c>
      <c r="BC217" s="26" t="n">
        <f aca="false">IF(AH217="",0,IF(AH217&gt;=z4,w4,IF(AH217&gt;=z3,w3,IF(AH217&gt;=zEntry,w2,IF(AND(AH217&gt;=ExitZ,BC216&gt;0),w2,0)))))</f>
        <v>0</v>
      </c>
      <c r="BD217" s="26" t="n">
        <f aca="false">IF(AI217="",0,IF(AI217&gt;=z4,w4,IF(AI217&gt;=z3,w3,IF(AI217&gt;=zEntry,w2,IF(AND(AI217&gt;=ExitZ,BD216&gt;0),w2,0)))))</f>
        <v>0</v>
      </c>
      <c r="BE217" s="26" t="n">
        <f aca="false">IF(AJ217="",0,IF(AJ217&gt;=z4,w4,IF(AJ217&gt;=z3,w3,IF(AJ217&gt;=zEntry,w2,IF(AND(AJ217&gt;=ExitZ,BE216&gt;0),w2,0)))))</f>
        <v>0</v>
      </c>
      <c r="BF217" s="26" t="n">
        <f aca="false">IF(AK217="",0,IF(AK217&gt;=z4,w4,IF(AK217&gt;=z3,w3,IF(AK217&gt;=zEntry,w2,IF(AND(AK217&gt;=ExitZ,BF216&gt;0),w2,0)))))</f>
        <v>0</v>
      </c>
      <c r="BG217" s="26" t="n">
        <f aca="false">IF(AL217="",0,IF(AL217&gt;=z4,w4,IF(AL217&gt;=z3,w3,IF(AL217&gt;=zEntry,w2,IF(AND(AL217&gt;=ExitZ,BG216&gt;0),w2,0)))))</f>
        <v>0</v>
      </c>
      <c r="BH217" s="26" t="n">
        <f aca="false">IF(AM217="",0,IF(AM217&gt;=z4,w4,IF(AM217&gt;=z3,w3,IF(AM217&gt;=zEntry,w2,IF(AND(AM217&gt;=ExitZ,BH216&gt;0),w2,0)))))</f>
        <v>0</v>
      </c>
      <c r="BI217" s="26" t="n">
        <f aca="false">IF(AN217="",0,IF(AN217&gt;=z4,w4,IF(AN217&gt;=z3,w3,IF(AN217&gt;=zEntry,w2,IF(AND(AN217&gt;=ExitZ,BI216&gt;0),w2,0)))))</f>
        <v>0</v>
      </c>
      <c r="BJ217" s="26" t="n">
        <f aca="false">IF(AO217="",0,IF(AO217&gt;=z4,w4,IF(AO217&gt;=z3,w3,IF(AO217&gt;=zEntry,w2,IF(AND(AO217&gt;=ExitZ,BJ216&gt;0),w2,0)))))</f>
        <v>0</v>
      </c>
      <c r="BK217" s="26" t="n">
        <f aca="false">IF(AP217="",0,IF(AP217&gt;=z4,w4,IF(AP217&gt;=z3,w3,IF(AP217&gt;=zEntry,w2,IF(AND(AP217&gt;=ExitZ,BK216&gt;0),w2,0)))))</f>
        <v>0</v>
      </c>
      <c r="BL217" s="26" t="n">
        <f aca="false">IF(AQ217="",0,IF(AQ217&gt;=z4,w4,IF(AQ217&gt;=z3,w3,IF(AQ217&gt;=zEntry,w2,IF(AND(AQ217&gt;=ExitZ,BL216&gt;0),w2,0)))))</f>
        <v>0</v>
      </c>
      <c r="BM217" s="23" t="n">
        <f aca="false">IF(EMFX_Data!X216&gt;=EMFX_Data!Y216,EMFX_Data!AE217-EMFX_Data!AF217,EMFX_Data!AF217-EMFX_Data!AE217)</f>
        <v>-0.00701396882825712</v>
      </c>
      <c r="BN217" s="23" t="n">
        <f aca="false">IF(EMFX_Data!X216&gt;=EMFX_Data!Z216,EMFX_Data!AE217-EMFX_Data!AG217,EMFX_Data!AG217-EMFX_Data!AE217)</f>
        <v>0.0162367543248256</v>
      </c>
      <c r="BO217" s="23" t="n">
        <f aca="false">IF(EMFX_Data!X216&gt;=EMFX_Data!AA216,EMFX_Data!AE217-EMFX_Data!AH217,EMFX_Data!AH217-EMFX_Data!AE217)</f>
        <v>-0.00493299965215418</v>
      </c>
      <c r="BP217" s="23" t="n">
        <f aca="false">IF(EMFX_Data!X216&gt;=EMFX_Data!AB216,EMFX_Data!AE217-EMFX_Data!AI217,EMFX_Data!AI217-EMFX_Data!AE217)</f>
        <v>0.0313254561177964</v>
      </c>
      <c r="BQ217" s="23" t="n">
        <f aca="false">IF(EMFX_Data!X216&gt;=EMFX_Data!AC216,EMFX_Data!AE217-EMFX_Data!AJ217,EMFX_Data!AJ217-EMFX_Data!AE217)</f>
        <v>0.0652695823072076</v>
      </c>
      <c r="BR217" s="23" t="n">
        <f aca="false">IF(EMFX_Data!X216&gt;=EMFX_Data!AD216,EMFX_Data!AE217-EMFX_Data!AK217,EMFX_Data!AK217-EMFX_Data!AE217)</f>
        <v>-0.0119853413167393</v>
      </c>
      <c r="BS217" s="23" t="n">
        <f aca="false">IF(EMFX_Data!Y216&gt;=EMFX_Data!Z216,EMFX_Data!AF217-EMFX_Data!AG217,EMFX_Data!AG217-EMFX_Data!AF217)</f>
        <v>-0.0232507231530828</v>
      </c>
      <c r="BT217" s="23" t="n">
        <f aca="false">IF(EMFX_Data!Y216&gt;=EMFX_Data!AA216,EMFX_Data!AF217-EMFX_Data!AH217,EMFX_Data!AH217-EMFX_Data!AF217)</f>
        <v>-0.00208096917610294</v>
      </c>
      <c r="BU217" s="23" t="n">
        <f aca="false">IF(EMFX_Data!Y216&gt;=EMFX_Data!AB216,EMFX_Data!AF217-EMFX_Data!AI217,EMFX_Data!AI217-EMFX_Data!AF217)</f>
        <v>-0.0383394249460535</v>
      </c>
      <c r="BV217" s="23" t="n">
        <f aca="false">IF(EMFX_Data!Y216&gt;=EMFX_Data!AC216,EMFX_Data!AF217-EMFX_Data!AJ217,EMFX_Data!AJ217-EMFX_Data!AF217)</f>
        <v>0.0722835511354647</v>
      </c>
      <c r="BW217" s="23" t="n">
        <f aca="false">IF(EMFX_Data!Y216&gt;=EMFX_Data!AD216,EMFX_Data!AF217-EMFX_Data!AK217,EMFX_Data!AK217-EMFX_Data!AF217)</f>
        <v>0.00497137248848218</v>
      </c>
      <c r="BX217" s="23" t="n">
        <f aca="false">IF(EMFX_Data!Z216&gt;=EMFX_Data!AA216,EMFX_Data!AG217-EMFX_Data!AH217,EMFX_Data!AH217-EMFX_Data!AG217)</f>
        <v>0.0211697539769798</v>
      </c>
      <c r="BY217" s="23" t="n">
        <f aca="false">IF(EMFX_Data!Z216&gt;=EMFX_Data!AB216,EMFX_Data!AG217-EMFX_Data!AI217,EMFX_Data!AI217-EMFX_Data!AG217)</f>
        <v>0.0150887017929707</v>
      </c>
      <c r="BZ217" s="23" t="n">
        <f aca="false">IF(EMFX_Data!Z216&gt;=EMFX_Data!AC216,EMFX_Data!AG217-EMFX_Data!AJ217,EMFX_Data!AJ217-EMFX_Data!AG217)</f>
        <v>0.049032827982382</v>
      </c>
      <c r="CA217" s="23" t="n">
        <f aca="false">IF(EMFX_Data!Z216&gt;=EMFX_Data!AD216,EMFX_Data!AG217-EMFX_Data!AK217,EMFX_Data!AK217-EMFX_Data!AG217)</f>
        <v>0.0282220956415649</v>
      </c>
      <c r="CB217" s="23" t="n">
        <f aca="false">IF(EMFX_Data!AA216&gt;=EMFX_Data!AB216,EMFX_Data!AH217-EMFX_Data!AI217,EMFX_Data!AI217-EMFX_Data!AH217)</f>
        <v>0.0362584557699505</v>
      </c>
      <c r="CC217" s="23" t="n">
        <f aca="false">IF(EMFX_Data!AA216&gt;=EMFX_Data!AC216,EMFX_Data!AH217-EMFX_Data!AJ217,EMFX_Data!AJ217-EMFX_Data!AH217)</f>
        <v>0.0702025819593618</v>
      </c>
      <c r="CD217" s="23" t="n">
        <f aca="false">IF(EMFX_Data!AA216&gt;=EMFX_Data!AD216,EMFX_Data!AH217-EMFX_Data!AK217,EMFX_Data!AK217-EMFX_Data!AH217)</f>
        <v>0.00705234166458512</v>
      </c>
      <c r="CE217" s="23" t="n">
        <f aca="false">IF(EMFX_Data!AB216&gt;=EMFX_Data!AC216,EMFX_Data!AI217-EMFX_Data!AJ217,EMFX_Data!AJ217-EMFX_Data!AI217)</f>
        <v>0.0339441261894113</v>
      </c>
      <c r="CF217" s="23" t="n">
        <f aca="false">IF(EMFX_Data!AB216&gt;=EMFX_Data!AD216,EMFX_Data!AI217-EMFX_Data!AK217,EMFX_Data!AK217-EMFX_Data!AI217)</f>
        <v>0.0433107974345357</v>
      </c>
      <c r="CG217" s="23" t="n">
        <f aca="false">IF(EMFX_Data!AC216&gt;=EMFX_Data!AD216,EMFX_Data!AJ217-EMFX_Data!AK217,EMFX_Data!AK217-EMFX_Data!AJ217)</f>
        <v>0.0772549236239469</v>
      </c>
      <c r="CH217" s="27" t="n">
        <f aca="false">IF(ROW()&lt;4+VolLB,"",STDEV(INDEX($BM:$BM,ROW()-VolLB+1):INDEX($BM:$BM,ROW()))*SQRT(12))</f>
        <v>0.177729211334201</v>
      </c>
      <c r="CI217" s="27" t="n">
        <f aca="false">IF(ROW()&lt;4+VolLB,"",STDEV(INDEX($BN:$BN,ROW()-VolLB+1):INDEX($BN:$BN,ROW()))*SQRT(12))</f>
        <v>0.195922510377447</v>
      </c>
      <c r="CJ217" s="27" t="n">
        <f aca="false">IF(ROW()&lt;4+VolLB,"",STDEV(INDEX($BO:$BO,ROW()-VolLB+1):INDEX($BO:$BO,ROW()))*SQRT(12))</f>
        <v>0.187520042393552</v>
      </c>
      <c r="CK217" s="27" t="n">
        <f aca="false">IF(ROW()&lt;4+VolLB,"",STDEV(INDEX($BP:$BP,ROW()-VolLB+1):INDEX($BP:$BP,ROW()))*SQRT(12))</f>
        <v>0.194730333666872</v>
      </c>
      <c r="CL217" s="27" t="n">
        <f aca="false">IF(ROW()&lt;4+VolLB,"",STDEV(INDEX($BQ:$BQ,ROW()-VolLB+1):INDEX($BQ:$BQ,ROW()))*SQRT(12))</f>
        <v>0.131145011002075</v>
      </c>
      <c r="CM217" s="27" t="n">
        <f aca="false">IF(ROW()&lt;4+VolLB,"",STDEV(INDEX($BR:$BR,ROW()-VolLB+1):INDEX($BR:$BR,ROW()))*SQRT(12))</f>
        <v>0.138367039729598</v>
      </c>
      <c r="CN217" s="27" t="n">
        <f aca="false">IF(ROW()&lt;4+VolLB,"",STDEV(INDEX($BS:$BS,ROW()-VolLB+1):INDEX($BS:$BS,ROW()))*SQRT(12))</f>
        <v>0.165720628380283</v>
      </c>
      <c r="CO217" s="27" t="n">
        <f aca="false">IF(ROW()&lt;4+VolLB,"",STDEV(INDEX($BT:$BT,ROW()-VolLB+1):INDEX($BT:$BT,ROW()))*SQRT(12))</f>
        <v>0.183269562350324</v>
      </c>
      <c r="CP217" s="27" t="n">
        <f aca="false">IF(ROW()&lt;4+VolLB,"",STDEV(INDEX($BU:$BU,ROW()-VolLB+1):INDEX($BU:$BU,ROW()))*SQRT(12))</f>
        <v>0.165671630727431</v>
      </c>
      <c r="CQ217" s="27" t="n">
        <f aca="false">IF(ROW()&lt;4+VolLB,"",STDEV(INDEX($BV:$BV,ROW()-VolLB+1):INDEX($BV:$BV,ROW()))*SQRT(12))</f>
        <v>0.164374055657203</v>
      </c>
      <c r="CR217" s="27" t="n">
        <f aca="false">IF(ROW()&lt;4+VolLB,"",STDEV(INDEX($BW:$BW,ROW()-VolLB+1):INDEX($BW:$BW,ROW()))*SQRT(12))</f>
        <v>0.155792892492153</v>
      </c>
      <c r="CS217" s="27" t="n">
        <f aca="false">IF(ROW()&lt;4+VolLB,"",STDEV(INDEX($BX:$BX,ROW()-VolLB+1):INDEX($BX:$BX,ROW()))*SQRT(12))</f>
        <v>0.209352529292906</v>
      </c>
      <c r="CT217" s="27" t="n">
        <f aca="false">IF(ROW()&lt;4+VolLB,"",STDEV(INDEX($BY:$BY,ROW()-VolLB+1):INDEX($BY:$BY,ROW()))*SQRT(12))</f>
        <v>0.207970145517882</v>
      </c>
      <c r="CU217" s="27" t="n">
        <f aca="false">IF(ROW()&lt;4+VolLB,"",STDEV(INDEX($BZ:$BZ,ROW()-VolLB+1):INDEX($BZ:$BZ,ROW()))*SQRT(12))</f>
        <v>0.197146103781049</v>
      </c>
      <c r="CV217" s="27" t="n">
        <f aca="false">IF(ROW()&lt;4+VolLB,"",STDEV(INDEX($CA:$CA,ROW()-VolLB+1):INDEX($CA:$CA,ROW()))*SQRT(12))</f>
        <v>0.159157371480201</v>
      </c>
      <c r="CW217" s="27" t="n">
        <f aca="false">IF(ROW()&lt;4+VolLB,"",STDEV(INDEX($CB:$CB,ROW()-VolLB+1):INDEX($CB:$CB,ROW()))*SQRT(12))</f>
        <v>0.207121436149593</v>
      </c>
      <c r="CX217" s="27" t="n">
        <f aca="false">IF(ROW()&lt;4+VolLB,"",STDEV(INDEX($CC:$CC,ROW()-VolLB+1):INDEX($CC:$CC,ROW()))*SQRT(12))</f>
        <v>0.196464243165657</v>
      </c>
      <c r="CY217" s="27" t="n">
        <f aca="false">IF(ROW()&lt;4+VolLB,"",STDEV(INDEX($CD:$CD,ROW()-VolLB+1):INDEX($CD:$CD,ROW()))*SQRT(12))</f>
        <v>0.186119667862899</v>
      </c>
      <c r="CZ217" s="27" t="n">
        <f aca="false">IF(ROW()&lt;4+VolLB,"",STDEV(INDEX($CE:$CE,ROW()-VolLB+1):INDEX($CE:$CE,ROW()))*SQRT(12))</f>
        <v>0.2131512593385</v>
      </c>
      <c r="DA217" s="27" t="n">
        <f aca="false">IF(ROW()&lt;4+VolLB,"",STDEV(INDEX($CF:$CF,ROW()-VolLB+1):INDEX($CF:$CF,ROW()))*SQRT(12))</f>
        <v>0.150197337004218</v>
      </c>
      <c r="DB217" s="27" t="n">
        <f aca="false">IF(ROW()&lt;4+VolLB,"",STDEV(INDEX($CG:$CG,ROW()-VolLB+1):INDEX($CG:$CG,ROW()))*SQRT(12))</f>
        <v>0.157995936793623</v>
      </c>
      <c r="DC217" s="26" t="n">
        <f aca="false">IF(OR(AR217=0,CH217="",CH217=0),0,AR217*MIN(MaxScal,TgtVol/CH217))</f>
        <v>0</v>
      </c>
      <c r="DD217" s="26" t="n">
        <f aca="false">IF(OR(AS217=0,CI217="",CI217=0),0,AS217*MIN(MaxScal,TgtVol/CI217))</f>
        <v>0</v>
      </c>
      <c r="DE217" s="26" t="n">
        <f aca="false">IF(OR(AT217=0,CJ217="",CJ217=0),0,AT217*MIN(MaxScal,TgtVol/CJ217))</f>
        <v>0</v>
      </c>
      <c r="DF217" s="26" t="n">
        <f aca="false">IF(OR(AU217=0,CK217="",CK217=0),0,AU217*MIN(MaxScal,TgtVol/CK217))</f>
        <v>0</v>
      </c>
      <c r="DG217" s="26" t="n">
        <f aca="false">IF(OR(AV217=0,CL217="",CL217=0),0,AV217*MIN(MaxScal,TgtVol/CL217))</f>
        <v>0.152502941950903</v>
      </c>
      <c r="DH217" s="26" t="n">
        <f aca="false">IF(OR(AW217=0,CM217="",CM217=0),0,AW217*MIN(MaxScal,TgtVol/CM217))</f>
        <v>0</v>
      </c>
      <c r="DI217" s="26" t="n">
        <f aca="false">IF(OR(AX217=0,CN217="",CN217=0),0,AX217*MIN(MaxScal,TgtVol/CN217))</f>
        <v>0</v>
      </c>
      <c r="DJ217" s="26" t="n">
        <f aca="false">IF(OR(AY217=0,CO217="",CO217=0),0,AY217*MIN(MaxScal,TgtVol/CO217))</f>
        <v>0</v>
      </c>
      <c r="DK217" s="26" t="n">
        <f aca="false">IF(OR(AZ217=0,CP217="",CP217=0),0,AZ217*MIN(MaxScal,TgtVol/CP217))</f>
        <v>0</v>
      </c>
      <c r="DL217" s="26" t="n">
        <f aca="false">IF(OR(BA217=0,CQ217="",CQ217=0),0,BA217*MIN(MaxScal,TgtVol/CQ217))</f>
        <v>0</v>
      </c>
      <c r="DM217" s="26" t="n">
        <f aca="false">IF(OR(BB217=0,CR217="",CR217=0),0,BB217*MIN(MaxScal,TgtVol/CR217))</f>
        <v>0</v>
      </c>
      <c r="DN217" s="26" t="n">
        <f aca="false">IF(OR(BC217=0,CS217="",CS217=0),0,BC217*MIN(MaxScal,TgtVol/CS217))</f>
        <v>0</v>
      </c>
      <c r="DO217" s="26" t="n">
        <f aca="false">IF(OR(BD217=0,CT217="",CT217=0),0,BD217*MIN(MaxScal,TgtVol/CT217))</f>
        <v>0</v>
      </c>
      <c r="DP217" s="26" t="n">
        <f aca="false">IF(OR(BE217=0,CU217="",CU217=0),0,BE217*MIN(MaxScal,TgtVol/CU217))</f>
        <v>0</v>
      </c>
      <c r="DQ217" s="26" t="n">
        <f aca="false">IF(OR(BF217=0,CV217="",CV217=0),0,BF217*MIN(MaxScal,TgtVol/CV217))</f>
        <v>0</v>
      </c>
      <c r="DR217" s="26" t="n">
        <f aca="false">IF(OR(BG217=0,CW217="",CW217=0),0,BG217*MIN(MaxScal,TgtVol/CW217))</f>
        <v>0</v>
      </c>
      <c r="DS217" s="26" t="n">
        <f aca="false">IF(OR(BH217=0,CX217="",CX217=0),0,BH217*MIN(MaxScal,TgtVol/CX217))</f>
        <v>0</v>
      </c>
      <c r="DT217" s="26" t="n">
        <f aca="false">IF(OR(BI217=0,CY217="",CY217=0),0,BI217*MIN(MaxScal,TgtVol/CY217))</f>
        <v>0</v>
      </c>
      <c r="DU217" s="26" t="n">
        <f aca="false">IF(OR(BJ217=0,CZ217="",CZ217=0),0,BJ217*MIN(MaxScal,TgtVol/CZ217))</f>
        <v>0</v>
      </c>
      <c r="DV217" s="26" t="n">
        <f aca="false">IF(OR(BK217=0,DA217="",DA217=0),0,BK217*MIN(MaxScal,TgtVol/DA217))</f>
        <v>0</v>
      </c>
      <c r="DW217" s="26" t="n">
        <f aca="false">IF(OR(BL217=0,DB217="",DB217=0),0,BL217*MIN(MaxScal,TgtVol/DB217))</f>
        <v>0</v>
      </c>
      <c r="DX217" s="28" t="n">
        <f aca="false">IFERROR(DC216*BM217,"")</f>
        <v>-0</v>
      </c>
      <c r="DY217" s="28" t="n">
        <f aca="false">IFERROR(DD216*BN217,"")</f>
        <v>0</v>
      </c>
      <c r="DZ217" s="28" t="n">
        <f aca="false">IFERROR(DE216*BO217,"")</f>
        <v>-0</v>
      </c>
      <c r="EA217" s="28" t="n">
        <f aca="false">IFERROR(DF216*BP217,"")</f>
        <v>0</v>
      </c>
      <c r="EB217" s="28" t="n">
        <f aca="false">IFERROR(DG216*BQ217,"")</f>
        <v>0.0158104279915292</v>
      </c>
      <c r="EC217" s="28" t="n">
        <f aca="false">IFERROR(DH216*BR217,"")</f>
        <v>-0</v>
      </c>
      <c r="ED217" s="28" t="n">
        <f aca="false">IFERROR(DI216*BS217,"")</f>
        <v>-0</v>
      </c>
      <c r="EE217" s="28" t="n">
        <f aca="false">IFERROR(DJ216*BT217,"")</f>
        <v>-0</v>
      </c>
      <c r="EF217" s="28" t="n">
        <f aca="false">IFERROR(DK216*BU217,"")</f>
        <v>-0</v>
      </c>
      <c r="EG217" s="28" t="n">
        <f aca="false">IFERROR(DL216*BV217,"")</f>
        <v>0</v>
      </c>
      <c r="EH217" s="28" t="n">
        <f aca="false">IFERROR(DM216*BW217,"")</f>
        <v>0</v>
      </c>
      <c r="EI217" s="28" t="n">
        <f aca="false">IFERROR(DN216*BX217,"")</f>
        <v>0</v>
      </c>
      <c r="EJ217" s="28" t="n">
        <f aca="false">IFERROR(DO216*BY217,"")</f>
        <v>0</v>
      </c>
      <c r="EK217" s="28" t="n">
        <f aca="false">IFERROR(DP216*BZ217,"")</f>
        <v>0</v>
      </c>
      <c r="EL217" s="28" t="n">
        <f aca="false">IFERROR(DQ216*CA217,"")</f>
        <v>0</v>
      </c>
      <c r="EM217" s="28" t="n">
        <f aca="false">IFERROR(DR216*CB217,"")</f>
        <v>0</v>
      </c>
      <c r="EN217" s="28" t="n">
        <f aca="false">IFERROR(DS216*CC217,"")</f>
        <v>0</v>
      </c>
      <c r="EO217" s="28" t="n">
        <f aca="false">IFERROR(DT216*CD217,"")</f>
        <v>0</v>
      </c>
      <c r="EP217" s="28" t="n">
        <f aca="false">IFERROR(DU216*CE217,"")</f>
        <v>0</v>
      </c>
      <c r="EQ217" s="28" t="n">
        <f aca="false">IFERROR(DV216*CF217,"")</f>
        <v>0</v>
      </c>
      <c r="ER217" s="28" t="n">
        <f aca="false">IFERROR(DW216*CG217,"")</f>
        <v>0</v>
      </c>
      <c r="ES217" s="28" t="n">
        <f aca="false">IF(ROW()=4,"",SUM(DX217:ER217))</f>
        <v>0.0158104279915292</v>
      </c>
      <c r="ET217" s="29" t="n">
        <f aca="false">COUNTIF(AR217:BL217,"&gt;0")</f>
        <v>1</v>
      </c>
    </row>
    <row r="218" customFormat="false" ht="15" hidden="false" customHeight="false" outlineLevel="0" collapsed="false">
      <c r="A218" s="19" t="n">
        <v>44530</v>
      </c>
      <c r="B218" s="23" t="n">
        <f aca="false">ABS(EMFX_Data!X218-EMFX_Data!Y218)</f>
        <v>0.330455337242888</v>
      </c>
      <c r="C218" s="23" t="n">
        <f aca="false">ABS(EMFX_Data!X218-EMFX_Data!Z218)</f>
        <v>0.263848691124121</v>
      </c>
      <c r="D218" s="23" t="n">
        <f aca="false">ABS(EMFX_Data!X218-EMFX_Data!AA218)</f>
        <v>0.200866015409923</v>
      </c>
      <c r="E218" s="23" t="n">
        <f aca="false">ABS(EMFX_Data!X218-EMFX_Data!AB218)</f>
        <v>0.260774672422529</v>
      </c>
      <c r="F218" s="23" t="n">
        <f aca="false">ABS(EMFX_Data!X218-EMFX_Data!AC218)</f>
        <v>0.361000186156216</v>
      </c>
      <c r="G218" s="23" t="n">
        <f aca="false">ABS(EMFX_Data!X218-EMFX_Data!AD218)</f>
        <v>0.157335786347624</v>
      </c>
      <c r="H218" s="23" t="n">
        <f aca="false">ABS(EMFX_Data!Y218-EMFX_Data!Z218)</f>
        <v>0.0666066461187675</v>
      </c>
      <c r="I218" s="23" t="n">
        <f aca="false">ABS(EMFX_Data!Y218-EMFX_Data!AA218)</f>
        <v>0.129589321832966</v>
      </c>
      <c r="J218" s="23" t="n">
        <f aca="false">ABS(EMFX_Data!Y218-EMFX_Data!AB218)</f>
        <v>0.0696806648203596</v>
      </c>
      <c r="K218" s="23" t="n">
        <f aca="false">ABS(EMFX_Data!Y218-EMFX_Data!AC218)</f>
        <v>0.0305448489133271</v>
      </c>
      <c r="L218" s="23" t="n">
        <f aca="false">ABS(EMFX_Data!Y218-EMFX_Data!AD218)</f>
        <v>0.173119550895264</v>
      </c>
      <c r="M218" s="23" t="n">
        <f aca="false">ABS(EMFX_Data!Z218-EMFX_Data!AA218)</f>
        <v>0.0629826757141982</v>
      </c>
      <c r="N218" s="23" t="n">
        <f aca="false">ABS(EMFX_Data!Z218-EMFX_Data!AB218)</f>
        <v>0.00307401870159207</v>
      </c>
      <c r="O218" s="23" t="n">
        <f aca="false">ABS(EMFX_Data!Z218-EMFX_Data!AC218)</f>
        <v>0.0971514950320946</v>
      </c>
      <c r="P218" s="23" t="n">
        <f aca="false">ABS(EMFX_Data!Z218-EMFX_Data!AD218)</f>
        <v>0.106512904776497</v>
      </c>
      <c r="Q218" s="23" t="n">
        <f aca="false">ABS(EMFX_Data!AA218-EMFX_Data!AB218)</f>
        <v>0.0599086570126062</v>
      </c>
      <c r="R218" s="23" t="n">
        <f aca="false">ABS(EMFX_Data!AA218-EMFX_Data!AC218)</f>
        <v>0.160134170746293</v>
      </c>
      <c r="S218" s="23" t="n">
        <f aca="false">ABS(EMFX_Data!AA218-EMFX_Data!AD218)</f>
        <v>0.0435302290622985</v>
      </c>
      <c r="T218" s="23" t="n">
        <f aca="false">ABS(EMFX_Data!AB218-EMFX_Data!AC218)</f>
        <v>0.100225513733687</v>
      </c>
      <c r="U218" s="23" t="n">
        <f aca="false">ABS(EMFX_Data!AB218-EMFX_Data!AD218)</f>
        <v>0.103438886074905</v>
      </c>
      <c r="V218" s="23" t="n">
        <f aca="false">ABS(EMFX_Data!AC218-EMFX_Data!AD218)</f>
        <v>0.203664399808591</v>
      </c>
      <c r="W218" s="26" t="n">
        <f aca="false">IF(ROW()&lt;4+MinObs-1,"",IFERROR((B218-AVERAGE(B$4:B218))/STDEV(B$4:B218),""))</f>
        <v>2.1221477722995</v>
      </c>
      <c r="X218" s="26" t="n">
        <f aca="false">IF(ROW()&lt;4+MinObs-1,"",IFERROR((C218-AVERAGE(C$4:C218))/STDEV(C$4:C218),""))</f>
        <v>1.97601636391869</v>
      </c>
      <c r="Y218" s="26" t="n">
        <f aca="false">IF(ROW()&lt;4+MinObs-1,"",IFERROR((D218-AVERAGE(D$4:D218))/STDEV(D$4:D218),""))</f>
        <v>0.454176460712977</v>
      </c>
      <c r="Z218" s="26" t="n">
        <f aca="false">IF(ROW()&lt;4+MinObs-1,"",IFERROR((E218-AVERAGE(E$4:E218))/STDEV(E$4:E218),""))</f>
        <v>1.29944069872084</v>
      </c>
      <c r="AA218" s="26" t="n">
        <f aca="false">IF(ROW()&lt;4+MinObs-1,"",IFERROR((F218-AVERAGE(F$4:F218))/STDEV(F$4:F218),""))</f>
        <v>3.32725223362671</v>
      </c>
      <c r="AB218" s="26" t="n">
        <f aca="false">IF(ROW()&lt;4+MinObs-1,"",IFERROR((G218-AVERAGE(G$4:G218))/STDEV(G$4:G218),""))</f>
        <v>0.117066332631382</v>
      </c>
      <c r="AC218" s="26" t="n">
        <f aca="false">IF(ROW()&lt;4+MinObs-1,"",IFERROR((H218-AVERAGE(H$4:H218))/STDEV(H$4:H218),""))</f>
        <v>-0.661194811991376</v>
      </c>
      <c r="AD218" s="26" t="n">
        <f aca="false">IF(ROW()&lt;4+MinObs-1,"",IFERROR((I218-AVERAGE(I$4:I218))/STDEV(I$4:I218),""))</f>
        <v>-0.198493509351448</v>
      </c>
      <c r="AE218" s="26" t="n">
        <f aca="false">IF(ROW()&lt;4+MinObs-1,"",IFERROR((J218-AVERAGE(J$4:J218))/STDEV(J$4:J218),""))</f>
        <v>-0.748863433529789</v>
      </c>
      <c r="AF218" s="26" t="n">
        <f aca="false">IF(ROW()&lt;4+MinObs-1,"",IFERROR((K218-AVERAGE(K$4:K218))/STDEV(K$4:K218),""))</f>
        <v>-0.934188804338685</v>
      </c>
      <c r="AG218" s="26" t="n">
        <f aca="false">IF(ROW()&lt;4+MinObs-1,"",IFERROR((L218-AVERAGE(L$4:L218))/STDEV(L$4:L218),""))</f>
        <v>-0.0094530405973602</v>
      </c>
      <c r="AH218" s="26" t="n">
        <f aca="false">IF(ROW()&lt;4+MinObs-1,"",IFERROR((M218-AVERAGE(M$4:M218))/STDEV(M$4:M218),""))</f>
        <v>-1.04731835014896</v>
      </c>
      <c r="AI218" s="26" t="n">
        <f aca="false">IF(ROW()&lt;4+MinObs-1,"",IFERROR((N218-AVERAGE(N$4:N218))/STDEV(N$4:N218),""))</f>
        <v>-1.31679833206957</v>
      </c>
      <c r="AJ218" s="26" t="n">
        <f aca="false">IF(ROW()&lt;4+MinObs-1,"",IFERROR((O218-AVERAGE(O$4:O218))/STDEV(O$4:O218),""))</f>
        <v>-0.0851372696393423</v>
      </c>
      <c r="AK218" s="26" t="n">
        <f aca="false">IF(ROW()&lt;4+MinObs-1,"",IFERROR((P218-AVERAGE(P$4:P218))/STDEV(P$4:P218),""))</f>
        <v>-0.154124598211871</v>
      </c>
      <c r="AL218" s="26" t="n">
        <f aca="false">IF(ROW()&lt;4+MinObs-1,"",IFERROR((Q218-AVERAGE(Q$4:Q218))/STDEV(Q$4:Q218),""))</f>
        <v>-0.763561731978671</v>
      </c>
      <c r="AM218" s="26" t="n">
        <f aca="false">IF(ROW()&lt;4+MinObs-1,"",IFERROR((R218-AVERAGE(R$4:R218))/STDEV(R$4:R218),""))</f>
        <v>-0.133332776590982</v>
      </c>
      <c r="AN218" s="26" t="n">
        <f aca="false">IF(ROW()&lt;4+MinObs-1,"",IFERROR((S218-AVERAGE(S$4:S218))/STDEV(S$4:S218),""))</f>
        <v>-0.464285698152086</v>
      </c>
      <c r="AO218" s="26" t="n">
        <f aca="false">IF(ROW()&lt;4+MinObs-1,"",IFERROR((T218-AVERAGE(T$4:T218))/STDEV(T$4:T218),""))</f>
        <v>-0.161810726721498</v>
      </c>
      <c r="AP218" s="26" t="n">
        <f aca="false">IF(ROW()&lt;4+MinObs-1,"",IFERROR((U218-AVERAGE(U$4:U218))/STDEV(U$4:U218),""))</f>
        <v>-0.158465346537653</v>
      </c>
      <c r="AQ218" s="26" t="n">
        <f aca="false">IF(ROW()&lt;4+MinObs-1,"",IFERROR((V218-AVERAGE(V$4:V218))/STDEV(V$4:V218),""))</f>
        <v>0.137458595480486</v>
      </c>
      <c r="AR218" s="26" t="n">
        <f aca="false">IF(W218="",0,IF(W218&gt;=z4,w4,IF(W218&gt;=z3,w3,IF(W218&gt;=zEntry,w2,IF(AND(W218&gt;=ExitZ,AR217&gt;0),w2,0)))))</f>
        <v>1</v>
      </c>
      <c r="AS218" s="26" t="n">
        <f aca="false">IF(X218="",0,IF(X218&gt;=z4,w4,IF(X218&gt;=z3,w3,IF(X218&gt;=zEntry,w2,IF(AND(X218&gt;=ExitZ,AS217&gt;0),w2,0)))))</f>
        <v>0</v>
      </c>
      <c r="AT218" s="26" t="n">
        <f aca="false">IF(Y218="",0,IF(Y218&gt;=z4,w4,IF(Y218&gt;=z3,w3,IF(Y218&gt;=zEntry,w2,IF(AND(Y218&gt;=ExitZ,AT217&gt;0),w2,0)))))</f>
        <v>0</v>
      </c>
      <c r="AU218" s="26" t="n">
        <f aca="false">IF(Z218="",0,IF(Z218&gt;=z4,w4,IF(Z218&gt;=z3,w3,IF(Z218&gt;=zEntry,w2,IF(AND(Z218&gt;=ExitZ,AU217&gt;0),w2,0)))))</f>
        <v>0</v>
      </c>
      <c r="AV218" s="26" t="n">
        <f aca="false">IF(AA218="",0,IF(AA218&gt;=z4,w4,IF(AA218&gt;=z3,w3,IF(AA218&gt;=zEntry,w2,IF(AND(AA218&gt;=ExitZ,AV217&gt;0),w2,0)))))</f>
        <v>1.5</v>
      </c>
      <c r="AW218" s="26" t="n">
        <f aca="false">IF(AB218="",0,IF(AB218&gt;=z4,w4,IF(AB218&gt;=z3,w3,IF(AB218&gt;=zEntry,w2,IF(AND(AB218&gt;=ExitZ,AW217&gt;0),w2,0)))))</f>
        <v>0</v>
      </c>
      <c r="AX218" s="26" t="n">
        <f aca="false">IF(AC218="",0,IF(AC218&gt;=z4,w4,IF(AC218&gt;=z3,w3,IF(AC218&gt;=zEntry,w2,IF(AND(AC218&gt;=ExitZ,AX217&gt;0),w2,0)))))</f>
        <v>0</v>
      </c>
      <c r="AY218" s="26" t="n">
        <f aca="false">IF(AD218="",0,IF(AD218&gt;=z4,w4,IF(AD218&gt;=z3,w3,IF(AD218&gt;=zEntry,w2,IF(AND(AD218&gt;=ExitZ,AY217&gt;0),w2,0)))))</f>
        <v>0</v>
      </c>
      <c r="AZ218" s="26" t="n">
        <f aca="false">IF(AE218="",0,IF(AE218&gt;=z4,w4,IF(AE218&gt;=z3,w3,IF(AE218&gt;=zEntry,w2,IF(AND(AE218&gt;=ExitZ,AZ217&gt;0),w2,0)))))</f>
        <v>0</v>
      </c>
      <c r="BA218" s="26" t="n">
        <f aca="false">IF(AF218="",0,IF(AF218&gt;=z4,w4,IF(AF218&gt;=z3,w3,IF(AF218&gt;=zEntry,w2,IF(AND(AF218&gt;=ExitZ,BA217&gt;0),w2,0)))))</f>
        <v>0</v>
      </c>
      <c r="BB218" s="26" t="n">
        <f aca="false">IF(AG218="",0,IF(AG218&gt;=z4,w4,IF(AG218&gt;=z3,w3,IF(AG218&gt;=zEntry,w2,IF(AND(AG218&gt;=ExitZ,BB217&gt;0),w2,0)))))</f>
        <v>0</v>
      </c>
      <c r="BC218" s="26" t="n">
        <f aca="false">IF(AH218="",0,IF(AH218&gt;=z4,w4,IF(AH218&gt;=z3,w3,IF(AH218&gt;=zEntry,w2,IF(AND(AH218&gt;=ExitZ,BC217&gt;0),w2,0)))))</f>
        <v>0</v>
      </c>
      <c r="BD218" s="26" t="n">
        <f aca="false">IF(AI218="",0,IF(AI218&gt;=z4,w4,IF(AI218&gt;=z3,w3,IF(AI218&gt;=zEntry,w2,IF(AND(AI218&gt;=ExitZ,BD217&gt;0),w2,0)))))</f>
        <v>0</v>
      </c>
      <c r="BE218" s="26" t="n">
        <f aca="false">IF(AJ218="",0,IF(AJ218&gt;=z4,w4,IF(AJ218&gt;=z3,w3,IF(AJ218&gt;=zEntry,w2,IF(AND(AJ218&gt;=ExitZ,BE217&gt;0),w2,0)))))</f>
        <v>0</v>
      </c>
      <c r="BF218" s="26" t="n">
        <f aca="false">IF(AK218="",0,IF(AK218&gt;=z4,w4,IF(AK218&gt;=z3,w3,IF(AK218&gt;=zEntry,w2,IF(AND(AK218&gt;=ExitZ,BF217&gt;0),w2,0)))))</f>
        <v>0</v>
      </c>
      <c r="BG218" s="26" t="n">
        <f aca="false">IF(AL218="",0,IF(AL218&gt;=z4,w4,IF(AL218&gt;=z3,w3,IF(AL218&gt;=zEntry,w2,IF(AND(AL218&gt;=ExitZ,BG217&gt;0),w2,0)))))</f>
        <v>0</v>
      </c>
      <c r="BH218" s="26" t="n">
        <f aca="false">IF(AM218="",0,IF(AM218&gt;=z4,w4,IF(AM218&gt;=z3,w3,IF(AM218&gt;=zEntry,w2,IF(AND(AM218&gt;=ExitZ,BH217&gt;0),w2,0)))))</f>
        <v>0</v>
      </c>
      <c r="BI218" s="26" t="n">
        <f aca="false">IF(AN218="",0,IF(AN218&gt;=z4,w4,IF(AN218&gt;=z3,w3,IF(AN218&gt;=zEntry,w2,IF(AND(AN218&gt;=ExitZ,BI217&gt;0),w2,0)))))</f>
        <v>0</v>
      </c>
      <c r="BJ218" s="26" t="n">
        <f aca="false">IF(AO218="",0,IF(AO218&gt;=z4,w4,IF(AO218&gt;=z3,w3,IF(AO218&gt;=zEntry,w2,IF(AND(AO218&gt;=ExitZ,BJ217&gt;0),w2,0)))))</f>
        <v>0</v>
      </c>
      <c r="BK218" s="26" t="n">
        <f aca="false">IF(AP218="",0,IF(AP218&gt;=z4,w4,IF(AP218&gt;=z3,w3,IF(AP218&gt;=zEntry,w2,IF(AND(AP218&gt;=ExitZ,BK217&gt;0),w2,0)))))</f>
        <v>0</v>
      </c>
      <c r="BL218" s="26" t="n">
        <f aca="false">IF(AQ218="",0,IF(AQ218&gt;=z4,w4,IF(AQ218&gt;=z3,w3,IF(AQ218&gt;=zEntry,w2,IF(AND(AQ218&gt;=ExitZ,BL217&gt;0),w2,0)))))</f>
        <v>0</v>
      </c>
      <c r="BM218" s="23" t="n">
        <f aca="false">IF(EMFX_Data!X217&gt;=EMFX_Data!Y217,EMFX_Data!AE218-EMFX_Data!AF218,EMFX_Data!AF218-EMFX_Data!AE218)</f>
        <v>-0.0356598381126354</v>
      </c>
      <c r="BN218" s="23" t="n">
        <f aca="false">IF(EMFX_Data!X217&gt;=EMFX_Data!Z217,EMFX_Data!AE218-EMFX_Data!AG218,EMFX_Data!AG218-EMFX_Data!AE218)</f>
        <v>-0.0665023137126756</v>
      </c>
      <c r="BO218" s="23" t="n">
        <f aca="false">IF(EMFX_Data!X217&gt;=EMFX_Data!AA217,EMFX_Data!AE218-EMFX_Data!AH218,EMFX_Data!AH218-EMFX_Data!AE218)</f>
        <v>-0.0535270768174066</v>
      </c>
      <c r="BP218" s="23" t="n">
        <f aca="false">IF(EMFX_Data!X217&gt;=EMFX_Data!AB217,EMFX_Data!AE218-EMFX_Data!AI218,EMFX_Data!AI218-EMFX_Data!AE218)</f>
        <v>-0.071772860062416</v>
      </c>
      <c r="BQ218" s="23" t="n">
        <f aca="false">IF(EMFX_Data!X217&gt;=EMFX_Data!AC217,EMFX_Data!AE218-EMFX_Data!AJ218,EMFX_Data!AJ218-EMFX_Data!AE218)</f>
        <v>-0.089090793484255</v>
      </c>
      <c r="BR218" s="23" t="n">
        <f aca="false">IF(EMFX_Data!X217&gt;=EMFX_Data!AD217,EMFX_Data!AE218-EMFX_Data!AK218,EMFX_Data!AK218-EMFX_Data!AE218)</f>
        <v>-0.113490999681891</v>
      </c>
      <c r="BS218" s="23" t="n">
        <f aca="false">IF(EMFX_Data!Y217&gt;=EMFX_Data!Z217,EMFX_Data!AF218-EMFX_Data!AG218,EMFX_Data!AG218-EMFX_Data!AF218)</f>
        <v>0.0308424756000401</v>
      </c>
      <c r="BT218" s="23" t="n">
        <f aca="false">IF(EMFX_Data!Y217&gt;=EMFX_Data!AA217,EMFX_Data!AF218-EMFX_Data!AH218,EMFX_Data!AH218-EMFX_Data!AF218)</f>
        <v>0.0178672387047712</v>
      </c>
      <c r="BU218" s="23" t="n">
        <f aca="false">IF(EMFX_Data!Y217&gt;=EMFX_Data!AB217,EMFX_Data!AF218-EMFX_Data!AI218,EMFX_Data!AI218-EMFX_Data!AF218)</f>
        <v>0.0361130219497805</v>
      </c>
      <c r="BV218" s="23" t="n">
        <f aca="false">IF(EMFX_Data!Y217&gt;=EMFX_Data!AC217,EMFX_Data!AF218-EMFX_Data!AJ218,EMFX_Data!AJ218-EMFX_Data!AF218)</f>
        <v>0.0534309553716196</v>
      </c>
      <c r="BW218" s="23" t="n">
        <f aca="false">IF(EMFX_Data!Y217&gt;=EMFX_Data!AD217,EMFX_Data!AF218-EMFX_Data!AK218,EMFX_Data!AK218-EMFX_Data!AF218)</f>
        <v>0.0778311615692554</v>
      </c>
      <c r="BX218" s="23" t="n">
        <f aca="false">IF(EMFX_Data!Z217&gt;=EMFX_Data!AA217,EMFX_Data!AG218-EMFX_Data!AH218,EMFX_Data!AH218-EMFX_Data!AG218)</f>
        <v>-0.0129752368952689</v>
      </c>
      <c r="BY218" s="23" t="n">
        <f aca="false">IF(EMFX_Data!Z217&gt;=EMFX_Data!AB217,EMFX_Data!AG218-EMFX_Data!AI218,EMFX_Data!AI218-EMFX_Data!AG218)</f>
        <v>0.00527054634974041</v>
      </c>
      <c r="BZ218" s="23" t="n">
        <f aca="false">IF(EMFX_Data!Z217&gt;=EMFX_Data!AC217,EMFX_Data!AG218-EMFX_Data!AJ218,EMFX_Data!AJ218-EMFX_Data!AG218)</f>
        <v>-0.0225884797715795</v>
      </c>
      <c r="CA218" s="23" t="n">
        <f aca="false">IF(EMFX_Data!Z217&gt;=EMFX_Data!AD217,EMFX_Data!AG218-EMFX_Data!AK218,EMFX_Data!AK218-EMFX_Data!AG218)</f>
        <v>0.0469886859692152</v>
      </c>
      <c r="CB218" s="23" t="n">
        <f aca="false">IF(EMFX_Data!AA217&gt;=EMFX_Data!AB217,EMFX_Data!AH218-EMFX_Data!AI218,EMFX_Data!AI218-EMFX_Data!AH218)</f>
        <v>-0.0182457832450093</v>
      </c>
      <c r="CC218" s="23" t="n">
        <f aca="false">IF(EMFX_Data!AA217&gt;=EMFX_Data!AC217,EMFX_Data!AH218-EMFX_Data!AJ218,EMFX_Data!AJ218-EMFX_Data!AH218)</f>
        <v>-0.0355637166668484</v>
      </c>
      <c r="CD218" s="23" t="n">
        <f aca="false">IF(EMFX_Data!AA217&gt;=EMFX_Data!AD217,EMFX_Data!AH218-EMFX_Data!AK218,EMFX_Data!AK218-EMFX_Data!AH218)</f>
        <v>0.0599639228644842</v>
      </c>
      <c r="CE218" s="23" t="n">
        <f aca="false">IF(EMFX_Data!AB217&gt;=EMFX_Data!AC217,EMFX_Data!AI218-EMFX_Data!AJ218,EMFX_Data!AJ218-EMFX_Data!AI218)</f>
        <v>-0.017317933421839</v>
      </c>
      <c r="CF218" s="23" t="n">
        <f aca="false">IF(EMFX_Data!AB217&gt;=EMFX_Data!AD217,EMFX_Data!AI218-EMFX_Data!AK218,EMFX_Data!AK218-EMFX_Data!AI218)</f>
        <v>0.0417181396194748</v>
      </c>
      <c r="CG218" s="23" t="n">
        <f aca="false">IF(EMFX_Data!AC217&gt;=EMFX_Data!AD217,EMFX_Data!AJ218-EMFX_Data!AK218,EMFX_Data!AK218-EMFX_Data!AJ218)</f>
        <v>0.0244002061976358</v>
      </c>
      <c r="CH218" s="27" t="n">
        <f aca="false">IF(ROW()&lt;4+VolLB,"",STDEV(INDEX($BM:$BM,ROW()-VolLB+1):INDEX($BM:$BM,ROW()))*SQRT(12))</f>
        <v>0.174186431277725</v>
      </c>
      <c r="CI218" s="27" t="n">
        <f aca="false">IF(ROW()&lt;4+VolLB,"",STDEV(INDEX($BN:$BN,ROW()-VolLB+1):INDEX($BN:$BN,ROW()))*SQRT(12))</f>
        <v>0.177379422939095</v>
      </c>
      <c r="CJ218" s="27" t="n">
        <f aca="false">IF(ROW()&lt;4+VolLB,"",STDEV(INDEX($BO:$BO,ROW()-VolLB+1):INDEX($BO:$BO,ROW()))*SQRT(12))</f>
        <v>0.175409808532107</v>
      </c>
      <c r="CK218" s="27" t="n">
        <f aca="false">IF(ROW()&lt;4+VolLB,"",STDEV(INDEX($BP:$BP,ROW()-VolLB+1):INDEX($BP:$BP,ROW()))*SQRT(12))</f>
        <v>0.198118407506192</v>
      </c>
      <c r="CL218" s="27" t="n">
        <f aca="false">IF(ROW()&lt;4+VolLB,"",STDEV(INDEX($BQ:$BQ,ROW()-VolLB+1):INDEX($BQ:$BQ,ROW()))*SQRT(12))</f>
        <v>0.137890273529245</v>
      </c>
      <c r="CM218" s="27" t="n">
        <f aca="false">IF(ROW()&lt;4+VolLB,"",STDEV(INDEX($BR:$BR,ROW()-VolLB+1):INDEX($BR:$BR,ROW()))*SQRT(12))</f>
        <v>0.149257221556661</v>
      </c>
      <c r="CN218" s="27" t="n">
        <f aca="false">IF(ROW()&lt;4+VolLB,"",STDEV(INDEX($BS:$BS,ROW()-VolLB+1):INDEX($BS:$BS,ROW()))*SQRT(12))</f>
        <v>0.153873403208277</v>
      </c>
      <c r="CO218" s="27" t="n">
        <f aca="false">IF(ROW()&lt;4+VolLB,"",STDEV(INDEX($BT:$BT,ROW()-VolLB+1):INDEX($BT:$BT,ROW()))*SQRT(12))</f>
        <v>0.18019295854999</v>
      </c>
      <c r="CP218" s="27" t="n">
        <f aca="false">IF(ROW()&lt;4+VolLB,"",STDEV(INDEX($BU:$BU,ROW()-VolLB+1):INDEX($BU:$BU,ROW()))*SQRT(12))</f>
        <v>0.166428203498979</v>
      </c>
      <c r="CQ218" s="27" t="n">
        <f aca="false">IF(ROW()&lt;4+VolLB,"",STDEV(INDEX($BV:$BV,ROW()-VolLB+1):INDEX($BV:$BV,ROW()))*SQRT(12))</f>
        <v>0.158316041214265</v>
      </c>
      <c r="CR218" s="27" t="n">
        <f aca="false">IF(ROW()&lt;4+VolLB,"",STDEV(INDEX($BW:$BW,ROW()-VolLB+1):INDEX($BW:$BW,ROW()))*SQRT(12))</f>
        <v>0.162569803683276</v>
      </c>
      <c r="CS218" s="27" t="n">
        <f aca="false">IF(ROW()&lt;4+VolLB,"",STDEV(INDEX($BX:$BX,ROW()-VolLB+1):INDEX($BX:$BX,ROW()))*SQRT(12))</f>
        <v>0.208471163591433</v>
      </c>
      <c r="CT218" s="27" t="n">
        <f aca="false">IF(ROW()&lt;4+VolLB,"",STDEV(INDEX($BY:$BY,ROW()-VolLB+1):INDEX($BY:$BY,ROW()))*SQRT(12))</f>
        <v>0.1967647982891</v>
      </c>
      <c r="CU218" s="27" t="n">
        <f aca="false">IF(ROW()&lt;4+VolLB,"",STDEV(INDEX($BZ:$BZ,ROW()-VolLB+1):INDEX($BZ:$BZ,ROW()))*SQRT(12))</f>
        <v>0.16707884285657</v>
      </c>
      <c r="CV218" s="27" t="n">
        <f aca="false">IF(ROW()&lt;4+VolLB,"",STDEV(INDEX($CA:$CA,ROW()-VolLB+1):INDEX($CA:$CA,ROW()))*SQRT(12))</f>
        <v>0.150831440600252</v>
      </c>
      <c r="CW218" s="27" t="n">
        <f aca="false">IF(ROW()&lt;4+VolLB,"",STDEV(INDEX($CB:$CB,ROW()-VolLB+1):INDEX($CB:$CB,ROW()))*SQRT(12))</f>
        <v>0.202289040521503</v>
      </c>
      <c r="CX218" s="27" t="n">
        <f aca="false">IF(ROW()&lt;4+VolLB,"",STDEV(INDEX($CC:$CC,ROW()-VolLB+1):INDEX($CC:$CC,ROW()))*SQRT(12))</f>
        <v>0.172122951997799</v>
      </c>
      <c r="CY218" s="27" t="n">
        <f aca="false">IF(ROW()&lt;4+VolLB,"",STDEV(INDEX($CD:$CD,ROW()-VolLB+1):INDEX($CD:$CD,ROW()))*SQRT(12))</f>
        <v>0.185331565684058</v>
      </c>
      <c r="CZ218" s="27" t="n">
        <f aca="false">IF(ROW()&lt;4+VolLB,"",STDEV(INDEX($CE:$CE,ROW()-VolLB+1):INDEX($CE:$CE,ROW()))*SQRT(12))</f>
        <v>0.210597305604533</v>
      </c>
      <c r="DA218" s="27" t="n">
        <f aca="false">IF(ROW()&lt;4+VolLB,"",STDEV(INDEX($CF:$CF,ROW()-VolLB+1):INDEX($CF:$CF,ROW()))*SQRT(12))</f>
        <v>0.151663944857548</v>
      </c>
      <c r="DB218" s="27" t="n">
        <f aca="false">IF(ROW()&lt;4+VolLB,"",STDEV(INDEX($CG:$CG,ROW()-VolLB+1):INDEX($CG:$CG,ROW()))*SQRT(12))</f>
        <v>0.153045760964557</v>
      </c>
      <c r="DC218" s="26" t="n">
        <f aca="false">IF(OR(AR218=0,CH218="",CH218=0),0,AR218*MIN(MaxScal,TgtVol/CH218))</f>
        <v>0.114819506050455</v>
      </c>
      <c r="DD218" s="26" t="n">
        <f aca="false">IF(OR(AS218=0,CI218="",CI218=0),0,AS218*MIN(MaxScal,TgtVol/CI218))</f>
        <v>0</v>
      </c>
      <c r="DE218" s="26" t="n">
        <f aca="false">IF(OR(AT218=0,CJ218="",CJ218=0),0,AT218*MIN(MaxScal,TgtVol/CJ218))</f>
        <v>0</v>
      </c>
      <c r="DF218" s="26" t="n">
        <f aca="false">IF(OR(AU218=0,CK218="",CK218=0),0,AU218*MIN(MaxScal,TgtVol/CK218))</f>
        <v>0</v>
      </c>
      <c r="DG218" s="26" t="n">
        <f aca="false">IF(OR(AV218=0,CL218="",CL218=0),0,AV218*MIN(MaxScal,TgtVol/CL218))</f>
        <v>0.217564293928515</v>
      </c>
      <c r="DH218" s="26" t="n">
        <f aca="false">IF(OR(AW218=0,CM218="",CM218=0),0,AW218*MIN(MaxScal,TgtVol/CM218))</f>
        <v>0</v>
      </c>
      <c r="DI218" s="26" t="n">
        <f aca="false">IF(OR(AX218=0,CN218="",CN218=0),0,AX218*MIN(MaxScal,TgtVol/CN218))</f>
        <v>0</v>
      </c>
      <c r="DJ218" s="26" t="n">
        <f aca="false">IF(OR(AY218=0,CO218="",CO218=0),0,AY218*MIN(MaxScal,TgtVol/CO218))</f>
        <v>0</v>
      </c>
      <c r="DK218" s="26" t="n">
        <f aca="false">IF(OR(AZ218=0,CP218="",CP218=0),0,AZ218*MIN(MaxScal,TgtVol/CP218))</f>
        <v>0</v>
      </c>
      <c r="DL218" s="26" t="n">
        <f aca="false">IF(OR(BA218=0,CQ218="",CQ218=0),0,BA218*MIN(MaxScal,TgtVol/CQ218))</f>
        <v>0</v>
      </c>
      <c r="DM218" s="26" t="n">
        <f aca="false">IF(OR(BB218=0,CR218="",CR218=0),0,BB218*MIN(MaxScal,TgtVol/CR218))</f>
        <v>0</v>
      </c>
      <c r="DN218" s="26" t="n">
        <f aca="false">IF(OR(BC218=0,CS218="",CS218=0),0,BC218*MIN(MaxScal,TgtVol/CS218))</f>
        <v>0</v>
      </c>
      <c r="DO218" s="26" t="n">
        <f aca="false">IF(OR(BD218=0,CT218="",CT218=0),0,BD218*MIN(MaxScal,TgtVol/CT218))</f>
        <v>0</v>
      </c>
      <c r="DP218" s="26" t="n">
        <f aca="false">IF(OR(BE218=0,CU218="",CU218=0),0,BE218*MIN(MaxScal,TgtVol/CU218))</f>
        <v>0</v>
      </c>
      <c r="DQ218" s="26" t="n">
        <f aca="false">IF(OR(BF218=0,CV218="",CV218=0),0,BF218*MIN(MaxScal,TgtVol/CV218))</f>
        <v>0</v>
      </c>
      <c r="DR218" s="26" t="n">
        <f aca="false">IF(OR(BG218=0,CW218="",CW218=0),0,BG218*MIN(MaxScal,TgtVol/CW218))</f>
        <v>0</v>
      </c>
      <c r="DS218" s="26" t="n">
        <f aca="false">IF(OR(BH218=0,CX218="",CX218=0),0,BH218*MIN(MaxScal,TgtVol/CX218))</f>
        <v>0</v>
      </c>
      <c r="DT218" s="26" t="n">
        <f aca="false">IF(OR(BI218=0,CY218="",CY218=0),0,BI218*MIN(MaxScal,TgtVol/CY218))</f>
        <v>0</v>
      </c>
      <c r="DU218" s="26" t="n">
        <f aca="false">IF(OR(BJ218=0,CZ218="",CZ218=0),0,BJ218*MIN(MaxScal,TgtVol/CZ218))</f>
        <v>0</v>
      </c>
      <c r="DV218" s="26" t="n">
        <f aca="false">IF(OR(BK218=0,DA218="",DA218=0),0,BK218*MIN(MaxScal,TgtVol/DA218))</f>
        <v>0</v>
      </c>
      <c r="DW218" s="26" t="n">
        <f aca="false">IF(OR(BL218=0,DB218="",DB218=0),0,BL218*MIN(MaxScal,TgtVol/DB218))</f>
        <v>0</v>
      </c>
      <c r="DX218" s="28" t="n">
        <f aca="false">IFERROR(DC217*BM218,"")</f>
        <v>-0</v>
      </c>
      <c r="DY218" s="28" t="n">
        <f aca="false">IFERROR(DD217*BN218,"")</f>
        <v>-0</v>
      </c>
      <c r="DZ218" s="28" t="n">
        <f aca="false">IFERROR(DE217*BO218,"")</f>
        <v>-0</v>
      </c>
      <c r="EA218" s="28" t="n">
        <f aca="false">IFERROR(DF217*BP218,"")</f>
        <v>-0</v>
      </c>
      <c r="EB218" s="28" t="n">
        <f aca="false">IFERROR(DG217*BQ218,"")</f>
        <v>-0.0135866081070892</v>
      </c>
      <c r="EC218" s="28" t="n">
        <f aca="false">IFERROR(DH217*BR218,"")</f>
        <v>-0</v>
      </c>
      <c r="ED218" s="28" t="n">
        <f aca="false">IFERROR(DI217*BS218,"")</f>
        <v>0</v>
      </c>
      <c r="EE218" s="28" t="n">
        <f aca="false">IFERROR(DJ217*BT218,"")</f>
        <v>0</v>
      </c>
      <c r="EF218" s="28" t="n">
        <f aca="false">IFERROR(DK217*BU218,"")</f>
        <v>0</v>
      </c>
      <c r="EG218" s="28" t="n">
        <f aca="false">IFERROR(DL217*BV218,"")</f>
        <v>0</v>
      </c>
      <c r="EH218" s="28" t="n">
        <f aca="false">IFERROR(DM217*BW218,"")</f>
        <v>0</v>
      </c>
      <c r="EI218" s="28" t="n">
        <f aca="false">IFERROR(DN217*BX218,"")</f>
        <v>-0</v>
      </c>
      <c r="EJ218" s="28" t="n">
        <f aca="false">IFERROR(DO217*BY218,"")</f>
        <v>0</v>
      </c>
      <c r="EK218" s="28" t="n">
        <f aca="false">IFERROR(DP217*BZ218,"")</f>
        <v>-0</v>
      </c>
      <c r="EL218" s="28" t="n">
        <f aca="false">IFERROR(DQ217*CA218,"")</f>
        <v>0</v>
      </c>
      <c r="EM218" s="28" t="n">
        <f aca="false">IFERROR(DR217*CB218,"")</f>
        <v>-0</v>
      </c>
      <c r="EN218" s="28" t="n">
        <f aca="false">IFERROR(DS217*CC218,"")</f>
        <v>-0</v>
      </c>
      <c r="EO218" s="28" t="n">
        <f aca="false">IFERROR(DT217*CD218,"")</f>
        <v>0</v>
      </c>
      <c r="EP218" s="28" t="n">
        <f aca="false">IFERROR(DU217*CE218,"")</f>
        <v>-0</v>
      </c>
      <c r="EQ218" s="28" t="n">
        <f aca="false">IFERROR(DV217*CF218,"")</f>
        <v>0</v>
      </c>
      <c r="ER218" s="28" t="n">
        <f aca="false">IFERROR(DW217*CG218,"")</f>
        <v>0</v>
      </c>
      <c r="ES218" s="28" t="n">
        <f aca="false">IF(ROW()=4,"",SUM(DX218:ER218))</f>
        <v>-0.0135866081070892</v>
      </c>
      <c r="ET218" s="29" t="n">
        <f aca="false">COUNTIF(AR218:BL218,"&gt;0")</f>
        <v>2</v>
      </c>
    </row>
    <row r="219" customFormat="false" ht="15" hidden="false" customHeight="false" outlineLevel="0" collapsed="false">
      <c r="A219" s="19" t="n">
        <v>44561</v>
      </c>
      <c r="B219" s="23" t="n">
        <f aca="false">ABS(EMFX_Data!X219-EMFX_Data!Y219)</f>
        <v>0.285874942211604</v>
      </c>
      <c r="C219" s="23" t="n">
        <f aca="false">ABS(EMFX_Data!X219-EMFX_Data!Z219)</f>
        <v>0.227546294423084</v>
      </c>
      <c r="D219" s="23" t="n">
        <f aca="false">ABS(EMFX_Data!X219-EMFX_Data!AA219)</f>
        <v>0.208376024996135</v>
      </c>
      <c r="E219" s="23" t="n">
        <f aca="false">ABS(EMFX_Data!X219-EMFX_Data!AB219)</f>
        <v>0.219782240929653</v>
      </c>
      <c r="F219" s="23" t="n">
        <f aca="false">ABS(EMFX_Data!X219-EMFX_Data!AC219)</f>
        <v>0.35488770170561</v>
      </c>
      <c r="G219" s="23" t="n">
        <f aca="false">ABS(EMFX_Data!X219-EMFX_Data!AD219)</f>
        <v>0.112945900454155</v>
      </c>
      <c r="H219" s="23" t="n">
        <f aca="false">ABS(EMFX_Data!Y219-EMFX_Data!Z219)</f>
        <v>0.0583286477885201</v>
      </c>
      <c r="I219" s="23" t="n">
        <f aca="false">ABS(EMFX_Data!Y219-EMFX_Data!AA219)</f>
        <v>0.0774989172154683</v>
      </c>
      <c r="J219" s="23" t="n">
        <f aca="false">ABS(EMFX_Data!Y219-EMFX_Data!AB219)</f>
        <v>0.0660927012819501</v>
      </c>
      <c r="K219" s="23" t="n">
        <f aca="false">ABS(EMFX_Data!Y219-EMFX_Data!AC219)</f>
        <v>0.0690127594940062</v>
      </c>
      <c r="L219" s="23" t="n">
        <f aca="false">ABS(EMFX_Data!Y219-EMFX_Data!AD219)</f>
        <v>0.172929041757449</v>
      </c>
      <c r="M219" s="23" t="n">
        <f aca="false">ABS(EMFX_Data!Z219-EMFX_Data!AA219)</f>
        <v>0.0191702694269482</v>
      </c>
      <c r="N219" s="23" t="n">
        <f aca="false">ABS(EMFX_Data!Z219-EMFX_Data!AB219)</f>
        <v>0.00776405349343001</v>
      </c>
      <c r="O219" s="23" t="n">
        <f aca="false">ABS(EMFX_Data!Z219-EMFX_Data!AC219)</f>
        <v>0.127341407282526</v>
      </c>
      <c r="P219" s="23" t="n">
        <f aca="false">ABS(EMFX_Data!Z219-EMFX_Data!AD219)</f>
        <v>0.114600393968929</v>
      </c>
      <c r="Q219" s="23" t="n">
        <f aca="false">ABS(EMFX_Data!AA219-EMFX_Data!AB219)</f>
        <v>0.0114062159335182</v>
      </c>
      <c r="R219" s="23" t="n">
        <f aca="false">ABS(EMFX_Data!AA219-EMFX_Data!AC219)</f>
        <v>0.146511676709475</v>
      </c>
      <c r="S219" s="23" t="n">
        <f aca="false">ABS(EMFX_Data!AA219-EMFX_Data!AD219)</f>
        <v>0.0954301245419806</v>
      </c>
      <c r="T219" s="23" t="n">
        <f aca="false">ABS(EMFX_Data!AB219-EMFX_Data!AC219)</f>
        <v>0.135105460775956</v>
      </c>
      <c r="U219" s="23" t="n">
        <f aca="false">ABS(EMFX_Data!AB219-EMFX_Data!AD219)</f>
        <v>0.106836340475499</v>
      </c>
      <c r="V219" s="23" t="n">
        <f aca="false">ABS(EMFX_Data!AC219-EMFX_Data!AD219)</f>
        <v>0.241941801251455</v>
      </c>
      <c r="W219" s="26" t="n">
        <f aca="false">IF(ROW()&lt;4+MinObs-1,"",IFERROR((B219-AVERAGE(B$4:B219))/STDEV(B$4:B219),""))</f>
        <v>1.62394544151706</v>
      </c>
      <c r="X219" s="26" t="n">
        <f aca="false">IF(ROW()&lt;4+MinObs-1,"",IFERROR((C219-AVERAGE(C$4:C219))/STDEV(C$4:C219),""))</f>
        <v>1.52522678456737</v>
      </c>
      <c r="Y219" s="26" t="n">
        <f aca="false">IF(ROW()&lt;4+MinObs-1,"",IFERROR((D219-AVERAGE(D$4:D219))/STDEV(D$4:D219),""))</f>
        <v>0.519896900599883</v>
      </c>
      <c r="Z219" s="26" t="n">
        <f aca="false">IF(ROW()&lt;4+MinObs-1,"",IFERROR((E219-AVERAGE(E$4:E219))/STDEV(E$4:E219),""))</f>
        <v>0.878506583616322</v>
      </c>
      <c r="AA219" s="26" t="n">
        <f aca="false">IF(ROW()&lt;4+MinObs-1,"",IFERROR((F219-AVERAGE(F$4:F219))/STDEV(F$4:F219),""))</f>
        <v>3.16618089790648</v>
      </c>
      <c r="AB219" s="26" t="n">
        <f aca="false">IF(ROW()&lt;4+MinObs-1,"",IFERROR((G219-AVERAGE(G$4:G219))/STDEV(G$4:G219),""))</f>
        <v>-0.048149683486899</v>
      </c>
      <c r="AC219" s="26" t="n">
        <f aca="false">IF(ROW()&lt;4+MinObs-1,"",IFERROR((H219-AVERAGE(H$4:H219))/STDEV(H$4:H219),""))</f>
        <v>-0.73009631468999</v>
      </c>
      <c r="AD219" s="26" t="n">
        <f aca="false">IF(ROW()&lt;4+MinObs-1,"",IFERROR((I219-AVERAGE(I$4:I219))/STDEV(I$4:I219),""))</f>
        <v>-0.62124742119152</v>
      </c>
      <c r="AE219" s="26" t="n">
        <f aca="false">IF(ROW()&lt;4+MinObs-1,"",IFERROR((J219-AVERAGE(J$4:J219))/STDEV(J$4:J219),""))</f>
        <v>-0.787369083634642</v>
      </c>
      <c r="AF219" s="26" t="n">
        <f aca="false">IF(ROW()&lt;4+MinObs-1,"",IFERROR((K219-AVERAGE(K$4:K219))/STDEV(K$4:K219),""))</f>
        <v>-0.376162669901116</v>
      </c>
      <c r="AG219" s="26" t="n">
        <f aca="false">IF(ROW()&lt;4+MinObs-1,"",IFERROR((L219-AVERAGE(L$4:L219))/STDEV(L$4:L219),""))</f>
        <v>-0.0101060187135348</v>
      </c>
      <c r="AH219" s="26" t="n">
        <f aca="false">IF(ROW()&lt;4+MinObs-1,"",IFERROR((M219-AVERAGE(M$4:M219))/STDEV(M$4:M219),""))</f>
        <v>-1.48278562505491</v>
      </c>
      <c r="AI219" s="26" t="n">
        <f aca="false">IF(ROW()&lt;4+MinObs-1,"",IFERROR((N219-AVERAGE(N$4:N219))/STDEV(N$4:N219),""))</f>
        <v>-1.26209478098223</v>
      </c>
      <c r="AJ219" s="26" t="n">
        <f aca="false">IF(ROW()&lt;4+MinObs-1,"",IFERROR((O219-AVERAGE(O$4:O219))/STDEV(O$4:O219),""))</f>
        <v>0.306761766867615</v>
      </c>
      <c r="AK219" s="26" t="n">
        <f aca="false">IF(ROW()&lt;4+MinObs-1,"",IFERROR((P219-AVERAGE(P$4:P219))/STDEV(P$4:P219),""))</f>
        <v>-0.124414328198333</v>
      </c>
      <c r="AL219" s="26" t="n">
        <f aca="false">IF(ROW()&lt;4+MinObs-1,"",IFERROR((Q219-AVERAGE(Q$4:Q219))/STDEV(Q$4:Q219),""))</f>
        <v>-1.10115637103705</v>
      </c>
      <c r="AM219" s="26" t="n">
        <f aca="false">IF(ROW()&lt;4+MinObs-1,"",IFERROR((R219-AVERAGE(R$4:R219))/STDEV(R$4:R219),""))</f>
        <v>-0.252660999323807</v>
      </c>
      <c r="AN219" s="26" t="n">
        <f aca="false">IF(ROW()&lt;4+MinObs-1,"",IFERROR((S219-AVERAGE(S$4:S219))/STDEV(S$4:S219),""))</f>
        <v>-0.275198583604446</v>
      </c>
      <c r="AO219" s="26" t="n">
        <f aca="false">IF(ROW()&lt;4+MinObs-1,"",IFERROR((T219-AVERAGE(T$4:T219))/STDEV(T$4:T219),""))</f>
        <v>0.251894329256453</v>
      </c>
      <c r="AP219" s="26" t="n">
        <f aca="false">IF(ROW()&lt;4+MinObs-1,"",IFERROR((U219-AVERAGE(U$4:U219))/STDEV(U$4:U219),""))</f>
        <v>-0.145683092372842</v>
      </c>
      <c r="AQ219" s="26" t="n">
        <f aca="false">IF(ROW()&lt;4+MinObs-1,"",IFERROR((V219-AVERAGE(V$4:V219))/STDEV(V$4:V219),""))</f>
        <v>0.275171102217261</v>
      </c>
      <c r="AR219" s="26" t="n">
        <f aca="false">IF(W219="",0,IF(W219&gt;=z4,w4,IF(W219&gt;=z3,w3,IF(W219&gt;=zEntry,w2,IF(AND(W219&gt;=ExitZ,AR218&gt;0),w2,0)))))</f>
        <v>0</v>
      </c>
      <c r="AS219" s="26" t="n">
        <f aca="false">IF(X219="",0,IF(X219&gt;=z4,w4,IF(X219&gt;=z3,w3,IF(X219&gt;=zEntry,w2,IF(AND(X219&gt;=ExitZ,AS218&gt;0),w2,0)))))</f>
        <v>0</v>
      </c>
      <c r="AT219" s="26" t="n">
        <f aca="false">IF(Y219="",0,IF(Y219&gt;=z4,w4,IF(Y219&gt;=z3,w3,IF(Y219&gt;=zEntry,w2,IF(AND(Y219&gt;=ExitZ,AT218&gt;0),w2,0)))))</f>
        <v>0</v>
      </c>
      <c r="AU219" s="26" t="n">
        <f aca="false">IF(Z219="",0,IF(Z219&gt;=z4,w4,IF(Z219&gt;=z3,w3,IF(Z219&gt;=zEntry,w2,IF(AND(Z219&gt;=ExitZ,AU218&gt;0),w2,0)))))</f>
        <v>0</v>
      </c>
      <c r="AV219" s="26" t="n">
        <f aca="false">IF(AA219="",0,IF(AA219&gt;=z4,w4,IF(AA219&gt;=z3,w3,IF(AA219&gt;=zEntry,w2,IF(AND(AA219&gt;=ExitZ,AV218&gt;0),w2,0)))))</f>
        <v>1.5</v>
      </c>
      <c r="AW219" s="26" t="n">
        <f aca="false">IF(AB219="",0,IF(AB219&gt;=z4,w4,IF(AB219&gt;=z3,w3,IF(AB219&gt;=zEntry,w2,IF(AND(AB219&gt;=ExitZ,AW218&gt;0),w2,0)))))</f>
        <v>0</v>
      </c>
      <c r="AX219" s="26" t="n">
        <f aca="false">IF(AC219="",0,IF(AC219&gt;=z4,w4,IF(AC219&gt;=z3,w3,IF(AC219&gt;=zEntry,w2,IF(AND(AC219&gt;=ExitZ,AX218&gt;0),w2,0)))))</f>
        <v>0</v>
      </c>
      <c r="AY219" s="26" t="n">
        <f aca="false">IF(AD219="",0,IF(AD219&gt;=z4,w4,IF(AD219&gt;=z3,w3,IF(AD219&gt;=zEntry,w2,IF(AND(AD219&gt;=ExitZ,AY218&gt;0),w2,0)))))</f>
        <v>0</v>
      </c>
      <c r="AZ219" s="26" t="n">
        <f aca="false">IF(AE219="",0,IF(AE219&gt;=z4,w4,IF(AE219&gt;=z3,w3,IF(AE219&gt;=zEntry,w2,IF(AND(AE219&gt;=ExitZ,AZ218&gt;0),w2,0)))))</f>
        <v>0</v>
      </c>
      <c r="BA219" s="26" t="n">
        <f aca="false">IF(AF219="",0,IF(AF219&gt;=z4,w4,IF(AF219&gt;=z3,w3,IF(AF219&gt;=zEntry,w2,IF(AND(AF219&gt;=ExitZ,BA218&gt;0),w2,0)))))</f>
        <v>0</v>
      </c>
      <c r="BB219" s="26" t="n">
        <f aca="false">IF(AG219="",0,IF(AG219&gt;=z4,w4,IF(AG219&gt;=z3,w3,IF(AG219&gt;=zEntry,w2,IF(AND(AG219&gt;=ExitZ,BB218&gt;0),w2,0)))))</f>
        <v>0</v>
      </c>
      <c r="BC219" s="26" t="n">
        <f aca="false">IF(AH219="",0,IF(AH219&gt;=z4,w4,IF(AH219&gt;=z3,w3,IF(AH219&gt;=zEntry,w2,IF(AND(AH219&gt;=ExitZ,BC218&gt;0),w2,0)))))</f>
        <v>0</v>
      </c>
      <c r="BD219" s="26" t="n">
        <f aca="false">IF(AI219="",0,IF(AI219&gt;=z4,w4,IF(AI219&gt;=z3,w3,IF(AI219&gt;=zEntry,w2,IF(AND(AI219&gt;=ExitZ,BD218&gt;0),w2,0)))))</f>
        <v>0</v>
      </c>
      <c r="BE219" s="26" t="n">
        <f aca="false">IF(AJ219="",0,IF(AJ219&gt;=z4,w4,IF(AJ219&gt;=z3,w3,IF(AJ219&gt;=zEntry,w2,IF(AND(AJ219&gt;=ExitZ,BE218&gt;0),w2,0)))))</f>
        <v>0</v>
      </c>
      <c r="BF219" s="26" t="n">
        <f aca="false">IF(AK219="",0,IF(AK219&gt;=z4,w4,IF(AK219&gt;=z3,w3,IF(AK219&gt;=zEntry,w2,IF(AND(AK219&gt;=ExitZ,BF218&gt;0),w2,0)))))</f>
        <v>0</v>
      </c>
      <c r="BG219" s="26" t="n">
        <f aca="false">IF(AL219="",0,IF(AL219&gt;=z4,w4,IF(AL219&gt;=z3,w3,IF(AL219&gt;=zEntry,w2,IF(AND(AL219&gt;=ExitZ,BG218&gt;0),w2,0)))))</f>
        <v>0</v>
      </c>
      <c r="BH219" s="26" t="n">
        <f aca="false">IF(AM219="",0,IF(AM219&gt;=z4,w4,IF(AM219&gt;=z3,w3,IF(AM219&gt;=zEntry,w2,IF(AND(AM219&gt;=ExitZ,BH218&gt;0),w2,0)))))</f>
        <v>0</v>
      </c>
      <c r="BI219" s="26" t="n">
        <f aca="false">IF(AN219="",0,IF(AN219&gt;=z4,w4,IF(AN219&gt;=z3,w3,IF(AN219&gt;=zEntry,w2,IF(AND(AN219&gt;=ExitZ,BI218&gt;0),w2,0)))))</f>
        <v>0</v>
      </c>
      <c r="BJ219" s="26" t="n">
        <f aca="false">IF(AO219="",0,IF(AO219&gt;=z4,w4,IF(AO219&gt;=z3,w3,IF(AO219&gt;=zEntry,w2,IF(AND(AO219&gt;=ExitZ,BJ218&gt;0),w2,0)))))</f>
        <v>0</v>
      </c>
      <c r="BK219" s="26" t="n">
        <f aca="false">IF(AP219="",0,IF(AP219&gt;=z4,w4,IF(AP219&gt;=z3,w3,IF(AP219&gt;=zEntry,w2,IF(AND(AP219&gt;=ExitZ,BK218&gt;0),w2,0)))))</f>
        <v>0</v>
      </c>
      <c r="BL219" s="26" t="n">
        <f aca="false">IF(AQ219="",0,IF(AQ219&gt;=z4,w4,IF(AQ219&gt;=z3,w3,IF(AQ219&gt;=zEntry,w2,IF(AND(AQ219&gt;=ExitZ,BL218&gt;0),w2,0)))))</f>
        <v>0</v>
      </c>
      <c r="BM219" s="23" t="n">
        <f aca="false">IF(EMFX_Data!X218&gt;=EMFX_Data!Y218,EMFX_Data!AE219-EMFX_Data!AF219,EMFX_Data!AF219-EMFX_Data!AE219)</f>
        <v>0.0466627981732169</v>
      </c>
      <c r="BN219" s="23" t="n">
        <f aca="false">IF(EMFX_Data!X218&gt;=EMFX_Data!Z218,EMFX_Data!AE219-EMFX_Data!AG219,EMFX_Data!AG219-EMFX_Data!AE219)</f>
        <v>0.0390401606011892</v>
      </c>
      <c r="BO219" s="23" t="n">
        <f aca="false">IF(EMFX_Data!X218&gt;=EMFX_Data!AA218,EMFX_Data!AE219-EMFX_Data!AH219,EMFX_Data!AH219-EMFX_Data!AE219)</f>
        <v>-0.00597277060108412</v>
      </c>
      <c r="BP219" s="23" t="n">
        <f aca="false">IF(EMFX_Data!X218&gt;=EMFX_Data!AB218,EMFX_Data!AE219-EMFX_Data!AI219,EMFX_Data!AI219-EMFX_Data!AE219)</f>
        <v>0.0393987168075796</v>
      </c>
      <c r="BQ219" s="23" t="n">
        <f aca="false">IF(EMFX_Data!X218&gt;=EMFX_Data!AC218,EMFX_Data!AE219-EMFX_Data!AJ219,EMFX_Data!AJ219-EMFX_Data!AE219)</f>
        <v>-0.00178135299699649</v>
      </c>
      <c r="BR219" s="23" t="n">
        <f aca="false">IF(EMFX_Data!X218&gt;=EMFX_Data!AD218,EMFX_Data!AE219-EMFX_Data!AK219,EMFX_Data!AK219-EMFX_Data!AE219)</f>
        <v>0.0472618939829383</v>
      </c>
      <c r="BS219" s="23" t="n">
        <f aca="false">IF(EMFX_Data!Y218&gt;=EMFX_Data!Z218,EMFX_Data!AF219-EMFX_Data!AG219,EMFX_Data!AG219-EMFX_Data!AF219)</f>
        <v>0.00762263757202768</v>
      </c>
      <c r="BT219" s="23" t="n">
        <f aca="false">IF(EMFX_Data!Y218&gt;=EMFX_Data!AA218,EMFX_Data!AF219-EMFX_Data!AH219,EMFX_Data!AH219-EMFX_Data!AF219)</f>
        <v>0.052635568774301</v>
      </c>
      <c r="BU219" s="23" t="n">
        <f aca="false">IF(EMFX_Data!Y218&gt;=EMFX_Data!AB218,EMFX_Data!AF219-EMFX_Data!AI219,EMFX_Data!AI219-EMFX_Data!AF219)</f>
        <v>0.00726408136563731</v>
      </c>
      <c r="BV219" s="23" t="n">
        <f aca="false">IF(EMFX_Data!Y218&gt;=EMFX_Data!AC218,EMFX_Data!AF219-EMFX_Data!AJ219,EMFX_Data!AJ219-EMFX_Data!AF219)</f>
        <v>-0.0484441511702134</v>
      </c>
      <c r="BW219" s="23" t="n">
        <f aca="false">IF(EMFX_Data!Y218&gt;=EMFX_Data!AD218,EMFX_Data!AF219-EMFX_Data!AK219,EMFX_Data!AK219-EMFX_Data!AF219)</f>
        <v>-0.000599095809721338</v>
      </c>
      <c r="BX219" s="23" t="n">
        <f aca="false">IF(EMFX_Data!Z218&gt;=EMFX_Data!AA218,EMFX_Data!AG219-EMFX_Data!AH219,EMFX_Data!AH219-EMFX_Data!AG219)</f>
        <v>0.0450129312022734</v>
      </c>
      <c r="BY219" s="23" t="n">
        <f aca="false">IF(EMFX_Data!Z218&gt;=EMFX_Data!AB218,EMFX_Data!AG219-EMFX_Data!AI219,EMFX_Data!AI219-EMFX_Data!AG219)</f>
        <v>-0.000358556206390371</v>
      </c>
      <c r="BZ219" s="23" t="n">
        <f aca="false">IF(EMFX_Data!Z218&gt;=EMFX_Data!AC218,EMFX_Data!AG219-EMFX_Data!AJ219,EMFX_Data!AJ219-EMFX_Data!AG219)</f>
        <v>-0.0408215135981857</v>
      </c>
      <c r="CA219" s="23" t="n">
        <f aca="false">IF(EMFX_Data!Z218&gt;=EMFX_Data!AD218,EMFX_Data!AG219-EMFX_Data!AK219,EMFX_Data!AK219-EMFX_Data!AG219)</f>
        <v>-0.00822173338174902</v>
      </c>
      <c r="CB219" s="23" t="n">
        <f aca="false">IF(EMFX_Data!AA218&gt;=EMFX_Data!AB218,EMFX_Data!AH219-EMFX_Data!AI219,EMFX_Data!AI219-EMFX_Data!AH219)</f>
        <v>0.0453714874086637</v>
      </c>
      <c r="CC219" s="23" t="n">
        <f aca="false">IF(EMFX_Data!AA218&gt;=EMFX_Data!AC218,EMFX_Data!AH219-EMFX_Data!AJ219,EMFX_Data!AJ219-EMFX_Data!AH219)</f>
        <v>0.00419141760408762</v>
      </c>
      <c r="CD219" s="23" t="n">
        <f aca="false">IF(EMFX_Data!AA218&gt;=EMFX_Data!AD218,EMFX_Data!AH219-EMFX_Data!AK219,EMFX_Data!AK219-EMFX_Data!AH219)</f>
        <v>-0.0532346645840224</v>
      </c>
      <c r="CE219" s="23" t="n">
        <f aca="false">IF(EMFX_Data!AB218&gt;=EMFX_Data!AC218,EMFX_Data!AI219-EMFX_Data!AJ219,EMFX_Data!AJ219-EMFX_Data!AI219)</f>
        <v>-0.0411800698045761</v>
      </c>
      <c r="CF219" s="23" t="n">
        <f aca="false">IF(EMFX_Data!AB218&gt;=EMFX_Data!AD218,EMFX_Data!AI219-EMFX_Data!AK219,EMFX_Data!AK219-EMFX_Data!AI219)</f>
        <v>-0.00786317717535865</v>
      </c>
      <c r="CG219" s="23" t="n">
        <f aca="false">IF(EMFX_Data!AC218&gt;=EMFX_Data!AD218,EMFX_Data!AJ219-EMFX_Data!AK219,EMFX_Data!AK219-EMFX_Data!AJ219)</f>
        <v>-0.0490432469799348</v>
      </c>
      <c r="CH219" s="27" t="n">
        <f aca="false">IF(ROW()&lt;4+VolLB,"",STDEV(INDEX($BM:$BM,ROW()-VolLB+1):INDEX($BM:$BM,ROW()))*SQRT(12))</f>
        <v>0.175034662124097</v>
      </c>
      <c r="CI219" s="27" t="n">
        <f aca="false">IF(ROW()&lt;4+VolLB,"",STDEV(INDEX($BN:$BN,ROW()-VolLB+1):INDEX($BN:$BN,ROW()))*SQRT(12))</f>
        <v>0.178677468691949</v>
      </c>
      <c r="CJ219" s="27" t="n">
        <f aca="false">IF(ROW()&lt;4+VolLB,"",STDEV(INDEX($BO:$BO,ROW()-VolLB+1):INDEX($BO:$BO,ROW()))*SQRT(12))</f>
        <v>0.174988308545294</v>
      </c>
      <c r="CK219" s="27" t="n">
        <f aca="false">IF(ROW()&lt;4+VolLB,"",STDEV(INDEX($BP:$BP,ROW()-VolLB+1):INDEX($BP:$BP,ROW()))*SQRT(12))</f>
        <v>0.199079118654984</v>
      </c>
      <c r="CL219" s="27" t="n">
        <f aca="false">IF(ROW()&lt;4+VolLB,"",STDEV(INDEX($BQ:$BQ,ROW()-VolLB+1):INDEX($BQ:$BQ,ROW()))*SQRT(12))</f>
        <v>0.13769103258182</v>
      </c>
      <c r="CM219" s="27" t="n">
        <f aca="false">IF(ROW()&lt;4+VolLB,"",STDEV(INDEX($BR:$BR,ROW()-VolLB+1):INDEX($BR:$BR,ROW()))*SQRT(12))</f>
        <v>0.150693306148062</v>
      </c>
      <c r="CN219" s="27" t="n">
        <f aca="false">IF(ROW()&lt;4+VolLB,"",STDEV(INDEX($BS:$BS,ROW()-VolLB+1):INDEX($BS:$BS,ROW()))*SQRT(12))</f>
        <v>0.154001417807723</v>
      </c>
      <c r="CO219" s="27" t="n">
        <f aca="false">IF(ROW()&lt;4+VolLB,"",STDEV(INDEX($BT:$BT,ROW()-VolLB+1):INDEX($BT:$BT,ROW()))*SQRT(12))</f>
        <v>0.182744212396496</v>
      </c>
      <c r="CP219" s="27" t="n">
        <f aca="false">IF(ROW()&lt;4+VolLB,"",STDEV(INDEX($BU:$BU,ROW()-VolLB+1):INDEX($BU:$BU,ROW()))*SQRT(12))</f>
        <v>0.164528820598925</v>
      </c>
      <c r="CQ219" s="27" t="n">
        <f aca="false">IF(ROW()&lt;4+VolLB,"",STDEV(INDEX($BV:$BV,ROW()-VolLB+1):INDEX($BV:$BV,ROW()))*SQRT(12))</f>
        <v>0.161001924482989</v>
      </c>
      <c r="CR219" s="27" t="n">
        <f aca="false">IF(ROW()&lt;4+VolLB,"",STDEV(INDEX($BW:$BW,ROW()-VolLB+1):INDEX($BW:$BW,ROW()))*SQRT(12))</f>
        <v>0.162462070421615</v>
      </c>
      <c r="CS219" s="27" t="n">
        <f aca="false">IF(ROW()&lt;4+VolLB,"",STDEV(INDEX($BX:$BX,ROW()-VolLB+1):INDEX($BX:$BX,ROW()))*SQRT(12))</f>
        <v>0.209452228270038</v>
      </c>
      <c r="CT219" s="27" t="n">
        <f aca="false">IF(ROW()&lt;4+VolLB,"",STDEV(INDEX($BY:$BY,ROW()-VolLB+1):INDEX($BY:$BY,ROW()))*SQRT(12))</f>
        <v>0.196201389364209</v>
      </c>
      <c r="CU219" s="27" t="n">
        <f aca="false">IF(ROW()&lt;4+VolLB,"",STDEV(INDEX($BZ:$BZ,ROW()-VolLB+1):INDEX($BZ:$BZ,ROW()))*SQRT(12))</f>
        <v>0.168727772450534</v>
      </c>
      <c r="CV219" s="27" t="n">
        <f aca="false">IF(ROW()&lt;4+VolLB,"",STDEV(INDEX($CA:$CA,ROW()-VolLB+1):INDEX($CA:$CA,ROW()))*SQRT(12))</f>
        <v>0.150732989134981</v>
      </c>
      <c r="CW219" s="27" t="n">
        <f aca="false">IF(ROW()&lt;4+VolLB,"",STDEV(INDEX($CB:$CB,ROW()-VolLB+1):INDEX($CB:$CB,ROW()))*SQRT(12))</f>
        <v>0.203075723804197</v>
      </c>
      <c r="CX219" s="27" t="n">
        <f aca="false">IF(ROW()&lt;4+VolLB,"",STDEV(INDEX($CC:$CC,ROW()-VolLB+1):INDEX($CC:$CC,ROW()))*SQRT(12))</f>
        <v>0.172304552489944</v>
      </c>
      <c r="CY219" s="27" t="n">
        <f aca="false">IF(ROW()&lt;4+VolLB,"",STDEV(INDEX($CD:$CD,ROW()-VolLB+1):INDEX($CD:$CD,ROW()))*SQRT(12))</f>
        <v>0.188475322313471</v>
      </c>
      <c r="CZ219" s="27" t="n">
        <f aca="false">IF(ROW()&lt;4+VolLB,"",STDEV(INDEX($CE:$CE,ROW()-VolLB+1):INDEX($CE:$CE,ROW()))*SQRT(12))</f>
        <v>0.212658348910123</v>
      </c>
      <c r="DA219" s="27" t="n">
        <f aca="false">IF(ROW()&lt;4+VolLB,"",STDEV(INDEX($CF:$CF,ROW()-VolLB+1):INDEX($CF:$CF,ROW()))*SQRT(12))</f>
        <v>0.15042334940772</v>
      </c>
      <c r="DB219" s="27" t="n">
        <f aca="false">IF(ROW()&lt;4+VolLB,"",STDEV(INDEX($CG:$CG,ROW()-VolLB+1):INDEX($CG:$CG,ROW()))*SQRT(12))</f>
        <v>0.154478433203029</v>
      </c>
      <c r="DC219" s="26" t="n">
        <f aca="false">IF(OR(AR219=0,CH219="",CH219=0),0,AR219*MIN(MaxScal,TgtVol/CH219))</f>
        <v>0</v>
      </c>
      <c r="DD219" s="26" t="n">
        <f aca="false">IF(OR(AS219=0,CI219="",CI219=0),0,AS219*MIN(MaxScal,TgtVol/CI219))</f>
        <v>0</v>
      </c>
      <c r="DE219" s="26" t="n">
        <f aca="false">IF(OR(AT219=0,CJ219="",CJ219=0),0,AT219*MIN(MaxScal,TgtVol/CJ219))</f>
        <v>0</v>
      </c>
      <c r="DF219" s="26" t="n">
        <f aca="false">IF(OR(AU219=0,CK219="",CK219=0),0,AU219*MIN(MaxScal,TgtVol/CK219))</f>
        <v>0</v>
      </c>
      <c r="DG219" s="26" t="n">
        <f aca="false">IF(OR(AV219=0,CL219="",CL219=0),0,AV219*MIN(MaxScal,TgtVol/CL219))</f>
        <v>0.217879112658793</v>
      </c>
      <c r="DH219" s="26" t="n">
        <f aca="false">IF(OR(AW219=0,CM219="",CM219=0),0,AW219*MIN(MaxScal,TgtVol/CM219))</f>
        <v>0</v>
      </c>
      <c r="DI219" s="26" t="n">
        <f aca="false">IF(OR(AX219=0,CN219="",CN219=0),0,AX219*MIN(MaxScal,TgtVol/CN219))</f>
        <v>0</v>
      </c>
      <c r="DJ219" s="26" t="n">
        <f aca="false">IF(OR(AY219=0,CO219="",CO219=0),0,AY219*MIN(MaxScal,TgtVol/CO219))</f>
        <v>0</v>
      </c>
      <c r="DK219" s="26" t="n">
        <f aca="false">IF(OR(AZ219=0,CP219="",CP219=0),0,AZ219*MIN(MaxScal,TgtVol/CP219))</f>
        <v>0</v>
      </c>
      <c r="DL219" s="26" t="n">
        <f aca="false">IF(OR(BA219=0,CQ219="",CQ219=0),0,BA219*MIN(MaxScal,TgtVol/CQ219))</f>
        <v>0</v>
      </c>
      <c r="DM219" s="26" t="n">
        <f aca="false">IF(OR(BB219=0,CR219="",CR219=0),0,BB219*MIN(MaxScal,TgtVol/CR219))</f>
        <v>0</v>
      </c>
      <c r="DN219" s="26" t="n">
        <f aca="false">IF(OR(BC219=0,CS219="",CS219=0),0,BC219*MIN(MaxScal,TgtVol/CS219))</f>
        <v>0</v>
      </c>
      <c r="DO219" s="26" t="n">
        <f aca="false">IF(OR(BD219=0,CT219="",CT219=0),0,BD219*MIN(MaxScal,TgtVol/CT219))</f>
        <v>0</v>
      </c>
      <c r="DP219" s="26" t="n">
        <f aca="false">IF(OR(BE219=0,CU219="",CU219=0),0,BE219*MIN(MaxScal,TgtVol/CU219))</f>
        <v>0</v>
      </c>
      <c r="DQ219" s="26" t="n">
        <f aca="false">IF(OR(BF219=0,CV219="",CV219=0),0,BF219*MIN(MaxScal,TgtVol/CV219))</f>
        <v>0</v>
      </c>
      <c r="DR219" s="26" t="n">
        <f aca="false">IF(OR(BG219=0,CW219="",CW219=0),0,BG219*MIN(MaxScal,TgtVol/CW219))</f>
        <v>0</v>
      </c>
      <c r="DS219" s="26" t="n">
        <f aca="false">IF(OR(BH219=0,CX219="",CX219=0),0,BH219*MIN(MaxScal,TgtVol/CX219))</f>
        <v>0</v>
      </c>
      <c r="DT219" s="26" t="n">
        <f aca="false">IF(OR(BI219=0,CY219="",CY219=0),0,BI219*MIN(MaxScal,TgtVol/CY219))</f>
        <v>0</v>
      </c>
      <c r="DU219" s="26" t="n">
        <f aca="false">IF(OR(BJ219=0,CZ219="",CZ219=0),0,BJ219*MIN(MaxScal,TgtVol/CZ219))</f>
        <v>0</v>
      </c>
      <c r="DV219" s="26" t="n">
        <f aca="false">IF(OR(BK219=0,DA219="",DA219=0),0,BK219*MIN(MaxScal,TgtVol/DA219))</f>
        <v>0</v>
      </c>
      <c r="DW219" s="26" t="n">
        <f aca="false">IF(OR(BL219=0,DB219="",DB219=0),0,BL219*MIN(MaxScal,TgtVol/DB219))</f>
        <v>0</v>
      </c>
      <c r="DX219" s="28" t="n">
        <f aca="false">IFERROR(DC218*BM219,"")</f>
        <v>0.00535779943718086</v>
      </c>
      <c r="DY219" s="28" t="n">
        <f aca="false">IFERROR(DD218*BN219,"")</f>
        <v>0</v>
      </c>
      <c r="DZ219" s="28" t="n">
        <f aca="false">IFERROR(DE218*BO219,"")</f>
        <v>-0</v>
      </c>
      <c r="EA219" s="28" t="n">
        <f aca="false">IFERROR(DF218*BP219,"")</f>
        <v>0</v>
      </c>
      <c r="EB219" s="28" t="n">
        <f aca="false">IFERROR(DG218*BQ219,"")</f>
        <v>-0.000387558807028986</v>
      </c>
      <c r="EC219" s="28" t="n">
        <f aca="false">IFERROR(DH218*BR219,"")</f>
        <v>0</v>
      </c>
      <c r="ED219" s="28" t="n">
        <f aca="false">IFERROR(DI218*BS219,"")</f>
        <v>0</v>
      </c>
      <c r="EE219" s="28" t="n">
        <f aca="false">IFERROR(DJ218*BT219,"")</f>
        <v>0</v>
      </c>
      <c r="EF219" s="28" t="n">
        <f aca="false">IFERROR(DK218*BU219,"")</f>
        <v>0</v>
      </c>
      <c r="EG219" s="28" t="n">
        <f aca="false">IFERROR(DL218*BV219,"")</f>
        <v>-0</v>
      </c>
      <c r="EH219" s="28" t="n">
        <f aca="false">IFERROR(DM218*BW219,"")</f>
        <v>-0</v>
      </c>
      <c r="EI219" s="28" t="n">
        <f aca="false">IFERROR(DN218*BX219,"")</f>
        <v>0</v>
      </c>
      <c r="EJ219" s="28" t="n">
        <f aca="false">IFERROR(DO218*BY219,"")</f>
        <v>-0</v>
      </c>
      <c r="EK219" s="28" t="n">
        <f aca="false">IFERROR(DP218*BZ219,"")</f>
        <v>-0</v>
      </c>
      <c r="EL219" s="28" t="n">
        <f aca="false">IFERROR(DQ218*CA219,"")</f>
        <v>-0</v>
      </c>
      <c r="EM219" s="28" t="n">
        <f aca="false">IFERROR(DR218*CB219,"")</f>
        <v>0</v>
      </c>
      <c r="EN219" s="28" t="n">
        <f aca="false">IFERROR(DS218*CC219,"")</f>
        <v>0</v>
      </c>
      <c r="EO219" s="28" t="n">
        <f aca="false">IFERROR(DT218*CD219,"")</f>
        <v>-0</v>
      </c>
      <c r="EP219" s="28" t="n">
        <f aca="false">IFERROR(DU218*CE219,"")</f>
        <v>-0</v>
      </c>
      <c r="EQ219" s="28" t="n">
        <f aca="false">IFERROR(DV218*CF219,"")</f>
        <v>-0</v>
      </c>
      <c r="ER219" s="28" t="n">
        <f aca="false">IFERROR(DW218*CG219,"")</f>
        <v>-0</v>
      </c>
      <c r="ES219" s="28" t="n">
        <f aca="false">IF(ROW()=4,"",SUM(DX219:ER219))</f>
        <v>0.00497024063015188</v>
      </c>
      <c r="ET219" s="29" t="n">
        <f aca="false">COUNTIF(AR219:BL219,"&gt;0")</f>
        <v>1</v>
      </c>
    </row>
    <row r="220" customFormat="false" ht="15" hidden="false" customHeight="false" outlineLevel="0" collapsed="false">
      <c r="A220" s="19" t="n">
        <v>44592</v>
      </c>
      <c r="B220" s="23" t="n">
        <f aca="false">ABS(EMFX_Data!X220-EMFX_Data!Y220)</f>
        <v>0.224137275166693</v>
      </c>
      <c r="C220" s="23" t="n">
        <f aca="false">ABS(EMFX_Data!X220-EMFX_Data!Z220)</f>
        <v>0.148561958134659</v>
      </c>
      <c r="D220" s="23" t="n">
        <f aca="false">ABS(EMFX_Data!X220-EMFX_Data!AA220)</f>
        <v>0.212723952434319</v>
      </c>
      <c r="E220" s="23" t="n">
        <f aca="false">ABS(EMFX_Data!X220-EMFX_Data!AB220)</f>
        <v>0.124935258254222</v>
      </c>
      <c r="F220" s="23" t="n">
        <f aca="false">ABS(EMFX_Data!X220-EMFX_Data!AC220)</f>
        <v>0.278427840211362</v>
      </c>
      <c r="G220" s="23" t="n">
        <f aca="false">ABS(EMFX_Data!X220-EMFX_Data!AD220)</f>
        <v>0.0458837616515542</v>
      </c>
      <c r="H220" s="23" t="n">
        <f aca="false">ABS(EMFX_Data!Y220-EMFX_Data!Z220)</f>
        <v>0.0755753170320341</v>
      </c>
      <c r="I220" s="23" t="n">
        <f aca="false">ABS(EMFX_Data!Y220-EMFX_Data!AA220)</f>
        <v>0.0114133227323743</v>
      </c>
      <c r="J220" s="23" t="n">
        <f aca="false">ABS(EMFX_Data!Y220-EMFX_Data!AB220)</f>
        <v>0.0992020169124706</v>
      </c>
      <c r="K220" s="23" t="n">
        <f aca="false">ABS(EMFX_Data!Y220-EMFX_Data!AC220)</f>
        <v>0.0542905650446697</v>
      </c>
      <c r="L220" s="23" t="n">
        <f aca="false">ABS(EMFX_Data!Y220-EMFX_Data!AD220)</f>
        <v>0.178253513515139</v>
      </c>
      <c r="M220" s="23" t="n">
        <f aca="false">ABS(EMFX_Data!Z220-EMFX_Data!AA220)</f>
        <v>0.0641619942996599</v>
      </c>
      <c r="N220" s="23" t="n">
        <f aca="false">ABS(EMFX_Data!Z220-EMFX_Data!AB220)</f>
        <v>0.0236266998804364</v>
      </c>
      <c r="O220" s="23" t="n">
        <f aca="false">ABS(EMFX_Data!Z220-EMFX_Data!AC220)</f>
        <v>0.129865882076704</v>
      </c>
      <c r="P220" s="23" t="n">
        <f aca="false">ABS(EMFX_Data!Z220-EMFX_Data!AD220)</f>
        <v>0.102678196483105</v>
      </c>
      <c r="Q220" s="23" t="n">
        <f aca="false">ABS(EMFX_Data!AA220-EMFX_Data!AB220)</f>
        <v>0.0877886941800963</v>
      </c>
      <c r="R220" s="23" t="n">
        <f aca="false">ABS(EMFX_Data!AA220-EMFX_Data!AC220)</f>
        <v>0.065703887777044</v>
      </c>
      <c r="S220" s="23" t="n">
        <f aca="false">ABS(EMFX_Data!AA220-EMFX_Data!AD220)</f>
        <v>0.166840190782764</v>
      </c>
      <c r="T220" s="23" t="n">
        <f aca="false">ABS(EMFX_Data!AB220-EMFX_Data!AC220)</f>
        <v>0.15349258195714</v>
      </c>
      <c r="U220" s="23" t="n">
        <f aca="false">ABS(EMFX_Data!AB220-EMFX_Data!AD220)</f>
        <v>0.0790514966026681</v>
      </c>
      <c r="V220" s="23" t="n">
        <f aca="false">ABS(EMFX_Data!AC220-EMFX_Data!AD220)</f>
        <v>0.232544078559808</v>
      </c>
      <c r="W220" s="26" t="n">
        <f aca="false">IF(ROW()&lt;4+MinObs-1,"",IFERROR((B220-AVERAGE(B$4:B220))/STDEV(B$4:B220),""))</f>
        <v>0.951607491624782</v>
      </c>
      <c r="X220" s="26" t="n">
        <f aca="false">IF(ROW()&lt;4+MinObs-1,"",IFERROR((C220-AVERAGE(C$4:C220))/STDEV(C$4:C220),""))</f>
        <v>0.571565209448337</v>
      </c>
      <c r="Y220" s="26" t="n">
        <f aca="false">IF(ROW()&lt;4+MinObs-1,"",IFERROR((D220-AVERAGE(D$4:D220))/STDEV(D$4:D220),""))</f>
        <v>0.55721257504522</v>
      </c>
      <c r="Z220" s="26" t="n">
        <f aca="false">IF(ROW()&lt;4+MinObs-1,"",IFERROR((E220-AVERAGE(E$4:E220))/STDEV(E$4:E220),""))</f>
        <v>-0.0873581406860581</v>
      </c>
      <c r="AA220" s="26" t="n">
        <f aca="false">IF(ROW()&lt;4+MinObs-1,"",IFERROR((F220-AVERAGE(F$4:F220))/STDEV(F$4:F220),""))</f>
        <v>2.1970546054358</v>
      </c>
      <c r="AB220" s="26" t="n">
        <f aca="false">IF(ROW()&lt;4+MinObs-1,"",IFERROR((G220-AVERAGE(G$4:G220))/STDEV(G$4:G220),""))</f>
        <v>-0.297753536406106</v>
      </c>
      <c r="AC220" s="26" t="n">
        <f aca="false">IF(ROW()&lt;4+MinObs-1,"",IFERROR((H220-AVERAGE(H$4:H220))/STDEV(H$4:H220),""))</f>
        <v>-0.579177469200353</v>
      </c>
      <c r="AD220" s="26" t="n">
        <f aca="false">IF(ROW()&lt;4+MinObs-1,"",IFERROR((I220-AVERAGE(I$4:I220))/STDEV(I$4:I220),""))</f>
        <v>-1.15462702202152</v>
      </c>
      <c r="AE220" s="26" t="n">
        <f aca="false">IF(ROW()&lt;4+MinObs-1,"",IFERROR((J220-AVERAGE(J$4:J220))/STDEV(J$4:J220),""))</f>
        <v>-0.403255178951151</v>
      </c>
      <c r="AF220" s="26" t="n">
        <f aca="false">IF(ROW()&lt;4+MinObs-1,"",IFERROR((K220-AVERAGE(K$4:K220))/STDEV(K$4:K220),""))</f>
        <v>-0.587945769631222</v>
      </c>
      <c r="AG220" s="26" t="n">
        <f aca="false">IF(ROW()&lt;4+MinObs-1,"",IFERROR((L220-AVERAGE(L$4:L220))/STDEV(L$4:L220),""))</f>
        <v>0.00882074381335784</v>
      </c>
      <c r="AH220" s="26" t="n">
        <f aca="false">IF(ROW()&lt;4+MinObs-1,"",IFERROR((M220-AVERAGE(M$4:M220))/STDEV(M$4:M220),""))</f>
        <v>-1.02063618004555</v>
      </c>
      <c r="AI220" s="26" t="n">
        <f aca="false">IF(ROW()&lt;4+MinObs-1,"",IFERROR((N220-AVERAGE(N$4:N220))/STDEV(N$4:N220),""))</f>
        <v>-1.09756068698315</v>
      </c>
      <c r="AJ220" s="26" t="n">
        <f aca="false">IF(ROW()&lt;4+MinObs-1,"",IFERROR((O220-AVERAGE(O$4:O220))/STDEV(O$4:O220),""))</f>
        <v>0.338796258948517</v>
      </c>
      <c r="AK220" s="26" t="n">
        <f aca="false">IF(ROW()&lt;4+MinObs-1,"",IFERROR((P220-AVERAGE(P$4:P220))/STDEV(P$4:P220),""))</f>
        <v>-0.167484359118024</v>
      </c>
      <c r="AL220" s="26" t="n">
        <f aca="false">IF(ROW()&lt;4+MinObs-1,"",IFERROR((Q220-AVERAGE(Q$4:Q220))/STDEV(Q$4:Q220),""))</f>
        <v>-0.559133028453159</v>
      </c>
      <c r="AM220" s="26" t="n">
        <f aca="false">IF(ROW()&lt;4+MinObs-1,"",IFERROR((R220-AVERAGE(R$4:R220))/STDEV(R$4:R220),""))</f>
        <v>-0.961461027445937</v>
      </c>
      <c r="AN220" s="26" t="n">
        <f aca="false">IF(ROW()&lt;4+MinObs-1,"",IFERROR((S220-AVERAGE(S$4:S220))/STDEV(S$4:S220),""))</f>
        <v>-0.0153782272266809</v>
      </c>
      <c r="AO220" s="26" t="n">
        <f aca="false">IF(ROW()&lt;4+MinObs-1,"",IFERROR((T220-AVERAGE(T$4:T220))/STDEV(T$4:T220),""))</f>
        <v>0.469463038388906</v>
      </c>
      <c r="AP220" s="26" t="n">
        <f aca="false">IF(ROW()&lt;4+MinObs-1,"",IFERROR((U220-AVERAGE(U$4:U220))/STDEV(U$4:U220),""))</f>
        <v>-0.247032946785006</v>
      </c>
      <c r="AQ220" s="26" t="n">
        <f aca="false">IF(ROW()&lt;4+MinObs-1,"",IFERROR((V220-AVERAGE(V$4:V220))/STDEV(V$4:V220),""))</f>
        <v>0.240532989067668</v>
      </c>
      <c r="AR220" s="26" t="n">
        <f aca="false">IF(W220="",0,IF(W220&gt;=z4,w4,IF(W220&gt;=z3,w3,IF(W220&gt;=zEntry,w2,IF(AND(W220&gt;=ExitZ,AR219&gt;0),w2,0)))))</f>
        <v>0</v>
      </c>
      <c r="AS220" s="26" t="n">
        <f aca="false">IF(X220="",0,IF(X220&gt;=z4,w4,IF(X220&gt;=z3,w3,IF(X220&gt;=zEntry,w2,IF(AND(X220&gt;=ExitZ,AS219&gt;0),w2,0)))))</f>
        <v>0</v>
      </c>
      <c r="AT220" s="26" t="n">
        <f aca="false">IF(Y220="",0,IF(Y220&gt;=z4,w4,IF(Y220&gt;=z3,w3,IF(Y220&gt;=zEntry,w2,IF(AND(Y220&gt;=ExitZ,AT219&gt;0),w2,0)))))</f>
        <v>0</v>
      </c>
      <c r="AU220" s="26" t="n">
        <f aca="false">IF(Z220="",0,IF(Z220&gt;=z4,w4,IF(Z220&gt;=z3,w3,IF(Z220&gt;=zEntry,w2,IF(AND(Z220&gt;=ExitZ,AU219&gt;0),w2,0)))))</f>
        <v>0</v>
      </c>
      <c r="AV220" s="26" t="n">
        <f aca="false">IF(AA220="",0,IF(AA220&gt;=z4,w4,IF(AA220&gt;=z3,w3,IF(AA220&gt;=zEntry,w2,IF(AND(AA220&gt;=ExitZ,AV219&gt;0),w2,0)))))</f>
        <v>1</v>
      </c>
      <c r="AW220" s="26" t="n">
        <f aca="false">IF(AB220="",0,IF(AB220&gt;=z4,w4,IF(AB220&gt;=z3,w3,IF(AB220&gt;=zEntry,w2,IF(AND(AB220&gt;=ExitZ,AW219&gt;0),w2,0)))))</f>
        <v>0</v>
      </c>
      <c r="AX220" s="26" t="n">
        <f aca="false">IF(AC220="",0,IF(AC220&gt;=z4,w4,IF(AC220&gt;=z3,w3,IF(AC220&gt;=zEntry,w2,IF(AND(AC220&gt;=ExitZ,AX219&gt;0),w2,0)))))</f>
        <v>0</v>
      </c>
      <c r="AY220" s="26" t="n">
        <f aca="false">IF(AD220="",0,IF(AD220&gt;=z4,w4,IF(AD220&gt;=z3,w3,IF(AD220&gt;=zEntry,w2,IF(AND(AD220&gt;=ExitZ,AY219&gt;0),w2,0)))))</f>
        <v>0</v>
      </c>
      <c r="AZ220" s="26" t="n">
        <f aca="false">IF(AE220="",0,IF(AE220&gt;=z4,w4,IF(AE220&gt;=z3,w3,IF(AE220&gt;=zEntry,w2,IF(AND(AE220&gt;=ExitZ,AZ219&gt;0),w2,0)))))</f>
        <v>0</v>
      </c>
      <c r="BA220" s="26" t="n">
        <f aca="false">IF(AF220="",0,IF(AF220&gt;=z4,w4,IF(AF220&gt;=z3,w3,IF(AF220&gt;=zEntry,w2,IF(AND(AF220&gt;=ExitZ,BA219&gt;0),w2,0)))))</f>
        <v>0</v>
      </c>
      <c r="BB220" s="26" t="n">
        <f aca="false">IF(AG220="",0,IF(AG220&gt;=z4,w4,IF(AG220&gt;=z3,w3,IF(AG220&gt;=zEntry,w2,IF(AND(AG220&gt;=ExitZ,BB219&gt;0),w2,0)))))</f>
        <v>0</v>
      </c>
      <c r="BC220" s="26" t="n">
        <f aca="false">IF(AH220="",0,IF(AH220&gt;=z4,w4,IF(AH220&gt;=z3,w3,IF(AH220&gt;=zEntry,w2,IF(AND(AH220&gt;=ExitZ,BC219&gt;0),w2,0)))))</f>
        <v>0</v>
      </c>
      <c r="BD220" s="26" t="n">
        <f aca="false">IF(AI220="",0,IF(AI220&gt;=z4,w4,IF(AI220&gt;=z3,w3,IF(AI220&gt;=zEntry,w2,IF(AND(AI220&gt;=ExitZ,BD219&gt;0),w2,0)))))</f>
        <v>0</v>
      </c>
      <c r="BE220" s="26" t="n">
        <f aca="false">IF(AJ220="",0,IF(AJ220&gt;=z4,w4,IF(AJ220&gt;=z3,w3,IF(AJ220&gt;=zEntry,w2,IF(AND(AJ220&gt;=ExitZ,BE219&gt;0),w2,0)))))</f>
        <v>0</v>
      </c>
      <c r="BF220" s="26" t="n">
        <f aca="false">IF(AK220="",0,IF(AK220&gt;=z4,w4,IF(AK220&gt;=z3,w3,IF(AK220&gt;=zEntry,w2,IF(AND(AK220&gt;=ExitZ,BF219&gt;0),w2,0)))))</f>
        <v>0</v>
      </c>
      <c r="BG220" s="26" t="n">
        <f aca="false">IF(AL220="",0,IF(AL220&gt;=z4,w4,IF(AL220&gt;=z3,w3,IF(AL220&gt;=zEntry,w2,IF(AND(AL220&gt;=ExitZ,BG219&gt;0),w2,0)))))</f>
        <v>0</v>
      </c>
      <c r="BH220" s="26" t="n">
        <f aca="false">IF(AM220="",0,IF(AM220&gt;=z4,w4,IF(AM220&gt;=z3,w3,IF(AM220&gt;=zEntry,w2,IF(AND(AM220&gt;=ExitZ,BH219&gt;0),w2,0)))))</f>
        <v>0</v>
      </c>
      <c r="BI220" s="26" t="n">
        <f aca="false">IF(AN220="",0,IF(AN220&gt;=z4,w4,IF(AN220&gt;=z3,w3,IF(AN220&gt;=zEntry,w2,IF(AND(AN220&gt;=ExitZ,BI219&gt;0),w2,0)))))</f>
        <v>0</v>
      </c>
      <c r="BJ220" s="26" t="n">
        <f aca="false">IF(AO220="",0,IF(AO220&gt;=z4,w4,IF(AO220&gt;=z3,w3,IF(AO220&gt;=zEntry,w2,IF(AND(AO220&gt;=ExitZ,BJ219&gt;0),w2,0)))))</f>
        <v>0</v>
      </c>
      <c r="BK220" s="26" t="n">
        <f aca="false">IF(AP220="",0,IF(AP220&gt;=z4,w4,IF(AP220&gt;=z3,w3,IF(AP220&gt;=zEntry,w2,IF(AND(AP220&gt;=ExitZ,BK219&gt;0),w2,0)))))</f>
        <v>0</v>
      </c>
      <c r="BL220" s="26" t="n">
        <f aca="false">IF(AQ220="",0,IF(AQ220&gt;=z4,w4,IF(AQ220&gt;=z3,w3,IF(AQ220&gt;=zEntry,w2,IF(AND(AQ220&gt;=ExitZ,BL219&gt;0),w2,0)))))</f>
        <v>0</v>
      </c>
      <c r="BM220" s="23" t="n">
        <f aca="false">IF(EMFX_Data!X219&gt;=EMFX_Data!Y219,EMFX_Data!AE220-EMFX_Data!AF220,EMFX_Data!AF220-EMFX_Data!AE220)</f>
        <v>0.0594377890123192</v>
      </c>
      <c r="BN220" s="23" t="n">
        <f aca="false">IF(EMFX_Data!X219&gt;=EMFX_Data!Z219,EMFX_Data!AE220-EMFX_Data!AG220,EMFX_Data!AG220-EMFX_Data!AE220)</f>
        <v>0.078874420659017</v>
      </c>
      <c r="BO220" s="23" t="n">
        <f aca="false">IF(EMFX_Data!X219&gt;=EMFX_Data!AA219,EMFX_Data!AE220-EMFX_Data!AH220,EMFX_Data!AH220-EMFX_Data!AE220)</f>
        <v>-0.00436476631782844</v>
      </c>
      <c r="BP220" s="23" t="n">
        <f aca="false">IF(EMFX_Data!X219&gt;=EMFX_Data!AB219,EMFX_Data!AE220-EMFX_Data!AI220,EMFX_Data!AI220-EMFX_Data!AE220)</f>
        <v>0.0955436367243714</v>
      </c>
      <c r="BQ220" s="23" t="n">
        <f aca="false">IF(EMFX_Data!X219&gt;=EMFX_Data!AC219,EMFX_Data!AE220-EMFX_Data!AJ220,EMFX_Data!AJ220-EMFX_Data!AE220)</f>
        <v>0.0688466354897223</v>
      </c>
      <c r="BR220" s="23" t="n">
        <f aca="false">IF(EMFX_Data!X219&gt;=EMFX_Data!AD219,EMFX_Data!AE220-EMFX_Data!AK220,EMFX_Data!AK220-EMFX_Data!AE220)</f>
        <v>0.0689982712825742</v>
      </c>
      <c r="BS220" s="23" t="n">
        <f aca="false">IF(EMFX_Data!Y219&gt;=EMFX_Data!Z219,EMFX_Data!AF220-EMFX_Data!AG220,EMFX_Data!AG220-EMFX_Data!AF220)</f>
        <v>-0.0194366316466977</v>
      </c>
      <c r="BT220" s="23" t="n">
        <f aca="false">IF(EMFX_Data!Y219&gt;=EMFX_Data!AA219,EMFX_Data!AF220-EMFX_Data!AH220,EMFX_Data!AH220-EMFX_Data!AF220)</f>
        <v>0.0638025553301477</v>
      </c>
      <c r="BU220" s="23" t="n">
        <f aca="false">IF(EMFX_Data!Y219&gt;=EMFX_Data!AB219,EMFX_Data!AF220-EMFX_Data!AI220,EMFX_Data!AI220-EMFX_Data!AF220)</f>
        <v>-0.0361058477120522</v>
      </c>
      <c r="BV220" s="23" t="n">
        <f aca="false">IF(EMFX_Data!Y219&gt;=EMFX_Data!AC219,EMFX_Data!AF220-EMFX_Data!AJ220,EMFX_Data!AJ220-EMFX_Data!AF220)</f>
        <v>0.00940884647740306</v>
      </c>
      <c r="BW220" s="23" t="n">
        <f aca="false">IF(EMFX_Data!Y219&gt;=EMFX_Data!AD219,EMFX_Data!AF220-EMFX_Data!AK220,EMFX_Data!AK220-EMFX_Data!AF220)</f>
        <v>-0.00956048227025502</v>
      </c>
      <c r="BX220" s="23" t="n">
        <f aca="false">IF(EMFX_Data!Z219&gt;=EMFX_Data!AA219,EMFX_Data!AG220-EMFX_Data!AH220,EMFX_Data!AH220-EMFX_Data!AG220)</f>
        <v>0.0832391869768454</v>
      </c>
      <c r="BY220" s="23" t="n">
        <f aca="false">IF(EMFX_Data!Z219&gt;=EMFX_Data!AB219,EMFX_Data!AG220-EMFX_Data!AI220,EMFX_Data!AI220-EMFX_Data!AG220)</f>
        <v>-0.0166692160653544</v>
      </c>
      <c r="BZ220" s="23" t="n">
        <f aca="false">IF(EMFX_Data!Z219&gt;=EMFX_Data!AC219,EMFX_Data!AG220-EMFX_Data!AJ220,EMFX_Data!AJ220-EMFX_Data!AG220)</f>
        <v>-0.0100277851692947</v>
      </c>
      <c r="CA220" s="23" t="n">
        <f aca="false">IF(EMFX_Data!Z219&gt;=EMFX_Data!AD219,EMFX_Data!AG220-EMFX_Data!AK220,EMFX_Data!AK220-EMFX_Data!AG220)</f>
        <v>0.0098761493764427</v>
      </c>
      <c r="CB220" s="23" t="n">
        <f aca="false">IF(EMFX_Data!AA219&gt;=EMFX_Data!AB219,EMFX_Data!AH220-EMFX_Data!AI220,EMFX_Data!AI220-EMFX_Data!AH220)</f>
        <v>0.0999084030421998</v>
      </c>
      <c r="CC220" s="23" t="n">
        <f aca="false">IF(EMFX_Data!AA219&gt;=EMFX_Data!AC219,EMFX_Data!AH220-EMFX_Data!AJ220,EMFX_Data!AJ220-EMFX_Data!AH220)</f>
        <v>0.0732114018075507</v>
      </c>
      <c r="CD220" s="23" t="n">
        <f aca="false">IF(EMFX_Data!AA219&gt;=EMFX_Data!AD219,EMFX_Data!AH220-EMFX_Data!AK220,EMFX_Data!AK220-EMFX_Data!AH220)</f>
        <v>-0.0733630376004027</v>
      </c>
      <c r="CE220" s="23" t="n">
        <f aca="false">IF(EMFX_Data!AB219&gt;=EMFX_Data!AC219,EMFX_Data!AI220-EMFX_Data!AJ220,EMFX_Data!AJ220-EMFX_Data!AI220)</f>
        <v>-0.0266970012346491</v>
      </c>
      <c r="CF220" s="23" t="n">
        <f aca="false">IF(EMFX_Data!AB219&gt;=EMFX_Data!AD219,EMFX_Data!AI220-EMFX_Data!AK220,EMFX_Data!AK220-EMFX_Data!AI220)</f>
        <v>0.0265453654417971</v>
      </c>
      <c r="CG220" s="23" t="n">
        <f aca="false">IF(EMFX_Data!AC219&gt;=EMFX_Data!AD219,EMFX_Data!AJ220-EMFX_Data!AK220,EMFX_Data!AK220-EMFX_Data!AJ220)</f>
        <v>-0.000151635792851962</v>
      </c>
      <c r="CH220" s="27" t="n">
        <f aca="false">IF(ROW()&lt;4+VolLB,"",STDEV(INDEX($BM:$BM,ROW()-VolLB+1):INDEX($BM:$BM,ROW()))*SQRT(12))</f>
        <v>0.177578123664629</v>
      </c>
      <c r="CI220" s="27" t="n">
        <f aca="false">IF(ROW()&lt;4+VolLB,"",STDEV(INDEX($BN:$BN,ROW()-VolLB+1):INDEX($BN:$BN,ROW()))*SQRT(12))</f>
        <v>0.181787604985718</v>
      </c>
      <c r="CJ220" s="27" t="n">
        <f aca="false">IF(ROW()&lt;4+VolLB,"",STDEV(INDEX($BO:$BO,ROW()-VolLB+1):INDEX($BO:$BO,ROW()))*SQRT(12))</f>
        <v>0.175005946418614</v>
      </c>
      <c r="CK220" s="27" t="n">
        <f aca="false">IF(ROW()&lt;4+VolLB,"",STDEV(INDEX($BP:$BP,ROW()-VolLB+1):INDEX($BP:$BP,ROW()))*SQRT(12))</f>
        <v>0.205225342787862</v>
      </c>
      <c r="CL220" s="27" t="n">
        <f aca="false">IF(ROW()&lt;4+VolLB,"",STDEV(INDEX($BQ:$BQ,ROW()-VolLB+1):INDEX($BQ:$BQ,ROW()))*SQRT(12))</f>
        <v>0.146220579521618</v>
      </c>
      <c r="CM220" s="27" t="n">
        <f aca="false">IF(ROW()&lt;4+VolLB,"",STDEV(INDEX($BR:$BR,ROW()-VolLB+1):INDEX($BR:$BR,ROW()))*SQRT(12))</f>
        <v>0.154362958330791</v>
      </c>
      <c r="CN220" s="27" t="n">
        <f aca="false">IF(ROW()&lt;4+VolLB,"",STDEV(INDEX($BS:$BS,ROW()-VolLB+1):INDEX($BS:$BS,ROW()))*SQRT(12))</f>
        <v>0.150443449373071</v>
      </c>
      <c r="CO220" s="27" t="n">
        <f aca="false">IF(ROW()&lt;4+VolLB,"",STDEV(INDEX($BT:$BT,ROW()-VolLB+1):INDEX($BT:$BT,ROW()))*SQRT(12))</f>
        <v>0.185877695433995</v>
      </c>
      <c r="CP220" s="27" t="n">
        <f aca="false">IF(ROW()&lt;4+VolLB,"",STDEV(INDEX($BU:$BU,ROW()-VolLB+1):INDEX($BU:$BU,ROW()))*SQRT(12))</f>
        <v>0.163531146689727</v>
      </c>
      <c r="CQ220" s="27" t="n">
        <f aca="false">IF(ROW()&lt;4+VolLB,"",STDEV(INDEX($BV:$BV,ROW()-VolLB+1):INDEX($BV:$BV,ROW()))*SQRT(12))</f>
        <v>0.158859406977418</v>
      </c>
      <c r="CR220" s="27" t="n">
        <f aca="false">IF(ROW()&lt;4+VolLB,"",STDEV(INDEX($BW:$BW,ROW()-VolLB+1):INDEX($BW:$BW,ROW()))*SQRT(12))</f>
        <v>0.157393458140104</v>
      </c>
      <c r="CS220" s="27" t="n">
        <f aca="false">IF(ROW()&lt;4+VolLB,"",STDEV(INDEX($BX:$BX,ROW()-VolLB+1):INDEX($BX:$BX,ROW()))*SQRT(12))</f>
        <v>0.212029719623662</v>
      </c>
      <c r="CT220" s="27" t="n">
        <f aca="false">IF(ROW()&lt;4+VolLB,"",STDEV(INDEX($BY:$BY,ROW()-VolLB+1):INDEX($BY:$BY,ROW()))*SQRT(12))</f>
        <v>0.196115391459096</v>
      </c>
      <c r="CU220" s="27" t="n">
        <f aca="false">IF(ROW()&lt;4+VolLB,"",STDEV(INDEX($BZ:$BZ,ROW()-VolLB+1):INDEX($BZ:$BZ,ROW()))*SQRT(12))</f>
        <v>0.166616408082555</v>
      </c>
      <c r="CV220" s="27" t="n">
        <f aca="false">IF(ROW()&lt;4+VolLB,"",STDEV(INDEX($CA:$CA,ROW()-VolLB+1):INDEX($CA:$CA,ROW()))*SQRT(12))</f>
        <v>0.1505979929256</v>
      </c>
      <c r="CW220" s="27" t="n">
        <f aca="false">IF(ROW()&lt;4+VolLB,"",STDEV(INDEX($CB:$CB,ROW()-VolLB+1):INDEX($CB:$CB,ROW()))*SQRT(12))</f>
        <v>0.209786534284293</v>
      </c>
      <c r="CX220" s="27" t="n">
        <f aca="false">IF(ROW()&lt;4+VolLB,"",STDEV(INDEX($CC:$CC,ROW()-VolLB+1):INDEX($CC:$CC,ROW()))*SQRT(12))</f>
        <v>0.179000431947673</v>
      </c>
      <c r="CY220" s="27" t="n">
        <f aca="false">IF(ROW()&lt;4+VolLB,"",STDEV(INDEX($CD:$CD,ROW()-VolLB+1):INDEX($CD:$CD,ROW()))*SQRT(12))</f>
        <v>0.192924958141662</v>
      </c>
      <c r="CZ220" s="27" t="n">
        <f aca="false">IF(ROW()&lt;4+VolLB,"",STDEV(INDEX($CE:$CE,ROW()-VolLB+1):INDEX($CE:$CE,ROW()))*SQRT(12))</f>
        <v>0.213498044297265</v>
      </c>
      <c r="DA220" s="27" t="n">
        <f aca="false">IF(ROW()&lt;4+VolLB,"",STDEV(INDEX($CF:$CF,ROW()-VolLB+1):INDEX($CF:$CF,ROW()))*SQRT(12))</f>
        <v>0.150698468850599</v>
      </c>
      <c r="DB220" s="27" t="n">
        <f aca="false">IF(ROW()&lt;4+VolLB,"",STDEV(INDEX($CG:$CG,ROW()-VolLB+1):INDEX($CG:$CG,ROW()))*SQRT(12))</f>
        <v>0.152819818445262</v>
      </c>
      <c r="DC220" s="26" t="n">
        <f aca="false">IF(OR(AR220=0,CH220="",CH220=0),0,AR220*MIN(MaxScal,TgtVol/CH220))</f>
        <v>0</v>
      </c>
      <c r="DD220" s="26" t="n">
        <f aca="false">IF(OR(AS220=0,CI220="",CI220=0),0,AS220*MIN(MaxScal,TgtVol/CI220))</f>
        <v>0</v>
      </c>
      <c r="DE220" s="26" t="n">
        <f aca="false">IF(OR(AT220=0,CJ220="",CJ220=0),0,AT220*MIN(MaxScal,TgtVol/CJ220))</f>
        <v>0</v>
      </c>
      <c r="DF220" s="26" t="n">
        <f aca="false">IF(OR(AU220=0,CK220="",CK220=0),0,AU220*MIN(MaxScal,TgtVol/CK220))</f>
        <v>0</v>
      </c>
      <c r="DG220" s="26" t="n">
        <f aca="false">IF(OR(AV220=0,CL220="",CL220=0),0,AV220*MIN(MaxScal,TgtVol/CL220))</f>
        <v>0.136779652121698</v>
      </c>
      <c r="DH220" s="26" t="n">
        <f aca="false">IF(OR(AW220=0,CM220="",CM220=0),0,AW220*MIN(MaxScal,TgtVol/CM220))</f>
        <v>0</v>
      </c>
      <c r="DI220" s="26" t="n">
        <f aca="false">IF(OR(AX220=0,CN220="",CN220=0),0,AX220*MIN(MaxScal,TgtVol/CN220))</f>
        <v>0</v>
      </c>
      <c r="DJ220" s="26" t="n">
        <f aca="false">IF(OR(AY220=0,CO220="",CO220=0),0,AY220*MIN(MaxScal,TgtVol/CO220))</f>
        <v>0</v>
      </c>
      <c r="DK220" s="26" t="n">
        <f aca="false">IF(OR(AZ220=0,CP220="",CP220=0),0,AZ220*MIN(MaxScal,TgtVol/CP220))</f>
        <v>0</v>
      </c>
      <c r="DL220" s="26" t="n">
        <f aca="false">IF(OR(BA220=0,CQ220="",CQ220=0),0,BA220*MIN(MaxScal,TgtVol/CQ220))</f>
        <v>0</v>
      </c>
      <c r="DM220" s="26" t="n">
        <f aca="false">IF(OR(BB220=0,CR220="",CR220=0),0,BB220*MIN(MaxScal,TgtVol/CR220))</f>
        <v>0</v>
      </c>
      <c r="DN220" s="26" t="n">
        <f aca="false">IF(OR(BC220=0,CS220="",CS220=0),0,BC220*MIN(MaxScal,TgtVol/CS220))</f>
        <v>0</v>
      </c>
      <c r="DO220" s="26" t="n">
        <f aca="false">IF(OR(BD220=0,CT220="",CT220=0),0,BD220*MIN(MaxScal,TgtVol/CT220))</f>
        <v>0</v>
      </c>
      <c r="DP220" s="26" t="n">
        <f aca="false">IF(OR(BE220=0,CU220="",CU220=0),0,BE220*MIN(MaxScal,TgtVol/CU220))</f>
        <v>0</v>
      </c>
      <c r="DQ220" s="26" t="n">
        <f aca="false">IF(OR(BF220=0,CV220="",CV220=0),0,BF220*MIN(MaxScal,TgtVol/CV220))</f>
        <v>0</v>
      </c>
      <c r="DR220" s="26" t="n">
        <f aca="false">IF(OR(BG220=0,CW220="",CW220=0),0,BG220*MIN(MaxScal,TgtVol/CW220))</f>
        <v>0</v>
      </c>
      <c r="DS220" s="26" t="n">
        <f aca="false">IF(OR(BH220=0,CX220="",CX220=0),0,BH220*MIN(MaxScal,TgtVol/CX220))</f>
        <v>0</v>
      </c>
      <c r="DT220" s="26" t="n">
        <f aca="false">IF(OR(BI220=0,CY220="",CY220=0),0,BI220*MIN(MaxScal,TgtVol/CY220))</f>
        <v>0</v>
      </c>
      <c r="DU220" s="26" t="n">
        <f aca="false">IF(OR(BJ220=0,CZ220="",CZ220=0),0,BJ220*MIN(MaxScal,TgtVol/CZ220))</f>
        <v>0</v>
      </c>
      <c r="DV220" s="26" t="n">
        <f aca="false">IF(OR(BK220=0,DA220="",DA220=0),0,BK220*MIN(MaxScal,TgtVol/DA220))</f>
        <v>0</v>
      </c>
      <c r="DW220" s="26" t="n">
        <f aca="false">IF(OR(BL220=0,DB220="",DB220=0),0,BL220*MIN(MaxScal,TgtVol/DB220))</f>
        <v>0</v>
      </c>
      <c r="DX220" s="28" t="n">
        <f aca="false">IFERROR(DC219*BM220,"")</f>
        <v>0</v>
      </c>
      <c r="DY220" s="28" t="n">
        <f aca="false">IFERROR(DD219*BN220,"")</f>
        <v>0</v>
      </c>
      <c r="DZ220" s="28" t="n">
        <f aca="false">IFERROR(DE219*BO220,"")</f>
        <v>-0</v>
      </c>
      <c r="EA220" s="28" t="n">
        <f aca="false">IFERROR(DF219*BP220,"")</f>
        <v>0</v>
      </c>
      <c r="EB220" s="28" t="n">
        <f aca="false">IFERROR(DG219*BQ220,"")</f>
        <v>0.0150002438500441</v>
      </c>
      <c r="EC220" s="28" t="n">
        <f aca="false">IFERROR(DH219*BR220,"")</f>
        <v>0</v>
      </c>
      <c r="ED220" s="28" t="n">
        <f aca="false">IFERROR(DI219*BS220,"")</f>
        <v>-0</v>
      </c>
      <c r="EE220" s="28" t="n">
        <f aca="false">IFERROR(DJ219*BT220,"")</f>
        <v>0</v>
      </c>
      <c r="EF220" s="28" t="n">
        <f aca="false">IFERROR(DK219*BU220,"")</f>
        <v>-0</v>
      </c>
      <c r="EG220" s="28" t="n">
        <f aca="false">IFERROR(DL219*BV220,"")</f>
        <v>0</v>
      </c>
      <c r="EH220" s="28" t="n">
        <f aca="false">IFERROR(DM219*BW220,"")</f>
        <v>-0</v>
      </c>
      <c r="EI220" s="28" t="n">
        <f aca="false">IFERROR(DN219*BX220,"")</f>
        <v>0</v>
      </c>
      <c r="EJ220" s="28" t="n">
        <f aca="false">IFERROR(DO219*BY220,"")</f>
        <v>-0</v>
      </c>
      <c r="EK220" s="28" t="n">
        <f aca="false">IFERROR(DP219*BZ220,"")</f>
        <v>-0</v>
      </c>
      <c r="EL220" s="28" t="n">
        <f aca="false">IFERROR(DQ219*CA220,"")</f>
        <v>0</v>
      </c>
      <c r="EM220" s="28" t="n">
        <f aca="false">IFERROR(DR219*CB220,"")</f>
        <v>0</v>
      </c>
      <c r="EN220" s="28" t="n">
        <f aca="false">IFERROR(DS219*CC220,"")</f>
        <v>0</v>
      </c>
      <c r="EO220" s="28" t="n">
        <f aca="false">IFERROR(DT219*CD220,"")</f>
        <v>-0</v>
      </c>
      <c r="EP220" s="28" t="n">
        <f aca="false">IFERROR(DU219*CE220,"")</f>
        <v>-0</v>
      </c>
      <c r="EQ220" s="28" t="n">
        <f aca="false">IFERROR(DV219*CF220,"")</f>
        <v>0</v>
      </c>
      <c r="ER220" s="28" t="n">
        <f aca="false">IFERROR(DW219*CG220,"")</f>
        <v>-0</v>
      </c>
      <c r="ES220" s="28" t="n">
        <f aca="false">IF(ROW()=4,"",SUM(DX220:ER220))</f>
        <v>0.0150002438500441</v>
      </c>
      <c r="ET220" s="29" t="n">
        <f aca="false">COUNTIF(AR220:BL220,"&gt;0")</f>
        <v>1</v>
      </c>
    </row>
    <row r="221" customFormat="false" ht="15" hidden="false" customHeight="false" outlineLevel="0" collapsed="false">
      <c r="A221" s="19" t="n">
        <v>44620</v>
      </c>
      <c r="B221" s="23" t="n">
        <f aca="false">ABS(EMFX_Data!X221-EMFX_Data!Y221)</f>
        <v>0.159706988003659</v>
      </c>
      <c r="C221" s="23" t="n">
        <f aca="false">ABS(EMFX_Data!X221-EMFX_Data!Z221)</f>
        <v>0.16538634252981</v>
      </c>
      <c r="D221" s="23" t="n">
        <f aca="false">ABS(EMFX_Data!X221-EMFX_Data!AA221)</f>
        <v>0.227101189195239</v>
      </c>
      <c r="E221" s="23" t="n">
        <f aca="false">ABS(EMFX_Data!X221-EMFX_Data!AB221)</f>
        <v>0.0870740447302865</v>
      </c>
      <c r="F221" s="23" t="n">
        <f aca="false">ABS(EMFX_Data!X221-EMFX_Data!AC221)</f>
        <v>0.245958842250208</v>
      </c>
      <c r="G221" s="23" t="n">
        <f aca="false">ABS(EMFX_Data!X221-EMFX_Data!AD221)</f>
        <v>0.0234842349722184</v>
      </c>
      <c r="H221" s="23" t="n">
        <f aca="false">ABS(EMFX_Data!Y221-EMFX_Data!Z221)</f>
        <v>0.00567935452615043</v>
      </c>
      <c r="I221" s="23" t="n">
        <f aca="false">ABS(EMFX_Data!Y221-EMFX_Data!AA221)</f>
        <v>0.06739420119158</v>
      </c>
      <c r="J221" s="23" t="n">
        <f aca="false">ABS(EMFX_Data!Y221-EMFX_Data!AB221)</f>
        <v>0.0726329432733728</v>
      </c>
      <c r="K221" s="23" t="n">
        <f aca="false">ABS(EMFX_Data!Y221-EMFX_Data!AC221)</f>
        <v>0.0862518542465489</v>
      </c>
      <c r="L221" s="23" t="n">
        <f aca="false">ABS(EMFX_Data!Y221-EMFX_Data!AD221)</f>
        <v>0.136222753031441</v>
      </c>
      <c r="M221" s="23" t="n">
        <f aca="false">ABS(EMFX_Data!Z221-EMFX_Data!AA221)</f>
        <v>0.0617148466654296</v>
      </c>
      <c r="N221" s="23" t="n">
        <f aca="false">ABS(EMFX_Data!Z221-EMFX_Data!AB221)</f>
        <v>0.0783122977995232</v>
      </c>
      <c r="O221" s="23" t="n">
        <f aca="false">ABS(EMFX_Data!Z221-EMFX_Data!AC221)</f>
        <v>0.0805724997203985</v>
      </c>
      <c r="P221" s="23" t="n">
        <f aca="false">ABS(EMFX_Data!Z221-EMFX_Data!AD221)</f>
        <v>0.141902107557591</v>
      </c>
      <c r="Q221" s="23" t="n">
        <f aca="false">ABS(EMFX_Data!AA221-EMFX_Data!AB221)</f>
        <v>0.140027144464953</v>
      </c>
      <c r="R221" s="23" t="n">
        <f aca="false">ABS(EMFX_Data!AA221-EMFX_Data!AC221)</f>
        <v>0.0188576530549689</v>
      </c>
      <c r="S221" s="23" t="n">
        <f aca="false">ABS(EMFX_Data!AA221-EMFX_Data!AD221)</f>
        <v>0.203616954223021</v>
      </c>
      <c r="T221" s="23" t="n">
        <f aca="false">ABS(EMFX_Data!AB221-EMFX_Data!AC221)</f>
        <v>0.158884797519922</v>
      </c>
      <c r="U221" s="23" t="n">
        <f aca="false">ABS(EMFX_Data!AB221-EMFX_Data!AD221)</f>
        <v>0.0635898097580681</v>
      </c>
      <c r="V221" s="23" t="n">
        <f aca="false">ABS(EMFX_Data!AC221-EMFX_Data!AD221)</f>
        <v>0.22247460727799</v>
      </c>
      <c r="W221" s="26" t="n">
        <f aca="false">IF(ROW()&lt;4+MinObs-1,"",IFERROR((B221-AVERAGE(B$4:B221))/STDEV(B$4:B221),""))</f>
        <v>0.253569603281162</v>
      </c>
      <c r="X221" s="26" t="n">
        <f aca="false">IF(ROW()&lt;4+MinObs-1,"",IFERROR((C221-AVERAGE(C$4:C221))/STDEV(C$4:C221),""))</f>
        <v>0.771810366660822</v>
      </c>
      <c r="Y221" s="26" t="n">
        <f aca="false">IF(ROW()&lt;4+MinObs-1,"",IFERROR((D221-AVERAGE(D$4:D221))/STDEV(D$4:D221),""))</f>
        <v>0.684074317974182</v>
      </c>
      <c r="Z221" s="26" t="n">
        <f aca="false">IF(ROW()&lt;4+MinObs-1,"",IFERROR((E221-AVERAGE(E$4:E221))/STDEV(E$4:E221),""))</f>
        <v>-0.472556233932883</v>
      </c>
      <c r="AA221" s="26" t="n">
        <f aca="false">IF(ROW()&lt;4+MinObs-1,"",IFERROR((F221-AVERAGE(F$4:F221))/STDEV(F$4:F221),""))</f>
        <v>1.78450145702523</v>
      </c>
      <c r="AB221" s="26" t="n">
        <f aca="false">IF(ROW()&lt;4+MinObs-1,"",IFERROR((G221-AVERAGE(G$4:G221))/STDEV(G$4:G221),""))</f>
        <v>-0.380550782218689</v>
      </c>
      <c r="AC221" s="26" t="n">
        <f aca="false">IF(ROW()&lt;4+MinObs-1,"",IFERROR((H221-AVERAGE(H$4:H221))/STDEV(H$4:H221),""))</f>
        <v>-1.17799194266338</v>
      </c>
      <c r="AD221" s="26" t="n">
        <f aca="false">IF(ROW()&lt;4+MinObs-1,"",IFERROR((I221-AVERAGE(I$4:I221))/STDEV(I$4:I221),""))</f>
        <v>-0.69548434605049</v>
      </c>
      <c r="AE221" s="26" t="n">
        <f aca="false">IF(ROW()&lt;4+MinObs-1,"",IFERROR((J221-AVERAGE(J$4:J221))/STDEV(J$4:J221),""))</f>
        <v>-0.708772008361215</v>
      </c>
      <c r="AF221" s="26" t="n">
        <f aca="false">IF(ROW()&lt;4+MinObs-1,"",IFERROR((K221-AVERAGE(K$4:K221))/STDEV(K$4:K221),""))</f>
        <v>-0.123215990562948</v>
      </c>
      <c r="AG221" s="26" t="n">
        <f aca="false">IF(ROW()&lt;4+MinObs-1,"",IFERROR((L221-AVERAGE(L$4:L221))/STDEV(L$4:L221),""))</f>
        <v>-0.140763632520609</v>
      </c>
      <c r="AH221" s="26" t="n">
        <f aca="false">IF(ROW()&lt;4+MinObs-1,"",IFERROR((M221-AVERAGE(M$4:M221))/STDEV(M$4:M221),""))</f>
        <v>-1.04050021457776</v>
      </c>
      <c r="AI221" s="26" t="n">
        <f aca="false">IF(ROW()&lt;4+MinObs-1,"",IFERROR((N221-AVERAGE(N$4:N221))/STDEV(N$4:N221),""))</f>
        <v>-0.548344492774867</v>
      </c>
      <c r="AJ221" s="26" t="n">
        <f aca="false">IF(ROW()&lt;4+MinObs-1,"",IFERROR((O221-AVERAGE(O$4:O221))/STDEV(O$4:O221),""))</f>
        <v>-0.304268867048207</v>
      </c>
      <c r="AK221" s="26" t="n">
        <f aca="false">IF(ROW()&lt;4+MinObs-1,"",IFERROR((P221-AVERAGE(P$4:P221))/STDEV(P$4:P221),""))</f>
        <v>-0.0241021544757523</v>
      </c>
      <c r="AL221" s="26" t="n">
        <f aca="false">IF(ROW()&lt;4+MinObs-1,"",IFERROR((Q221-AVERAGE(Q$4:Q221))/STDEV(Q$4:Q221),""))</f>
        <v>-0.18856237818058</v>
      </c>
      <c r="AM221" s="26" t="n">
        <f aca="false">IF(ROW()&lt;4+MinObs-1,"",IFERROR((R221-AVERAGE(R$4:R221))/STDEV(R$4:R221),""))</f>
        <v>-1.36584662546583</v>
      </c>
      <c r="AN221" s="26" t="n">
        <f aca="false">IF(ROW()&lt;4+MinObs-1,"",IFERROR((S221-AVERAGE(S$4:S221))/STDEV(S$4:S221),""))</f>
        <v>0.118448636295964</v>
      </c>
      <c r="AO221" s="26" t="n">
        <f aca="false">IF(ROW()&lt;4+MinObs-1,"",IFERROR((T221-AVERAGE(T$4:T221))/STDEV(T$4:T221),""))</f>
        <v>0.532201817907013</v>
      </c>
      <c r="AP221" s="26" t="n">
        <f aca="false">IF(ROW()&lt;4+MinObs-1,"",IFERROR((U221-AVERAGE(U$4:U221))/STDEV(U$4:U221),""))</f>
        <v>-0.303132597519246</v>
      </c>
      <c r="AQ221" s="26" t="n">
        <f aca="false">IF(ROW()&lt;4+MinObs-1,"",IFERROR((V221-AVERAGE(V$4:V221))/STDEV(V$4:V221),""))</f>
        <v>0.203481311855113</v>
      </c>
      <c r="AR221" s="26" t="n">
        <f aca="false">IF(W221="",0,IF(W221&gt;=z4,w4,IF(W221&gt;=z3,w3,IF(W221&gt;=zEntry,w2,IF(AND(W221&gt;=ExitZ,AR220&gt;0),w2,0)))))</f>
        <v>0</v>
      </c>
      <c r="AS221" s="26" t="n">
        <f aca="false">IF(X221="",0,IF(X221&gt;=z4,w4,IF(X221&gt;=z3,w3,IF(X221&gt;=zEntry,w2,IF(AND(X221&gt;=ExitZ,AS220&gt;0),w2,0)))))</f>
        <v>0</v>
      </c>
      <c r="AT221" s="26" t="n">
        <f aca="false">IF(Y221="",0,IF(Y221&gt;=z4,w4,IF(Y221&gt;=z3,w3,IF(Y221&gt;=zEntry,w2,IF(AND(Y221&gt;=ExitZ,AT220&gt;0),w2,0)))))</f>
        <v>0</v>
      </c>
      <c r="AU221" s="26" t="n">
        <f aca="false">IF(Z221="",0,IF(Z221&gt;=z4,w4,IF(Z221&gt;=z3,w3,IF(Z221&gt;=zEntry,w2,IF(AND(Z221&gt;=ExitZ,AU220&gt;0),w2,0)))))</f>
        <v>0</v>
      </c>
      <c r="AV221" s="26" t="n">
        <f aca="false">IF(AA221="",0,IF(AA221&gt;=z4,w4,IF(AA221&gt;=z3,w3,IF(AA221&gt;=zEntry,w2,IF(AND(AA221&gt;=ExitZ,AV220&gt;0),w2,0)))))</f>
        <v>0</v>
      </c>
      <c r="AW221" s="26" t="n">
        <f aca="false">IF(AB221="",0,IF(AB221&gt;=z4,w4,IF(AB221&gt;=z3,w3,IF(AB221&gt;=zEntry,w2,IF(AND(AB221&gt;=ExitZ,AW220&gt;0),w2,0)))))</f>
        <v>0</v>
      </c>
      <c r="AX221" s="26" t="n">
        <f aca="false">IF(AC221="",0,IF(AC221&gt;=z4,w4,IF(AC221&gt;=z3,w3,IF(AC221&gt;=zEntry,w2,IF(AND(AC221&gt;=ExitZ,AX220&gt;0),w2,0)))))</f>
        <v>0</v>
      </c>
      <c r="AY221" s="26" t="n">
        <f aca="false">IF(AD221="",0,IF(AD221&gt;=z4,w4,IF(AD221&gt;=z3,w3,IF(AD221&gt;=zEntry,w2,IF(AND(AD221&gt;=ExitZ,AY220&gt;0),w2,0)))))</f>
        <v>0</v>
      </c>
      <c r="AZ221" s="26" t="n">
        <f aca="false">IF(AE221="",0,IF(AE221&gt;=z4,w4,IF(AE221&gt;=z3,w3,IF(AE221&gt;=zEntry,w2,IF(AND(AE221&gt;=ExitZ,AZ220&gt;0),w2,0)))))</f>
        <v>0</v>
      </c>
      <c r="BA221" s="26" t="n">
        <f aca="false">IF(AF221="",0,IF(AF221&gt;=z4,w4,IF(AF221&gt;=z3,w3,IF(AF221&gt;=zEntry,w2,IF(AND(AF221&gt;=ExitZ,BA220&gt;0),w2,0)))))</f>
        <v>0</v>
      </c>
      <c r="BB221" s="26" t="n">
        <f aca="false">IF(AG221="",0,IF(AG221&gt;=z4,w4,IF(AG221&gt;=z3,w3,IF(AG221&gt;=zEntry,w2,IF(AND(AG221&gt;=ExitZ,BB220&gt;0),w2,0)))))</f>
        <v>0</v>
      </c>
      <c r="BC221" s="26" t="n">
        <f aca="false">IF(AH221="",0,IF(AH221&gt;=z4,w4,IF(AH221&gt;=z3,w3,IF(AH221&gt;=zEntry,w2,IF(AND(AH221&gt;=ExitZ,BC220&gt;0),w2,0)))))</f>
        <v>0</v>
      </c>
      <c r="BD221" s="26" t="n">
        <f aca="false">IF(AI221="",0,IF(AI221&gt;=z4,w4,IF(AI221&gt;=z3,w3,IF(AI221&gt;=zEntry,w2,IF(AND(AI221&gt;=ExitZ,BD220&gt;0),w2,0)))))</f>
        <v>0</v>
      </c>
      <c r="BE221" s="26" t="n">
        <f aca="false">IF(AJ221="",0,IF(AJ221&gt;=z4,w4,IF(AJ221&gt;=z3,w3,IF(AJ221&gt;=zEntry,w2,IF(AND(AJ221&gt;=ExitZ,BE220&gt;0),w2,0)))))</f>
        <v>0</v>
      </c>
      <c r="BF221" s="26" t="n">
        <f aca="false">IF(AK221="",0,IF(AK221&gt;=z4,w4,IF(AK221&gt;=z3,w3,IF(AK221&gt;=zEntry,w2,IF(AND(AK221&gt;=ExitZ,BF220&gt;0),w2,0)))))</f>
        <v>0</v>
      </c>
      <c r="BG221" s="26" t="n">
        <f aca="false">IF(AL221="",0,IF(AL221&gt;=z4,w4,IF(AL221&gt;=z3,w3,IF(AL221&gt;=zEntry,w2,IF(AND(AL221&gt;=ExitZ,BG220&gt;0),w2,0)))))</f>
        <v>0</v>
      </c>
      <c r="BH221" s="26" t="n">
        <f aca="false">IF(AM221="",0,IF(AM221&gt;=z4,w4,IF(AM221&gt;=z3,w3,IF(AM221&gt;=zEntry,w2,IF(AND(AM221&gt;=ExitZ,BH220&gt;0),w2,0)))))</f>
        <v>0</v>
      </c>
      <c r="BI221" s="26" t="n">
        <f aca="false">IF(AN221="",0,IF(AN221&gt;=z4,w4,IF(AN221&gt;=z3,w3,IF(AN221&gt;=zEntry,w2,IF(AND(AN221&gt;=ExitZ,BI220&gt;0),w2,0)))))</f>
        <v>0</v>
      </c>
      <c r="BJ221" s="26" t="n">
        <f aca="false">IF(AO221="",0,IF(AO221&gt;=z4,w4,IF(AO221&gt;=z3,w3,IF(AO221&gt;=zEntry,w2,IF(AND(AO221&gt;=ExitZ,BJ220&gt;0),w2,0)))))</f>
        <v>0</v>
      </c>
      <c r="BK221" s="26" t="n">
        <f aca="false">IF(AP221="",0,IF(AP221&gt;=z4,w4,IF(AP221&gt;=z3,w3,IF(AP221&gt;=zEntry,w2,IF(AND(AP221&gt;=ExitZ,BK220&gt;0),w2,0)))))</f>
        <v>0</v>
      </c>
      <c r="BL221" s="26" t="n">
        <f aca="false">IF(AQ221="",0,IF(AQ221&gt;=z4,w4,IF(AQ221&gt;=z3,w3,IF(AQ221&gt;=zEntry,w2,IF(AND(AQ221&gt;=ExitZ,BL220&gt;0),w2,0)))))</f>
        <v>0</v>
      </c>
      <c r="BM221" s="23" t="n">
        <f aca="false">IF(EMFX_Data!X220&gt;=EMFX_Data!Y220,EMFX_Data!AE221-EMFX_Data!AF221,EMFX_Data!AF221-EMFX_Data!AE221)</f>
        <v>0.0645617888784938</v>
      </c>
      <c r="BN221" s="23" t="n">
        <f aca="false">IF(EMFX_Data!X220&gt;=EMFX_Data!Z220,EMFX_Data!AE221-EMFX_Data!AG221,EMFX_Data!AG221-EMFX_Data!AE221)</f>
        <v>-0.0139812679071573</v>
      </c>
      <c r="BO221" s="23" t="n">
        <f aca="false">IF(EMFX_Data!X220&gt;=EMFX_Data!AA220,EMFX_Data!AE221-EMFX_Data!AH221,EMFX_Data!AH221-EMFX_Data!AE221)</f>
        <v>-0.0159061579047917</v>
      </c>
      <c r="BP221" s="23" t="n">
        <f aca="false">IF(EMFX_Data!X220&gt;=EMFX_Data!AB220,EMFX_Data!AE221-EMFX_Data!AI221,EMFX_Data!AI221-EMFX_Data!AE221)</f>
        <v>0.0365648470050281</v>
      </c>
      <c r="BQ221" s="23" t="n">
        <f aca="false">IF(EMFX_Data!X220&gt;=EMFX_Data!AC220,EMFX_Data!AE221-EMFX_Data!AJ221,EMFX_Data!AJ221-EMFX_Data!AE221)</f>
        <v>0.0250793374651751</v>
      </c>
      <c r="BR221" s="23" t="n">
        <f aca="false">IF(EMFX_Data!X220&gt;=EMFX_Data!AD220,EMFX_Data!AE221-EMFX_Data!AK221,EMFX_Data!AK221-EMFX_Data!AE221)</f>
        <v>0.0232144307476169</v>
      </c>
      <c r="BS221" s="23" t="n">
        <f aca="false">IF(EMFX_Data!Y220&gt;=EMFX_Data!Z220,EMFX_Data!AF221-EMFX_Data!AG221,EMFX_Data!AG221-EMFX_Data!AF221)</f>
        <v>0.0785430567856512</v>
      </c>
      <c r="BT221" s="23" t="n">
        <f aca="false">IF(EMFX_Data!Y220&gt;=EMFX_Data!AA220,EMFX_Data!AF221-EMFX_Data!AH221,EMFX_Data!AH221-EMFX_Data!AF221)</f>
        <v>0.0804679467832856</v>
      </c>
      <c r="BU221" s="23" t="n">
        <f aca="false">IF(EMFX_Data!Y220&gt;=EMFX_Data!AB220,EMFX_Data!AF221-EMFX_Data!AI221,EMFX_Data!AI221-EMFX_Data!AF221)</f>
        <v>0.0279969418734657</v>
      </c>
      <c r="BV221" s="23" t="n">
        <f aca="false">IF(EMFX_Data!Y220&gt;=EMFX_Data!AC220,EMFX_Data!AF221-EMFX_Data!AJ221,EMFX_Data!AJ221-EMFX_Data!AF221)</f>
        <v>-0.0394824514133187</v>
      </c>
      <c r="BW221" s="23" t="n">
        <f aca="false">IF(EMFX_Data!Y220&gt;=EMFX_Data!AD220,EMFX_Data!AF221-EMFX_Data!AK221,EMFX_Data!AK221-EMFX_Data!AF221)</f>
        <v>0.041347358130877</v>
      </c>
      <c r="BX221" s="23" t="n">
        <f aca="false">IF(EMFX_Data!Z220&gt;=EMFX_Data!AA220,EMFX_Data!AG221-EMFX_Data!AH221,EMFX_Data!AH221-EMFX_Data!AG221)</f>
        <v>-0.00192488999763437</v>
      </c>
      <c r="BY221" s="23" t="n">
        <f aca="false">IF(EMFX_Data!Z220&gt;=EMFX_Data!AB220,EMFX_Data!AG221-EMFX_Data!AI221,EMFX_Data!AI221-EMFX_Data!AG221)</f>
        <v>-0.0505461149121855</v>
      </c>
      <c r="BZ221" s="23" t="n">
        <f aca="false">IF(EMFX_Data!Z220&gt;=EMFX_Data!AC220,EMFX_Data!AG221-EMFX_Data!AJ221,EMFX_Data!AJ221-EMFX_Data!AG221)</f>
        <v>0.0390606053723324</v>
      </c>
      <c r="CA221" s="23" t="n">
        <f aca="false">IF(EMFX_Data!Z220&gt;=EMFX_Data!AD220,EMFX_Data!AG221-EMFX_Data!AK221,EMFX_Data!AK221-EMFX_Data!AG221)</f>
        <v>-0.0371956986547742</v>
      </c>
      <c r="CB221" s="23" t="n">
        <f aca="false">IF(EMFX_Data!AA220&gt;=EMFX_Data!AB220,EMFX_Data!AH221-EMFX_Data!AI221,EMFX_Data!AI221-EMFX_Data!AH221)</f>
        <v>-0.0524710049098199</v>
      </c>
      <c r="CC221" s="23" t="n">
        <f aca="false">IF(EMFX_Data!AA220&gt;=EMFX_Data!AC220,EMFX_Data!AH221-EMFX_Data!AJ221,EMFX_Data!AJ221-EMFX_Data!AH221)</f>
        <v>0.0409854953699668</v>
      </c>
      <c r="CD221" s="23" t="n">
        <f aca="false">IF(EMFX_Data!AA220&gt;=EMFX_Data!AD220,EMFX_Data!AH221-EMFX_Data!AK221,EMFX_Data!AK221-EMFX_Data!AH221)</f>
        <v>-0.0391205886524086</v>
      </c>
      <c r="CE221" s="23" t="n">
        <f aca="false">IF(EMFX_Data!AB220&gt;=EMFX_Data!AC220,EMFX_Data!AI221-EMFX_Data!AJ221,EMFX_Data!AJ221-EMFX_Data!AI221)</f>
        <v>-0.0114855095398531</v>
      </c>
      <c r="CF221" s="23" t="n">
        <f aca="false">IF(EMFX_Data!AB220&gt;=EMFX_Data!AD220,EMFX_Data!AI221-EMFX_Data!AK221,EMFX_Data!AK221-EMFX_Data!AI221)</f>
        <v>0.0133504162574113</v>
      </c>
      <c r="CG221" s="23" t="n">
        <f aca="false">IF(EMFX_Data!AC220&gt;=EMFX_Data!AD220,EMFX_Data!AJ221-EMFX_Data!AK221,EMFX_Data!AK221-EMFX_Data!AJ221)</f>
        <v>0.00186490671755824</v>
      </c>
      <c r="CH221" s="27" t="n">
        <f aca="false">IF(ROW()&lt;4+VolLB,"",STDEV(INDEX($BM:$BM,ROW()-VolLB+1):INDEX($BM:$BM,ROW()))*SQRT(12))</f>
        <v>0.181089653981005</v>
      </c>
      <c r="CI221" s="27" t="n">
        <f aca="false">IF(ROW()&lt;4+VolLB,"",STDEV(INDEX($BN:$BN,ROW()-VolLB+1):INDEX($BN:$BN,ROW()))*SQRT(12))</f>
        <v>0.180296848261434</v>
      </c>
      <c r="CJ221" s="27" t="n">
        <f aca="false">IF(ROW()&lt;4+VolLB,"",STDEV(INDEX($BO:$BO,ROW()-VolLB+1):INDEX($BO:$BO,ROW()))*SQRT(12))</f>
        <v>0.175120408088155</v>
      </c>
      <c r="CK221" s="27" t="n">
        <f aca="false">IF(ROW()&lt;4+VolLB,"",STDEV(INDEX($BP:$BP,ROW()-VolLB+1):INDEX($BP:$BP,ROW()))*SQRT(12))</f>
        <v>0.205851783297535</v>
      </c>
      <c r="CL221" s="27" t="n">
        <f aca="false">IF(ROW()&lt;4+VolLB,"",STDEV(INDEX($BQ:$BQ,ROW()-VolLB+1):INDEX($BQ:$BQ,ROW()))*SQRT(12))</f>
        <v>0.145234726416026</v>
      </c>
      <c r="CM221" s="27" t="n">
        <f aca="false">IF(ROW()&lt;4+VolLB,"",STDEV(INDEX($BR:$BR,ROW()-VolLB+1):INDEX($BR:$BR,ROW()))*SQRT(12))</f>
        <v>0.152423626520156</v>
      </c>
      <c r="CN221" s="27" t="n">
        <f aca="false">IF(ROW()&lt;4+VolLB,"",STDEV(INDEX($BS:$BS,ROW()-VolLB+1):INDEX($BS:$BS,ROW()))*SQRT(12))</f>
        <v>0.154728028327842</v>
      </c>
      <c r="CO221" s="27" t="n">
        <f aca="false">IF(ROW()&lt;4+VolLB,"",STDEV(INDEX($BT:$BT,ROW()-VolLB+1):INDEX($BT:$BT,ROW()))*SQRT(12))</f>
        <v>0.190662436905613</v>
      </c>
      <c r="CP221" s="27" t="n">
        <f aca="false">IF(ROW()&lt;4+VolLB,"",STDEV(INDEX($BU:$BU,ROW()-VolLB+1):INDEX($BU:$BU,ROW()))*SQRT(12))</f>
        <v>0.163446391358382</v>
      </c>
      <c r="CQ221" s="27" t="n">
        <f aca="false">IF(ROW()&lt;4+VolLB,"",STDEV(INDEX($BV:$BV,ROW()-VolLB+1):INDEX($BV:$BV,ROW()))*SQRT(12))</f>
        <v>0.158657533156022</v>
      </c>
      <c r="CR221" s="27" t="n">
        <f aca="false">IF(ROW()&lt;4+VolLB,"",STDEV(INDEX($BW:$BW,ROW()-VolLB+1):INDEX($BW:$BW,ROW()))*SQRT(12))</f>
        <v>0.155630232612856</v>
      </c>
      <c r="CS221" s="27" t="n">
        <f aca="false">IF(ROW()&lt;4+VolLB,"",STDEV(INDEX($BX:$BX,ROW()-VolLB+1):INDEX($BX:$BX,ROW()))*SQRT(12))</f>
        <v>0.210608473901681</v>
      </c>
      <c r="CT221" s="27" t="n">
        <f aca="false">IF(ROW()&lt;4+VolLB,"",STDEV(INDEX($BY:$BY,ROW()-VolLB+1):INDEX($BY:$BY,ROW()))*SQRT(12))</f>
        <v>0.197303083304458</v>
      </c>
      <c r="CU221" s="27" t="n">
        <f aca="false">IF(ROW()&lt;4+VolLB,"",STDEV(INDEX($BZ:$BZ,ROW()-VolLB+1):INDEX($BZ:$BZ,ROW()))*SQRT(12))</f>
        <v>0.167786575368861</v>
      </c>
      <c r="CV221" s="27" t="n">
        <f aca="false">IF(ROW()&lt;4+VolLB,"",STDEV(INDEX($CA:$CA,ROW()-VolLB+1):INDEX($CA:$CA,ROW()))*SQRT(12))</f>
        <v>0.144068862661</v>
      </c>
      <c r="CW221" s="27" t="n">
        <f aca="false">IF(ROW()&lt;4+VolLB,"",STDEV(INDEX($CB:$CB,ROW()-VolLB+1):INDEX($CB:$CB,ROW()))*SQRT(12))</f>
        <v>0.212629534123244</v>
      </c>
      <c r="CX221" s="27" t="n">
        <f aca="false">IF(ROW()&lt;4+VolLB,"",STDEV(INDEX($CC:$CC,ROW()-VolLB+1):INDEX($CC:$CC,ROW()))*SQRT(12))</f>
        <v>0.176942612708504</v>
      </c>
      <c r="CY221" s="27" t="n">
        <f aca="false">IF(ROW()&lt;4+VolLB,"",STDEV(INDEX($CD:$CD,ROW()-VolLB+1):INDEX($CD:$CD,ROW()))*SQRT(12))</f>
        <v>0.193555527194179</v>
      </c>
      <c r="CZ221" s="27" t="n">
        <f aca="false">IF(ROW()&lt;4+VolLB,"",STDEV(INDEX($CE:$CE,ROW()-VolLB+1):INDEX($CE:$CE,ROW()))*SQRT(12))</f>
        <v>0.210904138844639</v>
      </c>
      <c r="DA221" s="27" t="n">
        <f aca="false">IF(ROW()&lt;4+VolLB,"",STDEV(INDEX($CF:$CF,ROW()-VolLB+1):INDEX($CF:$CF,ROW()))*SQRT(12))</f>
        <v>0.149133564496113</v>
      </c>
      <c r="DB221" s="27" t="n">
        <f aca="false">IF(ROW()&lt;4+VolLB,"",STDEV(INDEX($CG:$CG,ROW()-VolLB+1):INDEX($CG:$CG,ROW()))*SQRT(12))</f>
        <v>0.142968674481365</v>
      </c>
      <c r="DC221" s="26" t="n">
        <f aca="false">IF(OR(AR221=0,CH221="",CH221=0),0,AR221*MIN(MaxScal,TgtVol/CH221))</f>
        <v>0</v>
      </c>
      <c r="DD221" s="26" t="n">
        <f aca="false">IF(OR(AS221=0,CI221="",CI221=0),0,AS221*MIN(MaxScal,TgtVol/CI221))</f>
        <v>0</v>
      </c>
      <c r="DE221" s="26" t="n">
        <f aca="false">IF(OR(AT221=0,CJ221="",CJ221=0),0,AT221*MIN(MaxScal,TgtVol/CJ221))</f>
        <v>0</v>
      </c>
      <c r="DF221" s="26" t="n">
        <f aca="false">IF(OR(AU221=0,CK221="",CK221=0),0,AU221*MIN(MaxScal,TgtVol/CK221))</f>
        <v>0</v>
      </c>
      <c r="DG221" s="26" t="n">
        <f aca="false">IF(OR(AV221=0,CL221="",CL221=0),0,AV221*MIN(MaxScal,TgtVol/CL221))</f>
        <v>0</v>
      </c>
      <c r="DH221" s="26" t="n">
        <f aca="false">IF(OR(AW221=0,CM221="",CM221=0),0,AW221*MIN(MaxScal,TgtVol/CM221))</f>
        <v>0</v>
      </c>
      <c r="DI221" s="26" t="n">
        <f aca="false">IF(OR(AX221=0,CN221="",CN221=0),0,AX221*MIN(MaxScal,TgtVol/CN221))</f>
        <v>0</v>
      </c>
      <c r="DJ221" s="26" t="n">
        <f aca="false">IF(OR(AY221=0,CO221="",CO221=0),0,AY221*MIN(MaxScal,TgtVol/CO221))</f>
        <v>0</v>
      </c>
      <c r="DK221" s="26" t="n">
        <f aca="false">IF(OR(AZ221=0,CP221="",CP221=0),0,AZ221*MIN(MaxScal,TgtVol/CP221))</f>
        <v>0</v>
      </c>
      <c r="DL221" s="26" t="n">
        <f aca="false">IF(OR(BA221=0,CQ221="",CQ221=0),0,BA221*MIN(MaxScal,TgtVol/CQ221))</f>
        <v>0</v>
      </c>
      <c r="DM221" s="26" t="n">
        <f aca="false">IF(OR(BB221=0,CR221="",CR221=0),0,BB221*MIN(MaxScal,TgtVol/CR221))</f>
        <v>0</v>
      </c>
      <c r="DN221" s="26" t="n">
        <f aca="false">IF(OR(BC221=0,CS221="",CS221=0),0,BC221*MIN(MaxScal,TgtVol/CS221))</f>
        <v>0</v>
      </c>
      <c r="DO221" s="26" t="n">
        <f aca="false">IF(OR(BD221=0,CT221="",CT221=0),0,BD221*MIN(MaxScal,TgtVol/CT221))</f>
        <v>0</v>
      </c>
      <c r="DP221" s="26" t="n">
        <f aca="false">IF(OR(BE221=0,CU221="",CU221=0),0,BE221*MIN(MaxScal,TgtVol/CU221))</f>
        <v>0</v>
      </c>
      <c r="DQ221" s="26" t="n">
        <f aca="false">IF(OR(BF221=0,CV221="",CV221=0),0,BF221*MIN(MaxScal,TgtVol/CV221))</f>
        <v>0</v>
      </c>
      <c r="DR221" s="26" t="n">
        <f aca="false">IF(OR(BG221=0,CW221="",CW221=0),0,BG221*MIN(MaxScal,TgtVol/CW221))</f>
        <v>0</v>
      </c>
      <c r="DS221" s="26" t="n">
        <f aca="false">IF(OR(BH221=0,CX221="",CX221=0),0,BH221*MIN(MaxScal,TgtVol/CX221))</f>
        <v>0</v>
      </c>
      <c r="DT221" s="26" t="n">
        <f aca="false">IF(OR(BI221=0,CY221="",CY221=0),0,BI221*MIN(MaxScal,TgtVol/CY221))</f>
        <v>0</v>
      </c>
      <c r="DU221" s="26" t="n">
        <f aca="false">IF(OR(BJ221=0,CZ221="",CZ221=0),0,BJ221*MIN(MaxScal,TgtVol/CZ221))</f>
        <v>0</v>
      </c>
      <c r="DV221" s="26" t="n">
        <f aca="false">IF(OR(BK221=0,DA221="",DA221=0),0,BK221*MIN(MaxScal,TgtVol/DA221))</f>
        <v>0</v>
      </c>
      <c r="DW221" s="26" t="n">
        <f aca="false">IF(OR(BL221=0,DB221="",DB221=0),0,BL221*MIN(MaxScal,TgtVol/DB221))</f>
        <v>0</v>
      </c>
      <c r="DX221" s="28" t="n">
        <f aca="false">IFERROR(DC220*BM221,"")</f>
        <v>0</v>
      </c>
      <c r="DY221" s="28" t="n">
        <f aca="false">IFERROR(DD220*BN221,"")</f>
        <v>-0</v>
      </c>
      <c r="DZ221" s="28" t="n">
        <f aca="false">IFERROR(DE220*BO221,"")</f>
        <v>-0</v>
      </c>
      <c r="EA221" s="28" t="n">
        <f aca="false">IFERROR(DF220*BP221,"")</f>
        <v>0</v>
      </c>
      <c r="EB221" s="28" t="n">
        <f aca="false">IFERROR(DG220*BQ221,"")</f>
        <v>0.00343034305392931</v>
      </c>
      <c r="EC221" s="28" t="n">
        <f aca="false">IFERROR(DH220*BR221,"")</f>
        <v>0</v>
      </c>
      <c r="ED221" s="28" t="n">
        <f aca="false">IFERROR(DI220*BS221,"")</f>
        <v>0</v>
      </c>
      <c r="EE221" s="28" t="n">
        <f aca="false">IFERROR(DJ220*BT221,"")</f>
        <v>0</v>
      </c>
      <c r="EF221" s="28" t="n">
        <f aca="false">IFERROR(DK220*BU221,"")</f>
        <v>0</v>
      </c>
      <c r="EG221" s="28" t="n">
        <f aca="false">IFERROR(DL220*BV221,"")</f>
        <v>-0</v>
      </c>
      <c r="EH221" s="28" t="n">
        <f aca="false">IFERROR(DM220*BW221,"")</f>
        <v>0</v>
      </c>
      <c r="EI221" s="28" t="n">
        <f aca="false">IFERROR(DN220*BX221,"")</f>
        <v>-0</v>
      </c>
      <c r="EJ221" s="28" t="n">
        <f aca="false">IFERROR(DO220*BY221,"")</f>
        <v>-0</v>
      </c>
      <c r="EK221" s="28" t="n">
        <f aca="false">IFERROR(DP220*BZ221,"")</f>
        <v>0</v>
      </c>
      <c r="EL221" s="28" t="n">
        <f aca="false">IFERROR(DQ220*CA221,"")</f>
        <v>-0</v>
      </c>
      <c r="EM221" s="28" t="n">
        <f aca="false">IFERROR(DR220*CB221,"")</f>
        <v>-0</v>
      </c>
      <c r="EN221" s="28" t="n">
        <f aca="false">IFERROR(DS220*CC221,"")</f>
        <v>0</v>
      </c>
      <c r="EO221" s="28" t="n">
        <f aca="false">IFERROR(DT220*CD221,"")</f>
        <v>-0</v>
      </c>
      <c r="EP221" s="28" t="n">
        <f aca="false">IFERROR(DU220*CE221,"")</f>
        <v>-0</v>
      </c>
      <c r="EQ221" s="28" t="n">
        <f aca="false">IFERROR(DV220*CF221,"")</f>
        <v>0</v>
      </c>
      <c r="ER221" s="28" t="n">
        <f aca="false">IFERROR(DW220*CG221,"")</f>
        <v>0</v>
      </c>
      <c r="ES221" s="28" t="n">
        <f aca="false">IF(ROW()=4,"",SUM(DX221:ER221))</f>
        <v>0.00343034305392931</v>
      </c>
      <c r="ET221" s="29" t="n">
        <f aca="false">COUNTIF(AR221:BL221,"&gt;0")</f>
        <v>0</v>
      </c>
    </row>
    <row r="222" customFormat="false" ht="15" hidden="false" customHeight="false" outlineLevel="0" collapsed="false">
      <c r="A222" s="19" t="n">
        <v>44651</v>
      </c>
      <c r="B222" s="23" t="n">
        <f aca="false">ABS(EMFX_Data!X222-EMFX_Data!Y222)</f>
        <v>0.129492671497205</v>
      </c>
      <c r="C222" s="23" t="n">
        <f aca="false">ABS(EMFX_Data!X222-EMFX_Data!Z222)</f>
        <v>0.157123947218651</v>
      </c>
      <c r="D222" s="23" t="n">
        <f aca="false">ABS(EMFX_Data!X222-EMFX_Data!AA222)</f>
        <v>0.148731803284002</v>
      </c>
      <c r="E222" s="23" t="n">
        <f aca="false">ABS(EMFX_Data!X222-EMFX_Data!AB222)</f>
        <v>0.0243784283597615</v>
      </c>
      <c r="F222" s="23" t="n">
        <f aca="false">ABS(EMFX_Data!X222-EMFX_Data!AC222)</f>
        <v>0.201417570473253</v>
      </c>
      <c r="G222" s="23" t="n">
        <f aca="false">ABS(EMFX_Data!X222-EMFX_Data!AD222)</f>
        <v>0.0166535263519014</v>
      </c>
      <c r="H222" s="23" t="n">
        <f aca="false">ABS(EMFX_Data!Y222-EMFX_Data!Z222)</f>
        <v>0.0276312757214452</v>
      </c>
      <c r="I222" s="23" t="n">
        <f aca="false">ABS(EMFX_Data!Y222-EMFX_Data!AA222)</f>
        <v>0.0192391317867964</v>
      </c>
      <c r="J222" s="23" t="n">
        <f aca="false">ABS(EMFX_Data!Y222-EMFX_Data!AB222)</f>
        <v>0.105114243137444</v>
      </c>
      <c r="K222" s="23" t="n">
        <f aca="false">ABS(EMFX_Data!Y222-EMFX_Data!AC222)</f>
        <v>0.0719248989760475</v>
      </c>
      <c r="L222" s="23" t="n">
        <f aca="false">ABS(EMFX_Data!Y222-EMFX_Data!AD222)</f>
        <v>0.112839145145304</v>
      </c>
      <c r="M222" s="23" t="n">
        <f aca="false">ABS(EMFX_Data!Z222-EMFX_Data!AA222)</f>
        <v>0.00839214393464882</v>
      </c>
      <c r="N222" s="23" t="n">
        <f aca="false">ABS(EMFX_Data!Z222-EMFX_Data!AB222)</f>
        <v>0.132745518858889</v>
      </c>
      <c r="O222" s="23" t="n">
        <f aca="false">ABS(EMFX_Data!Z222-EMFX_Data!AC222)</f>
        <v>0.0442936232546023</v>
      </c>
      <c r="P222" s="23" t="n">
        <f aca="false">ABS(EMFX_Data!Z222-EMFX_Data!AD222)</f>
        <v>0.140470420866749</v>
      </c>
      <c r="Q222" s="23" t="n">
        <f aca="false">ABS(EMFX_Data!AA222-EMFX_Data!AB222)</f>
        <v>0.12435337492424</v>
      </c>
      <c r="R222" s="23" t="n">
        <f aca="false">ABS(EMFX_Data!AA222-EMFX_Data!AC222)</f>
        <v>0.0526857671892511</v>
      </c>
      <c r="S222" s="23" t="n">
        <f aca="false">ABS(EMFX_Data!AA222-EMFX_Data!AD222)</f>
        <v>0.1320782769321</v>
      </c>
      <c r="T222" s="23" t="n">
        <f aca="false">ABS(EMFX_Data!AB222-EMFX_Data!AC222)</f>
        <v>0.177039142113491</v>
      </c>
      <c r="U222" s="23" t="n">
        <f aca="false">ABS(EMFX_Data!AB222-EMFX_Data!AD222)</f>
        <v>0.00772490200786002</v>
      </c>
      <c r="V222" s="23" t="n">
        <f aca="false">ABS(EMFX_Data!AC222-EMFX_Data!AD222)</f>
        <v>0.184764044121351</v>
      </c>
      <c r="W222" s="26" t="n">
        <f aca="false">IF(ROW()&lt;4+MinObs-1,"",IFERROR((B222-AVERAGE(B$4:B222))/STDEV(B$4:B222),""))</f>
        <v>-0.0740198919197263</v>
      </c>
      <c r="X222" s="26" t="n">
        <f aca="false">IF(ROW()&lt;4+MinObs-1,"",IFERROR((C222-AVERAGE(C$4:C222))/STDEV(C$4:C222),""))</f>
        <v>0.669762541887831</v>
      </c>
      <c r="Y222" s="26" t="n">
        <f aca="false">IF(ROW()&lt;4+MinObs-1,"",IFERROR((D222-AVERAGE(D$4:D222))/STDEV(D$4:D222),""))</f>
        <v>-0.020853593884567</v>
      </c>
      <c r="Z222" s="26" t="n">
        <f aca="false">IF(ROW()&lt;4+MinObs-1,"",IFERROR((E222-AVERAGE(E$4:E222))/STDEV(E$4:E222),""))</f>
        <v>-1.10808260194902</v>
      </c>
      <c r="AA222" s="26" t="n">
        <f aca="false">IF(ROW()&lt;4+MinObs-1,"",IFERROR((F222-AVERAGE(F$4:F222))/STDEV(F$4:F222),""))</f>
        <v>1.23799201128002</v>
      </c>
      <c r="AB222" s="26" t="n">
        <f aca="false">IF(ROW()&lt;4+MinObs-1,"",IFERROR((G222-AVERAGE(G$4:G222))/STDEV(G$4:G222),""))</f>
        <v>-0.405077731263491</v>
      </c>
      <c r="AC222" s="26" t="n">
        <f aca="false">IF(ROW()&lt;4+MinObs-1,"",IFERROR((H222-AVERAGE(H$4:H222))/STDEV(H$4:H222),""))</f>
        <v>-0.983605941593922</v>
      </c>
      <c r="AD222" s="26" t="n">
        <f aca="false">IF(ROW()&lt;4+MinObs-1,"",IFERROR((I222-AVERAGE(I$4:I222))/STDEV(I$4:I222),""))</f>
        <v>-1.08344600870232</v>
      </c>
      <c r="AE222" s="26" t="n">
        <f aca="false">IF(ROW()&lt;4+MinObs-1,"",IFERROR((J222-AVERAGE(J$4:J222))/STDEV(J$4:J222),""))</f>
        <v>-0.331003984760109</v>
      </c>
      <c r="AF222" s="26" t="n">
        <f aca="false">IF(ROW()&lt;4+MinObs-1,"",IFERROR((K222-AVERAGE(K$4:K222))/STDEV(K$4:K222),""))</f>
        <v>-0.331042417575171</v>
      </c>
      <c r="AG222" s="26" t="n">
        <f aca="false">IF(ROW()&lt;4+MinObs-1,"",IFERROR((L222-AVERAGE(L$4:L222))/STDEV(L$4:L222),""))</f>
        <v>-0.22381988076753</v>
      </c>
      <c r="AH222" s="26" t="n">
        <f aca="false">IF(ROW()&lt;4+MinObs-1,"",IFERROR((M222-AVERAGE(M$4:M222))/STDEV(M$4:M222),""))</f>
        <v>-1.56973538134192</v>
      </c>
      <c r="AI222" s="26" t="n">
        <f aca="false">IF(ROW()&lt;4+MinObs-1,"",IFERROR((N222-AVERAGE(N$4:N222))/STDEV(N$4:N222),""))</f>
        <v>-0.00240914143021097</v>
      </c>
      <c r="AJ222" s="26" t="n">
        <f aca="false">IF(ROW()&lt;4+MinObs-1,"",IFERROR((O222-AVERAGE(O$4:O222))/STDEV(O$4:O222),""))</f>
        <v>-0.776253363177686</v>
      </c>
      <c r="AK222" s="26" t="n">
        <f aca="false">IF(ROW()&lt;4+MinObs-1,"",IFERROR((P222-AVERAGE(P$4:P222))/STDEV(P$4:P222),""))</f>
        <v>-0.0292789024128012</v>
      </c>
      <c r="AL222" s="26" t="n">
        <f aca="false">IF(ROW()&lt;4+MinObs-1,"",IFERROR((Q222-AVERAGE(Q$4:Q222))/STDEV(Q$4:Q222),""))</f>
        <v>-0.299118818417941</v>
      </c>
      <c r="AM222" s="26" t="n">
        <f aca="false">IF(ROW()&lt;4+MinObs-1,"",IFERROR((R222-AVERAGE(R$4:R222))/STDEV(R$4:R222),""))</f>
        <v>-1.0626789377244</v>
      </c>
      <c r="AN222" s="26" t="n">
        <f aca="false">IF(ROW()&lt;4+MinObs-1,"",IFERROR((S222-AVERAGE(S$4:S222))/STDEV(S$4:S222),""))</f>
        <v>-0.142671183816853</v>
      </c>
      <c r="AO222" s="26" t="n">
        <f aca="false">IF(ROW()&lt;4+MinObs-1,"",IFERROR((T222-AVERAGE(T$4:T222))/STDEV(T$4:T222),""))</f>
        <v>0.746406162037103</v>
      </c>
      <c r="AP222" s="26" t="n">
        <f aca="false">IF(ROW()&lt;4+MinObs-1,"",IFERROR((U222-AVERAGE(U$4:U222))/STDEV(U$4:U222),""))</f>
        <v>-0.507541525091937</v>
      </c>
      <c r="AQ222" s="26" t="n">
        <f aca="false">IF(ROW()&lt;4+MinObs-1,"",IFERROR((V222-AVERAGE(V$4:V222))/STDEV(V$4:V222),""))</f>
        <v>0.0660854446247835</v>
      </c>
      <c r="AR222" s="26" t="n">
        <f aca="false">IF(W222="",0,IF(W222&gt;=z4,w4,IF(W222&gt;=z3,w3,IF(W222&gt;=zEntry,w2,IF(AND(W222&gt;=ExitZ,AR221&gt;0),w2,0)))))</f>
        <v>0</v>
      </c>
      <c r="AS222" s="26" t="n">
        <f aca="false">IF(X222="",0,IF(X222&gt;=z4,w4,IF(X222&gt;=z3,w3,IF(X222&gt;=zEntry,w2,IF(AND(X222&gt;=ExitZ,AS221&gt;0),w2,0)))))</f>
        <v>0</v>
      </c>
      <c r="AT222" s="26" t="n">
        <f aca="false">IF(Y222="",0,IF(Y222&gt;=z4,w4,IF(Y222&gt;=z3,w3,IF(Y222&gt;=zEntry,w2,IF(AND(Y222&gt;=ExitZ,AT221&gt;0),w2,0)))))</f>
        <v>0</v>
      </c>
      <c r="AU222" s="26" t="n">
        <f aca="false">IF(Z222="",0,IF(Z222&gt;=z4,w4,IF(Z222&gt;=z3,w3,IF(Z222&gt;=zEntry,w2,IF(AND(Z222&gt;=ExitZ,AU221&gt;0),w2,0)))))</f>
        <v>0</v>
      </c>
      <c r="AV222" s="26" t="n">
        <f aca="false">IF(AA222="",0,IF(AA222&gt;=z4,w4,IF(AA222&gt;=z3,w3,IF(AA222&gt;=zEntry,w2,IF(AND(AA222&gt;=ExitZ,AV221&gt;0),w2,0)))))</f>
        <v>0</v>
      </c>
      <c r="AW222" s="26" t="n">
        <f aca="false">IF(AB222="",0,IF(AB222&gt;=z4,w4,IF(AB222&gt;=z3,w3,IF(AB222&gt;=zEntry,w2,IF(AND(AB222&gt;=ExitZ,AW221&gt;0),w2,0)))))</f>
        <v>0</v>
      </c>
      <c r="AX222" s="26" t="n">
        <f aca="false">IF(AC222="",0,IF(AC222&gt;=z4,w4,IF(AC222&gt;=z3,w3,IF(AC222&gt;=zEntry,w2,IF(AND(AC222&gt;=ExitZ,AX221&gt;0),w2,0)))))</f>
        <v>0</v>
      </c>
      <c r="AY222" s="26" t="n">
        <f aca="false">IF(AD222="",0,IF(AD222&gt;=z4,w4,IF(AD222&gt;=z3,w3,IF(AD222&gt;=zEntry,w2,IF(AND(AD222&gt;=ExitZ,AY221&gt;0),w2,0)))))</f>
        <v>0</v>
      </c>
      <c r="AZ222" s="26" t="n">
        <f aca="false">IF(AE222="",0,IF(AE222&gt;=z4,w4,IF(AE222&gt;=z3,w3,IF(AE222&gt;=zEntry,w2,IF(AND(AE222&gt;=ExitZ,AZ221&gt;0),w2,0)))))</f>
        <v>0</v>
      </c>
      <c r="BA222" s="26" t="n">
        <f aca="false">IF(AF222="",0,IF(AF222&gt;=z4,w4,IF(AF222&gt;=z3,w3,IF(AF222&gt;=zEntry,w2,IF(AND(AF222&gt;=ExitZ,BA221&gt;0),w2,0)))))</f>
        <v>0</v>
      </c>
      <c r="BB222" s="26" t="n">
        <f aca="false">IF(AG222="",0,IF(AG222&gt;=z4,w4,IF(AG222&gt;=z3,w3,IF(AG222&gt;=zEntry,w2,IF(AND(AG222&gt;=ExitZ,BB221&gt;0),w2,0)))))</f>
        <v>0</v>
      </c>
      <c r="BC222" s="26" t="n">
        <f aca="false">IF(AH222="",0,IF(AH222&gt;=z4,w4,IF(AH222&gt;=z3,w3,IF(AH222&gt;=zEntry,w2,IF(AND(AH222&gt;=ExitZ,BC221&gt;0),w2,0)))))</f>
        <v>0</v>
      </c>
      <c r="BD222" s="26" t="n">
        <f aca="false">IF(AI222="",0,IF(AI222&gt;=z4,w4,IF(AI222&gt;=z3,w3,IF(AI222&gt;=zEntry,w2,IF(AND(AI222&gt;=ExitZ,BD221&gt;0),w2,0)))))</f>
        <v>0</v>
      </c>
      <c r="BE222" s="26" t="n">
        <f aca="false">IF(AJ222="",0,IF(AJ222&gt;=z4,w4,IF(AJ222&gt;=z3,w3,IF(AJ222&gt;=zEntry,w2,IF(AND(AJ222&gt;=ExitZ,BE221&gt;0),w2,0)))))</f>
        <v>0</v>
      </c>
      <c r="BF222" s="26" t="n">
        <f aca="false">IF(AK222="",0,IF(AK222&gt;=z4,w4,IF(AK222&gt;=z3,w3,IF(AK222&gt;=zEntry,w2,IF(AND(AK222&gt;=ExitZ,BF221&gt;0),w2,0)))))</f>
        <v>0</v>
      </c>
      <c r="BG222" s="26" t="n">
        <f aca="false">IF(AL222="",0,IF(AL222&gt;=z4,w4,IF(AL222&gt;=z3,w3,IF(AL222&gt;=zEntry,w2,IF(AND(AL222&gt;=ExitZ,BG221&gt;0),w2,0)))))</f>
        <v>0</v>
      </c>
      <c r="BH222" s="26" t="n">
        <f aca="false">IF(AM222="",0,IF(AM222&gt;=z4,w4,IF(AM222&gt;=z3,w3,IF(AM222&gt;=zEntry,w2,IF(AND(AM222&gt;=ExitZ,BH221&gt;0),w2,0)))))</f>
        <v>0</v>
      </c>
      <c r="BI222" s="26" t="n">
        <f aca="false">IF(AN222="",0,IF(AN222&gt;=z4,w4,IF(AN222&gt;=z3,w3,IF(AN222&gt;=zEntry,w2,IF(AND(AN222&gt;=ExitZ,BI221&gt;0),w2,0)))))</f>
        <v>0</v>
      </c>
      <c r="BJ222" s="26" t="n">
        <f aca="false">IF(AO222="",0,IF(AO222&gt;=z4,w4,IF(AO222&gt;=z3,w3,IF(AO222&gt;=zEntry,w2,IF(AND(AO222&gt;=ExitZ,BJ221&gt;0),w2,0)))))</f>
        <v>0</v>
      </c>
      <c r="BK222" s="26" t="n">
        <f aca="false">IF(AP222="",0,IF(AP222&gt;=z4,w4,IF(AP222&gt;=z3,w3,IF(AP222&gt;=zEntry,w2,IF(AND(AP222&gt;=ExitZ,BK221&gt;0),w2,0)))))</f>
        <v>0</v>
      </c>
      <c r="BL222" s="26" t="n">
        <f aca="false">IF(AQ222="",0,IF(AQ222&gt;=z4,w4,IF(AQ222&gt;=z3,w3,IF(AQ222&gt;=zEntry,w2,IF(AND(AQ222&gt;=ExitZ,BL221&gt;0),w2,0)))))</f>
        <v>0</v>
      </c>
      <c r="BM222" s="23" t="n">
        <f aca="false">IF(EMFX_Data!X221&gt;=EMFX_Data!Y221,EMFX_Data!AE222-EMFX_Data!AF222,EMFX_Data!AF222-EMFX_Data!AE222)</f>
        <v>0.0282317682020792</v>
      </c>
      <c r="BN222" s="23" t="n">
        <f aca="false">IF(EMFX_Data!X221&gt;=EMFX_Data!Z221,EMFX_Data!AE222-EMFX_Data!AG222,EMFX_Data!AG222-EMFX_Data!AE222)</f>
        <v>0.00878564531344781</v>
      </c>
      <c r="BO222" s="23" t="n">
        <f aca="false">IF(EMFX_Data!X221&gt;=EMFX_Data!AA221,EMFX_Data!AE222-EMFX_Data!AH222,EMFX_Data!AH222-EMFX_Data!AE222)</f>
        <v>0.0786886002426427</v>
      </c>
      <c r="BP222" s="23" t="n">
        <f aca="false">IF(EMFX_Data!X221&gt;=EMFX_Data!AB221,EMFX_Data!AE222-EMFX_Data!AI222,EMFX_Data!AI222-EMFX_Data!AE222)</f>
        <v>0.0600633049832798</v>
      </c>
      <c r="BQ222" s="23" t="n">
        <f aca="false">IF(EMFX_Data!X221&gt;=EMFX_Data!AC221,EMFX_Data!AE222-EMFX_Data!AJ222,EMFX_Data!AJ222-EMFX_Data!AE222)</f>
        <v>0.0374003790725827</v>
      </c>
      <c r="BR222" s="23" t="n">
        <f aca="false">IF(EMFX_Data!X221&gt;=EMFX_Data!AD221,EMFX_Data!AE222-EMFX_Data!AK222,EMFX_Data!AK222-EMFX_Data!AE222)</f>
        <v>0.00635672320039637</v>
      </c>
      <c r="BS222" s="23" t="n">
        <f aca="false">IF(EMFX_Data!Y221&gt;=EMFX_Data!Z221,EMFX_Data!AF222-EMFX_Data!AG222,EMFX_Data!AG222-EMFX_Data!AF222)</f>
        <v>-0.0194461228886314</v>
      </c>
      <c r="BT222" s="23" t="n">
        <f aca="false">IF(EMFX_Data!Y221&gt;=EMFX_Data!AA221,EMFX_Data!AF222-EMFX_Data!AH222,EMFX_Data!AH222-EMFX_Data!AF222)</f>
        <v>0.0504568320405635</v>
      </c>
      <c r="BU222" s="23" t="n">
        <f aca="false">IF(EMFX_Data!Y221&gt;=EMFX_Data!AB221,EMFX_Data!AF222-EMFX_Data!AI222,EMFX_Data!AI222-EMFX_Data!AF222)</f>
        <v>-0.0318315367812006</v>
      </c>
      <c r="BV222" s="23" t="n">
        <f aca="false">IF(EMFX_Data!Y221&gt;=EMFX_Data!AC221,EMFX_Data!AF222-EMFX_Data!AJ222,EMFX_Data!AJ222-EMFX_Data!AF222)</f>
        <v>0.00916861087050349</v>
      </c>
      <c r="BW222" s="23" t="n">
        <f aca="false">IF(EMFX_Data!Y221&gt;=EMFX_Data!AD221,EMFX_Data!AF222-EMFX_Data!AK222,EMFX_Data!AK222-EMFX_Data!AF222)</f>
        <v>0.0218750450016829</v>
      </c>
      <c r="BX222" s="23" t="n">
        <f aca="false">IF(EMFX_Data!Z221&gt;=EMFX_Data!AA221,EMFX_Data!AG222-EMFX_Data!AH222,EMFX_Data!AH222-EMFX_Data!AG222)</f>
        <v>0.0699029549291949</v>
      </c>
      <c r="BY222" s="23" t="n">
        <f aca="false">IF(EMFX_Data!Z221&gt;=EMFX_Data!AB221,EMFX_Data!AG222-EMFX_Data!AI222,EMFX_Data!AI222-EMFX_Data!AG222)</f>
        <v>-0.051277659669832</v>
      </c>
      <c r="BZ222" s="23" t="n">
        <f aca="false">IF(EMFX_Data!Z221&gt;=EMFX_Data!AC221,EMFX_Data!AG222-EMFX_Data!AJ222,EMFX_Data!AJ222-EMFX_Data!AG222)</f>
        <v>0.0286147337591349</v>
      </c>
      <c r="CA222" s="23" t="n">
        <f aca="false">IF(EMFX_Data!Z221&gt;=EMFX_Data!AD221,EMFX_Data!AG222-EMFX_Data!AK222,EMFX_Data!AK222-EMFX_Data!AG222)</f>
        <v>0.00242892211305144</v>
      </c>
      <c r="CB222" s="23" t="n">
        <f aca="false">IF(EMFX_Data!AA221&gt;=EMFX_Data!AB221,EMFX_Data!AH222-EMFX_Data!AI222,EMFX_Data!AI222-EMFX_Data!AH222)</f>
        <v>0.0186252952593629</v>
      </c>
      <c r="CC222" s="23" t="n">
        <f aca="false">IF(EMFX_Data!AA221&gt;=EMFX_Data!AC221,EMFX_Data!AH222-EMFX_Data!AJ222,EMFX_Data!AJ222-EMFX_Data!AH222)</f>
        <v>-0.04128822117006</v>
      </c>
      <c r="CD222" s="23" t="n">
        <f aca="false">IF(EMFX_Data!AA221&gt;=EMFX_Data!AD221,EMFX_Data!AH222-EMFX_Data!AK222,EMFX_Data!AK222-EMFX_Data!AH222)</f>
        <v>0.0723318770422464</v>
      </c>
      <c r="CE222" s="23" t="n">
        <f aca="false">IF(EMFX_Data!AB221&gt;=EMFX_Data!AC221,EMFX_Data!AI222-EMFX_Data!AJ222,EMFX_Data!AJ222-EMFX_Data!AI222)</f>
        <v>-0.0226629259106971</v>
      </c>
      <c r="CF222" s="23" t="n">
        <f aca="false">IF(EMFX_Data!AB221&gt;=EMFX_Data!AD221,EMFX_Data!AI222-EMFX_Data!AK222,EMFX_Data!AK222-EMFX_Data!AI222)</f>
        <v>0.0537065817828835</v>
      </c>
      <c r="CG222" s="23" t="n">
        <f aca="false">IF(EMFX_Data!AC221&gt;=EMFX_Data!AD221,EMFX_Data!AJ222-EMFX_Data!AK222,EMFX_Data!AK222-EMFX_Data!AJ222)</f>
        <v>0.0310436558721864</v>
      </c>
      <c r="CH222" s="27" t="n">
        <f aca="false">IF(ROW()&lt;4+VolLB,"",STDEV(INDEX($BM:$BM,ROW()-VolLB+1):INDEX($BM:$BM,ROW()))*SQRT(12))</f>
        <v>0.170244790251258</v>
      </c>
      <c r="CI222" s="27" t="n">
        <f aca="false">IF(ROW()&lt;4+VolLB,"",STDEV(INDEX($BN:$BN,ROW()-VolLB+1):INDEX($BN:$BN,ROW()))*SQRT(12))</f>
        <v>0.179645135479187</v>
      </c>
      <c r="CJ222" s="27" t="n">
        <f aca="false">IF(ROW()&lt;4+VolLB,"",STDEV(INDEX($BO:$BO,ROW()-VolLB+1):INDEX($BO:$BO,ROW()))*SQRT(12))</f>
        <v>0.180397384888175</v>
      </c>
      <c r="CK222" s="27" t="n">
        <f aca="false">IF(ROW()&lt;4+VolLB,"",STDEV(INDEX($BP:$BP,ROW()-VolLB+1):INDEX($BP:$BP,ROW()))*SQRT(12))</f>
        <v>0.204883904845495</v>
      </c>
      <c r="CL222" s="27" t="n">
        <f aca="false">IF(ROW()&lt;4+VolLB,"",STDEV(INDEX($BQ:$BQ,ROW()-VolLB+1):INDEX($BQ:$BQ,ROW()))*SQRT(12))</f>
        <v>0.147507331492075</v>
      </c>
      <c r="CM222" s="27" t="n">
        <f aca="false">IF(ROW()&lt;4+VolLB,"",STDEV(INDEX($BR:$BR,ROW()-VolLB+1):INDEX($BR:$BR,ROW()))*SQRT(12))</f>
        <v>0.150449143872486</v>
      </c>
      <c r="CN222" s="27" t="n">
        <f aca="false">IF(ROW()&lt;4+VolLB,"",STDEV(INDEX($BS:$BS,ROW()-VolLB+1):INDEX($BS:$BS,ROW()))*SQRT(12))</f>
        <v>0.126917960050873</v>
      </c>
      <c r="CO222" s="27" t="n">
        <f aca="false">IF(ROW()&lt;4+VolLB,"",STDEV(INDEX($BT:$BT,ROW()-VolLB+1):INDEX($BT:$BT,ROW()))*SQRT(12))</f>
        <v>0.185151235012438</v>
      </c>
      <c r="CP222" s="27" t="n">
        <f aca="false">IF(ROW()&lt;4+VolLB,"",STDEV(INDEX($BU:$BU,ROW()-VolLB+1):INDEX($BU:$BU,ROW()))*SQRT(12))</f>
        <v>0.161239554154667</v>
      </c>
      <c r="CQ222" s="27" t="n">
        <f aca="false">IF(ROW()&lt;4+VolLB,"",STDEV(INDEX($BV:$BV,ROW()-VolLB+1):INDEX($BV:$BV,ROW()))*SQRT(12))</f>
        <v>0.153160324050611</v>
      </c>
      <c r="CR222" s="27" t="n">
        <f aca="false">IF(ROW()&lt;4+VolLB,"",STDEV(INDEX($BW:$BW,ROW()-VolLB+1):INDEX($BW:$BW,ROW()))*SQRT(12))</f>
        <v>0.151659489571443</v>
      </c>
      <c r="CS222" s="27" t="n">
        <f aca="false">IF(ROW()&lt;4+VolLB,"",STDEV(INDEX($BX:$BX,ROW()-VolLB+1):INDEX($BX:$BX,ROW()))*SQRT(12))</f>
        <v>0.212150375445497</v>
      </c>
      <c r="CT222" s="27" t="n">
        <f aca="false">IF(ROW()&lt;4+VolLB,"",STDEV(INDEX($BY:$BY,ROW()-VolLB+1):INDEX($BY:$BY,ROW()))*SQRT(12))</f>
        <v>0.194251047336543</v>
      </c>
      <c r="CU222" s="27" t="n">
        <f aca="false">IF(ROW()&lt;4+VolLB,"",STDEV(INDEX($BZ:$BZ,ROW()-VolLB+1):INDEX($BZ:$BZ,ROW()))*SQRT(12))</f>
        <v>0.164605850068137</v>
      </c>
      <c r="CV222" s="27" t="n">
        <f aca="false">IF(ROW()&lt;4+VolLB,"",STDEV(INDEX($CA:$CA,ROW()-VolLB+1):INDEX($CA:$CA,ROW()))*SQRT(12))</f>
        <v>0.13722529800548</v>
      </c>
      <c r="CW222" s="27" t="n">
        <f aca="false">IF(ROW()&lt;4+VolLB,"",STDEV(INDEX($CB:$CB,ROW()-VolLB+1):INDEX($CB:$CB,ROW()))*SQRT(12))</f>
        <v>0.211870780536088</v>
      </c>
      <c r="CX222" s="27" t="n">
        <f aca="false">IF(ROW()&lt;4+VolLB,"",STDEV(INDEX($CC:$CC,ROW()-VolLB+1):INDEX($CC:$CC,ROW()))*SQRT(12))</f>
        <v>0.178155805787091</v>
      </c>
      <c r="CY222" s="27" t="n">
        <f aca="false">IF(ROW()&lt;4+VolLB,"",STDEV(INDEX($CD:$CD,ROW()-VolLB+1):INDEX($CD:$CD,ROW()))*SQRT(12))</f>
        <v>0.197378215886864</v>
      </c>
      <c r="CZ222" s="27" t="n">
        <f aca="false">IF(ROW()&lt;4+VolLB,"",STDEV(INDEX($CE:$CE,ROW()-VolLB+1):INDEX($CE:$CE,ROW()))*SQRT(12))</f>
        <v>0.21117373614099</v>
      </c>
      <c r="DA222" s="27" t="n">
        <f aca="false">IF(ROW()&lt;4+VolLB,"",STDEV(INDEX($CF:$CF,ROW()-VolLB+1):INDEX($CF:$CF,ROW()))*SQRT(12))</f>
        <v>0.151496371146827</v>
      </c>
      <c r="DB222" s="27" t="n">
        <f aca="false">IF(ROW()&lt;4+VolLB,"",STDEV(INDEX($CG:$CG,ROW()-VolLB+1):INDEX($CG:$CG,ROW()))*SQRT(12))</f>
        <v>0.144190929398413</v>
      </c>
      <c r="DC222" s="26" t="n">
        <f aca="false">IF(OR(AR222=0,CH222="",CH222=0),0,AR222*MIN(MaxScal,TgtVol/CH222))</f>
        <v>0</v>
      </c>
      <c r="DD222" s="26" t="n">
        <f aca="false">IF(OR(AS222=0,CI222="",CI222=0),0,AS222*MIN(MaxScal,TgtVol/CI222))</f>
        <v>0</v>
      </c>
      <c r="DE222" s="26" t="n">
        <f aca="false">IF(OR(AT222=0,CJ222="",CJ222=0),0,AT222*MIN(MaxScal,TgtVol/CJ222))</f>
        <v>0</v>
      </c>
      <c r="DF222" s="26" t="n">
        <f aca="false">IF(OR(AU222=0,CK222="",CK222=0),0,AU222*MIN(MaxScal,TgtVol/CK222))</f>
        <v>0</v>
      </c>
      <c r="DG222" s="26" t="n">
        <f aca="false">IF(OR(AV222=0,CL222="",CL222=0),0,AV222*MIN(MaxScal,TgtVol/CL222))</f>
        <v>0</v>
      </c>
      <c r="DH222" s="26" t="n">
        <f aca="false">IF(OR(AW222=0,CM222="",CM222=0),0,AW222*MIN(MaxScal,TgtVol/CM222))</f>
        <v>0</v>
      </c>
      <c r="DI222" s="26" t="n">
        <f aca="false">IF(OR(AX222=0,CN222="",CN222=0),0,AX222*MIN(MaxScal,TgtVol/CN222))</f>
        <v>0</v>
      </c>
      <c r="DJ222" s="26" t="n">
        <f aca="false">IF(OR(AY222=0,CO222="",CO222=0),0,AY222*MIN(MaxScal,TgtVol/CO222))</f>
        <v>0</v>
      </c>
      <c r="DK222" s="26" t="n">
        <f aca="false">IF(OR(AZ222=0,CP222="",CP222=0),0,AZ222*MIN(MaxScal,TgtVol/CP222))</f>
        <v>0</v>
      </c>
      <c r="DL222" s="26" t="n">
        <f aca="false">IF(OR(BA222=0,CQ222="",CQ222=0),0,BA222*MIN(MaxScal,TgtVol/CQ222))</f>
        <v>0</v>
      </c>
      <c r="DM222" s="26" t="n">
        <f aca="false">IF(OR(BB222=0,CR222="",CR222=0),0,BB222*MIN(MaxScal,TgtVol/CR222))</f>
        <v>0</v>
      </c>
      <c r="DN222" s="26" t="n">
        <f aca="false">IF(OR(BC222=0,CS222="",CS222=0),0,BC222*MIN(MaxScal,TgtVol/CS222))</f>
        <v>0</v>
      </c>
      <c r="DO222" s="26" t="n">
        <f aca="false">IF(OR(BD222=0,CT222="",CT222=0),0,BD222*MIN(MaxScal,TgtVol/CT222))</f>
        <v>0</v>
      </c>
      <c r="DP222" s="26" t="n">
        <f aca="false">IF(OR(BE222=0,CU222="",CU222=0),0,BE222*MIN(MaxScal,TgtVol/CU222))</f>
        <v>0</v>
      </c>
      <c r="DQ222" s="26" t="n">
        <f aca="false">IF(OR(BF222=0,CV222="",CV222=0),0,BF222*MIN(MaxScal,TgtVol/CV222))</f>
        <v>0</v>
      </c>
      <c r="DR222" s="26" t="n">
        <f aca="false">IF(OR(BG222=0,CW222="",CW222=0),0,BG222*MIN(MaxScal,TgtVol/CW222))</f>
        <v>0</v>
      </c>
      <c r="DS222" s="26" t="n">
        <f aca="false">IF(OR(BH222=0,CX222="",CX222=0),0,BH222*MIN(MaxScal,TgtVol/CX222))</f>
        <v>0</v>
      </c>
      <c r="DT222" s="26" t="n">
        <f aca="false">IF(OR(BI222=0,CY222="",CY222=0),0,BI222*MIN(MaxScal,TgtVol/CY222))</f>
        <v>0</v>
      </c>
      <c r="DU222" s="26" t="n">
        <f aca="false">IF(OR(BJ222=0,CZ222="",CZ222=0),0,BJ222*MIN(MaxScal,TgtVol/CZ222))</f>
        <v>0</v>
      </c>
      <c r="DV222" s="26" t="n">
        <f aca="false">IF(OR(BK222=0,DA222="",DA222=0),0,BK222*MIN(MaxScal,TgtVol/DA222))</f>
        <v>0</v>
      </c>
      <c r="DW222" s="26" t="n">
        <f aca="false">IF(OR(BL222=0,DB222="",DB222=0),0,BL222*MIN(MaxScal,TgtVol/DB222))</f>
        <v>0</v>
      </c>
      <c r="DX222" s="28" t="n">
        <f aca="false">IFERROR(DC221*BM222,"")</f>
        <v>0</v>
      </c>
      <c r="DY222" s="28" t="n">
        <f aca="false">IFERROR(DD221*BN222,"")</f>
        <v>0</v>
      </c>
      <c r="DZ222" s="28" t="n">
        <f aca="false">IFERROR(DE221*BO222,"")</f>
        <v>0</v>
      </c>
      <c r="EA222" s="28" t="n">
        <f aca="false">IFERROR(DF221*BP222,"")</f>
        <v>0</v>
      </c>
      <c r="EB222" s="28" t="n">
        <f aca="false">IFERROR(DG221*BQ222,"")</f>
        <v>0</v>
      </c>
      <c r="EC222" s="28" t="n">
        <f aca="false">IFERROR(DH221*BR222,"")</f>
        <v>0</v>
      </c>
      <c r="ED222" s="28" t="n">
        <f aca="false">IFERROR(DI221*BS222,"")</f>
        <v>-0</v>
      </c>
      <c r="EE222" s="28" t="n">
        <f aca="false">IFERROR(DJ221*BT222,"")</f>
        <v>0</v>
      </c>
      <c r="EF222" s="28" t="n">
        <f aca="false">IFERROR(DK221*BU222,"")</f>
        <v>-0</v>
      </c>
      <c r="EG222" s="28" t="n">
        <f aca="false">IFERROR(DL221*BV222,"")</f>
        <v>0</v>
      </c>
      <c r="EH222" s="28" t="n">
        <f aca="false">IFERROR(DM221*BW222,"")</f>
        <v>0</v>
      </c>
      <c r="EI222" s="28" t="n">
        <f aca="false">IFERROR(DN221*BX222,"")</f>
        <v>0</v>
      </c>
      <c r="EJ222" s="28" t="n">
        <f aca="false">IFERROR(DO221*BY222,"")</f>
        <v>-0</v>
      </c>
      <c r="EK222" s="28" t="n">
        <f aca="false">IFERROR(DP221*BZ222,"")</f>
        <v>0</v>
      </c>
      <c r="EL222" s="28" t="n">
        <f aca="false">IFERROR(DQ221*CA222,"")</f>
        <v>0</v>
      </c>
      <c r="EM222" s="28" t="n">
        <f aca="false">IFERROR(DR221*CB222,"")</f>
        <v>0</v>
      </c>
      <c r="EN222" s="28" t="n">
        <f aca="false">IFERROR(DS221*CC222,"")</f>
        <v>-0</v>
      </c>
      <c r="EO222" s="28" t="n">
        <f aca="false">IFERROR(DT221*CD222,"")</f>
        <v>0</v>
      </c>
      <c r="EP222" s="28" t="n">
        <f aca="false">IFERROR(DU221*CE222,"")</f>
        <v>-0</v>
      </c>
      <c r="EQ222" s="28" t="n">
        <f aca="false">IFERROR(DV221*CF222,"")</f>
        <v>0</v>
      </c>
      <c r="ER222" s="28" t="n">
        <f aca="false">IFERROR(DW221*CG222,"")</f>
        <v>0</v>
      </c>
      <c r="ES222" s="28" t="n">
        <f aca="false">IF(ROW()=4,"",SUM(DX222:ER222))</f>
        <v>0</v>
      </c>
      <c r="ET222" s="29" t="n">
        <f aca="false">COUNTIF(AR222:BL222,"&gt;0")</f>
        <v>0</v>
      </c>
    </row>
    <row r="223" customFormat="false" ht="15" hidden="false" customHeight="false" outlineLevel="0" collapsed="false">
      <c r="A223" s="19" t="n">
        <v>44681</v>
      </c>
      <c r="B223" s="23" t="n">
        <f aca="false">ABS(EMFX_Data!X223-EMFX_Data!Y223)</f>
        <v>0.0547963616213369</v>
      </c>
      <c r="C223" s="23" t="n">
        <f aca="false">ABS(EMFX_Data!X223-EMFX_Data!Z223)</f>
        <v>0.104393006940738</v>
      </c>
      <c r="D223" s="23" t="n">
        <f aca="false">ABS(EMFX_Data!X223-EMFX_Data!AA223)</f>
        <v>0.145658728863586</v>
      </c>
      <c r="E223" s="23" t="n">
        <f aca="false">ABS(EMFX_Data!X223-EMFX_Data!AB223)</f>
        <v>0.015537232484319</v>
      </c>
      <c r="F223" s="23" t="n">
        <f aca="false">ABS(EMFX_Data!X223-EMFX_Data!AC223)</f>
        <v>0.202170529567184</v>
      </c>
      <c r="G223" s="23" t="n">
        <f aca="false">ABS(EMFX_Data!X223-EMFX_Data!AD223)</f>
        <v>0.0419014610951667</v>
      </c>
      <c r="H223" s="23" t="n">
        <f aca="false">ABS(EMFX_Data!Y223-EMFX_Data!Z223)</f>
        <v>0.0495966453194008</v>
      </c>
      <c r="I223" s="23" t="n">
        <f aca="false">ABS(EMFX_Data!Y223-EMFX_Data!AA223)</f>
        <v>0.0908623672422486</v>
      </c>
      <c r="J223" s="23" t="n">
        <f aca="false">ABS(EMFX_Data!Y223-EMFX_Data!AB223)</f>
        <v>0.070333594105656</v>
      </c>
      <c r="K223" s="23" t="n">
        <f aca="false">ABS(EMFX_Data!Y223-EMFX_Data!AC223)</f>
        <v>0.147374167945847</v>
      </c>
      <c r="L223" s="23" t="n">
        <f aca="false">ABS(EMFX_Data!Y223-EMFX_Data!AD223)</f>
        <v>0.0128949005261703</v>
      </c>
      <c r="M223" s="23" t="n">
        <f aca="false">ABS(EMFX_Data!Z223-EMFX_Data!AA223)</f>
        <v>0.0412657219228478</v>
      </c>
      <c r="N223" s="23" t="n">
        <f aca="false">ABS(EMFX_Data!Z223-EMFX_Data!AB223)</f>
        <v>0.119930239425057</v>
      </c>
      <c r="O223" s="23" t="n">
        <f aca="false">ABS(EMFX_Data!Z223-EMFX_Data!AC223)</f>
        <v>0.0977775226264459</v>
      </c>
      <c r="P223" s="23" t="n">
        <f aca="false">ABS(EMFX_Data!Z223-EMFX_Data!AD223)</f>
        <v>0.062491545845571</v>
      </c>
      <c r="Q223" s="23" t="n">
        <f aca="false">ABS(EMFX_Data!AA223-EMFX_Data!AB223)</f>
        <v>0.161195961347905</v>
      </c>
      <c r="R223" s="23" t="n">
        <f aca="false">ABS(EMFX_Data!AA223-EMFX_Data!AC223)</f>
        <v>0.0565118007035981</v>
      </c>
      <c r="S223" s="23" t="n">
        <f aca="false">ABS(EMFX_Data!AA223-EMFX_Data!AD223)</f>
        <v>0.103757267768419</v>
      </c>
      <c r="T223" s="23" t="n">
        <f aca="false">ABS(EMFX_Data!AB223-EMFX_Data!AC223)</f>
        <v>0.217707762051503</v>
      </c>
      <c r="U223" s="23" t="n">
        <f aca="false">ABS(EMFX_Data!AB223-EMFX_Data!AD223)</f>
        <v>0.0574386935794857</v>
      </c>
      <c r="V223" s="23" t="n">
        <f aca="false">ABS(EMFX_Data!AC223-EMFX_Data!AD223)</f>
        <v>0.160269068472017</v>
      </c>
      <c r="W223" s="26" t="n">
        <f aca="false">IF(ROW()&lt;4+MinObs-1,"",IFERROR((B223-AVERAGE(B$4:B223))/STDEV(B$4:B223),""))</f>
        <v>-0.882577975140987</v>
      </c>
      <c r="X223" s="26" t="n">
        <f aca="false">IF(ROW()&lt;4+MinObs-1,"",IFERROR((C223-AVERAGE(C$4:C223))/STDEV(C$4:C223),""))</f>
        <v>0.0317934576063331</v>
      </c>
      <c r="Y223" s="26" t="n">
        <f aca="false">IF(ROW()&lt;4+MinObs-1,"",IFERROR((D223-AVERAGE(D$4:D223))/STDEV(D$4:D223),""))</f>
        <v>-0.0484509260852943</v>
      </c>
      <c r="Z223" s="26" t="n">
        <f aca="false">IF(ROW()&lt;4+MinObs-1,"",IFERROR((E223-AVERAGE(E$4:E223))/STDEV(E$4:E223),""))</f>
        <v>-1.19183936594188</v>
      </c>
      <c r="AA223" s="26" t="n">
        <f aca="false">IF(ROW()&lt;4+MinObs-1,"",IFERROR((F223-AVERAGE(F$4:F223))/STDEV(F$4:F223),""))</f>
        <v>1.23987765330852</v>
      </c>
      <c r="AB223" s="26" t="n">
        <f aca="false">IF(ROW()&lt;4+MinObs-1,"",IFERROR((G223-AVERAGE(G$4:G223))/STDEV(G$4:G223),""))</f>
        <v>-0.309485533092335</v>
      </c>
      <c r="AC223" s="26" t="n">
        <f aca="false">IF(ROW()&lt;4+MinObs-1,"",IFERROR((H223-AVERAGE(H$4:H223))/STDEV(H$4:H223),""))</f>
        <v>-0.790606160976886</v>
      </c>
      <c r="AD223" s="26" t="n">
        <f aca="false">IF(ROW()&lt;4+MinObs-1,"",IFERROR((I223-AVERAGE(I$4:I223))/STDEV(I$4:I223),""))</f>
        <v>-0.497182200763786</v>
      </c>
      <c r="AE223" s="26" t="n">
        <f aca="false">IF(ROW()&lt;4+MinObs-1,"",IFERROR((J223-AVERAGE(J$4:J223))/STDEV(J$4:J223),""))</f>
        <v>-0.732872802345903</v>
      </c>
      <c r="AF223" s="26" t="n">
        <f aca="false">IF(ROW()&lt;4+MinObs-1,"",IFERROR((K223-AVERAGE(K$4:K223))/STDEV(K$4:K223),""))</f>
        <v>0.767308079542496</v>
      </c>
      <c r="AG223" s="26" t="n">
        <f aca="false">IF(ROW()&lt;4+MinObs-1,"",IFERROR((L223-AVERAGE(L$4:L223))/STDEV(L$4:L223),""))</f>
        <v>-0.580118837139267</v>
      </c>
      <c r="AH223" s="26" t="n">
        <f aca="false">IF(ROW()&lt;4+MinObs-1,"",IFERROR((M223-AVERAGE(M$4:M223))/STDEV(M$4:M223),""))</f>
        <v>-1.22974802671533</v>
      </c>
      <c r="AI223" s="26" t="n">
        <f aca="false">IF(ROW()&lt;4+MinObs-1,"",IFERROR((N223-AVERAGE(N$4:N223))/STDEV(N$4:N223),""))</f>
        <v>-0.130931497439719</v>
      </c>
      <c r="AJ223" s="26" t="n">
        <f aca="false">IF(ROW()&lt;4+MinObs-1,"",IFERROR((O223-AVERAGE(O$4:O223))/STDEV(O$4:O223),""))</f>
        <v>-0.0754193234064176</v>
      </c>
      <c r="AK223" s="26" t="n">
        <f aca="false">IF(ROW()&lt;4+MinObs-1,"",IFERROR((P223-AVERAGE(P$4:P223))/STDEV(P$4:P223),""))</f>
        <v>-0.314748232493033</v>
      </c>
      <c r="AL223" s="26" t="n">
        <f aca="false">IF(ROW()&lt;4+MinObs-1,"",IFERROR((Q223-AVERAGE(Q$4:Q223))/STDEV(Q$4:Q223),""))</f>
        <v>-0.0368655435898602</v>
      </c>
      <c r="AM223" s="26" t="n">
        <f aca="false">IF(ROW()&lt;4+MinObs-1,"",IFERROR((R223-AVERAGE(R$4:R223))/STDEV(R$4:R223),""))</f>
        <v>-1.02418571784913</v>
      </c>
      <c r="AN223" s="26" t="n">
        <f aca="false">IF(ROW()&lt;4+MinObs-1,"",IFERROR((S223-AVERAGE(S$4:S223))/STDEV(S$4:S223),""))</f>
        <v>-0.245816946879624</v>
      </c>
      <c r="AO223" s="26" t="n">
        <f aca="false">IF(ROW()&lt;4+MinObs-1,"",IFERROR((T223-AVERAGE(T$4:T223))/STDEV(T$4:T223),""))</f>
        <v>1.22568191890269</v>
      </c>
      <c r="AP223" s="26" t="n">
        <f aca="false">IF(ROW()&lt;4+MinObs-1,"",IFERROR((U223-AVERAGE(U$4:U223))/STDEV(U$4:U223),""))</f>
        <v>-0.323216573253952</v>
      </c>
      <c r="AQ223" s="26" t="n">
        <f aca="false">IF(ROW()&lt;4+MinObs-1,"",IFERROR((V223-AVERAGE(V$4:V223))/STDEV(V$4:V223),""))</f>
        <v>-0.0232135572451723</v>
      </c>
      <c r="AR223" s="26" t="n">
        <f aca="false">IF(W223="",0,IF(W223&gt;=z4,w4,IF(W223&gt;=z3,w3,IF(W223&gt;=zEntry,w2,IF(AND(W223&gt;=ExitZ,AR222&gt;0),w2,0)))))</f>
        <v>0</v>
      </c>
      <c r="AS223" s="26" t="n">
        <f aca="false">IF(X223="",0,IF(X223&gt;=z4,w4,IF(X223&gt;=z3,w3,IF(X223&gt;=zEntry,w2,IF(AND(X223&gt;=ExitZ,AS222&gt;0),w2,0)))))</f>
        <v>0</v>
      </c>
      <c r="AT223" s="26" t="n">
        <f aca="false">IF(Y223="",0,IF(Y223&gt;=z4,w4,IF(Y223&gt;=z3,w3,IF(Y223&gt;=zEntry,w2,IF(AND(Y223&gt;=ExitZ,AT222&gt;0),w2,0)))))</f>
        <v>0</v>
      </c>
      <c r="AU223" s="26" t="n">
        <f aca="false">IF(Z223="",0,IF(Z223&gt;=z4,w4,IF(Z223&gt;=z3,w3,IF(Z223&gt;=zEntry,w2,IF(AND(Z223&gt;=ExitZ,AU222&gt;0),w2,0)))))</f>
        <v>0</v>
      </c>
      <c r="AV223" s="26" t="n">
        <f aca="false">IF(AA223="",0,IF(AA223&gt;=z4,w4,IF(AA223&gt;=z3,w3,IF(AA223&gt;=zEntry,w2,IF(AND(AA223&gt;=ExitZ,AV222&gt;0),w2,0)))))</f>
        <v>0</v>
      </c>
      <c r="AW223" s="26" t="n">
        <f aca="false">IF(AB223="",0,IF(AB223&gt;=z4,w4,IF(AB223&gt;=z3,w3,IF(AB223&gt;=zEntry,w2,IF(AND(AB223&gt;=ExitZ,AW222&gt;0),w2,0)))))</f>
        <v>0</v>
      </c>
      <c r="AX223" s="26" t="n">
        <f aca="false">IF(AC223="",0,IF(AC223&gt;=z4,w4,IF(AC223&gt;=z3,w3,IF(AC223&gt;=zEntry,w2,IF(AND(AC223&gt;=ExitZ,AX222&gt;0),w2,0)))))</f>
        <v>0</v>
      </c>
      <c r="AY223" s="26" t="n">
        <f aca="false">IF(AD223="",0,IF(AD223&gt;=z4,w4,IF(AD223&gt;=z3,w3,IF(AD223&gt;=zEntry,w2,IF(AND(AD223&gt;=ExitZ,AY222&gt;0),w2,0)))))</f>
        <v>0</v>
      </c>
      <c r="AZ223" s="26" t="n">
        <f aca="false">IF(AE223="",0,IF(AE223&gt;=z4,w4,IF(AE223&gt;=z3,w3,IF(AE223&gt;=zEntry,w2,IF(AND(AE223&gt;=ExitZ,AZ222&gt;0),w2,0)))))</f>
        <v>0</v>
      </c>
      <c r="BA223" s="26" t="n">
        <f aca="false">IF(AF223="",0,IF(AF223&gt;=z4,w4,IF(AF223&gt;=z3,w3,IF(AF223&gt;=zEntry,w2,IF(AND(AF223&gt;=ExitZ,BA222&gt;0),w2,0)))))</f>
        <v>0</v>
      </c>
      <c r="BB223" s="26" t="n">
        <f aca="false">IF(AG223="",0,IF(AG223&gt;=z4,w4,IF(AG223&gt;=z3,w3,IF(AG223&gt;=zEntry,w2,IF(AND(AG223&gt;=ExitZ,BB222&gt;0),w2,0)))))</f>
        <v>0</v>
      </c>
      <c r="BC223" s="26" t="n">
        <f aca="false">IF(AH223="",0,IF(AH223&gt;=z4,w4,IF(AH223&gt;=z3,w3,IF(AH223&gt;=zEntry,w2,IF(AND(AH223&gt;=ExitZ,BC222&gt;0),w2,0)))))</f>
        <v>0</v>
      </c>
      <c r="BD223" s="26" t="n">
        <f aca="false">IF(AI223="",0,IF(AI223&gt;=z4,w4,IF(AI223&gt;=z3,w3,IF(AI223&gt;=zEntry,w2,IF(AND(AI223&gt;=ExitZ,BD222&gt;0),w2,0)))))</f>
        <v>0</v>
      </c>
      <c r="BE223" s="26" t="n">
        <f aca="false">IF(AJ223="",0,IF(AJ223&gt;=z4,w4,IF(AJ223&gt;=z3,w3,IF(AJ223&gt;=zEntry,w2,IF(AND(AJ223&gt;=ExitZ,BE222&gt;0),w2,0)))))</f>
        <v>0</v>
      </c>
      <c r="BF223" s="26" t="n">
        <f aca="false">IF(AK223="",0,IF(AK223&gt;=z4,w4,IF(AK223&gt;=z3,w3,IF(AK223&gt;=zEntry,w2,IF(AND(AK223&gt;=ExitZ,BF222&gt;0),w2,0)))))</f>
        <v>0</v>
      </c>
      <c r="BG223" s="26" t="n">
        <f aca="false">IF(AL223="",0,IF(AL223&gt;=z4,w4,IF(AL223&gt;=z3,w3,IF(AL223&gt;=zEntry,w2,IF(AND(AL223&gt;=ExitZ,BG222&gt;0),w2,0)))))</f>
        <v>0</v>
      </c>
      <c r="BH223" s="26" t="n">
        <f aca="false">IF(AM223="",0,IF(AM223&gt;=z4,w4,IF(AM223&gt;=z3,w3,IF(AM223&gt;=zEntry,w2,IF(AND(AM223&gt;=ExitZ,BH222&gt;0),w2,0)))))</f>
        <v>0</v>
      </c>
      <c r="BI223" s="26" t="n">
        <f aca="false">IF(AN223="",0,IF(AN223&gt;=z4,w4,IF(AN223&gt;=z3,w3,IF(AN223&gt;=zEntry,w2,IF(AND(AN223&gt;=ExitZ,BI222&gt;0),w2,0)))))</f>
        <v>0</v>
      </c>
      <c r="BJ223" s="26" t="n">
        <f aca="false">IF(AO223="",0,IF(AO223&gt;=z4,w4,IF(AO223&gt;=z3,w3,IF(AO223&gt;=zEntry,w2,IF(AND(AO223&gt;=ExitZ,BJ222&gt;0),w2,0)))))</f>
        <v>0</v>
      </c>
      <c r="BK223" s="26" t="n">
        <f aca="false">IF(AP223="",0,IF(AP223&gt;=z4,w4,IF(AP223&gt;=z3,w3,IF(AP223&gt;=zEntry,w2,IF(AND(AP223&gt;=ExitZ,BK222&gt;0),w2,0)))))</f>
        <v>0</v>
      </c>
      <c r="BL223" s="26" t="n">
        <f aca="false">IF(AQ223="",0,IF(AQ223&gt;=z4,w4,IF(AQ223&gt;=z3,w3,IF(AQ223&gt;=zEntry,w2,IF(AND(AQ223&gt;=ExitZ,BL222&gt;0),w2,0)))))</f>
        <v>0</v>
      </c>
      <c r="BM223" s="23" t="n">
        <f aca="false">IF(EMFX_Data!X222&gt;=EMFX_Data!Y222,EMFX_Data!AE223-EMFX_Data!AF223,EMFX_Data!AF223-EMFX_Data!AE223)</f>
        <v>0.076435034221028</v>
      </c>
      <c r="BN223" s="23" t="n">
        <f aca="false">IF(EMFX_Data!X222&gt;=EMFX_Data!Z222,EMFX_Data!AE223-EMFX_Data!AG223,EMFX_Data!AG223-EMFX_Data!AE223)</f>
        <v>0.055979132958171</v>
      </c>
      <c r="BO223" s="23" t="n">
        <f aca="false">IF(EMFX_Data!X222&gt;=EMFX_Data!AA222,EMFX_Data!AE223-EMFX_Data!AH223,EMFX_Data!AH223-EMFX_Data!AE223)</f>
        <v>0.00243328206807115</v>
      </c>
      <c r="BP223" s="23" t="n">
        <f aca="false">IF(EMFX_Data!X222&gt;=EMFX_Data!AB222,EMFX_Data!AE223-EMFX_Data!AI223,EMFX_Data!AI223-EMFX_Data!AE223)</f>
        <v>0.0414957863562709</v>
      </c>
      <c r="BQ223" s="23" t="n">
        <f aca="false">IF(EMFX_Data!X222&gt;=EMFX_Data!AC222,EMFX_Data!AE223-EMFX_Data!AJ223,EMFX_Data!AJ223-EMFX_Data!AE223)</f>
        <v>-0.00492121843703132</v>
      </c>
      <c r="BR223" s="23" t="n">
        <f aca="false">IF(EMFX_Data!X222&gt;=EMFX_Data!AD222,EMFX_Data!AE223-EMFX_Data!AK223,EMFX_Data!AK223-EMFX_Data!AE223)</f>
        <v>-0.0227350430706998</v>
      </c>
      <c r="BS223" s="23" t="n">
        <f aca="false">IF(EMFX_Data!Y222&gt;=EMFX_Data!Z222,EMFX_Data!AF223-EMFX_Data!AG223,EMFX_Data!AG223-EMFX_Data!AF223)</f>
        <v>-0.020455901262857</v>
      </c>
      <c r="BT223" s="23" t="n">
        <f aca="false">IF(EMFX_Data!Y222&gt;=EMFX_Data!AA222,EMFX_Data!AF223-EMFX_Data!AH223,EMFX_Data!AH223-EMFX_Data!AF223)</f>
        <v>-0.0740017521529568</v>
      </c>
      <c r="BU223" s="23" t="n">
        <f aca="false">IF(EMFX_Data!Y222&gt;=EMFX_Data!AB222,EMFX_Data!AF223-EMFX_Data!AI223,EMFX_Data!AI223-EMFX_Data!AF223)</f>
        <v>0.034939247864757</v>
      </c>
      <c r="BV223" s="23" t="n">
        <f aca="false">IF(EMFX_Data!Y222&gt;=EMFX_Data!AC222,EMFX_Data!AF223-EMFX_Data!AJ223,EMFX_Data!AJ223-EMFX_Data!AF223)</f>
        <v>-0.0813562526580593</v>
      </c>
      <c r="BW223" s="23" t="n">
        <f aca="false">IF(EMFX_Data!Y222&gt;=EMFX_Data!AD222,EMFX_Data!AF223-EMFX_Data!AK223,EMFX_Data!AK223-EMFX_Data!AF223)</f>
        <v>0.0991700772917278</v>
      </c>
      <c r="BX223" s="23" t="n">
        <f aca="false">IF(EMFX_Data!Z222&gt;=EMFX_Data!AA222,EMFX_Data!AG223-EMFX_Data!AH223,EMFX_Data!AH223-EMFX_Data!AG223)</f>
        <v>0.0535458508900998</v>
      </c>
      <c r="BY223" s="23" t="n">
        <f aca="false">IF(EMFX_Data!Z222&gt;=EMFX_Data!AB222,EMFX_Data!AG223-EMFX_Data!AI223,EMFX_Data!AI223-EMFX_Data!AG223)</f>
        <v>0.0144833466019</v>
      </c>
      <c r="BZ223" s="23" t="n">
        <f aca="false">IF(EMFX_Data!Z222&gt;=EMFX_Data!AC222,EMFX_Data!AG223-EMFX_Data!AJ223,EMFX_Data!AJ223-EMFX_Data!AG223)</f>
        <v>-0.0609003513952023</v>
      </c>
      <c r="CA223" s="23" t="n">
        <f aca="false">IF(EMFX_Data!Z222&gt;=EMFX_Data!AD222,EMFX_Data!AG223-EMFX_Data!AK223,EMFX_Data!AK223-EMFX_Data!AG223)</f>
        <v>0.0787141760288708</v>
      </c>
      <c r="CB223" s="23" t="n">
        <f aca="false">IF(EMFX_Data!AA222&gt;=EMFX_Data!AB222,EMFX_Data!AH223-EMFX_Data!AI223,EMFX_Data!AI223-EMFX_Data!AH223)</f>
        <v>-0.0390625042881998</v>
      </c>
      <c r="CC223" s="23" t="n">
        <f aca="false">IF(EMFX_Data!AA222&gt;=EMFX_Data!AC222,EMFX_Data!AH223-EMFX_Data!AJ223,EMFX_Data!AJ223-EMFX_Data!AH223)</f>
        <v>-0.00735450050510247</v>
      </c>
      <c r="CD223" s="23" t="n">
        <f aca="false">IF(EMFX_Data!AA222&gt;=EMFX_Data!AD222,EMFX_Data!AH223-EMFX_Data!AK223,EMFX_Data!AK223-EMFX_Data!AH223)</f>
        <v>0.0251683251387709</v>
      </c>
      <c r="CE223" s="23" t="n">
        <f aca="false">IF(EMFX_Data!AB222&gt;=EMFX_Data!AC222,EMFX_Data!AI223-EMFX_Data!AJ223,EMFX_Data!AJ223-EMFX_Data!AI223)</f>
        <v>-0.0464170047933023</v>
      </c>
      <c r="CF223" s="23" t="n">
        <f aca="false">IF(EMFX_Data!AB222&gt;=EMFX_Data!AD222,EMFX_Data!AI223-EMFX_Data!AK223,EMFX_Data!AK223-EMFX_Data!AI223)</f>
        <v>0.0642308294269707</v>
      </c>
      <c r="CG223" s="23" t="n">
        <f aca="false">IF(EMFX_Data!AC222&gt;=EMFX_Data!AD222,EMFX_Data!AJ223-EMFX_Data!AK223,EMFX_Data!AK223-EMFX_Data!AJ223)</f>
        <v>0.0178138246336685</v>
      </c>
      <c r="CH223" s="27" t="n">
        <f aca="false">IF(ROW()&lt;4+VolLB,"",STDEV(INDEX($BM:$BM,ROW()-VolLB+1):INDEX($BM:$BM,ROW()))*SQRT(12))</f>
        <v>0.173368191148315</v>
      </c>
      <c r="CI223" s="27" t="n">
        <f aca="false">IF(ROW()&lt;4+VolLB,"",STDEV(INDEX($BN:$BN,ROW()-VolLB+1):INDEX($BN:$BN,ROW()))*SQRT(12))</f>
        <v>0.181563160550359</v>
      </c>
      <c r="CJ223" s="27" t="n">
        <f aca="false">IF(ROW()&lt;4+VolLB,"",STDEV(INDEX($BO:$BO,ROW()-VolLB+1):INDEX($BO:$BO,ROW()))*SQRT(12))</f>
        <v>0.180272069309779</v>
      </c>
      <c r="CK223" s="27" t="n">
        <f aca="false">IF(ROW()&lt;4+VolLB,"",STDEV(INDEX($BP:$BP,ROW()-VolLB+1):INDEX($BP:$BP,ROW()))*SQRT(12))</f>
        <v>0.2048431826958</v>
      </c>
      <c r="CL223" s="27" t="n">
        <f aca="false">IF(ROW()&lt;4+VolLB,"",STDEV(INDEX($BQ:$BQ,ROW()-VolLB+1):INDEX($BQ:$BQ,ROW()))*SQRT(12))</f>
        <v>0.146711500887632</v>
      </c>
      <c r="CM223" s="27" t="n">
        <f aca="false">IF(ROW()&lt;4+VolLB,"",STDEV(INDEX($BR:$BR,ROW()-VolLB+1):INDEX($BR:$BR,ROW()))*SQRT(12))</f>
        <v>0.151217122241558</v>
      </c>
      <c r="CN223" s="27" t="n">
        <f aca="false">IF(ROW()&lt;4+VolLB,"",STDEV(INDEX($BS:$BS,ROW()-VolLB+1):INDEX($BS:$BS,ROW()))*SQRT(12))</f>
        <v>0.129084632816143</v>
      </c>
      <c r="CO223" s="27" t="n">
        <f aca="false">IF(ROW()&lt;4+VolLB,"",STDEV(INDEX($BT:$BT,ROW()-VolLB+1):INDEX($BT:$BT,ROW()))*SQRT(12))</f>
        <v>0.187305014825586</v>
      </c>
      <c r="CP223" s="27" t="n">
        <f aca="false">IF(ROW()&lt;4+VolLB,"",STDEV(INDEX($BU:$BU,ROW()-VolLB+1):INDEX($BU:$BU,ROW()))*SQRT(12))</f>
        <v>0.156840272000558</v>
      </c>
      <c r="CQ223" s="27" t="n">
        <f aca="false">IF(ROW()&lt;4+VolLB,"",STDEV(INDEX($BV:$BV,ROW()-VolLB+1):INDEX($BV:$BV,ROW()))*SQRT(12))</f>
        <v>0.160134422642791</v>
      </c>
      <c r="CR223" s="27" t="n">
        <f aca="false">IF(ROW()&lt;4+VolLB,"",STDEV(INDEX($BW:$BW,ROW()-VolLB+1):INDEX($BW:$BW,ROW()))*SQRT(12))</f>
        <v>0.158377901923664</v>
      </c>
      <c r="CS223" s="27" t="n">
        <f aca="false">IF(ROW()&lt;4+VolLB,"",STDEV(INDEX($BX:$BX,ROW()-VolLB+1):INDEX($BX:$BX,ROW()))*SQRT(12))</f>
        <v>0.211195331953827</v>
      </c>
      <c r="CT223" s="27" t="n">
        <f aca="false">IF(ROW()&lt;4+VolLB,"",STDEV(INDEX($BY:$BY,ROW()-VolLB+1):INDEX($BY:$BY,ROW()))*SQRT(12))</f>
        <v>0.191915564370263</v>
      </c>
      <c r="CU223" s="27" t="n">
        <f aca="false">IF(ROW()&lt;4+VolLB,"",STDEV(INDEX($BZ:$BZ,ROW()-VolLB+1):INDEX($BZ:$BZ,ROW()))*SQRT(12))</f>
        <v>0.168543422370211</v>
      </c>
      <c r="CV223" s="27" t="n">
        <f aca="false">IF(ROW()&lt;4+VolLB,"",STDEV(INDEX($CA:$CA,ROW()-VolLB+1):INDEX($CA:$CA,ROW()))*SQRT(12))</f>
        <v>0.143337061532502</v>
      </c>
      <c r="CW223" s="27" t="n">
        <f aca="false">IF(ROW()&lt;4+VolLB,"",STDEV(INDEX($CB:$CB,ROW()-VolLB+1):INDEX($CB:$CB,ROW()))*SQRT(12))</f>
        <v>0.213547178739454</v>
      </c>
      <c r="CX223" s="27" t="n">
        <f aca="false">IF(ROW()&lt;4+VolLB,"",STDEV(INDEX($CC:$CC,ROW()-VolLB+1):INDEX($CC:$CC,ROW()))*SQRT(12))</f>
        <v>0.176865717585282</v>
      </c>
      <c r="CY223" s="27" t="n">
        <f aca="false">IF(ROW()&lt;4+VolLB,"",STDEV(INDEX($CD:$CD,ROW()-VolLB+1):INDEX($CD:$CD,ROW()))*SQRT(12))</f>
        <v>0.197648964287657</v>
      </c>
      <c r="CZ223" s="27" t="n">
        <f aca="false">IF(ROW()&lt;4+VolLB,"",STDEV(INDEX($CE:$CE,ROW()-VolLB+1):INDEX($CE:$CE,ROW()))*SQRT(12))</f>
        <v>0.21230485615404</v>
      </c>
      <c r="DA223" s="27" t="n">
        <f aca="false">IF(ROW()&lt;4+VolLB,"",STDEV(INDEX($CF:$CF,ROW()-VolLB+1):INDEX($CF:$CF,ROW()))*SQRT(12))</f>
        <v>0.154596498683866</v>
      </c>
      <c r="DB223" s="27" t="n">
        <f aca="false">IF(ROW()&lt;4+VolLB,"",STDEV(INDEX($CG:$CG,ROW()-VolLB+1):INDEX($CG:$CG,ROW()))*SQRT(12))</f>
        <v>0.143761240670585</v>
      </c>
      <c r="DC223" s="26" t="n">
        <f aca="false">IF(OR(AR223=0,CH223="",CH223=0),0,AR223*MIN(MaxScal,TgtVol/CH223))</f>
        <v>0</v>
      </c>
      <c r="DD223" s="26" t="n">
        <f aca="false">IF(OR(AS223=0,CI223="",CI223=0),0,AS223*MIN(MaxScal,TgtVol/CI223))</f>
        <v>0</v>
      </c>
      <c r="DE223" s="26" t="n">
        <f aca="false">IF(OR(AT223=0,CJ223="",CJ223=0),0,AT223*MIN(MaxScal,TgtVol/CJ223))</f>
        <v>0</v>
      </c>
      <c r="DF223" s="26" t="n">
        <f aca="false">IF(OR(AU223=0,CK223="",CK223=0),0,AU223*MIN(MaxScal,TgtVol/CK223))</f>
        <v>0</v>
      </c>
      <c r="DG223" s="26" t="n">
        <f aca="false">IF(OR(AV223=0,CL223="",CL223=0),0,AV223*MIN(MaxScal,TgtVol/CL223))</f>
        <v>0</v>
      </c>
      <c r="DH223" s="26" t="n">
        <f aca="false">IF(OR(AW223=0,CM223="",CM223=0),0,AW223*MIN(MaxScal,TgtVol/CM223))</f>
        <v>0</v>
      </c>
      <c r="DI223" s="26" t="n">
        <f aca="false">IF(OR(AX223=0,CN223="",CN223=0),0,AX223*MIN(MaxScal,TgtVol/CN223))</f>
        <v>0</v>
      </c>
      <c r="DJ223" s="26" t="n">
        <f aca="false">IF(OR(AY223=0,CO223="",CO223=0),0,AY223*MIN(MaxScal,TgtVol/CO223))</f>
        <v>0</v>
      </c>
      <c r="DK223" s="26" t="n">
        <f aca="false">IF(OR(AZ223=0,CP223="",CP223=0),0,AZ223*MIN(MaxScal,TgtVol/CP223))</f>
        <v>0</v>
      </c>
      <c r="DL223" s="26" t="n">
        <f aca="false">IF(OR(BA223=0,CQ223="",CQ223=0),0,BA223*MIN(MaxScal,TgtVol/CQ223))</f>
        <v>0</v>
      </c>
      <c r="DM223" s="26" t="n">
        <f aca="false">IF(OR(BB223=0,CR223="",CR223=0),0,BB223*MIN(MaxScal,TgtVol/CR223))</f>
        <v>0</v>
      </c>
      <c r="DN223" s="26" t="n">
        <f aca="false">IF(OR(BC223=0,CS223="",CS223=0),0,BC223*MIN(MaxScal,TgtVol/CS223))</f>
        <v>0</v>
      </c>
      <c r="DO223" s="26" t="n">
        <f aca="false">IF(OR(BD223=0,CT223="",CT223=0),0,BD223*MIN(MaxScal,TgtVol/CT223))</f>
        <v>0</v>
      </c>
      <c r="DP223" s="26" t="n">
        <f aca="false">IF(OR(BE223=0,CU223="",CU223=0),0,BE223*MIN(MaxScal,TgtVol/CU223))</f>
        <v>0</v>
      </c>
      <c r="DQ223" s="26" t="n">
        <f aca="false">IF(OR(BF223=0,CV223="",CV223=0),0,BF223*MIN(MaxScal,TgtVol/CV223))</f>
        <v>0</v>
      </c>
      <c r="DR223" s="26" t="n">
        <f aca="false">IF(OR(BG223=0,CW223="",CW223=0),0,BG223*MIN(MaxScal,TgtVol/CW223))</f>
        <v>0</v>
      </c>
      <c r="DS223" s="26" t="n">
        <f aca="false">IF(OR(BH223=0,CX223="",CX223=0),0,BH223*MIN(MaxScal,TgtVol/CX223))</f>
        <v>0</v>
      </c>
      <c r="DT223" s="26" t="n">
        <f aca="false">IF(OR(BI223=0,CY223="",CY223=0),0,BI223*MIN(MaxScal,TgtVol/CY223))</f>
        <v>0</v>
      </c>
      <c r="DU223" s="26" t="n">
        <f aca="false">IF(OR(BJ223=0,CZ223="",CZ223=0),0,BJ223*MIN(MaxScal,TgtVol/CZ223))</f>
        <v>0</v>
      </c>
      <c r="DV223" s="26" t="n">
        <f aca="false">IF(OR(BK223=0,DA223="",DA223=0),0,BK223*MIN(MaxScal,TgtVol/DA223))</f>
        <v>0</v>
      </c>
      <c r="DW223" s="26" t="n">
        <f aca="false">IF(OR(BL223=0,DB223="",DB223=0),0,BL223*MIN(MaxScal,TgtVol/DB223))</f>
        <v>0</v>
      </c>
      <c r="DX223" s="28" t="n">
        <f aca="false">IFERROR(DC222*BM223,"")</f>
        <v>0</v>
      </c>
      <c r="DY223" s="28" t="n">
        <f aca="false">IFERROR(DD222*BN223,"")</f>
        <v>0</v>
      </c>
      <c r="DZ223" s="28" t="n">
        <f aca="false">IFERROR(DE222*BO223,"")</f>
        <v>0</v>
      </c>
      <c r="EA223" s="28" t="n">
        <f aca="false">IFERROR(DF222*BP223,"")</f>
        <v>0</v>
      </c>
      <c r="EB223" s="28" t="n">
        <f aca="false">IFERROR(DG222*BQ223,"")</f>
        <v>-0</v>
      </c>
      <c r="EC223" s="28" t="n">
        <f aca="false">IFERROR(DH222*BR223,"")</f>
        <v>-0</v>
      </c>
      <c r="ED223" s="28" t="n">
        <f aca="false">IFERROR(DI222*BS223,"")</f>
        <v>-0</v>
      </c>
      <c r="EE223" s="28" t="n">
        <f aca="false">IFERROR(DJ222*BT223,"")</f>
        <v>-0</v>
      </c>
      <c r="EF223" s="28" t="n">
        <f aca="false">IFERROR(DK222*BU223,"")</f>
        <v>0</v>
      </c>
      <c r="EG223" s="28" t="n">
        <f aca="false">IFERROR(DL222*BV223,"")</f>
        <v>-0</v>
      </c>
      <c r="EH223" s="28" t="n">
        <f aca="false">IFERROR(DM222*BW223,"")</f>
        <v>0</v>
      </c>
      <c r="EI223" s="28" t="n">
        <f aca="false">IFERROR(DN222*BX223,"")</f>
        <v>0</v>
      </c>
      <c r="EJ223" s="28" t="n">
        <f aca="false">IFERROR(DO222*BY223,"")</f>
        <v>0</v>
      </c>
      <c r="EK223" s="28" t="n">
        <f aca="false">IFERROR(DP222*BZ223,"")</f>
        <v>-0</v>
      </c>
      <c r="EL223" s="28" t="n">
        <f aca="false">IFERROR(DQ222*CA223,"")</f>
        <v>0</v>
      </c>
      <c r="EM223" s="28" t="n">
        <f aca="false">IFERROR(DR222*CB223,"")</f>
        <v>-0</v>
      </c>
      <c r="EN223" s="28" t="n">
        <f aca="false">IFERROR(DS222*CC223,"")</f>
        <v>-0</v>
      </c>
      <c r="EO223" s="28" t="n">
        <f aca="false">IFERROR(DT222*CD223,"")</f>
        <v>0</v>
      </c>
      <c r="EP223" s="28" t="n">
        <f aca="false">IFERROR(DU222*CE223,"")</f>
        <v>-0</v>
      </c>
      <c r="EQ223" s="28" t="n">
        <f aca="false">IFERROR(DV222*CF223,"")</f>
        <v>0</v>
      </c>
      <c r="ER223" s="28" t="n">
        <f aca="false">IFERROR(DW222*CG223,"")</f>
        <v>0</v>
      </c>
      <c r="ES223" s="28" t="n">
        <f aca="false">IF(ROW()=4,"",SUM(DX223:ER223))</f>
        <v>0</v>
      </c>
      <c r="ET223" s="29" t="n">
        <f aca="false">COUNTIF(AR223:BL223,"&gt;0")</f>
        <v>0</v>
      </c>
    </row>
    <row r="224" customFormat="false" ht="15" hidden="false" customHeight="false" outlineLevel="0" collapsed="false">
      <c r="A224" s="19" t="n">
        <v>44712</v>
      </c>
      <c r="B224" s="23" t="n">
        <f aca="false">ABS(EMFX_Data!X224-EMFX_Data!Y224)</f>
        <v>0.00339727182832394</v>
      </c>
      <c r="C224" s="23" t="n">
        <f aca="false">ABS(EMFX_Data!X224-EMFX_Data!Z224)</f>
        <v>0.0404900653962894</v>
      </c>
      <c r="D224" s="23" t="n">
        <f aca="false">ABS(EMFX_Data!X224-EMFX_Data!AA224)</f>
        <v>0.087009303111647</v>
      </c>
      <c r="E224" s="23" t="n">
        <f aca="false">ABS(EMFX_Data!X224-EMFX_Data!AB224)</f>
        <v>0.0639786754399676</v>
      </c>
      <c r="F224" s="23" t="n">
        <f aca="false">ABS(EMFX_Data!X224-EMFX_Data!AC224)</f>
        <v>0.162889435803949</v>
      </c>
      <c r="G224" s="23" t="n">
        <f aca="false">ABS(EMFX_Data!X224-EMFX_Data!AD224)</f>
        <v>0.0131040211252582</v>
      </c>
      <c r="H224" s="23" t="n">
        <f aca="false">ABS(EMFX_Data!Y224-EMFX_Data!Z224)</f>
        <v>0.0370927935679655</v>
      </c>
      <c r="I224" s="23" t="n">
        <f aca="false">ABS(EMFX_Data!Y224-EMFX_Data!AA224)</f>
        <v>0.0836120312833231</v>
      </c>
      <c r="J224" s="23" t="n">
        <f aca="false">ABS(EMFX_Data!Y224-EMFX_Data!AB224)</f>
        <v>0.0673759472682916</v>
      </c>
      <c r="K224" s="23" t="n">
        <f aca="false">ABS(EMFX_Data!Y224-EMFX_Data!AC224)</f>
        <v>0.159492163975625</v>
      </c>
      <c r="L224" s="23" t="n">
        <f aca="false">ABS(EMFX_Data!Y224-EMFX_Data!AD224)</f>
        <v>0.00970674929693427</v>
      </c>
      <c r="M224" s="23" t="n">
        <f aca="false">ABS(EMFX_Data!Z224-EMFX_Data!AA224)</f>
        <v>0.0465192377153576</v>
      </c>
      <c r="N224" s="23" t="n">
        <f aca="false">ABS(EMFX_Data!Z224-EMFX_Data!AB224)</f>
        <v>0.104468740836257</v>
      </c>
      <c r="O224" s="23" t="n">
        <f aca="false">ABS(EMFX_Data!Z224-EMFX_Data!AC224)</f>
        <v>0.12239937040766</v>
      </c>
      <c r="P224" s="23" t="n">
        <f aca="false">ABS(EMFX_Data!Z224-EMFX_Data!AD224)</f>
        <v>0.0273860442710312</v>
      </c>
      <c r="Q224" s="23" t="n">
        <f aca="false">ABS(EMFX_Data!AA224-EMFX_Data!AB224)</f>
        <v>0.150987978551615</v>
      </c>
      <c r="R224" s="23" t="n">
        <f aca="false">ABS(EMFX_Data!AA224-EMFX_Data!AC224)</f>
        <v>0.0758801326923022</v>
      </c>
      <c r="S224" s="23" t="n">
        <f aca="false">ABS(EMFX_Data!AA224-EMFX_Data!AD224)</f>
        <v>0.0739052819863888</v>
      </c>
      <c r="T224" s="23" t="n">
        <f aca="false">ABS(EMFX_Data!AB224-EMFX_Data!AC224)</f>
        <v>0.226868111243917</v>
      </c>
      <c r="U224" s="23" t="n">
        <f aca="false">ABS(EMFX_Data!AB224-EMFX_Data!AD224)</f>
        <v>0.0770826965652258</v>
      </c>
      <c r="V224" s="23" t="n">
        <f aca="false">ABS(EMFX_Data!AC224-EMFX_Data!AD224)</f>
        <v>0.149785414678691</v>
      </c>
      <c r="W224" s="26" t="n">
        <f aca="false">IF(ROW()&lt;4+MinObs-1,"",IFERROR((B224-AVERAGE(B$4:B224))/STDEV(B$4:B224),""))</f>
        <v>-1.43170252614923</v>
      </c>
      <c r="X224" s="26" t="n">
        <f aca="false">IF(ROW()&lt;4+MinObs-1,"",IFERROR((C224-AVERAGE(C$4:C224))/STDEV(C$4:C224),""))</f>
        <v>-0.740418795543861</v>
      </c>
      <c r="Y224" s="26" t="n">
        <f aca="false">IF(ROW()&lt;4+MinObs-1,"",IFERROR((D224-AVERAGE(D$4:D224))/STDEV(D$4:D224),""))</f>
        <v>-0.576714215963679</v>
      </c>
      <c r="Z224" s="26" t="n">
        <f aca="false">IF(ROW()&lt;4+MinObs-1,"",IFERROR((E224-AVERAGE(E$4:E224))/STDEV(E$4:E224),""))</f>
        <v>-0.694825545451249</v>
      </c>
      <c r="AA224" s="26" t="n">
        <f aca="false">IF(ROW()&lt;4+MinObs-1,"",IFERROR((F224-AVERAGE(F$4:F224))/STDEV(F$4:F224),""))</f>
        <v>0.762727898185316</v>
      </c>
      <c r="AB224" s="26" t="n">
        <f aca="false">IF(ROW()&lt;4+MinObs-1,"",IFERROR((G224-AVERAGE(G$4:G224))/STDEV(G$4:G224),""))</f>
        <v>-0.416754036733275</v>
      </c>
      <c r="AC224" s="26" t="n">
        <f aca="false">IF(ROW()&lt;4+MinObs-1,"",IFERROR((H224-AVERAGE(H$4:H224))/STDEV(H$4:H224),""))</f>
        <v>-0.895225204865482</v>
      </c>
      <c r="AD224" s="26" t="n">
        <f aca="false">IF(ROW()&lt;4+MinObs-1,"",IFERROR((I224-AVERAGE(I$4:I224))/STDEV(I$4:I224),""))</f>
        <v>-0.554843013996431</v>
      </c>
      <c r="AE224" s="26" t="n">
        <f aca="false">IF(ROW()&lt;4+MinObs-1,"",IFERROR((J224-AVERAGE(J$4:J224))/STDEV(J$4:J224),""))</f>
        <v>-0.764549044385149</v>
      </c>
      <c r="AF224" s="26" t="n">
        <f aca="false">IF(ROW()&lt;4+MinObs-1,"",IFERROR((K224-AVERAGE(K$4:K224))/STDEV(K$4:K224),""))</f>
        <v>0.940294976735974</v>
      </c>
      <c r="AG224" s="26" t="n">
        <f aca="false">IF(ROW()&lt;4+MinObs-1,"",IFERROR((L224-AVERAGE(L$4:L224))/STDEV(L$4:L224),""))</f>
        <v>-0.589755536970533</v>
      </c>
      <c r="AH224" s="26" t="n">
        <f aca="false">IF(ROW()&lt;4+MinObs-1,"",IFERROR((M224-AVERAGE(M$4:M224))/STDEV(M$4:M224),""))</f>
        <v>-1.17028165940951</v>
      </c>
      <c r="AI224" s="26" t="n">
        <f aca="false">IF(ROW()&lt;4+MinObs-1,"",IFERROR((N224-AVERAGE(N$4:N224))/STDEV(N$4:N224),""))</f>
        <v>-0.286007256814907</v>
      </c>
      <c r="AJ224" s="26" t="n">
        <f aca="false">IF(ROW()&lt;4+MinObs-1,"",IFERROR((O224-AVERAGE(O$4:O224))/STDEV(O$4:O224),""))</f>
        <v>0.247278702487178</v>
      </c>
      <c r="AK224" s="26" t="n">
        <f aca="false">IF(ROW()&lt;4+MinObs-1,"",IFERROR((P224-AVERAGE(P$4:P224))/STDEV(P$4:P224),""))</f>
        <v>-0.44268517515458</v>
      </c>
      <c r="AL224" s="26" t="n">
        <f aca="false">IF(ROW()&lt;4+MinObs-1,"",IFERROR((Q224-AVERAGE(Q$4:Q224))/STDEV(Q$4:Q224),""))</f>
        <v>-0.109420811716054</v>
      </c>
      <c r="AM224" s="26" t="n">
        <f aca="false">IF(ROW()&lt;4+MinObs-1,"",IFERROR((R224-AVERAGE(R$4:R224))/STDEV(R$4:R224),""))</f>
        <v>-0.850329061584111</v>
      </c>
      <c r="AN224" s="26" t="n">
        <f aca="false">IF(ROW()&lt;4+MinObs-1,"",IFERROR((S224-AVERAGE(S$4:S224))/STDEV(S$4:S224),""))</f>
        <v>-0.354494993291623</v>
      </c>
      <c r="AO224" s="26" t="n">
        <f aca="false">IF(ROW()&lt;4+MinObs-1,"",IFERROR((T224-AVERAGE(T$4:T224))/STDEV(T$4:T224),""))</f>
        <v>1.32671868257659</v>
      </c>
      <c r="AP224" s="26" t="n">
        <f aca="false">IF(ROW()&lt;4+MinObs-1,"",IFERROR((U224-AVERAGE(U$4:U224))/STDEV(U$4:U224),""))</f>
        <v>-0.249953368845904</v>
      </c>
      <c r="AQ224" s="26" t="n">
        <f aca="false">IF(ROW()&lt;4+MinObs-1,"",IFERROR((V224-AVERAGE(V$4:V224))/STDEV(V$4:V224),""))</f>
        <v>-0.0614036554481393</v>
      </c>
      <c r="AR224" s="26" t="n">
        <f aca="false">IF(W224="",0,IF(W224&gt;=z4,w4,IF(W224&gt;=z3,w3,IF(W224&gt;=zEntry,w2,IF(AND(W224&gt;=ExitZ,AR223&gt;0),w2,0)))))</f>
        <v>0</v>
      </c>
      <c r="AS224" s="26" t="n">
        <f aca="false">IF(X224="",0,IF(X224&gt;=z4,w4,IF(X224&gt;=z3,w3,IF(X224&gt;=zEntry,w2,IF(AND(X224&gt;=ExitZ,AS223&gt;0),w2,0)))))</f>
        <v>0</v>
      </c>
      <c r="AT224" s="26" t="n">
        <f aca="false">IF(Y224="",0,IF(Y224&gt;=z4,w4,IF(Y224&gt;=z3,w3,IF(Y224&gt;=zEntry,w2,IF(AND(Y224&gt;=ExitZ,AT223&gt;0),w2,0)))))</f>
        <v>0</v>
      </c>
      <c r="AU224" s="26" t="n">
        <f aca="false">IF(Z224="",0,IF(Z224&gt;=z4,w4,IF(Z224&gt;=z3,w3,IF(Z224&gt;=zEntry,w2,IF(AND(Z224&gt;=ExitZ,AU223&gt;0),w2,0)))))</f>
        <v>0</v>
      </c>
      <c r="AV224" s="26" t="n">
        <f aca="false">IF(AA224="",0,IF(AA224&gt;=z4,w4,IF(AA224&gt;=z3,w3,IF(AA224&gt;=zEntry,w2,IF(AND(AA224&gt;=ExitZ,AV223&gt;0),w2,0)))))</f>
        <v>0</v>
      </c>
      <c r="AW224" s="26" t="n">
        <f aca="false">IF(AB224="",0,IF(AB224&gt;=z4,w4,IF(AB224&gt;=z3,w3,IF(AB224&gt;=zEntry,w2,IF(AND(AB224&gt;=ExitZ,AW223&gt;0),w2,0)))))</f>
        <v>0</v>
      </c>
      <c r="AX224" s="26" t="n">
        <f aca="false">IF(AC224="",0,IF(AC224&gt;=z4,w4,IF(AC224&gt;=z3,w3,IF(AC224&gt;=zEntry,w2,IF(AND(AC224&gt;=ExitZ,AX223&gt;0),w2,0)))))</f>
        <v>0</v>
      </c>
      <c r="AY224" s="26" t="n">
        <f aca="false">IF(AD224="",0,IF(AD224&gt;=z4,w4,IF(AD224&gt;=z3,w3,IF(AD224&gt;=zEntry,w2,IF(AND(AD224&gt;=ExitZ,AY223&gt;0),w2,0)))))</f>
        <v>0</v>
      </c>
      <c r="AZ224" s="26" t="n">
        <f aca="false">IF(AE224="",0,IF(AE224&gt;=z4,w4,IF(AE224&gt;=z3,w3,IF(AE224&gt;=zEntry,w2,IF(AND(AE224&gt;=ExitZ,AZ223&gt;0),w2,0)))))</f>
        <v>0</v>
      </c>
      <c r="BA224" s="26" t="n">
        <f aca="false">IF(AF224="",0,IF(AF224&gt;=z4,w4,IF(AF224&gt;=z3,w3,IF(AF224&gt;=zEntry,w2,IF(AND(AF224&gt;=ExitZ,BA223&gt;0),w2,0)))))</f>
        <v>0</v>
      </c>
      <c r="BB224" s="26" t="n">
        <f aca="false">IF(AG224="",0,IF(AG224&gt;=z4,w4,IF(AG224&gt;=z3,w3,IF(AG224&gt;=zEntry,w2,IF(AND(AG224&gt;=ExitZ,BB223&gt;0),w2,0)))))</f>
        <v>0</v>
      </c>
      <c r="BC224" s="26" t="n">
        <f aca="false">IF(AH224="",0,IF(AH224&gt;=z4,w4,IF(AH224&gt;=z3,w3,IF(AH224&gt;=zEntry,w2,IF(AND(AH224&gt;=ExitZ,BC223&gt;0),w2,0)))))</f>
        <v>0</v>
      </c>
      <c r="BD224" s="26" t="n">
        <f aca="false">IF(AI224="",0,IF(AI224&gt;=z4,w4,IF(AI224&gt;=z3,w3,IF(AI224&gt;=zEntry,w2,IF(AND(AI224&gt;=ExitZ,BD223&gt;0),w2,0)))))</f>
        <v>0</v>
      </c>
      <c r="BE224" s="26" t="n">
        <f aca="false">IF(AJ224="",0,IF(AJ224&gt;=z4,w4,IF(AJ224&gt;=z3,w3,IF(AJ224&gt;=zEntry,w2,IF(AND(AJ224&gt;=ExitZ,BE223&gt;0),w2,0)))))</f>
        <v>0</v>
      </c>
      <c r="BF224" s="26" t="n">
        <f aca="false">IF(AK224="",0,IF(AK224&gt;=z4,w4,IF(AK224&gt;=z3,w3,IF(AK224&gt;=zEntry,w2,IF(AND(AK224&gt;=ExitZ,BF223&gt;0),w2,0)))))</f>
        <v>0</v>
      </c>
      <c r="BG224" s="26" t="n">
        <f aca="false">IF(AL224="",0,IF(AL224&gt;=z4,w4,IF(AL224&gt;=z3,w3,IF(AL224&gt;=zEntry,w2,IF(AND(AL224&gt;=ExitZ,BG223&gt;0),w2,0)))))</f>
        <v>0</v>
      </c>
      <c r="BH224" s="26" t="n">
        <f aca="false">IF(AM224="",0,IF(AM224&gt;=z4,w4,IF(AM224&gt;=z3,w3,IF(AM224&gt;=zEntry,w2,IF(AND(AM224&gt;=ExitZ,BH223&gt;0),w2,0)))))</f>
        <v>0</v>
      </c>
      <c r="BI224" s="26" t="n">
        <f aca="false">IF(AN224="",0,IF(AN224&gt;=z4,w4,IF(AN224&gt;=z3,w3,IF(AN224&gt;=zEntry,w2,IF(AND(AN224&gt;=ExitZ,BI223&gt;0),w2,0)))))</f>
        <v>0</v>
      </c>
      <c r="BJ224" s="26" t="n">
        <f aca="false">IF(AO224="",0,IF(AO224&gt;=z4,w4,IF(AO224&gt;=z3,w3,IF(AO224&gt;=zEntry,w2,IF(AND(AO224&gt;=ExitZ,BJ223&gt;0),w2,0)))))</f>
        <v>0</v>
      </c>
      <c r="BK224" s="26" t="n">
        <f aca="false">IF(AP224="",0,IF(AP224&gt;=z4,w4,IF(AP224&gt;=z3,w3,IF(AP224&gt;=zEntry,w2,IF(AND(AP224&gt;=ExitZ,BK223&gt;0),w2,0)))))</f>
        <v>0</v>
      </c>
      <c r="BL224" s="26" t="n">
        <f aca="false">IF(AQ224="",0,IF(AQ224&gt;=z4,w4,IF(AQ224&gt;=z3,w3,IF(AQ224&gt;=zEntry,w2,IF(AND(AQ224&gt;=ExitZ,BL223&gt;0),w2,0)))))</f>
        <v>0</v>
      </c>
      <c r="BM224" s="23" t="n">
        <f aca="false">IF(EMFX_Data!X223&gt;=EMFX_Data!Y223,EMFX_Data!AE224-EMFX_Data!AF224,EMFX_Data!AF224-EMFX_Data!AE224)</f>
        <v>0.0526195397292603</v>
      </c>
      <c r="BN224" s="23" t="n">
        <f aca="false">IF(EMFX_Data!X223&gt;=EMFX_Data!Z223,EMFX_Data!AE224-EMFX_Data!AG224,EMFX_Data!AG224-EMFX_Data!AE224)</f>
        <v>0.0647594606367975</v>
      </c>
      <c r="BO224" s="23" t="n">
        <f aca="false">IF(EMFX_Data!X223&gt;=EMFX_Data!AA223,EMFX_Data!AE224-EMFX_Data!AH224,EMFX_Data!AH224-EMFX_Data!AE224)</f>
        <v>0.0577899572996005</v>
      </c>
      <c r="BP224" s="23" t="n">
        <f aca="false">IF(EMFX_Data!X223&gt;=EMFX_Data!AB223,EMFX_Data!AE224-EMFX_Data!AI224,EMFX_Data!AI224-EMFX_Data!AE224)</f>
        <v>-0.0486964259421608</v>
      </c>
      <c r="BQ224" s="23" t="n">
        <f aca="false">IF(EMFX_Data!X223&gt;=EMFX_Data!AC223,EMFX_Data!AE224-EMFX_Data!AJ224,EMFX_Data!AJ224-EMFX_Data!AE224)</f>
        <v>0.0317737886203681</v>
      </c>
      <c r="BR224" s="23" t="n">
        <f aca="false">IF(EMFX_Data!X223&gt;=EMFX_Data!AD223,EMFX_Data!AE224-EMFX_Data!AK224,EMFX_Data!AK224-EMFX_Data!AE224)</f>
        <v>0.0290985997335319</v>
      </c>
      <c r="BS224" s="23" t="n">
        <f aca="false">IF(EMFX_Data!Y223&gt;=EMFX_Data!Z223,EMFX_Data!AF224-EMFX_Data!AG224,EMFX_Data!AG224-EMFX_Data!AF224)</f>
        <v>0.0121399209075372</v>
      </c>
      <c r="BT224" s="23" t="n">
        <f aca="false">IF(EMFX_Data!Y223&gt;=EMFX_Data!AA223,EMFX_Data!AF224-EMFX_Data!AH224,EMFX_Data!AH224-EMFX_Data!AF224)</f>
        <v>0.00517041757034023</v>
      </c>
      <c r="BU224" s="23" t="n">
        <f aca="false">IF(EMFX_Data!Y223&gt;=EMFX_Data!AB223,EMFX_Data!AF224-EMFX_Data!AI224,EMFX_Data!AI224-EMFX_Data!AF224)</f>
        <v>0.00392311378709943</v>
      </c>
      <c r="BV224" s="23" t="n">
        <f aca="false">IF(EMFX_Data!Y223&gt;=EMFX_Data!AC223,EMFX_Data!AF224-EMFX_Data!AJ224,EMFX_Data!AJ224-EMFX_Data!AF224)</f>
        <v>-0.0208457511088922</v>
      </c>
      <c r="BW224" s="23" t="n">
        <f aca="false">IF(EMFX_Data!Y223&gt;=EMFX_Data!AD223,EMFX_Data!AF224-EMFX_Data!AK224,EMFX_Data!AK224-EMFX_Data!AF224)</f>
        <v>0.0235209399957283</v>
      </c>
      <c r="BX224" s="23" t="n">
        <f aca="false">IF(EMFX_Data!Z223&gt;=EMFX_Data!AA223,EMFX_Data!AG224-EMFX_Data!AH224,EMFX_Data!AH224-EMFX_Data!AG224)</f>
        <v>-0.00696950333719696</v>
      </c>
      <c r="BY224" s="23" t="n">
        <f aca="false">IF(EMFX_Data!Z223&gt;=EMFX_Data!AB223,EMFX_Data!AG224-EMFX_Data!AI224,EMFX_Data!AI224-EMFX_Data!AG224)</f>
        <v>0.0160630346946366</v>
      </c>
      <c r="BZ224" s="23" t="n">
        <f aca="false">IF(EMFX_Data!Z223&gt;=EMFX_Data!AC223,EMFX_Data!AG224-EMFX_Data!AJ224,EMFX_Data!AJ224-EMFX_Data!AG224)</f>
        <v>-0.0329856720164294</v>
      </c>
      <c r="CA224" s="23" t="n">
        <f aca="false">IF(EMFX_Data!Z223&gt;=EMFX_Data!AD223,EMFX_Data!AG224-EMFX_Data!AK224,EMFX_Data!AK224-EMFX_Data!AG224)</f>
        <v>0.0356608609032655</v>
      </c>
      <c r="CB224" s="23" t="n">
        <f aca="false">IF(EMFX_Data!AA223&gt;=EMFX_Data!AB223,EMFX_Data!AH224-EMFX_Data!AI224,EMFX_Data!AI224-EMFX_Data!AH224)</f>
        <v>0.00909353135743967</v>
      </c>
      <c r="CC224" s="23" t="n">
        <f aca="false">IF(EMFX_Data!AA223&gt;=EMFX_Data!AC223,EMFX_Data!AH224-EMFX_Data!AJ224,EMFX_Data!AJ224-EMFX_Data!AH224)</f>
        <v>-0.0260161686792324</v>
      </c>
      <c r="CD224" s="23" t="n">
        <f aca="false">IF(EMFX_Data!AA223&gt;=EMFX_Data!AD223,EMFX_Data!AH224-EMFX_Data!AK224,EMFX_Data!AK224-EMFX_Data!AH224)</f>
        <v>0.0286913575660686</v>
      </c>
      <c r="CE224" s="23" t="n">
        <f aca="false">IF(EMFX_Data!AB223&gt;=EMFX_Data!AC223,EMFX_Data!AI224-EMFX_Data!AJ224,EMFX_Data!AJ224-EMFX_Data!AI224)</f>
        <v>-0.0169226373217928</v>
      </c>
      <c r="CF224" s="23" t="n">
        <f aca="false">IF(EMFX_Data!AB223&gt;=EMFX_Data!AD223,EMFX_Data!AI224-EMFX_Data!AK224,EMFX_Data!AK224-EMFX_Data!AI224)</f>
        <v>-0.0195978262086289</v>
      </c>
      <c r="CG224" s="23" t="n">
        <f aca="false">IF(EMFX_Data!AC223&gt;=EMFX_Data!AD223,EMFX_Data!AJ224-EMFX_Data!AK224,EMFX_Data!AK224-EMFX_Data!AJ224)</f>
        <v>0.00267518888683613</v>
      </c>
      <c r="CH224" s="27" t="n">
        <f aca="false">IF(ROW()&lt;4+VolLB,"",STDEV(INDEX($BM:$BM,ROW()-VolLB+1):INDEX($BM:$BM,ROW()))*SQRT(12))</f>
        <v>0.175976444494114</v>
      </c>
      <c r="CI224" s="27" t="n">
        <f aca="false">IF(ROW()&lt;4+VolLB,"",STDEV(INDEX($BN:$BN,ROW()-VolLB+1):INDEX($BN:$BN,ROW()))*SQRT(12))</f>
        <v>0.183292255955923</v>
      </c>
      <c r="CJ224" s="27" t="n">
        <f aca="false">IF(ROW()&lt;4+VolLB,"",STDEV(INDEX($BO:$BO,ROW()-VolLB+1):INDEX($BO:$BO,ROW()))*SQRT(12))</f>
        <v>0.181567731382394</v>
      </c>
      <c r="CK224" s="27" t="n">
        <f aca="false">IF(ROW()&lt;4+VolLB,"",STDEV(INDEX($BP:$BP,ROW()-VolLB+1):INDEX($BP:$BP,ROW()))*SQRT(12))</f>
        <v>0.206581703656574</v>
      </c>
      <c r="CL224" s="27" t="n">
        <f aca="false">IF(ROW()&lt;4+VolLB,"",STDEV(INDEX($BQ:$BQ,ROW()-VolLB+1):INDEX($BQ:$BQ,ROW()))*SQRT(12))</f>
        <v>0.147670133231968</v>
      </c>
      <c r="CM224" s="27" t="n">
        <f aca="false">IF(ROW()&lt;4+VolLB,"",STDEV(INDEX($BR:$BR,ROW()-VolLB+1):INDEX($BR:$BR,ROW()))*SQRT(12))</f>
        <v>0.151109943701755</v>
      </c>
      <c r="CN224" s="27" t="n">
        <f aca="false">IF(ROW()&lt;4+VolLB,"",STDEV(INDEX($BS:$BS,ROW()-VolLB+1):INDEX($BS:$BS,ROW()))*SQRT(12))</f>
        <v>0.128338646429963</v>
      </c>
      <c r="CO224" s="27" t="n">
        <f aca="false">IF(ROW()&lt;4+VolLB,"",STDEV(INDEX($BT:$BT,ROW()-VolLB+1):INDEX($BT:$BT,ROW()))*SQRT(12))</f>
        <v>0.185564291291914</v>
      </c>
      <c r="CP224" s="27" t="n">
        <f aca="false">IF(ROW()&lt;4+VolLB,"",STDEV(INDEX($BU:$BU,ROW()-VolLB+1):INDEX($BU:$BU,ROW()))*SQRT(12))</f>
        <v>0.155839942469059</v>
      </c>
      <c r="CQ224" s="27" t="n">
        <f aca="false">IF(ROW()&lt;4+VolLB,"",STDEV(INDEX($BV:$BV,ROW()-VolLB+1):INDEX($BV:$BV,ROW()))*SQRT(12))</f>
        <v>0.159102818666718</v>
      </c>
      <c r="CR224" s="27" t="n">
        <f aca="false">IF(ROW()&lt;4+VolLB,"",STDEV(INDEX($BW:$BW,ROW()-VolLB+1):INDEX($BW:$BW,ROW()))*SQRT(12))</f>
        <v>0.158207191211236</v>
      </c>
      <c r="CS224" s="27" t="n">
        <f aca="false">IF(ROW()&lt;4+VolLB,"",STDEV(INDEX($BX:$BX,ROW()-VolLB+1):INDEX($BX:$BX,ROW()))*SQRT(12))</f>
        <v>0.207214938626094</v>
      </c>
      <c r="CT224" s="27" t="n">
        <f aca="false">IF(ROW()&lt;4+VolLB,"",STDEV(INDEX($BY:$BY,ROW()-VolLB+1):INDEX($BY:$BY,ROW()))*SQRT(12))</f>
        <v>0.19187674253498</v>
      </c>
      <c r="CU224" s="27" t="n">
        <f aca="false">IF(ROW()&lt;4+VolLB,"",STDEV(INDEX($BZ:$BZ,ROW()-VolLB+1):INDEX($BZ:$BZ,ROW()))*SQRT(12))</f>
        <v>0.169718076682462</v>
      </c>
      <c r="CV224" s="27" t="n">
        <f aca="false">IF(ROW()&lt;4+VolLB,"",STDEV(INDEX($CA:$CA,ROW()-VolLB+1):INDEX($CA:$CA,ROW()))*SQRT(12))</f>
        <v>0.144555109222978</v>
      </c>
      <c r="CW224" s="27" t="n">
        <f aca="false">IF(ROW()&lt;4+VolLB,"",STDEV(INDEX($CB:$CB,ROW()-VolLB+1):INDEX($CB:$CB,ROW()))*SQRT(12))</f>
        <v>0.209146466818832</v>
      </c>
      <c r="CX224" s="27" t="n">
        <f aca="false">IF(ROW()&lt;4+VolLB,"",STDEV(INDEX($CC:$CC,ROW()-VolLB+1):INDEX($CC:$CC,ROW()))*SQRT(12))</f>
        <v>0.17240989256818</v>
      </c>
      <c r="CY224" s="27" t="n">
        <f aca="false">IF(ROW()&lt;4+VolLB,"",STDEV(INDEX($CD:$CD,ROW()-VolLB+1):INDEX($CD:$CD,ROW()))*SQRT(12))</f>
        <v>0.194685410251189</v>
      </c>
      <c r="CZ224" s="27" t="n">
        <f aca="false">IF(ROW()&lt;4+VolLB,"",STDEV(INDEX($CE:$CE,ROW()-VolLB+1):INDEX($CE:$CE,ROW()))*SQRT(12))</f>
        <v>0.21280948999573</v>
      </c>
      <c r="DA224" s="27" t="n">
        <f aca="false">IF(ROW()&lt;4+VolLB,"",STDEV(INDEX($CF:$CF,ROW()-VolLB+1):INDEX($CF:$CF,ROW()))*SQRT(12))</f>
        <v>0.155479257207155</v>
      </c>
      <c r="DB224" s="27" t="n">
        <f aca="false">IF(ROW()&lt;4+VolLB,"",STDEV(INDEX($CG:$CG,ROW()-VolLB+1):INDEX($CG:$CG,ROW()))*SQRT(12))</f>
        <v>0.143900205707439</v>
      </c>
      <c r="DC224" s="26" t="n">
        <f aca="false">IF(OR(AR224=0,CH224="",CH224=0),0,AR224*MIN(MaxScal,TgtVol/CH224))</f>
        <v>0</v>
      </c>
      <c r="DD224" s="26" t="n">
        <f aca="false">IF(OR(AS224=0,CI224="",CI224=0),0,AS224*MIN(MaxScal,TgtVol/CI224))</f>
        <v>0</v>
      </c>
      <c r="DE224" s="26" t="n">
        <f aca="false">IF(OR(AT224=0,CJ224="",CJ224=0),0,AT224*MIN(MaxScal,TgtVol/CJ224))</f>
        <v>0</v>
      </c>
      <c r="DF224" s="26" t="n">
        <f aca="false">IF(OR(AU224=0,CK224="",CK224=0),0,AU224*MIN(MaxScal,TgtVol/CK224))</f>
        <v>0</v>
      </c>
      <c r="DG224" s="26" t="n">
        <f aca="false">IF(OR(AV224=0,CL224="",CL224=0),0,AV224*MIN(MaxScal,TgtVol/CL224))</f>
        <v>0</v>
      </c>
      <c r="DH224" s="26" t="n">
        <f aca="false">IF(OR(AW224=0,CM224="",CM224=0),0,AW224*MIN(MaxScal,TgtVol/CM224))</f>
        <v>0</v>
      </c>
      <c r="DI224" s="26" t="n">
        <f aca="false">IF(OR(AX224=0,CN224="",CN224=0),0,AX224*MIN(MaxScal,TgtVol/CN224))</f>
        <v>0</v>
      </c>
      <c r="DJ224" s="26" t="n">
        <f aca="false">IF(OR(AY224=0,CO224="",CO224=0),0,AY224*MIN(MaxScal,TgtVol/CO224))</f>
        <v>0</v>
      </c>
      <c r="DK224" s="26" t="n">
        <f aca="false">IF(OR(AZ224=0,CP224="",CP224=0),0,AZ224*MIN(MaxScal,TgtVol/CP224))</f>
        <v>0</v>
      </c>
      <c r="DL224" s="26" t="n">
        <f aca="false">IF(OR(BA224=0,CQ224="",CQ224=0),0,BA224*MIN(MaxScal,TgtVol/CQ224))</f>
        <v>0</v>
      </c>
      <c r="DM224" s="26" t="n">
        <f aca="false">IF(OR(BB224=0,CR224="",CR224=0),0,BB224*MIN(MaxScal,TgtVol/CR224))</f>
        <v>0</v>
      </c>
      <c r="DN224" s="26" t="n">
        <f aca="false">IF(OR(BC224=0,CS224="",CS224=0),0,BC224*MIN(MaxScal,TgtVol/CS224))</f>
        <v>0</v>
      </c>
      <c r="DO224" s="26" t="n">
        <f aca="false">IF(OR(BD224=0,CT224="",CT224=0),0,BD224*MIN(MaxScal,TgtVol/CT224))</f>
        <v>0</v>
      </c>
      <c r="DP224" s="26" t="n">
        <f aca="false">IF(OR(BE224=0,CU224="",CU224=0),0,BE224*MIN(MaxScal,TgtVol/CU224))</f>
        <v>0</v>
      </c>
      <c r="DQ224" s="26" t="n">
        <f aca="false">IF(OR(BF224=0,CV224="",CV224=0),0,BF224*MIN(MaxScal,TgtVol/CV224))</f>
        <v>0</v>
      </c>
      <c r="DR224" s="26" t="n">
        <f aca="false">IF(OR(BG224=0,CW224="",CW224=0),0,BG224*MIN(MaxScal,TgtVol/CW224))</f>
        <v>0</v>
      </c>
      <c r="DS224" s="26" t="n">
        <f aca="false">IF(OR(BH224=0,CX224="",CX224=0),0,BH224*MIN(MaxScal,TgtVol/CX224))</f>
        <v>0</v>
      </c>
      <c r="DT224" s="26" t="n">
        <f aca="false">IF(OR(BI224=0,CY224="",CY224=0),0,BI224*MIN(MaxScal,TgtVol/CY224))</f>
        <v>0</v>
      </c>
      <c r="DU224" s="26" t="n">
        <f aca="false">IF(OR(BJ224=0,CZ224="",CZ224=0),0,BJ224*MIN(MaxScal,TgtVol/CZ224))</f>
        <v>0</v>
      </c>
      <c r="DV224" s="26" t="n">
        <f aca="false">IF(OR(BK224=0,DA224="",DA224=0),0,BK224*MIN(MaxScal,TgtVol/DA224))</f>
        <v>0</v>
      </c>
      <c r="DW224" s="26" t="n">
        <f aca="false">IF(OR(BL224=0,DB224="",DB224=0),0,BL224*MIN(MaxScal,TgtVol/DB224))</f>
        <v>0</v>
      </c>
      <c r="DX224" s="28" t="n">
        <f aca="false">IFERROR(DC223*BM224,"")</f>
        <v>0</v>
      </c>
      <c r="DY224" s="28" t="n">
        <f aca="false">IFERROR(DD223*BN224,"")</f>
        <v>0</v>
      </c>
      <c r="DZ224" s="28" t="n">
        <f aca="false">IFERROR(DE223*BO224,"")</f>
        <v>0</v>
      </c>
      <c r="EA224" s="28" t="n">
        <f aca="false">IFERROR(DF223*BP224,"")</f>
        <v>-0</v>
      </c>
      <c r="EB224" s="28" t="n">
        <f aca="false">IFERROR(DG223*BQ224,"")</f>
        <v>0</v>
      </c>
      <c r="EC224" s="28" t="n">
        <f aca="false">IFERROR(DH223*BR224,"")</f>
        <v>0</v>
      </c>
      <c r="ED224" s="28" t="n">
        <f aca="false">IFERROR(DI223*BS224,"")</f>
        <v>0</v>
      </c>
      <c r="EE224" s="28" t="n">
        <f aca="false">IFERROR(DJ223*BT224,"")</f>
        <v>0</v>
      </c>
      <c r="EF224" s="28" t="n">
        <f aca="false">IFERROR(DK223*BU224,"")</f>
        <v>0</v>
      </c>
      <c r="EG224" s="28" t="n">
        <f aca="false">IFERROR(DL223*BV224,"")</f>
        <v>-0</v>
      </c>
      <c r="EH224" s="28" t="n">
        <f aca="false">IFERROR(DM223*BW224,"")</f>
        <v>0</v>
      </c>
      <c r="EI224" s="28" t="n">
        <f aca="false">IFERROR(DN223*BX224,"")</f>
        <v>-0</v>
      </c>
      <c r="EJ224" s="28" t="n">
        <f aca="false">IFERROR(DO223*BY224,"")</f>
        <v>0</v>
      </c>
      <c r="EK224" s="28" t="n">
        <f aca="false">IFERROR(DP223*BZ224,"")</f>
        <v>-0</v>
      </c>
      <c r="EL224" s="28" t="n">
        <f aca="false">IFERROR(DQ223*CA224,"")</f>
        <v>0</v>
      </c>
      <c r="EM224" s="28" t="n">
        <f aca="false">IFERROR(DR223*CB224,"")</f>
        <v>0</v>
      </c>
      <c r="EN224" s="28" t="n">
        <f aca="false">IFERROR(DS223*CC224,"")</f>
        <v>-0</v>
      </c>
      <c r="EO224" s="28" t="n">
        <f aca="false">IFERROR(DT223*CD224,"")</f>
        <v>0</v>
      </c>
      <c r="EP224" s="28" t="n">
        <f aca="false">IFERROR(DU223*CE224,"")</f>
        <v>-0</v>
      </c>
      <c r="EQ224" s="28" t="n">
        <f aca="false">IFERROR(DV223*CF224,"")</f>
        <v>-0</v>
      </c>
      <c r="ER224" s="28" t="n">
        <f aca="false">IFERROR(DW223*CG224,"")</f>
        <v>0</v>
      </c>
      <c r="ES224" s="28" t="n">
        <f aca="false">IF(ROW()=4,"",SUM(DX224:ER224))</f>
        <v>0</v>
      </c>
      <c r="ET224" s="29" t="n">
        <f aca="false">COUNTIF(AR224:BL224,"&gt;0")</f>
        <v>0</v>
      </c>
    </row>
    <row r="225" customFormat="false" ht="15" hidden="false" customHeight="false" outlineLevel="0" collapsed="false">
      <c r="A225" s="19" t="n">
        <v>44742</v>
      </c>
      <c r="B225" s="23" t="n">
        <f aca="false">ABS(EMFX_Data!X225-EMFX_Data!Y225)</f>
        <v>0.0542703258334045</v>
      </c>
      <c r="C225" s="23" t="n">
        <f aca="false">ABS(EMFX_Data!X225-EMFX_Data!Z225)</f>
        <v>0.139253535990692</v>
      </c>
      <c r="D225" s="23" t="n">
        <f aca="false">ABS(EMFX_Data!X225-EMFX_Data!AA225)</f>
        <v>0.240337364258505</v>
      </c>
      <c r="E225" s="23" t="n">
        <f aca="false">ABS(EMFX_Data!X225-EMFX_Data!AB225)</f>
        <v>0.0106116265076217</v>
      </c>
      <c r="F225" s="23" t="n">
        <f aca="false">ABS(EMFX_Data!X225-EMFX_Data!AC225)</f>
        <v>0.237470212739018</v>
      </c>
      <c r="G225" s="23" t="n">
        <f aca="false">ABS(EMFX_Data!X225-EMFX_Data!AD225)</f>
        <v>0.137251138439009</v>
      </c>
      <c r="H225" s="23" t="n">
        <f aca="false">ABS(EMFX_Data!Y225-EMFX_Data!Z225)</f>
        <v>0.0849832101572874</v>
      </c>
      <c r="I225" s="23" t="n">
        <f aca="false">ABS(EMFX_Data!Y225-EMFX_Data!AA225)</f>
        <v>0.1860670384251</v>
      </c>
      <c r="J225" s="23" t="n">
        <f aca="false">ABS(EMFX_Data!Y225-EMFX_Data!AB225)</f>
        <v>0.0648819523410262</v>
      </c>
      <c r="K225" s="23" t="n">
        <f aca="false">ABS(EMFX_Data!Y225-EMFX_Data!AC225)</f>
        <v>0.183199886905613</v>
      </c>
      <c r="L225" s="23" t="n">
        <f aca="false">ABS(EMFX_Data!Y225-EMFX_Data!AD225)</f>
        <v>0.0829808126056042</v>
      </c>
      <c r="M225" s="23" t="n">
        <f aca="false">ABS(EMFX_Data!Z225-EMFX_Data!AA225)</f>
        <v>0.101083828267813</v>
      </c>
      <c r="N225" s="23" t="n">
        <f aca="false">ABS(EMFX_Data!Z225-EMFX_Data!AB225)</f>
        <v>0.149865162498314</v>
      </c>
      <c r="O225" s="23" t="n">
        <f aca="false">ABS(EMFX_Data!Z225-EMFX_Data!AC225)</f>
        <v>0.0982166767483257</v>
      </c>
      <c r="P225" s="23" t="n">
        <f aca="false">ABS(EMFX_Data!Z225-EMFX_Data!AD225)</f>
        <v>0.00200239755168319</v>
      </c>
      <c r="Q225" s="23" t="n">
        <f aca="false">ABS(EMFX_Data!AA225-EMFX_Data!AB225)</f>
        <v>0.250948990766126</v>
      </c>
      <c r="R225" s="23" t="n">
        <f aca="false">ABS(EMFX_Data!AA225-EMFX_Data!AC225)</f>
        <v>0.00286715151948691</v>
      </c>
      <c r="S225" s="23" t="n">
        <f aca="false">ABS(EMFX_Data!AA225-EMFX_Data!AD225)</f>
        <v>0.103086225819496</v>
      </c>
      <c r="T225" s="23" t="n">
        <f aca="false">ABS(EMFX_Data!AB225-EMFX_Data!AC225)</f>
        <v>0.248081839246639</v>
      </c>
      <c r="U225" s="23" t="n">
        <f aca="false">ABS(EMFX_Data!AB225-EMFX_Data!AD225)</f>
        <v>0.14786276494663</v>
      </c>
      <c r="V225" s="23" t="n">
        <f aca="false">ABS(EMFX_Data!AC225-EMFX_Data!AD225)</f>
        <v>0.100219074300009</v>
      </c>
      <c r="W225" s="26" t="n">
        <f aca="false">IF(ROW()&lt;4+MinObs-1,"",IFERROR((B225-AVERAGE(B$4:B225))/STDEV(B$4:B225),""))</f>
        <v>-0.876135073911494</v>
      </c>
      <c r="X225" s="26" t="n">
        <f aca="false">IF(ROW()&lt;4+MinObs-1,"",IFERROR((C225-AVERAGE(C$4:C225))/STDEV(C$4:C225),""))</f>
        <v>0.457059102111463</v>
      </c>
      <c r="Y225" s="26" t="n">
        <f aca="false">IF(ROW()&lt;4+MinObs-1,"",IFERROR((D225-AVERAGE(D$4:D225))/STDEV(D$4:D225),""))</f>
        <v>0.807971373818349</v>
      </c>
      <c r="Z225" s="26" t="n">
        <f aca="false">IF(ROW()&lt;4+MinObs-1,"",IFERROR((E225-AVERAGE(E$4:E225))/STDEV(E$4:E225),""))</f>
        <v>-1.23336961554467</v>
      </c>
      <c r="AA225" s="26" t="n">
        <f aca="false">IF(ROW()&lt;4+MinObs-1,"",IFERROR((F225-AVERAGE(F$4:F225))/STDEV(F$4:F225),""))</f>
        <v>1.65026945833873</v>
      </c>
      <c r="AB225" s="26" t="n">
        <f aca="false">IF(ROW()&lt;4+MinObs-1,"",IFERROR((G225-AVERAGE(G$4:G225))/STDEV(G$4:G225),""))</f>
        <v>0.0512242573111294</v>
      </c>
      <c r="AC225" s="26" t="n">
        <f aca="false">IF(ROW()&lt;4+MinObs-1,"",IFERROR((H225-AVERAGE(H$4:H225))/STDEV(H$4:H225),""))</f>
        <v>-0.478962793553</v>
      </c>
      <c r="AD225" s="26" t="n">
        <f aca="false">IF(ROW()&lt;4+MinObs-1,"",IFERROR((I225-AVERAGE(I$4:I225))/STDEV(I$4:I225),""))</f>
        <v>0.283842883873</v>
      </c>
      <c r="AE225" s="26" t="n">
        <f aca="false">IF(ROW()&lt;4+MinObs-1,"",IFERROR((J225-AVERAGE(J$4:J225))/STDEV(J$4:J225),""))</f>
        <v>-0.790700645554976</v>
      </c>
      <c r="AF225" s="26" t="n">
        <f aca="false">IF(ROW()&lt;4+MinObs-1,"",IFERROR((K225-AVERAGE(K$4:K225))/STDEV(K$4:K225),""))</f>
        <v>1.27903601970175</v>
      </c>
      <c r="AG225" s="26" t="n">
        <f aca="false">IF(ROW()&lt;4+MinObs-1,"",IFERROR((L225-AVERAGE(L$4:L225))/STDEV(L$4:L225),""))</f>
        <v>-0.325640533747326</v>
      </c>
      <c r="AH225" s="26" t="n">
        <f aca="false">IF(ROW()&lt;4+MinObs-1,"",IFERROR((M225-AVERAGE(M$4:M225))/STDEV(M$4:M225),""))</f>
        <v>-0.616935207884798</v>
      </c>
      <c r="AI225" s="26" t="n">
        <f aca="false">IF(ROW()&lt;4+MinObs-1,"",IFERROR((N225-AVERAGE(N$4:N225))/STDEV(N$4:N225),""))</f>
        <v>0.171923788879726</v>
      </c>
      <c r="AJ225" s="26" t="n">
        <f aca="false">IF(ROW()&lt;4+MinObs-1,"",IFERROR((O225-AVERAGE(O$4:O225))/STDEV(O$4:O225),""))</f>
        <v>-0.070766199461703</v>
      </c>
      <c r="AK225" s="26" t="n">
        <f aca="false">IF(ROW()&lt;4+MinObs-1,"",IFERROR((P225-AVERAGE(P$4:P225))/STDEV(P$4:P225),""))</f>
        <v>-0.534678909842317</v>
      </c>
      <c r="AL225" s="26" t="n">
        <f aca="false">IF(ROW()&lt;4+MinObs-1,"",IFERROR((Q225-AVERAGE(Q$4:Q225))/STDEV(Q$4:Q225),""))</f>
        <v>0.603271170805147</v>
      </c>
      <c r="AM225" s="26" t="n">
        <f aca="false">IF(ROW()&lt;4+MinObs-1,"",IFERROR((R225-AVERAGE(R$4:R225))/STDEV(R$4:R225),""))</f>
        <v>-1.4827421502088</v>
      </c>
      <c r="AN225" s="26" t="n">
        <f aca="false">IF(ROW()&lt;4+MinObs-1,"",IFERROR((S225-AVERAGE(S$4:S225))/STDEV(S$4:S225),""))</f>
        <v>-0.246574818919474</v>
      </c>
      <c r="AO225" s="26" t="n">
        <f aca="false">IF(ROW()&lt;4+MinObs-1,"",IFERROR((T225-AVERAGE(T$4:T225))/STDEV(T$4:T225),""))</f>
        <v>1.56728094648265</v>
      </c>
      <c r="AP225" s="26" t="n">
        <f aca="false">IF(ROW()&lt;4+MinObs-1,"",IFERROR((U225-AVERAGE(U$4:U225))/STDEV(U$4:U225),""))</f>
        <v>0.0123918848258124</v>
      </c>
      <c r="AQ225" s="26" t="n">
        <f aca="false">IF(ROW()&lt;4+MinObs-1,"",IFERROR((V225-AVERAGE(V$4:V225))/STDEV(V$4:V225),""))</f>
        <v>-0.242457428697115</v>
      </c>
      <c r="AR225" s="26" t="n">
        <f aca="false">IF(W225="",0,IF(W225&gt;=z4,w4,IF(W225&gt;=z3,w3,IF(W225&gt;=zEntry,w2,IF(AND(W225&gt;=ExitZ,AR224&gt;0),w2,0)))))</f>
        <v>0</v>
      </c>
      <c r="AS225" s="26" t="n">
        <f aca="false">IF(X225="",0,IF(X225&gt;=z4,w4,IF(X225&gt;=z3,w3,IF(X225&gt;=zEntry,w2,IF(AND(X225&gt;=ExitZ,AS224&gt;0),w2,0)))))</f>
        <v>0</v>
      </c>
      <c r="AT225" s="26" t="n">
        <f aca="false">IF(Y225="",0,IF(Y225&gt;=z4,w4,IF(Y225&gt;=z3,w3,IF(Y225&gt;=zEntry,w2,IF(AND(Y225&gt;=ExitZ,AT224&gt;0),w2,0)))))</f>
        <v>0</v>
      </c>
      <c r="AU225" s="26" t="n">
        <f aca="false">IF(Z225="",0,IF(Z225&gt;=z4,w4,IF(Z225&gt;=z3,w3,IF(Z225&gt;=zEntry,w2,IF(AND(Z225&gt;=ExitZ,AU224&gt;0),w2,0)))))</f>
        <v>0</v>
      </c>
      <c r="AV225" s="26" t="n">
        <f aca="false">IF(AA225="",0,IF(AA225&gt;=z4,w4,IF(AA225&gt;=z3,w3,IF(AA225&gt;=zEntry,w2,IF(AND(AA225&gt;=ExitZ,AV224&gt;0),w2,0)))))</f>
        <v>0</v>
      </c>
      <c r="AW225" s="26" t="n">
        <f aca="false">IF(AB225="",0,IF(AB225&gt;=z4,w4,IF(AB225&gt;=z3,w3,IF(AB225&gt;=zEntry,w2,IF(AND(AB225&gt;=ExitZ,AW224&gt;0),w2,0)))))</f>
        <v>0</v>
      </c>
      <c r="AX225" s="26" t="n">
        <f aca="false">IF(AC225="",0,IF(AC225&gt;=z4,w4,IF(AC225&gt;=z3,w3,IF(AC225&gt;=zEntry,w2,IF(AND(AC225&gt;=ExitZ,AX224&gt;0),w2,0)))))</f>
        <v>0</v>
      </c>
      <c r="AY225" s="26" t="n">
        <f aca="false">IF(AD225="",0,IF(AD225&gt;=z4,w4,IF(AD225&gt;=z3,w3,IF(AD225&gt;=zEntry,w2,IF(AND(AD225&gt;=ExitZ,AY224&gt;0),w2,0)))))</f>
        <v>0</v>
      </c>
      <c r="AZ225" s="26" t="n">
        <f aca="false">IF(AE225="",0,IF(AE225&gt;=z4,w4,IF(AE225&gt;=z3,w3,IF(AE225&gt;=zEntry,w2,IF(AND(AE225&gt;=ExitZ,AZ224&gt;0),w2,0)))))</f>
        <v>0</v>
      </c>
      <c r="BA225" s="26" t="n">
        <f aca="false">IF(AF225="",0,IF(AF225&gt;=z4,w4,IF(AF225&gt;=z3,w3,IF(AF225&gt;=zEntry,w2,IF(AND(AF225&gt;=ExitZ,BA224&gt;0),w2,0)))))</f>
        <v>0</v>
      </c>
      <c r="BB225" s="26" t="n">
        <f aca="false">IF(AG225="",0,IF(AG225&gt;=z4,w4,IF(AG225&gt;=z3,w3,IF(AG225&gt;=zEntry,w2,IF(AND(AG225&gt;=ExitZ,BB224&gt;0),w2,0)))))</f>
        <v>0</v>
      </c>
      <c r="BC225" s="26" t="n">
        <f aca="false">IF(AH225="",0,IF(AH225&gt;=z4,w4,IF(AH225&gt;=z3,w3,IF(AH225&gt;=zEntry,w2,IF(AND(AH225&gt;=ExitZ,BC224&gt;0),w2,0)))))</f>
        <v>0</v>
      </c>
      <c r="BD225" s="26" t="n">
        <f aca="false">IF(AI225="",0,IF(AI225&gt;=z4,w4,IF(AI225&gt;=z3,w3,IF(AI225&gt;=zEntry,w2,IF(AND(AI225&gt;=ExitZ,BD224&gt;0),w2,0)))))</f>
        <v>0</v>
      </c>
      <c r="BE225" s="26" t="n">
        <f aca="false">IF(AJ225="",0,IF(AJ225&gt;=z4,w4,IF(AJ225&gt;=z3,w3,IF(AJ225&gt;=zEntry,w2,IF(AND(AJ225&gt;=ExitZ,BE224&gt;0),w2,0)))))</f>
        <v>0</v>
      </c>
      <c r="BF225" s="26" t="n">
        <f aca="false">IF(AK225="",0,IF(AK225&gt;=z4,w4,IF(AK225&gt;=z3,w3,IF(AK225&gt;=zEntry,w2,IF(AND(AK225&gt;=ExitZ,BF224&gt;0),w2,0)))))</f>
        <v>0</v>
      </c>
      <c r="BG225" s="26" t="n">
        <f aca="false">IF(AL225="",0,IF(AL225&gt;=z4,w4,IF(AL225&gt;=z3,w3,IF(AL225&gt;=zEntry,w2,IF(AND(AL225&gt;=ExitZ,BG224&gt;0),w2,0)))))</f>
        <v>0</v>
      </c>
      <c r="BH225" s="26" t="n">
        <f aca="false">IF(AM225="",0,IF(AM225&gt;=z4,w4,IF(AM225&gt;=z3,w3,IF(AM225&gt;=zEntry,w2,IF(AND(AM225&gt;=ExitZ,BH224&gt;0),w2,0)))))</f>
        <v>0</v>
      </c>
      <c r="BI225" s="26" t="n">
        <f aca="false">IF(AN225="",0,IF(AN225&gt;=z4,w4,IF(AN225&gt;=z3,w3,IF(AN225&gt;=zEntry,w2,IF(AND(AN225&gt;=ExitZ,BI224&gt;0),w2,0)))))</f>
        <v>0</v>
      </c>
      <c r="BJ225" s="26" t="n">
        <f aca="false">IF(AO225="",0,IF(AO225&gt;=z4,w4,IF(AO225&gt;=z3,w3,IF(AO225&gt;=zEntry,w2,IF(AND(AO225&gt;=ExitZ,BJ224&gt;0),w2,0)))))</f>
        <v>0</v>
      </c>
      <c r="BK225" s="26" t="n">
        <f aca="false">IF(AP225="",0,IF(AP225&gt;=z4,w4,IF(AP225&gt;=z3,w3,IF(AP225&gt;=zEntry,w2,IF(AND(AP225&gt;=ExitZ,BK224&gt;0),w2,0)))))</f>
        <v>0</v>
      </c>
      <c r="BL225" s="26" t="n">
        <f aca="false">IF(AQ225="",0,IF(AQ225&gt;=z4,w4,IF(AQ225&gt;=z3,w3,IF(AQ225&gt;=zEntry,w2,IF(AND(AQ225&gt;=ExitZ,BL224&gt;0),w2,0)))))</f>
        <v>0</v>
      </c>
      <c r="BM225" s="23" t="n">
        <f aca="false">IF(EMFX_Data!X224&gt;=EMFX_Data!Y224,EMFX_Data!AE225-EMFX_Data!AF225,EMFX_Data!AF225-EMFX_Data!AE225)</f>
        <v>-0.0498009321239029</v>
      </c>
      <c r="BN225" s="23" t="n">
        <f aca="false">IF(EMFX_Data!X224&gt;=EMFX_Data!Z224,EMFX_Data!AE225-EMFX_Data!AG225,EMFX_Data!AG225-EMFX_Data!AE225)</f>
        <v>-0.0948391413546239</v>
      </c>
      <c r="BO225" s="23" t="n">
        <f aca="false">IF(EMFX_Data!X224&gt;=EMFX_Data!AA224,EMFX_Data!AE225-EMFX_Data!AH225,EMFX_Data!AH225-EMFX_Data!AE225)</f>
        <v>-0.153344979907553</v>
      </c>
      <c r="BP225" s="23" t="n">
        <f aca="false">IF(EMFX_Data!X224&gt;=EMFX_Data!AB224,EMFX_Data!AE225-EMFX_Data!AI225,EMFX_Data!AI225-EMFX_Data!AE225)</f>
        <v>0.0513026865875959</v>
      </c>
      <c r="BQ225" s="23" t="n">
        <f aca="false">IF(EMFX_Data!X224&gt;=EMFX_Data!AC224,EMFX_Data!AE225-EMFX_Data!AJ225,EMFX_Data!AJ225-EMFX_Data!AE225)</f>
        <v>-0.0814127258935984</v>
      </c>
      <c r="BR225" s="23" t="n">
        <f aca="false">IF(EMFX_Data!X224&gt;=EMFX_Data!AD224,EMFX_Data!AE225-EMFX_Data!AK225,EMFX_Data!AK225-EMFX_Data!AE225)</f>
        <v>-0.122099113161719</v>
      </c>
      <c r="BS225" s="23" t="n">
        <f aca="false">IF(EMFX_Data!Y224&gt;=EMFX_Data!Z224,EMFX_Data!AF225-EMFX_Data!AG225,EMFX_Data!AG225-EMFX_Data!AF225)</f>
        <v>-0.0450382092307209</v>
      </c>
      <c r="BT225" s="23" t="n">
        <f aca="false">IF(EMFX_Data!Y224&gt;=EMFX_Data!AA224,EMFX_Data!AF225-EMFX_Data!AH225,EMFX_Data!AH225-EMFX_Data!AF225)</f>
        <v>-0.10354404778365</v>
      </c>
      <c r="BU225" s="23" t="n">
        <f aca="false">IF(EMFX_Data!Y224&gt;=EMFX_Data!AB224,EMFX_Data!AF225-EMFX_Data!AI225,EMFX_Data!AI225-EMFX_Data!AF225)</f>
        <v>0.00150175446369295</v>
      </c>
      <c r="BV225" s="23" t="n">
        <f aca="false">IF(EMFX_Data!Y224&gt;=EMFX_Data!AC224,EMFX_Data!AF225-EMFX_Data!AJ225,EMFX_Data!AJ225-EMFX_Data!AF225)</f>
        <v>-0.0316117937696954</v>
      </c>
      <c r="BW225" s="23" t="n">
        <f aca="false">IF(EMFX_Data!Y224&gt;=EMFX_Data!AD224,EMFX_Data!AF225-EMFX_Data!AK225,EMFX_Data!AK225-EMFX_Data!AF225)</f>
        <v>-0.072298181037816</v>
      </c>
      <c r="BX225" s="23" t="n">
        <f aca="false">IF(EMFX_Data!Z224&gt;=EMFX_Data!AA224,EMFX_Data!AG225-EMFX_Data!AH225,EMFX_Data!AH225-EMFX_Data!AG225)</f>
        <v>-0.0585058385529288</v>
      </c>
      <c r="BY225" s="23" t="n">
        <f aca="false">IF(EMFX_Data!Z224&gt;=EMFX_Data!AB224,EMFX_Data!AG225-EMFX_Data!AI225,EMFX_Data!AI225-EMFX_Data!AG225)</f>
        <v>-0.043536454767028</v>
      </c>
      <c r="BZ225" s="23" t="n">
        <f aca="false">IF(EMFX_Data!Z224&gt;=EMFX_Data!AC224,EMFX_Data!AG225-EMFX_Data!AJ225,EMFX_Data!AJ225-EMFX_Data!AG225)</f>
        <v>0.0134264154610255</v>
      </c>
      <c r="CA225" s="23" t="n">
        <f aca="false">IF(EMFX_Data!Z224&gt;=EMFX_Data!AD224,EMFX_Data!AG225-EMFX_Data!AK225,EMFX_Data!AK225-EMFX_Data!AG225)</f>
        <v>0.0272599718070951</v>
      </c>
      <c r="CB225" s="23" t="n">
        <f aca="false">IF(EMFX_Data!AA224&gt;=EMFX_Data!AB224,EMFX_Data!AH225-EMFX_Data!AI225,EMFX_Data!AI225-EMFX_Data!AH225)</f>
        <v>-0.102042293319957</v>
      </c>
      <c r="CC225" s="23" t="n">
        <f aca="false">IF(EMFX_Data!AA224&gt;=EMFX_Data!AC224,EMFX_Data!AH225-EMFX_Data!AJ225,EMFX_Data!AJ225-EMFX_Data!AH225)</f>
        <v>0.0719322540139543</v>
      </c>
      <c r="CD225" s="23" t="n">
        <f aca="false">IF(EMFX_Data!AA224&gt;=EMFX_Data!AD224,EMFX_Data!AH225-EMFX_Data!AK225,EMFX_Data!AK225-EMFX_Data!AH225)</f>
        <v>-0.0312458667458337</v>
      </c>
      <c r="CE225" s="23" t="n">
        <f aca="false">IF(EMFX_Data!AB224&gt;=EMFX_Data!AC224,EMFX_Data!AI225-EMFX_Data!AJ225,EMFX_Data!AJ225-EMFX_Data!AI225)</f>
        <v>-0.0301100393060025</v>
      </c>
      <c r="CF225" s="23" t="n">
        <f aca="false">IF(EMFX_Data!AB224&gt;=EMFX_Data!AD224,EMFX_Data!AI225-EMFX_Data!AK225,EMFX_Data!AK225-EMFX_Data!AI225)</f>
        <v>-0.0707964265741231</v>
      </c>
      <c r="CG225" s="23" t="n">
        <f aca="false">IF(EMFX_Data!AC224&gt;=EMFX_Data!AD224,EMFX_Data!AJ225-EMFX_Data!AK225,EMFX_Data!AK225-EMFX_Data!AJ225)</f>
        <v>0.0406863872681206</v>
      </c>
      <c r="CH225" s="27" t="n">
        <f aca="false">IF(ROW()&lt;4+VolLB,"",STDEV(INDEX($BM:$BM,ROW()-VolLB+1):INDEX($BM:$BM,ROW()))*SQRT(12))</f>
        <v>0.178458588890903</v>
      </c>
      <c r="CI225" s="27" t="n">
        <f aca="false">IF(ROW()&lt;4+VolLB,"",STDEV(INDEX($BN:$BN,ROW()-VolLB+1):INDEX($BN:$BN,ROW()))*SQRT(12))</f>
        <v>0.191087603941367</v>
      </c>
      <c r="CJ225" s="27" t="n">
        <f aca="false">IF(ROW()&lt;4+VolLB,"",STDEV(INDEX($BO:$BO,ROW()-VolLB+1):INDEX($BO:$BO,ROW()))*SQRT(12))</f>
        <v>0.200436038058813</v>
      </c>
      <c r="CK225" s="27" t="n">
        <f aca="false">IF(ROW()&lt;4+VolLB,"",STDEV(INDEX($BP:$BP,ROW()-VolLB+1):INDEX($BP:$BP,ROW()))*SQRT(12))</f>
        <v>0.206976022579807</v>
      </c>
      <c r="CL225" s="27" t="n">
        <f aca="false">IF(ROW()&lt;4+VolLB,"",STDEV(INDEX($BQ:$BQ,ROW()-VolLB+1):INDEX($BQ:$BQ,ROW()))*SQRT(12))</f>
        <v>0.152975658447814</v>
      </c>
      <c r="CM225" s="27" t="n">
        <f aca="false">IF(ROW()&lt;4+VolLB,"",STDEV(INDEX($BR:$BR,ROW()-VolLB+1):INDEX($BR:$BR,ROW()))*SQRT(12))</f>
        <v>0.166809978991953</v>
      </c>
      <c r="CN225" s="27" t="n">
        <f aca="false">IF(ROW()&lt;4+VolLB,"",STDEV(INDEX($BS:$BS,ROW()-VolLB+1):INDEX($BS:$BS,ROW()))*SQRT(12))</f>
        <v>0.130420338913073</v>
      </c>
      <c r="CO225" s="27" t="n">
        <f aca="false">IF(ROW()&lt;4+VolLB,"",STDEV(INDEX($BT:$BT,ROW()-VolLB+1):INDEX($BT:$BT,ROW()))*SQRT(12))</f>
        <v>0.192426603989892</v>
      </c>
      <c r="CP225" s="27" t="n">
        <f aca="false">IF(ROW()&lt;4+VolLB,"",STDEV(INDEX($BU:$BU,ROW()-VolLB+1):INDEX($BU:$BU,ROW()))*SQRT(12))</f>
        <v>0.153906157981502</v>
      </c>
      <c r="CQ225" s="27" t="n">
        <f aca="false">IF(ROW()&lt;4+VolLB,"",STDEV(INDEX($BV:$BV,ROW()-VolLB+1):INDEX($BV:$BV,ROW()))*SQRT(12))</f>
        <v>0.159245548894198</v>
      </c>
      <c r="CR225" s="27" t="n">
        <f aca="false">IF(ROW()&lt;4+VolLB,"",STDEV(INDEX($BW:$BW,ROW()-VolLB+1):INDEX($BW:$BW,ROW()))*SQRT(12))</f>
        <v>0.163064532425074</v>
      </c>
      <c r="CS225" s="27" t="n">
        <f aca="false">IF(ROW()&lt;4+VolLB,"",STDEV(INDEX($BX:$BX,ROW()-VolLB+1):INDEX($BX:$BX,ROW()))*SQRT(12))</f>
        <v>0.209930354228805</v>
      </c>
      <c r="CT225" s="27" t="n">
        <f aca="false">IF(ROW()&lt;4+VolLB,"",STDEV(INDEX($BY:$BY,ROW()-VolLB+1):INDEX($BY:$BY,ROW()))*SQRT(12))</f>
        <v>0.194121463260951</v>
      </c>
      <c r="CU225" s="27" t="n">
        <f aca="false">IF(ROW()&lt;4+VolLB,"",STDEV(INDEX($BZ:$BZ,ROW()-VolLB+1):INDEX($BZ:$BZ,ROW()))*SQRT(12))</f>
        <v>0.165824588320435</v>
      </c>
      <c r="CV225" s="27" t="n">
        <f aca="false">IF(ROW()&lt;4+VolLB,"",STDEV(INDEX($CA:$CA,ROW()-VolLB+1):INDEX($CA:$CA,ROW()))*SQRT(12))</f>
        <v>0.145378076220012</v>
      </c>
      <c r="CW225" s="27" t="n">
        <f aca="false">IF(ROW()&lt;4+VolLB,"",STDEV(INDEX($CB:$CB,ROW()-VolLB+1):INDEX($CB:$CB,ROW()))*SQRT(12))</f>
        <v>0.21852388944376</v>
      </c>
      <c r="CX225" s="27" t="n">
        <f aca="false">IF(ROW()&lt;4+VolLB,"",STDEV(INDEX($CC:$CC,ROW()-VolLB+1):INDEX($CC:$CC,ROW()))*SQRT(12))</f>
        <v>0.170968342746277</v>
      </c>
      <c r="CY225" s="27" t="n">
        <f aca="false">IF(ROW()&lt;4+VolLB,"",STDEV(INDEX($CD:$CD,ROW()-VolLB+1):INDEX($CD:$CD,ROW()))*SQRT(12))</f>
        <v>0.195110934819551</v>
      </c>
      <c r="CZ225" s="27" t="n">
        <f aca="false">IF(ROW()&lt;4+VolLB,"",STDEV(INDEX($CE:$CE,ROW()-VolLB+1):INDEX($CE:$CE,ROW()))*SQRT(12))</f>
        <v>0.209891249593341</v>
      </c>
      <c r="DA225" s="27" t="n">
        <f aca="false">IF(ROW()&lt;4+VolLB,"",STDEV(INDEX($CF:$CF,ROW()-VolLB+1):INDEX($CF:$CF,ROW()))*SQRT(12))</f>
        <v>0.162105004540779</v>
      </c>
      <c r="DB225" s="27" t="n">
        <f aca="false">IF(ROW()&lt;4+VolLB,"",STDEV(INDEX($CG:$CG,ROW()-VolLB+1):INDEX($CG:$CG,ROW()))*SQRT(12))</f>
        <v>0.143347351016846</v>
      </c>
      <c r="DC225" s="26" t="n">
        <f aca="false">IF(OR(AR225=0,CH225="",CH225=0),0,AR225*MIN(MaxScal,TgtVol/CH225))</f>
        <v>0</v>
      </c>
      <c r="DD225" s="26" t="n">
        <f aca="false">IF(OR(AS225=0,CI225="",CI225=0),0,AS225*MIN(MaxScal,TgtVol/CI225))</f>
        <v>0</v>
      </c>
      <c r="DE225" s="26" t="n">
        <f aca="false">IF(OR(AT225=0,CJ225="",CJ225=0),0,AT225*MIN(MaxScal,TgtVol/CJ225))</f>
        <v>0</v>
      </c>
      <c r="DF225" s="26" t="n">
        <f aca="false">IF(OR(AU225=0,CK225="",CK225=0),0,AU225*MIN(MaxScal,TgtVol/CK225))</f>
        <v>0</v>
      </c>
      <c r="DG225" s="26" t="n">
        <f aca="false">IF(OR(AV225=0,CL225="",CL225=0),0,AV225*MIN(MaxScal,TgtVol/CL225))</f>
        <v>0</v>
      </c>
      <c r="DH225" s="26" t="n">
        <f aca="false">IF(OR(AW225=0,CM225="",CM225=0),0,AW225*MIN(MaxScal,TgtVol/CM225))</f>
        <v>0</v>
      </c>
      <c r="DI225" s="26" t="n">
        <f aca="false">IF(OR(AX225=0,CN225="",CN225=0),0,AX225*MIN(MaxScal,TgtVol/CN225))</f>
        <v>0</v>
      </c>
      <c r="DJ225" s="26" t="n">
        <f aca="false">IF(OR(AY225=0,CO225="",CO225=0),0,AY225*MIN(MaxScal,TgtVol/CO225))</f>
        <v>0</v>
      </c>
      <c r="DK225" s="26" t="n">
        <f aca="false">IF(OR(AZ225=0,CP225="",CP225=0),0,AZ225*MIN(MaxScal,TgtVol/CP225))</f>
        <v>0</v>
      </c>
      <c r="DL225" s="26" t="n">
        <f aca="false">IF(OR(BA225=0,CQ225="",CQ225=0),0,BA225*MIN(MaxScal,TgtVol/CQ225))</f>
        <v>0</v>
      </c>
      <c r="DM225" s="26" t="n">
        <f aca="false">IF(OR(BB225=0,CR225="",CR225=0),0,BB225*MIN(MaxScal,TgtVol/CR225))</f>
        <v>0</v>
      </c>
      <c r="DN225" s="26" t="n">
        <f aca="false">IF(OR(BC225=0,CS225="",CS225=0),0,BC225*MIN(MaxScal,TgtVol/CS225))</f>
        <v>0</v>
      </c>
      <c r="DO225" s="26" t="n">
        <f aca="false">IF(OR(BD225=0,CT225="",CT225=0),0,BD225*MIN(MaxScal,TgtVol/CT225))</f>
        <v>0</v>
      </c>
      <c r="DP225" s="26" t="n">
        <f aca="false">IF(OR(BE225=0,CU225="",CU225=0),0,BE225*MIN(MaxScal,TgtVol/CU225))</f>
        <v>0</v>
      </c>
      <c r="DQ225" s="26" t="n">
        <f aca="false">IF(OR(BF225=0,CV225="",CV225=0),0,BF225*MIN(MaxScal,TgtVol/CV225))</f>
        <v>0</v>
      </c>
      <c r="DR225" s="26" t="n">
        <f aca="false">IF(OR(BG225=0,CW225="",CW225=0),0,BG225*MIN(MaxScal,TgtVol/CW225))</f>
        <v>0</v>
      </c>
      <c r="DS225" s="26" t="n">
        <f aca="false">IF(OR(BH225=0,CX225="",CX225=0),0,BH225*MIN(MaxScal,TgtVol/CX225))</f>
        <v>0</v>
      </c>
      <c r="DT225" s="26" t="n">
        <f aca="false">IF(OR(BI225=0,CY225="",CY225=0),0,BI225*MIN(MaxScal,TgtVol/CY225))</f>
        <v>0</v>
      </c>
      <c r="DU225" s="26" t="n">
        <f aca="false">IF(OR(BJ225=0,CZ225="",CZ225=0),0,BJ225*MIN(MaxScal,TgtVol/CZ225))</f>
        <v>0</v>
      </c>
      <c r="DV225" s="26" t="n">
        <f aca="false">IF(OR(BK225=0,DA225="",DA225=0),0,BK225*MIN(MaxScal,TgtVol/DA225))</f>
        <v>0</v>
      </c>
      <c r="DW225" s="26" t="n">
        <f aca="false">IF(OR(BL225=0,DB225="",DB225=0),0,BL225*MIN(MaxScal,TgtVol/DB225))</f>
        <v>0</v>
      </c>
      <c r="DX225" s="28" t="n">
        <f aca="false">IFERROR(DC224*BM225,"")</f>
        <v>-0</v>
      </c>
      <c r="DY225" s="28" t="n">
        <f aca="false">IFERROR(DD224*BN225,"")</f>
        <v>-0</v>
      </c>
      <c r="DZ225" s="28" t="n">
        <f aca="false">IFERROR(DE224*BO225,"")</f>
        <v>-0</v>
      </c>
      <c r="EA225" s="28" t="n">
        <f aca="false">IFERROR(DF224*BP225,"")</f>
        <v>0</v>
      </c>
      <c r="EB225" s="28" t="n">
        <f aca="false">IFERROR(DG224*BQ225,"")</f>
        <v>-0</v>
      </c>
      <c r="EC225" s="28" t="n">
        <f aca="false">IFERROR(DH224*BR225,"")</f>
        <v>-0</v>
      </c>
      <c r="ED225" s="28" t="n">
        <f aca="false">IFERROR(DI224*BS225,"")</f>
        <v>-0</v>
      </c>
      <c r="EE225" s="28" t="n">
        <f aca="false">IFERROR(DJ224*BT225,"")</f>
        <v>-0</v>
      </c>
      <c r="EF225" s="28" t="n">
        <f aca="false">IFERROR(DK224*BU225,"")</f>
        <v>0</v>
      </c>
      <c r="EG225" s="28" t="n">
        <f aca="false">IFERROR(DL224*BV225,"")</f>
        <v>-0</v>
      </c>
      <c r="EH225" s="28" t="n">
        <f aca="false">IFERROR(DM224*BW225,"")</f>
        <v>-0</v>
      </c>
      <c r="EI225" s="28" t="n">
        <f aca="false">IFERROR(DN224*BX225,"")</f>
        <v>-0</v>
      </c>
      <c r="EJ225" s="28" t="n">
        <f aca="false">IFERROR(DO224*BY225,"")</f>
        <v>-0</v>
      </c>
      <c r="EK225" s="28" t="n">
        <f aca="false">IFERROR(DP224*BZ225,"")</f>
        <v>0</v>
      </c>
      <c r="EL225" s="28" t="n">
        <f aca="false">IFERROR(DQ224*CA225,"")</f>
        <v>0</v>
      </c>
      <c r="EM225" s="28" t="n">
        <f aca="false">IFERROR(DR224*CB225,"")</f>
        <v>-0</v>
      </c>
      <c r="EN225" s="28" t="n">
        <f aca="false">IFERROR(DS224*CC225,"")</f>
        <v>0</v>
      </c>
      <c r="EO225" s="28" t="n">
        <f aca="false">IFERROR(DT224*CD225,"")</f>
        <v>-0</v>
      </c>
      <c r="EP225" s="28" t="n">
        <f aca="false">IFERROR(DU224*CE225,"")</f>
        <v>-0</v>
      </c>
      <c r="EQ225" s="28" t="n">
        <f aca="false">IFERROR(DV224*CF225,"")</f>
        <v>-0</v>
      </c>
      <c r="ER225" s="28" t="n">
        <f aca="false">IFERROR(DW224*CG225,"")</f>
        <v>0</v>
      </c>
      <c r="ES225" s="28" t="n">
        <f aca="false">IF(ROW()=4,"",SUM(DX225:ER225))</f>
        <v>0</v>
      </c>
      <c r="ET225" s="29" t="n">
        <f aca="false">COUNTIF(AR225:BL225,"&gt;0")</f>
        <v>0</v>
      </c>
    </row>
    <row r="226" customFormat="false" ht="15" hidden="false" customHeight="false" outlineLevel="0" collapsed="false">
      <c r="A226" s="19" t="n">
        <v>44773</v>
      </c>
      <c r="B226" s="23" t="n">
        <f aca="false">ABS(EMFX_Data!X226-EMFX_Data!Y226)</f>
        <v>0.109767286949168</v>
      </c>
      <c r="C226" s="23" t="n">
        <f aca="false">ABS(EMFX_Data!X226-EMFX_Data!Z226)</f>
        <v>0.230596574592858</v>
      </c>
      <c r="D226" s="23" t="n">
        <f aca="false">ABS(EMFX_Data!X226-EMFX_Data!AA226)</f>
        <v>0.281448875667494</v>
      </c>
      <c r="E226" s="23" t="n">
        <f aca="false">ABS(EMFX_Data!X226-EMFX_Data!AB226)</f>
        <v>0.0220256055972632</v>
      </c>
      <c r="F226" s="23" t="n">
        <f aca="false">ABS(EMFX_Data!X226-EMFX_Data!AC226)</f>
        <v>0.322339709243071</v>
      </c>
      <c r="G226" s="23" t="n">
        <f aca="false">ABS(EMFX_Data!X226-EMFX_Data!AD226)</f>
        <v>0.213175714066523</v>
      </c>
      <c r="H226" s="23" t="n">
        <f aca="false">ABS(EMFX_Data!Y226-EMFX_Data!Z226)</f>
        <v>0.12082928764369</v>
      </c>
      <c r="I226" s="23" t="n">
        <f aca="false">ABS(EMFX_Data!Y226-EMFX_Data!AA226)</f>
        <v>0.171681588718326</v>
      </c>
      <c r="J226" s="23" t="n">
        <f aca="false">ABS(EMFX_Data!Y226-EMFX_Data!AB226)</f>
        <v>0.131792892546431</v>
      </c>
      <c r="K226" s="23" t="n">
        <f aca="false">ABS(EMFX_Data!Y226-EMFX_Data!AC226)</f>
        <v>0.212572422293903</v>
      </c>
      <c r="L226" s="23" t="n">
        <f aca="false">ABS(EMFX_Data!Y226-EMFX_Data!AD226)</f>
        <v>0.103408427117355</v>
      </c>
      <c r="M226" s="23" t="n">
        <f aca="false">ABS(EMFX_Data!Z226-EMFX_Data!AA226)</f>
        <v>0.0508523010746362</v>
      </c>
      <c r="N226" s="23" t="n">
        <f aca="false">ABS(EMFX_Data!Z226-EMFX_Data!AB226)</f>
        <v>0.252622180190121</v>
      </c>
      <c r="O226" s="23" t="n">
        <f aca="false">ABS(EMFX_Data!Z226-EMFX_Data!AC226)</f>
        <v>0.0917431346502129</v>
      </c>
      <c r="P226" s="23" t="n">
        <f aca="false">ABS(EMFX_Data!Z226-EMFX_Data!AD226)</f>
        <v>0.0174208605263351</v>
      </c>
      <c r="Q226" s="23" t="n">
        <f aca="false">ABS(EMFX_Data!AA226-EMFX_Data!AB226)</f>
        <v>0.303474481264757</v>
      </c>
      <c r="R226" s="23" t="n">
        <f aca="false">ABS(EMFX_Data!AA226-EMFX_Data!AC226)</f>
        <v>0.0408908335755767</v>
      </c>
      <c r="S226" s="23" t="n">
        <f aca="false">ABS(EMFX_Data!AA226-EMFX_Data!AD226)</f>
        <v>0.0682731616009713</v>
      </c>
      <c r="T226" s="23" t="n">
        <f aca="false">ABS(EMFX_Data!AB226-EMFX_Data!AC226)</f>
        <v>0.344365314840334</v>
      </c>
      <c r="U226" s="23" t="n">
        <f aca="false">ABS(EMFX_Data!AB226-EMFX_Data!AD226)</f>
        <v>0.235201319663786</v>
      </c>
      <c r="V226" s="23" t="n">
        <f aca="false">ABS(EMFX_Data!AC226-EMFX_Data!AD226)</f>
        <v>0.109163995176548</v>
      </c>
      <c r="W226" s="26" t="n">
        <f aca="false">IF(ROW()&lt;4+MinObs-1,"",IFERROR((B226-AVERAGE(B$4:B226))/STDEV(B$4:B226),""))</f>
        <v>-0.272926546104135</v>
      </c>
      <c r="X226" s="26" t="n">
        <f aca="false">IF(ROW()&lt;4+MinObs-1,"",IFERROR((C226-AVERAGE(C$4:C226))/STDEV(C$4:C226),""))</f>
        <v>1.55561732693662</v>
      </c>
      <c r="Y226" s="26" t="n">
        <f aca="false">IF(ROW()&lt;4+MinObs-1,"",IFERROR((D226-AVERAGE(D$4:D226))/STDEV(D$4:D226),""))</f>
        <v>1.17402942793981</v>
      </c>
      <c r="Z226" s="26" t="n">
        <f aca="false">IF(ROW()&lt;4+MinObs-1,"",IFERROR((E226-AVERAGE(E$4:E226))/STDEV(E$4:E226),""))</f>
        <v>-1.11120255811432</v>
      </c>
      <c r="AA226" s="26" t="n">
        <f aca="false">IF(ROW()&lt;4+MinObs-1,"",IFERROR((F226-AVERAGE(F$4:F226))/STDEV(F$4:F226),""))</f>
        <v>2.62433577211939</v>
      </c>
      <c r="AB226" s="26" t="n">
        <f aca="false">IF(ROW()&lt;4+MinObs-1,"",IFERROR((G226-AVERAGE(G$4:G226))/STDEV(G$4:G226),""))</f>
        <v>0.337301829087613</v>
      </c>
      <c r="AC226" s="26" t="n">
        <f aca="false">IF(ROW()&lt;4+MinObs-1,"",IFERROR((H226-AVERAGE(H$4:H226))/STDEV(H$4:H226),""))</f>
        <v>-0.167455085778655</v>
      </c>
      <c r="AD226" s="26" t="n">
        <f aca="false">IF(ROW()&lt;4+MinObs-1,"",IFERROR((I226-AVERAGE(I$4:I226))/STDEV(I$4:I226),""))</f>
        <v>0.165361628394657</v>
      </c>
      <c r="AE226" s="26" t="n">
        <f aca="false">IF(ROW()&lt;4+MinObs-1,"",IFERROR((J226-AVERAGE(J$4:J226))/STDEV(J$4:J226),""))</f>
        <v>-0.0104046617962016</v>
      </c>
      <c r="AF226" s="26" t="n">
        <f aca="false">IF(ROW()&lt;4+MinObs-1,"",IFERROR((K226-AVERAGE(K$4:K226))/STDEV(K$4:K226),""))</f>
        <v>1.69269602334213</v>
      </c>
      <c r="AG226" s="26" t="n">
        <f aca="false">IF(ROW()&lt;4+MinObs-1,"",IFERROR((L226-AVERAGE(L$4:L226))/STDEV(L$4:L226),""))</f>
        <v>-0.251487540364888</v>
      </c>
      <c r="AH226" s="26" t="n">
        <f aca="false">IF(ROW()&lt;4+MinObs-1,"",IFERROR((M226-AVERAGE(M$4:M226))/STDEV(M$4:M226),""))</f>
        <v>-1.11957796727084</v>
      </c>
      <c r="AI226" s="26" t="n">
        <f aca="false">IF(ROW()&lt;4+MinObs-1,"",IFERROR((N226-AVERAGE(N$4:N226))/STDEV(N$4:N226),""))</f>
        <v>1.20497468927713</v>
      </c>
      <c r="AJ226" s="26" t="n">
        <f aca="false">IF(ROW()&lt;4+MinObs-1,"",IFERROR((O226-AVERAGE(O$4:O226))/STDEV(O$4:O226),""))</f>
        <v>-0.155782428578988</v>
      </c>
      <c r="AK226" s="26" t="n">
        <f aca="false">IF(ROW()&lt;4+MinObs-1,"",IFERROR((P226-AVERAGE(P$4:P226))/STDEV(P$4:P226),""))</f>
        <v>-0.476453567284978</v>
      </c>
      <c r="AL226" s="26" t="n">
        <f aca="false">IF(ROW()&lt;4+MinObs-1,"",IFERROR((Q226-AVERAGE(Q$4:Q226))/STDEV(Q$4:Q226),""))</f>
        <v>0.974987463184214</v>
      </c>
      <c r="AM226" s="26" t="n">
        <f aca="false">IF(ROW()&lt;4+MinObs-1,"",IFERROR((R226-AVERAGE(R$4:R226))/STDEV(R$4:R226),""))</f>
        <v>-1.14272450047513</v>
      </c>
      <c r="AN226" s="26" t="n">
        <f aca="false">IF(ROW()&lt;4+MinObs-1,"",IFERROR((S226-AVERAGE(S$4:S226))/STDEV(S$4:S226),""))</f>
        <v>-0.373938688510561</v>
      </c>
      <c r="AO226" s="26" t="n">
        <f aca="false">IF(ROW()&lt;4+MinObs-1,"",IFERROR((T226-AVERAGE(T$4:T226))/STDEV(T$4:T226),""))</f>
        <v>2.6616604349484</v>
      </c>
      <c r="AP226" s="26" t="n">
        <f aca="false">IF(ROW()&lt;4+MinObs-1,"",IFERROR((U226-AVERAGE(U$4:U226))/STDEV(U$4:U226),""))</f>
        <v>0.336041518090542</v>
      </c>
      <c r="AQ226" s="26" t="n">
        <f aca="false">IF(ROW()&lt;4+MinObs-1,"",IFERROR((V226-AVERAGE(V$4:V226))/STDEV(V$4:V226),""))</f>
        <v>-0.209120421572734</v>
      </c>
      <c r="AR226" s="26" t="n">
        <f aca="false">IF(W226="",0,IF(W226&gt;=z4,w4,IF(W226&gt;=z3,w3,IF(W226&gt;=zEntry,w2,IF(AND(W226&gt;=ExitZ,AR225&gt;0),w2,0)))))</f>
        <v>0</v>
      </c>
      <c r="AS226" s="26" t="n">
        <f aca="false">IF(X226="",0,IF(X226&gt;=z4,w4,IF(X226&gt;=z3,w3,IF(X226&gt;=zEntry,w2,IF(AND(X226&gt;=ExitZ,AS225&gt;0),w2,0)))))</f>
        <v>0</v>
      </c>
      <c r="AT226" s="26" t="n">
        <f aca="false">IF(Y226="",0,IF(Y226&gt;=z4,w4,IF(Y226&gt;=z3,w3,IF(Y226&gt;=zEntry,w2,IF(AND(Y226&gt;=ExitZ,AT225&gt;0),w2,0)))))</f>
        <v>0</v>
      </c>
      <c r="AU226" s="26" t="n">
        <f aca="false">IF(Z226="",0,IF(Z226&gt;=z4,w4,IF(Z226&gt;=z3,w3,IF(Z226&gt;=zEntry,w2,IF(AND(Z226&gt;=ExitZ,AU225&gt;0),w2,0)))))</f>
        <v>0</v>
      </c>
      <c r="AV226" s="26" t="n">
        <f aca="false">IF(AA226="",0,IF(AA226&gt;=z4,w4,IF(AA226&gt;=z3,w3,IF(AA226&gt;=zEntry,w2,IF(AND(AA226&gt;=ExitZ,AV225&gt;0),w2,0)))))</f>
        <v>1</v>
      </c>
      <c r="AW226" s="26" t="n">
        <f aca="false">IF(AB226="",0,IF(AB226&gt;=z4,w4,IF(AB226&gt;=z3,w3,IF(AB226&gt;=zEntry,w2,IF(AND(AB226&gt;=ExitZ,AW225&gt;0),w2,0)))))</f>
        <v>0</v>
      </c>
      <c r="AX226" s="26" t="n">
        <f aca="false">IF(AC226="",0,IF(AC226&gt;=z4,w4,IF(AC226&gt;=z3,w3,IF(AC226&gt;=zEntry,w2,IF(AND(AC226&gt;=ExitZ,AX225&gt;0),w2,0)))))</f>
        <v>0</v>
      </c>
      <c r="AY226" s="26" t="n">
        <f aca="false">IF(AD226="",0,IF(AD226&gt;=z4,w4,IF(AD226&gt;=z3,w3,IF(AD226&gt;=zEntry,w2,IF(AND(AD226&gt;=ExitZ,AY225&gt;0),w2,0)))))</f>
        <v>0</v>
      </c>
      <c r="AZ226" s="26" t="n">
        <f aca="false">IF(AE226="",0,IF(AE226&gt;=z4,w4,IF(AE226&gt;=z3,w3,IF(AE226&gt;=zEntry,w2,IF(AND(AE226&gt;=ExitZ,AZ225&gt;0),w2,0)))))</f>
        <v>0</v>
      </c>
      <c r="BA226" s="26" t="n">
        <f aca="false">IF(AF226="",0,IF(AF226&gt;=z4,w4,IF(AF226&gt;=z3,w3,IF(AF226&gt;=zEntry,w2,IF(AND(AF226&gt;=ExitZ,BA225&gt;0),w2,0)))))</f>
        <v>0</v>
      </c>
      <c r="BB226" s="26" t="n">
        <f aca="false">IF(AG226="",0,IF(AG226&gt;=z4,w4,IF(AG226&gt;=z3,w3,IF(AG226&gt;=zEntry,w2,IF(AND(AG226&gt;=ExitZ,BB225&gt;0),w2,0)))))</f>
        <v>0</v>
      </c>
      <c r="BC226" s="26" t="n">
        <f aca="false">IF(AH226="",0,IF(AH226&gt;=z4,w4,IF(AH226&gt;=z3,w3,IF(AH226&gt;=zEntry,w2,IF(AND(AH226&gt;=ExitZ,BC225&gt;0),w2,0)))))</f>
        <v>0</v>
      </c>
      <c r="BD226" s="26" t="n">
        <f aca="false">IF(AI226="",0,IF(AI226&gt;=z4,w4,IF(AI226&gt;=z3,w3,IF(AI226&gt;=zEntry,w2,IF(AND(AI226&gt;=ExitZ,BD225&gt;0),w2,0)))))</f>
        <v>0</v>
      </c>
      <c r="BE226" s="26" t="n">
        <f aca="false">IF(AJ226="",0,IF(AJ226&gt;=z4,w4,IF(AJ226&gt;=z3,w3,IF(AJ226&gt;=zEntry,w2,IF(AND(AJ226&gt;=ExitZ,BE225&gt;0),w2,0)))))</f>
        <v>0</v>
      </c>
      <c r="BF226" s="26" t="n">
        <f aca="false">IF(AK226="",0,IF(AK226&gt;=z4,w4,IF(AK226&gt;=z3,w3,IF(AK226&gt;=zEntry,w2,IF(AND(AK226&gt;=ExitZ,BF225&gt;0),w2,0)))))</f>
        <v>0</v>
      </c>
      <c r="BG226" s="26" t="n">
        <f aca="false">IF(AL226="",0,IF(AL226&gt;=z4,w4,IF(AL226&gt;=z3,w3,IF(AL226&gt;=zEntry,w2,IF(AND(AL226&gt;=ExitZ,BG225&gt;0),w2,0)))))</f>
        <v>0</v>
      </c>
      <c r="BH226" s="26" t="n">
        <f aca="false">IF(AM226="",0,IF(AM226&gt;=z4,w4,IF(AM226&gt;=z3,w3,IF(AM226&gt;=zEntry,w2,IF(AND(AM226&gt;=ExitZ,BH225&gt;0),w2,0)))))</f>
        <v>0</v>
      </c>
      <c r="BI226" s="26" t="n">
        <f aca="false">IF(AN226="",0,IF(AN226&gt;=z4,w4,IF(AN226&gt;=z3,w3,IF(AN226&gt;=zEntry,w2,IF(AND(AN226&gt;=ExitZ,BI225&gt;0),w2,0)))))</f>
        <v>0</v>
      </c>
      <c r="BJ226" s="26" t="n">
        <f aca="false">IF(AO226="",0,IF(AO226&gt;=z4,w4,IF(AO226&gt;=z3,w3,IF(AO226&gt;=zEntry,w2,IF(AND(AO226&gt;=ExitZ,BJ225&gt;0),w2,0)))))</f>
        <v>1</v>
      </c>
      <c r="BK226" s="26" t="n">
        <f aca="false">IF(AP226="",0,IF(AP226&gt;=z4,w4,IF(AP226&gt;=z3,w3,IF(AP226&gt;=zEntry,w2,IF(AND(AP226&gt;=ExitZ,BK225&gt;0),w2,0)))))</f>
        <v>0</v>
      </c>
      <c r="BL226" s="26" t="n">
        <f aca="false">IF(AQ226="",0,IF(AQ226&gt;=z4,w4,IF(AQ226&gt;=z3,w3,IF(AQ226&gt;=zEntry,w2,IF(AND(AQ226&gt;=ExitZ,BL225&gt;0),w2,0)))))</f>
        <v>0</v>
      </c>
      <c r="BM226" s="23" t="n">
        <f aca="false">IF(EMFX_Data!X225&gt;=EMFX_Data!Y225,EMFX_Data!AE226-EMFX_Data!AF226,EMFX_Data!AF226-EMFX_Data!AE226)</f>
        <v>-0.0533120762823441</v>
      </c>
      <c r="BN226" s="23" t="n">
        <f aca="false">IF(EMFX_Data!X225&gt;=EMFX_Data!Z225,EMFX_Data!AE226-EMFX_Data!AG226,EMFX_Data!AG226-EMFX_Data!AE226)</f>
        <v>-0.0871741480860857</v>
      </c>
      <c r="BO226" s="23" t="n">
        <f aca="false">IF(EMFX_Data!X225&gt;=EMFX_Data!AA225,EMFX_Data!AE226-EMFX_Data!AH226,EMFX_Data!AH226-EMFX_Data!AE226)</f>
        <v>-0.0396189739948812</v>
      </c>
      <c r="BP226" s="23" t="n">
        <f aca="false">IF(EMFX_Data!X225&gt;=EMFX_Data!AB225,EMFX_Data!AE226-EMFX_Data!AI226,EMFX_Data!AI226-EMFX_Data!AE226)</f>
        <v>-0.013959489886627</v>
      </c>
      <c r="BQ226" s="23" t="n">
        <f aca="false">IF(EMFX_Data!X225&gt;=EMFX_Data!AC225,EMFX_Data!AE226-EMFX_Data!AJ226,EMFX_Data!AJ226-EMFX_Data!AE226)</f>
        <v>-0.0904452471404224</v>
      </c>
      <c r="BR226" s="23" t="n">
        <f aca="false">IF(EMFX_Data!X225&gt;=EMFX_Data!AD225,EMFX_Data!AE226-EMFX_Data!AK226,EMFX_Data!AK226-EMFX_Data!AE226)</f>
        <v>-0.0734222542356613</v>
      </c>
      <c r="BS226" s="23" t="n">
        <f aca="false">IF(EMFX_Data!Y225&gt;=EMFX_Data!Z225,EMFX_Data!AF226-EMFX_Data!AG226,EMFX_Data!AG226-EMFX_Data!AF226)</f>
        <v>-0.0338620718037416</v>
      </c>
      <c r="BT226" s="23" t="n">
        <f aca="false">IF(EMFX_Data!Y225&gt;=EMFX_Data!AA225,EMFX_Data!AF226-EMFX_Data!AH226,EMFX_Data!AH226-EMFX_Data!AF226)</f>
        <v>0.0136931022874629</v>
      </c>
      <c r="BU226" s="23" t="n">
        <f aca="false">IF(EMFX_Data!Y225&gt;=EMFX_Data!AB225,EMFX_Data!AF226-EMFX_Data!AI226,EMFX_Data!AI226-EMFX_Data!AF226)</f>
        <v>-0.0672715661689711</v>
      </c>
      <c r="BV226" s="23" t="n">
        <f aca="false">IF(EMFX_Data!Y225&gt;=EMFX_Data!AC225,EMFX_Data!AF226-EMFX_Data!AJ226,EMFX_Data!AJ226-EMFX_Data!AF226)</f>
        <v>-0.0371331708580783</v>
      </c>
      <c r="BW226" s="23" t="n">
        <f aca="false">IF(EMFX_Data!Y225&gt;=EMFX_Data!AD225,EMFX_Data!AF226-EMFX_Data!AK226,EMFX_Data!AK226-EMFX_Data!AF226)</f>
        <v>-0.0201101779533172</v>
      </c>
      <c r="BX226" s="23" t="n">
        <f aca="false">IF(EMFX_Data!Z225&gt;=EMFX_Data!AA225,EMFX_Data!AG226-EMFX_Data!AH226,EMFX_Data!AH226-EMFX_Data!AG226)</f>
        <v>0.0475551740912045</v>
      </c>
      <c r="BY226" s="23" t="n">
        <f aca="false">IF(EMFX_Data!Z225&gt;=EMFX_Data!AB225,EMFX_Data!AG226-EMFX_Data!AI226,EMFX_Data!AI226-EMFX_Data!AG226)</f>
        <v>-0.101133637972713</v>
      </c>
      <c r="BZ226" s="23" t="n">
        <f aca="false">IF(EMFX_Data!Z225&gt;=EMFX_Data!AC225,EMFX_Data!AG226-EMFX_Data!AJ226,EMFX_Data!AJ226-EMFX_Data!AG226)</f>
        <v>-0.00327109905433669</v>
      </c>
      <c r="CA226" s="23" t="n">
        <f aca="false">IF(EMFX_Data!Z225&gt;=EMFX_Data!AD225,EMFX_Data!AG226-EMFX_Data!AK226,EMFX_Data!AK226-EMFX_Data!AG226)</f>
        <v>-0.0137518938504244</v>
      </c>
      <c r="CB226" s="23" t="n">
        <f aca="false">IF(EMFX_Data!AA225&gt;=EMFX_Data!AB225,EMFX_Data!AH226-EMFX_Data!AI226,EMFX_Data!AI226-EMFX_Data!AH226)</f>
        <v>-0.0535784638815082</v>
      </c>
      <c r="CC226" s="23" t="n">
        <f aca="false">IF(EMFX_Data!AA225&gt;=EMFX_Data!AC225,EMFX_Data!AH226-EMFX_Data!AJ226,EMFX_Data!AJ226-EMFX_Data!AH226)</f>
        <v>0.0508262731455412</v>
      </c>
      <c r="CD226" s="23" t="n">
        <f aca="false">IF(EMFX_Data!AA225&gt;=EMFX_Data!AD225,EMFX_Data!AH226-EMFX_Data!AK226,EMFX_Data!AK226-EMFX_Data!AH226)</f>
        <v>0.0338032802407802</v>
      </c>
      <c r="CE226" s="23" t="n">
        <f aca="false">IF(EMFX_Data!AB225&gt;=EMFX_Data!AC225,EMFX_Data!AI226-EMFX_Data!AJ226,EMFX_Data!AJ226-EMFX_Data!AI226)</f>
        <v>-0.104404737027049</v>
      </c>
      <c r="CF226" s="23" t="n">
        <f aca="false">IF(EMFX_Data!AB225&gt;=EMFX_Data!AD225,EMFX_Data!AI226-EMFX_Data!AK226,EMFX_Data!AK226-EMFX_Data!AI226)</f>
        <v>-0.0873817441222884</v>
      </c>
      <c r="CG226" s="23" t="n">
        <f aca="false">IF(EMFX_Data!AC225&gt;=EMFX_Data!AD225,EMFX_Data!AJ226-EMFX_Data!AK226,EMFX_Data!AK226-EMFX_Data!AJ226)</f>
        <v>-0.0170229929047611</v>
      </c>
      <c r="CH226" s="27" t="n">
        <f aca="false">IF(ROW()&lt;4+VolLB,"",STDEV(INDEX($BM:$BM,ROW()-VolLB+1):INDEX($BM:$BM,ROW()))*SQRT(12))</f>
        <v>0.179943569865996</v>
      </c>
      <c r="CI226" s="27" t="n">
        <f aca="false">IF(ROW()&lt;4+VolLB,"",STDEV(INDEX($BN:$BN,ROW()-VolLB+1):INDEX($BN:$BN,ROW()))*SQRT(12))</f>
        <v>0.19768927991001</v>
      </c>
      <c r="CJ226" s="27" t="n">
        <f aca="false">IF(ROW()&lt;4+VolLB,"",STDEV(INDEX($BO:$BO,ROW()-VolLB+1):INDEX($BO:$BO,ROW()))*SQRT(12))</f>
        <v>0.199715606632955</v>
      </c>
      <c r="CK226" s="27" t="n">
        <f aca="false">IF(ROW()&lt;4+VolLB,"",STDEV(INDEX($BP:$BP,ROW()-VolLB+1):INDEX($BP:$BP,ROW()))*SQRT(12))</f>
        <v>0.207554775894229</v>
      </c>
      <c r="CL226" s="27" t="n">
        <f aca="false">IF(ROW()&lt;4+VolLB,"",STDEV(INDEX($BQ:$BQ,ROW()-VolLB+1):INDEX($BQ:$BQ,ROW()))*SQRT(12))</f>
        <v>0.156811458274745</v>
      </c>
      <c r="CM226" s="27" t="n">
        <f aca="false">IF(ROW()&lt;4+VolLB,"",STDEV(INDEX($BR:$BR,ROW()-VolLB+1):INDEX($BR:$BR,ROW()))*SQRT(12))</f>
        <v>0.171678520689766</v>
      </c>
      <c r="CN226" s="27" t="n">
        <f aca="false">IF(ROW()&lt;4+VolLB,"",STDEV(INDEX($BS:$BS,ROW()-VolLB+1):INDEX($BS:$BS,ROW()))*SQRT(12))</f>
        <v>0.131659139057149</v>
      </c>
      <c r="CO226" s="27" t="n">
        <f aca="false">IF(ROW()&lt;4+VolLB,"",STDEV(INDEX($BT:$BT,ROW()-VolLB+1):INDEX($BT:$BT,ROW()))*SQRT(12))</f>
        <v>0.192413271496122</v>
      </c>
      <c r="CP226" s="27" t="n">
        <f aca="false">IF(ROW()&lt;4+VolLB,"",STDEV(INDEX($BU:$BU,ROW()-VolLB+1):INDEX($BU:$BU,ROW()))*SQRT(12))</f>
        <v>0.157621226756306</v>
      </c>
      <c r="CQ226" s="27" t="n">
        <f aca="false">IF(ROW()&lt;4+VolLB,"",STDEV(INDEX($BV:$BV,ROW()-VolLB+1):INDEX($BV:$BV,ROW()))*SQRT(12))</f>
        <v>0.159904557361209</v>
      </c>
      <c r="CR226" s="27" t="n">
        <f aca="false">IF(ROW()&lt;4+VolLB,"",STDEV(INDEX($BW:$BW,ROW()-VolLB+1):INDEX($BW:$BW,ROW()))*SQRT(12))</f>
        <v>0.163255070347283</v>
      </c>
      <c r="CS226" s="27" t="n">
        <f aca="false">IF(ROW()&lt;4+VolLB,"",STDEV(INDEX($BX:$BX,ROW()-VolLB+1):INDEX($BX:$BX,ROW()))*SQRT(12))</f>
        <v>0.210440136128452</v>
      </c>
      <c r="CT226" s="27" t="n">
        <f aca="false">IF(ROW()&lt;4+VolLB,"",STDEV(INDEX($BY:$BY,ROW()-VolLB+1):INDEX($BY:$BY,ROW()))*SQRT(12))</f>
        <v>0.203666002906754</v>
      </c>
      <c r="CU226" s="27" t="n">
        <f aca="false">IF(ROW()&lt;4+VolLB,"",STDEV(INDEX($BZ:$BZ,ROW()-VolLB+1):INDEX($BZ:$BZ,ROW()))*SQRT(12))</f>
        <v>0.162593852473755</v>
      </c>
      <c r="CV226" s="27" t="n">
        <f aca="false">IF(ROW()&lt;4+VolLB,"",STDEV(INDEX($CA:$CA,ROW()-VolLB+1):INDEX($CA:$CA,ROW()))*SQRT(12))</f>
        <v>0.145563933006712</v>
      </c>
      <c r="CW226" s="27" t="n">
        <f aca="false">IF(ROW()&lt;4+VolLB,"",STDEV(INDEX($CB:$CB,ROW()-VolLB+1):INDEX($CB:$CB,ROW()))*SQRT(12))</f>
        <v>0.219151000610238</v>
      </c>
      <c r="CX226" s="27" t="n">
        <f aca="false">IF(ROW()&lt;4+VolLB,"",STDEV(INDEX($CC:$CC,ROW()-VolLB+1):INDEX($CC:$CC,ROW()))*SQRT(12))</f>
        <v>0.173400496841388</v>
      </c>
      <c r="CY226" s="27" t="n">
        <f aca="false">IF(ROW()&lt;4+VolLB,"",STDEV(INDEX($CD:$CD,ROW()-VolLB+1):INDEX($CD:$CD,ROW()))*SQRT(12))</f>
        <v>0.194987682734141</v>
      </c>
      <c r="CZ226" s="27" t="n">
        <f aca="false">IF(ROW()&lt;4+VolLB,"",STDEV(INDEX($CE:$CE,ROW()-VolLB+1):INDEX($CE:$CE,ROW()))*SQRT(12))</f>
        <v>0.215347246704375</v>
      </c>
      <c r="DA226" s="27" t="n">
        <f aca="false">IF(ROW()&lt;4+VolLB,"",STDEV(INDEX($CF:$CF,ROW()-VolLB+1):INDEX($CF:$CF,ROW()))*SQRT(12))</f>
        <v>0.170494442098204</v>
      </c>
      <c r="DB226" s="27" t="n">
        <f aca="false">IF(ROW()&lt;4+VolLB,"",STDEV(INDEX($CG:$CG,ROW()-VolLB+1):INDEX($CG:$CG,ROW()))*SQRT(12))</f>
        <v>0.141690664051586</v>
      </c>
      <c r="DC226" s="26" t="n">
        <f aca="false">IF(OR(AR226=0,CH226="",CH226=0),0,AR226*MIN(MaxScal,TgtVol/CH226))</f>
        <v>0</v>
      </c>
      <c r="DD226" s="26" t="n">
        <f aca="false">IF(OR(AS226=0,CI226="",CI226=0),0,AS226*MIN(MaxScal,TgtVol/CI226))</f>
        <v>0</v>
      </c>
      <c r="DE226" s="26" t="n">
        <f aca="false">IF(OR(AT226=0,CJ226="",CJ226=0),0,AT226*MIN(MaxScal,TgtVol/CJ226))</f>
        <v>0</v>
      </c>
      <c r="DF226" s="26" t="n">
        <f aca="false">IF(OR(AU226=0,CK226="",CK226=0),0,AU226*MIN(MaxScal,TgtVol/CK226))</f>
        <v>0</v>
      </c>
      <c r="DG226" s="26" t="n">
        <f aca="false">IF(OR(AV226=0,CL226="",CL226=0),0,AV226*MIN(MaxScal,TgtVol/CL226))</f>
        <v>0.127541700205087</v>
      </c>
      <c r="DH226" s="26" t="n">
        <f aca="false">IF(OR(AW226=0,CM226="",CM226=0),0,AW226*MIN(MaxScal,TgtVol/CM226))</f>
        <v>0</v>
      </c>
      <c r="DI226" s="26" t="n">
        <f aca="false">IF(OR(AX226=0,CN226="",CN226=0),0,AX226*MIN(MaxScal,TgtVol/CN226))</f>
        <v>0</v>
      </c>
      <c r="DJ226" s="26" t="n">
        <f aca="false">IF(OR(AY226=0,CO226="",CO226=0),0,AY226*MIN(MaxScal,TgtVol/CO226))</f>
        <v>0</v>
      </c>
      <c r="DK226" s="26" t="n">
        <f aca="false">IF(OR(AZ226=0,CP226="",CP226=0),0,AZ226*MIN(MaxScal,TgtVol/CP226))</f>
        <v>0</v>
      </c>
      <c r="DL226" s="26" t="n">
        <f aca="false">IF(OR(BA226=0,CQ226="",CQ226=0),0,BA226*MIN(MaxScal,TgtVol/CQ226))</f>
        <v>0</v>
      </c>
      <c r="DM226" s="26" t="n">
        <f aca="false">IF(OR(BB226=0,CR226="",CR226=0),0,BB226*MIN(MaxScal,TgtVol/CR226))</f>
        <v>0</v>
      </c>
      <c r="DN226" s="26" t="n">
        <f aca="false">IF(OR(BC226=0,CS226="",CS226=0),0,BC226*MIN(MaxScal,TgtVol/CS226))</f>
        <v>0</v>
      </c>
      <c r="DO226" s="26" t="n">
        <f aca="false">IF(OR(BD226=0,CT226="",CT226=0),0,BD226*MIN(MaxScal,TgtVol/CT226))</f>
        <v>0</v>
      </c>
      <c r="DP226" s="26" t="n">
        <f aca="false">IF(OR(BE226=0,CU226="",CU226=0),0,BE226*MIN(MaxScal,TgtVol/CU226))</f>
        <v>0</v>
      </c>
      <c r="DQ226" s="26" t="n">
        <f aca="false">IF(OR(BF226=0,CV226="",CV226=0),0,BF226*MIN(MaxScal,TgtVol/CV226))</f>
        <v>0</v>
      </c>
      <c r="DR226" s="26" t="n">
        <f aca="false">IF(OR(BG226=0,CW226="",CW226=0),0,BG226*MIN(MaxScal,TgtVol/CW226))</f>
        <v>0</v>
      </c>
      <c r="DS226" s="26" t="n">
        <f aca="false">IF(OR(BH226=0,CX226="",CX226=0),0,BH226*MIN(MaxScal,TgtVol/CX226))</f>
        <v>0</v>
      </c>
      <c r="DT226" s="26" t="n">
        <f aca="false">IF(OR(BI226=0,CY226="",CY226=0),0,BI226*MIN(MaxScal,TgtVol/CY226))</f>
        <v>0</v>
      </c>
      <c r="DU226" s="26" t="n">
        <f aca="false">IF(OR(BJ226=0,CZ226="",CZ226=0),0,BJ226*MIN(MaxScal,TgtVol/CZ226))</f>
        <v>0.0928732561296947</v>
      </c>
      <c r="DV226" s="26" t="n">
        <f aca="false">IF(OR(BK226=0,DA226="",DA226=0),0,BK226*MIN(MaxScal,TgtVol/DA226))</f>
        <v>0</v>
      </c>
      <c r="DW226" s="26" t="n">
        <f aca="false">IF(OR(BL226=0,DB226="",DB226=0),0,BL226*MIN(MaxScal,TgtVol/DB226))</f>
        <v>0</v>
      </c>
      <c r="DX226" s="28" t="n">
        <f aca="false">IFERROR(DC225*BM226,"")</f>
        <v>-0</v>
      </c>
      <c r="DY226" s="28" t="n">
        <f aca="false">IFERROR(DD225*BN226,"")</f>
        <v>-0</v>
      </c>
      <c r="DZ226" s="28" t="n">
        <f aca="false">IFERROR(DE225*BO226,"")</f>
        <v>-0</v>
      </c>
      <c r="EA226" s="28" t="n">
        <f aca="false">IFERROR(DF225*BP226,"")</f>
        <v>-0</v>
      </c>
      <c r="EB226" s="28" t="n">
        <f aca="false">IFERROR(DG225*BQ226,"")</f>
        <v>-0</v>
      </c>
      <c r="EC226" s="28" t="n">
        <f aca="false">IFERROR(DH225*BR226,"")</f>
        <v>-0</v>
      </c>
      <c r="ED226" s="28" t="n">
        <f aca="false">IFERROR(DI225*BS226,"")</f>
        <v>-0</v>
      </c>
      <c r="EE226" s="28" t="n">
        <f aca="false">IFERROR(DJ225*BT226,"")</f>
        <v>0</v>
      </c>
      <c r="EF226" s="28" t="n">
        <f aca="false">IFERROR(DK225*BU226,"")</f>
        <v>-0</v>
      </c>
      <c r="EG226" s="28" t="n">
        <f aca="false">IFERROR(DL225*BV226,"")</f>
        <v>-0</v>
      </c>
      <c r="EH226" s="28" t="n">
        <f aca="false">IFERROR(DM225*BW226,"")</f>
        <v>-0</v>
      </c>
      <c r="EI226" s="28" t="n">
        <f aca="false">IFERROR(DN225*BX226,"")</f>
        <v>0</v>
      </c>
      <c r="EJ226" s="28" t="n">
        <f aca="false">IFERROR(DO225*BY226,"")</f>
        <v>-0</v>
      </c>
      <c r="EK226" s="28" t="n">
        <f aca="false">IFERROR(DP225*BZ226,"")</f>
        <v>-0</v>
      </c>
      <c r="EL226" s="28" t="n">
        <f aca="false">IFERROR(DQ225*CA226,"")</f>
        <v>-0</v>
      </c>
      <c r="EM226" s="28" t="n">
        <f aca="false">IFERROR(DR225*CB226,"")</f>
        <v>-0</v>
      </c>
      <c r="EN226" s="28" t="n">
        <f aca="false">IFERROR(DS225*CC226,"")</f>
        <v>0</v>
      </c>
      <c r="EO226" s="28" t="n">
        <f aca="false">IFERROR(DT225*CD226,"")</f>
        <v>0</v>
      </c>
      <c r="EP226" s="28" t="n">
        <f aca="false">IFERROR(DU225*CE226,"")</f>
        <v>-0</v>
      </c>
      <c r="EQ226" s="28" t="n">
        <f aca="false">IFERROR(DV225*CF226,"")</f>
        <v>-0</v>
      </c>
      <c r="ER226" s="28" t="n">
        <f aca="false">IFERROR(DW225*CG226,"")</f>
        <v>-0</v>
      </c>
      <c r="ES226" s="28" t="n">
        <f aca="false">IF(ROW()=4,"",SUM(DX226:ER226))</f>
        <v>0</v>
      </c>
      <c r="ET226" s="29" t="n">
        <f aca="false">COUNTIF(AR226:BL226,"&gt;0")</f>
        <v>2</v>
      </c>
    </row>
    <row r="227" customFormat="false" ht="15" hidden="false" customHeight="false" outlineLevel="0" collapsed="false">
      <c r="A227" s="19" t="n">
        <v>44804</v>
      </c>
      <c r="B227" s="23" t="n">
        <f aca="false">ABS(EMFX_Data!X227-EMFX_Data!Y227)</f>
        <v>0.117518469496817</v>
      </c>
      <c r="C227" s="23" t="n">
        <f aca="false">ABS(EMFX_Data!X227-EMFX_Data!Z227)</f>
        <v>0.226048796844699</v>
      </c>
      <c r="D227" s="23" t="n">
        <f aca="false">ABS(EMFX_Data!X227-EMFX_Data!AA227)</f>
        <v>0.199565344659247</v>
      </c>
      <c r="E227" s="23" t="n">
        <f aca="false">ABS(EMFX_Data!X227-EMFX_Data!AB227)</f>
        <v>0.0478981404722747</v>
      </c>
      <c r="F227" s="23" t="n">
        <f aca="false">ABS(EMFX_Data!X227-EMFX_Data!AC227)</f>
        <v>0.290149307170222</v>
      </c>
      <c r="G227" s="23" t="n">
        <f aca="false">ABS(EMFX_Data!X227-EMFX_Data!AD227)</f>
        <v>0.198257089050625</v>
      </c>
      <c r="H227" s="23" t="n">
        <f aca="false">ABS(EMFX_Data!Y227-EMFX_Data!Z227)</f>
        <v>0.108530327347882</v>
      </c>
      <c r="I227" s="23" t="n">
        <f aca="false">ABS(EMFX_Data!Y227-EMFX_Data!AA227)</f>
        <v>0.0820468751624297</v>
      </c>
      <c r="J227" s="23" t="n">
        <f aca="false">ABS(EMFX_Data!Y227-EMFX_Data!AB227)</f>
        <v>0.165416609969092</v>
      </c>
      <c r="K227" s="23" t="n">
        <f aca="false">ABS(EMFX_Data!Y227-EMFX_Data!AC227)</f>
        <v>0.172630837673405</v>
      </c>
      <c r="L227" s="23" t="n">
        <f aca="false">ABS(EMFX_Data!Y227-EMFX_Data!AD227)</f>
        <v>0.0807386195538085</v>
      </c>
      <c r="M227" s="23" t="n">
        <f aca="false">ABS(EMFX_Data!Z227-EMFX_Data!AA227)</f>
        <v>0.0264834521854525</v>
      </c>
      <c r="N227" s="23" t="n">
        <f aca="false">ABS(EMFX_Data!Z227-EMFX_Data!AB227)</f>
        <v>0.273946937316974</v>
      </c>
      <c r="O227" s="23" t="n">
        <f aca="false">ABS(EMFX_Data!Z227-EMFX_Data!AC227)</f>
        <v>0.064100510325523</v>
      </c>
      <c r="P227" s="23" t="n">
        <f aca="false">ABS(EMFX_Data!Z227-EMFX_Data!AD227)</f>
        <v>0.0277917077940737</v>
      </c>
      <c r="Q227" s="23" t="n">
        <f aca="false">ABS(EMFX_Data!AA227-EMFX_Data!AB227)</f>
        <v>0.247463485131521</v>
      </c>
      <c r="R227" s="23" t="n">
        <f aca="false">ABS(EMFX_Data!AA227-EMFX_Data!AC227)</f>
        <v>0.0905839625109755</v>
      </c>
      <c r="S227" s="23" t="n">
        <f aca="false">ABS(EMFX_Data!AA227-EMFX_Data!AD227)</f>
        <v>0.00130825560862125</v>
      </c>
      <c r="T227" s="23" t="n">
        <f aca="false">ABS(EMFX_Data!AB227-EMFX_Data!AC227)</f>
        <v>0.338047447642497</v>
      </c>
      <c r="U227" s="23" t="n">
        <f aca="false">ABS(EMFX_Data!AB227-EMFX_Data!AD227)</f>
        <v>0.2461552295229</v>
      </c>
      <c r="V227" s="23" t="n">
        <f aca="false">ABS(EMFX_Data!AC227-EMFX_Data!AD227)</f>
        <v>0.0918922181195967</v>
      </c>
      <c r="W227" s="26" t="n">
        <f aca="false">IF(ROW()&lt;4+MinObs-1,"",IFERROR((B227-AVERAGE(B$4:B227))/STDEV(B$4:B227),""))</f>
        <v>-0.188158547739154</v>
      </c>
      <c r="X227" s="26" t="n">
        <f aca="false">IF(ROW()&lt;4+MinObs-1,"",IFERROR((C227-AVERAGE(C$4:C227))/STDEV(C$4:C227),""))</f>
        <v>1.48966036184905</v>
      </c>
      <c r="Y227" s="26" t="n">
        <f aca="false">IF(ROW()&lt;4+MinObs-1,"",IFERROR((D227-AVERAGE(D$4:D227))/STDEV(D$4:D227),""))</f>
        <v>0.431857496680065</v>
      </c>
      <c r="Z227" s="26" t="n">
        <f aca="false">IF(ROW()&lt;4+MinObs-1,"",IFERROR((E227-AVERAGE(E$4:E227))/STDEV(E$4:E227),""))</f>
        <v>-0.843906582181999</v>
      </c>
      <c r="AA227" s="26" t="n">
        <f aca="false">IF(ROW()&lt;4+MinObs-1,"",IFERROR((F227-AVERAGE(F$4:F227))/STDEV(F$4:F227),""))</f>
        <v>2.21217763048378</v>
      </c>
      <c r="AB227" s="26" t="n">
        <f aca="false">IF(ROW()&lt;4+MinObs-1,"",IFERROR((G227-AVERAGE(G$4:G227))/STDEV(G$4:G227),""))</f>
        <v>0.280137055594175</v>
      </c>
      <c r="AC227" s="26" t="n">
        <f aca="false">IF(ROW()&lt;4+MinObs-1,"",IFERROR((H227-AVERAGE(H$4:H227))/STDEV(H$4:H227),""))</f>
        <v>-0.273780246316207</v>
      </c>
      <c r="AD227" s="26" t="n">
        <f aca="false">IF(ROW()&lt;4+MinObs-1,"",IFERROR((I227-AVERAGE(I$4:I227))/STDEV(I$4:I227),""))</f>
        <v>-0.570441293899379</v>
      </c>
      <c r="AE227" s="26" t="n">
        <f aca="false">IF(ROW()&lt;4+MinObs-1,"",IFERROR((J227-AVERAGE(J$4:J227))/STDEV(J$4:J227),""))</f>
        <v>0.38160336832228</v>
      </c>
      <c r="AF227" s="26" t="n">
        <f aca="false">IF(ROW()&lt;4+MinObs-1,"",IFERROR((K227-AVERAGE(K$4:K227))/STDEV(K$4:K227),""))</f>
        <v>1.10687356382466</v>
      </c>
      <c r="AG227" s="26" t="n">
        <f aca="false">IF(ROW()&lt;4+MinObs-1,"",IFERROR((L227-AVERAGE(L$4:L227))/STDEV(L$4:L227),""))</f>
        <v>-0.332463237256962</v>
      </c>
      <c r="AH227" s="26" t="n">
        <f aca="false">IF(ROW()&lt;4+MinObs-1,"",IFERROR((M227-AVERAGE(M$4:M227))/STDEV(M$4:M227),""))</f>
        <v>-1.3573410297966</v>
      </c>
      <c r="AI227" s="26" t="n">
        <f aca="false">IF(ROW()&lt;4+MinObs-1,"",IFERROR((N227-AVERAGE(N$4:N227))/STDEV(N$4:N227),""))</f>
        <v>1.4109933296884</v>
      </c>
      <c r="AJ227" s="26" t="n">
        <f aca="false">IF(ROW()&lt;4+MinObs-1,"",IFERROR((O227-AVERAGE(O$4:O227))/STDEV(O$4:O227),""))</f>
        <v>-0.519664075903813</v>
      </c>
      <c r="AK227" s="26" t="n">
        <f aca="false">IF(ROW()&lt;4+MinObs-1,"",IFERROR((P227-AVERAGE(P$4:P227))/STDEV(P$4:P227),""))</f>
        <v>-0.436943122172642</v>
      </c>
      <c r="AL227" s="26" t="n">
        <f aca="false">IF(ROW()&lt;4+MinObs-1,"",IFERROR((Q227-AVERAGE(Q$4:Q227))/STDEV(Q$4:Q227),""))</f>
        <v>0.572287579011083</v>
      </c>
      <c r="AM227" s="26" t="n">
        <f aca="false">IF(ROW()&lt;4+MinObs-1,"",IFERROR((R227-AVERAGE(R$4:R227))/STDEV(R$4:R227),""))</f>
        <v>-0.704090773068086</v>
      </c>
      <c r="AN227" s="26" t="n">
        <f aca="false">IF(ROW()&lt;4+MinObs-1,"",IFERROR((S227-AVERAGE(S$4:S227))/STDEV(S$4:S227),""))</f>
        <v>-0.619331163082962</v>
      </c>
      <c r="AO227" s="26" t="n">
        <f aca="false">IF(ROW()&lt;4+MinObs-1,"",IFERROR((T227-AVERAGE(T$4:T227))/STDEV(T$4:T227),""))</f>
        <v>2.54396289250524</v>
      </c>
      <c r="AP227" s="26" t="n">
        <f aca="false">IF(ROW()&lt;4+MinObs-1,"",IFERROR((U227-AVERAGE(U$4:U227))/STDEV(U$4:U227),""))</f>
        <v>0.375862124287382</v>
      </c>
      <c r="AQ227" s="26" t="n">
        <f aca="false">IF(ROW()&lt;4+MinObs-1,"",IFERROR((V227-AVERAGE(V$4:V227))/STDEV(V$4:V227),""))</f>
        <v>-0.272031682709183</v>
      </c>
      <c r="AR227" s="26" t="n">
        <f aca="false">IF(W227="",0,IF(W227&gt;=z4,w4,IF(W227&gt;=z3,w3,IF(W227&gt;=zEntry,w2,IF(AND(W227&gt;=ExitZ,AR226&gt;0),w2,0)))))</f>
        <v>0</v>
      </c>
      <c r="AS227" s="26" t="n">
        <f aca="false">IF(X227="",0,IF(X227&gt;=z4,w4,IF(X227&gt;=z3,w3,IF(X227&gt;=zEntry,w2,IF(AND(X227&gt;=ExitZ,AS226&gt;0),w2,0)))))</f>
        <v>0</v>
      </c>
      <c r="AT227" s="26" t="n">
        <f aca="false">IF(Y227="",0,IF(Y227&gt;=z4,w4,IF(Y227&gt;=z3,w3,IF(Y227&gt;=zEntry,w2,IF(AND(Y227&gt;=ExitZ,AT226&gt;0),w2,0)))))</f>
        <v>0</v>
      </c>
      <c r="AU227" s="26" t="n">
        <f aca="false">IF(Z227="",0,IF(Z227&gt;=z4,w4,IF(Z227&gt;=z3,w3,IF(Z227&gt;=zEntry,w2,IF(AND(Z227&gt;=ExitZ,AU226&gt;0),w2,0)))))</f>
        <v>0</v>
      </c>
      <c r="AV227" s="26" t="n">
        <f aca="false">IF(AA227="",0,IF(AA227&gt;=z4,w4,IF(AA227&gt;=z3,w3,IF(AA227&gt;=zEntry,w2,IF(AND(AA227&gt;=ExitZ,AV226&gt;0),w2,0)))))</f>
        <v>1</v>
      </c>
      <c r="AW227" s="26" t="n">
        <f aca="false">IF(AB227="",0,IF(AB227&gt;=z4,w4,IF(AB227&gt;=z3,w3,IF(AB227&gt;=zEntry,w2,IF(AND(AB227&gt;=ExitZ,AW226&gt;0),w2,0)))))</f>
        <v>0</v>
      </c>
      <c r="AX227" s="26" t="n">
        <f aca="false">IF(AC227="",0,IF(AC227&gt;=z4,w4,IF(AC227&gt;=z3,w3,IF(AC227&gt;=zEntry,w2,IF(AND(AC227&gt;=ExitZ,AX226&gt;0),w2,0)))))</f>
        <v>0</v>
      </c>
      <c r="AY227" s="26" t="n">
        <f aca="false">IF(AD227="",0,IF(AD227&gt;=z4,w4,IF(AD227&gt;=z3,w3,IF(AD227&gt;=zEntry,w2,IF(AND(AD227&gt;=ExitZ,AY226&gt;0),w2,0)))))</f>
        <v>0</v>
      </c>
      <c r="AZ227" s="26" t="n">
        <f aca="false">IF(AE227="",0,IF(AE227&gt;=z4,w4,IF(AE227&gt;=z3,w3,IF(AE227&gt;=zEntry,w2,IF(AND(AE227&gt;=ExitZ,AZ226&gt;0),w2,0)))))</f>
        <v>0</v>
      </c>
      <c r="BA227" s="26" t="n">
        <f aca="false">IF(AF227="",0,IF(AF227&gt;=z4,w4,IF(AF227&gt;=z3,w3,IF(AF227&gt;=zEntry,w2,IF(AND(AF227&gt;=ExitZ,BA226&gt;0),w2,0)))))</f>
        <v>0</v>
      </c>
      <c r="BB227" s="26" t="n">
        <f aca="false">IF(AG227="",0,IF(AG227&gt;=z4,w4,IF(AG227&gt;=z3,w3,IF(AG227&gt;=zEntry,w2,IF(AND(AG227&gt;=ExitZ,BB226&gt;0),w2,0)))))</f>
        <v>0</v>
      </c>
      <c r="BC227" s="26" t="n">
        <f aca="false">IF(AH227="",0,IF(AH227&gt;=z4,w4,IF(AH227&gt;=z3,w3,IF(AH227&gt;=zEntry,w2,IF(AND(AH227&gt;=ExitZ,BC226&gt;0),w2,0)))))</f>
        <v>0</v>
      </c>
      <c r="BD227" s="26" t="n">
        <f aca="false">IF(AI227="",0,IF(AI227&gt;=z4,w4,IF(AI227&gt;=z3,w3,IF(AI227&gt;=zEntry,w2,IF(AND(AI227&gt;=ExitZ,BD226&gt;0),w2,0)))))</f>
        <v>0</v>
      </c>
      <c r="BE227" s="26" t="n">
        <f aca="false">IF(AJ227="",0,IF(AJ227&gt;=z4,w4,IF(AJ227&gt;=z3,w3,IF(AJ227&gt;=zEntry,w2,IF(AND(AJ227&gt;=ExitZ,BE226&gt;0),w2,0)))))</f>
        <v>0</v>
      </c>
      <c r="BF227" s="26" t="n">
        <f aca="false">IF(AK227="",0,IF(AK227&gt;=z4,w4,IF(AK227&gt;=z3,w3,IF(AK227&gt;=zEntry,w2,IF(AND(AK227&gt;=ExitZ,BF226&gt;0),w2,0)))))</f>
        <v>0</v>
      </c>
      <c r="BG227" s="26" t="n">
        <f aca="false">IF(AL227="",0,IF(AL227&gt;=z4,w4,IF(AL227&gt;=z3,w3,IF(AL227&gt;=zEntry,w2,IF(AND(AL227&gt;=ExitZ,BG226&gt;0),w2,0)))))</f>
        <v>0</v>
      </c>
      <c r="BH227" s="26" t="n">
        <f aca="false">IF(AM227="",0,IF(AM227&gt;=z4,w4,IF(AM227&gt;=z3,w3,IF(AM227&gt;=zEntry,w2,IF(AND(AM227&gt;=ExitZ,BH226&gt;0),w2,0)))))</f>
        <v>0</v>
      </c>
      <c r="BI227" s="26" t="n">
        <f aca="false">IF(AN227="",0,IF(AN227&gt;=z4,w4,IF(AN227&gt;=z3,w3,IF(AN227&gt;=zEntry,w2,IF(AND(AN227&gt;=ExitZ,BI226&gt;0),w2,0)))))</f>
        <v>0</v>
      </c>
      <c r="BJ227" s="26" t="n">
        <f aca="false">IF(AO227="",0,IF(AO227&gt;=z4,w4,IF(AO227&gt;=z3,w3,IF(AO227&gt;=zEntry,w2,IF(AND(AO227&gt;=ExitZ,BJ226&gt;0),w2,0)))))</f>
        <v>1</v>
      </c>
      <c r="BK227" s="26" t="n">
        <f aca="false">IF(AP227="",0,IF(AP227&gt;=z4,w4,IF(AP227&gt;=z3,w3,IF(AP227&gt;=zEntry,w2,IF(AND(AP227&gt;=ExitZ,BK226&gt;0),w2,0)))))</f>
        <v>0</v>
      </c>
      <c r="BL227" s="26" t="n">
        <f aca="false">IF(AQ227="",0,IF(AQ227&gt;=z4,w4,IF(AQ227&gt;=z3,w3,IF(AQ227&gt;=zEntry,w2,IF(AND(AQ227&gt;=ExitZ,BL226&gt;0),w2,0)))))</f>
        <v>0</v>
      </c>
      <c r="BM227" s="23" t="n">
        <f aca="false">IF(EMFX_Data!X226&gt;=EMFX_Data!Y226,EMFX_Data!AE227-EMFX_Data!AF227,EMFX_Data!AF227-EMFX_Data!AE227)</f>
        <v>-0.00647918246853456</v>
      </c>
      <c r="BN227" s="23" t="n">
        <f aca="false">IF(EMFX_Data!X226&gt;=EMFX_Data!Z226,EMFX_Data!AE227-EMFX_Data!AG227,EMFX_Data!AG227-EMFX_Data!AE227)</f>
        <v>0.00329626077276564</v>
      </c>
      <c r="BO227" s="23" t="n">
        <f aca="false">IF(EMFX_Data!X226&gt;=EMFX_Data!AA226,EMFX_Data!AE227-EMFX_Data!AH227,EMFX_Data!AH227-EMFX_Data!AE227)</f>
        <v>0.0796454415489608</v>
      </c>
      <c r="BP227" s="23" t="n">
        <f aca="false">IF(EMFX_Data!X226&gt;=EMFX_Data!AB226,EMFX_Data!AE227-EMFX_Data!AI227,EMFX_Data!AI227-EMFX_Data!AE227)</f>
        <v>-0.0242582629606016</v>
      </c>
      <c r="BQ227" s="23" t="n">
        <f aca="false">IF(EMFX_Data!X226&gt;=EMFX_Data!AC226,EMFX_Data!AE227-EMFX_Data!AJ227,EMFX_Data!AJ227-EMFX_Data!AE227)</f>
        <v>0.0223849029798938</v>
      </c>
      <c r="BR227" s="23" t="n">
        <f aca="false">IF(EMFX_Data!X226&gt;=EMFX_Data!AD226,EMFX_Data!AE227-EMFX_Data!AK227,EMFX_Data!AK227-EMFX_Data!AE227)</f>
        <v>0.0142329134161906</v>
      </c>
      <c r="BS227" s="23" t="n">
        <f aca="false">IF(EMFX_Data!Y226&gt;=EMFX_Data!Z226,EMFX_Data!AF227-EMFX_Data!AG227,EMFX_Data!AG227-EMFX_Data!AF227)</f>
        <v>0.0097754432413002</v>
      </c>
      <c r="BT227" s="23" t="n">
        <f aca="false">IF(EMFX_Data!Y226&gt;=EMFX_Data!AA226,EMFX_Data!AF227-EMFX_Data!AH227,EMFX_Data!AH227-EMFX_Data!AF227)</f>
        <v>0.0861246240174954</v>
      </c>
      <c r="BU227" s="23" t="n">
        <f aca="false">IF(EMFX_Data!Y226&gt;=EMFX_Data!AB226,EMFX_Data!AF227-EMFX_Data!AI227,EMFX_Data!AI227-EMFX_Data!AF227)</f>
        <v>-0.0307374454291362</v>
      </c>
      <c r="BV227" s="23" t="n">
        <f aca="false">IF(EMFX_Data!Y226&gt;=EMFX_Data!AC226,EMFX_Data!AF227-EMFX_Data!AJ227,EMFX_Data!AJ227-EMFX_Data!AF227)</f>
        <v>0.0288640854484284</v>
      </c>
      <c r="BW227" s="23" t="n">
        <f aca="false">IF(EMFX_Data!Y226&gt;=EMFX_Data!AD226,EMFX_Data!AF227-EMFX_Data!AK227,EMFX_Data!AK227-EMFX_Data!AF227)</f>
        <v>0.0207120958847252</v>
      </c>
      <c r="BX227" s="23" t="n">
        <f aca="false">IF(EMFX_Data!Z226&gt;=EMFX_Data!AA226,EMFX_Data!AG227-EMFX_Data!AH227,EMFX_Data!AH227-EMFX_Data!AG227)</f>
        <v>0.0763491807761952</v>
      </c>
      <c r="BY227" s="23" t="n">
        <f aca="false">IF(EMFX_Data!Z226&gt;=EMFX_Data!AB226,EMFX_Data!AG227-EMFX_Data!AI227,EMFX_Data!AI227-EMFX_Data!AG227)</f>
        <v>-0.020962002187836</v>
      </c>
      <c r="BZ227" s="23" t="n">
        <f aca="false">IF(EMFX_Data!Z226&gt;=EMFX_Data!AC226,EMFX_Data!AG227-EMFX_Data!AJ227,EMFX_Data!AJ227-EMFX_Data!AG227)</f>
        <v>0.0190886422071282</v>
      </c>
      <c r="CA227" s="23" t="n">
        <f aca="false">IF(EMFX_Data!Z226&gt;=EMFX_Data!AD226,EMFX_Data!AG227-EMFX_Data!AK227,EMFX_Data!AK227-EMFX_Data!AG227)</f>
        <v>-0.010936652643425</v>
      </c>
      <c r="CB227" s="23" t="n">
        <f aca="false">IF(EMFX_Data!AA226&gt;=EMFX_Data!AB226,EMFX_Data!AH227-EMFX_Data!AI227,EMFX_Data!AI227-EMFX_Data!AH227)</f>
        <v>0.0553871785883592</v>
      </c>
      <c r="CC227" s="23" t="n">
        <f aca="false">IF(EMFX_Data!AA226&gt;=EMFX_Data!AC226,EMFX_Data!AH227-EMFX_Data!AJ227,EMFX_Data!AJ227-EMFX_Data!AH227)</f>
        <v>-0.057260538569067</v>
      </c>
      <c r="CD227" s="23" t="n">
        <f aca="false">IF(EMFX_Data!AA226&gt;=EMFX_Data!AD226,EMFX_Data!AH227-EMFX_Data!AK227,EMFX_Data!AK227-EMFX_Data!AH227)</f>
        <v>0.0654125281327702</v>
      </c>
      <c r="CE227" s="23" t="n">
        <f aca="false">IF(EMFX_Data!AB226&gt;=EMFX_Data!AC226,EMFX_Data!AI227-EMFX_Data!AJ227,EMFX_Data!AJ227-EMFX_Data!AI227)</f>
        <v>-0.00187335998070779</v>
      </c>
      <c r="CF227" s="23" t="n">
        <f aca="false">IF(EMFX_Data!AB226&gt;=EMFX_Data!AD226,EMFX_Data!AI227-EMFX_Data!AK227,EMFX_Data!AK227-EMFX_Data!AI227)</f>
        <v>-0.010025349544411</v>
      </c>
      <c r="CG227" s="23" t="n">
        <f aca="false">IF(EMFX_Data!AC226&gt;=EMFX_Data!AD226,EMFX_Data!AJ227-EMFX_Data!AK227,EMFX_Data!AK227-EMFX_Data!AJ227)</f>
        <v>0.00815198956370324</v>
      </c>
      <c r="CH227" s="27" t="n">
        <f aca="false">IF(ROW()&lt;4+VolLB,"",STDEV(INDEX($BM:$BM,ROW()-VolLB+1):INDEX($BM:$BM,ROW()))*SQRT(12))</f>
        <v>0.171822742906572</v>
      </c>
      <c r="CI227" s="27" t="n">
        <f aca="false">IF(ROW()&lt;4+VolLB,"",STDEV(INDEX($BN:$BN,ROW()-VolLB+1):INDEX($BN:$BN,ROW()))*SQRT(12))</f>
        <v>0.192037985703717</v>
      </c>
      <c r="CJ227" s="27" t="n">
        <f aca="false">IF(ROW()&lt;4+VolLB,"",STDEV(INDEX($BO:$BO,ROW()-VolLB+1):INDEX($BO:$BO,ROW()))*SQRT(12))</f>
        <v>0.204932891886494</v>
      </c>
      <c r="CK227" s="27" t="n">
        <f aca="false">IF(ROW()&lt;4+VolLB,"",STDEV(INDEX($BP:$BP,ROW()-VolLB+1):INDEX($BP:$BP,ROW()))*SQRT(12))</f>
        <v>0.186713034615435</v>
      </c>
      <c r="CL227" s="27" t="n">
        <f aca="false">IF(ROW()&lt;4+VolLB,"",STDEV(INDEX($BQ:$BQ,ROW()-VolLB+1):INDEX($BQ:$BQ,ROW()))*SQRT(12))</f>
        <v>0.157978074251113</v>
      </c>
      <c r="CM227" s="27" t="n">
        <f aca="false">IF(ROW()&lt;4+VolLB,"",STDEV(INDEX($BR:$BR,ROW()-VolLB+1):INDEX($BR:$BR,ROW()))*SQRT(12))</f>
        <v>0.166747903406641</v>
      </c>
      <c r="CN227" s="27" t="n">
        <f aca="false">IF(ROW()&lt;4+VolLB,"",STDEV(INDEX($BS:$BS,ROW()-VolLB+1):INDEX($BS:$BS,ROW()))*SQRT(12))</f>
        <v>0.131656750641102</v>
      </c>
      <c r="CO227" s="27" t="n">
        <f aca="false">IF(ROW()&lt;4+VolLB,"",STDEV(INDEX($BT:$BT,ROW()-VolLB+1):INDEX($BT:$BT,ROW()))*SQRT(12))</f>
        <v>0.19310531331061</v>
      </c>
      <c r="CP227" s="27" t="n">
        <f aca="false">IF(ROW()&lt;4+VolLB,"",STDEV(INDEX($BU:$BU,ROW()-VolLB+1):INDEX($BU:$BU,ROW()))*SQRT(12))</f>
        <v>0.151648217117271</v>
      </c>
      <c r="CQ227" s="27" t="n">
        <f aca="false">IF(ROW()&lt;4+VolLB,"",STDEV(INDEX($BV:$BV,ROW()-VolLB+1):INDEX($BV:$BV,ROW()))*SQRT(12))</f>
        <v>0.149029706660101</v>
      </c>
      <c r="CR227" s="27" t="n">
        <f aca="false">IF(ROW()&lt;4+VolLB,"",STDEV(INDEX($BW:$BW,ROW()-VolLB+1):INDEX($BW:$BW,ROW()))*SQRT(12))</f>
        <v>0.163373308578057</v>
      </c>
      <c r="CS227" s="27" t="n">
        <f aca="false">IF(ROW()&lt;4+VolLB,"",STDEV(INDEX($BX:$BX,ROW()-VolLB+1):INDEX($BX:$BX,ROW()))*SQRT(12))</f>
        <v>0.210926034360811</v>
      </c>
      <c r="CT227" s="27" t="n">
        <f aca="false">IF(ROW()&lt;4+VolLB,"",STDEV(INDEX($BY:$BY,ROW()-VolLB+1):INDEX($BY:$BY,ROW()))*SQRT(12))</f>
        <v>0.197611839585918</v>
      </c>
      <c r="CU227" s="27" t="n">
        <f aca="false">IF(ROW()&lt;4+VolLB,"",STDEV(INDEX($BZ:$BZ,ROW()-VolLB+1):INDEX($BZ:$BZ,ROW()))*SQRT(12))</f>
        <v>0.153314858591918</v>
      </c>
      <c r="CV227" s="27" t="n">
        <f aca="false">IF(ROW()&lt;4+VolLB,"",STDEV(INDEX($CA:$CA,ROW()-VolLB+1):INDEX($CA:$CA,ROW()))*SQRT(12))</f>
        <v>0.145645105078415</v>
      </c>
      <c r="CW227" s="27" t="n">
        <f aca="false">IF(ROW()&lt;4+VolLB,"",STDEV(INDEX($CB:$CB,ROW()-VolLB+1):INDEX($CB:$CB,ROW()))*SQRT(12))</f>
        <v>0.200952024106144</v>
      </c>
      <c r="CX227" s="27" t="n">
        <f aca="false">IF(ROW()&lt;4+VolLB,"",STDEV(INDEX($CC:$CC,ROW()-VolLB+1):INDEX($CC:$CC,ROW()))*SQRT(12))</f>
        <v>0.176356439717094</v>
      </c>
      <c r="CY227" s="27" t="n">
        <f aca="false">IF(ROW()&lt;4+VolLB,"",STDEV(INDEX($CD:$CD,ROW()-VolLB+1):INDEX($CD:$CD,ROW()))*SQRT(12))</f>
        <v>0.193841369082085</v>
      </c>
      <c r="CZ227" s="27" t="n">
        <f aca="false">IF(ROW()&lt;4+VolLB,"",STDEV(INDEX($CE:$CE,ROW()-VolLB+1):INDEX($CE:$CE,ROW()))*SQRT(12))</f>
        <v>0.1881534521379</v>
      </c>
      <c r="DA227" s="27" t="n">
        <f aca="false">IF(ROW()&lt;4+VolLB,"",STDEV(INDEX($CF:$CF,ROW()-VolLB+1):INDEX($CF:$CF,ROW()))*SQRT(12))</f>
        <v>0.161406445510427</v>
      </c>
      <c r="DB227" s="27" t="n">
        <f aca="false">IF(ROW()&lt;4+VolLB,"",STDEV(INDEX($CG:$CG,ROW()-VolLB+1):INDEX($CG:$CG,ROW()))*SQRT(12))</f>
        <v>0.134627494377551</v>
      </c>
      <c r="DC227" s="26" t="n">
        <f aca="false">IF(OR(AR227=0,CH227="",CH227=0),0,AR227*MIN(MaxScal,TgtVol/CH227))</f>
        <v>0</v>
      </c>
      <c r="DD227" s="26" t="n">
        <f aca="false">IF(OR(AS227=0,CI227="",CI227=0),0,AS227*MIN(MaxScal,TgtVol/CI227))</f>
        <v>0</v>
      </c>
      <c r="DE227" s="26" t="n">
        <f aca="false">IF(OR(AT227=0,CJ227="",CJ227=0),0,AT227*MIN(MaxScal,TgtVol/CJ227))</f>
        <v>0</v>
      </c>
      <c r="DF227" s="26" t="n">
        <f aca="false">IF(OR(AU227=0,CK227="",CK227=0),0,AU227*MIN(MaxScal,TgtVol/CK227))</f>
        <v>0</v>
      </c>
      <c r="DG227" s="26" t="n">
        <f aca="false">IF(OR(AV227=0,CL227="",CL227=0),0,AV227*MIN(MaxScal,TgtVol/CL227))</f>
        <v>0.126599846812977</v>
      </c>
      <c r="DH227" s="26" t="n">
        <f aca="false">IF(OR(AW227=0,CM227="",CM227=0),0,AW227*MIN(MaxScal,TgtVol/CM227))</f>
        <v>0</v>
      </c>
      <c r="DI227" s="26" t="n">
        <f aca="false">IF(OR(AX227=0,CN227="",CN227=0),0,AX227*MIN(MaxScal,TgtVol/CN227))</f>
        <v>0</v>
      </c>
      <c r="DJ227" s="26" t="n">
        <f aca="false">IF(OR(AY227=0,CO227="",CO227=0),0,AY227*MIN(MaxScal,TgtVol/CO227))</f>
        <v>0</v>
      </c>
      <c r="DK227" s="26" t="n">
        <f aca="false">IF(OR(AZ227=0,CP227="",CP227=0),0,AZ227*MIN(MaxScal,TgtVol/CP227))</f>
        <v>0</v>
      </c>
      <c r="DL227" s="26" t="n">
        <f aca="false">IF(OR(BA227=0,CQ227="",CQ227=0),0,BA227*MIN(MaxScal,TgtVol/CQ227))</f>
        <v>0</v>
      </c>
      <c r="DM227" s="26" t="n">
        <f aca="false">IF(OR(BB227=0,CR227="",CR227=0),0,BB227*MIN(MaxScal,TgtVol/CR227))</f>
        <v>0</v>
      </c>
      <c r="DN227" s="26" t="n">
        <f aca="false">IF(OR(BC227=0,CS227="",CS227=0),0,BC227*MIN(MaxScal,TgtVol/CS227))</f>
        <v>0</v>
      </c>
      <c r="DO227" s="26" t="n">
        <f aca="false">IF(OR(BD227=0,CT227="",CT227=0),0,BD227*MIN(MaxScal,TgtVol/CT227))</f>
        <v>0</v>
      </c>
      <c r="DP227" s="26" t="n">
        <f aca="false">IF(OR(BE227=0,CU227="",CU227=0),0,BE227*MIN(MaxScal,TgtVol/CU227))</f>
        <v>0</v>
      </c>
      <c r="DQ227" s="26" t="n">
        <f aca="false">IF(OR(BF227=0,CV227="",CV227=0),0,BF227*MIN(MaxScal,TgtVol/CV227))</f>
        <v>0</v>
      </c>
      <c r="DR227" s="26" t="n">
        <f aca="false">IF(OR(BG227=0,CW227="",CW227=0),0,BG227*MIN(MaxScal,TgtVol/CW227))</f>
        <v>0</v>
      </c>
      <c r="DS227" s="26" t="n">
        <f aca="false">IF(OR(BH227=0,CX227="",CX227=0),0,BH227*MIN(MaxScal,TgtVol/CX227))</f>
        <v>0</v>
      </c>
      <c r="DT227" s="26" t="n">
        <f aca="false">IF(OR(BI227=0,CY227="",CY227=0),0,BI227*MIN(MaxScal,TgtVol/CY227))</f>
        <v>0</v>
      </c>
      <c r="DU227" s="26" t="n">
        <f aca="false">IF(OR(BJ227=0,CZ227="",CZ227=0),0,BJ227*MIN(MaxScal,TgtVol/CZ227))</f>
        <v>0.106296216055296</v>
      </c>
      <c r="DV227" s="26" t="n">
        <f aca="false">IF(OR(BK227=0,DA227="",DA227=0),0,BK227*MIN(MaxScal,TgtVol/DA227))</f>
        <v>0</v>
      </c>
      <c r="DW227" s="26" t="n">
        <f aca="false">IF(OR(BL227=0,DB227="",DB227=0),0,BL227*MIN(MaxScal,TgtVol/DB227))</f>
        <v>0</v>
      </c>
      <c r="DX227" s="28" t="n">
        <f aca="false">IFERROR(DC226*BM227,"")</f>
        <v>-0</v>
      </c>
      <c r="DY227" s="28" t="n">
        <f aca="false">IFERROR(DD226*BN227,"")</f>
        <v>0</v>
      </c>
      <c r="DZ227" s="28" t="n">
        <f aca="false">IFERROR(DE226*BO227,"")</f>
        <v>0</v>
      </c>
      <c r="EA227" s="28" t="n">
        <f aca="false">IFERROR(DF226*BP227,"")</f>
        <v>-0</v>
      </c>
      <c r="EB227" s="28" t="n">
        <f aca="false">IFERROR(DG226*BQ227,"")</f>
        <v>0.00285500858498157</v>
      </c>
      <c r="EC227" s="28" t="n">
        <f aca="false">IFERROR(DH226*BR227,"")</f>
        <v>0</v>
      </c>
      <c r="ED227" s="28" t="n">
        <f aca="false">IFERROR(DI226*BS227,"")</f>
        <v>0</v>
      </c>
      <c r="EE227" s="28" t="n">
        <f aca="false">IFERROR(DJ226*BT227,"")</f>
        <v>0</v>
      </c>
      <c r="EF227" s="28" t="n">
        <f aca="false">IFERROR(DK226*BU227,"")</f>
        <v>-0</v>
      </c>
      <c r="EG227" s="28" t="n">
        <f aca="false">IFERROR(DL226*BV227,"")</f>
        <v>0</v>
      </c>
      <c r="EH227" s="28" t="n">
        <f aca="false">IFERROR(DM226*BW227,"")</f>
        <v>0</v>
      </c>
      <c r="EI227" s="28" t="n">
        <f aca="false">IFERROR(DN226*BX227,"")</f>
        <v>0</v>
      </c>
      <c r="EJ227" s="28" t="n">
        <f aca="false">IFERROR(DO226*BY227,"")</f>
        <v>-0</v>
      </c>
      <c r="EK227" s="28" t="n">
        <f aca="false">IFERROR(DP226*BZ227,"")</f>
        <v>0</v>
      </c>
      <c r="EL227" s="28" t="n">
        <f aca="false">IFERROR(DQ226*CA227,"")</f>
        <v>-0</v>
      </c>
      <c r="EM227" s="28" t="n">
        <f aca="false">IFERROR(DR226*CB227,"")</f>
        <v>0</v>
      </c>
      <c r="EN227" s="28" t="n">
        <f aca="false">IFERROR(DS226*CC227,"")</f>
        <v>-0</v>
      </c>
      <c r="EO227" s="28" t="n">
        <f aca="false">IFERROR(DT226*CD227,"")</f>
        <v>0</v>
      </c>
      <c r="EP227" s="28" t="n">
        <f aca="false">IFERROR(DU226*CE227,"")</f>
        <v>-0.000173985041311395</v>
      </c>
      <c r="EQ227" s="28" t="n">
        <f aca="false">IFERROR(DV226*CF227,"")</f>
        <v>-0</v>
      </c>
      <c r="ER227" s="28" t="n">
        <f aca="false">IFERROR(DW226*CG227,"")</f>
        <v>0</v>
      </c>
      <c r="ES227" s="28" t="n">
        <f aca="false">IF(ROW()=4,"",SUM(DX227:ER227))</f>
        <v>0.00268102354367018</v>
      </c>
      <c r="ET227" s="29" t="n">
        <f aca="false">COUNTIF(AR227:BL227,"&gt;0")</f>
        <v>2</v>
      </c>
    </row>
    <row r="228" customFormat="false" ht="15" hidden="false" customHeight="false" outlineLevel="0" collapsed="false">
      <c r="A228" s="19" t="n">
        <v>44834</v>
      </c>
      <c r="B228" s="23" t="n">
        <f aca="false">ABS(EMFX_Data!X228-EMFX_Data!Y228)</f>
        <v>0.158577430555219</v>
      </c>
      <c r="C228" s="23" t="n">
        <f aca="false">ABS(EMFX_Data!X228-EMFX_Data!Z228)</f>
        <v>0.188943672382165</v>
      </c>
      <c r="D228" s="23" t="n">
        <f aca="false">ABS(EMFX_Data!X228-EMFX_Data!AA228)</f>
        <v>0.201432009385186</v>
      </c>
      <c r="E228" s="23" t="n">
        <f aca="false">ABS(EMFX_Data!X228-EMFX_Data!AB228)</f>
        <v>0.0362745958597603</v>
      </c>
      <c r="F228" s="23" t="n">
        <f aca="false">ABS(EMFX_Data!X228-EMFX_Data!AC228)</f>
        <v>0.320228219791096</v>
      </c>
      <c r="G228" s="23" t="n">
        <f aca="false">ABS(EMFX_Data!X228-EMFX_Data!AD228)</f>
        <v>0.216795679500327</v>
      </c>
      <c r="H228" s="23" t="n">
        <f aca="false">ABS(EMFX_Data!Y228-EMFX_Data!Z228)</f>
        <v>0.0303662418269459</v>
      </c>
      <c r="I228" s="23" t="n">
        <f aca="false">ABS(EMFX_Data!Y228-EMFX_Data!AA228)</f>
        <v>0.0428545788299672</v>
      </c>
      <c r="J228" s="23" t="n">
        <f aca="false">ABS(EMFX_Data!Y228-EMFX_Data!AB228)</f>
        <v>0.19485202641498</v>
      </c>
      <c r="K228" s="23" t="n">
        <f aca="false">ABS(EMFX_Data!Y228-EMFX_Data!AC228)</f>
        <v>0.161650789235877</v>
      </c>
      <c r="L228" s="23" t="n">
        <f aca="false">ABS(EMFX_Data!Y228-EMFX_Data!AD228)</f>
        <v>0.0582182489451073</v>
      </c>
      <c r="M228" s="23" t="n">
        <f aca="false">ABS(EMFX_Data!Z228-EMFX_Data!AA228)</f>
        <v>0.0124883370030213</v>
      </c>
      <c r="N228" s="23" t="n">
        <f aca="false">ABS(EMFX_Data!Z228-EMFX_Data!AB228)</f>
        <v>0.225218268241925</v>
      </c>
      <c r="O228" s="23" t="n">
        <f aca="false">ABS(EMFX_Data!Z228-EMFX_Data!AC228)</f>
        <v>0.131284547408931</v>
      </c>
      <c r="P228" s="23" t="n">
        <f aca="false">ABS(EMFX_Data!Z228-EMFX_Data!AD228)</f>
        <v>0.0278520071181614</v>
      </c>
      <c r="Q228" s="23" t="n">
        <f aca="false">ABS(EMFX_Data!AA228-EMFX_Data!AB228)</f>
        <v>0.237706605244947</v>
      </c>
      <c r="R228" s="23" t="n">
        <f aca="false">ABS(EMFX_Data!AA228-EMFX_Data!AC228)</f>
        <v>0.118796210405909</v>
      </c>
      <c r="S228" s="23" t="n">
        <f aca="false">ABS(EMFX_Data!AA228-EMFX_Data!AD228)</f>
        <v>0.0153636701151401</v>
      </c>
      <c r="T228" s="23" t="n">
        <f aca="false">ABS(EMFX_Data!AB228-EMFX_Data!AC228)</f>
        <v>0.356502815650856</v>
      </c>
      <c r="U228" s="23" t="n">
        <f aca="false">ABS(EMFX_Data!AB228-EMFX_Data!AD228)</f>
        <v>0.253070275360087</v>
      </c>
      <c r="V228" s="23" t="n">
        <f aca="false">ABS(EMFX_Data!AC228-EMFX_Data!AD228)</f>
        <v>0.103432540290769</v>
      </c>
      <c r="W228" s="26" t="n">
        <f aca="false">IF(ROW()&lt;4+MinObs-1,"",IFERROR((B228-AVERAGE(B$4:B228))/STDEV(B$4:B228),""))</f>
        <v>0.258921599802544</v>
      </c>
      <c r="X228" s="26" t="n">
        <f aca="false">IF(ROW()&lt;4+MinObs-1,"",IFERROR((C228-AVERAGE(C$4:C228))/STDEV(C$4:C228),""))</f>
        <v>1.03639404982691</v>
      </c>
      <c r="Y228" s="26" t="n">
        <f aca="false">IF(ROW()&lt;4+MinObs-1,"",IFERROR((D228-AVERAGE(D$4:D228))/STDEV(D$4:D228),""))</f>
        <v>0.447586157656722</v>
      </c>
      <c r="Z228" s="26" t="n">
        <f aca="false">IF(ROW()&lt;4+MinObs-1,"",IFERROR((E228-AVERAGE(E$4:E228))/STDEV(E$4:E228),""))</f>
        <v>-0.958499793501349</v>
      </c>
      <c r="AA228" s="26" t="n">
        <f aca="false">IF(ROW()&lt;4+MinObs-1,"",IFERROR((F228-AVERAGE(F$4:F228))/STDEV(F$4:F228),""))</f>
        <v>2.52379168393713</v>
      </c>
      <c r="AB228" s="26" t="n">
        <f aca="false">IF(ROW()&lt;4+MinObs-1,"",IFERROR((G228-AVERAGE(G$4:G228))/STDEV(G$4:G228),""))</f>
        <v>0.349608307346722</v>
      </c>
      <c r="AC228" s="26" t="n">
        <f aca="false">IF(ROW()&lt;4+MinObs-1,"",IFERROR((H228-AVERAGE(H$4:H228))/STDEV(H$4:H228),""))</f>
        <v>-0.95105136079119</v>
      </c>
      <c r="AD228" s="26" t="n">
        <f aca="false">IF(ROW()&lt;4+MinObs-1,"",IFERROR((I228-AVERAGE(I$4:I228))/STDEV(I$4:I228),""))</f>
        <v>-0.889832589751238</v>
      </c>
      <c r="AE228" s="26" t="n">
        <f aca="false">IF(ROW()&lt;4+MinObs-1,"",IFERROR((J228-AVERAGE(J$4:J228))/STDEV(J$4:J228),""))</f>
        <v>0.723836538606506</v>
      </c>
      <c r="AF228" s="26" t="n">
        <f aca="false">IF(ROW()&lt;4+MinObs-1,"",IFERROR((K228-AVERAGE(K$4:K228))/STDEV(K$4:K228),""))</f>
        <v>0.94344887955903</v>
      </c>
      <c r="AG228" s="26" t="n">
        <f aca="false">IF(ROW()&lt;4+MinObs-1,"",IFERROR((L228-AVERAGE(L$4:L228))/STDEV(L$4:L228),""))</f>
        <v>-0.412812006022481</v>
      </c>
      <c r="AH228" s="26" t="n">
        <f aca="false">IF(ROW()&lt;4+MinObs-1,"",IFERROR((M228-AVERAGE(M$4:M228))/STDEV(M$4:M228),""))</f>
        <v>-1.48785849452163</v>
      </c>
      <c r="AI228" s="26" t="n">
        <f aca="false">IF(ROW()&lt;4+MinObs-1,"",IFERROR((N228-AVERAGE(N$4:N228))/STDEV(N$4:N228),""))</f>
        <v>0.915795906202018</v>
      </c>
      <c r="AJ228" s="26" t="n">
        <f aca="false">IF(ROW()&lt;4+MinObs-1,"",IFERROR((O228-AVERAGE(O$4:O228))/STDEV(O$4:O228),""))</f>
        <v>0.368843661329361</v>
      </c>
      <c r="AK228" s="26" t="n">
        <f aca="false">IF(ROW()&lt;4+MinObs-1,"",IFERROR((P228-AVERAGE(P$4:P228))/STDEV(P$4:P228),""))</f>
        <v>-0.43556712828073</v>
      </c>
      <c r="AL228" s="26" t="n">
        <f aca="false">IF(ROW()&lt;4+MinObs-1,"",IFERROR((Q228-AVERAGE(Q$4:Q228))/STDEV(Q$4:Q228),""))</f>
        <v>0.500934897259547</v>
      </c>
      <c r="AM228" s="26" t="n">
        <f aca="false">IF(ROW()&lt;4+MinObs-1,"",IFERROR((R228-AVERAGE(R$4:R228))/STDEV(R$4:R228),""))</f>
        <v>-0.454903500225353</v>
      </c>
      <c r="AN228" s="26" t="n">
        <f aca="false">IF(ROW()&lt;4+MinObs-1,"",IFERROR((S228-AVERAGE(S$4:S228))/STDEV(S$4:S228),""))</f>
        <v>-0.565687996134044</v>
      </c>
      <c r="AO228" s="26" t="n">
        <f aca="false">IF(ROW()&lt;4+MinObs-1,"",IFERROR((T228-AVERAGE(T$4:T228))/STDEV(T$4:T228),""))</f>
        <v>2.70586751635813</v>
      </c>
      <c r="AP228" s="26" t="n">
        <f aca="false">IF(ROW()&lt;4+MinObs-1,"",IFERROR((U228-AVERAGE(U$4:U228))/STDEV(U$4:U228),""))</f>
        <v>0.400620919406426</v>
      </c>
      <c r="AQ228" s="26" t="n">
        <f aca="false">IF(ROW()&lt;4+MinObs-1,"",IFERROR((V228-AVERAGE(V$4:V228))/STDEV(V$4:V228),""))</f>
        <v>-0.228937649802053</v>
      </c>
      <c r="AR228" s="26" t="n">
        <f aca="false">IF(W228="",0,IF(W228&gt;=z4,w4,IF(W228&gt;=z3,w3,IF(W228&gt;=zEntry,w2,IF(AND(W228&gt;=ExitZ,AR227&gt;0),w2,0)))))</f>
        <v>0</v>
      </c>
      <c r="AS228" s="26" t="n">
        <f aca="false">IF(X228="",0,IF(X228&gt;=z4,w4,IF(X228&gt;=z3,w3,IF(X228&gt;=zEntry,w2,IF(AND(X228&gt;=ExitZ,AS227&gt;0),w2,0)))))</f>
        <v>0</v>
      </c>
      <c r="AT228" s="26" t="n">
        <f aca="false">IF(Y228="",0,IF(Y228&gt;=z4,w4,IF(Y228&gt;=z3,w3,IF(Y228&gt;=zEntry,w2,IF(AND(Y228&gt;=ExitZ,AT227&gt;0),w2,0)))))</f>
        <v>0</v>
      </c>
      <c r="AU228" s="26" t="n">
        <f aca="false">IF(Z228="",0,IF(Z228&gt;=z4,w4,IF(Z228&gt;=z3,w3,IF(Z228&gt;=zEntry,w2,IF(AND(Z228&gt;=ExitZ,AU227&gt;0),w2,0)))))</f>
        <v>0</v>
      </c>
      <c r="AV228" s="26" t="n">
        <f aca="false">IF(AA228="",0,IF(AA228&gt;=z4,w4,IF(AA228&gt;=z3,w3,IF(AA228&gt;=zEntry,w2,IF(AND(AA228&gt;=ExitZ,AV227&gt;0),w2,0)))))</f>
        <v>1</v>
      </c>
      <c r="AW228" s="26" t="n">
        <f aca="false">IF(AB228="",0,IF(AB228&gt;=z4,w4,IF(AB228&gt;=z3,w3,IF(AB228&gt;=zEntry,w2,IF(AND(AB228&gt;=ExitZ,AW227&gt;0),w2,0)))))</f>
        <v>0</v>
      </c>
      <c r="AX228" s="26" t="n">
        <f aca="false">IF(AC228="",0,IF(AC228&gt;=z4,w4,IF(AC228&gt;=z3,w3,IF(AC228&gt;=zEntry,w2,IF(AND(AC228&gt;=ExitZ,AX227&gt;0),w2,0)))))</f>
        <v>0</v>
      </c>
      <c r="AY228" s="26" t="n">
        <f aca="false">IF(AD228="",0,IF(AD228&gt;=z4,w4,IF(AD228&gt;=z3,w3,IF(AD228&gt;=zEntry,w2,IF(AND(AD228&gt;=ExitZ,AY227&gt;0),w2,0)))))</f>
        <v>0</v>
      </c>
      <c r="AZ228" s="26" t="n">
        <f aca="false">IF(AE228="",0,IF(AE228&gt;=z4,w4,IF(AE228&gt;=z3,w3,IF(AE228&gt;=zEntry,w2,IF(AND(AE228&gt;=ExitZ,AZ227&gt;0),w2,0)))))</f>
        <v>0</v>
      </c>
      <c r="BA228" s="26" t="n">
        <f aca="false">IF(AF228="",0,IF(AF228&gt;=z4,w4,IF(AF228&gt;=z3,w3,IF(AF228&gt;=zEntry,w2,IF(AND(AF228&gt;=ExitZ,BA227&gt;0),w2,0)))))</f>
        <v>0</v>
      </c>
      <c r="BB228" s="26" t="n">
        <f aca="false">IF(AG228="",0,IF(AG228&gt;=z4,w4,IF(AG228&gt;=z3,w3,IF(AG228&gt;=zEntry,w2,IF(AND(AG228&gt;=ExitZ,BB227&gt;0),w2,0)))))</f>
        <v>0</v>
      </c>
      <c r="BC228" s="26" t="n">
        <f aca="false">IF(AH228="",0,IF(AH228&gt;=z4,w4,IF(AH228&gt;=z3,w3,IF(AH228&gt;=zEntry,w2,IF(AND(AH228&gt;=ExitZ,BC227&gt;0),w2,0)))))</f>
        <v>0</v>
      </c>
      <c r="BD228" s="26" t="n">
        <f aca="false">IF(AI228="",0,IF(AI228&gt;=z4,w4,IF(AI228&gt;=z3,w3,IF(AI228&gt;=zEntry,w2,IF(AND(AI228&gt;=ExitZ,BD227&gt;0),w2,0)))))</f>
        <v>0</v>
      </c>
      <c r="BE228" s="26" t="n">
        <f aca="false">IF(AJ228="",0,IF(AJ228&gt;=z4,w4,IF(AJ228&gt;=z3,w3,IF(AJ228&gt;=zEntry,w2,IF(AND(AJ228&gt;=ExitZ,BE227&gt;0),w2,0)))))</f>
        <v>0</v>
      </c>
      <c r="BF228" s="26" t="n">
        <f aca="false">IF(AK228="",0,IF(AK228&gt;=z4,w4,IF(AK228&gt;=z3,w3,IF(AK228&gt;=zEntry,w2,IF(AND(AK228&gt;=ExitZ,BF227&gt;0),w2,0)))))</f>
        <v>0</v>
      </c>
      <c r="BG228" s="26" t="n">
        <f aca="false">IF(AL228="",0,IF(AL228&gt;=z4,w4,IF(AL228&gt;=z3,w3,IF(AL228&gt;=zEntry,w2,IF(AND(AL228&gt;=ExitZ,BG227&gt;0),w2,0)))))</f>
        <v>0</v>
      </c>
      <c r="BH228" s="26" t="n">
        <f aca="false">IF(AM228="",0,IF(AM228&gt;=z4,w4,IF(AM228&gt;=z3,w3,IF(AM228&gt;=zEntry,w2,IF(AND(AM228&gt;=ExitZ,BH227&gt;0),w2,0)))))</f>
        <v>0</v>
      </c>
      <c r="BI228" s="26" t="n">
        <f aca="false">IF(AN228="",0,IF(AN228&gt;=z4,w4,IF(AN228&gt;=z3,w3,IF(AN228&gt;=zEntry,w2,IF(AND(AN228&gt;=ExitZ,BI227&gt;0),w2,0)))))</f>
        <v>0</v>
      </c>
      <c r="BJ228" s="26" t="n">
        <f aca="false">IF(AO228="",0,IF(AO228&gt;=z4,w4,IF(AO228&gt;=z3,w3,IF(AO228&gt;=zEntry,w2,IF(AND(AO228&gt;=ExitZ,BJ227&gt;0),w2,0)))))</f>
        <v>1</v>
      </c>
      <c r="BK228" s="26" t="n">
        <f aca="false">IF(AP228="",0,IF(AP228&gt;=z4,w4,IF(AP228&gt;=z3,w3,IF(AP228&gt;=zEntry,w2,IF(AND(AP228&gt;=ExitZ,BK227&gt;0),w2,0)))))</f>
        <v>0</v>
      </c>
      <c r="BL228" s="26" t="n">
        <f aca="false">IF(AQ228="",0,IF(AQ228&gt;=z4,w4,IF(AQ228&gt;=z3,w3,IF(AQ228&gt;=zEntry,w2,IF(AND(AQ228&gt;=ExitZ,BL227&gt;0),w2,0)))))</f>
        <v>0</v>
      </c>
      <c r="BM228" s="23" t="n">
        <f aca="false">IF(EMFX_Data!X227&gt;=EMFX_Data!Y227,EMFX_Data!AE228-EMFX_Data!AF228,EMFX_Data!AF228-EMFX_Data!AE228)</f>
        <v>-0.040409671312978</v>
      </c>
      <c r="BN228" s="23" t="n">
        <f aca="false">IF(EMFX_Data!X227&gt;=EMFX_Data!Z227,EMFX_Data!AE228-EMFX_Data!AG228,EMFX_Data!AG228-EMFX_Data!AE228)</f>
        <v>0.0389182805620372</v>
      </c>
      <c r="BO228" s="23" t="n">
        <f aca="false">IF(EMFX_Data!X227&gt;=EMFX_Data!AA227,EMFX_Data!AE228-EMFX_Data!AH228,EMFX_Data!AH228-EMFX_Data!AE228)</f>
        <v>-0.000188413147745645</v>
      </c>
      <c r="BP228" s="23" t="n">
        <f aca="false">IF(EMFX_Data!X227&gt;=EMFX_Data!AB227,EMFX_Data!AE228-EMFX_Data!AI228,EMFX_Data!AI228-EMFX_Data!AE228)</f>
        <v>0.0105613007737041</v>
      </c>
      <c r="BQ228" s="23" t="n">
        <f aca="false">IF(EMFX_Data!X227&gt;=EMFX_Data!AC227,EMFX_Data!AE228-EMFX_Data!AJ228,EMFX_Data!AJ228-EMFX_Data!AE228)</f>
        <v>-0.0375021389782328</v>
      </c>
      <c r="BR228" s="23" t="n">
        <f aca="false">IF(EMFX_Data!X227&gt;=EMFX_Data!AD227,EMFX_Data!AE228-EMFX_Data!AK228,EMFX_Data!AK228-EMFX_Data!AE228)</f>
        <v>-0.015955888626872</v>
      </c>
      <c r="BS228" s="23" t="n">
        <f aca="false">IF(EMFX_Data!Y227&gt;=EMFX_Data!Z227,EMFX_Data!AF228-EMFX_Data!AG228,EMFX_Data!AG228-EMFX_Data!AF228)</f>
        <v>0.0793279518750152</v>
      </c>
      <c r="BT228" s="23" t="n">
        <f aca="false">IF(EMFX_Data!Y227&gt;=EMFX_Data!AA227,EMFX_Data!AF228-EMFX_Data!AH228,EMFX_Data!AH228-EMFX_Data!AF228)</f>
        <v>0.0402212581652323</v>
      </c>
      <c r="BU228" s="23" t="n">
        <f aca="false">IF(EMFX_Data!Y227&gt;=EMFX_Data!AB227,EMFX_Data!AF228-EMFX_Data!AI228,EMFX_Data!AI228-EMFX_Data!AF228)</f>
        <v>-0.0298483705392739</v>
      </c>
      <c r="BV228" s="23" t="n">
        <f aca="false">IF(EMFX_Data!Y227&gt;=EMFX_Data!AC227,EMFX_Data!AF228-EMFX_Data!AJ228,EMFX_Data!AJ228-EMFX_Data!AF228)</f>
        <v>0.00290753233474517</v>
      </c>
      <c r="BW228" s="23" t="n">
        <f aca="false">IF(EMFX_Data!Y227&gt;=EMFX_Data!AD227,EMFX_Data!AF228-EMFX_Data!AK228,EMFX_Data!AK228-EMFX_Data!AF228)</f>
        <v>0.024453782686106</v>
      </c>
      <c r="BX228" s="23" t="n">
        <f aca="false">IF(EMFX_Data!Z227&gt;=EMFX_Data!AA227,EMFX_Data!AG228-EMFX_Data!AH228,EMFX_Data!AH228-EMFX_Data!AG228)</f>
        <v>0.0391066937097828</v>
      </c>
      <c r="BY228" s="23" t="n">
        <f aca="false">IF(EMFX_Data!Z227&gt;=EMFX_Data!AB227,EMFX_Data!AG228-EMFX_Data!AI228,EMFX_Data!AI228-EMFX_Data!AG228)</f>
        <v>0.0494795813357413</v>
      </c>
      <c r="BZ228" s="23" t="n">
        <f aca="false">IF(EMFX_Data!Z227&gt;=EMFX_Data!AC227,EMFX_Data!AG228-EMFX_Data!AJ228,EMFX_Data!AJ228-EMFX_Data!AG228)</f>
        <v>-0.07642041954027</v>
      </c>
      <c r="CA228" s="23" t="n">
        <f aca="false">IF(EMFX_Data!Z227&gt;=EMFX_Data!AD227,EMFX_Data!AG228-EMFX_Data!AK228,EMFX_Data!AK228-EMFX_Data!AG228)</f>
        <v>0.0548741691889092</v>
      </c>
      <c r="CB228" s="23" t="n">
        <f aca="false">IF(EMFX_Data!AA227&gt;=EMFX_Data!AB227,EMFX_Data!AH228-EMFX_Data!AI228,EMFX_Data!AI228-EMFX_Data!AH228)</f>
        <v>0.0103728876259585</v>
      </c>
      <c r="CC228" s="23" t="n">
        <f aca="false">IF(EMFX_Data!AA227&gt;=EMFX_Data!AC227,EMFX_Data!AH228-EMFX_Data!AJ228,EMFX_Data!AJ228-EMFX_Data!AH228)</f>
        <v>-0.0373137258304872</v>
      </c>
      <c r="CD228" s="23" t="n">
        <f aca="false">IF(EMFX_Data!AA227&gt;=EMFX_Data!AD227,EMFX_Data!AH228-EMFX_Data!AK228,EMFX_Data!AK228-EMFX_Data!AH228)</f>
        <v>0.0157674754791263</v>
      </c>
      <c r="CE228" s="23" t="n">
        <f aca="false">IF(EMFX_Data!AB227&gt;=EMFX_Data!AC227,EMFX_Data!AI228-EMFX_Data!AJ228,EMFX_Data!AJ228-EMFX_Data!AI228)</f>
        <v>-0.0269408382045287</v>
      </c>
      <c r="CF228" s="23" t="n">
        <f aca="false">IF(EMFX_Data!AB227&gt;=EMFX_Data!AD227,EMFX_Data!AI228-EMFX_Data!AK228,EMFX_Data!AK228-EMFX_Data!AI228)</f>
        <v>-0.00539458785316787</v>
      </c>
      <c r="CG228" s="23" t="n">
        <f aca="false">IF(EMFX_Data!AC227&gt;=EMFX_Data!AD227,EMFX_Data!AJ228-EMFX_Data!AK228,EMFX_Data!AK228-EMFX_Data!AJ228)</f>
        <v>-0.0215462503513608</v>
      </c>
      <c r="CH228" s="27" t="n">
        <f aca="false">IF(ROW()&lt;4+VolLB,"",STDEV(INDEX($BM:$BM,ROW()-VolLB+1):INDEX($BM:$BM,ROW()))*SQRT(12))</f>
        <v>0.173144397763435</v>
      </c>
      <c r="CI228" s="27" t="n">
        <f aca="false">IF(ROW()&lt;4+VolLB,"",STDEV(INDEX($BN:$BN,ROW()-VolLB+1):INDEX($BN:$BN,ROW()))*SQRT(12))</f>
        <v>0.19233375490139</v>
      </c>
      <c r="CJ228" s="27" t="n">
        <f aca="false">IF(ROW()&lt;4+VolLB,"",STDEV(INDEX($BO:$BO,ROW()-VolLB+1):INDEX($BO:$BO,ROW()))*SQRT(12))</f>
        <v>0.202790378161831</v>
      </c>
      <c r="CK228" s="27" t="n">
        <f aca="false">IF(ROW()&lt;4+VolLB,"",STDEV(INDEX($BP:$BP,ROW()-VolLB+1):INDEX($BP:$BP,ROW()))*SQRT(12))</f>
        <v>0.186124298092833</v>
      </c>
      <c r="CL228" s="27" t="n">
        <f aca="false">IF(ROW()&lt;4+VolLB,"",STDEV(INDEX($BQ:$BQ,ROW()-VolLB+1):INDEX($BQ:$BQ,ROW()))*SQRT(12))</f>
        <v>0.158572773875194</v>
      </c>
      <c r="CM228" s="27" t="n">
        <f aca="false">IF(ROW()&lt;4+VolLB,"",STDEV(INDEX($BR:$BR,ROW()-VolLB+1):INDEX($BR:$BR,ROW()))*SQRT(12))</f>
        <v>0.16666784407192</v>
      </c>
      <c r="CN228" s="27" t="n">
        <f aca="false">IF(ROW()&lt;4+VolLB,"",STDEV(INDEX($BS:$BS,ROW()-VolLB+1):INDEX($BS:$BS,ROW()))*SQRT(12))</f>
        <v>0.135975825442579</v>
      </c>
      <c r="CO228" s="27" t="n">
        <f aca="false">IF(ROW()&lt;4+VolLB,"",STDEV(INDEX($BT:$BT,ROW()-VolLB+1):INDEX($BT:$BT,ROW()))*SQRT(12))</f>
        <v>0.192157962486905</v>
      </c>
      <c r="CP228" s="27" t="n">
        <f aca="false">IF(ROW()&lt;4+VolLB,"",STDEV(INDEX($BU:$BU,ROW()-VolLB+1):INDEX($BU:$BU,ROW()))*SQRT(12))</f>
        <v>0.152166208926648</v>
      </c>
      <c r="CQ228" s="27" t="n">
        <f aca="false">IF(ROW()&lt;4+VolLB,"",STDEV(INDEX($BV:$BV,ROW()-VolLB+1):INDEX($BV:$BV,ROW()))*SQRT(12))</f>
        <v>0.148992474476038</v>
      </c>
      <c r="CR228" s="27" t="n">
        <f aca="false">IF(ROW()&lt;4+VolLB,"",STDEV(INDEX($BW:$BW,ROW()-VolLB+1):INDEX($BW:$BW,ROW()))*SQRT(12))</f>
        <v>0.163548296385826</v>
      </c>
      <c r="CS228" s="27" t="n">
        <f aca="false">IF(ROW()&lt;4+VolLB,"",STDEV(INDEX($BX:$BX,ROW()-VolLB+1):INDEX($BX:$BX,ROW()))*SQRT(12))</f>
        <v>0.207308684539542</v>
      </c>
      <c r="CT228" s="27" t="n">
        <f aca="false">IF(ROW()&lt;4+VolLB,"",STDEV(INDEX($BY:$BY,ROW()-VolLB+1):INDEX($BY:$BY,ROW()))*SQRT(12))</f>
        <v>0.199436240838042</v>
      </c>
      <c r="CU228" s="27" t="n">
        <f aca="false">IF(ROW()&lt;4+VolLB,"",STDEV(INDEX($BZ:$BZ,ROW()-VolLB+1):INDEX($BZ:$BZ,ROW()))*SQRT(12))</f>
        <v>0.159676307140174</v>
      </c>
      <c r="CV228" s="27" t="n">
        <f aca="false">IF(ROW()&lt;4+VolLB,"",STDEV(INDEX($CA:$CA,ROW()-VolLB+1):INDEX($CA:$CA,ROW()))*SQRT(12))</f>
        <v>0.148665947715486</v>
      </c>
      <c r="CW228" s="27" t="n">
        <f aca="false">IF(ROW()&lt;4+VolLB,"",STDEV(INDEX($CB:$CB,ROW()-VolLB+1):INDEX($CB:$CB,ROW()))*SQRT(12))</f>
        <v>0.197168170255097</v>
      </c>
      <c r="CX228" s="27" t="n">
        <f aca="false">IF(ROW()&lt;4+VolLB,"",STDEV(INDEX($CC:$CC,ROW()-VolLB+1):INDEX($CC:$CC,ROW()))*SQRT(12))</f>
        <v>0.175701191686161</v>
      </c>
      <c r="CY228" s="27" t="n">
        <f aca="false">IF(ROW()&lt;4+VolLB,"",STDEV(INDEX($CD:$CD,ROW()-VolLB+1):INDEX($CD:$CD,ROW()))*SQRT(12))</f>
        <v>0.190818065958357</v>
      </c>
      <c r="CZ228" s="27" t="n">
        <f aca="false">IF(ROW()&lt;4+VolLB,"",STDEV(INDEX($CE:$CE,ROW()-VolLB+1):INDEX($CE:$CE,ROW()))*SQRT(12))</f>
        <v>0.187990557154533</v>
      </c>
      <c r="DA228" s="27" t="n">
        <f aca="false">IF(ROW()&lt;4+VolLB,"",STDEV(INDEX($CF:$CF,ROW()-VolLB+1):INDEX($CF:$CF,ROW()))*SQRT(12))</f>
        <v>0.161445919807087</v>
      </c>
      <c r="DB228" s="27" t="n">
        <f aca="false">IF(ROW()&lt;4+VolLB,"",STDEV(INDEX($CG:$CG,ROW()-VolLB+1):INDEX($CG:$CG,ROW()))*SQRT(12))</f>
        <v>0.134412378183721</v>
      </c>
      <c r="DC228" s="26" t="n">
        <f aca="false">IF(OR(AR228=0,CH228="",CH228=0),0,AR228*MIN(MaxScal,TgtVol/CH228))</f>
        <v>0</v>
      </c>
      <c r="DD228" s="26" t="n">
        <f aca="false">IF(OR(AS228=0,CI228="",CI228=0),0,AS228*MIN(MaxScal,TgtVol/CI228))</f>
        <v>0</v>
      </c>
      <c r="DE228" s="26" t="n">
        <f aca="false">IF(OR(AT228=0,CJ228="",CJ228=0),0,AT228*MIN(MaxScal,TgtVol/CJ228))</f>
        <v>0</v>
      </c>
      <c r="DF228" s="26" t="n">
        <f aca="false">IF(OR(AU228=0,CK228="",CK228=0),0,AU228*MIN(MaxScal,TgtVol/CK228))</f>
        <v>0</v>
      </c>
      <c r="DG228" s="26" t="n">
        <f aca="false">IF(OR(AV228=0,CL228="",CL228=0),0,AV228*MIN(MaxScal,TgtVol/CL228))</f>
        <v>0.126125056094063</v>
      </c>
      <c r="DH228" s="26" t="n">
        <f aca="false">IF(OR(AW228=0,CM228="",CM228=0),0,AW228*MIN(MaxScal,TgtVol/CM228))</f>
        <v>0</v>
      </c>
      <c r="DI228" s="26" t="n">
        <f aca="false">IF(OR(AX228=0,CN228="",CN228=0),0,AX228*MIN(MaxScal,TgtVol/CN228))</f>
        <v>0</v>
      </c>
      <c r="DJ228" s="26" t="n">
        <f aca="false">IF(OR(AY228=0,CO228="",CO228=0),0,AY228*MIN(MaxScal,TgtVol/CO228))</f>
        <v>0</v>
      </c>
      <c r="DK228" s="26" t="n">
        <f aca="false">IF(OR(AZ228=0,CP228="",CP228=0),0,AZ228*MIN(MaxScal,TgtVol/CP228))</f>
        <v>0</v>
      </c>
      <c r="DL228" s="26" t="n">
        <f aca="false">IF(OR(BA228=0,CQ228="",CQ228=0),0,BA228*MIN(MaxScal,TgtVol/CQ228))</f>
        <v>0</v>
      </c>
      <c r="DM228" s="26" t="n">
        <f aca="false">IF(OR(BB228=0,CR228="",CR228=0),0,BB228*MIN(MaxScal,TgtVol/CR228))</f>
        <v>0</v>
      </c>
      <c r="DN228" s="26" t="n">
        <f aca="false">IF(OR(BC228=0,CS228="",CS228=0),0,BC228*MIN(MaxScal,TgtVol/CS228))</f>
        <v>0</v>
      </c>
      <c r="DO228" s="26" t="n">
        <f aca="false">IF(OR(BD228=0,CT228="",CT228=0),0,BD228*MIN(MaxScal,TgtVol/CT228))</f>
        <v>0</v>
      </c>
      <c r="DP228" s="26" t="n">
        <f aca="false">IF(OR(BE228=0,CU228="",CU228=0),0,BE228*MIN(MaxScal,TgtVol/CU228))</f>
        <v>0</v>
      </c>
      <c r="DQ228" s="26" t="n">
        <f aca="false">IF(OR(BF228=0,CV228="",CV228=0),0,BF228*MIN(MaxScal,TgtVol/CV228))</f>
        <v>0</v>
      </c>
      <c r="DR228" s="26" t="n">
        <f aca="false">IF(OR(BG228=0,CW228="",CW228=0),0,BG228*MIN(MaxScal,TgtVol/CW228))</f>
        <v>0</v>
      </c>
      <c r="DS228" s="26" t="n">
        <f aca="false">IF(OR(BH228=0,CX228="",CX228=0),0,BH228*MIN(MaxScal,TgtVol/CX228))</f>
        <v>0</v>
      </c>
      <c r="DT228" s="26" t="n">
        <f aca="false">IF(OR(BI228=0,CY228="",CY228=0),0,BI228*MIN(MaxScal,TgtVol/CY228))</f>
        <v>0</v>
      </c>
      <c r="DU228" s="26" t="n">
        <f aca="false">IF(OR(BJ228=0,CZ228="",CZ228=0),0,BJ228*MIN(MaxScal,TgtVol/CZ228))</f>
        <v>0.106388322385573</v>
      </c>
      <c r="DV228" s="26" t="n">
        <f aca="false">IF(OR(BK228=0,DA228="",DA228=0),0,BK228*MIN(MaxScal,TgtVol/DA228))</f>
        <v>0</v>
      </c>
      <c r="DW228" s="26" t="n">
        <f aca="false">IF(OR(BL228=0,DB228="",DB228=0),0,BL228*MIN(MaxScal,TgtVol/DB228))</f>
        <v>0</v>
      </c>
      <c r="DX228" s="28" t="n">
        <f aca="false">IFERROR(DC227*BM228,"")</f>
        <v>-0</v>
      </c>
      <c r="DY228" s="28" t="n">
        <f aca="false">IFERROR(DD227*BN228,"")</f>
        <v>0</v>
      </c>
      <c r="DZ228" s="28" t="n">
        <f aca="false">IFERROR(DE227*BO228,"")</f>
        <v>-0</v>
      </c>
      <c r="EA228" s="28" t="n">
        <f aca="false">IFERROR(DF227*BP228,"")</f>
        <v>0</v>
      </c>
      <c r="EB228" s="28" t="n">
        <f aca="false">IFERROR(DG227*BQ228,"")</f>
        <v>-0.00474776504980324</v>
      </c>
      <c r="EC228" s="28" t="n">
        <f aca="false">IFERROR(DH227*BR228,"")</f>
        <v>-0</v>
      </c>
      <c r="ED228" s="28" t="n">
        <f aca="false">IFERROR(DI227*BS228,"")</f>
        <v>0</v>
      </c>
      <c r="EE228" s="28" t="n">
        <f aca="false">IFERROR(DJ227*BT228,"")</f>
        <v>0</v>
      </c>
      <c r="EF228" s="28" t="n">
        <f aca="false">IFERROR(DK227*BU228,"")</f>
        <v>-0</v>
      </c>
      <c r="EG228" s="28" t="n">
        <f aca="false">IFERROR(DL227*BV228,"")</f>
        <v>0</v>
      </c>
      <c r="EH228" s="28" t="n">
        <f aca="false">IFERROR(DM227*BW228,"")</f>
        <v>0</v>
      </c>
      <c r="EI228" s="28" t="n">
        <f aca="false">IFERROR(DN227*BX228,"")</f>
        <v>0</v>
      </c>
      <c r="EJ228" s="28" t="n">
        <f aca="false">IFERROR(DO227*BY228,"")</f>
        <v>0</v>
      </c>
      <c r="EK228" s="28" t="n">
        <f aca="false">IFERROR(DP227*BZ228,"")</f>
        <v>-0</v>
      </c>
      <c r="EL228" s="28" t="n">
        <f aca="false">IFERROR(DQ227*CA228,"")</f>
        <v>0</v>
      </c>
      <c r="EM228" s="28" t="n">
        <f aca="false">IFERROR(DR227*CB228,"")</f>
        <v>0</v>
      </c>
      <c r="EN228" s="28" t="n">
        <f aca="false">IFERROR(DS227*CC228,"")</f>
        <v>-0</v>
      </c>
      <c r="EO228" s="28" t="n">
        <f aca="false">IFERROR(DT227*CD228,"")</f>
        <v>0</v>
      </c>
      <c r="EP228" s="28" t="n">
        <f aca="false">IFERROR(DU227*CE228,"")</f>
        <v>-0.00286370915849936</v>
      </c>
      <c r="EQ228" s="28" t="n">
        <f aca="false">IFERROR(DV227*CF228,"")</f>
        <v>-0</v>
      </c>
      <c r="ER228" s="28" t="n">
        <f aca="false">IFERROR(DW227*CG228,"")</f>
        <v>-0</v>
      </c>
      <c r="ES228" s="28" t="n">
        <f aca="false">IF(ROW()=4,"",SUM(DX228:ER228))</f>
        <v>-0.00761147420830259</v>
      </c>
      <c r="ET228" s="29" t="n">
        <f aca="false">COUNTIF(AR228:BL228,"&gt;0")</f>
        <v>2</v>
      </c>
    </row>
    <row r="229" customFormat="false" ht="15" hidden="false" customHeight="false" outlineLevel="0" collapsed="false">
      <c r="A229" s="19" t="n">
        <v>44865</v>
      </c>
      <c r="B229" s="23" t="n">
        <f aca="false">ABS(EMFX_Data!X229-EMFX_Data!Y229)</f>
        <v>0.189533783912698</v>
      </c>
      <c r="C229" s="23" t="n">
        <f aca="false">ABS(EMFX_Data!X229-EMFX_Data!Z229)</f>
        <v>0.259674783188018</v>
      </c>
      <c r="D229" s="23" t="n">
        <f aca="false">ABS(EMFX_Data!X229-EMFX_Data!AA229)</f>
        <v>0.267829139757039</v>
      </c>
      <c r="E229" s="23" t="n">
        <f aca="false">ABS(EMFX_Data!X229-EMFX_Data!AB229)</f>
        <v>0.00570415908923128</v>
      </c>
      <c r="F229" s="23" t="n">
        <f aca="false">ABS(EMFX_Data!X229-EMFX_Data!AC229)</f>
        <v>0.282148221612684</v>
      </c>
      <c r="G229" s="23" t="n">
        <f aca="false">ABS(EMFX_Data!X229-EMFX_Data!AD229)</f>
        <v>0.290649558681697</v>
      </c>
      <c r="H229" s="23" t="n">
        <f aca="false">ABS(EMFX_Data!Y229-EMFX_Data!Z229)</f>
        <v>0.0701409992753197</v>
      </c>
      <c r="I229" s="23" t="n">
        <f aca="false">ABS(EMFX_Data!Y229-EMFX_Data!AA229)</f>
        <v>0.0782953558443404</v>
      </c>
      <c r="J229" s="23" t="n">
        <f aca="false">ABS(EMFX_Data!Y229-EMFX_Data!AB229)</f>
        <v>0.19523794300193</v>
      </c>
      <c r="K229" s="23" t="n">
        <f aca="false">ABS(EMFX_Data!Y229-EMFX_Data!AC229)</f>
        <v>0.0926144376999858</v>
      </c>
      <c r="L229" s="23" t="n">
        <f aca="false">ABS(EMFX_Data!Y229-EMFX_Data!AD229)</f>
        <v>0.101115774768998</v>
      </c>
      <c r="M229" s="23" t="n">
        <f aca="false">ABS(EMFX_Data!Z229-EMFX_Data!AA229)</f>
        <v>0.00815435656902075</v>
      </c>
      <c r="N229" s="23" t="n">
        <f aca="false">ABS(EMFX_Data!Z229-EMFX_Data!AB229)</f>
        <v>0.265378942277249</v>
      </c>
      <c r="O229" s="23" t="n">
        <f aca="false">ABS(EMFX_Data!Z229-EMFX_Data!AC229)</f>
        <v>0.0224734384246661</v>
      </c>
      <c r="P229" s="23" t="n">
        <f aca="false">ABS(EMFX_Data!Z229-EMFX_Data!AD229)</f>
        <v>0.0309747754936787</v>
      </c>
      <c r="Q229" s="23" t="n">
        <f aca="false">ABS(EMFX_Data!AA229-EMFX_Data!AB229)</f>
        <v>0.27353329884627</v>
      </c>
      <c r="R229" s="23" t="n">
        <f aca="false">ABS(EMFX_Data!AA229-EMFX_Data!AC229)</f>
        <v>0.0143190818556453</v>
      </c>
      <c r="S229" s="23" t="n">
        <f aca="false">ABS(EMFX_Data!AA229-EMFX_Data!AD229)</f>
        <v>0.0228204189246579</v>
      </c>
      <c r="T229" s="23" t="n">
        <f aca="false">ABS(EMFX_Data!AB229-EMFX_Data!AC229)</f>
        <v>0.287852380701915</v>
      </c>
      <c r="U229" s="23" t="n">
        <f aca="false">ABS(EMFX_Data!AB229-EMFX_Data!AD229)</f>
        <v>0.296353717770928</v>
      </c>
      <c r="V229" s="23" t="n">
        <f aca="false">ABS(EMFX_Data!AC229-EMFX_Data!AD229)</f>
        <v>0.00850133706901257</v>
      </c>
      <c r="W229" s="26" t="n">
        <f aca="false">IF(ROW()&lt;4+MinObs-1,"",IFERROR((B229-AVERAGE(B$4:B229))/STDEV(B$4:B229),""))</f>
        <v>0.595376591220306</v>
      </c>
      <c r="X229" s="26" t="n">
        <f aca="false">IF(ROW()&lt;4+MinObs-1,"",IFERROR((C229-AVERAGE(C$4:C229))/STDEV(C$4:C229),""))</f>
        <v>1.87211459899827</v>
      </c>
      <c r="Y229" s="26" t="n">
        <f aca="false">IF(ROW()&lt;4+MinObs-1,"",IFERROR((D229-AVERAGE(D$4:D229))/STDEV(D$4:D229),""))</f>
        <v>1.04576209532289</v>
      </c>
      <c r="Z229" s="26" t="n">
        <f aca="false">IF(ROW()&lt;4+MinObs-1,"",IFERROR((E229-AVERAGE(E$4:E229))/STDEV(E$4:E229),""))</f>
        <v>-1.26342720780482</v>
      </c>
      <c r="AA229" s="26" t="n">
        <f aca="false">IF(ROW()&lt;4+MinObs-1,"",IFERROR((F229-AVERAGE(F$4:F229))/STDEV(F$4:F229),""))</f>
        <v>2.0566347072689</v>
      </c>
      <c r="AB229" s="26" t="n">
        <f aca="false">IF(ROW()&lt;4+MinObs-1,"",IFERROR((G229-AVERAGE(G$4:G229))/STDEV(G$4:G229),""))</f>
        <v>0.628447346305593</v>
      </c>
      <c r="AC229" s="26" t="n">
        <f aca="false">IF(ROW()&lt;4+MinObs-1,"",IFERROR((H229-AVERAGE(H$4:H229))/STDEV(H$4:H229),""))</f>
        <v>-0.602460555028731</v>
      </c>
      <c r="AD229" s="26" t="n">
        <f aca="false">IF(ROW()&lt;4+MinObs-1,"",IFERROR((I229-AVERAGE(I$4:I229))/STDEV(I$4:I229),""))</f>
        <v>-0.595867502401869</v>
      </c>
      <c r="AE229" s="26" t="n">
        <f aca="false">IF(ROW()&lt;4+MinObs-1,"",IFERROR((J229-AVERAGE(J$4:J229))/STDEV(J$4:J229),""))</f>
        <v>0.725899174941037</v>
      </c>
      <c r="AF229" s="26" t="n">
        <f aca="false">IF(ROW()&lt;4+MinObs-1,"",IFERROR((K229-AVERAGE(K$4:K229))/STDEV(K$4:K229),""))</f>
        <v>-0.0591134298448303</v>
      </c>
      <c r="AG229" s="26" t="n">
        <f aca="false">IF(ROW()&lt;4+MinObs-1,"",IFERROR((L229-AVERAGE(L$4:L229))/STDEV(L$4:L229),""))</f>
        <v>-0.256820991451287</v>
      </c>
      <c r="AH229" s="26" t="n">
        <f aca="false">IF(ROW()&lt;4+MinObs-1,"",IFERROR((M229-AVERAGE(M$4:M229))/STDEV(M$4:M229),""))</f>
        <v>-1.52020858670556</v>
      </c>
      <c r="AI229" s="26" t="n">
        <f aca="false">IF(ROW()&lt;4+MinObs-1,"",IFERROR((N229-AVERAGE(N$4:N229))/STDEV(N$4:N229),""))</f>
        <v>1.31296948189187</v>
      </c>
      <c r="AJ229" s="26" t="n">
        <f aca="false">IF(ROW()&lt;4+MinObs-1,"",IFERROR((O229-AVERAGE(O$4:O229))/STDEV(O$4:O229),""))</f>
        <v>-1.0693666379748</v>
      </c>
      <c r="AK229" s="26" t="n">
        <f aca="false">IF(ROW()&lt;4+MinObs-1,"",IFERROR((P229-AVERAGE(P$4:P229))/STDEV(P$4:P229),""))</f>
        <v>-0.422874470339911</v>
      </c>
      <c r="AL229" s="26" t="n">
        <f aca="false">IF(ROW()&lt;4+MinObs-1,"",IFERROR((Q229-AVERAGE(Q$4:Q229))/STDEV(Q$4:Q229),""))</f>
        <v>0.755610546925544</v>
      </c>
      <c r="AM229" s="26" t="n">
        <f aca="false">IF(ROW()&lt;4+MinObs-1,"",IFERROR((R229-AVERAGE(R$4:R229))/STDEV(R$4:R229),""))</f>
        <v>-1.36605630062538</v>
      </c>
      <c r="AN229" s="26" t="n">
        <f aca="false">IF(ROW()&lt;4+MinObs-1,"",IFERROR((S229-AVERAGE(S$4:S229))/STDEV(S$4:S229),""))</f>
        <v>-0.536537687213919</v>
      </c>
      <c r="AO229" s="26" t="n">
        <f aca="false">IF(ROW()&lt;4+MinObs-1,"",IFERROR((T229-AVERAGE(T$4:T229))/STDEV(T$4:T229),""))</f>
        <v>1.90306598129511</v>
      </c>
      <c r="AP229" s="26" t="n">
        <f aca="false">IF(ROW()&lt;4+MinObs-1,"",IFERROR((U229-AVERAGE(U$4:U229))/STDEV(U$4:U229),""))</f>
        <v>0.560734295642876</v>
      </c>
      <c r="AQ229" s="26" t="n">
        <f aca="false">IF(ROW()&lt;4+MinObs-1,"",IFERROR((V229-AVERAGE(V$4:V229))/STDEV(V$4:V229),""))</f>
        <v>-0.57806185893045</v>
      </c>
      <c r="AR229" s="26" t="n">
        <f aca="false">IF(W229="",0,IF(W229&gt;=z4,w4,IF(W229&gt;=z3,w3,IF(W229&gt;=zEntry,w2,IF(AND(W229&gt;=ExitZ,AR228&gt;0),w2,0)))))</f>
        <v>0</v>
      </c>
      <c r="AS229" s="26" t="n">
        <f aca="false">IF(X229="",0,IF(X229&gt;=z4,w4,IF(X229&gt;=z3,w3,IF(X229&gt;=zEntry,w2,IF(AND(X229&gt;=ExitZ,AS228&gt;0),w2,0)))))</f>
        <v>0</v>
      </c>
      <c r="AT229" s="26" t="n">
        <f aca="false">IF(Y229="",0,IF(Y229&gt;=z4,w4,IF(Y229&gt;=z3,w3,IF(Y229&gt;=zEntry,w2,IF(AND(Y229&gt;=ExitZ,AT228&gt;0),w2,0)))))</f>
        <v>0</v>
      </c>
      <c r="AU229" s="26" t="n">
        <f aca="false">IF(Z229="",0,IF(Z229&gt;=z4,w4,IF(Z229&gt;=z3,w3,IF(Z229&gt;=zEntry,w2,IF(AND(Z229&gt;=ExitZ,AU228&gt;0),w2,0)))))</f>
        <v>0</v>
      </c>
      <c r="AV229" s="26" t="n">
        <f aca="false">IF(AA229="",0,IF(AA229&gt;=z4,w4,IF(AA229&gt;=z3,w3,IF(AA229&gt;=zEntry,w2,IF(AND(AA229&gt;=ExitZ,AV228&gt;0),w2,0)))))</f>
        <v>1</v>
      </c>
      <c r="AW229" s="26" t="n">
        <f aca="false">IF(AB229="",0,IF(AB229&gt;=z4,w4,IF(AB229&gt;=z3,w3,IF(AB229&gt;=zEntry,w2,IF(AND(AB229&gt;=ExitZ,AW228&gt;0),w2,0)))))</f>
        <v>0</v>
      </c>
      <c r="AX229" s="26" t="n">
        <f aca="false">IF(AC229="",0,IF(AC229&gt;=z4,w4,IF(AC229&gt;=z3,w3,IF(AC229&gt;=zEntry,w2,IF(AND(AC229&gt;=ExitZ,AX228&gt;0),w2,0)))))</f>
        <v>0</v>
      </c>
      <c r="AY229" s="26" t="n">
        <f aca="false">IF(AD229="",0,IF(AD229&gt;=z4,w4,IF(AD229&gt;=z3,w3,IF(AD229&gt;=zEntry,w2,IF(AND(AD229&gt;=ExitZ,AY228&gt;0),w2,0)))))</f>
        <v>0</v>
      </c>
      <c r="AZ229" s="26" t="n">
        <f aca="false">IF(AE229="",0,IF(AE229&gt;=z4,w4,IF(AE229&gt;=z3,w3,IF(AE229&gt;=zEntry,w2,IF(AND(AE229&gt;=ExitZ,AZ228&gt;0),w2,0)))))</f>
        <v>0</v>
      </c>
      <c r="BA229" s="26" t="n">
        <f aca="false">IF(AF229="",0,IF(AF229&gt;=z4,w4,IF(AF229&gt;=z3,w3,IF(AF229&gt;=zEntry,w2,IF(AND(AF229&gt;=ExitZ,BA228&gt;0),w2,0)))))</f>
        <v>0</v>
      </c>
      <c r="BB229" s="26" t="n">
        <f aca="false">IF(AG229="",0,IF(AG229&gt;=z4,w4,IF(AG229&gt;=z3,w3,IF(AG229&gt;=zEntry,w2,IF(AND(AG229&gt;=ExitZ,BB228&gt;0),w2,0)))))</f>
        <v>0</v>
      </c>
      <c r="BC229" s="26" t="n">
        <f aca="false">IF(AH229="",0,IF(AH229&gt;=z4,w4,IF(AH229&gt;=z3,w3,IF(AH229&gt;=zEntry,w2,IF(AND(AH229&gt;=ExitZ,BC228&gt;0),w2,0)))))</f>
        <v>0</v>
      </c>
      <c r="BD229" s="26" t="n">
        <f aca="false">IF(AI229="",0,IF(AI229&gt;=z4,w4,IF(AI229&gt;=z3,w3,IF(AI229&gt;=zEntry,w2,IF(AND(AI229&gt;=ExitZ,BD228&gt;0),w2,0)))))</f>
        <v>0</v>
      </c>
      <c r="BE229" s="26" t="n">
        <f aca="false">IF(AJ229="",0,IF(AJ229&gt;=z4,w4,IF(AJ229&gt;=z3,w3,IF(AJ229&gt;=zEntry,w2,IF(AND(AJ229&gt;=ExitZ,BE228&gt;0),w2,0)))))</f>
        <v>0</v>
      </c>
      <c r="BF229" s="26" t="n">
        <f aca="false">IF(AK229="",0,IF(AK229&gt;=z4,w4,IF(AK229&gt;=z3,w3,IF(AK229&gt;=zEntry,w2,IF(AND(AK229&gt;=ExitZ,BF228&gt;0),w2,0)))))</f>
        <v>0</v>
      </c>
      <c r="BG229" s="26" t="n">
        <f aca="false">IF(AL229="",0,IF(AL229&gt;=z4,w4,IF(AL229&gt;=z3,w3,IF(AL229&gt;=zEntry,w2,IF(AND(AL229&gt;=ExitZ,BG228&gt;0),w2,0)))))</f>
        <v>0</v>
      </c>
      <c r="BH229" s="26" t="n">
        <f aca="false">IF(AM229="",0,IF(AM229&gt;=z4,w4,IF(AM229&gt;=z3,w3,IF(AM229&gt;=zEntry,w2,IF(AND(AM229&gt;=ExitZ,BH228&gt;0),w2,0)))))</f>
        <v>0</v>
      </c>
      <c r="BI229" s="26" t="n">
        <f aca="false">IF(AN229="",0,IF(AN229&gt;=z4,w4,IF(AN229&gt;=z3,w3,IF(AN229&gt;=zEntry,w2,IF(AND(AN229&gt;=ExitZ,BI228&gt;0),w2,0)))))</f>
        <v>0</v>
      </c>
      <c r="BJ229" s="26" t="n">
        <f aca="false">IF(AO229="",0,IF(AO229&gt;=z4,w4,IF(AO229&gt;=z3,w3,IF(AO229&gt;=zEntry,w2,IF(AND(AO229&gt;=ExitZ,BJ228&gt;0),w2,0)))))</f>
        <v>0</v>
      </c>
      <c r="BK229" s="26" t="n">
        <f aca="false">IF(AP229="",0,IF(AP229&gt;=z4,w4,IF(AP229&gt;=z3,w3,IF(AP229&gt;=zEntry,w2,IF(AND(AP229&gt;=ExitZ,BK228&gt;0),w2,0)))))</f>
        <v>0</v>
      </c>
      <c r="BL229" s="26" t="n">
        <f aca="false">IF(AQ229="",0,IF(AQ229&gt;=z4,w4,IF(AQ229&gt;=z3,w3,IF(AQ229&gt;=zEntry,w2,IF(AND(AQ229&gt;=ExitZ,BL228&gt;0),w2,0)))))</f>
        <v>0</v>
      </c>
      <c r="BM229" s="23" t="n">
        <f aca="false">IF(EMFX_Data!X228&gt;=EMFX_Data!Y228,EMFX_Data!AE229-EMFX_Data!AF229,EMFX_Data!AF229-EMFX_Data!AE229)</f>
        <v>-0.0303021116667821</v>
      </c>
      <c r="BN229" s="23" t="n">
        <f aca="false">IF(EMFX_Data!X228&gt;=EMFX_Data!Z228,EMFX_Data!AE229-EMFX_Data!AG229,EMFX_Data!AG229-EMFX_Data!AE229)</f>
        <v>-0.0727871868694472</v>
      </c>
      <c r="BO229" s="23" t="n">
        <f aca="false">IF(EMFX_Data!X228&gt;=EMFX_Data!AA228,EMFX_Data!AE229-EMFX_Data!AH229,EMFX_Data!AH229-EMFX_Data!AE229)</f>
        <v>-0.0662528472671212</v>
      </c>
      <c r="BP229" s="23" t="n">
        <f aca="false">IF(EMFX_Data!X228&gt;=EMFX_Data!AB228,EMFX_Data!AE229-EMFX_Data!AI229,EMFX_Data!AI229-EMFX_Data!AE229)</f>
        <v>0.0282388587358563</v>
      </c>
      <c r="BQ229" s="23" t="n">
        <f aca="false">IF(EMFX_Data!X228&gt;=EMFX_Data!AC228,EMFX_Data!AE229-EMFX_Data!AJ229,EMFX_Data!AJ229-EMFX_Data!AE229)</f>
        <v>0.0302836351068854</v>
      </c>
      <c r="BR229" s="23" t="n">
        <f aca="false">IF(EMFX_Data!X228&gt;=EMFX_Data!AD228,EMFX_Data!AE229-EMFX_Data!AK229,EMFX_Data!AK229-EMFX_Data!AE229)</f>
        <v>-0.0726342863123871</v>
      </c>
      <c r="BS229" s="23" t="n">
        <f aca="false">IF(EMFX_Data!Y228&gt;=EMFX_Data!Z228,EMFX_Data!AF229-EMFX_Data!AG229,EMFX_Data!AG229-EMFX_Data!AF229)</f>
        <v>-0.0424850752026651</v>
      </c>
      <c r="BT229" s="23" t="n">
        <f aca="false">IF(EMFX_Data!Y228&gt;=EMFX_Data!AA228,EMFX_Data!AF229-EMFX_Data!AH229,EMFX_Data!AH229-EMFX_Data!AF229)</f>
        <v>-0.0359507356003391</v>
      </c>
      <c r="BU229" s="23" t="n">
        <f aca="false">IF(EMFX_Data!Y228&gt;=EMFX_Data!AB228,EMFX_Data!AF229-EMFX_Data!AI229,EMFX_Data!AI229-EMFX_Data!AF229)</f>
        <v>-0.00206325293092582</v>
      </c>
      <c r="BV229" s="23" t="n">
        <f aca="false">IF(EMFX_Data!Y228&gt;=EMFX_Data!AC228,EMFX_Data!AF229-EMFX_Data!AJ229,EMFX_Data!AJ229-EMFX_Data!AF229)</f>
        <v>0.0605857467736675</v>
      </c>
      <c r="BW229" s="23" t="n">
        <f aca="false">IF(EMFX_Data!Y228&gt;=EMFX_Data!AD228,EMFX_Data!AF229-EMFX_Data!AK229,EMFX_Data!AK229-EMFX_Data!AF229)</f>
        <v>-0.042332174645605</v>
      </c>
      <c r="BX229" s="23" t="n">
        <f aca="false">IF(EMFX_Data!Z228&gt;=EMFX_Data!AA228,EMFX_Data!AG229-EMFX_Data!AH229,EMFX_Data!AH229-EMFX_Data!AG229)</f>
        <v>0.006534339602326</v>
      </c>
      <c r="BY229" s="23" t="n">
        <f aca="false">IF(EMFX_Data!Z228&gt;=EMFX_Data!AB228,EMFX_Data!AG229-EMFX_Data!AI229,EMFX_Data!AI229-EMFX_Data!AG229)</f>
        <v>-0.044548328133591</v>
      </c>
      <c r="BZ229" s="23" t="n">
        <f aca="false">IF(EMFX_Data!Z228&gt;=EMFX_Data!AC228,EMFX_Data!AG229-EMFX_Data!AJ229,EMFX_Data!AJ229-EMFX_Data!AG229)</f>
        <v>0.103070821976333</v>
      </c>
      <c r="CA229" s="23" t="n">
        <f aca="false">IF(EMFX_Data!Z228&gt;=EMFX_Data!AD228,EMFX_Data!AG229-EMFX_Data!AK229,EMFX_Data!AK229-EMFX_Data!AG229)</f>
        <v>0.000152900557060097</v>
      </c>
      <c r="CB229" s="23" t="n">
        <f aca="false">IF(EMFX_Data!AA228&gt;=EMFX_Data!AB228,EMFX_Data!AH229-EMFX_Data!AI229,EMFX_Data!AI229-EMFX_Data!AH229)</f>
        <v>-0.038013988531265</v>
      </c>
      <c r="CC229" s="23" t="n">
        <f aca="false">IF(EMFX_Data!AA228&gt;=EMFX_Data!AC228,EMFX_Data!AH229-EMFX_Data!AJ229,EMFX_Data!AJ229-EMFX_Data!AH229)</f>
        <v>0.0965364823740066</v>
      </c>
      <c r="CD229" s="23" t="n">
        <f aca="false">IF(EMFX_Data!AA228&gt;=EMFX_Data!AD228,EMFX_Data!AH229-EMFX_Data!AK229,EMFX_Data!AK229-EMFX_Data!AH229)</f>
        <v>-0.00638143904526591</v>
      </c>
      <c r="CE229" s="23" t="n">
        <f aca="false">IF(EMFX_Data!AB228&gt;=EMFX_Data!AC228,EMFX_Data!AI229-EMFX_Data!AJ229,EMFX_Data!AJ229-EMFX_Data!AI229)</f>
        <v>0.0585224938427416</v>
      </c>
      <c r="CF229" s="23" t="n">
        <f aca="false">IF(EMFX_Data!AB228&gt;=EMFX_Data!AD228,EMFX_Data!AI229-EMFX_Data!AK229,EMFX_Data!AK229-EMFX_Data!AI229)</f>
        <v>-0.0443954275765309</v>
      </c>
      <c r="CG229" s="23" t="n">
        <f aca="false">IF(EMFX_Data!AC228&gt;=EMFX_Data!AD228,EMFX_Data!AJ229-EMFX_Data!AK229,EMFX_Data!AK229-EMFX_Data!AJ229)</f>
        <v>0.102917921419273</v>
      </c>
      <c r="CH229" s="27" t="n">
        <f aca="false">IF(ROW()&lt;4+VolLB,"",STDEV(INDEX($BM:$BM,ROW()-VolLB+1):INDEX($BM:$BM,ROW()))*SQRT(12))</f>
        <v>0.173458614335428</v>
      </c>
      <c r="CI229" s="27" t="n">
        <f aca="false">IF(ROW()&lt;4+VolLB,"",STDEV(INDEX($BN:$BN,ROW()-VolLB+1):INDEX($BN:$BN,ROW()))*SQRT(12))</f>
        <v>0.196252481541513</v>
      </c>
      <c r="CJ229" s="27" t="n">
        <f aca="false">IF(ROW()&lt;4+VolLB,"",STDEV(INDEX($BO:$BO,ROW()-VolLB+1):INDEX($BO:$BO,ROW()))*SQRT(12))</f>
        <v>0.204368704409084</v>
      </c>
      <c r="CK229" s="27" t="n">
        <f aca="false">IF(ROW()&lt;4+VolLB,"",STDEV(INDEX($BP:$BP,ROW()-VolLB+1):INDEX($BP:$BP,ROW()))*SQRT(12))</f>
        <v>0.182493755422899</v>
      </c>
      <c r="CL229" s="27" t="n">
        <f aca="false">IF(ROW()&lt;4+VolLB,"",STDEV(INDEX($BQ:$BQ,ROW()-VolLB+1):INDEX($BQ:$BQ,ROW()))*SQRT(12))</f>
        <v>0.159268176079585</v>
      </c>
      <c r="CM229" s="27" t="n">
        <f aca="false">IF(ROW()&lt;4+VolLB,"",STDEV(INDEX($BR:$BR,ROW()-VolLB+1):INDEX($BR:$BR,ROW()))*SQRT(12))</f>
        <v>0.171731431399517</v>
      </c>
      <c r="CN229" s="27" t="n">
        <f aca="false">IF(ROW()&lt;4+VolLB,"",STDEV(INDEX($BS:$BS,ROW()-VolLB+1):INDEX($BS:$BS,ROW()))*SQRT(12))</f>
        <v>0.14035401653551</v>
      </c>
      <c r="CO229" s="27" t="n">
        <f aca="false">IF(ROW()&lt;4+VolLB,"",STDEV(INDEX($BT:$BT,ROW()-VolLB+1):INDEX($BT:$BT,ROW()))*SQRT(12))</f>
        <v>0.19295126499775</v>
      </c>
      <c r="CP229" s="27" t="n">
        <f aca="false">IF(ROW()&lt;4+VolLB,"",STDEV(INDEX($BU:$BU,ROW()-VolLB+1):INDEX($BU:$BU,ROW()))*SQRT(12))</f>
        <v>0.140366019694934</v>
      </c>
      <c r="CQ229" s="27" t="n">
        <f aca="false">IF(ROW()&lt;4+VolLB,"",STDEV(INDEX($BV:$BV,ROW()-VolLB+1):INDEX($BV:$BV,ROW()))*SQRT(12))</f>
        <v>0.151411432359923</v>
      </c>
      <c r="CR229" s="27" t="n">
        <f aca="false">IF(ROW()&lt;4+VolLB,"",STDEV(INDEX($BW:$BW,ROW()-VolLB+1):INDEX($BW:$BW,ROW()))*SQRT(12))</f>
        <v>0.165059931160775</v>
      </c>
      <c r="CS229" s="27" t="n">
        <f aca="false">IF(ROW()&lt;4+VolLB,"",STDEV(INDEX($BX:$BX,ROW()-VolLB+1):INDEX($BX:$BX,ROW()))*SQRT(12))</f>
        <v>0.207093734572563</v>
      </c>
      <c r="CT229" s="27" t="n">
        <f aca="false">IF(ROW()&lt;4+VolLB,"",STDEV(INDEX($BY:$BY,ROW()-VolLB+1):INDEX($BY:$BY,ROW()))*SQRT(12))</f>
        <v>0.19175631038496</v>
      </c>
      <c r="CU229" s="27" t="n">
        <f aca="false">IF(ROW()&lt;4+VolLB,"",STDEV(INDEX($BZ:$BZ,ROW()-VolLB+1):INDEX($BZ:$BZ,ROW()))*SQRT(12))</f>
        <v>0.169159707126899</v>
      </c>
      <c r="CV229" s="27" t="n">
        <f aca="false">IF(ROW()&lt;4+VolLB,"",STDEV(INDEX($CA:$CA,ROW()-VolLB+1):INDEX($CA:$CA,ROW()))*SQRT(12))</f>
        <v>0.147795241096049</v>
      </c>
      <c r="CW229" s="27" t="n">
        <f aca="false">IF(ROW()&lt;4+VolLB,"",STDEV(INDEX($CB:$CB,ROW()-VolLB+1):INDEX($CB:$CB,ROW()))*SQRT(12))</f>
        <v>0.184005030739972</v>
      </c>
      <c r="CX229" s="27" t="n">
        <f aca="false">IF(ROW()&lt;4+VolLB,"",STDEV(INDEX($CC:$CC,ROW()-VolLB+1):INDEX($CC:$CC,ROW()))*SQRT(12))</f>
        <v>0.184332067416276</v>
      </c>
      <c r="CY229" s="27" t="n">
        <f aca="false">IF(ROW()&lt;4+VolLB,"",STDEV(INDEX($CD:$CD,ROW()-VolLB+1):INDEX($CD:$CD,ROW()))*SQRT(12))</f>
        <v>0.188040014596527</v>
      </c>
      <c r="CZ229" s="27" t="n">
        <f aca="false">IF(ROW()&lt;4+VolLB,"",STDEV(INDEX($CE:$CE,ROW()-VolLB+1):INDEX($CE:$CE,ROW()))*SQRT(12))</f>
        <v>0.180004025524537</v>
      </c>
      <c r="DA229" s="27" t="n">
        <f aca="false">IF(ROW()&lt;4+VolLB,"",STDEV(INDEX($CF:$CF,ROW()-VolLB+1):INDEX($CF:$CF,ROW()))*SQRT(12))</f>
        <v>0.156862571468838</v>
      </c>
      <c r="DB229" s="27" t="n">
        <f aca="false">IF(ROW()&lt;4+VolLB,"",STDEV(INDEX($CG:$CG,ROW()-VolLB+1):INDEX($CG:$CG,ROW()))*SQRT(12))</f>
        <v>0.146016203636413</v>
      </c>
      <c r="DC229" s="26" t="n">
        <f aca="false">IF(OR(AR229=0,CH229="",CH229=0),0,AR229*MIN(MaxScal,TgtVol/CH229))</f>
        <v>0</v>
      </c>
      <c r="DD229" s="26" t="n">
        <f aca="false">IF(OR(AS229=0,CI229="",CI229=0),0,AS229*MIN(MaxScal,TgtVol/CI229))</f>
        <v>0</v>
      </c>
      <c r="DE229" s="26" t="n">
        <f aca="false">IF(OR(AT229=0,CJ229="",CJ229=0),0,AT229*MIN(MaxScal,TgtVol/CJ229))</f>
        <v>0</v>
      </c>
      <c r="DF229" s="26" t="n">
        <f aca="false">IF(OR(AU229=0,CK229="",CK229=0),0,AU229*MIN(MaxScal,TgtVol/CK229))</f>
        <v>0</v>
      </c>
      <c r="DG229" s="26" t="n">
        <f aca="false">IF(OR(AV229=0,CL229="",CL229=0),0,AV229*MIN(MaxScal,TgtVol/CL229))</f>
        <v>0.125574364523432</v>
      </c>
      <c r="DH229" s="26" t="n">
        <f aca="false">IF(OR(AW229=0,CM229="",CM229=0),0,AW229*MIN(MaxScal,TgtVol/CM229))</f>
        <v>0</v>
      </c>
      <c r="DI229" s="26" t="n">
        <f aca="false">IF(OR(AX229=0,CN229="",CN229=0),0,AX229*MIN(MaxScal,TgtVol/CN229))</f>
        <v>0</v>
      </c>
      <c r="DJ229" s="26" t="n">
        <f aca="false">IF(OR(AY229=0,CO229="",CO229=0),0,AY229*MIN(MaxScal,TgtVol/CO229))</f>
        <v>0</v>
      </c>
      <c r="DK229" s="26" t="n">
        <f aca="false">IF(OR(AZ229=0,CP229="",CP229=0),0,AZ229*MIN(MaxScal,TgtVol/CP229))</f>
        <v>0</v>
      </c>
      <c r="DL229" s="26" t="n">
        <f aca="false">IF(OR(BA229=0,CQ229="",CQ229=0),0,BA229*MIN(MaxScal,TgtVol/CQ229))</f>
        <v>0</v>
      </c>
      <c r="DM229" s="26" t="n">
        <f aca="false">IF(OR(BB229=0,CR229="",CR229=0),0,BB229*MIN(MaxScal,TgtVol/CR229))</f>
        <v>0</v>
      </c>
      <c r="DN229" s="26" t="n">
        <f aca="false">IF(OR(BC229=0,CS229="",CS229=0),0,BC229*MIN(MaxScal,TgtVol/CS229))</f>
        <v>0</v>
      </c>
      <c r="DO229" s="26" t="n">
        <f aca="false">IF(OR(BD229=0,CT229="",CT229=0),0,BD229*MIN(MaxScal,TgtVol/CT229))</f>
        <v>0</v>
      </c>
      <c r="DP229" s="26" t="n">
        <f aca="false">IF(OR(BE229=0,CU229="",CU229=0),0,BE229*MIN(MaxScal,TgtVol/CU229))</f>
        <v>0</v>
      </c>
      <c r="DQ229" s="26" t="n">
        <f aca="false">IF(OR(BF229=0,CV229="",CV229=0),0,BF229*MIN(MaxScal,TgtVol/CV229))</f>
        <v>0</v>
      </c>
      <c r="DR229" s="26" t="n">
        <f aca="false">IF(OR(BG229=0,CW229="",CW229=0),0,BG229*MIN(MaxScal,TgtVol/CW229))</f>
        <v>0</v>
      </c>
      <c r="DS229" s="26" t="n">
        <f aca="false">IF(OR(BH229=0,CX229="",CX229=0),0,BH229*MIN(MaxScal,TgtVol/CX229))</f>
        <v>0</v>
      </c>
      <c r="DT229" s="26" t="n">
        <f aca="false">IF(OR(BI229=0,CY229="",CY229=0),0,BI229*MIN(MaxScal,TgtVol/CY229))</f>
        <v>0</v>
      </c>
      <c r="DU229" s="26" t="n">
        <f aca="false">IF(OR(BJ229=0,CZ229="",CZ229=0),0,BJ229*MIN(MaxScal,TgtVol/CZ229))</f>
        <v>0</v>
      </c>
      <c r="DV229" s="26" t="n">
        <f aca="false">IF(OR(BK229=0,DA229="",DA229=0),0,BK229*MIN(MaxScal,TgtVol/DA229))</f>
        <v>0</v>
      </c>
      <c r="DW229" s="26" t="n">
        <f aca="false">IF(OR(BL229=0,DB229="",DB229=0),0,BL229*MIN(MaxScal,TgtVol/DB229))</f>
        <v>0</v>
      </c>
      <c r="DX229" s="28" t="n">
        <f aca="false">IFERROR(DC228*BM229,"")</f>
        <v>-0</v>
      </c>
      <c r="DY229" s="28" t="n">
        <f aca="false">IFERROR(DD228*BN229,"")</f>
        <v>-0</v>
      </c>
      <c r="DZ229" s="28" t="n">
        <f aca="false">IFERROR(DE228*BO229,"")</f>
        <v>-0</v>
      </c>
      <c r="EA229" s="28" t="n">
        <f aca="false">IFERROR(DF228*BP229,"")</f>
        <v>0</v>
      </c>
      <c r="EB229" s="28" t="n">
        <f aca="false">IFERROR(DG228*BQ229,"")</f>
        <v>0.00381952517658804</v>
      </c>
      <c r="EC229" s="28" t="n">
        <f aca="false">IFERROR(DH228*BR229,"")</f>
        <v>-0</v>
      </c>
      <c r="ED229" s="28" t="n">
        <f aca="false">IFERROR(DI228*BS229,"")</f>
        <v>-0</v>
      </c>
      <c r="EE229" s="28" t="n">
        <f aca="false">IFERROR(DJ228*BT229,"")</f>
        <v>-0</v>
      </c>
      <c r="EF229" s="28" t="n">
        <f aca="false">IFERROR(DK228*BU229,"")</f>
        <v>-0</v>
      </c>
      <c r="EG229" s="28" t="n">
        <f aca="false">IFERROR(DL228*BV229,"")</f>
        <v>0</v>
      </c>
      <c r="EH229" s="28" t="n">
        <f aca="false">IFERROR(DM228*BW229,"")</f>
        <v>-0</v>
      </c>
      <c r="EI229" s="28" t="n">
        <f aca="false">IFERROR(DN228*BX229,"")</f>
        <v>0</v>
      </c>
      <c r="EJ229" s="28" t="n">
        <f aca="false">IFERROR(DO228*BY229,"")</f>
        <v>-0</v>
      </c>
      <c r="EK229" s="28" t="n">
        <f aca="false">IFERROR(DP228*BZ229,"")</f>
        <v>0</v>
      </c>
      <c r="EL229" s="28" t="n">
        <f aca="false">IFERROR(DQ228*CA229,"")</f>
        <v>0</v>
      </c>
      <c r="EM229" s="28" t="n">
        <f aca="false">IFERROR(DR228*CB229,"")</f>
        <v>-0</v>
      </c>
      <c r="EN229" s="28" t="n">
        <f aca="false">IFERROR(DS228*CC229,"")</f>
        <v>0</v>
      </c>
      <c r="EO229" s="28" t="n">
        <f aca="false">IFERROR(DT228*CD229,"")</f>
        <v>-0</v>
      </c>
      <c r="EP229" s="28" t="n">
        <f aca="false">IFERROR(DU228*CE229,"")</f>
        <v>0.00622610994174933</v>
      </c>
      <c r="EQ229" s="28" t="n">
        <f aca="false">IFERROR(DV228*CF229,"")</f>
        <v>-0</v>
      </c>
      <c r="ER229" s="28" t="n">
        <f aca="false">IFERROR(DW228*CG229,"")</f>
        <v>0</v>
      </c>
      <c r="ES229" s="28" t="n">
        <f aca="false">IF(ROW()=4,"",SUM(DX229:ER229))</f>
        <v>0.0100456351183374</v>
      </c>
      <c r="ET229" s="29" t="n">
        <f aca="false">COUNTIF(AR229:BL229,"&gt;0")</f>
        <v>1</v>
      </c>
    </row>
    <row r="230" customFormat="false" ht="15" hidden="false" customHeight="false" outlineLevel="0" collapsed="false">
      <c r="A230" s="19" t="n">
        <v>44895</v>
      </c>
      <c r="B230" s="23" t="n">
        <f aca="false">ABS(EMFX_Data!X230-EMFX_Data!Y230)</f>
        <v>0.210625598688436</v>
      </c>
      <c r="C230" s="23" t="n">
        <f aca="false">ABS(EMFX_Data!X230-EMFX_Data!Z230)</f>
        <v>0.285040755758847</v>
      </c>
      <c r="D230" s="23" t="n">
        <f aca="false">ABS(EMFX_Data!X230-EMFX_Data!AA230)</f>
        <v>0.325588435893121</v>
      </c>
      <c r="E230" s="23" t="n">
        <f aca="false">ABS(EMFX_Data!X230-EMFX_Data!AB230)</f>
        <v>0.053863929780257</v>
      </c>
      <c r="F230" s="23" t="n">
        <f aca="false">ABS(EMFX_Data!X230-EMFX_Data!AC230)</f>
        <v>0.244256823185512</v>
      </c>
      <c r="G230" s="23" t="n">
        <f aca="false">ABS(EMFX_Data!X230-EMFX_Data!AD230)</f>
        <v>0.305489410136634</v>
      </c>
      <c r="H230" s="23" t="n">
        <f aca="false">ABS(EMFX_Data!Y230-EMFX_Data!Z230)</f>
        <v>0.074415157070411</v>
      </c>
      <c r="I230" s="23" t="n">
        <f aca="false">ABS(EMFX_Data!Y230-EMFX_Data!AA230)</f>
        <v>0.114962837204685</v>
      </c>
      <c r="J230" s="23" t="n">
        <f aca="false">ABS(EMFX_Data!Y230-EMFX_Data!AB230)</f>
        <v>0.156761668908179</v>
      </c>
      <c r="K230" s="23" t="n">
        <f aca="false">ABS(EMFX_Data!Y230-EMFX_Data!AC230)</f>
        <v>0.0336312244970758</v>
      </c>
      <c r="L230" s="23" t="n">
        <f aca="false">ABS(EMFX_Data!Y230-EMFX_Data!AD230)</f>
        <v>0.0948638114481977</v>
      </c>
      <c r="M230" s="23" t="n">
        <f aca="false">ABS(EMFX_Data!Z230-EMFX_Data!AA230)</f>
        <v>0.0405476801342743</v>
      </c>
      <c r="N230" s="23" t="n">
        <f aca="false">ABS(EMFX_Data!Z230-EMFX_Data!AB230)</f>
        <v>0.23117682597859</v>
      </c>
      <c r="O230" s="23" t="n">
        <f aca="false">ABS(EMFX_Data!Z230-EMFX_Data!AC230)</f>
        <v>0.0407839325733352</v>
      </c>
      <c r="P230" s="23" t="n">
        <f aca="false">ABS(EMFX_Data!Z230-EMFX_Data!AD230)</f>
        <v>0.0204486543777866</v>
      </c>
      <c r="Q230" s="23" t="n">
        <f aca="false">ABS(EMFX_Data!AA230-EMFX_Data!AB230)</f>
        <v>0.271724506112864</v>
      </c>
      <c r="R230" s="23" t="n">
        <f aca="false">ABS(EMFX_Data!AA230-EMFX_Data!AC230)</f>
        <v>0.0813316127076096</v>
      </c>
      <c r="S230" s="23" t="n">
        <f aca="false">ABS(EMFX_Data!AA230-EMFX_Data!AD230)</f>
        <v>0.0200990257564877</v>
      </c>
      <c r="T230" s="23" t="n">
        <f aca="false">ABS(EMFX_Data!AB230-EMFX_Data!AC230)</f>
        <v>0.190392893405255</v>
      </c>
      <c r="U230" s="23" t="n">
        <f aca="false">ABS(EMFX_Data!AB230-EMFX_Data!AD230)</f>
        <v>0.251625480356377</v>
      </c>
      <c r="V230" s="23" t="n">
        <f aca="false">ABS(EMFX_Data!AC230-EMFX_Data!AD230)</f>
        <v>0.0612325869511219</v>
      </c>
      <c r="W230" s="26" t="n">
        <f aca="false">IF(ROW()&lt;4+MinObs-1,"",IFERROR((B230-AVERAGE(B$4:B230))/STDEV(B$4:B230),""))</f>
        <v>0.823110760115727</v>
      </c>
      <c r="X230" s="26" t="n">
        <f aca="false">IF(ROW()&lt;4+MinObs-1,"",IFERROR((C230-AVERAGE(C$4:C230))/STDEV(C$4:C230),""))</f>
        <v>2.14970535989774</v>
      </c>
      <c r="Y230" s="26" t="n">
        <f aca="false">IF(ROW()&lt;4+MinObs-1,"",IFERROR((D230-AVERAGE(D$4:D230))/STDEV(D$4:D230),""))</f>
        <v>1.55832301799574</v>
      </c>
      <c r="Z230" s="26" t="n">
        <f aca="false">IF(ROW()&lt;4+MinObs-1,"",IFERROR((E230-AVERAGE(E$4:E230))/STDEV(E$4:E230),""))</f>
        <v>-0.769462934907208</v>
      </c>
      <c r="AA230" s="26" t="n">
        <f aca="false">IF(ROW()&lt;4+MinObs-1,"",IFERROR((F230-AVERAGE(F$4:F230))/STDEV(F$4:F230),""))</f>
        <v>1.60631834647539</v>
      </c>
      <c r="AB230" s="26" t="n">
        <f aca="false">IF(ROW()&lt;4+MinObs-1,"",IFERROR((G230-AVERAGE(G$4:G230))/STDEV(G$4:G230),""))</f>
        <v>0.682730712861365</v>
      </c>
      <c r="AC230" s="26" t="n">
        <f aca="false">IF(ROW()&lt;4+MinObs-1,"",IFERROR((H230-AVERAGE(H$4:H230))/STDEV(H$4:H230),""))</f>
        <v>-0.563505485642541</v>
      </c>
      <c r="AD230" s="26" t="n">
        <f aca="false">IF(ROW()&lt;4+MinObs-1,"",IFERROR((I230-AVERAGE(I$4:I230))/STDEV(I$4:I230),""))</f>
        <v>-0.292447131176683</v>
      </c>
      <c r="AE230" s="26" t="n">
        <f aca="false">IF(ROW()&lt;4+MinObs-1,"",IFERROR((J230-AVERAGE(J$4:J230))/STDEV(J$4:J230),""))</f>
        <v>0.273735759521507</v>
      </c>
      <c r="AF230" s="26" t="n">
        <f aca="false">IF(ROW()&lt;4+MinObs-1,"",IFERROR((K230-AVERAGE(K$4:K230))/STDEV(K$4:K230),""))</f>
        <v>-0.913981076389395</v>
      </c>
      <c r="AG230" s="26" t="n">
        <f aca="false">IF(ROW()&lt;4+MinObs-1,"",IFERROR((L230-AVERAGE(L$4:L230))/STDEV(L$4:L230),""))</f>
        <v>-0.278852502700146</v>
      </c>
      <c r="AH230" s="26" t="n">
        <f aca="false">IF(ROW()&lt;4+MinObs-1,"",IFERROR((M230-AVERAGE(M$4:M230))/STDEV(M$4:M230),""))</f>
        <v>-1.18869488845682</v>
      </c>
      <c r="AI230" s="26" t="n">
        <f aca="false">IF(ROW()&lt;4+MinObs-1,"",IFERROR((N230-AVERAGE(N$4:N230))/STDEV(N$4:N230),""))</f>
        <v>0.964354295102964</v>
      </c>
      <c r="AJ230" s="26" t="n">
        <f aca="false">IF(ROW()&lt;4+MinObs-1,"",IFERROR((O230-AVERAGE(O$4:O230))/STDEV(O$4:O230),""))</f>
        <v>-0.82351016157785</v>
      </c>
      <c r="AK230" s="26" t="n">
        <f aca="false">IF(ROW()&lt;4+MinObs-1,"",IFERROR((P230-AVERAGE(P$4:P230))/STDEV(P$4:P230),""))</f>
        <v>-0.460777603451271</v>
      </c>
      <c r="AL230" s="26" t="n">
        <f aca="false">IF(ROW()&lt;4+MinObs-1,"",IFERROR((Q230-AVERAGE(Q$4:Q230))/STDEV(Q$4:Q230),""))</f>
        <v>0.740074529293023</v>
      </c>
      <c r="AM230" s="26" t="n">
        <f aca="false">IF(ROW()&lt;4+MinObs-1,"",IFERROR((R230-AVERAGE(R$4:R230))/STDEV(R$4:R230),""))</f>
        <v>-0.774430460842805</v>
      </c>
      <c r="AN230" s="26" t="n">
        <f aca="false">IF(ROW()&lt;4+MinObs-1,"",IFERROR((S230-AVERAGE(S$4:S230))/STDEV(S$4:S230),""))</f>
        <v>-0.545073085541359</v>
      </c>
      <c r="AO230" s="26" t="n">
        <f aca="false">IF(ROW()&lt;4+MinObs-1,"",IFERROR((T230-AVERAGE(T$4:T230))/STDEV(T$4:T230),""))</f>
        <v>0.795190211688985</v>
      </c>
      <c r="AP230" s="26" t="n">
        <f aca="false">IF(ROW()&lt;4+MinObs-1,"",IFERROR((U230-AVERAGE(U$4:U230))/STDEV(U$4:U230),""))</f>
        <v>0.392335027365798</v>
      </c>
      <c r="AQ230" s="26" t="n">
        <f aca="false">IF(ROW()&lt;4+MinObs-1,"",IFERROR((V230-AVERAGE(V$4:V230))/STDEV(V$4:V230),""))</f>
        <v>-0.38193143325139</v>
      </c>
      <c r="AR230" s="26" t="n">
        <f aca="false">IF(W230="",0,IF(W230&gt;=z4,w4,IF(W230&gt;=z3,w3,IF(W230&gt;=zEntry,w2,IF(AND(W230&gt;=ExitZ,AR229&gt;0),w2,0)))))</f>
        <v>0</v>
      </c>
      <c r="AS230" s="26" t="n">
        <f aca="false">IF(X230="",0,IF(X230&gt;=z4,w4,IF(X230&gt;=z3,w3,IF(X230&gt;=zEntry,w2,IF(AND(X230&gt;=ExitZ,AS229&gt;0),w2,0)))))</f>
        <v>1</v>
      </c>
      <c r="AT230" s="26" t="n">
        <f aca="false">IF(Y230="",0,IF(Y230&gt;=z4,w4,IF(Y230&gt;=z3,w3,IF(Y230&gt;=zEntry,w2,IF(AND(Y230&gt;=ExitZ,AT229&gt;0),w2,0)))))</f>
        <v>0</v>
      </c>
      <c r="AU230" s="26" t="n">
        <f aca="false">IF(Z230="",0,IF(Z230&gt;=z4,w4,IF(Z230&gt;=z3,w3,IF(Z230&gt;=zEntry,w2,IF(AND(Z230&gt;=ExitZ,AU229&gt;0),w2,0)))))</f>
        <v>0</v>
      </c>
      <c r="AV230" s="26" t="n">
        <f aca="false">IF(AA230="",0,IF(AA230&gt;=z4,w4,IF(AA230&gt;=z3,w3,IF(AA230&gt;=zEntry,w2,IF(AND(AA230&gt;=ExitZ,AV229&gt;0),w2,0)))))</f>
        <v>0</v>
      </c>
      <c r="AW230" s="26" t="n">
        <f aca="false">IF(AB230="",0,IF(AB230&gt;=z4,w4,IF(AB230&gt;=z3,w3,IF(AB230&gt;=zEntry,w2,IF(AND(AB230&gt;=ExitZ,AW229&gt;0),w2,0)))))</f>
        <v>0</v>
      </c>
      <c r="AX230" s="26" t="n">
        <f aca="false">IF(AC230="",0,IF(AC230&gt;=z4,w4,IF(AC230&gt;=z3,w3,IF(AC230&gt;=zEntry,w2,IF(AND(AC230&gt;=ExitZ,AX229&gt;0),w2,0)))))</f>
        <v>0</v>
      </c>
      <c r="AY230" s="26" t="n">
        <f aca="false">IF(AD230="",0,IF(AD230&gt;=z4,w4,IF(AD230&gt;=z3,w3,IF(AD230&gt;=zEntry,w2,IF(AND(AD230&gt;=ExitZ,AY229&gt;0),w2,0)))))</f>
        <v>0</v>
      </c>
      <c r="AZ230" s="26" t="n">
        <f aca="false">IF(AE230="",0,IF(AE230&gt;=z4,w4,IF(AE230&gt;=z3,w3,IF(AE230&gt;=zEntry,w2,IF(AND(AE230&gt;=ExitZ,AZ229&gt;0),w2,0)))))</f>
        <v>0</v>
      </c>
      <c r="BA230" s="26" t="n">
        <f aca="false">IF(AF230="",0,IF(AF230&gt;=z4,w4,IF(AF230&gt;=z3,w3,IF(AF230&gt;=zEntry,w2,IF(AND(AF230&gt;=ExitZ,BA229&gt;0),w2,0)))))</f>
        <v>0</v>
      </c>
      <c r="BB230" s="26" t="n">
        <f aca="false">IF(AG230="",0,IF(AG230&gt;=z4,w4,IF(AG230&gt;=z3,w3,IF(AG230&gt;=zEntry,w2,IF(AND(AG230&gt;=ExitZ,BB229&gt;0),w2,0)))))</f>
        <v>0</v>
      </c>
      <c r="BC230" s="26" t="n">
        <f aca="false">IF(AH230="",0,IF(AH230&gt;=z4,w4,IF(AH230&gt;=z3,w3,IF(AH230&gt;=zEntry,w2,IF(AND(AH230&gt;=ExitZ,BC229&gt;0),w2,0)))))</f>
        <v>0</v>
      </c>
      <c r="BD230" s="26" t="n">
        <f aca="false">IF(AI230="",0,IF(AI230&gt;=z4,w4,IF(AI230&gt;=z3,w3,IF(AI230&gt;=zEntry,w2,IF(AND(AI230&gt;=ExitZ,BD229&gt;0),w2,0)))))</f>
        <v>0</v>
      </c>
      <c r="BE230" s="26" t="n">
        <f aca="false">IF(AJ230="",0,IF(AJ230&gt;=z4,w4,IF(AJ230&gt;=z3,w3,IF(AJ230&gt;=zEntry,w2,IF(AND(AJ230&gt;=ExitZ,BE229&gt;0),w2,0)))))</f>
        <v>0</v>
      </c>
      <c r="BF230" s="26" t="n">
        <f aca="false">IF(AK230="",0,IF(AK230&gt;=z4,w4,IF(AK230&gt;=z3,w3,IF(AK230&gt;=zEntry,w2,IF(AND(AK230&gt;=ExitZ,BF229&gt;0),w2,0)))))</f>
        <v>0</v>
      </c>
      <c r="BG230" s="26" t="n">
        <f aca="false">IF(AL230="",0,IF(AL230&gt;=z4,w4,IF(AL230&gt;=z3,w3,IF(AL230&gt;=zEntry,w2,IF(AND(AL230&gt;=ExitZ,BG229&gt;0),w2,0)))))</f>
        <v>0</v>
      </c>
      <c r="BH230" s="26" t="n">
        <f aca="false">IF(AM230="",0,IF(AM230&gt;=z4,w4,IF(AM230&gt;=z3,w3,IF(AM230&gt;=zEntry,w2,IF(AND(AM230&gt;=ExitZ,BH229&gt;0),w2,0)))))</f>
        <v>0</v>
      </c>
      <c r="BI230" s="26" t="n">
        <f aca="false">IF(AN230="",0,IF(AN230&gt;=z4,w4,IF(AN230&gt;=z3,w3,IF(AN230&gt;=zEntry,w2,IF(AND(AN230&gt;=ExitZ,BI229&gt;0),w2,0)))))</f>
        <v>0</v>
      </c>
      <c r="BJ230" s="26" t="n">
        <f aca="false">IF(AO230="",0,IF(AO230&gt;=z4,w4,IF(AO230&gt;=z3,w3,IF(AO230&gt;=zEntry,w2,IF(AND(AO230&gt;=ExitZ,BJ229&gt;0),w2,0)))))</f>
        <v>0</v>
      </c>
      <c r="BK230" s="26" t="n">
        <f aca="false">IF(AP230="",0,IF(AP230&gt;=z4,w4,IF(AP230&gt;=z3,w3,IF(AP230&gt;=zEntry,w2,IF(AND(AP230&gt;=ExitZ,BK229&gt;0),w2,0)))))</f>
        <v>0</v>
      </c>
      <c r="BL230" s="26" t="n">
        <f aca="false">IF(AQ230="",0,IF(AQ230&gt;=z4,w4,IF(AQ230&gt;=z3,w3,IF(AQ230&gt;=zEntry,w2,IF(AND(AQ230&gt;=ExitZ,BL229&gt;0),w2,0)))))</f>
        <v>0</v>
      </c>
      <c r="BM230" s="23" t="n">
        <f aca="false">IF(EMFX_Data!X229&gt;=EMFX_Data!Y229,EMFX_Data!AE230-EMFX_Data!AF230,EMFX_Data!AF230-EMFX_Data!AE230)</f>
        <v>-0.0202867319769198</v>
      </c>
      <c r="BN230" s="23" t="n">
        <f aca="false">IF(EMFX_Data!X229&gt;=EMFX_Data!Z229,EMFX_Data!AE230-EMFX_Data!AG230,EMFX_Data!AG230-EMFX_Data!AE230)</f>
        <v>-0.0228666149418305</v>
      </c>
      <c r="BO230" s="23" t="n">
        <f aca="false">IF(EMFX_Data!X229&gt;=EMFX_Data!AA229,EMFX_Data!AE230-EMFX_Data!AH230,EMFX_Data!AH230-EMFX_Data!AE230)</f>
        <v>-0.0568394588425424</v>
      </c>
      <c r="BP230" s="23" t="n">
        <f aca="false">IF(EMFX_Data!X229&gt;=EMFX_Data!AB229,EMFX_Data!AE230-EMFX_Data!AI230,EMFX_Data!AI230-EMFX_Data!AE230)</f>
        <v>0.0594420255891597</v>
      </c>
      <c r="BQ230" s="23" t="n">
        <f aca="false">IF(EMFX_Data!X229&gt;=EMFX_Data!AC229,EMFX_Data!AE230-EMFX_Data!AJ230,EMFX_Data!AJ230-EMFX_Data!AE230)</f>
        <v>0.0313977375295448</v>
      </c>
      <c r="BR230" s="23" t="n">
        <f aca="false">IF(EMFX_Data!X229&gt;=EMFX_Data!AD229,EMFX_Data!AE230-EMFX_Data!AK230,EMFX_Data!AK230-EMFX_Data!AE230)</f>
        <v>-0.0138473972434771</v>
      </c>
      <c r="BS230" s="23" t="n">
        <f aca="false">IF(EMFX_Data!Y229&gt;=EMFX_Data!Z229,EMFX_Data!AF230-EMFX_Data!AG230,EMFX_Data!AG230-EMFX_Data!AF230)</f>
        <v>-0.00257988296491072</v>
      </c>
      <c r="BT230" s="23" t="n">
        <f aca="false">IF(EMFX_Data!Y229&gt;=EMFX_Data!AA229,EMFX_Data!AF230-EMFX_Data!AH230,EMFX_Data!AH230-EMFX_Data!AF230)</f>
        <v>-0.0365527268656226</v>
      </c>
      <c r="BU230" s="23" t="n">
        <f aca="false">IF(EMFX_Data!Y229&gt;=EMFX_Data!AB229,EMFX_Data!AF230-EMFX_Data!AI230,EMFX_Data!AI230-EMFX_Data!AF230)</f>
        <v>0.0391552936122399</v>
      </c>
      <c r="BV230" s="23" t="n">
        <f aca="false">IF(EMFX_Data!Y229&gt;=EMFX_Data!AC229,EMFX_Data!AF230-EMFX_Data!AJ230,EMFX_Data!AJ230-EMFX_Data!AF230)</f>
        <v>0.0516844695064645</v>
      </c>
      <c r="BW230" s="23" t="n">
        <f aca="false">IF(EMFX_Data!Y229&gt;=EMFX_Data!AD229,EMFX_Data!AF230-EMFX_Data!AK230,EMFX_Data!AK230-EMFX_Data!AF230)</f>
        <v>0.00643933473344264</v>
      </c>
      <c r="BX230" s="23" t="n">
        <f aca="false">IF(EMFX_Data!Z229&gt;=EMFX_Data!AA229,EMFX_Data!AG230-EMFX_Data!AH230,EMFX_Data!AH230-EMFX_Data!AG230)</f>
        <v>-0.0339728439007119</v>
      </c>
      <c r="BY230" s="23" t="n">
        <f aca="false">IF(EMFX_Data!Z229&gt;=EMFX_Data!AB229,EMFX_Data!AG230-EMFX_Data!AI230,EMFX_Data!AI230-EMFX_Data!AG230)</f>
        <v>0.0365754106473292</v>
      </c>
      <c r="BZ230" s="23" t="n">
        <f aca="false">IF(EMFX_Data!Z229&gt;=EMFX_Data!AC229,EMFX_Data!AG230-EMFX_Data!AJ230,EMFX_Data!AJ230-EMFX_Data!AG230)</f>
        <v>0.0542643524713753</v>
      </c>
      <c r="CA230" s="23" t="n">
        <f aca="false">IF(EMFX_Data!Z229&gt;=EMFX_Data!AD229,EMFX_Data!AG230-EMFX_Data!AK230,EMFX_Data!AK230-EMFX_Data!AG230)</f>
        <v>0.00901921769835336</v>
      </c>
      <c r="CB230" s="23" t="n">
        <f aca="false">IF(EMFX_Data!AA229&gt;=EMFX_Data!AB229,EMFX_Data!AH230-EMFX_Data!AI230,EMFX_Data!AI230-EMFX_Data!AH230)</f>
        <v>0.00260256674661731</v>
      </c>
      <c r="CC230" s="23" t="n">
        <f aca="false">IF(EMFX_Data!AA229&gt;=EMFX_Data!AC229,EMFX_Data!AH230-EMFX_Data!AJ230,EMFX_Data!AJ230-EMFX_Data!AH230)</f>
        <v>0.0882371963720872</v>
      </c>
      <c r="CD230" s="23" t="n">
        <f aca="false">IF(EMFX_Data!AA229&gt;=EMFX_Data!AD229,EMFX_Data!AH230-EMFX_Data!AK230,EMFX_Data!AK230-EMFX_Data!AH230)</f>
        <v>0.0429920615990653</v>
      </c>
      <c r="CE230" s="23" t="n">
        <f aca="false">IF(EMFX_Data!AB229&gt;=EMFX_Data!AC229,EMFX_Data!AI230-EMFX_Data!AJ230,EMFX_Data!AJ230-EMFX_Data!AI230)</f>
        <v>0.0908397631187045</v>
      </c>
      <c r="CF230" s="23" t="n">
        <f aca="false">IF(EMFX_Data!AB229&gt;=EMFX_Data!AD229,EMFX_Data!AI230-EMFX_Data!AK230,EMFX_Data!AK230-EMFX_Data!AI230)</f>
        <v>0.0455946283456826</v>
      </c>
      <c r="CG230" s="23" t="n">
        <f aca="false">IF(EMFX_Data!AC229&gt;=EMFX_Data!AD229,EMFX_Data!AJ230-EMFX_Data!AK230,EMFX_Data!AK230-EMFX_Data!AJ230)</f>
        <v>-0.0452451347730219</v>
      </c>
      <c r="CH230" s="27" t="n">
        <f aca="false">IF(ROW()&lt;4+VolLB,"",STDEV(INDEX($BM:$BM,ROW()-VolLB+1):INDEX($BM:$BM,ROW()))*SQRT(12))</f>
        <v>0.172833039817057</v>
      </c>
      <c r="CI230" s="27" t="n">
        <f aca="false">IF(ROW()&lt;4+VolLB,"",STDEV(INDEX($BN:$BN,ROW()-VolLB+1):INDEX($BN:$BN,ROW()))*SQRT(12))</f>
        <v>0.194216223534207</v>
      </c>
      <c r="CJ230" s="27" t="n">
        <f aca="false">IF(ROW()&lt;4+VolLB,"",STDEV(INDEX($BO:$BO,ROW()-VolLB+1):INDEX($BO:$BO,ROW()))*SQRT(12))</f>
        <v>0.206973852346042</v>
      </c>
      <c r="CK230" s="27" t="n">
        <f aca="false">IF(ROW()&lt;4+VolLB,"",STDEV(INDEX($BP:$BP,ROW()-VolLB+1):INDEX($BP:$BP,ROW()))*SQRT(12))</f>
        <v>0.184946113120833</v>
      </c>
      <c r="CL230" s="27" t="n">
        <f aca="false">IF(ROW()&lt;4+VolLB,"",STDEV(INDEX($BQ:$BQ,ROW()-VolLB+1):INDEX($BQ:$BQ,ROW()))*SQRT(12))</f>
        <v>0.159074788311589</v>
      </c>
      <c r="CM230" s="27" t="n">
        <f aca="false">IF(ROW()&lt;4+VolLB,"",STDEV(INDEX($BR:$BR,ROW()-VolLB+1):INDEX($BR:$BR,ROW()))*SQRT(12))</f>
        <v>0.171350836497019</v>
      </c>
      <c r="CN230" s="27" t="n">
        <f aca="false">IF(ROW()&lt;4+VolLB,"",STDEV(INDEX($BS:$BS,ROW()-VolLB+1):INDEX($BS:$BS,ROW()))*SQRT(12))</f>
        <v>0.140836315740929</v>
      </c>
      <c r="CO230" s="27" t="n">
        <f aca="false">IF(ROW()&lt;4+VolLB,"",STDEV(INDEX($BT:$BT,ROW()-VolLB+1):INDEX($BT:$BT,ROW()))*SQRT(12))</f>
        <v>0.193115039034001</v>
      </c>
      <c r="CP230" s="27" t="n">
        <f aca="false">IF(ROW()&lt;4+VolLB,"",STDEV(INDEX($BU:$BU,ROW()-VolLB+1):INDEX($BU:$BU,ROW()))*SQRT(12))</f>
        <v>0.141044201917002</v>
      </c>
      <c r="CQ230" s="27" t="n">
        <f aca="false">IF(ROW()&lt;4+VolLB,"",STDEV(INDEX($BV:$BV,ROW()-VolLB+1):INDEX($BV:$BV,ROW()))*SQRT(12))</f>
        <v>0.152666617272396</v>
      </c>
      <c r="CR230" s="27" t="n">
        <f aca="false">IF(ROW()&lt;4+VolLB,"",STDEV(INDEX($BW:$BW,ROW()-VolLB+1):INDEX($BW:$BW,ROW()))*SQRT(12))</f>
        <v>0.161209636651276</v>
      </c>
      <c r="CS230" s="27" t="n">
        <f aca="false">IF(ROW()&lt;4+VolLB,"",STDEV(INDEX($BX:$BX,ROW()-VolLB+1):INDEX($BX:$BX,ROW()))*SQRT(12))</f>
        <v>0.205759160594505</v>
      </c>
      <c r="CT230" s="27" t="n">
        <f aca="false">IF(ROW()&lt;4+VolLB,"",STDEV(INDEX($BY:$BY,ROW()-VolLB+1):INDEX($BY:$BY,ROW()))*SQRT(12))</f>
        <v>0.190122131531047</v>
      </c>
      <c r="CU230" s="27" t="n">
        <f aca="false">IF(ROW()&lt;4+VolLB,"",STDEV(INDEX($BZ:$BZ,ROW()-VolLB+1):INDEX($BZ:$BZ,ROW()))*SQRT(12))</f>
        <v>0.171226070411746</v>
      </c>
      <c r="CV230" s="27" t="n">
        <f aca="false">IF(ROW()&lt;4+VolLB,"",STDEV(INDEX($CA:$CA,ROW()-VolLB+1):INDEX($CA:$CA,ROW()))*SQRT(12))</f>
        <v>0.140453657098858</v>
      </c>
      <c r="CW230" s="27" t="n">
        <f aca="false">IF(ROW()&lt;4+VolLB,"",STDEV(INDEX($CB:$CB,ROW()-VolLB+1):INDEX($CB:$CB,ROW()))*SQRT(12))</f>
        <v>0.183975928808319</v>
      </c>
      <c r="CX230" s="27" t="n">
        <f aca="false">IF(ROW()&lt;4+VolLB,"",STDEV(INDEX($CC:$CC,ROW()-VolLB+1):INDEX($CC:$CC,ROW()))*SQRT(12))</f>
        <v>0.188244024645149</v>
      </c>
      <c r="CY230" s="27" t="n">
        <f aca="false">IF(ROW()&lt;4+VolLB,"",STDEV(INDEX($CD:$CD,ROW()-VolLB+1):INDEX($CD:$CD,ROW()))*SQRT(12))</f>
        <v>0.188113673547315</v>
      </c>
      <c r="CZ230" s="27" t="n">
        <f aca="false">IF(ROW()&lt;4+VolLB,"",STDEV(INDEX($CE:$CE,ROW()-VolLB+1):INDEX($CE:$CE,ROW()))*SQRT(12))</f>
        <v>0.184718591056965</v>
      </c>
      <c r="DA230" s="27" t="n">
        <f aca="false">IF(ROW()&lt;4+VolLB,"",STDEV(INDEX($CF:$CF,ROW()-VolLB+1):INDEX($CF:$CF,ROW()))*SQRT(12))</f>
        <v>0.158960901009429</v>
      </c>
      <c r="DB230" s="27" t="n">
        <f aca="false">IF(ROW()&lt;4+VolLB,"",STDEV(INDEX($CG:$CG,ROW()-VolLB+1):INDEX($CG:$CG,ROW()))*SQRT(12))</f>
        <v>0.141690476040089</v>
      </c>
      <c r="DC230" s="26" t="n">
        <f aca="false">IF(OR(AR230=0,CH230="",CH230=0),0,AR230*MIN(MaxScal,TgtVol/CH230))</f>
        <v>0</v>
      </c>
      <c r="DD230" s="26" t="n">
        <f aca="false">IF(OR(AS230=0,CI230="",CI230=0),0,AS230*MIN(MaxScal,TgtVol/CI230))</f>
        <v>0.102978008922501</v>
      </c>
      <c r="DE230" s="26" t="n">
        <f aca="false">IF(OR(AT230=0,CJ230="",CJ230=0),0,AT230*MIN(MaxScal,TgtVol/CJ230))</f>
        <v>0</v>
      </c>
      <c r="DF230" s="26" t="n">
        <f aca="false">IF(OR(AU230=0,CK230="",CK230=0),0,AU230*MIN(MaxScal,TgtVol/CK230))</f>
        <v>0</v>
      </c>
      <c r="DG230" s="26" t="n">
        <f aca="false">IF(OR(AV230=0,CL230="",CL230=0),0,AV230*MIN(MaxScal,TgtVol/CL230))</f>
        <v>0</v>
      </c>
      <c r="DH230" s="26" t="n">
        <f aca="false">IF(OR(AW230=0,CM230="",CM230=0),0,AW230*MIN(MaxScal,TgtVol/CM230))</f>
        <v>0</v>
      </c>
      <c r="DI230" s="26" t="n">
        <f aca="false">IF(OR(AX230=0,CN230="",CN230=0),0,AX230*MIN(MaxScal,TgtVol/CN230))</f>
        <v>0</v>
      </c>
      <c r="DJ230" s="26" t="n">
        <f aca="false">IF(OR(AY230=0,CO230="",CO230=0),0,AY230*MIN(MaxScal,TgtVol/CO230))</f>
        <v>0</v>
      </c>
      <c r="DK230" s="26" t="n">
        <f aca="false">IF(OR(AZ230=0,CP230="",CP230=0),0,AZ230*MIN(MaxScal,TgtVol/CP230))</f>
        <v>0</v>
      </c>
      <c r="DL230" s="26" t="n">
        <f aca="false">IF(OR(BA230=0,CQ230="",CQ230=0),0,BA230*MIN(MaxScal,TgtVol/CQ230))</f>
        <v>0</v>
      </c>
      <c r="DM230" s="26" t="n">
        <f aca="false">IF(OR(BB230=0,CR230="",CR230=0),0,BB230*MIN(MaxScal,TgtVol/CR230))</f>
        <v>0</v>
      </c>
      <c r="DN230" s="26" t="n">
        <f aca="false">IF(OR(BC230=0,CS230="",CS230=0),0,BC230*MIN(MaxScal,TgtVol/CS230))</f>
        <v>0</v>
      </c>
      <c r="DO230" s="26" t="n">
        <f aca="false">IF(OR(BD230=0,CT230="",CT230=0),0,BD230*MIN(MaxScal,TgtVol/CT230))</f>
        <v>0</v>
      </c>
      <c r="DP230" s="26" t="n">
        <f aca="false">IF(OR(BE230=0,CU230="",CU230=0),0,BE230*MIN(MaxScal,TgtVol/CU230))</f>
        <v>0</v>
      </c>
      <c r="DQ230" s="26" t="n">
        <f aca="false">IF(OR(BF230=0,CV230="",CV230=0),0,BF230*MIN(MaxScal,TgtVol/CV230))</f>
        <v>0</v>
      </c>
      <c r="DR230" s="26" t="n">
        <f aca="false">IF(OR(BG230=0,CW230="",CW230=0),0,BG230*MIN(MaxScal,TgtVol/CW230))</f>
        <v>0</v>
      </c>
      <c r="DS230" s="26" t="n">
        <f aca="false">IF(OR(BH230=0,CX230="",CX230=0),0,BH230*MIN(MaxScal,TgtVol/CX230))</f>
        <v>0</v>
      </c>
      <c r="DT230" s="26" t="n">
        <f aca="false">IF(OR(BI230=0,CY230="",CY230=0),0,BI230*MIN(MaxScal,TgtVol/CY230))</f>
        <v>0</v>
      </c>
      <c r="DU230" s="26" t="n">
        <f aca="false">IF(OR(BJ230=0,CZ230="",CZ230=0),0,BJ230*MIN(MaxScal,TgtVol/CZ230))</f>
        <v>0</v>
      </c>
      <c r="DV230" s="26" t="n">
        <f aca="false">IF(OR(BK230=0,DA230="",DA230=0),0,BK230*MIN(MaxScal,TgtVol/DA230))</f>
        <v>0</v>
      </c>
      <c r="DW230" s="26" t="n">
        <f aca="false">IF(OR(BL230=0,DB230="",DB230=0),0,BL230*MIN(MaxScal,TgtVol/DB230))</f>
        <v>0</v>
      </c>
      <c r="DX230" s="28" t="n">
        <f aca="false">IFERROR(DC229*BM230,"")</f>
        <v>-0</v>
      </c>
      <c r="DY230" s="28" t="n">
        <f aca="false">IFERROR(DD229*BN230,"")</f>
        <v>-0</v>
      </c>
      <c r="DZ230" s="28" t="n">
        <f aca="false">IFERROR(DE229*BO230,"")</f>
        <v>-0</v>
      </c>
      <c r="EA230" s="28" t="n">
        <f aca="false">IFERROR(DF229*BP230,"")</f>
        <v>0</v>
      </c>
      <c r="EB230" s="28" t="n">
        <f aca="false">IFERROR(DG229*BQ230,"")</f>
        <v>0.00394275093774611</v>
      </c>
      <c r="EC230" s="28" t="n">
        <f aca="false">IFERROR(DH229*BR230,"")</f>
        <v>-0</v>
      </c>
      <c r="ED230" s="28" t="n">
        <f aca="false">IFERROR(DI229*BS230,"")</f>
        <v>-0</v>
      </c>
      <c r="EE230" s="28" t="n">
        <f aca="false">IFERROR(DJ229*BT230,"")</f>
        <v>-0</v>
      </c>
      <c r="EF230" s="28" t="n">
        <f aca="false">IFERROR(DK229*BU230,"")</f>
        <v>0</v>
      </c>
      <c r="EG230" s="28" t="n">
        <f aca="false">IFERROR(DL229*BV230,"")</f>
        <v>0</v>
      </c>
      <c r="EH230" s="28" t="n">
        <f aca="false">IFERROR(DM229*BW230,"")</f>
        <v>0</v>
      </c>
      <c r="EI230" s="28" t="n">
        <f aca="false">IFERROR(DN229*BX230,"")</f>
        <v>-0</v>
      </c>
      <c r="EJ230" s="28" t="n">
        <f aca="false">IFERROR(DO229*BY230,"")</f>
        <v>0</v>
      </c>
      <c r="EK230" s="28" t="n">
        <f aca="false">IFERROR(DP229*BZ230,"")</f>
        <v>0</v>
      </c>
      <c r="EL230" s="28" t="n">
        <f aca="false">IFERROR(DQ229*CA230,"")</f>
        <v>0</v>
      </c>
      <c r="EM230" s="28" t="n">
        <f aca="false">IFERROR(DR229*CB230,"")</f>
        <v>0</v>
      </c>
      <c r="EN230" s="28" t="n">
        <f aca="false">IFERROR(DS229*CC230,"")</f>
        <v>0</v>
      </c>
      <c r="EO230" s="28" t="n">
        <f aca="false">IFERROR(DT229*CD230,"")</f>
        <v>0</v>
      </c>
      <c r="EP230" s="28" t="n">
        <f aca="false">IFERROR(DU229*CE230,"")</f>
        <v>0</v>
      </c>
      <c r="EQ230" s="28" t="n">
        <f aca="false">IFERROR(DV229*CF230,"")</f>
        <v>0</v>
      </c>
      <c r="ER230" s="28" t="n">
        <f aca="false">IFERROR(DW229*CG230,"")</f>
        <v>-0</v>
      </c>
      <c r="ES230" s="28" t="n">
        <f aca="false">IF(ROW()=4,"",SUM(DX230:ER230))</f>
        <v>0.00394275093774611</v>
      </c>
      <c r="ET230" s="29" t="n">
        <f aca="false">COUNTIF(AR230:BL230,"&gt;0")</f>
        <v>1</v>
      </c>
    </row>
    <row r="231" customFormat="false" ht="15" hidden="false" customHeight="false" outlineLevel="0" collapsed="false">
      <c r="A231" s="19" t="n">
        <v>44926</v>
      </c>
      <c r="B231" s="23" t="n">
        <f aca="false">ABS(EMFX_Data!X231-EMFX_Data!Y231)</f>
        <v>0.13775513183575</v>
      </c>
      <c r="C231" s="23" t="n">
        <f aca="false">ABS(EMFX_Data!X231-EMFX_Data!Z231)</f>
        <v>0.25083979538854</v>
      </c>
      <c r="D231" s="23" t="n">
        <f aca="false">ABS(EMFX_Data!X231-EMFX_Data!AA231)</f>
        <v>0.267598231659243</v>
      </c>
      <c r="E231" s="23" t="n">
        <f aca="false">ABS(EMFX_Data!X231-EMFX_Data!AB231)</f>
        <v>0.0497804286668258</v>
      </c>
      <c r="F231" s="23" t="n">
        <f aca="false">ABS(EMFX_Data!X231-EMFX_Data!AC231)</f>
        <v>0.152949779953024</v>
      </c>
      <c r="G231" s="23" t="n">
        <f aca="false">ABS(EMFX_Data!X231-EMFX_Data!AD231)</f>
        <v>0.276582641127031</v>
      </c>
      <c r="H231" s="23" t="n">
        <f aca="false">ABS(EMFX_Data!Y231-EMFX_Data!Z231)</f>
        <v>0.11308466355279</v>
      </c>
      <c r="I231" s="23" t="n">
        <f aca="false">ABS(EMFX_Data!Y231-EMFX_Data!AA231)</f>
        <v>0.129843099823494</v>
      </c>
      <c r="J231" s="23" t="n">
        <f aca="false">ABS(EMFX_Data!Y231-EMFX_Data!AB231)</f>
        <v>0.087974703168924</v>
      </c>
      <c r="K231" s="23" t="n">
        <f aca="false">ABS(EMFX_Data!Y231-EMFX_Data!AC231)</f>
        <v>0.0151946481172747</v>
      </c>
      <c r="L231" s="23" t="n">
        <f aca="false">ABS(EMFX_Data!Y231-EMFX_Data!AD231)</f>
        <v>0.138827509291281</v>
      </c>
      <c r="M231" s="23" t="n">
        <f aca="false">ABS(EMFX_Data!Z231-EMFX_Data!AA231)</f>
        <v>0.0167584362707034</v>
      </c>
      <c r="N231" s="23" t="n">
        <f aca="false">ABS(EMFX_Data!Z231-EMFX_Data!AB231)</f>
        <v>0.201059366721714</v>
      </c>
      <c r="O231" s="23" t="n">
        <f aca="false">ABS(EMFX_Data!Z231-EMFX_Data!AC231)</f>
        <v>0.0978900154355156</v>
      </c>
      <c r="P231" s="23" t="n">
        <f aca="false">ABS(EMFX_Data!Z231-EMFX_Data!AD231)</f>
        <v>0.025742845738491</v>
      </c>
      <c r="Q231" s="23" t="n">
        <f aca="false">ABS(EMFX_Data!AA231-EMFX_Data!AB231)</f>
        <v>0.217817802992418</v>
      </c>
      <c r="R231" s="23" t="n">
        <f aca="false">ABS(EMFX_Data!AA231-EMFX_Data!AC231)</f>
        <v>0.114648451706219</v>
      </c>
      <c r="S231" s="23" t="n">
        <f aca="false">ABS(EMFX_Data!AA231-EMFX_Data!AD231)</f>
        <v>0.00898440946778756</v>
      </c>
      <c r="T231" s="23" t="n">
        <f aca="false">ABS(EMFX_Data!AB231-EMFX_Data!AC231)</f>
        <v>0.103169351286199</v>
      </c>
      <c r="U231" s="23" t="n">
        <f aca="false">ABS(EMFX_Data!AB231-EMFX_Data!AD231)</f>
        <v>0.226802212460205</v>
      </c>
      <c r="V231" s="23" t="n">
        <f aca="false">ABS(EMFX_Data!AC231-EMFX_Data!AD231)</f>
        <v>0.123632861174007</v>
      </c>
      <c r="W231" s="26" t="n">
        <f aca="false">IF(ROW()&lt;4+MinObs-1,"",IFERROR((B231-AVERAGE(B$4:B231))/STDEV(B$4:B231),""))</f>
        <v>0.0251298536711651</v>
      </c>
      <c r="X231" s="26" t="n">
        <f aca="false">IF(ROW()&lt;4+MinObs-1,"",IFERROR((C231-AVERAGE(C$4:C231))/STDEV(C$4:C231),""))</f>
        <v>1.72678123887975</v>
      </c>
      <c r="Y231" s="26" t="n">
        <f aca="false">IF(ROW()&lt;4+MinObs-1,"",IFERROR((D231-AVERAGE(D$4:D231))/STDEV(D$4:D231),""))</f>
        <v>1.02875108486709</v>
      </c>
      <c r="Z231" s="26" t="n">
        <f aca="false">IF(ROW()&lt;4+MinObs-1,"",IFERROR((E231-AVERAGE(E$4:E231))/STDEV(E$4:E231),""))</f>
        <v>-0.808210828816761</v>
      </c>
      <c r="AA231" s="26" t="n">
        <f aca="false">IF(ROW()&lt;4+MinObs-1,"",IFERROR((F231-AVERAGE(F$4:F231))/STDEV(F$4:F231),""))</f>
        <v>0.554284784231247</v>
      </c>
      <c r="AB231" s="26" t="n">
        <f aca="false">IF(ROW()&lt;4+MinObs-1,"",IFERROR((G231-AVERAGE(G$4:G231))/STDEV(G$4:G231),""))</f>
        <v>0.570889176787286</v>
      </c>
      <c r="AC231" s="26" t="n">
        <f aca="false">IF(ROW()&lt;4+MinObs-1,"",IFERROR((H231-AVERAGE(H$4:H231))/STDEV(H$4:H231),""))</f>
        <v>-0.224865548073365</v>
      </c>
      <c r="AD231" s="26" t="n">
        <f aca="false">IF(ROW()&lt;4+MinObs-1,"",IFERROR((I231-AVERAGE(I$4:I231))/STDEV(I$4:I231),""))</f>
        <v>-0.168967799519935</v>
      </c>
      <c r="AE231" s="26" t="n">
        <f aca="false">IF(ROW()&lt;4+MinObs-1,"",IFERROR((J231-AVERAGE(J$4:J231))/STDEV(J$4:J231),""))</f>
        <v>-0.533623794897935</v>
      </c>
      <c r="AF231" s="26" t="n">
        <f aca="false">IF(ROW()&lt;4+MinObs-1,"",IFERROR((K231-AVERAGE(K$4:K231))/STDEV(K$4:K231),""))</f>
        <v>-1.17624587506202</v>
      </c>
      <c r="AG231" s="26" t="n">
        <f aca="false">IF(ROW()&lt;4+MinObs-1,"",IFERROR((L231-AVERAGE(L$4:L231))/STDEV(L$4:L231),""))</f>
        <v>-0.11868314684126</v>
      </c>
      <c r="AH231" s="26" t="n">
        <f aca="false">IF(ROW()&lt;4+MinObs-1,"",IFERROR((M231-AVERAGE(M$4:M231))/STDEV(M$4:M231),""))</f>
        <v>-1.41778413861172</v>
      </c>
      <c r="AI231" s="26" t="n">
        <f aca="false">IF(ROW()&lt;4+MinObs-1,"",IFERROR((N231-AVERAGE(N$4:N231))/STDEV(N$4:N231),""))</f>
        <v>0.658882919878485</v>
      </c>
      <c r="AJ231" s="26" t="n">
        <f aca="false">IF(ROW()&lt;4+MinObs-1,"",IFERROR((O231-AVERAGE(O$4:O231))/STDEV(O$4:O231),""))</f>
        <v>-0.0656000574825726</v>
      </c>
      <c r="AK231" s="26" t="n">
        <f aca="false">IF(ROW()&lt;4+MinObs-1,"",IFERROR((P231-AVERAGE(P$4:P231))/STDEV(P$4:P231),""))</f>
        <v>-0.439907523911244</v>
      </c>
      <c r="AL231" s="26" t="n">
        <f aca="false">IF(ROW()&lt;4+MinObs-1,"",IFERROR((Q231-AVERAGE(Q$4:Q231))/STDEV(Q$4:Q231),""))</f>
        <v>0.351287669025992</v>
      </c>
      <c r="AM231" s="26" t="n">
        <f aca="false">IF(ROW()&lt;4+MinObs-1,"",IFERROR((R231-AVERAGE(R$4:R231))/STDEV(R$4:R231),""))</f>
        <v>-0.480096551344265</v>
      </c>
      <c r="AN231" s="26" t="n">
        <f aca="false">IF(ROW()&lt;4+MinObs-1,"",IFERROR((S231-AVERAGE(S$4:S231))/STDEV(S$4:S231),""))</f>
        <v>-0.58464536745481</v>
      </c>
      <c r="AO231" s="26" t="n">
        <f aca="false">IF(ROW()&lt;4+MinObs-1,"",IFERROR((T231-AVERAGE(T$4:T231))/STDEV(T$4:T231),""))</f>
        <v>-0.194117932774627</v>
      </c>
      <c r="AP231" s="26" t="n">
        <f aca="false">IF(ROW()&lt;4+MinObs-1,"",IFERROR((U231-AVERAGE(U$4:U231))/STDEV(U$4:U231),""))</f>
        <v>0.298543226509406</v>
      </c>
      <c r="AQ231" s="26" t="n">
        <f aca="false">IF(ROW()&lt;4+MinObs-1,"",IFERROR((V231-AVERAGE(V$4:V231))/STDEV(V$4:V231),""))</f>
        <v>-0.150204833146551</v>
      </c>
      <c r="AR231" s="26" t="n">
        <f aca="false">IF(W231="",0,IF(W231&gt;=z4,w4,IF(W231&gt;=z3,w3,IF(W231&gt;=zEntry,w2,IF(AND(W231&gt;=ExitZ,AR230&gt;0),w2,0)))))</f>
        <v>0</v>
      </c>
      <c r="AS231" s="26" t="n">
        <f aca="false">IF(X231="",0,IF(X231&gt;=z4,w4,IF(X231&gt;=z3,w3,IF(X231&gt;=zEntry,w2,IF(AND(X231&gt;=ExitZ,AS230&gt;0),w2,0)))))</f>
        <v>0</v>
      </c>
      <c r="AT231" s="26" t="n">
        <f aca="false">IF(Y231="",0,IF(Y231&gt;=z4,w4,IF(Y231&gt;=z3,w3,IF(Y231&gt;=zEntry,w2,IF(AND(Y231&gt;=ExitZ,AT230&gt;0),w2,0)))))</f>
        <v>0</v>
      </c>
      <c r="AU231" s="26" t="n">
        <f aca="false">IF(Z231="",0,IF(Z231&gt;=z4,w4,IF(Z231&gt;=z3,w3,IF(Z231&gt;=zEntry,w2,IF(AND(Z231&gt;=ExitZ,AU230&gt;0),w2,0)))))</f>
        <v>0</v>
      </c>
      <c r="AV231" s="26" t="n">
        <f aca="false">IF(AA231="",0,IF(AA231&gt;=z4,w4,IF(AA231&gt;=z3,w3,IF(AA231&gt;=zEntry,w2,IF(AND(AA231&gt;=ExitZ,AV230&gt;0),w2,0)))))</f>
        <v>0</v>
      </c>
      <c r="AW231" s="26" t="n">
        <f aca="false">IF(AB231="",0,IF(AB231&gt;=z4,w4,IF(AB231&gt;=z3,w3,IF(AB231&gt;=zEntry,w2,IF(AND(AB231&gt;=ExitZ,AW230&gt;0),w2,0)))))</f>
        <v>0</v>
      </c>
      <c r="AX231" s="26" t="n">
        <f aca="false">IF(AC231="",0,IF(AC231&gt;=z4,w4,IF(AC231&gt;=z3,w3,IF(AC231&gt;=zEntry,w2,IF(AND(AC231&gt;=ExitZ,AX230&gt;0),w2,0)))))</f>
        <v>0</v>
      </c>
      <c r="AY231" s="26" t="n">
        <f aca="false">IF(AD231="",0,IF(AD231&gt;=z4,w4,IF(AD231&gt;=z3,w3,IF(AD231&gt;=zEntry,w2,IF(AND(AD231&gt;=ExitZ,AY230&gt;0),w2,0)))))</f>
        <v>0</v>
      </c>
      <c r="AZ231" s="26" t="n">
        <f aca="false">IF(AE231="",0,IF(AE231&gt;=z4,w4,IF(AE231&gt;=z3,w3,IF(AE231&gt;=zEntry,w2,IF(AND(AE231&gt;=ExitZ,AZ230&gt;0),w2,0)))))</f>
        <v>0</v>
      </c>
      <c r="BA231" s="26" t="n">
        <f aca="false">IF(AF231="",0,IF(AF231&gt;=z4,w4,IF(AF231&gt;=z3,w3,IF(AF231&gt;=zEntry,w2,IF(AND(AF231&gt;=ExitZ,BA230&gt;0),w2,0)))))</f>
        <v>0</v>
      </c>
      <c r="BB231" s="26" t="n">
        <f aca="false">IF(AG231="",0,IF(AG231&gt;=z4,w4,IF(AG231&gt;=z3,w3,IF(AG231&gt;=zEntry,w2,IF(AND(AG231&gt;=ExitZ,BB230&gt;0),w2,0)))))</f>
        <v>0</v>
      </c>
      <c r="BC231" s="26" t="n">
        <f aca="false">IF(AH231="",0,IF(AH231&gt;=z4,w4,IF(AH231&gt;=z3,w3,IF(AH231&gt;=zEntry,w2,IF(AND(AH231&gt;=ExitZ,BC230&gt;0),w2,0)))))</f>
        <v>0</v>
      </c>
      <c r="BD231" s="26" t="n">
        <f aca="false">IF(AI231="",0,IF(AI231&gt;=z4,w4,IF(AI231&gt;=z3,w3,IF(AI231&gt;=zEntry,w2,IF(AND(AI231&gt;=ExitZ,BD230&gt;0),w2,0)))))</f>
        <v>0</v>
      </c>
      <c r="BE231" s="26" t="n">
        <f aca="false">IF(AJ231="",0,IF(AJ231&gt;=z4,w4,IF(AJ231&gt;=z3,w3,IF(AJ231&gt;=zEntry,w2,IF(AND(AJ231&gt;=ExitZ,BE230&gt;0),w2,0)))))</f>
        <v>0</v>
      </c>
      <c r="BF231" s="26" t="n">
        <f aca="false">IF(AK231="",0,IF(AK231&gt;=z4,w4,IF(AK231&gt;=z3,w3,IF(AK231&gt;=zEntry,w2,IF(AND(AK231&gt;=ExitZ,BF230&gt;0),w2,0)))))</f>
        <v>0</v>
      </c>
      <c r="BG231" s="26" t="n">
        <f aca="false">IF(AL231="",0,IF(AL231&gt;=z4,w4,IF(AL231&gt;=z3,w3,IF(AL231&gt;=zEntry,w2,IF(AND(AL231&gt;=ExitZ,BG230&gt;0),w2,0)))))</f>
        <v>0</v>
      </c>
      <c r="BH231" s="26" t="n">
        <f aca="false">IF(AM231="",0,IF(AM231&gt;=z4,w4,IF(AM231&gt;=z3,w3,IF(AM231&gt;=zEntry,w2,IF(AND(AM231&gt;=ExitZ,BH230&gt;0),w2,0)))))</f>
        <v>0</v>
      </c>
      <c r="BI231" s="26" t="n">
        <f aca="false">IF(AN231="",0,IF(AN231&gt;=z4,w4,IF(AN231&gt;=z3,w3,IF(AN231&gt;=zEntry,w2,IF(AND(AN231&gt;=ExitZ,BI230&gt;0),w2,0)))))</f>
        <v>0</v>
      </c>
      <c r="BJ231" s="26" t="n">
        <f aca="false">IF(AO231="",0,IF(AO231&gt;=z4,w4,IF(AO231&gt;=z3,w3,IF(AO231&gt;=zEntry,w2,IF(AND(AO231&gt;=ExitZ,BJ230&gt;0),w2,0)))))</f>
        <v>0</v>
      </c>
      <c r="BK231" s="26" t="n">
        <f aca="false">IF(AP231="",0,IF(AP231&gt;=z4,w4,IF(AP231&gt;=z3,w3,IF(AP231&gt;=zEntry,w2,IF(AND(AP231&gt;=ExitZ,BK230&gt;0),w2,0)))))</f>
        <v>0</v>
      </c>
      <c r="BL231" s="26" t="n">
        <f aca="false">IF(AQ231="",0,IF(AQ231&gt;=z4,w4,IF(AQ231&gt;=z3,w3,IF(AQ231&gt;=zEntry,w2,IF(AND(AQ231&gt;=ExitZ,BL230&gt;0),w2,0)))))</f>
        <v>0</v>
      </c>
      <c r="BM231" s="23" t="n">
        <f aca="false">IF(EMFX_Data!X230&gt;=EMFX_Data!Y230,EMFX_Data!AE231-EMFX_Data!AF231,EMFX_Data!AF231-EMFX_Data!AE231)</f>
        <v>0.075882219053241</v>
      </c>
      <c r="BN231" s="23" t="n">
        <f aca="false">IF(EMFX_Data!X230&gt;=EMFX_Data!Z230,EMFX_Data!AE231-EMFX_Data!AG231,EMFX_Data!AG231-EMFX_Data!AE231)</f>
        <v>0.0382490658886293</v>
      </c>
      <c r="BO231" s="23" t="n">
        <f aca="false">IF(EMFX_Data!X230&gt;=EMFX_Data!AA230,EMFX_Data!AE231-EMFX_Data!AH231,EMFX_Data!AH231-EMFX_Data!AE231)</f>
        <v>0.0586845762317518</v>
      </c>
      <c r="BP231" s="23" t="n">
        <f aca="false">IF(EMFX_Data!X230&gt;=EMFX_Data!AB230,EMFX_Data!AE231-EMFX_Data!AI231,EMFX_Data!AI231-EMFX_Data!AE231)</f>
        <v>0.00703587826273479</v>
      </c>
      <c r="BQ231" s="23" t="n">
        <f aca="false">IF(EMFX_Data!X230&gt;=EMFX_Data!AC230,EMFX_Data!AE231-EMFX_Data!AJ231,EMFX_Data!AJ231-EMFX_Data!AE231)</f>
        <v>0.086448209309985</v>
      </c>
      <c r="BR231" s="23" t="n">
        <f aca="false">IF(EMFX_Data!X230&gt;=EMFX_Data!AD230,EMFX_Data!AE231-EMFX_Data!AK231,EMFX_Data!AK231-EMFX_Data!AE231)</f>
        <v>0.0300666858424495</v>
      </c>
      <c r="BS231" s="23" t="n">
        <f aca="false">IF(EMFX_Data!Y230&gt;=EMFX_Data!Z230,EMFX_Data!AF231-EMFX_Data!AG231,EMFX_Data!AG231-EMFX_Data!AF231)</f>
        <v>-0.0376331531646117</v>
      </c>
      <c r="BT231" s="23" t="n">
        <f aca="false">IF(EMFX_Data!Y230&gt;=EMFX_Data!AA230,EMFX_Data!AF231-EMFX_Data!AH231,EMFX_Data!AH231-EMFX_Data!AF231)</f>
        <v>-0.0171976428214891</v>
      </c>
      <c r="BU231" s="23" t="n">
        <f aca="false">IF(EMFX_Data!Y230&gt;=EMFX_Data!AB230,EMFX_Data!AF231-EMFX_Data!AI231,EMFX_Data!AI231-EMFX_Data!AF231)</f>
        <v>0.0688463407905062</v>
      </c>
      <c r="BV231" s="23" t="n">
        <f aca="false">IF(EMFX_Data!Y230&gt;=EMFX_Data!AC230,EMFX_Data!AF231-EMFX_Data!AJ231,EMFX_Data!AJ231-EMFX_Data!AF231)</f>
        <v>0.010565990256744</v>
      </c>
      <c r="BW231" s="23" t="n">
        <f aca="false">IF(EMFX_Data!Y230&gt;=EMFX_Data!AD230,EMFX_Data!AF231-EMFX_Data!AK231,EMFX_Data!AK231-EMFX_Data!AF231)</f>
        <v>-0.0458155332107914</v>
      </c>
      <c r="BX231" s="23" t="n">
        <f aca="false">IF(EMFX_Data!Z230&gt;=EMFX_Data!AA230,EMFX_Data!AG231-EMFX_Data!AH231,EMFX_Data!AH231-EMFX_Data!AG231)</f>
        <v>0.0204355103431226</v>
      </c>
      <c r="BY231" s="23" t="n">
        <f aca="false">IF(EMFX_Data!Z230&gt;=EMFX_Data!AB230,EMFX_Data!AG231-EMFX_Data!AI231,EMFX_Data!AI231-EMFX_Data!AG231)</f>
        <v>0.0312131876258945</v>
      </c>
      <c r="BZ231" s="23" t="n">
        <f aca="false">IF(EMFX_Data!Z230&gt;=EMFX_Data!AC230,EMFX_Data!AG231-EMFX_Data!AJ231,EMFX_Data!AJ231-EMFX_Data!AG231)</f>
        <v>-0.0481991434213557</v>
      </c>
      <c r="CA231" s="23" t="n">
        <f aca="false">IF(EMFX_Data!Z230&gt;=EMFX_Data!AD230,EMFX_Data!AG231-EMFX_Data!AK231,EMFX_Data!AK231-EMFX_Data!AG231)</f>
        <v>-0.00818238004617974</v>
      </c>
      <c r="CB231" s="23" t="n">
        <f aca="false">IF(EMFX_Data!AA230&gt;=EMFX_Data!AB230,EMFX_Data!AH231-EMFX_Data!AI231,EMFX_Data!AI231-EMFX_Data!AH231)</f>
        <v>0.0516486979690171</v>
      </c>
      <c r="CC231" s="23" t="n">
        <f aca="false">IF(EMFX_Data!AA230&gt;=EMFX_Data!AC230,EMFX_Data!AH231-EMFX_Data!AJ231,EMFX_Data!AJ231-EMFX_Data!AH231)</f>
        <v>-0.0277636330782331</v>
      </c>
      <c r="CD231" s="23" t="n">
        <f aca="false">IF(EMFX_Data!AA230&gt;=EMFX_Data!AD230,EMFX_Data!AH231-EMFX_Data!AK231,EMFX_Data!AK231-EMFX_Data!AH231)</f>
        <v>0.0286178903893023</v>
      </c>
      <c r="CE231" s="23" t="n">
        <f aca="false">IF(EMFX_Data!AB230&gt;=EMFX_Data!AC230,EMFX_Data!AI231-EMFX_Data!AJ231,EMFX_Data!AJ231-EMFX_Data!AI231)</f>
        <v>0.0794123310472502</v>
      </c>
      <c r="CF231" s="23" t="n">
        <f aca="false">IF(EMFX_Data!AB230&gt;=EMFX_Data!AD230,EMFX_Data!AI231-EMFX_Data!AK231,EMFX_Data!AK231-EMFX_Data!AI231)</f>
        <v>0.0230308075797147</v>
      </c>
      <c r="CG231" s="23" t="n">
        <f aca="false">IF(EMFX_Data!AC230&gt;=EMFX_Data!AD230,EMFX_Data!AJ231-EMFX_Data!AK231,EMFX_Data!AK231-EMFX_Data!AJ231)</f>
        <v>-0.0563815234675354</v>
      </c>
      <c r="CH231" s="27" t="n">
        <f aca="false">IF(ROW()&lt;4+VolLB,"",STDEV(INDEX($BM:$BM,ROW()-VolLB+1):INDEX($BM:$BM,ROW()))*SQRT(12))</f>
        <v>0.176841507590925</v>
      </c>
      <c r="CI231" s="27" t="n">
        <f aca="false">IF(ROW()&lt;4+VolLB,"",STDEV(INDEX($BN:$BN,ROW()-VolLB+1):INDEX($BN:$BN,ROW()))*SQRT(12))</f>
        <v>0.191776747751896</v>
      </c>
      <c r="CJ231" s="27" t="n">
        <f aca="false">IF(ROW()&lt;4+VolLB,"",STDEV(INDEX($BO:$BO,ROW()-VolLB+1):INDEX($BO:$BO,ROW()))*SQRT(12))</f>
        <v>0.187543304434672</v>
      </c>
      <c r="CK231" s="27" t="n">
        <f aca="false">IF(ROW()&lt;4+VolLB,"",STDEV(INDEX($BP:$BP,ROW()-VolLB+1):INDEX($BP:$BP,ROW()))*SQRT(12))</f>
        <v>0.170081605338134</v>
      </c>
      <c r="CL231" s="27" t="n">
        <f aca="false">IF(ROW()&lt;4+VolLB,"",STDEV(INDEX($BQ:$BQ,ROW()-VolLB+1):INDEX($BQ:$BQ,ROW()))*SQRT(12))</f>
        <v>0.161434918063361</v>
      </c>
      <c r="CM231" s="27" t="n">
        <f aca="false">IF(ROW()&lt;4+VolLB,"",STDEV(INDEX($BR:$BR,ROW()-VolLB+1):INDEX($BR:$BR,ROW()))*SQRT(12))</f>
        <v>0.161910595263952</v>
      </c>
      <c r="CN231" s="27" t="n">
        <f aca="false">IF(ROW()&lt;4+VolLB,"",STDEV(INDEX($BS:$BS,ROW()-VolLB+1):INDEX($BS:$BS,ROW()))*SQRT(12))</f>
        <v>0.142796180772252</v>
      </c>
      <c r="CO231" s="27" t="n">
        <f aca="false">IF(ROW()&lt;4+VolLB,"",STDEV(INDEX($BT:$BT,ROW()-VolLB+1):INDEX($BT:$BT,ROW()))*SQRT(12))</f>
        <v>0.180391064264436</v>
      </c>
      <c r="CP231" s="27" t="n">
        <f aca="false">IF(ROW()&lt;4+VolLB,"",STDEV(INDEX($BU:$BU,ROW()-VolLB+1):INDEX($BU:$BU,ROW()))*SQRT(12))</f>
        <v>0.13756375406306</v>
      </c>
      <c r="CQ231" s="27" t="n">
        <f aca="false">IF(ROW()&lt;4+VolLB,"",STDEV(INDEX($BV:$BV,ROW()-VolLB+1):INDEX($BV:$BV,ROW()))*SQRT(12))</f>
        <v>0.15222069369452</v>
      </c>
      <c r="CR231" s="27" t="n">
        <f aca="false">IF(ROW()&lt;4+VolLB,"",STDEV(INDEX($BW:$BW,ROW()-VolLB+1):INDEX($BW:$BW,ROW()))*SQRT(12))</f>
        <v>0.159816579368736</v>
      </c>
      <c r="CS231" s="27" t="n">
        <f aca="false">IF(ROW()&lt;4+VolLB,"",STDEV(INDEX($BX:$BX,ROW()-VolLB+1):INDEX($BX:$BX,ROW()))*SQRT(12))</f>
        <v>0.196260694909585</v>
      </c>
      <c r="CT231" s="27" t="n">
        <f aca="false">IF(ROW()&lt;4+VolLB,"",STDEV(INDEX($BY:$BY,ROW()-VolLB+1):INDEX($BY:$BY,ROW()))*SQRT(12))</f>
        <v>0.187198684835819</v>
      </c>
      <c r="CU231" s="27" t="n">
        <f aca="false">IF(ROW()&lt;4+VolLB,"",STDEV(INDEX($BZ:$BZ,ROW()-VolLB+1):INDEX($BZ:$BZ,ROW()))*SQRT(12))</f>
        <v>0.174372002033182</v>
      </c>
      <c r="CV231" s="27" t="n">
        <f aca="false">IF(ROW()&lt;4+VolLB,"",STDEV(INDEX($CA:$CA,ROW()-VolLB+1):INDEX($CA:$CA,ROW()))*SQRT(12))</f>
        <v>0.138367071247893</v>
      </c>
      <c r="CW231" s="27" t="n">
        <f aca="false">IF(ROW()&lt;4+VolLB,"",STDEV(INDEX($CB:$CB,ROW()-VolLB+1):INDEX($CB:$CB,ROW()))*SQRT(12))</f>
        <v>0.185866276643337</v>
      </c>
      <c r="CX231" s="27" t="n">
        <f aca="false">IF(ROW()&lt;4+VolLB,"",STDEV(INDEX($CC:$CC,ROW()-VolLB+1):INDEX($CC:$CC,ROW()))*SQRT(12))</f>
        <v>0.181554892850658</v>
      </c>
      <c r="CY231" s="27" t="n">
        <f aca="false">IF(ROW()&lt;4+VolLB,"",STDEV(INDEX($CD:$CD,ROW()-VolLB+1):INDEX($CD:$CD,ROW()))*SQRT(12))</f>
        <v>0.186301837750956</v>
      </c>
      <c r="CZ231" s="27" t="n">
        <f aca="false">IF(ROW()&lt;4+VolLB,"",STDEV(INDEX($CE:$CE,ROW()-VolLB+1):INDEX($CE:$CE,ROW()))*SQRT(12))</f>
        <v>0.186339028265095</v>
      </c>
      <c r="DA231" s="27" t="n">
        <f aca="false">IF(ROW()&lt;4+VolLB,"",STDEV(INDEX($CF:$CF,ROW()-VolLB+1):INDEX($CF:$CF,ROW()))*SQRT(12))</f>
        <v>0.158550293234752</v>
      </c>
      <c r="DB231" s="27" t="n">
        <f aca="false">IF(ROW()&lt;4+VolLB,"",STDEV(INDEX($CG:$CG,ROW()-VolLB+1):INDEX($CG:$CG,ROW()))*SQRT(12))</f>
        <v>0.144667978049873</v>
      </c>
      <c r="DC231" s="26" t="n">
        <f aca="false">IF(OR(AR231=0,CH231="",CH231=0),0,AR231*MIN(MaxScal,TgtVol/CH231))</f>
        <v>0</v>
      </c>
      <c r="DD231" s="26" t="n">
        <f aca="false">IF(OR(AS231=0,CI231="",CI231=0),0,AS231*MIN(MaxScal,TgtVol/CI231))</f>
        <v>0</v>
      </c>
      <c r="DE231" s="26" t="n">
        <f aca="false">IF(OR(AT231=0,CJ231="",CJ231=0),0,AT231*MIN(MaxScal,TgtVol/CJ231))</f>
        <v>0</v>
      </c>
      <c r="DF231" s="26" t="n">
        <f aca="false">IF(OR(AU231=0,CK231="",CK231=0),0,AU231*MIN(MaxScal,TgtVol/CK231))</f>
        <v>0</v>
      </c>
      <c r="DG231" s="26" t="n">
        <f aca="false">IF(OR(AV231=0,CL231="",CL231=0),0,AV231*MIN(MaxScal,TgtVol/CL231))</f>
        <v>0</v>
      </c>
      <c r="DH231" s="26" t="n">
        <f aca="false">IF(OR(AW231=0,CM231="",CM231=0),0,AW231*MIN(MaxScal,TgtVol/CM231))</f>
        <v>0</v>
      </c>
      <c r="DI231" s="26" t="n">
        <f aca="false">IF(OR(AX231=0,CN231="",CN231=0),0,AX231*MIN(MaxScal,TgtVol/CN231))</f>
        <v>0</v>
      </c>
      <c r="DJ231" s="26" t="n">
        <f aca="false">IF(OR(AY231=0,CO231="",CO231=0),0,AY231*MIN(MaxScal,TgtVol/CO231))</f>
        <v>0</v>
      </c>
      <c r="DK231" s="26" t="n">
        <f aca="false">IF(OR(AZ231=0,CP231="",CP231=0),0,AZ231*MIN(MaxScal,TgtVol/CP231))</f>
        <v>0</v>
      </c>
      <c r="DL231" s="26" t="n">
        <f aca="false">IF(OR(BA231=0,CQ231="",CQ231=0),0,BA231*MIN(MaxScal,TgtVol/CQ231))</f>
        <v>0</v>
      </c>
      <c r="DM231" s="26" t="n">
        <f aca="false">IF(OR(BB231=0,CR231="",CR231=0),0,BB231*MIN(MaxScal,TgtVol/CR231))</f>
        <v>0</v>
      </c>
      <c r="DN231" s="26" t="n">
        <f aca="false">IF(OR(BC231=0,CS231="",CS231=0),0,BC231*MIN(MaxScal,TgtVol/CS231))</f>
        <v>0</v>
      </c>
      <c r="DO231" s="26" t="n">
        <f aca="false">IF(OR(BD231=0,CT231="",CT231=0),0,BD231*MIN(MaxScal,TgtVol/CT231))</f>
        <v>0</v>
      </c>
      <c r="DP231" s="26" t="n">
        <f aca="false">IF(OR(BE231=0,CU231="",CU231=0),0,BE231*MIN(MaxScal,TgtVol/CU231))</f>
        <v>0</v>
      </c>
      <c r="DQ231" s="26" t="n">
        <f aca="false">IF(OR(BF231=0,CV231="",CV231=0),0,BF231*MIN(MaxScal,TgtVol/CV231))</f>
        <v>0</v>
      </c>
      <c r="DR231" s="26" t="n">
        <f aca="false">IF(OR(BG231=0,CW231="",CW231=0),0,BG231*MIN(MaxScal,TgtVol/CW231))</f>
        <v>0</v>
      </c>
      <c r="DS231" s="26" t="n">
        <f aca="false">IF(OR(BH231=0,CX231="",CX231=0),0,BH231*MIN(MaxScal,TgtVol/CX231))</f>
        <v>0</v>
      </c>
      <c r="DT231" s="26" t="n">
        <f aca="false">IF(OR(BI231=0,CY231="",CY231=0),0,BI231*MIN(MaxScal,TgtVol/CY231))</f>
        <v>0</v>
      </c>
      <c r="DU231" s="26" t="n">
        <f aca="false">IF(OR(BJ231=0,CZ231="",CZ231=0),0,BJ231*MIN(MaxScal,TgtVol/CZ231))</f>
        <v>0</v>
      </c>
      <c r="DV231" s="26" t="n">
        <f aca="false">IF(OR(BK231=0,DA231="",DA231=0),0,BK231*MIN(MaxScal,TgtVol/DA231))</f>
        <v>0</v>
      </c>
      <c r="DW231" s="26" t="n">
        <f aca="false">IF(OR(BL231=0,DB231="",DB231=0),0,BL231*MIN(MaxScal,TgtVol/DB231))</f>
        <v>0</v>
      </c>
      <c r="DX231" s="28" t="n">
        <f aca="false">IFERROR(DC230*BM231,"")</f>
        <v>0</v>
      </c>
      <c r="DY231" s="28" t="n">
        <f aca="false">IFERROR(DD230*BN231,"")</f>
        <v>0.0039388126483566</v>
      </c>
      <c r="DZ231" s="28" t="n">
        <f aca="false">IFERROR(DE230*BO231,"")</f>
        <v>0</v>
      </c>
      <c r="EA231" s="28" t="n">
        <f aca="false">IFERROR(DF230*BP231,"")</f>
        <v>0</v>
      </c>
      <c r="EB231" s="28" t="n">
        <f aca="false">IFERROR(DG230*BQ231,"")</f>
        <v>0</v>
      </c>
      <c r="EC231" s="28" t="n">
        <f aca="false">IFERROR(DH230*BR231,"")</f>
        <v>0</v>
      </c>
      <c r="ED231" s="28" t="n">
        <f aca="false">IFERROR(DI230*BS231,"")</f>
        <v>-0</v>
      </c>
      <c r="EE231" s="28" t="n">
        <f aca="false">IFERROR(DJ230*BT231,"")</f>
        <v>-0</v>
      </c>
      <c r="EF231" s="28" t="n">
        <f aca="false">IFERROR(DK230*BU231,"")</f>
        <v>0</v>
      </c>
      <c r="EG231" s="28" t="n">
        <f aca="false">IFERROR(DL230*BV231,"")</f>
        <v>0</v>
      </c>
      <c r="EH231" s="28" t="n">
        <f aca="false">IFERROR(DM230*BW231,"")</f>
        <v>-0</v>
      </c>
      <c r="EI231" s="28" t="n">
        <f aca="false">IFERROR(DN230*BX231,"")</f>
        <v>0</v>
      </c>
      <c r="EJ231" s="28" t="n">
        <f aca="false">IFERROR(DO230*BY231,"")</f>
        <v>0</v>
      </c>
      <c r="EK231" s="28" t="n">
        <f aca="false">IFERROR(DP230*BZ231,"")</f>
        <v>-0</v>
      </c>
      <c r="EL231" s="28" t="n">
        <f aca="false">IFERROR(DQ230*CA231,"")</f>
        <v>-0</v>
      </c>
      <c r="EM231" s="28" t="n">
        <f aca="false">IFERROR(DR230*CB231,"")</f>
        <v>0</v>
      </c>
      <c r="EN231" s="28" t="n">
        <f aca="false">IFERROR(DS230*CC231,"")</f>
        <v>-0</v>
      </c>
      <c r="EO231" s="28" t="n">
        <f aca="false">IFERROR(DT230*CD231,"")</f>
        <v>0</v>
      </c>
      <c r="EP231" s="28" t="n">
        <f aca="false">IFERROR(DU230*CE231,"")</f>
        <v>0</v>
      </c>
      <c r="EQ231" s="28" t="n">
        <f aca="false">IFERROR(DV230*CF231,"")</f>
        <v>0</v>
      </c>
      <c r="ER231" s="28" t="n">
        <f aca="false">IFERROR(DW230*CG231,"")</f>
        <v>-0</v>
      </c>
      <c r="ES231" s="28" t="n">
        <f aca="false">IF(ROW()=4,"",SUM(DX231:ER231))</f>
        <v>0.0039388126483566</v>
      </c>
      <c r="ET231" s="29" t="n">
        <f aca="false">COUNTIF(AR231:BL231,"&gt;0")</f>
        <v>0</v>
      </c>
    </row>
    <row r="232" customFormat="false" ht="15" hidden="false" customHeight="false" outlineLevel="0" collapsed="false">
      <c r="A232" s="19" t="n">
        <v>44957</v>
      </c>
      <c r="B232" s="23" t="n">
        <f aca="false">ABS(EMFX_Data!X232-EMFX_Data!Y232)</f>
        <v>0.138875661415566</v>
      </c>
      <c r="C232" s="23" t="n">
        <f aca="false">ABS(EMFX_Data!X232-EMFX_Data!Z232)</f>
        <v>0.229193240579003</v>
      </c>
      <c r="D232" s="23" t="n">
        <f aca="false">ABS(EMFX_Data!X232-EMFX_Data!AA232)</f>
        <v>0.232173891789441</v>
      </c>
      <c r="E232" s="23" t="n">
        <f aca="false">ABS(EMFX_Data!X232-EMFX_Data!AB232)</f>
        <v>0.0230464890759672</v>
      </c>
      <c r="F232" s="23" t="n">
        <f aca="false">ABS(EMFX_Data!X232-EMFX_Data!AC232)</f>
        <v>0.112901457303068</v>
      </c>
      <c r="G232" s="23" t="n">
        <f aca="false">ABS(EMFX_Data!X232-EMFX_Data!AD232)</f>
        <v>0.320439103049616</v>
      </c>
      <c r="H232" s="23" t="n">
        <f aca="false">ABS(EMFX_Data!Y232-EMFX_Data!Z232)</f>
        <v>0.090317579163437</v>
      </c>
      <c r="I232" s="23" t="n">
        <f aca="false">ABS(EMFX_Data!Y232-EMFX_Data!AA232)</f>
        <v>0.0932982303738745</v>
      </c>
      <c r="J232" s="23" t="n">
        <f aca="false">ABS(EMFX_Data!Y232-EMFX_Data!AB232)</f>
        <v>0.161922150491534</v>
      </c>
      <c r="K232" s="23" t="n">
        <f aca="false">ABS(EMFX_Data!Y232-EMFX_Data!AC232)</f>
        <v>0.0259742041124982</v>
      </c>
      <c r="L232" s="23" t="n">
        <f aca="false">ABS(EMFX_Data!Y232-EMFX_Data!AD232)</f>
        <v>0.18156344163405</v>
      </c>
      <c r="M232" s="23" t="n">
        <f aca="false">ABS(EMFX_Data!Z232-EMFX_Data!AA232)</f>
        <v>0.00298065121043756</v>
      </c>
      <c r="N232" s="23" t="n">
        <f aca="false">ABS(EMFX_Data!Z232-EMFX_Data!AB232)</f>
        <v>0.252239729654971</v>
      </c>
      <c r="O232" s="23" t="n">
        <f aca="false">ABS(EMFX_Data!Z232-EMFX_Data!AC232)</f>
        <v>0.116291783275935</v>
      </c>
      <c r="P232" s="23" t="n">
        <f aca="false">ABS(EMFX_Data!Z232-EMFX_Data!AD232)</f>
        <v>0.091245862470613</v>
      </c>
      <c r="Q232" s="23" t="n">
        <f aca="false">ABS(EMFX_Data!AA232-EMFX_Data!AB232)</f>
        <v>0.255220380865408</v>
      </c>
      <c r="R232" s="23" t="n">
        <f aca="false">ABS(EMFX_Data!AA232-EMFX_Data!AC232)</f>
        <v>0.119272434486373</v>
      </c>
      <c r="S232" s="23" t="n">
        <f aca="false">ABS(EMFX_Data!AA232-EMFX_Data!AD232)</f>
        <v>0.0882652112601754</v>
      </c>
      <c r="T232" s="23" t="n">
        <f aca="false">ABS(EMFX_Data!AB232-EMFX_Data!AC232)</f>
        <v>0.135947946379035</v>
      </c>
      <c r="U232" s="23" t="n">
        <f aca="false">ABS(EMFX_Data!AB232-EMFX_Data!AD232)</f>
        <v>0.343485592125584</v>
      </c>
      <c r="V232" s="23" t="n">
        <f aca="false">ABS(EMFX_Data!AC232-EMFX_Data!AD232)</f>
        <v>0.207537645746548</v>
      </c>
      <c r="W232" s="26" t="n">
        <f aca="false">IF(ROW()&lt;4+MinObs-1,"",IFERROR((B232-AVERAGE(B$4:B232))/STDEV(B$4:B232),""))</f>
        <v>0.0373450992791197</v>
      </c>
      <c r="X232" s="26" t="n">
        <f aca="false">IF(ROW()&lt;4+MinObs-1,"",IFERROR((C232-AVERAGE(C$4:C232))/STDEV(C$4:C232),""))</f>
        <v>1.45983603844321</v>
      </c>
      <c r="Y232" s="26" t="n">
        <f aca="false">IF(ROW()&lt;4+MinObs-1,"",IFERROR((D232-AVERAGE(D$4:D232))/STDEV(D$4:D232),""))</f>
        <v>0.705836901207441</v>
      </c>
      <c r="Z232" s="26" t="n">
        <f aca="false">IF(ROW()&lt;4+MinObs-1,"",IFERROR((E232-AVERAGE(E$4:E232))/STDEV(E$4:E232),""))</f>
        <v>-1.07625435030258</v>
      </c>
      <c r="AA232" s="26" t="n">
        <f aca="false">IF(ROW()&lt;4+MinObs-1,"",IFERROR((F232-AVERAGE(F$4:F232))/STDEV(F$4:F232),""))</f>
        <v>0.0926410079845975</v>
      </c>
      <c r="AB232" s="26" t="n">
        <f aca="false">IF(ROW()&lt;4+MinObs-1,"",IFERROR((G232-AVERAGE(G$4:G232))/STDEV(G$4:G232),""))</f>
        <v>0.735810740209949</v>
      </c>
      <c r="AC232" s="26" t="n">
        <f aca="false">IF(ROW()&lt;4+MinObs-1,"",IFERROR((H232-AVERAGE(H$4:H232))/STDEV(H$4:H232),""))</f>
        <v>-0.423265590435203</v>
      </c>
      <c r="AD232" s="26" t="n">
        <f aca="false">IF(ROW()&lt;4+MinObs-1,"",IFERROR((I232-AVERAGE(I$4:I232))/STDEV(I$4:I232),""))</f>
        <v>-0.470681111830723</v>
      </c>
      <c r="AE232" s="26" t="n">
        <f aca="false">IF(ROW()&lt;4+MinObs-1,"",IFERROR((J232-AVERAGE(J$4:J232))/STDEV(J$4:J232),""))</f>
        <v>0.336478484229871</v>
      </c>
      <c r="AF232" s="26" t="n">
        <f aca="false">IF(ROW()&lt;4+MinObs-1,"",IFERROR((K232-AVERAGE(K$4:K232))/STDEV(K$4:K232),""))</f>
        <v>-1.01488479718454</v>
      </c>
      <c r="AG232" s="26" t="n">
        <f aca="false">IF(ROW()&lt;4+MinObs-1,"",IFERROR((L232-AVERAGE(L$4:L232))/STDEV(L$4:L232),""))</f>
        <v>0.0370146936396436</v>
      </c>
      <c r="AH232" s="26" t="n">
        <f aca="false">IF(ROW()&lt;4+MinObs-1,"",IFERROR((M232-AVERAGE(M$4:M232))/STDEV(M$4:M232),""))</f>
        <v>-1.54407623826732</v>
      </c>
      <c r="AI232" s="26" t="n">
        <f aca="false">IF(ROW()&lt;4+MinObs-1,"",IFERROR((N232-AVERAGE(N$4:N232))/STDEV(N$4:N232),""))</f>
        <v>1.169007300309</v>
      </c>
      <c r="AJ232" s="26" t="n">
        <f aca="false">IF(ROW()&lt;4+MinObs-1,"",IFERROR((O232-AVERAGE(O$4:O232))/STDEV(O$4:O232),""))</f>
        <v>0.178716036713117</v>
      </c>
      <c r="AK232" s="26" t="n">
        <f aca="false">IF(ROW()&lt;4+MinObs-1,"",IFERROR((P232-AVERAGE(P$4:P232))/STDEV(P$4:P232),""))</f>
        <v>-0.195072995400856</v>
      </c>
      <c r="AL232" s="26" t="n">
        <f aca="false">IF(ROW()&lt;4+MinObs-1,"",IFERROR((Q232-AVERAGE(Q$4:Q232))/STDEV(Q$4:Q232),""))</f>
        <v>0.619089099238622</v>
      </c>
      <c r="AM232" s="26" t="n">
        <f aca="false">IF(ROW()&lt;4+MinObs-1,"",IFERROR((R232-AVERAGE(R$4:R232))/STDEV(R$4:R232),""))</f>
        <v>-0.438215836231802</v>
      </c>
      <c r="AN232" s="26" t="n">
        <f aca="false">IF(ROW()&lt;4+MinObs-1,"",IFERROR((S232-AVERAGE(S$4:S232))/STDEV(S$4:S232),""))</f>
        <v>-0.288965179194831</v>
      </c>
      <c r="AO232" s="26" t="n">
        <f aca="false">IF(ROW()&lt;4+MinObs-1,"",IFERROR((T232-AVERAGE(T$4:T232))/STDEV(T$4:T232),""))</f>
        <v>0.178219546909039</v>
      </c>
      <c r="AP232" s="26" t="n">
        <f aca="false">IF(ROW()&lt;4+MinObs-1,"",IFERROR((U232-AVERAGE(U$4:U232))/STDEV(U$4:U232),""))</f>
        <v>0.734468744327592</v>
      </c>
      <c r="AQ232" s="26" t="n">
        <f aca="false">IF(ROW()&lt;4+MinObs-1,"",IFERROR((V232-AVERAGE(V$4:V232))/STDEV(V$4:V232),""))</f>
        <v>0.161238462023206</v>
      </c>
      <c r="AR232" s="26" t="n">
        <f aca="false">IF(W232="",0,IF(W232&gt;=z4,w4,IF(W232&gt;=z3,w3,IF(W232&gt;=zEntry,w2,IF(AND(W232&gt;=ExitZ,AR231&gt;0),w2,0)))))</f>
        <v>0</v>
      </c>
      <c r="AS232" s="26" t="n">
        <f aca="false">IF(X232="",0,IF(X232&gt;=z4,w4,IF(X232&gt;=z3,w3,IF(X232&gt;=zEntry,w2,IF(AND(X232&gt;=ExitZ,AS231&gt;0),w2,0)))))</f>
        <v>0</v>
      </c>
      <c r="AT232" s="26" t="n">
        <f aca="false">IF(Y232="",0,IF(Y232&gt;=z4,w4,IF(Y232&gt;=z3,w3,IF(Y232&gt;=zEntry,w2,IF(AND(Y232&gt;=ExitZ,AT231&gt;0),w2,0)))))</f>
        <v>0</v>
      </c>
      <c r="AU232" s="26" t="n">
        <f aca="false">IF(Z232="",0,IF(Z232&gt;=z4,w4,IF(Z232&gt;=z3,w3,IF(Z232&gt;=zEntry,w2,IF(AND(Z232&gt;=ExitZ,AU231&gt;0),w2,0)))))</f>
        <v>0</v>
      </c>
      <c r="AV232" s="26" t="n">
        <f aca="false">IF(AA232="",0,IF(AA232&gt;=z4,w4,IF(AA232&gt;=z3,w3,IF(AA232&gt;=zEntry,w2,IF(AND(AA232&gt;=ExitZ,AV231&gt;0),w2,0)))))</f>
        <v>0</v>
      </c>
      <c r="AW232" s="26" t="n">
        <f aca="false">IF(AB232="",0,IF(AB232&gt;=z4,w4,IF(AB232&gt;=z3,w3,IF(AB232&gt;=zEntry,w2,IF(AND(AB232&gt;=ExitZ,AW231&gt;0),w2,0)))))</f>
        <v>0</v>
      </c>
      <c r="AX232" s="26" t="n">
        <f aca="false">IF(AC232="",0,IF(AC232&gt;=z4,w4,IF(AC232&gt;=z3,w3,IF(AC232&gt;=zEntry,w2,IF(AND(AC232&gt;=ExitZ,AX231&gt;0),w2,0)))))</f>
        <v>0</v>
      </c>
      <c r="AY232" s="26" t="n">
        <f aca="false">IF(AD232="",0,IF(AD232&gt;=z4,w4,IF(AD232&gt;=z3,w3,IF(AD232&gt;=zEntry,w2,IF(AND(AD232&gt;=ExitZ,AY231&gt;0),w2,0)))))</f>
        <v>0</v>
      </c>
      <c r="AZ232" s="26" t="n">
        <f aca="false">IF(AE232="",0,IF(AE232&gt;=z4,w4,IF(AE232&gt;=z3,w3,IF(AE232&gt;=zEntry,w2,IF(AND(AE232&gt;=ExitZ,AZ231&gt;0),w2,0)))))</f>
        <v>0</v>
      </c>
      <c r="BA232" s="26" t="n">
        <f aca="false">IF(AF232="",0,IF(AF232&gt;=z4,w4,IF(AF232&gt;=z3,w3,IF(AF232&gt;=zEntry,w2,IF(AND(AF232&gt;=ExitZ,BA231&gt;0),w2,0)))))</f>
        <v>0</v>
      </c>
      <c r="BB232" s="26" t="n">
        <f aca="false">IF(AG232="",0,IF(AG232&gt;=z4,w4,IF(AG232&gt;=z3,w3,IF(AG232&gt;=zEntry,w2,IF(AND(AG232&gt;=ExitZ,BB231&gt;0),w2,0)))))</f>
        <v>0</v>
      </c>
      <c r="BC232" s="26" t="n">
        <f aca="false">IF(AH232="",0,IF(AH232&gt;=z4,w4,IF(AH232&gt;=z3,w3,IF(AH232&gt;=zEntry,w2,IF(AND(AH232&gt;=ExitZ,BC231&gt;0),w2,0)))))</f>
        <v>0</v>
      </c>
      <c r="BD232" s="26" t="n">
        <f aca="false">IF(AI232="",0,IF(AI232&gt;=z4,w4,IF(AI232&gt;=z3,w3,IF(AI232&gt;=zEntry,w2,IF(AND(AI232&gt;=ExitZ,BD231&gt;0),w2,0)))))</f>
        <v>0</v>
      </c>
      <c r="BE232" s="26" t="n">
        <f aca="false">IF(AJ232="",0,IF(AJ232&gt;=z4,w4,IF(AJ232&gt;=z3,w3,IF(AJ232&gt;=zEntry,w2,IF(AND(AJ232&gt;=ExitZ,BE231&gt;0),w2,0)))))</f>
        <v>0</v>
      </c>
      <c r="BF232" s="26" t="n">
        <f aca="false">IF(AK232="",0,IF(AK232&gt;=z4,w4,IF(AK232&gt;=z3,w3,IF(AK232&gt;=zEntry,w2,IF(AND(AK232&gt;=ExitZ,BF231&gt;0),w2,0)))))</f>
        <v>0</v>
      </c>
      <c r="BG232" s="26" t="n">
        <f aca="false">IF(AL232="",0,IF(AL232&gt;=z4,w4,IF(AL232&gt;=z3,w3,IF(AL232&gt;=zEntry,w2,IF(AND(AL232&gt;=ExitZ,BG231&gt;0),w2,0)))))</f>
        <v>0</v>
      </c>
      <c r="BH232" s="26" t="n">
        <f aca="false">IF(AM232="",0,IF(AM232&gt;=z4,w4,IF(AM232&gt;=z3,w3,IF(AM232&gt;=zEntry,w2,IF(AND(AM232&gt;=ExitZ,BH231&gt;0),w2,0)))))</f>
        <v>0</v>
      </c>
      <c r="BI232" s="26" t="n">
        <f aca="false">IF(AN232="",0,IF(AN232&gt;=z4,w4,IF(AN232&gt;=z3,w3,IF(AN232&gt;=zEntry,w2,IF(AND(AN232&gt;=ExitZ,BI231&gt;0),w2,0)))))</f>
        <v>0</v>
      </c>
      <c r="BJ232" s="26" t="n">
        <f aca="false">IF(AO232="",0,IF(AO232&gt;=z4,w4,IF(AO232&gt;=z3,w3,IF(AO232&gt;=zEntry,w2,IF(AND(AO232&gt;=ExitZ,BJ231&gt;0),w2,0)))))</f>
        <v>0</v>
      </c>
      <c r="BK232" s="26" t="n">
        <f aca="false">IF(AP232="",0,IF(AP232&gt;=z4,w4,IF(AP232&gt;=z3,w3,IF(AP232&gt;=zEntry,w2,IF(AND(AP232&gt;=ExitZ,BK231&gt;0),w2,0)))))</f>
        <v>0</v>
      </c>
      <c r="BL232" s="26" t="n">
        <f aca="false">IF(AQ232="",0,IF(AQ232&gt;=z4,w4,IF(AQ232&gt;=z3,w3,IF(AQ232&gt;=zEntry,w2,IF(AND(AQ232&gt;=ExitZ,BL231&gt;0),w2,0)))))</f>
        <v>0</v>
      </c>
      <c r="BM232" s="23" t="n">
        <f aca="false">IF(EMFX_Data!X231&gt;=EMFX_Data!Y231,EMFX_Data!AE232-EMFX_Data!AF232,EMFX_Data!AF232-EMFX_Data!AE232)</f>
        <v>-0.0010556152836128</v>
      </c>
      <c r="BN232" s="23" t="n">
        <f aca="false">IF(EMFX_Data!X231&gt;=EMFX_Data!Z231,EMFX_Data!AE232-EMFX_Data!AG232,EMFX_Data!AG232-EMFX_Data!AE232)</f>
        <v>0.0213380032954926</v>
      </c>
      <c r="BO232" s="23" t="n">
        <f aca="false">IF(EMFX_Data!X231&gt;=EMFX_Data!AA231,EMFX_Data!AE232-EMFX_Data!AH232,EMFX_Data!AH232-EMFX_Data!AE232)</f>
        <v>0.0358051224738235</v>
      </c>
      <c r="BP232" s="23" t="n">
        <f aca="false">IF(EMFX_Data!X231&gt;=EMFX_Data!AB231,EMFX_Data!AE232-EMFX_Data!AI232,EMFX_Data!AI232-EMFX_Data!AE232)</f>
        <v>0.0710075874195053</v>
      </c>
      <c r="BQ232" s="23" t="n">
        <f aca="false">IF(EMFX_Data!X231&gt;=EMFX_Data!AC231,EMFX_Data!AE232-EMFX_Data!AJ232,EMFX_Data!AJ232-EMFX_Data!AE232)</f>
        <v>0.033773538094482</v>
      </c>
      <c r="BR232" s="23" t="n">
        <f aca="false">IF(EMFX_Data!X231&gt;=EMFX_Data!AD231,EMFX_Data!AE232-EMFX_Data!AK232,EMFX_Data!AK232-EMFX_Data!AE232)</f>
        <v>-0.0448957497490734</v>
      </c>
      <c r="BS232" s="23" t="n">
        <f aca="false">IF(EMFX_Data!Y231&gt;=EMFX_Data!Z231,EMFX_Data!AF232-EMFX_Data!AG232,EMFX_Data!AG232-EMFX_Data!AF232)</f>
        <v>0.0223936185791054</v>
      </c>
      <c r="BT232" s="23" t="n">
        <f aca="false">IF(EMFX_Data!Y231&gt;=EMFX_Data!AA231,EMFX_Data!AF232-EMFX_Data!AH232,EMFX_Data!AH232-EMFX_Data!AF232)</f>
        <v>0.0368607377574363</v>
      </c>
      <c r="BU232" s="23" t="n">
        <f aca="false">IF(EMFX_Data!Y231&gt;=EMFX_Data!AB231,EMFX_Data!AF232-EMFX_Data!AI232,EMFX_Data!AI232-EMFX_Data!AF232)</f>
        <v>-0.0720632027031181</v>
      </c>
      <c r="BV232" s="23" t="n">
        <f aca="false">IF(EMFX_Data!Y231&gt;=EMFX_Data!AC231,EMFX_Data!AF232-EMFX_Data!AJ232,EMFX_Data!AJ232-EMFX_Data!AF232)</f>
        <v>0.0348291533780948</v>
      </c>
      <c r="BW232" s="23" t="n">
        <f aca="false">IF(EMFX_Data!Y231&gt;=EMFX_Data!AD231,EMFX_Data!AF232-EMFX_Data!AK232,EMFX_Data!AK232-EMFX_Data!AF232)</f>
        <v>-0.0438401344654606</v>
      </c>
      <c r="BX232" s="23" t="n">
        <f aca="false">IF(EMFX_Data!Z231&gt;=EMFX_Data!AA231,EMFX_Data!AG232-EMFX_Data!AH232,EMFX_Data!AH232-EMFX_Data!AG232)</f>
        <v>0.0144671191783309</v>
      </c>
      <c r="BY232" s="23" t="n">
        <f aca="false">IF(EMFX_Data!Z231&gt;=EMFX_Data!AB231,EMFX_Data!AG232-EMFX_Data!AI232,EMFX_Data!AI232-EMFX_Data!AG232)</f>
        <v>-0.0496695841240127</v>
      </c>
      <c r="BZ232" s="23" t="n">
        <f aca="false">IF(EMFX_Data!Z231&gt;=EMFX_Data!AC231,EMFX_Data!AG232-EMFX_Data!AJ232,EMFX_Data!AJ232-EMFX_Data!AG232)</f>
        <v>-0.0124355347989894</v>
      </c>
      <c r="CA232" s="23" t="n">
        <f aca="false">IF(EMFX_Data!Z231&gt;=EMFX_Data!AD231,EMFX_Data!AG232-EMFX_Data!AK232,EMFX_Data!AK232-EMFX_Data!AG232)</f>
        <v>-0.0662337530445659</v>
      </c>
      <c r="CB232" s="23" t="n">
        <f aca="false">IF(EMFX_Data!AA231&gt;=EMFX_Data!AB231,EMFX_Data!AH232-EMFX_Data!AI232,EMFX_Data!AI232-EMFX_Data!AH232)</f>
        <v>-0.0352024649456818</v>
      </c>
      <c r="CC232" s="23" t="n">
        <f aca="false">IF(EMFX_Data!AA231&gt;=EMFX_Data!AC231,EMFX_Data!AH232-EMFX_Data!AJ232,EMFX_Data!AJ232-EMFX_Data!AH232)</f>
        <v>0.00203158437934151</v>
      </c>
      <c r="CD232" s="23" t="n">
        <f aca="false">IF(EMFX_Data!AA231&gt;=EMFX_Data!AD231,EMFX_Data!AH232-EMFX_Data!AK232,EMFX_Data!AK232-EMFX_Data!AH232)</f>
        <v>-0.0807008722228969</v>
      </c>
      <c r="CE232" s="23" t="n">
        <f aca="false">IF(EMFX_Data!AB231&gt;=EMFX_Data!AC231,EMFX_Data!AI232-EMFX_Data!AJ232,EMFX_Data!AJ232-EMFX_Data!AI232)</f>
        <v>-0.0372340493250233</v>
      </c>
      <c r="CF232" s="23" t="n">
        <f aca="false">IF(EMFX_Data!AB231&gt;=EMFX_Data!AD231,EMFX_Data!AI232-EMFX_Data!AK232,EMFX_Data!AK232-EMFX_Data!AI232)</f>
        <v>-0.115903337168579</v>
      </c>
      <c r="CG232" s="23" t="n">
        <f aca="false">IF(EMFX_Data!AC231&gt;=EMFX_Data!AD231,EMFX_Data!AJ232-EMFX_Data!AK232,EMFX_Data!AK232-EMFX_Data!AJ232)</f>
        <v>-0.0786692878435554</v>
      </c>
      <c r="CH232" s="27" t="n">
        <f aca="false">IF(ROW()&lt;4+VolLB,"",STDEV(INDEX($BM:$BM,ROW()-VolLB+1):INDEX($BM:$BM,ROW()))*SQRT(12))</f>
        <v>0.176521299858229</v>
      </c>
      <c r="CI232" s="27" t="n">
        <f aca="false">IF(ROW()&lt;4+VolLB,"",STDEV(INDEX($BN:$BN,ROW()-VolLB+1):INDEX($BN:$BN,ROW()))*SQRT(12))</f>
        <v>0.189577613460022</v>
      </c>
      <c r="CJ232" s="27" t="n">
        <f aca="false">IF(ROW()&lt;4+VolLB,"",STDEV(INDEX($BO:$BO,ROW()-VolLB+1):INDEX($BO:$BO,ROW()))*SQRT(12))</f>
        <v>0.188003708236816</v>
      </c>
      <c r="CK232" s="27" t="n">
        <f aca="false">IF(ROW()&lt;4+VolLB,"",STDEV(INDEX($BP:$BP,ROW()-VolLB+1):INDEX($BP:$BP,ROW()))*SQRT(12))</f>
        <v>0.173943676555621</v>
      </c>
      <c r="CL232" s="27" t="n">
        <f aca="false">IF(ROW()&lt;4+VolLB,"",STDEV(INDEX($BQ:$BQ,ROW()-VolLB+1):INDEX($BQ:$BQ,ROW()))*SQRT(12))</f>
        <v>0.162449737278376</v>
      </c>
      <c r="CM232" s="27" t="n">
        <f aca="false">IF(ROW()&lt;4+VolLB,"",STDEV(INDEX($BR:$BR,ROW()-VolLB+1):INDEX($BR:$BR,ROW()))*SQRT(12))</f>
        <v>0.161997912912206</v>
      </c>
      <c r="CN232" s="27" t="n">
        <f aca="false">IF(ROW()&lt;4+VolLB,"",STDEV(INDEX($BS:$BS,ROW()-VolLB+1):INDEX($BS:$BS,ROW()))*SQRT(12))</f>
        <v>0.142609953187546</v>
      </c>
      <c r="CO232" s="27" t="n">
        <f aca="false">IF(ROW()&lt;4+VolLB,"",STDEV(INDEX($BT:$BT,ROW()-VolLB+1):INDEX($BT:$BT,ROW()))*SQRT(12))</f>
        <v>0.181287253023707</v>
      </c>
      <c r="CP232" s="27" t="n">
        <f aca="false">IF(ROW()&lt;4+VolLB,"",STDEV(INDEX($BU:$BU,ROW()-VolLB+1):INDEX($BU:$BU,ROW()))*SQRT(12))</f>
        <v>0.144002830377822</v>
      </c>
      <c r="CQ232" s="27" t="n">
        <f aca="false">IF(ROW()&lt;4+VolLB,"",STDEV(INDEX($BV:$BV,ROW()-VolLB+1):INDEX($BV:$BV,ROW()))*SQRT(12))</f>
        <v>0.151894247631955</v>
      </c>
      <c r="CR232" s="27" t="n">
        <f aca="false">IF(ROW()&lt;4+VolLB,"",STDEV(INDEX($BW:$BW,ROW()-VolLB+1):INDEX($BW:$BW,ROW()))*SQRT(12))</f>
        <v>0.157196577014151</v>
      </c>
      <c r="CS232" s="27" t="n">
        <f aca="false">IF(ROW()&lt;4+VolLB,"",STDEV(INDEX($BX:$BX,ROW()-VolLB+1):INDEX($BX:$BX,ROW()))*SQRT(12))</f>
        <v>0.195030381525884</v>
      </c>
      <c r="CT232" s="27" t="n">
        <f aca="false">IF(ROW()&lt;4+VolLB,"",STDEV(INDEX($BY:$BY,ROW()-VolLB+1):INDEX($BY:$BY,ROW()))*SQRT(12))</f>
        <v>0.188760056966472</v>
      </c>
      <c r="CU232" s="27" t="n">
        <f aca="false">IF(ROW()&lt;4+VolLB,"",STDEV(INDEX($BZ:$BZ,ROW()-VolLB+1):INDEX($BZ:$BZ,ROW()))*SQRT(12))</f>
        <v>0.170621255536483</v>
      </c>
      <c r="CV232" s="27" t="n">
        <f aca="false">IF(ROW()&lt;4+VolLB,"",STDEV(INDEX($CA:$CA,ROW()-VolLB+1):INDEX($CA:$CA,ROW()))*SQRT(12))</f>
        <v>0.131977436929283</v>
      </c>
      <c r="CW232" s="27" t="n">
        <f aca="false">IF(ROW()&lt;4+VolLB,"",STDEV(INDEX($CB:$CB,ROW()-VolLB+1):INDEX($CB:$CB,ROW()))*SQRT(12))</f>
        <v>0.186984659507922</v>
      </c>
      <c r="CX232" s="27" t="n">
        <f aca="false">IF(ROW()&lt;4+VolLB,"",STDEV(INDEX($CC:$CC,ROW()-VolLB+1):INDEX($CC:$CC,ROW()))*SQRT(12))</f>
        <v>0.180144698411068</v>
      </c>
      <c r="CY232" s="27" t="n">
        <f aca="false">IF(ROW()&lt;4+VolLB,"",STDEV(INDEX($CD:$CD,ROW()-VolLB+1):INDEX($CD:$CD,ROW()))*SQRT(12))</f>
        <v>0.187898352561328</v>
      </c>
      <c r="CZ232" s="27" t="n">
        <f aca="false">IF(ROW()&lt;4+VolLB,"",STDEV(INDEX($CE:$CE,ROW()-VolLB+1):INDEX($CE:$CE,ROW()))*SQRT(12))</f>
        <v>0.186647649741851</v>
      </c>
      <c r="DA232" s="27" t="n">
        <f aca="false">IF(ROW()&lt;4+VolLB,"",STDEV(INDEX($CF:$CF,ROW()-VolLB+1):INDEX($CF:$CF,ROW()))*SQRT(12))</f>
        <v>0.167549408980913</v>
      </c>
      <c r="DB232" s="27" t="n">
        <f aca="false">IF(ROW()&lt;4+VolLB,"",STDEV(INDEX($CG:$CG,ROW()-VolLB+1):INDEX($CG:$CG,ROW()))*SQRT(12))</f>
        <v>0.151125445142675</v>
      </c>
      <c r="DC232" s="26" t="n">
        <f aca="false">IF(OR(AR232=0,CH232="",CH232=0),0,AR232*MIN(MaxScal,TgtVol/CH232))</f>
        <v>0</v>
      </c>
      <c r="DD232" s="26" t="n">
        <f aca="false">IF(OR(AS232=0,CI232="",CI232=0),0,AS232*MIN(MaxScal,TgtVol/CI232))</f>
        <v>0</v>
      </c>
      <c r="DE232" s="26" t="n">
        <f aca="false">IF(OR(AT232=0,CJ232="",CJ232=0),0,AT232*MIN(MaxScal,TgtVol/CJ232))</f>
        <v>0</v>
      </c>
      <c r="DF232" s="26" t="n">
        <f aca="false">IF(OR(AU232=0,CK232="",CK232=0),0,AU232*MIN(MaxScal,TgtVol/CK232))</f>
        <v>0</v>
      </c>
      <c r="DG232" s="26" t="n">
        <f aca="false">IF(OR(AV232=0,CL232="",CL232=0),0,AV232*MIN(MaxScal,TgtVol/CL232))</f>
        <v>0</v>
      </c>
      <c r="DH232" s="26" t="n">
        <f aca="false">IF(OR(AW232=0,CM232="",CM232=0),0,AW232*MIN(MaxScal,TgtVol/CM232))</f>
        <v>0</v>
      </c>
      <c r="DI232" s="26" t="n">
        <f aca="false">IF(OR(AX232=0,CN232="",CN232=0),0,AX232*MIN(MaxScal,TgtVol/CN232))</f>
        <v>0</v>
      </c>
      <c r="DJ232" s="26" t="n">
        <f aca="false">IF(OR(AY232=0,CO232="",CO232=0),0,AY232*MIN(MaxScal,TgtVol/CO232))</f>
        <v>0</v>
      </c>
      <c r="DK232" s="26" t="n">
        <f aca="false">IF(OR(AZ232=0,CP232="",CP232=0),0,AZ232*MIN(MaxScal,TgtVol/CP232))</f>
        <v>0</v>
      </c>
      <c r="DL232" s="26" t="n">
        <f aca="false">IF(OR(BA232=0,CQ232="",CQ232=0),0,BA232*MIN(MaxScal,TgtVol/CQ232))</f>
        <v>0</v>
      </c>
      <c r="DM232" s="26" t="n">
        <f aca="false">IF(OR(BB232=0,CR232="",CR232=0),0,BB232*MIN(MaxScal,TgtVol/CR232))</f>
        <v>0</v>
      </c>
      <c r="DN232" s="26" t="n">
        <f aca="false">IF(OR(BC232=0,CS232="",CS232=0),0,BC232*MIN(MaxScal,TgtVol/CS232))</f>
        <v>0</v>
      </c>
      <c r="DO232" s="26" t="n">
        <f aca="false">IF(OR(BD232=0,CT232="",CT232=0),0,BD232*MIN(MaxScal,TgtVol/CT232))</f>
        <v>0</v>
      </c>
      <c r="DP232" s="26" t="n">
        <f aca="false">IF(OR(BE232=0,CU232="",CU232=0),0,BE232*MIN(MaxScal,TgtVol/CU232))</f>
        <v>0</v>
      </c>
      <c r="DQ232" s="26" t="n">
        <f aca="false">IF(OR(BF232=0,CV232="",CV232=0),0,BF232*MIN(MaxScal,TgtVol/CV232))</f>
        <v>0</v>
      </c>
      <c r="DR232" s="26" t="n">
        <f aca="false">IF(OR(BG232=0,CW232="",CW232=0),0,BG232*MIN(MaxScal,TgtVol/CW232))</f>
        <v>0</v>
      </c>
      <c r="DS232" s="26" t="n">
        <f aca="false">IF(OR(BH232=0,CX232="",CX232=0),0,BH232*MIN(MaxScal,TgtVol/CX232))</f>
        <v>0</v>
      </c>
      <c r="DT232" s="26" t="n">
        <f aca="false">IF(OR(BI232=0,CY232="",CY232=0),0,BI232*MIN(MaxScal,TgtVol/CY232))</f>
        <v>0</v>
      </c>
      <c r="DU232" s="26" t="n">
        <f aca="false">IF(OR(BJ232=0,CZ232="",CZ232=0),0,BJ232*MIN(MaxScal,TgtVol/CZ232))</f>
        <v>0</v>
      </c>
      <c r="DV232" s="26" t="n">
        <f aca="false">IF(OR(BK232=0,DA232="",DA232=0),0,BK232*MIN(MaxScal,TgtVol/DA232))</f>
        <v>0</v>
      </c>
      <c r="DW232" s="26" t="n">
        <f aca="false">IF(OR(BL232=0,DB232="",DB232=0),0,BL232*MIN(MaxScal,TgtVol/DB232))</f>
        <v>0</v>
      </c>
      <c r="DX232" s="28" t="n">
        <f aca="false">IFERROR(DC231*BM232,"")</f>
        <v>-0</v>
      </c>
      <c r="DY232" s="28" t="n">
        <f aca="false">IFERROR(DD231*BN232,"")</f>
        <v>0</v>
      </c>
      <c r="DZ232" s="28" t="n">
        <f aca="false">IFERROR(DE231*BO232,"")</f>
        <v>0</v>
      </c>
      <c r="EA232" s="28" t="n">
        <f aca="false">IFERROR(DF231*BP232,"")</f>
        <v>0</v>
      </c>
      <c r="EB232" s="28" t="n">
        <f aca="false">IFERROR(DG231*BQ232,"")</f>
        <v>0</v>
      </c>
      <c r="EC232" s="28" t="n">
        <f aca="false">IFERROR(DH231*BR232,"")</f>
        <v>-0</v>
      </c>
      <c r="ED232" s="28" t="n">
        <f aca="false">IFERROR(DI231*BS232,"")</f>
        <v>0</v>
      </c>
      <c r="EE232" s="28" t="n">
        <f aca="false">IFERROR(DJ231*BT232,"")</f>
        <v>0</v>
      </c>
      <c r="EF232" s="28" t="n">
        <f aca="false">IFERROR(DK231*BU232,"")</f>
        <v>-0</v>
      </c>
      <c r="EG232" s="28" t="n">
        <f aca="false">IFERROR(DL231*BV232,"")</f>
        <v>0</v>
      </c>
      <c r="EH232" s="28" t="n">
        <f aca="false">IFERROR(DM231*BW232,"")</f>
        <v>-0</v>
      </c>
      <c r="EI232" s="28" t="n">
        <f aca="false">IFERROR(DN231*BX232,"")</f>
        <v>0</v>
      </c>
      <c r="EJ232" s="28" t="n">
        <f aca="false">IFERROR(DO231*BY232,"")</f>
        <v>-0</v>
      </c>
      <c r="EK232" s="28" t="n">
        <f aca="false">IFERROR(DP231*BZ232,"")</f>
        <v>-0</v>
      </c>
      <c r="EL232" s="28" t="n">
        <f aca="false">IFERROR(DQ231*CA232,"")</f>
        <v>-0</v>
      </c>
      <c r="EM232" s="28" t="n">
        <f aca="false">IFERROR(DR231*CB232,"")</f>
        <v>-0</v>
      </c>
      <c r="EN232" s="28" t="n">
        <f aca="false">IFERROR(DS231*CC232,"")</f>
        <v>0</v>
      </c>
      <c r="EO232" s="28" t="n">
        <f aca="false">IFERROR(DT231*CD232,"")</f>
        <v>-0</v>
      </c>
      <c r="EP232" s="28" t="n">
        <f aca="false">IFERROR(DU231*CE232,"")</f>
        <v>-0</v>
      </c>
      <c r="EQ232" s="28" t="n">
        <f aca="false">IFERROR(DV231*CF232,"")</f>
        <v>-0</v>
      </c>
      <c r="ER232" s="28" t="n">
        <f aca="false">IFERROR(DW231*CG232,"")</f>
        <v>-0</v>
      </c>
      <c r="ES232" s="28" t="n">
        <f aca="false">IF(ROW()=4,"",SUM(DX232:ER232))</f>
        <v>0</v>
      </c>
      <c r="ET232" s="29" t="n">
        <f aca="false">COUNTIF(AR232:BL232,"&gt;0")</f>
        <v>0</v>
      </c>
    </row>
    <row r="233" customFormat="false" ht="15" hidden="false" customHeight="false" outlineLevel="0" collapsed="false">
      <c r="A233" s="19" t="n">
        <v>44985</v>
      </c>
      <c r="B233" s="23" t="n">
        <f aca="false">ABS(EMFX_Data!X233-EMFX_Data!Y233)</f>
        <v>0.154144954841835</v>
      </c>
      <c r="C233" s="23" t="n">
        <f aca="false">ABS(EMFX_Data!X233-EMFX_Data!Z233)</f>
        <v>0.157786911845059</v>
      </c>
      <c r="D233" s="23" t="n">
        <f aca="false">ABS(EMFX_Data!X233-EMFX_Data!AA233)</f>
        <v>0.208538346074411</v>
      </c>
      <c r="E233" s="23" t="n">
        <f aca="false">ABS(EMFX_Data!X233-EMFX_Data!AB233)</f>
        <v>0.0909391784904976</v>
      </c>
      <c r="F233" s="23" t="n">
        <f aca="false">ABS(EMFX_Data!X233-EMFX_Data!AC233)</f>
        <v>0.089396013002176</v>
      </c>
      <c r="G233" s="23" t="n">
        <f aca="false">ABS(EMFX_Data!X233-EMFX_Data!AD233)</f>
        <v>0.336631750319915</v>
      </c>
      <c r="H233" s="23" t="n">
        <f aca="false">ABS(EMFX_Data!Y233-EMFX_Data!Z233)</f>
        <v>0.00364195700322423</v>
      </c>
      <c r="I233" s="23" t="n">
        <f aca="false">ABS(EMFX_Data!Y233-EMFX_Data!AA233)</f>
        <v>0.0543933912325763</v>
      </c>
      <c r="J233" s="23" t="n">
        <f aca="false">ABS(EMFX_Data!Y233-EMFX_Data!AB233)</f>
        <v>0.245084133332332</v>
      </c>
      <c r="K233" s="23" t="n">
        <f aca="false">ABS(EMFX_Data!Y233-EMFX_Data!AC233)</f>
        <v>0.0647489418396585</v>
      </c>
      <c r="L233" s="23" t="n">
        <f aca="false">ABS(EMFX_Data!Y233-EMFX_Data!AD233)</f>
        <v>0.182486795478081</v>
      </c>
      <c r="M233" s="23" t="n">
        <f aca="false">ABS(EMFX_Data!Z233-EMFX_Data!AA233)</f>
        <v>0.050751434229352</v>
      </c>
      <c r="N233" s="23" t="n">
        <f aca="false">ABS(EMFX_Data!Z233-EMFX_Data!AB233)</f>
        <v>0.248726090335556</v>
      </c>
      <c r="O233" s="23" t="n">
        <f aca="false">ABS(EMFX_Data!Z233-EMFX_Data!AC233)</f>
        <v>0.0683908988428827</v>
      </c>
      <c r="P233" s="23" t="n">
        <f aca="false">ABS(EMFX_Data!Z233-EMFX_Data!AD233)</f>
        <v>0.178844838474856</v>
      </c>
      <c r="Q233" s="23" t="n">
        <f aca="false">ABS(EMFX_Data!AA233-EMFX_Data!AB233)</f>
        <v>0.299477524564908</v>
      </c>
      <c r="R233" s="23" t="n">
        <f aca="false">ABS(EMFX_Data!AA233-EMFX_Data!AC233)</f>
        <v>0.119142333072235</v>
      </c>
      <c r="S233" s="23" t="n">
        <f aca="false">ABS(EMFX_Data!AA233-EMFX_Data!AD233)</f>
        <v>0.128093404245504</v>
      </c>
      <c r="T233" s="23" t="n">
        <f aca="false">ABS(EMFX_Data!AB233-EMFX_Data!AC233)</f>
        <v>0.180335191492674</v>
      </c>
      <c r="U233" s="23" t="n">
        <f aca="false">ABS(EMFX_Data!AB233-EMFX_Data!AD233)</f>
        <v>0.427570928810413</v>
      </c>
      <c r="V233" s="23" t="n">
        <f aca="false">ABS(EMFX_Data!AC233-EMFX_Data!AD233)</f>
        <v>0.247235737317739</v>
      </c>
      <c r="W233" s="26" t="n">
        <f aca="false">IF(ROW()&lt;4+MinObs-1,"",IFERROR((B233-AVERAGE(B$4:B233))/STDEV(B$4:B233),""))</f>
        <v>0.204816443153356</v>
      </c>
      <c r="X233" s="26" t="n">
        <f aca="false">IF(ROW()&lt;4+MinObs-1,"",IFERROR((C233-AVERAGE(C$4:C233))/STDEV(C$4:C233),""))</f>
        <v>0.612864482753781</v>
      </c>
      <c r="Y233" s="26" t="n">
        <f aca="false">IF(ROW()&lt;4+MinObs-1,"",IFERROR((D233-AVERAGE(D$4:D233))/STDEV(D$4:D233),""))</f>
        <v>0.490371098637796</v>
      </c>
      <c r="Z233" s="26" t="n">
        <f aca="false">IF(ROW()&lt;4+MinObs-1,"",IFERROR((E233-AVERAGE(E$4:E233))/STDEV(E$4:E233),""))</f>
        <v>-0.381860959117903</v>
      </c>
      <c r="AA233" s="26" t="n">
        <f aca="false">IF(ROW()&lt;4+MinObs-1,"",IFERROR((F233-AVERAGE(F$4:F233))/STDEV(F$4:F233),""))</f>
        <v>-0.178381533662107</v>
      </c>
      <c r="AB233" s="26" t="n">
        <f aca="false">IF(ROW()&lt;4+MinObs-1,"",IFERROR((G233-AVERAGE(G$4:G233))/STDEV(G$4:G233),""))</f>
        <v>0.794850871332476</v>
      </c>
      <c r="AC233" s="26" t="n">
        <f aca="false">IF(ROW()&lt;4+MinObs-1,"",IFERROR((H233-AVERAGE(H$4:H233))/STDEV(H$4:H233),""))</f>
        <v>-1.17794236466809</v>
      </c>
      <c r="AD233" s="26" t="n">
        <f aca="false">IF(ROW()&lt;4+MinObs-1,"",IFERROR((I233-AVERAGE(I$4:I233))/STDEV(I$4:I233),""))</f>
        <v>-0.790960875236051</v>
      </c>
      <c r="AE233" s="26" t="n">
        <f aca="false">IF(ROW()&lt;4+MinObs-1,"",IFERROR((J233-AVERAGE(J$4:J233))/STDEV(J$4:J233),""))</f>
        <v>1.3100200199506</v>
      </c>
      <c r="AF233" s="26" t="n">
        <f aca="false">IF(ROW()&lt;4+MinObs-1,"",IFERROR((K233-AVERAGE(K$4:K233))/STDEV(K$4:K233),""))</f>
        <v>-0.449615720239274</v>
      </c>
      <c r="AG233" s="26" t="n">
        <f aca="false">IF(ROW()&lt;4+MinObs-1,"",IFERROR((L233-AVERAGE(L$4:L233))/STDEV(L$4:L233),""))</f>
        <v>0.0403001931300322</v>
      </c>
      <c r="AH233" s="26" t="n">
        <f aca="false">IF(ROW()&lt;4+MinObs-1,"",IFERROR((M233-AVERAGE(M$4:M233))/STDEV(M$4:M233),""))</f>
        <v>-1.06263287986677</v>
      </c>
      <c r="AI233" s="26" t="n">
        <f aca="false">IF(ROW()&lt;4+MinObs-1,"",IFERROR((N233-AVERAGE(N$4:N233))/STDEV(N$4:N233),""))</f>
        <v>1.12798033424595</v>
      </c>
      <c r="AJ233" s="26" t="n">
        <f aca="false">IF(ROW()&lt;4+MinObs-1,"",IFERROR((O233-AVERAGE(O$4:O233))/STDEV(O$4:O233),""))</f>
        <v>-0.458449773698963</v>
      </c>
      <c r="AK233" s="26" t="n">
        <f aca="false">IF(ROW()&lt;4+MinObs-1,"",IFERROR((P233-AVERAGE(P$4:P233))/STDEV(P$4:P233),""))</f>
        <v>0.132159639263522</v>
      </c>
      <c r="AL233" s="26" t="n">
        <f aca="false">IF(ROW()&lt;4+MinObs-1,"",IFERROR((Q233-AVERAGE(Q$4:Q233))/STDEV(Q$4:Q233),""))</f>
        <v>0.934788987547501</v>
      </c>
      <c r="AM233" s="26" t="n">
        <f aca="false">IF(ROW()&lt;4+MinObs-1,"",IFERROR((R233-AVERAGE(R$4:R233))/STDEV(R$4:R233),""))</f>
        <v>-0.438227445755939</v>
      </c>
      <c r="AN233" s="26" t="n">
        <f aca="false">IF(ROW()&lt;4+MinObs-1,"",IFERROR((S233-AVERAGE(S$4:S233))/STDEV(S$4:S233),""))</f>
        <v>-0.140158923940727</v>
      </c>
      <c r="AO233" s="26" t="n">
        <f aca="false">IF(ROW()&lt;4+MinObs-1,"",IFERROR((T233-AVERAGE(T$4:T233))/STDEV(T$4:T233),""))</f>
        <v>0.681861596508359</v>
      </c>
      <c r="AP233" s="26" t="n">
        <f aca="false">IF(ROW()&lt;4+MinObs-1,"",IFERROR((U233-AVERAGE(U$4:U233))/STDEV(U$4:U233),""))</f>
        <v>1.04591852951382</v>
      </c>
      <c r="AQ233" s="26" t="n">
        <f aca="false">IF(ROW()&lt;4+MinObs-1,"",IFERROR((V233-AVERAGE(V$4:V233))/STDEV(V$4:V233),""))</f>
        <v>0.308345312746459</v>
      </c>
      <c r="AR233" s="26" t="n">
        <f aca="false">IF(W233="",0,IF(W233&gt;=z4,w4,IF(W233&gt;=z3,w3,IF(W233&gt;=zEntry,w2,IF(AND(W233&gt;=ExitZ,AR232&gt;0),w2,0)))))</f>
        <v>0</v>
      </c>
      <c r="AS233" s="26" t="n">
        <f aca="false">IF(X233="",0,IF(X233&gt;=z4,w4,IF(X233&gt;=z3,w3,IF(X233&gt;=zEntry,w2,IF(AND(X233&gt;=ExitZ,AS232&gt;0),w2,0)))))</f>
        <v>0</v>
      </c>
      <c r="AT233" s="26" t="n">
        <f aca="false">IF(Y233="",0,IF(Y233&gt;=z4,w4,IF(Y233&gt;=z3,w3,IF(Y233&gt;=zEntry,w2,IF(AND(Y233&gt;=ExitZ,AT232&gt;0),w2,0)))))</f>
        <v>0</v>
      </c>
      <c r="AU233" s="26" t="n">
        <f aca="false">IF(Z233="",0,IF(Z233&gt;=z4,w4,IF(Z233&gt;=z3,w3,IF(Z233&gt;=zEntry,w2,IF(AND(Z233&gt;=ExitZ,AU232&gt;0),w2,0)))))</f>
        <v>0</v>
      </c>
      <c r="AV233" s="26" t="n">
        <f aca="false">IF(AA233="",0,IF(AA233&gt;=z4,w4,IF(AA233&gt;=z3,w3,IF(AA233&gt;=zEntry,w2,IF(AND(AA233&gt;=ExitZ,AV232&gt;0),w2,0)))))</f>
        <v>0</v>
      </c>
      <c r="AW233" s="26" t="n">
        <f aca="false">IF(AB233="",0,IF(AB233&gt;=z4,w4,IF(AB233&gt;=z3,w3,IF(AB233&gt;=zEntry,w2,IF(AND(AB233&gt;=ExitZ,AW232&gt;0),w2,0)))))</f>
        <v>0</v>
      </c>
      <c r="AX233" s="26" t="n">
        <f aca="false">IF(AC233="",0,IF(AC233&gt;=z4,w4,IF(AC233&gt;=z3,w3,IF(AC233&gt;=zEntry,w2,IF(AND(AC233&gt;=ExitZ,AX232&gt;0),w2,0)))))</f>
        <v>0</v>
      </c>
      <c r="AY233" s="26" t="n">
        <f aca="false">IF(AD233="",0,IF(AD233&gt;=z4,w4,IF(AD233&gt;=z3,w3,IF(AD233&gt;=zEntry,w2,IF(AND(AD233&gt;=ExitZ,AY232&gt;0),w2,0)))))</f>
        <v>0</v>
      </c>
      <c r="AZ233" s="26" t="n">
        <f aca="false">IF(AE233="",0,IF(AE233&gt;=z4,w4,IF(AE233&gt;=z3,w3,IF(AE233&gt;=zEntry,w2,IF(AND(AE233&gt;=ExitZ,AZ232&gt;0),w2,0)))))</f>
        <v>0</v>
      </c>
      <c r="BA233" s="26" t="n">
        <f aca="false">IF(AF233="",0,IF(AF233&gt;=z4,w4,IF(AF233&gt;=z3,w3,IF(AF233&gt;=zEntry,w2,IF(AND(AF233&gt;=ExitZ,BA232&gt;0),w2,0)))))</f>
        <v>0</v>
      </c>
      <c r="BB233" s="26" t="n">
        <f aca="false">IF(AG233="",0,IF(AG233&gt;=z4,w4,IF(AG233&gt;=z3,w3,IF(AG233&gt;=zEntry,w2,IF(AND(AG233&gt;=ExitZ,BB232&gt;0),w2,0)))))</f>
        <v>0</v>
      </c>
      <c r="BC233" s="26" t="n">
        <f aca="false">IF(AH233="",0,IF(AH233&gt;=z4,w4,IF(AH233&gt;=z3,w3,IF(AH233&gt;=zEntry,w2,IF(AND(AH233&gt;=ExitZ,BC232&gt;0),w2,0)))))</f>
        <v>0</v>
      </c>
      <c r="BD233" s="26" t="n">
        <f aca="false">IF(AI233="",0,IF(AI233&gt;=z4,w4,IF(AI233&gt;=z3,w3,IF(AI233&gt;=zEntry,w2,IF(AND(AI233&gt;=ExitZ,BD232&gt;0),w2,0)))))</f>
        <v>0</v>
      </c>
      <c r="BE233" s="26" t="n">
        <f aca="false">IF(AJ233="",0,IF(AJ233&gt;=z4,w4,IF(AJ233&gt;=z3,w3,IF(AJ233&gt;=zEntry,w2,IF(AND(AJ233&gt;=ExitZ,BE232&gt;0),w2,0)))))</f>
        <v>0</v>
      </c>
      <c r="BF233" s="26" t="n">
        <f aca="false">IF(AK233="",0,IF(AK233&gt;=z4,w4,IF(AK233&gt;=z3,w3,IF(AK233&gt;=zEntry,w2,IF(AND(AK233&gt;=ExitZ,BF232&gt;0),w2,0)))))</f>
        <v>0</v>
      </c>
      <c r="BG233" s="26" t="n">
        <f aca="false">IF(AL233="",0,IF(AL233&gt;=z4,w4,IF(AL233&gt;=z3,w3,IF(AL233&gt;=zEntry,w2,IF(AND(AL233&gt;=ExitZ,BG232&gt;0),w2,0)))))</f>
        <v>0</v>
      </c>
      <c r="BH233" s="26" t="n">
        <f aca="false">IF(AM233="",0,IF(AM233&gt;=z4,w4,IF(AM233&gt;=z3,w3,IF(AM233&gt;=zEntry,w2,IF(AND(AM233&gt;=ExitZ,BH232&gt;0),w2,0)))))</f>
        <v>0</v>
      </c>
      <c r="BI233" s="26" t="n">
        <f aca="false">IF(AN233="",0,IF(AN233&gt;=z4,w4,IF(AN233&gt;=z3,w3,IF(AN233&gt;=zEntry,w2,IF(AND(AN233&gt;=ExitZ,BI232&gt;0),w2,0)))))</f>
        <v>0</v>
      </c>
      <c r="BJ233" s="26" t="n">
        <f aca="false">IF(AO233="",0,IF(AO233&gt;=z4,w4,IF(AO233&gt;=z3,w3,IF(AO233&gt;=zEntry,w2,IF(AND(AO233&gt;=ExitZ,BJ232&gt;0),w2,0)))))</f>
        <v>0</v>
      </c>
      <c r="BK233" s="26" t="n">
        <f aca="false">IF(AP233="",0,IF(AP233&gt;=z4,w4,IF(AP233&gt;=z3,w3,IF(AP233&gt;=zEntry,w2,IF(AND(AP233&gt;=ExitZ,BK232&gt;0),w2,0)))))</f>
        <v>0</v>
      </c>
      <c r="BL233" s="26" t="n">
        <f aca="false">IF(AQ233="",0,IF(AQ233&gt;=z4,w4,IF(AQ233&gt;=z3,w3,IF(AQ233&gt;=zEntry,w2,IF(AND(AQ233&gt;=ExitZ,BL232&gt;0),w2,0)))))</f>
        <v>0</v>
      </c>
      <c r="BM233" s="23" t="n">
        <f aca="false">IF(EMFX_Data!X232&gt;=EMFX_Data!Y232,EMFX_Data!AE233-EMFX_Data!AF233,EMFX_Data!AF233-EMFX_Data!AE233)</f>
        <v>-0.010946793454939</v>
      </c>
      <c r="BN233" s="23" t="n">
        <f aca="false">IF(EMFX_Data!X232&gt;=EMFX_Data!Z232,EMFX_Data!AE233-EMFX_Data!AG233,EMFX_Data!AG233-EMFX_Data!AE233)</f>
        <v>0.0734678953757806</v>
      </c>
      <c r="BO233" s="23" t="n">
        <f aca="false">IF(EMFX_Data!X232&gt;=EMFX_Data!AA232,EMFX_Data!AE233-EMFX_Data!AH233,EMFX_Data!AH233-EMFX_Data!AE233)</f>
        <v>0.0251328333361667</v>
      </c>
      <c r="BP233" s="23" t="n">
        <f aca="false">IF(EMFX_Data!X232&gt;=EMFX_Data!AB232,EMFX_Data!AE233-EMFX_Data!AI233,EMFX_Data!AI233-EMFX_Data!AE233)</f>
        <v>-0.0708487722562695</v>
      </c>
      <c r="BQ233" s="23" t="n">
        <f aca="false">IF(EMFX_Data!X232&gt;=EMFX_Data!AC232,EMFX_Data!AE233-EMFX_Data!AJ233,EMFX_Data!AJ233-EMFX_Data!AE233)</f>
        <v>0.0192598349290076</v>
      </c>
      <c r="BR233" s="23" t="n">
        <f aca="false">IF(EMFX_Data!X232&gt;=EMFX_Data!AD232,EMFX_Data!AE233-EMFX_Data!AK233,EMFX_Data!AK233-EMFX_Data!AE233)</f>
        <v>-0.0137119015226865</v>
      </c>
      <c r="BS233" s="23" t="n">
        <f aca="false">IF(EMFX_Data!Y232&gt;=EMFX_Data!Z232,EMFX_Data!AF233-EMFX_Data!AG233,EMFX_Data!AG233-EMFX_Data!AF233)</f>
        <v>0.0844146888307196</v>
      </c>
      <c r="BT233" s="23" t="n">
        <f aca="false">IF(EMFX_Data!Y232&gt;=EMFX_Data!AA232,EMFX_Data!AF233-EMFX_Data!AH233,EMFX_Data!AH233-EMFX_Data!AF233)</f>
        <v>0.0360796267911057</v>
      </c>
      <c r="BU233" s="23" t="n">
        <f aca="false">IF(EMFX_Data!Y232&gt;=EMFX_Data!AB232,EMFX_Data!AF233-EMFX_Data!AI233,EMFX_Data!AI233-EMFX_Data!AF233)</f>
        <v>-0.0817955657112085</v>
      </c>
      <c r="BV233" s="23" t="n">
        <f aca="false">IF(EMFX_Data!Y232&gt;=EMFX_Data!AC232,EMFX_Data!AF233-EMFX_Data!AJ233,EMFX_Data!AJ233-EMFX_Data!AF233)</f>
        <v>-0.0302066283839466</v>
      </c>
      <c r="BW233" s="23" t="n">
        <f aca="false">IF(EMFX_Data!Y232&gt;=EMFX_Data!AD232,EMFX_Data!AF233-EMFX_Data!AK233,EMFX_Data!AK233-EMFX_Data!AF233)</f>
        <v>-0.0027651080677475</v>
      </c>
      <c r="BX233" s="23" t="n">
        <f aca="false">IF(EMFX_Data!Z232&gt;=EMFX_Data!AA232,EMFX_Data!AG233-EMFX_Data!AH233,EMFX_Data!AH233-EMFX_Data!AG233)</f>
        <v>-0.0483350620396139</v>
      </c>
      <c r="BY233" s="23" t="n">
        <f aca="false">IF(EMFX_Data!Z232&gt;=EMFX_Data!AB232,EMFX_Data!AG233-EMFX_Data!AI233,EMFX_Data!AI233-EMFX_Data!AG233)</f>
        <v>0.00261912311951107</v>
      </c>
      <c r="BZ233" s="23" t="n">
        <f aca="false">IF(EMFX_Data!Z232&gt;=EMFX_Data!AC232,EMFX_Data!AG233-EMFX_Data!AJ233,EMFX_Data!AJ233-EMFX_Data!AG233)</f>
        <v>0.054208060446773</v>
      </c>
      <c r="CA233" s="23" t="n">
        <f aca="false">IF(EMFX_Data!Z232&gt;=EMFX_Data!AD232,EMFX_Data!AG233-EMFX_Data!AK233,EMFX_Data!AK233-EMFX_Data!AG233)</f>
        <v>-0.0871797968984671</v>
      </c>
      <c r="CB233" s="23" t="n">
        <f aca="false">IF(EMFX_Data!AA232&gt;=EMFX_Data!AB232,EMFX_Data!AH233-EMFX_Data!AI233,EMFX_Data!AI233-EMFX_Data!AH233)</f>
        <v>-0.0457159389201028</v>
      </c>
      <c r="CC233" s="23" t="n">
        <f aca="false">IF(EMFX_Data!AA232&gt;=EMFX_Data!AC232,EMFX_Data!AH233-EMFX_Data!AJ233,EMFX_Data!AJ233-EMFX_Data!AH233)</f>
        <v>0.00587299840715908</v>
      </c>
      <c r="CD233" s="23" t="n">
        <f aca="false">IF(EMFX_Data!AA232&gt;=EMFX_Data!AD232,EMFX_Data!AH233-EMFX_Data!AK233,EMFX_Data!AK233-EMFX_Data!AH233)</f>
        <v>-0.0388447348588532</v>
      </c>
      <c r="CE233" s="23" t="n">
        <f aca="false">IF(EMFX_Data!AB232&gt;=EMFX_Data!AC232,EMFX_Data!AI233-EMFX_Data!AJ233,EMFX_Data!AJ233-EMFX_Data!AI233)</f>
        <v>-0.0515889373272619</v>
      </c>
      <c r="CF233" s="23" t="n">
        <f aca="false">IF(EMFX_Data!AB232&gt;=EMFX_Data!AD232,EMFX_Data!AI233-EMFX_Data!AK233,EMFX_Data!AK233-EMFX_Data!AI233)</f>
        <v>-0.084560673778956</v>
      </c>
      <c r="CG233" s="23" t="n">
        <f aca="false">IF(EMFX_Data!AC232&gt;=EMFX_Data!AD232,EMFX_Data!AJ233-EMFX_Data!AK233,EMFX_Data!AK233-EMFX_Data!AJ233)</f>
        <v>-0.0329717364516941</v>
      </c>
      <c r="CH233" s="27" t="n">
        <f aca="false">IF(ROW()&lt;4+VolLB,"",STDEV(INDEX($BM:$BM,ROW()-VolLB+1):INDEX($BM:$BM,ROW()))*SQRT(12))</f>
        <v>0.173564254801308</v>
      </c>
      <c r="CI233" s="27" t="n">
        <f aca="false">IF(ROW()&lt;4+VolLB,"",STDEV(INDEX($BN:$BN,ROW()-VolLB+1):INDEX($BN:$BN,ROW()))*SQRT(12))</f>
        <v>0.185437765942479</v>
      </c>
      <c r="CJ233" s="27" t="n">
        <f aca="false">IF(ROW()&lt;4+VolLB,"",STDEV(INDEX($BO:$BO,ROW()-VolLB+1):INDEX($BO:$BO,ROW()))*SQRT(12))</f>
        <v>0.187064429952169</v>
      </c>
      <c r="CK233" s="27" t="n">
        <f aca="false">IF(ROW()&lt;4+VolLB,"",STDEV(INDEX($BP:$BP,ROW()-VolLB+1):INDEX($BP:$BP,ROW()))*SQRT(12))</f>
        <v>0.179567763484859</v>
      </c>
      <c r="CL233" s="27" t="n">
        <f aca="false">IF(ROW()&lt;4+VolLB,"",STDEV(INDEX($BQ:$BQ,ROW()-VolLB+1):INDEX($BQ:$BQ,ROW()))*SQRT(12))</f>
        <v>0.160764776424542</v>
      </c>
      <c r="CM233" s="27" t="n">
        <f aca="false">IF(ROW()&lt;4+VolLB,"",STDEV(INDEX($BR:$BR,ROW()-VolLB+1):INDEX($BR:$BR,ROW()))*SQRT(12))</f>
        <v>0.157098828269809</v>
      </c>
      <c r="CN233" s="27" t="n">
        <f aca="false">IF(ROW()&lt;4+VolLB,"",STDEV(INDEX($BS:$BS,ROW()-VolLB+1):INDEX($BS:$BS,ROW()))*SQRT(12))</f>
        <v>0.146947735003701</v>
      </c>
      <c r="CO233" s="27" t="n">
        <f aca="false">IF(ROW()&lt;4+VolLB,"",STDEV(INDEX($BT:$BT,ROW()-VolLB+1):INDEX($BT:$BT,ROW()))*SQRT(12))</f>
        <v>0.172731639063499</v>
      </c>
      <c r="CP233" s="27" t="n">
        <f aca="false">IF(ROW()&lt;4+VolLB,"",STDEV(INDEX($BU:$BU,ROW()-VolLB+1):INDEX($BU:$BU,ROW()))*SQRT(12))</f>
        <v>0.149306750923808</v>
      </c>
      <c r="CQ233" s="27" t="n">
        <f aca="false">IF(ROW()&lt;4+VolLB,"",STDEV(INDEX($BV:$BV,ROW()-VolLB+1):INDEX($BV:$BV,ROW()))*SQRT(12))</f>
        <v>0.153640987897935</v>
      </c>
      <c r="CR233" s="27" t="n">
        <f aca="false">IF(ROW()&lt;4+VolLB,"",STDEV(INDEX($BW:$BW,ROW()-VolLB+1):INDEX($BW:$BW,ROW()))*SQRT(12))</f>
        <v>0.157162781262452</v>
      </c>
      <c r="CS233" s="27" t="n">
        <f aca="false">IF(ROW()&lt;4+VolLB,"",STDEV(INDEX($BX:$BX,ROW()-VolLB+1):INDEX($BX:$BX,ROW()))*SQRT(12))</f>
        <v>0.177704083276674</v>
      </c>
      <c r="CT233" s="27" t="n">
        <f aca="false">IF(ROW()&lt;4+VolLB,"",STDEV(INDEX($BY:$BY,ROW()-VolLB+1):INDEX($BY:$BY,ROW()))*SQRT(12))</f>
        <v>0.180831107826518</v>
      </c>
      <c r="CU233" s="27" t="n">
        <f aca="false">IF(ROW()&lt;4+VolLB,"",STDEV(INDEX($BZ:$BZ,ROW()-VolLB+1):INDEX($BZ:$BZ,ROW()))*SQRT(12))</f>
        <v>0.170808993793338</v>
      </c>
      <c r="CV233" s="27" t="n">
        <f aca="false">IF(ROW()&lt;4+VolLB,"",STDEV(INDEX($CA:$CA,ROW()-VolLB+1):INDEX($CA:$CA,ROW()))*SQRT(12))</f>
        <v>0.140741461962616</v>
      </c>
      <c r="CW233" s="27" t="n">
        <f aca="false">IF(ROW()&lt;4+VolLB,"",STDEV(INDEX($CB:$CB,ROW()-VolLB+1):INDEX($CB:$CB,ROW()))*SQRT(12))</f>
        <v>0.187125131329565</v>
      </c>
      <c r="CX233" s="27" t="n">
        <f aca="false">IF(ROW()&lt;4+VolLB,"",STDEV(INDEX($CC:$CC,ROW()-VolLB+1):INDEX($CC:$CC,ROW()))*SQRT(12))</f>
        <v>0.171986800509001</v>
      </c>
      <c r="CY233" s="27" t="n">
        <f aca="false">IF(ROW()&lt;4+VolLB,"",STDEV(INDEX($CD:$CD,ROW()-VolLB+1):INDEX($CD:$CD,ROW()))*SQRT(12))</f>
        <v>0.181444893462224</v>
      </c>
      <c r="CZ233" s="27" t="n">
        <f aca="false">IF(ROW()&lt;4+VolLB,"",STDEV(INDEX($CE:$CE,ROW()-VolLB+1):INDEX($CE:$CE,ROW()))*SQRT(12))</f>
        <v>0.187685982170286</v>
      </c>
      <c r="DA233" s="27" t="n">
        <f aca="false">IF(ROW()&lt;4+VolLB,"",STDEV(INDEX($CF:$CF,ROW()-VolLB+1):INDEX($CF:$CF,ROW()))*SQRT(12))</f>
        <v>0.170217061343423</v>
      </c>
      <c r="DB233" s="27" t="n">
        <f aca="false">IF(ROW()&lt;4+VolLB,"",STDEV(INDEX($CG:$CG,ROW()-VolLB+1):INDEX($CG:$CG,ROW()))*SQRT(12))</f>
        <v>0.151865598293854</v>
      </c>
      <c r="DC233" s="26" t="n">
        <f aca="false">IF(OR(AR233=0,CH233="",CH233=0),0,AR233*MIN(MaxScal,TgtVol/CH233))</f>
        <v>0</v>
      </c>
      <c r="DD233" s="26" t="n">
        <f aca="false">IF(OR(AS233=0,CI233="",CI233=0),0,AS233*MIN(MaxScal,TgtVol/CI233))</f>
        <v>0</v>
      </c>
      <c r="DE233" s="26" t="n">
        <f aca="false">IF(OR(AT233=0,CJ233="",CJ233=0),0,AT233*MIN(MaxScal,TgtVol/CJ233))</f>
        <v>0</v>
      </c>
      <c r="DF233" s="26" t="n">
        <f aca="false">IF(OR(AU233=0,CK233="",CK233=0),0,AU233*MIN(MaxScal,TgtVol/CK233))</f>
        <v>0</v>
      </c>
      <c r="DG233" s="26" t="n">
        <f aca="false">IF(OR(AV233=0,CL233="",CL233=0),0,AV233*MIN(MaxScal,TgtVol/CL233))</f>
        <v>0</v>
      </c>
      <c r="DH233" s="26" t="n">
        <f aca="false">IF(OR(AW233=0,CM233="",CM233=0),0,AW233*MIN(MaxScal,TgtVol/CM233))</f>
        <v>0</v>
      </c>
      <c r="DI233" s="26" t="n">
        <f aca="false">IF(OR(AX233=0,CN233="",CN233=0),0,AX233*MIN(MaxScal,TgtVol/CN233))</f>
        <v>0</v>
      </c>
      <c r="DJ233" s="26" t="n">
        <f aca="false">IF(OR(AY233=0,CO233="",CO233=0),0,AY233*MIN(MaxScal,TgtVol/CO233))</f>
        <v>0</v>
      </c>
      <c r="DK233" s="26" t="n">
        <f aca="false">IF(OR(AZ233=0,CP233="",CP233=0),0,AZ233*MIN(MaxScal,TgtVol/CP233))</f>
        <v>0</v>
      </c>
      <c r="DL233" s="26" t="n">
        <f aca="false">IF(OR(BA233=0,CQ233="",CQ233=0),0,BA233*MIN(MaxScal,TgtVol/CQ233))</f>
        <v>0</v>
      </c>
      <c r="DM233" s="26" t="n">
        <f aca="false">IF(OR(BB233=0,CR233="",CR233=0),0,BB233*MIN(MaxScal,TgtVol/CR233))</f>
        <v>0</v>
      </c>
      <c r="DN233" s="26" t="n">
        <f aca="false">IF(OR(BC233=0,CS233="",CS233=0),0,BC233*MIN(MaxScal,TgtVol/CS233))</f>
        <v>0</v>
      </c>
      <c r="DO233" s="26" t="n">
        <f aca="false">IF(OR(BD233=0,CT233="",CT233=0),0,BD233*MIN(MaxScal,TgtVol/CT233))</f>
        <v>0</v>
      </c>
      <c r="DP233" s="26" t="n">
        <f aca="false">IF(OR(BE233=0,CU233="",CU233=0),0,BE233*MIN(MaxScal,TgtVol/CU233))</f>
        <v>0</v>
      </c>
      <c r="DQ233" s="26" t="n">
        <f aca="false">IF(OR(BF233=0,CV233="",CV233=0),0,BF233*MIN(MaxScal,TgtVol/CV233))</f>
        <v>0</v>
      </c>
      <c r="DR233" s="26" t="n">
        <f aca="false">IF(OR(BG233=0,CW233="",CW233=0),0,BG233*MIN(MaxScal,TgtVol/CW233))</f>
        <v>0</v>
      </c>
      <c r="DS233" s="26" t="n">
        <f aca="false">IF(OR(BH233=0,CX233="",CX233=0),0,BH233*MIN(MaxScal,TgtVol/CX233))</f>
        <v>0</v>
      </c>
      <c r="DT233" s="26" t="n">
        <f aca="false">IF(OR(BI233=0,CY233="",CY233=0),0,BI233*MIN(MaxScal,TgtVol/CY233))</f>
        <v>0</v>
      </c>
      <c r="DU233" s="26" t="n">
        <f aca="false">IF(OR(BJ233=0,CZ233="",CZ233=0),0,BJ233*MIN(MaxScal,TgtVol/CZ233))</f>
        <v>0</v>
      </c>
      <c r="DV233" s="26" t="n">
        <f aca="false">IF(OR(BK233=0,DA233="",DA233=0),0,BK233*MIN(MaxScal,TgtVol/DA233))</f>
        <v>0</v>
      </c>
      <c r="DW233" s="26" t="n">
        <f aca="false">IF(OR(BL233=0,DB233="",DB233=0),0,BL233*MIN(MaxScal,TgtVol/DB233))</f>
        <v>0</v>
      </c>
      <c r="DX233" s="28" t="n">
        <f aca="false">IFERROR(DC232*BM233,"")</f>
        <v>-0</v>
      </c>
      <c r="DY233" s="28" t="n">
        <f aca="false">IFERROR(DD232*BN233,"")</f>
        <v>0</v>
      </c>
      <c r="DZ233" s="28" t="n">
        <f aca="false">IFERROR(DE232*BO233,"")</f>
        <v>0</v>
      </c>
      <c r="EA233" s="28" t="n">
        <f aca="false">IFERROR(DF232*BP233,"")</f>
        <v>-0</v>
      </c>
      <c r="EB233" s="28" t="n">
        <f aca="false">IFERROR(DG232*BQ233,"")</f>
        <v>0</v>
      </c>
      <c r="EC233" s="28" t="n">
        <f aca="false">IFERROR(DH232*BR233,"")</f>
        <v>-0</v>
      </c>
      <c r="ED233" s="28" t="n">
        <f aca="false">IFERROR(DI232*BS233,"")</f>
        <v>0</v>
      </c>
      <c r="EE233" s="28" t="n">
        <f aca="false">IFERROR(DJ232*BT233,"")</f>
        <v>0</v>
      </c>
      <c r="EF233" s="28" t="n">
        <f aca="false">IFERROR(DK232*BU233,"")</f>
        <v>-0</v>
      </c>
      <c r="EG233" s="28" t="n">
        <f aca="false">IFERROR(DL232*BV233,"")</f>
        <v>-0</v>
      </c>
      <c r="EH233" s="28" t="n">
        <f aca="false">IFERROR(DM232*BW233,"")</f>
        <v>-0</v>
      </c>
      <c r="EI233" s="28" t="n">
        <f aca="false">IFERROR(DN232*BX233,"")</f>
        <v>-0</v>
      </c>
      <c r="EJ233" s="28" t="n">
        <f aca="false">IFERROR(DO232*BY233,"")</f>
        <v>0</v>
      </c>
      <c r="EK233" s="28" t="n">
        <f aca="false">IFERROR(DP232*BZ233,"")</f>
        <v>0</v>
      </c>
      <c r="EL233" s="28" t="n">
        <f aca="false">IFERROR(DQ232*CA233,"")</f>
        <v>-0</v>
      </c>
      <c r="EM233" s="28" t="n">
        <f aca="false">IFERROR(DR232*CB233,"")</f>
        <v>-0</v>
      </c>
      <c r="EN233" s="28" t="n">
        <f aca="false">IFERROR(DS232*CC233,"")</f>
        <v>0</v>
      </c>
      <c r="EO233" s="28" t="n">
        <f aca="false">IFERROR(DT232*CD233,"")</f>
        <v>-0</v>
      </c>
      <c r="EP233" s="28" t="n">
        <f aca="false">IFERROR(DU232*CE233,"")</f>
        <v>-0</v>
      </c>
      <c r="EQ233" s="28" t="n">
        <f aca="false">IFERROR(DV232*CF233,"")</f>
        <v>-0</v>
      </c>
      <c r="ER233" s="28" t="n">
        <f aca="false">IFERROR(DW232*CG233,"")</f>
        <v>-0</v>
      </c>
      <c r="ES233" s="28" t="n">
        <f aca="false">IF(ROW()=4,"",SUM(DX233:ER233))</f>
        <v>0</v>
      </c>
      <c r="ET233" s="29" t="n">
        <f aca="false">COUNTIF(AR233:BL233,"&gt;0")</f>
        <v>0</v>
      </c>
    </row>
    <row r="234" customFormat="false" ht="15" hidden="false" customHeight="false" outlineLevel="0" collapsed="false">
      <c r="A234" s="19" t="n">
        <v>45016</v>
      </c>
      <c r="B234" s="23" t="n">
        <f aca="false">ABS(EMFX_Data!X234-EMFX_Data!Y234)</f>
        <v>0.187100303065088</v>
      </c>
      <c r="C234" s="23" t="n">
        <f aca="false">ABS(EMFX_Data!X234-EMFX_Data!Z234)</f>
        <v>0.159069095229431</v>
      </c>
      <c r="D234" s="23" t="n">
        <f aca="false">ABS(EMFX_Data!X234-EMFX_Data!AA234)</f>
        <v>0.182516295576982</v>
      </c>
      <c r="E234" s="23" t="n">
        <f aca="false">ABS(EMFX_Data!X234-EMFX_Data!AB234)</f>
        <v>0.0651687318677627</v>
      </c>
      <c r="F234" s="23" t="n">
        <f aca="false">ABS(EMFX_Data!X234-EMFX_Data!AC234)</f>
        <v>0.190044380489046</v>
      </c>
      <c r="G234" s="23" t="n">
        <f aca="false">ABS(EMFX_Data!X234-EMFX_Data!AD234)</f>
        <v>0.393190347542414</v>
      </c>
      <c r="H234" s="23" t="n">
        <f aca="false">ABS(EMFX_Data!Y234-EMFX_Data!Z234)</f>
        <v>0.0280312078356566</v>
      </c>
      <c r="I234" s="23" t="n">
        <f aca="false">ABS(EMFX_Data!Y234-EMFX_Data!AA234)</f>
        <v>0.00458400748810561</v>
      </c>
      <c r="J234" s="23" t="n">
        <f aca="false">ABS(EMFX_Data!Y234-EMFX_Data!AB234)</f>
        <v>0.25226903493285</v>
      </c>
      <c r="K234" s="23" t="n">
        <f aca="false">ABS(EMFX_Data!Y234-EMFX_Data!AC234)</f>
        <v>0.00294407742395819</v>
      </c>
      <c r="L234" s="23" t="n">
        <f aca="false">ABS(EMFX_Data!Y234-EMFX_Data!AD234)</f>
        <v>0.206090044477326</v>
      </c>
      <c r="M234" s="23" t="n">
        <f aca="false">ABS(EMFX_Data!Z234-EMFX_Data!AA234)</f>
        <v>0.023447200347551</v>
      </c>
      <c r="N234" s="23" t="n">
        <f aca="false">ABS(EMFX_Data!Z234-EMFX_Data!AB234)</f>
        <v>0.224237827097194</v>
      </c>
      <c r="O234" s="23" t="n">
        <f aca="false">ABS(EMFX_Data!Z234-EMFX_Data!AC234)</f>
        <v>0.0309752852596148</v>
      </c>
      <c r="P234" s="23" t="n">
        <f aca="false">ABS(EMFX_Data!Z234-EMFX_Data!AD234)</f>
        <v>0.234121252312983</v>
      </c>
      <c r="Q234" s="23" t="n">
        <f aca="false">ABS(EMFX_Data!AA234-EMFX_Data!AB234)</f>
        <v>0.247685027444745</v>
      </c>
      <c r="R234" s="23" t="n">
        <f aca="false">ABS(EMFX_Data!AA234-EMFX_Data!AC234)</f>
        <v>0.0075280849120638</v>
      </c>
      <c r="S234" s="23" t="n">
        <f aca="false">ABS(EMFX_Data!AA234-EMFX_Data!AD234)</f>
        <v>0.210674051965432</v>
      </c>
      <c r="T234" s="23" t="n">
        <f aca="false">ABS(EMFX_Data!AB234-EMFX_Data!AC234)</f>
        <v>0.255213112356809</v>
      </c>
      <c r="U234" s="23" t="n">
        <f aca="false">ABS(EMFX_Data!AB234-EMFX_Data!AD234)</f>
        <v>0.458359079410177</v>
      </c>
      <c r="V234" s="23" t="n">
        <f aca="false">ABS(EMFX_Data!AC234-EMFX_Data!AD234)</f>
        <v>0.203145967053368</v>
      </c>
      <c r="W234" s="26" t="n">
        <f aca="false">IF(ROW()&lt;4+MinObs-1,"",IFERROR((B234-AVERAGE(B$4:B234))/STDEV(B$4:B234),""))</f>
        <v>0.566404400633344</v>
      </c>
      <c r="X234" s="26" t="n">
        <f aca="false">IF(ROW()&lt;4+MinObs-1,"",IFERROR((C234-AVERAGE(C$4:C234))/STDEV(C$4:C234),""))</f>
        <v>0.626168834822755</v>
      </c>
      <c r="Y234" s="26" t="n">
        <f aca="false">IF(ROW()&lt;4+MinObs-1,"",IFERROR((D234-AVERAGE(D$4:D234))/STDEV(D$4:D234),""))</f>
        <v>0.253631467595853</v>
      </c>
      <c r="Z234" s="26" t="n">
        <f aca="false">IF(ROW()&lt;4+MinObs-1,"",IFERROR((E234-AVERAGE(E$4:E234))/STDEV(E$4:E234),""))</f>
        <v>-0.643591553298497</v>
      </c>
      <c r="AA234" s="26" t="n">
        <f aca="false">IF(ROW()&lt;4+MinObs-1,"",IFERROR((F234-AVERAGE(F$4:F234))/STDEV(F$4:F234),""))</f>
        <v>0.982088689668563</v>
      </c>
      <c r="AB234" s="26" t="n">
        <f aca="false">IF(ROW()&lt;4+MinObs-1,"",IFERROR((G234-AVERAGE(G$4:G234))/STDEV(G$4:G234),""))</f>
        <v>1.00671772744553</v>
      </c>
      <c r="AC234" s="26" t="n">
        <f aca="false">IF(ROW()&lt;4+MinObs-1,"",IFERROR((H234-AVERAGE(H$4:H234))/STDEV(H$4:H234),""))</f>
        <v>-0.960019615680918</v>
      </c>
      <c r="AD234" s="26" t="n">
        <f aca="false">IF(ROW()&lt;4+MinObs-1,"",IFERROR((I234-AVERAGE(I$4:I234))/STDEV(I$4:I234),""))</f>
        <v>-1.19856555287354</v>
      </c>
      <c r="AE234" s="26" t="n">
        <f aca="false">IF(ROW()&lt;4+MinObs-1,"",IFERROR((J234-AVERAGE(J$4:J234))/STDEV(J$4:J234),""))</f>
        <v>1.38581441134008</v>
      </c>
      <c r="AF234" s="26" t="n">
        <f aca="false">IF(ROW()&lt;4+MinObs-1,"",IFERROR((K234-AVERAGE(K$4:K234))/STDEV(K$4:K234),""))</f>
        <v>-1.34209708210808</v>
      </c>
      <c r="AG234" s="26" t="n">
        <f aca="false">IF(ROW()&lt;4+MinObs-1,"",IFERROR((L234-AVERAGE(L$4:L234))/STDEV(L$4:L234),""))</f>
        <v>0.126437291548726</v>
      </c>
      <c r="AH234" s="26" t="n">
        <f aca="false">IF(ROW()&lt;4+MinObs-1,"",IFERROR((M234-AVERAGE(M$4:M234))/STDEV(M$4:M234),""))</f>
        <v>-1.32688822600311</v>
      </c>
      <c r="AI234" s="26" t="n">
        <f aca="false">IF(ROW()&lt;4+MinObs-1,"",IFERROR((N234-AVERAGE(N$4:N234))/STDEV(N$4:N234),""))</f>
        <v>0.877956854934212</v>
      </c>
      <c r="AJ234" s="26" t="n">
        <f aca="false">IF(ROW()&lt;4+MinObs-1,"",IFERROR((O234-AVERAGE(O$4:O234))/STDEV(O$4:O234),""))</f>
        <v>-0.953980175204651</v>
      </c>
      <c r="AK234" s="26" t="n">
        <f aca="false">IF(ROW()&lt;4+MinObs-1,"",IFERROR((P234-AVERAGE(P$4:P234))/STDEV(P$4:P234),""))</f>
        <v>0.338461327260916</v>
      </c>
      <c r="AL234" s="26" t="n">
        <f aca="false">IF(ROW()&lt;4+MinObs-1,"",IFERROR((Q234-AVERAGE(Q$4:Q234))/STDEV(Q$4:Q234),""))</f>
        <v>0.559162505468262</v>
      </c>
      <c r="AM234" s="26" t="n">
        <f aca="false">IF(ROW()&lt;4+MinObs-1,"",IFERROR((R234-AVERAGE(R$4:R234))/STDEV(R$4:R234),""))</f>
        <v>-1.41577049366261</v>
      </c>
      <c r="AN234" s="26" t="n">
        <f aca="false">IF(ROW()&lt;4+MinObs-1,"",IFERROR((S234-AVERAGE(S$4:S234))/STDEV(S$4:S234),""))</f>
        <v>0.168023144509473</v>
      </c>
      <c r="AO234" s="26" t="n">
        <f aca="false">IF(ROW()&lt;4+MinObs-1,"",IFERROR((T234-AVERAGE(T$4:T234))/STDEV(T$4:T234),""))</f>
        <v>1.52502189619571</v>
      </c>
      <c r="AP234" s="26" t="n">
        <f aca="false">IF(ROW()&lt;4+MinObs-1,"",IFERROR((U234-AVERAGE(U$4:U234))/STDEV(U$4:U234),""))</f>
        <v>1.15579542142316</v>
      </c>
      <c r="AQ234" s="26" t="n">
        <f aca="false">IF(ROW()&lt;4+MinObs-1,"",IFERROR((V234-AVERAGE(V$4:V234))/STDEV(V$4:V234),""))</f>
        <v>0.143507152695456</v>
      </c>
      <c r="AR234" s="26" t="n">
        <f aca="false">IF(W234="",0,IF(W234&gt;=z4,w4,IF(W234&gt;=z3,w3,IF(W234&gt;=zEntry,w2,IF(AND(W234&gt;=ExitZ,AR233&gt;0),w2,0)))))</f>
        <v>0</v>
      </c>
      <c r="AS234" s="26" t="n">
        <f aca="false">IF(X234="",0,IF(X234&gt;=z4,w4,IF(X234&gt;=z3,w3,IF(X234&gt;=zEntry,w2,IF(AND(X234&gt;=ExitZ,AS233&gt;0),w2,0)))))</f>
        <v>0</v>
      </c>
      <c r="AT234" s="26" t="n">
        <f aca="false">IF(Y234="",0,IF(Y234&gt;=z4,w4,IF(Y234&gt;=z3,w3,IF(Y234&gt;=zEntry,w2,IF(AND(Y234&gt;=ExitZ,AT233&gt;0),w2,0)))))</f>
        <v>0</v>
      </c>
      <c r="AU234" s="26" t="n">
        <f aca="false">IF(Z234="",0,IF(Z234&gt;=z4,w4,IF(Z234&gt;=z3,w3,IF(Z234&gt;=zEntry,w2,IF(AND(Z234&gt;=ExitZ,AU233&gt;0),w2,0)))))</f>
        <v>0</v>
      </c>
      <c r="AV234" s="26" t="n">
        <f aca="false">IF(AA234="",0,IF(AA234&gt;=z4,w4,IF(AA234&gt;=z3,w3,IF(AA234&gt;=zEntry,w2,IF(AND(AA234&gt;=ExitZ,AV233&gt;0),w2,0)))))</f>
        <v>0</v>
      </c>
      <c r="AW234" s="26" t="n">
        <f aca="false">IF(AB234="",0,IF(AB234&gt;=z4,w4,IF(AB234&gt;=z3,w3,IF(AB234&gt;=zEntry,w2,IF(AND(AB234&gt;=ExitZ,AW233&gt;0),w2,0)))))</f>
        <v>0</v>
      </c>
      <c r="AX234" s="26" t="n">
        <f aca="false">IF(AC234="",0,IF(AC234&gt;=z4,w4,IF(AC234&gt;=z3,w3,IF(AC234&gt;=zEntry,w2,IF(AND(AC234&gt;=ExitZ,AX233&gt;0),w2,0)))))</f>
        <v>0</v>
      </c>
      <c r="AY234" s="26" t="n">
        <f aca="false">IF(AD234="",0,IF(AD234&gt;=z4,w4,IF(AD234&gt;=z3,w3,IF(AD234&gt;=zEntry,w2,IF(AND(AD234&gt;=ExitZ,AY233&gt;0),w2,0)))))</f>
        <v>0</v>
      </c>
      <c r="AZ234" s="26" t="n">
        <f aca="false">IF(AE234="",0,IF(AE234&gt;=z4,w4,IF(AE234&gt;=z3,w3,IF(AE234&gt;=zEntry,w2,IF(AND(AE234&gt;=ExitZ,AZ233&gt;0),w2,0)))))</f>
        <v>0</v>
      </c>
      <c r="BA234" s="26" t="n">
        <f aca="false">IF(AF234="",0,IF(AF234&gt;=z4,w4,IF(AF234&gt;=z3,w3,IF(AF234&gt;=zEntry,w2,IF(AND(AF234&gt;=ExitZ,BA233&gt;0),w2,0)))))</f>
        <v>0</v>
      </c>
      <c r="BB234" s="26" t="n">
        <f aca="false">IF(AG234="",0,IF(AG234&gt;=z4,w4,IF(AG234&gt;=z3,w3,IF(AG234&gt;=zEntry,w2,IF(AND(AG234&gt;=ExitZ,BB233&gt;0),w2,0)))))</f>
        <v>0</v>
      </c>
      <c r="BC234" s="26" t="n">
        <f aca="false">IF(AH234="",0,IF(AH234&gt;=z4,w4,IF(AH234&gt;=z3,w3,IF(AH234&gt;=zEntry,w2,IF(AND(AH234&gt;=ExitZ,BC233&gt;0),w2,0)))))</f>
        <v>0</v>
      </c>
      <c r="BD234" s="26" t="n">
        <f aca="false">IF(AI234="",0,IF(AI234&gt;=z4,w4,IF(AI234&gt;=z3,w3,IF(AI234&gt;=zEntry,w2,IF(AND(AI234&gt;=ExitZ,BD233&gt;0),w2,0)))))</f>
        <v>0</v>
      </c>
      <c r="BE234" s="26" t="n">
        <f aca="false">IF(AJ234="",0,IF(AJ234&gt;=z4,w4,IF(AJ234&gt;=z3,w3,IF(AJ234&gt;=zEntry,w2,IF(AND(AJ234&gt;=ExitZ,BE233&gt;0),w2,0)))))</f>
        <v>0</v>
      </c>
      <c r="BF234" s="26" t="n">
        <f aca="false">IF(AK234="",0,IF(AK234&gt;=z4,w4,IF(AK234&gt;=z3,w3,IF(AK234&gt;=zEntry,w2,IF(AND(AK234&gt;=ExitZ,BF233&gt;0),w2,0)))))</f>
        <v>0</v>
      </c>
      <c r="BG234" s="26" t="n">
        <f aca="false">IF(AL234="",0,IF(AL234&gt;=z4,w4,IF(AL234&gt;=z3,w3,IF(AL234&gt;=zEntry,w2,IF(AND(AL234&gt;=ExitZ,BG233&gt;0),w2,0)))))</f>
        <v>0</v>
      </c>
      <c r="BH234" s="26" t="n">
        <f aca="false">IF(AM234="",0,IF(AM234&gt;=z4,w4,IF(AM234&gt;=z3,w3,IF(AM234&gt;=zEntry,w2,IF(AND(AM234&gt;=ExitZ,BH233&gt;0),w2,0)))))</f>
        <v>0</v>
      </c>
      <c r="BI234" s="26" t="n">
        <f aca="false">IF(AN234="",0,IF(AN234&gt;=z4,w4,IF(AN234&gt;=z3,w3,IF(AN234&gt;=zEntry,w2,IF(AND(AN234&gt;=ExitZ,BI233&gt;0),w2,0)))))</f>
        <v>0</v>
      </c>
      <c r="BJ234" s="26" t="n">
        <f aca="false">IF(AO234="",0,IF(AO234&gt;=z4,w4,IF(AO234&gt;=z3,w3,IF(AO234&gt;=zEntry,w2,IF(AND(AO234&gt;=ExitZ,BJ233&gt;0),w2,0)))))</f>
        <v>0</v>
      </c>
      <c r="BK234" s="26" t="n">
        <f aca="false">IF(AP234="",0,IF(AP234&gt;=z4,w4,IF(AP234&gt;=z3,w3,IF(AP234&gt;=zEntry,w2,IF(AND(AP234&gt;=ExitZ,BK233&gt;0),w2,0)))))</f>
        <v>0</v>
      </c>
      <c r="BL234" s="26" t="n">
        <f aca="false">IF(AQ234="",0,IF(AQ234&gt;=z4,w4,IF(AQ234&gt;=z3,w3,IF(AQ234&gt;=zEntry,w2,IF(AND(AQ234&gt;=ExitZ,BL233&gt;0),w2,0)))))</f>
        <v>0</v>
      </c>
      <c r="BM234" s="23" t="n">
        <f aca="false">IF(EMFX_Data!X233&gt;=EMFX_Data!Y233,EMFX_Data!AE234-EMFX_Data!AF234,EMFX_Data!AF234-EMFX_Data!AE234)</f>
        <v>-0.0339251372132114</v>
      </c>
      <c r="BN234" s="23" t="n">
        <f aca="false">IF(EMFX_Data!X233&gt;=EMFX_Data!Z233,EMFX_Data!AE234-EMFX_Data!AG234,EMFX_Data!AG234-EMFX_Data!AE234)</f>
        <v>-0.00381479446437446</v>
      </c>
      <c r="BO234" s="23" t="n">
        <f aca="false">IF(EMFX_Data!X233&gt;=EMFX_Data!AA233,EMFX_Data!AE234-EMFX_Data!AH234,EMFX_Data!AH234-EMFX_Data!AE234)</f>
        <v>0.0237792495071283</v>
      </c>
      <c r="BP234" s="23" t="n">
        <f aca="false">IF(EMFX_Data!X233&gt;=EMFX_Data!AB233,EMFX_Data!AE234-EMFX_Data!AI234,EMFX_Data!AI234-EMFX_Data!AE234)</f>
        <v>0.0282793089594647</v>
      </c>
      <c r="BQ234" s="23" t="n">
        <f aca="false">IF(EMFX_Data!X233&gt;=EMFX_Data!AC233,EMFX_Data!AE234-EMFX_Data!AJ234,EMFX_Data!AJ234-EMFX_Data!AE234)</f>
        <v>-0.108518863150314</v>
      </c>
      <c r="BR234" s="23" t="n">
        <f aca="false">IF(EMFX_Data!X233&gt;=EMFX_Data!AD233,EMFX_Data!AE234-EMFX_Data!AK234,EMFX_Data!AK234-EMFX_Data!AE234)</f>
        <v>-0.0572763881807672</v>
      </c>
      <c r="BS234" s="23" t="n">
        <f aca="false">IF(EMFX_Data!Y233&gt;=EMFX_Data!Z233,EMFX_Data!AF234-EMFX_Data!AG234,EMFX_Data!AG234-EMFX_Data!AF234)</f>
        <v>0.0301103427488369</v>
      </c>
      <c r="BT234" s="23" t="n">
        <f aca="false">IF(EMFX_Data!Y233&gt;=EMFX_Data!AA233,EMFX_Data!AF234-EMFX_Data!AH234,EMFX_Data!AH234-EMFX_Data!AF234)</f>
        <v>0.0577043867203396</v>
      </c>
      <c r="BU234" s="23" t="n">
        <f aca="false">IF(EMFX_Data!Y233&gt;=EMFX_Data!AB233,EMFX_Data!AF234-EMFX_Data!AI234,EMFX_Data!AI234-EMFX_Data!AF234)</f>
        <v>-0.00564582825374674</v>
      </c>
      <c r="BV234" s="23" t="n">
        <f aca="false">IF(EMFX_Data!Y233&gt;=EMFX_Data!AC233,EMFX_Data!AF234-EMFX_Data!AJ234,EMFX_Data!AJ234-EMFX_Data!AF234)</f>
        <v>0.0745937259371022</v>
      </c>
      <c r="BW234" s="23" t="n">
        <f aca="false">IF(EMFX_Data!Y233&gt;=EMFX_Data!AD233,EMFX_Data!AF234-EMFX_Data!AK234,EMFX_Data!AK234-EMFX_Data!AF234)</f>
        <v>-0.0233512509675558</v>
      </c>
      <c r="BX234" s="23" t="n">
        <f aca="false">IF(EMFX_Data!Z233&gt;=EMFX_Data!AA233,EMFX_Data!AG234-EMFX_Data!AH234,EMFX_Data!AH234-EMFX_Data!AG234)</f>
        <v>0.0275940439715027</v>
      </c>
      <c r="BY234" s="23" t="n">
        <f aca="false">IF(EMFX_Data!Z233&gt;=EMFX_Data!AB233,EMFX_Data!AG234-EMFX_Data!AI234,EMFX_Data!AI234-EMFX_Data!AG234)</f>
        <v>0.0244645144950902</v>
      </c>
      <c r="BZ234" s="23" t="n">
        <f aca="false">IF(EMFX_Data!Z233&gt;=EMFX_Data!AC233,EMFX_Data!AG234-EMFX_Data!AJ234,EMFX_Data!AJ234-EMFX_Data!AG234)</f>
        <v>0.104704068685939</v>
      </c>
      <c r="CA234" s="23" t="n">
        <f aca="false">IF(EMFX_Data!Z233&gt;=EMFX_Data!AD233,EMFX_Data!AG234-EMFX_Data!AK234,EMFX_Data!AK234-EMFX_Data!AG234)</f>
        <v>-0.0534615937163927</v>
      </c>
      <c r="CB234" s="23" t="n">
        <f aca="false">IF(EMFX_Data!AA233&gt;=EMFX_Data!AB233,EMFX_Data!AH234-EMFX_Data!AI234,EMFX_Data!AI234-EMFX_Data!AH234)</f>
        <v>0.0520585584665929</v>
      </c>
      <c r="CC234" s="23" t="n">
        <f aca="false">IF(EMFX_Data!AA233&gt;=EMFX_Data!AC233,EMFX_Data!AH234-EMFX_Data!AJ234,EMFX_Data!AJ234-EMFX_Data!AH234)</f>
        <v>0.132298112657442</v>
      </c>
      <c r="CD234" s="23" t="n">
        <f aca="false">IF(EMFX_Data!AA233&gt;=EMFX_Data!AD233,EMFX_Data!AH234-EMFX_Data!AK234,EMFX_Data!AK234-EMFX_Data!AH234)</f>
        <v>-0.0810556376878955</v>
      </c>
      <c r="CE234" s="23" t="n">
        <f aca="false">IF(EMFX_Data!AB233&gt;=EMFX_Data!AC233,EMFX_Data!AI234-EMFX_Data!AJ234,EMFX_Data!AJ234-EMFX_Data!AI234)</f>
        <v>-0.0802395541908489</v>
      </c>
      <c r="CF234" s="23" t="n">
        <f aca="false">IF(EMFX_Data!AB233&gt;=EMFX_Data!AD233,EMFX_Data!AI234-EMFX_Data!AK234,EMFX_Data!AK234-EMFX_Data!AI234)</f>
        <v>-0.0289970792213025</v>
      </c>
      <c r="CG234" s="23" t="n">
        <f aca="false">IF(EMFX_Data!AC233&gt;=EMFX_Data!AD233,EMFX_Data!AJ234-EMFX_Data!AK234,EMFX_Data!AK234-EMFX_Data!AJ234)</f>
        <v>0.0512424749695464</v>
      </c>
      <c r="CH234" s="27" t="n">
        <f aca="false">IF(ROW()&lt;4+VolLB,"",STDEV(INDEX($BM:$BM,ROW()-VolLB+1):INDEX($BM:$BM,ROW()))*SQRT(12))</f>
        <v>0.159775187022029</v>
      </c>
      <c r="CI234" s="27" t="n">
        <f aca="false">IF(ROW()&lt;4+VolLB,"",STDEV(INDEX($BN:$BN,ROW()-VolLB+1):INDEX($BN:$BN,ROW()))*SQRT(12))</f>
        <v>0.183811139432558</v>
      </c>
      <c r="CJ234" s="27" t="n">
        <f aca="false">IF(ROW()&lt;4+VolLB,"",STDEV(INDEX($BO:$BO,ROW()-VolLB+1):INDEX($BO:$BO,ROW()))*SQRT(12))</f>
        <v>0.184414946789646</v>
      </c>
      <c r="CK234" s="27" t="n">
        <f aca="false">IF(ROW()&lt;4+VolLB,"",STDEV(INDEX($BP:$BP,ROW()-VolLB+1):INDEX($BP:$BP,ROW()))*SQRT(12))</f>
        <v>0.174008235864685</v>
      </c>
      <c r="CL234" s="27" t="n">
        <f aca="false">IF(ROW()&lt;4+VolLB,"",STDEV(INDEX($BQ:$BQ,ROW()-VolLB+1):INDEX($BQ:$BQ,ROW()))*SQRT(12))</f>
        <v>0.171672786623626</v>
      </c>
      <c r="CM234" s="27" t="n">
        <f aca="false">IF(ROW()&lt;4+VolLB,"",STDEV(INDEX($BR:$BR,ROW()-VolLB+1):INDEX($BR:$BR,ROW()))*SQRT(12))</f>
        <v>0.158626366170812</v>
      </c>
      <c r="CN234" s="27" t="n">
        <f aca="false">IF(ROW()&lt;4+VolLB,"",STDEV(INDEX($BS:$BS,ROW()-VolLB+1):INDEX($BS:$BS,ROW()))*SQRT(12))</f>
        <v>0.14259276694759</v>
      </c>
      <c r="CO234" s="27" t="n">
        <f aca="false">IF(ROW()&lt;4+VolLB,"",STDEV(INDEX($BT:$BT,ROW()-VolLB+1):INDEX($BT:$BT,ROW()))*SQRT(12))</f>
        <v>0.169948968673972</v>
      </c>
      <c r="CP234" s="27" t="n">
        <f aca="false">IF(ROW()&lt;4+VolLB,"",STDEV(INDEX($BU:$BU,ROW()-VolLB+1):INDEX($BU:$BU,ROW()))*SQRT(12))</f>
        <v>0.147802414393345</v>
      </c>
      <c r="CQ234" s="27" t="n">
        <f aca="false">IF(ROW()&lt;4+VolLB,"",STDEV(INDEX($BV:$BV,ROW()-VolLB+1):INDEX($BV:$BV,ROW()))*SQRT(12))</f>
        <v>0.145246883137767</v>
      </c>
      <c r="CR234" s="27" t="n">
        <f aca="false">IF(ROW()&lt;4+VolLB,"",STDEV(INDEX($BW:$BW,ROW()-VolLB+1):INDEX($BW:$BW,ROW()))*SQRT(12))</f>
        <v>0.149536446238702</v>
      </c>
      <c r="CS234" s="27" t="n">
        <f aca="false">IF(ROW()&lt;4+VolLB,"",STDEV(INDEX($BX:$BX,ROW()-VolLB+1):INDEX($BX:$BX,ROW()))*SQRT(12))</f>
        <v>0.177817678777915</v>
      </c>
      <c r="CT234" s="27" t="n">
        <f aca="false">IF(ROW()&lt;4+VolLB,"",STDEV(INDEX($BY:$BY,ROW()-VolLB+1):INDEX($BY:$BY,ROW()))*SQRT(12))</f>
        <v>0.179792473652832</v>
      </c>
      <c r="CU234" s="27" t="n">
        <f aca="false">IF(ROW()&lt;4+VolLB,"",STDEV(INDEX($BZ:$BZ,ROW()-VolLB+1):INDEX($BZ:$BZ,ROW()))*SQRT(12))</f>
        <v>0.179361785973653</v>
      </c>
      <c r="CV234" s="27" t="n">
        <f aca="false">IF(ROW()&lt;4+VolLB,"",STDEV(INDEX($CA:$CA,ROW()-VolLB+1):INDEX($CA:$CA,ROW()))*SQRT(12))</f>
        <v>0.144694277341736</v>
      </c>
      <c r="CW234" s="27" t="n">
        <f aca="false">IF(ROW()&lt;4+VolLB,"",STDEV(INDEX($CB:$CB,ROW()-VolLB+1):INDEX($CB:$CB,ROW()))*SQRT(12))</f>
        <v>0.189166128087373</v>
      </c>
      <c r="CX234" s="27" t="n">
        <f aca="false">IF(ROW()&lt;4+VolLB,"",STDEV(INDEX($CC:$CC,ROW()-VolLB+1):INDEX($CC:$CC,ROW()))*SQRT(12))</f>
        <v>0.184205876158009</v>
      </c>
      <c r="CY234" s="27" t="n">
        <f aca="false">IF(ROW()&lt;4+VolLB,"",STDEV(INDEX($CD:$CD,ROW()-VolLB+1):INDEX($CD:$CD,ROW()))*SQRT(12))</f>
        <v>0.187361059514825</v>
      </c>
      <c r="CZ234" s="27" t="n">
        <f aca="false">IF(ROW()&lt;4+VolLB,"",STDEV(INDEX($CE:$CE,ROW()-VolLB+1):INDEX($CE:$CE,ROW()))*SQRT(12))</f>
        <v>0.188325005748129</v>
      </c>
      <c r="DA234" s="27" t="n">
        <f aca="false">IF(ROW()&lt;4+VolLB,"",STDEV(INDEX($CF:$CF,ROW()-VolLB+1):INDEX($CF:$CF,ROW()))*SQRT(12))</f>
        <v>0.169158014136483</v>
      </c>
      <c r="DB234" s="27" t="n">
        <f aca="false">IF(ROW()&lt;4+VolLB,"",STDEV(INDEX($CG:$CG,ROW()-VolLB+1):INDEX($CG:$CG,ROW()))*SQRT(12))</f>
        <v>0.153632740510562</v>
      </c>
      <c r="DC234" s="26" t="n">
        <f aca="false">IF(OR(AR234=0,CH234="",CH234=0),0,AR234*MIN(MaxScal,TgtVol/CH234))</f>
        <v>0</v>
      </c>
      <c r="DD234" s="26" t="n">
        <f aca="false">IF(OR(AS234=0,CI234="",CI234=0),0,AS234*MIN(MaxScal,TgtVol/CI234))</f>
        <v>0</v>
      </c>
      <c r="DE234" s="26" t="n">
        <f aca="false">IF(OR(AT234=0,CJ234="",CJ234=0),0,AT234*MIN(MaxScal,TgtVol/CJ234))</f>
        <v>0</v>
      </c>
      <c r="DF234" s="26" t="n">
        <f aca="false">IF(OR(AU234=0,CK234="",CK234=0),0,AU234*MIN(MaxScal,TgtVol/CK234))</f>
        <v>0</v>
      </c>
      <c r="DG234" s="26" t="n">
        <f aca="false">IF(OR(AV234=0,CL234="",CL234=0),0,AV234*MIN(MaxScal,TgtVol/CL234))</f>
        <v>0</v>
      </c>
      <c r="DH234" s="26" t="n">
        <f aca="false">IF(OR(AW234=0,CM234="",CM234=0),0,AW234*MIN(MaxScal,TgtVol/CM234))</f>
        <v>0</v>
      </c>
      <c r="DI234" s="26" t="n">
        <f aca="false">IF(OR(AX234=0,CN234="",CN234=0),0,AX234*MIN(MaxScal,TgtVol/CN234))</f>
        <v>0</v>
      </c>
      <c r="DJ234" s="26" t="n">
        <f aca="false">IF(OR(AY234=0,CO234="",CO234=0),0,AY234*MIN(MaxScal,TgtVol/CO234))</f>
        <v>0</v>
      </c>
      <c r="DK234" s="26" t="n">
        <f aca="false">IF(OR(AZ234=0,CP234="",CP234=0),0,AZ234*MIN(MaxScal,TgtVol/CP234))</f>
        <v>0</v>
      </c>
      <c r="DL234" s="26" t="n">
        <f aca="false">IF(OR(BA234=0,CQ234="",CQ234=0),0,BA234*MIN(MaxScal,TgtVol/CQ234))</f>
        <v>0</v>
      </c>
      <c r="DM234" s="26" t="n">
        <f aca="false">IF(OR(BB234=0,CR234="",CR234=0),0,BB234*MIN(MaxScal,TgtVol/CR234))</f>
        <v>0</v>
      </c>
      <c r="DN234" s="26" t="n">
        <f aca="false">IF(OR(BC234=0,CS234="",CS234=0),0,BC234*MIN(MaxScal,TgtVol/CS234))</f>
        <v>0</v>
      </c>
      <c r="DO234" s="26" t="n">
        <f aca="false">IF(OR(BD234=0,CT234="",CT234=0),0,BD234*MIN(MaxScal,TgtVol/CT234))</f>
        <v>0</v>
      </c>
      <c r="DP234" s="26" t="n">
        <f aca="false">IF(OR(BE234=0,CU234="",CU234=0),0,BE234*MIN(MaxScal,TgtVol/CU234))</f>
        <v>0</v>
      </c>
      <c r="DQ234" s="26" t="n">
        <f aca="false">IF(OR(BF234=0,CV234="",CV234=0),0,BF234*MIN(MaxScal,TgtVol/CV234))</f>
        <v>0</v>
      </c>
      <c r="DR234" s="26" t="n">
        <f aca="false">IF(OR(BG234=0,CW234="",CW234=0),0,BG234*MIN(MaxScal,TgtVol/CW234))</f>
        <v>0</v>
      </c>
      <c r="DS234" s="26" t="n">
        <f aca="false">IF(OR(BH234=0,CX234="",CX234=0),0,BH234*MIN(MaxScal,TgtVol/CX234))</f>
        <v>0</v>
      </c>
      <c r="DT234" s="26" t="n">
        <f aca="false">IF(OR(BI234=0,CY234="",CY234=0),0,BI234*MIN(MaxScal,TgtVol/CY234))</f>
        <v>0</v>
      </c>
      <c r="DU234" s="26" t="n">
        <f aca="false">IF(OR(BJ234=0,CZ234="",CZ234=0),0,BJ234*MIN(MaxScal,TgtVol/CZ234))</f>
        <v>0</v>
      </c>
      <c r="DV234" s="26" t="n">
        <f aca="false">IF(OR(BK234=0,DA234="",DA234=0),0,BK234*MIN(MaxScal,TgtVol/DA234))</f>
        <v>0</v>
      </c>
      <c r="DW234" s="26" t="n">
        <f aca="false">IF(OR(BL234=0,DB234="",DB234=0),0,BL234*MIN(MaxScal,TgtVol/DB234))</f>
        <v>0</v>
      </c>
      <c r="DX234" s="28" t="n">
        <f aca="false">IFERROR(DC233*BM234,"")</f>
        <v>-0</v>
      </c>
      <c r="DY234" s="28" t="n">
        <f aca="false">IFERROR(DD233*BN234,"")</f>
        <v>-0</v>
      </c>
      <c r="DZ234" s="28" t="n">
        <f aca="false">IFERROR(DE233*BO234,"")</f>
        <v>0</v>
      </c>
      <c r="EA234" s="28" t="n">
        <f aca="false">IFERROR(DF233*BP234,"")</f>
        <v>0</v>
      </c>
      <c r="EB234" s="28" t="n">
        <f aca="false">IFERROR(DG233*BQ234,"")</f>
        <v>-0</v>
      </c>
      <c r="EC234" s="28" t="n">
        <f aca="false">IFERROR(DH233*BR234,"")</f>
        <v>-0</v>
      </c>
      <c r="ED234" s="28" t="n">
        <f aca="false">IFERROR(DI233*BS234,"")</f>
        <v>0</v>
      </c>
      <c r="EE234" s="28" t="n">
        <f aca="false">IFERROR(DJ233*BT234,"")</f>
        <v>0</v>
      </c>
      <c r="EF234" s="28" t="n">
        <f aca="false">IFERROR(DK233*BU234,"")</f>
        <v>-0</v>
      </c>
      <c r="EG234" s="28" t="n">
        <f aca="false">IFERROR(DL233*BV234,"")</f>
        <v>0</v>
      </c>
      <c r="EH234" s="28" t="n">
        <f aca="false">IFERROR(DM233*BW234,"")</f>
        <v>-0</v>
      </c>
      <c r="EI234" s="28" t="n">
        <f aca="false">IFERROR(DN233*BX234,"")</f>
        <v>0</v>
      </c>
      <c r="EJ234" s="28" t="n">
        <f aca="false">IFERROR(DO233*BY234,"")</f>
        <v>0</v>
      </c>
      <c r="EK234" s="28" t="n">
        <f aca="false">IFERROR(DP233*BZ234,"")</f>
        <v>0</v>
      </c>
      <c r="EL234" s="28" t="n">
        <f aca="false">IFERROR(DQ233*CA234,"")</f>
        <v>-0</v>
      </c>
      <c r="EM234" s="28" t="n">
        <f aca="false">IFERROR(DR233*CB234,"")</f>
        <v>0</v>
      </c>
      <c r="EN234" s="28" t="n">
        <f aca="false">IFERROR(DS233*CC234,"")</f>
        <v>0</v>
      </c>
      <c r="EO234" s="28" t="n">
        <f aca="false">IFERROR(DT233*CD234,"")</f>
        <v>-0</v>
      </c>
      <c r="EP234" s="28" t="n">
        <f aca="false">IFERROR(DU233*CE234,"")</f>
        <v>-0</v>
      </c>
      <c r="EQ234" s="28" t="n">
        <f aca="false">IFERROR(DV233*CF234,"")</f>
        <v>-0</v>
      </c>
      <c r="ER234" s="28" t="n">
        <f aca="false">IFERROR(DW233*CG234,"")</f>
        <v>0</v>
      </c>
      <c r="ES234" s="28" t="n">
        <f aca="false">IF(ROW()=4,"",SUM(DX234:ER234))</f>
        <v>0</v>
      </c>
      <c r="ET234" s="29" t="n">
        <f aca="false">COUNTIF(AR234:BL234,"&gt;0")</f>
        <v>0</v>
      </c>
    </row>
    <row r="235" customFormat="false" ht="15" hidden="false" customHeight="false" outlineLevel="0" collapsed="false">
      <c r="A235" s="19" t="n">
        <v>45046</v>
      </c>
      <c r="B235" s="23" t="n">
        <f aca="false">ABS(EMFX_Data!X235-EMFX_Data!Y235)</f>
        <v>0.109123621060421</v>
      </c>
      <c r="C235" s="23" t="n">
        <f aca="false">ABS(EMFX_Data!X235-EMFX_Data!Z235)</f>
        <v>0.16900606582042</v>
      </c>
      <c r="D235" s="23" t="n">
        <f aca="false">ABS(EMFX_Data!X235-EMFX_Data!AA235)</f>
        <v>0.170337773341789</v>
      </c>
      <c r="E235" s="23" t="n">
        <f aca="false">ABS(EMFX_Data!X235-EMFX_Data!AB235)</f>
        <v>0.0820113137394252</v>
      </c>
      <c r="F235" s="23" t="n">
        <f aca="false">ABS(EMFX_Data!X235-EMFX_Data!AC235)</f>
        <v>0.147018668140009</v>
      </c>
      <c r="G235" s="23" t="n">
        <f aca="false">ABS(EMFX_Data!X235-EMFX_Data!AD235)</f>
        <v>0.402527903034986</v>
      </c>
      <c r="H235" s="23" t="n">
        <f aca="false">ABS(EMFX_Data!Y235-EMFX_Data!Z235)</f>
        <v>0.0598824447599986</v>
      </c>
      <c r="I235" s="23" t="n">
        <f aca="false">ABS(EMFX_Data!Y235-EMFX_Data!AA235)</f>
        <v>0.0612141522813676</v>
      </c>
      <c r="J235" s="23" t="n">
        <f aca="false">ABS(EMFX_Data!Y235-EMFX_Data!AB235)</f>
        <v>0.191134934799846</v>
      </c>
      <c r="K235" s="23" t="n">
        <f aca="false">ABS(EMFX_Data!Y235-EMFX_Data!AC235)</f>
        <v>0.037895047079588</v>
      </c>
      <c r="L235" s="23" t="n">
        <f aca="false">ABS(EMFX_Data!Y235-EMFX_Data!AD235)</f>
        <v>0.293404281974564</v>
      </c>
      <c r="M235" s="23" t="n">
        <f aca="false">ABS(EMFX_Data!Z235-EMFX_Data!AA235)</f>
        <v>0.00133170752136902</v>
      </c>
      <c r="N235" s="23" t="n">
        <f aca="false">ABS(EMFX_Data!Z235-EMFX_Data!AB235)</f>
        <v>0.251017379559845</v>
      </c>
      <c r="O235" s="23" t="n">
        <f aca="false">ABS(EMFX_Data!Z235-EMFX_Data!AC235)</f>
        <v>0.0219873976804106</v>
      </c>
      <c r="P235" s="23" t="n">
        <f aca="false">ABS(EMFX_Data!Z235-EMFX_Data!AD235)</f>
        <v>0.233521837214566</v>
      </c>
      <c r="Q235" s="23" t="n">
        <f aca="false">ABS(EMFX_Data!AA235-EMFX_Data!AB235)</f>
        <v>0.252349087081214</v>
      </c>
      <c r="R235" s="23" t="n">
        <f aca="false">ABS(EMFX_Data!AA235-EMFX_Data!AC235)</f>
        <v>0.0233191052017796</v>
      </c>
      <c r="S235" s="23" t="n">
        <f aca="false">ABS(EMFX_Data!AA235-EMFX_Data!AD235)</f>
        <v>0.232190129693197</v>
      </c>
      <c r="T235" s="23" t="n">
        <f aca="false">ABS(EMFX_Data!AB235-EMFX_Data!AC235)</f>
        <v>0.229029981879434</v>
      </c>
      <c r="U235" s="23" t="n">
        <f aca="false">ABS(EMFX_Data!AB235-EMFX_Data!AD235)</f>
        <v>0.484539216774411</v>
      </c>
      <c r="V235" s="23" t="n">
        <f aca="false">ABS(EMFX_Data!AC235-EMFX_Data!AD235)</f>
        <v>0.255509234894976</v>
      </c>
      <c r="W235" s="26" t="n">
        <f aca="false">IF(ROW()&lt;4+MinObs-1,"",IFERROR((B235-AVERAGE(B$4:B235))/STDEV(B$4:B235),""))</f>
        <v>-0.293583275253176</v>
      </c>
      <c r="X235" s="26" t="n">
        <f aca="false">IF(ROW()&lt;4+MinObs-1,"",IFERROR((C235-AVERAGE(C$4:C235))/STDEV(C$4:C235),""))</f>
        <v>0.741608097650809</v>
      </c>
      <c r="Y235" s="26" t="n">
        <f aca="false">IF(ROW()&lt;4+MinObs-1,"",IFERROR((D235-AVERAGE(D$4:D235))/STDEV(D$4:D235),""))</f>
        <v>0.142570101548194</v>
      </c>
      <c r="Z235" s="26" t="n">
        <f aca="false">IF(ROW()&lt;4+MinObs-1,"",IFERROR((E235-AVERAGE(E$4:E235))/STDEV(E$4:E235),""))</f>
        <v>-0.469786236457154</v>
      </c>
      <c r="AA235" s="26" t="n">
        <f aca="false">IF(ROW()&lt;4+MinObs-1,"",IFERROR((F235-AVERAGE(F$4:F235))/STDEV(F$4:F235),""))</f>
        <v>0.482888958800903</v>
      </c>
      <c r="AB235" s="26" t="n">
        <f aca="false">IF(ROW()&lt;4+MinObs-1,"",IFERROR((G235-AVERAGE(G$4:G235))/STDEV(G$4:G235),""))</f>
        <v>1.03774639497487</v>
      </c>
      <c r="AC235" s="26" t="n">
        <f aca="false">IF(ROW()&lt;4+MinObs-1,"",IFERROR((H235-AVERAGE(H$4:H235))/STDEV(H$4:H235),""))</f>
        <v>-0.678481808710911</v>
      </c>
      <c r="AD235" s="26" t="n">
        <f aca="false">IF(ROW()&lt;4+MinObs-1,"",IFERROR((I235-AVERAGE(I$4:I235))/STDEV(I$4:I235),""))</f>
        <v>-0.725952267711908</v>
      </c>
      <c r="AE235" s="26" t="n">
        <f aca="false">IF(ROW()&lt;4+MinObs-1,"",IFERROR((J235-AVERAGE(J$4:J235))/STDEV(J$4:J235),""))</f>
        <v>0.664934971403863</v>
      </c>
      <c r="AF235" s="26" t="n">
        <f aca="false">IF(ROW()&lt;4+MinObs-1,"",IFERROR((K235-AVERAGE(K$4:K235))/STDEV(K$4:K235),""))</f>
        <v>-0.830605564413765</v>
      </c>
      <c r="AG235" s="26" t="n">
        <f aca="false">IF(ROW()&lt;4+MinObs-1,"",IFERROR((L235-AVERAGE(L$4:L235))/STDEV(L$4:L235),""))</f>
        <v>0.44564100287383</v>
      </c>
      <c r="AH235" s="26" t="n">
        <f aca="false">IF(ROW()&lt;4+MinObs-1,"",IFERROR((M235-AVERAGE(M$4:M235))/STDEV(M$4:M235),""))</f>
        <v>-1.53578485717042</v>
      </c>
      <c r="AI235" s="26" t="n">
        <f aca="false">IF(ROW()&lt;4+MinObs-1,"",IFERROR((N235-AVERAGE(N$4:N235))/STDEV(N$4:N235),""))</f>
        <v>1.14209003636689</v>
      </c>
      <c r="AJ235" s="26" t="n">
        <f aca="false">IF(ROW()&lt;4+MinObs-1,"",IFERROR((O235-AVERAGE(O$4:O235))/STDEV(O$4:O235),""))</f>
        <v>-1.06901817877636</v>
      </c>
      <c r="AK235" s="26" t="n">
        <f aca="false">IF(ROW()&lt;4+MinObs-1,"",IFERROR((P235-AVERAGE(P$4:P235))/STDEV(P$4:P235),""))</f>
        <v>0.335406721953268</v>
      </c>
      <c r="AL235" s="26" t="n">
        <f aca="false">IF(ROW()&lt;4+MinObs-1,"",IFERROR((Q235-AVERAGE(Q$4:Q235))/STDEV(Q$4:Q235),""))</f>
        <v>0.591172504855991</v>
      </c>
      <c r="AM235" s="26" t="n">
        <f aca="false">IF(ROW()&lt;4+MinObs-1,"",IFERROR((R235-AVERAGE(R$4:R235))/STDEV(R$4:R235),""))</f>
        <v>-1.26925040231583</v>
      </c>
      <c r="AN235" s="26" t="n">
        <f aca="false">IF(ROW()&lt;4+MinObs-1,"",IFERROR((S235-AVERAGE(S$4:S235))/STDEV(S$4:S235),""))</f>
        <v>0.24801938060962</v>
      </c>
      <c r="AO235" s="26" t="n">
        <f aca="false">IF(ROW()&lt;4+MinObs-1,"",IFERROR((T235-AVERAGE(T$4:T235))/STDEV(T$4:T235),""))</f>
        <v>1.22056430500554</v>
      </c>
      <c r="AP235" s="26" t="n">
        <f aca="false">IF(ROW()&lt;4+MinObs-1,"",IFERROR((U235-AVERAGE(U$4:U235))/STDEV(U$4:U235),""))</f>
        <v>1.24723069339571</v>
      </c>
      <c r="AQ235" s="26" t="n">
        <f aca="false">IF(ROW()&lt;4+MinObs-1,"",IFERROR((V235-AVERAGE(V$4:V235))/STDEV(V$4:V235),""))</f>
        <v>0.338505306175218</v>
      </c>
      <c r="AR235" s="26" t="n">
        <f aca="false">IF(W235="",0,IF(W235&gt;=z4,w4,IF(W235&gt;=z3,w3,IF(W235&gt;=zEntry,w2,IF(AND(W235&gt;=ExitZ,AR234&gt;0),w2,0)))))</f>
        <v>0</v>
      </c>
      <c r="AS235" s="26" t="n">
        <f aca="false">IF(X235="",0,IF(X235&gt;=z4,w4,IF(X235&gt;=z3,w3,IF(X235&gt;=zEntry,w2,IF(AND(X235&gt;=ExitZ,AS234&gt;0),w2,0)))))</f>
        <v>0</v>
      </c>
      <c r="AT235" s="26" t="n">
        <f aca="false">IF(Y235="",0,IF(Y235&gt;=z4,w4,IF(Y235&gt;=z3,w3,IF(Y235&gt;=zEntry,w2,IF(AND(Y235&gt;=ExitZ,AT234&gt;0),w2,0)))))</f>
        <v>0</v>
      </c>
      <c r="AU235" s="26" t="n">
        <f aca="false">IF(Z235="",0,IF(Z235&gt;=z4,w4,IF(Z235&gt;=z3,w3,IF(Z235&gt;=zEntry,w2,IF(AND(Z235&gt;=ExitZ,AU234&gt;0),w2,0)))))</f>
        <v>0</v>
      </c>
      <c r="AV235" s="26" t="n">
        <f aca="false">IF(AA235="",0,IF(AA235&gt;=z4,w4,IF(AA235&gt;=z3,w3,IF(AA235&gt;=zEntry,w2,IF(AND(AA235&gt;=ExitZ,AV234&gt;0),w2,0)))))</f>
        <v>0</v>
      </c>
      <c r="AW235" s="26" t="n">
        <f aca="false">IF(AB235="",0,IF(AB235&gt;=z4,w4,IF(AB235&gt;=z3,w3,IF(AB235&gt;=zEntry,w2,IF(AND(AB235&gt;=ExitZ,AW234&gt;0),w2,0)))))</f>
        <v>0</v>
      </c>
      <c r="AX235" s="26" t="n">
        <f aca="false">IF(AC235="",0,IF(AC235&gt;=z4,w4,IF(AC235&gt;=z3,w3,IF(AC235&gt;=zEntry,w2,IF(AND(AC235&gt;=ExitZ,AX234&gt;0),w2,0)))))</f>
        <v>0</v>
      </c>
      <c r="AY235" s="26" t="n">
        <f aca="false">IF(AD235="",0,IF(AD235&gt;=z4,w4,IF(AD235&gt;=z3,w3,IF(AD235&gt;=zEntry,w2,IF(AND(AD235&gt;=ExitZ,AY234&gt;0),w2,0)))))</f>
        <v>0</v>
      </c>
      <c r="AZ235" s="26" t="n">
        <f aca="false">IF(AE235="",0,IF(AE235&gt;=z4,w4,IF(AE235&gt;=z3,w3,IF(AE235&gt;=zEntry,w2,IF(AND(AE235&gt;=ExitZ,AZ234&gt;0),w2,0)))))</f>
        <v>0</v>
      </c>
      <c r="BA235" s="26" t="n">
        <f aca="false">IF(AF235="",0,IF(AF235&gt;=z4,w4,IF(AF235&gt;=z3,w3,IF(AF235&gt;=zEntry,w2,IF(AND(AF235&gt;=ExitZ,BA234&gt;0),w2,0)))))</f>
        <v>0</v>
      </c>
      <c r="BB235" s="26" t="n">
        <f aca="false">IF(AG235="",0,IF(AG235&gt;=z4,w4,IF(AG235&gt;=z3,w3,IF(AG235&gt;=zEntry,w2,IF(AND(AG235&gt;=ExitZ,BB234&gt;0),w2,0)))))</f>
        <v>0</v>
      </c>
      <c r="BC235" s="26" t="n">
        <f aca="false">IF(AH235="",0,IF(AH235&gt;=z4,w4,IF(AH235&gt;=z3,w3,IF(AH235&gt;=zEntry,w2,IF(AND(AH235&gt;=ExitZ,BC234&gt;0),w2,0)))))</f>
        <v>0</v>
      </c>
      <c r="BD235" s="26" t="n">
        <f aca="false">IF(AI235="",0,IF(AI235&gt;=z4,w4,IF(AI235&gt;=z3,w3,IF(AI235&gt;=zEntry,w2,IF(AND(AI235&gt;=ExitZ,BD234&gt;0),w2,0)))))</f>
        <v>0</v>
      </c>
      <c r="BE235" s="26" t="n">
        <f aca="false">IF(AJ235="",0,IF(AJ235&gt;=z4,w4,IF(AJ235&gt;=z3,w3,IF(AJ235&gt;=zEntry,w2,IF(AND(AJ235&gt;=ExitZ,BE234&gt;0),w2,0)))))</f>
        <v>0</v>
      </c>
      <c r="BF235" s="26" t="n">
        <f aca="false">IF(AK235="",0,IF(AK235&gt;=z4,w4,IF(AK235&gt;=z3,w3,IF(AK235&gt;=zEntry,w2,IF(AND(AK235&gt;=ExitZ,BF234&gt;0),w2,0)))))</f>
        <v>0</v>
      </c>
      <c r="BG235" s="26" t="n">
        <f aca="false">IF(AL235="",0,IF(AL235&gt;=z4,w4,IF(AL235&gt;=z3,w3,IF(AL235&gt;=zEntry,w2,IF(AND(AL235&gt;=ExitZ,BG234&gt;0),w2,0)))))</f>
        <v>0</v>
      </c>
      <c r="BH235" s="26" t="n">
        <f aca="false">IF(AM235="",0,IF(AM235&gt;=z4,w4,IF(AM235&gt;=z3,w3,IF(AM235&gt;=zEntry,w2,IF(AND(AM235&gt;=ExitZ,BH234&gt;0),w2,0)))))</f>
        <v>0</v>
      </c>
      <c r="BI235" s="26" t="n">
        <f aca="false">IF(AN235="",0,IF(AN235&gt;=z4,w4,IF(AN235&gt;=z3,w3,IF(AN235&gt;=zEntry,w2,IF(AND(AN235&gt;=ExitZ,BI234&gt;0),w2,0)))))</f>
        <v>0</v>
      </c>
      <c r="BJ235" s="26" t="n">
        <f aca="false">IF(AO235="",0,IF(AO235&gt;=z4,w4,IF(AO235&gt;=z3,w3,IF(AO235&gt;=zEntry,w2,IF(AND(AO235&gt;=ExitZ,BJ234&gt;0),w2,0)))))</f>
        <v>0</v>
      </c>
      <c r="BK235" s="26" t="n">
        <f aca="false">IF(AP235="",0,IF(AP235&gt;=z4,w4,IF(AP235&gt;=z3,w3,IF(AP235&gt;=zEntry,w2,IF(AND(AP235&gt;=ExitZ,BK234&gt;0),w2,0)))))</f>
        <v>0</v>
      </c>
      <c r="BL235" s="26" t="n">
        <f aca="false">IF(AQ235="",0,IF(AQ235&gt;=z4,w4,IF(AQ235&gt;=z3,w3,IF(AQ235&gt;=zEntry,w2,IF(AND(AQ235&gt;=ExitZ,BL234&gt;0),w2,0)))))</f>
        <v>0</v>
      </c>
      <c r="BM235" s="23" t="n">
        <f aca="false">IF(EMFX_Data!X234&gt;=EMFX_Data!Y234,EMFX_Data!AE235-EMFX_Data!AF235,EMFX_Data!AF235-EMFX_Data!AE235)</f>
        <v>0.0784077562378272</v>
      </c>
      <c r="BN235" s="23" t="n">
        <f aca="false">IF(EMFX_Data!X234&gt;=EMFX_Data!Z234,EMFX_Data!AE235-EMFX_Data!AG235,EMFX_Data!AG235-EMFX_Data!AE235)</f>
        <v>-0.00850403559467747</v>
      </c>
      <c r="BO235" s="23" t="n">
        <f aca="false">IF(EMFX_Data!X234&gt;=EMFX_Data!AA234,EMFX_Data!AE235-EMFX_Data!AH235,EMFX_Data!AH235-EMFX_Data!AE235)</f>
        <v>0.0126887353302666</v>
      </c>
      <c r="BP235" s="23" t="n">
        <f aca="false">IF(EMFX_Data!X234&gt;=EMFX_Data!AB234,EMFX_Data!AE235-EMFX_Data!AI235,EMFX_Data!AI235-EMFX_Data!AE235)</f>
        <v>-0.0174388269175564</v>
      </c>
      <c r="BQ235" s="23" t="n">
        <f aca="false">IF(EMFX_Data!X234&gt;=EMFX_Data!AC234,EMFX_Data!AE235-EMFX_Data!AJ235,EMFX_Data!AJ235-EMFX_Data!AE235)</f>
        <v>0.0351209728328373</v>
      </c>
      <c r="BR235" s="23" t="n">
        <f aca="false">IF(EMFX_Data!X234&gt;=EMFX_Data!AD234,EMFX_Data!AE235-EMFX_Data!AK235,EMFX_Data!AK235-EMFX_Data!AE235)</f>
        <v>-0.0109021175401481</v>
      </c>
      <c r="BS235" s="23" t="n">
        <f aca="false">IF(EMFX_Data!Y234&gt;=EMFX_Data!Z234,EMFX_Data!AF235-EMFX_Data!AG235,EMFX_Data!AG235-EMFX_Data!AF235)</f>
        <v>0.0869117918325046</v>
      </c>
      <c r="BT235" s="23" t="n">
        <f aca="false">IF(EMFX_Data!Y234&gt;=EMFX_Data!AA234,EMFX_Data!AF235-EMFX_Data!AH235,EMFX_Data!AH235-EMFX_Data!AF235)</f>
        <v>0.0657190209075606</v>
      </c>
      <c r="BU235" s="23" t="n">
        <f aca="false">IF(EMFX_Data!Y234&gt;=EMFX_Data!AB234,EMFX_Data!AF235-EMFX_Data!AI235,EMFX_Data!AI235-EMFX_Data!AF235)</f>
        <v>0.0609689293202707</v>
      </c>
      <c r="BV235" s="23" t="n">
        <f aca="false">IF(EMFX_Data!Y234&gt;=EMFX_Data!AC234,EMFX_Data!AF235-EMFX_Data!AJ235,EMFX_Data!AJ235-EMFX_Data!AF235)</f>
        <v>-0.0432867834049899</v>
      </c>
      <c r="BW235" s="23" t="n">
        <f aca="false">IF(EMFX_Data!Y234&gt;=EMFX_Data!AD234,EMFX_Data!AF235-EMFX_Data!AK235,EMFX_Data!AK235-EMFX_Data!AF235)</f>
        <v>-0.0893098737779753</v>
      </c>
      <c r="BX235" s="23" t="n">
        <f aca="false">IF(EMFX_Data!Z234&gt;=EMFX_Data!AA234,EMFX_Data!AG235-EMFX_Data!AH235,EMFX_Data!AH235-EMFX_Data!AG235)</f>
        <v>0.021192770924944</v>
      </c>
      <c r="BY235" s="23" t="n">
        <f aca="false">IF(EMFX_Data!Z234&gt;=EMFX_Data!AB234,EMFX_Data!AG235-EMFX_Data!AI235,EMFX_Data!AI235-EMFX_Data!AG235)</f>
        <v>-0.0259428625122339</v>
      </c>
      <c r="BZ235" s="23" t="n">
        <f aca="false">IF(EMFX_Data!Z234&gt;=EMFX_Data!AC234,EMFX_Data!AG235-EMFX_Data!AJ235,EMFX_Data!AJ235-EMFX_Data!AG235)</f>
        <v>0.0436250084275147</v>
      </c>
      <c r="CA235" s="23" t="n">
        <f aca="false">IF(EMFX_Data!Z234&gt;=EMFX_Data!AD234,EMFX_Data!AG235-EMFX_Data!AK235,EMFX_Data!AK235-EMFX_Data!AG235)</f>
        <v>-0.00239808194547064</v>
      </c>
      <c r="CB235" s="23" t="n">
        <f aca="false">IF(EMFX_Data!AA234&gt;=EMFX_Data!AB234,EMFX_Data!AH235-EMFX_Data!AI235,EMFX_Data!AI235-EMFX_Data!AH235)</f>
        <v>-0.00475009158728986</v>
      </c>
      <c r="CC235" s="23" t="n">
        <f aca="false">IF(EMFX_Data!AA234&gt;=EMFX_Data!AC234,EMFX_Data!AH235-EMFX_Data!AJ235,EMFX_Data!AJ235-EMFX_Data!AH235)</f>
        <v>0.0224322375025707</v>
      </c>
      <c r="CD235" s="23" t="n">
        <f aca="false">IF(EMFX_Data!AA234&gt;=EMFX_Data!AD234,EMFX_Data!AH235-EMFX_Data!AK235,EMFX_Data!AK235-EMFX_Data!AH235)</f>
        <v>-0.0235908528704147</v>
      </c>
      <c r="CE235" s="23" t="n">
        <f aca="false">IF(EMFX_Data!AB234&gt;=EMFX_Data!AC234,EMFX_Data!AI235-EMFX_Data!AJ235,EMFX_Data!AJ235-EMFX_Data!AI235)</f>
        <v>0.0176821459152808</v>
      </c>
      <c r="CF235" s="23" t="n">
        <f aca="false">IF(EMFX_Data!AB234&gt;=EMFX_Data!AD234,EMFX_Data!AI235-EMFX_Data!AK235,EMFX_Data!AK235-EMFX_Data!AI235)</f>
        <v>-0.0283409444577045</v>
      </c>
      <c r="CG235" s="23" t="n">
        <f aca="false">IF(EMFX_Data!AC234&gt;=EMFX_Data!AD234,EMFX_Data!AJ235-EMFX_Data!AK235,EMFX_Data!AK235-EMFX_Data!AJ235)</f>
        <v>-0.0460230903729854</v>
      </c>
      <c r="CH235" s="27" t="n">
        <f aca="false">IF(ROW()&lt;4+VolLB,"",STDEV(INDEX($BM:$BM,ROW()-VolLB+1):INDEX($BM:$BM,ROW()))*SQRT(12))</f>
        <v>0.164051502386175</v>
      </c>
      <c r="CI235" s="27" t="n">
        <f aca="false">IF(ROW()&lt;4+VolLB,"",STDEV(INDEX($BN:$BN,ROW()-VolLB+1):INDEX($BN:$BN,ROW()))*SQRT(12))</f>
        <v>0.183864903419066</v>
      </c>
      <c r="CJ235" s="27" t="n">
        <f aca="false">IF(ROW()&lt;4+VolLB,"",STDEV(INDEX($BO:$BO,ROW()-VolLB+1):INDEX($BO:$BO,ROW()))*SQRT(12))</f>
        <v>0.179524442229911</v>
      </c>
      <c r="CK235" s="27" t="n">
        <f aca="false">IF(ROW()&lt;4+VolLB,"",STDEV(INDEX($BP:$BP,ROW()-VolLB+1):INDEX($BP:$BP,ROW()))*SQRT(12))</f>
        <v>0.173107271413918</v>
      </c>
      <c r="CL235" s="27" t="n">
        <f aca="false">IF(ROW()&lt;4+VolLB,"",STDEV(INDEX($BQ:$BQ,ROW()-VolLB+1):INDEX($BQ:$BQ,ROW()))*SQRT(12))</f>
        <v>0.172176556346037</v>
      </c>
      <c r="CM235" s="27" t="n">
        <f aca="false">IF(ROW()&lt;4+VolLB,"",STDEV(INDEX($BR:$BR,ROW()-VolLB+1):INDEX($BR:$BR,ROW()))*SQRT(12))</f>
        <v>0.157386770151161</v>
      </c>
      <c r="CN235" s="27" t="n">
        <f aca="false">IF(ROW()&lt;4+VolLB,"",STDEV(INDEX($BS:$BS,ROW()-VolLB+1):INDEX($BS:$BS,ROW()))*SQRT(12))</f>
        <v>0.147830375217688</v>
      </c>
      <c r="CO235" s="27" t="n">
        <f aca="false">IF(ROW()&lt;4+VolLB,"",STDEV(INDEX($BT:$BT,ROW()-VolLB+1):INDEX($BT:$BT,ROW()))*SQRT(12))</f>
        <v>0.171285078830129</v>
      </c>
      <c r="CP235" s="27" t="n">
        <f aca="false">IF(ROW()&lt;4+VolLB,"",STDEV(INDEX($BU:$BU,ROW()-VolLB+1):INDEX($BU:$BU,ROW()))*SQRT(12))</f>
        <v>0.14499938602035</v>
      </c>
      <c r="CQ235" s="27" t="n">
        <f aca="false">IF(ROW()&lt;4+VolLB,"",STDEV(INDEX($BV:$BV,ROW()-VolLB+1):INDEX($BV:$BV,ROW()))*SQRT(12))</f>
        <v>0.148102790715364</v>
      </c>
      <c r="CR235" s="27" t="n">
        <f aca="false">IF(ROW()&lt;4+VolLB,"",STDEV(INDEX($BW:$BW,ROW()-VolLB+1):INDEX($BW:$BW,ROW()))*SQRT(12))</f>
        <v>0.153156975364397</v>
      </c>
      <c r="CS235" s="27" t="n">
        <f aca="false">IF(ROW()&lt;4+VolLB,"",STDEV(INDEX($BX:$BX,ROW()-VolLB+1):INDEX($BX:$BX,ROW()))*SQRT(12))</f>
        <v>0.171985535220215</v>
      </c>
      <c r="CT235" s="27" t="n">
        <f aca="false">IF(ROW()&lt;4+VolLB,"",STDEV(INDEX($BY:$BY,ROW()-VolLB+1):INDEX($BY:$BY,ROW()))*SQRT(12))</f>
        <v>0.178950922365383</v>
      </c>
      <c r="CU235" s="27" t="n">
        <f aca="false">IF(ROW()&lt;4+VolLB,"",STDEV(INDEX($BZ:$BZ,ROW()-VolLB+1):INDEX($BZ:$BZ,ROW()))*SQRT(12))</f>
        <v>0.180392971074311</v>
      </c>
      <c r="CV235" s="27" t="n">
        <f aca="false">IF(ROW()&lt;4+VolLB,"",STDEV(INDEX($CA:$CA,ROW()-VolLB+1):INDEX($CA:$CA,ROW()))*SQRT(12))</f>
        <v>0.143472374879968</v>
      </c>
      <c r="CW235" s="27" t="n">
        <f aca="false">IF(ROW()&lt;4+VolLB,"",STDEV(INDEX($CB:$CB,ROW()-VolLB+1):INDEX($CB:$CB,ROW()))*SQRT(12))</f>
        <v>0.179527259123143</v>
      </c>
      <c r="CX235" s="27" t="n">
        <f aca="false">IF(ROW()&lt;4+VolLB,"",STDEV(INDEX($CC:$CC,ROW()-VolLB+1):INDEX($CC:$CC,ROW()))*SQRT(12))</f>
        <v>0.182074237222658</v>
      </c>
      <c r="CY235" s="27" t="n">
        <f aca="false">IF(ROW()&lt;4+VolLB,"",STDEV(INDEX($CD:$CD,ROW()-VolLB+1):INDEX($CD:$CD,ROW()))*SQRT(12))</f>
        <v>0.179489915836728</v>
      </c>
      <c r="CZ235" s="27" t="n">
        <f aca="false">IF(ROW()&lt;4+VolLB,"",STDEV(INDEX($CE:$CE,ROW()-VolLB+1):INDEX($CE:$CE,ROW()))*SQRT(12))</f>
        <v>0.184983284545044</v>
      </c>
      <c r="DA235" s="27" t="n">
        <f aca="false">IF(ROW()&lt;4+VolLB,"",STDEV(INDEX($CF:$CF,ROW()-VolLB+1):INDEX($CF:$CF,ROW()))*SQRT(12))</f>
        <v>0.169642321482998</v>
      </c>
      <c r="DB235" s="27" t="n">
        <f aca="false">IF(ROW()&lt;4+VolLB,"",STDEV(INDEX($CG:$CG,ROW()-VolLB+1):INDEX($CG:$CG,ROW()))*SQRT(12))</f>
        <v>0.151405955131219</v>
      </c>
      <c r="DC235" s="26" t="n">
        <f aca="false">IF(OR(AR235=0,CH235="",CH235=0),0,AR235*MIN(MaxScal,TgtVol/CH235))</f>
        <v>0</v>
      </c>
      <c r="DD235" s="26" t="n">
        <f aca="false">IF(OR(AS235=0,CI235="",CI235=0),0,AS235*MIN(MaxScal,TgtVol/CI235))</f>
        <v>0</v>
      </c>
      <c r="DE235" s="26" t="n">
        <f aca="false">IF(OR(AT235=0,CJ235="",CJ235=0),0,AT235*MIN(MaxScal,TgtVol/CJ235))</f>
        <v>0</v>
      </c>
      <c r="DF235" s="26" t="n">
        <f aca="false">IF(OR(AU235=0,CK235="",CK235=0),0,AU235*MIN(MaxScal,TgtVol/CK235))</f>
        <v>0</v>
      </c>
      <c r="DG235" s="26" t="n">
        <f aca="false">IF(OR(AV235=0,CL235="",CL235=0),0,AV235*MIN(MaxScal,TgtVol/CL235))</f>
        <v>0</v>
      </c>
      <c r="DH235" s="26" t="n">
        <f aca="false">IF(OR(AW235=0,CM235="",CM235=0),0,AW235*MIN(MaxScal,TgtVol/CM235))</f>
        <v>0</v>
      </c>
      <c r="DI235" s="26" t="n">
        <f aca="false">IF(OR(AX235=0,CN235="",CN235=0),0,AX235*MIN(MaxScal,TgtVol/CN235))</f>
        <v>0</v>
      </c>
      <c r="DJ235" s="26" t="n">
        <f aca="false">IF(OR(AY235=0,CO235="",CO235=0),0,AY235*MIN(MaxScal,TgtVol/CO235))</f>
        <v>0</v>
      </c>
      <c r="DK235" s="26" t="n">
        <f aca="false">IF(OR(AZ235=0,CP235="",CP235=0),0,AZ235*MIN(MaxScal,TgtVol/CP235))</f>
        <v>0</v>
      </c>
      <c r="DL235" s="26" t="n">
        <f aca="false">IF(OR(BA235=0,CQ235="",CQ235=0),0,BA235*MIN(MaxScal,TgtVol/CQ235))</f>
        <v>0</v>
      </c>
      <c r="DM235" s="26" t="n">
        <f aca="false">IF(OR(BB235=0,CR235="",CR235=0),0,BB235*MIN(MaxScal,TgtVol/CR235))</f>
        <v>0</v>
      </c>
      <c r="DN235" s="26" t="n">
        <f aca="false">IF(OR(BC235=0,CS235="",CS235=0),0,BC235*MIN(MaxScal,TgtVol/CS235))</f>
        <v>0</v>
      </c>
      <c r="DO235" s="26" t="n">
        <f aca="false">IF(OR(BD235=0,CT235="",CT235=0),0,BD235*MIN(MaxScal,TgtVol/CT235))</f>
        <v>0</v>
      </c>
      <c r="DP235" s="26" t="n">
        <f aca="false">IF(OR(BE235=0,CU235="",CU235=0),0,BE235*MIN(MaxScal,TgtVol/CU235))</f>
        <v>0</v>
      </c>
      <c r="DQ235" s="26" t="n">
        <f aca="false">IF(OR(BF235=0,CV235="",CV235=0),0,BF235*MIN(MaxScal,TgtVol/CV235))</f>
        <v>0</v>
      </c>
      <c r="DR235" s="26" t="n">
        <f aca="false">IF(OR(BG235=0,CW235="",CW235=0),0,BG235*MIN(MaxScal,TgtVol/CW235))</f>
        <v>0</v>
      </c>
      <c r="DS235" s="26" t="n">
        <f aca="false">IF(OR(BH235=0,CX235="",CX235=0),0,BH235*MIN(MaxScal,TgtVol/CX235))</f>
        <v>0</v>
      </c>
      <c r="DT235" s="26" t="n">
        <f aca="false">IF(OR(BI235=0,CY235="",CY235=0),0,BI235*MIN(MaxScal,TgtVol/CY235))</f>
        <v>0</v>
      </c>
      <c r="DU235" s="26" t="n">
        <f aca="false">IF(OR(BJ235=0,CZ235="",CZ235=0),0,BJ235*MIN(MaxScal,TgtVol/CZ235))</f>
        <v>0</v>
      </c>
      <c r="DV235" s="26" t="n">
        <f aca="false">IF(OR(BK235=0,DA235="",DA235=0),0,BK235*MIN(MaxScal,TgtVol/DA235))</f>
        <v>0</v>
      </c>
      <c r="DW235" s="26" t="n">
        <f aca="false">IF(OR(BL235=0,DB235="",DB235=0),0,BL235*MIN(MaxScal,TgtVol/DB235))</f>
        <v>0</v>
      </c>
      <c r="DX235" s="28" t="n">
        <f aca="false">IFERROR(DC234*BM235,"")</f>
        <v>0</v>
      </c>
      <c r="DY235" s="28" t="n">
        <f aca="false">IFERROR(DD234*BN235,"")</f>
        <v>-0</v>
      </c>
      <c r="DZ235" s="28" t="n">
        <f aca="false">IFERROR(DE234*BO235,"")</f>
        <v>0</v>
      </c>
      <c r="EA235" s="28" t="n">
        <f aca="false">IFERROR(DF234*BP235,"")</f>
        <v>-0</v>
      </c>
      <c r="EB235" s="28" t="n">
        <f aca="false">IFERROR(DG234*BQ235,"")</f>
        <v>0</v>
      </c>
      <c r="EC235" s="28" t="n">
        <f aca="false">IFERROR(DH234*BR235,"")</f>
        <v>-0</v>
      </c>
      <c r="ED235" s="28" t="n">
        <f aca="false">IFERROR(DI234*BS235,"")</f>
        <v>0</v>
      </c>
      <c r="EE235" s="28" t="n">
        <f aca="false">IFERROR(DJ234*BT235,"")</f>
        <v>0</v>
      </c>
      <c r="EF235" s="28" t="n">
        <f aca="false">IFERROR(DK234*BU235,"")</f>
        <v>0</v>
      </c>
      <c r="EG235" s="28" t="n">
        <f aca="false">IFERROR(DL234*BV235,"")</f>
        <v>-0</v>
      </c>
      <c r="EH235" s="28" t="n">
        <f aca="false">IFERROR(DM234*BW235,"")</f>
        <v>-0</v>
      </c>
      <c r="EI235" s="28" t="n">
        <f aca="false">IFERROR(DN234*BX235,"")</f>
        <v>0</v>
      </c>
      <c r="EJ235" s="28" t="n">
        <f aca="false">IFERROR(DO234*BY235,"")</f>
        <v>-0</v>
      </c>
      <c r="EK235" s="28" t="n">
        <f aca="false">IFERROR(DP234*BZ235,"")</f>
        <v>0</v>
      </c>
      <c r="EL235" s="28" t="n">
        <f aca="false">IFERROR(DQ234*CA235,"")</f>
        <v>-0</v>
      </c>
      <c r="EM235" s="28" t="n">
        <f aca="false">IFERROR(DR234*CB235,"")</f>
        <v>-0</v>
      </c>
      <c r="EN235" s="28" t="n">
        <f aca="false">IFERROR(DS234*CC235,"")</f>
        <v>0</v>
      </c>
      <c r="EO235" s="28" t="n">
        <f aca="false">IFERROR(DT234*CD235,"")</f>
        <v>-0</v>
      </c>
      <c r="EP235" s="28" t="n">
        <f aca="false">IFERROR(DU234*CE235,"")</f>
        <v>0</v>
      </c>
      <c r="EQ235" s="28" t="n">
        <f aca="false">IFERROR(DV234*CF235,"")</f>
        <v>-0</v>
      </c>
      <c r="ER235" s="28" t="n">
        <f aca="false">IFERROR(DW234*CG235,"")</f>
        <v>-0</v>
      </c>
      <c r="ES235" s="28" t="n">
        <f aca="false">IF(ROW()=4,"",SUM(DX235:ER235))</f>
        <v>0</v>
      </c>
      <c r="ET235" s="29" t="n">
        <f aca="false">COUNTIF(AR235:BL235,"&gt;0")</f>
        <v>0</v>
      </c>
    </row>
    <row r="236" customFormat="false" ht="15" hidden="false" customHeight="false" outlineLevel="0" collapsed="false">
      <c r="A236" s="19" t="n">
        <v>45077</v>
      </c>
      <c r="B236" s="23" t="n">
        <f aca="false">ABS(EMFX_Data!X236-EMFX_Data!Y236)</f>
        <v>0.107532770648917</v>
      </c>
      <c r="C236" s="23" t="n">
        <f aca="false">ABS(EMFX_Data!X236-EMFX_Data!Z236)</f>
        <v>0.161385148875871</v>
      </c>
      <c r="D236" s="23" t="n">
        <f aca="false">ABS(EMFX_Data!X236-EMFX_Data!AA236)</f>
        <v>0.146129102923012</v>
      </c>
      <c r="E236" s="23" t="n">
        <f aca="false">ABS(EMFX_Data!X236-EMFX_Data!AB236)</f>
        <v>0.0351891093917427</v>
      </c>
      <c r="F236" s="23" t="n">
        <f aca="false">ABS(EMFX_Data!X236-EMFX_Data!AC236)</f>
        <v>0.0907173370715828</v>
      </c>
      <c r="G236" s="23" t="n">
        <f aca="false">ABS(EMFX_Data!X236-EMFX_Data!AD236)</f>
        <v>0.406672340181246</v>
      </c>
      <c r="H236" s="23" t="n">
        <f aca="false">ABS(EMFX_Data!Y236-EMFX_Data!Z236)</f>
        <v>0.0538523782269538</v>
      </c>
      <c r="I236" s="23" t="n">
        <f aca="false">ABS(EMFX_Data!Y236-EMFX_Data!AA236)</f>
        <v>0.0385963322740945</v>
      </c>
      <c r="J236" s="23" t="n">
        <f aca="false">ABS(EMFX_Data!Y236-EMFX_Data!AB236)</f>
        <v>0.14272188004066</v>
      </c>
      <c r="K236" s="23" t="n">
        <f aca="false">ABS(EMFX_Data!Y236-EMFX_Data!AC236)</f>
        <v>0.0168154335773343</v>
      </c>
      <c r="L236" s="23" t="n">
        <f aca="false">ABS(EMFX_Data!Y236-EMFX_Data!AD236)</f>
        <v>0.299139569532329</v>
      </c>
      <c r="M236" s="23" t="n">
        <f aca="false">ABS(EMFX_Data!Z236-EMFX_Data!AA236)</f>
        <v>0.0152560459528592</v>
      </c>
      <c r="N236" s="23" t="n">
        <f aca="false">ABS(EMFX_Data!Z236-EMFX_Data!AB236)</f>
        <v>0.196574258267614</v>
      </c>
      <c r="O236" s="23" t="n">
        <f aca="false">ABS(EMFX_Data!Z236-EMFX_Data!AC236)</f>
        <v>0.0706678118042881</v>
      </c>
      <c r="P236" s="23" t="n">
        <f aca="false">ABS(EMFX_Data!Z236-EMFX_Data!AD236)</f>
        <v>0.245287191305375</v>
      </c>
      <c r="Q236" s="23" t="n">
        <f aca="false">ABS(EMFX_Data!AA236-EMFX_Data!AB236)</f>
        <v>0.181318212314754</v>
      </c>
      <c r="R236" s="23" t="n">
        <f aca="false">ABS(EMFX_Data!AA236-EMFX_Data!AC236)</f>
        <v>0.0554117658514288</v>
      </c>
      <c r="S236" s="23" t="n">
        <f aca="false">ABS(EMFX_Data!AA236-EMFX_Data!AD236)</f>
        <v>0.260543237258235</v>
      </c>
      <c r="T236" s="23" t="n">
        <f aca="false">ABS(EMFX_Data!AB236-EMFX_Data!AC236)</f>
        <v>0.125906446463326</v>
      </c>
      <c r="U236" s="23" t="n">
        <f aca="false">ABS(EMFX_Data!AB236-EMFX_Data!AD236)</f>
        <v>0.441861449572989</v>
      </c>
      <c r="V236" s="23" t="n">
        <f aca="false">ABS(EMFX_Data!AC236-EMFX_Data!AD236)</f>
        <v>0.315955003109663</v>
      </c>
      <c r="W236" s="26" t="n">
        <f aca="false">IF(ROW()&lt;4+MinObs-1,"",IFERROR((B236-AVERAGE(B$4:B236))/STDEV(B$4:B236),""))</f>
        <v>-0.310446890037036</v>
      </c>
      <c r="X236" s="26" t="n">
        <f aca="false">IF(ROW()&lt;4+MinObs-1,"",IFERROR((C236-AVERAGE(C$4:C236))/STDEV(C$4:C236),""))</f>
        <v>0.649094328966806</v>
      </c>
      <c r="Y236" s="26" t="n">
        <f aca="false">IF(ROW()&lt;4+MinObs-1,"",IFERROR((D236-AVERAGE(D$4:D236))/STDEV(D$4:D236),""))</f>
        <v>-0.0778772424262251</v>
      </c>
      <c r="Z236" s="26" t="n">
        <f aca="false">IF(ROW()&lt;4+MinObs-1,"",IFERROR((E236-AVERAGE(E$4:E236))/STDEV(E$4:E236),""))</f>
        <v>-0.946461200563799</v>
      </c>
      <c r="AA236" s="26" t="n">
        <f aca="false">IF(ROW()&lt;4+MinObs-1,"",IFERROR((F236-AVERAGE(F$4:F236))/STDEV(F$4:F236),""))</f>
        <v>-0.169367918549592</v>
      </c>
      <c r="AB236" s="26" t="n">
        <f aca="false">IF(ROW()&lt;4+MinObs-1,"",IFERROR((G236-AVERAGE(G$4:G236))/STDEV(G$4:G236),""))</f>
        <v>1.04883170883105</v>
      </c>
      <c r="AC236" s="26" t="n">
        <f aca="false">IF(ROW()&lt;4+MinObs-1,"",IFERROR((H236-AVERAGE(H$4:H236))/STDEV(H$4:H236),""))</f>
        <v>-0.729034072305395</v>
      </c>
      <c r="AD236" s="26" t="n">
        <f aca="false">IF(ROW()&lt;4+MinObs-1,"",IFERROR((I236-AVERAGE(I$4:I236))/STDEV(I$4:I236),""))</f>
        <v>-0.910354001814237</v>
      </c>
      <c r="AE236" s="26" t="n">
        <f aca="false">IF(ROW()&lt;4+MinObs-1,"",IFERROR((J236-AVERAGE(J$4:J236))/STDEV(J$4:J236),""))</f>
        <v>0.0948081180061154</v>
      </c>
      <c r="AF236" s="26" t="n">
        <f aca="false">IF(ROW()&lt;4+MinObs-1,"",IFERROR((K236-AVERAGE(K$4:K236))/STDEV(K$4:K236),""))</f>
        <v>-1.13188284845452</v>
      </c>
      <c r="AG236" s="26" t="n">
        <f aca="false">IF(ROW()&lt;4+MinObs-1,"",IFERROR((L236-AVERAGE(L$4:L236))/STDEV(L$4:L236),""))</f>
        <v>0.465503583808355</v>
      </c>
      <c r="AH236" s="26" t="n">
        <f aca="false">IF(ROW()&lt;4+MinObs-1,"",IFERROR((M236-AVERAGE(M$4:M236))/STDEV(M$4:M236),""))</f>
        <v>-1.38876048878076</v>
      </c>
      <c r="AI236" s="26" t="n">
        <f aca="false">IF(ROW()&lt;4+MinObs-1,"",IFERROR((N236-AVERAGE(N$4:N236))/STDEV(N$4:N236),""))</f>
        <v>0.592129539708392</v>
      </c>
      <c r="AJ236" s="26" t="n">
        <f aca="false">IF(ROW()&lt;4+MinObs-1,"",IFERROR((O236-AVERAGE(O$4:O236))/STDEV(O$4:O236),""))</f>
        <v>-0.418166543643927</v>
      </c>
      <c r="AK236" s="26" t="n">
        <f aca="false">IF(ROW()&lt;4+MinObs-1,"",IFERROR((P236-AVERAGE(P$4:P236))/STDEV(P$4:P236),""))</f>
        <v>0.378731465456948</v>
      </c>
      <c r="AL236" s="26" t="n">
        <f aca="false">IF(ROW()&lt;4+MinObs-1,"",IFERROR((Q236-AVERAGE(Q$4:Q236))/STDEV(Q$4:Q236),""))</f>
        <v>0.0765452722495736</v>
      </c>
      <c r="AM236" s="26" t="n">
        <f aca="false">IF(ROW()&lt;4+MinObs-1,"",IFERROR((R236-AVERAGE(R$4:R236))/STDEV(R$4:R236),""))</f>
        <v>-0.982338874585904</v>
      </c>
      <c r="AN236" s="26" t="n">
        <f aca="false">IF(ROW()&lt;4+MinObs-1,"",IFERROR((S236-AVERAGE(S$4:S236))/STDEV(S$4:S236),""))</f>
        <v>0.353545499368898</v>
      </c>
      <c r="AO236" s="26" t="n">
        <f aca="false">IF(ROW()&lt;4+MinObs-1,"",IFERROR((T236-AVERAGE(T$4:T236))/STDEV(T$4:T236),""))</f>
        <v>0.0486322569811282</v>
      </c>
      <c r="AP236" s="26" t="n">
        <f aca="false">IF(ROW()&lt;4+MinObs-1,"",IFERROR((U236-AVERAGE(U$4:U236))/STDEV(U$4:U236),""))</f>
        <v>1.08199305300597</v>
      </c>
      <c r="AQ236" s="26" t="n">
        <f aca="false">IF(ROW()&lt;4+MinObs-1,"",IFERROR((V236-AVERAGE(V$4:V236))/STDEV(V$4:V236),""))</f>
        <v>0.563379587935668</v>
      </c>
      <c r="AR236" s="26" t="n">
        <f aca="false">IF(W236="",0,IF(W236&gt;=z4,w4,IF(W236&gt;=z3,w3,IF(W236&gt;=zEntry,w2,IF(AND(W236&gt;=ExitZ,AR235&gt;0),w2,0)))))</f>
        <v>0</v>
      </c>
      <c r="AS236" s="26" t="n">
        <f aca="false">IF(X236="",0,IF(X236&gt;=z4,w4,IF(X236&gt;=z3,w3,IF(X236&gt;=zEntry,w2,IF(AND(X236&gt;=ExitZ,AS235&gt;0),w2,0)))))</f>
        <v>0</v>
      </c>
      <c r="AT236" s="26" t="n">
        <f aca="false">IF(Y236="",0,IF(Y236&gt;=z4,w4,IF(Y236&gt;=z3,w3,IF(Y236&gt;=zEntry,w2,IF(AND(Y236&gt;=ExitZ,AT235&gt;0),w2,0)))))</f>
        <v>0</v>
      </c>
      <c r="AU236" s="26" t="n">
        <f aca="false">IF(Z236="",0,IF(Z236&gt;=z4,w4,IF(Z236&gt;=z3,w3,IF(Z236&gt;=zEntry,w2,IF(AND(Z236&gt;=ExitZ,AU235&gt;0),w2,0)))))</f>
        <v>0</v>
      </c>
      <c r="AV236" s="26" t="n">
        <f aca="false">IF(AA236="",0,IF(AA236&gt;=z4,w4,IF(AA236&gt;=z3,w3,IF(AA236&gt;=zEntry,w2,IF(AND(AA236&gt;=ExitZ,AV235&gt;0),w2,0)))))</f>
        <v>0</v>
      </c>
      <c r="AW236" s="26" t="n">
        <f aca="false">IF(AB236="",0,IF(AB236&gt;=z4,w4,IF(AB236&gt;=z3,w3,IF(AB236&gt;=zEntry,w2,IF(AND(AB236&gt;=ExitZ,AW235&gt;0),w2,0)))))</f>
        <v>0</v>
      </c>
      <c r="AX236" s="26" t="n">
        <f aca="false">IF(AC236="",0,IF(AC236&gt;=z4,w4,IF(AC236&gt;=z3,w3,IF(AC236&gt;=zEntry,w2,IF(AND(AC236&gt;=ExitZ,AX235&gt;0),w2,0)))))</f>
        <v>0</v>
      </c>
      <c r="AY236" s="26" t="n">
        <f aca="false">IF(AD236="",0,IF(AD236&gt;=z4,w4,IF(AD236&gt;=z3,w3,IF(AD236&gt;=zEntry,w2,IF(AND(AD236&gt;=ExitZ,AY235&gt;0),w2,0)))))</f>
        <v>0</v>
      </c>
      <c r="AZ236" s="26" t="n">
        <f aca="false">IF(AE236="",0,IF(AE236&gt;=z4,w4,IF(AE236&gt;=z3,w3,IF(AE236&gt;=zEntry,w2,IF(AND(AE236&gt;=ExitZ,AZ235&gt;0),w2,0)))))</f>
        <v>0</v>
      </c>
      <c r="BA236" s="26" t="n">
        <f aca="false">IF(AF236="",0,IF(AF236&gt;=z4,w4,IF(AF236&gt;=z3,w3,IF(AF236&gt;=zEntry,w2,IF(AND(AF236&gt;=ExitZ,BA235&gt;0),w2,0)))))</f>
        <v>0</v>
      </c>
      <c r="BB236" s="26" t="n">
        <f aca="false">IF(AG236="",0,IF(AG236&gt;=z4,w4,IF(AG236&gt;=z3,w3,IF(AG236&gt;=zEntry,w2,IF(AND(AG236&gt;=ExitZ,BB235&gt;0),w2,0)))))</f>
        <v>0</v>
      </c>
      <c r="BC236" s="26" t="n">
        <f aca="false">IF(AH236="",0,IF(AH236&gt;=z4,w4,IF(AH236&gt;=z3,w3,IF(AH236&gt;=zEntry,w2,IF(AND(AH236&gt;=ExitZ,BC235&gt;0),w2,0)))))</f>
        <v>0</v>
      </c>
      <c r="BD236" s="26" t="n">
        <f aca="false">IF(AI236="",0,IF(AI236&gt;=z4,w4,IF(AI236&gt;=z3,w3,IF(AI236&gt;=zEntry,w2,IF(AND(AI236&gt;=ExitZ,BD235&gt;0),w2,0)))))</f>
        <v>0</v>
      </c>
      <c r="BE236" s="26" t="n">
        <f aca="false">IF(AJ236="",0,IF(AJ236&gt;=z4,w4,IF(AJ236&gt;=z3,w3,IF(AJ236&gt;=zEntry,w2,IF(AND(AJ236&gt;=ExitZ,BE235&gt;0),w2,0)))))</f>
        <v>0</v>
      </c>
      <c r="BF236" s="26" t="n">
        <f aca="false">IF(AK236="",0,IF(AK236&gt;=z4,w4,IF(AK236&gt;=z3,w3,IF(AK236&gt;=zEntry,w2,IF(AND(AK236&gt;=ExitZ,BF235&gt;0),w2,0)))))</f>
        <v>0</v>
      </c>
      <c r="BG236" s="26" t="n">
        <f aca="false">IF(AL236="",0,IF(AL236&gt;=z4,w4,IF(AL236&gt;=z3,w3,IF(AL236&gt;=zEntry,w2,IF(AND(AL236&gt;=ExitZ,BG235&gt;0),w2,0)))))</f>
        <v>0</v>
      </c>
      <c r="BH236" s="26" t="n">
        <f aca="false">IF(AM236="",0,IF(AM236&gt;=z4,w4,IF(AM236&gt;=z3,w3,IF(AM236&gt;=zEntry,w2,IF(AND(AM236&gt;=ExitZ,BH235&gt;0),w2,0)))))</f>
        <v>0</v>
      </c>
      <c r="BI236" s="26" t="n">
        <f aca="false">IF(AN236="",0,IF(AN236&gt;=z4,w4,IF(AN236&gt;=z3,w3,IF(AN236&gt;=zEntry,w2,IF(AND(AN236&gt;=ExitZ,BI235&gt;0),w2,0)))))</f>
        <v>0</v>
      </c>
      <c r="BJ236" s="26" t="n">
        <f aca="false">IF(AO236="",0,IF(AO236&gt;=z4,w4,IF(AO236&gt;=z3,w3,IF(AO236&gt;=zEntry,w2,IF(AND(AO236&gt;=ExitZ,BJ235&gt;0),w2,0)))))</f>
        <v>0</v>
      </c>
      <c r="BK236" s="26" t="n">
        <f aca="false">IF(AP236="",0,IF(AP236&gt;=z4,w4,IF(AP236&gt;=z3,w3,IF(AP236&gt;=zEntry,w2,IF(AND(AP236&gt;=ExitZ,BK235&gt;0),w2,0)))))</f>
        <v>0</v>
      </c>
      <c r="BL236" s="26" t="n">
        <f aca="false">IF(AQ236="",0,IF(AQ236&gt;=z4,w4,IF(AQ236&gt;=z3,w3,IF(AQ236&gt;=zEntry,w2,IF(AND(AQ236&gt;=ExitZ,BL235&gt;0),w2,0)))))</f>
        <v>0</v>
      </c>
      <c r="BM236" s="23" t="n">
        <f aca="false">IF(EMFX_Data!X235&gt;=EMFX_Data!Y235,EMFX_Data!AE236-EMFX_Data!AF236,EMFX_Data!AF236-EMFX_Data!AE236)</f>
        <v>0.00195353322807687</v>
      </c>
      <c r="BN236" s="23" t="n">
        <f aca="false">IF(EMFX_Data!X235&gt;=EMFX_Data!Z235,EMFX_Data!AE236-EMFX_Data!AG236,EMFX_Data!AG236-EMFX_Data!AE236)</f>
        <v>0.00962012407183698</v>
      </c>
      <c r="BO236" s="23" t="n">
        <f aca="false">IF(EMFX_Data!X235&gt;=EMFX_Data!AA235,EMFX_Data!AE236-EMFX_Data!AH236,EMFX_Data!AH236-EMFX_Data!AE236)</f>
        <v>0.0229280950995942</v>
      </c>
      <c r="BP236" s="23" t="n">
        <f aca="false">IF(EMFX_Data!X235&gt;=EMFX_Data!AB235,EMFX_Data!AE236-EMFX_Data!AI236,EMFX_Data!AI236-EMFX_Data!AE236)</f>
        <v>0.0461392189501918</v>
      </c>
      <c r="BQ236" s="23" t="n">
        <f aca="false">IF(EMFX_Data!X235&gt;=EMFX_Data!AC235,EMFX_Data!AE236-EMFX_Data!AJ236,EMFX_Data!AJ236-EMFX_Data!AE236)</f>
        <v>0.0485677247625864</v>
      </c>
      <c r="BR236" s="23" t="n">
        <f aca="false">IF(EMFX_Data!X235&gt;=EMFX_Data!AD235,EMFX_Data!AE236-EMFX_Data!AK236,EMFX_Data!AK236-EMFX_Data!AE236)</f>
        <v>-0.00519985291175362</v>
      </c>
      <c r="BS236" s="23" t="n">
        <f aca="false">IF(EMFX_Data!Y235&gt;=EMFX_Data!Z235,EMFX_Data!AF236-EMFX_Data!AG236,EMFX_Data!AG236-EMFX_Data!AF236)</f>
        <v>0.00766659084376012</v>
      </c>
      <c r="BT236" s="23" t="n">
        <f aca="false">IF(EMFX_Data!Y235&gt;=EMFX_Data!AA235,EMFX_Data!AF236-EMFX_Data!AH236,EMFX_Data!AH236-EMFX_Data!AF236)</f>
        <v>0.0209745618715174</v>
      </c>
      <c r="BU236" s="23" t="n">
        <f aca="false">IF(EMFX_Data!Y235&gt;=EMFX_Data!AB235,EMFX_Data!AF236-EMFX_Data!AI236,EMFX_Data!AI236-EMFX_Data!AF236)</f>
        <v>0.0480927521782686</v>
      </c>
      <c r="BV236" s="23" t="n">
        <f aca="false">IF(EMFX_Data!Y235&gt;=EMFX_Data!AC235,EMFX_Data!AF236-EMFX_Data!AJ236,EMFX_Data!AJ236-EMFX_Data!AF236)</f>
        <v>0.0466141915345096</v>
      </c>
      <c r="BW236" s="23" t="n">
        <f aca="false">IF(EMFX_Data!Y235&gt;=EMFX_Data!AD235,EMFX_Data!AF236-EMFX_Data!AK236,EMFX_Data!AK236-EMFX_Data!AF236)</f>
        <v>-0.00715338613983048</v>
      </c>
      <c r="BX236" s="23" t="n">
        <f aca="false">IF(EMFX_Data!Z235&gt;=EMFX_Data!AA235,EMFX_Data!AG236-EMFX_Data!AH236,EMFX_Data!AH236-EMFX_Data!AG236)</f>
        <v>0.0133079710277573</v>
      </c>
      <c r="BY236" s="23" t="n">
        <f aca="false">IF(EMFX_Data!Z235&gt;=EMFX_Data!AB235,EMFX_Data!AG236-EMFX_Data!AI236,EMFX_Data!AI236-EMFX_Data!AG236)</f>
        <v>0.0557593430220288</v>
      </c>
      <c r="BZ236" s="23" t="n">
        <f aca="false">IF(EMFX_Data!Z235&gt;=EMFX_Data!AC235,EMFX_Data!AG236-EMFX_Data!AJ236,EMFX_Data!AJ236-EMFX_Data!AG236)</f>
        <v>-0.0389476006907495</v>
      </c>
      <c r="CA236" s="23" t="n">
        <f aca="false">IF(EMFX_Data!Z235&gt;=EMFX_Data!AD235,EMFX_Data!AG236-EMFX_Data!AK236,EMFX_Data!AK236-EMFX_Data!AG236)</f>
        <v>-0.0148199769835906</v>
      </c>
      <c r="CB236" s="23" t="n">
        <f aca="false">IF(EMFX_Data!AA235&gt;=EMFX_Data!AB235,EMFX_Data!AH236-EMFX_Data!AI236,EMFX_Data!AI236-EMFX_Data!AH236)</f>
        <v>0.069067314049786</v>
      </c>
      <c r="CC236" s="23" t="n">
        <f aca="false">IF(EMFX_Data!AA235&gt;=EMFX_Data!AC235,EMFX_Data!AH236-EMFX_Data!AJ236,EMFX_Data!AJ236-EMFX_Data!AH236)</f>
        <v>-0.0256396296629922</v>
      </c>
      <c r="CD236" s="23" t="n">
        <f aca="false">IF(EMFX_Data!AA235&gt;=EMFX_Data!AD235,EMFX_Data!AH236-EMFX_Data!AK236,EMFX_Data!AK236-EMFX_Data!AH236)</f>
        <v>-0.0281279480113479</v>
      </c>
      <c r="CE236" s="23" t="n">
        <f aca="false">IF(EMFX_Data!AB235&gt;=EMFX_Data!AC235,EMFX_Data!AI236-EMFX_Data!AJ236,EMFX_Data!AJ236-EMFX_Data!AI236)</f>
        <v>0.0947069437127782</v>
      </c>
      <c r="CF236" s="23" t="n">
        <f aca="false">IF(EMFX_Data!AB235&gt;=EMFX_Data!AD235,EMFX_Data!AI236-EMFX_Data!AK236,EMFX_Data!AK236-EMFX_Data!AI236)</f>
        <v>0.0409393660384382</v>
      </c>
      <c r="CG236" s="23" t="n">
        <f aca="false">IF(EMFX_Data!AC235&gt;=EMFX_Data!AD235,EMFX_Data!AJ236-EMFX_Data!AK236,EMFX_Data!AK236-EMFX_Data!AJ236)</f>
        <v>-0.0537675776743401</v>
      </c>
      <c r="CH236" s="27" t="n">
        <f aca="false">IF(ROW()&lt;4+VolLB,"",STDEV(INDEX($BM:$BM,ROW()-VolLB+1):INDEX($BM:$BM,ROW()))*SQRT(12))</f>
        <v>0.163315073014068</v>
      </c>
      <c r="CI236" s="27" t="n">
        <f aca="false">IF(ROW()&lt;4+VolLB,"",STDEV(INDEX($BN:$BN,ROW()-VolLB+1):INDEX($BN:$BN,ROW()))*SQRT(12))</f>
        <v>0.176938008253768</v>
      </c>
      <c r="CJ236" s="27" t="n">
        <f aca="false">IF(ROW()&lt;4+VolLB,"",STDEV(INDEX($BO:$BO,ROW()-VolLB+1):INDEX($BO:$BO,ROW()))*SQRT(12))</f>
        <v>0.177064138924845</v>
      </c>
      <c r="CK236" s="27" t="n">
        <f aca="false">IF(ROW()&lt;4+VolLB,"",STDEV(INDEX($BP:$BP,ROW()-VolLB+1):INDEX($BP:$BP,ROW()))*SQRT(12))</f>
        <v>0.17472866407128</v>
      </c>
      <c r="CL236" s="27" t="n">
        <f aca="false">IF(ROW()&lt;4+VolLB,"",STDEV(INDEX($BQ:$BQ,ROW()-VolLB+1):INDEX($BQ:$BQ,ROW()))*SQRT(12))</f>
        <v>0.174011414758874</v>
      </c>
      <c r="CM236" s="27" t="n">
        <f aca="false">IF(ROW()&lt;4+VolLB,"",STDEV(INDEX($BR:$BR,ROW()-VolLB+1):INDEX($BR:$BR,ROW()))*SQRT(12))</f>
        <v>0.156166738628498</v>
      </c>
      <c r="CN236" s="27" t="n">
        <f aca="false">IF(ROW()&lt;4+VolLB,"",STDEV(INDEX($BS:$BS,ROW()-VolLB+1):INDEX($BS:$BS,ROW()))*SQRT(12))</f>
        <v>0.145734039548758</v>
      </c>
      <c r="CO236" s="27" t="n">
        <f aca="false">IF(ROW()&lt;4+VolLB,"",STDEV(INDEX($BT:$BT,ROW()-VolLB+1):INDEX($BT:$BT,ROW()))*SQRT(12))</f>
        <v>0.170894677757805</v>
      </c>
      <c r="CP236" s="27" t="n">
        <f aca="false">IF(ROW()&lt;4+VolLB,"",STDEV(INDEX($BU:$BU,ROW()-VolLB+1):INDEX($BU:$BU,ROW()))*SQRT(12))</f>
        <v>0.14577660079253</v>
      </c>
      <c r="CQ236" s="27" t="n">
        <f aca="false">IF(ROW()&lt;4+VolLB,"",STDEV(INDEX($BV:$BV,ROW()-VolLB+1):INDEX($BV:$BV,ROW()))*SQRT(12))</f>
        <v>0.149867823450848</v>
      </c>
      <c r="CR236" s="27" t="n">
        <f aca="false">IF(ROW()&lt;4+VolLB,"",STDEV(INDEX($BW:$BW,ROW()-VolLB+1):INDEX($BW:$BW,ROW()))*SQRT(12))</f>
        <v>0.153195289662105</v>
      </c>
      <c r="CS236" s="27" t="n">
        <f aca="false">IF(ROW()&lt;4+VolLB,"",STDEV(INDEX($BX:$BX,ROW()-VolLB+1):INDEX($BX:$BX,ROW()))*SQRT(12))</f>
        <v>0.170187742378111</v>
      </c>
      <c r="CT236" s="27" t="n">
        <f aca="false">IF(ROW()&lt;4+VolLB,"",STDEV(INDEX($BY:$BY,ROW()-VolLB+1):INDEX($BY:$BY,ROW()))*SQRT(12))</f>
        <v>0.171847030813698</v>
      </c>
      <c r="CU236" s="27" t="n">
        <f aca="false">IF(ROW()&lt;4+VolLB,"",STDEV(INDEX($BZ:$BZ,ROW()-VolLB+1):INDEX($BZ:$BZ,ROW()))*SQRT(12))</f>
        <v>0.180914614655544</v>
      </c>
      <c r="CV236" s="27" t="n">
        <f aca="false">IF(ROW()&lt;4+VolLB,"",STDEV(INDEX($CA:$CA,ROW()-VolLB+1):INDEX($CA:$CA,ROW()))*SQRT(12))</f>
        <v>0.139609674452766</v>
      </c>
      <c r="CW236" s="27" t="n">
        <f aca="false">IF(ROW()&lt;4+VolLB,"",STDEV(INDEX($CB:$CB,ROW()-VolLB+1):INDEX($CB:$CB,ROW()))*SQRT(12))</f>
        <v>0.178614817949805</v>
      </c>
      <c r="CX236" s="27" t="n">
        <f aca="false">IF(ROW()&lt;4+VolLB,"",STDEV(INDEX($CC:$CC,ROW()-VolLB+1):INDEX($CC:$CC,ROW()))*SQRT(12))</f>
        <v>0.183295298647858</v>
      </c>
      <c r="CY236" s="27" t="n">
        <f aca="false">IF(ROW()&lt;4+VolLB,"",STDEV(INDEX($CD:$CD,ROW()-VolLB+1):INDEX($CD:$CD,ROW()))*SQRT(12))</f>
        <v>0.179120623637005</v>
      </c>
      <c r="CZ236" s="27" t="n">
        <f aca="false">IF(ROW()&lt;4+VolLB,"",STDEV(INDEX($CE:$CE,ROW()-VolLB+1):INDEX($CE:$CE,ROW()))*SQRT(12))</f>
        <v>0.190333448990631</v>
      </c>
      <c r="DA236" s="27" t="n">
        <f aca="false">IF(ROW()&lt;4+VolLB,"",STDEV(INDEX($CF:$CF,ROW()-VolLB+1):INDEX($CF:$CF,ROW()))*SQRT(12))</f>
        <v>0.16932576455424</v>
      </c>
      <c r="DB236" s="27" t="n">
        <f aca="false">IF(ROW()&lt;4+VolLB,"",STDEV(INDEX($CG:$CG,ROW()-VolLB+1):INDEX($CG:$CG,ROW()))*SQRT(12))</f>
        <v>0.154021350272649</v>
      </c>
      <c r="DC236" s="26" t="n">
        <f aca="false">IF(OR(AR236=0,CH236="",CH236=0),0,AR236*MIN(MaxScal,TgtVol/CH236))</f>
        <v>0</v>
      </c>
      <c r="DD236" s="26" t="n">
        <f aca="false">IF(OR(AS236=0,CI236="",CI236=0),0,AS236*MIN(MaxScal,TgtVol/CI236))</f>
        <v>0</v>
      </c>
      <c r="DE236" s="26" t="n">
        <f aca="false">IF(OR(AT236=0,CJ236="",CJ236=0),0,AT236*MIN(MaxScal,TgtVol/CJ236))</f>
        <v>0</v>
      </c>
      <c r="DF236" s="26" t="n">
        <f aca="false">IF(OR(AU236=0,CK236="",CK236=0),0,AU236*MIN(MaxScal,TgtVol/CK236))</f>
        <v>0</v>
      </c>
      <c r="DG236" s="26" t="n">
        <f aca="false">IF(OR(AV236=0,CL236="",CL236=0),0,AV236*MIN(MaxScal,TgtVol/CL236))</f>
        <v>0</v>
      </c>
      <c r="DH236" s="26" t="n">
        <f aca="false">IF(OR(AW236=0,CM236="",CM236=0),0,AW236*MIN(MaxScal,TgtVol/CM236))</f>
        <v>0</v>
      </c>
      <c r="DI236" s="26" t="n">
        <f aca="false">IF(OR(AX236=0,CN236="",CN236=0),0,AX236*MIN(MaxScal,TgtVol/CN236))</f>
        <v>0</v>
      </c>
      <c r="DJ236" s="26" t="n">
        <f aca="false">IF(OR(AY236=0,CO236="",CO236=0),0,AY236*MIN(MaxScal,TgtVol/CO236))</f>
        <v>0</v>
      </c>
      <c r="DK236" s="26" t="n">
        <f aca="false">IF(OR(AZ236=0,CP236="",CP236=0),0,AZ236*MIN(MaxScal,TgtVol/CP236))</f>
        <v>0</v>
      </c>
      <c r="DL236" s="26" t="n">
        <f aca="false">IF(OR(BA236=0,CQ236="",CQ236=0),0,BA236*MIN(MaxScal,TgtVol/CQ236))</f>
        <v>0</v>
      </c>
      <c r="DM236" s="26" t="n">
        <f aca="false">IF(OR(BB236=0,CR236="",CR236=0),0,BB236*MIN(MaxScal,TgtVol/CR236))</f>
        <v>0</v>
      </c>
      <c r="DN236" s="26" t="n">
        <f aca="false">IF(OR(BC236=0,CS236="",CS236=0),0,BC236*MIN(MaxScal,TgtVol/CS236))</f>
        <v>0</v>
      </c>
      <c r="DO236" s="26" t="n">
        <f aca="false">IF(OR(BD236=0,CT236="",CT236=0),0,BD236*MIN(MaxScal,TgtVol/CT236))</f>
        <v>0</v>
      </c>
      <c r="DP236" s="26" t="n">
        <f aca="false">IF(OR(BE236=0,CU236="",CU236=0),0,BE236*MIN(MaxScal,TgtVol/CU236))</f>
        <v>0</v>
      </c>
      <c r="DQ236" s="26" t="n">
        <f aca="false">IF(OR(BF236=0,CV236="",CV236=0),0,BF236*MIN(MaxScal,TgtVol/CV236))</f>
        <v>0</v>
      </c>
      <c r="DR236" s="26" t="n">
        <f aca="false">IF(OR(BG236=0,CW236="",CW236=0),0,BG236*MIN(MaxScal,TgtVol/CW236))</f>
        <v>0</v>
      </c>
      <c r="DS236" s="26" t="n">
        <f aca="false">IF(OR(BH236=0,CX236="",CX236=0),0,BH236*MIN(MaxScal,TgtVol/CX236))</f>
        <v>0</v>
      </c>
      <c r="DT236" s="26" t="n">
        <f aca="false">IF(OR(BI236=0,CY236="",CY236=0),0,BI236*MIN(MaxScal,TgtVol/CY236))</f>
        <v>0</v>
      </c>
      <c r="DU236" s="26" t="n">
        <f aca="false">IF(OR(BJ236=0,CZ236="",CZ236=0),0,BJ236*MIN(MaxScal,TgtVol/CZ236))</f>
        <v>0</v>
      </c>
      <c r="DV236" s="26" t="n">
        <f aca="false">IF(OR(BK236=0,DA236="",DA236=0),0,BK236*MIN(MaxScal,TgtVol/DA236))</f>
        <v>0</v>
      </c>
      <c r="DW236" s="26" t="n">
        <f aca="false">IF(OR(BL236=0,DB236="",DB236=0),0,BL236*MIN(MaxScal,TgtVol/DB236))</f>
        <v>0</v>
      </c>
      <c r="DX236" s="28" t="n">
        <f aca="false">IFERROR(DC235*BM236,"")</f>
        <v>0</v>
      </c>
      <c r="DY236" s="28" t="n">
        <f aca="false">IFERROR(DD235*BN236,"")</f>
        <v>0</v>
      </c>
      <c r="DZ236" s="28" t="n">
        <f aca="false">IFERROR(DE235*BO236,"")</f>
        <v>0</v>
      </c>
      <c r="EA236" s="28" t="n">
        <f aca="false">IFERROR(DF235*BP236,"")</f>
        <v>0</v>
      </c>
      <c r="EB236" s="28" t="n">
        <f aca="false">IFERROR(DG235*BQ236,"")</f>
        <v>0</v>
      </c>
      <c r="EC236" s="28" t="n">
        <f aca="false">IFERROR(DH235*BR236,"")</f>
        <v>-0</v>
      </c>
      <c r="ED236" s="28" t="n">
        <f aca="false">IFERROR(DI235*BS236,"")</f>
        <v>0</v>
      </c>
      <c r="EE236" s="28" t="n">
        <f aca="false">IFERROR(DJ235*BT236,"")</f>
        <v>0</v>
      </c>
      <c r="EF236" s="28" t="n">
        <f aca="false">IFERROR(DK235*BU236,"")</f>
        <v>0</v>
      </c>
      <c r="EG236" s="28" t="n">
        <f aca="false">IFERROR(DL235*BV236,"")</f>
        <v>0</v>
      </c>
      <c r="EH236" s="28" t="n">
        <f aca="false">IFERROR(DM235*BW236,"")</f>
        <v>-0</v>
      </c>
      <c r="EI236" s="28" t="n">
        <f aca="false">IFERROR(DN235*BX236,"")</f>
        <v>0</v>
      </c>
      <c r="EJ236" s="28" t="n">
        <f aca="false">IFERROR(DO235*BY236,"")</f>
        <v>0</v>
      </c>
      <c r="EK236" s="28" t="n">
        <f aca="false">IFERROR(DP235*BZ236,"")</f>
        <v>-0</v>
      </c>
      <c r="EL236" s="28" t="n">
        <f aca="false">IFERROR(DQ235*CA236,"")</f>
        <v>-0</v>
      </c>
      <c r="EM236" s="28" t="n">
        <f aca="false">IFERROR(DR235*CB236,"")</f>
        <v>0</v>
      </c>
      <c r="EN236" s="28" t="n">
        <f aca="false">IFERROR(DS235*CC236,"")</f>
        <v>-0</v>
      </c>
      <c r="EO236" s="28" t="n">
        <f aca="false">IFERROR(DT235*CD236,"")</f>
        <v>-0</v>
      </c>
      <c r="EP236" s="28" t="n">
        <f aca="false">IFERROR(DU235*CE236,"")</f>
        <v>0</v>
      </c>
      <c r="EQ236" s="28" t="n">
        <f aca="false">IFERROR(DV235*CF236,"")</f>
        <v>0</v>
      </c>
      <c r="ER236" s="28" t="n">
        <f aca="false">IFERROR(DW235*CG236,"")</f>
        <v>-0</v>
      </c>
      <c r="ES236" s="28" t="n">
        <f aca="false">IF(ROW()=4,"",SUM(DX236:ER236))</f>
        <v>0</v>
      </c>
      <c r="ET236" s="29" t="n">
        <f aca="false">COUNTIF(AR236:BL236,"&gt;0")</f>
        <v>0</v>
      </c>
    </row>
    <row r="237" customFormat="false" ht="15" hidden="false" customHeight="false" outlineLevel="0" collapsed="false">
      <c r="A237" s="19" t="n">
        <v>45107</v>
      </c>
      <c r="B237" s="23" t="n">
        <f aca="false">ABS(EMFX_Data!X237-EMFX_Data!Y237)</f>
        <v>0.0118015115526431</v>
      </c>
      <c r="C237" s="23" t="n">
        <f aca="false">ABS(EMFX_Data!X237-EMFX_Data!Z237)</f>
        <v>0.112563697670847</v>
      </c>
      <c r="D237" s="23" t="n">
        <f aca="false">ABS(EMFX_Data!X237-EMFX_Data!AA237)</f>
        <v>0.115081140351328</v>
      </c>
      <c r="E237" s="23" t="n">
        <f aca="false">ABS(EMFX_Data!X237-EMFX_Data!AB237)</f>
        <v>0.0328819004098229</v>
      </c>
      <c r="F237" s="23" t="n">
        <f aca="false">ABS(EMFX_Data!X237-EMFX_Data!AC237)</f>
        <v>0.137889508082053</v>
      </c>
      <c r="G237" s="23" t="n">
        <f aca="false">ABS(EMFX_Data!X237-EMFX_Data!AD237)</f>
        <v>0.337991694282491</v>
      </c>
      <c r="H237" s="23" t="n">
        <f aca="false">ABS(EMFX_Data!Y237-EMFX_Data!Z237)</f>
        <v>0.12436520922349</v>
      </c>
      <c r="I237" s="23" t="n">
        <f aca="false">ABS(EMFX_Data!Y237-EMFX_Data!AA237)</f>
        <v>0.126882651903971</v>
      </c>
      <c r="J237" s="23" t="n">
        <f aca="false">ABS(EMFX_Data!Y237-EMFX_Data!AB237)</f>
        <v>0.0210803888571798</v>
      </c>
      <c r="K237" s="23" t="n">
        <f aca="false">ABS(EMFX_Data!Y237-EMFX_Data!AC237)</f>
        <v>0.149691019634696</v>
      </c>
      <c r="L237" s="23" t="n">
        <f aca="false">ABS(EMFX_Data!Y237-EMFX_Data!AD237)</f>
        <v>0.349793205835134</v>
      </c>
      <c r="M237" s="23" t="n">
        <f aca="false">ABS(EMFX_Data!Z237-EMFX_Data!AA237)</f>
        <v>0.00251744268048082</v>
      </c>
      <c r="N237" s="23" t="n">
        <f aca="false">ABS(EMFX_Data!Z237-EMFX_Data!AB237)</f>
        <v>0.14544559808067</v>
      </c>
      <c r="O237" s="23" t="n">
        <f aca="false">ABS(EMFX_Data!Z237-EMFX_Data!AC237)</f>
        <v>0.0253258104112062</v>
      </c>
      <c r="P237" s="23" t="n">
        <f aca="false">ABS(EMFX_Data!Z237-EMFX_Data!AD237)</f>
        <v>0.225427996611644</v>
      </c>
      <c r="Q237" s="23" t="n">
        <f aca="false">ABS(EMFX_Data!AA237-EMFX_Data!AB237)</f>
        <v>0.147963040761151</v>
      </c>
      <c r="R237" s="23" t="n">
        <f aca="false">ABS(EMFX_Data!AA237-EMFX_Data!AC237)</f>
        <v>0.0228083677307254</v>
      </c>
      <c r="S237" s="23" t="n">
        <f aca="false">ABS(EMFX_Data!AA237-EMFX_Data!AD237)</f>
        <v>0.222910553931163</v>
      </c>
      <c r="T237" s="23" t="n">
        <f aca="false">ABS(EMFX_Data!AB237-EMFX_Data!AC237)</f>
        <v>0.170771408491876</v>
      </c>
      <c r="U237" s="23" t="n">
        <f aca="false">ABS(EMFX_Data!AB237-EMFX_Data!AD237)</f>
        <v>0.370873594692314</v>
      </c>
      <c r="V237" s="23" t="n">
        <f aca="false">ABS(EMFX_Data!AC237-EMFX_Data!AD237)</f>
        <v>0.200102186200438</v>
      </c>
      <c r="W237" s="26" t="n">
        <f aca="false">IF(ROW()&lt;4+MinObs-1,"",IFERROR((B237-AVERAGE(B$4:B237))/STDEV(B$4:B237),""))</f>
        <v>-1.36284468059574</v>
      </c>
      <c r="X237" s="26" t="n">
        <f aca="false">IF(ROW()&lt;4+MinObs-1,"",IFERROR((C237-AVERAGE(C$4:C237))/STDEV(C$4:C237),""))</f>
        <v>0.0682773039502873</v>
      </c>
      <c r="Y237" s="26" t="n">
        <f aca="false">IF(ROW()&lt;4+MinObs-1,"",IFERROR((D237-AVERAGE(D$4:D237))/STDEV(D$4:D237),""))</f>
        <v>-0.360556690380502</v>
      </c>
      <c r="Z237" s="26" t="n">
        <f aca="false">IF(ROW()&lt;4+MinObs-1,"",IFERROR((E237-AVERAGE(E$4:E237))/STDEV(E$4:E237),""))</f>
        <v>-0.96613018083333</v>
      </c>
      <c r="AA237" s="26" t="n">
        <f aca="false">IF(ROW()&lt;4+MinObs-1,"",IFERROR((F237-AVERAGE(F$4:F237))/STDEV(F$4:F237),""))</f>
        <v>0.377665468210796</v>
      </c>
      <c r="AB237" s="26" t="n">
        <f aca="false">IF(ROW()&lt;4+MinObs-1,"",IFERROR((G237-AVERAGE(G$4:G237))/STDEV(G$4:G237),""))</f>
        <v>0.783595594795837</v>
      </c>
      <c r="AC237" s="26" t="n">
        <f aca="false">IF(ROW()&lt;4+MinObs-1,"",IFERROR((H237-AVERAGE(H$4:H237))/STDEV(H$4:H237),""))</f>
        <v>-0.108920444068285</v>
      </c>
      <c r="AD237" s="26" t="n">
        <f aca="false">IF(ROW()&lt;4+MinObs-1,"",IFERROR((I237-AVERAGE(I$4:I237))/STDEV(I$4:I237),""))</f>
        <v>-0.175885363623113</v>
      </c>
      <c r="AE237" s="26" t="n">
        <f aca="false">IF(ROW()&lt;4+MinObs-1,"",IFERROR((J237-AVERAGE(J$4:J237))/STDEV(J$4:J237),""))</f>
        <v>-1.33225207885486</v>
      </c>
      <c r="AF237" s="26" t="n">
        <f aca="false">IF(ROW()&lt;4+MinObs-1,"",IFERROR((K237-AVERAGE(K$4:K237))/STDEV(K$4:K237),""))</f>
        <v>0.798419817104337</v>
      </c>
      <c r="AG237" s="26" t="n">
        <f aca="false">IF(ROW()&lt;4+MinObs-1,"",IFERROR((L237-AVERAGE(L$4:L237))/STDEV(L$4:L237),""))</f>
        <v>0.650008647410631</v>
      </c>
      <c r="AH237" s="26" t="n">
        <f aca="false">IF(ROW()&lt;4+MinObs-1,"",IFERROR((M237-AVERAGE(M$4:M237))/STDEV(M$4:M237),""))</f>
        <v>-1.50431899517665</v>
      </c>
      <c r="AI237" s="26" t="n">
        <f aca="false">IF(ROW()&lt;4+MinObs-1,"",IFERROR((N237-AVERAGE(N$4:N237))/STDEV(N$4:N237),""))</f>
        <v>0.0763801680692277</v>
      </c>
      <c r="AJ237" s="26" t="n">
        <f aca="false">IF(ROW()&lt;4+MinObs-1,"",IFERROR((O237-AVERAGE(O$4:O237))/STDEV(O$4:O237),""))</f>
        <v>-1.02000350250794</v>
      </c>
      <c r="AK237" s="26" t="n">
        <f aca="false">IF(ROW()&lt;4+MinObs-1,"",IFERROR((P237-AVERAGE(P$4:P237))/STDEV(P$4:P237),""))</f>
        <v>0.303187058060035</v>
      </c>
      <c r="AL237" s="26" t="n">
        <f aca="false">IF(ROW()&lt;4+MinObs-1,"",IFERROR((Q237-AVERAGE(Q$4:Q237))/STDEV(Q$4:Q237),""))</f>
        <v>-0.165196396173396</v>
      </c>
      <c r="AM237" s="26" t="n">
        <f aca="false">IF(ROW()&lt;4+MinObs-1,"",IFERROR((R237-AVERAGE(R$4:R237))/STDEV(R$4:R237),""))</f>
        <v>-1.26253723482786</v>
      </c>
      <c r="AN237" s="26" t="n">
        <f aca="false">IF(ROW()&lt;4+MinObs-1,"",IFERROR((S237-AVERAGE(S$4:S237))/STDEV(S$4:S237),""))</f>
        <v>0.211609877421964</v>
      </c>
      <c r="AO237" s="26" t="n">
        <f aca="false">IF(ROW()&lt;4+MinObs-1,"",IFERROR((T237-AVERAGE(T$4:T237))/STDEV(T$4:T237),""))</f>
        <v>0.557981132714214</v>
      </c>
      <c r="AP237" s="26" t="n">
        <f aca="false">IF(ROW()&lt;4+MinObs-1,"",IFERROR((U237-AVERAGE(U$4:U237))/STDEV(U$4:U237),""))</f>
        <v>0.812795640611597</v>
      </c>
      <c r="AQ237" s="26" t="n">
        <f aca="false">IF(ROW()&lt;4+MinObs-1,"",IFERROR((V237-AVERAGE(V$4:V237))/STDEV(V$4:V237),""))</f>
        <v>0.128399439475964</v>
      </c>
      <c r="AR237" s="26" t="n">
        <f aca="false">IF(W237="",0,IF(W237&gt;=z4,w4,IF(W237&gt;=z3,w3,IF(W237&gt;=zEntry,w2,IF(AND(W237&gt;=ExitZ,AR236&gt;0),w2,0)))))</f>
        <v>0</v>
      </c>
      <c r="AS237" s="26" t="n">
        <f aca="false">IF(X237="",0,IF(X237&gt;=z4,w4,IF(X237&gt;=z3,w3,IF(X237&gt;=zEntry,w2,IF(AND(X237&gt;=ExitZ,AS236&gt;0),w2,0)))))</f>
        <v>0</v>
      </c>
      <c r="AT237" s="26" t="n">
        <f aca="false">IF(Y237="",0,IF(Y237&gt;=z4,w4,IF(Y237&gt;=z3,w3,IF(Y237&gt;=zEntry,w2,IF(AND(Y237&gt;=ExitZ,AT236&gt;0),w2,0)))))</f>
        <v>0</v>
      </c>
      <c r="AU237" s="26" t="n">
        <f aca="false">IF(Z237="",0,IF(Z237&gt;=z4,w4,IF(Z237&gt;=z3,w3,IF(Z237&gt;=zEntry,w2,IF(AND(Z237&gt;=ExitZ,AU236&gt;0),w2,0)))))</f>
        <v>0</v>
      </c>
      <c r="AV237" s="26" t="n">
        <f aca="false">IF(AA237="",0,IF(AA237&gt;=z4,w4,IF(AA237&gt;=z3,w3,IF(AA237&gt;=zEntry,w2,IF(AND(AA237&gt;=ExitZ,AV236&gt;0),w2,0)))))</f>
        <v>0</v>
      </c>
      <c r="AW237" s="26" t="n">
        <f aca="false">IF(AB237="",0,IF(AB237&gt;=z4,w4,IF(AB237&gt;=z3,w3,IF(AB237&gt;=zEntry,w2,IF(AND(AB237&gt;=ExitZ,AW236&gt;0),w2,0)))))</f>
        <v>0</v>
      </c>
      <c r="AX237" s="26" t="n">
        <f aca="false">IF(AC237="",0,IF(AC237&gt;=z4,w4,IF(AC237&gt;=z3,w3,IF(AC237&gt;=zEntry,w2,IF(AND(AC237&gt;=ExitZ,AX236&gt;0),w2,0)))))</f>
        <v>0</v>
      </c>
      <c r="AY237" s="26" t="n">
        <f aca="false">IF(AD237="",0,IF(AD237&gt;=z4,w4,IF(AD237&gt;=z3,w3,IF(AD237&gt;=zEntry,w2,IF(AND(AD237&gt;=ExitZ,AY236&gt;0),w2,0)))))</f>
        <v>0</v>
      </c>
      <c r="AZ237" s="26" t="n">
        <f aca="false">IF(AE237="",0,IF(AE237&gt;=z4,w4,IF(AE237&gt;=z3,w3,IF(AE237&gt;=zEntry,w2,IF(AND(AE237&gt;=ExitZ,AZ236&gt;0),w2,0)))))</f>
        <v>0</v>
      </c>
      <c r="BA237" s="26" t="n">
        <f aca="false">IF(AF237="",0,IF(AF237&gt;=z4,w4,IF(AF237&gt;=z3,w3,IF(AF237&gt;=zEntry,w2,IF(AND(AF237&gt;=ExitZ,BA236&gt;0),w2,0)))))</f>
        <v>0</v>
      </c>
      <c r="BB237" s="26" t="n">
        <f aca="false">IF(AG237="",0,IF(AG237&gt;=z4,w4,IF(AG237&gt;=z3,w3,IF(AG237&gt;=zEntry,w2,IF(AND(AG237&gt;=ExitZ,BB236&gt;0),w2,0)))))</f>
        <v>0</v>
      </c>
      <c r="BC237" s="26" t="n">
        <f aca="false">IF(AH237="",0,IF(AH237&gt;=z4,w4,IF(AH237&gt;=z3,w3,IF(AH237&gt;=zEntry,w2,IF(AND(AH237&gt;=ExitZ,BC236&gt;0),w2,0)))))</f>
        <v>0</v>
      </c>
      <c r="BD237" s="26" t="n">
        <f aca="false">IF(AI237="",0,IF(AI237&gt;=z4,w4,IF(AI237&gt;=z3,w3,IF(AI237&gt;=zEntry,w2,IF(AND(AI237&gt;=ExitZ,BD236&gt;0),w2,0)))))</f>
        <v>0</v>
      </c>
      <c r="BE237" s="26" t="n">
        <f aca="false">IF(AJ237="",0,IF(AJ237&gt;=z4,w4,IF(AJ237&gt;=z3,w3,IF(AJ237&gt;=zEntry,w2,IF(AND(AJ237&gt;=ExitZ,BE236&gt;0),w2,0)))))</f>
        <v>0</v>
      </c>
      <c r="BF237" s="26" t="n">
        <f aca="false">IF(AK237="",0,IF(AK237&gt;=z4,w4,IF(AK237&gt;=z3,w3,IF(AK237&gt;=zEntry,w2,IF(AND(AK237&gt;=ExitZ,BF236&gt;0),w2,0)))))</f>
        <v>0</v>
      </c>
      <c r="BG237" s="26" t="n">
        <f aca="false">IF(AL237="",0,IF(AL237&gt;=z4,w4,IF(AL237&gt;=z3,w3,IF(AL237&gt;=zEntry,w2,IF(AND(AL237&gt;=ExitZ,BG236&gt;0),w2,0)))))</f>
        <v>0</v>
      </c>
      <c r="BH237" s="26" t="n">
        <f aca="false">IF(AM237="",0,IF(AM237&gt;=z4,w4,IF(AM237&gt;=z3,w3,IF(AM237&gt;=zEntry,w2,IF(AND(AM237&gt;=ExitZ,BH236&gt;0),w2,0)))))</f>
        <v>0</v>
      </c>
      <c r="BI237" s="26" t="n">
        <f aca="false">IF(AN237="",0,IF(AN237&gt;=z4,w4,IF(AN237&gt;=z3,w3,IF(AN237&gt;=zEntry,w2,IF(AND(AN237&gt;=ExitZ,BI236&gt;0),w2,0)))))</f>
        <v>0</v>
      </c>
      <c r="BJ237" s="26" t="n">
        <f aca="false">IF(AO237="",0,IF(AO237&gt;=z4,w4,IF(AO237&gt;=z3,w3,IF(AO237&gt;=zEntry,w2,IF(AND(AO237&gt;=ExitZ,BJ236&gt;0),w2,0)))))</f>
        <v>0</v>
      </c>
      <c r="BK237" s="26" t="n">
        <f aca="false">IF(AP237="",0,IF(AP237&gt;=z4,w4,IF(AP237&gt;=z3,w3,IF(AP237&gt;=zEntry,w2,IF(AND(AP237&gt;=ExitZ,BK236&gt;0),w2,0)))))</f>
        <v>0</v>
      </c>
      <c r="BL237" s="26" t="n">
        <f aca="false">IF(AQ237="",0,IF(AQ237&gt;=z4,w4,IF(AQ237&gt;=z3,w3,IF(AQ237&gt;=zEntry,w2,IF(AND(AQ237&gt;=ExitZ,BL236&gt;0),w2,0)))))</f>
        <v>0</v>
      </c>
      <c r="BM237" s="23" t="n">
        <f aca="false">IF(EMFX_Data!X236&gt;=EMFX_Data!Y236,EMFX_Data!AE237-EMFX_Data!AF237,EMFX_Data!AF237-EMFX_Data!AE237)</f>
        <v>0.122560614009796</v>
      </c>
      <c r="BN237" s="23" t="n">
        <f aca="false">IF(EMFX_Data!X236&gt;=EMFX_Data!Z236,EMFX_Data!AE237-EMFX_Data!AG237,EMFX_Data!AG237-EMFX_Data!AE237)</f>
        <v>0.0516070913408161</v>
      </c>
      <c r="BO237" s="23" t="n">
        <f aca="false">IF(EMFX_Data!X236&gt;=EMFX_Data!AA236,EMFX_Data!AE237-EMFX_Data!AH237,EMFX_Data!AH237-EMFX_Data!AE237)</f>
        <v>0.0325876524068285</v>
      </c>
      <c r="BP237" s="23" t="n">
        <f aca="false">IF(EMFX_Data!X236&gt;=EMFX_Data!AB236,EMFX_Data!AE237-EMFX_Data!AI237,EMFX_Data!AI237-EMFX_Data!AE237)</f>
        <v>0.00281934743235068</v>
      </c>
      <c r="BQ237" s="23" t="n">
        <f aca="false">IF(EMFX_Data!X236&gt;=EMFX_Data!AC236,EMFX_Data!AE237-EMFX_Data!AJ237,EMFX_Data!AJ237-EMFX_Data!AE237)</f>
        <v>-0.0535061474659921</v>
      </c>
      <c r="BR237" s="23" t="n">
        <f aca="false">IF(EMFX_Data!X236&gt;=EMFX_Data!AD236,EMFX_Data!AE237-EMFX_Data!AK237,EMFX_Data!AK237-EMFX_Data!AE237)</f>
        <v>0.0699621798023985</v>
      </c>
      <c r="BS237" s="23" t="n">
        <f aca="false">IF(EMFX_Data!Y236&gt;=EMFX_Data!Z236,EMFX_Data!AF237-EMFX_Data!AG237,EMFX_Data!AG237-EMFX_Data!AF237)</f>
        <v>-0.0709535226689794</v>
      </c>
      <c r="BT237" s="23" t="n">
        <f aca="false">IF(EMFX_Data!Y236&gt;=EMFX_Data!AA236,EMFX_Data!AF237-EMFX_Data!AH237,EMFX_Data!AH237-EMFX_Data!AF237)</f>
        <v>-0.0899729616029671</v>
      </c>
      <c r="BU237" s="23" t="n">
        <f aca="false">IF(EMFX_Data!Y236&gt;=EMFX_Data!AB236,EMFX_Data!AF237-EMFX_Data!AI237,EMFX_Data!AI237-EMFX_Data!AF237)</f>
        <v>0.125379961442146</v>
      </c>
      <c r="BV237" s="23" t="n">
        <f aca="false">IF(EMFX_Data!Y236&gt;=EMFX_Data!AC236,EMFX_Data!AF237-EMFX_Data!AJ237,EMFX_Data!AJ237-EMFX_Data!AF237)</f>
        <v>0.176066761475788</v>
      </c>
      <c r="BW237" s="23" t="n">
        <f aca="false">IF(EMFX_Data!Y236&gt;=EMFX_Data!AD236,EMFX_Data!AF237-EMFX_Data!AK237,EMFX_Data!AK237-EMFX_Data!AF237)</f>
        <v>-0.052598434207397</v>
      </c>
      <c r="BX237" s="23" t="n">
        <f aca="false">IF(EMFX_Data!Z236&gt;=EMFX_Data!AA236,EMFX_Data!AG237-EMFX_Data!AH237,EMFX_Data!AH237-EMFX_Data!AG237)</f>
        <v>0.0190194389339877</v>
      </c>
      <c r="BY237" s="23" t="n">
        <f aca="false">IF(EMFX_Data!Z236&gt;=EMFX_Data!AB236,EMFX_Data!AG237-EMFX_Data!AI237,EMFX_Data!AI237-EMFX_Data!AG237)</f>
        <v>0.0544264387731668</v>
      </c>
      <c r="BZ237" s="23" t="n">
        <f aca="false">IF(EMFX_Data!Z236&gt;=EMFX_Data!AC236,EMFX_Data!AG237-EMFX_Data!AJ237,EMFX_Data!AJ237-EMFX_Data!AG237)</f>
        <v>0.105113238806808</v>
      </c>
      <c r="CA237" s="23" t="n">
        <f aca="false">IF(EMFX_Data!Z236&gt;=EMFX_Data!AD236,EMFX_Data!AG237-EMFX_Data!AK237,EMFX_Data!AK237-EMFX_Data!AG237)</f>
        <v>0.0183550884615824</v>
      </c>
      <c r="CB237" s="23" t="n">
        <f aca="false">IF(EMFX_Data!AA236&gt;=EMFX_Data!AB236,EMFX_Data!AH237-EMFX_Data!AI237,EMFX_Data!AI237-EMFX_Data!AH237)</f>
        <v>0.0354069998391791</v>
      </c>
      <c r="CC237" s="23" t="n">
        <f aca="false">IF(EMFX_Data!AA236&gt;=EMFX_Data!AC236,EMFX_Data!AH237-EMFX_Data!AJ237,EMFX_Data!AJ237-EMFX_Data!AH237)</f>
        <v>0.0860937998728205</v>
      </c>
      <c r="CD237" s="23" t="n">
        <f aca="false">IF(EMFX_Data!AA236&gt;=EMFX_Data!AD236,EMFX_Data!AH237-EMFX_Data!AK237,EMFX_Data!AK237-EMFX_Data!AH237)</f>
        <v>0.0373745273955701</v>
      </c>
      <c r="CE237" s="23" t="n">
        <f aca="false">IF(EMFX_Data!AB236&gt;=EMFX_Data!AC236,EMFX_Data!AI237-EMFX_Data!AJ237,EMFX_Data!AJ237-EMFX_Data!AI237)</f>
        <v>-0.0506868000336414</v>
      </c>
      <c r="CF237" s="23" t="n">
        <f aca="false">IF(EMFX_Data!AB236&gt;=EMFX_Data!AD236,EMFX_Data!AI237-EMFX_Data!AK237,EMFX_Data!AK237-EMFX_Data!AI237)</f>
        <v>0.0727815272347492</v>
      </c>
      <c r="CG237" s="23" t="n">
        <f aca="false">IF(EMFX_Data!AC236&gt;=EMFX_Data!AD236,EMFX_Data!AJ237-EMFX_Data!AK237,EMFX_Data!AK237-EMFX_Data!AJ237)</f>
        <v>0.123468327268391</v>
      </c>
      <c r="CH237" s="27" t="n">
        <f aca="false">IF(ROW()&lt;4+VolLB,"",STDEV(INDEX($BM:$BM,ROW()-VolLB+1):INDEX($BM:$BM,ROW()))*SQRT(12))</f>
        <v>0.176204353781855</v>
      </c>
      <c r="CI237" s="27" t="n">
        <f aca="false">IF(ROW()&lt;4+VolLB,"",STDEV(INDEX($BN:$BN,ROW()-VolLB+1):INDEX($BN:$BN,ROW()))*SQRT(12))</f>
        <v>0.178636449117689</v>
      </c>
      <c r="CJ237" s="27" t="n">
        <f aca="false">IF(ROW()&lt;4+VolLB,"",STDEV(INDEX($BO:$BO,ROW()-VolLB+1):INDEX($BO:$BO,ROW()))*SQRT(12))</f>
        <v>0.174831596899217</v>
      </c>
      <c r="CK237" s="27" t="n">
        <f aca="false">IF(ROW()&lt;4+VolLB,"",STDEV(INDEX($BP:$BP,ROW()-VolLB+1):INDEX($BP:$BP,ROW()))*SQRT(12))</f>
        <v>0.174096870295658</v>
      </c>
      <c r="CL237" s="27" t="n">
        <f aca="false">IF(ROW()&lt;4+VolLB,"",STDEV(INDEX($BQ:$BQ,ROW()-VolLB+1):INDEX($BQ:$BQ,ROW()))*SQRT(12))</f>
        <v>0.172438668956659</v>
      </c>
      <c r="CM237" s="27" t="n">
        <f aca="false">IF(ROW()&lt;4+VolLB,"",STDEV(INDEX($BR:$BR,ROW()-VolLB+1):INDEX($BR:$BR,ROW()))*SQRT(12))</f>
        <v>0.161964744995304</v>
      </c>
      <c r="CN237" s="27" t="n">
        <f aca="false">IF(ROW()&lt;4+VolLB,"",STDEV(INDEX($BS:$BS,ROW()-VolLB+1):INDEX($BS:$BS,ROW()))*SQRT(12))</f>
        <v>0.154117593731529</v>
      </c>
      <c r="CO237" s="27" t="n">
        <f aca="false">IF(ROW()&lt;4+VolLB,"",STDEV(INDEX($BT:$BT,ROW()-VolLB+1):INDEX($BT:$BT,ROW()))*SQRT(12))</f>
        <v>0.180955217477299</v>
      </c>
      <c r="CP237" s="27" t="n">
        <f aca="false">IF(ROW()&lt;4+VolLB,"",STDEV(INDEX($BU:$BU,ROW()-VolLB+1):INDEX($BU:$BU,ROW()))*SQRT(12))</f>
        <v>0.162247525694445</v>
      </c>
      <c r="CQ237" s="27" t="n">
        <f aca="false">IF(ROW()&lt;4+VolLB,"",STDEV(INDEX($BV:$BV,ROW()-VolLB+1):INDEX($BV:$BV,ROW()))*SQRT(12))</f>
        <v>0.178051939494787</v>
      </c>
      <c r="CR237" s="27" t="n">
        <f aca="false">IF(ROW()&lt;4+VolLB,"",STDEV(INDEX($BW:$BW,ROW()-VolLB+1):INDEX($BW:$BW,ROW()))*SQRT(12))</f>
        <v>0.153970924325843</v>
      </c>
      <c r="CS237" s="27" t="n">
        <f aca="false">IF(ROW()&lt;4+VolLB,"",STDEV(INDEX($BX:$BX,ROW()-VolLB+1):INDEX($BX:$BX,ROW()))*SQRT(12))</f>
        <v>0.169627215276633</v>
      </c>
      <c r="CT237" s="27" t="n">
        <f aca="false">IF(ROW()&lt;4+VolLB,"",STDEV(INDEX($BY:$BY,ROW()-VolLB+1):INDEX($BY:$BY,ROW()))*SQRT(12))</f>
        <v>0.174357687344949</v>
      </c>
      <c r="CU237" s="27" t="n">
        <f aca="false">IF(ROW()&lt;4+VolLB,"",STDEV(INDEX($BZ:$BZ,ROW()-VolLB+1):INDEX($BZ:$BZ,ROW()))*SQRT(12))</f>
        <v>0.188296662051324</v>
      </c>
      <c r="CV237" s="27" t="n">
        <f aca="false">IF(ROW()&lt;4+VolLB,"",STDEV(INDEX($CA:$CA,ROW()-VolLB+1):INDEX($CA:$CA,ROW()))*SQRT(12))</f>
        <v>0.137739564776221</v>
      </c>
      <c r="CW237" s="27" t="n">
        <f aca="false">IF(ROW()&lt;4+VolLB,"",STDEV(INDEX($CB:$CB,ROW()-VolLB+1):INDEX($CB:$CB,ROW()))*SQRT(12))</f>
        <v>0.178329301645263</v>
      </c>
      <c r="CX237" s="27" t="n">
        <f aca="false">IF(ROW()&lt;4+VolLB,"",STDEV(INDEX($CC:$CC,ROW()-VolLB+1):INDEX($CC:$CC,ROW()))*SQRT(12))</f>
        <v>0.187984157345269</v>
      </c>
      <c r="CY237" s="27" t="n">
        <f aca="false">IF(ROW()&lt;4+VolLB,"",STDEV(INDEX($CD:$CD,ROW()-VolLB+1):INDEX($CD:$CD,ROW()))*SQRT(12))</f>
        <v>0.174218183736525</v>
      </c>
      <c r="CZ237" s="27" t="n">
        <f aca="false">IF(ROW()&lt;4+VolLB,"",STDEV(INDEX($CE:$CE,ROW()-VolLB+1):INDEX($CE:$CE,ROW()))*SQRT(12))</f>
        <v>0.190699011134932</v>
      </c>
      <c r="DA237" s="27" t="n">
        <f aca="false">IF(ROW()&lt;4+VolLB,"",STDEV(INDEX($CF:$CF,ROW()-VolLB+1):INDEX($CF:$CF,ROW()))*SQRT(12))</f>
        <v>0.174237360144178</v>
      </c>
      <c r="DB237" s="27" t="n">
        <f aca="false">IF(ROW()&lt;4+VolLB,"",STDEV(INDEX($CG:$CG,ROW()-VolLB+1):INDEX($CG:$CG,ROW()))*SQRT(12))</f>
        <v>0.163817271609842</v>
      </c>
      <c r="DC237" s="26" t="n">
        <f aca="false">IF(OR(AR237=0,CH237="",CH237=0),0,AR237*MIN(MaxScal,TgtVol/CH237))</f>
        <v>0</v>
      </c>
      <c r="DD237" s="26" t="n">
        <f aca="false">IF(OR(AS237=0,CI237="",CI237=0),0,AS237*MIN(MaxScal,TgtVol/CI237))</f>
        <v>0</v>
      </c>
      <c r="DE237" s="26" t="n">
        <f aca="false">IF(OR(AT237=0,CJ237="",CJ237=0),0,AT237*MIN(MaxScal,TgtVol/CJ237))</f>
        <v>0</v>
      </c>
      <c r="DF237" s="26" t="n">
        <f aca="false">IF(OR(AU237=0,CK237="",CK237=0),0,AU237*MIN(MaxScal,TgtVol/CK237))</f>
        <v>0</v>
      </c>
      <c r="DG237" s="26" t="n">
        <f aca="false">IF(OR(AV237=0,CL237="",CL237=0),0,AV237*MIN(MaxScal,TgtVol/CL237))</f>
        <v>0</v>
      </c>
      <c r="DH237" s="26" t="n">
        <f aca="false">IF(OR(AW237=0,CM237="",CM237=0),0,AW237*MIN(MaxScal,TgtVol/CM237))</f>
        <v>0</v>
      </c>
      <c r="DI237" s="26" t="n">
        <f aca="false">IF(OR(AX237=0,CN237="",CN237=0),0,AX237*MIN(MaxScal,TgtVol/CN237))</f>
        <v>0</v>
      </c>
      <c r="DJ237" s="26" t="n">
        <f aca="false">IF(OR(AY237=0,CO237="",CO237=0),0,AY237*MIN(MaxScal,TgtVol/CO237))</f>
        <v>0</v>
      </c>
      <c r="DK237" s="26" t="n">
        <f aca="false">IF(OR(AZ237=0,CP237="",CP237=0),0,AZ237*MIN(MaxScal,TgtVol/CP237))</f>
        <v>0</v>
      </c>
      <c r="DL237" s="26" t="n">
        <f aca="false">IF(OR(BA237=0,CQ237="",CQ237=0),0,BA237*MIN(MaxScal,TgtVol/CQ237))</f>
        <v>0</v>
      </c>
      <c r="DM237" s="26" t="n">
        <f aca="false">IF(OR(BB237=0,CR237="",CR237=0),0,BB237*MIN(MaxScal,TgtVol/CR237))</f>
        <v>0</v>
      </c>
      <c r="DN237" s="26" t="n">
        <f aca="false">IF(OR(BC237=0,CS237="",CS237=0),0,BC237*MIN(MaxScal,TgtVol/CS237))</f>
        <v>0</v>
      </c>
      <c r="DO237" s="26" t="n">
        <f aca="false">IF(OR(BD237=0,CT237="",CT237=0),0,BD237*MIN(MaxScal,TgtVol/CT237))</f>
        <v>0</v>
      </c>
      <c r="DP237" s="26" t="n">
        <f aca="false">IF(OR(BE237=0,CU237="",CU237=0),0,BE237*MIN(MaxScal,TgtVol/CU237))</f>
        <v>0</v>
      </c>
      <c r="DQ237" s="26" t="n">
        <f aca="false">IF(OR(BF237=0,CV237="",CV237=0),0,BF237*MIN(MaxScal,TgtVol/CV237))</f>
        <v>0</v>
      </c>
      <c r="DR237" s="26" t="n">
        <f aca="false">IF(OR(BG237=0,CW237="",CW237=0),0,BG237*MIN(MaxScal,TgtVol/CW237))</f>
        <v>0</v>
      </c>
      <c r="DS237" s="26" t="n">
        <f aca="false">IF(OR(BH237=0,CX237="",CX237=0),0,BH237*MIN(MaxScal,TgtVol/CX237))</f>
        <v>0</v>
      </c>
      <c r="DT237" s="26" t="n">
        <f aca="false">IF(OR(BI237=0,CY237="",CY237=0),0,BI237*MIN(MaxScal,TgtVol/CY237))</f>
        <v>0</v>
      </c>
      <c r="DU237" s="26" t="n">
        <f aca="false">IF(OR(BJ237=0,CZ237="",CZ237=0),0,BJ237*MIN(MaxScal,TgtVol/CZ237))</f>
        <v>0</v>
      </c>
      <c r="DV237" s="26" t="n">
        <f aca="false">IF(OR(BK237=0,DA237="",DA237=0),0,BK237*MIN(MaxScal,TgtVol/DA237))</f>
        <v>0</v>
      </c>
      <c r="DW237" s="26" t="n">
        <f aca="false">IF(OR(BL237=0,DB237="",DB237=0),0,BL237*MIN(MaxScal,TgtVol/DB237))</f>
        <v>0</v>
      </c>
      <c r="DX237" s="28" t="n">
        <f aca="false">IFERROR(DC236*BM237,"")</f>
        <v>0</v>
      </c>
      <c r="DY237" s="28" t="n">
        <f aca="false">IFERROR(DD236*BN237,"")</f>
        <v>0</v>
      </c>
      <c r="DZ237" s="28" t="n">
        <f aca="false">IFERROR(DE236*BO237,"")</f>
        <v>0</v>
      </c>
      <c r="EA237" s="28" t="n">
        <f aca="false">IFERROR(DF236*BP237,"")</f>
        <v>0</v>
      </c>
      <c r="EB237" s="28" t="n">
        <f aca="false">IFERROR(DG236*BQ237,"")</f>
        <v>-0</v>
      </c>
      <c r="EC237" s="28" t="n">
        <f aca="false">IFERROR(DH236*BR237,"")</f>
        <v>0</v>
      </c>
      <c r="ED237" s="28" t="n">
        <f aca="false">IFERROR(DI236*BS237,"")</f>
        <v>-0</v>
      </c>
      <c r="EE237" s="28" t="n">
        <f aca="false">IFERROR(DJ236*BT237,"")</f>
        <v>-0</v>
      </c>
      <c r="EF237" s="28" t="n">
        <f aca="false">IFERROR(DK236*BU237,"")</f>
        <v>0</v>
      </c>
      <c r="EG237" s="28" t="n">
        <f aca="false">IFERROR(DL236*BV237,"")</f>
        <v>0</v>
      </c>
      <c r="EH237" s="28" t="n">
        <f aca="false">IFERROR(DM236*BW237,"")</f>
        <v>-0</v>
      </c>
      <c r="EI237" s="28" t="n">
        <f aca="false">IFERROR(DN236*BX237,"")</f>
        <v>0</v>
      </c>
      <c r="EJ237" s="28" t="n">
        <f aca="false">IFERROR(DO236*BY237,"")</f>
        <v>0</v>
      </c>
      <c r="EK237" s="28" t="n">
        <f aca="false">IFERROR(DP236*BZ237,"")</f>
        <v>0</v>
      </c>
      <c r="EL237" s="28" t="n">
        <f aca="false">IFERROR(DQ236*CA237,"")</f>
        <v>0</v>
      </c>
      <c r="EM237" s="28" t="n">
        <f aca="false">IFERROR(DR236*CB237,"")</f>
        <v>0</v>
      </c>
      <c r="EN237" s="28" t="n">
        <f aca="false">IFERROR(DS236*CC237,"")</f>
        <v>0</v>
      </c>
      <c r="EO237" s="28" t="n">
        <f aca="false">IFERROR(DT236*CD237,"")</f>
        <v>0</v>
      </c>
      <c r="EP237" s="28" t="n">
        <f aca="false">IFERROR(DU236*CE237,"")</f>
        <v>-0</v>
      </c>
      <c r="EQ237" s="28" t="n">
        <f aca="false">IFERROR(DV236*CF237,"")</f>
        <v>0</v>
      </c>
      <c r="ER237" s="28" t="n">
        <f aca="false">IFERROR(DW236*CG237,"")</f>
        <v>0</v>
      </c>
      <c r="ES237" s="28" t="n">
        <f aca="false">IF(ROW()=4,"",SUM(DX237:ER237))</f>
        <v>0</v>
      </c>
      <c r="ET237" s="29" t="n">
        <f aca="false">COUNTIF(AR237:BL237,"&gt;0")</f>
        <v>0</v>
      </c>
    </row>
    <row r="238" customFormat="false" ht="15" hidden="false" customHeight="false" outlineLevel="0" collapsed="false">
      <c r="A238" s="19" t="n">
        <v>45138</v>
      </c>
      <c r="B238" s="23" t="n">
        <f aca="false">ABS(EMFX_Data!X238-EMFX_Data!Y238)</f>
        <v>0.038304912089635</v>
      </c>
      <c r="C238" s="23" t="n">
        <f aca="false">ABS(EMFX_Data!X238-EMFX_Data!Z238)</f>
        <v>0.0549506790684253</v>
      </c>
      <c r="D238" s="23" t="n">
        <f aca="false">ABS(EMFX_Data!X238-EMFX_Data!AA238)</f>
        <v>0.0820486785406107</v>
      </c>
      <c r="E238" s="23" t="n">
        <f aca="false">ABS(EMFX_Data!X238-EMFX_Data!AB238)</f>
        <v>0.0519104963495591</v>
      </c>
      <c r="F238" s="23" t="n">
        <f aca="false">ABS(EMFX_Data!X238-EMFX_Data!AC238)</f>
        <v>0.120252311740965</v>
      </c>
      <c r="G238" s="23" t="n">
        <f aca="false">ABS(EMFX_Data!X238-EMFX_Data!AD238)</f>
        <v>0.284124728618726</v>
      </c>
      <c r="H238" s="23" t="n">
        <f aca="false">ABS(EMFX_Data!Y238-EMFX_Data!Z238)</f>
        <v>0.0932555911580604</v>
      </c>
      <c r="I238" s="23" t="n">
        <f aca="false">ABS(EMFX_Data!Y238-EMFX_Data!AA238)</f>
        <v>0.120353590630246</v>
      </c>
      <c r="J238" s="23" t="n">
        <f aca="false">ABS(EMFX_Data!Y238-EMFX_Data!AB238)</f>
        <v>0.0136055842599241</v>
      </c>
      <c r="K238" s="23" t="n">
        <f aca="false">ABS(EMFX_Data!Y238-EMFX_Data!AC238)</f>
        <v>0.1585572238306</v>
      </c>
      <c r="L238" s="23" t="n">
        <f aca="false">ABS(EMFX_Data!Y238-EMFX_Data!AD238)</f>
        <v>0.322429640708361</v>
      </c>
      <c r="M238" s="23" t="n">
        <f aca="false">ABS(EMFX_Data!Z238-EMFX_Data!AA238)</f>
        <v>0.0270979994721854</v>
      </c>
      <c r="N238" s="23" t="n">
        <f aca="false">ABS(EMFX_Data!Z238-EMFX_Data!AB238)</f>
        <v>0.106861175417984</v>
      </c>
      <c r="O238" s="23" t="n">
        <f aca="false">ABS(EMFX_Data!Z238-EMFX_Data!AC238)</f>
        <v>0.06530163267254</v>
      </c>
      <c r="P238" s="23" t="n">
        <f aca="false">ABS(EMFX_Data!Z238-EMFX_Data!AD238)</f>
        <v>0.2291740495503</v>
      </c>
      <c r="Q238" s="23" t="n">
        <f aca="false">ABS(EMFX_Data!AA238-EMFX_Data!AB238)</f>
        <v>0.13395917489017</v>
      </c>
      <c r="R238" s="23" t="n">
        <f aca="false">ABS(EMFX_Data!AA238-EMFX_Data!AC238)</f>
        <v>0.0382036332003546</v>
      </c>
      <c r="S238" s="23" t="n">
        <f aca="false">ABS(EMFX_Data!AA238-EMFX_Data!AD238)</f>
        <v>0.202076050078115</v>
      </c>
      <c r="T238" s="23" t="n">
        <f aca="false">ABS(EMFX_Data!AB238-EMFX_Data!AC238)</f>
        <v>0.172162808090524</v>
      </c>
      <c r="U238" s="23" t="n">
        <f aca="false">ABS(EMFX_Data!AB238-EMFX_Data!AD238)</f>
        <v>0.336035224968285</v>
      </c>
      <c r="V238" s="23" t="n">
        <f aca="false">ABS(EMFX_Data!AC238-EMFX_Data!AD238)</f>
        <v>0.16387241687776</v>
      </c>
      <c r="W238" s="26" t="n">
        <f aca="false">IF(ROW()&lt;4+MinObs-1,"",IFERROR((B238-AVERAGE(B$4:B238))/STDEV(B$4:B238),""))</f>
        <v>-1.0648372859698</v>
      </c>
      <c r="X238" s="26" t="n">
        <f aca="false">IF(ROW()&lt;4+MinObs-1,"",IFERROR((C238-AVERAGE(C$4:C238))/STDEV(C$4:C238),""))</f>
        <v>-0.616611137004349</v>
      </c>
      <c r="Y238" s="26" t="n">
        <f aca="false">IF(ROW()&lt;4+MinObs-1,"",IFERROR((D238-AVERAGE(D$4:D238))/STDEV(D$4:D238),""))</f>
        <v>-0.660769842560417</v>
      </c>
      <c r="Z238" s="26" t="n">
        <f aca="false">IF(ROW()&lt;4+MinObs-1,"",IFERROR((E238-AVERAGE(E$4:E238))/STDEV(E$4:E238),""))</f>
        <v>-0.768156967471535</v>
      </c>
      <c r="AA238" s="26" t="n">
        <f aca="false">IF(ROW()&lt;4+MinObs-1,"",IFERROR((F238-AVERAGE(F$4:F238))/STDEV(F$4:F238),""))</f>
        <v>0.172035800296481</v>
      </c>
      <c r="AB238" s="26" t="n">
        <f aca="false">IF(ROW()&lt;4+MinObs-1,"",IFERROR((G238-AVERAGE(G$4:G238))/STDEV(G$4:G238),""))</f>
        <v>0.575891311911973</v>
      </c>
      <c r="AC238" s="26" t="n">
        <f aca="false">IF(ROW()&lt;4+MinObs-1,"",IFERROR((H238-AVERAGE(H$4:H238))/STDEV(H$4:H238),""))</f>
        <v>-0.382054918203864</v>
      </c>
      <c r="AD238" s="26" t="n">
        <f aca="false">IF(ROW()&lt;4+MinObs-1,"",IFERROR((I238-AVERAGE(I$4:I238))/STDEV(I$4:I238),""))</f>
        <v>-0.229771898582952</v>
      </c>
      <c r="AE238" s="26" t="n">
        <f aca="false">IF(ROW()&lt;4+MinObs-1,"",IFERROR((J238-AVERAGE(J$4:J238))/STDEV(J$4:J238),""))</f>
        <v>-1.41120378184708</v>
      </c>
      <c r="AF238" s="26" t="n">
        <f aca="false">IF(ROW()&lt;4+MinObs-1,"",IFERROR((K238-AVERAGE(K$4:K238))/STDEV(K$4:K238),""))</f>
        <v>0.923843882425074</v>
      </c>
      <c r="AG238" s="26" t="n">
        <f aca="false">IF(ROW()&lt;4+MinObs-1,"",IFERROR((L238-AVERAGE(L$4:L238))/STDEV(L$4:L238),""))</f>
        <v>0.547624669825318</v>
      </c>
      <c r="AH238" s="26" t="n">
        <f aca="false">IF(ROW()&lt;4+MinObs-1,"",IFERROR((M238-AVERAGE(M$4:M238))/STDEV(M$4:M238),""))</f>
        <v>-1.25458297238951</v>
      </c>
      <c r="AI238" s="26" t="n">
        <f aca="false">IF(ROW()&lt;4+MinObs-1,"",IFERROR((N238-AVERAGE(N$4:N238))/STDEV(N$4:N238),""))</f>
        <v>-0.312810232024369</v>
      </c>
      <c r="AJ238" s="26" t="n">
        <f aca="false">IF(ROW()&lt;4+MinObs-1,"",IFERROR((O238-AVERAGE(O$4:O238))/STDEV(O$4:O238),""))</f>
        <v>-0.484224595377052</v>
      </c>
      <c r="AK238" s="26" t="n">
        <f aca="false">IF(ROW()&lt;4+MinObs-1,"",IFERROR((P238-AVERAGE(P$4:P238))/STDEV(P$4:P238),""))</f>
        <v>0.31659009784198</v>
      </c>
      <c r="AL238" s="26" t="n">
        <f aca="false">IF(ROW()&lt;4+MinObs-1,"",IFERROR((Q238-AVERAGE(Q$4:Q238))/STDEV(Q$4:Q238),""))</f>
        <v>-0.26644742374397</v>
      </c>
      <c r="AM238" s="26" t="n">
        <f aca="false">IF(ROW()&lt;4+MinObs-1,"",IFERROR((R238-AVERAGE(R$4:R238))/STDEV(R$4:R238),""))</f>
        <v>-1.12163769116175</v>
      </c>
      <c r="AN238" s="26" t="n">
        <f aca="false">IF(ROW()&lt;4+MinObs-1,"",IFERROR((S238-AVERAGE(S$4:S238))/STDEV(S$4:S238),""))</f>
        <v>0.132843328614259</v>
      </c>
      <c r="AO238" s="26" t="n">
        <f aca="false">IF(ROW()&lt;4+MinObs-1,"",IFERROR((T238-AVERAGE(T$4:T238))/STDEV(T$4:T238),""))</f>
        <v>0.572230095756207</v>
      </c>
      <c r="AP238" s="26" t="n">
        <f aca="false">IF(ROW()&lt;4+MinObs-1,"",IFERROR((U238-AVERAGE(U$4:U238))/STDEV(U$4:U238),""))</f>
        <v>0.679888088288043</v>
      </c>
      <c r="AQ238" s="26" t="n">
        <f aca="false">IF(ROW()&lt;4+MinObs-1,"",IFERROR((V238-AVERAGE(V$4:V238))/STDEV(V$4:V238),""))</f>
        <v>-0.00781267245651495</v>
      </c>
      <c r="AR238" s="26" t="n">
        <f aca="false">IF(W238="",0,IF(W238&gt;=z4,w4,IF(W238&gt;=z3,w3,IF(W238&gt;=zEntry,w2,IF(AND(W238&gt;=ExitZ,AR237&gt;0),w2,0)))))</f>
        <v>0</v>
      </c>
      <c r="AS238" s="26" t="n">
        <f aca="false">IF(X238="",0,IF(X238&gt;=z4,w4,IF(X238&gt;=z3,w3,IF(X238&gt;=zEntry,w2,IF(AND(X238&gt;=ExitZ,AS237&gt;0),w2,0)))))</f>
        <v>0</v>
      </c>
      <c r="AT238" s="26" t="n">
        <f aca="false">IF(Y238="",0,IF(Y238&gt;=z4,w4,IF(Y238&gt;=z3,w3,IF(Y238&gt;=zEntry,w2,IF(AND(Y238&gt;=ExitZ,AT237&gt;0),w2,0)))))</f>
        <v>0</v>
      </c>
      <c r="AU238" s="26" t="n">
        <f aca="false">IF(Z238="",0,IF(Z238&gt;=z4,w4,IF(Z238&gt;=z3,w3,IF(Z238&gt;=zEntry,w2,IF(AND(Z238&gt;=ExitZ,AU237&gt;0),w2,0)))))</f>
        <v>0</v>
      </c>
      <c r="AV238" s="26" t="n">
        <f aca="false">IF(AA238="",0,IF(AA238&gt;=z4,w4,IF(AA238&gt;=z3,w3,IF(AA238&gt;=zEntry,w2,IF(AND(AA238&gt;=ExitZ,AV237&gt;0),w2,0)))))</f>
        <v>0</v>
      </c>
      <c r="AW238" s="26" t="n">
        <f aca="false">IF(AB238="",0,IF(AB238&gt;=z4,w4,IF(AB238&gt;=z3,w3,IF(AB238&gt;=zEntry,w2,IF(AND(AB238&gt;=ExitZ,AW237&gt;0),w2,0)))))</f>
        <v>0</v>
      </c>
      <c r="AX238" s="26" t="n">
        <f aca="false">IF(AC238="",0,IF(AC238&gt;=z4,w4,IF(AC238&gt;=z3,w3,IF(AC238&gt;=zEntry,w2,IF(AND(AC238&gt;=ExitZ,AX237&gt;0),w2,0)))))</f>
        <v>0</v>
      </c>
      <c r="AY238" s="26" t="n">
        <f aca="false">IF(AD238="",0,IF(AD238&gt;=z4,w4,IF(AD238&gt;=z3,w3,IF(AD238&gt;=zEntry,w2,IF(AND(AD238&gt;=ExitZ,AY237&gt;0),w2,0)))))</f>
        <v>0</v>
      </c>
      <c r="AZ238" s="26" t="n">
        <f aca="false">IF(AE238="",0,IF(AE238&gt;=z4,w4,IF(AE238&gt;=z3,w3,IF(AE238&gt;=zEntry,w2,IF(AND(AE238&gt;=ExitZ,AZ237&gt;0),w2,0)))))</f>
        <v>0</v>
      </c>
      <c r="BA238" s="26" t="n">
        <f aca="false">IF(AF238="",0,IF(AF238&gt;=z4,w4,IF(AF238&gt;=z3,w3,IF(AF238&gt;=zEntry,w2,IF(AND(AF238&gt;=ExitZ,BA237&gt;0),w2,0)))))</f>
        <v>0</v>
      </c>
      <c r="BB238" s="26" t="n">
        <f aca="false">IF(AG238="",0,IF(AG238&gt;=z4,w4,IF(AG238&gt;=z3,w3,IF(AG238&gt;=zEntry,w2,IF(AND(AG238&gt;=ExitZ,BB237&gt;0),w2,0)))))</f>
        <v>0</v>
      </c>
      <c r="BC238" s="26" t="n">
        <f aca="false">IF(AH238="",0,IF(AH238&gt;=z4,w4,IF(AH238&gt;=z3,w3,IF(AH238&gt;=zEntry,w2,IF(AND(AH238&gt;=ExitZ,BC237&gt;0),w2,0)))))</f>
        <v>0</v>
      </c>
      <c r="BD238" s="26" t="n">
        <f aca="false">IF(AI238="",0,IF(AI238&gt;=z4,w4,IF(AI238&gt;=z3,w3,IF(AI238&gt;=zEntry,w2,IF(AND(AI238&gt;=ExitZ,BD237&gt;0),w2,0)))))</f>
        <v>0</v>
      </c>
      <c r="BE238" s="26" t="n">
        <f aca="false">IF(AJ238="",0,IF(AJ238&gt;=z4,w4,IF(AJ238&gt;=z3,w3,IF(AJ238&gt;=zEntry,w2,IF(AND(AJ238&gt;=ExitZ,BE237&gt;0),w2,0)))))</f>
        <v>0</v>
      </c>
      <c r="BF238" s="26" t="n">
        <f aca="false">IF(AK238="",0,IF(AK238&gt;=z4,w4,IF(AK238&gt;=z3,w3,IF(AK238&gt;=zEntry,w2,IF(AND(AK238&gt;=ExitZ,BF237&gt;0),w2,0)))))</f>
        <v>0</v>
      </c>
      <c r="BG238" s="26" t="n">
        <f aca="false">IF(AL238="",0,IF(AL238&gt;=z4,w4,IF(AL238&gt;=z3,w3,IF(AL238&gt;=zEntry,w2,IF(AND(AL238&gt;=ExitZ,BG237&gt;0),w2,0)))))</f>
        <v>0</v>
      </c>
      <c r="BH238" s="26" t="n">
        <f aca="false">IF(AM238="",0,IF(AM238&gt;=z4,w4,IF(AM238&gt;=z3,w3,IF(AM238&gt;=zEntry,w2,IF(AND(AM238&gt;=ExitZ,BH237&gt;0),w2,0)))))</f>
        <v>0</v>
      </c>
      <c r="BI238" s="26" t="n">
        <f aca="false">IF(AN238="",0,IF(AN238&gt;=z4,w4,IF(AN238&gt;=z3,w3,IF(AN238&gt;=zEntry,w2,IF(AND(AN238&gt;=ExitZ,BI237&gt;0),w2,0)))))</f>
        <v>0</v>
      </c>
      <c r="BJ238" s="26" t="n">
        <f aca="false">IF(AO238="",0,IF(AO238&gt;=z4,w4,IF(AO238&gt;=z3,w3,IF(AO238&gt;=zEntry,w2,IF(AND(AO238&gt;=ExitZ,BJ237&gt;0),w2,0)))))</f>
        <v>0</v>
      </c>
      <c r="BK238" s="26" t="n">
        <f aca="false">IF(AP238="",0,IF(AP238&gt;=z4,w4,IF(AP238&gt;=z3,w3,IF(AP238&gt;=zEntry,w2,IF(AND(AP238&gt;=ExitZ,BK237&gt;0),w2,0)))))</f>
        <v>0</v>
      </c>
      <c r="BL238" s="26" t="n">
        <f aca="false">IF(AQ238="",0,IF(AQ238&gt;=z4,w4,IF(AQ238&gt;=z3,w3,IF(AQ238&gt;=zEntry,w2,IF(AND(AQ238&gt;=ExitZ,BL237&gt;0),w2,0)))))</f>
        <v>0</v>
      </c>
      <c r="BM238" s="23" t="n">
        <f aca="false">IF(EMFX_Data!X237&gt;=EMFX_Data!Y237,EMFX_Data!AE238-EMFX_Data!AF238,EMFX_Data!AF238-EMFX_Data!AE238)</f>
        <v>-0.0281790307320888</v>
      </c>
      <c r="BN238" s="23" t="n">
        <f aca="false">IF(EMFX_Data!X237&gt;=EMFX_Data!Z237,EMFX_Data!AE238-EMFX_Data!AG238,EMFX_Data!AG238-EMFX_Data!AE238)</f>
        <v>0.0588141815068383</v>
      </c>
      <c r="BO238" s="23" t="n">
        <f aca="false">IF(EMFX_Data!X237&gt;=EMFX_Data!AA237,EMFX_Data!AE238-EMFX_Data!AH238,EMFX_Data!AH238-EMFX_Data!AE238)</f>
        <v>0.032034668965204</v>
      </c>
      <c r="BP238" s="23" t="n">
        <f aca="false">IF(EMFX_Data!X237&gt;=EMFX_Data!AB237,EMFX_Data!AE238-EMFX_Data!AI238,EMFX_Data!AI238-EMFX_Data!AE238)</f>
        <v>-0.0192749422967691</v>
      </c>
      <c r="BQ238" s="23" t="n">
        <f aca="false">IF(EMFX_Data!X237&gt;=EMFX_Data!AC237,EMFX_Data!AE238-EMFX_Data!AJ238,EMFX_Data!AJ238-EMFX_Data!AE238)</f>
        <v>0.0108275131766082</v>
      </c>
      <c r="BR238" s="23" t="n">
        <f aca="false">IF(EMFX_Data!X237&gt;=EMFX_Data!AD237,EMFX_Data!AE238-EMFX_Data!AK238,EMFX_Data!AK238-EMFX_Data!AE238)</f>
        <v>0.0535396567549318</v>
      </c>
      <c r="BS238" s="23" t="n">
        <f aca="false">IF(EMFX_Data!Y237&gt;=EMFX_Data!Z237,EMFX_Data!AF238-EMFX_Data!AG238,EMFX_Data!AG238-EMFX_Data!AF238)</f>
        <v>0.0306351507747495</v>
      </c>
      <c r="BT238" s="23" t="n">
        <f aca="false">IF(EMFX_Data!Y237&gt;=EMFX_Data!AA237,EMFX_Data!AF238-EMFX_Data!AH238,EMFX_Data!AH238-EMFX_Data!AF238)</f>
        <v>0.00385563823311515</v>
      </c>
      <c r="BU238" s="23" t="n">
        <f aca="false">IF(EMFX_Data!Y237&gt;=EMFX_Data!AB237,EMFX_Data!AF238-EMFX_Data!AI238,EMFX_Data!AI238-EMFX_Data!AF238)</f>
        <v>0.00890408843531971</v>
      </c>
      <c r="BV238" s="23" t="n">
        <f aca="false">IF(EMFX_Data!Y237&gt;=EMFX_Data!AC237,EMFX_Data!AF238-EMFX_Data!AJ238,EMFX_Data!AJ238-EMFX_Data!AF238)</f>
        <v>-0.0173515175554807</v>
      </c>
      <c r="BW238" s="23" t="n">
        <f aca="false">IF(EMFX_Data!Y237&gt;=EMFX_Data!AD237,EMFX_Data!AF238-EMFX_Data!AK238,EMFX_Data!AK238-EMFX_Data!AF238)</f>
        <v>0.025360626022843</v>
      </c>
      <c r="BX238" s="23" t="n">
        <f aca="false">IF(EMFX_Data!Z237&gt;=EMFX_Data!AA237,EMFX_Data!AG238-EMFX_Data!AH238,EMFX_Data!AH238-EMFX_Data!AG238)</f>
        <v>-0.0267795125416343</v>
      </c>
      <c r="BY238" s="23" t="n">
        <f aca="false">IF(EMFX_Data!Z237&gt;=EMFX_Data!AB237,EMFX_Data!AG238-EMFX_Data!AI238,EMFX_Data!AI238-EMFX_Data!AG238)</f>
        <v>0.0395392392100692</v>
      </c>
      <c r="BZ238" s="23" t="n">
        <f aca="false">IF(EMFX_Data!Z237&gt;=EMFX_Data!AC237,EMFX_Data!AG238-EMFX_Data!AJ238,EMFX_Data!AJ238-EMFX_Data!AG238)</f>
        <v>-0.0479866683302302</v>
      </c>
      <c r="CA238" s="23" t="n">
        <f aca="false">IF(EMFX_Data!Z237&gt;=EMFX_Data!AD237,EMFX_Data!AG238-EMFX_Data!AK238,EMFX_Data!AK238-EMFX_Data!AG238)</f>
        <v>-0.0052745247519065</v>
      </c>
      <c r="CB238" s="23" t="n">
        <f aca="false">IF(EMFX_Data!AA237&gt;=EMFX_Data!AB237,EMFX_Data!AH238-EMFX_Data!AI238,EMFX_Data!AI238-EMFX_Data!AH238)</f>
        <v>0.0127597266684349</v>
      </c>
      <c r="CC238" s="23" t="n">
        <f aca="false">IF(EMFX_Data!AA237&gt;=EMFX_Data!AC237,EMFX_Data!AH238-EMFX_Data!AJ238,EMFX_Data!AJ238-EMFX_Data!AH238)</f>
        <v>-0.0212071557885958</v>
      </c>
      <c r="CD238" s="23" t="n">
        <f aca="false">IF(EMFX_Data!AA237&gt;=EMFX_Data!AD237,EMFX_Data!AH238-EMFX_Data!AK238,EMFX_Data!AK238-EMFX_Data!AH238)</f>
        <v>0.0215049877897279</v>
      </c>
      <c r="CE238" s="23" t="n">
        <f aca="false">IF(EMFX_Data!AB237&gt;=EMFX_Data!AC237,EMFX_Data!AI238-EMFX_Data!AJ238,EMFX_Data!AJ238-EMFX_Data!AI238)</f>
        <v>-0.00844742912016095</v>
      </c>
      <c r="CF238" s="23" t="n">
        <f aca="false">IF(EMFX_Data!AB237&gt;=EMFX_Data!AD237,EMFX_Data!AI238-EMFX_Data!AK238,EMFX_Data!AK238-EMFX_Data!AI238)</f>
        <v>0.0342647144581627</v>
      </c>
      <c r="CG238" s="23" t="n">
        <f aca="false">IF(EMFX_Data!AC237&gt;=EMFX_Data!AD237,EMFX_Data!AJ238-EMFX_Data!AK238,EMFX_Data!AK238-EMFX_Data!AJ238)</f>
        <v>0.0427121435783237</v>
      </c>
      <c r="CH238" s="27" t="n">
        <f aca="false">IF(ROW()&lt;4+VolLB,"",STDEV(INDEX($BM:$BM,ROW()-VolLB+1):INDEX($BM:$BM,ROW()))*SQRT(12))</f>
        <v>0.177256941538585</v>
      </c>
      <c r="CI238" s="27" t="n">
        <f aca="false">IF(ROW()&lt;4+VolLB,"",STDEV(INDEX($BN:$BN,ROW()-VolLB+1):INDEX($BN:$BN,ROW()))*SQRT(12))</f>
        <v>0.181309058434617</v>
      </c>
      <c r="CJ238" s="27" t="n">
        <f aca="false">IF(ROW()&lt;4+VolLB,"",STDEV(INDEX($BO:$BO,ROW()-VolLB+1):INDEX($BO:$BO,ROW()))*SQRT(12))</f>
        <v>0.170223698122014</v>
      </c>
      <c r="CK238" s="27" t="n">
        <f aca="false">IF(ROW()&lt;4+VolLB,"",STDEV(INDEX($BP:$BP,ROW()-VolLB+1):INDEX($BP:$BP,ROW()))*SQRT(12))</f>
        <v>0.174592627888614</v>
      </c>
      <c r="CL238" s="27" t="n">
        <f aca="false">IF(ROW()&lt;4+VolLB,"",STDEV(INDEX($BQ:$BQ,ROW()-VolLB+1):INDEX($BQ:$BQ,ROW()))*SQRT(12))</f>
        <v>0.171981824400807</v>
      </c>
      <c r="CM238" s="27" t="n">
        <f aca="false">IF(ROW()&lt;4+VolLB,"",STDEV(INDEX($BR:$BR,ROW()-VolLB+1):INDEX($BR:$BR,ROW()))*SQRT(12))</f>
        <v>0.165044926471112</v>
      </c>
      <c r="CN238" s="27" t="n">
        <f aca="false">IF(ROW()&lt;4+VolLB,"",STDEV(INDEX($BS:$BS,ROW()-VolLB+1):INDEX($BS:$BS,ROW()))*SQRT(12))</f>
        <v>0.154425217905939</v>
      </c>
      <c r="CO238" s="27" t="n">
        <f aca="false">IF(ROW()&lt;4+VolLB,"",STDEV(INDEX($BT:$BT,ROW()-VolLB+1):INDEX($BT:$BT,ROW()))*SQRT(12))</f>
        <v>0.17728400276687</v>
      </c>
      <c r="CP238" s="27" t="n">
        <f aca="false">IF(ROW()&lt;4+VolLB,"",STDEV(INDEX($BU:$BU,ROW()-VolLB+1):INDEX($BU:$BU,ROW()))*SQRT(12))</f>
        <v>0.161731713021767</v>
      </c>
      <c r="CQ238" s="27" t="n">
        <f aca="false">IF(ROW()&lt;4+VolLB,"",STDEV(INDEX($BV:$BV,ROW()-VolLB+1):INDEX($BV:$BV,ROW()))*SQRT(12))</f>
        <v>0.17851121067382</v>
      </c>
      <c r="CR238" s="27" t="n">
        <f aca="false">IF(ROW()&lt;4+VolLB,"",STDEV(INDEX($BW:$BW,ROW()-VolLB+1):INDEX($BW:$BW,ROW()))*SQRT(12))</f>
        <v>0.15462431725552</v>
      </c>
      <c r="CS238" s="27" t="n">
        <f aca="false">IF(ROW()&lt;4+VolLB,"",STDEV(INDEX($BX:$BX,ROW()-VolLB+1):INDEX($BX:$BX,ROW()))*SQRT(12))</f>
        <v>0.166460127487706</v>
      </c>
      <c r="CT238" s="27" t="n">
        <f aca="false">IF(ROW()&lt;4+VolLB,"",STDEV(INDEX($BY:$BY,ROW()-VolLB+1):INDEX($BY:$BY,ROW()))*SQRT(12))</f>
        <v>0.175445409823944</v>
      </c>
      <c r="CU238" s="27" t="n">
        <f aca="false">IF(ROW()&lt;4+VolLB,"",STDEV(INDEX($BZ:$BZ,ROW()-VolLB+1):INDEX($BZ:$BZ,ROW()))*SQRT(12))</f>
        <v>0.190643468955458</v>
      </c>
      <c r="CV238" s="27" t="n">
        <f aca="false">IF(ROW()&lt;4+VolLB,"",STDEV(INDEX($CA:$CA,ROW()-VolLB+1):INDEX($CA:$CA,ROW()))*SQRT(12))</f>
        <v>0.137510693946416</v>
      </c>
      <c r="CW238" s="27" t="n">
        <f aca="false">IF(ROW()&lt;4+VolLB,"",STDEV(INDEX($CB:$CB,ROW()-VolLB+1):INDEX($CB:$CB,ROW()))*SQRT(12))</f>
        <v>0.170906288615003</v>
      </c>
      <c r="CX238" s="27" t="n">
        <f aca="false">IF(ROW()&lt;4+VolLB,"",STDEV(INDEX($CC:$CC,ROW()-VolLB+1):INDEX($CC:$CC,ROW()))*SQRT(12))</f>
        <v>0.181783789665594</v>
      </c>
      <c r="CY238" s="27" t="n">
        <f aca="false">IF(ROW()&lt;4+VolLB,"",STDEV(INDEX($CD:$CD,ROW()-VolLB+1):INDEX($CD:$CD,ROW()))*SQRT(12))</f>
        <v>0.170779203108827</v>
      </c>
      <c r="CZ238" s="27" t="n">
        <f aca="false">IF(ROW()&lt;4+VolLB,"",STDEV(INDEX($CE:$CE,ROW()-VolLB+1):INDEX($CE:$CE,ROW()))*SQRT(12))</f>
        <v>0.190739218960816</v>
      </c>
      <c r="DA238" s="27" t="n">
        <f aca="false">IF(ROW()&lt;4+VolLB,"",STDEV(INDEX($CF:$CF,ROW()-VolLB+1):INDEX($CF:$CF,ROW()))*SQRT(12))</f>
        <v>0.174867697115828</v>
      </c>
      <c r="DB238" s="27" t="n">
        <f aca="false">IF(ROW()&lt;4+VolLB,"",STDEV(INDEX($CG:$CG,ROW()-VolLB+1):INDEX($CG:$CG,ROW()))*SQRT(12))</f>
        <v>0.16446953945077</v>
      </c>
      <c r="DC238" s="26" t="n">
        <f aca="false">IF(OR(AR238=0,CH238="",CH238=0),0,AR238*MIN(MaxScal,TgtVol/CH238))</f>
        <v>0</v>
      </c>
      <c r="DD238" s="26" t="n">
        <f aca="false">IF(OR(AS238=0,CI238="",CI238=0),0,AS238*MIN(MaxScal,TgtVol/CI238))</f>
        <v>0</v>
      </c>
      <c r="DE238" s="26" t="n">
        <f aca="false">IF(OR(AT238=0,CJ238="",CJ238=0),0,AT238*MIN(MaxScal,TgtVol/CJ238))</f>
        <v>0</v>
      </c>
      <c r="DF238" s="26" t="n">
        <f aca="false">IF(OR(AU238=0,CK238="",CK238=0),0,AU238*MIN(MaxScal,TgtVol/CK238))</f>
        <v>0</v>
      </c>
      <c r="DG238" s="26" t="n">
        <f aca="false">IF(OR(AV238=0,CL238="",CL238=0),0,AV238*MIN(MaxScal,TgtVol/CL238))</f>
        <v>0</v>
      </c>
      <c r="DH238" s="26" t="n">
        <f aca="false">IF(OR(AW238=0,CM238="",CM238=0),0,AW238*MIN(MaxScal,TgtVol/CM238))</f>
        <v>0</v>
      </c>
      <c r="DI238" s="26" t="n">
        <f aca="false">IF(OR(AX238=0,CN238="",CN238=0),0,AX238*MIN(MaxScal,TgtVol/CN238))</f>
        <v>0</v>
      </c>
      <c r="DJ238" s="26" t="n">
        <f aca="false">IF(OR(AY238=0,CO238="",CO238=0),0,AY238*MIN(MaxScal,TgtVol/CO238))</f>
        <v>0</v>
      </c>
      <c r="DK238" s="26" t="n">
        <f aca="false">IF(OR(AZ238=0,CP238="",CP238=0),0,AZ238*MIN(MaxScal,TgtVol/CP238))</f>
        <v>0</v>
      </c>
      <c r="DL238" s="26" t="n">
        <f aca="false">IF(OR(BA238=0,CQ238="",CQ238=0),0,BA238*MIN(MaxScal,TgtVol/CQ238))</f>
        <v>0</v>
      </c>
      <c r="DM238" s="26" t="n">
        <f aca="false">IF(OR(BB238=0,CR238="",CR238=0),0,BB238*MIN(MaxScal,TgtVol/CR238))</f>
        <v>0</v>
      </c>
      <c r="DN238" s="26" t="n">
        <f aca="false">IF(OR(BC238=0,CS238="",CS238=0),0,BC238*MIN(MaxScal,TgtVol/CS238))</f>
        <v>0</v>
      </c>
      <c r="DO238" s="26" t="n">
        <f aca="false">IF(OR(BD238=0,CT238="",CT238=0),0,BD238*MIN(MaxScal,TgtVol/CT238))</f>
        <v>0</v>
      </c>
      <c r="DP238" s="26" t="n">
        <f aca="false">IF(OR(BE238=0,CU238="",CU238=0),0,BE238*MIN(MaxScal,TgtVol/CU238))</f>
        <v>0</v>
      </c>
      <c r="DQ238" s="26" t="n">
        <f aca="false">IF(OR(BF238=0,CV238="",CV238=0),0,BF238*MIN(MaxScal,TgtVol/CV238))</f>
        <v>0</v>
      </c>
      <c r="DR238" s="26" t="n">
        <f aca="false">IF(OR(BG238=0,CW238="",CW238=0),0,BG238*MIN(MaxScal,TgtVol/CW238))</f>
        <v>0</v>
      </c>
      <c r="DS238" s="26" t="n">
        <f aca="false">IF(OR(BH238=0,CX238="",CX238=0),0,BH238*MIN(MaxScal,TgtVol/CX238))</f>
        <v>0</v>
      </c>
      <c r="DT238" s="26" t="n">
        <f aca="false">IF(OR(BI238=0,CY238="",CY238=0),0,BI238*MIN(MaxScal,TgtVol/CY238))</f>
        <v>0</v>
      </c>
      <c r="DU238" s="26" t="n">
        <f aca="false">IF(OR(BJ238=0,CZ238="",CZ238=0),0,BJ238*MIN(MaxScal,TgtVol/CZ238))</f>
        <v>0</v>
      </c>
      <c r="DV238" s="26" t="n">
        <f aca="false">IF(OR(BK238=0,DA238="",DA238=0),0,BK238*MIN(MaxScal,TgtVol/DA238))</f>
        <v>0</v>
      </c>
      <c r="DW238" s="26" t="n">
        <f aca="false">IF(OR(BL238=0,DB238="",DB238=0),0,BL238*MIN(MaxScal,TgtVol/DB238))</f>
        <v>0</v>
      </c>
      <c r="DX238" s="28" t="n">
        <f aca="false">IFERROR(DC237*BM238,"")</f>
        <v>-0</v>
      </c>
      <c r="DY238" s="28" t="n">
        <f aca="false">IFERROR(DD237*BN238,"")</f>
        <v>0</v>
      </c>
      <c r="DZ238" s="28" t="n">
        <f aca="false">IFERROR(DE237*BO238,"")</f>
        <v>0</v>
      </c>
      <c r="EA238" s="28" t="n">
        <f aca="false">IFERROR(DF237*BP238,"")</f>
        <v>-0</v>
      </c>
      <c r="EB238" s="28" t="n">
        <f aca="false">IFERROR(DG237*BQ238,"")</f>
        <v>0</v>
      </c>
      <c r="EC238" s="28" t="n">
        <f aca="false">IFERROR(DH237*BR238,"")</f>
        <v>0</v>
      </c>
      <c r="ED238" s="28" t="n">
        <f aca="false">IFERROR(DI237*BS238,"")</f>
        <v>0</v>
      </c>
      <c r="EE238" s="28" t="n">
        <f aca="false">IFERROR(DJ237*BT238,"")</f>
        <v>0</v>
      </c>
      <c r="EF238" s="28" t="n">
        <f aca="false">IFERROR(DK237*BU238,"")</f>
        <v>0</v>
      </c>
      <c r="EG238" s="28" t="n">
        <f aca="false">IFERROR(DL237*BV238,"")</f>
        <v>-0</v>
      </c>
      <c r="EH238" s="28" t="n">
        <f aca="false">IFERROR(DM237*BW238,"")</f>
        <v>0</v>
      </c>
      <c r="EI238" s="28" t="n">
        <f aca="false">IFERROR(DN237*BX238,"")</f>
        <v>-0</v>
      </c>
      <c r="EJ238" s="28" t="n">
        <f aca="false">IFERROR(DO237*BY238,"")</f>
        <v>0</v>
      </c>
      <c r="EK238" s="28" t="n">
        <f aca="false">IFERROR(DP237*BZ238,"")</f>
        <v>-0</v>
      </c>
      <c r="EL238" s="28" t="n">
        <f aca="false">IFERROR(DQ237*CA238,"")</f>
        <v>-0</v>
      </c>
      <c r="EM238" s="28" t="n">
        <f aca="false">IFERROR(DR237*CB238,"")</f>
        <v>0</v>
      </c>
      <c r="EN238" s="28" t="n">
        <f aca="false">IFERROR(DS237*CC238,"")</f>
        <v>-0</v>
      </c>
      <c r="EO238" s="28" t="n">
        <f aca="false">IFERROR(DT237*CD238,"")</f>
        <v>0</v>
      </c>
      <c r="EP238" s="28" t="n">
        <f aca="false">IFERROR(DU237*CE238,"")</f>
        <v>-0</v>
      </c>
      <c r="EQ238" s="28" t="n">
        <f aca="false">IFERROR(DV237*CF238,"")</f>
        <v>0</v>
      </c>
      <c r="ER238" s="28" t="n">
        <f aca="false">IFERROR(DW237*CG238,"")</f>
        <v>0</v>
      </c>
      <c r="ES238" s="28" t="n">
        <f aca="false">IF(ROW()=4,"",SUM(DX238:ER238))</f>
        <v>0</v>
      </c>
      <c r="ET238" s="29" t="n">
        <f aca="false">COUNTIF(AR238:BL238,"&gt;0")</f>
        <v>0</v>
      </c>
    </row>
    <row r="239" customFormat="false" ht="15" hidden="false" customHeight="false" outlineLevel="0" collapsed="false">
      <c r="A239" s="19" t="n">
        <v>45169</v>
      </c>
      <c r="B239" s="23" t="n">
        <f aca="false">ABS(EMFX_Data!X239-EMFX_Data!Y239)</f>
        <v>0.0534772653576203</v>
      </c>
      <c r="C239" s="23" t="n">
        <f aca="false">ABS(EMFX_Data!X239-EMFX_Data!Z239)</f>
        <v>0.100687611546592</v>
      </c>
      <c r="D239" s="23" t="n">
        <f aca="false">ABS(EMFX_Data!X239-EMFX_Data!AA239)</f>
        <v>0.101173059305284</v>
      </c>
      <c r="E239" s="23" t="n">
        <f aca="false">ABS(EMFX_Data!X239-EMFX_Data!AB239)</f>
        <v>0.0828079390119774</v>
      </c>
      <c r="F239" s="23" t="n">
        <f aca="false">ABS(EMFX_Data!X239-EMFX_Data!AC239)</f>
        <v>0.110771283935555</v>
      </c>
      <c r="G239" s="23" t="n">
        <f aca="false">ABS(EMFX_Data!X239-EMFX_Data!AD239)</f>
        <v>0.295362734959415</v>
      </c>
      <c r="H239" s="23" t="n">
        <f aca="false">ABS(EMFX_Data!Y239-EMFX_Data!Z239)</f>
        <v>0.154164876904212</v>
      </c>
      <c r="I239" s="23" t="n">
        <f aca="false">ABS(EMFX_Data!Y239-EMFX_Data!AA239)</f>
        <v>0.154650324662905</v>
      </c>
      <c r="J239" s="23" t="n">
        <f aca="false">ABS(EMFX_Data!Y239-EMFX_Data!AB239)</f>
        <v>0.029330673654357</v>
      </c>
      <c r="K239" s="23" t="n">
        <f aca="false">ABS(EMFX_Data!Y239-EMFX_Data!AC239)</f>
        <v>0.164248549293175</v>
      </c>
      <c r="L239" s="23" t="n">
        <f aca="false">ABS(EMFX_Data!Y239-EMFX_Data!AD239)</f>
        <v>0.348840000317035</v>
      </c>
      <c r="M239" s="23" t="n">
        <f aca="false">ABS(EMFX_Data!Z239-EMFX_Data!AA239)</f>
        <v>0.000485447758692636</v>
      </c>
      <c r="N239" s="23" t="n">
        <f aca="false">ABS(EMFX_Data!Z239-EMFX_Data!AB239)</f>
        <v>0.183495550558569</v>
      </c>
      <c r="O239" s="23" t="n">
        <f aca="false">ABS(EMFX_Data!Z239-EMFX_Data!AC239)</f>
        <v>0.010083672388963</v>
      </c>
      <c r="P239" s="23" t="n">
        <f aca="false">ABS(EMFX_Data!Z239-EMFX_Data!AD239)</f>
        <v>0.194675123412823</v>
      </c>
      <c r="Q239" s="23" t="n">
        <f aca="false">ABS(EMFX_Data!AA239-EMFX_Data!AB239)</f>
        <v>0.183980998317262</v>
      </c>
      <c r="R239" s="23" t="n">
        <f aca="false">ABS(EMFX_Data!AA239-EMFX_Data!AC239)</f>
        <v>0.00959822463027038</v>
      </c>
      <c r="S239" s="23" t="n">
        <f aca="false">ABS(EMFX_Data!AA239-EMFX_Data!AD239)</f>
        <v>0.194189675654131</v>
      </c>
      <c r="T239" s="23" t="n">
        <f aca="false">ABS(EMFX_Data!AB239-EMFX_Data!AC239)</f>
        <v>0.193579222947532</v>
      </c>
      <c r="U239" s="23" t="n">
        <f aca="false">ABS(EMFX_Data!AB239-EMFX_Data!AD239)</f>
        <v>0.378170673971392</v>
      </c>
      <c r="V239" s="23" t="n">
        <f aca="false">ABS(EMFX_Data!AC239-EMFX_Data!AD239)</f>
        <v>0.18459145102386</v>
      </c>
      <c r="W239" s="26" t="n">
        <f aca="false">IF(ROW()&lt;4+MinObs-1,"",IFERROR((B239-AVERAGE(B$4:B239))/STDEV(B$4:B239),""))</f>
        <v>-0.893651549224008</v>
      </c>
      <c r="X239" s="26" t="n">
        <f aca="false">IF(ROW()&lt;4+MinObs-1,"",IFERROR((C239-AVERAGE(C$4:C239))/STDEV(C$4:C239),""))</f>
        <v>-0.0705885892398283</v>
      </c>
      <c r="Y239" s="26" t="n">
        <f aca="false">IF(ROW()&lt;4+MinObs-1,"",IFERROR((D239-AVERAGE(D$4:D239))/STDEV(D$4:D239),""))</f>
        <v>-0.484307433991072</v>
      </c>
      <c r="Z239" s="26" t="n">
        <f aca="false">IF(ROW()&lt;4+MinObs-1,"",IFERROR((E239-AVERAGE(E$4:E239))/STDEV(E$4:E239),""))</f>
        <v>-0.449513888310176</v>
      </c>
      <c r="AA239" s="26" t="n">
        <f aca="false">IF(ROW()&lt;4+MinObs-1,"",IFERROR((F239-AVERAGE(F$4:F239))/STDEV(F$4:F239),""))</f>
        <v>0.0613404183603665</v>
      </c>
      <c r="AB239" s="26" t="n">
        <f aca="false">IF(ROW()&lt;4+MinObs-1,"",IFERROR((G239-AVERAGE(G$4:G239))/STDEV(G$4:G239),""))</f>
        <v>0.61713407113858</v>
      </c>
      <c r="AC239" s="26" t="n">
        <f aca="false">IF(ROW()&lt;4+MinObs-1,"",IFERROR((H239-AVERAGE(H$4:H239))/STDEV(H$4:H239),""))</f>
        <v>0.155183070395819</v>
      </c>
      <c r="AD239" s="26" t="n">
        <f aca="false">IF(ROW()&lt;4+MinObs-1,"",IFERROR((I239-AVERAGE(I$4:I239))/STDEV(I$4:I239),""))</f>
        <v>0.0564531018658507</v>
      </c>
      <c r="AE239" s="26" t="n">
        <f aca="false">IF(ROW()&lt;4+MinObs-1,"",IFERROR((J239-AVERAGE(J$4:J239))/STDEV(J$4:J239),""))</f>
        <v>-1.21991358428809</v>
      </c>
      <c r="AF239" s="26" t="n">
        <f aca="false">IF(ROW()&lt;4+MinObs-1,"",IFERROR((K239-AVERAGE(K$4:K239))/STDEV(K$4:K239),""))</f>
        <v>1.0024468623508</v>
      </c>
      <c r="AG239" s="26" t="n">
        <f aca="false">IF(ROW()&lt;4+MinObs-1,"",IFERROR((L239-AVERAGE(L$4:L239))/STDEV(L$4:L239),""))</f>
        <v>0.643191760638613</v>
      </c>
      <c r="AH239" s="26" t="n">
        <f aca="false">IF(ROW()&lt;4+MinObs-1,"",IFERROR((M239-AVERAGE(M$4:M239))/STDEV(M$4:M239),""))</f>
        <v>-1.50656430012159</v>
      </c>
      <c r="AI239" s="26" t="n">
        <f aca="false">IF(ROW()&lt;4+MinObs-1,"",IFERROR((N239-AVERAGE(N$4:N239))/STDEV(N$4:N239),""))</f>
        <v>0.461939032334648</v>
      </c>
      <c r="AJ239" s="26" t="n">
        <f aca="false">IF(ROW()&lt;4+MinObs-1,"",IFERROR((O239-AVERAGE(O$4:O239))/STDEV(O$4:O239),""))</f>
        <v>-1.21728179428046</v>
      </c>
      <c r="AK239" s="26" t="n">
        <f aca="false">IF(ROW()&lt;4+MinObs-1,"",IFERROR((P239-AVERAGE(P$4:P239))/STDEV(P$4:P239),""))</f>
        <v>0.18567301647103</v>
      </c>
      <c r="AL239" s="26" t="n">
        <f aca="false">IF(ROW()&lt;4+MinObs-1,"",IFERROR((Q239-AVERAGE(Q$4:Q239))/STDEV(Q$4:Q239),""))</f>
        <v>0.0979046355408476</v>
      </c>
      <c r="AM239" s="26" t="n">
        <f aca="false">IF(ROW()&lt;4+MinObs-1,"",IFERROR((R239-AVERAGE(R$4:R239))/STDEV(R$4:R239),""))</f>
        <v>-1.36484028222738</v>
      </c>
      <c r="AN239" s="26" t="n">
        <f aca="false">IF(ROW()&lt;4+MinObs-1,"",IFERROR((S239-AVERAGE(S$4:S239))/STDEV(S$4:S239),""))</f>
        <v>0.102854467603644</v>
      </c>
      <c r="AO239" s="26" t="n">
        <f aca="false">IF(ROW()&lt;4+MinObs-1,"",IFERROR((T239-AVERAGE(T$4:T239))/STDEV(T$4:T239),""))</f>
        <v>0.813949803295671</v>
      </c>
      <c r="AP239" s="26" t="n">
        <f aca="false">IF(ROW()&lt;4+MinObs-1,"",IFERROR((U239-AVERAGE(U$4:U239))/STDEV(U$4:U239),""))</f>
        <v>0.835231287318051</v>
      </c>
      <c r="AQ239" s="26" t="n">
        <f aca="false">IF(ROW()&lt;4+MinObs-1,"",IFERROR((V239-AVERAGE(V$4:V239))/STDEV(V$4:V239),""))</f>
        <v>0.0701115070259719</v>
      </c>
      <c r="AR239" s="26" t="n">
        <f aca="false">IF(W239="",0,IF(W239&gt;=z4,w4,IF(W239&gt;=z3,w3,IF(W239&gt;=zEntry,w2,IF(AND(W239&gt;=ExitZ,AR238&gt;0),w2,0)))))</f>
        <v>0</v>
      </c>
      <c r="AS239" s="26" t="n">
        <f aca="false">IF(X239="",0,IF(X239&gt;=z4,w4,IF(X239&gt;=z3,w3,IF(X239&gt;=zEntry,w2,IF(AND(X239&gt;=ExitZ,AS238&gt;0),w2,0)))))</f>
        <v>0</v>
      </c>
      <c r="AT239" s="26" t="n">
        <f aca="false">IF(Y239="",0,IF(Y239&gt;=z4,w4,IF(Y239&gt;=z3,w3,IF(Y239&gt;=zEntry,w2,IF(AND(Y239&gt;=ExitZ,AT238&gt;0),w2,0)))))</f>
        <v>0</v>
      </c>
      <c r="AU239" s="26" t="n">
        <f aca="false">IF(Z239="",0,IF(Z239&gt;=z4,w4,IF(Z239&gt;=z3,w3,IF(Z239&gt;=zEntry,w2,IF(AND(Z239&gt;=ExitZ,AU238&gt;0),w2,0)))))</f>
        <v>0</v>
      </c>
      <c r="AV239" s="26" t="n">
        <f aca="false">IF(AA239="",0,IF(AA239&gt;=z4,w4,IF(AA239&gt;=z3,w3,IF(AA239&gt;=zEntry,w2,IF(AND(AA239&gt;=ExitZ,AV238&gt;0),w2,0)))))</f>
        <v>0</v>
      </c>
      <c r="AW239" s="26" t="n">
        <f aca="false">IF(AB239="",0,IF(AB239&gt;=z4,w4,IF(AB239&gt;=z3,w3,IF(AB239&gt;=zEntry,w2,IF(AND(AB239&gt;=ExitZ,AW238&gt;0),w2,0)))))</f>
        <v>0</v>
      </c>
      <c r="AX239" s="26" t="n">
        <f aca="false">IF(AC239="",0,IF(AC239&gt;=z4,w4,IF(AC239&gt;=z3,w3,IF(AC239&gt;=zEntry,w2,IF(AND(AC239&gt;=ExitZ,AX238&gt;0),w2,0)))))</f>
        <v>0</v>
      </c>
      <c r="AY239" s="26" t="n">
        <f aca="false">IF(AD239="",0,IF(AD239&gt;=z4,w4,IF(AD239&gt;=z3,w3,IF(AD239&gt;=zEntry,w2,IF(AND(AD239&gt;=ExitZ,AY238&gt;0),w2,0)))))</f>
        <v>0</v>
      </c>
      <c r="AZ239" s="26" t="n">
        <f aca="false">IF(AE239="",0,IF(AE239&gt;=z4,w4,IF(AE239&gt;=z3,w3,IF(AE239&gt;=zEntry,w2,IF(AND(AE239&gt;=ExitZ,AZ238&gt;0),w2,0)))))</f>
        <v>0</v>
      </c>
      <c r="BA239" s="26" t="n">
        <f aca="false">IF(AF239="",0,IF(AF239&gt;=z4,w4,IF(AF239&gt;=z3,w3,IF(AF239&gt;=zEntry,w2,IF(AND(AF239&gt;=ExitZ,BA238&gt;0),w2,0)))))</f>
        <v>0</v>
      </c>
      <c r="BB239" s="26" t="n">
        <f aca="false">IF(AG239="",0,IF(AG239&gt;=z4,w4,IF(AG239&gt;=z3,w3,IF(AG239&gt;=zEntry,w2,IF(AND(AG239&gt;=ExitZ,BB238&gt;0),w2,0)))))</f>
        <v>0</v>
      </c>
      <c r="BC239" s="26" t="n">
        <f aca="false">IF(AH239="",0,IF(AH239&gt;=z4,w4,IF(AH239&gt;=z3,w3,IF(AH239&gt;=zEntry,w2,IF(AND(AH239&gt;=ExitZ,BC238&gt;0),w2,0)))))</f>
        <v>0</v>
      </c>
      <c r="BD239" s="26" t="n">
        <f aca="false">IF(AI239="",0,IF(AI239&gt;=z4,w4,IF(AI239&gt;=z3,w3,IF(AI239&gt;=zEntry,w2,IF(AND(AI239&gt;=ExitZ,BD238&gt;0),w2,0)))))</f>
        <v>0</v>
      </c>
      <c r="BE239" s="26" t="n">
        <f aca="false">IF(AJ239="",0,IF(AJ239&gt;=z4,w4,IF(AJ239&gt;=z3,w3,IF(AJ239&gt;=zEntry,w2,IF(AND(AJ239&gt;=ExitZ,BE238&gt;0),w2,0)))))</f>
        <v>0</v>
      </c>
      <c r="BF239" s="26" t="n">
        <f aca="false">IF(AK239="",0,IF(AK239&gt;=z4,w4,IF(AK239&gt;=z3,w3,IF(AK239&gt;=zEntry,w2,IF(AND(AK239&gt;=ExitZ,BF238&gt;0),w2,0)))))</f>
        <v>0</v>
      </c>
      <c r="BG239" s="26" t="n">
        <f aca="false">IF(AL239="",0,IF(AL239&gt;=z4,w4,IF(AL239&gt;=z3,w3,IF(AL239&gt;=zEntry,w2,IF(AND(AL239&gt;=ExitZ,BG238&gt;0),w2,0)))))</f>
        <v>0</v>
      </c>
      <c r="BH239" s="26" t="n">
        <f aca="false">IF(AM239="",0,IF(AM239&gt;=z4,w4,IF(AM239&gt;=z3,w3,IF(AM239&gt;=zEntry,w2,IF(AND(AM239&gt;=ExitZ,BH238&gt;0),w2,0)))))</f>
        <v>0</v>
      </c>
      <c r="BI239" s="26" t="n">
        <f aca="false">IF(AN239="",0,IF(AN239&gt;=z4,w4,IF(AN239&gt;=z3,w3,IF(AN239&gt;=zEntry,w2,IF(AND(AN239&gt;=ExitZ,BI238&gt;0),w2,0)))))</f>
        <v>0</v>
      </c>
      <c r="BJ239" s="26" t="n">
        <f aca="false">IF(AO239="",0,IF(AO239&gt;=z4,w4,IF(AO239&gt;=z3,w3,IF(AO239&gt;=zEntry,w2,IF(AND(AO239&gt;=ExitZ,BJ238&gt;0),w2,0)))))</f>
        <v>0</v>
      </c>
      <c r="BK239" s="26" t="n">
        <f aca="false">IF(AP239="",0,IF(AP239&gt;=z4,w4,IF(AP239&gt;=z3,w3,IF(AP239&gt;=zEntry,w2,IF(AND(AP239&gt;=ExitZ,BK238&gt;0),w2,0)))))</f>
        <v>0</v>
      </c>
      <c r="BL239" s="26" t="n">
        <f aca="false">IF(AQ239="",0,IF(AQ239&gt;=z4,w4,IF(AQ239&gt;=z3,w3,IF(AQ239&gt;=zEntry,w2,IF(AND(AQ239&gt;=ExitZ,BL238&gt;0),w2,0)))))</f>
        <v>0</v>
      </c>
      <c r="BM239" s="23" t="n">
        <f aca="false">IF(EMFX_Data!X238&gt;=EMFX_Data!Y238,EMFX_Data!AE239-EMFX_Data!AF239,EMFX_Data!AF239-EMFX_Data!AE239)</f>
        <v>-0.0156047370853499</v>
      </c>
      <c r="BN239" s="23" t="n">
        <f aca="false">IF(EMFX_Data!X238&gt;=EMFX_Data!Z238,EMFX_Data!AE239-EMFX_Data!AG239,EMFX_Data!AG239-EMFX_Data!AE239)</f>
        <v>-0.0452069651794589</v>
      </c>
      <c r="BO239" s="23" t="n">
        <f aca="false">IF(EMFX_Data!X238&gt;=EMFX_Data!AA238,EMFX_Data!AE239-EMFX_Data!AH239,EMFX_Data!AH239-EMFX_Data!AE239)</f>
        <v>-0.0209885423817897</v>
      </c>
      <c r="BP239" s="23" t="n">
        <f aca="false">IF(EMFX_Data!X238&gt;=EMFX_Data!AB238,EMFX_Data!AE239-EMFX_Data!AI239,EMFX_Data!AI239-EMFX_Data!AE239)</f>
        <v>-0.0306201050494152</v>
      </c>
      <c r="BQ239" s="23" t="n">
        <f aca="false">IF(EMFX_Data!X238&gt;=EMFX_Data!AC238,EMFX_Data!AE239-EMFX_Data!AJ239,EMFX_Data!AJ239-EMFX_Data!AE239)</f>
        <v>0.00260574219771634</v>
      </c>
      <c r="BR239" s="23" t="n">
        <f aca="false">IF(EMFX_Data!X238&gt;=EMFX_Data!AD238,EMFX_Data!AE239-EMFX_Data!AK239,EMFX_Data!AK239-EMFX_Data!AE239)</f>
        <v>-0.0113247571525302</v>
      </c>
      <c r="BS239" s="23" t="n">
        <f aca="false">IF(EMFX_Data!Y238&gt;=EMFX_Data!Z238,EMFX_Data!AF239-EMFX_Data!AG239,EMFX_Data!AG239-EMFX_Data!AF239)</f>
        <v>-0.0608117022648088</v>
      </c>
      <c r="BT239" s="23" t="n">
        <f aca="false">IF(EMFX_Data!Y238&gt;=EMFX_Data!AA238,EMFX_Data!AF239-EMFX_Data!AH239,EMFX_Data!AH239-EMFX_Data!AF239)</f>
        <v>-0.0365932794671395</v>
      </c>
      <c r="BU239" s="23" t="n">
        <f aca="false">IF(EMFX_Data!Y238&gt;=EMFX_Data!AB238,EMFX_Data!AF239-EMFX_Data!AI239,EMFX_Data!AI239-EMFX_Data!AF239)</f>
        <v>-0.0150153679640653</v>
      </c>
      <c r="BV239" s="23" t="n">
        <f aca="false">IF(EMFX_Data!Y238&gt;=EMFX_Data!AC238,EMFX_Data!AF239-EMFX_Data!AJ239,EMFX_Data!AJ239-EMFX_Data!AF239)</f>
        <v>-0.0129989948876335</v>
      </c>
      <c r="BW239" s="23" t="n">
        <f aca="false">IF(EMFX_Data!Y238&gt;=EMFX_Data!AD238,EMFX_Data!AF239-EMFX_Data!AK239,EMFX_Data!AK239-EMFX_Data!AF239)</f>
        <v>-0.0269294942378801</v>
      </c>
      <c r="BX239" s="23" t="n">
        <f aca="false">IF(EMFX_Data!Z238&gt;=EMFX_Data!AA238,EMFX_Data!AG239-EMFX_Data!AH239,EMFX_Data!AH239-EMFX_Data!AG239)</f>
        <v>0.0242184227976692</v>
      </c>
      <c r="BY239" s="23" t="n">
        <f aca="false">IF(EMFX_Data!Z238&gt;=EMFX_Data!AB238,EMFX_Data!AG239-EMFX_Data!AI239,EMFX_Data!AI239-EMFX_Data!AG239)</f>
        <v>-0.0758270702288741</v>
      </c>
      <c r="BZ239" s="23" t="n">
        <f aca="false">IF(EMFX_Data!Z238&gt;=EMFX_Data!AC238,EMFX_Data!AG239-EMFX_Data!AJ239,EMFX_Data!AJ239-EMFX_Data!AG239)</f>
        <v>0.0478127073771752</v>
      </c>
      <c r="CA239" s="23" t="n">
        <f aca="false">IF(EMFX_Data!Z238&gt;=EMFX_Data!AD238,EMFX_Data!AG239-EMFX_Data!AK239,EMFX_Data!AK239-EMFX_Data!AG239)</f>
        <v>0.0338822080269287</v>
      </c>
      <c r="CB239" s="23" t="n">
        <f aca="false">IF(EMFX_Data!AA238&gt;=EMFX_Data!AB238,EMFX_Data!AH239-EMFX_Data!AI239,EMFX_Data!AI239-EMFX_Data!AH239)</f>
        <v>-0.0516086474312048</v>
      </c>
      <c r="CC239" s="23" t="n">
        <f aca="false">IF(EMFX_Data!AA238&gt;=EMFX_Data!AC238,EMFX_Data!AH239-EMFX_Data!AJ239,EMFX_Data!AJ239-EMFX_Data!AH239)</f>
        <v>0.023594284579506</v>
      </c>
      <c r="CD239" s="23" t="n">
        <f aca="false">IF(EMFX_Data!AA238&gt;=EMFX_Data!AD238,EMFX_Data!AH239-EMFX_Data!AK239,EMFX_Data!AK239-EMFX_Data!AH239)</f>
        <v>0.00966378522925943</v>
      </c>
      <c r="CE239" s="23" t="n">
        <f aca="false">IF(EMFX_Data!AB238&gt;=EMFX_Data!AC238,EMFX_Data!AI239-EMFX_Data!AJ239,EMFX_Data!AJ239-EMFX_Data!AI239)</f>
        <v>-0.0280143628516988</v>
      </c>
      <c r="CF239" s="23" t="n">
        <f aca="false">IF(EMFX_Data!AB238&gt;=EMFX_Data!AD238,EMFX_Data!AI239-EMFX_Data!AK239,EMFX_Data!AK239-EMFX_Data!AI239)</f>
        <v>-0.0419448622019454</v>
      </c>
      <c r="CG239" s="23" t="n">
        <f aca="false">IF(EMFX_Data!AC238&gt;=EMFX_Data!AD238,EMFX_Data!AJ239-EMFX_Data!AK239,EMFX_Data!AK239-EMFX_Data!AJ239)</f>
        <v>-0.0139304993502466</v>
      </c>
      <c r="CH239" s="27" t="n">
        <f aca="false">IF(ROW()&lt;4+VolLB,"",STDEV(INDEX($BM:$BM,ROW()-VolLB+1):INDEX($BM:$BM,ROW()))*SQRT(12))</f>
        <v>0.177603051530309</v>
      </c>
      <c r="CI239" s="27" t="n">
        <f aca="false">IF(ROW()&lt;4+VolLB,"",STDEV(INDEX($BN:$BN,ROW()-VolLB+1):INDEX($BN:$BN,ROW()))*SQRT(12))</f>
        <v>0.183640837976814</v>
      </c>
      <c r="CJ239" s="27" t="n">
        <f aca="false">IF(ROW()&lt;4+VolLB,"",STDEV(INDEX($BO:$BO,ROW()-VolLB+1):INDEX($BO:$BO,ROW()))*SQRT(12))</f>
        <v>0.169081872902974</v>
      </c>
      <c r="CK239" s="27" t="n">
        <f aca="false">IF(ROW()&lt;4+VolLB,"",STDEV(INDEX($BP:$BP,ROW()-VolLB+1):INDEX($BP:$BP,ROW()))*SQRT(12))</f>
        <v>0.172517836705775</v>
      </c>
      <c r="CL239" s="27" t="n">
        <f aca="false">IF(ROW()&lt;4+VolLB,"",STDEV(INDEX($BQ:$BQ,ROW()-VolLB+1):INDEX($BQ:$BQ,ROW()))*SQRT(12))</f>
        <v>0.169749669774455</v>
      </c>
      <c r="CM239" s="27" t="n">
        <f aca="false">IF(ROW()&lt;4+VolLB,"",STDEV(INDEX($BR:$BR,ROW()-VolLB+1):INDEX($BR:$BR,ROW()))*SQRT(12))</f>
        <v>0.163337664793562</v>
      </c>
      <c r="CN239" s="27" t="n">
        <f aca="false">IF(ROW()&lt;4+VolLB,"",STDEV(INDEX($BS:$BS,ROW()-VolLB+1):INDEX($BS:$BS,ROW()))*SQRT(12))</f>
        <v>0.160212312104551</v>
      </c>
      <c r="CO239" s="27" t="n">
        <f aca="false">IF(ROW()&lt;4+VolLB,"",STDEV(INDEX($BT:$BT,ROW()-VolLB+1):INDEX($BT:$BT,ROW()))*SQRT(12))</f>
        <v>0.176721011462647</v>
      </c>
      <c r="CP239" s="27" t="n">
        <f aca="false">IF(ROW()&lt;4+VolLB,"",STDEV(INDEX($BU:$BU,ROW()-VolLB+1):INDEX($BU:$BU,ROW()))*SQRT(12))</f>
        <v>0.160136711429901</v>
      </c>
      <c r="CQ239" s="27" t="n">
        <f aca="false">IF(ROW()&lt;4+VolLB,"",STDEV(INDEX($BV:$BV,ROW()-VolLB+1):INDEX($BV:$BV,ROW()))*SQRT(12))</f>
        <v>0.175815794440218</v>
      </c>
      <c r="CR239" s="27" t="n">
        <f aca="false">IF(ROW()&lt;4+VolLB,"",STDEV(INDEX($BW:$BW,ROW()-VolLB+1):INDEX($BW:$BW,ROW()))*SQRT(12))</f>
        <v>0.154081502582091</v>
      </c>
      <c r="CS239" s="27" t="n">
        <f aca="false">IF(ROW()&lt;4+VolLB,"",STDEV(INDEX($BX:$BX,ROW()-VolLB+1):INDEX($BX:$BX,ROW()))*SQRT(12))</f>
        <v>0.162874633922805</v>
      </c>
      <c r="CT239" s="27" t="n">
        <f aca="false">IF(ROW()&lt;4+VolLB,"",STDEV(INDEX($BY:$BY,ROW()-VolLB+1):INDEX($BY:$BY,ROW()))*SQRT(12))</f>
        <v>0.179774200200772</v>
      </c>
      <c r="CU239" s="27" t="n">
        <f aca="false">IF(ROW()&lt;4+VolLB,"",STDEV(INDEX($BZ:$BZ,ROW()-VolLB+1):INDEX($BZ:$BZ,ROW()))*SQRT(12))</f>
        <v>0.189394030026182</v>
      </c>
      <c r="CV239" s="27" t="n">
        <f aca="false">IF(ROW()&lt;4+VolLB,"",STDEV(INDEX($CA:$CA,ROW()-VolLB+1):INDEX($CA:$CA,ROW()))*SQRT(12))</f>
        <v>0.137569235794963</v>
      </c>
      <c r="CW239" s="27" t="n">
        <f aca="false">IF(ROW()&lt;4+VolLB,"",STDEV(INDEX($CB:$CB,ROW()-VolLB+1):INDEX($CB:$CB,ROW()))*SQRT(12))</f>
        <v>0.165010976502941</v>
      </c>
      <c r="CX239" s="27" t="n">
        <f aca="false">IF(ROW()&lt;4+VolLB,"",STDEV(INDEX($CC:$CC,ROW()-VolLB+1):INDEX($CC:$CC,ROW()))*SQRT(12))</f>
        <v>0.181918879653898</v>
      </c>
      <c r="CY239" s="27" t="n">
        <f aca="false">IF(ROW()&lt;4+VolLB,"",STDEV(INDEX($CD:$CD,ROW()-VolLB+1):INDEX($CD:$CD,ROW()))*SQRT(12))</f>
        <v>0.1647158213059</v>
      </c>
      <c r="CZ239" s="27" t="n">
        <f aca="false">IF(ROW()&lt;4+VolLB,"",STDEV(INDEX($CE:$CE,ROW()-VolLB+1):INDEX($CE:$CE,ROW()))*SQRT(12))</f>
        <v>0.182994811852173</v>
      </c>
      <c r="DA239" s="27" t="n">
        <f aca="false">IF(ROW()&lt;4+VolLB,"",STDEV(INDEX($CF:$CF,ROW()-VolLB+1):INDEX($CF:$CF,ROW()))*SQRT(12))</f>
        <v>0.176171615124741</v>
      </c>
      <c r="DB239" s="27" t="n">
        <f aca="false">IF(ROW()&lt;4+VolLB,"",STDEV(INDEX($CG:$CG,ROW()-VolLB+1):INDEX($CG:$CG,ROW()))*SQRT(12))</f>
        <v>0.157452914571013</v>
      </c>
      <c r="DC239" s="26" t="n">
        <f aca="false">IF(OR(AR239=0,CH239="",CH239=0),0,AR239*MIN(MaxScal,TgtVol/CH239))</f>
        <v>0</v>
      </c>
      <c r="DD239" s="26" t="n">
        <f aca="false">IF(OR(AS239=0,CI239="",CI239=0),0,AS239*MIN(MaxScal,TgtVol/CI239))</f>
        <v>0</v>
      </c>
      <c r="DE239" s="26" t="n">
        <f aca="false">IF(OR(AT239=0,CJ239="",CJ239=0),0,AT239*MIN(MaxScal,TgtVol/CJ239))</f>
        <v>0</v>
      </c>
      <c r="DF239" s="26" t="n">
        <f aca="false">IF(OR(AU239=0,CK239="",CK239=0),0,AU239*MIN(MaxScal,TgtVol/CK239))</f>
        <v>0</v>
      </c>
      <c r="DG239" s="26" t="n">
        <f aca="false">IF(OR(AV239=0,CL239="",CL239=0),0,AV239*MIN(MaxScal,TgtVol/CL239))</f>
        <v>0</v>
      </c>
      <c r="DH239" s="26" t="n">
        <f aca="false">IF(OR(AW239=0,CM239="",CM239=0),0,AW239*MIN(MaxScal,TgtVol/CM239))</f>
        <v>0</v>
      </c>
      <c r="DI239" s="26" t="n">
        <f aca="false">IF(OR(AX239=0,CN239="",CN239=0),0,AX239*MIN(MaxScal,TgtVol/CN239))</f>
        <v>0</v>
      </c>
      <c r="DJ239" s="26" t="n">
        <f aca="false">IF(OR(AY239=0,CO239="",CO239=0),0,AY239*MIN(MaxScal,TgtVol/CO239))</f>
        <v>0</v>
      </c>
      <c r="DK239" s="26" t="n">
        <f aca="false">IF(OR(AZ239=0,CP239="",CP239=0),0,AZ239*MIN(MaxScal,TgtVol/CP239))</f>
        <v>0</v>
      </c>
      <c r="DL239" s="26" t="n">
        <f aca="false">IF(OR(BA239=0,CQ239="",CQ239=0),0,BA239*MIN(MaxScal,TgtVol/CQ239))</f>
        <v>0</v>
      </c>
      <c r="DM239" s="26" t="n">
        <f aca="false">IF(OR(BB239=0,CR239="",CR239=0),0,BB239*MIN(MaxScal,TgtVol/CR239))</f>
        <v>0</v>
      </c>
      <c r="DN239" s="26" t="n">
        <f aca="false">IF(OR(BC239=0,CS239="",CS239=0),0,BC239*MIN(MaxScal,TgtVol/CS239))</f>
        <v>0</v>
      </c>
      <c r="DO239" s="26" t="n">
        <f aca="false">IF(OR(BD239=0,CT239="",CT239=0),0,BD239*MIN(MaxScal,TgtVol/CT239))</f>
        <v>0</v>
      </c>
      <c r="DP239" s="26" t="n">
        <f aca="false">IF(OR(BE239=0,CU239="",CU239=0),0,BE239*MIN(MaxScal,TgtVol/CU239))</f>
        <v>0</v>
      </c>
      <c r="DQ239" s="26" t="n">
        <f aca="false">IF(OR(BF239=0,CV239="",CV239=0),0,BF239*MIN(MaxScal,TgtVol/CV239))</f>
        <v>0</v>
      </c>
      <c r="DR239" s="26" t="n">
        <f aca="false">IF(OR(BG239=0,CW239="",CW239=0),0,BG239*MIN(MaxScal,TgtVol/CW239))</f>
        <v>0</v>
      </c>
      <c r="DS239" s="26" t="n">
        <f aca="false">IF(OR(BH239=0,CX239="",CX239=0),0,BH239*MIN(MaxScal,TgtVol/CX239))</f>
        <v>0</v>
      </c>
      <c r="DT239" s="26" t="n">
        <f aca="false">IF(OR(BI239=0,CY239="",CY239=0),0,BI239*MIN(MaxScal,TgtVol/CY239))</f>
        <v>0</v>
      </c>
      <c r="DU239" s="26" t="n">
        <f aca="false">IF(OR(BJ239=0,CZ239="",CZ239=0),0,BJ239*MIN(MaxScal,TgtVol/CZ239))</f>
        <v>0</v>
      </c>
      <c r="DV239" s="26" t="n">
        <f aca="false">IF(OR(BK239=0,DA239="",DA239=0),0,BK239*MIN(MaxScal,TgtVol/DA239))</f>
        <v>0</v>
      </c>
      <c r="DW239" s="26" t="n">
        <f aca="false">IF(OR(BL239=0,DB239="",DB239=0),0,BL239*MIN(MaxScal,TgtVol/DB239))</f>
        <v>0</v>
      </c>
      <c r="DX239" s="28" t="n">
        <f aca="false">IFERROR(DC238*BM239,"")</f>
        <v>-0</v>
      </c>
      <c r="DY239" s="28" t="n">
        <f aca="false">IFERROR(DD238*BN239,"")</f>
        <v>-0</v>
      </c>
      <c r="DZ239" s="28" t="n">
        <f aca="false">IFERROR(DE238*BO239,"")</f>
        <v>-0</v>
      </c>
      <c r="EA239" s="28" t="n">
        <f aca="false">IFERROR(DF238*BP239,"")</f>
        <v>-0</v>
      </c>
      <c r="EB239" s="28" t="n">
        <f aca="false">IFERROR(DG238*BQ239,"")</f>
        <v>0</v>
      </c>
      <c r="EC239" s="28" t="n">
        <f aca="false">IFERROR(DH238*BR239,"")</f>
        <v>-0</v>
      </c>
      <c r="ED239" s="28" t="n">
        <f aca="false">IFERROR(DI238*BS239,"")</f>
        <v>-0</v>
      </c>
      <c r="EE239" s="28" t="n">
        <f aca="false">IFERROR(DJ238*BT239,"")</f>
        <v>-0</v>
      </c>
      <c r="EF239" s="28" t="n">
        <f aca="false">IFERROR(DK238*BU239,"")</f>
        <v>-0</v>
      </c>
      <c r="EG239" s="28" t="n">
        <f aca="false">IFERROR(DL238*BV239,"")</f>
        <v>-0</v>
      </c>
      <c r="EH239" s="28" t="n">
        <f aca="false">IFERROR(DM238*BW239,"")</f>
        <v>-0</v>
      </c>
      <c r="EI239" s="28" t="n">
        <f aca="false">IFERROR(DN238*BX239,"")</f>
        <v>0</v>
      </c>
      <c r="EJ239" s="28" t="n">
        <f aca="false">IFERROR(DO238*BY239,"")</f>
        <v>-0</v>
      </c>
      <c r="EK239" s="28" t="n">
        <f aca="false">IFERROR(DP238*BZ239,"")</f>
        <v>0</v>
      </c>
      <c r="EL239" s="28" t="n">
        <f aca="false">IFERROR(DQ238*CA239,"")</f>
        <v>0</v>
      </c>
      <c r="EM239" s="28" t="n">
        <f aca="false">IFERROR(DR238*CB239,"")</f>
        <v>-0</v>
      </c>
      <c r="EN239" s="28" t="n">
        <f aca="false">IFERROR(DS238*CC239,"")</f>
        <v>0</v>
      </c>
      <c r="EO239" s="28" t="n">
        <f aca="false">IFERROR(DT238*CD239,"")</f>
        <v>0</v>
      </c>
      <c r="EP239" s="28" t="n">
        <f aca="false">IFERROR(DU238*CE239,"")</f>
        <v>-0</v>
      </c>
      <c r="EQ239" s="28" t="n">
        <f aca="false">IFERROR(DV238*CF239,"")</f>
        <v>-0</v>
      </c>
      <c r="ER239" s="28" t="n">
        <f aca="false">IFERROR(DW238*CG239,"")</f>
        <v>-0</v>
      </c>
      <c r="ES239" s="28" t="n">
        <f aca="false">IF(ROW()=4,"",SUM(DX239:ER239))</f>
        <v>0</v>
      </c>
      <c r="ET239" s="29" t="n">
        <f aca="false">COUNTIF(AR239:BL239,"&gt;0")</f>
        <v>0</v>
      </c>
    </row>
    <row r="240" customFormat="false" ht="15" hidden="false" customHeight="false" outlineLevel="0" collapsed="false">
      <c r="A240" s="19" t="n">
        <v>45199</v>
      </c>
      <c r="B240" s="23" t="n">
        <f aca="false">ABS(EMFX_Data!X240-EMFX_Data!Y240)</f>
        <v>0.0638685500537397</v>
      </c>
      <c r="C240" s="23" t="n">
        <f aca="false">ABS(EMFX_Data!X240-EMFX_Data!Z240)</f>
        <v>0.0759211896854373</v>
      </c>
      <c r="D240" s="23" t="n">
        <f aca="false">ABS(EMFX_Data!X240-EMFX_Data!AA240)</f>
        <v>0.137810746267757</v>
      </c>
      <c r="E240" s="23" t="n">
        <f aca="false">ABS(EMFX_Data!X240-EMFX_Data!AB240)</f>
        <v>0.0743589032687408</v>
      </c>
      <c r="F240" s="23" t="n">
        <f aca="false">ABS(EMFX_Data!X240-EMFX_Data!AC240)</f>
        <v>0.166296913715054</v>
      </c>
      <c r="G240" s="23" t="n">
        <f aca="false">ABS(EMFX_Data!X240-EMFX_Data!AD240)</f>
        <v>0.300242673454318</v>
      </c>
      <c r="H240" s="23" t="n">
        <f aca="false">ABS(EMFX_Data!Y240-EMFX_Data!Z240)</f>
        <v>0.139789739739177</v>
      </c>
      <c r="I240" s="23" t="n">
        <f aca="false">ABS(EMFX_Data!Y240-EMFX_Data!AA240)</f>
        <v>0.201679296321497</v>
      </c>
      <c r="J240" s="23" t="n">
        <f aca="false">ABS(EMFX_Data!Y240-EMFX_Data!AB240)</f>
        <v>0.0104903532150011</v>
      </c>
      <c r="K240" s="23" t="n">
        <f aca="false">ABS(EMFX_Data!Y240-EMFX_Data!AC240)</f>
        <v>0.230165463768794</v>
      </c>
      <c r="L240" s="23" t="n">
        <f aca="false">ABS(EMFX_Data!Y240-EMFX_Data!AD240)</f>
        <v>0.364111223508058</v>
      </c>
      <c r="M240" s="23" t="n">
        <f aca="false">ABS(EMFX_Data!Z240-EMFX_Data!AA240)</f>
        <v>0.0618895565823197</v>
      </c>
      <c r="N240" s="23" t="n">
        <f aca="false">ABS(EMFX_Data!Z240-EMFX_Data!AB240)</f>
        <v>0.150280092954178</v>
      </c>
      <c r="O240" s="23" t="n">
        <f aca="false">ABS(EMFX_Data!Z240-EMFX_Data!AC240)</f>
        <v>0.0903757240296166</v>
      </c>
      <c r="P240" s="23" t="n">
        <f aca="false">ABS(EMFX_Data!Z240-EMFX_Data!AD240)</f>
        <v>0.224321483768881</v>
      </c>
      <c r="Q240" s="23" t="n">
        <f aca="false">ABS(EMFX_Data!AA240-EMFX_Data!AB240)</f>
        <v>0.212169649536498</v>
      </c>
      <c r="R240" s="23" t="n">
        <f aca="false">ABS(EMFX_Data!AA240-EMFX_Data!AC240)</f>
        <v>0.0284861674472969</v>
      </c>
      <c r="S240" s="23" t="n">
        <f aca="false">ABS(EMFX_Data!AA240-EMFX_Data!AD240)</f>
        <v>0.162431927186561</v>
      </c>
      <c r="T240" s="23" t="n">
        <f aca="false">ABS(EMFX_Data!AB240-EMFX_Data!AC240)</f>
        <v>0.240655816983795</v>
      </c>
      <c r="U240" s="23" t="n">
        <f aca="false">ABS(EMFX_Data!AB240-EMFX_Data!AD240)</f>
        <v>0.374601576723059</v>
      </c>
      <c r="V240" s="23" t="n">
        <f aca="false">ABS(EMFX_Data!AC240-EMFX_Data!AD240)</f>
        <v>0.133945759739264</v>
      </c>
      <c r="W240" s="26" t="n">
        <f aca="false">IF(ROW()&lt;4+MinObs-1,"",IFERROR((B240-AVERAGE(B$4:B240))/STDEV(B$4:B240),""))</f>
        <v>-0.776071361769645</v>
      </c>
      <c r="X240" s="26" t="n">
        <f aca="false">IF(ROW()&lt;4+MinObs-1,"",IFERROR((C240-AVERAGE(C$4:C240))/STDEV(C$4:C240),""))</f>
        <v>-0.365929074009773</v>
      </c>
      <c r="Y240" s="26" t="n">
        <f aca="false">IF(ROW()&lt;4+MinObs-1,"",IFERROR((D240-AVERAGE(D$4:D240))/STDEV(D$4:D240),""))</f>
        <v>-0.147811875302589</v>
      </c>
      <c r="Z240" s="26" t="n">
        <f aca="false">IF(ROW()&lt;4+MinObs-1,"",IFERROR((E240-AVERAGE(E$4:E240))/STDEV(E$4:E240),""))</f>
        <v>-0.535028200083776</v>
      </c>
      <c r="AA240" s="26" t="n">
        <f aca="false">IF(ROW()&lt;4+MinObs-1,"",IFERROR((F240-AVERAGE(F$4:F240))/STDEV(F$4:F240),""))</f>
        <v>0.707991667068778</v>
      </c>
      <c r="AB240" s="26" t="n">
        <f aca="false">IF(ROW()&lt;4+MinObs-1,"",IFERROR((G240-AVERAGE(G$4:G240))/STDEV(G$4:G240),""))</f>
        <v>0.633973707341553</v>
      </c>
      <c r="AC240" s="26" t="n">
        <f aca="false">IF(ROW()&lt;4+MinObs-1,"",IFERROR((H240-AVERAGE(H$4:H240))/STDEV(H$4:H240),""))</f>
        <v>0.0279874022661475</v>
      </c>
      <c r="AD240" s="26" t="n">
        <f aca="false">IF(ROW()&lt;4+MinObs-1,"",IFERROR((I240-AVERAGE(I$4:I240))/STDEV(I$4:I240),""))</f>
        <v>0.448796701910697</v>
      </c>
      <c r="AE240" s="26" t="n">
        <f aca="false">IF(ROW()&lt;4+MinObs-1,"",IFERROR((J240-AVERAGE(J$4:J240))/STDEV(J$4:J240),""))</f>
        <v>-1.43177587681543</v>
      </c>
      <c r="AF240" s="26" t="n">
        <f aca="false">IF(ROW()&lt;4+MinObs-1,"",IFERROR((K240-AVERAGE(K$4:K240))/STDEV(K$4:K240),""))</f>
        <v>1.94252907796542</v>
      </c>
      <c r="AG240" s="26" t="n">
        <f aca="false">IF(ROW()&lt;4+MinObs-1,"",IFERROR((L240-AVERAGE(L$4:L240))/STDEV(L$4:L240),""))</f>
        <v>0.697444465056755</v>
      </c>
      <c r="AH240" s="26" t="n">
        <f aca="false">IF(ROW()&lt;4+MinObs-1,"",IFERROR((M240-AVERAGE(M$4:M240))/STDEV(M$4:M240),""))</f>
        <v>-0.898994476267614</v>
      </c>
      <c r="AI240" s="26" t="n">
        <f aca="false">IF(ROW()&lt;4+MinObs-1,"",IFERROR((N240-AVERAGE(N$4:N240))/STDEV(N$4:N240),""))</f>
        <v>0.124794719758408</v>
      </c>
      <c r="AJ240" s="26" t="n">
        <f aca="false">IF(ROW()&lt;4+MinObs-1,"",IFERROR((O240-AVERAGE(O$4:O240))/STDEV(O$4:O240),""))</f>
        <v>-0.142774543491068</v>
      </c>
      <c r="AK240" s="26" t="n">
        <f aca="false">IF(ROW()&lt;4+MinObs-1,"",IFERROR((P240-AVERAGE(P$4:P240))/STDEV(P$4:P240),""))</f>
        <v>0.297374384394345</v>
      </c>
      <c r="AL240" s="26" t="n">
        <f aca="false">IF(ROW()&lt;4+MinObs-1,"",IFERROR((Q240-AVERAGE(Q$4:Q240))/STDEV(Q$4:Q240),""))</f>
        <v>0.303080974051714</v>
      </c>
      <c r="AM240" s="26" t="n">
        <f aca="false">IF(ROW()&lt;4+MinObs-1,"",IFERROR((R240-AVERAGE(R$4:R240))/STDEV(R$4:R240),""))</f>
        <v>-1.19289170325052</v>
      </c>
      <c r="AN240" s="26" t="n">
        <f aca="false">IF(ROW()&lt;4+MinObs-1,"",IFERROR((S240-AVERAGE(S$4:S240))/STDEV(S$4:S240),""))</f>
        <v>-0.017238966350596</v>
      </c>
      <c r="AO240" s="26" t="n">
        <f aca="false">IF(ROW()&lt;4+MinObs-1,"",IFERROR((T240-AVERAGE(T$4:T240))/STDEV(T$4:T240),""))</f>
        <v>1.34396349379299</v>
      </c>
      <c r="AP240" s="26" t="n">
        <f aca="false">IF(ROW()&lt;4+MinObs-1,"",IFERROR((U240-AVERAGE(U$4:U240))/STDEV(U$4:U240),""))</f>
        <v>0.818909486809178</v>
      </c>
      <c r="AQ240" s="26" t="n">
        <f aca="false">IF(ROW()&lt;4+MinObs-1,"",IFERROR((V240-AVERAGE(V$4:V240))/STDEV(V$4:V240),""))</f>
        <v>-0.120878010787259</v>
      </c>
      <c r="AR240" s="26" t="n">
        <f aca="false">IF(W240="",0,IF(W240&gt;=z4,w4,IF(W240&gt;=z3,w3,IF(W240&gt;=zEntry,w2,IF(AND(W240&gt;=ExitZ,AR239&gt;0),w2,0)))))</f>
        <v>0</v>
      </c>
      <c r="AS240" s="26" t="n">
        <f aca="false">IF(X240="",0,IF(X240&gt;=z4,w4,IF(X240&gt;=z3,w3,IF(X240&gt;=zEntry,w2,IF(AND(X240&gt;=ExitZ,AS239&gt;0),w2,0)))))</f>
        <v>0</v>
      </c>
      <c r="AT240" s="26" t="n">
        <f aca="false">IF(Y240="",0,IF(Y240&gt;=z4,w4,IF(Y240&gt;=z3,w3,IF(Y240&gt;=zEntry,w2,IF(AND(Y240&gt;=ExitZ,AT239&gt;0),w2,0)))))</f>
        <v>0</v>
      </c>
      <c r="AU240" s="26" t="n">
        <f aca="false">IF(Z240="",0,IF(Z240&gt;=z4,w4,IF(Z240&gt;=z3,w3,IF(Z240&gt;=zEntry,w2,IF(AND(Z240&gt;=ExitZ,AU239&gt;0),w2,0)))))</f>
        <v>0</v>
      </c>
      <c r="AV240" s="26" t="n">
        <f aca="false">IF(AA240="",0,IF(AA240&gt;=z4,w4,IF(AA240&gt;=z3,w3,IF(AA240&gt;=zEntry,w2,IF(AND(AA240&gt;=ExitZ,AV239&gt;0),w2,0)))))</f>
        <v>0</v>
      </c>
      <c r="AW240" s="26" t="n">
        <f aca="false">IF(AB240="",0,IF(AB240&gt;=z4,w4,IF(AB240&gt;=z3,w3,IF(AB240&gt;=zEntry,w2,IF(AND(AB240&gt;=ExitZ,AW239&gt;0),w2,0)))))</f>
        <v>0</v>
      </c>
      <c r="AX240" s="26" t="n">
        <f aca="false">IF(AC240="",0,IF(AC240&gt;=z4,w4,IF(AC240&gt;=z3,w3,IF(AC240&gt;=zEntry,w2,IF(AND(AC240&gt;=ExitZ,AX239&gt;0),w2,0)))))</f>
        <v>0</v>
      </c>
      <c r="AY240" s="26" t="n">
        <f aca="false">IF(AD240="",0,IF(AD240&gt;=z4,w4,IF(AD240&gt;=z3,w3,IF(AD240&gt;=zEntry,w2,IF(AND(AD240&gt;=ExitZ,AY239&gt;0),w2,0)))))</f>
        <v>0</v>
      </c>
      <c r="AZ240" s="26" t="n">
        <f aca="false">IF(AE240="",0,IF(AE240&gt;=z4,w4,IF(AE240&gt;=z3,w3,IF(AE240&gt;=zEntry,w2,IF(AND(AE240&gt;=ExitZ,AZ239&gt;0),w2,0)))))</f>
        <v>0</v>
      </c>
      <c r="BA240" s="26" t="n">
        <f aca="false">IF(AF240="",0,IF(AF240&gt;=z4,w4,IF(AF240&gt;=z3,w3,IF(AF240&gt;=zEntry,w2,IF(AND(AF240&gt;=ExitZ,BA239&gt;0),w2,0)))))</f>
        <v>0</v>
      </c>
      <c r="BB240" s="26" t="n">
        <f aca="false">IF(AG240="",0,IF(AG240&gt;=z4,w4,IF(AG240&gt;=z3,w3,IF(AG240&gt;=zEntry,w2,IF(AND(AG240&gt;=ExitZ,BB239&gt;0),w2,0)))))</f>
        <v>0</v>
      </c>
      <c r="BC240" s="26" t="n">
        <f aca="false">IF(AH240="",0,IF(AH240&gt;=z4,w4,IF(AH240&gt;=z3,w3,IF(AH240&gt;=zEntry,w2,IF(AND(AH240&gt;=ExitZ,BC239&gt;0),w2,0)))))</f>
        <v>0</v>
      </c>
      <c r="BD240" s="26" t="n">
        <f aca="false">IF(AI240="",0,IF(AI240&gt;=z4,w4,IF(AI240&gt;=z3,w3,IF(AI240&gt;=zEntry,w2,IF(AND(AI240&gt;=ExitZ,BD239&gt;0),w2,0)))))</f>
        <v>0</v>
      </c>
      <c r="BE240" s="26" t="n">
        <f aca="false">IF(AJ240="",0,IF(AJ240&gt;=z4,w4,IF(AJ240&gt;=z3,w3,IF(AJ240&gt;=zEntry,w2,IF(AND(AJ240&gt;=ExitZ,BE239&gt;0),w2,0)))))</f>
        <v>0</v>
      </c>
      <c r="BF240" s="26" t="n">
        <f aca="false">IF(AK240="",0,IF(AK240&gt;=z4,w4,IF(AK240&gt;=z3,w3,IF(AK240&gt;=zEntry,w2,IF(AND(AK240&gt;=ExitZ,BF239&gt;0),w2,0)))))</f>
        <v>0</v>
      </c>
      <c r="BG240" s="26" t="n">
        <f aca="false">IF(AL240="",0,IF(AL240&gt;=z4,w4,IF(AL240&gt;=z3,w3,IF(AL240&gt;=zEntry,w2,IF(AND(AL240&gt;=ExitZ,BG239&gt;0),w2,0)))))</f>
        <v>0</v>
      </c>
      <c r="BH240" s="26" t="n">
        <f aca="false">IF(AM240="",0,IF(AM240&gt;=z4,w4,IF(AM240&gt;=z3,w3,IF(AM240&gt;=zEntry,w2,IF(AND(AM240&gt;=ExitZ,BH239&gt;0),w2,0)))))</f>
        <v>0</v>
      </c>
      <c r="BI240" s="26" t="n">
        <f aca="false">IF(AN240="",0,IF(AN240&gt;=z4,w4,IF(AN240&gt;=z3,w3,IF(AN240&gt;=zEntry,w2,IF(AND(AN240&gt;=ExitZ,BI239&gt;0),w2,0)))))</f>
        <v>0</v>
      </c>
      <c r="BJ240" s="26" t="n">
        <f aca="false">IF(AO240="",0,IF(AO240&gt;=z4,w4,IF(AO240&gt;=z3,w3,IF(AO240&gt;=zEntry,w2,IF(AND(AO240&gt;=ExitZ,BJ239&gt;0),w2,0)))))</f>
        <v>0</v>
      </c>
      <c r="BK240" s="26" t="n">
        <f aca="false">IF(AP240="",0,IF(AP240&gt;=z4,w4,IF(AP240&gt;=z3,w3,IF(AP240&gt;=zEntry,w2,IF(AND(AP240&gt;=ExitZ,BK239&gt;0),w2,0)))))</f>
        <v>0</v>
      </c>
      <c r="BL240" s="26" t="n">
        <f aca="false">IF(AQ240="",0,IF(AQ240&gt;=z4,w4,IF(AQ240&gt;=z3,w3,IF(AQ240&gt;=zEntry,w2,IF(AND(AQ240&gt;=ExitZ,BL239&gt;0),w2,0)))))</f>
        <v>0</v>
      </c>
      <c r="BM240" s="23" t="n">
        <f aca="false">IF(EMFX_Data!X239&gt;=EMFX_Data!Y239,EMFX_Data!AE240-EMFX_Data!AF240,EMFX_Data!AF240-EMFX_Data!AE240)</f>
        <v>-0.0138605546029075</v>
      </c>
      <c r="BN240" s="23" t="n">
        <f aca="false">IF(EMFX_Data!X239&gt;=EMFX_Data!Z239,EMFX_Data!AE240-EMFX_Data!AG240,EMFX_Data!AG240-EMFX_Data!AE240)</f>
        <v>0.0289547974244092</v>
      </c>
      <c r="BO240" s="23" t="n">
        <f aca="false">IF(EMFX_Data!X239&gt;=EMFX_Data!AA239,EMFX_Data!AE240-EMFX_Data!AH240,EMFX_Data!AH240-EMFX_Data!AE240)</f>
        <v>-0.0385521665682871</v>
      </c>
      <c r="BP240" s="23" t="n">
        <f aca="false">IF(EMFX_Data!X239&gt;=EMFX_Data!AB239,EMFX_Data!AE240-EMFX_Data!AI240,EMFX_Data!AI240-EMFX_Data!AE240)</f>
        <v>0.0066499688937881</v>
      </c>
      <c r="BQ240" s="23" t="n">
        <f aca="false">IF(EMFX_Data!X239&gt;=EMFX_Data!AC239,EMFX_Data!AE240-EMFX_Data!AJ240,EMFX_Data!AJ240-EMFX_Data!AE240)</f>
        <v>-0.0636819200075446</v>
      </c>
      <c r="BR240" s="23" t="n">
        <f aca="false">IF(EMFX_Data!X239&gt;=EMFX_Data!AD239,EMFX_Data!AE240-EMFX_Data!AK240,EMFX_Data!AK240-EMFX_Data!AE240)</f>
        <v>-0.00293659325778244</v>
      </c>
      <c r="BS240" s="23" t="n">
        <f aca="false">IF(EMFX_Data!Y239&gt;=EMFX_Data!Z239,EMFX_Data!AF240-EMFX_Data!AG240,EMFX_Data!AG240-EMFX_Data!AF240)</f>
        <v>0.0150942428215017</v>
      </c>
      <c r="BT240" s="23" t="n">
        <f aca="false">IF(EMFX_Data!Y239&gt;=EMFX_Data!AA239,EMFX_Data!AF240-EMFX_Data!AH240,EMFX_Data!AH240-EMFX_Data!AF240)</f>
        <v>-0.0524127211711946</v>
      </c>
      <c r="BU240" s="23" t="n">
        <f aca="false">IF(EMFX_Data!Y239&gt;=EMFX_Data!AB239,EMFX_Data!AF240-EMFX_Data!AI240,EMFX_Data!AI240-EMFX_Data!AF240)</f>
        <v>0.0205105234966956</v>
      </c>
      <c r="BV240" s="23" t="n">
        <f aca="false">IF(EMFX_Data!Y239&gt;=EMFX_Data!AC239,EMFX_Data!AF240-EMFX_Data!AJ240,EMFX_Data!AJ240-EMFX_Data!AF240)</f>
        <v>-0.0775424746104521</v>
      </c>
      <c r="BW240" s="23" t="n">
        <f aca="false">IF(EMFX_Data!Y239&gt;=EMFX_Data!AD239,EMFX_Data!AF240-EMFX_Data!AK240,EMFX_Data!AK240-EMFX_Data!AF240)</f>
        <v>-0.0167971478606899</v>
      </c>
      <c r="BX240" s="23" t="n">
        <f aca="false">IF(EMFX_Data!Z239&gt;=EMFX_Data!AA239,EMFX_Data!AG240-EMFX_Data!AH240,EMFX_Data!AH240-EMFX_Data!AG240)</f>
        <v>-0.0675069639926963</v>
      </c>
      <c r="BY240" s="23" t="n">
        <f aca="false">IF(EMFX_Data!Z239&gt;=EMFX_Data!AB239,EMFX_Data!AG240-EMFX_Data!AI240,EMFX_Data!AI240-EMFX_Data!AG240)</f>
        <v>0.0356047663181973</v>
      </c>
      <c r="BZ240" s="23" t="n">
        <f aca="false">IF(EMFX_Data!Z239&gt;=EMFX_Data!AC239,EMFX_Data!AG240-EMFX_Data!AJ240,EMFX_Data!AJ240-EMFX_Data!AG240)</f>
        <v>-0.0926367174319538</v>
      </c>
      <c r="CA240" s="23" t="n">
        <f aca="false">IF(EMFX_Data!Z239&gt;=EMFX_Data!AD239,EMFX_Data!AG240-EMFX_Data!AK240,EMFX_Data!AK240-EMFX_Data!AG240)</f>
        <v>-0.0318913906821917</v>
      </c>
      <c r="CB240" s="23" t="n">
        <f aca="false">IF(EMFX_Data!AA239&gt;=EMFX_Data!AB239,EMFX_Data!AH240-EMFX_Data!AI240,EMFX_Data!AI240-EMFX_Data!AH240)</f>
        <v>-0.031902197674499</v>
      </c>
      <c r="CC240" s="23" t="n">
        <f aca="false">IF(EMFX_Data!AA239&gt;=EMFX_Data!AC239,EMFX_Data!AH240-EMFX_Data!AJ240,EMFX_Data!AJ240-EMFX_Data!AH240)</f>
        <v>-0.0251297534392575</v>
      </c>
      <c r="CD240" s="23" t="n">
        <f aca="false">IF(EMFX_Data!AA239&gt;=EMFX_Data!AD239,EMFX_Data!AH240-EMFX_Data!AK240,EMFX_Data!AK240-EMFX_Data!AH240)</f>
        <v>0.0356155733105047</v>
      </c>
      <c r="CE240" s="23" t="n">
        <f aca="false">IF(EMFX_Data!AB239&gt;=EMFX_Data!AC239,EMFX_Data!AI240-EMFX_Data!AJ240,EMFX_Data!AJ240-EMFX_Data!AI240)</f>
        <v>-0.0570319511137565</v>
      </c>
      <c r="CF240" s="23" t="n">
        <f aca="false">IF(EMFX_Data!AB239&gt;=EMFX_Data!AD239,EMFX_Data!AI240-EMFX_Data!AK240,EMFX_Data!AK240-EMFX_Data!AI240)</f>
        <v>0.00371337563600566</v>
      </c>
      <c r="CG240" s="23" t="n">
        <f aca="false">IF(EMFX_Data!AC239&gt;=EMFX_Data!AD239,EMFX_Data!AJ240-EMFX_Data!AK240,EMFX_Data!AK240-EMFX_Data!AJ240)</f>
        <v>0.0607453267497622</v>
      </c>
      <c r="CH240" s="27" t="n">
        <f aca="false">IF(ROW()&lt;4+VolLB,"",STDEV(INDEX($BM:$BM,ROW()-VolLB+1):INDEX($BM:$BM,ROW()))*SQRT(12))</f>
        <v>0.17734085659465</v>
      </c>
      <c r="CI240" s="27" t="n">
        <f aca="false">IF(ROW()&lt;4+VolLB,"",STDEV(INDEX($BN:$BN,ROW()-VolLB+1):INDEX($BN:$BN,ROW()))*SQRT(12))</f>
        <v>0.183421157812209</v>
      </c>
      <c r="CJ240" s="27" t="n">
        <f aca="false">IF(ROW()&lt;4+VolLB,"",STDEV(INDEX($BO:$BO,ROW()-VolLB+1):INDEX($BO:$BO,ROW()))*SQRT(12))</f>
        <v>0.167791342603759</v>
      </c>
      <c r="CK240" s="27" t="n">
        <f aca="false">IF(ROW()&lt;4+VolLB,"",STDEV(INDEX($BP:$BP,ROW()-VolLB+1):INDEX($BP:$BP,ROW()))*SQRT(12))</f>
        <v>0.157575653632143</v>
      </c>
      <c r="CL240" s="27" t="n">
        <f aca="false">IF(ROW()&lt;4+VolLB,"",STDEV(INDEX($BQ:$BQ,ROW()-VolLB+1):INDEX($BQ:$BQ,ROW()))*SQRT(12))</f>
        <v>0.172357138220514</v>
      </c>
      <c r="CM240" s="27" t="n">
        <f aca="false">IF(ROW()&lt;4+VolLB,"",STDEV(INDEX($BR:$BR,ROW()-VolLB+1):INDEX($BR:$BR,ROW()))*SQRT(12))</f>
        <v>0.163237652504804</v>
      </c>
      <c r="CN240" s="27" t="n">
        <f aca="false">IF(ROW()&lt;4+VolLB,"",STDEV(INDEX($BS:$BS,ROW()-VolLB+1):INDEX($BS:$BS,ROW()))*SQRT(12))</f>
        <v>0.158394647132171</v>
      </c>
      <c r="CO240" s="27" t="n">
        <f aca="false">IF(ROW()&lt;4+VolLB,"",STDEV(INDEX($BT:$BT,ROW()-VolLB+1):INDEX($BT:$BT,ROW()))*SQRT(12))</f>
        <v>0.179477138429104</v>
      </c>
      <c r="CP240" s="27" t="n">
        <f aca="false">IF(ROW()&lt;4+VolLB,"",STDEV(INDEX($BU:$BU,ROW()-VolLB+1):INDEX($BU:$BU,ROW()))*SQRT(12))</f>
        <v>0.151388264272164</v>
      </c>
      <c r="CQ240" s="27" t="n">
        <f aca="false">IF(ROW()&lt;4+VolLB,"",STDEV(INDEX($BV:$BV,ROW()-VolLB+1):INDEX($BV:$BV,ROW()))*SQRT(12))</f>
        <v>0.180919391226503</v>
      </c>
      <c r="CR240" s="27" t="n">
        <f aca="false">IF(ROW()&lt;4+VolLB,"",STDEV(INDEX($BW:$BW,ROW()-VolLB+1):INDEX($BW:$BW,ROW()))*SQRT(12))</f>
        <v>0.153227618849891</v>
      </c>
      <c r="CS240" s="27" t="n">
        <f aca="false">IF(ROW()&lt;4+VolLB,"",STDEV(INDEX($BX:$BX,ROW()-VolLB+1):INDEX($BX:$BX,ROW()))*SQRT(12))</f>
        <v>0.163818628300784</v>
      </c>
      <c r="CT240" s="27" t="n">
        <f aca="false">IF(ROW()&lt;4+VolLB,"",STDEV(INDEX($BY:$BY,ROW()-VolLB+1):INDEX($BY:$BY,ROW()))*SQRT(12))</f>
        <v>0.159374106807774</v>
      </c>
      <c r="CU240" s="27" t="n">
        <f aca="false">IF(ROW()&lt;4+VolLB,"",STDEV(INDEX($BZ:$BZ,ROW()-VolLB+1):INDEX($BZ:$BZ,ROW()))*SQRT(12))</f>
        <v>0.198112621522418</v>
      </c>
      <c r="CV240" s="27" t="n">
        <f aca="false">IF(ROW()&lt;4+VolLB,"",STDEV(INDEX($CA:$CA,ROW()-VolLB+1):INDEX($CA:$CA,ROW()))*SQRT(12))</f>
        <v>0.138845194043283</v>
      </c>
      <c r="CW240" s="27" t="n">
        <f aca="false">IF(ROW()&lt;4+VolLB,"",STDEV(INDEX($CB:$CB,ROW()-VolLB+1):INDEX($CB:$CB,ROW()))*SQRT(12))</f>
        <v>0.162730735918959</v>
      </c>
      <c r="CX240" s="27" t="n">
        <f aca="false">IF(ROW()&lt;4+VolLB,"",STDEV(INDEX($CC:$CC,ROW()-VolLB+1):INDEX($CC:$CC,ROW()))*SQRT(12))</f>
        <v>0.178681199975698</v>
      </c>
      <c r="CY240" s="27" t="n">
        <f aca="false">IF(ROW()&lt;4+VolLB,"",STDEV(INDEX($CD:$CD,ROW()-VolLB+1):INDEX($CD:$CD,ROW()))*SQRT(12))</f>
        <v>0.160941427314858</v>
      </c>
      <c r="CZ240" s="27" t="n">
        <f aca="false">IF(ROW()&lt;4+VolLB,"",STDEV(INDEX($CE:$CE,ROW()-VolLB+1):INDEX($CE:$CE,ROW()))*SQRT(12))</f>
        <v>0.167420670254906</v>
      </c>
      <c r="DA240" s="27" t="n">
        <f aca="false">IF(ROW()&lt;4+VolLB,"",STDEV(INDEX($CF:$CF,ROW()-VolLB+1):INDEX($CF:$CF,ROW()))*SQRT(12))</f>
        <v>0.160363959156321</v>
      </c>
      <c r="DB240" s="27" t="n">
        <f aca="false">IF(ROW()&lt;4+VolLB,"",STDEV(INDEX($CG:$CG,ROW()-VolLB+1):INDEX($CG:$CG,ROW()))*SQRT(12))</f>
        <v>0.161576970567355</v>
      </c>
      <c r="DC240" s="26" t="n">
        <f aca="false">IF(OR(AR240=0,CH240="",CH240=0),0,AR240*MIN(MaxScal,TgtVol/CH240))</f>
        <v>0</v>
      </c>
      <c r="DD240" s="26" t="n">
        <f aca="false">IF(OR(AS240=0,CI240="",CI240=0),0,AS240*MIN(MaxScal,TgtVol/CI240))</f>
        <v>0</v>
      </c>
      <c r="DE240" s="26" t="n">
        <f aca="false">IF(OR(AT240=0,CJ240="",CJ240=0),0,AT240*MIN(MaxScal,TgtVol/CJ240))</f>
        <v>0</v>
      </c>
      <c r="DF240" s="26" t="n">
        <f aca="false">IF(OR(AU240=0,CK240="",CK240=0),0,AU240*MIN(MaxScal,TgtVol/CK240))</f>
        <v>0</v>
      </c>
      <c r="DG240" s="26" t="n">
        <f aca="false">IF(OR(AV240=0,CL240="",CL240=0),0,AV240*MIN(MaxScal,TgtVol/CL240))</f>
        <v>0</v>
      </c>
      <c r="DH240" s="26" t="n">
        <f aca="false">IF(OR(AW240=0,CM240="",CM240=0),0,AW240*MIN(MaxScal,TgtVol/CM240))</f>
        <v>0</v>
      </c>
      <c r="DI240" s="26" t="n">
        <f aca="false">IF(OR(AX240=0,CN240="",CN240=0),0,AX240*MIN(MaxScal,TgtVol/CN240))</f>
        <v>0</v>
      </c>
      <c r="DJ240" s="26" t="n">
        <f aca="false">IF(OR(AY240=0,CO240="",CO240=0),0,AY240*MIN(MaxScal,TgtVol/CO240))</f>
        <v>0</v>
      </c>
      <c r="DK240" s="26" t="n">
        <f aca="false">IF(OR(AZ240=0,CP240="",CP240=0),0,AZ240*MIN(MaxScal,TgtVol/CP240))</f>
        <v>0</v>
      </c>
      <c r="DL240" s="26" t="n">
        <f aca="false">IF(OR(BA240=0,CQ240="",CQ240=0),0,BA240*MIN(MaxScal,TgtVol/CQ240))</f>
        <v>0</v>
      </c>
      <c r="DM240" s="26" t="n">
        <f aca="false">IF(OR(BB240=0,CR240="",CR240=0),0,BB240*MIN(MaxScal,TgtVol/CR240))</f>
        <v>0</v>
      </c>
      <c r="DN240" s="26" t="n">
        <f aca="false">IF(OR(BC240=0,CS240="",CS240=0),0,BC240*MIN(MaxScal,TgtVol/CS240))</f>
        <v>0</v>
      </c>
      <c r="DO240" s="26" t="n">
        <f aca="false">IF(OR(BD240=0,CT240="",CT240=0),0,BD240*MIN(MaxScal,TgtVol/CT240))</f>
        <v>0</v>
      </c>
      <c r="DP240" s="26" t="n">
        <f aca="false">IF(OR(BE240=0,CU240="",CU240=0),0,BE240*MIN(MaxScal,TgtVol/CU240))</f>
        <v>0</v>
      </c>
      <c r="DQ240" s="26" t="n">
        <f aca="false">IF(OR(BF240=0,CV240="",CV240=0),0,BF240*MIN(MaxScal,TgtVol/CV240))</f>
        <v>0</v>
      </c>
      <c r="DR240" s="26" t="n">
        <f aca="false">IF(OR(BG240=0,CW240="",CW240=0),0,BG240*MIN(MaxScal,TgtVol/CW240))</f>
        <v>0</v>
      </c>
      <c r="DS240" s="26" t="n">
        <f aca="false">IF(OR(BH240=0,CX240="",CX240=0),0,BH240*MIN(MaxScal,TgtVol/CX240))</f>
        <v>0</v>
      </c>
      <c r="DT240" s="26" t="n">
        <f aca="false">IF(OR(BI240=0,CY240="",CY240=0),0,BI240*MIN(MaxScal,TgtVol/CY240))</f>
        <v>0</v>
      </c>
      <c r="DU240" s="26" t="n">
        <f aca="false">IF(OR(BJ240=0,CZ240="",CZ240=0),0,BJ240*MIN(MaxScal,TgtVol/CZ240))</f>
        <v>0</v>
      </c>
      <c r="DV240" s="26" t="n">
        <f aca="false">IF(OR(BK240=0,DA240="",DA240=0),0,BK240*MIN(MaxScal,TgtVol/DA240))</f>
        <v>0</v>
      </c>
      <c r="DW240" s="26" t="n">
        <f aca="false">IF(OR(BL240=0,DB240="",DB240=0),0,BL240*MIN(MaxScal,TgtVol/DB240))</f>
        <v>0</v>
      </c>
      <c r="DX240" s="28" t="n">
        <f aca="false">IFERROR(DC239*BM240,"")</f>
        <v>-0</v>
      </c>
      <c r="DY240" s="28" t="n">
        <f aca="false">IFERROR(DD239*BN240,"")</f>
        <v>0</v>
      </c>
      <c r="DZ240" s="28" t="n">
        <f aca="false">IFERROR(DE239*BO240,"")</f>
        <v>-0</v>
      </c>
      <c r="EA240" s="28" t="n">
        <f aca="false">IFERROR(DF239*BP240,"")</f>
        <v>0</v>
      </c>
      <c r="EB240" s="28" t="n">
        <f aca="false">IFERROR(DG239*BQ240,"")</f>
        <v>-0</v>
      </c>
      <c r="EC240" s="28" t="n">
        <f aca="false">IFERROR(DH239*BR240,"")</f>
        <v>-0</v>
      </c>
      <c r="ED240" s="28" t="n">
        <f aca="false">IFERROR(DI239*BS240,"")</f>
        <v>0</v>
      </c>
      <c r="EE240" s="28" t="n">
        <f aca="false">IFERROR(DJ239*BT240,"")</f>
        <v>-0</v>
      </c>
      <c r="EF240" s="28" t="n">
        <f aca="false">IFERROR(DK239*BU240,"")</f>
        <v>0</v>
      </c>
      <c r="EG240" s="28" t="n">
        <f aca="false">IFERROR(DL239*BV240,"")</f>
        <v>-0</v>
      </c>
      <c r="EH240" s="28" t="n">
        <f aca="false">IFERROR(DM239*BW240,"")</f>
        <v>-0</v>
      </c>
      <c r="EI240" s="28" t="n">
        <f aca="false">IFERROR(DN239*BX240,"")</f>
        <v>-0</v>
      </c>
      <c r="EJ240" s="28" t="n">
        <f aca="false">IFERROR(DO239*BY240,"")</f>
        <v>0</v>
      </c>
      <c r="EK240" s="28" t="n">
        <f aca="false">IFERROR(DP239*BZ240,"")</f>
        <v>-0</v>
      </c>
      <c r="EL240" s="28" t="n">
        <f aca="false">IFERROR(DQ239*CA240,"")</f>
        <v>-0</v>
      </c>
      <c r="EM240" s="28" t="n">
        <f aca="false">IFERROR(DR239*CB240,"")</f>
        <v>-0</v>
      </c>
      <c r="EN240" s="28" t="n">
        <f aca="false">IFERROR(DS239*CC240,"")</f>
        <v>-0</v>
      </c>
      <c r="EO240" s="28" t="n">
        <f aca="false">IFERROR(DT239*CD240,"")</f>
        <v>0</v>
      </c>
      <c r="EP240" s="28" t="n">
        <f aca="false">IFERROR(DU239*CE240,"")</f>
        <v>-0</v>
      </c>
      <c r="EQ240" s="28" t="n">
        <f aca="false">IFERROR(DV239*CF240,"")</f>
        <v>0</v>
      </c>
      <c r="ER240" s="28" t="n">
        <f aca="false">IFERROR(DW239*CG240,"")</f>
        <v>0</v>
      </c>
      <c r="ES240" s="28" t="n">
        <f aca="false">IF(ROW()=4,"",SUM(DX240:ER240))</f>
        <v>0</v>
      </c>
      <c r="ET240" s="29" t="n">
        <f aca="false">COUNTIF(AR240:BL240,"&gt;0")</f>
        <v>0</v>
      </c>
    </row>
    <row r="241" customFormat="false" ht="15" hidden="false" customHeight="false" outlineLevel="0" collapsed="false">
      <c r="A241" s="19" t="n">
        <v>45230</v>
      </c>
      <c r="B241" s="23" t="n">
        <f aca="false">ABS(EMFX_Data!X241-EMFX_Data!Y241)</f>
        <v>0.084301831517311</v>
      </c>
      <c r="C241" s="23" t="n">
        <f aca="false">ABS(EMFX_Data!X241-EMFX_Data!Z241)</f>
        <v>0.0783006565196374</v>
      </c>
      <c r="D241" s="23" t="n">
        <f aca="false">ABS(EMFX_Data!X241-EMFX_Data!AA241)</f>
        <v>0.0606879335481239</v>
      </c>
      <c r="E241" s="23" t="n">
        <f aca="false">ABS(EMFX_Data!X241-EMFX_Data!AB241)</f>
        <v>0.0425355269951178</v>
      </c>
      <c r="F241" s="23" t="n">
        <f aca="false">ABS(EMFX_Data!X241-EMFX_Data!AC241)</f>
        <v>0.12162035126377</v>
      </c>
      <c r="G241" s="23" t="n">
        <f aca="false">ABS(EMFX_Data!X241-EMFX_Data!AD241)</f>
        <v>0.255250998533638</v>
      </c>
      <c r="H241" s="23" t="n">
        <f aca="false">ABS(EMFX_Data!Y241-EMFX_Data!Z241)</f>
        <v>0.162602488036948</v>
      </c>
      <c r="I241" s="23" t="n">
        <f aca="false">ABS(EMFX_Data!Y241-EMFX_Data!AA241)</f>
        <v>0.144989765065435</v>
      </c>
      <c r="J241" s="23" t="n">
        <f aca="false">ABS(EMFX_Data!Y241-EMFX_Data!AB241)</f>
        <v>0.0417663045221932</v>
      </c>
      <c r="K241" s="23" t="n">
        <f aca="false">ABS(EMFX_Data!Y241-EMFX_Data!AC241)</f>
        <v>0.205922182781081</v>
      </c>
      <c r="L241" s="23" t="n">
        <f aca="false">ABS(EMFX_Data!Y241-EMFX_Data!AD241)</f>
        <v>0.339552830050949</v>
      </c>
      <c r="M241" s="23" t="n">
        <f aca="false">ABS(EMFX_Data!Z241-EMFX_Data!AA241)</f>
        <v>0.0176127229715135</v>
      </c>
      <c r="N241" s="23" t="n">
        <f aca="false">ABS(EMFX_Data!Z241-EMFX_Data!AB241)</f>
        <v>0.120836183514755</v>
      </c>
      <c r="O241" s="23" t="n">
        <f aca="false">ABS(EMFX_Data!Z241-EMFX_Data!AC241)</f>
        <v>0.0433196947441328</v>
      </c>
      <c r="P241" s="23" t="n">
        <f aca="false">ABS(EMFX_Data!Z241-EMFX_Data!AD241)</f>
        <v>0.176950342014001</v>
      </c>
      <c r="Q241" s="23" t="n">
        <f aca="false">ABS(EMFX_Data!AA241-EMFX_Data!AB241)</f>
        <v>0.103223460543242</v>
      </c>
      <c r="R241" s="23" t="n">
        <f aca="false">ABS(EMFX_Data!AA241-EMFX_Data!AC241)</f>
        <v>0.0609324177156463</v>
      </c>
      <c r="S241" s="23" t="n">
        <f aca="false">ABS(EMFX_Data!AA241-EMFX_Data!AD241)</f>
        <v>0.194563064985514</v>
      </c>
      <c r="T241" s="23" t="n">
        <f aca="false">ABS(EMFX_Data!AB241-EMFX_Data!AC241)</f>
        <v>0.164155878258888</v>
      </c>
      <c r="U241" s="23" t="n">
        <f aca="false">ABS(EMFX_Data!AB241-EMFX_Data!AD241)</f>
        <v>0.297786525528756</v>
      </c>
      <c r="V241" s="23" t="n">
        <f aca="false">ABS(EMFX_Data!AC241-EMFX_Data!AD241)</f>
        <v>0.133630647269868</v>
      </c>
      <c r="W241" s="26" t="n">
        <f aca="false">IF(ROW()&lt;4+MinObs-1,"",IFERROR((B241-AVERAGE(B$4:B241))/STDEV(B$4:B241),""))</f>
        <v>-0.548351639945103</v>
      </c>
      <c r="X241" s="26" t="n">
        <f aca="false">IF(ROW()&lt;4+MinObs-1,"",IFERROR((C241-AVERAGE(C$4:C241))/STDEV(C$4:C241),""))</f>
        <v>-0.336629896019393</v>
      </c>
      <c r="Y241" s="26" t="n">
        <f aca="false">IF(ROW()&lt;4+MinObs-1,"",IFERROR((D241-AVERAGE(D$4:D241))/STDEV(D$4:D241),""))</f>
        <v>-0.853823964196293</v>
      </c>
      <c r="Z241" s="26" t="n">
        <f aca="false">IF(ROW()&lt;4+MinObs-1,"",IFERROR((E241-AVERAGE(E$4:E241))/STDEV(E$4:E241),""))</f>
        <v>-0.859934913324573</v>
      </c>
      <c r="AA241" s="26" t="n">
        <f aca="false">IF(ROW()&lt;4+MinObs-1,"",IFERROR((F241-AVERAGE(F$4:F241))/STDEV(F$4:F241),""))</f>
        <v>0.184925422385222</v>
      </c>
      <c r="AB241" s="26" t="n">
        <f aca="false">IF(ROW()&lt;4+MinObs-1,"",IFERROR((G241-AVERAGE(G$4:G241))/STDEV(G$4:G241),""))</f>
        <v>0.459992749313029</v>
      </c>
      <c r="AC241" s="26" t="n">
        <f aca="false">IF(ROW()&lt;4+MinObs-1,"",IFERROR((H241-AVERAGE(H$4:H241))/STDEV(H$4:H241),""))</f>
        <v>0.229668780545701</v>
      </c>
      <c r="AD241" s="26" t="n">
        <f aca="false">IF(ROW()&lt;4+MinObs-1,"",IFERROR((I241-AVERAGE(I$4:I241))/STDEV(I$4:I241),""))</f>
        <v>-0.0262627853588955</v>
      </c>
      <c r="AE241" s="26" t="n">
        <f aca="false">IF(ROW()&lt;4+MinObs-1,"",IFERROR((J241-AVERAGE(J$4:J241))/STDEV(J$4:J241),""))</f>
        <v>-1.06066667135422</v>
      </c>
      <c r="AF241" s="26" t="n">
        <f aca="false">IF(ROW()&lt;4+MinObs-1,"",IFERROR((K241-AVERAGE(K$4:K241))/STDEV(K$4:K241),""))</f>
        <v>1.57980543055872</v>
      </c>
      <c r="AG241" s="26" t="n">
        <f aca="false">IF(ROW()&lt;4+MinObs-1,"",IFERROR((L241-AVERAGE(L$4:L241))/STDEV(L$4:L241),""))</f>
        <v>0.604831066060811</v>
      </c>
      <c r="AH241" s="26" t="n">
        <f aca="false">IF(ROW()&lt;4+MinObs-1,"",IFERROR((M241-AVERAGE(M$4:M241))/STDEV(M$4:M241),""))</f>
        <v>-1.32701118767845</v>
      </c>
      <c r="AI241" s="26" t="n">
        <f aca="false">IF(ROW()&lt;4+MinObs-1,"",IFERROR((N241-AVERAGE(N$4:N241))/STDEV(N$4:N241),""))</f>
        <v>-0.17407899840966</v>
      </c>
      <c r="AJ241" s="26" t="n">
        <f aca="false">IF(ROW()&lt;4+MinObs-1,"",IFERROR((O241-AVERAGE(O$4:O241))/STDEV(O$4:O241),""))</f>
        <v>-0.771038808353131</v>
      </c>
      <c r="AK241" s="26" t="n">
        <f aca="false">IF(ROW()&lt;4+MinObs-1,"",IFERROR((P241-AVERAGE(P$4:P241))/STDEV(P$4:P241),""))</f>
        <v>0.117201530652962</v>
      </c>
      <c r="AL241" s="26" t="n">
        <f aca="false">IF(ROW()&lt;4+MinObs-1,"",IFERROR((Q241-AVERAGE(Q$4:Q241))/STDEV(Q$4:Q241),""))</f>
        <v>-0.49284883188704</v>
      </c>
      <c r="AM241" s="26" t="n">
        <f aca="false">IF(ROW()&lt;4+MinObs-1,"",IFERROR((R241-AVERAGE(R$4:R241))/STDEV(R$4:R241),""))</f>
        <v>-0.904861658984046</v>
      </c>
      <c r="AN241" s="26" t="n">
        <f aca="false">IF(ROW()&lt;4+MinObs-1,"",IFERROR((S241-AVERAGE(S$4:S241))/STDEV(S$4:S241),""))</f>
        <v>0.104340097650243</v>
      </c>
      <c r="AO241" s="26" t="n">
        <f aca="false">IF(ROW()&lt;4+MinObs-1,"",IFERROR((T241-AVERAGE(T$4:T241))/STDEV(T$4:T241),""))</f>
        <v>0.469932763662576</v>
      </c>
      <c r="AP241" s="26" t="n">
        <f aca="false">IF(ROW()&lt;4+MinObs-1,"",IFERROR((U241-AVERAGE(U$4:U241))/STDEV(U$4:U241),""))</f>
        <v>0.528401266901279</v>
      </c>
      <c r="AQ241" s="26" t="n">
        <f aca="false">IF(ROW()&lt;4+MinObs-1,"",IFERROR((V241-AVERAGE(V$4:V241))/STDEV(V$4:V241),""))</f>
        <v>-0.121810963565007</v>
      </c>
      <c r="AR241" s="26" t="n">
        <f aca="false">IF(W241="",0,IF(W241&gt;=z4,w4,IF(W241&gt;=z3,w3,IF(W241&gt;=zEntry,w2,IF(AND(W241&gt;=ExitZ,AR240&gt;0),w2,0)))))</f>
        <v>0</v>
      </c>
      <c r="AS241" s="26" t="n">
        <f aca="false">IF(X241="",0,IF(X241&gt;=z4,w4,IF(X241&gt;=z3,w3,IF(X241&gt;=zEntry,w2,IF(AND(X241&gt;=ExitZ,AS240&gt;0),w2,0)))))</f>
        <v>0</v>
      </c>
      <c r="AT241" s="26" t="n">
        <f aca="false">IF(Y241="",0,IF(Y241&gt;=z4,w4,IF(Y241&gt;=z3,w3,IF(Y241&gt;=zEntry,w2,IF(AND(Y241&gt;=ExitZ,AT240&gt;0),w2,0)))))</f>
        <v>0</v>
      </c>
      <c r="AU241" s="26" t="n">
        <f aca="false">IF(Z241="",0,IF(Z241&gt;=z4,w4,IF(Z241&gt;=z3,w3,IF(Z241&gt;=zEntry,w2,IF(AND(Z241&gt;=ExitZ,AU240&gt;0),w2,0)))))</f>
        <v>0</v>
      </c>
      <c r="AV241" s="26" t="n">
        <f aca="false">IF(AA241="",0,IF(AA241&gt;=z4,w4,IF(AA241&gt;=z3,w3,IF(AA241&gt;=zEntry,w2,IF(AND(AA241&gt;=ExitZ,AV240&gt;0),w2,0)))))</f>
        <v>0</v>
      </c>
      <c r="AW241" s="26" t="n">
        <f aca="false">IF(AB241="",0,IF(AB241&gt;=z4,w4,IF(AB241&gt;=z3,w3,IF(AB241&gt;=zEntry,w2,IF(AND(AB241&gt;=ExitZ,AW240&gt;0),w2,0)))))</f>
        <v>0</v>
      </c>
      <c r="AX241" s="26" t="n">
        <f aca="false">IF(AC241="",0,IF(AC241&gt;=z4,w4,IF(AC241&gt;=z3,w3,IF(AC241&gt;=zEntry,w2,IF(AND(AC241&gt;=ExitZ,AX240&gt;0),w2,0)))))</f>
        <v>0</v>
      </c>
      <c r="AY241" s="26" t="n">
        <f aca="false">IF(AD241="",0,IF(AD241&gt;=z4,w4,IF(AD241&gt;=z3,w3,IF(AD241&gt;=zEntry,w2,IF(AND(AD241&gt;=ExitZ,AY240&gt;0),w2,0)))))</f>
        <v>0</v>
      </c>
      <c r="AZ241" s="26" t="n">
        <f aca="false">IF(AE241="",0,IF(AE241&gt;=z4,w4,IF(AE241&gt;=z3,w3,IF(AE241&gt;=zEntry,w2,IF(AND(AE241&gt;=ExitZ,AZ240&gt;0),w2,0)))))</f>
        <v>0</v>
      </c>
      <c r="BA241" s="26" t="n">
        <f aca="false">IF(AF241="",0,IF(AF241&gt;=z4,w4,IF(AF241&gt;=z3,w3,IF(AF241&gt;=zEntry,w2,IF(AND(AF241&gt;=ExitZ,BA240&gt;0),w2,0)))))</f>
        <v>0</v>
      </c>
      <c r="BB241" s="26" t="n">
        <f aca="false">IF(AG241="",0,IF(AG241&gt;=z4,w4,IF(AG241&gt;=z3,w3,IF(AG241&gt;=zEntry,w2,IF(AND(AG241&gt;=ExitZ,BB240&gt;0),w2,0)))))</f>
        <v>0</v>
      </c>
      <c r="BC241" s="26" t="n">
        <f aca="false">IF(AH241="",0,IF(AH241&gt;=z4,w4,IF(AH241&gt;=z3,w3,IF(AH241&gt;=zEntry,w2,IF(AND(AH241&gt;=ExitZ,BC240&gt;0),w2,0)))))</f>
        <v>0</v>
      </c>
      <c r="BD241" s="26" t="n">
        <f aca="false">IF(AI241="",0,IF(AI241&gt;=z4,w4,IF(AI241&gt;=z3,w3,IF(AI241&gt;=zEntry,w2,IF(AND(AI241&gt;=ExitZ,BD240&gt;0),w2,0)))))</f>
        <v>0</v>
      </c>
      <c r="BE241" s="26" t="n">
        <f aca="false">IF(AJ241="",0,IF(AJ241&gt;=z4,w4,IF(AJ241&gt;=z3,w3,IF(AJ241&gt;=zEntry,w2,IF(AND(AJ241&gt;=ExitZ,BE240&gt;0),w2,0)))))</f>
        <v>0</v>
      </c>
      <c r="BF241" s="26" t="n">
        <f aca="false">IF(AK241="",0,IF(AK241&gt;=z4,w4,IF(AK241&gt;=z3,w3,IF(AK241&gt;=zEntry,w2,IF(AND(AK241&gt;=ExitZ,BF240&gt;0),w2,0)))))</f>
        <v>0</v>
      </c>
      <c r="BG241" s="26" t="n">
        <f aca="false">IF(AL241="",0,IF(AL241&gt;=z4,w4,IF(AL241&gt;=z3,w3,IF(AL241&gt;=zEntry,w2,IF(AND(AL241&gt;=ExitZ,BG240&gt;0),w2,0)))))</f>
        <v>0</v>
      </c>
      <c r="BH241" s="26" t="n">
        <f aca="false">IF(AM241="",0,IF(AM241&gt;=z4,w4,IF(AM241&gt;=z3,w3,IF(AM241&gt;=zEntry,w2,IF(AND(AM241&gt;=ExitZ,BH240&gt;0),w2,0)))))</f>
        <v>0</v>
      </c>
      <c r="BI241" s="26" t="n">
        <f aca="false">IF(AN241="",0,IF(AN241&gt;=z4,w4,IF(AN241&gt;=z3,w3,IF(AN241&gt;=zEntry,w2,IF(AND(AN241&gt;=ExitZ,BI240&gt;0),w2,0)))))</f>
        <v>0</v>
      </c>
      <c r="BJ241" s="26" t="n">
        <f aca="false">IF(AO241="",0,IF(AO241&gt;=z4,w4,IF(AO241&gt;=z3,w3,IF(AO241&gt;=zEntry,w2,IF(AND(AO241&gt;=ExitZ,BJ240&gt;0),w2,0)))))</f>
        <v>0</v>
      </c>
      <c r="BK241" s="26" t="n">
        <f aca="false">IF(AP241="",0,IF(AP241&gt;=z4,w4,IF(AP241&gt;=z3,w3,IF(AP241&gt;=zEntry,w2,IF(AND(AP241&gt;=ExitZ,BK240&gt;0),w2,0)))))</f>
        <v>0</v>
      </c>
      <c r="BL241" s="26" t="n">
        <f aca="false">IF(AQ241="",0,IF(AQ241&gt;=z4,w4,IF(AQ241&gt;=z3,w3,IF(AQ241&gt;=zEntry,w2,IF(AND(AQ241&gt;=ExitZ,BL240&gt;0),w2,0)))))</f>
        <v>0</v>
      </c>
      <c r="BM241" s="23" t="n">
        <f aca="false">IF(EMFX_Data!X240&gt;=EMFX_Data!Y240,EMFX_Data!AE241-EMFX_Data!AF241,EMFX_Data!AF241-EMFX_Data!AE241)</f>
        <v>-0.0187763588251007</v>
      </c>
      <c r="BN241" s="23" t="n">
        <f aca="false">IF(EMFX_Data!X240&gt;=EMFX_Data!Z240,EMFX_Data!AE241-EMFX_Data!AG241,EMFX_Data!AG241-EMFX_Data!AE241)</f>
        <v>-0.00199800492457049</v>
      </c>
      <c r="BO241" s="23" t="n">
        <f aca="false">IF(EMFX_Data!X240&gt;=EMFX_Data!AA240,EMFX_Data!AE241-EMFX_Data!AH241,EMFX_Data!AH241-EMFX_Data!AE241)</f>
        <v>0.076726057173202</v>
      </c>
      <c r="BP241" s="23" t="n">
        <f aca="false">IF(EMFX_Data!X240&gt;=EMFX_Data!AB240,EMFX_Data!AE241-EMFX_Data!AI241,EMFX_Data!AI241-EMFX_Data!AE241)</f>
        <v>0.0346599601283838</v>
      </c>
      <c r="BQ241" s="23" t="n">
        <f aca="false">IF(EMFX_Data!X240&gt;=EMFX_Data!AC240,EMFX_Data!AE241-EMFX_Data!AJ241,EMFX_Data!AJ241-EMFX_Data!AE241)</f>
        <v>0.0373743912690558</v>
      </c>
      <c r="BR241" s="23" t="n">
        <f aca="false">IF(EMFX_Data!X240&gt;=EMFX_Data!AD240,EMFX_Data!AE241-EMFX_Data!AK241,EMFX_Data!AK241-EMFX_Data!AE241)</f>
        <v>0.0460475737187134</v>
      </c>
      <c r="BS241" s="23" t="n">
        <f aca="false">IF(EMFX_Data!Y240&gt;=EMFX_Data!Z240,EMFX_Data!AF241-EMFX_Data!AG241,EMFX_Data!AG241-EMFX_Data!AF241)</f>
        <v>-0.0207743637496712</v>
      </c>
      <c r="BT241" s="23" t="n">
        <f aca="false">IF(EMFX_Data!Y240&gt;=EMFX_Data!AA240,EMFX_Data!AF241-EMFX_Data!AH241,EMFX_Data!AH241-EMFX_Data!AF241)</f>
        <v>0.0579496983481014</v>
      </c>
      <c r="BU241" s="23" t="n">
        <f aca="false">IF(EMFX_Data!Y240&gt;=EMFX_Data!AB240,EMFX_Data!AF241-EMFX_Data!AI241,EMFX_Data!AI241-EMFX_Data!AF241)</f>
        <v>0.0534363189534845</v>
      </c>
      <c r="BV241" s="23" t="n">
        <f aca="false">IF(EMFX_Data!Y240&gt;=EMFX_Data!AC240,EMFX_Data!AF241-EMFX_Data!AJ241,EMFX_Data!AJ241-EMFX_Data!AF241)</f>
        <v>0.0185980324439552</v>
      </c>
      <c r="BW241" s="23" t="n">
        <f aca="false">IF(EMFX_Data!Y240&gt;=EMFX_Data!AD240,EMFX_Data!AF241-EMFX_Data!AK241,EMFX_Data!AK241-EMFX_Data!AF241)</f>
        <v>0.0272712148936128</v>
      </c>
      <c r="BX241" s="23" t="n">
        <f aca="false">IF(EMFX_Data!Z240&gt;=EMFX_Data!AA240,EMFX_Data!AG241-EMFX_Data!AH241,EMFX_Data!AH241-EMFX_Data!AG241)</f>
        <v>0.0787240620977725</v>
      </c>
      <c r="BY241" s="23" t="n">
        <f aca="false">IF(EMFX_Data!Z240&gt;=EMFX_Data!AB240,EMFX_Data!AG241-EMFX_Data!AI241,EMFX_Data!AI241-EMFX_Data!AG241)</f>
        <v>0.0326619552038133</v>
      </c>
      <c r="BZ241" s="23" t="n">
        <f aca="false">IF(EMFX_Data!Z240&gt;=EMFX_Data!AC240,EMFX_Data!AG241-EMFX_Data!AJ241,EMFX_Data!AJ241-EMFX_Data!AG241)</f>
        <v>0.0393723961936263</v>
      </c>
      <c r="CA241" s="23" t="n">
        <f aca="false">IF(EMFX_Data!Z240&gt;=EMFX_Data!AD240,EMFX_Data!AG241-EMFX_Data!AK241,EMFX_Data!AK241-EMFX_Data!AG241)</f>
        <v>0.0480455786432839</v>
      </c>
      <c r="CB241" s="23" t="n">
        <f aca="false">IF(EMFX_Data!AA240&gt;=EMFX_Data!AB240,EMFX_Data!AH241-EMFX_Data!AI241,EMFX_Data!AI241-EMFX_Data!AH241)</f>
        <v>0.111386017301586</v>
      </c>
      <c r="CC241" s="23" t="n">
        <f aca="false">IF(EMFX_Data!AA240&gt;=EMFX_Data!AC240,EMFX_Data!AH241-EMFX_Data!AJ241,EMFX_Data!AJ241-EMFX_Data!AH241)</f>
        <v>-0.0393516659041462</v>
      </c>
      <c r="CD241" s="23" t="n">
        <f aca="false">IF(EMFX_Data!AA240&gt;=EMFX_Data!AD240,EMFX_Data!AH241-EMFX_Data!AK241,EMFX_Data!AK241-EMFX_Data!AH241)</f>
        <v>-0.0306784834544886</v>
      </c>
      <c r="CE241" s="23" t="n">
        <f aca="false">IF(EMFX_Data!AB240&gt;=EMFX_Data!AC240,EMFX_Data!AI241-EMFX_Data!AJ241,EMFX_Data!AJ241-EMFX_Data!AI241)</f>
        <v>0.0720343513974396</v>
      </c>
      <c r="CF241" s="23" t="n">
        <f aca="false">IF(EMFX_Data!AB240&gt;=EMFX_Data!AD240,EMFX_Data!AI241-EMFX_Data!AK241,EMFX_Data!AK241-EMFX_Data!AI241)</f>
        <v>0.0807075338470973</v>
      </c>
      <c r="CG241" s="23" t="n">
        <f aca="false">IF(EMFX_Data!AC240&gt;=EMFX_Data!AD240,EMFX_Data!AJ241-EMFX_Data!AK241,EMFX_Data!AK241-EMFX_Data!AJ241)</f>
        <v>0.00867318244965762</v>
      </c>
      <c r="CH241" s="27" t="n">
        <f aca="false">IF(ROW()&lt;4+VolLB,"",STDEV(INDEX($BM:$BM,ROW()-VolLB+1):INDEX($BM:$BM,ROW()))*SQRT(12))</f>
        <v>0.17664492417737</v>
      </c>
      <c r="CI241" s="27" t="n">
        <f aca="false">IF(ROW()&lt;4+VolLB,"",STDEV(INDEX($BN:$BN,ROW()-VolLB+1):INDEX($BN:$BN,ROW()))*SQRT(12))</f>
        <v>0.182832104460191</v>
      </c>
      <c r="CJ241" s="27" t="n">
        <f aca="false">IF(ROW()&lt;4+VolLB,"",STDEV(INDEX($BO:$BO,ROW()-VolLB+1):INDEX($BO:$BO,ROW()))*SQRT(12))</f>
        <v>0.168740727343042</v>
      </c>
      <c r="CK241" s="27" t="n">
        <f aca="false">IF(ROW()&lt;4+VolLB,"",STDEV(INDEX($BP:$BP,ROW()-VolLB+1):INDEX($BP:$BP,ROW()))*SQRT(12))</f>
        <v>0.153819568792691</v>
      </c>
      <c r="CL241" s="27" t="n">
        <f aca="false">IF(ROW()&lt;4+VolLB,"",STDEV(INDEX($BQ:$BQ,ROW()-VolLB+1):INDEX($BQ:$BQ,ROW()))*SQRT(12))</f>
        <v>0.173823046237949</v>
      </c>
      <c r="CM241" s="27" t="n">
        <f aca="false">IF(ROW()&lt;4+VolLB,"",STDEV(INDEX($BR:$BR,ROW()-VolLB+1):INDEX($BR:$BR,ROW()))*SQRT(12))</f>
        <v>0.165659673309344</v>
      </c>
      <c r="CN241" s="27" t="n">
        <f aca="false">IF(ROW()&lt;4+VolLB,"",STDEV(INDEX($BS:$BS,ROW()-VolLB+1):INDEX($BS:$BS,ROW()))*SQRT(12))</f>
        <v>0.156493703962615</v>
      </c>
      <c r="CO241" s="27" t="n">
        <f aca="false">IF(ROW()&lt;4+VolLB,"",STDEV(INDEX($BT:$BT,ROW()-VolLB+1):INDEX($BT:$BT,ROW()))*SQRT(12))</f>
        <v>0.180458784632026</v>
      </c>
      <c r="CP241" s="27" t="n">
        <f aca="false">IF(ROW()&lt;4+VolLB,"",STDEV(INDEX($BU:$BU,ROW()-VolLB+1):INDEX($BU:$BU,ROW()))*SQRT(12))</f>
        <v>0.152966647606632</v>
      </c>
      <c r="CQ241" s="27" t="n">
        <f aca="false">IF(ROW()&lt;4+VolLB,"",STDEV(INDEX($BV:$BV,ROW()-VolLB+1):INDEX($BV:$BV,ROW()))*SQRT(12))</f>
        <v>0.180736008828608</v>
      </c>
      <c r="CR241" s="27" t="n">
        <f aca="false">IF(ROW()&lt;4+VolLB,"",STDEV(INDEX($BW:$BW,ROW()-VolLB+1):INDEX($BW:$BW,ROW()))*SQRT(12))</f>
        <v>0.151547717440334</v>
      </c>
      <c r="CS241" s="27" t="n">
        <f aca="false">IF(ROW()&lt;4+VolLB,"",STDEV(INDEX($BX:$BX,ROW()-VolLB+1):INDEX($BX:$BX,ROW()))*SQRT(12))</f>
        <v>0.156102577010713</v>
      </c>
      <c r="CT241" s="27" t="n">
        <f aca="false">IF(ROW()&lt;4+VolLB,"",STDEV(INDEX($BY:$BY,ROW()-VolLB+1):INDEX($BY:$BY,ROW()))*SQRT(12))</f>
        <v>0.15075896271212</v>
      </c>
      <c r="CU241" s="27" t="n">
        <f aca="false">IF(ROW()&lt;4+VolLB,"",STDEV(INDEX($BZ:$BZ,ROW()-VolLB+1):INDEX($BZ:$BZ,ROW()))*SQRT(12))</f>
        <v>0.197456961029187</v>
      </c>
      <c r="CV241" s="27" t="n">
        <f aca="false">IF(ROW()&lt;4+VolLB,"",STDEV(INDEX($CA:$CA,ROW()-VolLB+1):INDEX($CA:$CA,ROW()))*SQRT(12))</f>
        <v>0.140719740449577</v>
      </c>
      <c r="CW241" s="27" t="n">
        <f aca="false">IF(ROW()&lt;4+VolLB,"",STDEV(INDEX($CB:$CB,ROW()-VolLB+1):INDEX($CB:$CB,ROW()))*SQRT(12))</f>
        <v>0.174312122570585</v>
      </c>
      <c r="CX241" s="27" t="n">
        <f aca="false">IF(ROW()&lt;4+VolLB,"",STDEV(INDEX($CC:$CC,ROW()-VolLB+1):INDEX($CC:$CC,ROW()))*SQRT(12))</f>
        <v>0.177065760157351</v>
      </c>
      <c r="CY241" s="27" t="n">
        <f aca="false">IF(ROW()&lt;4+VolLB,"",STDEV(INDEX($CD:$CD,ROW()-VolLB+1):INDEX($CD:$CD,ROW()))*SQRT(12))</f>
        <v>0.155537836747758</v>
      </c>
      <c r="CZ241" s="27" t="n">
        <f aca="false">IF(ROW()&lt;4+VolLB,"",STDEV(INDEX($CE:$CE,ROW()-VolLB+1):INDEX($CE:$CE,ROW()))*SQRT(12))</f>
        <v>0.169697647534362</v>
      </c>
      <c r="DA241" s="27" t="n">
        <f aca="false">IF(ROW()&lt;4+VolLB,"",STDEV(INDEX($CF:$CF,ROW()-VolLB+1):INDEX($CF:$CF,ROW()))*SQRT(12))</f>
        <v>0.161004127821248</v>
      </c>
      <c r="DB241" s="27" t="n">
        <f aca="false">IF(ROW()&lt;4+VolLB,"",STDEV(INDEX($CG:$CG,ROW()-VolLB+1):INDEX($CG:$CG,ROW()))*SQRT(12))</f>
        <v>0.161176709423169</v>
      </c>
      <c r="DC241" s="26" t="n">
        <f aca="false">IF(OR(AR241=0,CH241="",CH241=0),0,AR241*MIN(MaxScal,TgtVol/CH241))</f>
        <v>0</v>
      </c>
      <c r="DD241" s="26" t="n">
        <f aca="false">IF(OR(AS241=0,CI241="",CI241=0),0,AS241*MIN(MaxScal,TgtVol/CI241))</f>
        <v>0</v>
      </c>
      <c r="DE241" s="26" t="n">
        <f aca="false">IF(OR(AT241=0,CJ241="",CJ241=0),0,AT241*MIN(MaxScal,TgtVol/CJ241))</f>
        <v>0</v>
      </c>
      <c r="DF241" s="26" t="n">
        <f aca="false">IF(OR(AU241=0,CK241="",CK241=0),0,AU241*MIN(MaxScal,TgtVol/CK241))</f>
        <v>0</v>
      </c>
      <c r="DG241" s="26" t="n">
        <f aca="false">IF(OR(AV241=0,CL241="",CL241=0),0,AV241*MIN(MaxScal,TgtVol/CL241))</f>
        <v>0</v>
      </c>
      <c r="DH241" s="26" t="n">
        <f aca="false">IF(OR(AW241=0,CM241="",CM241=0),0,AW241*MIN(MaxScal,TgtVol/CM241))</f>
        <v>0</v>
      </c>
      <c r="DI241" s="26" t="n">
        <f aca="false">IF(OR(AX241=0,CN241="",CN241=0),0,AX241*MIN(MaxScal,TgtVol/CN241))</f>
        <v>0</v>
      </c>
      <c r="DJ241" s="26" t="n">
        <f aca="false">IF(OR(AY241=0,CO241="",CO241=0),0,AY241*MIN(MaxScal,TgtVol/CO241))</f>
        <v>0</v>
      </c>
      <c r="DK241" s="26" t="n">
        <f aca="false">IF(OR(AZ241=0,CP241="",CP241=0),0,AZ241*MIN(MaxScal,TgtVol/CP241))</f>
        <v>0</v>
      </c>
      <c r="DL241" s="26" t="n">
        <f aca="false">IF(OR(BA241=0,CQ241="",CQ241=0),0,BA241*MIN(MaxScal,TgtVol/CQ241))</f>
        <v>0</v>
      </c>
      <c r="DM241" s="26" t="n">
        <f aca="false">IF(OR(BB241=0,CR241="",CR241=0),0,BB241*MIN(MaxScal,TgtVol/CR241))</f>
        <v>0</v>
      </c>
      <c r="DN241" s="26" t="n">
        <f aca="false">IF(OR(BC241=0,CS241="",CS241=0),0,BC241*MIN(MaxScal,TgtVol/CS241))</f>
        <v>0</v>
      </c>
      <c r="DO241" s="26" t="n">
        <f aca="false">IF(OR(BD241=0,CT241="",CT241=0),0,BD241*MIN(MaxScal,TgtVol/CT241))</f>
        <v>0</v>
      </c>
      <c r="DP241" s="26" t="n">
        <f aca="false">IF(OR(BE241=0,CU241="",CU241=0),0,BE241*MIN(MaxScal,TgtVol/CU241))</f>
        <v>0</v>
      </c>
      <c r="DQ241" s="26" t="n">
        <f aca="false">IF(OR(BF241=0,CV241="",CV241=0),0,BF241*MIN(MaxScal,TgtVol/CV241))</f>
        <v>0</v>
      </c>
      <c r="DR241" s="26" t="n">
        <f aca="false">IF(OR(BG241=0,CW241="",CW241=0),0,BG241*MIN(MaxScal,TgtVol/CW241))</f>
        <v>0</v>
      </c>
      <c r="DS241" s="26" t="n">
        <f aca="false">IF(OR(BH241=0,CX241="",CX241=0),0,BH241*MIN(MaxScal,TgtVol/CX241))</f>
        <v>0</v>
      </c>
      <c r="DT241" s="26" t="n">
        <f aca="false">IF(OR(BI241=0,CY241="",CY241=0),0,BI241*MIN(MaxScal,TgtVol/CY241))</f>
        <v>0</v>
      </c>
      <c r="DU241" s="26" t="n">
        <f aca="false">IF(OR(BJ241=0,CZ241="",CZ241=0),0,BJ241*MIN(MaxScal,TgtVol/CZ241))</f>
        <v>0</v>
      </c>
      <c r="DV241" s="26" t="n">
        <f aca="false">IF(OR(BK241=0,DA241="",DA241=0),0,BK241*MIN(MaxScal,TgtVol/DA241))</f>
        <v>0</v>
      </c>
      <c r="DW241" s="26" t="n">
        <f aca="false">IF(OR(BL241=0,DB241="",DB241=0),0,BL241*MIN(MaxScal,TgtVol/DB241))</f>
        <v>0</v>
      </c>
      <c r="DX241" s="28" t="n">
        <f aca="false">IFERROR(DC240*BM241,"")</f>
        <v>-0</v>
      </c>
      <c r="DY241" s="28" t="n">
        <f aca="false">IFERROR(DD240*BN241,"")</f>
        <v>-0</v>
      </c>
      <c r="DZ241" s="28" t="n">
        <f aca="false">IFERROR(DE240*BO241,"")</f>
        <v>0</v>
      </c>
      <c r="EA241" s="28" t="n">
        <f aca="false">IFERROR(DF240*BP241,"")</f>
        <v>0</v>
      </c>
      <c r="EB241" s="28" t="n">
        <f aca="false">IFERROR(DG240*BQ241,"")</f>
        <v>0</v>
      </c>
      <c r="EC241" s="28" t="n">
        <f aca="false">IFERROR(DH240*BR241,"")</f>
        <v>0</v>
      </c>
      <c r="ED241" s="28" t="n">
        <f aca="false">IFERROR(DI240*BS241,"")</f>
        <v>-0</v>
      </c>
      <c r="EE241" s="28" t="n">
        <f aca="false">IFERROR(DJ240*BT241,"")</f>
        <v>0</v>
      </c>
      <c r="EF241" s="28" t="n">
        <f aca="false">IFERROR(DK240*BU241,"")</f>
        <v>0</v>
      </c>
      <c r="EG241" s="28" t="n">
        <f aca="false">IFERROR(DL240*BV241,"")</f>
        <v>0</v>
      </c>
      <c r="EH241" s="28" t="n">
        <f aca="false">IFERROR(DM240*BW241,"")</f>
        <v>0</v>
      </c>
      <c r="EI241" s="28" t="n">
        <f aca="false">IFERROR(DN240*BX241,"")</f>
        <v>0</v>
      </c>
      <c r="EJ241" s="28" t="n">
        <f aca="false">IFERROR(DO240*BY241,"")</f>
        <v>0</v>
      </c>
      <c r="EK241" s="28" t="n">
        <f aca="false">IFERROR(DP240*BZ241,"")</f>
        <v>0</v>
      </c>
      <c r="EL241" s="28" t="n">
        <f aca="false">IFERROR(DQ240*CA241,"")</f>
        <v>0</v>
      </c>
      <c r="EM241" s="28" t="n">
        <f aca="false">IFERROR(DR240*CB241,"")</f>
        <v>0</v>
      </c>
      <c r="EN241" s="28" t="n">
        <f aca="false">IFERROR(DS240*CC241,"")</f>
        <v>-0</v>
      </c>
      <c r="EO241" s="28" t="n">
        <f aca="false">IFERROR(DT240*CD241,"")</f>
        <v>-0</v>
      </c>
      <c r="EP241" s="28" t="n">
        <f aca="false">IFERROR(DU240*CE241,"")</f>
        <v>0</v>
      </c>
      <c r="EQ241" s="28" t="n">
        <f aca="false">IFERROR(DV240*CF241,"")</f>
        <v>0</v>
      </c>
      <c r="ER241" s="28" t="n">
        <f aca="false">IFERROR(DW240*CG241,"")</f>
        <v>0</v>
      </c>
      <c r="ES241" s="28" t="n">
        <f aca="false">IF(ROW()=4,"",SUM(DX241:ER241))</f>
        <v>0</v>
      </c>
      <c r="ET241" s="29" t="n">
        <f aca="false">COUNTIF(AR241:BL241,"&gt;0")</f>
        <v>0</v>
      </c>
    </row>
    <row r="242" customFormat="false" ht="15" hidden="false" customHeight="false" outlineLevel="0" collapsed="false">
      <c r="A242" s="19" t="n">
        <v>45260</v>
      </c>
      <c r="B242" s="23" t="n">
        <f aca="false">ABS(EMFX_Data!X242-EMFX_Data!Y242)</f>
        <v>0.0798825624105746</v>
      </c>
      <c r="C242" s="23" t="n">
        <f aca="false">ABS(EMFX_Data!X242-EMFX_Data!Z242)</f>
        <v>0.107463635666302</v>
      </c>
      <c r="D242" s="23" t="n">
        <f aca="false">ABS(EMFX_Data!X242-EMFX_Data!AA242)</f>
        <v>0.0667090834296946</v>
      </c>
      <c r="E242" s="23" t="n">
        <f aca="false">ABS(EMFX_Data!X242-EMFX_Data!AB242)</f>
        <v>0.0333593907802321</v>
      </c>
      <c r="F242" s="23" t="n">
        <f aca="false">ABS(EMFX_Data!X242-EMFX_Data!AC242)</f>
        <v>0.115817213698885</v>
      </c>
      <c r="G242" s="23" t="n">
        <f aca="false">ABS(EMFX_Data!X242-EMFX_Data!AD242)</f>
        <v>0.206213102768708</v>
      </c>
      <c r="H242" s="23" t="n">
        <f aca="false">ABS(EMFX_Data!Y242-EMFX_Data!Z242)</f>
        <v>0.187346198076876</v>
      </c>
      <c r="I242" s="23" t="n">
        <f aca="false">ABS(EMFX_Data!Y242-EMFX_Data!AA242)</f>
        <v>0.146591645840269</v>
      </c>
      <c r="J242" s="23" t="n">
        <f aca="false">ABS(EMFX_Data!Y242-EMFX_Data!AB242)</f>
        <v>0.0465231716303425</v>
      </c>
      <c r="K242" s="23" t="n">
        <f aca="false">ABS(EMFX_Data!Y242-EMFX_Data!AC242)</f>
        <v>0.19569977610946</v>
      </c>
      <c r="L242" s="23" t="n">
        <f aca="false">ABS(EMFX_Data!Y242-EMFX_Data!AD242)</f>
        <v>0.286095665179283</v>
      </c>
      <c r="M242" s="23" t="n">
        <f aca="false">ABS(EMFX_Data!Z242-EMFX_Data!AA242)</f>
        <v>0.0407545522366073</v>
      </c>
      <c r="N242" s="23" t="n">
        <f aca="false">ABS(EMFX_Data!Z242-EMFX_Data!AB242)</f>
        <v>0.140823026446534</v>
      </c>
      <c r="O242" s="23" t="n">
        <f aca="false">ABS(EMFX_Data!Z242-EMFX_Data!AC242)</f>
        <v>0.00835357803258319</v>
      </c>
      <c r="P242" s="23" t="n">
        <f aca="false">ABS(EMFX_Data!Z242-EMFX_Data!AD242)</f>
        <v>0.0987494671024063</v>
      </c>
      <c r="Q242" s="23" t="n">
        <f aca="false">ABS(EMFX_Data!AA242-EMFX_Data!AB242)</f>
        <v>0.100068474209927</v>
      </c>
      <c r="R242" s="23" t="n">
        <f aca="false">ABS(EMFX_Data!AA242-EMFX_Data!AC242)</f>
        <v>0.0491081302691905</v>
      </c>
      <c r="S242" s="23" t="n">
        <f aca="false">ABS(EMFX_Data!AA242-EMFX_Data!AD242)</f>
        <v>0.139504019339014</v>
      </c>
      <c r="T242" s="23" t="n">
        <f aca="false">ABS(EMFX_Data!AB242-EMFX_Data!AC242)</f>
        <v>0.149176604479117</v>
      </c>
      <c r="U242" s="23" t="n">
        <f aca="false">ABS(EMFX_Data!AB242-EMFX_Data!AD242)</f>
        <v>0.23957249354894</v>
      </c>
      <c r="V242" s="23" t="n">
        <f aca="false">ABS(EMFX_Data!AC242-EMFX_Data!AD242)</f>
        <v>0.0903958890698231</v>
      </c>
      <c r="W242" s="26" t="n">
        <f aca="false">IF(ROW()&lt;4+MinObs-1,"",IFERROR((B242-AVERAGE(B$4:B242))/STDEV(B$4:B242),""))</f>
        <v>-0.595657941804736</v>
      </c>
      <c r="X242" s="26" t="n">
        <f aca="false">IF(ROW()&lt;4+MinObs-1,"",IFERROR((C242-AVERAGE(C$4:C242))/STDEV(C$4:C242),""))</f>
        <v>0.0134399561784173</v>
      </c>
      <c r="Y242" s="26" t="n">
        <f aca="false">IF(ROW()&lt;4+MinObs-1,"",IFERROR((D242-AVERAGE(D$4:D242))/STDEV(D$4:D242),""))</f>
        <v>-0.79569928052832</v>
      </c>
      <c r="Z242" s="26" t="n">
        <f aca="false">IF(ROW()&lt;4+MinObs-1,"",IFERROR((E242-AVERAGE(E$4:E242))/STDEV(E$4:E242),""))</f>
        <v>-0.950773405891134</v>
      </c>
      <c r="AA242" s="26" t="n">
        <f aca="false">IF(ROW()&lt;4+MinObs-1,"",IFERROR((F242-AVERAGE(F$4:F242))/STDEV(F$4:F242),""))</f>
        <v>0.116649460247603</v>
      </c>
      <c r="AB242" s="26" t="n">
        <f aca="false">IF(ROW()&lt;4+MinObs-1,"",IFERROR((G242-AVERAGE(G$4:G242))/STDEV(G$4:G242),""))</f>
        <v>0.270721035309764</v>
      </c>
      <c r="AC242" s="26" t="n">
        <f aca="false">IF(ROW()&lt;4+MinObs-1,"",IFERROR((H242-AVERAGE(H$4:H242))/STDEV(H$4:H242),""))</f>
        <v>0.448284126476879</v>
      </c>
      <c r="AD242" s="26" t="n">
        <f aca="false">IF(ROW()&lt;4+MinObs-1,"",IFERROR((I242-AVERAGE(I$4:I242))/STDEV(I$4:I242),""))</f>
        <v>-0.0127823210389462</v>
      </c>
      <c r="AE242" s="26" t="n">
        <f aca="false">IF(ROW()&lt;4+MinObs-1,"",IFERROR((J242-AVERAGE(J$4:J242))/STDEV(J$4:J242),""))</f>
        <v>-1.0007470367171</v>
      </c>
      <c r="AF242" s="26" t="n">
        <f aca="false">IF(ROW()&lt;4+MinObs-1,"",IFERROR((K242-AVERAGE(K$4:K242))/STDEV(K$4:K242),""))</f>
        <v>1.42318101868552</v>
      </c>
      <c r="AG242" s="26" t="n">
        <f aca="false">IF(ROW()&lt;4+MinObs-1,"",IFERROR((L242-AVERAGE(L$4:L242))/STDEV(L$4:L242),""))</f>
        <v>0.405768397880842</v>
      </c>
      <c r="AH242" s="26" t="n">
        <f aca="false">IF(ROW()&lt;4+MinObs-1,"",IFERROR((M242-AVERAGE(M$4:M242))/STDEV(M$4:M242),""))</f>
        <v>-1.09454090749031</v>
      </c>
      <c r="AI242" s="26" t="n">
        <f aca="false">IF(ROW()&lt;4+MinObs-1,"",IFERROR((N242-AVERAGE(N$4:N242))/STDEV(N$4:N242),""))</f>
        <v>0.0294106136671891</v>
      </c>
      <c r="AJ242" s="26" t="n">
        <f aca="false">IF(ROW()&lt;4+MinObs-1,"",IFERROR((O242-AVERAGE(O$4:O242))/STDEV(O$4:O242),""))</f>
        <v>-1.23364624721928</v>
      </c>
      <c r="AK242" s="26" t="n">
        <f aca="false">IF(ROW()&lt;4+MinObs-1,"",IFERROR((P242-AVERAGE(P$4:P242))/STDEV(P$4:P242),""))</f>
        <v>-0.180049752755496</v>
      </c>
      <c r="AL242" s="26" t="n">
        <f aca="false">IF(ROW()&lt;4+MinObs-1,"",IFERROR((Q242-AVERAGE(Q$4:Q242))/STDEV(Q$4:Q242),""))</f>
        <v>-0.514608759267945</v>
      </c>
      <c r="AM242" s="26" t="n">
        <f aca="false">IF(ROW()&lt;4+MinObs-1,"",IFERROR((R242-AVERAGE(R$4:R242))/STDEV(R$4:R242),""))</f>
        <v>-1.00435233942894</v>
      </c>
      <c r="AN242" s="26" t="n">
        <f aca="false">IF(ROW()&lt;4+MinObs-1,"",IFERROR((S242-AVERAGE(S$4:S242))/STDEV(S$4:S242),""))</f>
        <v>-0.104589739761477</v>
      </c>
      <c r="AO242" s="26" t="n">
        <f aca="false">IF(ROW()&lt;4+MinObs-1,"",IFERROR((T242-AVERAGE(T$4:T242))/STDEV(T$4:T242),""))</f>
        <v>0.298066675032231</v>
      </c>
      <c r="AP242" s="26" t="n">
        <f aca="false">IF(ROW()&lt;4+MinObs-1,"",IFERROR((U242-AVERAGE(U$4:U242))/STDEV(U$4:U242),""))</f>
        <v>0.308278569425136</v>
      </c>
      <c r="AQ242" s="26" t="n">
        <f aca="false">IF(ROW()&lt;4+MinObs-1,"",IFERROR((V242-AVERAGE(V$4:V242))/STDEV(V$4:V242),""))</f>
        <v>-0.28511203401618</v>
      </c>
      <c r="AR242" s="26" t="n">
        <f aca="false">IF(W242="",0,IF(W242&gt;=z4,w4,IF(W242&gt;=z3,w3,IF(W242&gt;=zEntry,w2,IF(AND(W242&gt;=ExitZ,AR241&gt;0),w2,0)))))</f>
        <v>0</v>
      </c>
      <c r="AS242" s="26" t="n">
        <f aca="false">IF(X242="",0,IF(X242&gt;=z4,w4,IF(X242&gt;=z3,w3,IF(X242&gt;=zEntry,w2,IF(AND(X242&gt;=ExitZ,AS241&gt;0),w2,0)))))</f>
        <v>0</v>
      </c>
      <c r="AT242" s="26" t="n">
        <f aca="false">IF(Y242="",0,IF(Y242&gt;=z4,w4,IF(Y242&gt;=z3,w3,IF(Y242&gt;=zEntry,w2,IF(AND(Y242&gt;=ExitZ,AT241&gt;0),w2,0)))))</f>
        <v>0</v>
      </c>
      <c r="AU242" s="26" t="n">
        <f aca="false">IF(Z242="",0,IF(Z242&gt;=z4,w4,IF(Z242&gt;=z3,w3,IF(Z242&gt;=zEntry,w2,IF(AND(Z242&gt;=ExitZ,AU241&gt;0),w2,0)))))</f>
        <v>0</v>
      </c>
      <c r="AV242" s="26" t="n">
        <f aca="false">IF(AA242="",0,IF(AA242&gt;=z4,w4,IF(AA242&gt;=z3,w3,IF(AA242&gt;=zEntry,w2,IF(AND(AA242&gt;=ExitZ,AV241&gt;0),w2,0)))))</f>
        <v>0</v>
      </c>
      <c r="AW242" s="26" t="n">
        <f aca="false">IF(AB242="",0,IF(AB242&gt;=z4,w4,IF(AB242&gt;=z3,w3,IF(AB242&gt;=zEntry,w2,IF(AND(AB242&gt;=ExitZ,AW241&gt;0),w2,0)))))</f>
        <v>0</v>
      </c>
      <c r="AX242" s="26" t="n">
        <f aca="false">IF(AC242="",0,IF(AC242&gt;=z4,w4,IF(AC242&gt;=z3,w3,IF(AC242&gt;=zEntry,w2,IF(AND(AC242&gt;=ExitZ,AX241&gt;0),w2,0)))))</f>
        <v>0</v>
      </c>
      <c r="AY242" s="26" t="n">
        <f aca="false">IF(AD242="",0,IF(AD242&gt;=z4,w4,IF(AD242&gt;=z3,w3,IF(AD242&gt;=zEntry,w2,IF(AND(AD242&gt;=ExitZ,AY241&gt;0),w2,0)))))</f>
        <v>0</v>
      </c>
      <c r="AZ242" s="26" t="n">
        <f aca="false">IF(AE242="",0,IF(AE242&gt;=z4,w4,IF(AE242&gt;=z3,w3,IF(AE242&gt;=zEntry,w2,IF(AND(AE242&gt;=ExitZ,AZ241&gt;0),w2,0)))))</f>
        <v>0</v>
      </c>
      <c r="BA242" s="26" t="n">
        <f aca="false">IF(AF242="",0,IF(AF242&gt;=z4,w4,IF(AF242&gt;=z3,w3,IF(AF242&gt;=zEntry,w2,IF(AND(AF242&gt;=ExitZ,BA241&gt;0),w2,0)))))</f>
        <v>0</v>
      </c>
      <c r="BB242" s="26" t="n">
        <f aca="false">IF(AG242="",0,IF(AG242&gt;=z4,w4,IF(AG242&gt;=z3,w3,IF(AG242&gt;=zEntry,w2,IF(AND(AG242&gt;=ExitZ,BB241&gt;0),w2,0)))))</f>
        <v>0</v>
      </c>
      <c r="BC242" s="26" t="n">
        <f aca="false">IF(AH242="",0,IF(AH242&gt;=z4,w4,IF(AH242&gt;=z3,w3,IF(AH242&gt;=zEntry,w2,IF(AND(AH242&gt;=ExitZ,BC241&gt;0),w2,0)))))</f>
        <v>0</v>
      </c>
      <c r="BD242" s="26" t="n">
        <f aca="false">IF(AI242="",0,IF(AI242&gt;=z4,w4,IF(AI242&gt;=z3,w3,IF(AI242&gt;=zEntry,w2,IF(AND(AI242&gt;=ExitZ,BD241&gt;0),w2,0)))))</f>
        <v>0</v>
      </c>
      <c r="BE242" s="26" t="n">
        <f aca="false">IF(AJ242="",0,IF(AJ242&gt;=z4,w4,IF(AJ242&gt;=z3,w3,IF(AJ242&gt;=zEntry,w2,IF(AND(AJ242&gt;=ExitZ,BE241&gt;0),w2,0)))))</f>
        <v>0</v>
      </c>
      <c r="BF242" s="26" t="n">
        <f aca="false">IF(AK242="",0,IF(AK242&gt;=z4,w4,IF(AK242&gt;=z3,w3,IF(AK242&gt;=zEntry,w2,IF(AND(AK242&gt;=ExitZ,BF241&gt;0),w2,0)))))</f>
        <v>0</v>
      </c>
      <c r="BG242" s="26" t="n">
        <f aca="false">IF(AL242="",0,IF(AL242&gt;=z4,w4,IF(AL242&gt;=z3,w3,IF(AL242&gt;=zEntry,w2,IF(AND(AL242&gt;=ExitZ,BG241&gt;0),w2,0)))))</f>
        <v>0</v>
      </c>
      <c r="BH242" s="26" t="n">
        <f aca="false">IF(AM242="",0,IF(AM242&gt;=z4,w4,IF(AM242&gt;=z3,w3,IF(AM242&gt;=zEntry,w2,IF(AND(AM242&gt;=ExitZ,BH241&gt;0),w2,0)))))</f>
        <v>0</v>
      </c>
      <c r="BI242" s="26" t="n">
        <f aca="false">IF(AN242="",0,IF(AN242&gt;=z4,w4,IF(AN242&gt;=z3,w3,IF(AN242&gt;=zEntry,w2,IF(AND(AN242&gt;=ExitZ,BI241&gt;0),w2,0)))))</f>
        <v>0</v>
      </c>
      <c r="BJ242" s="26" t="n">
        <f aca="false">IF(AO242="",0,IF(AO242&gt;=z4,w4,IF(AO242&gt;=z3,w3,IF(AO242&gt;=zEntry,w2,IF(AND(AO242&gt;=ExitZ,BJ241&gt;0),w2,0)))))</f>
        <v>0</v>
      </c>
      <c r="BK242" s="26" t="n">
        <f aca="false">IF(AP242="",0,IF(AP242&gt;=z4,w4,IF(AP242&gt;=z3,w3,IF(AP242&gt;=zEntry,w2,IF(AND(AP242&gt;=ExitZ,BK241&gt;0),w2,0)))))</f>
        <v>0</v>
      </c>
      <c r="BL242" s="26" t="n">
        <f aca="false">IF(AQ242="",0,IF(AQ242&gt;=z4,w4,IF(AQ242&gt;=z3,w3,IF(AQ242&gt;=zEntry,w2,IF(AND(AQ242&gt;=ExitZ,BL241&gt;0),w2,0)))))</f>
        <v>0</v>
      </c>
      <c r="BM242" s="23" t="n">
        <f aca="false">IF(EMFX_Data!X241&gt;=EMFX_Data!Y241,EMFX_Data!AE242-EMFX_Data!AF242,EMFX_Data!AF242-EMFX_Data!AE242)</f>
        <v>0.00168047117612448</v>
      </c>
      <c r="BN242" s="23" t="n">
        <f aca="false">IF(EMFX_Data!X241&gt;=EMFX_Data!Z241,EMFX_Data!AE242-EMFX_Data!AG242,EMFX_Data!AG242-EMFX_Data!AE242)</f>
        <v>-0.0259281270183377</v>
      </c>
      <c r="BO242" s="23" t="n">
        <f aca="false">IF(EMFX_Data!X241&gt;=EMFX_Data!AA241,EMFX_Data!AE242-EMFX_Data!AH242,EMFX_Data!AH242-EMFX_Data!AE242)</f>
        <v>-0.00760688972296798</v>
      </c>
      <c r="BP242" s="23" t="n">
        <f aca="false">IF(EMFX_Data!X241&gt;=EMFX_Data!AB241,EMFX_Data!AE242-EMFX_Data!AI242,EMFX_Data!AI242-EMFX_Data!AE242)</f>
        <v>0.00705741371142325</v>
      </c>
      <c r="BQ242" s="23" t="n">
        <f aca="false">IF(EMFX_Data!X241&gt;=EMFX_Data!AC241,EMFX_Data!AE242-EMFX_Data!AJ242,EMFX_Data!AJ242-EMFX_Data!AE242)</f>
        <v>-0.00111252774214078</v>
      </c>
      <c r="BR242" s="23" t="n">
        <f aca="false">IF(EMFX_Data!X241&gt;=EMFX_Data!AD241,EMFX_Data!AE242-EMFX_Data!AK242,EMFX_Data!AK242-EMFX_Data!AE242)</f>
        <v>0.0521907585320731</v>
      </c>
      <c r="BS242" s="23" t="n">
        <f aca="false">IF(EMFX_Data!Y241&gt;=EMFX_Data!Z241,EMFX_Data!AF242-EMFX_Data!AG242,EMFX_Data!AG242-EMFX_Data!AF242)</f>
        <v>-0.0242476558422132</v>
      </c>
      <c r="BT242" s="23" t="n">
        <f aca="false">IF(EMFX_Data!Y241&gt;=EMFX_Data!AA241,EMFX_Data!AF242-EMFX_Data!AH242,EMFX_Data!AH242-EMFX_Data!AF242)</f>
        <v>-0.00592641854684351</v>
      </c>
      <c r="BU242" s="23" t="n">
        <f aca="false">IF(EMFX_Data!Y241&gt;=EMFX_Data!AB241,EMFX_Data!AF242-EMFX_Data!AI242,EMFX_Data!AI242-EMFX_Data!AF242)</f>
        <v>-0.00537694253529877</v>
      </c>
      <c r="BV242" s="23" t="n">
        <f aca="false">IF(EMFX_Data!Y241&gt;=EMFX_Data!AC241,EMFX_Data!AF242-EMFX_Data!AJ242,EMFX_Data!AJ242-EMFX_Data!AF242)</f>
        <v>0.000567943433983694</v>
      </c>
      <c r="BW242" s="23" t="n">
        <f aca="false">IF(EMFX_Data!Y241&gt;=EMFX_Data!AD241,EMFX_Data!AF242-EMFX_Data!AK242,EMFX_Data!AK242-EMFX_Data!AF242)</f>
        <v>0.0538712297081976</v>
      </c>
      <c r="BX242" s="23" t="n">
        <f aca="false">IF(EMFX_Data!Z241&gt;=EMFX_Data!AA241,EMFX_Data!AG242-EMFX_Data!AH242,EMFX_Data!AH242-EMFX_Data!AG242)</f>
        <v>-0.0183212372953697</v>
      </c>
      <c r="BY242" s="23" t="n">
        <f aca="false">IF(EMFX_Data!Z241&gt;=EMFX_Data!AB241,EMFX_Data!AG242-EMFX_Data!AI242,EMFX_Data!AI242-EMFX_Data!AG242)</f>
        <v>-0.0188707133069145</v>
      </c>
      <c r="BZ242" s="23" t="n">
        <f aca="false">IF(EMFX_Data!Z241&gt;=EMFX_Data!AC241,EMFX_Data!AG242-EMFX_Data!AJ242,EMFX_Data!AJ242-EMFX_Data!AG242)</f>
        <v>0.0248155992761969</v>
      </c>
      <c r="CA242" s="23" t="n">
        <f aca="false">IF(EMFX_Data!Z241&gt;=EMFX_Data!AD241,EMFX_Data!AG242-EMFX_Data!AK242,EMFX_Data!AK242-EMFX_Data!AG242)</f>
        <v>0.0781188855504109</v>
      </c>
      <c r="CB242" s="23" t="n">
        <f aca="false">IF(EMFX_Data!AA241&gt;=EMFX_Data!AB241,EMFX_Data!AH242-EMFX_Data!AI242,EMFX_Data!AI242-EMFX_Data!AH242)</f>
        <v>-0.000549476011544734</v>
      </c>
      <c r="CC242" s="23" t="n">
        <f aca="false">IF(EMFX_Data!AA241&gt;=EMFX_Data!AC241,EMFX_Data!AH242-EMFX_Data!AJ242,EMFX_Data!AJ242-EMFX_Data!AH242)</f>
        <v>0.0064943619808272</v>
      </c>
      <c r="CD242" s="23" t="n">
        <f aca="false">IF(EMFX_Data!AA241&gt;=EMFX_Data!AD241,EMFX_Data!AH242-EMFX_Data!AK242,EMFX_Data!AK242-EMFX_Data!AH242)</f>
        <v>0.0597976482550411</v>
      </c>
      <c r="CE242" s="23" t="n">
        <f aca="false">IF(EMFX_Data!AB241&gt;=EMFX_Data!AC241,EMFX_Data!AI242-EMFX_Data!AJ242,EMFX_Data!AJ242-EMFX_Data!AI242)</f>
        <v>0.00594488596928247</v>
      </c>
      <c r="CF242" s="23" t="n">
        <f aca="false">IF(EMFX_Data!AB241&gt;=EMFX_Data!AD241,EMFX_Data!AI242-EMFX_Data!AK242,EMFX_Data!AK242-EMFX_Data!AI242)</f>
        <v>0.0592481722434964</v>
      </c>
      <c r="CG242" s="23" t="n">
        <f aca="false">IF(EMFX_Data!AC241&gt;=EMFX_Data!AD241,EMFX_Data!AJ242-EMFX_Data!AK242,EMFX_Data!AK242-EMFX_Data!AJ242)</f>
        <v>0.0533032862742139</v>
      </c>
      <c r="CH242" s="27" t="n">
        <f aca="false">IF(ROW()&lt;4+VolLB,"",STDEV(INDEX($BM:$BM,ROW()-VolLB+1):INDEX($BM:$BM,ROW()))*SQRT(12))</f>
        <v>0.171809450885854</v>
      </c>
      <c r="CI242" s="27" t="n">
        <f aca="false">IF(ROW()&lt;4+VolLB,"",STDEV(INDEX($BN:$BN,ROW()-VolLB+1):INDEX($BN:$BN,ROW()))*SQRT(12))</f>
        <v>0.183702648601172</v>
      </c>
      <c r="CJ242" s="27" t="n">
        <f aca="false">IF(ROW()&lt;4+VolLB,"",STDEV(INDEX($BO:$BO,ROW()-VolLB+1):INDEX($BO:$BO,ROW()))*SQRT(12))</f>
        <v>0.166578424069184</v>
      </c>
      <c r="CK242" s="27" t="n">
        <f aca="false">IF(ROW()&lt;4+VolLB,"",STDEV(INDEX($BP:$BP,ROW()-VolLB+1):INDEX($BP:$BP,ROW()))*SQRT(12))</f>
        <v>0.151640455952619</v>
      </c>
      <c r="CL242" s="27" t="n">
        <f aca="false">IF(ROW()&lt;4+VolLB,"",STDEV(INDEX($BQ:$BQ,ROW()-VolLB+1):INDEX($BQ:$BQ,ROW()))*SQRT(12))</f>
        <v>0.172589708537356</v>
      </c>
      <c r="CM242" s="27" t="n">
        <f aca="false">IF(ROW()&lt;4+VolLB,"",STDEV(INDEX($BR:$BR,ROW()-VolLB+1):INDEX($BR:$BR,ROW()))*SQRT(12))</f>
        <v>0.168391617340705</v>
      </c>
      <c r="CN242" s="27" t="n">
        <f aca="false">IF(ROW()&lt;4+VolLB,"",STDEV(INDEX($BS:$BS,ROW()-VolLB+1):INDEX($BS:$BS,ROW()))*SQRT(12))</f>
        <v>0.152500292194043</v>
      </c>
      <c r="CO242" s="27" t="n">
        <f aca="false">IF(ROW()&lt;4+VolLB,"",STDEV(INDEX($BT:$BT,ROW()-VolLB+1):INDEX($BT:$BT,ROW()))*SQRT(12))</f>
        <v>0.180036679245612</v>
      </c>
      <c r="CP242" s="27" t="n">
        <f aca="false">IF(ROW()&lt;4+VolLB,"",STDEV(INDEX($BU:$BU,ROW()-VolLB+1):INDEX($BU:$BU,ROW()))*SQRT(12))</f>
        <v>0.151872680047687</v>
      </c>
      <c r="CQ242" s="27" t="n">
        <f aca="false">IF(ROW()&lt;4+VolLB,"",STDEV(INDEX($BV:$BV,ROW()-VolLB+1):INDEX($BV:$BV,ROW()))*SQRT(12))</f>
        <v>0.179851941029727</v>
      </c>
      <c r="CR242" s="27" t="n">
        <f aca="false">IF(ROW()&lt;4+VolLB,"",STDEV(INDEX($BW:$BW,ROW()-VolLB+1):INDEX($BW:$BW,ROW()))*SQRT(12))</f>
        <v>0.151956762168574</v>
      </c>
      <c r="CS242" s="27" t="n">
        <f aca="false">IF(ROW()&lt;4+VolLB,"",STDEV(INDEX($BX:$BX,ROW()-VolLB+1):INDEX($BX:$BX,ROW()))*SQRT(12))</f>
        <v>0.155390859435912</v>
      </c>
      <c r="CT242" s="27" t="n">
        <f aca="false">IF(ROW()&lt;4+VolLB,"",STDEV(INDEX($BY:$BY,ROW()-VolLB+1):INDEX($BY:$BY,ROW()))*SQRT(12))</f>
        <v>0.14885753472255</v>
      </c>
      <c r="CU242" s="27" t="n">
        <f aca="false">IF(ROW()&lt;4+VolLB,"",STDEV(INDEX($BZ:$BZ,ROW()-VolLB+1):INDEX($BZ:$BZ,ROW()))*SQRT(12))</f>
        <v>0.195852790743365</v>
      </c>
      <c r="CV242" s="27" t="n">
        <f aca="false">IF(ROW()&lt;4+VolLB,"",STDEV(INDEX($CA:$CA,ROW()-VolLB+1):INDEX($CA:$CA,ROW()))*SQRT(12))</f>
        <v>0.146520979984859</v>
      </c>
      <c r="CW242" s="27" t="n">
        <f aca="false">IF(ROW()&lt;4+VolLB,"",STDEV(INDEX($CB:$CB,ROW()-VolLB+1):INDEX($CB:$CB,ROW()))*SQRT(12))</f>
        <v>0.174322429297588</v>
      </c>
      <c r="CX242" s="27" t="n">
        <f aca="false">IF(ROW()&lt;4+VolLB,"",STDEV(INDEX($CC:$CC,ROW()-VolLB+1):INDEX($CC:$CC,ROW()))*SQRT(12))</f>
        <v>0.177063182147556</v>
      </c>
      <c r="CY242" s="27" t="n">
        <f aca="false">IF(ROW()&lt;4+VolLB,"",STDEV(INDEX($CD:$CD,ROW()-VolLB+1):INDEX($CD:$CD,ROW()))*SQRT(12))</f>
        <v>0.158439987852099</v>
      </c>
      <c r="CZ242" s="27" t="n">
        <f aca="false">IF(ROW()&lt;4+VolLB,"",STDEV(INDEX($CE:$CE,ROW()-VolLB+1):INDEX($CE:$CE,ROW()))*SQRT(12))</f>
        <v>0.16970082516454</v>
      </c>
      <c r="DA242" s="27" t="n">
        <f aca="false">IF(ROW()&lt;4+VolLB,"",STDEV(INDEX($CF:$CF,ROW()-VolLB+1):INDEX($CF:$CF,ROW()))*SQRT(12))</f>
        <v>0.164024080668198</v>
      </c>
      <c r="DB242" s="27" t="n">
        <f aca="false">IF(ROW()&lt;4+VolLB,"",STDEV(INDEX($CG:$CG,ROW()-VolLB+1):INDEX($CG:$CG,ROW()))*SQRT(12))</f>
        <v>0.163323499943486</v>
      </c>
      <c r="DC242" s="26" t="n">
        <f aca="false">IF(OR(AR242=0,CH242="",CH242=0),0,AR242*MIN(MaxScal,TgtVol/CH242))</f>
        <v>0</v>
      </c>
      <c r="DD242" s="26" t="n">
        <f aca="false">IF(OR(AS242=0,CI242="",CI242=0),0,AS242*MIN(MaxScal,TgtVol/CI242))</f>
        <v>0</v>
      </c>
      <c r="DE242" s="26" t="n">
        <f aca="false">IF(OR(AT242=0,CJ242="",CJ242=0),0,AT242*MIN(MaxScal,TgtVol/CJ242))</f>
        <v>0</v>
      </c>
      <c r="DF242" s="26" t="n">
        <f aca="false">IF(OR(AU242=0,CK242="",CK242=0),0,AU242*MIN(MaxScal,TgtVol/CK242))</f>
        <v>0</v>
      </c>
      <c r="DG242" s="26" t="n">
        <f aca="false">IF(OR(AV242=0,CL242="",CL242=0),0,AV242*MIN(MaxScal,TgtVol/CL242))</f>
        <v>0</v>
      </c>
      <c r="DH242" s="26" t="n">
        <f aca="false">IF(OR(AW242=0,CM242="",CM242=0),0,AW242*MIN(MaxScal,TgtVol/CM242))</f>
        <v>0</v>
      </c>
      <c r="DI242" s="26" t="n">
        <f aca="false">IF(OR(AX242=0,CN242="",CN242=0),0,AX242*MIN(MaxScal,TgtVol/CN242))</f>
        <v>0</v>
      </c>
      <c r="DJ242" s="26" t="n">
        <f aca="false">IF(OR(AY242=0,CO242="",CO242=0),0,AY242*MIN(MaxScal,TgtVol/CO242))</f>
        <v>0</v>
      </c>
      <c r="DK242" s="26" t="n">
        <f aca="false">IF(OR(AZ242=0,CP242="",CP242=0),0,AZ242*MIN(MaxScal,TgtVol/CP242))</f>
        <v>0</v>
      </c>
      <c r="DL242" s="26" t="n">
        <f aca="false">IF(OR(BA242=0,CQ242="",CQ242=0),0,BA242*MIN(MaxScal,TgtVol/CQ242))</f>
        <v>0</v>
      </c>
      <c r="DM242" s="26" t="n">
        <f aca="false">IF(OR(BB242=0,CR242="",CR242=0),0,BB242*MIN(MaxScal,TgtVol/CR242))</f>
        <v>0</v>
      </c>
      <c r="DN242" s="26" t="n">
        <f aca="false">IF(OR(BC242=0,CS242="",CS242=0),0,BC242*MIN(MaxScal,TgtVol/CS242))</f>
        <v>0</v>
      </c>
      <c r="DO242" s="26" t="n">
        <f aca="false">IF(OR(BD242=0,CT242="",CT242=0),0,BD242*MIN(MaxScal,TgtVol/CT242))</f>
        <v>0</v>
      </c>
      <c r="DP242" s="26" t="n">
        <f aca="false">IF(OR(BE242=0,CU242="",CU242=0),0,BE242*MIN(MaxScal,TgtVol/CU242))</f>
        <v>0</v>
      </c>
      <c r="DQ242" s="26" t="n">
        <f aca="false">IF(OR(BF242=0,CV242="",CV242=0),0,BF242*MIN(MaxScal,TgtVol/CV242))</f>
        <v>0</v>
      </c>
      <c r="DR242" s="26" t="n">
        <f aca="false">IF(OR(BG242=0,CW242="",CW242=0),0,BG242*MIN(MaxScal,TgtVol/CW242))</f>
        <v>0</v>
      </c>
      <c r="DS242" s="26" t="n">
        <f aca="false">IF(OR(BH242=0,CX242="",CX242=0),0,BH242*MIN(MaxScal,TgtVol/CX242))</f>
        <v>0</v>
      </c>
      <c r="DT242" s="26" t="n">
        <f aca="false">IF(OR(BI242=0,CY242="",CY242=0),0,BI242*MIN(MaxScal,TgtVol/CY242))</f>
        <v>0</v>
      </c>
      <c r="DU242" s="26" t="n">
        <f aca="false">IF(OR(BJ242=0,CZ242="",CZ242=0),0,BJ242*MIN(MaxScal,TgtVol/CZ242))</f>
        <v>0</v>
      </c>
      <c r="DV242" s="26" t="n">
        <f aca="false">IF(OR(BK242=0,DA242="",DA242=0),0,BK242*MIN(MaxScal,TgtVol/DA242))</f>
        <v>0</v>
      </c>
      <c r="DW242" s="26" t="n">
        <f aca="false">IF(OR(BL242=0,DB242="",DB242=0),0,BL242*MIN(MaxScal,TgtVol/DB242))</f>
        <v>0</v>
      </c>
      <c r="DX242" s="28" t="n">
        <f aca="false">IFERROR(DC241*BM242,"")</f>
        <v>0</v>
      </c>
      <c r="DY242" s="28" t="n">
        <f aca="false">IFERROR(DD241*BN242,"")</f>
        <v>-0</v>
      </c>
      <c r="DZ242" s="28" t="n">
        <f aca="false">IFERROR(DE241*BO242,"")</f>
        <v>-0</v>
      </c>
      <c r="EA242" s="28" t="n">
        <f aca="false">IFERROR(DF241*BP242,"")</f>
        <v>0</v>
      </c>
      <c r="EB242" s="28" t="n">
        <f aca="false">IFERROR(DG241*BQ242,"")</f>
        <v>-0</v>
      </c>
      <c r="EC242" s="28" t="n">
        <f aca="false">IFERROR(DH241*BR242,"")</f>
        <v>0</v>
      </c>
      <c r="ED242" s="28" t="n">
        <f aca="false">IFERROR(DI241*BS242,"")</f>
        <v>-0</v>
      </c>
      <c r="EE242" s="28" t="n">
        <f aca="false">IFERROR(DJ241*BT242,"")</f>
        <v>-0</v>
      </c>
      <c r="EF242" s="28" t="n">
        <f aca="false">IFERROR(DK241*BU242,"")</f>
        <v>-0</v>
      </c>
      <c r="EG242" s="28" t="n">
        <f aca="false">IFERROR(DL241*BV242,"")</f>
        <v>0</v>
      </c>
      <c r="EH242" s="28" t="n">
        <f aca="false">IFERROR(DM241*BW242,"")</f>
        <v>0</v>
      </c>
      <c r="EI242" s="28" t="n">
        <f aca="false">IFERROR(DN241*BX242,"")</f>
        <v>-0</v>
      </c>
      <c r="EJ242" s="28" t="n">
        <f aca="false">IFERROR(DO241*BY242,"")</f>
        <v>-0</v>
      </c>
      <c r="EK242" s="28" t="n">
        <f aca="false">IFERROR(DP241*BZ242,"")</f>
        <v>0</v>
      </c>
      <c r="EL242" s="28" t="n">
        <f aca="false">IFERROR(DQ241*CA242,"")</f>
        <v>0</v>
      </c>
      <c r="EM242" s="28" t="n">
        <f aca="false">IFERROR(DR241*CB242,"")</f>
        <v>-0</v>
      </c>
      <c r="EN242" s="28" t="n">
        <f aca="false">IFERROR(DS241*CC242,"")</f>
        <v>0</v>
      </c>
      <c r="EO242" s="28" t="n">
        <f aca="false">IFERROR(DT241*CD242,"")</f>
        <v>0</v>
      </c>
      <c r="EP242" s="28" t="n">
        <f aca="false">IFERROR(DU241*CE242,"")</f>
        <v>0</v>
      </c>
      <c r="EQ242" s="28" t="n">
        <f aca="false">IFERROR(DV241*CF242,"")</f>
        <v>0</v>
      </c>
      <c r="ER242" s="28" t="n">
        <f aca="false">IFERROR(DW241*CG242,"")</f>
        <v>0</v>
      </c>
      <c r="ES242" s="28" t="n">
        <f aca="false">IF(ROW()=4,"",SUM(DX242:ER242))</f>
        <v>0</v>
      </c>
      <c r="ET242" s="29" t="n">
        <f aca="false">COUNTIF(AR242:BL242,"&gt;0")</f>
        <v>0</v>
      </c>
    </row>
    <row r="243" customFormat="false" ht="15" hidden="false" customHeight="false" outlineLevel="0" collapsed="false">
      <c r="A243" s="19" t="n">
        <v>45291</v>
      </c>
      <c r="B243" s="23" t="n">
        <f aca="false">ABS(EMFX_Data!X243-EMFX_Data!Y243)</f>
        <v>0.0417261678998226</v>
      </c>
      <c r="C243" s="23" t="n">
        <f aca="false">ABS(EMFX_Data!X243-EMFX_Data!Z243)</f>
        <v>0.108185624128557</v>
      </c>
      <c r="D243" s="23" t="n">
        <f aca="false">ABS(EMFX_Data!X243-EMFX_Data!AA243)</f>
        <v>0.0489909454286819</v>
      </c>
      <c r="E243" s="23" t="n">
        <f aca="false">ABS(EMFX_Data!X243-EMFX_Data!AB243)</f>
        <v>0.000695243746918983</v>
      </c>
      <c r="F243" s="23" t="n">
        <f aca="false">ABS(EMFX_Data!X243-EMFX_Data!AC243)</f>
        <v>0.102944173007217</v>
      </c>
      <c r="G243" s="23" t="n">
        <f aca="false">ABS(EMFX_Data!X243-EMFX_Data!AD243)</f>
        <v>0.213741665921377</v>
      </c>
      <c r="H243" s="23" t="n">
        <f aca="false">ABS(EMFX_Data!Y243-EMFX_Data!Z243)</f>
        <v>0.14991179202838</v>
      </c>
      <c r="I243" s="23" t="n">
        <f aca="false">ABS(EMFX_Data!Y243-EMFX_Data!AA243)</f>
        <v>0.0907171133285045</v>
      </c>
      <c r="J243" s="23" t="n">
        <f aca="false">ABS(EMFX_Data!Y243-EMFX_Data!AB243)</f>
        <v>0.0410309241529037</v>
      </c>
      <c r="K243" s="23" t="n">
        <f aca="false">ABS(EMFX_Data!Y243-EMFX_Data!AC243)</f>
        <v>0.14467034090704</v>
      </c>
      <c r="L243" s="23" t="n">
        <f aca="false">ABS(EMFX_Data!Y243-EMFX_Data!AD243)</f>
        <v>0.2554678338212</v>
      </c>
      <c r="M243" s="23" t="n">
        <f aca="false">ABS(EMFX_Data!Z243-EMFX_Data!AA243)</f>
        <v>0.0591946786998756</v>
      </c>
      <c r="N243" s="23" t="n">
        <f aca="false">ABS(EMFX_Data!Z243-EMFX_Data!AB243)</f>
        <v>0.108880867875476</v>
      </c>
      <c r="O243" s="23" t="n">
        <f aca="false">ABS(EMFX_Data!Z243-EMFX_Data!AC243)</f>
        <v>0.00524145112134011</v>
      </c>
      <c r="P243" s="23" t="n">
        <f aca="false">ABS(EMFX_Data!Z243-EMFX_Data!AD243)</f>
        <v>0.10555604179282</v>
      </c>
      <c r="Q243" s="23" t="n">
        <f aca="false">ABS(EMFX_Data!AA243-EMFX_Data!AB243)</f>
        <v>0.0496861891756009</v>
      </c>
      <c r="R243" s="23" t="n">
        <f aca="false">ABS(EMFX_Data!AA243-EMFX_Data!AC243)</f>
        <v>0.0539532275785355</v>
      </c>
      <c r="S243" s="23" t="n">
        <f aca="false">ABS(EMFX_Data!AA243-EMFX_Data!AD243)</f>
        <v>0.164750720492695</v>
      </c>
      <c r="T243" s="23" t="n">
        <f aca="false">ABS(EMFX_Data!AB243-EMFX_Data!AC243)</f>
        <v>0.103639416754136</v>
      </c>
      <c r="U243" s="23" t="n">
        <f aca="false">ABS(EMFX_Data!AB243-EMFX_Data!AD243)</f>
        <v>0.214436909668296</v>
      </c>
      <c r="V243" s="23" t="n">
        <f aca="false">ABS(EMFX_Data!AC243-EMFX_Data!AD243)</f>
        <v>0.11079749291416</v>
      </c>
      <c r="W243" s="26" t="n">
        <f aca="false">IF(ROW()&lt;4+MinObs-1,"",IFERROR((B243-AVERAGE(B$4:B243))/STDEV(B$4:B243),""))</f>
        <v>-1.01496845534487</v>
      </c>
      <c r="X243" s="26" t="n">
        <f aca="false">IF(ROW()&lt;4+MinObs-1,"",IFERROR((C243-AVERAGE(C$4:C243))/STDEV(C$4:C243),""))</f>
        <v>0.0220796286305744</v>
      </c>
      <c r="Y243" s="26" t="n">
        <f aca="false">IF(ROW()&lt;4+MinObs-1,"",IFERROR((D243-AVERAGE(D$4:D243))/STDEV(D$4:D243),""))</f>
        <v>-0.955005225857155</v>
      </c>
      <c r="Z243" s="26" t="n">
        <f aca="false">IF(ROW()&lt;4+MinObs-1,"",IFERROR((E243-AVERAGE(E$4:E243))/STDEV(E$4:E243),""))</f>
        <v>-1.28064489152298</v>
      </c>
      <c r="AA243" s="26" t="n">
        <f aca="false">IF(ROW()&lt;4+MinObs-1,"",IFERROR((F243-AVERAGE(F$4:F243))/STDEV(F$4:F243),""))</f>
        <v>-0.0345000145515748</v>
      </c>
      <c r="AB243" s="26" t="n">
        <f aca="false">IF(ROW()&lt;4+MinObs-1,"",IFERROR((G243-AVERAGE(G$4:G243))/STDEV(G$4:G243),""))</f>
        <v>0.299063604569764</v>
      </c>
      <c r="AC243" s="26" t="n">
        <f aca="false">IF(ROW()&lt;4+MinObs-1,"",IFERROR((H243-AVERAGE(H$4:H243))/STDEV(H$4:H243),""))</f>
        <v>0.115036510796522</v>
      </c>
      <c r="AD243" s="26" t="n">
        <f aca="false">IF(ROW()&lt;4+MinObs-1,"",IFERROR((I243-AVERAGE(I$4:I243))/STDEV(I$4:I243),""))</f>
        <v>-0.481807365828361</v>
      </c>
      <c r="AE243" s="26" t="n">
        <f aca="false">IF(ROW()&lt;4+MinObs-1,"",IFERROR((J243-AVERAGE(J$4:J243))/STDEV(J$4:J243),""))</f>
        <v>-1.06033500232485</v>
      </c>
      <c r="AF243" s="26" t="n">
        <f aca="false">IF(ROW()&lt;4+MinObs-1,"",IFERROR((K243-AVERAGE(K$4:K243))/STDEV(K$4:K243),""))</f>
        <v>0.686286653741159</v>
      </c>
      <c r="AG243" s="26" t="n">
        <f aca="false">IF(ROW()&lt;4+MinObs-1,"",IFERROR((L243-AVERAGE(L$4:L243))/STDEV(L$4:L243),""))</f>
        <v>0.291425664704865</v>
      </c>
      <c r="AH243" s="26" t="n">
        <f aca="false">IF(ROW()&lt;4+MinObs-1,"",IFERROR((M243-AVERAGE(M$4:M243))/STDEV(M$4:M243),""))</f>
        <v>-0.909935140761342</v>
      </c>
      <c r="AI243" s="26" t="n">
        <f aca="false">IF(ROW()&lt;4+MinObs-1,"",IFERROR((N243-AVERAGE(N$4:N243))/STDEV(N$4:N243),""))</f>
        <v>-0.295911114394303</v>
      </c>
      <c r="AJ243" s="26" t="n">
        <f aca="false">IF(ROW()&lt;4+MinObs-1,"",IFERROR((O243-AVERAGE(O$4:O243))/STDEV(O$4:O243),""))</f>
        <v>-1.26840056548764</v>
      </c>
      <c r="AK243" s="26" t="n">
        <f aca="false">IF(ROW()&lt;4+MinObs-1,"",IFERROR((P243-AVERAGE(P$4:P243))/STDEV(P$4:P243),""))</f>
        <v>-0.153762818149166</v>
      </c>
      <c r="AL243" s="26" t="n">
        <f aca="false">IF(ROW()&lt;4+MinObs-1,"",IFERROR((Q243-AVERAGE(Q$4:Q243))/STDEV(Q$4:Q243),""))</f>
        <v>-0.881167155473366</v>
      </c>
      <c r="AM243" s="26" t="n">
        <f aca="false">IF(ROW()&lt;4+MinObs-1,"",IFERROR((R243-AVERAGE(R$4:R243))/STDEV(R$4:R243),""))</f>
        <v>-0.957995988828486</v>
      </c>
      <c r="AN243" s="26" t="n">
        <f aca="false">IF(ROW()&lt;4+MinObs-1,"",IFERROR((S243-AVERAGE(S$4:S243))/STDEV(S$4:S243),""))</f>
        <v>-0.00846847658666932</v>
      </c>
      <c r="AO243" s="26" t="n">
        <f aca="false">IF(ROW()&lt;4+MinObs-1,"",IFERROR((T243-AVERAGE(T$4:T243))/STDEV(T$4:T243),""))</f>
        <v>-0.22285653432579</v>
      </c>
      <c r="AP243" s="26" t="n">
        <f aca="false">IF(ROW()&lt;4+MinObs-1,"",IFERROR((U243-AVERAGE(U$4:U243))/STDEV(U$4:U243),""))</f>
        <v>0.212895181921411</v>
      </c>
      <c r="AQ243" s="26" t="n">
        <f aca="false">IF(ROW()&lt;4+MinObs-1,"",IFERROR((V243-AVERAGE(V$4:V243))/STDEV(V$4:V243),""))</f>
        <v>-0.207149734812862</v>
      </c>
      <c r="AR243" s="26" t="n">
        <f aca="false">IF(W243="",0,IF(W243&gt;=z4,w4,IF(W243&gt;=z3,w3,IF(W243&gt;=zEntry,w2,IF(AND(W243&gt;=ExitZ,AR242&gt;0),w2,0)))))</f>
        <v>0</v>
      </c>
      <c r="AS243" s="26" t="n">
        <f aca="false">IF(X243="",0,IF(X243&gt;=z4,w4,IF(X243&gt;=z3,w3,IF(X243&gt;=zEntry,w2,IF(AND(X243&gt;=ExitZ,AS242&gt;0),w2,0)))))</f>
        <v>0</v>
      </c>
      <c r="AT243" s="26" t="n">
        <f aca="false">IF(Y243="",0,IF(Y243&gt;=z4,w4,IF(Y243&gt;=z3,w3,IF(Y243&gt;=zEntry,w2,IF(AND(Y243&gt;=ExitZ,AT242&gt;0),w2,0)))))</f>
        <v>0</v>
      </c>
      <c r="AU243" s="26" t="n">
        <f aca="false">IF(Z243="",0,IF(Z243&gt;=z4,w4,IF(Z243&gt;=z3,w3,IF(Z243&gt;=zEntry,w2,IF(AND(Z243&gt;=ExitZ,AU242&gt;0),w2,0)))))</f>
        <v>0</v>
      </c>
      <c r="AV243" s="26" t="n">
        <f aca="false">IF(AA243="",0,IF(AA243&gt;=z4,w4,IF(AA243&gt;=z3,w3,IF(AA243&gt;=zEntry,w2,IF(AND(AA243&gt;=ExitZ,AV242&gt;0),w2,0)))))</f>
        <v>0</v>
      </c>
      <c r="AW243" s="26" t="n">
        <f aca="false">IF(AB243="",0,IF(AB243&gt;=z4,w4,IF(AB243&gt;=z3,w3,IF(AB243&gt;=zEntry,w2,IF(AND(AB243&gt;=ExitZ,AW242&gt;0),w2,0)))))</f>
        <v>0</v>
      </c>
      <c r="AX243" s="26" t="n">
        <f aca="false">IF(AC243="",0,IF(AC243&gt;=z4,w4,IF(AC243&gt;=z3,w3,IF(AC243&gt;=zEntry,w2,IF(AND(AC243&gt;=ExitZ,AX242&gt;0),w2,0)))))</f>
        <v>0</v>
      </c>
      <c r="AY243" s="26" t="n">
        <f aca="false">IF(AD243="",0,IF(AD243&gt;=z4,w4,IF(AD243&gt;=z3,w3,IF(AD243&gt;=zEntry,w2,IF(AND(AD243&gt;=ExitZ,AY242&gt;0),w2,0)))))</f>
        <v>0</v>
      </c>
      <c r="AZ243" s="26" t="n">
        <f aca="false">IF(AE243="",0,IF(AE243&gt;=z4,w4,IF(AE243&gt;=z3,w3,IF(AE243&gt;=zEntry,w2,IF(AND(AE243&gt;=ExitZ,AZ242&gt;0),w2,0)))))</f>
        <v>0</v>
      </c>
      <c r="BA243" s="26" t="n">
        <f aca="false">IF(AF243="",0,IF(AF243&gt;=z4,w4,IF(AF243&gt;=z3,w3,IF(AF243&gt;=zEntry,w2,IF(AND(AF243&gt;=ExitZ,BA242&gt;0),w2,0)))))</f>
        <v>0</v>
      </c>
      <c r="BB243" s="26" t="n">
        <f aca="false">IF(AG243="",0,IF(AG243&gt;=z4,w4,IF(AG243&gt;=z3,w3,IF(AG243&gt;=zEntry,w2,IF(AND(AG243&gt;=ExitZ,BB242&gt;0),w2,0)))))</f>
        <v>0</v>
      </c>
      <c r="BC243" s="26" t="n">
        <f aca="false">IF(AH243="",0,IF(AH243&gt;=z4,w4,IF(AH243&gt;=z3,w3,IF(AH243&gt;=zEntry,w2,IF(AND(AH243&gt;=ExitZ,BC242&gt;0),w2,0)))))</f>
        <v>0</v>
      </c>
      <c r="BD243" s="26" t="n">
        <f aca="false">IF(AI243="",0,IF(AI243&gt;=z4,w4,IF(AI243&gt;=z3,w3,IF(AI243&gt;=zEntry,w2,IF(AND(AI243&gt;=ExitZ,BD242&gt;0),w2,0)))))</f>
        <v>0</v>
      </c>
      <c r="BE243" s="26" t="n">
        <f aca="false">IF(AJ243="",0,IF(AJ243&gt;=z4,w4,IF(AJ243&gt;=z3,w3,IF(AJ243&gt;=zEntry,w2,IF(AND(AJ243&gt;=ExitZ,BE242&gt;0),w2,0)))))</f>
        <v>0</v>
      </c>
      <c r="BF243" s="26" t="n">
        <f aca="false">IF(AK243="",0,IF(AK243&gt;=z4,w4,IF(AK243&gt;=z3,w3,IF(AK243&gt;=zEntry,w2,IF(AND(AK243&gt;=ExitZ,BF242&gt;0),w2,0)))))</f>
        <v>0</v>
      </c>
      <c r="BG243" s="26" t="n">
        <f aca="false">IF(AL243="",0,IF(AL243&gt;=z4,w4,IF(AL243&gt;=z3,w3,IF(AL243&gt;=zEntry,w2,IF(AND(AL243&gt;=ExitZ,BG242&gt;0),w2,0)))))</f>
        <v>0</v>
      </c>
      <c r="BH243" s="26" t="n">
        <f aca="false">IF(AM243="",0,IF(AM243&gt;=z4,w4,IF(AM243&gt;=z3,w3,IF(AM243&gt;=zEntry,w2,IF(AND(AM243&gt;=ExitZ,BH242&gt;0),w2,0)))))</f>
        <v>0</v>
      </c>
      <c r="BI243" s="26" t="n">
        <f aca="false">IF(AN243="",0,IF(AN243&gt;=z4,w4,IF(AN243&gt;=z3,w3,IF(AN243&gt;=zEntry,w2,IF(AND(AN243&gt;=ExitZ,BI242&gt;0),w2,0)))))</f>
        <v>0</v>
      </c>
      <c r="BJ243" s="26" t="n">
        <f aca="false">IF(AO243="",0,IF(AO243&gt;=z4,w4,IF(AO243&gt;=z3,w3,IF(AO243&gt;=zEntry,w2,IF(AND(AO243&gt;=ExitZ,BJ242&gt;0),w2,0)))))</f>
        <v>0</v>
      </c>
      <c r="BK243" s="26" t="n">
        <f aca="false">IF(AP243="",0,IF(AP243&gt;=z4,w4,IF(AP243&gt;=z3,w3,IF(AP243&gt;=zEntry,w2,IF(AND(AP243&gt;=ExitZ,BK242&gt;0),w2,0)))))</f>
        <v>0</v>
      </c>
      <c r="BL243" s="26" t="n">
        <f aca="false">IF(AQ243="",0,IF(AQ243&gt;=z4,w4,IF(AQ243&gt;=z3,w3,IF(AQ243&gt;=zEntry,w2,IF(AND(AQ243&gt;=ExitZ,BL242&gt;0),w2,0)))))</f>
        <v>0</v>
      </c>
      <c r="BM243" s="23" t="n">
        <f aca="false">IF(EMFX_Data!X242&gt;=EMFX_Data!Y242,EMFX_Data!AE243-EMFX_Data!AF243,EMFX_Data!AF243-EMFX_Data!AE243)</f>
        <v>0.0335401159824618</v>
      </c>
      <c r="BN243" s="23" t="n">
        <f aca="false">IF(EMFX_Data!X242&gt;=EMFX_Data!Z242,EMFX_Data!AE243-EMFX_Data!AG243,EMFX_Data!AG243-EMFX_Data!AE243)</f>
        <v>0.00255953716877519</v>
      </c>
      <c r="BO243" s="23" t="n">
        <f aca="false">IF(EMFX_Data!X242&gt;=EMFX_Data!AA242,EMFX_Data!AE243-EMFX_Data!AH243,EMFX_Data!AH243-EMFX_Data!AE243)</f>
        <v>0.0176062898839715</v>
      </c>
      <c r="BP243" s="23" t="n">
        <f aca="false">IF(EMFX_Data!X242&gt;=EMFX_Data!AB242,EMFX_Data!AE243-EMFX_Data!AI243,EMFX_Data!AI243-EMFX_Data!AE243)</f>
        <v>0.0314736561388194</v>
      </c>
      <c r="BQ243" s="23" t="n">
        <f aca="false">IF(EMFX_Data!X242&gt;=EMFX_Data!AC242,EMFX_Data!AE243-EMFX_Data!AJ243,EMFX_Data!AJ243-EMFX_Data!AE243)</f>
        <v>0.0060551244463064</v>
      </c>
      <c r="BR243" s="23" t="n">
        <f aca="false">IF(EMFX_Data!X242&gt;=EMFX_Data!AD242,EMFX_Data!AE243-EMFX_Data!AK243,EMFX_Data!AK243-EMFX_Data!AE243)</f>
        <v>-0.00702561581880576</v>
      </c>
      <c r="BS243" s="23" t="n">
        <f aca="false">IF(EMFX_Data!Y242&gt;=EMFX_Data!Z242,EMFX_Data!AF243-EMFX_Data!AG243,EMFX_Data!AG243-EMFX_Data!AF243)</f>
        <v>0.036099653151237</v>
      </c>
      <c r="BT243" s="23" t="n">
        <f aca="false">IF(EMFX_Data!Y242&gt;=EMFX_Data!AA242,EMFX_Data!AF243-EMFX_Data!AH243,EMFX_Data!AH243-EMFX_Data!AF243)</f>
        <v>0.0511464058664334</v>
      </c>
      <c r="BU243" s="23" t="n">
        <f aca="false">IF(EMFX_Data!Y242&gt;=EMFX_Data!AB242,EMFX_Data!AF243-EMFX_Data!AI243,EMFX_Data!AI243-EMFX_Data!AF243)</f>
        <v>0.00206645984364248</v>
      </c>
      <c r="BV243" s="23" t="n">
        <f aca="false">IF(EMFX_Data!Y242&gt;=EMFX_Data!AC242,EMFX_Data!AF243-EMFX_Data!AJ243,EMFX_Data!AJ243-EMFX_Data!AF243)</f>
        <v>0.0395952404287683</v>
      </c>
      <c r="BW243" s="23" t="n">
        <f aca="false">IF(EMFX_Data!Y242&gt;=EMFX_Data!AD242,EMFX_Data!AF243-EMFX_Data!AK243,EMFX_Data!AK243-EMFX_Data!AF243)</f>
        <v>0.0265145001636561</v>
      </c>
      <c r="BX243" s="23" t="n">
        <f aca="false">IF(EMFX_Data!Z242&gt;=EMFX_Data!AA242,EMFX_Data!AG243-EMFX_Data!AH243,EMFX_Data!AH243-EMFX_Data!AG243)</f>
        <v>-0.0150467527151963</v>
      </c>
      <c r="BY243" s="23" t="n">
        <f aca="false">IF(EMFX_Data!Z242&gt;=EMFX_Data!AB242,EMFX_Data!AG243-EMFX_Data!AI243,EMFX_Data!AI243-EMFX_Data!AG243)</f>
        <v>0.0340331933075946</v>
      </c>
      <c r="BZ243" s="23" t="n">
        <f aca="false">IF(EMFX_Data!Z242&gt;=EMFX_Data!AC242,EMFX_Data!AG243-EMFX_Data!AJ243,EMFX_Data!AJ243-EMFX_Data!AG243)</f>
        <v>0.00349558727753121</v>
      </c>
      <c r="CA243" s="23" t="n">
        <f aca="false">IF(EMFX_Data!Z242&gt;=EMFX_Data!AD242,EMFX_Data!AG243-EMFX_Data!AK243,EMFX_Data!AK243-EMFX_Data!AG243)</f>
        <v>-0.00958515298758095</v>
      </c>
      <c r="CB243" s="23" t="n">
        <f aca="false">IF(EMFX_Data!AA242&gt;=EMFX_Data!AB242,EMFX_Data!AH243-EMFX_Data!AI243,EMFX_Data!AI243-EMFX_Data!AH243)</f>
        <v>0.0490799460227909</v>
      </c>
      <c r="CC243" s="23" t="n">
        <f aca="false">IF(EMFX_Data!AA242&gt;=EMFX_Data!AC242,EMFX_Data!AH243-EMFX_Data!AJ243,EMFX_Data!AJ243-EMFX_Data!AH243)</f>
        <v>-0.0115511654376651</v>
      </c>
      <c r="CD243" s="23" t="n">
        <f aca="false">IF(EMFX_Data!AA242&gt;=EMFX_Data!AD242,EMFX_Data!AH243-EMFX_Data!AK243,EMFX_Data!AK243-EMFX_Data!AH243)</f>
        <v>-0.0246319057027773</v>
      </c>
      <c r="CE243" s="23" t="n">
        <f aca="false">IF(EMFX_Data!AB242&gt;=EMFX_Data!AC242,EMFX_Data!AI243-EMFX_Data!AJ243,EMFX_Data!AJ243-EMFX_Data!AI243)</f>
        <v>0.0375287805851258</v>
      </c>
      <c r="CF243" s="23" t="n">
        <f aca="false">IF(EMFX_Data!AB242&gt;=EMFX_Data!AD242,EMFX_Data!AI243-EMFX_Data!AK243,EMFX_Data!AK243-EMFX_Data!AI243)</f>
        <v>0.0244480403200136</v>
      </c>
      <c r="CG243" s="23" t="n">
        <f aca="false">IF(EMFX_Data!AC242&gt;=EMFX_Data!AD242,EMFX_Data!AJ243-EMFX_Data!AK243,EMFX_Data!AK243-EMFX_Data!AJ243)</f>
        <v>-0.0130807402651122</v>
      </c>
      <c r="CH243" s="27" t="n">
        <f aca="false">IF(ROW()&lt;4+VolLB,"",STDEV(INDEX($BM:$BM,ROW()-VolLB+1):INDEX($BM:$BM,ROW()))*SQRT(12))</f>
        <v>0.162508837186098</v>
      </c>
      <c r="CI243" s="27" t="n">
        <f aca="false">IF(ROW()&lt;4+VolLB,"",STDEV(INDEX($BN:$BN,ROW()-VolLB+1):INDEX($BN:$BN,ROW()))*SQRT(12))</f>
        <v>0.162371291148839</v>
      </c>
      <c r="CJ243" s="27" t="n">
        <f aca="false">IF(ROW()&lt;4+VolLB,"",STDEV(INDEX($BO:$BO,ROW()-VolLB+1):INDEX($BO:$BO,ROW()))*SQRT(12))</f>
        <v>0.164647793332941</v>
      </c>
      <c r="CK243" s="27" t="n">
        <f aca="false">IF(ROW()&lt;4+VolLB,"",STDEV(INDEX($BP:$BP,ROW()-VolLB+1):INDEX($BP:$BP,ROW()))*SQRT(12))</f>
        <v>0.147858457460524</v>
      </c>
      <c r="CL243" s="27" t="n">
        <f aca="false">IF(ROW()&lt;4+VolLB,"",STDEV(INDEX($BQ:$BQ,ROW()-VolLB+1):INDEX($BQ:$BQ,ROW()))*SQRT(12))</f>
        <v>0.16907436632747</v>
      </c>
      <c r="CM243" s="27" t="n">
        <f aca="false">IF(ROW()&lt;4+VolLB,"",STDEV(INDEX($BR:$BR,ROW()-VolLB+1):INDEX($BR:$BR,ROW()))*SQRT(12))</f>
        <v>0.165620747387824</v>
      </c>
      <c r="CN243" s="27" t="n">
        <f aca="false">IF(ROW()&lt;4+VolLB,"",STDEV(INDEX($BS:$BS,ROW()-VolLB+1):INDEX($BS:$BS,ROW()))*SQRT(12))</f>
        <v>0.151359092870881</v>
      </c>
      <c r="CO243" s="27" t="n">
        <f aca="false">IF(ROW()&lt;4+VolLB,"",STDEV(INDEX($BT:$BT,ROW()-VolLB+1):INDEX($BT:$BT,ROW()))*SQRT(12))</f>
        <v>0.178632831528064</v>
      </c>
      <c r="CP243" s="27" t="n">
        <f aca="false">IF(ROW()&lt;4+VolLB,"",STDEV(INDEX($BU:$BU,ROW()-VolLB+1):INDEX($BU:$BU,ROW()))*SQRT(12))</f>
        <v>0.149730414922546</v>
      </c>
      <c r="CQ243" s="27" t="n">
        <f aca="false">IF(ROW()&lt;4+VolLB,"",STDEV(INDEX($BV:$BV,ROW()-VolLB+1):INDEX($BV:$BV,ROW()))*SQRT(12))</f>
        <v>0.179425448177854</v>
      </c>
      <c r="CR243" s="27" t="n">
        <f aca="false">IF(ROW()&lt;4+VolLB,"",STDEV(INDEX($BW:$BW,ROW()-VolLB+1):INDEX($BW:$BW,ROW()))*SQRT(12))</f>
        <v>0.150604511783774</v>
      </c>
      <c r="CS243" s="27" t="n">
        <f aca="false">IF(ROW()&lt;4+VolLB,"",STDEV(INDEX($BX:$BX,ROW()-VolLB+1):INDEX($BX:$BX,ROW()))*SQRT(12))</f>
        <v>0.142663333550217</v>
      </c>
      <c r="CT243" s="27" t="n">
        <f aca="false">IF(ROW()&lt;4+VolLB,"",STDEV(INDEX($BY:$BY,ROW()-VolLB+1):INDEX($BY:$BY,ROW()))*SQRT(12))</f>
        <v>0.140302580605893</v>
      </c>
      <c r="CU243" s="27" t="n">
        <f aca="false">IF(ROW()&lt;4+VolLB,"",STDEV(INDEX($BZ:$BZ,ROW()-VolLB+1):INDEX($BZ:$BZ,ROW()))*SQRT(12))</f>
        <v>0.18979098073547</v>
      </c>
      <c r="CV243" s="27" t="n">
        <f aca="false">IF(ROW()&lt;4+VolLB,"",STDEV(INDEX($CA:$CA,ROW()-VolLB+1):INDEX($CA:$CA,ROW()))*SQRT(12))</f>
        <v>0.13529986401937</v>
      </c>
      <c r="CW243" s="27" t="n">
        <f aca="false">IF(ROW()&lt;4+VolLB,"",STDEV(INDEX($CB:$CB,ROW()-VolLB+1):INDEX($CB:$CB,ROW()))*SQRT(12))</f>
        <v>0.175944985516078</v>
      </c>
      <c r="CX243" s="27" t="n">
        <f aca="false">IF(ROW()&lt;4+VolLB,"",STDEV(INDEX($CC:$CC,ROW()-VolLB+1):INDEX($CC:$CC,ROW()))*SQRT(12))</f>
        <v>0.176745167861352</v>
      </c>
      <c r="CY243" s="27" t="n">
        <f aca="false">IF(ROW()&lt;4+VolLB,"",STDEV(INDEX($CD:$CD,ROW()-VolLB+1):INDEX($CD:$CD,ROW()))*SQRT(12))</f>
        <v>0.159051977864067</v>
      </c>
      <c r="CZ243" s="27" t="n">
        <f aca="false">IF(ROW()&lt;4+VolLB,"",STDEV(INDEX($CE:$CE,ROW()-VolLB+1):INDEX($CE:$CE,ROW()))*SQRT(12))</f>
        <v>0.171251968872681</v>
      </c>
      <c r="DA243" s="27" t="n">
        <f aca="false">IF(ROW()&lt;4+VolLB,"",STDEV(INDEX($CF:$CF,ROW()-VolLB+1):INDEX($CF:$CF,ROW()))*SQRT(12))</f>
        <v>0.164515506275256</v>
      </c>
      <c r="DB243" s="27" t="n">
        <f aca="false">IF(ROW()&lt;4+VolLB,"",STDEV(INDEX($CG:$CG,ROW()-VolLB+1):INDEX($CG:$CG,ROW()))*SQRT(12))</f>
        <v>0.163260264724665</v>
      </c>
      <c r="DC243" s="26" t="n">
        <f aca="false">IF(OR(AR243=0,CH243="",CH243=0),0,AR243*MIN(MaxScal,TgtVol/CH243))</f>
        <v>0</v>
      </c>
      <c r="DD243" s="26" t="n">
        <f aca="false">IF(OR(AS243=0,CI243="",CI243=0),0,AS243*MIN(MaxScal,TgtVol/CI243))</f>
        <v>0</v>
      </c>
      <c r="DE243" s="26" t="n">
        <f aca="false">IF(OR(AT243=0,CJ243="",CJ243=0),0,AT243*MIN(MaxScal,TgtVol/CJ243))</f>
        <v>0</v>
      </c>
      <c r="DF243" s="26" t="n">
        <f aca="false">IF(OR(AU243=0,CK243="",CK243=0),0,AU243*MIN(MaxScal,TgtVol/CK243))</f>
        <v>0</v>
      </c>
      <c r="DG243" s="26" t="n">
        <f aca="false">IF(OR(AV243=0,CL243="",CL243=0),0,AV243*MIN(MaxScal,TgtVol/CL243))</f>
        <v>0</v>
      </c>
      <c r="DH243" s="26" t="n">
        <f aca="false">IF(OR(AW243=0,CM243="",CM243=0),0,AW243*MIN(MaxScal,TgtVol/CM243))</f>
        <v>0</v>
      </c>
      <c r="DI243" s="26" t="n">
        <f aca="false">IF(OR(AX243=0,CN243="",CN243=0),0,AX243*MIN(MaxScal,TgtVol/CN243))</f>
        <v>0</v>
      </c>
      <c r="DJ243" s="26" t="n">
        <f aca="false">IF(OR(AY243=0,CO243="",CO243=0),0,AY243*MIN(MaxScal,TgtVol/CO243))</f>
        <v>0</v>
      </c>
      <c r="DK243" s="26" t="n">
        <f aca="false">IF(OR(AZ243=0,CP243="",CP243=0),0,AZ243*MIN(MaxScal,TgtVol/CP243))</f>
        <v>0</v>
      </c>
      <c r="DL243" s="26" t="n">
        <f aca="false">IF(OR(BA243=0,CQ243="",CQ243=0),0,BA243*MIN(MaxScal,TgtVol/CQ243))</f>
        <v>0</v>
      </c>
      <c r="DM243" s="26" t="n">
        <f aca="false">IF(OR(BB243=0,CR243="",CR243=0),0,BB243*MIN(MaxScal,TgtVol/CR243))</f>
        <v>0</v>
      </c>
      <c r="DN243" s="26" t="n">
        <f aca="false">IF(OR(BC243=0,CS243="",CS243=0),0,BC243*MIN(MaxScal,TgtVol/CS243))</f>
        <v>0</v>
      </c>
      <c r="DO243" s="26" t="n">
        <f aca="false">IF(OR(BD243=0,CT243="",CT243=0),0,BD243*MIN(MaxScal,TgtVol/CT243))</f>
        <v>0</v>
      </c>
      <c r="DP243" s="26" t="n">
        <f aca="false">IF(OR(BE243=0,CU243="",CU243=0),0,BE243*MIN(MaxScal,TgtVol/CU243))</f>
        <v>0</v>
      </c>
      <c r="DQ243" s="26" t="n">
        <f aca="false">IF(OR(BF243=0,CV243="",CV243=0),0,BF243*MIN(MaxScal,TgtVol/CV243))</f>
        <v>0</v>
      </c>
      <c r="DR243" s="26" t="n">
        <f aca="false">IF(OR(BG243=0,CW243="",CW243=0),0,BG243*MIN(MaxScal,TgtVol/CW243))</f>
        <v>0</v>
      </c>
      <c r="DS243" s="26" t="n">
        <f aca="false">IF(OR(BH243=0,CX243="",CX243=0),0,BH243*MIN(MaxScal,TgtVol/CX243))</f>
        <v>0</v>
      </c>
      <c r="DT243" s="26" t="n">
        <f aca="false">IF(OR(BI243=0,CY243="",CY243=0),0,BI243*MIN(MaxScal,TgtVol/CY243))</f>
        <v>0</v>
      </c>
      <c r="DU243" s="26" t="n">
        <f aca="false">IF(OR(BJ243=0,CZ243="",CZ243=0),0,BJ243*MIN(MaxScal,TgtVol/CZ243))</f>
        <v>0</v>
      </c>
      <c r="DV243" s="26" t="n">
        <f aca="false">IF(OR(BK243=0,DA243="",DA243=0),0,BK243*MIN(MaxScal,TgtVol/DA243))</f>
        <v>0</v>
      </c>
      <c r="DW243" s="26" t="n">
        <f aca="false">IF(OR(BL243=0,DB243="",DB243=0),0,BL243*MIN(MaxScal,TgtVol/DB243))</f>
        <v>0</v>
      </c>
      <c r="DX243" s="28" t="n">
        <f aca="false">IFERROR(DC242*BM243,"")</f>
        <v>0</v>
      </c>
      <c r="DY243" s="28" t="n">
        <f aca="false">IFERROR(DD242*BN243,"")</f>
        <v>0</v>
      </c>
      <c r="DZ243" s="28" t="n">
        <f aca="false">IFERROR(DE242*BO243,"")</f>
        <v>0</v>
      </c>
      <c r="EA243" s="28" t="n">
        <f aca="false">IFERROR(DF242*BP243,"")</f>
        <v>0</v>
      </c>
      <c r="EB243" s="28" t="n">
        <f aca="false">IFERROR(DG242*BQ243,"")</f>
        <v>0</v>
      </c>
      <c r="EC243" s="28" t="n">
        <f aca="false">IFERROR(DH242*BR243,"")</f>
        <v>-0</v>
      </c>
      <c r="ED243" s="28" t="n">
        <f aca="false">IFERROR(DI242*BS243,"")</f>
        <v>0</v>
      </c>
      <c r="EE243" s="28" t="n">
        <f aca="false">IFERROR(DJ242*BT243,"")</f>
        <v>0</v>
      </c>
      <c r="EF243" s="28" t="n">
        <f aca="false">IFERROR(DK242*BU243,"")</f>
        <v>0</v>
      </c>
      <c r="EG243" s="28" t="n">
        <f aca="false">IFERROR(DL242*BV243,"")</f>
        <v>0</v>
      </c>
      <c r="EH243" s="28" t="n">
        <f aca="false">IFERROR(DM242*BW243,"")</f>
        <v>0</v>
      </c>
      <c r="EI243" s="28" t="n">
        <f aca="false">IFERROR(DN242*BX243,"")</f>
        <v>-0</v>
      </c>
      <c r="EJ243" s="28" t="n">
        <f aca="false">IFERROR(DO242*BY243,"")</f>
        <v>0</v>
      </c>
      <c r="EK243" s="28" t="n">
        <f aca="false">IFERROR(DP242*BZ243,"")</f>
        <v>0</v>
      </c>
      <c r="EL243" s="28" t="n">
        <f aca="false">IFERROR(DQ242*CA243,"")</f>
        <v>-0</v>
      </c>
      <c r="EM243" s="28" t="n">
        <f aca="false">IFERROR(DR242*CB243,"")</f>
        <v>0</v>
      </c>
      <c r="EN243" s="28" t="n">
        <f aca="false">IFERROR(DS242*CC243,"")</f>
        <v>-0</v>
      </c>
      <c r="EO243" s="28" t="n">
        <f aca="false">IFERROR(DT242*CD243,"")</f>
        <v>-0</v>
      </c>
      <c r="EP243" s="28" t="n">
        <f aca="false">IFERROR(DU242*CE243,"")</f>
        <v>0</v>
      </c>
      <c r="EQ243" s="28" t="n">
        <f aca="false">IFERROR(DV242*CF243,"")</f>
        <v>0</v>
      </c>
      <c r="ER243" s="28" t="n">
        <f aca="false">IFERROR(DW242*CG243,"")</f>
        <v>-0</v>
      </c>
      <c r="ES243" s="28" t="n">
        <f aca="false">IF(ROW()=4,"",SUM(DX243:ER243))</f>
        <v>0</v>
      </c>
      <c r="ET243" s="29" t="n">
        <f aca="false">COUNTIF(AR243:BL243,"&gt;0")</f>
        <v>0</v>
      </c>
    </row>
    <row r="244" customFormat="false" ht="15" hidden="false" customHeight="false" outlineLevel="0" collapsed="false">
      <c r="A244" s="19" t="n">
        <v>45322</v>
      </c>
      <c r="B244" s="23" t="n">
        <f aca="false">ABS(EMFX_Data!X244-EMFX_Data!Y244)</f>
        <v>0.0478931334204127</v>
      </c>
      <c r="C244" s="23" t="n">
        <f aca="false">ABS(EMFX_Data!X244-EMFX_Data!Z244)</f>
        <v>0.0846738332050379</v>
      </c>
      <c r="D244" s="23" t="n">
        <f aca="false">ABS(EMFX_Data!X244-EMFX_Data!AA244)</f>
        <v>0.0531161803121387</v>
      </c>
      <c r="E244" s="23" t="n">
        <f aca="false">ABS(EMFX_Data!X244-EMFX_Data!AB244)</f>
        <v>0.0137913463950179</v>
      </c>
      <c r="F244" s="23" t="n">
        <f aca="false">ABS(EMFX_Data!X244-EMFX_Data!AC244)</f>
        <v>0.130697145779775</v>
      </c>
      <c r="G244" s="23" t="n">
        <f aca="false">ABS(EMFX_Data!X244-EMFX_Data!AD244)</f>
        <v>0.158789972727197</v>
      </c>
      <c r="H244" s="23" t="n">
        <f aca="false">ABS(EMFX_Data!Y244-EMFX_Data!Z244)</f>
        <v>0.132566966625451</v>
      </c>
      <c r="I244" s="23" t="n">
        <f aca="false">ABS(EMFX_Data!Y244-EMFX_Data!AA244)</f>
        <v>0.101009313732551</v>
      </c>
      <c r="J244" s="23" t="n">
        <f aca="false">ABS(EMFX_Data!Y244-EMFX_Data!AB244)</f>
        <v>0.0341017870253948</v>
      </c>
      <c r="K244" s="23" t="n">
        <f aca="false">ABS(EMFX_Data!Y244-EMFX_Data!AC244)</f>
        <v>0.178590279200188</v>
      </c>
      <c r="L244" s="23" t="n">
        <f aca="false">ABS(EMFX_Data!Y244-EMFX_Data!AD244)</f>
        <v>0.20668310614761</v>
      </c>
      <c r="M244" s="23" t="n">
        <f aca="false">ABS(EMFX_Data!Z244-EMFX_Data!AA244)</f>
        <v>0.0315576528928991</v>
      </c>
      <c r="N244" s="23" t="n">
        <f aca="false">ABS(EMFX_Data!Z244-EMFX_Data!AB244)</f>
        <v>0.0984651796000557</v>
      </c>
      <c r="O244" s="23" t="n">
        <f aca="false">ABS(EMFX_Data!Z244-EMFX_Data!AC244)</f>
        <v>0.0460233125747376</v>
      </c>
      <c r="P244" s="23" t="n">
        <f aca="false">ABS(EMFX_Data!Z244-EMFX_Data!AD244)</f>
        <v>0.0741161395221592</v>
      </c>
      <c r="Q244" s="23" t="n">
        <f aca="false">ABS(EMFX_Data!AA244-EMFX_Data!AB244)</f>
        <v>0.0669075267071566</v>
      </c>
      <c r="R244" s="23" t="n">
        <f aca="false">ABS(EMFX_Data!AA244-EMFX_Data!AC244)</f>
        <v>0.0775809654676367</v>
      </c>
      <c r="S244" s="23" t="n">
        <f aca="false">ABS(EMFX_Data!AA244-EMFX_Data!AD244)</f>
        <v>0.105673792415058</v>
      </c>
      <c r="T244" s="23" t="n">
        <f aca="false">ABS(EMFX_Data!AB244-EMFX_Data!AC244)</f>
        <v>0.144488492174793</v>
      </c>
      <c r="U244" s="23" t="n">
        <f aca="false">ABS(EMFX_Data!AB244-EMFX_Data!AD244)</f>
        <v>0.172581319122215</v>
      </c>
      <c r="V244" s="23" t="n">
        <f aca="false">ABS(EMFX_Data!AC244-EMFX_Data!AD244)</f>
        <v>0.0280928269474217</v>
      </c>
      <c r="W244" s="26" t="n">
        <f aca="false">IF(ROW()&lt;4+MinObs-1,"",IFERROR((B244-AVERAGE(B$4:B244))/STDEV(B$4:B244),""))</f>
        <v>-0.942789172664852</v>
      </c>
      <c r="X244" s="26" t="n">
        <f aca="false">IF(ROW()&lt;4+MinObs-1,"",IFERROR((C244-AVERAGE(C$4:C244))/STDEV(C$4:C244),""))</f>
        <v>-0.260786894521422</v>
      </c>
      <c r="Y244" s="26" t="n">
        <f aca="false">IF(ROW()&lt;4+MinObs-1,"",IFERROR((D244-AVERAGE(D$4:D244))/STDEV(D$4:D244),""))</f>
        <v>-0.913521547538737</v>
      </c>
      <c r="Z244" s="26" t="n">
        <f aca="false">IF(ROW()&lt;4+MinObs-1,"",IFERROR((E244-AVERAGE(E$4:E244))/STDEV(E$4:E244),""))</f>
        <v>-1.14023846523557</v>
      </c>
      <c r="AA244" s="26" t="n">
        <f aca="false">IF(ROW()&lt;4+MinObs-1,"",IFERROR((F244-AVERAGE(F$4:F244))/STDEV(F$4:F244),""))</f>
        <v>0.291545124745023</v>
      </c>
      <c r="AB244" s="26" t="n">
        <f aca="false">IF(ROW()&lt;4+MinObs-1,"",IFERROR((G244-AVERAGE(G$4:G244))/STDEV(G$4:G244),""))</f>
        <v>0.0866489809388669</v>
      </c>
      <c r="AC244" s="26" t="n">
        <f aca="false">IF(ROW()&lt;4+MinObs-1,"",IFERROR((H244-AVERAGE(H$4:H244))/STDEV(H$4:H244),""))</f>
        <v>-0.0394952701151186</v>
      </c>
      <c r="AD244" s="26" t="n">
        <f aca="false">IF(ROW()&lt;4+MinObs-1,"",IFERROR((I244-AVERAGE(I$4:I244))/STDEV(I$4:I244),""))</f>
        <v>-0.394099331221194</v>
      </c>
      <c r="AE244" s="26" t="n">
        <f aca="false">IF(ROW()&lt;4+MinObs-1,"",IFERROR((J244-AVERAGE(J$4:J244))/STDEV(J$4:J244),""))</f>
        <v>-1.1360117488595</v>
      </c>
      <c r="AF244" s="26" t="n">
        <f aca="false">IF(ROW()&lt;4+MinObs-1,"",IFERROR((K244-AVERAGE(K$4:K244))/STDEV(K$4:K244),""))</f>
        <v>1.16945720696806</v>
      </c>
      <c r="AG244" s="26" t="n">
        <f aca="false">IF(ROW()&lt;4+MinObs-1,"",IFERROR((L244-AVERAGE(L$4:L244))/STDEV(L$4:L244),""))</f>
        <v>0.109769010753147</v>
      </c>
      <c r="AH244" s="26" t="n">
        <f aca="false">IF(ROW()&lt;4+MinObs-1,"",IFERROR((M244-AVERAGE(M$4:M244))/STDEV(M$4:M244),""))</f>
        <v>-1.17562903613027</v>
      </c>
      <c r="AI244" s="26" t="n">
        <f aca="false">IF(ROW()&lt;4+MinObs-1,"",IFERROR((N244-AVERAGE(N$4:N244))/STDEV(N$4:N244),""))</f>
        <v>-0.401446317580875</v>
      </c>
      <c r="AJ244" s="26" t="n">
        <f aca="false">IF(ROW()&lt;4+MinObs-1,"",IFERROR((O244-AVERAGE(O$4:O244))/STDEV(O$4:O244),""))</f>
        <v>-0.720231720329272</v>
      </c>
      <c r="AK244" s="26" t="n">
        <f aca="false">IF(ROW()&lt;4+MinObs-1,"",IFERROR((P244-AVERAGE(P$4:P244))/STDEV(P$4:P244),""))</f>
        <v>-0.273306479719508</v>
      </c>
      <c r="AL244" s="26" t="n">
        <f aca="false">IF(ROW()&lt;4+MinObs-1,"",IFERROR((Q244-AVERAGE(Q$4:Q244))/STDEV(Q$4:Q244),""))</f>
        <v>-0.752240830950854</v>
      </c>
      <c r="AM244" s="26" t="n">
        <f aca="false">IF(ROW()&lt;4+MinObs-1,"",IFERROR((R244-AVERAGE(R$4:R244))/STDEV(R$4:R244),""))</f>
        <v>-0.748243412303381</v>
      </c>
      <c r="AN244" s="26" t="n">
        <f aca="false">IF(ROW()&lt;4+MinObs-1,"",IFERROR((S244-AVERAGE(S$4:S244))/STDEV(S$4:S244),""))</f>
        <v>-0.23331139884572</v>
      </c>
      <c r="AO244" s="26" t="n">
        <f aca="false">IF(ROW()&lt;4+MinObs-1,"",IFERROR((T244-AVERAGE(T$4:T244))/STDEV(T$4:T244),""))</f>
        <v>0.24526734642879</v>
      </c>
      <c r="AP244" s="26" t="n">
        <f aca="false">IF(ROW()&lt;4+MinObs-1,"",IFERROR((U244-AVERAGE(U$4:U244))/STDEV(U$4:U244),""))</f>
        <v>0.0544053455184751</v>
      </c>
      <c r="AQ244" s="26" t="n">
        <f aca="false">IF(ROW()&lt;4+MinObs-1,"",IFERROR((V244-AVERAGE(V$4:V244))/STDEV(V$4:V244),""))</f>
        <v>-0.520628277820217</v>
      </c>
      <c r="AR244" s="26" t="n">
        <f aca="false">IF(W244="",0,IF(W244&gt;=z4,w4,IF(W244&gt;=z3,w3,IF(W244&gt;=zEntry,w2,IF(AND(W244&gt;=ExitZ,AR243&gt;0),w2,0)))))</f>
        <v>0</v>
      </c>
      <c r="AS244" s="26" t="n">
        <f aca="false">IF(X244="",0,IF(X244&gt;=z4,w4,IF(X244&gt;=z3,w3,IF(X244&gt;=zEntry,w2,IF(AND(X244&gt;=ExitZ,AS243&gt;0),w2,0)))))</f>
        <v>0</v>
      </c>
      <c r="AT244" s="26" t="n">
        <f aca="false">IF(Y244="",0,IF(Y244&gt;=z4,w4,IF(Y244&gt;=z3,w3,IF(Y244&gt;=zEntry,w2,IF(AND(Y244&gt;=ExitZ,AT243&gt;0),w2,0)))))</f>
        <v>0</v>
      </c>
      <c r="AU244" s="26" t="n">
        <f aca="false">IF(Z244="",0,IF(Z244&gt;=z4,w4,IF(Z244&gt;=z3,w3,IF(Z244&gt;=zEntry,w2,IF(AND(Z244&gt;=ExitZ,AU243&gt;0),w2,0)))))</f>
        <v>0</v>
      </c>
      <c r="AV244" s="26" t="n">
        <f aca="false">IF(AA244="",0,IF(AA244&gt;=z4,w4,IF(AA244&gt;=z3,w3,IF(AA244&gt;=zEntry,w2,IF(AND(AA244&gt;=ExitZ,AV243&gt;0),w2,0)))))</f>
        <v>0</v>
      </c>
      <c r="AW244" s="26" t="n">
        <f aca="false">IF(AB244="",0,IF(AB244&gt;=z4,w4,IF(AB244&gt;=z3,w3,IF(AB244&gt;=zEntry,w2,IF(AND(AB244&gt;=ExitZ,AW243&gt;0),w2,0)))))</f>
        <v>0</v>
      </c>
      <c r="AX244" s="26" t="n">
        <f aca="false">IF(AC244="",0,IF(AC244&gt;=z4,w4,IF(AC244&gt;=z3,w3,IF(AC244&gt;=zEntry,w2,IF(AND(AC244&gt;=ExitZ,AX243&gt;0),w2,0)))))</f>
        <v>0</v>
      </c>
      <c r="AY244" s="26" t="n">
        <f aca="false">IF(AD244="",0,IF(AD244&gt;=z4,w4,IF(AD244&gt;=z3,w3,IF(AD244&gt;=zEntry,w2,IF(AND(AD244&gt;=ExitZ,AY243&gt;0),w2,0)))))</f>
        <v>0</v>
      </c>
      <c r="AZ244" s="26" t="n">
        <f aca="false">IF(AE244="",0,IF(AE244&gt;=z4,w4,IF(AE244&gt;=z3,w3,IF(AE244&gt;=zEntry,w2,IF(AND(AE244&gt;=ExitZ,AZ243&gt;0),w2,0)))))</f>
        <v>0</v>
      </c>
      <c r="BA244" s="26" t="n">
        <f aca="false">IF(AF244="",0,IF(AF244&gt;=z4,w4,IF(AF244&gt;=z3,w3,IF(AF244&gt;=zEntry,w2,IF(AND(AF244&gt;=ExitZ,BA243&gt;0),w2,0)))))</f>
        <v>0</v>
      </c>
      <c r="BB244" s="26" t="n">
        <f aca="false">IF(AG244="",0,IF(AG244&gt;=z4,w4,IF(AG244&gt;=z3,w3,IF(AG244&gt;=zEntry,w2,IF(AND(AG244&gt;=ExitZ,BB243&gt;0),w2,0)))))</f>
        <v>0</v>
      </c>
      <c r="BC244" s="26" t="n">
        <f aca="false">IF(AH244="",0,IF(AH244&gt;=z4,w4,IF(AH244&gt;=z3,w3,IF(AH244&gt;=zEntry,w2,IF(AND(AH244&gt;=ExitZ,BC243&gt;0),w2,0)))))</f>
        <v>0</v>
      </c>
      <c r="BD244" s="26" t="n">
        <f aca="false">IF(AI244="",0,IF(AI244&gt;=z4,w4,IF(AI244&gt;=z3,w3,IF(AI244&gt;=zEntry,w2,IF(AND(AI244&gt;=ExitZ,BD243&gt;0),w2,0)))))</f>
        <v>0</v>
      </c>
      <c r="BE244" s="26" t="n">
        <f aca="false">IF(AJ244="",0,IF(AJ244&gt;=z4,w4,IF(AJ244&gt;=z3,w3,IF(AJ244&gt;=zEntry,w2,IF(AND(AJ244&gt;=ExitZ,BE243&gt;0),w2,0)))))</f>
        <v>0</v>
      </c>
      <c r="BF244" s="26" t="n">
        <f aca="false">IF(AK244="",0,IF(AK244&gt;=z4,w4,IF(AK244&gt;=z3,w3,IF(AK244&gt;=zEntry,w2,IF(AND(AK244&gt;=ExitZ,BF243&gt;0),w2,0)))))</f>
        <v>0</v>
      </c>
      <c r="BG244" s="26" t="n">
        <f aca="false">IF(AL244="",0,IF(AL244&gt;=z4,w4,IF(AL244&gt;=z3,w3,IF(AL244&gt;=zEntry,w2,IF(AND(AL244&gt;=ExitZ,BG243&gt;0),w2,0)))))</f>
        <v>0</v>
      </c>
      <c r="BH244" s="26" t="n">
        <f aca="false">IF(AM244="",0,IF(AM244&gt;=z4,w4,IF(AM244&gt;=z3,w3,IF(AM244&gt;=zEntry,w2,IF(AND(AM244&gt;=ExitZ,BH243&gt;0),w2,0)))))</f>
        <v>0</v>
      </c>
      <c r="BI244" s="26" t="n">
        <f aca="false">IF(AN244="",0,IF(AN244&gt;=z4,w4,IF(AN244&gt;=z3,w3,IF(AN244&gt;=zEntry,w2,IF(AND(AN244&gt;=ExitZ,BI243&gt;0),w2,0)))))</f>
        <v>0</v>
      </c>
      <c r="BJ244" s="26" t="n">
        <f aca="false">IF(AO244="",0,IF(AO244&gt;=z4,w4,IF(AO244&gt;=z3,w3,IF(AO244&gt;=zEntry,w2,IF(AND(AO244&gt;=ExitZ,BJ243&gt;0),w2,0)))))</f>
        <v>0</v>
      </c>
      <c r="BK244" s="26" t="n">
        <f aca="false">IF(AP244="",0,IF(AP244&gt;=z4,w4,IF(AP244&gt;=z3,w3,IF(AP244&gt;=zEntry,w2,IF(AND(AP244&gt;=ExitZ,BK243&gt;0),w2,0)))))</f>
        <v>0</v>
      </c>
      <c r="BL244" s="26" t="n">
        <f aca="false">IF(AQ244="",0,IF(AQ244&gt;=z4,w4,IF(AQ244&gt;=z3,w3,IF(AQ244&gt;=zEntry,w2,IF(AND(AQ244&gt;=ExitZ,BL243&gt;0),w2,0)))))</f>
        <v>0</v>
      </c>
      <c r="BM244" s="23" t="n">
        <f aca="false">IF(EMFX_Data!X243&gt;=EMFX_Data!Y243,EMFX_Data!AE244-EMFX_Data!AF244,EMFX_Data!AF244-EMFX_Data!AE244)</f>
        <v>-0.00567420920924791</v>
      </c>
      <c r="BN244" s="23" t="n">
        <f aca="false">IF(EMFX_Data!X243&gt;=EMFX_Data!Z243,EMFX_Data!AE244-EMFX_Data!AG244,EMFX_Data!AG244-EMFX_Data!AE244)</f>
        <v>0.0242225659590799</v>
      </c>
      <c r="BO244" s="23" t="n">
        <f aca="false">IF(EMFX_Data!X243&gt;=EMFX_Data!AA243,EMFX_Data!AE244-EMFX_Data!AH244,EMFX_Data!AH244-EMFX_Data!AE244)</f>
        <v>-0.0039920469626101</v>
      </c>
      <c r="BP244" s="23" t="n">
        <f aca="false">IF(EMFX_Data!X243&gt;=EMFX_Data!AB243,EMFX_Data!AE244-EMFX_Data!AI244,EMFX_Data!AI244-EMFX_Data!AE244)</f>
        <v>-0.0121790791193805</v>
      </c>
      <c r="BQ244" s="23" t="n">
        <f aca="false">IF(EMFX_Data!X243&gt;=EMFX_Data!AC243,EMFX_Data!AE244-EMFX_Data!AJ244,EMFX_Data!AJ244-EMFX_Data!AE244)</f>
        <v>-0.0345071127054259</v>
      </c>
      <c r="BR244" s="23" t="n">
        <f aca="false">IF(EMFX_Data!X243&gt;=EMFX_Data!AD243,EMFX_Data!AE244-EMFX_Data!AK244,EMFX_Data!AK244-EMFX_Data!AE244)</f>
        <v>0.056667386624383</v>
      </c>
      <c r="BS244" s="23" t="n">
        <f aca="false">IF(EMFX_Data!Y243&gt;=EMFX_Data!Z243,EMFX_Data!AF244-EMFX_Data!AG244,EMFX_Data!AG244-EMFX_Data!AF244)</f>
        <v>0.0185483567498319</v>
      </c>
      <c r="BT244" s="23" t="n">
        <f aca="false">IF(EMFX_Data!Y243&gt;=EMFX_Data!AA243,EMFX_Data!AF244-EMFX_Data!AH244,EMFX_Data!AH244-EMFX_Data!AF244)</f>
        <v>-0.00966625617185801</v>
      </c>
      <c r="BU244" s="23" t="n">
        <f aca="false">IF(EMFX_Data!Y243&gt;=EMFX_Data!AB243,EMFX_Data!AF244-EMFX_Data!AI244,EMFX_Data!AI244-EMFX_Data!AF244)</f>
        <v>0.00650486991013262</v>
      </c>
      <c r="BV244" s="23" t="n">
        <f aca="false">IF(EMFX_Data!Y243&gt;=EMFX_Data!AC243,EMFX_Data!AF244-EMFX_Data!AJ244,EMFX_Data!AJ244-EMFX_Data!AF244)</f>
        <v>-0.0401813219146738</v>
      </c>
      <c r="BW244" s="23" t="n">
        <f aca="false">IF(EMFX_Data!Y243&gt;=EMFX_Data!AD243,EMFX_Data!AF244-EMFX_Data!AK244,EMFX_Data!AK244-EMFX_Data!AF244)</f>
        <v>0.050993177415135</v>
      </c>
      <c r="BX244" s="23" t="n">
        <f aca="false">IF(EMFX_Data!Z243&gt;=EMFX_Data!AA243,EMFX_Data!AG244-EMFX_Data!AH244,EMFX_Data!AH244-EMFX_Data!AG244)</f>
        <v>0.02821461292169</v>
      </c>
      <c r="BY244" s="23" t="n">
        <f aca="false">IF(EMFX_Data!Z243&gt;=EMFX_Data!AB243,EMFX_Data!AG244-EMFX_Data!AI244,EMFX_Data!AI244-EMFX_Data!AG244)</f>
        <v>0.0120434868396993</v>
      </c>
      <c r="BZ244" s="23" t="n">
        <f aca="false">IF(EMFX_Data!Z243&gt;=EMFX_Data!AC243,EMFX_Data!AG244-EMFX_Data!AJ244,EMFX_Data!AJ244-EMFX_Data!AG244)</f>
        <v>0.0587296786645058</v>
      </c>
      <c r="CA244" s="23" t="n">
        <f aca="false">IF(EMFX_Data!Z243&gt;=EMFX_Data!AD243,EMFX_Data!AG244-EMFX_Data!AK244,EMFX_Data!AK244-EMFX_Data!AG244)</f>
        <v>0.0324448206653031</v>
      </c>
      <c r="CB244" s="23" t="n">
        <f aca="false">IF(EMFX_Data!AA243&gt;=EMFX_Data!AB243,EMFX_Data!AH244-EMFX_Data!AI244,EMFX_Data!AI244-EMFX_Data!AH244)</f>
        <v>-0.0161711260819906</v>
      </c>
      <c r="CC244" s="23" t="n">
        <f aca="false">IF(EMFX_Data!AA243&gt;=EMFX_Data!AC243,EMFX_Data!AH244-EMFX_Data!AJ244,EMFX_Data!AJ244-EMFX_Data!AH244)</f>
        <v>-0.0305150657428158</v>
      </c>
      <c r="CD244" s="23" t="n">
        <f aca="false">IF(EMFX_Data!AA243&gt;=EMFX_Data!AD243,EMFX_Data!AH244-EMFX_Data!AK244,EMFX_Data!AK244-EMFX_Data!AH244)</f>
        <v>0.0606594335869931</v>
      </c>
      <c r="CE244" s="23" t="n">
        <f aca="false">IF(EMFX_Data!AB243&gt;=EMFX_Data!AC243,EMFX_Data!AI244-EMFX_Data!AJ244,EMFX_Data!AJ244-EMFX_Data!AI244)</f>
        <v>-0.0466861918248065</v>
      </c>
      <c r="CF244" s="23" t="n">
        <f aca="false">IF(EMFX_Data!AB243&gt;=EMFX_Data!AD243,EMFX_Data!AI244-EMFX_Data!AK244,EMFX_Data!AK244-EMFX_Data!AI244)</f>
        <v>0.0444883075050024</v>
      </c>
      <c r="CG244" s="23" t="n">
        <f aca="false">IF(EMFX_Data!AC243&gt;=EMFX_Data!AD243,EMFX_Data!AJ244-EMFX_Data!AK244,EMFX_Data!AK244-EMFX_Data!AJ244)</f>
        <v>0.0911744993298089</v>
      </c>
      <c r="CH244" s="27" t="n">
        <f aca="false">IF(ROW()&lt;4+VolLB,"",STDEV(INDEX($BM:$BM,ROW()-VolLB+1):INDEX($BM:$BM,ROW()))*SQRT(12))</f>
        <v>0.162749201196538</v>
      </c>
      <c r="CI244" s="27" t="n">
        <f aca="false">IF(ROW()&lt;4+VolLB,"",STDEV(INDEX($BN:$BN,ROW()-VolLB+1):INDEX($BN:$BN,ROW()))*SQRT(12))</f>
        <v>0.157975041558074</v>
      </c>
      <c r="CJ244" s="27" t="n">
        <f aca="false">IF(ROW()&lt;4+VolLB,"",STDEV(INDEX($BO:$BO,ROW()-VolLB+1):INDEX($BO:$BO,ROW()))*SQRT(12))</f>
        <v>0.164108160016391</v>
      </c>
      <c r="CK244" s="27" t="n">
        <f aca="false">IF(ROW()&lt;4+VolLB,"",STDEV(INDEX($BP:$BP,ROW()-VolLB+1):INDEX($BP:$BP,ROW()))*SQRT(12))</f>
        <v>0.148243481172678</v>
      </c>
      <c r="CL244" s="27" t="n">
        <f aca="false">IF(ROW()&lt;4+VolLB,"",STDEV(INDEX($BQ:$BQ,ROW()-VolLB+1):INDEX($BQ:$BQ,ROW()))*SQRT(12))</f>
        <v>0.169978207420493</v>
      </c>
      <c r="CM244" s="27" t="n">
        <f aca="false">IF(ROW()&lt;4+VolLB,"",STDEV(INDEX($BR:$BR,ROW()-VolLB+1):INDEX($BR:$BR,ROW()))*SQRT(12))</f>
        <v>0.168264236779686</v>
      </c>
      <c r="CN244" s="27" t="n">
        <f aca="false">IF(ROW()&lt;4+VolLB,"",STDEV(INDEX($BS:$BS,ROW()-VolLB+1):INDEX($BS:$BS,ROW()))*SQRT(12))</f>
        <v>0.146080474204693</v>
      </c>
      <c r="CO244" s="27" t="n">
        <f aca="false">IF(ROW()&lt;4+VolLB,"",STDEV(INDEX($BT:$BT,ROW()-VolLB+1):INDEX($BT:$BT,ROW()))*SQRT(12))</f>
        <v>0.178571224359253</v>
      </c>
      <c r="CP244" s="27" t="n">
        <f aca="false">IF(ROW()&lt;4+VolLB,"",STDEV(INDEX($BU:$BU,ROW()-VolLB+1):INDEX($BU:$BU,ROW()))*SQRT(12))</f>
        <v>0.149425139964764</v>
      </c>
      <c r="CQ244" s="27" t="n">
        <f aca="false">IF(ROW()&lt;4+VolLB,"",STDEV(INDEX($BV:$BV,ROW()-VolLB+1):INDEX($BV:$BV,ROW()))*SQRT(12))</f>
        <v>0.181816548777286</v>
      </c>
      <c r="CR244" s="27" t="n">
        <f aca="false">IF(ROW()&lt;4+VolLB,"",STDEV(INDEX($BW:$BW,ROW()-VolLB+1):INDEX($BW:$BW,ROW()))*SQRT(12))</f>
        <v>0.15256761356101</v>
      </c>
      <c r="CS244" s="27" t="n">
        <f aca="false">IF(ROW()&lt;4+VolLB,"",STDEV(INDEX($BX:$BX,ROW()-VolLB+1):INDEX($BX:$BX,ROW()))*SQRT(12))</f>
        <v>0.134813611540005</v>
      </c>
      <c r="CT244" s="27" t="n">
        <f aca="false">IF(ROW()&lt;4+VolLB,"",STDEV(INDEX($BY:$BY,ROW()-VolLB+1):INDEX($BY:$BY,ROW()))*SQRT(12))</f>
        <v>0.137577436534024</v>
      </c>
      <c r="CU244" s="27" t="n">
        <f aca="false">IF(ROW()&lt;4+VolLB,"",STDEV(INDEX($BZ:$BZ,ROW()-VolLB+1):INDEX($BZ:$BZ,ROW()))*SQRT(12))</f>
        <v>0.187259655168764</v>
      </c>
      <c r="CV244" s="27" t="n">
        <f aca="false">IF(ROW()&lt;4+VolLB,"",STDEV(INDEX($CA:$CA,ROW()-VolLB+1):INDEX($CA:$CA,ROW()))*SQRT(12))</f>
        <v>0.134431947074103</v>
      </c>
      <c r="CW244" s="27" t="n">
        <f aca="false">IF(ROW()&lt;4+VolLB,"",STDEV(INDEX($CB:$CB,ROW()-VolLB+1):INDEX($CB:$CB,ROW()))*SQRT(12))</f>
        <v>0.174958368009052</v>
      </c>
      <c r="CX244" s="27" t="n">
        <f aca="false">IF(ROW()&lt;4+VolLB,"",STDEV(INDEX($CC:$CC,ROW()-VolLB+1):INDEX($CC:$CC,ROW()))*SQRT(12))</f>
        <v>0.178110368922404</v>
      </c>
      <c r="CY244" s="27" t="n">
        <f aca="false">IF(ROW()&lt;4+VolLB,"",STDEV(INDEX($CD:$CD,ROW()-VolLB+1):INDEX($CD:$CD,ROW()))*SQRT(12))</f>
        <v>0.159806774192139</v>
      </c>
      <c r="CZ244" s="27" t="n">
        <f aca="false">IF(ROW()&lt;4+VolLB,"",STDEV(INDEX($CE:$CE,ROW()-VolLB+1):INDEX($CE:$CE,ROW()))*SQRT(12))</f>
        <v>0.17233632958343</v>
      </c>
      <c r="DA244" s="27" t="n">
        <f aca="false">IF(ROW()&lt;4+VolLB,"",STDEV(INDEX($CF:$CF,ROW()-VolLB+1):INDEX($CF:$CF,ROW()))*SQRT(12))</f>
        <v>0.166141251381265</v>
      </c>
      <c r="DB244" s="27" t="n">
        <f aca="false">IF(ROW()&lt;4+VolLB,"",STDEV(INDEX($CG:$CG,ROW()-VolLB+1):INDEX($CG:$CG,ROW()))*SQRT(12))</f>
        <v>0.169602081404826</v>
      </c>
      <c r="DC244" s="26" t="n">
        <f aca="false">IF(OR(AR244=0,CH244="",CH244=0),0,AR244*MIN(MaxScal,TgtVol/CH244))</f>
        <v>0</v>
      </c>
      <c r="DD244" s="26" t="n">
        <f aca="false">IF(OR(AS244=0,CI244="",CI244=0),0,AS244*MIN(MaxScal,TgtVol/CI244))</f>
        <v>0</v>
      </c>
      <c r="DE244" s="26" t="n">
        <f aca="false">IF(OR(AT244=0,CJ244="",CJ244=0),0,AT244*MIN(MaxScal,TgtVol/CJ244))</f>
        <v>0</v>
      </c>
      <c r="DF244" s="26" t="n">
        <f aca="false">IF(OR(AU244=0,CK244="",CK244=0),0,AU244*MIN(MaxScal,TgtVol/CK244))</f>
        <v>0</v>
      </c>
      <c r="DG244" s="26" t="n">
        <f aca="false">IF(OR(AV244=0,CL244="",CL244=0),0,AV244*MIN(MaxScal,TgtVol/CL244))</f>
        <v>0</v>
      </c>
      <c r="DH244" s="26" t="n">
        <f aca="false">IF(OR(AW244=0,CM244="",CM244=0),0,AW244*MIN(MaxScal,TgtVol/CM244))</f>
        <v>0</v>
      </c>
      <c r="DI244" s="26" t="n">
        <f aca="false">IF(OR(AX244=0,CN244="",CN244=0),0,AX244*MIN(MaxScal,TgtVol/CN244))</f>
        <v>0</v>
      </c>
      <c r="DJ244" s="26" t="n">
        <f aca="false">IF(OR(AY244=0,CO244="",CO244=0),0,AY244*MIN(MaxScal,TgtVol/CO244))</f>
        <v>0</v>
      </c>
      <c r="DK244" s="26" t="n">
        <f aca="false">IF(OR(AZ244=0,CP244="",CP244=0),0,AZ244*MIN(MaxScal,TgtVol/CP244))</f>
        <v>0</v>
      </c>
      <c r="DL244" s="26" t="n">
        <f aca="false">IF(OR(BA244=0,CQ244="",CQ244=0),0,BA244*MIN(MaxScal,TgtVol/CQ244))</f>
        <v>0</v>
      </c>
      <c r="DM244" s="26" t="n">
        <f aca="false">IF(OR(BB244=0,CR244="",CR244=0),0,BB244*MIN(MaxScal,TgtVol/CR244))</f>
        <v>0</v>
      </c>
      <c r="DN244" s="26" t="n">
        <f aca="false">IF(OR(BC244=0,CS244="",CS244=0),0,BC244*MIN(MaxScal,TgtVol/CS244))</f>
        <v>0</v>
      </c>
      <c r="DO244" s="26" t="n">
        <f aca="false">IF(OR(BD244=0,CT244="",CT244=0),0,BD244*MIN(MaxScal,TgtVol/CT244))</f>
        <v>0</v>
      </c>
      <c r="DP244" s="26" t="n">
        <f aca="false">IF(OR(BE244=0,CU244="",CU244=0),0,BE244*MIN(MaxScal,TgtVol/CU244))</f>
        <v>0</v>
      </c>
      <c r="DQ244" s="26" t="n">
        <f aca="false">IF(OR(BF244=0,CV244="",CV244=0),0,BF244*MIN(MaxScal,TgtVol/CV244))</f>
        <v>0</v>
      </c>
      <c r="DR244" s="26" t="n">
        <f aca="false">IF(OR(BG244=0,CW244="",CW244=0),0,BG244*MIN(MaxScal,TgtVol/CW244))</f>
        <v>0</v>
      </c>
      <c r="DS244" s="26" t="n">
        <f aca="false">IF(OR(BH244=0,CX244="",CX244=0),0,BH244*MIN(MaxScal,TgtVol/CX244))</f>
        <v>0</v>
      </c>
      <c r="DT244" s="26" t="n">
        <f aca="false">IF(OR(BI244=0,CY244="",CY244=0),0,BI244*MIN(MaxScal,TgtVol/CY244))</f>
        <v>0</v>
      </c>
      <c r="DU244" s="26" t="n">
        <f aca="false">IF(OR(BJ244=0,CZ244="",CZ244=0),0,BJ244*MIN(MaxScal,TgtVol/CZ244))</f>
        <v>0</v>
      </c>
      <c r="DV244" s="26" t="n">
        <f aca="false">IF(OR(BK244=0,DA244="",DA244=0),0,BK244*MIN(MaxScal,TgtVol/DA244))</f>
        <v>0</v>
      </c>
      <c r="DW244" s="26" t="n">
        <f aca="false">IF(OR(BL244=0,DB244="",DB244=0),0,BL244*MIN(MaxScal,TgtVol/DB244))</f>
        <v>0</v>
      </c>
      <c r="DX244" s="28" t="n">
        <f aca="false">IFERROR(DC243*BM244,"")</f>
        <v>-0</v>
      </c>
      <c r="DY244" s="28" t="n">
        <f aca="false">IFERROR(DD243*BN244,"")</f>
        <v>0</v>
      </c>
      <c r="DZ244" s="28" t="n">
        <f aca="false">IFERROR(DE243*BO244,"")</f>
        <v>-0</v>
      </c>
      <c r="EA244" s="28" t="n">
        <f aca="false">IFERROR(DF243*BP244,"")</f>
        <v>-0</v>
      </c>
      <c r="EB244" s="28" t="n">
        <f aca="false">IFERROR(DG243*BQ244,"")</f>
        <v>-0</v>
      </c>
      <c r="EC244" s="28" t="n">
        <f aca="false">IFERROR(DH243*BR244,"")</f>
        <v>0</v>
      </c>
      <c r="ED244" s="28" t="n">
        <f aca="false">IFERROR(DI243*BS244,"")</f>
        <v>0</v>
      </c>
      <c r="EE244" s="28" t="n">
        <f aca="false">IFERROR(DJ243*BT244,"")</f>
        <v>-0</v>
      </c>
      <c r="EF244" s="28" t="n">
        <f aca="false">IFERROR(DK243*BU244,"")</f>
        <v>0</v>
      </c>
      <c r="EG244" s="28" t="n">
        <f aca="false">IFERROR(DL243*BV244,"")</f>
        <v>-0</v>
      </c>
      <c r="EH244" s="28" t="n">
        <f aca="false">IFERROR(DM243*BW244,"")</f>
        <v>0</v>
      </c>
      <c r="EI244" s="28" t="n">
        <f aca="false">IFERROR(DN243*BX244,"")</f>
        <v>0</v>
      </c>
      <c r="EJ244" s="28" t="n">
        <f aca="false">IFERROR(DO243*BY244,"")</f>
        <v>0</v>
      </c>
      <c r="EK244" s="28" t="n">
        <f aca="false">IFERROR(DP243*BZ244,"")</f>
        <v>0</v>
      </c>
      <c r="EL244" s="28" t="n">
        <f aca="false">IFERROR(DQ243*CA244,"")</f>
        <v>0</v>
      </c>
      <c r="EM244" s="28" t="n">
        <f aca="false">IFERROR(DR243*CB244,"")</f>
        <v>-0</v>
      </c>
      <c r="EN244" s="28" t="n">
        <f aca="false">IFERROR(DS243*CC244,"")</f>
        <v>-0</v>
      </c>
      <c r="EO244" s="28" t="n">
        <f aca="false">IFERROR(DT243*CD244,"")</f>
        <v>0</v>
      </c>
      <c r="EP244" s="28" t="n">
        <f aca="false">IFERROR(DU243*CE244,"")</f>
        <v>-0</v>
      </c>
      <c r="EQ244" s="28" t="n">
        <f aca="false">IFERROR(DV243*CF244,"")</f>
        <v>0</v>
      </c>
      <c r="ER244" s="28" t="n">
        <f aca="false">IFERROR(DW243*CG244,"")</f>
        <v>0</v>
      </c>
      <c r="ES244" s="28" t="n">
        <f aca="false">IF(ROW()=4,"",SUM(DX244:ER244))</f>
        <v>0</v>
      </c>
      <c r="ET244" s="29" t="n">
        <f aca="false">COUNTIF(AR244:BL244,"&gt;0")</f>
        <v>0</v>
      </c>
    </row>
    <row r="245" customFormat="false" ht="15" hidden="false" customHeight="false" outlineLevel="0" collapsed="false">
      <c r="A245" s="19" t="n">
        <v>45351</v>
      </c>
      <c r="B245" s="23" t="n">
        <f aca="false">ABS(EMFX_Data!X245-EMFX_Data!Y245)</f>
        <v>0.0221888801486685</v>
      </c>
      <c r="C245" s="23" t="n">
        <f aca="false">ABS(EMFX_Data!X245-EMFX_Data!Z245)</f>
        <v>0.135331134890513</v>
      </c>
      <c r="D245" s="23" t="n">
        <f aca="false">ABS(EMFX_Data!X245-EMFX_Data!AA245)</f>
        <v>0.0328043950314383</v>
      </c>
      <c r="E245" s="23" t="n">
        <f aca="false">ABS(EMFX_Data!X245-EMFX_Data!AB245)</f>
        <v>0.0307313878556146</v>
      </c>
      <c r="F245" s="23" t="n">
        <f aca="false">ABS(EMFX_Data!X245-EMFX_Data!AC245)</f>
        <v>0.173431972251854</v>
      </c>
      <c r="G245" s="23" t="n">
        <f aca="false">ABS(EMFX_Data!X245-EMFX_Data!AD245)</f>
        <v>0.183189353845445</v>
      </c>
      <c r="H245" s="23" t="n">
        <f aca="false">ABS(EMFX_Data!Y245-EMFX_Data!Z245)</f>
        <v>0.157520015039181</v>
      </c>
      <c r="I245" s="23" t="n">
        <f aca="false">ABS(EMFX_Data!Y245-EMFX_Data!AA245)</f>
        <v>0.0549932751801068</v>
      </c>
      <c r="J245" s="23" t="n">
        <f aca="false">ABS(EMFX_Data!Y245-EMFX_Data!AB245)</f>
        <v>0.0529202680042831</v>
      </c>
      <c r="K245" s="23" t="n">
        <f aca="false">ABS(EMFX_Data!Y245-EMFX_Data!AC245)</f>
        <v>0.195620852400523</v>
      </c>
      <c r="L245" s="23" t="n">
        <f aca="false">ABS(EMFX_Data!Y245-EMFX_Data!AD245)</f>
        <v>0.205378233994113</v>
      </c>
      <c r="M245" s="23" t="n">
        <f aca="false">ABS(EMFX_Data!Z245-EMFX_Data!AA245)</f>
        <v>0.102526739859075</v>
      </c>
      <c r="N245" s="23" t="n">
        <f aca="false">ABS(EMFX_Data!Z245-EMFX_Data!AB245)</f>
        <v>0.104599747034898</v>
      </c>
      <c r="O245" s="23" t="n">
        <f aca="false">ABS(EMFX_Data!Z245-EMFX_Data!AC245)</f>
        <v>0.0381008373613412</v>
      </c>
      <c r="P245" s="23" t="n">
        <f aca="false">ABS(EMFX_Data!Z245-EMFX_Data!AD245)</f>
        <v>0.0478582189549321</v>
      </c>
      <c r="Q245" s="23" t="n">
        <f aca="false">ABS(EMFX_Data!AA245-EMFX_Data!AB245)</f>
        <v>0.0020730071758237</v>
      </c>
      <c r="R245" s="23" t="n">
        <f aca="false">ABS(EMFX_Data!AA245-EMFX_Data!AC245)</f>
        <v>0.140627577220416</v>
      </c>
      <c r="S245" s="23" t="n">
        <f aca="false">ABS(EMFX_Data!AA245-EMFX_Data!AD245)</f>
        <v>0.150384958814007</v>
      </c>
      <c r="T245" s="23" t="n">
        <f aca="false">ABS(EMFX_Data!AB245-EMFX_Data!AC245)</f>
        <v>0.142700584396239</v>
      </c>
      <c r="U245" s="23" t="n">
        <f aca="false">ABS(EMFX_Data!AB245-EMFX_Data!AD245)</f>
        <v>0.15245796598983</v>
      </c>
      <c r="V245" s="23" t="n">
        <f aca="false">ABS(EMFX_Data!AC245-EMFX_Data!AD245)</f>
        <v>0.00975738159359096</v>
      </c>
      <c r="W245" s="26" t="n">
        <f aca="false">IF(ROW()&lt;4+MinObs-1,"",IFERROR((B245-AVERAGE(B$4:B245))/STDEV(B$4:B245),""))</f>
        <v>-1.22186603885538</v>
      </c>
      <c r="X245" s="26" t="n">
        <f aca="false">IF(ROW()&lt;4+MinObs-1,"",IFERROR((C245-AVERAGE(C$4:C245))/STDEV(C$4:C245),""))</f>
        <v>0.3502839225933</v>
      </c>
      <c r="Y245" s="26" t="n">
        <f aca="false">IF(ROW()&lt;4+MinObs-1,"",IFERROR((D245-AVERAGE(D$4:D245))/STDEV(D$4:D245),""))</f>
        <v>-1.09561312009363</v>
      </c>
      <c r="Z245" s="26" t="n">
        <f aca="false">IF(ROW()&lt;4+MinObs-1,"",IFERROR((E245-AVERAGE(E$4:E245))/STDEV(E$4:E245),""))</f>
        <v>-0.961975803912917</v>
      </c>
      <c r="AA245" s="26" t="n">
        <f aca="false">IF(ROW()&lt;4+MinObs-1,"",IFERROR((F245-AVERAGE(F$4:F245))/STDEV(F$4:F245),""))</f>
        <v>0.792891791254394</v>
      </c>
      <c r="AB245" s="26" t="n">
        <f aca="false">IF(ROW()&lt;4+MinObs-1,"",IFERROR((G245-AVERAGE(G$4:G245))/STDEV(G$4:G245),""))</f>
        <v>0.180694139464758</v>
      </c>
      <c r="AC245" s="26" t="n">
        <f aca="false">IF(ROW()&lt;4+MinObs-1,"",IFERROR((H245-AVERAGE(H$4:H245))/STDEV(H$4:H245),""))</f>
        <v>0.183012675456667</v>
      </c>
      <c r="AD245" s="26" t="n">
        <f aca="false">IF(ROW()&lt;4+MinObs-1,"",IFERROR((I245-AVERAGE(I$4:I245))/STDEV(I$4:I245),""))</f>
        <v>-0.780094355606339</v>
      </c>
      <c r="AE245" s="26" t="n">
        <f aca="false">IF(ROW()&lt;4+MinObs-1,"",IFERROR((J245-AVERAGE(J$4:J245))/STDEV(J$4:J245),""))</f>
        <v>-0.912374191366604</v>
      </c>
      <c r="AF245" s="26" t="n">
        <f aca="false">IF(ROW()&lt;4+MinObs-1,"",IFERROR((K245-AVERAGE(K$4:K245))/STDEV(K$4:K245),""))</f>
        <v>1.40602330549806</v>
      </c>
      <c r="AG245" s="26" t="n">
        <f aca="false">IF(ROW()&lt;4+MinObs-1,"",IFERROR((L245-AVERAGE(L$4:L245))/STDEV(L$4:L245),""))</f>
        <v>0.104687817683376</v>
      </c>
      <c r="AH245" s="26" t="n">
        <f aca="false">IF(ROW()&lt;4+MinObs-1,"",IFERROR((M245-AVERAGE(M$4:M245))/STDEV(M$4:M245),""))</f>
        <v>-0.477664941312402</v>
      </c>
      <c r="AI245" s="26" t="n">
        <f aca="false">IF(ROW()&lt;4+MinObs-1,"",IFERROR((N245-AVERAGE(N$4:N245))/STDEV(N$4:N245),""))</f>
        <v>-0.337831239984858</v>
      </c>
      <c r="AJ245" s="26" t="n">
        <f aca="false">IF(ROW()&lt;4+MinObs-1,"",IFERROR((O245-AVERAGE(O$4:O245))/STDEV(O$4:O245),""))</f>
        <v>-0.823517378489717</v>
      </c>
      <c r="AK245" s="26" t="n">
        <f aca="false">IF(ROW()&lt;4+MinObs-1,"",IFERROR((P245-AVERAGE(P$4:P245))/STDEV(P$4:P245),""))</f>
        <v>-0.372971412297665</v>
      </c>
      <c r="AL245" s="26" t="n">
        <f aca="false">IF(ROW()&lt;4+MinObs-1,"",IFERROR((Q245-AVERAGE(Q$4:Q245))/STDEV(Q$4:Q245),""))</f>
        <v>-1.2224603372365</v>
      </c>
      <c r="AM245" s="26" t="n">
        <f aca="false">IF(ROW()&lt;4+MinObs-1,"",IFERROR((R245-AVERAGE(R$4:R245))/STDEV(R$4:R245),""))</f>
        <v>-0.194117129927767</v>
      </c>
      <c r="AN245" s="26" t="n">
        <f aca="false">IF(ROW()&lt;4+MinObs-1,"",IFERROR((S245-AVERAGE(S$4:S245))/STDEV(S$4:S245),""))</f>
        <v>-0.0622914821218266</v>
      </c>
      <c r="AO245" s="26" t="n">
        <f aca="false">IF(ROW()&lt;4+MinObs-1,"",IFERROR((T245-AVERAGE(T$4:T245))/STDEV(T$4:T245),""))</f>
        <v>0.224227998712263</v>
      </c>
      <c r="AP245" s="26" t="n">
        <f aca="false">IF(ROW()&lt;4+MinObs-1,"",IFERROR((U245-AVERAGE(U$4:U245))/STDEV(U$4:U245),""))</f>
        <v>-0.02185264603265</v>
      </c>
      <c r="AQ245" s="26" t="n">
        <f aca="false">IF(ROW()&lt;4+MinObs-1,"",IFERROR((V245-AVERAGE(V$4:V245))/STDEV(V$4:V245),""))</f>
        <v>-0.588894610557762</v>
      </c>
      <c r="AR245" s="26" t="n">
        <f aca="false">IF(W245="",0,IF(W245&gt;=z4,w4,IF(W245&gt;=z3,w3,IF(W245&gt;=zEntry,w2,IF(AND(W245&gt;=ExitZ,AR244&gt;0),w2,0)))))</f>
        <v>0</v>
      </c>
      <c r="AS245" s="26" t="n">
        <f aca="false">IF(X245="",0,IF(X245&gt;=z4,w4,IF(X245&gt;=z3,w3,IF(X245&gt;=zEntry,w2,IF(AND(X245&gt;=ExitZ,AS244&gt;0),w2,0)))))</f>
        <v>0</v>
      </c>
      <c r="AT245" s="26" t="n">
        <f aca="false">IF(Y245="",0,IF(Y245&gt;=z4,w4,IF(Y245&gt;=z3,w3,IF(Y245&gt;=zEntry,w2,IF(AND(Y245&gt;=ExitZ,AT244&gt;0),w2,0)))))</f>
        <v>0</v>
      </c>
      <c r="AU245" s="26" t="n">
        <f aca="false">IF(Z245="",0,IF(Z245&gt;=z4,w4,IF(Z245&gt;=z3,w3,IF(Z245&gt;=zEntry,w2,IF(AND(Z245&gt;=ExitZ,AU244&gt;0),w2,0)))))</f>
        <v>0</v>
      </c>
      <c r="AV245" s="26" t="n">
        <f aca="false">IF(AA245="",0,IF(AA245&gt;=z4,w4,IF(AA245&gt;=z3,w3,IF(AA245&gt;=zEntry,w2,IF(AND(AA245&gt;=ExitZ,AV244&gt;0),w2,0)))))</f>
        <v>0</v>
      </c>
      <c r="AW245" s="26" t="n">
        <f aca="false">IF(AB245="",0,IF(AB245&gt;=z4,w4,IF(AB245&gt;=z3,w3,IF(AB245&gt;=zEntry,w2,IF(AND(AB245&gt;=ExitZ,AW244&gt;0),w2,0)))))</f>
        <v>0</v>
      </c>
      <c r="AX245" s="26" t="n">
        <f aca="false">IF(AC245="",0,IF(AC245&gt;=z4,w4,IF(AC245&gt;=z3,w3,IF(AC245&gt;=zEntry,w2,IF(AND(AC245&gt;=ExitZ,AX244&gt;0),w2,0)))))</f>
        <v>0</v>
      </c>
      <c r="AY245" s="26" t="n">
        <f aca="false">IF(AD245="",0,IF(AD245&gt;=z4,w4,IF(AD245&gt;=z3,w3,IF(AD245&gt;=zEntry,w2,IF(AND(AD245&gt;=ExitZ,AY244&gt;0),w2,0)))))</f>
        <v>0</v>
      </c>
      <c r="AZ245" s="26" t="n">
        <f aca="false">IF(AE245="",0,IF(AE245&gt;=z4,w4,IF(AE245&gt;=z3,w3,IF(AE245&gt;=zEntry,w2,IF(AND(AE245&gt;=ExitZ,AZ244&gt;0),w2,0)))))</f>
        <v>0</v>
      </c>
      <c r="BA245" s="26" t="n">
        <f aca="false">IF(AF245="",0,IF(AF245&gt;=z4,w4,IF(AF245&gt;=z3,w3,IF(AF245&gt;=zEntry,w2,IF(AND(AF245&gt;=ExitZ,BA244&gt;0),w2,0)))))</f>
        <v>0</v>
      </c>
      <c r="BB245" s="26" t="n">
        <f aca="false">IF(AG245="",0,IF(AG245&gt;=z4,w4,IF(AG245&gt;=z3,w3,IF(AG245&gt;=zEntry,w2,IF(AND(AG245&gt;=ExitZ,BB244&gt;0),w2,0)))))</f>
        <v>0</v>
      </c>
      <c r="BC245" s="26" t="n">
        <f aca="false">IF(AH245="",0,IF(AH245&gt;=z4,w4,IF(AH245&gt;=z3,w3,IF(AH245&gt;=zEntry,w2,IF(AND(AH245&gt;=ExitZ,BC244&gt;0),w2,0)))))</f>
        <v>0</v>
      </c>
      <c r="BD245" s="26" t="n">
        <f aca="false">IF(AI245="",0,IF(AI245&gt;=z4,w4,IF(AI245&gt;=z3,w3,IF(AI245&gt;=zEntry,w2,IF(AND(AI245&gt;=ExitZ,BD244&gt;0),w2,0)))))</f>
        <v>0</v>
      </c>
      <c r="BE245" s="26" t="n">
        <f aca="false">IF(AJ245="",0,IF(AJ245&gt;=z4,w4,IF(AJ245&gt;=z3,w3,IF(AJ245&gt;=zEntry,w2,IF(AND(AJ245&gt;=ExitZ,BE244&gt;0),w2,0)))))</f>
        <v>0</v>
      </c>
      <c r="BF245" s="26" t="n">
        <f aca="false">IF(AK245="",0,IF(AK245&gt;=z4,w4,IF(AK245&gt;=z3,w3,IF(AK245&gt;=zEntry,w2,IF(AND(AK245&gt;=ExitZ,BF244&gt;0),w2,0)))))</f>
        <v>0</v>
      </c>
      <c r="BG245" s="26" t="n">
        <f aca="false">IF(AL245="",0,IF(AL245&gt;=z4,w4,IF(AL245&gt;=z3,w3,IF(AL245&gt;=zEntry,w2,IF(AND(AL245&gt;=ExitZ,BG244&gt;0),w2,0)))))</f>
        <v>0</v>
      </c>
      <c r="BH245" s="26" t="n">
        <f aca="false">IF(AM245="",0,IF(AM245&gt;=z4,w4,IF(AM245&gt;=z3,w3,IF(AM245&gt;=zEntry,w2,IF(AND(AM245&gt;=ExitZ,BH244&gt;0),w2,0)))))</f>
        <v>0</v>
      </c>
      <c r="BI245" s="26" t="n">
        <f aca="false">IF(AN245="",0,IF(AN245&gt;=z4,w4,IF(AN245&gt;=z3,w3,IF(AN245&gt;=zEntry,w2,IF(AND(AN245&gt;=ExitZ,BI244&gt;0),w2,0)))))</f>
        <v>0</v>
      </c>
      <c r="BJ245" s="26" t="n">
        <f aca="false">IF(AO245="",0,IF(AO245&gt;=z4,w4,IF(AO245&gt;=z3,w3,IF(AO245&gt;=zEntry,w2,IF(AND(AO245&gt;=ExitZ,BJ244&gt;0),w2,0)))))</f>
        <v>0</v>
      </c>
      <c r="BK245" s="26" t="n">
        <f aca="false">IF(AP245="",0,IF(AP245&gt;=z4,w4,IF(AP245&gt;=z3,w3,IF(AP245&gt;=zEntry,w2,IF(AND(AP245&gt;=ExitZ,BK244&gt;0),w2,0)))))</f>
        <v>0</v>
      </c>
      <c r="BL245" s="26" t="n">
        <f aca="false">IF(AQ245="",0,IF(AQ245&gt;=z4,w4,IF(AQ245&gt;=z3,w3,IF(AQ245&gt;=zEntry,w2,IF(AND(AQ245&gt;=ExitZ,BL244&gt;0),w2,0)))))</f>
        <v>0</v>
      </c>
      <c r="BM245" s="23" t="n">
        <f aca="false">IF(EMFX_Data!X244&gt;=EMFX_Data!Y244,EMFX_Data!AE245-EMFX_Data!AF245,EMFX_Data!AF245-EMFX_Data!AE245)</f>
        <v>0.0245859275117314</v>
      </c>
      <c r="BN245" s="23" t="n">
        <f aca="false">IF(EMFX_Data!X244&gt;=EMFX_Data!Z244,EMFX_Data!AE245-EMFX_Data!AG245,EMFX_Data!AG245-EMFX_Data!AE245)</f>
        <v>-0.0515736246085256</v>
      </c>
      <c r="BO245" s="23" t="n">
        <f aca="false">IF(EMFX_Data!X244&gt;=EMFX_Data!AA244,EMFX_Data!AE245-EMFX_Data!AH245,EMFX_Data!AH245-EMFX_Data!AE245)</f>
        <v>0.0177282428621288</v>
      </c>
      <c r="BP245" s="23" t="n">
        <f aca="false">IF(EMFX_Data!X244&gt;=EMFX_Data!AB244,EMFX_Data!AE245-EMFX_Data!AI245,EMFX_Data!AI245-EMFX_Data!AE245)</f>
        <v>0.0469573322082885</v>
      </c>
      <c r="BQ245" s="23" t="n">
        <f aca="false">IF(EMFX_Data!X244&gt;=EMFX_Data!AC244,EMFX_Data!AE245-EMFX_Data!AJ245,EMFX_Data!AJ245-EMFX_Data!AE245)</f>
        <v>-0.0497765662418496</v>
      </c>
      <c r="BR245" s="23" t="n">
        <f aca="false">IF(EMFX_Data!X244&gt;=EMFX_Data!AD244,EMFX_Data!AE245-EMFX_Data!AK245,EMFX_Data!AK245-EMFX_Data!AE245)</f>
        <v>-0.0264862156563539</v>
      </c>
      <c r="BS245" s="23" t="n">
        <f aca="false">IF(EMFX_Data!Y244&gt;=EMFX_Data!Z244,EMFX_Data!AF245-EMFX_Data!AG245,EMFX_Data!AG245-EMFX_Data!AF245)</f>
        <v>-0.0269876970967942</v>
      </c>
      <c r="BT245" s="23" t="n">
        <f aca="false">IF(EMFX_Data!Y244&gt;=EMFX_Data!AA244,EMFX_Data!AF245-EMFX_Data!AH245,EMFX_Data!AH245-EMFX_Data!AF245)</f>
        <v>0.0423141703738602</v>
      </c>
      <c r="BU245" s="23" t="n">
        <f aca="false">IF(EMFX_Data!Y244&gt;=EMFX_Data!AB244,EMFX_Data!AF245-EMFX_Data!AI245,EMFX_Data!AI245-EMFX_Data!AF245)</f>
        <v>-0.0223714046965572</v>
      </c>
      <c r="BV245" s="23" t="n">
        <f aca="false">IF(EMFX_Data!Y244&gt;=EMFX_Data!AC244,EMFX_Data!AF245-EMFX_Data!AJ245,EMFX_Data!AJ245-EMFX_Data!AF245)</f>
        <v>-0.0251906387301183</v>
      </c>
      <c r="BW245" s="23" t="n">
        <f aca="false">IF(EMFX_Data!Y244&gt;=EMFX_Data!AD244,EMFX_Data!AF245-EMFX_Data!AK245,EMFX_Data!AK245-EMFX_Data!AF245)</f>
        <v>-0.00190028814462253</v>
      </c>
      <c r="BX245" s="23" t="n">
        <f aca="false">IF(EMFX_Data!Z244&gt;=EMFX_Data!AA244,EMFX_Data!AG245-EMFX_Data!AH245,EMFX_Data!AH245-EMFX_Data!AG245)</f>
        <v>-0.0693018674706544</v>
      </c>
      <c r="BY245" s="23" t="n">
        <f aca="false">IF(EMFX_Data!Z244&gt;=EMFX_Data!AB244,EMFX_Data!AG245-EMFX_Data!AI245,EMFX_Data!AI245-EMFX_Data!AG245)</f>
        <v>-0.00461629240023703</v>
      </c>
      <c r="BZ245" s="23" t="n">
        <f aca="false">IF(EMFX_Data!Z244&gt;=EMFX_Data!AC244,EMFX_Data!AG245-EMFX_Data!AJ245,EMFX_Data!AJ245-EMFX_Data!AG245)</f>
        <v>0.0017970583666759</v>
      </c>
      <c r="CA245" s="23" t="n">
        <f aca="false">IF(EMFX_Data!Z244&gt;=EMFX_Data!AD244,EMFX_Data!AG245-EMFX_Data!AK245,EMFX_Data!AK245-EMFX_Data!AG245)</f>
        <v>0.0250874089521717</v>
      </c>
      <c r="CB245" s="23" t="n">
        <f aca="false">IF(EMFX_Data!AA244&gt;=EMFX_Data!AB244,EMFX_Data!AH245-EMFX_Data!AI245,EMFX_Data!AI245-EMFX_Data!AH245)</f>
        <v>0.0646855750704173</v>
      </c>
      <c r="CC245" s="23" t="n">
        <f aca="false">IF(EMFX_Data!AA244&gt;=EMFX_Data!AC244,EMFX_Data!AH245-EMFX_Data!AJ245,EMFX_Data!AJ245-EMFX_Data!AH245)</f>
        <v>-0.0675048091039785</v>
      </c>
      <c r="CD245" s="23" t="n">
        <f aca="false">IF(EMFX_Data!AA244&gt;=EMFX_Data!AD244,EMFX_Data!AH245-EMFX_Data!AK245,EMFX_Data!AK245-EMFX_Data!AH245)</f>
        <v>-0.0442144585184827</v>
      </c>
      <c r="CE245" s="23" t="n">
        <f aca="false">IF(EMFX_Data!AB244&gt;=EMFX_Data!AC244,EMFX_Data!AI245-EMFX_Data!AJ245,EMFX_Data!AJ245-EMFX_Data!AI245)</f>
        <v>-0.00281923403356113</v>
      </c>
      <c r="CF245" s="23" t="n">
        <f aca="false">IF(EMFX_Data!AB244&gt;=EMFX_Data!AD244,EMFX_Data!AI245-EMFX_Data!AK245,EMFX_Data!AK245-EMFX_Data!AI245)</f>
        <v>0.0204711165519346</v>
      </c>
      <c r="CG245" s="23" t="n">
        <f aca="false">IF(EMFX_Data!AC244&gt;=EMFX_Data!AD244,EMFX_Data!AJ245-EMFX_Data!AK245,EMFX_Data!AK245-EMFX_Data!AJ245)</f>
        <v>0.0232903505854958</v>
      </c>
      <c r="CH245" s="27" t="n">
        <f aca="false">IF(ROW()&lt;4+VolLB,"",STDEV(INDEX($BM:$BM,ROW()-VolLB+1):INDEX($BM:$BM,ROW()))*SQRT(12))</f>
        <v>0.158914200962613</v>
      </c>
      <c r="CI245" s="27" t="n">
        <f aca="false">IF(ROW()&lt;4+VolLB,"",STDEV(INDEX($BN:$BN,ROW()-VolLB+1):INDEX($BN:$BN,ROW()))*SQRT(12))</f>
        <v>0.159477957462485</v>
      </c>
      <c r="CJ245" s="27" t="n">
        <f aca="false">IF(ROW()&lt;4+VolLB,"",STDEV(INDEX($BO:$BO,ROW()-VolLB+1):INDEX($BO:$BO,ROW()))*SQRT(12))</f>
        <v>0.159420710197581</v>
      </c>
      <c r="CK245" s="27" t="n">
        <f aca="false">IF(ROW()&lt;4+VolLB,"",STDEV(INDEX($BP:$BP,ROW()-VolLB+1):INDEX($BP:$BP,ROW()))*SQRT(12))</f>
        <v>0.14115321576045</v>
      </c>
      <c r="CL245" s="27" t="n">
        <f aca="false">IF(ROW()&lt;4+VolLB,"",STDEV(INDEX($BQ:$BQ,ROW()-VolLB+1):INDEX($BQ:$BQ,ROW()))*SQRT(12))</f>
        <v>0.171647651820687</v>
      </c>
      <c r="CM245" s="27" t="n">
        <f aca="false">IF(ROW()&lt;4+VolLB,"",STDEV(INDEX($BR:$BR,ROW()-VolLB+1):INDEX($BR:$BR,ROW()))*SQRT(12))</f>
        <v>0.168241826927053</v>
      </c>
      <c r="CN245" s="27" t="n">
        <f aca="false">IF(ROW()&lt;4+VolLB,"",STDEV(INDEX($BS:$BS,ROW()-VolLB+1):INDEX($BS:$BS,ROW()))*SQRT(12))</f>
        <v>0.147000081550518</v>
      </c>
      <c r="CO245" s="27" t="n">
        <f aca="false">IF(ROW()&lt;4+VolLB,"",STDEV(INDEX($BT:$BT,ROW()-VolLB+1):INDEX($BT:$BT,ROW()))*SQRT(12))</f>
        <v>0.179438125222963</v>
      </c>
      <c r="CP245" s="27" t="n">
        <f aca="false">IF(ROW()&lt;4+VolLB,"",STDEV(INDEX($BU:$BU,ROW()-VolLB+1):INDEX($BU:$BU,ROW()))*SQRT(12))</f>
        <v>0.150014520794377</v>
      </c>
      <c r="CQ245" s="27" t="n">
        <f aca="false">IF(ROW()&lt;4+VolLB,"",STDEV(INDEX($BV:$BV,ROW()-VolLB+1):INDEX($BV:$BV,ROW()))*SQRT(12))</f>
        <v>0.181624777878504</v>
      </c>
      <c r="CR245" s="27" t="n">
        <f aca="false">IF(ROW()&lt;4+VolLB,"",STDEV(INDEX($BW:$BW,ROW()-VolLB+1):INDEX($BW:$BW,ROW()))*SQRT(12))</f>
        <v>0.151496447393434</v>
      </c>
      <c r="CS245" s="27" t="n">
        <f aca="false">IF(ROW()&lt;4+VolLB,"",STDEV(INDEX($BX:$BX,ROW()-VolLB+1):INDEX($BX:$BX,ROW()))*SQRT(12))</f>
        <v>0.143154166283797</v>
      </c>
      <c r="CT245" s="27" t="n">
        <f aca="false">IF(ROW()&lt;4+VolLB,"",STDEV(INDEX($BY:$BY,ROW()-VolLB+1):INDEX($BY:$BY,ROW()))*SQRT(12))</f>
        <v>0.136267390066961</v>
      </c>
      <c r="CU245" s="27" t="n">
        <f aca="false">IF(ROW()&lt;4+VolLB,"",STDEV(INDEX($BZ:$BZ,ROW()-VolLB+1):INDEX($BZ:$BZ,ROW()))*SQRT(12))</f>
        <v>0.186793117239476</v>
      </c>
      <c r="CV245" s="27" t="n">
        <f aca="false">IF(ROW()&lt;4+VolLB,"",STDEV(INDEX($CA:$CA,ROW()-VolLB+1):INDEX($CA:$CA,ROW()))*SQRT(12))</f>
        <v>0.134124918142883</v>
      </c>
      <c r="CW245" s="27" t="n">
        <f aca="false">IF(ROW()&lt;4+VolLB,"",STDEV(INDEX($CB:$CB,ROW()-VolLB+1):INDEX($CB:$CB,ROW()))*SQRT(12))</f>
        <v>0.178047231456538</v>
      </c>
      <c r="CX245" s="27" t="n">
        <f aca="false">IF(ROW()&lt;4+VolLB,"",STDEV(INDEX($CC:$CC,ROW()-VolLB+1):INDEX($CC:$CC,ROW()))*SQRT(12))</f>
        <v>0.181831911527931</v>
      </c>
      <c r="CY245" s="27" t="n">
        <f aca="false">IF(ROW()&lt;4+VolLB,"",STDEV(INDEX($CD:$CD,ROW()-VolLB+1):INDEX($CD:$CD,ROW()))*SQRT(12))</f>
        <v>0.16001052747421</v>
      </c>
      <c r="CZ245" s="27" t="n">
        <f aca="false">IF(ROW()&lt;4+VolLB,"",STDEV(INDEX($CE:$CE,ROW()-VolLB+1):INDEX($CE:$CE,ROW()))*SQRT(12))</f>
        <v>0.168979209181111</v>
      </c>
      <c r="DA245" s="27" t="n">
        <f aca="false">IF(ROW()&lt;4+VolLB,"",STDEV(INDEX($CF:$CF,ROW()-VolLB+1):INDEX($CF:$CF,ROW()))*SQRT(12))</f>
        <v>0.163311271026931</v>
      </c>
      <c r="DB245" s="27" t="n">
        <f aca="false">IF(ROW()&lt;4+VolLB,"",STDEV(INDEX($CG:$CG,ROW()-VolLB+1):INDEX($CG:$CG,ROW()))*SQRT(12))</f>
        <v>0.169927316142728</v>
      </c>
      <c r="DC245" s="26" t="n">
        <f aca="false">IF(OR(AR245=0,CH245="",CH245=0),0,AR245*MIN(MaxScal,TgtVol/CH245))</f>
        <v>0</v>
      </c>
      <c r="DD245" s="26" t="n">
        <f aca="false">IF(OR(AS245=0,CI245="",CI245=0),0,AS245*MIN(MaxScal,TgtVol/CI245))</f>
        <v>0</v>
      </c>
      <c r="DE245" s="26" t="n">
        <f aca="false">IF(OR(AT245=0,CJ245="",CJ245=0),0,AT245*MIN(MaxScal,TgtVol/CJ245))</f>
        <v>0</v>
      </c>
      <c r="DF245" s="26" t="n">
        <f aca="false">IF(OR(AU245=0,CK245="",CK245=0),0,AU245*MIN(MaxScal,TgtVol/CK245))</f>
        <v>0</v>
      </c>
      <c r="DG245" s="26" t="n">
        <f aca="false">IF(OR(AV245=0,CL245="",CL245=0),0,AV245*MIN(MaxScal,TgtVol/CL245))</f>
        <v>0</v>
      </c>
      <c r="DH245" s="26" t="n">
        <f aca="false">IF(OR(AW245=0,CM245="",CM245=0),0,AW245*MIN(MaxScal,TgtVol/CM245))</f>
        <v>0</v>
      </c>
      <c r="DI245" s="26" t="n">
        <f aca="false">IF(OR(AX245=0,CN245="",CN245=0),0,AX245*MIN(MaxScal,TgtVol/CN245))</f>
        <v>0</v>
      </c>
      <c r="DJ245" s="26" t="n">
        <f aca="false">IF(OR(AY245=0,CO245="",CO245=0),0,AY245*MIN(MaxScal,TgtVol/CO245))</f>
        <v>0</v>
      </c>
      <c r="DK245" s="26" t="n">
        <f aca="false">IF(OR(AZ245=0,CP245="",CP245=0),0,AZ245*MIN(MaxScal,TgtVol/CP245))</f>
        <v>0</v>
      </c>
      <c r="DL245" s="26" t="n">
        <f aca="false">IF(OR(BA245=0,CQ245="",CQ245=0),0,BA245*MIN(MaxScal,TgtVol/CQ245))</f>
        <v>0</v>
      </c>
      <c r="DM245" s="26" t="n">
        <f aca="false">IF(OR(BB245=0,CR245="",CR245=0),0,BB245*MIN(MaxScal,TgtVol/CR245))</f>
        <v>0</v>
      </c>
      <c r="DN245" s="26" t="n">
        <f aca="false">IF(OR(BC245=0,CS245="",CS245=0),0,BC245*MIN(MaxScal,TgtVol/CS245))</f>
        <v>0</v>
      </c>
      <c r="DO245" s="26" t="n">
        <f aca="false">IF(OR(BD245=0,CT245="",CT245=0),0,BD245*MIN(MaxScal,TgtVol/CT245))</f>
        <v>0</v>
      </c>
      <c r="DP245" s="26" t="n">
        <f aca="false">IF(OR(BE245=0,CU245="",CU245=0),0,BE245*MIN(MaxScal,TgtVol/CU245))</f>
        <v>0</v>
      </c>
      <c r="DQ245" s="26" t="n">
        <f aca="false">IF(OR(BF245=0,CV245="",CV245=0),0,BF245*MIN(MaxScal,TgtVol/CV245))</f>
        <v>0</v>
      </c>
      <c r="DR245" s="26" t="n">
        <f aca="false">IF(OR(BG245=0,CW245="",CW245=0),0,BG245*MIN(MaxScal,TgtVol/CW245))</f>
        <v>0</v>
      </c>
      <c r="DS245" s="26" t="n">
        <f aca="false">IF(OR(BH245=0,CX245="",CX245=0),0,BH245*MIN(MaxScal,TgtVol/CX245))</f>
        <v>0</v>
      </c>
      <c r="DT245" s="26" t="n">
        <f aca="false">IF(OR(BI245=0,CY245="",CY245=0),0,BI245*MIN(MaxScal,TgtVol/CY245))</f>
        <v>0</v>
      </c>
      <c r="DU245" s="26" t="n">
        <f aca="false">IF(OR(BJ245=0,CZ245="",CZ245=0),0,BJ245*MIN(MaxScal,TgtVol/CZ245))</f>
        <v>0</v>
      </c>
      <c r="DV245" s="26" t="n">
        <f aca="false">IF(OR(BK245=0,DA245="",DA245=0),0,BK245*MIN(MaxScal,TgtVol/DA245))</f>
        <v>0</v>
      </c>
      <c r="DW245" s="26" t="n">
        <f aca="false">IF(OR(BL245=0,DB245="",DB245=0),0,BL245*MIN(MaxScal,TgtVol/DB245))</f>
        <v>0</v>
      </c>
      <c r="DX245" s="28" t="n">
        <f aca="false">IFERROR(DC244*BM245,"")</f>
        <v>0</v>
      </c>
      <c r="DY245" s="28" t="n">
        <f aca="false">IFERROR(DD244*BN245,"")</f>
        <v>-0</v>
      </c>
      <c r="DZ245" s="28" t="n">
        <f aca="false">IFERROR(DE244*BO245,"")</f>
        <v>0</v>
      </c>
      <c r="EA245" s="28" t="n">
        <f aca="false">IFERROR(DF244*BP245,"")</f>
        <v>0</v>
      </c>
      <c r="EB245" s="28" t="n">
        <f aca="false">IFERROR(DG244*BQ245,"")</f>
        <v>-0</v>
      </c>
      <c r="EC245" s="28" t="n">
        <f aca="false">IFERROR(DH244*BR245,"")</f>
        <v>-0</v>
      </c>
      <c r="ED245" s="28" t="n">
        <f aca="false">IFERROR(DI244*BS245,"")</f>
        <v>-0</v>
      </c>
      <c r="EE245" s="28" t="n">
        <f aca="false">IFERROR(DJ244*BT245,"")</f>
        <v>0</v>
      </c>
      <c r="EF245" s="28" t="n">
        <f aca="false">IFERROR(DK244*BU245,"")</f>
        <v>-0</v>
      </c>
      <c r="EG245" s="28" t="n">
        <f aca="false">IFERROR(DL244*BV245,"")</f>
        <v>-0</v>
      </c>
      <c r="EH245" s="28" t="n">
        <f aca="false">IFERROR(DM244*BW245,"")</f>
        <v>-0</v>
      </c>
      <c r="EI245" s="28" t="n">
        <f aca="false">IFERROR(DN244*BX245,"")</f>
        <v>-0</v>
      </c>
      <c r="EJ245" s="28" t="n">
        <f aca="false">IFERROR(DO244*BY245,"")</f>
        <v>-0</v>
      </c>
      <c r="EK245" s="28" t="n">
        <f aca="false">IFERROR(DP244*BZ245,"")</f>
        <v>0</v>
      </c>
      <c r="EL245" s="28" t="n">
        <f aca="false">IFERROR(DQ244*CA245,"")</f>
        <v>0</v>
      </c>
      <c r="EM245" s="28" t="n">
        <f aca="false">IFERROR(DR244*CB245,"")</f>
        <v>0</v>
      </c>
      <c r="EN245" s="28" t="n">
        <f aca="false">IFERROR(DS244*CC245,"")</f>
        <v>-0</v>
      </c>
      <c r="EO245" s="28" t="n">
        <f aca="false">IFERROR(DT244*CD245,"")</f>
        <v>-0</v>
      </c>
      <c r="EP245" s="28" t="n">
        <f aca="false">IFERROR(DU244*CE245,"")</f>
        <v>-0</v>
      </c>
      <c r="EQ245" s="28" t="n">
        <f aca="false">IFERROR(DV244*CF245,"")</f>
        <v>0</v>
      </c>
      <c r="ER245" s="28" t="n">
        <f aca="false">IFERROR(DW244*CG245,"")</f>
        <v>0</v>
      </c>
      <c r="ES245" s="28" t="n">
        <f aca="false">IF(ROW()=4,"",SUM(DX245:ER245))</f>
        <v>0</v>
      </c>
      <c r="ET245" s="29" t="n">
        <f aca="false">COUNTIF(AR245:BL245,"&gt;0")</f>
        <v>0</v>
      </c>
    </row>
    <row r="246" customFormat="false" ht="15" hidden="false" customHeight="false" outlineLevel="0" collapsed="false">
      <c r="A246" s="19" t="n">
        <v>45382</v>
      </c>
      <c r="B246" s="23" t="n">
        <f aca="false">ABS(EMFX_Data!X246-EMFX_Data!Y246)</f>
        <v>0.0257150607313932</v>
      </c>
      <c r="C246" s="23" t="n">
        <f aca="false">ABS(EMFX_Data!X246-EMFX_Data!Z246)</f>
        <v>0.151042078539151</v>
      </c>
      <c r="D246" s="23" t="n">
        <f aca="false">ABS(EMFX_Data!X246-EMFX_Data!AA246)</f>
        <v>0.119288108242051</v>
      </c>
      <c r="E246" s="23" t="n">
        <f aca="false">ABS(EMFX_Data!X246-EMFX_Data!AB246)</f>
        <v>0.109037092015522</v>
      </c>
      <c r="F246" s="23" t="n">
        <f aca="false">ABS(EMFX_Data!X246-EMFX_Data!AC246)</f>
        <v>0.192657820740139</v>
      </c>
      <c r="G246" s="23" t="n">
        <f aca="false">ABS(EMFX_Data!X246-EMFX_Data!AD246)</f>
        <v>0.331897098151941</v>
      </c>
      <c r="H246" s="23" t="n">
        <f aca="false">ABS(EMFX_Data!Y246-EMFX_Data!Z246)</f>
        <v>0.125327017807757</v>
      </c>
      <c r="I246" s="23" t="n">
        <f aca="false">ABS(EMFX_Data!Y246-EMFX_Data!AA246)</f>
        <v>0.0935730475106578</v>
      </c>
      <c r="J246" s="23" t="n">
        <f aca="false">ABS(EMFX_Data!Y246-EMFX_Data!AB246)</f>
        <v>0.083322031284129</v>
      </c>
      <c r="K246" s="23" t="n">
        <f aca="false">ABS(EMFX_Data!Y246-EMFX_Data!AC246)</f>
        <v>0.166942760008746</v>
      </c>
      <c r="L246" s="23" t="n">
        <f aca="false">ABS(EMFX_Data!Y246-EMFX_Data!AD246)</f>
        <v>0.306182037420548</v>
      </c>
      <c r="M246" s="23" t="n">
        <f aca="false">ABS(EMFX_Data!Z246-EMFX_Data!AA246)</f>
        <v>0.0317539702970997</v>
      </c>
      <c r="N246" s="23" t="n">
        <f aca="false">ABS(EMFX_Data!Z246-EMFX_Data!AB246)</f>
        <v>0.0420049865236285</v>
      </c>
      <c r="O246" s="23" t="n">
        <f aca="false">ABS(EMFX_Data!Z246-EMFX_Data!AC246)</f>
        <v>0.0416157422009889</v>
      </c>
      <c r="P246" s="23" t="n">
        <f aca="false">ABS(EMFX_Data!Z246-EMFX_Data!AD246)</f>
        <v>0.180855019612791</v>
      </c>
      <c r="Q246" s="23" t="n">
        <f aca="false">ABS(EMFX_Data!AA246-EMFX_Data!AB246)</f>
        <v>0.0102510162265288</v>
      </c>
      <c r="R246" s="23" t="n">
        <f aca="false">ABS(EMFX_Data!AA246-EMFX_Data!AC246)</f>
        <v>0.0733697124980886</v>
      </c>
      <c r="S246" s="23" t="n">
        <f aca="false">ABS(EMFX_Data!AA246-EMFX_Data!AD246)</f>
        <v>0.21260898990989</v>
      </c>
      <c r="T246" s="23" t="n">
        <f aca="false">ABS(EMFX_Data!AB246-EMFX_Data!AC246)</f>
        <v>0.0836207287246173</v>
      </c>
      <c r="U246" s="23" t="n">
        <f aca="false">ABS(EMFX_Data!AB246-EMFX_Data!AD246)</f>
        <v>0.222860006136419</v>
      </c>
      <c r="V246" s="23" t="n">
        <f aca="false">ABS(EMFX_Data!AC246-EMFX_Data!AD246)</f>
        <v>0.139239277411802</v>
      </c>
      <c r="W246" s="26" t="n">
        <f aca="false">IF(ROW()&lt;4+MinObs-1,"",IFERROR((B246-AVERAGE(B$4:B246))/STDEV(B$4:B246),""))</f>
        <v>-1.17692852424669</v>
      </c>
      <c r="X246" s="26" t="n">
        <f aca="false">IF(ROW()&lt;4+MinObs-1,"",IFERROR((C246-AVERAGE(C$4:C246))/STDEV(C$4:C246),""))</f>
        <v>0.538967289295853</v>
      </c>
      <c r="Y246" s="26" t="n">
        <f aca="false">IF(ROW()&lt;4+MinObs-1,"",IFERROR((D246-AVERAGE(D$4:D246))/STDEV(D$4:D246),""))</f>
        <v>-0.298611889935088</v>
      </c>
      <c r="Z246" s="26" t="n">
        <f aca="false">IF(ROW()&lt;4+MinObs-1,"",IFERROR((E246-AVERAGE(E$4:E246))/STDEV(E$4:E246),""))</f>
        <v>-0.155300128642208</v>
      </c>
      <c r="AA246" s="26" t="n">
        <f aca="false">IF(ROW()&lt;4+MinObs-1,"",IFERROR((F246-AVERAGE(F$4:F246))/STDEV(F$4:F246),""))</f>
        <v>1.01554881187024</v>
      </c>
      <c r="AB246" s="26" t="n">
        <f aca="false">IF(ROW()&lt;4+MinObs-1,"",IFERROR((G246-AVERAGE(G$4:G246))/STDEV(G$4:G246),""))</f>
        <v>0.754933189976278</v>
      </c>
      <c r="AC246" s="26" t="n">
        <f aca="false">IF(ROW()&lt;4+MinObs-1,"",IFERROR((H246-AVERAGE(H$4:H246))/STDEV(H$4:H246),""))</f>
        <v>-0.104918509760713</v>
      </c>
      <c r="AD246" s="26" t="n">
        <f aca="false">IF(ROW()&lt;4+MinObs-1,"",IFERROR((I246-AVERAGE(I$4:I246))/STDEV(I$4:I246),""))</f>
        <v>-0.452906371247364</v>
      </c>
      <c r="AE246" s="26" t="n">
        <f aca="false">IF(ROW()&lt;4+MinObs-1,"",IFERROR((J246-AVERAGE(J$4:J246))/STDEV(J$4:J246),""))</f>
        <v>-0.555073535015065</v>
      </c>
      <c r="AF246" s="26" t="n">
        <f aca="false">IF(ROW()&lt;4+MinObs-1,"",IFERROR((K246-AVERAGE(K$4:K246))/STDEV(K$4:K246),""))</f>
        <v>0.989739384196795</v>
      </c>
      <c r="AG246" s="26" t="n">
        <f aca="false">IF(ROW()&lt;4+MinObs-1,"",IFERROR((L246-AVERAGE(L$4:L246))/STDEV(L$4:L246),""))</f>
        <v>0.479899723736793</v>
      </c>
      <c r="AH246" s="26" t="n">
        <f aca="false">IF(ROW()&lt;4+MinObs-1,"",IFERROR((M246-AVERAGE(M$4:M246))/STDEV(M$4:M246),""))</f>
        <v>-1.16787698110953</v>
      </c>
      <c r="AI246" s="26" t="n">
        <f aca="false">IF(ROW()&lt;4+MinObs-1,"",IFERROR((N246-AVERAGE(N$4:N246))/STDEV(N$4:N246),""))</f>
        <v>-0.976233919723951</v>
      </c>
      <c r="AJ246" s="26" t="n">
        <f aca="false">IF(ROW()&lt;4+MinObs-1,"",IFERROR((O246-AVERAGE(O$4:O246))/STDEV(O$4:O246),""))</f>
        <v>-0.773833967766818</v>
      </c>
      <c r="AK246" s="26" t="n">
        <f aca="false">IF(ROW()&lt;4+MinObs-1,"",IFERROR((P246-AVERAGE(P$4:P246))/STDEV(P$4:P246),""))</f>
        <v>0.136906097606401</v>
      </c>
      <c r="AL246" s="26" t="n">
        <f aca="false">IF(ROW()&lt;4+MinObs-1,"",IFERROR((Q246-AVERAGE(Q$4:Q246))/STDEV(Q$4:Q246),""))</f>
        <v>-1.15680020998757</v>
      </c>
      <c r="AM246" s="26" t="n">
        <f aca="false">IF(ROW()&lt;4+MinObs-1,"",IFERROR((R246-AVERAGE(R$4:R246))/STDEV(R$4:R246),""))</f>
        <v>-0.783384373831566</v>
      </c>
      <c r="AN246" s="26" t="n">
        <f aca="false">IF(ROW()&lt;4+MinObs-1,"",IFERROR((S246-AVERAGE(S$4:S246))/STDEV(S$4:S246),""))</f>
        <v>0.175656116515086</v>
      </c>
      <c r="AO246" s="26" t="n">
        <f aca="false">IF(ROW()&lt;4+MinObs-1,"",IFERROR((T246-AVERAGE(T$4:T246))/STDEV(T$4:T246),""))</f>
        <v>-0.455139208660929</v>
      </c>
      <c r="AP246" s="26" t="n">
        <f aca="false">IF(ROW()&lt;4+MinObs-1,"",IFERROR((U246-AVERAGE(U$4:U246))/STDEV(U$4:U246),""))</f>
        <v>0.245116513881859</v>
      </c>
      <c r="AQ246" s="26" t="n">
        <f aca="false">IF(ROW()&lt;4+MinObs-1,"",IFERROR((V246-AVERAGE(V$4:V246))/STDEV(V$4:V246),""))</f>
        <v>-0.0943462668515217</v>
      </c>
      <c r="AR246" s="26" t="n">
        <f aca="false">IF(W246="",0,IF(W246&gt;=z4,w4,IF(W246&gt;=z3,w3,IF(W246&gt;=zEntry,w2,IF(AND(W246&gt;=ExitZ,AR245&gt;0),w2,0)))))</f>
        <v>0</v>
      </c>
      <c r="AS246" s="26" t="n">
        <f aca="false">IF(X246="",0,IF(X246&gt;=z4,w4,IF(X246&gt;=z3,w3,IF(X246&gt;=zEntry,w2,IF(AND(X246&gt;=ExitZ,AS245&gt;0),w2,0)))))</f>
        <v>0</v>
      </c>
      <c r="AT246" s="26" t="n">
        <f aca="false">IF(Y246="",0,IF(Y246&gt;=z4,w4,IF(Y246&gt;=z3,w3,IF(Y246&gt;=zEntry,w2,IF(AND(Y246&gt;=ExitZ,AT245&gt;0),w2,0)))))</f>
        <v>0</v>
      </c>
      <c r="AU246" s="26" t="n">
        <f aca="false">IF(Z246="",0,IF(Z246&gt;=z4,w4,IF(Z246&gt;=z3,w3,IF(Z246&gt;=zEntry,w2,IF(AND(Z246&gt;=ExitZ,AU245&gt;0),w2,0)))))</f>
        <v>0</v>
      </c>
      <c r="AV246" s="26" t="n">
        <f aca="false">IF(AA246="",0,IF(AA246&gt;=z4,w4,IF(AA246&gt;=z3,w3,IF(AA246&gt;=zEntry,w2,IF(AND(AA246&gt;=ExitZ,AV245&gt;0),w2,0)))))</f>
        <v>0</v>
      </c>
      <c r="AW246" s="26" t="n">
        <f aca="false">IF(AB246="",0,IF(AB246&gt;=z4,w4,IF(AB246&gt;=z3,w3,IF(AB246&gt;=zEntry,w2,IF(AND(AB246&gt;=ExitZ,AW245&gt;0),w2,0)))))</f>
        <v>0</v>
      </c>
      <c r="AX246" s="26" t="n">
        <f aca="false">IF(AC246="",0,IF(AC246&gt;=z4,w4,IF(AC246&gt;=z3,w3,IF(AC246&gt;=zEntry,w2,IF(AND(AC246&gt;=ExitZ,AX245&gt;0),w2,0)))))</f>
        <v>0</v>
      </c>
      <c r="AY246" s="26" t="n">
        <f aca="false">IF(AD246="",0,IF(AD246&gt;=z4,w4,IF(AD246&gt;=z3,w3,IF(AD246&gt;=zEntry,w2,IF(AND(AD246&gt;=ExitZ,AY245&gt;0),w2,0)))))</f>
        <v>0</v>
      </c>
      <c r="AZ246" s="26" t="n">
        <f aca="false">IF(AE246="",0,IF(AE246&gt;=z4,w4,IF(AE246&gt;=z3,w3,IF(AE246&gt;=zEntry,w2,IF(AND(AE246&gt;=ExitZ,AZ245&gt;0),w2,0)))))</f>
        <v>0</v>
      </c>
      <c r="BA246" s="26" t="n">
        <f aca="false">IF(AF246="",0,IF(AF246&gt;=z4,w4,IF(AF246&gt;=z3,w3,IF(AF246&gt;=zEntry,w2,IF(AND(AF246&gt;=ExitZ,BA245&gt;0),w2,0)))))</f>
        <v>0</v>
      </c>
      <c r="BB246" s="26" t="n">
        <f aca="false">IF(AG246="",0,IF(AG246&gt;=z4,w4,IF(AG246&gt;=z3,w3,IF(AG246&gt;=zEntry,w2,IF(AND(AG246&gt;=ExitZ,BB245&gt;0),w2,0)))))</f>
        <v>0</v>
      </c>
      <c r="BC246" s="26" t="n">
        <f aca="false">IF(AH246="",0,IF(AH246&gt;=z4,w4,IF(AH246&gt;=z3,w3,IF(AH246&gt;=zEntry,w2,IF(AND(AH246&gt;=ExitZ,BC245&gt;0),w2,0)))))</f>
        <v>0</v>
      </c>
      <c r="BD246" s="26" t="n">
        <f aca="false">IF(AI246="",0,IF(AI246&gt;=z4,w4,IF(AI246&gt;=z3,w3,IF(AI246&gt;=zEntry,w2,IF(AND(AI246&gt;=ExitZ,BD245&gt;0),w2,0)))))</f>
        <v>0</v>
      </c>
      <c r="BE246" s="26" t="n">
        <f aca="false">IF(AJ246="",0,IF(AJ246&gt;=z4,w4,IF(AJ246&gt;=z3,w3,IF(AJ246&gt;=zEntry,w2,IF(AND(AJ246&gt;=ExitZ,BE245&gt;0),w2,0)))))</f>
        <v>0</v>
      </c>
      <c r="BF246" s="26" t="n">
        <f aca="false">IF(AK246="",0,IF(AK246&gt;=z4,w4,IF(AK246&gt;=z3,w3,IF(AK246&gt;=zEntry,w2,IF(AND(AK246&gt;=ExitZ,BF245&gt;0),w2,0)))))</f>
        <v>0</v>
      </c>
      <c r="BG246" s="26" t="n">
        <f aca="false">IF(AL246="",0,IF(AL246&gt;=z4,w4,IF(AL246&gt;=z3,w3,IF(AL246&gt;=zEntry,w2,IF(AND(AL246&gt;=ExitZ,BG245&gt;0),w2,0)))))</f>
        <v>0</v>
      </c>
      <c r="BH246" s="26" t="n">
        <f aca="false">IF(AM246="",0,IF(AM246&gt;=z4,w4,IF(AM246&gt;=z3,w3,IF(AM246&gt;=zEntry,w2,IF(AND(AM246&gt;=ExitZ,BH245&gt;0),w2,0)))))</f>
        <v>0</v>
      </c>
      <c r="BI246" s="26" t="n">
        <f aca="false">IF(AN246="",0,IF(AN246&gt;=z4,w4,IF(AN246&gt;=z3,w3,IF(AN246&gt;=zEntry,w2,IF(AND(AN246&gt;=ExitZ,BI245&gt;0),w2,0)))))</f>
        <v>0</v>
      </c>
      <c r="BJ246" s="26" t="n">
        <f aca="false">IF(AO246="",0,IF(AO246&gt;=z4,w4,IF(AO246&gt;=z3,w3,IF(AO246&gt;=zEntry,w2,IF(AND(AO246&gt;=ExitZ,BJ245&gt;0),w2,0)))))</f>
        <v>0</v>
      </c>
      <c r="BK246" s="26" t="n">
        <f aca="false">IF(AP246="",0,IF(AP246&gt;=z4,w4,IF(AP246&gt;=z3,w3,IF(AP246&gt;=zEntry,w2,IF(AND(AP246&gt;=ExitZ,BK245&gt;0),w2,0)))))</f>
        <v>0</v>
      </c>
      <c r="BL246" s="26" t="n">
        <f aca="false">IF(AQ246="",0,IF(AQ246&gt;=z4,w4,IF(AQ246&gt;=z3,w3,IF(AQ246&gt;=zEntry,w2,IF(AND(AQ246&gt;=ExitZ,BL245&gt;0),w2,0)))))</f>
        <v>0</v>
      </c>
      <c r="BM246" s="23" t="n">
        <f aca="false">IF(EMFX_Data!X245&gt;=EMFX_Data!Y245,EMFX_Data!AE246-EMFX_Data!AF246,EMFX_Data!AF246-EMFX_Data!AE246)</f>
        <v>0.0480391506626277</v>
      </c>
      <c r="BN246" s="23" t="n">
        <f aca="false">IF(EMFX_Data!X245&gt;=EMFX_Data!Z245,EMFX_Data!AE246-EMFX_Data!AG246,EMFX_Data!AG246-EMFX_Data!AE246)</f>
        <v>-0.0152135838963003</v>
      </c>
      <c r="BO246" s="23" t="n">
        <f aca="false">IF(EMFX_Data!X245&gt;=EMFX_Data!AA245,EMFX_Data!AE246-EMFX_Data!AH246,EMFX_Data!AH246-EMFX_Data!AE246)</f>
        <v>-0.0889268791741149</v>
      </c>
      <c r="BP246" s="23" t="n">
        <f aca="false">IF(EMFX_Data!X245&gt;=EMFX_Data!AB245,EMFX_Data!AE246-EMFX_Data!AI246,EMFX_Data!AI246-EMFX_Data!AE246)</f>
        <v>-0.0809194534532462</v>
      </c>
      <c r="BQ246" s="23" t="n">
        <f aca="false">IF(EMFX_Data!X245&gt;=EMFX_Data!AC245,EMFX_Data!AE246-EMFX_Data!AJ246,EMFX_Data!AJ246-EMFX_Data!AE246)</f>
        <v>-0.0270019437983094</v>
      </c>
      <c r="BR246" s="23" t="n">
        <f aca="false">IF(EMFX_Data!X245&gt;=EMFX_Data!AD245,EMFX_Data!AE246-EMFX_Data!AK246,EMFX_Data!AK246-EMFX_Data!AE246)</f>
        <v>-0.150497191542589</v>
      </c>
      <c r="BS246" s="23" t="n">
        <f aca="false">IF(EMFX_Data!Y245&gt;=EMFX_Data!Z245,EMFX_Data!AF246-EMFX_Data!AG246,EMFX_Data!AG246-EMFX_Data!AF246)</f>
        <v>0.0328255667663274</v>
      </c>
      <c r="BT246" s="23" t="n">
        <f aca="false">IF(EMFX_Data!Y245&gt;=EMFX_Data!AA245,EMFX_Data!AF246-EMFX_Data!AH246,EMFX_Data!AH246-EMFX_Data!AF246)</f>
        <v>-0.0408877285114872</v>
      </c>
      <c r="BU246" s="23" t="n">
        <f aca="false">IF(EMFX_Data!Y245&gt;=EMFX_Data!AB245,EMFX_Data!AF246-EMFX_Data!AI246,EMFX_Data!AI246-EMFX_Data!AF246)</f>
        <v>-0.0328803027906184</v>
      </c>
      <c r="BV246" s="23" t="n">
        <f aca="false">IF(EMFX_Data!Y245&gt;=EMFX_Data!AC245,EMFX_Data!AF246-EMFX_Data!AJ246,EMFX_Data!AJ246-EMFX_Data!AF246)</f>
        <v>0.0210372068643183</v>
      </c>
      <c r="BW246" s="23" t="n">
        <f aca="false">IF(EMFX_Data!Y245&gt;=EMFX_Data!AD245,EMFX_Data!AF246-EMFX_Data!AK246,EMFX_Data!AK246-EMFX_Data!AF246)</f>
        <v>-0.102458040879961</v>
      </c>
      <c r="BX246" s="23" t="n">
        <f aca="false">IF(EMFX_Data!Z245&gt;=EMFX_Data!AA245,EMFX_Data!AG246-EMFX_Data!AH246,EMFX_Data!AH246-EMFX_Data!AG246)</f>
        <v>0.0737132952778146</v>
      </c>
      <c r="BY246" s="23" t="n">
        <f aca="false">IF(EMFX_Data!Z245&gt;=EMFX_Data!AB245,EMFX_Data!AG246-EMFX_Data!AI246,EMFX_Data!AI246-EMFX_Data!AG246)</f>
        <v>0.0657058695569458</v>
      </c>
      <c r="BZ246" s="23" t="n">
        <f aca="false">IF(EMFX_Data!Z245&gt;=EMFX_Data!AC245,EMFX_Data!AG246-EMFX_Data!AJ246,EMFX_Data!AJ246-EMFX_Data!AG246)</f>
        <v>-0.0117883599020091</v>
      </c>
      <c r="CA246" s="23" t="n">
        <f aca="false">IF(EMFX_Data!Z245&gt;=EMFX_Data!AD245,EMFX_Data!AG246-EMFX_Data!AK246,EMFX_Data!AK246-EMFX_Data!AG246)</f>
        <v>-0.135283607646289</v>
      </c>
      <c r="CB246" s="23" t="n">
        <f aca="false">IF(EMFX_Data!AA245&gt;=EMFX_Data!AB245,EMFX_Data!AH246-EMFX_Data!AI246,EMFX_Data!AI246-EMFX_Data!AH246)</f>
        <v>-0.00800742572086874</v>
      </c>
      <c r="CC246" s="23" t="n">
        <f aca="false">IF(EMFX_Data!AA245&gt;=EMFX_Data!AC245,EMFX_Data!AH246-EMFX_Data!AJ246,EMFX_Data!AJ246-EMFX_Data!AH246)</f>
        <v>0.0619249353758055</v>
      </c>
      <c r="CD246" s="23" t="n">
        <f aca="false">IF(EMFX_Data!AA245&gt;=EMFX_Data!AD245,EMFX_Data!AH246-EMFX_Data!AK246,EMFX_Data!AK246-EMFX_Data!AH246)</f>
        <v>-0.061570312368474</v>
      </c>
      <c r="CE246" s="23" t="n">
        <f aca="false">IF(EMFX_Data!AB245&gt;=EMFX_Data!AC245,EMFX_Data!AI246-EMFX_Data!AJ246,EMFX_Data!AJ246-EMFX_Data!AI246)</f>
        <v>0.0539175096549367</v>
      </c>
      <c r="CF246" s="23" t="n">
        <f aca="false">IF(EMFX_Data!AB245&gt;=EMFX_Data!AD245,EMFX_Data!AI246-EMFX_Data!AK246,EMFX_Data!AK246-EMFX_Data!AI246)</f>
        <v>-0.0695777380893428</v>
      </c>
      <c r="CG246" s="23" t="n">
        <f aca="false">IF(EMFX_Data!AC245&gt;=EMFX_Data!AD245,EMFX_Data!AJ246-EMFX_Data!AK246,EMFX_Data!AK246-EMFX_Data!AJ246)</f>
        <v>-0.12349524774428</v>
      </c>
      <c r="CH246" s="27" t="n">
        <f aca="false">IF(ROW()&lt;4+VolLB,"",STDEV(INDEX($BM:$BM,ROW()-VolLB+1):INDEX($BM:$BM,ROW()))*SQRT(12))</f>
        <v>0.157093368735967</v>
      </c>
      <c r="CI246" s="27" t="n">
        <f aca="false">IF(ROW()&lt;4+VolLB,"",STDEV(INDEX($BN:$BN,ROW()-VolLB+1):INDEX($BN:$BN,ROW()))*SQRT(12))</f>
        <v>0.156202917923473</v>
      </c>
      <c r="CJ246" s="27" t="n">
        <f aca="false">IF(ROW()&lt;4+VolLB,"",STDEV(INDEX($BO:$BO,ROW()-VolLB+1):INDEX($BO:$BO,ROW()))*SQRT(12))</f>
        <v>0.167702998819458</v>
      </c>
      <c r="CK246" s="27" t="n">
        <f aca="false">IF(ROW()&lt;4+VolLB,"",STDEV(INDEX($BP:$BP,ROW()-VolLB+1):INDEX($BP:$BP,ROW()))*SQRT(12))</f>
        <v>0.149316433273899</v>
      </c>
      <c r="CL246" s="27" t="n">
        <f aca="false">IF(ROW()&lt;4+VolLB,"",STDEV(INDEX($BQ:$BQ,ROW()-VolLB+1):INDEX($BQ:$BQ,ROW()))*SQRT(12))</f>
        <v>0.171720336923386</v>
      </c>
      <c r="CM246" s="27" t="n">
        <f aca="false">IF(ROW()&lt;4+VolLB,"",STDEV(INDEX($BR:$BR,ROW()-VolLB+1):INDEX($BR:$BR,ROW()))*SQRT(12))</f>
        <v>0.188680355135992</v>
      </c>
      <c r="CN246" s="27" t="n">
        <f aca="false">IF(ROW()&lt;4+VolLB,"",STDEV(INDEX($BS:$BS,ROW()-VolLB+1):INDEX($BS:$BS,ROW()))*SQRT(12))</f>
        <v>0.147652749454619</v>
      </c>
      <c r="CO246" s="27" t="n">
        <f aca="false">IF(ROW()&lt;4+VolLB,"",STDEV(INDEX($BT:$BT,ROW()-VolLB+1):INDEX($BT:$BT,ROW()))*SQRT(12))</f>
        <v>0.177073234605805</v>
      </c>
      <c r="CP246" s="27" t="n">
        <f aca="false">IF(ROW()&lt;4+VolLB,"",STDEV(INDEX($BU:$BU,ROW()-VolLB+1):INDEX($BU:$BU,ROW()))*SQRT(12))</f>
        <v>0.151468113541457</v>
      </c>
      <c r="CQ246" s="27" t="n">
        <f aca="false">IF(ROW()&lt;4+VolLB,"",STDEV(INDEX($BV:$BV,ROW()-VolLB+1):INDEX($BV:$BV,ROW()))*SQRT(12))</f>
        <v>0.175228260901732</v>
      </c>
      <c r="CR246" s="27" t="n">
        <f aca="false">IF(ROW()&lt;4+VolLB,"",STDEV(INDEX($BW:$BW,ROW()-VolLB+1):INDEX($BW:$BW,ROW()))*SQRT(12))</f>
        <v>0.157989133906486</v>
      </c>
      <c r="CS246" s="27" t="n">
        <f aca="false">IF(ROW()&lt;4+VolLB,"",STDEV(INDEX($BX:$BX,ROW()-VolLB+1):INDEX($BX:$BX,ROW()))*SQRT(12))</f>
        <v>0.142126880621102</v>
      </c>
      <c r="CT246" s="27" t="n">
        <f aca="false">IF(ROW()&lt;4+VolLB,"",STDEV(INDEX($BY:$BY,ROW()-VolLB+1):INDEX($BY:$BY,ROW()))*SQRT(12))</f>
        <v>0.14098355221453</v>
      </c>
      <c r="CU246" s="27" t="n">
        <f aca="false">IF(ROW()&lt;4+VolLB,"",STDEV(INDEX($BZ:$BZ,ROW()-VolLB+1):INDEX($BZ:$BZ,ROW()))*SQRT(12))</f>
        <v>0.180802460940053</v>
      </c>
      <c r="CV246" s="27" t="n">
        <f aca="false">IF(ROW()&lt;4+VolLB,"",STDEV(INDEX($CA:$CA,ROW()-VolLB+1):INDEX($CA:$CA,ROW()))*SQRT(12))</f>
        <v>0.152723703394626</v>
      </c>
      <c r="CW246" s="27" t="n">
        <f aca="false">IF(ROW()&lt;4+VolLB,"",STDEV(INDEX($CB:$CB,ROW()-VolLB+1):INDEX($CB:$CB,ROW()))*SQRT(12))</f>
        <v>0.174823352669042</v>
      </c>
      <c r="CX246" s="27" t="n">
        <f aca="false">IF(ROW()&lt;4+VolLB,"",STDEV(INDEX($CC:$CC,ROW()-VolLB+1):INDEX($CC:$CC,ROW()))*SQRT(12))</f>
        <v>0.184651450901696</v>
      </c>
      <c r="CY246" s="27" t="n">
        <f aca="false">IF(ROW()&lt;4+VolLB,"",STDEV(INDEX($CD:$CD,ROW()-VolLB+1):INDEX($CD:$CD,ROW()))*SQRT(12))</f>
        <v>0.164150257906527</v>
      </c>
      <c r="CZ246" s="27" t="n">
        <f aca="false">IF(ROW()&lt;4+VolLB,"",STDEV(INDEX($CE:$CE,ROW()-VolLB+1):INDEX($CE:$CE,ROW()))*SQRT(12))</f>
        <v>0.165776140705582</v>
      </c>
      <c r="DA246" s="27" t="n">
        <f aca="false">IF(ROW()&lt;4+VolLB,"",STDEV(INDEX($CF:$CF,ROW()-VolLB+1):INDEX($CF:$CF,ROW()))*SQRT(12))</f>
        <v>0.165762880447954</v>
      </c>
      <c r="DB246" s="27" t="n">
        <f aca="false">IF(ROW()&lt;4+VolLB,"",STDEV(INDEX($CG:$CG,ROW()-VolLB+1):INDEX($CG:$CG,ROW()))*SQRT(12))</f>
        <v>0.185217880684951</v>
      </c>
      <c r="DC246" s="26" t="n">
        <f aca="false">IF(OR(AR246=0,CH246="",CH246=0),0,AR246*MIN(MaxScal,TgtVol/CH246))</f>
        <v>0</v>
      </c>
      <c r="DD246" s="26" t="n">
        <f aca="false">IF(OR(AS246=0,CI246="",CI246=0),0,AS246*MIN(MaxScal,TgtVol/CI246))</f>
        <v>0</v>
      </c>
      <c r="DE246" s="26" t="n">
        <f aca="false">IF(OR(AT246=0,CJ246="",CJ246=0),0,AT246*MIN(MaxScal,TgtVol/CJ246))</f>
        <v>0</v>
      </c>
      <c r="DF246" s="26" t="n">
        <f aca="false">IF(OR(AU246=0,CK246="",CK246=0),0,AU246*MIN(MaxScal,TgtVol/CK246))</f>
        <v>0</v>
      </c>
      <c r="DG246" s="26" t="n">
        <f aca="false">IF(OR(AV246=0,CL246="",CL246=0),0,AV246*MIN(MaxScal,TgtVol/CL246))</f>
        <v>0</v>
      </c>
      <c r="DH246" s="26" t="n">
        <f aca="false">IF(OR(AW246=0,CM246="",CM246=0),0,AW246*MIN(MaxScal,TgtVol/CM246))</f>
        <v>0</v>
      </c>
      <c r="DI246" s="26" t="n">
        <f aca="false">IF(OR(AX246=0,CN246="",CN246=0),0,AX246*MIN(MaxScal,TgtVol/CN246))</f>
        <v>0</v>
      </c>
      <c r="DJ246" s="26" t="n">
        <f aca="false">IF(OR(AY246=0,CO246="",CO246=0),0,AY246*MIN(MaxScal,TgtVol/CO246))</f>
        <v>0</v>
      </c>
      <c r="DK246" s="26" t="n">
        <f aca="false">IF(OR(AZ246=0,CP246="",CP246=0),0,AZ246*MIN(MaxScal,TgtVol/CP246))</f>
        <v>0</v>
      </c>
      <c r="DL246" s="26" t="n">
        <f aca="false">IF(OR(BA246=0,CQ246="",CQ246=0),0,BA246*MIN(MaxScal,TgtVol/CQ246))</f>
        <v>0</v>
      </c>
      <c r="DM246" s="26" t="n">
        <f aca="false">IF(OR(BB246=0,CR246="",CR246=0),0,BB246*MIN(MaxScal,TgtVol/CR246))</f>
        <v>0</v>
      </c>
      <c r="DN246" s="26" t="n">
        <f aca="false">IF(OR(BC246=0,CS246="",CS246=0),0,BC246*MIN(MaxScal,TgtVol/CS246))</f>
        <v>0</v>
      </c>
      <c r="DO246" s="26" t="n">
        <f aca="false">IF(OR(BD246=0,CT246="",CT246=0),0,BD246*MIN(MaxScal,TgtVol/CT246))</f>
        <v>0</v>
      </c>
      <c r="DP246" s="26" t="n">
        <f aca="false">IF(OR(BE246=0,CU246="",CU246=0),0,BE246*MIN(MaxScal,TgtVol/CU246))</f>
        <v>0</v>
      </c>
      <c r="DQ246" s="26" t="n">
        <f aca="false">IF(OR(BF246=0,CV246="",CV246=0),0,BF246*MIN(MaxScal,TgtVol/CV246))</f>
        <v>0</v>
      </c>
      <c r="DR246" s="26" t="n">
        <f aca="false">IF(OR(BG246=0,CW246="",CW246=0),0,BG246*MIN(MaxScal,TgtVol/CW246))</f>
        <v>0</v>
      </c>
      <c r="DS246" s="26" t="n">
        <f aca="false">IF(OR(BH246=0,CX246="",CX246=0),0,BH246*MIN(MaxScal,TgtVol/CX246))</f>
        <v>0</v>
      </c>
      <c r="DT246" s="26" t="n">
        <f aca="false">IF(OR(BI246=0,CY246="",CY246=0),0,BI246*MIN(MaxScal,TgtVol/CY246))</f>
        <v>0</v>
      </c>
      <c r="DU246" s="26" t="n">
        <f aca="false">IF(OR(BJ246=0,CZ246="",CZ246=0),0,BJ246*MIN(MaxScal,TgtVol/CZ246))</f>
        <v>0</v>
      </c>
      <c r="DV246" s="26" t="n">
        <f aca="false">IF(OR(BK246=0,DA246="",DA246=0),0,BK246*MIN(MaxScal,TgtVol/DA246))</f>
        <v>0</v>
      </c>
      <c r="DW246" s="26" t="n">
        <f aca="false">IF(OR(BL246=0,DB246="",DB246=0),0,BL246*MIN(MaxScal,TgtVol/DB246))</f>
        <v>0</v>
      </c>
      <c r="DX246" s="28" t="n">
        <f aca="false">IFERROR(DC245*BM246,"")</f>
        <v>0</v>
      </c>
      <c r="DY246" s="28" t="n">
        <f aca="false">IFERROR(DD245*BN246,"")</f>
        <v>-0</v>
      </c>
      <c r="DZ246" s="28" t="n">
        <f aca="false">IFERROR(DE245*BO246,"")</f>
        <v>-0</v>
      </c>
      <c r="EA246" s="28" t="n">
        <f aca="false">IFERROR(DF245*BP246,"")</f>
        <v>-0</v>
      </c>
      <c r="EB246" s="28" t="n">
        <f aca="false">IFERROR(DG245*BQ246,"")</f>
        <v>-0</v>
      </c>
      <c r="EC246" s="28" t="n">
        <f aca="false">IFERROR(DH245*BR246,"")</f>
        <v>-0</v>
      </c>
      <c r="ED246" s="28" t="n">
        <f aca="false">IFERROR(DI245*BS246,"")</f>
        <v>0</v>
      </c>
      <c r="EE246" s="28" t="n">
        <f aca="false">IFERROR(DJ245*BT246,"")</f>
        <v>-0</v>
      </c>
      <c r="EF246" s="28" t="n">
        <f aca="false">IFERROR(DK245*BU246,"")</f>
        <v>-0</v>
      </c>
      <c r="EG246" s="28" t="n">
        <f aca="false">IFERROR(DL245*BV246,"")</f>
        <v>0</v>
      </c>
      <c r="EH246" s="28" t="n">
        <f aca="false">IFERROR(DM245*BW246,"")</f>
        <v>-0</v>
      </c>
      <c r="EI246" s="28" t="n">
        <f aca="false">IFERROR(DN245*BX246,"")</f>
        <v>0</v>
      </c>
      <c r="EJ246" s="28" t="n">
        <f aca="false">IFERROR(DO245*BY246,"")</f>
        <v>0</v>
      </c>
      <c r="EK246" s="28" t="n">
        <f aca="false">IFERROR(DP245*BZ246,"")</f>
        <v>-0</v>
      </c>
      <c r="EL246" s="28" t="n">
        <f aca="false">IFERROR(DQ245*CA246,"")</f>
        <v>-0</v>
      </c>
      <c r="EM246" s="28" t="n">
        <f aca="false">IFERROR(DR245*CB246,"")</f>
        <v>-0</v>
      </c>
      <c r="EN246" s="28" t="n">
        <f aca="false">IFERROR(DS245*CC246,"")</f>
        <v>0</v>
      </c>
      <c r="EO246" s="28" t="n">
        <f aca="false">IFERROR(DT245*CD246,"")</f>
        <v>-0</v>
      </c>
      <c r="EP246" s="28" t="n">
        <f aca="false">IFERROR(DU245*CE246,"")</f>
        <v>0</v>
      </c>
      <c r="EQ246" s="28" t="n">
        <f aca="false">IFERROR(DV245*CF246,"")</f>
        <v>-0</v>
      </c>
      <c r="ER246" s="28" t="n">
        <f aca="false">IFERROR(DW245*CG246,"")</f>
        <v>-0</v>
      </c>
      <c r="ES246" s="28" t="n">
        <f aca="false">IF(ROW()=4,"",SUM(DX246:ER246))</f>
        <v>0</v>
      </c>
      <c r="ET246" s="29" t="n">
        <f aca="false">COUNTIF(AR246:BL246,"&gt;0")</f>
        <v>0</v>
      </c>
    </row>
    <row r="247" customFormat="false" ht="15" hidden="false" customHeight="false" outlineLevel="0" collapsed="false">
      <c r="A247" s="19" t="n">
        <v>45412</v>
      </c>
      <c r="B247" s="23" t="n">
        <f aca="false">ABS(EMFX_Data!X247-EMFX_Data!Y247)</f>
        <v>0.0294746894203985</v>
      </c>
      <c r="C247" s="23" t="n">
        <f aca="false">ABS(EMFX_Data!X247-EMFX_Data!Z247)</f>
        <v>0.11263222939634</v>
      </c>
      <c r="D247" s="23" t="n">
        <f aca="false">ABS(EMFX_Data!X247-EMFX_Data!AA247)</f>
        <v>0.0869776391706436</v>
      </c>
      <c r="E247" s="23" t="n">
        <f aca="false">ABS(EMFX_Data!X247-EMFX_Data!AB247)</f>
        <v>0.128696133960225</v>
      </c>
      <c r="F247" s="23" t="n">
        <f aca="false">ABS(EMFX_Data!X247-EMFX_Data!AC247)</f>
        <v>0.180824695053899</v>
      </c>
      <c r="G247" s="23" t="n">
        <f aca="false">ABS(EMFX_Data!X247-EMFX_Data!AD247)</f>
        <v>0.257575709289034</v>
      </c>
      <c r="H247" s="23" t="n">
        <f aca="false">ABS(EMFX_Data!Y247-EMFX_Data!Z247)</f>
        <v>0.142106918816738</v>
      </c>
      <c r="I247" s="23" t="n">
        <f aca="false">ABS(EMFX_Data!Y247-EMFX_Data!AA247)</f>
        <v>0.116452328591042</v>
      </c>
      <c r="J247" s="23" t="n">
        <f aca="false">ABS(EMFX_Data!Y247-EMFX_Data!AB247)</f>
        <v>0.158170823380623</v>
      </c>
      <c r="K247" s="23" t="n">
        <f aca="false">ABS(EMFX_Data!Y247-EMFX_Data!AC247)</f>
        <v>0.210299384474298</v>
      </c>
      <c r="L247" s="23" t="n">
        <f aca="false">ABS(EMFX_Data!Y247-EMFX_Data!AD247)</f>
        <v>0.287050398709432</v>
      </c>
      <c r="M247" s="23" t="n">
        <f aca="false">ABS(EMFX_Data!Z247-EMFX_Data!AA247)</f>
        <v>0.0256545902256962</v>
      </c>
      <c r="N247" s="23" t="n">
        <f aca="false">ABS(EMFX_Data!Z247-EMFX_Data!AB247)</f>
        <v>0.0160639045638851</v>
      </c>
      <c r="O247" s="23" t="n">
        <f aca="false">ABS(EMFX_Data!Z247-EMFX_Data!AC247)</f>
        <v>0.0681924656575594</v>
      </c>
      <c r="P247" s="23" t="n">
        <f aca="false">ABS(EMFX_Data!Z247-EMFX_Data!AD247)</f>
        <v>0.144943479892694</v>
      </c>
      <c r="Q247" s="23" t="n">
        <f aca="false">ABS(EMFX_Data!AA247-EMFX_Data!AB247)</f>
        <v>0.0417184947895812</v>
      </c>
      <c r="R247" s="23" t="n">
        <f aca="false">ABS(EMFX_Data!AA247-EMFX_Data!AC247)</f>
        <v>0.0938470558832556</v>
      </c>
      <c r="S247" s="23" t="n">
        <f aca="false">ABS(EMFX_Data!AA247-EMFX_Data!AD247)</f>
        <v>0.17059807011839</v>
      </c>
      <c r="T247" s="23" t="n">
        <f aca="false">ABS(EMFX_Data!AB247-EMFX_Data!AC247)</f>
        <v>0.0521285610936744</v>
      </c>
      <c r="U247" s="23" t="n">
        <f aca="false">ABS(EMFX_Data!AB247-EMFX_Data!AD247)</f>
        <v>0.128879575328809</v>
      </c>
      <c r="V247" s="23" t="n">
        <f aca="false">ABS(EMFX_Data!AC247-EMFX_Data!AD247)</f>
        <v>0.0767510142351346</v>
      </c>
      <c r="W247" s="26" t="n">
        <f aca="false">IF(ROW()&lt;4+MinObs-1,"",IFERROR((B247-AVERAGE(B$4:B247))/STDEV(B$4:B247),""))</f>
        <v>-1.12994648083945</v>
      </c>
      <c r="X247" s="26" t="n">
        <f aca="false">IF(ROW()&lt;4+MinObs-1,"",IFERROR((C247-AVERAGE(C$4:C247))/STDEV(C$4:C247),""))</f>
        <v>0.073339112674976</v>
      </c>
      <c r="Y247" s="26" t="n">
        <f aca="false">IF(ROW()&lt;4+MinObs-1,"",IFERROR((D247-AVERAGE(D$4:D247))/STDEV(D$4:D247),""))</f>
        <v>-0.595029739486803</v>
      </c>
      <c r="Z247" s="26" t="n">
        <f aca="false">IF(ROW()&lt;4+MinObs-1,"",IFERROR((E247-AVERAGE(E$4:E247))/STDEV(E$4:E247),""))</f>
        <v>0.0474498324985232</v>
      </c>
      <c r="AA247" s="26" t="n">
        <f aca="false">IF(ROW()&lt;4+MinObs-1,"",IFERROR((F247-AVERAGE(F$4:F247))/STDEV(F$4:F247),""))</f>
        <v>0.872723084473924</v>
      </c>
      <c r="AB247" s="26" t="n">
        <f aca="false">IF(ROW()&lt;4+MinObs-1,"",IFERROR((G247-AVERAGE(G$4:G247))/STDEV(G$4:G247),""))</f>
        <v>0.46529892978653</v>
      </c>
      <c r="AC247" s="26" t="n">
        <f aca="false">IF(ROW()&lt;4+MinObs-1,"",IFERROR((H247-AVERAGE(H$4:H247))/STDEV(H$4:H247),""))</f>
        <v>0.0454875587208812</v>
      </c>
      <c r="AD247" s="26" t="n">
        <f aca="false">IF(ROW()&lt;4+MinObs-1,"",IFERROR((I247-AVERAGE(I$4:I247))/STDEV(I$4:I247),""))</f>
        <v>-0.25865446934113</v>
      </c>
      <c r="AE247" s="26" t="n">
        <f aca="false">IF(ROW()&lt;4+MinObs-1,"",IFERROR((J247-AVERAGE(J$4:J247))/STDEV(J$4:J247),""))</f>
        <v>0.321438943038203</v>
      </c>
      <c r="AF247" s="26" t="n">
        <f aca="false">IF(ROW()&lt;4+MinObs-1,"",IFERROR((K247-AVERAGE(K$4:K247))/STDEV(K$4:K247),""))</f>
        <v>1.60113840023475</v>
      </c>
      <c r="AG247" s="26" t="n">
        <f aca="false">IF(ROW()&lt;4+MinObs-1,"",IFERROR((L247-AVERAGE(L$4:L247))/STDEV(L$4:L247),""))</f>
        <v>0.407369315620199</v>
      </c>
      <c r="AH247" s="26" t="n">
        <f aca="false">IF(ROW()&lt;4+MinObs-1,"",IFERROR((M247-AVERAGE(M$4:M247))/STDEV(M$4:M247),""))</f>
        <v>-1.22151730902361</v>
      </c>
      <c r="AI247" s="26" t="n">
        <f aca="false">IF(ROW()&lt;4+MinObs-1,"",IFERROR((N247-AVERAGE(N$4:N247))/STDEV(N$4:N247),""))</f>
        <v>-1.23600776759222</v>
      </c>
      <c r="AJ247" s="26" t="n">
        <f aca="false">IF(ROW()&lt;4+MinObs-1,"",IFERROR((O247-AVERAGE(O$4:O247))/STDEV(O$4:O247),""))</f>
        <v>-0.416198349853097</v>
      </c>
      <c r="AK247" s="26" t="n">
        <f aca="false">IF(ROW()&lt;4+MinObs-1,"",IFERROR((P247-AVERAGE(P$4:P247))/STDEV(P$4:P247),""))</f>
        <v>-0.00112529710056191</v>
      </c>
      <c r="AL247" s="26" t="n">
        <f aca="false">IF(ROW()&lt;4+MinObs-1,"",IFERROR((Q247-AVERAGE(Q$4:Q247))/STDEV(Q$4:Q247),""))</f>
        <v>-0.922383669670137</v>
      </c>
      <c r="AM247" s="26" t="n">
        <f aca="false">IF(ROW()&lt;4+MinObs-1,"",IFERROR((R247-AVERAGE(R$4:R247))/STDEV(R$4:R247),""))</f>
        <v>-0.601355694371893</v>
      </c>
      <c r="AN247" s="26" t="n">
        <f aca="false">IF(ROW()&lt;4+MinObs-1,"",IFERROR((S247-AVERAGE(S$4:S247))/STDEV(S$4:S247),""))</f>
        <v>0.0144003858273247</v>
      </c>
      <c r="AO247" s="26" t="n">
        <f aca="false">IF(ROW()&lt;4+MinObs-1,"",IFERROR((T247-AVERAGE(T$4:T247))/STDEV(T$4:T247),""))</f>
        <v>-0.815675072785339</v>
      </c>
      <c r="AP247" s="26" t="n">
        <f aca="false">IF(ROW()&lt;4+MinObs-1,"",IFERROR((U247-AVERAGE(U$4:U247))/STDEV(U$4:U247),""))</f>
        <v>-0.112439260530569</v>
      </c>
      <c r="AQ247" s="26" t="n">
        <f aca="false">IF(ROW()&lt;4+MinObs-1,"",IFERROR((V247-AVERAGE(V$4:V247))/STDEV(V$4:V247),""))</f>
        <v>-0.332654870791808</v>
      </c>
      <c r="AR247" s="26" t="n">
        <f aca="false">IF(W247="",0,IF(W247&gt;=z4,w4,IF(W247&gt;=z3,w3,IF(W247&gt;=zEntry,w2,IF(AND(W247&gt;=ExitZ,AR246&gt;0),w2,0)))))</f>
        <v>0</v>
      </c>
      <c r="AS247" s="26" t="n">
        <f aca="false">IF(X247="",0,IF(X247&gt;=z4,w4,IF(X247&gt;=z3,w3,IF(X247&gt;=zEntry,w2,IF(AND(X247&gt;=ExitZ,AS246&gt;0),w2,0)))))</f>
        <v>0</v>
      </c>
      <c r="AT247" s="26" t="n">
        <f aca="false">IF(Y247="",0,IF(Y247&gt;=z4,w4,IF(Y247&gt;=z3,w3,IF(Y247&gt;=zEntry,w2,IF(AND(Y247&gt;=ExitZ,AT246&gt;0),w2,0)))))</f>
        <v>0</v>
      </c>
      <c r="AU247" s="26" t="n">
        <f aca="false">IF(Z247="",0,IF(Z247&gt;=z4,w4,IF(Z247&gt;=z3,w3,IF(Z247&gt;=zEntry,w2,IF(AND(Z247&gt;=ExitZ,AU246&gt;0),w2,0)))))</f>
        <v>0</v>
      </c>
      <c r="AV247" s="26" t="n">
        <f aca="false">IF(AA247="",0,IF(AA247&gt;=z4,w4,IF(AA247&gt;=z3,w3,IF(AA247&gt;=zEntry,w2,IF(AND(AA247&gt;=ExitZ,AV246&gt;0),w2,0)))))</f>
        <v>0</v>
      </c>
      <c r="AW247" s="26" t="n">
        <f aca="false">IF(AB247="",0,IF(AB247&gt;=z4,w4,IF(AB247&gt;=z3,w3,IF(AB247&gt;=zEntry,w2,IF(AND(AB247&gt;=ExitZ,AW246&gt;0),w2,0)))))</f>
        <v>0</v>
      </c>
      <c r="AX247" s="26" t="n">
        <f aca="false">IF(AC247="",0,IF(AC247&gt;=z4,w4,IF(AC247&gt;=z3,w3,IF(AC247&gt;=zEntry,w2,IF(AND(AC247&gt;=ExitZ,AX246&gt;0),w2,0)))))</f>
        <v>0</v>
      </c>
      <c r="AY247" s="26" t="n">
        <f aca="false">IF(AD247="",0,IF(AD247&gt;=z4,w4,IF(AD247&gt;=z3,w3,IF(AD247&gt;=zEntry,w2,IF(AND(AD247&gt;=ExitZ,AY246&gt;0),w2,0)))))</f>
        <v>0</v>
      </c>
      <c r="AZ247" s="26" t="n">
        <f aca="false">IF(AE247="",0,IF(AE247&gt;=z4,w4,IF(AE247&gt;=z3,w3,IF(AE247&gt;=zEntry,w2,IF(AND(AE247&gt;=ExitZ,AZ246&gt;0),w2,0)))))</f>
        <v>0</v>
      </c>
      <c r="BA247" s="26" t="n">
        <f aca="false">IF(AF247="",0,IF(AF247&gt;=z4,w4,IF(AF247&gt;=z3,w3,IF(AF247&gt;=zEntry,w2,IF(AND(AF247&gt;=ExitZ,BA246&gt;0),w2,0)))))</f>
        <v>0</v>
      </c>
      <c r="BB247" s="26" t="n">
        <f aca="false">IF(AG247="",0,IF(AG247&gt;=z4,w4,IF(AG247&gt;=z3,w3,IF(AG247&gt;=zEntry,w2,IF(AND(AG247&gt;=ExitZ,BB246&gt;0),w2,0)))))</f>
        <v>0</v>
      </c>
      <c r="BC247" s="26" t="n">
        <f aca="false">IF(AH247="",0,IF(AH247&gt;=z4,w4,IF(AH247&gt;=z3,w3,IF(AH247&gt;=zEntry,w2,IF(AND(AH247&gt;=ExitZ,BC246&gt;0),w2,0)))))</f>
        <v>0</v>
      </c>
      <c r="BD247" s="26" t="n">
        <f aca="false">IF(AI247="",0,IF(AI247&gt;=z4,w4,IF(AI247&gt;=z3,w3,IF(AI247&gt;=zEntry,w2,IF(AND(AI247&gt;=ExitZ,BD246&gt;0),w2,0)))))</f>
        <v>0</v>
      </c>
      <c r="BE247" s="26" t="n">
        <f aca="false">IF(AJ247="",0,IF(AJ247&gt;=z4,w4,IF(AJ247&gt;=z3,w3,IF(AJ247&gt;=zEntry,w2,IF(AND(AJ247&gt;=ExitZ,BE246&gt;0),w2,0)))))</f>
        <v>0</v>
      </c>
      <c r="BF247" s="26" t="n">
        <f aca="false">IF(AK247="",0,IF(AK247&gt;=z4,w4,IF(AK247&gt;=z3,w3,IF(AK247&gt;=zEntry,w2,IF(AND(AK247&gt;=ExitZ,BF246&gt;0),w2,0)))))</f>
        <v>0</v>
      </c>
      <c r="BG247" s="26" t="n">
        <f aca="false">IF(AL247="",0,IF(AL247&gt;=z4,w4,IF(AL247&gt;=z3,w3,IF(AL247&gt;=zEntry,w2,IF(AND(AL247&gt;=ExitZ,BG246&gt;0),w2,0)))))</f>
        <v>0</v>
      </c>
      <c r="BH247" s="26" t="n">
        <f aca="false">IF(AM247="",0,IF(AM247&gt;=z4,w4,IF(AM247&gt;=z3,w3,IF(AM247&gt;=zEntry,w2,IF(AND(AM247&gt;=ExitZ,BH246&gt;0),w2,0)))))</f>
        <v>0</v>
      </c>
      <c r="BI247" s="26" t="n">
        <f aca="false">IF(AN247="",0,IF(AN247&gt;=z4,w4,IF(AN247&gt;=z3,w3,IF(AN247&gt;=zEntry,w2,IF(AND(AN247&gt;=ExitZ,BI246&gt;0),w2,0)))))</f>
        <v>0</v>
      </c>
      <c r="BJ247" s="26" t="n">
        <f aca="false">IF(AO247="",0,IF(AO247&gt;=z4,w4,IF(AO247&gt;=z3,w3,IF(AO247&gt;=zEntry,w2,IF(AND(AO247&gt;=ExitZ,BJ246&gt;0),w2,0)))))</f>
        <v>0</v>
      </c>
      <c r="BK247" s="26" t="n">
        <f aca="false">IF(AP247="",0,IF(AP247&gt;=z4,w4,IF(AP247&gt;=z3,w3,IF(AP247&gt;=zEntry,w2,IF(AND(AP247&gt;=ExitZ,BK246&gt;0),w2,0)))))</f>
        <v>0</v>
      </c>
      <c r="BL247" s="26" t="n">
        <f aca="false">IF(AQ247="",0,IF(AQ247&gt;=z4,w4,IF(AQ247&gt;=z3,w3,IF(AQ247&gt;=zEntry,w2,IF(AND(AQ247&gt;=ExitZ,BL246&gt;0),w2,0)))))</f>
        <v>0</v>
      </c>
      <c r="BM247" s="23" t="n">
        <f aca="false">IF(EMFX_Data!X246&gt;=EMFX_Data!Y246,EMFX_Data!AE247-EMFX_Data!AF247,EMFX_Data!AF247-EMFX_Data!AE247)</f>
        <v>0.0568490545920487</v>
      </c>
      <c r="BN247" s="23" t="n">
        <f aca="false">IF(EMFX_Data!X246&gt;=EMFX_Data!Z246,EMFX_Data!AE247-EMFX_Data!AG247,EMFX_Data!AG247-EMFX_Data!AE247)</f>
        <v>0.0406270314121651</v>
      </c>
      <c r="BO247" s="23" t="n">
        <f aca="false">IF(EMFX_Data!X246&gt;=EMFX_Data!AA246,EMFX_Data!AE247-EMFX_Data!AH247,EMFX_Data!AH247-EMFX_Data!AE247)</f>
        <v>0.0351993807100303</v>
      </c>
      <c r="BP247" s="23" t="n">
        <f aca="false">IF(EMFX_Data!X246&gt;=EMFX_Data!AB246,EMFX_Data!AE247-EMFX_Data!AI247,EMFX_Data!AI247-EMFX_Data!AE247)</f>
        <v>-0.0184503707194289</v>
      </c>
      <c r="BQ247" s="23" t="n">
        <f aca="false">IF(EMFX_Data!X246&gt;=EMFX_Data!AC246,EMFX_Data!AE247-EMFX_Data!AJ247,EMFX_Data!AJ247-EMFX_Data!AE247)</f>
        <v>0.00741644887659507</v>
      </c>
      <c r="BR247" s="23" t="n">
        <f aca="false">IF(EMFX_Data!X246&gt;=EMFX_Data!AD246,EMFX_Data!AE247-EMFX_Data!AK247,EMFX_Data!AK247-EMFX_Data!AE247)</f>
        <v>0.0781681220455281</v>
      </c>
      <c r="BS247" s="23" t="n">
        <f aca="false">IF(EMFX_Data!Y246&gt;=EMFX_Data!Z246,EMFX_Data!AF247-EMFX_Data!AG247,EMFX_Data!AG247-EMFX_Data!AF247)</f>
        <v>-0.0162220231798837</v>
      </c>
      <c r="BT247" s="23" t="n">
        <f aca="false">IF(EMFX_Data!Y246&gt;=EMFX_Data!AA246,EMFX_Data!AF247-EMFX_Data!AH247,EMFX_Data!AH247-EMFX_Data!AF247)</f>
        <v>-0.0216496738820184</v>
      </c>
      <c r="BU247" s="23" t="n">
        <f aca="false">IF(EMFX_Data!Y246&gt;=EMFX_Data!AB246,EMFX_Data!AF247-EMFX_Data!AI247,EMFX_Data!AI247-EMFX_Data!AF247)</f>
        <v>-0.0752994253114777</v>
      </c>
      <c r="BV247" s="23" t="n">
        <f aca="false">IF(EMFX_Data!Y246&gt;=EMFX_Data!AC246,EMFX_Data!AF247-EMFX_Data!AJ247,EMFX_Data!AJ247-EMFX_Data!AF247)</f>
        <v>-0.0494326057154537</v>
      </c>
      <c r="BW247" s="23" t="n">
        <f aca="false">IF(EMFX_Data!Y246&gt;=EMFX_Data!AD246,EMFX_Data!AF247-EMFX_Data!AK247,EMFX_Data!AK247-EMFX_Data!AF247)</f>
        <v>0.0213190674534794</v>
      </c>
      <c r="BX247" s="23" t="n">
        <f aca="false">IF(EMFX_Data!Z246&gt;=EMFX_Data!AA246,EMFX_Data!AG247-EMFX_Data!AH247,EMFX_Data!AH247-EMFX_Data!AG247)</f>
        <v>0.00542765070213472</v>
      </c>
      <c r="BY247" s="23" t="n">
        <f aca="false">IF(EMFX_Data!Z246&gt;=EMFX_Data!AB246,EMFX_Data!AG247-EMFX_Data!AI247,EMFX_Data!AI247-EMFX_Data!AG247)</f>
        <v>0.059077402131594</v>
      </c>
      <c r="BZ247" s="23" t="n">
        <f aca="false">IF(EMFX_Data!Z246&gt;=EMFX_Data!AC246,EMFX_Data!AG247-EMFX_Data!AJ247,EMFX_Data!AJ247-EMFX_Data!AG247)</f>
        <v>-0.03321058253557</v>
      </c>
      <c r="CA247" s="23" t="n">
        <f aca="false">IF(EMFX_Data!Z246&gt;=EMFX_Data!AD246,EMFX_Data!AG247-EMFX_Data!AK247,EMFX_Data!AK247-EMFX_Data!AG247)</f>
        <v>0.0375410906333631</v>
      </c>
      <c r="CB247" s="23" t="n">
        <f aca="false">IF(EMFX_Data!AA246&gt;=EMFX_Data!AB246,EMFX_Data!AH247-EMFX_Data!AI247,EMFX_Data!AI247-EMFX_Data!AH247)</f>
        <v>0.0536497514294593</v>
      </c>
      <c r="CC247" s="23" t="n">
        <f aca="false">IF(EMFX_Data!AA246&gt;=EMFX_Data!AC246,EMFX_Data!AH247-EMFX_Data!AJ247,EMFX_Data!AJ247-EMFX_Data!AH247)</f>
        <v>-0.0277829318334353</v>
      </c>
      <c r="CD247" s="23" t="n">
        <f aca="false">IF(EMFX_Data!AA246&gt;=EMFX_Data!AD246,EMFX_Data!AH247-EMFX_Data!AK247,EMFX_Data!AK247-EMFX_Data!AH247)</f>
        <v>0.0429687413354978</v>
      </c>
      <c r="CE247" s="23" t="n">
        <f aca="false">IF(EMFX_Data!AB246&gt;=EMFX_Data!AC246,EMFX_Data!AI247-EMFX_Data!AJ247,EMFX_Data!AJ247-EMFX_Data!AI247)</f>
        <v>0.025866819596024</v>
      </c>
      <c r="CF247" s="23" t="n">
        <f aca="false">IF(EMFX_Data!AB246&gt;=EMFX_Data!AD246,EMFX_Data!AI247-EMFX_Data!AK247,EMFX_Data!AK247-EMFX_Data!AI247)</f>
        <v>0.096618492764957</v>
      </c>
      <c r="CG247" s="23" t="n">
        <f aca="false">IF(EMFX_Data!AC246&gt;=EMFX_Data!AD246,EMFX_Data!AJ247-EMFX_Data!AK247,EMFX_Data!AK247-EMFX_Data!AJ247)</f>
        <v>0.070751673168933</v>
      </c>
      <c r="CH247" s="27" t="n">
        <f aca="false">IF(ROW()&lt;4+VolLB,"",STDEV(INDEX($BM:$BM,ROW()-VolLB+1):INDEX($BM:$BM,ROW()))*SQRT(12))</f>
        <v>0.151075355363571</v>
      </c>
      <c r="CI247" s="27" t="n">
        <f aca="false">IF(ROW()&lt;4+VolLB,"",STDEV(INDEX($BN:$BN,ROW()-VolLB+1):INDEX($BN:$BN,ROW()))*SQRT(12))</f>
        <v>0.155865624006349</v>
      </c>
      <c r="CJ247" s="27" t="n">
        <f aca="false">IF(ROW()&lt;4+VolLB,"",STDEV(INDEX($BO:$BO,ROW()-VolLB+1):INDEX($BO:$BO,ROW()))*SQRT(12))</f>
        <v>0.168801246397297</v>
      </c>
      <c r="CK247" s="27" t="n">
        <f aca="false">IF(ROW()&lt;4+VolLB,"",STDEV(INDEX($BP:$BP,ROW()-VolLB+1):INDEX($BP:$BP,ROW()))*SQRT(12))</f>
        <v>0.147029220081129</v>
      </c>
      <c r="CL247" s="27" t="n">
        <f aca="false">IF(ROW()&lt;4+VolLB,"",STDEV(INDEX($BQ:$BQ,ROW()-VolLB+1):INDEX($BQ:$BQ,ROW()))*SQRT(12))</f>
        <v>0.170453631672136</v>
      </c>
      <c r="CM247" s="27" t="n">
        <f aca="false">IF(ROW()&lt;4+VolLB,"",STDEV(INDEX($BR:$BR,ROW()-VolLB+1):INDEX($BR:$BR,ROW()))*SQRT(12))</f>
        <v>0.191078759884982</v>
      </c>
      <c r="CN247" s="27" t="n">
        <f aca="false">IF(ROW()&lt;4+VolLB,"",STDEV(INDEX($BS:$BS,ROW()-VolLB+1):INDEX($BS:$BS,ROW()))*SQRT(12))</f>
        <v>0.145957465333121</v>
      </c>
      <c r="CO247" s="27" t="n">
        <f aca="false">IF(ROW()&lt;4+VolLB,"",STDEV(INDEX($BT:$BT,ROW()-VolLB+1):INDEX($BT:$BT,ROW()))*SQRT(12))</f>
        <v>0.171703267224545</v>
      </c>
      <c r="CP247" s="27" t="n">
        <f aca="false">IF(ROW()&lt;4+VolLB,"",STDEV(INDEX($BU:$BU,ROW()-VolLB+1):INDEX($BU:$BU,ROW()))*SQRT(12))</f>
        <v>0.156814190794623</v>
      </c>
      <c r="CQ247" s="27" t="n">
        <f aca="false">IF(ROW()&lt;4+VolLB,"",STDEV(INDEX($BV:$BV,ROW()-VolLB+1):INDEX($BV:$BV,ROW()))*SQRT(12))</f>
        <v>0.174896289698802</v>
      </c>
      <c r="CR247" s="27" t="n">
        <f aca="false">IF(ROW()&lt;4+VolLB,"",STDEV(INDEX($BW:$BW,ROW()-VolLB+1):INDEX($BW:$BW,ROW()))*SQRT(12))</f>
        <v>0.157578236869287</v>
      </c>
      <c r="CS247" s="27" t="n">
        <f aca="false">IF(ROW()&lt;4+VolLB,"",STDEV(INDEX($BX:$BX,ROW()-VolLB+1):INDEX($BX:$BX,ROW()))*SQRT(12))</f>
        <v>0.141607581927842</v>
      </c>
      <c r="CT247" s="27" t="n">
        <f aca="false">IF(ROW()&lt;4+VolLB,"",STDEV(INDEX($BY:$BY,ROW()-VolLB+1):INDEX($BY:$BY,ROW()))*SQRT(12))</f>
        <v>0.144072027419927</v>
      </c>
      <c r="CU247" s="27" t="n">
        <f aca="false">IF(ROW()&lt;4+VolLB,"",STDEV(INDEX($BZ:$BZ,ROW()-VolLB+1):INDEX($BZ:$BZ,ROW()))*SQRT(12))</f>
        <v>0.182153043941099</v>
      </c>
      <c r="CV247" s="27" t="n">
        <f aca="false">IF(ROW()&lt;4+VolLB,"",STDEV(INDEX($CA:$CA,ROW()-VolLB+1):INDEX($CA:$CA,ROW()))*SQRT(12))</f>
        <v>0.153045741989622</v>
      </c>
      <c r="CW247" s="27" t="n">
        <f aca="false">IF(ROW()&lt;4+VolLB,"",STDEV(INDEX($CB:$CB,ROW()-VolLB+1):INDEX($CB:$CB,ROW()))*SQRT(12))</f>
        <v>0.175212310093515</v>
      </c>
      <c r="CX247" s="27" t="n">
        <f aca="false">IF(ROW()&lt;4+VolLB,"",STDEV(INDEX($CC:$CC,ROW()-VolLB+1):INDEX($CC:$CC,ROW()))*SQRT(12))</f>
        <v>0.185437000095393</v>
      </c>
      <c r="CY247" s="27" t="n">
        <f aca="false">IF(ROW()&lt;4+VolLB,"",STDEV(INDEX($CD:$CD,ROW()-VolLB+1):INDEX($CD:$CD,ROW()))*SQRT(12))</f>
        <v>0.162137080368604</v>
      </c>
      <c r="CZ247" s="27" t="n">
        <f aca="false">IF(ROW()&lt;4+VolLB,"",STDEV(INDEX($CE:$CE,ROW()-VolLB+1):INDEX($CE:$CE,ROW()))*SQRT(12))</f>
        <v>0.166510064407187</v>
      </c>
      <c r="DA247" s="27" t="n">
        <f aca="false">IF(ROW()&lt;4+VolLB,"",STDEV(INDEX($CF:$CF,ROW()-VolLB+1):INDEX($CF:$CF,ROW()))*SQRT(12))</f>
        <v>0.174271341860132</v>
      </c>
      <c r="DB247" s="27" t="n">
        <f aca="false">IF(ROW()&lt;4+VolLB,"",STDEV(INDEX($CG:$CG,ROW()-VolLB+1):INDEX($CG:$CG,ROW()))*SQRT(12))</f>
        <v>0.18784998923302</v>
      </c>
      <c r="DC247" s="26" t="n">
        <f aca="false">IF(OR(AR247=0,CH247="",CH247=0),0,AR247*MIN(MaxScal,TgtVol/CH247))</f>
        <v>0</v>
      </c>
      <c r="DD247" s="26" t="n">
        <f aca="false">IF(OR(AS247=0,CI247="",CI247=0),0,AS247*MIN(MaxScal,TgtVol/CI247))</f>
        <v>0</v>
      </c>
      <c r="DE247" s="26" t="n">
        <f aca="false">IF(OR(AT247=0,CJ247="",CJ247=0),0,AT247*MIN(MaxScal,TgtVol/CJ247))</f>
        <v>0</v>
      </c>
      <c r="DF247" s="26" t="n">
        <f aca="false">IF(OR(AU247=0,CK247="",CK247=0),0,AU247*MIN(MaxScal,TgtVol/CK247))</f>
        <v>0</v>
      </c>
      <c r="DG247" s="26" t="n">
        <f aca="false">IF(OR(AV247=0,CL247="",CL247=0),0,AV247*MIN(MaxScal,TgtVol/CL247))</f>
        <v>0</v>
      </c>
      <c r="DH247" s="26" t="n">
        <f aca="false">IF(OR(AW247=0,CM247="",CM247=0),0,AW247*MIN(MaxScal,TgtVol/CM247))</f>
        <v>0</v>
      </c>
      <c r="DI247" s="26" t="n">
        <f aca="false">IF(OR(AX247=0,CN247="",CN247=0),0,AX247*MIN(MaxScal,TgtVol/CN247))</f>
        <v>0</v>
      </c>
      <c r="DJ247" s="26" t="n">
        <f aca="false">IF(OR(AY247=0,CO247="",CO247=0),0,AY247*MIN(MaxScal,TgtVol/CO247))</f>
        <v>0</v>
      </c>
      <c r="DK247" s="26" t="n">
        <f aca="false">IF(OR(AZ247=0,CP247="",CP247=0),0,AZ247*MIN(MaxScal,TgtVol/CP247))</f>
        <v>0</v>
      </c>
      <c r="DL247" s="26" t="n">
        <f aca="false">IF(OR(BA247=0,CQ247="",CQ247=0),0,BA247*MIN(MaxScal,TgtVol/CQ247))</f>
        <v>0</v>
      </c>
      <c r="DM247" s="26" t="n">
        <f aca="false">IF(OR(BB247=0,CR247="",CR247=0),0,BB247*MIN(MaxScal,TgtVol/CR247))</f>
        <v>0</v>
      </c>
      <c r="DN247" s="26" t="n">
        <f aca="false">IF(OR(BC247=0,CS247="",CS247=0),0,BC247*MIN(MaxScal,TgtVol/CS247))</f>
        <v>0</v>
      </c>
      <c r="DO247" s="26" t="n">
        <f aca="false">IF(OR(BD247=0,CT247="",CT247=0),0,BD247*MIN(MaxScal,TgtVol/CT247))</f>
        <v>0</v>
      </c>
      <c r="DP247" s="26" t="n">
        <f aca="false">IF(OR(BE247=0,CU247="",CU247=0),0,BE247*MIN(MaxScal,TgtVol/CU247))</f>
        <v>0</v>
      </c>
      <c r="DQ247" s="26" t="n">
        <f aca="false">IF(OR(BF247=0,CV247="",CV247=0),0,BF247*MIN(MaxScal,TgtVol/CV247))</f>
        <v>0</v>
      </c>
      <c r="DR247" s="26" t="n">
        <f aca="false">IF(OR(BG247=0,CW247="",CW247=0),0,BG247*MIN(MaxScal,TgtVol/CW247))</f>
        <v>0</v>
      </c>
      <c r="DS247" s="26" t="n">
        <f aca="false">IF(OR(BH247=0,CX247="",CX247=0),0,BH247*MIN(MaxScal,TgtVol/CX247))</f>
        <v>0</v>
      </c>
      <c r="DT247" s="26" t="n">
        <f aca="false">IF(OR(BI247=0,CY247="",CY247=0),0,BI247*MIN(MaxScal,TgtVol/CY247))</f>
        <v>0</v>
      </c>
      <c r="DU247" s="26" t="n">
        <f aca="false">IF(OR(BJ247=0,CZ247="",CZ247=0),0,BJ247*MIN(MaxScal,TgtVol/CZ247))</f>
        <v>0</v>
      </c>
      <c r="DV247" s="26" t="n">
        <f aca="false">IF(OR(BK247=0,DA247="",DA247=0),0,BK247*MIN(MaxScal,TgtVol/DA247))</f>
        <v>0</v>
      </c>
      <c r="DW247" s="26" t="n">
        <f aca="false">IF(OR(BL247=0,DB247="",DB247=0),0,BL247*MIN(MaxScal,TgtVol/DB247))</f>
        <v>0</v>
      </c>
      <c r="DX247" s="28" t="n">
        <f aca="false">IFERROR(DC246*BM247,"")</f>
        <v>0</v>
      </c>
      <c r="DY247" s="28" t="n">
        <f aca="false">IFERROR(DD246*BN247,"")</f>
        <v>0</v>
      </c>
      <c r="DZ247" s="28" t="n">
        <f aca="false">IFERROR(DE246*BO247,"")</f>
        <v>0</v>
      </c>
      <c r="EA247" s="28" t="n">
        <f aca="false">IFERROR(DF246*BP247,"")</f>
        <v>-0</v>
      </c>
      <c r="EB247" s="28" t="n">
        <f aca="false">IFERROR(DG246*BQ247,"")</f>
        <v>0</v>
      </c>
      <c r="EC247" s="28" t="n">
        <f aca="false">IFERROR(DH246*BR247,"")</f>
        <v>0</v>
      </c>
      <c r="ED247" s="28" t="n">
        <f aca="false">IFERROR(DI246*BS247,"")</f>
        <v>-0</v>
      </c>
      <c r="EE247" s="28" t="n">
        <f aca="false">IFERROR(DJ246*BT247,"")</f>
        <v>-0</v>
      </c>
      <c r="EF247" s="28" t="n">
        <f aca="false">IFERROR(DK246*BU247,"")</f>
        <v>-0</v>
      </c>
      <c r="EG247" s="28" t="n">
        <f aca="false">IFERROR(DL246*BV247,"")</f>
        <v>-0</v>
      </c>
      <c r="EH247" s="28" t="n">
        <f aca="false">IFERROR(DM246*BW247,"")</f>
        <v>0</v>
      </c>
      <c r="EI247" s="28" t="n">
        <f aca="false">IFERROR(DN246*BX247,"")</f>
        <v>0</v>
      </c>
      <c r="EJ247" s="28" t="n">
        <f aca="false">IFERROR(DO246*BY247,"")</f>
        <v>0</v>
      </c>
      <c r="EK247" s="28" t="n">
        <f aca="false">IFERROR(DP246*BZ247,"")</f>
        <v>-0</v>
      </c>
      <c r="EL247" s="28" t="n">
        <f aca="false">IFERROR(DQ246*CA247,"")</f>
        <v>0</v>
      </c>
      <c r="EM247" s="28" t="n">
        <f aca="false">IFERROR(DR246*CB247,"")</f>
        <v>0</v>
      </c>
      <c r="EN247" s="28" t="n">
        <f aca="false">IFERROR(DS246*CC247,"")</f>
        <v>-0</v>
      </c>
      <c r="EO247" s="28" t="n">
        <f aca="false">IFERROR(DT246*CD247,"")</f>
        <v>0</v>
      </c>
      <c r="EP247" s="28" t="n">
        <f aca="false">IFERROR(DU246*CE247,"")</f>
        <v>0</v>
      </c>
      <c r="EQ247" s="28" t="n">
        <f aca="false">IFERROR(DV246*CF247,"")</f>
        <v>0</v>
      </c>
      <c r="ER247" s="28" t="n">
        <f aca="false">IFERROR(DW246*CG247,"")</f>
        <v>0</v>
      </c>
      <c r="ES247" s="28" t="n">
        <f aca="false">IF(ROW()=4,"",SUM(DX247:ER247))</f>
        <v>0</v>
      </c>
      <c r="ET247" s="29" t="n">
        <f aca="false">COUNTIF(AR247:BL247,"&gt;0")</f>
        <v>0</v>
      </c>
    </row>
    <row r="248" customFormat="false" ht="15" hidden="false" customHeight="false" outlineLevel="0" collapsed="false">
      <c r="A248" s="19" t="n">
        <v>45443</v>
      </c>
      <c r="B248" s="23" t="n">
        <f aca="false">ABS(EMFX_Data!X248-EMFX_Data!Y248)</f>
        <v>0.0110668542829542</v>
      </c>
      <c r="C248" s="23" t="n">
        <f aca="false">ABS(EMFX_Data!X248-EMFX_Data!Z248)</f>
        <v>0.126302556267259</v>
      </c>
      <c r="D248" s="23" t="n">
        <f aca="false">ABS(EMFX_Data!X248-EMFX_Data!AA248)</f>
        <v>0.0590312852458208</v>
      </c>
      <c r="E248" s="23" t="n">
        <f aca="false">ABS(EMFX_Data!X248-EMFX_Data!AB248)</f>
        <v>0.106345857383231</v>
      </c>
      <c r="F248" s="23" t="n">
        <f aca="false">ABS(EMFX_Data!X248-EMFX_Data!AC248)</f>
        <v>0.156160255993949</v>
      </c>
      <c r="G248" s="23" t="n">
        <f aca="false">ABS(EMFX_Data!X248-EMFX_Data!AD248)</f>
        <v>0.216558035829985</v>
      </c>
      <c r="H248" s="23" t="n">
        <f aca="false">ABS(EMFX_Data!Y248-EMFX_Data!Z248)</f>
        <v>0.137369410550213</v>
      </c>
      <c r="I248" s="23" t="n">
        <f aca="false">ABS(EMFX_Data!Y248-EMFX_Data!AA248)</f>
        <v>0.070098139528775</v>
      </c>
      <c r="J248" s="23" t="n">
        <f aca="false">ABS(EMFX_Data!Y248-EMFX_Data!AB248)</f>
        <v>0.117412711666185</v>
      </c>
      <c r="K248" s="23" t="n">
        <f aca="false">ABS(EMFX_Data!Y248-EMFX_Data!AC248)</f>
        <v>0.167227110276904</v>
      </c>
      <c r="L248" s="23" t="n">
        <f aca="false">ABS(EMFX_Data!Y248-EMFX_Data!AD248)</f>
        <v>0.227624890112939</v>
      </c>
      <c r="M248" s="23" t="n">
        <f aca="false">ABS(EMFX_Data!Z248-EMFX_Data!AA248)</f>
        <v>0.067271271021438</v>
      </c>
      <c r="N248" s="23" t="n">
        <f aca="false">ABS(EMFX_Data!Z248-EMFX_Data!AB248)</f>
        <v>0.0199566988840276</v>
      </c>
      <c r="O248" s="23" t="n">
        <f aca="false">ABS(EMFX_Data!Z248-EMFX_Data!AC248)</f>
        <v>0.0298576997266906</v>
      </c>
      <c r="P248" s="23" t="n">
        <f aca="false">ABS(EMFX_Data!Z248-EMFX_Data!AD248)</f>
        <v>0.0902554795627264</v>
      </c>
      <c r="Q248" s="23" t="n">
        <f aca="false">ABS(EMFX_Data!AA248-EMFX_Data!AB248)</f>
        <v>0.0473145721374104</v>
      </c>
      <c r="R248" s="23" t="n">
        <f aca="false">ABS(EMFX_Data!AA248-EMFX_Data!AC248)</f>
        <v>0.0971289707481287</v>
      </c>
      <c r="S248" s="23" t="n">
        <f aca="false">ABS(EMFX_Data!AA248-EMFX_Data!AD248)</f>
        <v>0.157526750584164</v>
      </c>
      <c r="T248" s="23" t="n">
        <f aca="false">ABS(EMFX_Data!AB248-EMFX_Data!AC248)</f>
        <v>0.0498143986107182</v>
      </c>
      <c r="U248" s="23" t="n">
        <f aca="false">ABS(EMFX_Data!AB248-EMFX_Data!AD248)</f>
        <v>0.110212178446754</v>
      </c>
      <c r="V248" s="23" t="n">
        <f aca="false">ABS(EMFX_Data!AC248-EMFX_Data!AD248)</f>
        <v>0.0603977798360358</v>
      </c>
      <c r="W248" s="26" t="n">
        <f aca="false">IF(ROW()&lt;4+MinObs-1,"",IFERROR((B248-AVERAGE(B$4:B248))/STDEV(B$4:B248),""))</f>
        <v>-1.32631263887862</v>
      </c>
      <c r="X248" s="26" t="n">
        <f aca="false">IF(ROW()&lt;4+MinObs-1,"",IFERROR((C248-AVERAGE(C$4:C248))/STDEV(C$4:C248),""))</f>
        <v>0.238830729136757</v>
      </c>
      <c r="Y248" s="26" t="n">
        <f aca="false">IF(ROW()&lt;4+MinObs-1,"",IFERROR((D248-AVERAGE(D$4:D248))/STDEV(D$4:D248),""))</f>
        <v>-0.850182158826164</v>
      </c>
      <c r="Z248" s="26" t="n">
        <f aca="false">IF(ROW()&lt;4+MinObs-1,"",IFERROR((E248-AVERAGE(E$4:E248))/STDEV(E$4:E248),""))</f>
        <v>-0.183254994740355</v>
      </c>
      <c r="AA248" s="26" t="n">
        <f aca="false">IF(ROW()&lt;4+MinObs-1,"",IFERROR((F248-AVERAGE(F$4:F248))/STDEV(F$4:F248),""))</f>
        <v>0.579896201236643</v>
      </c>
      <c r="AB248" s="26" t="n">
        <f aca="false">IF(ROW()&lt;4+MinObs-1,"",IFERROR((G248-AVERAGE(G$4:G248))/STDEV(G$4:G248),""))</f>
        <v>0.305153868185087</v>
      </c>
      <c r="AC248" s="26" t="n">
        <f aca="false">IF(ROW()&lt;4+MinObs-1,"",IFERROR((H248-AVERAGE(H$4:H248))/STDEV(H$4:H248),""))</f>
        <v>0.00290328411434488</v>
      </c>
      <c r="AD248" s="26" t="n">
        <f aca="false">IF(ROW()&lt;4+MinObs-1,"",IFERROR((I248-AVERAGE(I$4:I248))/STDEV(I$4:I248),""))</f>
        <v>-0.649933801873876</v>
      </c>
      <c r="AE248" s="26" t="n">
        <f aca="false">IF(ROW()&lt;4+MinObs-1,"",IFERROR((J248-AVERAGE(J$4:J248))/STDEV(J$4:J248),""))</f>
        <v>-0.15680845869575</v>
      </c>
      <c r="AF248" s="26" t="n">
        <f aca="false">IF(ROW()&lt;4+MinObs-1,"",IFERROR((K248-AVERAGE(K$4:K248))/STDEV(K$4:K248),""))</f>
        <v>0.980055515978254</v>
      </c>
      <c r="AG248" s="26" t="n">
        <f aca="false">IF(ROW()&lt;4+MinObs-1,"",IFERROR((L248-AVERAGE(L$4:L248))/STDEV(L$4:L248),""))</f>
        <v>0.184333916523874</v>
      </c>
      <c r="AH248" s="26" t="n">
        <f aca="false">IF(ROW()&lt;4+MinObs-1,"",IFERROR((M248-AVERAGE(M$4:M248))/STDEV(M$4:M248),""))</f>
        <v>-0.810267299031663</v>
      </c>
      <c r="AI248" s="26" t="n">
        <f aca="false">IF(ROW()&lt;4+MinObs-1,"",IFERROR((N248-AVERAGE(N$4:N248))/STDEV(N$4:N248),""))</f>
        <v>-1.19018266282678</v>
      </c>
      <c r="AJ248" s="26" t="n">
        <f aca="false">IF(ROW()&lt;4+MinObs-1,"",IFERROR((O248-AVERAGE(O$4:O248))/STDEV(O$4:O248),""))</f>
        <v>-0.927948007965064</v>
      </c>
      <c r="AK248" s="26" t="n">
        <f aca="false">IF(ROW()&lt;4+MinObs-1,"",IFERROR((P248-AVERAGE(P$4:P248))/STDEV(P$4:P248),""))</f>
        <v>-0.211313948103446</v>
      </c>
      <c r="AL248" s="26" t="n">
        <f aca="false">IF(ROW()&lt;4+MinObs-1,"",IFERROR((Q248-AVERAGE(Q$4:Q248))/STDEV(Q$4:Q248),""))</f>
        <v>-0.878119305426662</v>
      </c>
      <c r="AM248" s="26" t="n">
        <f aca="false">IF(ROW()&lt;4+MinObs-1,"",IFERROR((R248-AVERAGE(R$4:R248))/STDEV(R$4:R248),""))</f>
        <v>-0.570865618901663</v>
      </c>
      <c r="AN248" s="26" t="n">
        <f aca="false">IF(ROW()&lt;4+MinObs-1,"",IFERROR((S248-AVERAGE(S$4:S248))/STDEV(S$4:S248),""))</f>
        <v>-0.0357941589837578</v>
      </c>
      <c r="AO248" s="26" t="n">
        <f aca="false">IF(ROW()&lt;4+MinObs-1,"",IFERROR((T248-AVERAGE(T$4:T248))/STDEV(T$4:T248),""))</f>
        <v>-0.839458633504292</v>
      </c>
      <c r="AP248" s="26" t="n">
        <f aca="false">IF(ROW()&lt;4+MinObs-1,"",IFERROR((U248-AVERAGE(U$4:U248))/STDEV(U$4:U248),""))</f>
        <v>-0.183265622384631</v>
      </c>
      <c r="AQ248" s="26" t="n">
        <f aca="false">IF(ROW()&lt;4+MinObs-1,"",IFERROR((V248-AVERAGE(V$4:V248))/STDEV(V$4:V248),""))</f>
        <v>-0.394402788586233</v>
      </c>
      <c r="AR248" s="26" t="n">
        <f aca="false">IF(W248="",0,IF(W248&gt;=z4,w4,IF(W248&gt;=z3,w3,IF(W248&gt;=zEntry,w2,IF(AND(W248&gt;=ExitZ,AR247&gt;0),w2,0)))))</f>
        <v>0</v>
      </c>
      <c r="AS248" s="26" t="n">
        <f aca="false">IF(X248="",0,IF(X248&gt;=z4,w4,IF(X248&gt;=z3,w3,IF(X248&gt;=zEntry,w2,IF(AND(X248&gt;=ExitZ,AS247&gt;0),w2,0)))))</f>
        <v>0</v>
      </c>
      <c r="AT248" s="26" t="n">
        <f aca="false">IF(Y248="",0,IF(Y248&gt;=z4,w4,IF(Y248&gt;=z3,w3,IF(Y248&gt;=zEntry,w2,IF(AND(Y248&gt;=ExitZ,AT247&gt;0),w2,0)))))</f>
        <v>0</v>
      </c>
      <c r="AU248" s="26" t="n">
        <f aca="false">IF(Z248="",0,IF(Z248&gt;=z4,w4,IF(Z248&gt;=z3,w3,IF(Z248&gt;=zEntry,w2,IF(AND(Z248&gt;=ExitZ,AU247&gt;0),w2,0)))))</f>
        <v>0</v>
      </c>
      <c r="AV248" s="26" t="n">
        <f aca="false">IF(AA248="",0,IF(AA248&gt;=z4,w4,IF(AA248&gt;=z3,w3,IF(AA248&gt;=zEntry,w2,IF(AND(AA248&gt;=ExitZ,AV247&gt;0),w2,0)))))</f>
        <v>0</v>
      </c>
      <c r="AW248" s="26" t="n">
        <f aca="false">IF(AB248="",0,IF(AB248&gt;=z4,w4,IF(AB248&gt;=z3,w3,IF(AB248&gt;=zEntry,w2,IF(AND(AB248&gt;=ExitZ,AW247&gt;0),w2,0)))))</f>
        <v>0</v>
      </c>
      <c r="AX248" s="26" t="n">
        <f aca="false">IF(AC248="",0,IF(AC248&gt;=z4,w4,IF(AC248&gt;=z3,w3,IF(AC248&gt;=zEntry,w2,IF(AND(AC248&gt;=ExitZ,AX247&gt;0),w2,0)))))</f>
        <v>0</v>
      </c>
      <c r="AY248" s="26" t="n">
        <f aca="false">IF(AD248="",0,IF(AD248&gt;=z4,w4,IF(AD248&gt;=z3,w3,IF(AD248&gt;=zEntry,w2,IF(AND(AD248&gt;=ExitZ,AY247&gt;0),w2,0)))))</f>
        <v>0</v>
      </c>
      <c r="AZ248" s="26" t="n">
        <f aca="false">IF(AE248="",0,IF(AE248&gt;=z4,w4,IF(AE248&gt;=z3,w3,IF(AE248&gt;=zEntry,w2,IF(AND(AE248&gt;=ExitZ,AZ247&gt;0),w2,0)))))</f>
        <v>0</v>
      </c>
      <c r="BA248" s="26" t="n">
        <f aca="false">IF(AF248="",0,IF(AF248&gt;=z4,w4,IF(AF248&gt;=z3,w3,IF(AF248&gt;=zEntry,w2,IF(AND(AF248&gt;=ExitZ,BA247&gt;0),w2,0)))))</f>
        <v>0</v>
      </c>
      <c r="BB248" s="26" t="n">
        <f aca="false">IF(AG248="",0,IF(AG248&gt;=z4,w4,IF(AG248&gt;=z3,w3,IF(AG248&gt;=zEntry,w2,IF(AND(AG248&gt;=ExitZ,BB247&gt;0),w2,0)))))</f>
        <v>0</v>
      </c>
      <c r="BC248" s="26" t="n">
        <f aca="false">IF(AH248="",0,IF(AH248&gt;=z4,w4,IF(AH248&gt;=z3,w3,IF(AH248&gt;=zEntry,w2,IF(AND(AH248&gt;=ExitZ,BC247&gt;0),w2,0)))))</f>
        <v>0</v>
      </c>
      <c r="BD248" s="26" t="n">
        <f aca="false">IF(AI248="",0,IF(AI248&gt;=z4,w4,IF(AI248&gt;=z3,w3,IF(AI248&gt;=zEntry,w2,IF(AND(AI248&gt;=ExitZ,BD247&gt;0),w2,0)))))</f>
        <v>0</v>
      </c>
      <c r="BE248" s="26" t="n">
        <f aca="false">IF(AJ248="",0,IF(AJ248&gt;=z4,w4,IF(AJ248&gt;=z3,w3,IF(AJ248&gt;=zEntry,w2,IF(AND(AJ248&gt;=ExitZ,BE247&gt;0),w2,0)))))</f>
        <v>0</v>
      </c>
      <c r="BF248" s="26" t="n">
        <f aca="false">IF(AK248="",0,IF(AK248&gt;=z4,w4,IF(AK248&gt;=z3,w3,IF(AK248&gt;=zEntry,w2,IF(AND(AK248&gt;=ExitZ,BF247&gt;0),w2,0)))))</f>
        <v>0</v>
      </c>
      <c r="BG248" s="26" t="n">
        <f aca="false">IF(AL248="",0,IF(AL248&gt;=z4,w4,IF(AL248&gt;=z3,w3,IF(AL248&gt;=zEntry,w2,IF(AND(AL248&gt;=ExitZ,BG247&gt;0),w2,0)))))</f>
        <v>0</v>
      </c>
      <c r="BH248" s="26" t="n">
        <f aca="false">IF(AM248="",0,IF(AM248&gt;=z4,w4,IF(AM248&gt;=z3,w3,IF(AM248&gt;=zEntry,w2,IF(AND(AM248&gt;=ExitZ,BH247&gt;0),w2,0)))))</f>
        <v>0</v>
      </c>
      <c r="BI248" s="26" t="n">
        <f aca="false">IF(AN248="",0,IF(AN248&gt;=z4,w4,IF(AN248&gt;=z3,w3,IF(AN248&gt;=zEntry,w2,IF(AND(AN248&gt;=ExitZ,BI247&gt;0),w2,0)))))</f>
        <v>0</v>
      </c>
      <c r="BJ248" s="26" t="n">
        <f aca="false">IF(AO248="",0,IF(AO248&gt;=z4,w4,IF(AO248&gt;=z3,w3,IF(AO248&gt;=zEntry,w2,IF(AND(AO248&gt;=ExitZ,BJ247&gt;0),w2,0)))))</f>
        <v>0</v>
      </c>
      <c r="BK248" s="26" t="n">
        <f aca="false">IF(AP248="",0,IF(AP248&gt;=z4,w4,IF(AP248&gt;=z3,w3,IF(AP248&gt;=zEntry,w2,IF(AND(AP248&gt;=ExitZ,BK247&gt;0),w2,0)))))</f>
        <v>0</v>
      </c>
      <c r="BL248" s="26" t="n">
        <f aca="false">IF(AQ248="",0,IF(AQ248&gt;=z4,w4,IF(AQ248&gt;=z3,w3,IF(AQ248&gt;=zEntry,w2,IF(AND(AQ248&gt;=ExitZ,BL247&gt;0),w2,0)))))</f>
        <v>0</v>
      </c>
      <c r="BM248" s="23" t="n">
        <f aca="false">IF(EMFX_Data!X247&gt;=EMFX_Data!Y247,EMFX_Data!AE248-EMFX_Data!AF248,EMFX_Data!AF248-EMFX_Data!AE248)</f>
        <v>0.0177731892954883</v>
      </c>
      <c r="BN248" s="23" t="n">
        <f aca="false">IF(EMFX_Data!X247&gt;=EMFX_Data!Z247,EMFX_Data!AE248-EMFX_Data!AG248,EMFX_Data!AG248-EMFX_Data!AE248)</f>
        <v>-0.0134577446530902</v>
      </c>
      <c r="BO248" s="23" t="n">
        <f aca="false">IF(EMFX_Data!X247&gt;=EMFX_Data!AA247,EMFX_Data!AE248-EMFX_Data!AH248,EMFX_Data!AH248-EMFX_Data!AE248)</f>
        <v>0.0284615983568579</v>
      </c>
      <c r="BP248" s="23" t="n">
        <f aca="false">IF(EMFX_Data!X247&gt;=EMFX_Data!AB247,EMFX_Data!AE248-EMFX_Data!AI248,EMFX_Data!AI248-EMFX_Data!AE248)</f>
        <v>0.0238707850528745</v>
      </c>
      <c r="BQ248" s="23" t="n">
        <f aca="false">IF(EMFX_Data!X247&gt;=EMFX_Data!AC247,EMFX_Data!AE248-EMFX_Data!AJ248,EMFX_Data!AJ248-EMFX_Data!AE248)</f>
        <v>0.0151671465222021</v>
      </c>
      <c r="BR248" s="23" t="n">
        <f aca="false">IF(EMFX_Data!X247&gt;=EMFX_Data!AD247,EMFX_Data!AE248-EMFX_Data!AK248,EMFX_Data!AK248-EMFX_Data!AE248)</f>
        <v>0.0417775024741345</v>
      </c>
      <c r="BS248" s="23" t="n">
        <f aca="false">IF(EMFX_Data!Y247&gt;=EMFX_Data!Z247,EMFX_Data!AF248-EMFX_Data!AG248,EMFX_Data!AG248-EMFX_Data!AF248)</f>
        <v>0.00431544464239816</v>
      </c>
      <c r="BT248" s="23" t="n">
        <f aca="false">IF(EMFX_Data!Y247&gt;=EMFX_Data!AA247,EMFX_Data!AF248-EMFX_Data!AH248,EMFX_Data!AH248-EMFX_Data!AF248)</f>
        <v>0.0462347876523462</v>
      </c>
      <c r="BU248" s="23" t="n">
        <f aca="false">IF(EMFX_Data!Y247&gt;=EMFX_Data!AB247,EMFX_Data!AF248-EMFX_Data!AI248,EMFX_Data!AI248-EMFX_Data!AF248)</f>
        <v>0.0416439743483629</v>
      </c>
      <c r="BV248" s="23" t="n">
        <f aca="false">IF(EMFX_Data!Y247&gt;=EMFX_Data!AC247,EMFX_Data!AF248-EMFX_Data!AJ248,EMFX_Data!AJ248-EMFX_Data!AF248)</f>
        <v>0.0329403358176904</v>
      </c>
      <c r="BW248" s="23" t="n">
        <f aca="false">IF(EMFX_Data!Y247&gt;=EMFX_Data!AD247,EMFX_Data!AF248-EMFX_Data!AK248,EMFX_Data!AK248-EMFX_Data!AF248)</f>
        <v>0.0595506917696228</v>
      </c>
      <c r="BX248" s="23" t="n">
        <f aca="false">IF(EMFX_Data!Z247&gt;=EMFX_Data!AA247,EMFX_Data!AG248-EMFX_Data!AH248,EMFX_Data!AH248-EMFX_Data!AG248)</f>
        <v>-0.0419193430099481</v>
      </c>
      <c r="BY248" s="23" t="n">
        <f aca="false">IF(EMFX_Data!Z247&gt;=EMFX_Data!AB247,EMFX_Data!AG248-EMFX_Data!AI248,EMFX_Data!AI248-EMFX_Data!AG248)</f>
        <v>0.0373285297059647</v>
      </c>
      <c r="BZ248" s="23" t="n">
        <f aca="false">IF(EMFX_Data!Z247&gt;=EMFX_Data!AC247,EMFX_Data!AG248-EMFX_Data!AJ248,EMFX_Data!AJ248-EMFX_Data!AG248)</f>
        <v>0.0286248911752923</v>
      </c>
      <c r="CA248" s="23" t="n">
        <f aca="false">IF(EMFX_Data!Z247&gt;=EMFX_Data!AD247,EMFX_Data!AG248-EMFX_Data!AK248,EMFX_Data!AK248-EMFX_Data!AG248)</f>
        <v>0.0552352471272246</v>
      </c>
      <c r="CB248" s="23" t="n">
        <f aca="false">IF(EMFX_Data!AA247&gt;=EMFX_Data!AB247,EMFX_Data!AH248-EMFX_Data!AI248,EMFX_Data!AI248-EMFX_Data!AH248)</f>
        <v>-0.00459081330398339</v>
      </c>
      <c r="CC248" s="23" t="n">
        <f aca="false">IF(EMFX_Data!AA247&gt;=EMFX_Data!AC247,EMFX_Data!AH248-EMFX_Data!AJ248,EMFX_Data!AJ248-EMFX_Data!AH248)</f>
        <v>-0.0132944518346558</v>
      </c>
      <c r="CD248" s="23" t="n">
        <f aca="false">IF(EMFX_Data!AA247&gt;=EMFX_Data!AD247,EMFX_Data!AH248-EMFX_Data!AK248,EMFX_Data!AK248-EMFX_Data!AH248)</f>
        <v>0.0133159041172765</v>
      </c>
      <c r="CE248" s="23" t="n">
        <f aca="false">IF(EMFX_Data!AB247&gt;=EMFX_Data!AC247,EMFX_Data!AI248-EMFX_Data!AJ248,EMFX_Data!AJ248-EMFX_Data!AI248)</f>
        <v>-0.00870363853067241</v>
      </c>
      <c r="CF248" s="23" t="n">
        <f aca="false">IF(EMFX_Data!AB247&gt;=EMFX_Data!AD247,EMFX_Data!AI248-EMFX_Data!AK248,EMFX_Data!AK248-EMFX_Data!AI248)</f>
        <v>0.0179067174212599</v>
      </c>
      <c r="CG248" s="23" t="n">
        <f aca="false">IF(EMFX_Data!AC247&gt;=EMFX_Data!AD247,EMFX_Data!AJ248-EMFX_Data!AK248,EMFX_Data!AK248-EMFX_Data!AJ248)</f>
        <v>0.0266103559519323</v>
      </c>
      <c r="CH248" s="27" t="n">
        <f aca="false">IF(ROW()&lt;4+VolLB,"",STDEV(INDEX($BM:$BM,ROW()-VolLB+1):INDEX($BM:$BM,ROW()))*SQRT(12))</f>
        <v>0.147595852698497</v>
      </c>
      <c r="CI248" s="27" t="n">
        <f aca="false">IF(ROW()&lt;4+VolLB,"",STDEV(INDEX($BN:$BN,ROW()-VolLB+1):INDEX($BN:$BN,ROW()))*SQRT(12))</f>
        <v>0.154994413733247</v>
      </c>
      <c r="CJ248" s="27" t="n">
        <f aca="false">IF(ROW()&lt;4+VolLB,"",STDEV(INDEX($BO:$BO,ROW()-VolLB+1):INDEX($BO:$BO,ROW()))*SQRT(12))</f>
        <v>0.169478008141527</v>
      </c>
      <c r="CK248" s="27" t="n">
        <f aca="false">IF(ROW()&lt;4+VolLB,"",STDEV(INDEX($BP:$BP,ROW()-VolLB+1):INDEX($BP:$BP,ROW()))*SQRT(12))</f>
        <v>0.143351235870056</v>
      </c>
      <c r="CL248" s="27" t="n">
        <f aca="false">IF(ROW()&lt;4+VolLB,"",STDEV(INDEX($BQ:$BQ,ROW()-VolLB+1):INDEX($BQ:$BQ,ROW()))*SQRT(12))</f>
        <v>0.164306977489916</v>
      </c>
      <c r="CM248" s="27" t="n">
        <f aca="false">IF(ROW()&lt;4+VolLB,"",STDEV(INDEX($BR:$BR,ROW()-VolLB+1):INDEX($BR:$BR,ROW()))*SQRT(12))</f>
        <v>0.189736929983361</v>
      </c>
      <c r="CN248" s="27" t="n">
        <f aca="false">IF(ROW()&lt;4+VolLB,"",STDEV(INDEX($BS:$BS,ROW()-VolLB+1):INDEX($BS:$BS,ROW()))*SQRT(12))</f>
        <v>0.145341065993761</v>
      </c>
      <c r="CO248" s="27" t="n">
        <f aca="false">IF(ROW()&lt;4+VolLB,"",STDEV(INDEX($BT:$BT,ROW()-VolLB+1):INDEX($BT:$BT,ROW()))*SQRT(12))</f>
        <v>0.17101411017617</v>
      </c>
      <c r="CP248" s="27" t="n">
        <f aca="false">IF(ROW()&lt;4+VolLB,"",STDEV(INDEX($BU:$BU,ROW()-VolLB+1):INDEX($BU:$BU,ROW()))*SQRT(12))</f>
        <v>0.158562208582685</v>
      </c>
      <c r="CQ248" s="27" t="n">
        <f aca="false">IF(ROW()&lt;4+VolLB,"",STDEV(INDEX($BV:$BV,ROW()-VolLB+1):INDEX($BV:$BV,ROW()))*SQRT(12))</f>
        <v>0.174440625562219</v>
      </c>
      <c r="CR248" s="27" t="n">
        <f aca="false">IF(ROW()&lt;4+VolLB,"",STDEV(INDEX($BW:$BW,ROW()-VolLB+1):INDEX($BW:$BW,ROW()))*SQRT(12))</f>
        <v>0.161126680881714</v>
      </c>
      <c r="CS248" s="27" t="n">
        <f aca="false">IF(ROW()&lt;4+VolLB,"",STDEV(INDEX($BX:$BX,ROW()-VolLB+1):INDEX($BX:$BX,ROW()))*SQRT(12))</f>
        <v>0.143527907082091</v>
      </c>
      <c r="CT248" s="27" t="n">
        <f aca="false">IF(ROW()&lt;4+VolLB,"",STDEV(INDEX($BY:$BY,ROW()-VolLB+1):INDEX($BY:$BY,ROW()))*SQRT(12))</f>
        <v>0.144964708578787</v>
      </c>
      <c r="CU248" s="27" t="n">
        <f aca="false">IF(ROW()&lt;4+VolLB,"",STDEV(INDEX($BZ:$BZ,ROW()-VolLB+1):INDEX($BZ:$BZ,ROW()))*SQRT(12))</f>
        <v>0.180160841661552</v>
      </c>
      <c r="CV248" s="27" t="n">
        <f aca="false">IF(ROW()&lt;4+VolLB,"",STDEV(INDEX($CA:$CA,ROW()-VolLB+1):INDEX($CA:$CA,ROW()))*SQRT(12))</f>
        <v>0.155238278835783</v>
      </c>
      <c r="CW248" s="27" t="n">
        <f aca="false">IF(ROW()&lt;4+VolLB,"",STDEV(INDEX($CB:$CB,ROW()-VolLB+1):INDEX($CB:$CB,ROW()))*SQRT(12))</f>
        <v>0.172714805272725</v>
      </c>
      <c r="CX248" s="27" t="n">
        <f aca="false">IF(ROW()&lt;4+VolLB,"",STDEV(INDEX($CC:$CC,ROW()-VolLB+1):INDEX($CC:$CC,ROW()))*SQRT(12))</f>
        <v>0.178827408698951</v>
      </c>
      <c r="CY248" s="27" t="n">
        <f aca="false">IF(ROW()&lt;4+VolLB,"",STDEV(INDEX($CD:$CD,ROW()-VolLB+1):INDEX($CD:$CD,ROW()))*SQRT(12))</f>
        <v>0.159735178845134</v>
      </c>
      <c r="CZ248" s="27" t="n">
        <f aca="false">IF(ROW()&lt;4+VolLB,"",STDEV(INDEX($CE:$CE,ROW()-VolLB+1):INDEX($CE:$CE,ROW()))*SQRT(12))</f>
        <v>0.165677805761671</v>
      </c>
      <c r="DA248" s="27" t="n">
        <f aca="false">IF(ROW()&lt;4+VolLB,"",STDEV(INDEX($CF:$CF,ROW()-VolLB+1):INDEX($CF:$CF,ROW()))*SQRT(12))</f>
        <v>0.174421097034788</v>
      </c>
      <c r="DB248" s="27" t="n">
        <f aca="false">IF(ROW()&lt;4+VolLB,"",STDEV(INDEX($CG:$CG,ROW()-VolLB+1):INDEX($CG:$CG,ROW()))*SQRT(12))</f>
        <v>0.18713094112094</v>
      </c>
      <c r="DC248" s="26" t="n">
        <f aca="false">IF(OR(AR248=0,CH248="",CH248=0),0,AR248*MIN(MaxScal,TgtVol/CH248))</f>
        <v>0</v>
      </c>
      <c r="DD248" s="26" t="n">
        <f aca="false">IF(OR(AS248=0,CI248="",CI248=0),0,AS248*MIN(MaxScal,TgtVol/CI248))</f>
        <v>0</v>
      </c>
      <c r="DE248" s="26" t="n">
        <f aca="false">IF(OR(AT248=0,CJ248="",CJ248=0),0,AT248*MIN(MaxScal,TgtVol/CJ248))</f>
        <v>0</v>
      </c>
      <c r="DF248" s="26" t="n">
        <f aca="false">IF(OR(AU248=0,CK248="",CK248=0),0,AU248*MIN(MaxScal,TgtVol/CK248))</f>
        <v>0</v>
      </c>
      <c r="DG248" s="26" t="n">
        <f aca="false">IF(OR(AV248=0,CL248="",CL248=0),0,AV248*MIN(MaxScal,TgtVol/CL248))</f>
        <v>0</v>
      </c>
      <c r="DH248" s="26" t="n">
        <f aca="false">IF(OR(AW248=0,CM248="",CM248=0),0,AW248*MIN(MaxScal,TgtVol/CM248))</f>
        <v>0</v>
      </c>
      <c r="DI248" s="26" t="n">
        <f aca="false">IF(OR(AX248=0,CN248="",CN248=0),0,AX248*MIN(MaxScal,TgtVol/CN248))</f>
        <v>0</v>
      </c>
      <c r="DJ248" s="26" t="n">
        <f aca="false">IF(OR(AY248=0,CO248="",CO248=0),0,AY248*MIN(MaxScal,TgtVol/CO248))</f>
        <v>0</v>
      </c>
      <c r="DK248" s="26" t="n">
        <f aca="false">IF(OR(AZ248=0,CP248="",CP248=0),0,AZ248*MIN(MaxScal,TgtVol/CP248))</f>
        <v>0</v>
      </c>
      <c r="DL248" s="26" t="n">
        <f aca="false">IF(OR(BA248=0,CQ248="",CQ248=0),0,BA248*MIN(MaxScal,TgtVol/CQ248))</f>
        <v>0</v>
      </c>
      <c r="DM248" s="26" t="n">
        <f aca="false">IF(OR(BB248=0,CR248="",CR248=0),0,BB248*MIN(MaxScal,TgtVol/CR248))</f>
        <v>0</v>
      </c>
      <c r="DN248" s="26" t="n">
        <f aca="false">IF(OR(BC248=0,CS248="",CS248=0),0,BC248*MIN(MaxScal,TgtVol/CS248))</f>
        <v>0</v>
      </c>
      <c r="DO248" s="26" t="n">
        <f aca="false">IF(OR(BD248=0,CT248="",CT248=0),0,BD248*MIN(MaxScal,TgtVol/CT248))</f>
        <v>0</v>
      </c>
      <c r="DP248" s="26" t="n">
        <f aca="false">IF(OR(BE248=0,CU248="",CU248=0),0,BE248*MIN(MaxScal,TgtVol/CU248))</f>
        <v>0</v>
      </c>
      <c r="DQ248" s="26" t="n">
        <f aca="false">IF(OR(BF248=0,CV248="",CV248=0),0,BF248*MIN(MaxScal,TgtVol/CV248))</f>
        <v>0</v>
      </c>
      <c r="DR248" s="26" t="n">
        <f aca="false">IF(OR(BG248=0,CW248="",CW248=0),0,BG248*MIN(MaxScal,TgtVol/CW248))</f>
        <v>0</v>
      </c>
      <c r="DS248" s="26" t="n">
        <f aca="false">IF(OR(BH248=0,CX248="",CX248=0),0,BH248*MIN(MaxScal,TgtVol/CX248))</f>
        <v>0</v>
      </c>
      <c r="DT248" s="26" t="n">
        <f aca="false">IF(OR(BI248=0,CY248="",CY248=0),0,BI248*MIN(MaxScal,TgtVol/CY248))</f>
        <v>0</v>
      </c>
      <c r="DU248" s="26" t="n">
        <f aca="false">IF(OR(BJ248=0,CZ248="",CZ248=0),0,BJ248*MIN(MaxScal,TgtVol/CZ248))</f>
        <v>0</v>
      </c>
      <c r="DV248" s="26" t="n">
        <f aca="false">IF(OR(BK248=0,DA248="",DA248=0),0,BK248*MIN(MaxScal,TgtVol/DA248))</f>
        <v>0</v>
      </c>
      <c r="DW248" s="26" t="n">
        <f aca="false">IF(OR(BL248=0,DB248="",DB248=0),0,BL248*MIN(MaxScal,TgtVol/DB248))</f>
        <v>0</v>
      </c>
      <c r="DX248" s="28" t="n">
        <f aca="false">IFERROR(DC247*BM248,"")</f>
        <v>0</v>
      </c>
      <c r="DY248" s="28" t="n">
        <f aca="false">IFERROR(DD247*BN248,"")</f>
        <v>-0</v>
      </c>
      <c r="DZ248" s="28" t="n">
        <f aca="false">IFERROR(DE247*BO248,"")</f>
        <v>0</v>
      </c>
      <c r="EA248" s="28" t="n">
        <f aca="false">IFERROR(DF247*BP248,"")</f>
        <v>0</v>
      </c>
      <c r="EB248" s="28" t="n">
        <f aca="false">IFERROR(DG247*BQ248,"")</f>
        <v>0</v>
      </c>
      <c r="EC248" s="28" t="n">
        <f aca="false">IFERROR(DH247*BR248,"")</f>
        <v>0</v>
      </c>
      <c r="ED248" s="28" t="n">
        <f aca="false">IFERROR(DI247*BS248,"")</f>
        <v>0</v>
      </c>
      <c r="EE248" s="28" t="n">
        <f aca="false">IFERROR(DJ247*BT248,"")</f>
        <v>0</v>
      </c>
      <c r="EF248" s="28" t="n">
        <f aca="false">IFERROR(DK247*BU248,"")</f>
        <v>0</v>
      </c>
      <c r="EG248" s="28" t="n">
        <f aca="false">IFERROR(DL247*BV248,"")</f>
        <v>0</v>
      </c>
      <c r="EH248" s="28" t="n">
        <f aca="false">IFERROR(DM247*BW248,"")</f>
        <v>0</v>
      </c>
      <c r="EI248" s="28" t="n">
        <f aca="false">IFERROR(DN247*BX248,"")</f>
        <v>-0</v>
      </c>
      <c r="EJ248" s="28" t="n">
        <f aca="false">IFERROR(DO247*BY248,"")</f>
        <v>0</v>
      </c>
      <c r="EK248" s="28" t="n">
        <f aca="false">IFERROR(DP247*BZ248,"")</f>
        <v>0</v>
      </c>
      <c r="EL248" s="28" t="n">
        <f aca="false">IFERROR(DQ247*CA248,"")</f>
        <v>0</v>
      </c>
      <c r="EM248" s="28" t="n">
        <f aca="false">IFERROR(DR247*CB248,"")</f>
        <v>-0</v>
      </c>
      <c r="EN248" s="28" t="n">
        <f aca="false">IFERROR(DS247*CC248,"")</f>
        <v>-0</v>
      </c>
      <c r="EO248" s="28" t="n">
        <f aca="false">IFERROR(DT247*CD248,"")</f>
        <v>0</v>
      </c>
      <c r="EP248" s="28" t="n">
        <f aca="false">IFERROR(DU247*CE248,"")</f>
        <v>-0</v>
      </c>
      <c r="EQ248" s="28" t="n">
        <f aca="false">IFERROR(DV247*CF248,"")</f>
        <v>0</v>
      </c>
      <c r="ER248" s="28" t="n">
        <f aca="false">IFERROR(DW247*CG248,"")</f>
        <v>0</v>
      </c>
      <c r="ES248" s="28" t="n">
        <f aca="false">IF(ROW()=4,"",SUM(DX248:ER248))</f>
        <v>0</v>
      </c>
      <c r="ET248" s="29" t="n">
        <f aca="false">COUNTIF(AR248:BL248,"&gt;0")</f>
        <v>0</v>
      </c>
    </row>
    <row r="249" customFormat="false" ht="15" hidden="false" customHeight="false" outlineLevel="0" collapsed="false">
      <c r="A249" s="19" t="n">
        <v>45473</v>
      </c>
      <c r="B249" s="23" t="n">
        <f aca="false">ABS(EMFX_Data!X249-EMFX_Data!Y249)</f>
        <v>0.0319794924721446</v>
      </c>
      <c r="C249" s="23" t="n">
        <f aca="false">ABS(EMFX_Data!X249-EMFX_Data!Z249)</f>
        <v>0.0897852129989465</v>
      </c>
      <c r="D249" s="23" t="n">
        <f aca="false">ABS(EMFX_Data!X249-EMFX_Data!AA249)</f>
        <v>0.0113742287302605</v>
      </c>
      <c r="E249" s="23" t="n">
        <f aca="false">ABS(EMFX_Data!X249-EMFX_Data!AB249)</f>
        <v>0.0781190619677252</v>
      </c>
      <c r="F249" s="23" t="n">
        <f aca="false">ABS(EMFX_Data!X249-EMFX_Data!AC249)</f>
        <v>0.110206951325566</v>
      </c>
      <c r="G249" s="23" t="n">
        <f aca="false">ABS(EMFX_Data!X249-EMFX_Data!AD249)</f>
        <v>0.173766856991213</v>
      </c>
      <c r="H249" s="23" t="n">
        <f aca="false">ABS(EMFX_Data!Y249-EMFX_Data!Z249)</f>
        <v>0.0578057205268019</v>
      </c>
      <c r="I249" s="23" t="n">
        <f aca="false">ABS(EMFX_Data!Y249-EMFX_Data!AA249)</f>
        <v>0.0206052637418841</v>
      </c>
      <c r="J249" s="23" t="n">
        <f aca="false">ABS(EMFX_Data!Y249-EMFX_Data!AB249)</f>
        <v>0.0461395694955806</v>
      </c>
      <c r="K249" s="23" t="n">
        <f aca="false">ABS(EMFX_Data!Y249-EMFX_Data!AC249)</f>
        <v>0.0782274588534211</v>
      </c>
      <c r="L249" s="23" t="n">
        <f aca="false">ABS(EMFX_Data!Y249-EMFX_Data!AD249)</f>
        <v>0.141787364519068</v>
      </c>
      <c r="M249" s="23" t="n">
        <f aca="false">ABS(EMFX_Data!Z249-EMFX_Data!AA249)</f>
        <v>0.078410984268686</v>
      </c>
      <c r="N249" s="23" t="n">
        <f aca="false">ABS(EMFX_Data!Z249-EMFX_Data!AB249)</f>
        <v>0.0116661510312213</v>
      </c>
      <c r="O249" s="23" t="n">
        <f aca="false">ABS(EMFX_Data!Z249-EMFX_Data!AC249)</f>
        <v>0.0204217383266192</v>
      </c>
      <c r="P249" s="23" t="n">
        <f aca="false">ABS(EMFX_Data!Z249-EMFX_Data!AD249)</f>
        <v>0.0839816439922663</v>
      </c>
      <c r="Q249" s="23" t="n">
        <f aca="false">ABS(EMFX_Data!AA249-EMFX_Data!AB249)</f>
        <v>0.0667448332374647</v>
      </c>
      <c r="R249" s="23" t="n">
        <f aca="false">ABS(EMFX_Data!AA249-EMFX_Data!AC249)</f>
        <v>0.0988327225953052</v>
      </c>
      <c r="S249" s="23" t="n">
        <f aca="false">ABS(EMFX_Data!AA249-EMFX_Data!AD249)</f>
        <v>0.162392628260952</v>
      </c>
      <c r="T249" s="23" t="n">
        <f aca="false">ABS(EMFX_Data!AB249-EMFX_Data!AC249)</f>
        <v>0.0320878893578405</v>
      </c>
      <c r="U249" s="23" t="n">
        <f aca="false">ABS(EMFX_Data!AB249-EMFX_Data!AD249)</f>
        <v>0.0956477950234875</v>
      </c>
      <c r="V249" s="23" t="n">
        <f aca="false">ABS(EMFX_Data!AC249-EMFX_Data!AD249)</f>
        <v>0.0635599056656471</v>
      </c>
      <c r="W249" s="26" t="n">
        <f aca="false">IF(ROW()&lt;4+MinObs-1,"",IFERROR((B249-AVERAGE(B$4:B249))/STDEV(B$4:B249),""))</f>
        <v>-1.09014204240077</v>
      </c>
      <c r="X249" s="26" t="n">
        <f aca="false">IF(ROW()&lt;4+MinObs-1,"",IFERROR((C249-AVERAGE(C$4:C249))/STDEV(C$4:C249),""))</f>
        <v>-0.205045609077585</v>
      </c>
      <c r="Y249" s="26" t="n">
        <f aca="false">IF(ROW()&lt;4+MinObs-1,"",IFERROR((D249-AVERAGE(D$4:D249))/STDEV(D$4:D249),""))</f>
        <v>-1.28369235167531</v>
      </c>
      <c r="Z249" s="26" t="n">
        <f aca="false">IF(ROW()&lt;4+MinObs-1,"",IFERROR((E249-AVERAGE(E$4:E249))/STDEV(E$4:E249),""))</f>
        <v>-0.474503233499732</v>
      </c>
      <c r="AA249" s="26" t="n">
        <f aca="false">IF(ROW()&lt;4+MinObs-1,"",IFERROR((F249-AVERAGE(F$4:F249))/STDEV(F$4:F249),""))</f>
        <v>0.0364580776803227</v>
      </c>
      <c r="AB249" s="26" t="n">
        <f aca="false">IF(ROW()&lt;4+MinObs-1,"",IFERROR((G249-AVERAGE(G$4:G249))/STDEV(G$4:G249),""))</f>
        <v>0.138198637762418</v>
      </c>
      <c r="AC249" s="26" t="n">
        <f aca="false">IF(ROW()&lt;4+MinObs-1,"",IFERROR((H249-AVERAGE(H$4:H249))/STDEV(H$4:H249),""))</f>
        <v>-0.711460076112211</v>
      </c>
      <c r="AD249" s="26" t="n">
        <f aca="false">IF(ROW()&lt;4+MinObs-1,"",IFERROR((I249-AVERAGE(I$4:I249))/STDEV(I$4:I249),""))</f>
        <v>-1.0655675409851</v>
      </c>
      <c r="AE249" s="26" t="n">
        <f aca="false">IF(ROW()&lt;4+MinObs-1,"",IFERROR((J249-AVERAGE(J$4:J249))/STDEV(J$4:J249),""))</f>
        <v>-0.991344395683764</v>
      </c>
      <c r="AF249" s="26" t="n">
        <f aca="false">IF(ROW()&lt;4+MinObs-1,"",IFERROR((K249-AVERAGE(K$4:K249))/STDEV(K$4:K249),""))</f>
        <v>-0.294571503011528</v>
      </c>
      <c r="AG249" s="26" t="n">
        <f aca="false">IF(ROW()&lt;4+MinObs-1,"",IFERROR((L249-AVERAGE(L$4:L249))/STDEV(L$4:L249),""))</f>
        <v>-0.137623144869657</v>
      </c>
      <c r="AH249" s="26" t="n">
        <f aca="false">IF(ROW()&lt;4+MinObs-1,"",IFERROR((M249-AVERAGE(M$4:M249))/STDEV(M$4:M249),""))</f>
        <v>-0.698725780484821</v>
      </c>
      <c r="AI249" s="26" t="n">
        <f aca="false">IF(ROW()&lt;4+MinObs-1,"",IFERROR((N249-AVERAGE(N$4:N249))/STDEV(N$4:N249),""))</f>
        <v>-1.26831503235102</v>
      </c>
      <c r="AJ249" s="26" t="n">
        <f aca="false">IF(ROW()&lt;4+MinObs-1,"",IFERROR((O249-AVERAGE(O$4:O249))/STDEV(O$4:O249),""))</f>
        <v>-1.05030125229059</v>
      </c>
      <c r="AK249" s="26" t="n">
        <f aca="false">IF(ROW()&lt;4+MinObs-1,"",IFERROR((P249-AVERAGE(P$4:P249))/STDEV(P$4:P249),""))</f>
        <v>-0.235022151067702</v>
      </c>
      <c r="AL249" s="26" t="n">
        <f aca="false">IF(ROW()&lt;4+MinObs-1,"",IFERROR((Q249-AVERAGE(Q$4:Q249))/STDEV(Q$4:Q249),""))</f>
        <v>-0.733137413105809</v>
      </c>
      <c r="AM249" s="26" t="n">
        <f aca="false">IF(ROW()&lt;4+MinObs-1,"",IFERROR((R249-AVERAGE(R$4:R249))/STDEV(R$4:R249),""))</f>
        <v>-0.55434426536136</v>
      </c>
      <c r="AN249" s="26" t="n">
        <f aca="false">IF(ROW()&lt;4+MinObs-1,"",IFERROR((S249-AVERAGE(S$4:S249))/STDEV(S$4:S249),""))</f>
        <v>-0.0170087782101576</v>
      </c>
      <c r="AO249" s="26" t="n">
        <f aca="false">IF(ROW()&lt;4+MinObs-1,"",IFERROR((T249-AVERAGE(T$4:T249))/STDEV(T$4:T249),""))</f>
        <v>-1.03980888419456</v>
      </c>
      <c r="AP249" s="26" t="n">
        <f aca="false">IF(ROW()&lt;4+MinObs-1,"",IFERROR((U249-AVERAGE(U$4:U249))/STDEV(U$4:U249),""))</f>
        <v>-0.238424483085555</v>
      </c>
      <c r="AQ249" s="26" t="n">
        <f aca="false">IF(ROW()&lt;4+MinObs-1,"",IFERROR((V249-AVERAGE(V$4:V249))/STDEV(V$4:V249),""))</f>
        <v>-0.381373713043911</v>
      </c>
      <c r="AR249" s="26" t="n">
        <f aca="false">IF(W249="",0,IF(W249&gt;=z4,w4,IF(W249&gt;=z3,w3,IF(W249&gt;=zEntry,w2,IF(AND(W249&gt;=ExitZ,AR248&gt;0),w2,0)))))</f>
        <v>0</v>
      </c>
      <c r="AS249" s="26" t="n">
        <f aca="false">IF(X249="",0,IF(X249&gt;=z4,w4,IF(X249&gt;=z3,w3,IF(X249&gt;=zEntry,w2,IF(AND(X249&gt;=ExitZ,AS248&gt;0),w2,0)))))</f>
        <v>0</v>
      </c>
      <c r="AT249" s="26" t="n">
        <f aca="false">IF(Y249="",0,IF(Y249&gt;=z4,w4,IF(Y249&gt;=z3,w3,IF(Y249&gt;=zEntry,w2,IF(AND(Y249&gt;=ExitZ,AT248&gt;0),w2,0)))))</f>
        <v>0</v>
      </c>
      <c r="AU249" s="26" t="n">
        <f aca="false">IF(Z249="",0,IF(Z249&gt;=z4,w4,IF(Z249&gt;=z3,w3,IF(Z249&gt;=zEntry,w2,IF(AND(Z249&gt;=ExitZ,AU248&gt;0),w2,0)))))</f>
        <v>0</v>
      </c>
      <c r="AV249" s="26" t="n">
        <f aca="false">IF(AA249="",0,IF(AA249&gt;=z4,w4,IF(AA249&gt;=z3,w3,IF(AA249&gt;=zEntry,w2,IF(AND(AA249&gt;=ExitZ,AV248&gt;0),w2,0)))))</f>
        <v>0</v>
      </c>
      <c r="AW249" s="26" t="n">
        <f aca="false">IF(AB249="",0,IF(AB249&gt;=z4,w4,IF(AB249&gt;=z3,w3,IF(AB249&gt;=zEntry,w2,IF(AND(AB249&gt;=ExitZ,AW248&gt;0),w2,0)))))</f>
        <v>0</v>
      </c>
      <c r="AX249" s="26" t="n">
        <f aca="false">IF(AC249="",0,IF(AC249&gt;=z4,w4,IF(AC249&gt;=z3,w3,IF(AC249&gt;=zEntry,w2,IF(AND(AC249&gt;=ExitZ,AX248&gt;0),w2,0)))))</f>
        <v>0</v>
      </c>
      <c r="AY249" s="26" t="n">
        <f aca="false">IF(AD249="",0,IF(AD249&gt;=z4,w4,IF(AD249&gt;=z3,w3,IF(AD249&gt;=zEntry,w2,IF(AND(AD249&gt;=ExitZ,AY248&gt;0),w2,0)))))</f>
        <v>0</v>
      </c>
      <c r="AZ249" s="26" t="n">
        <f aca="false">IF(AE249="",0,IF(AE249&gt;=z4,w4,IF(AE249&gt;=z3,w3,IF(AE249&gt;=zEntry,w2,IF(AND(AE249&gt;=ExitZ,AZ248&gt;0),w2,0)))))</f>
        <v>0</v>
      </c>
      <c r="BA249" s="26" t="n">
        <f aca="false">IF(AF249="",0,IF(AF249&gt;=z4,w4,IF(AF249&gt;=z3,w3,IF(AF249&gt;=zEntry,w2,IF(AND(AF249&gt;=ExitZ,BA248&gt;0),w2,0)))))</f>
        <v>0</v>
      </c>
      <c r="BB249" s="26" t="n">
        <f aca="false">IF(AG249="",0,IF(AG249&gt;=z4,w4,IF(AG249&gt;=z3,w3,IF(AG249&gt;=zEntry,w2,IF(AND(AG249&gt;=ExitZ,BB248&gt;0),w2,0)))))</f>
        <v>0</v>
      </c>
      <c r="BC249" s="26" t="n">
        <f aca="false">IF(AH249="",0,IF(AH249&gt;=z4,w4,IF(AH249&gt;=z3,w3,IF(AH249&gt;=zEntry,w2,IF(AND(AH249&gt;=ExitZ,BC248&gt;0),w2,0)))))</f>
        <v>0</v>
      </c>
      <c r="BD249" s="26" t="n">
        <f aca="false">IF(AI249="",0,IF(AI249&gt;=z4,w4,IF(AI249&gt;=z3,w3,IF(AI249&gt;=zEntry,w2,IF(AND(AI249&gt;=ExitZ,BD248&gt;0),w2,0)))))</f>
        <v>0</v>
      </c>
      <c r="BE249" s="26" t="n">
        <f aca="false">IF(AJ249="",0,IF(AJ249&gt;=z4,w4,IF(AJ249&gt;=z3,w3,IF(AJ249&gt;=zEntry,w2,IF(AND(AJ249&gt;=ExitZ,BE248&gt;0),w2,0)))))</f>
        <v>0</v>
      </c>
      <c r="BF249" s="26" t="n">
        <f aca="false">IF(AK249="",0,IF(AK249&gt;=z4,w4,IF(AK249&gt;=z3,w3,IF(AK249&gt;=zEntry,w2,IF(AND(AK249&gt;=ExitZ,BF248&gt;0),w2,0)))))</f>
        <v>0</v>
      </c>
      <c r="BG249" s="26" t="n">
        <f aca="false">IF(AL249="",0,IF(AL249&gt;=z4,w4,IF(AL249&gt;=z3,w3,IF(AL249&gt;=zEntry,w2,IF(AND(AL249&gt;=ExitZ,BG248&gt;0),w2,0)))))</f>
        <v>0</v>
      </c>
      <c r="BH249" s="26" t="n">
        <f aca="false">IF(AM249="",0,IF(AM249&gt;=z4,w4,IF(AM249&gt;=z3,w3,IF(AM249&gt;=zEntry,w2,IF(AND(AM249&gt;=ExitZ,BH248&gt;0),w2,0)))))</f>
        <v>0</v>
      </c>
      <c r="BI249" s="26" t="n">
        <f aca="false">IF(AN249="",0,IF(AN249&gt;=z4,w4,IF(AN249&gt;=z3,w3,IF(AN249&gt;=zEntry,w2,IF(AND(AN249&gt;=ExitZ,BI248&gt;0),w2,0)))))</f>
        <v>0</v>
      </c>
      <c r="BJ249" s="26" t="n">
        <f aca="false">IF(AO249="",0,IF(AO249&gt;=z4,w4,IF(AO249&gt;=z3,w3,IF(AO249&gt;=zEntry,w2,IF(AND(AO249&gt;=ExitZ,BJ248&gt;0),w2,0)))))</f>
        <v>0</v>
      </c>
      <c r="BK249" s="26" t="n">
        <f aca="false">IF(AP249="",0,IF(AP249&gt;=z4,w4,IF(AP249&gt;=z3,w3,IF(AP249&gt;=zEntry,w2,IF(AND(AP249&gt;=ExitZ,BK248&gt;0),w2,0)))))</f>
        <v>0</v>
      </c>
      <c r="BL249" s="26" t="n">
        <f aca="false">IF(AQ249="",0,IF(AQ249&gt;=z4,w4,IF(AQ249&gt;=z3,w3,IF(AQ249&gt;=zEntry,w2,IF(AND(AQ249&gt;=ExitZ,BL248&gt;0),w2,0)))))</f>
        <v>0</v>
      </c>
      <c r="BM249" s="23" t="n">
        <f aca="false">IF(EMFX_Data!X248&gt;=EMFX_Data!Y248,EMFX_Data!AE249-EMFX_Data!AF249,EMFX_Data!AF249-EMFX_Data!AE249)</f>
        <v>0.0453604887216526</v>
      </c>
      <c r="BN249" s="23" t="n">
        <f aca="false">IF(EMFX_Data!X248&gt;=EMFX_Data!Z248,EMFX_Data!AE249-EMFX_Data!AG249,EMFX_Data!AG249-EMFX_Data!AE249)</f>
        <v>0.0373207363314373</v>
      </c>
      <c r="BO249" s="23" t="n">
        <f aca="false">IF(EMFX_Data!X248&gt;=EMFX_Data!AA248,EMFX_Data!AE249-EMFX_Data!AH249,EMFX_Data!AH249-EMFX_Data!AE249)</f>
        <v>0.046913389156649</v>
      </c>
      <c r="BP249" s="23" t="n">
        <f aca="false">IF(EMFX_Data!X248&gt;=EMFX_Data!AB248,EMFX_Data!AE249-EMFX_Data!AI249,EMFX_Data!AI249-EMFX_Data!AE249)</f>
        <v>0.0261265710777826</v>
      </c>
      <c r="BQ249" s="23" t="n">
        <f aca="false">IF(EMFX_Data!X248&gt;=EMFX_Data!AC248,EMFX_Data!AE249-EMFX_Data!AJ249,EMFX_Data!AJ249-EMFX_Data!AE249)</f>
        <v>0.0361047654487706</v>
      </c>
      <c r="BR249" s="23" t="n">
        <f aca="false">IF(EMFX_Data!X248&gt;=EMFX_Data!AD248,EMFX_Data!AE249-EMFX_Data!AK249,EMFX_Data!AK249-EMFX_Data!AE249)</f>
        <v>0.0449485549494899</v>
      </c>
      <c r="BS249" s="23" t="n">
        <f aca="false">IF(EMFX_Data!Y248&gt;=EMFX_Data!Z248,EMFX_Data!AF249-EMFX_Data!AG249,EMFX_Data!AG249-EMFX_Data!AF249)</f>
        <v>0.0826812250530899</v>
      </c>
      <c r="BT249" s="23" t="n">
        <f aca="false">IF(EMFX_Data!Y248&gt;=EMFX_Data!AA248,EMFX_Data!AF249-EMFX_Data!AH249,EMFX_Data!AH249-EMFX_Data!AF249)</f>
        <v>0.0922738778783016</v>
      </c>
      <c r="BU249" s="23" t="n">
        <f aca="false">IF(EMFX_Data!Y248&gt;=EMFX_Data!AB248,EMFX_Data!AF249-EMFX_Data!AI249,EMFX_Data!AI249-EMFX_Data!AF249)</f>
        <v>0.0714870597994352</v>
      </c>
      <c r="BV249" s="23" t="n">
        <f aca="false">IF(EMFX_Data!Y248&gt;=EMFX_Data!AC248,EMFX_Data!AF249-EMFX_Data!AJ249,EMFX_Data!AJ249-EMFX_Data!AF249)</f>
        <v>0.0814652541704232</v>
      </c>
      <c r="BW249" s="23" t="n">
        <f aca="false">IF(EMFX_Data!Y248&gt;=EMFX_Data!AD248,EMFX_Data!AF249-EMFX_Data!AK249,EMFX_Data!AK249-EMFX_Data!AF249)</f>
        <v>0.0903090436711425</v>
      </c>
      <c r="BX249" s="23" t="n">
        <f aca="false">IF(EMFX_Data!Z248&gt;=EMFX_Data!AA248,EMFX_Data!AG249-EMFX_Data!AH249,EMFX_Data!AH249-EMFX_Data!AG249)</f>
        <v>-0.00959265282521167</v>
      </c>
      <c r="BY249" s="23" t="n">
        <f aca="false">IF(EMFX_Data!Z248&gt;=EMFX_Data!AB248,EMFX_Data!AG249-EMFX_Data!AI249,EMFX_Data!AI249-EMFX_Data!AG249)</f>
        <v>0.0111941652536548</v>
      </c>
      <c r="BZ249" s="23" t="n">
        <f aca="false">IF(EMFX_Data!Z248&gt;=EMFX_Data!AC248,EMFX_Data!AG249-EMFX_Data!AJ249,EMFX_Data!AJ249-EMFX_Data!AG249)</f>
        <v>-0.00121597088266669</v>
      </c>
      <c r="CA249" s="23" t="n">
        <f aca="false">IF(EMFX_Data!Z248&gt;=EMFX_Data!AD248,EMFX_Data!AG249-EMFX_Data!AK249,EMFX_Data!AK249-EMFX_Data!AG249)</f>
        <v>0.00762781861805262</v>
      </c>
      <c r="CB249" s="23" t="n">
        <f aca="false">IF(EMFX_Data!AA248&gt;=EMFX_Data!AB248,EMFX_Data!AH249-EMFX_Data!AI249,EMFX_Data!AI249-EMFX_Data!AH249)</f>
        <v>-0.0207868180788664</v>
      </c>
      <c r="CC249" s="23" t="n">
        <f aca="false">IF(EMFX_Data!AA248&gt;=EMFX_Data!AC248,EMFX_Data!AH249-EMFX_Data!AJ249,EMFX_Data!AJ249-EMFX_Data!AH249)</f>
        <v>-0.0108086237078784</v>
      </c>
      <c r="CD249" s="23" t="n">
        <f aca="false">IF(EMFX_Data!AA248&gt;=EMFX_Data!AD248,EMFX_Data!AH249-EMFX_Data!AK249,EMFX_Data!AK249-EMFX_Data!AH249)</f>
        <v>-0.00196483420715905</v>
      </c>
      <c r="CE249" s="23" t="n">
        <f aca="false">IF(EMFX_Data!AB248&gt;=EMFX_Data!AC248,EMFX_Data!AI249-EMFX_Data!AJ249,EMFX_Data!AJ249-EMFX_Data!AI249)</f>
        <v>0.00997819437098807</v>
      </c>
      <c r="CF249" s="23" t="n">
        <f aca="false">IF(EMFX_Data!AB248&gt;=EMFX_Data!AD248,EMFX_Data!AI249-EMFX_Data!AK249,EMFX_Data!AK249-EMFX_Data!AI249)</f>
        <v>0.0188219838717074</v>
      </c>
      <c r="CG249" s="23" t="n">
        <f aca="false">IF(EMFX_Data!AC248&gt;=EMFX_Data!AD248,EMFX_Data!AJ249-EMFX_Data!AK249,EMFX_Data!AK249-EMFX_Data!AJ249)</f>
        <v>0.00884378950071931</v>
      </c>
      <c r="CH249" s="27" t="n">
        <f aca="false">IF(ROW()&lt;4+VolLB,"",STDEV(INDEX($BM:$BM,ROW()-VolLB+1):INDEX($BM:$BM,ROW()))*SQRT(12))</f>
        <v>0.148272812271813</v>
      </c>
      <c r="CI249" s="27" t="n">
        <f aca="false">IF(ROW()&lt;4+VolLB,"",STDEV(INDEX($BN:$BN,ROW()-VolLB+1):INDEX($BN:$BN,ROW()))*SQRT(12))</f>
        <v>0.155798209945288</v>
      </c>
      <c r="CJ249" s="27" t="n">
        <f aca="false">IF(ROW()&lt;4+VolLB,"",STDEV(INDEX($BO:$BO,ROW()-VolLB+1):INDEX($BO:$BO,ROW()))*SQRT(12))</f>
        <v>0.171375052006827</v>
      </c>
      <c r="CK249" s="27" t="n">
        <f aca="false">IF(ROW()&lt;4+VolLB,"",STDEV(INDEX($BP:$BP,ROW()-VolLB+1):INDEX($BP:$BP,ROW()))*SQRT(12))</f>
        <v>0.141265516754043</v>
      </c>
      <c r="CL249" s="27" t="n">
        <f aca="false">IF(ROW()&lt;4+VolLB,"",STDEV(INDEX($BQ:$BQ,ROW()-VolLB+1):INDEX($BQ:$BQ,ROW()))*SQRT(12))</f>
        <v>0.165884047065654</v>
      </c>
      <c r="CM249" s="27" t="n">
        <f aca="false">IF(ROW()&lt;4+VolLB,"",STDEV(INDEX($BR:$BR,ROW()-VolLB+1):INDEX($BR:$BR,ROW()))*SQRT(12))</f>
        <v>0.189012360502766</v>
      </c>
      <c r="CN249" s="27" t="n">
        <f aca="false">IF(ROW()&lt;4+VolLB,"",STDEV(INDEX($BS:$BS,ROW()-VolLB+1):INDEX($BS:$BS,ROW()))*SQRT(12))</f>
        <v>0.150141774897569</v>
      </c>
      <c r="CO249" s="27" t="n">
        <f aca="false">IF(ROW()&lt;4+VolLB,"",STDEV(INDEX($BT:$BT,ROW()-VolLB+1):INDEX($BT:$BT,ROW()))*SQRT(12))</f>
        <v>0.177566868522247</v>
      </c>
      <c r="CP249" s="27" t="n">
        <f aca="false">IF(ROW()&lt;4+VolLB,"",STDEV(INDEX($BU:$BU,ROW()-VolLB+1):INDEX($BU:$BU,ROW()))*SQRT(12))</f>
        <v>0.1588071266491</v>
      </c>
      <c r="CQ249" s="27" t="n">
        <f aca="false">IF(ROW()&lt;4+VolLB,"",STDEV(INDEX($BV:$BV,ROW()-VolLB+1):INDEX($BV:$BV,ROW()))*SQRT(12))</f>
        <v>0.178851263410501</v>
      </c>
      <c r="CR249" s="27" t="n">
        <f aca="false">IF(ROW()&lt;4+VolLB,"",STDEV(INDEX($BW:$BW,ROW()-VolLB+1):INDEX($BW:$BW,ROW()))*SQRT(12))</f>
        <v>0.161589354715096</v>
      </c>
      <c r="CS249" s="27" t="n">
        <f aca="false">IF(ROW()&lt;4+VolLB,"",STDEV(INDEX($BX:$BX,ROW()-VolLB+1):INDEX($BX:$BX,ROW()))*SQRT(12))</f>
        <v>0.142741436371651</v>
      </c>
      <c r="CT249" s="27" t="n">
        <f aca="false">IF(ROW()&lt;4+VolLB,"",STDEV(INDEX($BY:$BY,ROW()-VolLB+1):INDEX($BY:$BY,ROW()))*SQRT(12))</f>
        <v>0.144621839018673</v>
      </c>
      <c r="CU249" s="27" t="n">
        <f aca="false">IF(ROW()&lt;4+VolLB,"",STDEV(INDEX($BZ:$BZ,ROW()-VolLB+1):INDEX($BZ:$BZ,ROW()))*SQRT(12))</f>
        <v>0.180182766334882</v>
      </c>
      <c r="CV249" s="27" t="n">
        <f aca="false">IF(ROW()&lt;4+VolLB,"",STDEV(INDEX($CA:$CA,ROW()-VolLB+1):INDEX($CA:$CA,ROW()))*SQRT(12))</f>
        <v>0.153802652071215</v>
      </c>
      <c r="CW249" s="27" t="n">
        <f aca="false">IF(ROW()&lt;4+VolLB,"",STDEV(INDEX($CB:$CB,ROW()-VolLB+1):INDEX($CB:$CB,ROW()))*SQRT(12))</f>
        <v>0.17073287798622</v>
      </c>
      <c r="CX249" s="27" t="n">
        <f aca="false">IF(ROW()&lt;4+VolLB,"",STDEV(INDEX($CC:$CC,ROW()-VolLB+1):INDEX($CC:$CC,ROW()))*SQRT(12))</f>
        <v>0.178611203603191</v>
      </c>
      <c r="CY249" s="27" t="n">
        <f aca="false">IF(ROW()&lt;4+VolLB,"",STDEV(INDEX($CD:$CD,ROW()-VolLB+1):INDEX($CD:$CD,ROW()))*SQRT(12))</f>
        <v>0.155581663589788</v>
      </c>
      <c r="CZ249" s="27" t="n">
        <f aca="false">IF(ROW()&lt;4+VolLB,"",STDEV(INDEX($CE:$CE,ROW()-VolLB+1):INDEX($CE:$CE,ROW()))*SQRT(12))</f>
        <v>0.164650019293501</v>
      </c>
      <c r="DA249" s="27" t="n">
        <f aca="false">IF(ROW()&lt;4+VolLB,"",STDEV(INDEX($CF:$CF,ROW()-VolLB+1):INDEX($CF:$CF,ROW()))*SQRT(12))</f>
        <v>0.174442281903049</v>
      </c>
      <c r="DB249" s="27" t="n">
        <f aca="false">IF(ROW()&lt;4+VolLB,"",STDEV(INDEX($CG:$CG,ROW()-VolLB+1):INDEX($CG:$CG,ROW()))*SQRT(12))</f>
        <v>0.185610903606858</v>
      </c>
      <c r="DC249" s="26" t="n">
        <f aca="false">IF(OR(AR249=0,CH249="",CH249=0),0,AR249*MIN(MaxScal,TgtVol/CH249))</f>
        <v>0</v>
      </c>
      <c r="DD249" s="26" t="n">
        <f aca="false">IF(OR(AS249=0,CI249="",CI249=0),0,AS249*MIN(MaxScal,TgtVol/CI249))</f>
        <v>0</v>
      </c>
      <c r="DE249" s="26" t="n">
        <f aca="false">IF(OR(AT249=0,CJ249="",CJ249=0),0,AT249*MIN(MaxScal,TgtVol/CJ249))</f>
        <v>0</v>
      </c>
      <c r="DF249" s="26" t="n">
        <f aca="false">IF(OR(AU249=0,CK249="",CK249=0),0,AU249*MIN(MaxScal,TgtVol/CK249))</f>
        <v>0</v>
      </c>
      <c r="DG249" s="26" t="n">
        <f aca="false">IF(OR(AV249=0,CL249="",CL249=0),0,AV249*MIN(MaxScal,TgtVol/CL249))</f>
        <v>0</v>
      </c>
      <c r="DH249" s="26" t="n">
        <f aca="false">IF(OR(AW249=0,CM249="",CM249=0),0,AW249*MIN(MaxScal,TgtVol/CM249))</f>
        <v>0</v>
      </c>
      <c r="DI249" s="26" t="n">
        <f aca="false">IF(OR(AX249=0,CN249="",CN249=0),0,AX249*MIN(MaxScal,TgtVol/CN249))</f>
        <v>0</v>
      </c>
      <c r="DJ249" s="26" t="n">
        <f aca="false">IF(OR(AY249=0,CO249="",CO249=0),0,AY249*MIN(MaxScal,TgtVol/CO249))</f>
        <v>0</v>
      </c>
      <c r="DK249" s="26" t="n">
        <f aca="false">IF(OR(AZ249=0,CP249="",CP249=0),0,AZ249*MIN(MaxScal,TgtVol/CP249))</f>
        <v>0</v>
      </c>
      <c r="DL249" s="26" t="n">
        <f aca="false">IF(OR(BA249=0,CQ249="",CQ249=0),0,BA249*MIN(MaxScal,TgtVol/CQ249))</f>
        <v>0</v>
      </c>
      <c r="DM249" s="26" t="n">
        <f aca="false">IF(OR(BB249=0,CR249="",CR249=0),0,BB249*MIN(MaxScal,TgtVol/CR249))</f>
        <v>0</v>
      </c>
      <c r="DN249" s="26" t="n">
        <f aca="false">IF(OR(BC249=0,CS249="",CS249=0),0,BC249*MIN(MaxScal,TgtVol/CS249))</f>
        <v>0</v>
      </c>
      <c r="DO249" s="26" t="n">
        <f aca="false">IF(OR(BD249=0,CT249="",CT249=0),0,BD249*MIN(MaxScal,TgtVol/CT249))</f>
        <v>0</v>
      </c>
      <c r="DP249" s="26" t="n">
        <f aca="false">IF(OR(BE249=0,CU249="",CU249=0),0,BE249*MIN(MaxScal,TgtVol/CU249))</f>
        <v>0</v>
      </c>
      <c r="DQ249" s="26" t="n">
        <f aca="false">IF(OR(BF249=0,CV249="",CV249=0),0,BF249*MIN(MaxScal,TgtVol/CV249))</f>
        <v>0</v>
      </c>
      <c r="DR249" s="26" t="n">
        <f aca="false">IF(OR(BG249=0,CW249="",CW249=0),0,BG249*MIN(MaxScal,TgtVol/CW249))</f>
        <v>0</v>
      </c>
      <c r="DS249" s="26" t="n">
        <f aca="false">IF(OR(BH249=0,CX249="",CX249=0),0,BH249*MIN(MaxScal,TgtVol/CX249))</f>
        <v>0</v>
      </c>
      <c r="DT249" s="26" t="n">
        <f aca="false">IF(OR(BI249=0,CY249="",CY249=0),0,BI249*MIN(MaxScal,TgtVol/CY249))</f>
        <v>0</v>
      </c>
      <c r="DU249" s="26" t="n">
        <f aca="false">IF(OR(BJ249=0,CZ249="",CZ249=0),0,BJ249*MIN(MaxScal,TgtVol/CZ249))</f>
        <v>0</v>
      </c>
      <c r="DV249" s="26" t="n">
        <f aca="false">IF(OR(BK249=0,DA249="",DA249=0),0,BK249*MIN(MaxScal,TgtVol/DA249))</f>
        <v>0</v>
      </c>
      <c r="DW249" s="26" t="n">
        <f aca="false">IF(OR(BL249=0,DB249="",DB249=0),0,BL249*MIN(MaxScal,TgtVol/DB249))</f>
        <v>0</v>
      </c>
      <c r="DX249" s="28" t="n">
        <f aca="false">IFERROR(DC248*BM249,"")</f>
        <v>0</v>
      </c>
      <c r="DY249" s="28" t="n">
        <f aca="false">IFERROR(DD248*BN249,"")</f>
        <v>0</v>
      </c>
      <c r="DZ249" s="28" t="n">
        <f aca="false">IFERROR(DE248*BO249,"")</f>
        <v>0</v>
      </c>
      <c r="EA249" s="28" t="n">
        <f aca="false">IFERROR(DF248*BP249,"")</f>
        <v>0</v>
      </c>
      <c r="EB249" s="28" t="n">
        <f aca="false">IFERROR(DG248*BQ249,"")</f>
        <v>0</v>
      </c>
      <c r="EC249" s="28" t="n">
        <f aca="false">IFERROR(DH248*BR249,"")</f>
        <v>0</v>
      </c>
      <c r="ED249" s="28" t="n">
        <f aca="false">IFERROR(DI248*BS249,"")</f>
        <v>0</v>
      </c>
      <c r="EE249" s="28" t="n">
        <f aca="false">IFERROR(DJ248*BT249,"")</f>
        <v>0</v>
      </c>
      <c r="EF249" s="28" t="n">
        <f aca="false">IFERROR(DK248*BU249,"")</f>
        <v>0</v>
      </c>
      <c r="EG249" s="28" t="n">
        <f aca="false">IFERROR(DL248*BV249,"")</f>
        <v>0</v>
      </c>
      <c r="EH249" s="28" t="n">
        <f aca="false">IFERROR(DM248*BW249,"")</f>
        <v>0</v>
      </c>
      <c r="EI249" s="28" t="n">
        <f aca="false">IFERROR(DN248*BX249,"")</f>
        <v>-0</v>
      </c>
      <c r="EJ249" s="28" t="n">
        <f aca="false">IFERROR(DO248*BY249,"")</f>
        <v>0</v>
      </c>
      <c r="EK249" s="28" t="n">
        <f aca="false">IFERROR(DP248*BZ249,"")</f>
        <v>-0</v>
      </c>
      <c r="EL249" s="28" t="n">
        <f aca="false">IFERROR(DQ248*CA249,"")</f>
        <v>0</v>
      </c>
      <c r="EM249" s="28" t="n">
        <f aca="false">IFERROR(DR248*CB249,"")</f>
        <v>-0</v>
      </c>
      <c r="EN249" s="28" t="n">
        <f aca="false">IFERROR(DS248*CC249,"")</f>
        <v>-0</v>
      </c>
      <c r="EO249" s="28" t="n">
        <f aca="false">IFERROR(DT248*CD249,"")</f>
        <v>-0</v>
      </c>
      <c r="EP249" s="28" t="n">
        <f aca="false">IFERROR(DU248*CE249,"")</f>
        <v>0</v>
      </c>
      <c r="EQ249" s="28" t="n">
        <f aca="false">IFERROR(DV248*CF249,"")</f>
        <v>0</v>
      </c>
      <c r="ER249" s="28" t="n">
        <f aca="false">IFERROR(DW248*CG249,"")</f>
        <v>0</v>
      </c>
      <c r="ES249" s="28" t="n">
        <f aca="false">IF(ROW()=4,"",SUM(DX249:ER249))</f>
        <v>0</v>
      </c>
      <c r="ET249" s="29" t="n">
        <f aca="false">COUNTIF(AR249:BL249,"&gt;0")</f>
        <v>0</v>
      </c>
    </row>
    <row r="250" customFormat="false" ht="15" hidden="false" customHeight="false" outlineLevel="0" collapsed="false">
      <c r="A250" s="19" t="n">
        <v>45504</v>
      </c>
      <c r="B250" s="23" t="n">
        <f aca="false">ABS(EMFX_Data!X250-EMFX_Data!Y250)</f>
        <v>0.0312280658987856</v>
      </c>
      <c r="C250" s="23" t="n">
        <f aca="false">ABS(EMFX_Data!X250-EMFX_Data!Z250)</f>
        <v>0.0763385328252753</v>
      </c>
      <c r="D250" s="23" t="n">
        <f aca="false">ABS(EMFX_Data!X250-EMFX_Data!AA250)</f>
        <v>0.00683717287853902</v>
      </c>
      <c r="E250" s="23" t="n">
        <f aca="false">ABS(EMFX_Data!X250-EMFX_Data!AB250)</f>
        <v>0.109801886089793</v>
      </c>
      <c r="F250" s="23" t="n">
        <f aca="false">ABS(EMFX_Data!X250-EMFX_Data!AC250)</f>
        <v>0.156301505207945</v>
      </c>
      <c r="G250" s="23" t="n">
        <f aca="false">ABS(EMFX_Data!X250-EMFX_Data!AD250)</f>
        <v>0.19147549893261</v>
      </c>
      <c r="H250" s="23" t="n">
        <f aca="false">ABS(EMFX_Data!Y250-EMFX_Data!Z250)</f>
        <v>0.0451104669264897</v>
      </c>
      <c r="I250" s="23" t="n">
        <f aca="false">ABS(EMFX_Data!Y250-EMFX_Data!AA250)</f>
        <v>0.0243908930202466</v>
      </c>
      <c r="J250" s="23" t="n">
        <f aca="false">ABS(EMFX_Data!Y250-EMFX_Data!AB250)</f>
        <v>0.0785738201910071</v>
      </c>
      <c r="K250" s="23" t="n">
        <f aca="false">ABS(EMFX_Data!Y250-EMFX_Data!AC250)</f>
        <v>0.125073439309159</v>
      </c>
      <c r="L250" s="23" t="n">
        <f aca="false">ABS(EMFX_Data!Y250-EMFX_Data!AD250)</f>
        <v>0.160247433033824</v>
      </c>
      <c r="M250" s="23" t="n">
        <f aca="false">ABS(EMFX_Data!Z250-EMFX_Data!AA250)</f>
        <v>0.0695013599467362</v>
      </c>
      <c r="N250" s="23" t="n">
        <f aca="false">ABS(EMFX_Data!Z250-EMFX_Data!AB250)</f>
        <v>0.0334633532645174</v>
      </c>
      <c r="O250" s="23" t="n">
        <f aca="false">ABS(EMFX_Data!Z250-EMFX_Data!AC250)</f>
        <v>0.0799629723826696</v>
      </c>
      <c r="P250" s="23" t="n">
        <f aca="false">ABS(EMFX_Data!Z250-EMFX_Data!AD250)</f>
        <v>0.115136966107334</v>
      </c>
      <c r="Q250" s="23" t="n">
        <f aca="false">ABS(EMFX_Data!AA250-EMFX_Data!AB250)</f>
        <v>0.102964713211254</v>
      </c>
      <c r="R250" s="23" t="n">
        <f aca="false">ABS(EMFX_Data!AA250-EMFX_Data!AC250)</f>
        <v>0.149464332329406</v>
      </c>
      <c r="S250" s="23" t="n">
        <f aca="false">ABS(EMFX_Data!AA250-EMFX_Data!AD250)</f>
        <v>0.184638326054071</v>
      </c>
      <c r="T250" s="23" t="n">
        <f aca="false">ABS(EMFX_Data!AB250-EMFX_Data!AC250)</f>
        <v>0.0464996191181522</v>
      </c>
      <c r="U250" s="23" t="n">
        <f aca="false">ABS(EMFX_Data!AB250-EMFX_Data!AD250)</f>
        <v>0.0816736128428168</v>
      </c>
      <c r="V250" s="23" t="n">
        <f aca="false">ABS(EMFX_Data!AC250-EMFX_Data!AD250)</f>
        <v>0.0351739937246647</v>
      </c>
      <c r="W250" s="26" t="n">
        <f aca="false">IF(ROW()&lt;4+MinObs-1,"",IFERROR((B250-AVERAGE(B$4:B250))/STDEV(B$4:B250),""))</f>
        <v>-1.09355389848086</v>
      </c>
      <c r="X250" s="26" t="n">
        <f aca="false">IF(ROW()&lt;4+MinObs-1,"",IFERROR((C250-AVERAGE(C$4:C250))/STDEV(C$4:C250),""))</f>
        <v>-0.368127099711392</v>
      </c>
      <c r="Y250" s="26" t="n">
        <f aca="false">IF(ROW()&lt;4+MinObs-1,"",IFERROR((D250-AVERAGE(D$4:D250))/STDEV(D$4:D250),""))</f>
        <v>-1.31819626385343</v>
      </c>
      <c r="Z250" s="26" t="n">
        <f aca="false">IF(ROW()&lt;4+MinObs-1,"",IFERROR((E250-AVERAGE(E$4:E250))/STDEV(E$4:E250),""))</f>
        <v>-0.145446842327751</v>
      </c>
      <c r="AA250" s="26" t="n">
        <f aca="false">IF(ROW()&lt;4+MinObs-1,"",IFERROR((F250-AVERAGE(F$4:F250))/STDEV(F$4:F250),""))</f>
        <v>0.58103001129785</v>
      </c>
      <c r="AB250" s="26" t="n">
        <f aca="false">IF(ROW()&lt;4+MinObs-1,"",IFERROR((G250-AVERAGE(G$4:G250))/STDEV(G$4:G250),""))</f>
        <v>0.206874838722399</v>
      </c>
      <c r="AC250" s="26" t="n">
        <f aca="false">IF(ROW()&lt;4+MinObs-1,"",IFERROR((H250-AVERAGE(H$4:H250))/STDEV(H$4:H250),""))</f>
        <v>-0.823101184264616</v>
      </c>
      <c r="AD250" s="26" t="n">
        <f aca="false">IF(ROW()&lt;4+MinObs-1,"",IFERROR((I250-AVERAGE(I$4:I250))/STDEV(I$4:I250),""))</f>
        <v>-1.02911239848224</v>
      </c>
      <c r="AE250" s="26" t="n">
        <f aca="false">IF(ROW()&lt;4+MinObs-1,"",IFERROR((J250-AVERAGE(J$4:J250))/STDEV(J$4:J250),""))</f>
        <v>-0.608043125989574</v>
      </c>
      <c r="AF250" s="26" t="n">
        <f aca="false">IF(ROW()&lt;4+MinObs-1,"",IFERROR((K250-AVERAGE(K$4:K250))/STDEV(K$4:K250),""))</f>
        <v>0.37706772891357</v>
      </c>
      <c r="AG250" s="26" t="n">
        <f aca="false">IF(ROW()&lt;4+MinObs-1,"",IFERROR((L250-AVERAGE(L$4:L250))/STDEV(L$4:L250),""))</f>
        <v>-0.0680449635232093</v>
      </c>
      <c r="AH250" s="26" t="n">
        <f aca="false">IF(ROW()&lt;4+MinObs-1,"",IFERROR((M250-AVERAGE(M$4:M250))/STDEV(M$4:M250),""))</f>
        <v>-0.783761854444503</v>
      </c>
      <c r="AI250" s="26" t="n">
        <f aca="false">IF(ROW()&lt;4+MinObs-1,"",IFERROR((N250-AVERAGE(N$4:N250))/STDEV(N$4:N250),""))</f>
        <v>-1.04091548769343</v>
      </c>
      <c r="AJ250" s="26" t="n">
        <f aca="false">IF(ROW()&lt;4+MinObs-1,"",IFERROR((O250-AVERAGE(O$4:O250))/STDEV(O$4:O250),""))</f>
        <v>-0.24936978454712</v>
      </c>
      <c r="AK250" s="26" t="n">
        <f aca="false">IF(ROW()&lt;4+MinObs-1,"",IFERROR((P250-AVERAGE(P$4:P250))/STDEV(P$4:P250),""))</f>
        <v>-0.114320492172685</v>
      </c>
      <c r="AL250" s="26" t="n">
        <f aca="false">IF(ROW()&lt;4+MinObs-1,"",IFERROR((Q250-AVERAGE(Q$4:Q250))/STDEV(Q$4:Q250),""))</f>
        <v>-0.465763382084458</v>
      </c>
      <c r="AM250" s="26" t="n">
        <f aca="false">IF(ROW()&lt;4+MinObs-1,"",IFERROR((R250-AVERAGE(R$4:R250))/STDEV(R$4:R250),""))</f>
        <v>-0.106369547603062</v>
      </c>
      <c r="AN250" s="26" t="n">
        <f aca="false">IF(ROW()&lt;4+MinObs-1,"",IFERROR((S250-AVERAGE(S$4:S250))/STDEV(S$4:S250),""))</f>
        <v>0.0687515675136244</v>
      </c>
      <c r="AO250" s="26" t="n">
        <f aca="false">IF(ROW()&lt;4+MinObs-1,"",IFERROR((T250-AVERAGE(T$4:T250))/STDEV(T$4:T250),""))</f>
        <v>-0.870242394751097</v>
      </c>
      <c r="AP250" s="26" t="n">
        <f aca="false">IF(ROW()&lt;4+MinObs-1,"",IFERROR((U250-AVERAGE(U$4:U250))/STDEV(U$4:U250),""))</f>
        <v>-0.291302773651878</v>
      </c>
      <c r="AQ250" s="26" t="n">
        <f aca="false">IF(ROW()&lt;4+MinObs-1,"",IFERROR((V250-AVERAGE(V$4:V250))/STDEV(V$4:V250),""))</f>
        <v>-0.489321006130886</v>
      </c>
      <c r="AR250" s="26" t="n">
        <f aca="false">IF(W250="",0,IF(W250&gt;=z4,w4,IF(W250&gt;=z3,w3,IF(W250&gt;=zEntry,w2,IF(AND(W250&gt;=ExitZ,AR249&gt;0),w2,0)))))</f>
        <v>0</v>
      </c>
      <c r="AS250" s="26" t="n">
        <f aca="false">IF(X250="",0,IF(X250&gt;=z4,w4,IF(X250&gt;=z3,w3,IF(X250&gt;=zEntry,w2,IF(AND(X250&gt;=ExitZ,AS249&gt;0),w2,0)))))</f>
        <v>0</v>
      </c>
      <c r="AT250" s="26" t="n">
        <f aca="false">IF(Y250="",0,IF(Y250&gt;=z4,w4,IF(Y250&gt;=z3,w3,IF(Y250&gt;=zEntry,w2,IF(AND(Y250&gt;=ExitZ,AT249&gt;0),w2,0)))))</f>
        <v>0</v>
      </c>
      <c r="AU250" s="26" t="n">
        <f aca="false">IF(Z250="",0,IF(Z250&gt;=z4,w4,IF(Z250&gt;=z3,w3,IF(Z250&gt;=zEntry,w2,IF(AND(Z250&gt;=ExitZ,AU249&gt;0),w2,0)))))</f>
        <v>0</v>
      </c>
      <c r="AV250" s="26" t="n">
        <f aca="false">IF(AA250="",0,IF(AA250&gt;=z4,w4,IF(AA250&gt;=z3,w3,IF(AA250&gt;=zEntry,w2,IF(AND(AA250&gt;=ExitZ,AV249&gt;0),w2,0)))))</f>
        <v>0</v>
      </c>
      <c r="AW250" s="26" t="n">
        <f aca="false">IF(AB250="",0,IF(AB250&gt;=z4,w4,IF(AB250&gt;=z3,w3,IF(AB250&gt;=zEntry,w2,IF(AND(AB250&gt;=ExitZ,AW249&gt;0),w2,0)))))</f>
        <v>0</v>
      </c>
      <c r="AX250" s="26" t="n">
        <f aca="false">IF(AC250="",0,IF(AC250&gt;=z4,w4,IF(AC250&gt;=z3,w3,IF(AC250&gt;=zEntry,w2,IF(AND(AC250&gt;=ExitZ,AX249&gt;0),w2,0)))))</f>
        <v>0</v>
      </c>
      <c r="AY250" s="26" t="n">
        <f aca="false">IF(AD250="",0,IF(AD250&gt;=z4,w4,IF(AD250&gt;=z3,w3,IF(AD250&gt;=zEntry,w2,IF(AND(AD250&gt;=ExitZ,AY249&gt;0),w2,0)))))</f>
        <v>0</v>
      </c>
      <c r="AZ250" s="26" t="n">
        <f aca="false">IF(AE250="",0,IF(AE250&gt;=z4,w4,IF(AE250&gt;=z3,w3,IF(AE250&gt;=zEntry,w2,IF(AND(AE250&gt;=ExitZ,AZ249&gt;0),w2,0)))))</f>
        <v>0</v>
      </c>
      <c r="BA250" s="26" t="n">
        <f aca="false">IF(AF250="",0,IF(AF250&gt;=z4,w4,IF(AF250&gt;=z3,w3,IF(AF250&gt;=zEntry,w2,IF(AND(AF250&gt;=ExitZ,BA249&gt;0),w2,0)))))</f>
        <v>0</v>
      </c>
      <c r="BB250" s="26" t="n">
        <f aca="false">IF(AG250="",0,IF(AG250&gt;=z4,w4,IF(AG250&gt;=z3,w3,IF(AG250&gt;=zEntry,w2,IF(AND(AG250&gt;=ExitZ,BB249&gt;0),w2,0)))))</f>
        <v>0</v>
      </c>
      <c r="BC250" s="26" t="n">
        <f aca="false">IF(AH250="",0,IF(AH250&gt;=z4,w4,IF(AH250&gt;=z3,w3,IF(AH250&gt;=zEntry,w2,IF(AND(AH250&gt;=ExitZ,BC249&gt;0),w2,0)))))</f>
        <v>0</v>
      </c>
      <c r="BD250" s="26" t="n">
        <f aca="false">IF(AI250="",0,IF(AI250&gt;=z4,w4,IF(AI250&gt;=z3,w3,IF(AI250&gt;=zEntry,w2,IF(AND(AI250&gt;=ExitZ,BD249&gt;0),w2,0)))))</f>
        <v>0</v>
      </c>
      <c r="BE250" s="26" t="n">
        <f aca="false">IF(AJ250="",0,IF(AJ250&gt;=z4,w4,IF(AJ250&gt;=z3,w3,IF(AJ250&gt;=zEntry,w2,IF(AND(AJ250&gt;=ExitZ,BE249&gt;0),w2,0)))))</f>
        <v>0</v>
      </c>
      <c r="BF250" s="26" t="n">
        <f aca="false">IF(AK250="",0,IF(AK250&gt;=z4,w4,IF(AK250&gt;=z3,w3,IF(AK250&gt;=zEntry,w2,IF(AND(AK250&gt;=ExitZ,BF249&gt;0),w2,0)))))</f>
        <v>0</v>
      </c>
      <c r="BG250" s="26" t="n">
        <f aca="false">IF(AL250="",0,IF(AL250&gt;=z4,w4,IF(AL250&gt;=z3,w3,IF(AL250&gt;=zEntry,w2,IF(AND(AL250&gt;=ExitZ,BG249&gt;0),w2,0)))))</f>
        <v>0</v>
      </c>
      <c r="BH250" s="26" t="n">
        <f aca="false">IF(AM250="",0,IF(AM250&gt;=z4,w4,IF(AM250&gt;=z3,w3,IF(AM250&gt;=zEntry,w2,IF(AND(AM250&gt;=ExitZ,BH249&gt;0),w2,0)))))</f>
        <v>0</v>
      </c>
      <c r="BI250" s="26" t="n">
        <f aca="false">IF(AN250="",0,IF(AN250&gt;=z4,w4,IF(AN250&gt;=z3,w3,IF(AN250&gt;=zEntry,w2,IF(AND(AN250&gt;=ExitZ,BI249&gt;0),w2,0)))))</f>
        <v>0</v>
      </c>
      <c r="BJ250" s="26" t="n">
        <f aca="false">IF(AO250="",0,IF(AO250&gt;=z4,w4,IF(AO250&gt;=z3,w3,IF(AO250&gt;=zEntry,w2,IF(AND(AO250&gt;=ExitZ,BJ249&gt;0),w2,0)))))</f>
        <v>0</v>
      </c>
      <c r="BK250" s="26" t="n">
        <f aca="false">IF(AP250="",0,IF(AP250&gt;=z4,w4,IF(AP250&gt;=z3,w3,IF(AP250&gt;=zEntry,w2,IF(AND(AP250&gt;=ExitZ,BK249&gt;0),w2,0)))))</f>
        <v>0</v>
      </c>
      <c r="BL250" s="26" t="n">
        <f aca="false">IF(AQ250="",0,IF(AQ250&gt;=z4,w4,IF(AQ250&gt;=z3,w3,IF(AQ250&gt;=zEntry,w2,IF(AND(AQ250&gt;=ExitZ,BL249&gt;0),w2,0)))))</f>
        <v>0</v>
      </c>
      <c r="BM250" s="23" t="n">
        <f aca="false">IF(EMFX_Data!X249&gt;=EMFX_Data!Y249,EMFX_Data!AE250-EMFX_Data!AF250,EMFX_Data!AF250-EMFX_Data!AE250)</f>
        <v>0.0017656851979711</v>
      </c>
      <c r="BN250" s="23" t="n">
        <f aca="false">IF(EMFX_Data!X249&gt;=EMFX_Data!Z249,EMFX_Data!AE250-EMFX_Data!AG250,EMFX_Data!AG250-EMFX_Data!AE250)</f>
        <v>0.0153676048108846</v>
      </c>
      <c r="BO250" s="23" t="n">
        <f aca="false">IF(EMFX_Data!X249&gt;=EMFX_Data!AA249,EMFX_Data!AE250-EMFX_Data!AH250,EMFX_Data!AH250-EMFX_Data!AE250)</f>
        <v>0.00839301656744733</v>
      </c>
      <c r="BP250" s="23" t="n">
        <f aca="false">IF(EMFX_Data!X249&gt;=EMFX_Data!AB249,EMFX_Data!AE250-EMFX_Data!AI250,EMFX_Data!AI250-EMFX_Data!AE250)</f>
        <v>-0.0301761536248337</v>
      </c>
      <c r="BQ250" s="23" t="n">
        <f aca="false">IF(EMFX_Data!X249&gt;=EMFX_Data!AC249,EMFX_Data!AE250-EMFX_Data!AJ250,EMFX_Data!AJ250-EMFX_Data!AE250)</f>
        <v>-0.0519298452969412</v>
      </c>
      <c r="BR250" s="23" t="n">
        <f aca="false">IF(EMFX_Data!X249&gt;=EMFX_Data!AD249,EMFX_Data!AE250-EMFX_Data!AK250,EMFX_Data!AK250-EMFX_Data!AE250)</f>
        <v>-0.0148131080135575</v>
      </c>
      <c r="BS250" s="23" t="n">
        <f aca="false">IF(EMFX_Data!Y249&gt;=EMFX_Data!Z249,EMFX_Data!AF250-EMFX_Data!AG250,EMFX_Data!AG250-EMFX_Data!AF250)</f>
        <v>0.0136019196129135</v>
      </c>
      <c r="BT250" s="23" t="n">
        <f aca="false">IF(EMFX_Data!Y249&gt;=EMFX_Data!AA249,EMFX_Data!AF250-EMFX_Data!AH250,EMFX_Data!AH250-EMFX_Data!AF250)</f>
        <v>-0.00662733136947623</v>
      </c>
      <c r="BU250" s="23" t="n">
        <f aca="false">IF(EMFX_Data!Y249&gt;=EMFX_Data!AB249,EMFX_Data!AF250-EMFX_Data!AI250,EMFX_Data!AI250-EMFX_Data!AF250)</f>
        <v>-0.0319418388228048</v>
      </c>
      <c r="BV250" s="23" t="n">
        <f aca="false">IF(EMFX_Data!Y249&gt;=EMFX_Data!AC249,EMFX_Data!AF250-EMFX_Data!AJ250,EMFX_Data!AJ250-EMFX_Data!AF250)</f>
        <v>-0.0536955304949123</v>
      </c>
      <c r="BW250" s="23" t="n">
        <f aca="false">IF(EMFX_Data!Y249&gt;=EMFX_Data!AD249,EMFX_Data!AF250-EMFX_Data!AK250,EMFX_Data!AK250-EMFX_Data!AF250)</f>
        <v>-0.0165787932115286</v>
      </c>
      <c r="BX250" s="23" t="n">
        <f aca="false">IF(EMFX_Data!Z249&gt;=EMFX_Data!AA249,EMFX_Data!AG250-EMFX_Data!AH250,EMFX_Data!AH250-EMFX_Data!AG250)</f>
        <v>0.00697458824343731</v>
      </c>
      <c r="BY250" s="23" t="n">
        <f aca="false">IF(EMFX_Data!Z249&gt;=EMFX_Data!AB249,EMFX_Data!AG250-EMFX_Data!AI250,EMFX_Data!AI250-EMFX_Data!AG250)</f>
        <v>0.0455437584357184</v>
      </c>
      <c r="BZ250" s="23" t="n">
        <f aca="false">IF(EMFX_Data!Z249&gt;=EMFX_Data!AC249,EMFX_Data!AG250-EMFX_Data!AJ250,EMFX_Data!AJ250-EMFX_Data!AG250)</f>
        <v>-0.0672974501078259</v>
      </c>
      <c r="CA250" s="23" t="n">
        <f aca="false">IF(EMFX_Data!Z249&gt;=EMFX_Data!AD249,EMFX_Data!AG250-EMFX_Data!AK250,EMFX_Data!AK250-EMFX_Data!AG250)</f>
        <v>-0.0301807128244421</v>
      </c>
      <c r="CB250" s="23" t="n">
        <f aca="false">IF(EMFX_Data!AA249&gt;=EMFX_Data!AB249,EMFX_Data!AH250-EMFX_Data!AI250,EMFX_Data!AI250-EMFX_Data!AH250)</f>
        <v>-0.0385691701922811</v>
      </c>
      <c r="CC250" s="23" t="n">
        <f aca="false">IF(EMFX_Data!AA249&gt;=EMFX_Data!AC249,EMFX_Data!AH250-EMFX_Data!AJ250,EMFX_Data!AJ250-EMFX_Data!AH250)</f>
        <v>-0.0603228618643886</v>
      </c>
      <c r="CD250" s="23" t="n">
        <f aca="false">IF(EMFX_Data!AA249&gt;=EMFX_Data!AD249,EMFX_Data!AH250-EMFX_Data!AK250,EMFX_Data!AK250-EMFX_Data!AH250)</f>
        <v>-0.0232061245810048</v>
      </c>
      <c r="CE250" s="23" t="n">
        <f aca="false">IF(EMFX_Data!AB249&gt;=EMFX_Data!AC249,EMFX_Data!AI250-EMFX_Data!AJ250,EMFX_Data!AJ250-EMFX_Data!AI250)</f>
        <v>-0.0217536916721075</v>
      </c>
      <c r="CF250" s="23" t="n">
        <f aca="false">IF(EMFX_Data!AB249&gt;=EMFX_Data!AD249,EMFX_Data!AI250-EMFX_Data!AK250,EMFX_Data!AK250-EMFX_Data!AI250)</f>
        <v>0.0153630456112762</v>
      </c>
      <c r="CG250" s="23" t="n">
        <f aca="false">IF(EMFX_Data!AC249&gt;=EMFX_Data!AD249,EMFX_Data!AJ250-EMFX_Data!AK250,EMFX_Data!AK250-EMFX_Data!AJ250)</f>
        <v>0.0371167372833837</v>
      </c>
      <c r="CH250" s="27" t="n">
        <f aca="false">IF(ROW()&lt;4+VolLB,"",STDEV(INDEX($BM:$BM,ROW()-VolLB+1):INDEX($BM:$BM,ROW()))*SQRT(12))</f>
        <v>0.146452564415642</v>
      </c>
      <c r="CI250" s="27" t="n">
        <f aca="false">IF(ROW()&lt;4+VolLB,"",STDEV(INDEX($BN:$BN,ROW()-VolLB+1):INDEX($BN:$BN,ROW()))*SQRT(12))</f>
        <v>0.151979467102296</v>
      </c>
      <c r="CJ250" s="27" t="n">
        <f aca="false">IF(ROW()&lt;4+VolLB,"",STDEV(INDEX($BO:$BO,ROW()-VolLB+1):INDEX($BO:$BO,ROW()))*SQRT(12))</f>
        <v>0.169872115446976</v>
      </c>
      <c r="CK250" s="27" t="n">
        <f aca="false">IF(ROW()&lt;4+VolLB,"",STDEV(INDEX($BP:$BP,ROW()-VolLB+1):INDEX($BP:$BP,ROW()))*SQRT(12))</f>
        <v>0.143142647767666</v>
      </c>
      <c r="CL250" s="27" t="n">
        <f aca="false">IF(ROW()&lt;4+VolLB,"",STDEV(INDEX($BQ:$BQ,ROW()-VolLB+1):INDEX($BQ:$BQ,ROW()))*SQRT(12))</f>
        <v>0.167320883956002</v>
      </c>
      <c r="CM250" s="27" t="n">
        <f aca="false">IF(ROW()&lt;4+VolLB,"",STDEV(INDEX($BR:$BR,ROW()-VolLB+1):INDEX($BR:$BR,ROW()))*SQRT(12))</f>
        <v>0.188795416217631</v>
      </c>
      <c r="CN250" s="27" t="n">
        <f aca="false">IF(ROW()&lt;4+VolLB,"",STDEV(INDEX($BS:$BS,ROW()-VolLB+1):INDEX($BS:$BS,ROW()))*SQRT(12))</f>
        <v>0.141430805092957</v>
      </c>
      <c r="CO250" s="27" t="n">
        <f aca="false">IF(ROW()&lt;4+VolLB,"",STDEV(INDEX($BT:$BT,ROW()-VolLB+1):INDEX($BT:$BT,ROW()))*SQRT(12))</f>
        <v>0.17133666183547</v>
      </c>
      <c r="CP250" s="27" t="n">
        <f aca="false">IF(ROW()&lt;4+VolLB,"",STDEV(INDEX($BU:$BU,ROW()-VolLB+1):INDEX($BU:$BU,ROW()))*SQRT(12))</f>
        <v>0.158957042173761</v>
      </c>
      <c r="CQ250" s="27" t="n">
        <f aca="false">IF(ROW()&lt;4+VolLB,"",STDEV(INDEX($BV:$BV,ROW()-VolLB+1):INDEX($BV:$BV,ROW()))*SQRT(12))</f>
        <v>0.182021906283271</v>
      </c>
      <c r="CR250" s="27" t="n">
        <f aca="false">IF(ROW()&lt;4+VolLB,"",STDEV(INDEX($BW:$BW,ROW()-VolLB+1):INDEX($BW:$BW,ROW()))*SQRT(12))</f>
        <v>0.159605748947302</v>
      </c>
      <c r="CS250" s="27" t="n">
        <f aca="false">IF(ROW()&lt;4+VolLB,"",STDEV(INDEX($BX:$BX,ROW()-VolLB+1):INDEX($BX:$BX,ROW()))*SQRT(12))</f>
        <v>0.142604223757299</v>
      </c>
      <c r="CT250" s="27" t="n">
        <f aca="false">IF(ROW()&lt;4+VolLB,"",STDEV(INDEX($BY:$BY,ROW()-VolLB+1):INDEX($BY:$BY,ROW()))*SQRT(12))</f>
        <v>0.142487266138051</v>
      </c>
      <c r="CU250" s="27" t="n">
        <f aca="false">IF(ROW()&lt;4+VolLB,"",STDEV(INDEX($BZ:$BZ,ROW()-VolLB+1):INDEX($BZ:$BZ,ROW()))*SQRT(12))</f>
        <v>0.174682123984342</v>
      </c>
      <c r="CV250" s="27" t="n">
        <f aca="false">IF(ROW()&lt;4+VolLB,"",STDEV(INDEX($CA:$CA,ROW()-VolLB+1):INDEX($CA:$CA,ROW()))*SQRT(12))</f>
        <v>0.152887895179507</v>
      </c>
      <c r="CW250" s="27" t="n">
        <f aca="false">IF(ROW()&lt;4+VolLB,"",STDEV(INDEX($CB:$CB,ROW()-VolLB+1):INDEX($CB:$CB,ROW()))*SQRT(12))</f>
        <v>0.170534572999398</v>
      </c>
      <c r="CX250" s="27" t="n">
        <f aca="false">IF(ROW()&lt;4+VolLB,"",STDEV(INDEX($CC:$CC,ROW()-VolLB+1):INDEX($CC:$CC,ROW()))*SQRT(12))</f>
        <v>0.176224741222147</v>
      </c>
      <c r="CY250" s="27" t="n">
        <f aca="false">IF(ROW()&lt;4+VolLB,"",STDEV(INDEX($CD:$CD,ROW()-VolLB+1):INDEX($CD:$CD,ROW()))*SQRT(12))</f>
        <v>0.15543634836399</v>
      </c>
      <c r="CZ250" s="27" t="n">
        <f aca="false">IF(ROW()&lt;4+VolLB,"",STDEV(INDEX($CE:$CE,ROW()-VolLB+1):INDEX($CE:$CE,ROW()))*SQRT(12))</f>
        <v>0.163983131699575</v>
      </c>
      <c r="DA250" s="27" t="n">
        <f aca="false">IF(ROW()&lt;4+VolLB,"",STDEV(INDEX($CF:$CF,ROW()-VolLB+1):INDEX($CF:$CF,ROW()))*SQRT(12))</f>
        <v>0.174088830656603</v>
      </c>
      <c r="DB250" s="27" t="n">
        <f aca="false">IF(ROW()&lt;4+VolLB,"",STDEV(INDEX($CG:$CG,ROW()-VolLB+1):INDEX($CG:$CG,ROW()))*SQRT(12))</f>
        <v>0.183332750630273</v>
      </c>
      <c r="DC250" s="26" t="n">
        <f aca="false">IF(OR(AR250=0,CH250="",CH250=0),0,AR250*MIN(MaxScal,TgtVol/CH250))</f>
        <v>0</v>
      </c>
      <c r="DD250" s="26" t="n">
        <f aca="false">IF(OR(AS250=0,CI250="",CI250=0),0,AS250*MIN(MaxScal,TgtVol/CI250))</f>
        <v>0</v>
      </c>
      <c r="DE250" s="26" t="n">
        <f aca="false">IF(OR(AT250=0,CJ250="",CJ250=0),0,AT250*MIN(MaxScal,TgtVol/CJ250))</f>
        <v>0</v>
      </c>
      <c r="DF250" s="26" t="n">
        <f aca="false">IF(OR(AU250=0,CK250="",CK250=0),0,AU250*MIN(MaxScal,TgtVol/CK250))</f>
        <v>0</v>
      </c>
      <c r="DG250" s="26" t="n">
        <f aca="false">IF(OR(AV250=0,CL250="",CL250=0),0,AV250*MIN(MaxScal,TgtVol/CL250))</f>
        <v>0</v>
      </c>
      <c r="DH250" s="26" t="n">
        <f aca="false">IF(OR(AW250=0,CM250="",CM250=0),0,AW250*MIN(MaxScal,TgtVol/CM250))</f>
        <v>0</v>
      </c>
      <c r="DI250" s="26" t="n">
        <f aca="false">IF(OR(AX250=0,CN250="",CN250=0),0,AX250*MIN(MaxScal,TgtVol/CN250))</f>
        <v>0</v>
      </c>
      <c r="DJ250" s="26" t="n">
        <f aca="false">IF(OR(AY250=0,CO250="",CO250=0),0,AY250*MIN(MaxScal,TgtVol/CO250))</f>
        <v>0</v>
      </c>
      <c r="DK250" s="26" t="n">
        <f aca="false">IF(OR(AZ250=0,CP250="",CP250=0),0,AZ250*MIN(MaxScal,TgtVol/CP250))</f>
        <v>0</v>
      </c>
      <c r="DL250" s="26" t="n">
        <f aca="false">IF(OR(BA250=0,CQ250="",CQ250=0),0,BA250*MIN(MaxScal,TgtVol/CQ250))</f>
        <v>0</v>
      </c>
      <c r="DM250" s="26" t="n">
        <f aca="false">IF(OR(BB250=0,CR250="",CR250=0),0,BB250*MIN(MaxScal,TgtVol/CR250))</f>
        <v>0</v>
      </c>
      <c r="DN250" s="26" t="n">
        <f aca="false">IF(OR(BC250=0,CS250="",CS250=0),0,BC250*MIN(MaxScal,TgtVol/CS250))</f>
        <v>0</v>
      </c>
      <c r="DO250" s="26" t="n">
        <f aca="false">IF(OR(BD250=0,CT250="",CT250=0),0,BD250*MIN(MaxScal,TgtVol/CT250))</f>
        <v>0</v>
      </c>
      <c r="DP250" s="26" t="n">
        <f aca="false">IF(OR(BE250=0,CU250="",CU250=0),0,BE250*MIN(MaxScal,TgtVol/CU250))</f>
        <v>0</v>
      </c>
      <c r="DQ250" s="26" t="n">
        <f aca="false">IF(OR(BF250=0,CV250="",CV250=0),0,BF250*MIN(MaxScal,TgtVol/CV250))</f>
        <v>0</v>
      </c>
      <c r="DR250" s="26" t="n">
        <f aca="false">IF(OR(BG250=0,CW250="",CW250=0),0,BG250*MIN(MaxScal,TgtVol/CW250))</f>
        <v>0</v>
      </c>
      <c r="DS250" s="26" t="n">
        <f aca="false">IF(OR(BH250=0,CX250="",CX250=0),0,BH250*MIN(MaxScal,TgtVol/CX250))</f>
        <v>0</v>
      </c>
      <c r="DT250" s="26" t="n">
        <f aca="false">IF(OR(BI250=0,CY250="",CY250=0),0,BI250*MIN(MaxScal,TgtVol/CY250))</f>
        <v>0</v>
      </c>
      <c r="DU250" s="26" t="n">
        <f aca="false">IF(OR(BJ250=0,CZ250="",CZ250=0),0,BJ250*MIN(MaxScal,TgtVol/CZ250))</f>
        <v>0</v>
      </c>
      <c r="DV250" s="26" t="n">
        <f aca="false">IF(OR(BK250=0,DA250="",DA250=0),0,BK250*MIN(MaxScal,TgtVol/DA250))</f>
        <v>0</v>
      </c>
      <c r="DW250" s="26" t="n">
        <f aca="false">IF(OR(BL250=0,DB250="",DB250=0),0,BL250*MIN(MaxScal,TgtVol/DB250))</f>
        <v>0</v>
      </c>
      <c r="DX250" s="28" t="n">
        <f aca="false">IFERROR(DC249*BM250,"")</f>
        <v>0</v>
      </c>
      <c r="DY250" s="28" t="n">
        <f aca="false">IFERROR(DD249*BN250,"")</f>
        <v>0</v>
      </c>
      <c r="DZ250" s="28" t="n">
        <f aca="false">IFERROR(DE249*BO250,"")</f>
        <v>0</v>
      </c>
      <c r="EA250" s="28" t="n">
        <f aca="false">IFERROR(DF249*BP250,"")</f>
        <v>-0</v>
      </c>
      <c r="EB250" s="28" t="n">
        <f aca="false">IFERROR(DG249*BQ250,"")</f>
        <v>-0</v>
      </c>
      <c r="EC250" s="28" t="n">
        <f aca="false">IFERROR(DH249*BR250,"")</f>
        <v>-0</v>
      </c>
      <c r="ED250" s="28" t="n">
        <f aca="false">IFERROR(DI249*BS250,"")</f>
        <v>0</v>
      </c>
      <c r="EE250" s="28" t="n">
        <f aca="false">IFERROR(DJ249*BT250,"")</f>
        <v>-0</v>
      </c>
      <c r="EF250" s="28" t="n">
        <f aca="false">IFERROR(DK249*BU250,"")</f>
        <v>-0</v>
      </c>
      <c r="EG250" s="28" t="n">
        <f aca="false">IFERROR(DL249*BV250,"")</f>
        <v>-0</v>
      </c>
      <c r="EH250" s="28" t="n">
        <f aca="false">IFERROR(DM249*BW250,"")</f>
        <v>-0</v>
      </c>
      <c r="EI250" s="28" t="n">
        <f aca="false">IFERROR(DN249*BX250,"")</f>
        <v>0</v>
      </c>
      <c r="EJ250" s="28" t="n">
        <f aca="false">IFERROR(DO249*BY250,"")</f>
        <v>0</v>
      </c>
      <c r="EK250" s="28" t="n">
        <f aca="false">IFERROR(DP249*BZ250,"")</f>
        <v>-0</v>
      </c>
      <c r="EL250" s="28" t="n">
        <f aca="false">IFERROR(DQ249*CA250,"")</f>
        <v>-0</v>
      </c>
      <c r="EM250" s="28" t="n">
        <f aca="false">IFERROR(DR249*CB250,"")</f>
        <v>-0</v>
      </c>
      <c r="EN250" s="28" t="n">
        <f aca="false">IFERROR(DS249*CC250,"")</f>
        <v>-0</v>
      </c>
      <c r="EO250" s="28" t="n">
        <f aca="false">IFERROR(DT249*CD250,"")</f>
        <v>-0</v>
      </c>
      <c r="EP250" s="28" t="n">
        <f aca="false">IFERROR(DU249*CE250,"")</f>
        <v>-0</v>
      </c>
      <c r="EQ250" s="28" t="n">
        <f aca="false">IFERROR(DV249*CF250,"")</f>
        <v>0</v>
      </c>
      <c r="ER250" s="28" t="n">
        <f aca="false">IFERROR(DW249*CG250,"")</f>
        <v>0</v>
      </c>
      <c r="ES250" s="28" t="n">
        <f aca="false">IF(ROW()=4,"",SUM(DX250:ER250))</f>
        <v>0</v>
      </c>
      <c r="ET250" s="29" t="n">
        <f aca="false">COUNTIF(AR250:BL250,"&gt;0")</f>
        <v>0</v>
      </c>
    </row>
    <row r="251" customFormat="false" ht="15" hidden="false" customHeight="false" outlineLevel="0" collapsed="false">
      <c r="A251" s="19" t="n">
        <v>45535</v>
      </c>
      <c r="B251" s="23" t="n">
        <f aca="false">ABS(EMFX_Data!X251-EMFX_Data!Y251)</f>
        <v>0.0378767498231065</v>
      </c>
      <c r="C251" s="23" t="n">
        <f aca="false">ABS(EMFX_Data!X251-EMFX_Data!Z251)</f>
        <v>0.0155846585437232</v>
      </c>
      <c r="D251" s="23" t="n">
        <f aca="false">ABS(EMFX_Data!X251-EMFX_Data!AA251)</f>
        <v>0.0357437307110438</v>
      </c>
      <c r="E251" s="23" t="n">
        <f aca="false">ABS(EMFX_Data!X251-EMFX_Data!AB251)</f>
        <v>0.0393826849387997</v>
      </c>
      <c r="F251" s="23" t="n">
        <f aca="false">ABS(EMFX_Data!X251-EMFX_Data!AC251)</f>
        <v>0.112082356212674</v>
      </c>
      <c r="G251" s="23" t="n">
        <f aca="false">ABS(EMFX_Data!X251-EMFX_Data!AD251)</f>
        <v>0.168058672181573</v>
      </c>
      <c r="H251" s="23" t="n">
        <f aca="false">ABS(EMFX_Data!Y251-EMFX_Data!Z251)</f>
        <v>0.0534614083668297</v>
      </c>
      <c r="I251" s="23" t="n">
        <f aca="false">ABS(EMFX_Data!Y251-EMFX_Data!AA251)</f>
        <v>0.00213301911206276</v>
      </c>
      <c r="J251" s="23" t="n">
        <f aca="false">ABS(EMFX_Data!Y251-EMFX_Data!AB251)</f>
        <v>0.0772594347619062</v>
      </c>
      <c r="K251" s="23" t="n">
        <f aca="false">ABS(EMFX_Data!Y251-EMFX_Data!AC251)</f>
        <v>0.14995910603578</v>
      </c>
      <c r="L251" s="23" t="n">
        <f aca="false">ABS(EMFX_Data!Y251-EMFX_Data!AD251)</f>
        <v>0.205935422004679</v>
      </c>
      <c r="M251" s="23" t="n">
        <f aca="false">ABS(EMFX_Data!Z251-EMFX_Data!AA251)</f>
        <v>0.0513283892547669</v>
      </c>
      <c r="N251" s="23" t="n">
        <f aca="false">ABS(EMFX_Data!Z251-EMFX_Data!AB251)</f>
        <v>0.0237980263950766</v>
      </c>
      <c r="O251" s="23" t="n">
        <f aca="false">ABS(EMFX_Data!Z251-EMFX_Data!AC251)</f>
        <v>0.0964976976689504</v>
      </c>
      <c r="P251" s="23" t="n">
        <f aca="false">ABS(EMFX_Data!Z251-EMFX_Data!AD251)</f>
        <v>0.15247401363785</v>
      </c>
      <c r="Q251" s="23" t="n">
        <f aca="false">ABS(EMFX_Data!AA251-EMFX_Data!AB251)</f>
        <v>0.0751264156498435</v>
      </c>
      <c r="R251" s="23" t="n">
        <f aca="false">ABS(EMFX_Data!AA251-EMFX_Data!AC251)</f>
        <v>0.147826086923717</v>
      </c>
      <c r="S251" s="23" t="n">
        <f aca="false">ABS(EMFX_Data!AA251-EMFX_Data!AD251)</f>
        <v>0.203802402892617</v>
      </c>
      <c r="T251" s="23" t="n">
        <f aca="false">ABS(EMFX_Data!AB251-EMFX_Data!AC251)</f>
        <v>0.0726996712738739</v>
      </c>
      <c r="U251" s="23" t="n">
        <f aca="false">ABS(EMFX_Data!AB251-EMFX_Data!AD251)</f>
        <v>0.128675987242773</v>
      </c>
      <c r="V251" s="23" t="n">
        <f aca="false">ABS(EMFX_Data!AC251-EMFX_Data!AD251)</f>
        <v>0.0559763159688993</v>
      </c>
      <c r="W251" s="26" t="n">
        <f aca="false">IF(ROW()&lt;4+MinObs-1,"",IFERROR((B251-AVERAGE(B$4:B251))/STDEV(B$4:B251),""))</f>
        <v>-1.01589274067205</v>
      </c>
      <c r="X251" s="26" t="n">
        <f aca="false">IF(ROW()&lt;4+MinObs-1,"",IFERROR((C251-AVERAGE(C$4:C251))/STDEV(C$4:C251),""))</f>
        <v>-1.10509547371333</v>
      </c>
      <c r="Y251" s="26" t="n">
        <f aca="false">IF(ROW()&lt;4+MinObs-1,"",IFERROR((D251-AVERAGE(D$4:D251))/STDEV(D$4:D251),""))</f>
        <v>-1.04732781574491</v>
      </c>
      <c r="Z251" s="26" t="n">
        <f aca="false">IF(ROW()&lt;4+MinObs-1,"",IFERROR((E251-AVERAGE(E$4:E251))/STDEV(E$4:E251),""))</f>
        <v>-0.874481559178835</v>
      </c>
      <c r="AA251" s="26" t="n">
        <f aca="false">IF(ROW()&lt;4+MinObs-1,"",IFERROR((F251-AVERAGE(F$4:F251))/STDEV(F$4:F251),""))</f>
        <v>0.0562821729756882</v>
      </c>
      <c r="AB251" s="26" t="n">
        <f aca="false">IF(ROW()&lt;4+MinObs-1,"",IFERROR((G251-AVERAGE(G$4:G251))/STDEV(G$4:G251),""))</f>
        <v>0.115071312156441</v>
      </c>
      <c r="AC251" s="26" t="n">
        <f aca="false">IF(ROW()&lt;4+MinObs-1,"",IFERROR((H251-AVERAGE(H$4:H251))/STDEV(H$4:H251),""))</f>
        <v>-0.74542168451462</v>
      </c>
      <c r="AD251" s="26" t="n">
        <f aca="false">IF(ROW()&lt;4+MinObs-1,"",IFERROR((I251-AVERAGE(I$4:I251))/STDEV(I$4:I251),""))</f>
        <v>-1.21196331687729</v>
      </c>
      <c r="AE251" s="26" t="n">
        <f aca="false">IF(ROW()&lt;4+MinObs-1,"",IFERROR((J251-AVERAGE(J$4:J251))/STDEV(J$4:J251),""))</f>
        <v>-0.621785161343695</v>
      </c>
      <c r="AF251" s="26" t="n">
        <f aca="false">IF(ROW()&lt;4+MinObs-1,"",IFERROR((K251-AVERAGE(K$4:K251))/STDEV(K$4:K251),""))</f>
        <v>0.732667866800983</v>
      </c>
      <c r="AG251" s="26" t="n">
        <f aca="false">IF(ROW()&lt;4+MinObs-1,"",IFERROR((L251-AVERAGE(L$4:L251))/STDEV(L$4:L251),""))</f>
        <v>0.103953421894011</v>
      </c>
      <c r="AH251" s="26" t="n">
        <f aca="false">IF(ROW()&lt;4+MinObs-1,"",IFERROR((M251-AVERAGE(M$4:M251))/STDEV(M$4:M251),""))</f>
        <v>-0.958862713248033</v>
      </c>
      <c r="AI251" s="26" t="n">
        <f aca="false">IF(ROW()&lt;4+MinObs-1,"",IFERROR((N251-AVERAGE(N$4:N251))/STDEV(N$4:N251),""))</f>
        <v>-1.13450145274868</v>
      </c>
      <c r="AJ251" s="26" t="n">
        <f aca="false">IF(ROW()&lt;4+MinObs-1,"",IFERROR((O251-AVERAGE(O$4:O251))/STDEV(O$4:O251),""))</f>
        <v>-0.0266197469592767</v>
      </c>
      <c r="AK251" s="26" t="n">
        <f aca="false">IF(ROW()&lt;4+MinObs-1,"",IFERROR((P251-AVERAGE(P$4:P251))/STDEV(P$4:P251),""))</f>
        <v>0.0302790771588651</v>
      </c>
      <c r="AL251" s="26" t="n">
        <f aca="false">IF(ROW()&lt;4+MinObs-1,"",IFERROR((Q251-AVERAGE(Q$4:Q251))/STDEV(Q$4:Q251),""))</f>
        <v>-0.668751556455979</v>
      </c>
      <c r="AM251" s="26" t="n">
        <f aca="false">IF(ROW()&lt;4+MinObs-1,"",IFERROR((R251-AVERAGE(R$4:R251))/STDEV(R$4:R251),""))</f>
        <v>-0.120639910675336</v>
      </c>
      <c r="AN251" s="26" t="n">
        <f aca="false">IF(ROW()&lt;4+MinObs-1,"",IFERROR((S251-AVERAGE(S$4:S251))/STDEV(S$4:S251),""))</f>
        <v>0.142609190927451</v>
      </c>
      <c r="AO251" s="26" t="n">
        <f aca="false">IF(ROW()&lt;4+MinObs-1,"",IFERROR((T251-AVERAGE(T$4:T251))/STDEV(T$4:T251),""))</f>
        <v>-0.56597367894745</v>
      </c>
      <c r="AP251" s="26" t="n">
        <f aca="false">IF(ROW()&lt;4+MinObs-1,"",IFERROR((U251-AVERAGE(U$4:U251))/STDEV(U$4:U251),""))</f>
        <v>-0.110732903720071</v>
      </c>
      <c r="AQ251" s="26" t="n">
        <f aca="false">IF(ROW()&lt;4+MinObs-1,"",IFERROR((V251-AVERAGE(V$4:V251))/STDEV(V$4:V251),""))</f>
        <v>-0.408227364314002</v>
      </c>
      <c r="AR251" s="26" t="n">
        <f aca="false">IF(W251="",0,IF(W251&gt;=z4,w4,IF(W251&gt;=z3,w3,IF(W251&gt;=zEntry,w2,IF(AND(W251&gt;=ExitZ,AR250&gt;0),w2,0)))))</f>
        <v>0</v>
      </c>
      <c r="AS251" s="26" t="n">
        <f aca="false">IF(X251="",0,IF(X251&gt;=z4,w4,IF(X251&gt;=z3,w3,IF(X251&gt;=zEntry,w2,IF(AND(X251&gt;=ExitZ,AS250&gt;0),w2,0)))))</f>
        <v>0</v>
      </c>
      <c r="AT251" s="26" t="n">
        <f aca="false">IF(Y251="",0,IF(Y251&gt;=z4,w4,IF(Y251&gt;=z3,w3,IF(Y251&gt;=zEntry,w2,IF(AND(Y251&gt;=ExitZ,AT250&gt;0),w2,0)))))</f>
        <v>0</v>
      </c>
      <c r="AU251" s="26" t="n">
        <f aca="false">IF(Z251="",0,IF(Z251&gt;=z4,w4,IF(Z251&gt;=z3,w3,IF(Z251&gt;=zEntry,w2,IF(AND(Z251&gt;=ExitZ,AU250&gt;0),w2,0)))))</f>
        <v>0</v>
      </c>
      <c r="AV251" s="26" t="n">
        <f aca="false">IF(AA251="",0,IF(AA251&gt;=z4,w4,IF(AA251&gt;=z3,w3,IF(AA251&gt;=zEntry,w2,IF(AND(AA251&gt;=ExitZ,AV250&gt;0),w2,0)))))</f>
        <v>0</v>
      </c>
      <c r="AW251" s="26" t="n">
        <f aca="false">IF(AB251="",0,IF(AB251&gt;=z4,w4,IF(AB251&gt;=z3,w3,IF(AB251&gt;=zEntry,w2,IF(AND(AB251&gt;=ExitZ,AW250&gt;0),w2,0)))))</f>
        <v>0</v>
      </c>
      <c r="AX251" s="26" t="n">
        <f aca="false">IF(AC251="",0,IF(AC251&gt;=z4,w4,IF(AC251&gt;=z3,w3,IF(AC251&gt;=zEntry,w2,IF(AND(AC251&gt;=ExitZ,AX250&gt;0),w2,0)))))</f>
        <v>0</v>
      </c>
      <c r="AY251" s="26" t="n">
        <f aca="false">IF(AD251="",0,IF(AD251&gt;=z4,w4,IF(AD251&gt;=z3,w3,IF(AD251&gt;=zEntry,w2,IF(AND(AD251&gt;=ExitZ,AY250&gt;0),w2,0)))))</f>
        <v>0</v>
      </c>
      <c r="AZ251" s="26" t="n">
        <f aca="false">IF(AE251="",0,IF(AE251&gt;=z4,w4,IF(AE251&gt;=z3,w3,IF(AE251&gt;=zEntry,w2,IF(AND(AE251&gt;=ExitZ,AZ250&gt;0),w2,0)))))</f>
        <v>0</v>
      </c>
      <c r="BA251" s="26" t="n">
        <f aca="false">IF(AF251="",0,IF(AF251&gt;=z4,w4,IF(AF251&gt;=z3,w3,IF(AF251&gt;=zEntry,w2,IF(AND(AF251&gt;=ExitZ,BA250&gt;0),w2,0)))))</f>
        <v>0</v>
      </c>
      <c r="BB251" s="26" t="n">
        <f aca="false">IF(AG251="",0,IF(AG251&gt;=z4,w4,IF(AG251&gt;=z3,w3,IF(AG251&gt;=zEntry,w2,IF(AND(AG251&gt;=ExitZ,BB250&gt;0),w2,0)))))</f>
        <v>0</v>
      </c>
      <c r="BC251" s="26" t="n">
        <f aca="false">IF(AH251="",0,IF(AH251&gt;=z4,w4,IF(AH251&gt;=z3,w3,IF(AH251&gt;=zEntry,w2,IF(AND(AH251&gt;=ExitZ,BC250&gt;0),w2,0)))))</f>
        <v>0</v>
      </c>
      <c r="BD251" s="26" t="n">
        <f aca="false">IF(AI251="",0,IF(AI251&gt;=z4,w4,IF(AI251&gt;=z3,w3,IF(AI251&gt;=zEntry,w2,IF(AND(AI251&gt;=ExitZ,BD250&gt;0),w2,0)))))</f>
        <v>0</v>
      </c>
      <c r="BE251" s="26" t="n">
        <f aca="false">IF(AJ251="",0,IF(AJ251&gt;=z4,w4,IF(AJ251&gt;=z3,w3,IF(AJ251&gt;=zEntry,w2,IF(AND(AJ251&gt;=ExitZ,BE250&gt;0),w2,0)))))</f>
        <v>0</v>
      </c>
      <c r="BF251" s="26" t="n">
        <f aca="false">IF(AK251="",0,IF(AK251&gt;=z4,w4,IF(AK251&gt;=z3,w3,IF(AK251&gt;=zEntry,w2,IF(AND(AK251&gt;=ExitZ,BF250&gt;0),w2,0)))))</f>
        <v>0</v>
      </c>
      <c r="BG251" s="26" t="n">
        <f aca="false">IF(AL251="",0,IF(AL251&gt;=z4,w4,IF(AL251&gt;=z3,w3,IF(AL251&gt;=zEntry,w2,IF(AND(AL251&gt;=ExitZ,BG250&gt;0),w2,0)))))</f>
        <v>0</v>
      </c>
      <c r="BH251" s="26" t="n">
        <f aca="false">IF(AM251="",0,IF(AM251&gt;=z4,w4,IF(AM251&gt;=z3,w3,IF(AM251&gt;=zEntry,w2,IF(AND(AM251&gt;=ExitZ,BH250&gt;0),w2,0)))))</f>
        <v>0</v>
      </c>
      <c r="BI251" s="26" t="n">
        <f aca="false">IF(AN251="",0,IF(AN251&gt;=z4,w4,IF(AN251&gt;=z3,w3,IF(AN251&gt;=zEntry,w2,IF(AND(AN251&gt;=ExitZ,BI250&gt;0),w2,0)))))</f>
        <v>0</v>
      </c>
      <c r="BJ251" s="26" t="n">
        <f aca="false">IF(AO251="",0,IF(AO251&gt;=z4,w4,IF(AO251&gt;=z3,w3,IF(AO251&gt;=zEntry,w2,IF(AND(AO251&gt;=ExitZ,BJ250&gt;0),w2,0)))))</f>
        <v>0</v>
      </c>
      <c r="BK251" s="26" t="n">
        <f aca="false">IF(AP251="",0,IF(AP251&gt;=z4,w4,IF(AP251&gt;=z3,w3,IF(AP251&gt;=zEntry,w2,IF(AND(AP251&gt;=ExitZ,BK250&gt;0),w2,0)))))</f>
        <v>0</v>
      </c>
      <c r="BL251" s="26" t="n">
        <f aca="false">IF(AQ251="",0,IF(AQ251&gt;=z4,w4,IF(AQ251&gt;=z3,w3,IF(AQ251&gt;=zEntry,w2,IF(AND(AQ251&gt;=ExitZ,BL250&gt;0),w2,0)))))</f>
        <v>0</v>
      </c>
      <c r="BM251" s="23" t="n">
        <f aca="false">IF(EMFX_Data!X250&gt;=EMFX_Data!Y250,EMFX_Data!AE251-EMFX_Data!AF251,EMFX_Data!AF251-EMFX_Data!AE251)</f>
        <v>0.07225029930572</v>
      </c>
      <c r="BN251" s="23" t="n">
        <f aca="false">IF(EMFX_Data!X250&gt;=EMFX_Data!Z250,EMFX_Data!AE251-EMFX_Data!AG251,EMFX_Data!AG251-EMFX_Data!AE251)</f>
        <v>0.0649307313790863</v>
      </c>
      <c r="BO251" s="23" t="n">
        <f aca="false">IF(EMFX_Data!X250&gt;=EMFX_Data!AA250,EMFX_Data!AE251-EMFX_Data!AH251,EMFX_Data!AH251-EMFX_Data!AE251)</f>
        <v>0.0466958875499334</v>
      </c>
      <c r="BP251" s="23" t="n">
        <f aca="false">IF(EMFX_Data!X250&gt;=EMFX_Data!AB250,EMFX_Data!AE251-EMFX_Data!AI251,EMFX_Data!AI251-EMFX_Data!AE251)</f>
        <v>0.0718556674998631</v>
      </c>
      <c r="BQ251" s="23" t="n">
        <f aca="false">IF(EMFX_Data!X250&gt;=EMFX_Data!AC250,EMFX_Data!AE251-EMFX_Data!AJ251,EMFX_Data!AJ251-EMFX_Data!AE251)</f>
        <v>0.0372098752335433</v>
      </c>
      <c r="BR251" s="23" t="n">
        <f aca="false">IF(EMFX_Data!X250&gt;=EMFX_Data!AD250,EMFX_Data!AE251-EMFX_Data!AK251,EMFX_Data!AK251-EMFX_Data!AE251)</f>
        <v>0.0268541782648242</v>
      </c>
      <c r="BS251" s="23" t="n">
        <f aca="false">IF(EMFX_Data!Y250&gt;=EMFX_Data!Z250,EMFX_Data!AF251-EMFX_Data!AG251,EMFX_Data!AG251-EMFX_Data!AF251)</f>
        <v>-0.00731956792663368</v>
      </c>
      <c r="BT251" s="23" t="n">
        <f aca="false">IF(EMFX_Data!Y250&gt;=EMFX_Data!AA250,EMFX_Data!AF251-EMFX_Data!AH251,EMFX_Data!AH251-EMFX_Data!AF251)</f>
        <v>0.0255544117557866</v>
      </c>
      <c r="BU251" s="23" t="n">
        <f aca="false">IF(EMFX_Data!Y250&gt;=EMFX_Data!AB250,EMFX_Data!AF251-EMFX_Data!AI251,EMFX_Data!AI251-EMFX_Data!AF251)</f>
        <v>-0.000394631805856929</v>
      </c>
      <c r="BV251" s="23" t="n">
        <f aca="false">IF(EMFX_Data!Y250&gt;=EMFX_Data!AC250,EMFX_Data!AF251-EMFX_Data!AJ251,EMFX_Data!AJ251-EMFX_Data!AF251)</f>
        <v>-0.0350404240721767</v>
      </c>
      <c r="BW251" s="23" t="n">
        <f aca="false">IF(EMFX_Data!Y250&gt;=EMFX_Data!AD250,EMFX_Data!AF251-EMFX_Data!AK251,EMFX_Data!AK251-EMFX_Data!AF251)</f>
        <v>-0.0453961210408959</v>
      </c>
      <c r="BX251" s="23" t="n">
        <f aca="false">IF(EMFX_Data!Z250&gt;=EMFX_Data!AA250,EMFX_Data!AG251-EMFX_Data!AH251,EMFX_Data!AH251-EMFX_Data!AG251)</f>
        <v>0.0182348438291529</v>
      </c>
      <c r="BY251" s="23" t="n">
        <f aca="false">IF(EMFX_Data!Z250&gt;=EMFX_Data!AB250,EMFX_Data!AG251-EMFX_Data!AI251,EMFX_Data!AI251-EMFX_Data!AG251)</f>
        <v>0.00692493612077675</v>
      </c>
      <c r="BZ251" s="23" t="n">
        <f aca="false">IF(EMFX_Data!Z250&gt;=EMFX_Data!AC250,EMFX_Data!AG251-EMFX_Data!AJ251,EMFX_Data!AJ251-EMFX_Data!AG251)</f>
        <v>-0.0277208561455431</v>
      </c>
      <c r="CA251" s="23" t="n">
        <f aca="false">IF(EMFX_Data!Z250&gt;=EMFX_Data!AD250,EMFX_Data!AG251-EMFX_Data!AK251,EMFX_Data!AK251-EMFX_Data!AG251)</f>
        <v>-0.0380765531142622</v>
      </c>
      <c r="CB251" s="23" t="n">
        <f aca="false">IF(EMFX_Data!AA250&gt;=EMFX_Data!AB250,EMFX_Data!AH251-EMFX_Data!AI251,EMFX_Data!AI251-EMFX_Data!AH251)</f>
        <v>0.0251597799499296</v>
      </c>
      <c r="CC251" s="23" t="n">
        <f aca="false">IF(EMFX_Data!AA250&gt;=EMFX_Data!AC250,EMFX_Data!AH251-EMFX_Data!AJ251,EMFX_Data!AJ251-EMFX_Data!AH251)</f>
        <v>-0.00948601231639016</v>
      </c>
      <c r="CD251" s="23" t="n">
        <f aca="false">IF(EMFX_Data!AA250&gt;=EMFX_Data!AD250,EMFX_Data!AH251-EMFX_Data!AK251,EMFX_Data!AK251-EMFX_Data!AH251)</f>
        <v>-0.0198417092851093</v>
      </c>
      <c r="CE251" s="23" t="n">
        <f aca="false">IF(EMFX_Data!AB250&gt;=EMFX_Data!AC250,EMFX_Data!AI251-EMFX_Data!AJ251,EMFX_Data!AJ251-EMFX_Data!AI251)</f>
        <v>-0.0346457922663198</v>
      </c>
      <c r="CF251" s="23" t="n">
        <f aca="false">IF(EMFX_Data!AB250&gt;=EMFX_Data!AD250,EMFX_Data!AI251-EMFX_Data!AK251,EMFX_Data!AK251-EMFX_Data!AI251)</f>
        <v>-0.0450014892350389</v>
      </c>
      <c r="CG251" s="23" t="n">
        <f aca="false">IF(EMFX_Data!AC250&gt;=EMFX_Data!AD250,EMFX_Data!AJ251-EMFX_Data!AK251,EMFX_Data!AK251-EMFX_Data!AJ251)</f>
        <v>-0.0103556969687191</v>
      </c>
      <c r="CH251" s="27" t="n">
        <f aca="false">IF(ROW()&lt;4+VolLB,"",STDEV(INDEX($BM:$BM,ROW()-VolLB+1):INDEX($BM:$BM,ROW()))*SQRT(12))</f>
        <v>0.150195215711347</v>
      </c>
      <c r="CI251" s="27" t="n">
        <f aca="false">IF(ROW()&lt;4+VolLB,"",STDEV(INDEX($BN:$BN,ROW()-VolLB+1):INDEX($BN:$BN,ROW()))*SQRT(12))</f>
        <v>0.155875726466135</v>
      </c>
      <c r="CJ251" s="27" t="n">
        <f aca="false">IF(ROW()&lt;4+VolLB,"",STDEV(INDEX($BO:$BO,ROW()-VolLB+1):INDEX($BO:$BO,ROW()))*SQRT(12))</f>
        <v>0.171775282864632</v>
      </c>
      <c r="CK251" s="27" t="n">
        <f aca="false">IF(ROW()&lt;4+VolLB,"",STDEV(INDEX($BP:$BP,ROW()-VolLB+1):INDEX($BP:$BP,ROW()))*SQRT(12))</f>
        <v>0.146345539668394</v>
      </c>
      <c r="CL251" s="27" t="n">
        <f aca="false">IF(ROW()&lt;4+VolLB,"",STDEV(INDEX($BQ:$BQ,ROW()-VolLB+1):INDEX($BQ:$BQ,ROW()))*SQRT(12))</f>
        <v>0.167692704491116</v>
      </c>
      <c r="CM251" s="27" t="n">
        <f aca="false">IF(ROW()&lt;4+VolLB,"",STDEV(INDEX($BR:$BR,ROW()-VolLB+1):INDEX($BR:$BR,ROW()))*SQRT(12))</f>
        <v>0.189530627717899</v>
      </c>
      <c r="CN251" s="27" t="n">
        <f aca="false">IF(ROW()&lt;4+VolLB,"",STDEV(INDEX($BS:$BS,ROW()-VolLB+1):INDEX($BS:$BS,ROW()))*SQRT(12))</f>
        <v>0.14152871188766</v>
      </c>
      <c r="CO251" s="27" t="n">
        <f aca="false">IF(ROW()&lt;4+VolLB,"",STDEV(INDEX($BT:$BT,ROW()-VolLB+1):INDEX($BT:$BT,ROW()))*SQRT(12))</f>
        <v>0.171116377463477</v>
      </c>
      <c r="CP251" s="27" t="n">
        <f aca="false">IF(ROW()&lt;4+VolLB,"",STDEV(INDEX($BU:$BU,ROW()-VolLB+1):INDEX($BU:$BU,ROW()))*SQRT(12))</f>
        <v>0.158576320136094</v>
      </c>
      <c r="CQ251" s="27" t="n">
        <f aca="false">IF(ROW()&lt;4+VolLB,"",STDEV(INDEX($BV:$BV,ROW()-VolLB+1):INDEX($BV:$BV,ROW()))*SQRT(12))</f>
        <v>0.181932180244564</v>
      </c>
      <c r="CR251" s="27" t="n">
        <f aca="false">IF(ROW()&lt;4+VolLB,"",STDEV(INDEX($BW:$BW,ROW()-VolLB+1):INDEX($BW:$BW,ROW()))*SQRT(12))</f>
        <v>0.161870276045441</v>
      </c>
      <c r="CS251" s="27" t="n">
        <f aca="false">IF(ROW()&lt;4+VolLB,"",STDEV(INDEX($BX:$BX,ROW()-VolLB+1):INDEX($BX:$BX,ROW()))*SQRT(12))</f>
        <v>0.142384742936504</v>
      </c>
      <c r="CT251" s="27" t="n">
        <f aca="false">IF(ROW()&lt;4+VolLB,"",STDEV(INDEX($BY:$BY,ROW()-VolLB+1):INDEX($BY:$BY,ROW()))*SQRT(12))</f>
        <v>0.141401649788492</v>
      </c>
      <c r="CU251" s="27" t="n">
        <f aca="false">IF(ROW()&lt;4+VolLB,"",STDEV(INDEX($BZ:$BZ,ROW()-VolLB+1):INDEX($BZ:$BZ,ROW()))*SQRT(12))</f>
        <v>0.173740049031194</v>
      </c>
      <c r="CV251" s="27" t="n">
        <f aca="false">IF(ROW()&lt;4+VolLB,"",STDEV(INDEX($CA:$CA,ROW()-VolLB+1):INDEX($CA:$CA,ROW()))*SQRT(12))</f>
        <v>0.154481145110166</v>
      </c>
      <c r="CW251" s="27" t="n">
        <f aca="false">IF(ROW()&lt;4+VolLB,"",STDEV(INDEX($CB:$CB,ROW()-VolLB+1):INDEX($CB:$CB,ROW()))*SQRT(12))</f>
        <v>0.169506447431293</v>
      </c>
      <c r="CX251" s="27" t="n">
        <f aca="false">IF(ROW()&lt;4+VolLB,"",STDEV(INDEX($CC:$CC,ROW()-VolLB+1):INDEX($CC:$CC,ROW()))*SQRT(12))</f>
        <v>0.173937216870701</v>
      </c>
      <c r="CY251" s="27" t="n">
        <f aca="false">IF(ROW()&lt;4+VolLB,"",STDEV(INDEX($CD:$CD,ROW()-VolLB+1):INDEX($CD:$CD,ROW()))*SQRT(12))</f>
        <v>0.155316268803711</v>
      </c>
      <c r="CZ251" s="27" t="n">
        <f aca="false">IF(ROW()&lt;4+VolLB,"",STDEV(INDEX($CE:$CE,ROW()-VolLB+1):INDEX($CE:$CE,ROW()))*SQRT(12))</f>
        <v>0.164717856566226</v>
      </c>
      <c r="DA251" s="27" t="n">
        <f aca="false">IF(ROW()&lt;4+VolLB,"",STDEV(INDEX($CF:$CF,ROW()-VolLB+1):INDEX($CF:$CF,ROW()))*SQRT(12))</f>
        <v>0.176448770846746</v>
      </c>
      <c r="DB251" s="27" t="n">
        <f aca="false">IF(ROW()&lt;4+VolLB,"",STDEV(INDEX($CG:$CG,ROW()-VolLB+1):INDEX($CG:$CG,ROW()))*SQRT(12))</f>
        <v>0.182699646688638</v>
      </c>
      <c r="DC251" s="26" t="n">
        <f aca="false">IF(OR(AR251=0,CH251="",CH251=0),0,AR251*MIN(MaxScal,TgtVol/CH251))</f>
        <v>0</v>
      </c>
      <c r="DD251" s="26" t="n">
        <f aca="false">IF(OR(AS251=0,CI251="",CI251=0),0,AS251*MIN(MaxScal,TgtVol/CI251))</f>
        <v>0</v>
      </c>
      <c r="DE251" s="26" t="n">
        <f aca="false">IF(OR(AT251=0,CJ251="",CJ251=0),0,AT251*MIN(MaxScal,TgtVol/CJ251))</f>
        <v>0</v>
      </c>
      <c r="DF251" s="26" t="n">
        <f aca="false">IF(OR(AU251=0,CK251="",CK251=0),0,AU251*MIN(MaxScal,TgtVol/CK251))</f>
        <v>0</v>
      </c>
      <c r="DG251" s="26" t="n">
        <f aca="false">IF(OR(AV251=0,CL251="",CL251=0),0,AV251*MIN(MaxScal,TgtVol/CL251))</f>
        <v>0</v>
      </c>
      <c r="DH251" s="26" t="n">
        <f aca="false">IF(OR(AW251=0,CM251="",CM251=0),0,AW251*MIN(MaxScal,TgtVol/CM251))</f>
        <v>0</v>
      </c>
      <c r="DI251" s="26" t="n">
        <f aca="false">IF(OR(AX251=0,CN251="",CN251=0),0,AX251*MIN(MaxScal,TgtVol/CN251))</f>
        <v>0</v>
      </c>
      <c r="DJ251" s="26" t="n">
        <f aca="false">IF(OR(AY251=0,CO251="",CO251=0),0,AY251*MIN(MaxScal,TgtVol/CO251))</f>
        <v>0</v>
      </c>
      <c r="DK251" s="26" t="n">
        <f aca="false">IF(OR(AZ251=0,CP251="",CP251=0),0,AZ251*MIN(MaxScal,TgtVol/CP251))</f>
        <v>0</v>
      </c>
      <c r="DL251" s="26" t="n">
        <f aca="false">IF(OR(BA251=0,CQ251="",CQ251=0),0,BA251*MIN(MaxScal,TgtVol/CQ251))</f>
        <v>0</v>
      </c>
      <c r="DM251" s="26" t="n">
        <f aca="false">IF(OR(BB251=0,CR251="",CR251=0),0,BB251*MIN(MaxScal,TgtVol/CR251))</f>
        <v>0</v>
      </c>
      <c r="DN251" s="26" t="n">
        <f aca="false">IF(OR(BC251=0,CS251="",CS251=0),0,BC251*MIN(MaxScal,TgtVol/CS251))</f>
        <v>0</v>
      </c>
      <c r="DO251" s="26" t="n">
        <f aca="false">IF(OR(BD251=0,CT251="",CT251=0),0,BD251*MIN(MaxScal,TgtVol/CT251))</f>
        <v>0</v>
      </c>
      <c r="DP251" s="26" t="n">
        <f aca="false">IF(OR(BE251=0,CU251="",CU251=0),0,BE251*MIN(MaxScal,TgtVol/CU251))</f>
        <v>0</v>
      </c>
      <c r="DQ251" s="26" t="n">
        <f aca="false">IF(OR(BF251=0,CV251="",CV251=0),0,BF251*MIN(MaxScal,TgtVol/CV251))</f>
        <v>0</v>
      </c>
      <c r="DR251" s="26" t="n">
        <f aca="false">IF(OR(BG251=0,CW251="",CW251=0),0,BG251*MIN(MaxScal,TgtVol/CW251))</f>
        <v>0</v>
      </c>
      <c r="DS251" s="26" t="n">
        <f aca="false">IF(OR(BH251=0,CX251="",CX251=0),0,BH251*MIN(MaxScal,TgtVol/CX251))</f>
        <v>0</v>
      </c>
      <c r="DT251" s="26" t="n">
        <f aca="false">IF(OR(BI251=0,CY251="",CY251=0),0,BI251*MIN(MaxScal,TgtVol/CY251))</f>
        <v>0</v>
      </c>
      <c r="DU251" s="26" t="n">
        <f aca="false">IF(OR(BJ251=0,CZ251="",CZ251=0),0,BJ251*MIN(MaxScal,TgtVol/CZ251))</f>
        <v>0</v>
      </c>
      <c r="DV251" s="26" t="n">
        <f aca="false">IF(OR(BK251=0,DA251="",DA251=0),0,BK251*MIN(MaxScal,TgtVol/DA251))</f>
        <v>0</v>
      </c>
      <c r="DW251" s="26" t="n">
        <f aca="false">IF(OR(BL251=0,DB251="",DB251=0),0,BL251*MIN(MaxScal,TgtVol/DB251))</f>
        <v>0</v>
      </c>
      <c r="DX251" s="28" t="n">
        <f aca="false">IFERROR(DC250*BM251,"")</f>
        <v>0</v>
      </c>
      <c r="DY251" s="28" t="n">
        <f aca="false">IFERROR(DD250*BN251,"")</f>
        <v>0</v>
      </c>
      <c r="DZ251" s="28" t="n">
        <f aca="false">IFERROR(DE250*BO251,"")</f>
        <v>0</v>
      </c>
      <c r="EA251" s="28" t="n">
        <f aca="false">IFERROR(DF250*BP251,"")</f>
        <v>0</v>
      </c>
      <c r="EB251" s="28" t="n">
        <f aca="false">IFERROR(DG250*BQ251,"")</f>
        <v>0</v>
      </c>
      <c r="EC251" s="28" t="n">
        <f aca="false">IFERROR(DH250*BR251,"")</f>
        <v>0</v>
      </c>
      <c r="ED251" s="28" t="n">
        <f aca="false">IFERROR(DI250*BS251,"")</f>
        <v>-0</v>
      </c>
      <c r="EE251" s="28" t="n">
        <f aca="false">IFERROR(DJ250*BT251,"")</f>
        <v>0</v>
      </c>
      <c r="EF251" s="28" t="n">
        <f aca="false">IFERROR(DK250*BU251,"")</f>
        <v>-0</v>
      </c>
      <c r="EG251" s="28" t="n">
        <f aca="false">IFERROR(DL250*BV251,"")</f>
        <v>-0</v>
      </c>
      <c r="EH251" s="28" t="n">
        <f aca="false">IFERROR(DM250*BW251,"")</f>
        <v>-0</v>
      </c>
      <c r="EI251" s="28" t="n">
        <f aca="false">IFERROR(DN250*BX251,"")</f>
        <v>0</v>
      </c>
      <c r="EJ251" s="28" t="n">
        <f aca="false">IFERROR(DO250*BY251,"")</f>
        <v>0</v>
      </c>
      <c r="EK251" s="28" t="n">
        <f aca="false">IFERROR(DP250*BZ251,"")</f>
        <v>-0</v>
      </c>
      <c r="EL251" s="28" t="n">
        <f aca="false">IFERROR(DQ250*CA251,"")</f>
        <v>-0</v>
      </c>
      <c r="EM251" s="28" t="n">
        <f aca="false">IFERROR(DR250*CB251,"")</f>
        <v>0</v>
      </c>
      <c r="EN251" s="28" t="n">
        <f aca="false">IFERROR(DS250*CC251,"")</f>
        <v>-0</v>
      </c>
      <c r="EO251" s="28" t="n">
        <f aca="false">IFERROR(DT250*CD251,"")</f>
        <v>-0</v>
      </c>
      <c r="EP251" s="28" t="n">
        <f aca="false">IFERROR(DU250*CE251,"")</f>
        <v>-0</v>
      </c>
      <c r="EQ251" s="28" t="n">
        <f aca="false">IFERROR(DV250*CF251,"")</f>
        <v>-0</v>
      </c>
      <c r="ER251" s="28" t="n">
        <f aca="false">IFERROR(DW250*CG251,"")</f>
        <v>-0</v>
      </c>
      <c r="ES251" s="28" t="n">
        <f aca="false">IF(ROW()=4,"",SUM(DX251:ER251))</f>
        <v>0</v>
      </c>
      <c r="ET251" s="29" t="n">
        <f aca="false">COUNTIF(AR251:BL251,"&gt;0")</f>
        <v>0</v>
      </c>
    </row>
    <row r="252" customFormat="false" ht="15" hidden="false" customHeight="false" outlineLevel="0" collapsed="false">
      <c r="A252" s="19" t="n">
        <v>45565</v>
      </c>
      <c r="B252" s="23" t="n">
        <f aca="false">ABS(EMFX_Data!X252-EMFX_Data!Y252)</f>
        <v>0.07044976470217</v>
      </c>
      <c r="C252" s="23" t="n">
        <f aca="false">ABS(EMFX_Data!X252-EMFX_Data!Z252)</f>
        <v>0.0392112773508311</v>
      </c>
      <c r="D252" s="23" t="n">
        <f aca="false">ABS(EMFX_Data!X252-EMFX_Data!AA252)</f>
        <v>0.0775129363996276</v>
      </c>
      <c r="E252" s="23" t="n">
        <f aca="false">ABS(EMFX_Data!X252-EMFX_Data!AB252)</f>
        <v>0.0130601470167475</v>
      </c>
      <c r="F252" s="23" t="n">
        <f aca="false">ABS(EMFX_Data!X252-EMFX_Data!AC252)</f>
        <v>0.0686211321682437</v>
      </c>
      <c r="G252" s="23" t="n">
        <f aca="false">ABS(EMFX_Data!X252-EMFX_Data!AD252)</f>
        <v>0.133238135649633</v>
      </c>
      <c r="H252" s="23" t="n">
        <f aca="false">ABS(EMFX_Data!Y252-EMFX_Data!Z252)</f>
        <v>0.0312384873513389</v>
      </c>
      <c r="I252" s="23" t="n">
        <f aca="false">ABS(EMFX_Data!Y252-EMFX_Data!AA252)</f>
        <v>0.00706317169745763</v>
      </c>
      <c r="J252" s="23" t="n">
        <f aca="false">ABS(EMFX_Data!Y252-EMFX_Data!AB252)</f>
        <v>0.0835099117189175</v>
      </c>
      <c r="K252" s="23" t="n">
        <f aca="false">ABS(EMFX_Data!Y252-EMFX_Data!AC252)</f>
        <v>0.139070896870414</v>
      </c>
      <c r="L252" s="23" t="n">
        <f aca="false">ABS(EMFX_Data!Y252-EMFX_Data!AD252)</f>
        <v>0.203687900351803</v>
      </c>
      <c r="M252" s="23" t="n">
        <f aca="false">ABS(EMFX_Data!Z252-EMFX_Data!AA252)</f>
        <v>0.0383016590487966</v>
      </c>
      <c r="N252" s="23" t="n">
        <f aca="false">ABS(EMFX_Data!Z252-EMFX_Data!AB252)</f>
        <v>0.0522714243675786</v>
      </c>
      <c r="O252" s="23" t="n">
        <f aca="false">ABS(EMFX_Data!Z252-EMFX_Data!AC252)</f>
        <v>0.107832409519075</v>
      </c>
      <c r="P252" s="23" t="n">
        <f aca="false">ABS(EMFX_Data!Z252-EMFX_Data!AD252)</f>
        <v>0.172449413000464</v>
      </c>
      <c r="Q252" s="23" t="n">
        <f aca="false">ABS(EMFX_Data!AA252-EMFX_Data!AB252)</f>
        <v>0.0905730834163752</v>
      </c>
      <c r="R252" s="23" t="n">
        <f aca="false">ABS(EMFX_Data!AA252-EMFX_Data!AC252)</f>
        <v>0.146134068567871</v>
      </c>
      <c r="S252" s="23" t="n">
        <f aca="false">ABS(EMFX_Data!AA252-EMFX_Data!AD252)</f>
        <v>0.210751072049261</v>
      </c>
      <c r="T252" s="23" t="n">
        <f aca="false">ABS(EMFX_Data!AB252-EMFX_Data!AC252)</f>
        <v>0.0555609851514962</v>
      </c>
      <c r="U252" s="23" t="n">
        <f aca="false">ABS(EMFX_Data!AB252-EMFX_Data!AD252)</f>
        <v>0.120177988632886</v>
      </c>
      <c r="V252" s="23" t="n">
        <f aca="false">ABS(EMFX_Data!AC252-EMFX_Data!AD252)</f>
        <v>0.0646170034813896</v>
      </c>
      <c r="W252" s="26" t="n">
        <f aca="false">IF(ROW()&lt;4+MinObs-1,"",IFERROR((B252-AVERAGE(B$4:B252))/STDEV(B$4:B252),""))</f>
        <v>-0.654081648318553</v>
      </c>
      <c r="X252" s="26" t="n">
        <f aca="false">IF(ROW()&lt;4+MinObs-1,"",IFERROR((C252-AVERAGE(C$4:C252))/STDEV(C$4:C252),""))</f>
        <v>-0.813960752064795</v>
      </c>
      <c r="Y252" s="26" t="n">
        <f aca="false">IF(ROW()&lt;4+MinObs-1,"",IFERROR((D252-AVERAGE(D$4:D252))/STDEV(D$4:D252),""))</f>
        <v>-0.660539103239116</v>
      </c>
      <c r="Z252" s="26" t="n">
        <f aca="false">IF(ROW()&lt;4+MinObs-1,"",IFERROR((E252-AVERAGE(E$4:E252))/STDEV(E$4:E252),""))</f>
        <v>-1.14295755148079</v>
      </c>
      <c r="AA252" s="26" t="n">
        <f aca="false">IF(ROW()&lt;4+MinObs-1,"",IFERROR((F252-AVERAGE(F$4:F252))/STDEV(F$4:F252),""))</f>
        <v>-0.459285337112125</v>
      </c>
      <c r="AB252" s="26" t="n">
        <f aca="false">IF(ROW()&lt;4+MinObs-1,"",IFERROR((G252-AVERAGE(G$4:G252))/STDEV(G$4:G252),""))</f>
        <v>-0.021320191174428</v>
      </c>
      <c r="AC252" s="26" t="n">
        <f aca="false">IF(ROW()&lt;4+MinObs-1,"",IFERROR((H252-AVERAGE(H$4:H252))/STDEV(H$4:H252),""))</f>
        <v>-0.942479828959052</v>
      </c>
      <c r="AD252" s="26" t="n">
        <f aca="false">IF(ROW()&lt;4+MinObs-1,"",IFERROR((I252-AVERAGE(I$4:I252))/STDEV(I$4:I252),""))</f>
        <v>-1.16460141262832</v>
      </c>
      <c r="AE252" s="26" t="n">
        <f aca="false">IF(ROW()&lt;4+MinObs-1,"",IFERROR((J252-AVERAGE(J$4:J252))/STDEV(J$4:J252),""))</f>
        <v>-0.546630028045715</v>
      </c>
      <c r="AF252" s="26" t="n">
        <f aca="false">IF(ROW()&lt;4+MinObs-1,"",IFERROR((K252-AVERAGE(K$4:K252))/STDEV(K$4:K252),""))</f>
        <v>0.574402055202253</v>
      </c>
      <c r="AG252" s="26" t="n">
        <f aca="false">IF(ROW()&lt;4+MinObs-1,"",IFERROR((L252-AVERAGE(L$4:L252))/STDEV(L$4:L252),""))</f>
        <v>0.0952720419890391</v>
      </c>
      <c r="AH252" s="26" t="n">
        <f aca="false">IF(ROW()&lt;4+MinObs-1,"",IFERROR((M252-AVERAGE(M$4:M252))/STDEV(M$4:M252),""))</f>
        <v>-1.08232140751743</v>
      </c>
      <c r="AI252" s="26" t="n">
        <f aca="false">IF(ROW()&lt;4+MinObs-1,"",IFERROR((N252-AVERAGE(N$4:N252))/STDEV(N$4:N252),""))</f>
        <v>-0.840556842590742</v>
      </c>
      <c r="AJ252" s="26" t="n">
        <f aca="false">IF(ROW()&lt;4+MinObs-1,"",IFERROR((O252-AVERAGE(O$4:O252))/STDEV(O$4:O252),""))</f>
        <v>0.126093495283141</v>
      </c>
      <c r="AK252" s="26" t="n">
        <f aca="false">IF(ROW()&lt;4+MinObs-1,"",IFERROR((P252-AVERAGE(P$4:P252))/STDEV(P$4:P252),""))</f>
        <v>0.107611417728072</v>
      </c>
      <c r="AL252" s="26" t="n">
        <f aca="false">IF(ROW()&lt;4+MinObs-1,"",IFERROR((Q252-AVERAGE(Q$4:Q252))/STDEV(Q$4:Q252),""))</f>
        <v>-0.553451839180877</v>
      </c>
      <c r="AM252" s="26" t="n">
        <f aca="false">IF(ROW()&lt;4+MinObs-1,"",IFERROR((R252-AVERAGE(R$4:R252))/STDEV(R$4:R252),""))</f>
        <v>-0.135386704311847</v>
      </c>
      <c r="AN252" s="26" t="n">
        <f aca="false">IF(ROW()&lt;4+MinObs-1,"",IFERROR((S252-AVERAGE(S$4:S252))/STDEV(S$4:S252),""))</f>
        <v>0.169199626981329</v>
      </c>
      <c r="AO252" s="26" t="n">
        <f aca="false">IF(ROW()&lt;4+MinObs-1,"",IFERROR((T252-AVERAGE(T$4:T252))/STDEV(T$4:T252),""))</f>
        <v>-0.76186879335092</v>
      </c>
      <c r="AP252" s="26" t="n">
        <f aca="false">IF(ROW()&lt;4+MinObs-1,"",IFERROR((U252-AVERAGE(U$4:U252))/STDEV(U$4:U252),""))</f>
        <v>-0.143111367183389</v>
      </c>
      <c r="AQ252" s="26" t="n">
        <f aca="false">IF(ROW()&lt;4+MinObs-1,"",IFERROR((V252-AVERAGE(V$4:V252))/STDEV(V$4:V252),""))</f>
        <v>-0.374029733528284</v>
      </c>
      <c r="AR252" s="26" t="n">
        <f aca="false">IF(W252="",0,IF(W252&gt;=z4,w4,IF(W252&gt;=z3,w3,IF(W252&gt;=zEntry,w2,IF(AND(W252&gt;=ExitZ,AR251&gt;0),w2,0)))))</f>
        <v>0</v>
      </c>
      <c r="AS252" s="26" t="n">
        <f aca="false">IF(X252="",0,IF(X252&gt;=z4,w4,IF(X252&gt;=z3,w3,IF(X252&gt;=zEntry,w2,IF(AND(X252&gt;=ExitZ,AS251&gt;0),w2,0)))))</f>
        <v>0</v>
      </c>
      <c r="AT252" s="26" t="n">
        <f aca="false">IF(Y252="",0,IF(Y252&gt;=z4,w4,IF(Y252&gt;=z3,w3,IF(Y252&gt;=zEntry,w2,IF(AND(Y252&gt;=ExitZ,AT251&gt;0),w2,0)))))</f>
        <v>0</v>
      </c>
      <c r="AU252" s="26" t="n">
        <f aca="false">IF(Z252="",0,IF(Z252&gt;=z4,w4,IF(Z252&gt;=z3,w3,IF(Z252&gt;=zEntry,w2,IF(AND(Z252&gt;=ExitZ,AU251&gt;0),w2,0)))))</f>
        <v>0</v>
      </c>
      <c r="AV252" s="26" t="n">
        <f aca="false">IF(AA252="",0,IF(AA252&gt;=z4,w4,IF(AA252&gt;=z3,w3,IF(AA252&gt;=zEntry,w2,IF(AND(AA252&gt;=ExitZ,AV251&gt;0),w2,0)))))</f>
        <v>0</v>
      </c>
      <c r="AW252" s="26" t="n">
        <f aca="false">IF(AB252="",0,IF(AB252&gt;=z4,w4,IF(AB252&gt;=z3,w3,IF(AB252&gt;=zEntry,w2,IF(AND(AB252&gt;=ExitZ,AW251&gt;0),w2,0)))))</f>
        <v>0</v>
      </c>
      <c r="AX252" s="26" t="n">
        <f aca="false">IF(AC252="",0,IF(AC252&gt;=z4,w4,IF(AC252&gt;=z3,w3,IF(AC252&gt;=zEntry,w2,IF(AND(AC252&gt;=ExitZ,AX251&gt;0),w2,0)))))</f>
        <v>0</v>
      </c>
      <c r="AY252" s="26" t="n">
        <f aca="false">IF(AD252="",0,IF(AD252&gt;=z4,w4,IF(AD252&gt;=z3,w3,IF(AD252&gt;=zEntry,w2,IF(AND(AD252&gt;=ExitZ,AY251&gt;0),w2,0)))))</f>
        <v>0</v>
      </c>
      <c r="AZ252" s="26" t="n">
        <f aca="false">IF(AE252="",0,IF(AE252&gt;=z4,w4,IF(AE252&gt;=z3,w3,IF(AE252&gt;=zEntry,w2,IF(AND(AE252&gt;=ExitZ,AZ251&gt;0),w2,0)))))</f>
        <v>0</v>
      </c>
      <c r="BA252" s="26" t="n">
        <f aca="false">IF(AF252="",0,IF(AF252&gt;=z4,w4,IF(AF252&gt;=z3,w3,IF(AF252&gt;=zEntry,w2,IF(AND(AF252&gt;=ExitZ,BA251&gt;0),w2,0)))))</f>
        <v>0</v>
      </c>
      <c r="BB252" s="26" t="n">
        <f aca="false">IF(AG252="",0,IF(AG252&gt;=z4,w4,IF(AG252&gt;=z3,w3,IF(AG252&gt;=zEntry,w2,IF(AND(AG252&gt;=ExitZ,BB251&gt;0),w2,0)))))</f>
        <v>0</v>
      </c>
      <c r="BC252" s="26" t="n">
        <f aca="false">IF(AH252="",0,IF(AH252&gt;=z4,w4,IF(AH252&gt;=z3,w3,IF(AH252&gt;=zEntry,w2,IF(AND(AH252&gt;=ExitZ,BC251&gt;0),w2,0)))))</f>
        <v>0</v>
      </c>
      <c r="BD252" s="26" t="n">
        <f aca="false">IF(AI252="",0,IF(AI252&gt;=z4,w4,IF(AI252&gt;=z3,w3,IF(AI252&gt;=zEntry,w2,IF(AND(AI252&gt;=ExitZ,BD251&gt;0),w2,0)))))</f>
        <v>0</v>
      </c>
      <c r="BE252" s="26" t="n">
        <f aca="false">IF(AJ252="",0,IF(AJ252&gt;=z4,w4,IF(AJ252&gt;=z3,w3,IF(AJ252&gt;=zEntry,w2,IF(AND(AJ252&gt;=ExitZ,BE251&gt;0),w2,0)))))</f>
        <v>0</v>
      </c>
      <c r="BF252" s="26" t="n">
        <f aca="false">IF(AK252="",0,IF(AK252&gt;=z4,w4,IF(AK252&gt;=z3,w3,IF(AK252&gt;=zEntry,w2,IF(AND(AK252&gt;=ExitZ,BF251&gt;0),w2,0)))))</f>
        <v>0</v>
      </c>
      <c r="BG252" s="26" t="n">
        <f aca="false">IF(AL252="",0,IF(AL252&gt;=z4,w4,IF(AL252&gt;=z3,w3,IF(AL252&gt;=zEntry,w2,IF(AND(AL252&gt;=ExitZ,BG251&gt;0),w2,0)))))</f>
        <v>0</v>
      </c>
      <c r="BH252" s="26" t="n">
        <f aca="false">IF(AM252="",0,IF(AM252&gt;=z4,w4,IF(AM252&gt;=z3,w3,IF(AM252&gt;=zEntry,w2,IF(AND(AM252&gt;=ExitZ,BH251&gt;0),w2,0)))))</f>
        <v>0</v>
      </c>
      <c r="BI252" s="26" t="n">
        <f aca="false">IF(AN252="",0,IF(AN252&gt;=z4,w4,IF(AN252&gt;=z3,w3,IF(AN252&gt;=zEntry,w2,IF(AND(AN252&gt;=ExitZ,BI251&gt;0),w2,0)))))</f>
        <v>0</v>
      </c>
      <c r="BJ252" s="26" t="n">
        <f aca="false">IF(AO252="",0,IF(AO252&gt;=z4,w4,IF(AO252&gt;=z3,w3,IF(AO252&gt;=zEntry,w2,IF(AND(AO252&gt;=ExitZ,BJ251&gt;0),w2,0)))))</f>
        <v>0</v>
      </c>
      <c r="BK252" s="26" t="n">
        <f aca="false">IF(AP252="",0,IF(AP252&gt;=z4,w4,IF(AP252&gt;=z3,w3,IF(AP252&gt;=zEntry,w2,IF(AND(AP252&gt;=ExitZ,BK251&gt;0),w2,0)))))</f>
        <v>0</v>
      </c>
      <c r="BL252" s="26" t="n">
        <f aca="false">IF(AQ252="",0,IF(AQ252&gt;=z4,w4,IF(AQ252&gt;=z3,w3,IF(AQ252&gt;=zEntry,w2,IF(AND(AQ252&gt;=ExitZ,BL251&gt;0),w2,0)))))</f>
        <v>0</v>
      </c>
      <c r="BM252" s="23" t="n">
        <f aca="false">IF(EMFX_Data!X251&gt;=EMFX_Data!Y251,EMFX_Data!AE252-EMFX_Data!AF252,EMFX_Data!AF252-EMFX_Data!AE252)</f>
        <v>-0.0340423146248762</v>
      </c>
      <c r="BN252" s="23" t="n">
        <f aca="false">IF(EMFX_Data!X251&gt;=EMFX_Data!Z251,EMFX_Data!AE252-EMFX_Data!AG252,EMFX_Data!AG252-EMFX_Data!AE252)</f>
        <v>0.0542700209077906</v>
      </c>
      <c r="BO252" s="23" t="n">
        <f aca="false">IF(EMFX_Data!X251&gt;=EMFX_Data!AA251,EMFX_Data!AE252-EMFX_Data!AH252,EMFX_Data!AH252-EMFX_Data!AE252)</f>
        <v>-0.0447718682983966</v>
      </c>
      <c r="BP252" s="23" t="n">
        <f aca="false">IF(EMFX_Data!X251&gt;=EMFX_Data!AB251,EMFX_Data!AE252-EMFX_Data!AI252,EMFX_Data!AI252-EMFX_Data!AE252)</f>
        <v>0.0259110772158376</v>
      </c>
      <c r="BQ252" s="23" t="n">
        <f aca="false">IF(EMFX_Data!X251&gt;=EMFX_Data!AC251,EMFX_Data!AE252-EMFX_Data!AJ252,EMFX_Data!AJ252-EMFX_Data!AE252)</f>
        <v>0.0370066134034811</v>
      </c>
      <c r="BR252" s="23" t="n">
        <f aca="false">IF(EMFX_Data!X251&gt;=EMFX_Data!AD251,EMFX_Data!AE252-EMFX_Data!AK252,EMFX_Data!AK252-EMFX_Data!AE252)</f>
        <v>0.0388029072862785</v>
      </c>
      <c r="BS252" s="23" t="n">
        <f aca="false">IF(EMFX_Data!Y251&gt;=EMFX_Data!Z251,EMFX_Data!AF252-EMFX_Data!AG252,EMFX_Data!AG252-EMFX_Data!AF252)</f>
        <v>0.0202277062829144</v>
      </c>
      <c r="BT252" s="23" t="n">
        <f aca="false">IF(EMFX_Data!Y251&gt;=EMFX_Data!AA251,EMFX_Data!AF252-EMFX_Data!AH252,EMFX_Data!AH252-EMFX_Data!AF252)</f>
        <v>0.0107295536735204</v>
      </c>
      <c r="BU252" s="23" t="n">
        <f aca="false">IF(EMFX_Data!Y251&gt;=EMFX_Data!AB251,EMFX_Data!AF252-EMFX_Data!AI252,EMFX_Data!AI252-EMFX_Data!AF252)</f>
        <v>-0.00813123740903862</v>
      </c>
      <c r="BV252" s="23" t="n">
        <f aca="false">IF(EMFX_Data!Y251&gt;=EMFX_Data!AC251,EMFX_Data!AF252-EMFX_Data!AJ252,EMFX_Data!AJ252-EMFX_Data!AF252)</f>
        <v>0.00296429877860491</v>
      </c>
      <c r="BW252" s="23" t="n">
        <f aca="false">IF(EMFX_Data!Y251&gt;=EMFX_Data!AD251,EMFX_Data!AF252-EMFX_Data!AK252,EMFX_Data!AK252-EMFX_Data!AF252)</f>
        <v>0.00476059266140228</v>
      </c>
      <c r="BX252" s="23" t="n">
        <f aca="false">IF(EMFX_Data!Z251&gt;=EMFX_Data!AA251,EMFX_Data!AG252-EMFX_Data!AH252,EMFX_Data!AH252-EMFX_Data!AG252)</f>
        <v>0.00949815260939401</v>
      </c>
      <c r="BY252" s="23" t="n">
        <f aca="false">IF(EMFX_Data!Z251&gt;=EMFX_Data!AB251,EMFX_Data!AG252-EMFX_Data!AI252,EMFX_Data!AI252-EMFX_Data!AG252)</f>
        <v>-0.028358943691953</v>
      </c>
      <c r="BZ252" s="23" t="n">
        <f aca="false">IF(EMFX_Data!Z251&gt;=EMFX_Data!AC251,EMFX_Data!AG252-EMFX_Data!AJ252,EMFX_Data!AJ252-EMFX_Data!AG252)</f>
        <v>-0.0172634075043095</v>
      </c>
      <c r="CA252" s="23" t="n">
        <f aca="false">IF(EMFX_Data!Z251&gt;=EMFX_Data!AD251,EMFX_Data!AG252-EMFX_Data!AK252,EMFX_Data!AK252-EMFX_Data!AG252)</f>
        <v>-0.0154671136215121</v>
      </c>
      <c r="CB252" s="23" t="n">
        <f aca="false">IF(EMFX_Data!AA251&gt;=EMFX_Data!AB251,EMFX_Data!AH252-EMFX_Data!AI252,EMFX_Data!AI252-EMFX_Data!AH252)</f>
        <v>-0.018860791082559</v>
      </c>
      <c r="CC252" s="23" t="n">
        <f aca="false">IF(EMFX_Data!AA251&gt;=EMFX_Data!AC251,EMFX_Data!AH252-EMFX_Data!AJ252,EMFX_Data!AJ252-EMFX_Data!AH252)</f>
        <v>-0.00776525489491545</v>
      </c>
      <c r="CD252" s="23" t="n">
        <f aca="false">IF(EMFX_Data!AA251&gt;=EMFX_Data!AD251,EMFX_Data!AH252-EMFX_Data!AK252,EMFX_Data!AK252-EMFX_Data!AH252)</f>
        <v>-0.00596896101211808</v>
      </c>
      <c r="CE252" s="23" t="n">
        <f aca="false">IF(EMFX_Data!AB251&gt;=EMFX_Data!AC251,EMFX_Data!AI252-EMFX_Data!AJ252,EMFX_Data!AJ252-EMFX_Data!AI252)</f>
        <v>0.0110955361876435</v>
      </c>
      <c r="CF252" s="23" t="n">
        <f aca="false">IF(EMFX_Data!AB251&gt;=EMFX_Data!AD251,EMFX_Data!AI252-EMFX_Data!AK252,EMFX_Data!AK252-EMFX_Data!AI252)</f>
        <v>0.0128918300704409</v>
      </c>
      <c r="CG252" s="23" t="n">
        <f aca="false">IF(EMFX_Data!AC251&gt;=EMFX_Data!AD251,EMFX_Data!AJ252-EMFX_Data!AK252,EMFX_Data!AK252-EMFX_Data!AJ252)</f>
        <v>0.00179629388279737</v>
      </c>
      <c r="CH252" s="27" t="n">
        <f aca="false">IF(ROW()&lt;4+VolLB,"",STDEV(INDEX($BM:$BM,ROW()-VolLB+1):INDEX($BM:$BM,ROW()))*SQRT(12))</f>
        <v>0.152401828575398</v>
      </c>
      <c r="CI252" s="27" t="n">
        <f aca="false">IF(ROW()&lt;4+VolLB,"",STDEV(INDEX($BN:$BN,ROW()-VolLB+1):INDEX($BN:$BN,ROW()))*SQRT(12))</f>
        <v>0.157875917538762</v>
      </c>
      <c r="CJ252" s="27" t="n">
        <f aca="false">IF(ROW()&lt;4+VolLB,"",STDEV(INDEX($BO:$BO,ROW()-VolLB+1):INDEX($BO:$BO,ROW()))*SQRT(12))</f>
        <v>0.170618244708545</v>
      </c>
      <c r="CK252" s="27" t="n">
        <f aca="false">IF(ROW()&lt;4+VolLB,"",STDEV(INDEX($BP:$BP,ROW()-VolLB+1):INDEX($BP:$BP,ROW()))*SQRT(12))</f>
        <v>0.146255850815199</v>
      </c>
      <c r="CL252" s="27" t="n">
        <f aca="false">IF(ROW()&lt;4+VolLB,"",STDEV(INDEX($BQ:$BQ,ROW()-VolLB+1):INDEX($BQ:$BQ,ROW()))*SQRT(12))</f>
        <v>0.168553046946746</v>
      </c>
      <c r="CM252" s="27" t="n">
        <f aca="false">IF(ROW()&lt;4+VolLB,"",STDEV(INDEX($BR:$BR,ROW()-VolLB+1):INDEX($BR:$BR,ROW()))*SQRT(12))</f>
        <v>0.190893815352866</v>
      </c>
      <c r="CN252" s="27" t="n">
        <f aca="false">IF(ROW()&lt;4+VolLB,"",STDEV(INDEX($BS:$BS,ROW()-VolLB+1):INDEX($BS:$BS,ROW()))*SQRT(12))</f>
        <v>0.141764860725746</v>
      </c>
      <c r="CO252" s="27" t="n">
        <f aca="false">IF(ROW()&lt;4+VolLB,"",STDEV(INDEX($BT:$BT,ROW()-VolLB+1):INDEX($BT:$BT,ROW()))*SQRT(12))</f>
        <v>0.169693941322059</v>
      </c>
      <c r="CP252" s="27" t="n">
        <f aca="false">IF(ROW()&lt;4+VolLB,"",STDEV(INDEX($BU:$BU,ROW()-VolLB+1):INDEX($BU:$BU,ROW()))*SQRT(12))</f>
        <v>0.157298683426877</v>
      </c>
      <c r="CQ252" s="27" t="n">
        <f aca="false">IF(ROW()&lt;4+VolLB,"",STDEV(INDEX($BV:$BV,ROW()-VolLB+1):INDEX($BV:$BV,ROW()))*SQRT(12))</f>
        <v>0.181470197683759</v>
      </c>
      <c r="CR252" s="27" t="n">
        <f aca="false">IF(ROW()&lt;4+VolLB,"",STDEV(INDEX($BW:$BW,ROW()-VolLB+1):INDEX($BW:$BW,ROW()))*SQRT(12))</f>
        <v>0.161554150478005</v>
      </c>
      <c r="CS252" s="27" t="n">
        <f aca="false">IF(ROW()&lt;4+VolLB,"",STDEV(INDEX($BX:$BX,ROW()-VolLB+1):INDEX($BX:$BX,ROW()))*SQRT(12))</f>
        <v>0.141087167652734</v>
      </c>
      <c r="CT252" s="27" t="n">
        <f aca="false">IF(ROW()&lt;4+VolLB,"",STDEV(INDEX($BY:$BY,ROW()-VolLB+1):INDEX($BY:$BY,ROW()))*SQRT(12))</f>
        <v>0.141311149536114</v>
      </c>
      <c r="CU252" s="27" t="n">
        <f aca="false">IF(ROW()&lt;4+VolLB,"",STDEV(INDEX($BZ:$BZ,ROW()-VolLB+1):INDEX($BZ:$BZ,ROW()))*SQRT(12))</f>
        <v>0.173956691692084</v>
      </c>
      <c r="CV252" s="27" t="n">
        <f aca="false">IF(ROW()&lt;4+VolLB,"",STDEV(INDEX($CA:$CA,ROW()-VolLB+1):INDEX($CA:$CA,ROW()))*SQRT(12))</f>
        <v>0.15418577926936</v>
      </c>
      <c r="CW252" s="27" t="n">
        <f aca="false">IF(ROW()&lt;4+VolLB,"",STDEV(INDEX($CB:$CB,ROW()-VolLB+1):INDEX($CB:$CB,ROW()))*SQRT(12))</f>
        <v>0.164227143439562</v>
      </c>
      <c r="CX252" s="27" t="n">
        <f aca="false">IF(ROW()&lt;4+VolLB,"",STDEV(INDEX($CC:$CC,ROW()-VolLB+1):INDEX($CC:$CC,ROW()))*SQRT(12))</f>
        <v>0.173554043256793</v>
      </c>
      <c r="CY252" s="27" t="n">
        <f aca="false">IF(ROW()&lt;4+VolLB,"",STDEV(INDEX($CD:$CD,ROW()-VolLB+1):INDEX($CD:$CD,ROW()))*SQRT(12))</f>
        <v>0.150585468719569</v>
      </c>
      <c r="CZ252" s="27" t="n">
        <f aca="false">IF(ROW()&lt;4+VolLB,"",STDEV(INDEX($CE:$CE,ROW()-VolLB+1):INDEX($CE:$CE,ROW()))*SQRT(12))</f>
        <v>0.162856983363651</v>
      </c>
      <c r="DA252" s="27" t="n">
        <f aca="false">IF(ROW()&lt;4+VolLB,"",STDEV(INDEX($CF:$CF,ROW()-VolLB+1):INDEX($CF:$CF,ROW()))*SQRT(12))</f>
        <v>0.176353709875736</v>
      </c>
      <c r="DB252" s="27" t="n">
        <f aca="false">IF(ROW()&lt;4+VolLB,"",STDEV(INDEX($CG:$CG,ROW()-VolLB+1):INDEX($CG:$CG,ROW()))*SQRT(12))</f>
        <v>0.181034122501144</v>
      </c>
      <c r="DC252" s="26" t="n">
        <f aca="false">IF(OR(AR252=0,CH252="",CH252=0),0,AR252*MIN(MaxScal,TgtVol/CH252))</f>
        <v>0</v>
      </c>
      <c r="DD252" s="26" t="n">
        <f aca="false">IF(OR(AS252=0,CI252="",CI252=0),0,AS252*MIN(MaxScal,TgtVol/CI252))</f>
        <v>0</v>
      </c>
      <c r="DE252" s="26" t="n">
        <f aca="false">IF(OR(AT252=0,CJ252="",CJ252=0),0,AT252*MIN(MaxScal,TgtVol/CJ252))</f>
        <v>0</v>
      </c>
      <c r="DF252" s="26" t="n">
        <f aca="false">IF(OR(AU252=0,CK252="",CK252=0),0,AU252*MIN(MaxScal,TgtVol/CK252))</f>
        <v>0</v>
      </c>
      <c r="DG252" s="26" t="n">
        <f aca="false">IF(OR(AV252=0,CL252="",CL252=0),0,AV252*MIN(MaxScal,TgtVol/CL252))</f>
        <v>0</v>
      </c>
      <c r="DH252" s="26" t="n">
        <f aca="false">IF(OR(AW252=0,CM252="",CM252=0),0,AW252*MIN(MaxScal,TgtVol/CM252))</f>
        <v>0</v>
      </c>
      <c r="DI252" s="26" t="n">
        <f aca="false">IF(OR(AX252=0,CN252="",CN252=0),0,AX252*MIN(MaxScal,TgtVol/CN252))</f>
        <v>0</v>
      </c>
      <c r="DJ252" s="26" t="n">
        <f aca="false">IF(OR(AY252=0,CO252="",CO252=0),0,AY252*MIN(MaxScal,TgtVol/CO252))</f>
        <v>0</v>
      </c>
      <c r="DK252" s="26" t="n">
        <f aca="false">IF(OR(AZ252=0,CP252="",CP252=0),0,AZ252*MIN(MaxScal,TgtVol/CP252))</f>
        <v>0</v>
      </c>
      <c r="DL252" s="26" t="n">
        <f aca="false">IF(OR(BA252=0,CQ252="",CQ252=0),0,BA252*MIN(MaxScal,TgtVol/CQ252))</f>
        <v>0</v>
      </c>
      <c r="DM252" s="26" t="n">
        <f aca="false">IF(OR(BB252=0,CR252="",CR252=0),0,BB252*MIN(MaxScal,TgtVol/CR252))</f>
        <v>0</v>
      </c>
      <c r="DN252" s="26" t="n">
        <f aca="false">IF(OR(BC252=0,CS252="",CS252=0),0,BC252*MIN(MaxScal,TgtVol/CS252))</f>
        <v>0</v>
      </c>
      <c r="DO252" s="26" t="n">
        <f aca="false">IF(OR(BD252=0,CT252="",CT252=0),0,BD252*MIN(MaxScal,TgtVol/CT252))</f>
        <v>0</v>
      </c>
      <c r="DP252" s="26" t="n">
        <f aca="false">IF(OR(BE252=0,CU252="",CU252=0),0,BE252*MIN(MaxScal,TgtVol/CU252))</f>
        <v>0</v>
      </c>
      <c r="DQ252" s="26" t="n">
        <f aca="false">IF(OR(BF252=0,CV252="",CV252=0),0,BF252*MIN(MaxScal,TgtVol/CV252))</f>
        <v>0</v>
      </c>
      <c r="DR252" s="26" t="n">
        <f aca="false">IF(OR(BG252=0,CW252="",CW252=0),0,BG252*MIN(MaxScal,TgtVol/CW252))</f>
        <v>0</v>
      </c>
      <c r="DS252" s="26" t="n">
        <f aca="false">IF(OR(BH252=0,CX252="",CX252=0),0,BH252*MIN(MaxScal,TgtVol/CX252))</f>
        <v>0</v>
      </c>
      <c r="DT252" s="26" t="n">
        <f aca="false">IF(OR(BI252=0,CY252="",CY252=0),0,BI252*MIN(MaxScal,TgtVol/CY252))</f>
        <v>0</v>
      </c>
      <c r="DU252" s="26" t="n">
        <f aca="false">IF(OR(BJ252=0,CZ252="",CZ252=0),0,BJ252*MIN(MaxScal,TgtVol/CZ252))</f>
        <v>0</v>
      </c>
      <c r="DV252" s="26" t="n">
        <f aca="false">IF(OR(BK252=0,DA252="",DA252=0),0,BK252*MIN(MaxScal,TgtVol/DA252))</f>
        <v>0</v>
      </c>
      <c r="DW252" s="26" t="n">
        <f aca="false">IF(OR(BL252=0,DB252="",DB252=0),0,BL252*MIN(MaxScal,TgtVol/DB252))</f>
        <v>0</v>
      </c>
      <c r="DX252" s="28" t="n">
        <f aca="false">IFERROR(DC251*BM252,"")</f>
        <v>-0</v>
      </c>
      <c r="DY252" s="28" t="n">
        <f aca="false">IFERROR(DD251*BN252,"")</f>
        <v>0</v>
      </c>
      <c r="DZ252" s="28" t="n">
        <f aca="false">IFERROR(DE251*BO252,"")</f>
        <v>-0</v>
      </c>
      <c r="EA252" s="28" t="n">
        <f aca="false">IFERROR(DF251*BP252,"")</f>
        <v>0</v>
      </c>
      <c r="EB252" s="28" t="n">
        <f aca="false">IFERROR(DG251*BQ252,"")</f>
        <v>0</v>
      </c>
      <c r="EC252" s="28" t="n">
        <f aca="false">IFERROR(DH251*BR252,"")</f>
        <v>0</v>
      </c>
      <c r="ED252" s="28" t="n">
        <f aca="false">IFERROR(DI251*BS252,"")</f>
        <v>0</v>
      </c>
      <c r="EE252" s="28" t="n">
        <f aca="false">IFERROR(DJ251*BT252,"")</f>
        <v>0</v>
      </c>
      <c r="EF252" s="28" t="n">
        <f aca="false">IFERROR(DK251*BU252,"")</f>
        <v>-0</v>
      </c>
      <c r="EG252" s="28" t="n">
        <f aca="false">IFERROR(DL251*BV252,"")</f>
        <v>0</v>
      </c>
      <c r="EH252" s="28" t="n">
        <f aca="false">IFERROR(DM251*BW252,"")</f>
        <v>0</v>
      </c>
      <c r="EI252" s="28" t="n">
        <f aca="false">IFERROR(DN251*BX252,"")</f>
        <v>0</v>
      </c>
      <c r="EJ252" s="28" t="n">
        <f aca="false">IFERROR(DO251*BY252,"")</f>
        <v>-0</v>
      </c>
      <c r="EK252" s="28" t="n">
        <f aca="false">IFERROR(DP251*BZ252,"")</f>
        <v>-0</v>
      </c>
      <c r="EL252" s="28" t="n">
        <f aca="false">IFERROR(DQ251*CA252,"")</f>
        <v>-0</v>
      </c>
      <c r="EM252" s="28" t="n">
        <f aca="false">IFERROR(DR251*CB252,"")</f>
        <v>-0</v>
      </c>
      <c r="EN252" s="28" t="n">
        <f aca="false">IFERROR(DS251*CC252,"")</f>
        <v>-0</v>
      </c>
      <c r="EO252" s="28" t="n">
        <f aca="false">IFERROR(DT251*CD252,"")</f>
        <v>-0</v>
      </c>
      <c r="EP252" s="28" t="n">
        <f aca="false">IFERROR(DU251*CE252,"")</f>
        <v>0</v>
      </c>
      <c r="EQ252" s="28" t="n">
        <f aca="false">IFERROR(DV251*CF252,"")</f>
        <v>0</v>
      </c>
      <c r="ER252" s="28" t="n">
        <f aca="false">IFERROR(DW251*CG252,"")</f>
        <v>0</v>
      </c>
      <c r="ES252" s="28" t="n">
        <f aca="false">IF(ROW()=4,"",SUM(DX252:ER252))</f>
        <v>0</v>
      </c>
      <c r="ET252" s="29" t="n">
        <f aca="false">COUNTIF(AR252:BL252,"&gt;0")</f>
        <v>0</v>
      </c>
    </row>
    <row r="253" customFormat="false" ht="15" hidden="false" customHeight="false" outlineLevel="0" collapsed="false">
      <c r="A253" s="19" t="n">
        <v>45596</v>
      </c>
      <c r="B253" s="23" t="n">
        <f aca="false">ABS(EMFX_Data!X253-EMFX_Data!Y253)</f>
        <v>0.0217888790304768</v>
      </c>
      <c r="C253" s="23" t="n">
        <f aca="false">ABS(EMFX_Data!X253-EMFX_Data!Z253)</f>
        <v>0.0274063610956272</v>
      </c>
      <c r="D253" s="23" t="n">
        <f aca="false">ABS(EMFX_Data!X253-EMFX_Data!AA253)</f>
        <v>0.0529919633335982</v>
      </c>
      <c r="E253" s="23" t="n">
        <f aca="false">ABS(EMFX_Data!X253-EMFX_Data!AB253)</f>
        <v>0.014104300148845</v>
      </c>
      <c r="F253" s="23" t="n">
        <f aca="false">ABS(EMFX_Data!X253-EMFX_Data!AC253)</f>
        <v>0.0861297661145999</v>
      </c>
      <c r="G253" s="23" t="n">
        <f aca="false">ABS(EMFX_Data!X253-EMFX_Data!AD253)</f>
        <v>0.153549017108458</v>
      </c>
      <c r="H253" s="23" t="n">
        <f aca="false">ABS(EMFX_Data!Y253-EMFX_Data!Z253)</f>
        <v>0.049195240126104</v>
      </c>
      <c r="I253" s="23" t="n">
        <f aca="false">ABS(EMFX_Data!Y253-EMFX_Data!AA253)</f>
        <v>0.074780842364075</v>
      </c>
      <c r="J253" s="23" t="n">
        <f aca="false">ABS(EMFX_Data!Y253-EMFX_Data!AB253)</f>
        <v>0.00768457888163177</v>
      </c>
      <c r="K253" s="23" t="n">
        <f aca="false">ABS(EMFX_Data!Y253-EMFX_Data!AC253)</f>
        <v>0.0643408870841231</v>
      </c>
      <c r="L253" s="23" t="n">
        <f aca="false">ABS(EMFX_Data!Y253-EMFX_Data!AD253)</f>
        <v>0.131760138077981</v>
      </c>
      <c r="M253" s="23" t="n">
        <f aca="false">ABS(EMFX_Data!Z253-EMFX_Data!AA253)</f>
        <v>0.025585602237971</v>
      </c>
      <c r="N253" s="23" t="n">
        <f aca="false">ABS(EMFX_Data!Z253-EMFX_Data!AB253)</f>
        <v>0.0415106612444722</v>
      </c>
      <c r="O253" s="23" t="n">
        <f aca="false">ABS(EMFX_Data!Z253-EMFX_Data!AC253)</f>
        <v>0.113536127210227</v>
      </c>
      <c r="P253" s="23" t="n">
        <f aca="false">ABS(EMFX_Data!Z253-EMFX_Data!AD253)</f>
        <v>0.180955378204085</v>
      </c>
      <c r="Q253" s="23" t="n">
        <f aca="false">ABS(EMFX_Data!AA253-EMFX_Data!AB253)</f>
        <v>0.0670962634824432</v>
      </c>
      <c r="R253" s="23" t="n">
        <f aca="false">ABS(EMFX_Data!AA253-EMFX_Data!AC253)</f>
        <v>0.139121729448198</v>
      </c>
      <c r="S253" s="23" t="n">
        <f aca="false">ABS(EMFX_Data!AA253-EMFX_Data!AD253)</f>
        <v>0.206540980442056</v>
      </c>
      <c r="T253" s="23" t="n">
        <f aca="false">ABS(EMFX_Data!AB253-EMFX_Data!AC253)</f>
        <v>0.0720254659657549</v>
      </c>
      <c r="U253" s="23" t="n">
        <f aca="false">ABS(EMFX_Data!AB253-EMFX_Data!AD253)</f>
        <v>0.139444716959613</v>
      </c>
      <c r="V253" s="23" t="n">
        <f aca="false">ABS(EMFX_Data!AC253-EMFX_Data!AD253)</f>
        <v>0.0674192509938578</v>
      </c>
      <c r="W253" s="26" t="n">
        <f aca="false">IF(ROW()&lt;4+MinObs-1,"",IFERROR((B253-AVERAGE(B$4:B253))/STDEV(B$4:B253),""))</f>
        <v>-1.18664256127183</v>
      </c>
      <c r="X253" s="26" t="n">
        <f aca="false">IF(ROW()&lt;4+MinObs-1,"",IFERROR((C253-AVERAGE(C$4:C253))/STDEV(C$4:C253),""))</f>
        <v>-0.95449033965721</v>
      </c>
      <c r="Y253" s="26" t="n">
        <f aca="false">IF(ROW()&lt;4+MinObs-1,"",IFERROR((D253-AVERAGE(D$4:D253))/STDEV(D$4:D253),""))</f>
        <v>-0.883579973863437</v>
      </c>
      <c r="Z253" s="26" t="n">
        <f aca="false">IF(ROW()&lt;4+MinObs-1,"",IFERROR((E253-AVERAGE(E$4:E253))/STDEV(E$4:E253),""))</f>
        <v>-1.12694902212816</v>
      </c>
      <c r="AA253" s="26" t="n">
        <f aca="false">IF(ROW()&lt;4+MinObs-1,"",IFERROR((F253-AVERAGE(F$4:F253))/STDEV(F$4:F253),""))</f>
        <v>-0.250271723655164</v>
      </c>
      <c r="AB253" s="26" t="n">
        <f aca="false">IF(ROW()&lt;4+MinObs-1,"",IFERROR((G253-AVERAGE(G$4:G253))/STDEV(G$4:G253),""))</f>
        <v>0.0583061444921482</v>
      </c>
      <c r="AC253" s="26" t="n">
        <f aca="false">IF(ROW()&lt;4+MinObs-1,"",IFERROR((H253-AVERAGE(H$4:H253))/STDEV(H$4:H253),""))</f>
        <v>-0.777805981575112</v>
      </c>
      <c r="AD253" s="26" t="n">
        <f aca="false">IF(ROW()&lt;4+MinObs-1,"",IFERROR((I253-AVERAGE(I$4:I253))/STDEV(I$4:I253),""))</f>
        <v>-0.589171857257369</v>
      </c>
      <c r="AE253" s="26" t="n">
        <f aca="false">IF(ROW()&lt;4+MinObs-1,"",IFERROR((J253-AVERAGE(J$4:J253))/STDEV(J$4:J253),""))</f>
        <v>-1.43343724903976</v>
      </c>
      <c r="AF253" s="26" t="n">
        <f aca="false">IF(ROW()&lt;4+MinObs-1,"",IFERROR((K253-AVERAGE(K$4:K253))/STDEV(K$4:K253),""))</f>
        <v>-0.501486874295137</v>
      </c>
      <c r="AG253" s="26" t="n">
        <f aca="false">IF(ROW()&lt;4+MinObs-1,"",IFERROR((L253-AVERAGE(L$4:L253))/STDEV(L$4:L253),""))</f>
        <v>-0.176567587631228</v>
      </c>
      <c r="AH253" s="26" t="n">
        <f aca="false">IF(ROW()&lt;4+MinObs-1,"",IFERROR((M253-AVERAGE(M$4:M253))/STDEV(M$4:M253),""))</f>
        <v>-1.20150978267288</v>
      </c>
      <c r="AI253" s="26" t="n">
        <f aca="false">IF(ROW()&lt;4+MinObs-1,"",IFERROR((N253-AVERAGE(N$4:N253))/STDEV(N$4:N253),""))</f>
        <v>-0.947004237847874</v>
      </c>
      <c r="AJ253" s="26" t="n">
        <f aca="false">IF(ROW()&lt;4+MinObs-1,"",IFERROR((O253-AVERAGE(O$4:O253))/STDEV(O$4:O253),""))</f>
        <v>0.202800494363687</v>
      </c>
      <c r="AK253" s="26" t="n">
        <f aca="false">IF(ROW()&lt;4+MinObs-1,"",IFERROR((P253-AVERAGE(P$4:P253))/STDEV(P$4:P253),""))</f>
        <v>0.140414101028601</v>
      </c>
      <c r="AL253" s="26" t="n">
        <f aca="false">IF(ROW()&lt;4+MinObs-1,"",IFERROR((Q253-AVERAGE(Q$4:Q253))/STDEV(Q$4:Q253),""))</f>
        <v>-0.724506545864519</v>
      </c>
      <c r="AM253" s="26" t="n">
        <f aca="false">IF(ROW()&lt;4+MinObs-1,"",IFERROR((R253-AVERAGE(R$4:R253))/STDEV(R$4:R253),""))</f>
        <v>-0.197362907862286</v>
      </c>
      <c r="AN253" s="26" t="n">
        <f aca="false">IF(ROW()&lt;4+MinObs-1,"",IFERROR((S253-AVERAGE(S$4:S253))/STDEV(S$4:S253),""))</f>
        <v>0.152533314657626</v>
      </c>
      <c r="AO253" s="26" t="n">
        <f aca="false">IF(ROW()&lt;4+MinObs-1,"",IFERROR((T253-AVERAGE(T$4:T253))/STDEV(T$4:T253),""))</f>
        <v>-0.569675625881378</v>
      </c>
      <c r="AP253" s="26" t="n">
        <f aca="false">IF(ROW()&lt;4+MinObs-1,"",IFERROR((U253-AVERAGE(U$4:U253))/STDEV(U$4:U253),""))</f>
        <v>-0.0687535869162106</v>
      </c>
      <c r="AQ253" s="26" t="n">
        <f aca="false">IF(ROW()&lt;4+MinObs-1,"",IFERROR((V253-AVERAGE(V$4:V253))/STDEV(V$4:V253),""))</f>
        <v>-0.362377937951056</v>
      </c>
      <c r="AR253" s="26" t="n">
        <f aca="false">IF(W253="",0,IF(W253&gt;=z4,w4,IF(W253&gt;=z3,w3,IF(W253&gt;=zEntry,w2,IF(AND(W253&gt;=ExitZ,AR252&gt;0),w2,0)))))</f>
        <v>0</v>
      </c>
      <c r="AS253" s="26" t="n">
        <f aca="false">IF(X253="",0,IF(X253&gt;=z4,w4,IF(X253&gt;=z3,w3,IF(X253&gt;=zEntry,w2,IF(AND(X253&gt;=ExitZ,AS252&gt;0),w2,0)))))</f>
        <v>0</v>
      </c>
      <c r="AT253" s="26" t="n">
        <f aca="false">IF(Y253="",0,IF(Y253&gt;=z4,w4,IF(Y253&gt;=z3,w3,IF(Y253&gt;=zEntry,w2,IF(AND(Y253&gt;=ExitZ,AT252&gt;0),w2,0)))))</f>
        <v>0</v>
      </c>
      <c r="AU253" s="26" t="n">
        <f aca="false">IF(Z253="",0,IF(Z253&gt;=z4,w4,IF(Z253&gt;=z3,w3,IF(Z253&gt;=zEntry,w2,IF(AND(Z253&gt;=ExitZ,AU252&gt;0),w2,0)))))</f>
        <v>0</v>
      </c>
      <c r="AV253" s="26" t="n">
        <f aca="false">IF(AA253="",0,IF(AA253&gt;=z4,w4,IF(AA253&gt;=z3,w3,IF(AA253&gt;=zEntry,w2,IF(AND(AA253&gt;=ExitZ,AV252&gt;0),w2,0)))))</f>
        <v>0</v>
      </c>
      <c r="AW253" s="26" t="n">
        <f aca="false">IF(AB253="",0,IF(AB253&gt;=z4,w4,IF(AB253&gt;=z3,w3,IF(AB253&gt;=zEntry,w2,IF(AND(AB253&gt;=ExitZ,AW252&gt;0),w2,0)))))</f>
        <v>0</v>
      </c>
      <c r="AX253" s="26" t="n">
        <f aca="false">IF(AC253="",0,IF(AC253&gt;=z4,w4,IF(AC253&gt;=z3,w3,IF(AC253&gt;=zEntry,w2,IF(AND(AC253&gt;=ExitZ,AX252&gt;0),w2,0)))))</f>
        <v>0</v>
      </c>
      <c r="AY253" s="26" t="n">
        <f aca="false">IF(AD253="",0,IF(AD253&gt;=z4,w4,IF(AD253&gt;=z3,w3,IF(AD253&gt;=zEntry,w2,IF(AND(AD253&gt;=ExitZ,AY252&gt;0),w2,0)))))</f>
        <v>0</v>
      </c>
      <c r="AZ253" s="26" t="n">
        <f aca="false">IF(AE253="",0,IF(AE253&gt;=z4,w4,IF(AE253&gt;=z3,w3,IF(AE253&gt;=zEntry,w2,IF(AND(AE253&gt;=ExitZ,AZ252&gt;0),w2,0)))))</f>
        <v>0</v>
      </c>
      <c r="BA253" s="26" t="n">
        <f aca="false">IF(AF253="",0,IF(AF253&gt;=z4,w4,IF(AF253&gt;=z3,w3,IF(AF253&gt;=zEntry,w2,IF(AND(AF253&gt;=ExitZ,BA252&gt;0),w2,0)))))</f>
        <v>0</v>
      </c>
      <c r="BB253" s="26" t="n">
        <f aca="false">IF(AG253="",0,IF(AG253&gt;=z4,w4,IF(AG253&gt;=z3,w3,IF(AG253&gt;=zEntry,w2,IF(AND(AG253&gt;=ExitZ,BB252&gt;0),w2,0)))))</f>
        <v>0</v>
      </c>
      <c r="BC253" s="26" t="n">
        <f aca="false">IF(AH253="",0,IF(AH253&gt;=z4,w4,IF(AH253&gt;=z3,w3,IF(AH253&gt;=zEntry,w2,IF(AND(AH253&gt;=ExitZ,BC252&gt;0),w2,0)))))</f>
        <v>0</v>
      </c>
      <c r="BD253" s="26" t="n">
        <f aca="false">IF(AI253="",0,IF(AI253&gt;=z4,w4,IF(AI253&gt;=z3,w3,IF(AI253&gt;=zEntry,w2,IF(AND(AI253&gt;=ExitZ,BD252&gt;0),w2,0)))))</f>
        <v>0</v>
      </c>
      <c r="BE253" s="26" t="n">
        <f aca="false">IF(AJ253="",0,IF(AJ253&gt;=z4,w4,IF(AJ253&gt;=z3,w3,IF(AJ253&gt;=zEntry,w2,IF(AND(AJ253&gt;=ExitZ,BE252&gt;0),w2,0)))))</f>
        <v>0</v>
      </c>
      <c r="BF253" s="26" t="n">
        <f aca="false">IF(AK253="",0,IF(AK253&gt;=z4,w4,IF(AK253&gt;=z3,w3,IF(AK253&gt;=zEntry,w2,IF(AND(AK253&gt;=ExitZ,BF252&gt;0),w2,0)))))</f>
        <v>0</v>
      </c>
      <c r="BG253" s="26" t="n">
        <f aca="false">IF(AL253="",0,IF(AL253&gt;=z4,w4,IF(AL253&gt;=z3,w3,IF(AL253&gt;=zEntry,w2,IF(AND(AL253&gt;=ExitZ,BG252&gt;0),w2,0)))))</f>
        <v>0</v>
      </c>
      <c r="BH253" s="26" t="n">
        <f aca="false">IF(AM253="",0,IF(AM253&gt;=z4,w4,IF(AM253&gt;=z3,w3,IF(AM253&gt;=zEntry,w2,IF(AND(AM253&gt;=ExitZ,BH252&gt;0),w2,0)))))</f>
        <v>0</v>
      </c>
      <c r="BI253" s="26" t="n">
        <f aca="false">IF(AN253="",0,IF(AN253&gt;=z4,w4,IF(AN253&gt;=z3,w3,IF(AN253&gt;=zEntry,w2,IF(AND(AN253&gt;=ExitZ,BI252&gt;0),w2,0)))))</f>
        <v>0</v>
      </c>
      <c r="BJ253" s="26" t="n">
        <f aca="false">IF(AO253="",0,IF(AO253&gt;=z4,w4,IF(AO253&gt;=z3,w3,IF(AO253&gt;=zEntry,w2,IF(AND(AO253&gt;=ExitZ,BJ252&gt;0),w2,0)))))</f>
        <v>0</v>
      </c>
      <c r="BK253" s="26" t="n">
        <f aca="false">IF(AP253="",0,IF(AP253&gt;=z4,w4,IF(AP253&gt;=z3,w3,IF(AP253&gt;=zEntry,w2,IF(AND(AP253&gt;=ExitZ,BK252&gt;0),w2,0)))))</f>
        <v>0</v>
      </c>
      <c r="BL253" s="26" t="n">
        <f aca="false">IF(AQ253="",0,IF(AQ253&gt;=z4,w4,IF(AQ253&gt;=z3,w3,IF(AQ253&gt;=zEntry,w2,IF(AND(AQ253&gt;=ExitZ,BL252&gt;0),w2,0)))))</f>
        <v>0</v>
      </c>
      <c r="BM253" s="23" t="n">
        <f aca="false">IF(EMFX_Data!X252&gt;=EMFX_Data!Y252,EMFX_Data!AE253-EMFX_Data!AF253,EMFX_Data!AF253-EMFX_Data!AE253)</f>
        <v>0.0911508478412032</v>
      </c>
      <c r="BN253" s="23" t="n">
        <f aca="false">IF(EMFX_Data!X252&gt;=EMFX_Data!Z252,EMFX_Data!AE253-EMFX_Data!AG253,EMFX_Data!AG253-EMFX_Data!AE253)</f>
        <v>0.0112762334579436</v>
      </c>
      <c r="BO253" s="23" t="n">
        <f aca="false">IF(EMFX_Data!X252&gt;=EMFX_Data!AA252,EMFX_Data!AE253-EMFX_Data!AH253,EMFX_Data!AH253-EMFX_Data!AE253)</f>
        <v>0.0246793326011061</v>
      </c>
      <c r="BP253" s="23" t="n">
        <f aca="false">IF(EMFX_Data!X252&gt;=EMFX_Data!AB252,EMFX_Data!AE253-EMFX_Data!AI253,EMFX_Data!AI253-EMFX_Data!AE253)</f>
        <v>-0.00236807012189088</v>
      </c>
      <c r="BQ253" s="23" t="n">
        <f aca="false">IF(EMFX_Data!X252&gt;=EMFX_Data!AC252,EMFX_Data!AE253-EMFX_Data!AJ253,EMFX_Data!AJ253-EMFX_Data!AE253)</f>
        <v>-0.0237568834459218</v>
      </c>
      <c r="BR253" s="23" t="n">
        <f aca="false">IF(EMFX_Data!X252&gt;=EMFX_Data!AD252,EMFX_Data!AE253-EMFX_Data!AK253,EMFX_Data!AK253-EMFX_Data!AE253)</f>
        <v>-0.0180774737557354</v>
      </c>
      <c r="BS253" s="23" t="n">
        <f aca="false">IF(EMFX_Data!Y252&gt;=EMFX_Data!Z252,EMFX_Data!AF253-EMFX_Data!AG253,EMFX_Data!AG253-EMFX_Data!AF253)</f>
        <v>0.0798746143832596</v>
      </c>
      <c r="BT253" s="23" t="n">
        <f aca="false">IF(EMFX_Data!Y252&gt;=EMFX_Data!AA252,EMFX_Data!AF253-EMFX_Data!AH253,EMFX_Data!AH253-EMFX_Data!AF253)</f>
        <v>-0.0664715152400971</v>
      </c>
      <c r="BU253" s="23" t="n">
        <f aca="false">IF(EMFX_Data!Y252&gt;=EMFX_Data!AB252,EMFX_Data!AF253-EMFX_Data!AI253,EMFX_Data!AI253-EMFX_Data!AF253)</f>
        <v>0.0887827777193123</v>
      </c>
      <c r="BV253" s="23" t="n">
        <f aca="false">IF(EMFX_Data!Y252&gt;=EMFX_Data!AC252,EMFX_Data!AF253-EMFX_Data!AJ253,EMFX_Data!AJ253-EMFX_Data!AF253)</f>
        <v>0.0673939643952814</v>
      </c>
      <c r="BW253" s="23" t="n">
        <f aca="false">IF(EMFX_Data!Y252&gt;=EMFX_Data!AD252,EMFX_Data!AF253-EMFX_Data!AK253,EMFX_Data!AK253-EMFX_Data!AF253)</f>
        <v>0.0730733740854678</v>
      </c>
      <c r="BX253" s="23" t="n">
        <f aca="false">IF(EMFX_Data!Z252&gt;=EMFX_Data!AA252,EMFX_Data!AG253-EMFX_Data!AH253,EMFX_Data!AH253-EMFX_Data!AG253)</f>
        <v>0.0134030991431625</v>
      </c>
      <c r="BY253" s="23" t="n">
        <f aca="false">IF(EMFX_Data!Z252&gt;=EMFX_Data!AB252,EMFX_Data!AG253-EMFX_Data!AI253,EMFX_Data!AI253-EMFX_Data!AG253)</f>
        <v>0.00890816333605276</v>
      </c>
      <c r="BZ253" s="23" t="n">
        <f aca="false">IF(EMFX_Data!Z252&gt;=EMFX_Data!AC252,EMFX_Data!AG253-EMFX_Data!AJ253,EMFX_Data!AJ253-EMFX_Data!AG253)</f>
        <v>-0.0124806499879782</v>
      </c>
      <c r="CA253" s="23" t="n">
        <f aca="false">IF(EMFX_Data!Z252&gt;=EMFX_Data!AD252,EMFX_Data!AG253-EMFX_Data!AK253,EMFX_Data!AK253-EMFX_Data!AG253)</f>
        <v>-0.00680124029779173</v>
      </c>
      <c r="CB253" s="23" t="n">
        <f aca="false">IF(EMFX_Data!AA252&gt;=EMFX_Data!AB252,EMFX_Data!AH253-EMFX_Data!AI253,EMFX_Data!AI253-EMFX_Data!AH253)</f>
        <v>0.0223112624792152</v>
      </c>
      <c r="CC253" s="23" t="n">
        <f aca="false">IF(EMFX_Data!AA252&gt;=EMFX_Data!AC252,EMFX_Data!AH253-EMFX_Data!AJ253,EMFX_Data!AJ253-EMFX_Data!AH253)</f>
        <v>0.000922449155184271</v>
      </c>
      <c r="CD253" s="23" t="n">
        <f aca="false">IF(EMFX_Data!AA252&gt;=EMFX_Data!AD252,EMFX_Data!AH253-EMFX_Data!AK253,EMFX_Data!AK253-EMFX_Data!AH253)</f>
        <v>0.00660185884537074</v>
      </c>
      <c r="CE253" s="23" t="n">
        <f aca="false">IF(EMFX_Data!AB252&gt;=EMFX_Data!AC252,EMFX_Data!AI253-EMFX_Data!AJ253,EMFX_Data!AJ253-EMFX_Data!AI253)</f>
        <v>-0.021388813324031</v>
      </c>
      <c r="CF253" s="23" t="n">
        <f aca="false">IF(EMFX_Data!AB252&gt;=EMFX_Data!AD252,EMFX_Data!AI253-EMFX_Data!AK253,EMFX_Data!AK253-EMFX_Data!AI253)</f>
        <v>-0.0157094036338445</v>
      </c>
      <c r="CG253" s="23" t="n">
        <f aca="false">IF(EMFX_Data!AC252&gt;=EMFX_Data!AD252,EMFX_Data!AJ253-EMFX_Data!AK253,EMFX_Data!AK253-EMFX_Data!AJ253)</f>
        <v>0.00567940969018646</v>
      </c>
      <c r="CH253" s="27" t="n">
        <f aca="false">IF(ROW()&lt;4+VolLB,"",STDEV(INDEX($BM:$BM,ROW()-VolLB+1):INDEX($BM:$BM,ROW()))*SQRT(12))</f>
        <v>0.15819381433433</v>
      </c>
      <c r="CI253" s="27" t="n">
        <f aca="false">IF(ROW()&lt;4+VolLB,"",STDEV(INDEX($BN:$BN,ROW()-VolLB+1):INDEX($BN:$BN,ROW()))*SQRT(12))</f>
        <v>0.15781775755566</v>
      </c>
      <c r="CJ253" s="27" t="n">
        <f aca="false">IF(ROW()&lt;4+VolLB,"",STDEV(INDEX($BO:$BO,ROW()-VolLB+1):INDEX($BO:$BO,ROW()))*SQRT(12))</f>
        <v>0.170959224437038</v>
      </c>
      <c r="CK253" s="27" t="n">
        <f aca="false">IF(ROW()&lt;4+VolLB,"",STDEV(INDEX($BP:$BP,ROW()-VolLB+1):INDEX($BP:$BP,ROW()))*SQRT(12))</f>
        <v>0.146051895614197</v>
      </c>
      <c r="CL253" s="27" t="n">
        <f aca="false">IF(ROW()&lt;4+VolLB,"",STDEV(INDEX($BQ:$BQ,ROW()-VolLB+1):INDEX($BQ:$BQ,ROW()))*SQRT(12))</f>
        <v>0.164677644042991</v>
      </c>
      <c r="CM253" s="27" t="n">
        <f aca="false">IF(ROW()&lt;4+VolLB,"",STDEV(INDEX($BR:$BR,ROW()-VolLB+1):INDEX($BR:$BR,ROW()))*SQRT(12))</f>
        <v>0.19103814246833</v>
      </c>
      <c r="CN253" s="27" t="n">
        <f aca="false">IF(ROW()&lt;4+VolLB,"",STDEV(INDEX($BS:$BS,ROW()-VolLB+1):INDEX($BS:$BS,ROW()))*SQRT(12))</f>
        <v>0.146771264839321</v>
      </c>
      <c r="CO253" s="27" t="n">
        <f aca="false">IF(ROW()&lt;4+VolLB,"",STDEV(INDEX($BT:$BT,ROW()-VolLB+1):INDEX($BT:$BT,ROW()))*SQRT(12))</f>
        <v>0.175473475724764</v>
      </c>
      <c r="CP253" s="27" t="n">
        <f aca="false">IF(ROW()&lt;4+VolLB,"",STDEV(INDEX($BU:$BU,ROW()-VolLB+1):INDEX($BU:$BU,ROW()))*SQRT(12))</f>
        <v>0.163138312730191</v>
      </c>
      <c r="CQ253" s="27" t="n">
        <f aca="false">IF(ROW()&lt;4+VolLB,"",STDEV(INDEX($BV:$BV,ROW()-VolLB+1):INDEX($BV:$BV,ROW()))*SQRT(12))</f>
        <v>0.18087071858697</v>
      </c>
      <c r="CR253" s="27" t="n">
        <f aca="false">IF(ROW()&lt;4+VolLB,"",STDEV(INDEX($BW:$BW,ROW()-VolLB+1):INDEX($BW:$BW,ROW()))*SQRT(12))</f>
        <v>0.16673154992624</v>
      </c>
      <c r="CS253" s="27" t="n">
        <f aca="false">IF(ROW()&lt;4+VolLB,"",STDEV(INDEX($BX:$BX,ROW()-VolLB+1):INDEX($BX:$BX,ROW()))*SQRT(12))</f>
        <v>0.140964482831986</v>
      </c>
      <c r="CT253" s="27" t="n">
        <f aca="false">IF(ROW()&lt;4+VolLB,"",STDEV(INDEX($BY:$BY,ROW()-VolLB+1):INDEX($BY:$BY,ROW()))*SQRT(12))</f>
        <v>0.141193530812378</v>
      </c>
      <c r="CU253" s="27" t="n">
        <f aca="false">IF(ROW()&lt;4+VolLB,"",STDEV(INDEX($BZ:$BZ,ROW()-VolLB+1):INDEX($BZ:$BZ,ROW()))*SQRT(12))</f>
        <v>0.172211672634453</v>
      </c>
      <c r="CV253" s="27" t="n">
        <f aca="false">IF(ROW()&lt;4+VolLB,"",STDEV(INDEX($CA:$CA,ROW()-VolLB+1):INDEX($CA:$CA,ROW()))*SQRT(12))</f>
        <v>0.153444803513611</v>
      </c>
      <c r="CW253" s="27" t="n">
        <f aca="false">IF(ROW()&lt;4+VolLB,"",STDEV(INDEX($CB:$CB,ROW()-VolLB+1):INDEX($CB:$CB,ROW()))*SQRT(12))</f>
        <v>0.163547268247059</v>
      </c>
      <c r="CX253" s="27" t="n">
        <f aca="false">IF(ROW()&lt;4+VolLB,"",STDEV(INDEX($CC:$CC,ROW()-VolLB+1):INDEX($CC:$CC,ROW()))*SQRT(12))</f>
        <v>0.169472593333108</v>
      </c>
      <c r="CY253" s="27" t="n">
        <f aca="false">IF(ROW()&lt;4+VolLB,"",STDEV(INDEX($CD:$CD,ROW()-VolLB+1):INDEX($CD:$CD,ROW()))*SQRT(12))</f>
        <v>0.150578259168454</v>
      </c>
      <c r="CZ253" s="27" t="n">
        <f aca="false">IF(ROW()&lt;4+VolLB,"",STDEV(INDEX($CE:$CE,ROW()-VolLB+1):INDEX($CE:$CE,ROW()))*SQRT(12))</f>
        <v>0.161439819847992</v>
      </c>
      <c r="DA253" s="27" t="n">
        <f aca="false">IF(ROW()&lt;4+VolLB,"",STDEV(INDEX($CF:$CF,ROW()-VolLB+1):INDEX($CF:$CF,ROW()))*SQRT(12))</f>
        <v>0.175292438165028</v>
      </c>
      <c r="DB253" s="27" t="n">
        <f aca="false">IF(ROW()&lt;4+VolLB,"",STDEV(INDEX($CG:$CG,ROW()-VolLB+1):INDEX($CG:$CG,ROW()))*SQRT(12))</f>
        <v>0.1765205144907</v>
      </c>
      <c r="DC253" s="26" t="n">
        <f aca="false">IF(OR(AR253=0,CH253="",CH253=0),0,AR253*MIN(MaxScal,TgtVol/CH253))</f>
        <v>0</v>
      </c>
      <c r="DD253" s="26" t="n">
        <f aca="false">IF(OR(AS253=0,CI253="",CI253=0),0,AS253*MIN(MaxScal,TgtVol/CI253))</f>
        <v>0</v>
      </c>
      <c r="DE253" s="26" t="n">
        <f aca="false">IF(OR(AT253=0,CJ253="",CJ253=0),0,AT253*MIN(MaxScal,TgtVol/CJ253))</f>
        <v>0</v>
      </c>
      <c r="DF253" s="26" t="n">
        <f aca="false">IF(OR(AU253=0,CK253="",CK253=0),0,AU253*MIN(MaxScal,TgtVol/CK253))</f>
        <v>0</v>
      </c>
      <c r="DG253" s="26" t="n">
        <f aca="false">IF(OR(AV253=0,CL253="",CL253=0),0,AV253*MIN(MaxScal,TgtVol/CL253))</f>
        <v>0</v>
      </c>
      <c r="DH253" s="26" t="n">
        <f aca="false">IF(OR(AW253=0,CM253="",CM253=0),0,AW253*MIN(MaxScal,TgtVol/CM253))</f>
        <v>0</v>
      </c>
      <c r="DI253" s="26" t="n">
        <f aca="false">IF(OR(AX253=0,CN253="",CN253=0),0,AX253*MIN(MaxScal,TgtVol/CN253))</f>
        <v>0</v>
      </c>
      <c r="DJ253" s="26" t="n">
        <f aca="false">IF(OR(AY253=0,CO253="",CO253=0),0,AY253*MIN(MaxScal,TgtVol/CO253))</f>
        <v>0</v>
      </c>
      <c r="DK253" s="26" t="n">
        <f aca="false">IF(OR(AZ253=0,CP253="",CP253=0),0,AZ253*MIN(MaxScal,TgtVol/CP253))</f>
        <v>0</v>
      </c>
      <c r="DL253" s="26" t="n">
        <f aca="false">IF(OR(BA253=0,CQ253="",CQ253=0),0,BA253*MIN(MaxScal,TgtVol/CQ253))</f>
        <v>0</v>
      </c>
      <c r="DM253" s="26" t="n">
        <f aca="false">IF(OR(BB253=0,CR253="",CR253=0),0,BB253*MIN(MaxScal,TgtVol/CR253))</f>
        <v>0</v>
      </c>
      <c r="DN253" s="26" t="n">
        <f aca="false">IF(OR(BC253=0,CS253="",CS253=0),0,BC253*MIN(MaxScal,TgtVol/CS253))</f>
        <v>0</v>
      </c>
      <c r="DO253" s="26" t="n">
        <f aca="false">IF(OR(BD253=0,CT253="",CT253=0),0,BD253*MIN(MaxScal,TgtVol/CT253))</f>
        <v>0</v>
      </c>
      <c r="DP253" s="26" t="n">
        <f aca="false">IF(OR(BE253=0,CU253="",CU253=0),0,BE253*MIN(MaxScal,TgtVol/CU253))</f>
        <v>0</v>
      </c>
      <c r="DQ253" s="26" t="n">
        <f aca="false">IF(OR(BF253=0,CV253="",CV253=0),0,BF253*MIN(MaxScal,TgtVol/CV253))</f>
        <v>0</v>
      </c>
      <c r="DR253" s="26" t="n">
        <f aca="false">IF(OR(BG253=0,CW253="",CW253=0),0,BG253*MIN(MaxScal,TgtVol/CW253))</f>
        <v>0</v>
      </c>
      <c r="DS253" s="26" t="n">
        <f aca="false">IF(OR(BH253=0,CX253="",CX253=0),0,BH253*MIN(MaxScal,TgtVol/CX253))</f>
        <v>0</v>
      </c>
      <c r="DT253" s="26" t="n">
        <f aca="false">IF(OR(BI253=0,CY253="",CY253=0),0,BI253*MIN(MaxScal,TgtVol/CY253))</f>
        <v>0</v>
      </c>
      <c r="DU253" s="26" t="n">
        <f aca="false">IF(OR(BJ253=0,CZ253="",CZ253=0),0,BJ253*MIN(MaxScal,TgtVol/CZ253))</f>
        <v>0</v>
      </c>
      <c r="DV253" s="26" t="n">
        <f aca="false">IF(OR(BK253=0,DA253="",DA253=0),0,BK253*MIN(MaxScal,TgtVol/DA253))</f>
        <v>0</v>
      </c>
      <c r="DW253" s="26" t="n">
        <f aca="false">IF(OR(BL253=0,DB253="",DB253=0),0,BL253*MIN(MaxScal,TgtVol/DB253))</f>
        <v>0</v>
      </c>
      <c r="DX253" s="28" t="n">
        <f aca="false">IFERROR(DC252*BM253,"")</f>
        <v>0</v>
      </c>
      <c r="DY253" s="28" t="n">
        <f aca="false">IFERROR(DD252*BN253,"")</f>
        <v>0</v>
      </c>
      <c r="DZ253" s="28" t="n">
        <f aca="false">IFERROR(DE252*BO253,"")</f>
        <v>0</v>
      </c>
      <c r="EA253" s="28" t="n">
        <f aca="false">IFERROR(DF252*BP253,"")</f>
        <v>-0</v>
      </c>
      <c r="EB253" s="28" t="n">
        <f aca="false">IFERROR(DG252*BQ253,"")</f>
        <v>-0</v>
      </c>
      <c r="EC253" s="28" t="n">
        <f aca="false">IFERROR(DH252*BR253,"")</f>
        <v>-0</v>
      </c>
      <c r="ED253" s="28" t="n">
        <f aca="false">IFERROR(DI252*BS253,"")</f>
        <v>0</v>
      </c>
      <c r="EE253" s="28" t="n">
        <f aca="false">IFERROR(DJ252*BT253,"")</f>
        <v>-0</v>
      </c>
      <c r="EF253" s="28" t="n">
        <f aca="false">IFERROR(DK252*BU253,"")</f>
        <v>0</v>
      </c>
      <c r="EG253" s="28" t="n">
        <f aca="false">IFERROR(DL252*BV253,"")</f>
        <v>0</v>
      </c>
      <c r="EH253" s="28" t="n">
        <f aca="false">IFERROR(DM252*BW253,"")</f>
        <v>0</v>
      </c>
      <c r="EI253" s="28" t="n">
        <f aca="false">IFERROR(DN252*BX253,"")</f>
        <v>0</v>
      </c>
      <c r="EJ253" s="28" t="n">
        <f aca="false">IFERROR(DO252*BY253,"")</f>
        <v>0</v>
      </c>
      <c r="EK253" s="28" t="n">
        <f aca="false">IFERROR(DP252*BZ253,"")</f>
        <v>-0</v>
      </c>
      <c r="EL253" s="28" t="n">
        <f aca="false">IFERROR(DQ252*CA253,"")</f>
        <v>-0</v>
      </c>
      <c r="EM253" s="28" t="n">
        <f aca="false">IFERROR(DR252*CB253,"")</f>
        <v>0</v>
      </c>
      <c r="EN253" s="28" t="n">
        <f aca="false">IFERROR(DS252*CC253,"")</f>
        <v>0</v>
      </c>
      <c r="EO253" s="28" t="n">
        <f aca="false">IFERROR(DT252*CD253,"")</f>
        <v>0</v>
      </c>
      <c r="EP253" s="28" t="n">
        <f aca="false">IFERROR(DU252*CE253,"")</f>
        <v>-0</v>
      </c>
      <c r="EQ253" s="28" t="n">
        <f aca="false">IFERROR(DV252*CF253,"")</f>
        <v>-0</v>
      </c>
      <c r="ER253" s="28" t="n">
        <f aca="false">IFERROR(DW252*CG253,"")</f>
        <v>0</v>
      </c>
      <c r="ES253" s="28" t="n">
        <f aca="false">IF(ROW()=4,"",SUM(DX253:ER253))</f>
        <v>0</v>
      </c>
      <c r="ET253" s="29" t="n">
        <f aca="false">COUNTIF(AR253:BL253,"&gt;0")</f>
        <v>0</v>
      </c>
    </row>
    <row r="254" customFormat="false" ht="15" hidden="false" customHeight="false" outlineLevel="0" collapsed="false">
      <c r="A254" s="19" t="n">
        <v>45626</v>
      </c>
      <c r="B254" s="23" t="n">
        <f aca="false">ABS(EMFX_Data!X254-EMFX_Data!Y254)</f>
        <v>0.0401263181187312</v>
      </c>
      <c r="C254" s="23" t="n">
        <f aca="false">ABS(EMFX_Data!X254-EMFX_Data!Z254)</f>
        <v>0.0469207438303503</v>
      </c>
      <c r="D254" s="23" t="n">
        <f aca="false">ABS(EMFX_Data!X254-EMFX_Data!AA254)</f>
        <v>0.0421491174029169</v>
      </c>
      <c r="E254" s="23" t="n">
        <f aca="false">ABS(EMFX_Data!X254-EMFX_Data!AB254)</f>
        <v>0.00930388449366681</v>
      </c>
      <c r="F254" s="23" t="n">
        <f aca="false">ABS(EMFX_Data!X254-EMFX_Data!AC254)</f>
        <v>0.0567766564521186</v>
      </c>
      <c r="G254" s="23" t="n">
        <f aca="false">ABS(EMFX_Data!X254-EMFX_Data!AD254)</f>
        <v>0.175859052616917</v>
      </c>
      <c r="H254" s="23" t="n">
        <f aca="false">ABS(EMFX_Data!Y254-EMFX_Data!Z254)</f>
        <v>0.0870470619490815</v>
      </c>
      <c r="I254" s="23" t="n">
        <f aca="false">ABS(EMFX_Data!Y254-EMFX_Data!AA254)</f>
        <v>0.0822754355216482</v>
      </c>
      <c r="J254" s="23" t="n">
        <f aca="false">ABS(EMFX_Data!Y254-EMFX_Data!AB254)</f>
        <v>0.0308224336250644</v>
      </c>
      <c r="K254" s="23" t="n">
        <f aca="false">ABS(EMFX_Data!Y254-EMFX_Data!AC254)</f>
        <v>0.0166503383333874</v>
      </c>
      <c r="L254" s="23" t="n">
        <f aca="false">ABS(EMFX_Data!Y254-EMFX_Data!AD254)</f>
        <v>0.135732734498186</v>
      </c>
      <c r="M254" s="23" t="n">
        <f aca="false">ABS(EMFX_Data!Z254-EMFX_Data!AA254)</f>
        <v>0.00477162642743334</v>
      </c>
      <c r="N254" s="23" t="n">
        <f aca="false">ABS(EMFX_Data!Z254-EMFX_Data!AB254)</f>
        <v>0.0562246283240171</v>
      </c>
      <c r="O254" s="23" t="n">
        <f aca="false">ABS(EMFX_Data!Z254-EMFX_Data!AC254)</f>
        <v>0.103697400282469</v>
      </c>
      <c r="P254" s="23" t="n">
        <f aca="false">ABS(EMFX_Data!Z254-EMFX_Data!AD254)</f>
        <v>0.222779796447267</v>
      </c>
      <c r="Q254" s="23" t="n">
        <f aca="false">ABS(EMFX_Data!AA254-EMFX_Data!AB254)</f>
        <v>0.0514530018965838</v>
      </c>
      <c r="R254" s="23" t="n">
        <f aca="false">ABS(EMFX_Data!AA254-EMFX_Data!AC254)</f>
        <v>0.0989257738550355</v>
      </c>
      <c r="S254" s="23" t="n">
        <f aca="false">ABS(EMFX_Data!AA254-EMFX_Data!AD254)</f>
        <v>0.218008170019834</v>
      </c>
      <c r="T254" s="23" t="n">
        <f aca="false">ABS(EMFX_Data!AB254-EMFX_Data!AC254)</f>
        <v>0.0474727719584518</v>
      </c>
      <c r="U254" s="23" t="n">
        <f aca="false">ABS(EMFX_Data!AB254-EMFX_Data!AD254)</f>
        <v>0.16655516812325</v>
      </c>
      <c r="V254" s="23" t="n">
        <f aca="false">ABS(EMFX_Data!AC254-EMFX_Data!AD254)</f>
        <v>0.119082396164798</v>
      </c>
      <c r="W254" s="26" t="n">
        <f aca="false">IF(ROW()&lt;4+MinObs-1,"",IFERROR((B254-AVERAGE(B$4:B254))/STDEV(B$4:B254),""))</f>
        <v>-0.980099794482469</v>
      </c>
      <c r="X254" s="26" t="n">
        <f aca="false">IF(ROW()&lt;4+MinObs-1,"",IFERROR((C254-AVERAGE(C$4:C254))/STDEV(C$4:C254),""))</f>
        <v>-0.713925421762901</v>
      </c>
      <c r="Y254" s="26" t="n">
        <f aca="false">IF(ROW()&lt;4+MinObs-1,"",IFERROR((D254-AVERAGE(D$4:D254))/STDEV(D$4:D254),""))</f>
        <v>-0.97979971425372</v>
      </c>
      <c r="Z254" s="26" t="n">
        <f aca="false">IF(ROW()&lt;4+MinObs-1,"",IFERROR((E254-AVERAGE(E$4:E254))/STDEV(E$4:E254),""))</f>
        <v>-1.17124721489791</v>
      </c>
      <c r="AA254" s="26" t="n">
        <f aca="false">IF(ROW()&lt;4+MinObs-1,"",IFERROR((F254-AVERAGE(F$4:F254))/STDEV(F$4:F254),""))</f>
        <v>-0.598825846870865</v>
      </c>
      <c r="AB254" s="26" t="n">
        <f aca="false">IF(ROW()&lt;4+MinObs-1,"",IFERROR((G254-AVERAGE(G$4:G254))/STDEV(G$4:G254),""))</f>
        <v>0.14577780639851</v>
      </c>
      <c r="AC254" s="26" t="n">
        <f aca="false">IF(ROW()&lt;4+MinObs-1,"",IFERROR((H254-AVERAGE(H$4:H254))/STDEV(H$4:H254),""))</f>
        <v>-0.43466525691129</v>
      </c>
      <c r="AD254" s="26" t="n">
        <f aca="false">IF(ROW()&lt;4+MinObs-1,"",IFERROR((I254-AVERAGE(I$4:I254))/STDEV(I$4:I254),""))</f>
        <v>-0.524246016167911</v>
      </c>
      <c r="AE254" s="26" t="n">
        <f aca="false">IF(ROW()&lt;4+MinObs-1,"",IFERROR((J254-AVERAGE(J$4:J254))/STDEV(J$4:J254),""))</f>
        <v>-1.15530229026082</v>
      </c>
      <c r="AF254" s="26" t="n">
        <f aca="false">IF(ROW()&lt;4+MinObs-1,"",IFERROR((K254-AVERAGE(K$4:K254))/STDEV(K$4:K254),""))</f>
        <v>-1.1842135665682</v>
      </c>
      <c r="AG254" s="26" t="n">
        <f aca="false">IF(ROW()&lt;4+MinObs-1,"",IFERROR((L254-AVERAGE(L$4:L254))/STDEV(L$4:L254),""))</f>
        <v>-0.161175193956211</v>
      </c>
      <c r="AH254" s="26" t="n">
        <f aca="false">IF(ROW()&lt;4+MinObs-1,"",IFERROR((M254-AVERAGE(M$4:M254))/STDEV(M$4:M254),""))</f>
        <v>-1.39779560669179</v>
      </c>
      <c r="AI254" s="26" t="n">
        <f aca="false">IF(ROW()&lt;4+MinObs-1,"",IFERROR((N254-AVERAGE(N$4:N254))/STDEV(N$4:N254),""))</f>
        <v>-0.793892860295148</v>
      </c>
      <c r="AJ254" s="26" t="n">
        <f aca="false">IF(ROW()&lt;4+MinObs-1,"",IFERROR((O254-AVERAGE(O$4:O254))/STDEV(O$4:O254),""))</f>
        <v>0.0693598193977147</v>
      </c>
      <c r="AK254" s="26" t="n">
        <f aca="false">IF(ROW()&lt;4+MinObs-1,"",IFERROR((P254-AVERAGE(P$4:P254))/STDEV(P$4:P254),""))</f>
        <v>0.302776918958587</v>
      </c>
      <c r="AL254" s="26" t="n">
        <f aca="false">IF(ROW()&lt;4+MinObs-1,"",IFERROR((Q254-AVERAGE(Q$4:Q254))/STDEV(Q$4:Q254),""))</f>
        <v>-0.837223079354125</v>
      </c>
      <c r="AM254" s="26" t="n">
        <f aca="false">IF(ROW()&lt;4+MinObs-1,"",IFERROR((R254-AVERAGE(R$4:R254))/STDEV(R$4:R254),""))</f>
        <v>-0.5542171054959</v>
      </c>
      <c r="AN254" s="26" t="n">
        <f aca="false">IF(ROW()&lt;4+MinObs-1,"",IFERROR((S254-AVERAGE(S$4:S254))/STDEV(S$4:S254),""))</f>
        <v>0.196759149167549</v>
      </c>
      <c r="AO254" s="26" t="n">
        <f aca="false">IF(ROW()&lt;4+MinObs-1,"",IFERROR((T254-AVERAGE(T$4:T254))/STDEV(T$4:T254),""))</f>
        <v>-0.851476336984173</v>
      </c>
      <c r="AP254" s="26" t="n">
        <f aca="false">IF(ROW()&lt;4+MinObs-1,"",IFERROR((U254-AVERAGE(U$4:U254))/STDEV(U$4:U254),""))</f>
        <v>0.0358199233715528</v>
      </c>
      <c r="AQ254" s="26" t="n">
        <f aca="false">IF(ROW()&lt;4+MinObs-1,"",IFERROR((V254-AVERAGE(V$4:V254))/STDEV(V$4:V254),""))</f>
        <v>-0.16200256355936</v>
      </c>
      <c r="AR254" s="26" t="n">
        <f aca="false">IF(W254="",0,IF(W254&gt;=z4,w4,IF(W254&gt;=z3,w3,IF(W254&gt;=zEntry,w2,IF(AND(W254&gt;=ExitZ,AR253&gt;0),w2,0)))))</f>
        <v>0</v>
      </c>
      <c r="AS254" s="26" t="n">
        <f aca="false">IF(X254="",0,IF(X254&gt;=z4,w4,IF(X254&gt;=z3,w3,IF(X254&gt;=zEntry,w2,IF(AND(X254&gt;=ExitZ,AS253&gt;0),w2,0)))))</f>
        <v>0</v>
      </c>
      <c r="AT254" s="26" t="n">
        <f aca="false">IF(Y254="",0,IF(Y254&gt;=z4,w4,IF(Y254&gt;=z3,w3,IF(Y254&gt;=zEntry,w2,IF(AND(Y254&gt;=ExitZ,AT253&gt;0),w2,0)))))</f>
        <v>0</v>
      </c>
      <c r="AU254" s="26" t="n">
        <f aca="false">IF(Z254="",0,IF(Z254&gt;=z4,w4,IF(Z254&gt;=z3,w3,IF(Z254&gt;=zEntry,w2,IF(AND(Z254&gt;=ExitZ,AU253&gt;0),w2,0)))))</f>
        <v>0</v>
      </c>
      <c r="AV254" s="26" t="n">
        <f aca="false">IF(AA254="",0,IF(AA254&gt;=z4,w4,IF(AA254&gt;=z3,w3,IF(AA254&gt;=zEntry,w2,IF(AND(AA254&gt;=ExitZ,AV253&gt;0),w2,0)))))</f>
        <v>0</v>
      </c>
      <c r="AW254" s="26" t="n">
        <f aca="false">IF(AB254="",0,IF(AB254&gt;=z4,w4,IF(AB254&gt;=z3,w3,IF(AB254&gt;=zEntry,w2,IF(AND(AB254&gt;=ExitZ,AW253&gt;0),w2,0)))))</f>
        <v>0</v>
      </c>
      <c r="AX254" s="26" t="n">
        <f aca="false">IF(AC254="",0,IF(AC254&gt;=z4,w4,IF(AC254&gt;=z3,w3,IF(AC254&gt;=zEntry,w2,IF(AND(AC254&gt;=ExitZ,AX253&gt;0),w2,0)))))</f>
        <v>0</v>
      </c>
      <c r="AY254" s="26" t="n">
        <f aca="false">IF(AD254="",0,IF(AD254&gt;=z4,w4,IF(AD254&gt;=z3,w3,IF(AD254&gt;=zEntry,w2,IF(AND(AD254&gt;=ExitZ,AY253&gt;0),w2,0)))))</f>
        <v>0</v>
      </c>
      <c r="AZ254" s="26" t="n">
        <f aca="false">IF(AE254="",0,IF(AE254&gt;=z4,w4,IF(AE254&gt;=z3,w3,IF(AE254&gt;=zEntry,w2,IF(AND(AE254&gt;=ExitZ,AZ253&gt;0),w2,0)))))</f>
        <v>0</v>
      </c>
      <c r="BA254" s="26" t="n">
        <f aca="false">IF(AF254="",0,IF(AF254&gt;=z4,w4,IF(AF254&gt;=z3,w3,IF(AF254&gt;=zEntry,w2,IF(AND(AF254&gt;=ExitZ,BA253&gt;0),w2,0)))))</f>
        <v>0</v>
      </c>
      <c r="BB254" s="26" t="n">
        <f aca="false">IF(AG254="",0,IF(AG254&gt;=z4,w4,IF(AG254&gt;=z3,w3,IF(AG254&gt;=zEntry,w2,IF(AND(AG254&gt;=ExitZ,BB253&gt;0),w2,0)))))</f>
        <v>0</v>
      </c>
      <c r="BC254" s="26" t="n">
        <f aca="false">IF(AH254="",0,IF(AH254&gt;=z4,w4,IF(AH254&gt;=z3,w3,IF(AH254&gt;=zEntry,w2,IF(AND(AH254&gt;=ExitZ,BC253&gt;0),w2,0)))))</f>
        <v>0</v>
      </c>
      <c r="BD254" s="26" t="n">
        <f aca="false">IF(AI254="",0,IF(AI254&gt;=z4,w4,IF(AI254&gt;=z3,w3,IF(AI254&gt;=zEntry,w2,IF(AND(AI254&gt;=ExitZ,BD253&gt;0),w2,0)))))</f>
        <v>0</v>
      </c>
      <c r="BE254" s="26" t="n">
        <f aca="false">IF(AJ254="",0,IF(AJ254&gt;=z4,w4,IF(AJ254&gt;=z3,w3,IF(AJ254&gt;=zEntry,w2,IF(AND(AJ254&gt;=ExitZ,BE253&gt;0),w2,0)))))</f>
        <v>0</v>
      </c>
      <c r="BF254" s="26" t="n">
        <f aca="false">IF(AK254="",0,IF(AK254&gt;=z4,w4,IF(AK254&gt;=z3,w3,IF(AK254&gt;=zEntry,w2,IF(AND(AK254&gt;=ExitZ,BF253&gt;0),w2,0)))))</f>
        <v>0</v>
      </c>
      <c r="BG254" s="26" t="n">
        <f aca="false">IF(AL254="",0,IF(AL254&gt;=z4,w4,IF(AL254&gt;=z3,w3,IF(AL254&gt;=zEntry,w2,IF(AND(AL254&gt;=ExitZ,BG253&gt;0),w2,0)))))</f>
        <v>0</v>
      </c>
      <c r="BH254" s="26" t="n">
        <f aca="false">IF(AM254="",0,IF(AM254&gt;=z4,w4,IF(AM254&gt;=z3,w3,IF(AM254&gt;=zEntry,w2,IF(AND(AM254&gt;=ExitZ,BH253&gt;0),w2,0)))))</f>
        <v>0</v>
      </c>
      <c r="BI254" s="26" t="n">
        <f aca="false">IF(AN254="",0,IF(AN254&gt;=z4,w4,IF(AN254&gt;=z3,w3,IF(AN254&gt;=zEntry,w2,IF(AND(AN254&gt;=ExitZ,BI253&gt;0),w2,0)))))</f>
        <v>0</v>
      </c>
      <c r="BJ254" s="26" t="n">
        <f aca="false">IF(AO254="",0,IF(AO254&gt;=z4,w4,IF(AO254&gt;=z3,w3,IF(AO254&gt;=zEntry,w2,IF(AND(AO254&gt;=ExitZ,BJ253&gt;0),w2,0)))))</f>
        <v>0</v>
      </c>
      <c r="BK254" s="26" t="n">
        <f aca="false">IF(AP254="",0,IF(AP254&gt;=z4,w4,IF(AP254&gt;=z3,w3,IF(AP254&gt;=zEntry,w2,IF(AND(AP254&gt;=ExitZ,BK253&gt;0),w2,0)))))</f>
        <v>0</v>
      </c>
      <c r="BL254" s="26" t="n">
        <f aca="false">IF(AQ254="",0,IF(AQ254&gt;=z4,w4,IF(AQ254&gt;=z3,w3,IF(AQ254&gt;=zEntry,w2,IF(AND(AQ254&gt;=ExitZ,BL253&gt;0),w2,0)))))</f>
        <v>0</v>
      </c>
      <c r="BM254" s="23" t="n">
        <f aca="false">IF(EMFX_Data!X253&gt;=EMFX_Data!Y253,EMFX_Data!AE254-EMFX_Data!AF254,EMFX_Data!AF254-EMFX_Data!AE254)</f>
        <v>-0.0170664771825928</v>
      </c>
      <c r="BN254" s="23" t="n">
        <f aca="false">IF(EMFX_Data!X253&gt;=EMFX_Data!Z253,EMFX_Data!AE254-EMFX_Data!AG254,EMFX_Data!AG254-EMFX_Data!AE254)</f>
        <v>-0.0206933807415795</v>
      </c>
      <c r="BO254" s="23" t="n">
        <f aca="false">IF(EMFX_Data!X253&gt;=EMFX_Data!AA253,EMFX_Data!AE254-EMFX_Data!AH254,EMFX_Data!AH254-EMFX_Data!AE254)</f>
        <v>0.012500542758106</v>
      </c>
      <c r="BP254" s="23" t="n">
        <f aca="false">IF(EMFX_Data!X253&gt;=EMFX_Data!AB253,EMFX_Data!AE254-EMFX_Data!AI254,EMFX_Data!AI254-EMFX_Data!AE254)</f>
        <v>0.00325990604172297</v>
      </c>
      <c r="BQ254" s="23" t="n">
        <f aca="false">IF(EMFX_Data!X253&gt;=EMFX_Data!AC253,EMFX_Data!AE254-EMFX_Data!AJ254,EMFX_Data!AJ254-EMFX_Data!AE254)</f>
        <v>0.0210156896437426</v>
      </c>
      <c r="BR254" s="23" t="n">
        <f aca="false">IF(EMFX_Data!X253&gt;=EMFX_Data!AD253,EMFX_Data!AE254-EMFX_Data!AK254,EMFX_Data!AK254-EMFX_Data!AE254)</f>
        <v>-0.0212789326778583</v>
      </c>
      <c r="BS254" s="23" t="n">
        <f aca="false">IF(EMFX_Data!Y253&gt;=EMFX_Data!Z253,EMFX_Data!AF254-EMFX_Data!AG254,EMFX_Data!AG254-EMFX_Data!AF254)</f>
        <v>-0.0377598579241723</v>
      </c>
      <c r="BT254" s="23" t="n">
        <f aca="false">IF(EMFX_Data!Y253&gt;=EMFX_Data!AA253,EMFX_Data!AF254-EMFX_Data!AH254,EMFX_Data!AH254-EMFX_Data!AF254)</f>
        <v>-0.0045659344244868</v>
      </c>
      <c r="BU254" s="23" t="n">
        <f aca="false">IF(EMFX_Data!Y253&gt;=EMFX_Data!AB253,EMFX_Data!AF254-EMFX_Data!AI254,EMFX_Data!AI254-EMFX_Data!AF254)</f>
        <v>-0.0203263832243158</v>
      </c>
      <c r="BV254" s="23" t="n">
        <f aca="false">IF(EMFX_Data!Y253&gt;=EMFX_Data!AC253,EMFX_Data!AF254-EMFX_Data!AJ254,EMFX_Data!AJ254-EMFX_Data!AF254)</f>
        <v>0.0380821668263354</v>
      </c>
      <c r="BW254" s="23" t="n">
        <f aca="false">IF(EMFX_Data!Y253&gt;=EMFX_Data!AD253,EMFX_Data!AF254-EMFX_Data!AK254,EMFX_Data!AK254-EMFX_Data!AF254)</f>
        <v>-0.00421245549526542</v>
      </c>
      <c r="BX254" s="23" t="n">
        <f aca="false">IF(EMFX_Data!Z253&gt;=EMFX_Data!AA253,EMFX_Data!AG254-EMFX_Data!AH254,EMFX_Data!AH254-EMFX_Data!AG254)</f>
        <v>0.0331939234996855</v>
      </c>
      <c r="BY254" s="23" t="n">
        <f aca="false">IF(EMFX_Data!Z253&gt;=EMFX_Data!AB253,EMFX_Data!AG254-EMFX_Data!AI254,EMFX_Data!AI254-EMFX_Data!AG254)</f>
        <v>-0.0174334746998565</v>
      </c>
      <c r="BZ254" s="23" t="n">
        <f aca="false">IF(EMFX_Data!Z253&gt;=EMFX_Data!AC253,EMFX_Data!AG254-EMFX_Data!AJ254,EMFX_Data!AJ254-EMFX_Data!AG254)</f>
        <v>0.000322308902163115</v>
      </c>
      <c r="CA254" s="23" t="n">
        <f aca="false">IF(EMFX_Data!Z253&gt;=EMFX_Data!AD253,EMFX_Data!AG254-EMFX_Data!AK254,EMFX_Data!AK254-EMFX_Data!AG254)</f>
        <v>-0.0419723134194377</v>
      </c>
      <c r="CB254" s="23" t="n">
        <f aca="false">IF(EMFX_Data!AA253&gt;=EMFX_Data!AB253,EMFX_Data!AH254-EMFX_Data!AI254,EMFX_Data!AI254-EMFX_Data!AH254)</f>
        <v>0.015760448799829</v>
      </c>
      <c r="CC254" s="23" t="n">
        <f aca="false">IF(EMFX_Data!AA253&gt;=EMFX_Data!AC253,EMFX_Data!AH254-EMFX_Data!AJ254,EMFX_Data!AJ254-EMFX_Data!AH254)</f>
        <v>0.0335162324018486</v>
      </c>
      <c r="CD254" s="23" t="n">
        <f aca="false">IF(EMFX_Data!AA253&gt;=EMFX_Data!AD253,EMFX_Data!AH254-EMFX_Data!AK254,EMFX_Data!AK254-EMFX_Data!AH254)</f>
        <v>-0.00877838991975222</v>
      </c>
      <c r="CE254" s="23" t="n">
        <f aca="false">IF(EMFX_Data!AB253&gt;=EMFX_Data!AC253,EMFX_Data!AI254-EMFX_Data!AJ254,EMFX_Data!AJ254-EMFX_Data!AI254)</f>
        <v>0.0177557836020196</v>
      </c>
      <c r="CF254" s="23" t="n">
        <f aca="false">IF(EMFX_Data!AB253&gt;=EMFX_Data!AD253,EMFX_Data!AI254-EMFX_Data!AK254,EMFX_Data!AK254-EMFX_Data!AI254)</f>
        <v>-0.0245388387195812</v>
      </c>
      <c r="CG254" s="23" t="n">
        <f aca="false">IF(EMFX_Data!AC253&gt;=EMFX_Data!AD253,EMFX_Data!AJ254-EMFX_Data!AK254,EMFX_Data!AK254-EMFX_Data!AJ254)</f>
        <v>-0.0422946223216008</v>
      </c>
      <c r="CH254" s="27" t="n">
        <f aca="false">IF(ROW()&lt;4+VolLB,"",STDEV(INDEX($BM:$BM,ROW()-VolLB+1):INDEX($BM:$BM,ROW()))*SQRT(12))</f>
        <v>0.156438052203621</v>
      </c>
      <c r="CI254" s="27" t="n">
        <f aca="false">IF(ROW()&lt;4+VolLB,"",STDEV(INDEX($BN:$BN,ROW()-VolLB+1):INDEX($BN:$BN,ROW()))*SQRT(12))</f>
        <v>0.152501062354279</v>
      </c>
      <c r="CJ254" s="27" t="n">
        <f aca="false">IF(ROW()&lt;4+VolLB,"",STDEV(INDEX($BO:$BO,ROW()-VolLB+1):INDEX($BO:$BO,ROW()))*SQRT(12))</f>
        <v>0.167483836179694</v>
      </c>
      <c r="CK254" s="27" t="n">
        <f aca="false">IF(ROW()&lt;4+VolLB,"",STDEV(INDEX($BP:$BP,ROW()-VolLB+1):INDEX($BP:$BP,ROW()))*SQRT(12))</f>
        <v>0.13757508458574</v>
      </c>
      <c r="CL254" s="27" t="n">
        <f aca="false">IF(ROW()&lt;4+VolLB,"",STDEV(INDEX($BQ:$BQ,ROW()-VolLB+1):INDEX($BQ:$BQ,ROW()))*SQRT(12))</f>
        <v>0.156706033983033</v>
      </c>
      <c r="CM254" s="27" t="n">
        <f aca="false">IF(ROW()&lt;4+VolLB,"",STDEV(INDEX($BR:$BR,ROW()-VolLB+1):INDEX($BR:$BR,ROW()))*SQRT(12))</f>
        <v>0.179653020778267</v>
      </c>
      <c r="CN254" s="27" t="n">
        <f aca="false">IF(ROW()&lt;4+VolLB,"",STDEV(INDEX($BS:$BS,ROW()-VolLB+1):INDEX($BS:$BS,ROW()))*SQRT(12))</f>
        <v>0.148653806533379</v>
      </c>
      <c r="CO254" s="27" t="n">
        <f aca="false">IF(ROW()&lt;4+VolLB,"",STDEV(INDEX($BT:$BT,ROW()-VolLB+1):INDEX($BT:$BT,ROW()))*SQRT(12))</f>
        <v>0.175607041697361</v>
      </c>
      <c r="CP254" s="27" t="n">
        <f aca="false">IF(ROW()&lt;4+VolLB,"",STDEV(INDEX($BU:$BU,ROW()-VolLB+1):INDEX($BU:$BU,ROW()))*SQRT(12))</f>
        <v>0.162763469001715</v>
      </c>
      <c r="CQ254" s="27" t="n">
        <f aca="false">IF(ROW()&lt;4+VolLB,"",STDEV(INDEX($BV:$BV,ROW()-VolLB+1):INDEX($BV:$BV,ROW()))*SQRT(12))</f>
        <v>0.179674326569834</v>
      </c>
      <c r="CR254" s="27" t="n">
        <f aca="false">IF(ROW()&lt;4+VolLB,"",STDEV(INDEX($BW:$BW,ROW()-VolLB+1):INDEX($BW:$BW,ROW()))*SQRT(12))</f>
        <v>0.16082724006271</v>
      </c>
      <c r="CS254" s="27" t="n">
        <f aca="false">IF(ROW()&lt;4+VolLB,"",STDEV(INDEX($BX:$BX,ROW()-VolLB+1):INDEX($BX:$BX,ROW()))*SQRT(12))</f>
        <v>0.140828203390586</v>
      </c>
      <c r="CT254" s="27" t="n">
        <f aca="false">IF(ROW()&lt;4+VolLB,"",STDEV(INDEX($BY:$BY,ROW()-VolLB+1):INDEX($BY:$BY,ROW()))*SQRT(12))</f>
        <v>0.141734901714696</v>
      </c>
      <c r="CU254" s="27" t="n">
        <f aca="false">IF(ROW()&lt;4+VolLB,"",STDEV(INDEX($BZ:$BZ,ROW()-VolLB+1):INDEX($BZ:$BZ,ROW()))*SQRT(12))</f>
        <v>0.171546624937184</v>
      </c>
      <c r="CV254" s="27" t="n">
        <f aca="false">IF(ROW()&lt;4+VolLB,"",STDEV(INDEX($CA:$CA,ROW()-VolLB+1):INDEX($CA:$CA,ROW()))*SQRT(12))</f>
        <v>0.15284507809554</v>
      </c>
      <c r="CW254" s="27" t="n">
        <f aca="false">IF(ROW()&lt;4+VolLB,"",STDEV(INDEX($CB:$CB,ROW()-VolLB+1):INDEX($CB:$CB,ROW()))*SQRT(12))</f>
        <v>0.163011348841155</v>
      </c>
      <c r="CX254" s="27" t="n">
        <f aca="false">IF(ROW()&lt;4+VolLB,"",STDEV(INDEX($CC:$CC,ROW()-VolLB+1):INDEX($CC:$CC,ROW()))*SQRT(12))</f>
        <v>0.168475617923001</v>
      </c>
      <c r="CY254" s="27" t="n">
        <f aca="false">IF(ROW()&lt;4+VolLB,"",STDEV(INDEX($CD:$CD,ROW()-VolLB+1):INDEX($CD:$CD,ROW()))*SQRT(12))</f>
        <v>0.146330506777093</v>
      </c>
      <c r="CZ254" s="27" t="n">
        <f aca="false">IF(ROW()&lt;4+VolLB,"",STDEV(INDEX($CE:$CE,ROW()-VolLB+1):INDEX($CE:$CE,ROW()))*SQRT(12))</f>
        <v>0.16191102638094</v>
      </c>
      <c r="DA254" s="27" t="n">
        <f aca="false">IF(ROW()&lt;4+VolLB,"",STDEV(INDEX($CF:$CF,ROW()-VolLB+1):INDEX($CF:$CF,ROW()))*SQRT(12))</f>
        <v>0.174545669646533</v>
      </c>
      <c r="DB254" s="27" t="n">
        <f aca="false">IF(ROW()&lt;4+VolLB,"",STDEV(INDEX($CG:$CG,ROW()-VolLB+1):INDEX($CG:$CG,ROW()))*SQRT(12))</f>
        <v>0.178531458226527</v>
      </c>
      <c r="DC254" s="26" t="n">
        <f aca="false">IF(OR(AR254=0,CH254="",CH254=0),0,AR254*MIN(MaxScal,TgtVol/CH254))</f>
        <v>0</v>
      </c>
      <c r="DD254" s="26" t="n">
        <f aca="false">IF(OR(AS254=0,CI254="",CI254=0),0,AS254*MIN(MaxScal,TgtVol/CI254))</f>
        <v>0</v>
      </c>
      <c r="DE254" s="26" t="n">
        <f aca="false">IF(OR(AT254=0,CJ254="",CJ254=0),0,AT254*MIN(MaxScal,TgtVol/CJ254))</f>
        <v>0</v>
      </c>
      <c r="DF254" s="26" t="n">
        <f aca="false">IF(OR(AU254=0,CK254="",CK254=0),0,AU254*MIN(MaxScal,TgtVol/CK254))</f>
        <v>0</v>
      </c>
      <c r="DG254" s="26" t="n">
        <f aca="false">IF(OR(AV254=0,CL254="",CL254=0),0,AV254*MIN(MaxScal,TgtVol/CL254))</f>
        <v>0</v>
      </c>
      <c r="DH254" s="26" t="n">
        <f aca="false">IF(OR(AW254=0,CM254="",CM254=0),0,AW254*MIN(MaxScal,TgtVol/CM254))</f>
        <v>0</v>
      </c>
      <c r="DI254" s="26" t="n">
        <f aca="false">IF(OR(AX254=0,CN254="",CN254=0),0,AX254*MIN(MaxScal,TgtVol/CN254))</f>
        <v>0</v>
      </c>
      <c r="DJ254" s="26" t="n">
        <f aca="false">IF(OR(AY254=0,CO254="",CO254=0),0,AY254*MIN(MaxScal,TgtVol/CO254))</f>
        <v>0</v>
      </c>
      <c r="DK254" s="26" t="n">
        <f aca="false">IF(OR(AZ254=0,CP254="",CP254=0),0,AZ254*MIN(MaxScal,TgtVol/CP254))</f>
        <v>0</v>
      </c>
      <c r="DL254" s="26" t="n">
        <f aca="false">IF(OR(BA254=0,CQ254="",CQ254=0),0,BA254*MIN(MaxScal,TgtVol/CQ254))</f>
        <v>0</v>
      </c>
      <c r="DM254" s="26" t="n">
        <f aca="false">IF(OR(BB254=0,CR254="",CR254=0),0,BB254*MIN(MaxScal,TgtVol/CR254))</f>
        <v>0</v>
      </c>
      <c r="DN254" s="26" t="n">
        <f aca="false">IF(OR(BC254=0,CS254="",CS254=0),0,BC254*MIN(MaxScal,TgtVol/CS254))</f>
        <v>0</v>
      </c>
      <c r="DO254" s="26" t="n">
        <f aca="false">IF(OR(BD254=0,CT254="",CT254=0),0,BD254*MIN(MaxScal,TgtVol/CT254))</f>
        <v>0</v>
      </c>
      <c r="DP254" s="26" t="n">
        <f aca="false">IF(OR(BE254=0,CU254="",CU254=0),0,BE254*MIN(MaxScal,TgtVol/CU254))</f>
        <v>0</v>
      </c>
      <c r="DQ254" s="26" t="n">
        <f aca="false">IF(OR(BF254=0,CV254="",CV254=0),0,BF254*MIN(MaxScal,TgtVol/CV254))</f>
        <v>0</v>
      </c>
      <c r="DR254" s="26" t="n">
        <f aca="false">IF(OR(BG254=0,CW254="",CW254=0),0,BG254*MIN(MaxScal,TgtVol/CW254))</f>
        <v>0</v>
      </c>
      <c r="DS254" s="26" t="n">
        <f aca="false">IF(OR(BH254=0,CX254="",CX254=0),0,BH254*MIN(MaxScal,TgtVol/CX254))</f>
        <v>0</v>
      </c>
      <c r="DT254" s="26" t="n">
        <f aca="false">IF(OR(BI254=0,CY254="",CY254=0),0,BI254*MIN(MaxScal,TgtVol/CY254))</f>
        <v>0</v>
      </c>
      <c r="DU254" s="26" t="n">
        <f aca="false">IF(OR(BJ254=0,CZ254="",CZ254=0),0,BJ254*MIN(MaxScal,TgtVol/CZ254))</f>
        <v>0</v>
      </c>
      <c r="DV254" s="26" t="n">
        <f aca="false">IF(OR(BK254=0,DA254="",DA254=0),0,BK254*MIN(MaxScal,TgtVol/DA254))</f>
        <v>0</v>
      </c>
      <c r="DW254" s="26" t="n">
        <f aca="false">IF(OR(BL254=0,DB254="",DB254=0),0,BL254*MIN(MaxScal,TgtVol/DB254))</f>
        <v>0</v>
      </c>
      <c r="DX254" s="28" t="n">
        <f aca="false">IFERROR(DC253*BM254,"")</f>
        <v>-0</v>
      </c>
      <c r="DY254" s="28" t="n">
        <f aca="false">IFERROR(DD253*BN254,"")</f>
        <v>-0</v>
      </c>
      <c r="DZ254" s="28" t="n">
        <f aca="false">IFERROR(DE253*BO254,"")</f>
        <v>0</v>
      </c>
      <c r="EA254" s="28" t="n">
        <f aca="false">IFERROR(DF253*BP254,"")</f>
        <v>0</v>
      </c>
      <c r="EB254" s="28" t="n">
        <f aca="false">IFERROR(DG253*BQ254,"")</f>
        <v>0</v>
      </c>
      <c r="EC254" s="28" t="n">
        <f aca="false">IFERROR(DH253*BR254,"")</f>
        <v>-0</v>
      </c>
      <c r="ED254" s="28" t="n">
        <f aca="false">IFERROR(DI253*BS254,"")</f>
        <v>-0</v>
      </c>
      <c r="EE254" s="28" t="n">
        <f aca="false">IFERROR(DJ253*BT254,"")</f>
        <v>-0</v>
      </c>
      <c r="EF254" s="28" t="n">
        <f aca="false">IFERROR(DK253*BU254,"")</f>
        <v>-0</v>
      </c>
      <c r="EG254" s="28" t="n">
        <f aca="false">IFERROR(DL253*BV254,"")</f>
        <v>0</v>
      </c>
      <c r="EH254" s="28" t="n">
        <f aca="false">IFERROR(DM253*BW254,"")</f>
        <v>-0</v>
      </c>
      <c r="EI254" s="28" t="n">
        <f aca="false">IFERROR(DN253*BX254,"")</f>
        <v>0</v>
      </c>
      <c r="EJ254" s="28" t="n">
        <f aca="false">IFERROR(DO253*BY254,"")</f>
        <v>-0</v>
      </c>
      <c r="EK254" s="28" t="n">
        <f aca="false">IFERROR(DP253*BZ254,"")</f>
        <v>0</v>
      </c>
      <c r="EL254" s="28" t="n">
        <f aca="false">IFERROR(DQ253*CA254,"")</f>
        <v>-0</v>
      </c>
      <c r="EM254" s="28" t="n">
        <f aca="false">IFERROR(DR253*CB254,"")</f>
        <v>0</v>
      </c>
      <c r="EN254" s="28" t="n">
        <f aca="false">IFERROR(DS253*CC254,"")</f>
        <v>0</v>
      </c>
      <c r="EO254" s="28" t="n">
        <f aca="false">IFERROR(DT253*CD254,"")</f>
        <v>-0</v>
      </c>
      <c r="EP254" s="28" t="n">
        <f aca="false">IFERROR(DU253*CE254,"")</f>
        <v>0</v>
      </c>
      <c r="EQ254" s="28" t="n">
        <f aca="false">IFERROR(DV253*CF254,"")</f>
        <v>-0</v>
      </c>
      <c r="ER254" s="28" t="n">
        <f aca="false">IFERROR(DW253*CG254,"")</f>
        <v>-0</v>
      </c>
      <c r="ES254" s="28" t="n">
        <f aca="false">IF(ROW()=4,"",SUM(DX254:ER254))</f>
        <v>0</v>
      </c>
      <c r="ET254" s="29" t="n">
        <f aca="false">COUNTIF(AR254:BL254,"&gt;0")</f>
        <v>0</v>
      </c>
    </row>
    <row r="255" customFormat="false" ht="15" hidden="false" customHeight="false" outlineLevel="0" collapsed="false">
      <c r="A255" s="19" t="n">
        <v>45657</v>
      </c>
      <c r="B255" s="23" t="n">
        <f aca="false">ABS(EMFX_Data!X255-EMFX_Data!Y255)</f>
        <v>0.0216306817419136</v>
      </c>
      <c r="C255" s="23" t="n">
        <f aca="false">ABS(EMFX_Data!X255-EMFX_Data!Z255)</f>
        <v>0.10360051103666</v>
      </c>
      <c r="D255" s="23" t="n">
        <f aca="false">ABS(EMFX_Data!X255-EMFX_Data!AA255)</f>
        <v>0.0368369190238669</v>
      </c>
      <c r="E255" s="23" t="n">
        <f aca="false">ABS(EMFX_Data!X255-EMFX_Data!AB255)</f>
        <v>0.0824875410271515</v>
      </c>
      <c r="F255" s="23" t="n">
        <f aca="false">ABS(EMFX_Data!X255-EMFX_Data!AC255)</f>
        <v>0.00682643861151266</v>
      </c>
      <c r="G255" s="23" t="n">
        <f aca="false">ABS(EMFX_Data!X255-EMFX_Data!AD255)</f>
        <v>0.134503539394093</v>
      </c>
      <c r="H255" s="23" t="n">
        <f aca="false">ABS(EMFX_Data!Y255-EMFX_Data!Z255)</f>
        <v>0.0819698292947466</v>
      </c>
      <c r="I255" s="23" t="n">
        <f aca="false">ABS(EMFX_Data!Y255-EMFX_Data!AA255)</f>
        <v>0.0152062372819533</v>
      </c>
      <c r="J255" s="23" t="n">
        <f aca="false">ABS(EMFX_Data!Y255-EMFX_Data!AB255)</f>
        <v>0.0608568592852379</v>
      </c>
      <c r="K255" s="23" t="n">
        <f aca="false">ABS(EMFX_Data!Y255-EMFX_Data!AC255)</f>
        <v>0.0284571203534263</v>
      </c>
      <c r="L255" s="23" t="n">
        <f aca="false">ABS(EMFX_Data!Y255-EMFX_Data!AD255)</f>
        <v>0.156134221136006</v>
      </c>
      <c r="M255" s="23" t="n">
        <f aca="false">ABS(EMFX_Data!Z255-EMFX_Data!AA255)</f>
        <v>0.0667635920127934</v>
      </c>
      <c r="N255" s="23" t="n">
        <f aca="false">ABS(EMFX_Data!Z255-EMFX_Data!AB255)</f>
        <v>0.0211129700095087</v>
      </c>
      <c r="O255" s="23" t="n">
        <f aca="false">ABS(EMFX_Data!Z255-EMFX_Data!AC255)</f>
        <v>0.110426949648173</v>
      </c>
      <c r="P255" s="23" t="n">
        <f aca="false">ABS(EMFX_Data!Z255-EMFX_Data!AD255)</f>
        <v>0.238104050430753</v>
      </c>
      <c r="Q255" s="23" t="n">
        <f aca="false">ABS(EMFX_Data!AA255-EMFX_Data!AB255)</f>
        <v>0.0456506220032846</v>
      </c>
      <c r="R255" s="23" t="n">
        <f aca="false">ABS(EMFX_Data!AA255-EMFX_Data!AC255)</f>
        <v>0.0436633576353795</v>
      </c>
      <c r="S255" s="23" t="n">
        <f aca="false">ABS(EMFX_Data!AA255-EMFX_Data!AD255)</f>
        <v>0.171340458417959</v>
      </c>
      <c r="T255" s="23" t="n">
        <f aca="false">ABS(EMFX_Data!AB255-EMFX_Data!AC255)</f>
        <v>0.0893139796386642</v>
      </c>
      <c r="U255" s="23" t="n">
        <f aca="false">ABS(EMFX_Data!AB255-EMFX_Data!AD255)</f>
        <v>0.216991080421244</v>
      </c>
      <c r="V255" s="23" t="n">
        <f aca="false">ABS(EMFX_Data!AC255-EMFX_Data!AD255)</f>
        <v>0.12767710078258</v>
      </c>
      <c r="W255" s="26" t="n">
        <f aca="false">IF(ROW()&lt;4+MinObs-1,"",IFERROR((B255-AVERAGE(B$4:B255))/STDEV(B$4:B255),""))</f>
        <v>-1.1789216522246</v>
      </c>
      <c r="X255" s="26" t="n">
        <f aca="false">IF(ROW()&lt;4+MinObs-1,"",IFERROR((C255-AVERAGE(C$4:C255))/STDEV(C$4:C255),""))</f>
        <v>-0.0207380845820142</v>
      </c>
      <c r="Y255" s="26" t="n">
        <f aca="false">IF(ROW()&lt;4+MinObs-1,"",IFERROR((D255-AVERAGE(D$4:D255))/STDEV(D$4:D255),""))</f>
        <v>-1.02463555919287</v>
      </c>
      <c r="Z255" s="26" t="n">
        <f aca="false">IF(ROW()&lt;4+MinObs-1,"",IFERROR((E255-AVERAGE(E$4:E255))/STDEV(E$4:E255),""))</f>
        <v>-0.410510998844119</v>
      </c>
      <c r="AA255" s="26" t="n">
        <f aca="false">IF(ROW()&lt;4+MinObs-1,"",IFERROR((F255-AVERAGE(F$4:F255))/STDEV(F$4:F255),""))</f>
        <v>-1.18974256667407</v>
      </c>
      <c r="AB255" s="26" t="n">
        <f aca="false">IF(ROW()&lt;4+MinObs-1,"",IFERROR((G255-AVERAGE(G$4:G255))/STDEV(G$4:G255),""))</f>
        <v>-0.0172006660691718</v>
      </c>
      <c r="AC255" s="26" t="n">
        <f aca="false">IF(ROW()&lt;4+MinObs-1,"",IFERROR((H255-AVERAGE(H$4:H255))/STDEV(H$4:H255),""))</f>
        <v>-0.479457297992334</v>
      </c>
      <c r="AD255" s="26" t="n">
        <f aca="false">IF(ROW()&lt;4+MinObs-1,"",IFERROR((I255-AVERAGE(I$4:I255))/STDEV(I$4:I255),""))</f>
        <v>-1.0894030977817</v>
      </c>
      <c r="AE255" s="26" t="n">
        <f aca="false">IF(ROW()&lt;4+MinObs-1,"",IFERROR((J255-AVERAGE(J$4:J255))/STDEV(J$4:J255),""))</f>
        <v>-0.79892744072999</v>
      </c>
      <c r="AF255" s="26" t="n">
        <f aca="false">IF(ROW()&lt;4+MinObs-1,"",IFERROR((K255-AVERAGE(K$4:K255))/STDEV(K$4:K255),""))</f>
        <v>-1.00984434584952</v>
      </c>
      <c r="AG255" s="26" t="n">
        <f aca="false">IF(ROW()&lt;4+MinObs-1,"",IFERROR((L255-AVERAGE(L$4:L255))/STDEV(L$4:L255),""))</f>
        <v>-0.0834993301263391</v>
      </c>
      <c r="AH255" s="26" t="n">
        <f aca="false">IF(ROW()&lt;4+MinObs-1,"",IFERROR((M255-AVERAGE(M$4:M255))/STDEV(M$4:M255),""))</f>
        <v>-0.787072919242257</v>
      </c>
      <c r="AI255" s="26" t="n">
        <f aca="false">IF(ROW()&lt;4+MinObs-1,"",IFERROR((N255-AVERAGE(N$4:N255))/STDEV(N$4:N255),""))</f>
        <v>-1.14802790356604</v>
      </c>
      <c r="AJ255" s="26" t="n">
        <f aca="false">IF(ROW()&lt;4+MinObs-1,"",IFERROR((O255-AVERAGE(O$4:O255))/STDEV(O$4:O255),""))</f>
        <v>0.160392314659974</v>
      </c>
      <c r="AK255" s="26" t="n">
        <f aca="false">IF(ROW()&lt;4+MinObs-1,"",IFERROR((P255-AVERAGE(P$4:P255))/STDEV(P$4:P255),""))</f>
        <v>0.361803783073982</v>
      </c>
      <c r="AL255" s="26" t="n">
        <f aca="false">IF(ROW()&lt;4+MinObs-1,"",IFERROR((Q255-AVERAGE(Q$4:Q255))/STDEV(Q$4:Q255),""))</f>
        <v>-0.877020839127632</v>
      </c>
      <c r="AM255" s="26" t="n">
        <f aca="false">IF(ROW()&lt;4+MinObs-1,"",IFERROR((R255-AVERAGE(R$4:R255))/STDEV(R$4:R255),""))</f>
        <v>-1.04315073443062</v>
      </c>
      <c r="AN255" s="26" t="n">
        <f aca="false">IF(ROW()&lt;4+MinObs-1,"",IFERROR((S255-AVERAGE(S$4:S255))/STDEV(S$4:S255),""))</f>
        <v>0.0147391659199608</v>
      </c>
      <c r="AO255" s="26" t="n">
        <f aca="false">IF(ROW()&lt;4+MinObs-1,"",IFERROR((T255-AVERAGE(T$4:T255))/STDEV(T$4:T255),""))</f>
        <v>-0.365153457748122</v>
      </c>
      <c r="AP255" s="26" t="n">
        <f aca="false">IF(ROW()&lt;4+MinObs-1,"",IFERROR((U255-AVERAGE(U$4:U255))/STDEV(U$4:U255),""))</f>
        <v>0.230408653701579</v>
      </c>
      <c r="AQ255" s="26" t="n">
        <f aca="false">IF(ROW()&lt;4+MinObs-1,"",IFERROR((V255-AVERAGE(V$4:V255))/STDEV(V$4:V255),""))</f>
        <v>-0.128399334655301</v>
      </c>
      <c r="AR255" s="26" t="n">
        <f aca="false">IF(W255="",0,IF(W255&gt;=z4,w4,IF(W255&gt;=z3,w3,IF(W255&gt;=zEntry,w2,IF(AND(W255&gt;=ExitZ,AR254&gt;0),w2,0)))))</f>
        <v>0</v>
      </c>
      <c r="AS255" s="26" t="n">
        <f aca="false">IF(X255="",0,IF(X255&gt;=z4,w4,IF(X255&gt;=z3,w3,IF(X255&gt;=zEntry,w2,IF(AND(X255&gt;=ExitZ,AS254&gt;0),w2,0)))))</f>
        <v>0</v>
      </c>
      <c r="AT255" s="26" t="n">
        <f aca="false">IF(Y255="",0,IF(Y255&gt;=z4,w4,IF(Y255&gt;=z3,w3,IF(Y255&gt;=zEntry,w2,IF(AND(Y255&gt;=ExitZ,AT254&gt;0),w2,0)))))</f>
        <v>0</v>
      </c>
      <c r="AU255" s="26" t="n">
        <f aca="false">IF(Z255="",0,IF(Z255&gt;=z4,w4,IF(Z255&gt;=z3,w3,IF(Z255&gt;=zEntry,w2,IF(AND(Z255&gt;=ExitZ,AU254&gt;0),w2,0)))))</f>
        <v>0</v>
      </c>
      <c r="AV255" s="26" t="n">
        <f aca="false">IF(AA255="",0,IF(AA255&gt;=z4,w4,IF(AA255&gt;=z3,w3,IF(AA255&gt;=zEntry,w2,IF(AND(AA255&gt;=ExitZ,AV254&gt;0),w2,0)))))</f>
        <v>0</v>
      </c>
      <c r="AW255" s="26" t="n">
        <f aca="false">IF(AB255="",0,IF(AB255&gt;=z4,w4,IF(AB255&gt;=z3,w3,IF(AB255&gt;=zEntry,w2,IF(AND(AB255&gt;=ExitZ,AW254&gt;0),w2,0)))))</f>
        <v>0</v>
      </c>
      <c r="AX255" s="26" t="n">
        <f aca="false">IF(AC255="",0,IF(AC255&gt;=z4,w4,IF(AC255&gt;=z3,w3,IF(AC255&gt;=zEntry,w2,IF(AND(AC255&gt;=ExitZ,AX254&gt;0),w2,0)))))</f>
        <v>0</v>
      </c>
      <c r="AY255" s="26" t="n">
        <f aca="false">IF(AD255="",0,IF(AD255&gt;=z4,w4,IF(AD255&gt;=z3,w3,IF(AD255&gt;=zEntry,w2,IF(AND(AD255&gt;=ExitZ,AY254&gt;0),w2,0)))))</f>
        <v>0</v>
      </c>
      <c r="AZ255" s="26" t="n">
        <f aca="false">IF(AE255="",0,IF(AE255&gt;=z4,w4,IF(AE255&gt;=z3,w3,IF(AE255&gt;=zEntry,w2,IF(AND(AE255&gt;=ExitZ,AZ254&gt;0),w2,0)))))</f>
        <v>0</v>
      </c>
      <c r="BA255" s="26" t="n">
        <f aca="false">IF(AF255="",0,IF(AF255&gt;=z4,w4,IF(AF255&gt;=z3,w3,IF(AF255&gt;=zEntry,w2,IF(AND(AF255&gt;=ExitZ,BA254&gt;0),w2,0)))))</f>
        <v>0</v>
      </c>
      <c r="BB255" s="26" t="n">
        <f aca="false">IF(AG255="",0,IF(AG255&gt;=z4,w4,IF(AG255&gt;=z3,w3,IF(AG255&gt;=zEntry,w2,IF(AND(AG255&gt;=ExitZ,BB254&gt;0),w2,0)))))</f>
        <v>0</v>
      </c>
      <c r="BC255" s="26" t="n">
        <f aca="false">IF(AH255="",0,IF(AH255&gt;=z4,w4,IF(AH255&gt;=z3,w3,IF(AH255&gt;=zEntry,w2,IF(AND(AH255&gt;=ExitZ,BC254&gt;0),w2,0)))))</f>
        <v>0</v>
      </c>
      <c r="BD255" s="26" t="n">
        <f aca="false">IF(AI255="",0,IF(AI255&gt;=z4,w4,IF(AI255&gt;=z3,w3,IF(AI255&gt;=zEntry,w2,IF(AND(AI255&gt;=ExitZ,BD254&gt;0),w2,0)))))</f>
        <v>0</v>
      </c>
      <c r="BE255" s="26" t="n">
        <f aca="false">IF(AJ255="",0,IF(AJ255&gt;=z4,w4,IF(AJ255&gt;=z3,w3,IF(AJ255&gt;=zEntry,w2,IF(AND(AJ255&gt;=ExitZ,BE254&gt;0),w2,0)))))</f>
        <v>0</v>
      </c>
      <c r="BF255" s="26" t="n">
        <f aca="false">IF(AK255="",0,IF(AK255&gt;=z4,w4,IF(AK255&gt;=z3,w3,IF(AK255&gt;=zEntry,w2,IF(AND(AK255&gt;=ExitZ,BF254&gt;0),w2,0)))))</f>
        <v>0</v>
      </c>
      <c r="BG255" s="26" t="n">
        <f aca="false">IF(AL255="",0,IF(AL255&gt;=z4,w4,IF(AL255&gt;=z3,w3,IF(AL255&gt;=zEntry,w2,IF(AND(AL255&gt;=ExitZ,BG254&gt;0),w2,0)))))</f>
        <v>0</v>
      </c>
      <c r="BH255" s="26" t="n">
        <f aca="false">IF(AM255="",0,IF(AM255&gt;=z4,w4,IF(AM255&gt;=z3,w3,IF(AM255&gt;=zEntry,w2,IF(AND(AM255&gt;=ExitZ,BH254&gt;0),w2,0)))))</f>
        <v>0</v>
      </c>
      <c r="BI255" s="26" t="n">
        <f aca="false">IF(AN255="",0,IF(AN255&gt;=z4,w4,IF(AN255&gt;=z3,w3,IF(AN255&gt;=zEntry,w2,IF(AND(AN255&gt;=ExitZ,BI254&gt;0),w2,0)))))</f>
        <v>0</v>
      </c>
      <c r="BJ255" s="26" t="n">
        <f aca="false">IF(AO255="",0,IF(AO255&gt;=z4,w4,IF(AO255&gt;=z3,w3,IF(AO255&gt;=zEntry,w2,IF(AND(AO255&gt;=ExitZ,BJ254&gt;0),w2,0)))))</f>
        <v>0</v>
      </c>
      <c r="BK255" s="26" t="n">
        <f aca="false">IF(AP255="",0,IF(AP255&gt;=z4,w4,IF(AP255&gt;=z3,w3,IF(AP255&gt;=zEntry,w2,IF(AND(AP255&gt;=ExitZ,BK254&gt;0),w2,0)))))</f>
        <v>0</v>
      </c>
      <c r="BL255" s="26" t="n">
        <f aca="false">IF(AQ255="",0,IF(AQ255&gt;=z4,w4,IF(AQ255&gt;=z3,w3,IF(AQ255&gt;=zEntry,w2,IF(AND(AQ255&gt;=ExitZ,BL254&gt;0),w2,0)))))</f>
        <v>0</v>
      </c>
      <c r="BM255" s="23" t="n">
        <f aca="false">IF(EMFX_Data!X254&gt;=EMFX_Data!Y254,EMFX_Data!AE255-EMFX_Data!AF255,EMFX_Data!AF255-EMFX_Data!AE255)</f>
        <v>0.0605084742413586</v>
      </c>
      <c r="BN255" s="23" t="n">
        <f aca="false">IF(EMFX_Data!X254&gt;=EMFX_Data!Z254,EMFX_Data!AE255-EMFX_Data!AG255,EMFX_Data!AG255-EMFX_Data!AE255)</f>
        <v>-0.0570511333247689</v>
      </c>
      <c r="BO255" s="23" t="n">
        <f aca="false">IF(EMFX_Data!X254&gt;=EMFX_Data!AA254,EMFX_Data!AE255-EMFX_Data!AH255,EMFX_Data!AH255-EMFX_Data!AE255)</f>
        <v>0.00878969409970975</v>
      </c>
      <c r="BP255" s="23" t="n">
        <f aca="false">IF(EMFX_Data!X254&gt;=EMFX_Data!AB254,EMFX_Data!AE255-EMFX_Data!AI255,EMFX_Data!AI255-EMFX_Data!AE255)</f>
        <v>0.0920297376481034</v>
      </c>
      <c r="BQ255" s="23" t="n">
        <f aca="false">IF(EMFX_Data!X254&gt;=EMFX_Data!AC254,EMFX_Data!AE255-EMFX_Data!AJ255,EMFX_Data!AJ255-EMFX_Data!AE255)</f>
        <v>0.0410409336861005</v>
      </c>
      <c r="BR255" s="23" t="n">
        <f aca="false">IF(EMFX_Data!X254&gt;=EMFX_Data!AD254,EMFX_Data!AE255-EMFX_Data!AK255,EMFX_Data!AK255-EMFX_Data!AE255)</f>
        <v>0.0402900756195196</v>
      </c>
      <c r="BS255" s="23" t="n">
        <f aca="false">IF(EMFX_Data!Y254&gt;=EMFX_Data!Z254,EMFX_Data!AF255-EMFX_Data!AG255,EMFX_Data!AG255-EMFX_Data!AF255)</f>
        <v>0.00345734091658963</v>
      </c>
      <c r="BT255" s="23" t="n">
        <f aca="false">IF(EMFX_Data!Y254&gt;=EMFX_Data!AA254,EMFX_Data!AF255-EMFX_Data!AH255,EMFX_Data!AH255-EMFX_Data!AF255)</f>
        <v>0.0692981683410683</v>
      </c>
      <c r="BU255" s="23" t="n">
        <f aca="false">IF(EMFX_Data!Y254&gt;=EMFX_Data!AB254,EMFX_Data!AF255-EMFX_Data!AI255,EMFX_Data!AI255-EMFX_Data!AF255)</f>
        <v>-0.0315212634067449</v>
      </c>
      <c r="BV255" s="23" t="n">
        <f aca="false">IF(EMFX_Data!Y254&gt;=EMFX_Data!AC254,EMFX_Data!AF255-EMFX_Data!AJ255,EMFX_Data!AJ255-EMFX_Data!AF255)</f>
        <v>-0.0194675405552581</v>
      </c>
      <c r="BW255" s="23" t="n">
        <f aca="false">IF(EMFX_Data!Y254&gt;=EMFX_Data!AD254,EMFX_Data!AF255-EMFX_Data!AK255,EMFX_Data!AK255-EMFX_Data!AF255)</f>
        <v>-0.020218398621839</v>
      </c>
      <c r="BX255" s="23" t="n">
        <f aca="false">IF(EMFX_Data!Z254&gt;=EMFX_Data!AA254,EMFX_Data!AG255-EMFX_Data!AH255,EMFX_Data!AH255-EMFX_Data!AG255)</f>
        <v>-0.0658408274244787</v>
      </c>
      <c r="BY255" s="23" t="n">
        <f aca="false">IF(EMFX_Data!Z254&gt;=EMFX_Data!AB254,EMFX_Data!AG255-EMFX_Data!AI255,EMFX_Data!AI255-EMFX_Data!AG255)</f>
        <v>0.0349786043233345</v>
      </c>
      <c r="BZ255" s="23" t="n">
        <f aca="false">IF(EMFX_Data!Z254&gt;=EMFX_Data!AC254,EMFX_Data!AG255-EMFX_Data!AJ255,EMFX_Data!AJ255-EMFX_Data!AG255)</f>
        <v>-0.0160101996386685</v>
      </c>
      <c r="CA255" s="23" t="n">
        <f aca="false">IF(EMFX_Data!Z254&gt;=EMFX_Data!AD254,EMFX_Data!AG255-EMFX_Data!AK255,EMFX_Data!AK255-EMFX_Data!AG255)</f>
        <v>-0.0167610577052494</v>
      </c>
      <c r="CB255" s="23" t="n">
        <f aca="false">IF(EMFX_Data!AA254&gt;=EMFX_Data!AB254,EMFX_Data!AH255-EMFX_Data!AI255,EMFX_Data!AI255-EMFX_Data!AH255)</f>
        <v>0.100819431747813</v>
      </c>
      <c r="CC255" s="23" t="n">
        <f aca="false">IF(EMFX_Data!AA254&gt;=EMFX_Data!AC254,EMFX_Data!AH255-EMFX_Data!AJ255,EMFX_Data!AJ255-EMFX_Data!AH255)</f>
        <v>0.0498306277858102</v>
      </c>
      <c r="CD255" s="23" t="n">
        <f aca="false">IF(EMFX_Data!AA254&gt;=EMFX_Data!AD254,EMFX_Data!AH255-EMFX_Data!AK255,EMFX_Data!AK255-EMFX_Data!AH255)</f>
        <v>0.0490797697192293</v>
      </c>
      <c r="CE255" s="23" t="n">
        <f aca="false">IF(EMFX_Data!AB254&gt;=EMFX_Data!AC254,EMFX_Data!AI255-EMFX_Data!AJ255,EMFX_Data!AJ255-EMFX_Data!AI255)</f>
        <v>-0.0509888039620029</v>
      </c>
      <c r="CF255" s="23" t="n">
        <f aca="false">IF(EMFX_Data!AB254&gt;=EMFX_Data!AD254,EMFX_Data!AI255-EMFX_Data!AK255,EMFX_Data!AK255-EMFX_Data!AI255)</f>
        <v>-0.0517396620285839</v>
      </c>
      <c r="CG255" s="23" t="n">
        <f aca="false">IF(EMFX_Data!AC254&gt;=EMFX_Data!AD254,EMFX_Data!AJ255-EMFX_Data!AK255,EMFX_Data!AK255-EMFX_Data!AJ255)</f>
        <v>-0.000750858066580918</v>
      </c>
      <c r="CH255" s="27" t="n">
        <f aca="false">IF(ROW()&lt;4+VolLB,"",STDEV(INDEX($BM:$BM,ROW()-VolLB+1):INDEX($BM:$BM,ROW()))*SQRT(12))</f>
        <v>0.157531813499117</v>
      </c>
      <c r="CI255" s="27" t="n">
        <f aca="false">IF(ROW()&lt;4+VolLB,"",STDEV(INDEX($BN:$BN,ROW()-VolLB+1):INDEX($BN:$BN,ROW()))*SQRT(12))</f>
        <v>0.156179654032499</v>
      </c>
      <c r="CJ255" s="27" t="n">
        <f aca="false">IF(ROW()&lt;4+VolLB,"",STDEV(INDEX($BO:$BO,ROW()-VolLB+1):INDEX($BO:$BO,ROW()))*SQRT(12))</f>
        <v>0.167327245349601</v>
      </c>
      <c r="CK255" s="27" t="n">
        <f aca="false">IF(ROW()&lt;4+VolLB,"",STDEV(INDEX($BP:$BP,ROW()-VolLB+1):INDEX($BP:$BP,ROW()))*SQRT(12))</f>
        <v>0.144167956807739</v>
      </c>
      <c r="CL255" s="27" t="n">
        <f aca="false">IF(ROW()&lt;4+VolLB,"",STDEV(INDEX($BQ:$BQ,ROW()-VolLB+1):INDEX($BQ:$BQ,ROW()))*SQRT(12))</f>
        <v>0.15834742734954</v>
      </c>
      <c r="CM255" s="27" t="n">
        <f aca="false">IF(ROW()&lt;4+VolLB,"",STDEV(INDEX($BR:$BR,ROW()-VolLB+1):INDEX($BR:$BR,ROW()))*SQRT(12))</f>
        <v>0.179076881795823</v>
      </c>
      <c r="CN255" s="27" t="n">
        <f aca="false">IF(ROW()&lt;4+VolLB,"",STDEV(INDEX($BS:$BS,ROW()-VolLB+1):INDEX($BS:$BS,ROW()))*SQRT(12))</f>
        <v>0.148671224476805</v>
      </c>
      <c r="CO255" s="27" t="n">
        <f aca="false">IF(ROW()&lt;4+VolLB,"",STDEV(INDEX($BT:$BT,ROW()-VolLB+1):INDEX($BT:$BT,ROW()))*SQRT(12))</f>
        <v>0.177269636490366</v>
      </c>
      <c r="CP255" s="27" t="n">
        <f aca="false">IF(ROW()&lt;4+VolLB,"",STDEV(INDEX($BU:$BU,ROW()-VolLB+1):INDEX($BU:$BU,ROW()))*SQRT(12))</f>
        <v>0.164028406224964</v>
      </c>
      <c r="CQ255" s="27" t="n">
        <f aca="false">IF(ROW()&lt;4+VolLB,"",STDEV(INDEX($BV:$BV,ROW()-VolLB+1):INDEX($BV:$BV,ROW()))*SQRT(12))</f>
        <v>0.177509392744072</v>
      </c>
      <c r="CR255" s="27" t="n">
        <f aca="false">IF(ROW()&lt;4+VolLB,"",STDEV(INDEX($BW:$BW,ROW()-VolLB+1):INDEX($BW:$BW,ROW()))*SQRT(12))</f>
        <v>0.161304547816921</v>
      </c>
      <c r="CS255" s="27" t="n">
        <f aca="false">IF(ROW()&lt;4+VolLB,"",STDEV(INDEX($BX:$BX,ROW()-VolLB+1):INDEX($BX:$BX,ROW()))*SQRT(12))</f>
        <v>0.146343963155506</v>
      </c>
      <c r="CT255" s="27" t="n">
        <f aca="false">IF(ROW()&lt;4+VolLB,"",STDEV(INDEX($BY:$BY,ROW()-VolLB+1):INDEX($BY:$BY,ROW()))*SQRT(12))</f>
        <v>0.142873852438172</v>
      </c>
      <c r="CU255" s="27" t="n">
        <f aca="false">IF(ROW()&lt;4+VolLB,"",STDEV(INDEX($BZ:$BZ,ROW()-VolLB+1):INDEX($BZ:$BZ,ROW()))*SQRT(12))</f>
        <v>0.169927478185272</v>
      </c>
      <c r="CV255" s="27" t="n">
        <f aca="false">IF(ROW()&lt;4+VolLB,"",STDEV(INDEX($CA:$CA,ROW()-VolLB+1):INDEX($CA:$CA,ROW()))*SQRT(12))</f>
        <v>0.153048641943804</v>
      </c>
      <c r="CW255" s="27" t="n">
        <f aca="false">IF(ROW()&lt;4+VolLB,"",STDEV(INDEX($CB:$CB,ROW()-VolLB+1):INDEX($CB:$CB,ROW()))*SQRT(12))</f>
        <v>0.170489143640922</v>
      </c>
      <c r="CX255" s="27" t="n">
        <f aca="false">IF(ROW()&lt;4+VolLB,"",STDEV(INDEX($CC:$CC,ROW()-VolLB+1):INDEX($CC:$CC,ROW()))*SQRT(12))</f>
        <v>0.170261367316124</v>
      </c>
      <c r="CY255" s="27" t="n">
        <f aca="false">IF(ROW()&lt;4+VolLB,"",STDEV(INDEX($CD:$CD,ROW()-VolLB+1):INDEX($CD:$CD,ROW()))*SQRT(12))</f>
        <v>0.145999098055397</v>
      </c>
      <c r="CZ255" s="27" t="n">
        <f aca="false">IF(ROW()&lt;4+VolLB,"",STDEV(INDEX($CE:$CE,ROW()-VolLB+1):INDEX($CE:$CE,ROW()))*SQRT(12))</f>
        <v>0.16274632424491</v>
      </c>
      <c r="DA255" s="27" t="n">
        <f aca="false">IF(ROW()&lt;4+VolLB,"",STDEV(INDEX($CF:$CF,ROW()-VolLB+1):INDEX($CF:$CF,ROW()))*SQRT(12))</f>
        <v>0.17720673847433</v>
      </c>
      <c r="DB255" s="27" t="n">
        <f aca="false">IF(ROW()&lt;4+VolLB,"",STDEV(INDEX($CG:$CG,ROW()-VolLB+1):INDEX($CG:$CG,ROW()))*SQRT(12))</f>
        <v>0.17560405530484</v>
      </c>
      <c r="DC255" s="26" t="n">
        <f aca="false">IF(OR(AR255=0,CH255="",CH255=0),0,AR255*MIN(MaxScal,TgtVol/CH255))</f>
        <v>0</v>
      </c>
      <c r="DD255" s="26" t="n">
        <f aca="false">IF(OR(AS255=0,CI255="",CI255=0),0,AS255*MIN(MaxScal,TgtVol/CI255))</f>
        <v>0</v>
      </c>
      <c r="DE255" s="26" t="n">
        <f aca="false">IF(OR(AT255=0,CJ255="",CJ255=0),0,AT255*MIN(MaxScal,TgtVol/CJ255))</f>
        <v>0</v>
      </c>
      <c r="DF255" s="26" t="n">
        <f aca="false">IF(OR(AU255=0,CK255="",CK255=0),0,AU255*MIN(MaxScal,TgtVol/CK255))</f>
        <v>0</v>
      </c>
      <c r="DG255" s="26" t="n">
        <f aca="false">IF(OR(AV255=0,CL255="",CL255=0),0,AV255*MIN(MaxScal,TgtVol/CL255))</f>
        <v>0</v>
      </c>
      <c r="DH255" s="26" t="n">
        <f aca="false">IF(OR(AW255=0,CM255="",CM255=0),0,AW255*MIN(MaxScal,TgtVol/CM255))</f>
        <v>0</v>
      </c>
      <c r="DI255" s="26" t="n">
        <f aca="false">IF(OR(AX255=0,CN255="",CN255=0),0,AX255*MIN(MaxScal,TgtVol/CN255))</f>
        <v>0</v>
      </c>
      <c r="DJ255" s="26" t="n">
        <f aca="false">IF(OR(AY255=0,CO255="",CO255=0),0,AY255*MIN(MaxScal,TgtVol/CO255))</f>
        <v>0</v>
      </c>
      <c r="DK255" s="26" t="n">
        <f aca="false">IF(OR(AZ255=0,CP255="",CP255=0),0,AZ255*MIN(MaxScal,TgtVol/CP255))</f>
        <v>0</v>
      </c>
      <c r="DL255" s="26" t="n">
        <f aca="false">IF(OR(BA255=0,CQ255="",CQ255=0),0,BA255*MIN(MaxScal,TgtVol/CQ255))</f>
        <v>0</v>
      </c>
      <c r="DM255" s="26" t="n">
        <f aca="false">IF(OR(BB255=0,CR255="",CR255=0),0,BB255*MIN(MaxScal,TgtVol/CR255))</f>
        <v>0</v>
      </c>
      <c r="DN255" s="26" t="n">
        <f aca="false">IF(OR(BC255=0,CS255="",CS255=0),0,BC255*MIN(MaxScal,TgtVol/CS255))</f>
        <v>0</v>
      </c>
      <c r="DO255" s="26" t="n">
        <f aca="false">IF(OR(BD255=0,CT255="",CT255=0),0,BD255*MIN(MaxScal,TgtVol/CT255))</f>
        <v>0</v>
      </c>
      <c r="DP255" s="26" t="n">
        <f aca="false">IF(OR(BE255=0,CU255="",CU255=0),0,BE255*MIN(MaxScal,TgtVol/CU255))</f>
        <v>0</v>
      </c>
      <c r="DQ255" s="26" t="n">
        <f aca="false">IF(OR(BF255=0,CV255="",CV255=0),0,BF255*MIN(MaxScal,TgtVol/CV255))</f>
        <v>0</v>
      </c>
      <c r="DR255" s="26" t="n">
        <f aca="false">IF(OR(BG255=0,CW255="",CW255=0),0,BG255*MIN(MaxScal,TgtVol/CW255))</f>
        <v>0</v>
      </c>
      <c r="DS255" s="26" t="n">
        <f aca="false">IF(OR(BH255=0,CX255="",CX255=0),0,BH255*MIN(MaxScal,TgtVol/CX255))</f>
        <v>0</v>
      </c>
      <c r="DT255" s="26" t="n">
        <f aca="false">IF(OR(BI255=0,CY255="",CY255=0),0,BI255*MIN(MaxScal,TgtVol/CY255))</f>
        <v>0</v>
      </c>
      <c r="DU255" s="26" t="n">
        <f aca="false">IF(OR(BJ255=0,CZ255="",CZ255=0),0,BJ255*MIN(MaxScal,TgtVol/CZ255))</f>
        <v>0</v>
      </c>
      <c r="DV255" s="26" t="n">
        <f aca="false">IF(OR(BK255=0,DA255="",DA255=0),0,BK255*MIN(MaxScal,TgtVol/DA255))</f>
        <v>0</v>
      </c>
      <c r="DW255" s="26" t="n">
        <f aca="false">IF(OR(BL255=0,DB255="",DB255=0),0,BL255*MIN(MaxScal,TgtVol/DB255))</f>
        <v>0</v>
      </c>
      <c r="DX255" s="28" t="n">
        <f aca="false">IFERROR(DC254*BM255,"")</f>
        <v>0</v>
      </c>
      <c r="DY255" s="28" t="n">
        <f aca="false">IFERROR(DD254*BN255,"")</f>
        <v>-0</v>
      </c>
      <c r="DZ255" s="28" t="n">
        <f aca="false">IFERROR(DE254*BO255,"")</f>
        <v>0</v>
      </c>
      <c r="EA255" s="28" t="n">
        <f aca="false">IFERROR(DF254*BP255,"")</f>
        <v>0</v>
      </c>
      <c r="EB255" s="28" t="n">
        <f aca="false">IFERROR(DG254*BQ255,"")</f>
        <v>0</v>
      </c>
      <c r="EC255" s="28" t="n">
        <f aca="false">IFERROR(DH254*BR255,"")</f>
        <v>0</v>
      </c>
      <c r="ED255" s="28" t="n">
        <f aca="false">IFERROR(DI254*BS255,"")</f>
        <v>0</v>
      </c>
      <c r="EE255" s="28" t="n">
        <f aca="false">IFERROR(DJ254*BT255,"")</f>
        <v>0</v>
      </c>
      <c r="EF255" s="28" t="n">
        <f aca="false">IFERROR(DK254*BU255,"")</f>
        <v>-0</v>
      </c>
      <c r="EG255" s="28" t="n">
        <f aca="false">IFERROR(DL254*BV255,"")</f>
        <v>-0</v>
      </c>
      <c r="EH255" s="28" t="n">
        <f aca="false">IFERROR(DM254*BW255,"")</f>
        <v>-0</v>
      </c>
      <c r="EI255" s="28" t="n">
        <f aca="false">IFERROR(DN254*BX255,"")</f>
        <v>-0</v>
      </c>
      <c r="EJ255" s="28" t="n">
        <f aca="false">IFERROR(DO254*BY255,"")</f>
        <v>0</v>
      </c>
      <c r="EK255" s="28" t="n">
        <f aca="false">IFERROR(DP254*BZ255,"")</f>
        <v>-0</v>
      </c>
      <c r="EL255" s="28" t="n">
        <f aca="false">IFERROR(DQ254*CA255,"")</f>
        <v>-0</v>
      </c>
      <c r="EM255" s="28" t="n">
        <f aca="false">IFERROR(DR254*CB255,"")</f>
        <v>0</v>
      </c>
      <c r="EN255" s="28" t="n">
        <f aca="false">IFERROR(DS254*CC255,"")</f>
        <v>0</v>
      </c>
      <c r="EO255" s="28" t="n">
        <f aca="false">IFERROR(DT254*CD255,"")</f>
        <v>0</v>
      </c>
      <c r="EP255" s="28" t="n">
        <f aca="false">IFERROR(DU254*CE255,"")</f>
        <v>-0</v>
      </c>
      <c r="EQ255" s="28" t="n">
        <f aca="false">IFERROR(DV254*CF255,"")</f>
        <v>-0</v>
      </c>
      <c r="ER255" s="28" t="n">
        <f aca="false">IFERROR(DW254*CG255,"")</f>
        <v>-0</v>
      </c>
      <c r="ES255" s="28" t="n">
        <f aca="false">IF(ROW()=4,"",SUM(DX255:ER255))</f>
        <v>0</v>
      </c>
      <c r="ET255" s="29" t="n">
        <f aca="false">COUNTIF(AR255:BL255,"&gt;0")</f>
        <v>0</v>
      </c>
    </row>
    <row r="256" customFormat="false" ht="15" hidden="false" customHeight="false" outlineLevel="0" collapsed="false">
      <c r="A256" s="19" t="n">
        <v>45688</v>
      </c>
      <c r="B256" s="23" t="n">
        <f aca="false">ABS(EMFX_Data!X256-EMFX_Data!Y256)</f>
        <v>0.07841914564266</v>
      </c>
      <c r="C256" s="23" t="n">
        <f aca="false">ABS(EMFX_Data!X256-EMFX_Data!Z256)</f>
        <v>0.178731630787363</v>
      </c>
      <c r="D256" s="23" t="n">
        <f aca="false">ABS(EMFX_Data!X256-EMFX_Data!AA256)</f>
        <v>0.131993043742199</v>
      </c>
      <c r="E256" s="23" t="n">
        <f aca="false">ABS(EMFX_Data!X256-EMFX_Data!AB256)</f>
        <v>0.0713462766453814</v>
      </c>
      <c r="F256" s="23" t="n">
        <f aca="false">ABS(EMFX_Data!X256-EMFX_Data!AC256)</f>
        <v>0.0650453561297226</v>
      </c>
      <c r="G256" s="23" t="n">
        <f aca="false">ABS(EMFX_Data!X256-EMFX_Data!AD256)</f>
        <v>0.0277846430200679</v>
      </c>
      <c r="H256" s="23" t="n">
        <f aca="false">ABS(EMFX_Data!Y256-EMFX_Data!Z256)</f>
        <v>0.100312485144703</v>
      </c>
      <c r="I256" s="23" t="n">
        <f aca="false">ABS(EMFX_Data!Y256-EMFX_Data!AA256)</f>
        <v>0.0535738980995388</v>
      </c>
      <c r="J256" s="23" t="n">
        <f aca="false">ABS(EMFX_Data!Y256-EMFX_Data!AB256)</f>
        <v>0.00707286899727855</v>
      </c>
      <c r="K256" s="23" t="n">
        <f aca="false">ABS(EMFX_Data!Y256-EMFX_Data!AC256)</f>
        <v>0.0133737895129373</v>
      </c>
      <c r="L256" s="23" t="n">
        <f aca="false">ABS(EMFX_Data!Y256-EMFX_Data!AD256)</f>
        <v>0.106203788662728</v>
      </c>
      <c r="M256" s="23" t="n">
        <f aca="false">ABS(EMFX_Data!Z256-EMFX_Data!AA256)</f>
        <v>0.046738587045164</v>
      </c>
      <c r="N256" s="23" t="n">
        <f aca="false">ABS(EMFX_Data!Z256-EMFX_Data!AB256)</f>
        <v>0.107385354141981</v>
      </c>
      <c r="O256" s="23" t="n">
        <f aca="false">ABS(EMFX_Data!Z256-EMFX_Data!AC256)</f>
        <v>0.11368627465764</v>
      </c>
      <c r="P256" s="23" t="n">
        <f aca="false">ABS(EMFX_Data!Z256-EMFX_Data!AD256)</f>
        <v>0.206516273807431</v>
      </c>
      <c r="Q256" s="23" t="n">
        <f aca="false">ABS(EMFX_Data!AA256-EMFX_Data!AB256)</f>
        <v>0.0606467670968174</v>
      </c>
      <c r="R256" s="23" t="n">
        <f aca="false">ABS(EMFX_Data!AA256-EMFX_Data!AC256)</f>
        <v>0.0669476876124762</v>
      </c>
      <c r="S256" s="23" t="n">
        <f aca="false">ABS(EMFX_Data!AA256-EMFX_Data!AD256)</f>
        <v>0.159777686762267</v>
      </c>
      <c r="T256" s="23" t="n">
        <f aca="false">ABS(EMFX_Data!AB256-EMFX_Data!AC256)</f>
        <v>0.00630092051565878</v>
      </c>
      <c r="U256" s="23" t="n">
        <f aca="false">ABS(EMFX_Data!AB256-EMFX_Data!AD256)</f>
        <v>0.0991309196654493</v>
      </c>
      <c r="V256" s="23" t="n">
        <f aca="false">ABS(EMFX_Data!AC256-EMFX_Data!AD256)</f>
        <v>0.0928299991497905</v>
      </c>
      <c r="W256" s="26" t="n">
        <f aca="false">IF(ROW()&lt;4+MinObs-1,"",IFERROR((B256-AVERAGE(B$4:B256))/STDEV(B$4:B256),""))</f>
        <v>-0.550243800383328</v>
      </c>
      <c r="X256" s="26" t="n">
        <f aca="false">IF(ROW()&lt;4+MinObs-1,"",IFERROR((C256-AVERAGE(C$4:C256))/STDEV(C$4:C256),""))</f>
        <v>0.896675000831874</v>
      </c>
      <c r="Y256" s="26" t="n">
        <f aca="false">IF(ROW()&lt;4+MinObs-1,"",IFERROR((D256-AVERAGE(D$4:D256))/STDEV(D$4:D256),""))</f>
        <v>-0.146185630000564</v>
      </c>
      <c r="Z256" s="26" t="n">
        <f aca="false">IF(ROW()&lt;4+MinObs-1,"",IFERROR((E256-AVERAGE(E$4:E256))/STDEV(E$4:E256),""))</f>
        <v>-0.525044578206488</v>
      </c>
      <c r="AA256" s="26" t="n">
        <f aca="false">IF(ROW()&lt;4+MinObs-1,"",IFERROR((F256-AVERAGE(F$4:F256))/STDEV(F$4:F256),""))</f>
        <v>-0.49367844809659</v>
      </c>
      <c r="AB256" s="26" t="n">
        <f aca="false">IF(ROW()&lt;4+MinObs-1,"",IFERROR((G256-AVERAGE(G$4:G256))/STDEV(G$4:G256),""))</f>
        <v>-0.437667263119371</v>
      </c>
      <c r="AC256" s="26" t="n">
        <f aca="false">IF(ROW()&lt;4+MinObs-1,"",IFERROR((H256-AVERAGE(H$4:H256))/STDEV(H$4:H256),""))</f>
        <v>-0.312471024881092</v>
      </c>
      <c r="AD256" s="26" t="n">
        <f aca="false">IF(ROW()&lt;4+MinObs-1,"",IFERROR((I256-AVERAGE(I$4:I256))/STDEV(I$4:I256),""))</f>
        <v>-0.761116869557629</v>
      </c>
      <c r="AE256" s="26" t="n">
        <f aca="false">IF(ROW()&lt;4+MinObs-1,"",IFERROR((J256-AVERAGE(J$4:J256))/STDEV(J$4:J256),""))</f>
        <v>-1.42427573439696</v>
      </c>
      <c r="AF256" s="26" t="n">
        <f aca="false">IF(ROW()&lt;4+MinObs-1,"",IFERROR((K256-AVERAGE(K$4:K256))/STDEV(K$4:K256),""))</f>
        <v>-1.22132784578449</v>
      </c>
      <c r="AG256" s="26" t="n">
        <f aca="false">IF(ROW()&lt;4+MinObs-1,"",IFERROR((L256-AVERAGE(L$4:L256))/STDEV(L$4:L256),""))</f>
        <v>-0.272991485708548</v>
      </c>
      <c r="AH256" s="26" t="n">
        <f aca="false">IF(ROW()&lt;4+MinObs-1,"",IFERROR((M256-AVERAGE(M$4:M256))/STDEV(M$4:M256),""))</f>
        <v>-0.979862761147989</v>
      </c>
      <c r="AI256" s="26" t="n">
        <f aca="false">IF(ROW()&lt;4+MinObs-1,"",IFERROR((N256-AVERAGE(N$4:N256))/STDEV(N$4:N256),""))</f>
        <v>-0.264827869470672</v>
      </c>
      <c r="AJ256" s="26" t="n">
        <f aca="false">IF(ROW()&lt;4+MinObs-1,"",IFERROR((O256-AVERAGE(O$4:O256))/STDEV(O$4:O256),""))</f>
        <v>0.204305842545024</v>
      </c>
      <c r="AK256" s="26" t="n">
        <f aca="false">IF(ROW()&lt;4+MinObs-1,"",IFERROR((P256-AVERAGE(P$4:P256))/STDEV(P$4:P256),""))</f>
        <v>0.237747906819473</v>
      </c>
      <c r="AL256" s="26" t="n">
        <f aca="false">IF(ROW()&lt;4+MinObs-1,"",IFERROR((Q256-AVERAGE(Q$4:Q256))/STDEV(Q$4:Q256),""))</f>
        <v>-0.763720821483572</v>
      </c>
      <c r="AM256" s="26" t="n">
        <f aca="false">IF(ROW()&lt;4+MinObs-1,"",IFERROR((R256-AVERAGE(R$4:R256))/STDEV(R$4:R256),""))</f>
        <v>-0.832550712165653</v>
      </c>
      <c r="AN256" s="26" t="n">
        <f aca="false">IF(ROW()&lt;4+MinObs-1,"",IFERROR((S256-AVERAGE(S$4:S256))/STDEV(S$4:S256),""))</f>
        <v>-0.0303823793118262</v>
      </c>
      <c r="AO256" s="26" t="n">
        <f aca="false">IF(ROW()&lt;4+MinObs-1,"",IFERROR((T256-AVERAGE(T$4:T256))/STDEV(T$4:T256),""))</f>
        <v>-1.32280103369343</v>
      </c>
      <c r="AP256" s="26" t="n">
        <f aca="false">IF(ROW()&lt;4+MinObs-1,"",IFERROR((U256-AVERAGE(U$4:U256))/STDEV(U$4:U256),""))</f>
        <v>-0.225830103396631</v>
      </c>
      <c r="AQ256" s="26" t="n">
        <f aca="false">IF(ROW()&lt;4+MinObs-1,"",IFERROR((V256-AVERAGE(V$4:V256))/STDEV(V$4:V256),""))</f>
        <v>-0.263303435058536</v>
      </c>
      <c r="AR256" s="26" t="n">
        <f aca="false">IF(W256="",0,IF(W256&gt;=z4,w4,IF(W256&gt;=z3,w3,IF(W256&gt;=zEntry,w2,IF(AND(W256&gt;=ExitZ,AR255&gt;0),w2,0)))))</f>
        <v>0</v>
      </c>
      <c r="AS256" s="26" t="n">
        <f aca="false">IF(X256="",0,IF(X256&gt;=z4,w4,IF(X256&gt;=z3,w3,IF(X256&gt;=zEntry,w2,IF(AND(X256&gt;=ExitZ,AS255&gt;0),w2,0)))))</f>
        <v>0</v>
      </c>
      <c r="AT256" s="26" t="n">
        <f aca="false">IF(Y256="",0,IF(Y256&gt;=z4,w4,IF(Y256&gt;=z3,w3,IF(Y256&gt;=zEntry,w2,IF(AND(Y256&gt;=ExitZ,AT255&gt;0),w2,0)))))</f>
        <v>0</v>
      </c>
      <c r="AU256" s="26" t="n">
        <f aca="false">IF(Z256="",0,IF(Z256&gt;=z4,w4,IF(Z256&gt;=z3,w3,IF(Z256&gt;=zEntry,w2,IF(AND(Z256&gt;=ExitZ,AU255&gt;0),w2,0)))))</f>
        <v>0</v>
      </c>
      <c r="AV256" s="26" t="n">
        <f aca="false">IF(AA256="",0,IF(AA256&gt;=z4,w4,IF(AA256&gt;=z3,w3,IF(AA256&gt;=zEntry,w2,IF(AND(AA256&gt;=ExitZ,AV255&gt;0),w2,0)))))</f>
        <v>0</v>
      </c>
      <c r="AW256" s="26" t="n">
        <f aca="false">IF(AB256="",0,IF(AB256&gt;=z4,w4,IF(AB256&gt;=z3,w3,IF(AB256&gt;=zEntry,w2,IF(AND(AB256&gt;=ExitZ,AW255&gt;0),w2,0)))))</f>
        <v>0</v>
      </c>
      <c r="AX256" s="26" t="n">
        <f aca="false">IF(AC256="",0,IF(AC256&gt;=z4,w4,IF(AC256&gt;=z3,w3,IF(AC256&gt;=zEntry,w2,IF(AND(AC256&gt;=ExitZ,AX255&gt;0),w2,0)))))</f>
        <v>0</v>
      </c>
      <c r="AY256" s="26" t="n">
        <f aca="false">IF(AD256="",0,IF(AD256&gt;=z4,w4,IF(AD256&gt;=z3,w3,IF(AD256&gt;=zEntry,w2,IF(AND(AD256&gt;=ExitZ,AY255&gt;0),w2,0)))))</f>
        <v>0</v>
      </c>
      <c r="AZ256" s="26" t="n">
        <f aca="false">IF(AE256="",0,IF(AE256&gt;=z4,w4,IF(AE256&gt;=z3,w3,IF(AE256&gt;=zEntry,w2,IF(AND(AE256&gt;=ExitZ,AZ255&gt;0),w2,0)))))</f>
        <v>0</v>
      </c>
      <c r="BA256" s="26" t="n">
        <f aca="false">IF(AF256="",0,IF(AF256&gt;=z4,w4,IF(AF256&gt;=z3,w3,IF(AF256&gt;=zEntry,w2,IF(AND(AF256&gt;=ExitZ,BA255&gt;0),w2,0)))))</f>
        <v>0</v>
      </c>
      <c r="BB256" s="26" t="n">
        <f aca="false">IF(AG256="",0,IF(AG256&gt;=z4,w4,IF(AG256&gt;=z3,w3,IF(AG256&gt;=zEntry,w2,IF(AND(AG256&gt;=ExitZ,BB255&gt;0),w2,0)))))</f>
        <v>0</v>
      </c>
      <c r="BC256" s="26" t="n">
        <f aca="false">IF(AH256="",0,IF(AH256&gt;=z4,w4,IF(AH256&gt;=z3,w3,IF(AH256&gt;=zEntry,w2,IF(AND(AH256&gt;=ExitZ,BC255&gt;0),w2,0)))))</f>
        <v>0</v>
      </c>
      <c r="BD256" s="26" t="n">
        <f aca="false">IF(AI256="",0,IF(AI256&gt;=z4,w4,IF(AI256&gt;=z3,w3,IF(AI256&gt;=zEntry,w2,IF(AND(AI256&gt;=ExitZ,BD255&gt;0),w2,0)))))</f>
        <v>0</v>
      </c>
      <c r="BE256" s="26" t="n">
        <f aca="false">IF(AJ256="",0,IF(AJ256&gt;=z4,w4,IF(AJ256&gt;=z3,w3,IF(AJ256&gt;=zEntry,w2,IF(AND(AJ256&gt;=ExitZ,BE255&gt;0),w2,0)))))</f>
        <v>0</v>
      </c>
      <c r="BF256" s="26" t="n">
        <f aca="false">IF(AK256="",0,IF(AK256&gt;=z4,w4,IF(AK256&gt;=z3,w3,IF(AK256&gt;=zEntry,w2,IF(AND(AK256&gt;=ExitZ,BF255&gt;0),w2,0)))))</f>
        <v>0</v>
      </c>
      <c r="BG256" s="26" t="n">
        <f aca="false">IF(AL256="",0,IF(AL256&gt;=z4,w4,IF(AL256&gt;=z3,w3,IF(AL256&gt;=zEntry,w2,IF(AND(AL256&gt;=ExitZ,BG255&gt;0),w2,0)))))</f>
        <v>0</v>
      </c>
      <c r="BH256" s="26" t="n">
        <f aca="false">IF(AM256="",0,IF(AM256&gt;=z4,w4,IF(AM256&gt;=z3,w3,IF(AM256&gt;=zEntry,w2,IF(AND(AM256&gt;=ExitZ,BH255&gt;0),w2,0)))))</f>
        <v>0</v>
      </c>
      <c r="BI256" s="26" t="n">
        <f aca="false">IF(AN256="",0,IF(AN256&gt;=z4,w4,IF(AN256&gt;=z3,w3,IF(AN256&gt;=zEntry,w2,IF(AND(AN256&gt;=ExitZ,BI255&gt;0),w2,0)))))</f>
        <v>0</v>
      </c>
      <c r="BJ256" s="26" t="n">
        <f aca="false">IF(AO256="",0,IF(AO256&gt;=z4,w4,IF(AO256&gt;=z3,w3,IF(AO256&gt;=zEntry,w2,IF(AND(AO256&gt;=ExitZ,BJ255&gt;0),w2,0)))))</f>
        <v>0</v>
      </c>
      <c r="BK256" s="26" t="n">
        <f aca="false">IF(AP256="",0,IF(AP256&gt;=z4,w4,IF(AP256&gt;=z3,w3,IF(AP256&gt;=zEntry,w2,IF(AND(AP256&gt;=ExitZ,BK255&gt;0),w2,0)))))</f>
        <v>0</v>
      </c>
      <c r="BL256" s="26" t="n">
        <f aca="false">IF(AQ256="",0,IF(AQ256&gt;=z4,w4,IF(AQ256&gt;=z3,w3,IF(AQ256&gt;=zEntry,w2,IF(AND(AQ256&gt;=ExitZ,BL255&gt;0),w2,0)))))</f>
        <v>0</v>
      </c>
      <c r="BM256" s="23" t="n">
        <f aca="false">IF(EMFX_Data!X255&gt;=EMFX_Data!Y255,EMFX_Data!AE256-EMFX_Data!AF256,EMFX_Data!AF256-EMFX_Data!AE256)</f>
        <v>-0.0577407600544713</v>
      </c>
      <c r="BN256" s="23" t="n">
        <f aca="false">IF(EMFX_Data!X255&gt;=EMFX_Data!Z255,EMFX_Data!AE256-EMFX_Data!AG256,EMFX_Data!AG256-EMFX_Data!AE256)</f>
        <v>-0.0764986044793781</v>
      </c>
      <c r="BO256" s="23" t="n">
        <f aca="false">IF(EMFX_Data!X255&gt;=EMFX_Data!AA255,EMFX_Data!AE256-EMFX_Data!AH256,EMFX_Data!AH256-EMFX_Data!AE256)</f>
        <v>-0.0963405477266292</v>
      </c>
      <c r="BP256" s="23" t="n">
        <f aca="false">IF(EMFX_Data!X255&gt;=EMFX_Data!AB255,EMFX_Data!AE256-EMFX_Data!AI256,EMFX_Data!AI256-EMFX_Data!AE256)</f>
        <v>0.00912757256137163</v>
      </c>
      <c r="BQ256" s="23" t="n">
        <f aca="false">IF(EMFX_Data!X255&gt;=EMFX_Data!AC255,EMFX_Data!AE256-EMFX_Data!AJ256,EMFX_Data!AJ256-EMFX_Data!AE256)</f>
        <v>0.0649769636818878</v>
      </c>
      <c r="BR256" s="23" t="n">
        <f aca="false">IF(EMFX_Data!X255&gt;=EMFX_Data!AD255,EMFX_Data!AE256-EMFX_Data!AK256,EMFX_Data!AK256-EMFX_Data!AE256)</f>
        <v>0.108285754685076</v>
      </c>
      <c r="BS256" s="23" t="n">
        <f aca="false">IF(EMFX_Data!Y255&gt;=EMFX_Data!Z255,EMFX_Data!AF256-EMFX_Data!AG256,EMFX_Data!AG256-EMFX_Data!AF256)</f>
        <v>-0.0187578444249068</v>
      </c>
      <c r="BT256" s="23" t="n">
        <f aca="false">IF(EMFX_Data!Y255&gt;=EMFX_Data!AA255,EMFX_Data!AF256-EMFX_Data!AH256,EMFX_Data!AH256-EMFX_Data!AF256)</f>
        <v>-0.038599787672158</v>
      </c>
      <c r="BU256" s="23" t="n">
        <f aca="false">IF(EMFX_Data!Y255&gt;=EMFX_Data!AB255,EMFX_Data!AF256-EMFX_Data!AI256,EMFX_Data!AI256-EMFX_Data!AF256)</f>
        <v>0.0668683326158429</v>
      </c>
      <c r="BV256" s="23" t="n">
        <f aca="false">IF(EMFX_Data!Y255&gt;=EMFX_Data!AC255,EMFX_Data!AF256-EMFX_Data!AJ256,EMFX_Data!AJ256-EMFX_Data!AF256)</f>
        <v>0.00723620362741659</v>
      </c>
      <c r="BW256" s="23" t="n">
        <f aca="false">IF(EMFX_Data!Y255&gt;=EMFX_Data!AD255,EMFX_Data!AF256-EMFX_Data!AK256,EMFX_Data!AK256-EMFX_Data!AF256)</f>
        <v>0.0505449946306045</v>
      </c>
      <c r="BX256" s="23" t="n">
        <f aca="false">IF(EMFX_Data!Z255&gt;=EMFX_Data!AA255,EMFX_Data!AG256-EMFX_Data!AH256,EMFX_Data!AH256-EMFX_Data!AG256)</f>
        <v>0.0198419432472511</v>
      </c>
      <c r="BY256" s="23" t="n">
        <f aca="false">IF(EMFX_Data!Z255&gt;=EMFX_Data!AB255,EMFX_Data!AG256-EMFX_Data!AI256,EMFX_Data!AI256-EMFX_Data!AG256)</f>
        <v>-0.0856261770407497</v>
      </c>
      <c r="BZ256" s="23" t="n">
        <f aca="false">IF(EMFX_Data!Z255&gt;=EMFX_Data!AC255,EMFX_Data!AG256-EMFX_Data!AJ256,EMFX_Data!AJ256-EMFX_Data!AG256)</f>
        <v>-0.0115216407974902</v>
      </c>
      <c r="CA256" s="23" t="n">
        <f aca="false">IF(EMFX_Data!Z255&gt;=EMFX_Data!AD255,EMFX_Data!AG256-EMFX_Data!AK256,EMFX_Data!AK256-EMFX_Data!AG256)</f>
        <v>0.0317871502056977</v>
      </c>
      <c r="CB256" s="23" t="n">
        <f aca="false">IF(EMFX_Data!AA255&gt;=EMFX_Data!AB255,EMFX_Data!AH256-EMFX_Data!AI256,EMFX_Data!AI256-EMFX_Data!AH256)</f>
        <v>0.105468120288001</v>
      </c>
      <c r="CC256" s="23" t="n">
        <f aca="false">IF(EMFX_Data!AA255&gt;=EMFX_Data!AC255,EMFX_Data!AH256-EMFX_Data!AJ256,EMFX_Data!AJ256-EMFX_Data!AH256)</f>
        <v>-0.0313635840447414</v>
      </c>
      <c r="CD256" s="23" t="n">
        <f aca="false">IF(EMFX_Data!AA255&gt;=EMFX_Data!AD255,EMFX_Data!AH256-EMFX_Data!AK256,EMFX_Data!AK256-EMFX_Data!AH256)</f>
        <v>0.0119452069584466</v>
      </c>
      <c r="CE256" s="23" t="n">
        <f aca="false">IF(EMFX_Data!AB255&gt;=EMFX_Data!AC255,EMFX_Data!AI256-EMFX_Data!AJ256,EMFX_Data!AJ256-EMFX_Data!AI256)</f>
        <v>0.0741045362432595</v>
      </c>
      <c r="CF256" s="23" t="n">
        <f aca="false">IF(EMFX_Data!AB255&gt;=EMFX_Data!AD255,EMFX_Data!AI256-EMFX_Data!AK256,EMFX_Data!AK256-EMFX_Data!AI256)</f>
        <v>0.117413327246447</v>
      </c>
      <c r="CG256" s="23" t="n">
        <f aca="false">IF(EMFX_Data!AC255&gt;=EMFX_Data!AD255,EMFX_Data!AJ256-EMFX_Data!AK256,EMFX_Data!AK256-EMFX_Data!AJ256)</f>
        <v>0.0433087910031879</v>
      </c>
      <c r="CH256" s="27" t="n">
        <f aca="false">IF(ROW()&lt;4+VolLB,"",STDEV(INDEX($BM:$BM,ROW()-VolLB+1):INDEX($BM:$BM,ROW()))*SQRT(12))</f>
        <v>0.161344686928692</v>
      </c>
      <c r="CI256" s="27" t="n">
        <f aca="false">IF(ROW()&lt;4+VolLB,"",STDEV(INDEX($BN:$BN,ROW()-VolLB+1):INDEX($BN:$BN,ROW()))*SQRT(12))</f>
        <v>0.157384892536455</v>
      </c>
      <c r="CJ256" s="27" t="n">
        <f aca="false">IF(ROW()&lt;4+VolLB,"",STDEV(INDEX($BO:$BO,ROW()-VolLB+1):INDEX($BO:$BO,ROW()))*SQRT(12))</f>
        <v>0.177544212511925</v>
      </c>
      <c r="CK256" s="27" t="n">
        <f aca="false">IF(ROW()&lt;4+VolLB,"",STDEV(INDEX($BP:$BP,ROW()-VolLB+1):INDEX($BP:$BP,ROW()))*SQRT(12))</f>
        <v>0.13601287899689</v>
      </c>
      <c r="CL256" s="27" t="n">
        <f aca="false">IF(ROW()&lt;4+VolLB,"",STDEV(INDEX($BQ:$BQ,ROW()-VolLB+1):INDEX($BQ:$BQ,ROW()))*SQRT(12))</f>
        <v>0.157807320558479</v>
      </c>
      <c r="CM256" s="27" t="n">
        <f aca="false">IF(ROW()&lt;4+VolLB,"",STDEV(INDEX($BR:$BR,ROW()-VolLB+1):INDEX($BR:$BR,ROW()))*SQRT(12))</f>
        <v>0.185552684451288</v>
      </c>
      <c r="CN256" s="27" t="n">
        <f aca="false">IF(ROW()&lt;4+VolLB,"",STDEV(INDEX($BS:$BS,ROW()-VolLB+1):INDEX($BS:$BS,ROW()))*SQRT(12))</f>
        <v>0.148629889589531</v>
      </c>
      <c r="CO256" s="27" t="n">
        <f aca="false">IF(ROW()&lt;4+VolLB,"",STDEV(INDEX($BT:$BT,ROW()-VolLB+1):INDEX($BT:$BT,ROW()))*SQRT(12))</f>
        <v>0.176441145725842</v>
      </c>
      <c r="CP256" s="27" t="n">
        <f aca="false">IF(ROW()&lt;4+VolLB,"",STDEV(INDEX($BU:$BU,ROW()-VolLB+1):INDEX($BU:$BU,ROW()))*SQRT(12))</f>
        <v>0.166395222181393</v>
      </c>
      <c r="CQ256" s="27" t="n">
        <f aca="false">IF(ROW()&lt;4+VolLB,"",STDEV(INDEX($BV:$BV,ROW()-VolLB+1):INDEX($BV:$BV,ROW()))*SQRT(12))</f>
        <v>0.177496851083333</v>
      </c>
      <c r="CR256" s="27" t="n">
        <f aca="false">IF(ROW()&lt;4+VolLB,"",STDEV(INDEX($BW:$BW,ROW()-VolLB+1):INDEX($BW:$BW,ROW()))*SQRT(12))</f>
        <v>0.163702556183339</v>
      </c>
      <c r="CS256" s="27" t="n">
        <f aca="false">IF(ROW()&lt;4+VolLB,"",STDEV(INDEX($BX:$BX,ROW()-VolLB+1):INDEX($BX:$BX,ROW()))*SQRT(12))</f>
        <v>0.139727979575645</v>
      </c>
      <c r="CT256" s="27" t="n">
        <f aca="false">IF(ROW()&lt;4+VolLB,"",STDEV(INDEX($BY:$BY,ROW()-VolLB+1):INDEX($BY:$BY,ROW()))*SQRT(12))</f>
        <v>0.151642043293599</v>
      </c>
      <c r="CU256" s="27" t="n">
        <f aca="false">IF(ROW()&lt;4+VolLB,"",STDEV(INDEX($BZ:$BZ,ROW()-VolLB+1):INDEX($BZ:$BZ,ROW()))*SQRT(12))</f>
        <v>0.169973226998487</v>
      </c>
      <c r="CV256" s="27" t="n">
        <f aca="false">IF(ROW()&lt;4+VolLB,"",STDEV(INDEX($CA:$CA,ROW()-VolLB+1):INDEX($CA:$CA,ROW()))*SQRT(12))</f>
        <v>0.154149243753695</v>
      </c>
      <c r="CW256" s="27" t="n">
        <f aca="false">IF(ROW()&lt;4+VolLB,"",STDEV(INDEX($CB:$CB,ROW()-VolLB+1):INDEX($CB:$CB,ROW()))*SQRT(12))</f>
        <v>0.171540644442654</v>
      </c>
      <c r="CX256" s="27" t="n">
        <f aca="false">IF(ROW()&lt;4+VolLB,"",STDEV(INDEX($CC:$CC,ROW()-VolLB+1):INDEX($CC:$CC,ROW()))*SQRT(12))</f>
        <v>0.167274336173787</v>
      </c>
      <c r="CY256" s="27" t="n">
        <f aca="false">IF(ROW()&lt;4+VolLB,"",STDEV(INDEX($CD:$CD,ROW()-VolLB+1):INDEX($CD:$CD,ROW()))*SQRT(12))</f>
        <v>0.139311399057393</v>
      </c>
      <c r="CZ256" s="27" t="n">
        <f aca="false">IF(ROW()&lt;4+VolLB,"",STDEV(INDEX($CE:$CE,ROW()-VolLB+1):INDEX($CE:$CE,ROW()))*SQRT(12))</f>
        <v>0.168629622640556</v>
      </c>
      <c r="DA256" s="27" t="n">
        <f aca="false">IF(ROW()&lt;4+VolLB,"",STDEV(INDEX($CF:$CF,ROW()-VolLB+1):INDEX($CF:$CF,ROW()))*SQRT(12))</f>
        <v>0.189116201094821</v>
      </c>
      <c r="DB256" s="27" t="n">
        <f aca="false">IF(ROW()&lt;4+VolLB,"",STDEV(INDEX($CG:$CG,ROW()-VolLB+1):INDEX($CG:$CG,ROW()))*SQRT(12))</f>
        <v>0.176779179458667</v>
      </c>
      <c r="DC256" s="26" t="n">
        <f aca="false">IF(OR(AR256=0,CH256="",CH256=0),0,AR256*MIN(MaxScal,TgtVol/CH256))</f>
        <v>0</v>
      </c>
      <c r="DD256" s="26" t="n">
        <f aca="false">IF(OR(AS256=0,CI256="",CI256=0),0,AS256*MIN(MaxScal,TgtVol/CI256))</f>
        <v>0</v>
      </c>
      <c r="DE256" s="26" t="n">
        <f aca="false">IF(OR(AT256=0,CJ256="",CJ256=0),0,AT256*MIN(MaxScal,TgtVol/CJ256))</f>
        <v>0</v>
      </c>
      <c r="DF256" s="26" t="n">
        <f aca="false">IF(OR(AU256=0,CK256="",CK256=0),0,AU256*MIN(MaxScal,TgtVol/CK256))</f>
        <v>0</v>
      </c>
      <c r="DG256" s="26" t="n">
        <f aca="false">IF(OR(AV256=0,CL256="",CL256=0),0,AV256*MIN(MaxScal,TgtVol/CL256))</f>
        <v>0</v>
      </c>
      <c r="DH256" s="26" t="n">
        <f aca="false">IF(OR(AW256=0,CM256="",CM256=0),0,AW256*MIN(MaxScal,TgtVol/CM256))</f>
        <v>0</v>
      </c>
      <c r="DI256" s="26" t="n">
        <f aca="false">IF(OR(AX256=0,CN256="",CN256=0),0,AX256*MIN(MaxScal,TgtVol/CN256))</f>
        <v>0</v>
      </c>
      <c r="DJ256" s="26" t="n">
        <f aca="false">IF(OR(AY256=0,CO256="",CO256=0),0,AY256*MIN(MaxScal,TgtVol/CO256))</f>
        <v>0</v>
      </c>
      <c r="DK256" s="26" t="n">
        <f aca="false">IF(OR(AZ256=0,CP256="",CP256=0),0,AZ256*MIN(MaxScal,TgtVol/CP256))</f>
        <v>0</v>
      </c>
      <c r="DL256" s="26" t="n">
        <f aca="false">IF(OR(BA256=0,CQ256="",CQ256=0),0,BA256*MIN(MaxScal,TgtVol/CQ256))</f>
        <v>0</v>
      </c>
      <c r="DM256" s="26" t="n">
        <f aca="false">IF(OR(BB256=0,CR256="",CR256=0),0,BB256*MIN(MaxScal,TgtVol/CR256))</f>
        <v>0</v>
      </c>
      <c r="DN256" s="26" t="n">
        <f aca="false">IF(OR(BC256=0,CS256="",CS256=0),0,BC256*MIN(MaxScal,TgtVol/CS256))</f>
        <v>0</v>
      </c>
      <c r="DO256" s="26" t="n">
        <f aca="false">IF(OR(BD256=0,CT256="",CT256=0),0,BD256*MIN(MaxScal,TgtVol/CT256))</f>
        <v>0</v>
      </c>
      <c r="DP256" s="26" t="n">
        <f aca="false">IF(OR(BE256=0,CU256="",CU256=0),0,BE256*MIN(MaxScal,TgtVol/CU256))</f>
        <v>0</v>
      </c>
      <c r="DQ256" s="26" t="n">
        <f aca="false">IF(OR(BF256=0,CV256="",CV256=0),0,BF256*MIN(MaxScal,TgtVol/CV256))</f>
        <v>0</v>
      </c>
      <c r="DR256" s="26" t="n">
        <f aca="false">IF(OR(BG256=0,CW256="",CW256=0),0,BG256*MIN(MaxScal,TgtVol/CW256))</f>
        <v>0</v>
      </c>
      <c r="DS256" s="26" t="n">
        <f aca="false">IF(OR(BH256=0,CX256="",CX256=0),0,BH256*MIN(MaxScal,TgtVol/CX256))</f>
        <v>0</v>
      </c>
      <c r="DT256" s="26" t="n">
        <f aca="false">IF(OR(BI256=0,CY256="",CY256=0),0,BI256*MIN(MaxScal,TgtVol/CY256))</f>
        <v>0</v>
      </c>
      <c r="DU256" s="26" t="n">
        <f aca="false">IF(OR(BJ256=0,CZ256="",CZ256=0),0,BJ256*MIN(MaxScal,TgtVol/CZ256))</f>
        <v>0</v>
      </c>
      <c r="DV256" s="26" t="n">
        <f aca="false">IF(OR(BK256=0,DA256="",DA256=0),0,BK256*MIN(MaxScal,TgtVol/DA256))</f>
        <v>0</v>
      </c>
      <c r="DW256" s="26" t="n">
        <f aca="false">IF(OR(BL256=0,DB256="",DB256=0),0,BL256*MIN(MaxScal,TgtVol/DB256))</f>
        <v>0</v>
      </c>
      <c r="DX256" s="28" t="n">
        <f aca="false">IFERROR(DC255*BM256,"")</f>
        <v>-0</v>
      </c>
      <c r="DY256" s="28" t="n">
        <f aca="false">IFERROR(DD255*BN256,"")</f>
        <v>-0</v>
      </c>
      <c r="DZ256" s="28" t="n">
        <f aca="false">IFERROR(DE255*BO256,"")</f>
        <v>-0</v>
      </c>
      <c r="EA256" s="28" t="n">
        <f aca="false">IFERROR(DF255*BP256,"")</f>
        <v>0</v>
      </c>
      <c r="EB256" s="28" t="n">
        <f aca="false">IFERROR(DG255*BQ256,"")</f>
        <v>0</v>
      </c>
      <c r="EC256" s="28" t="n">
        <f aca="false">IFERROR(DH255*BR256,"")</f>
        <v>0</v>
      </c>
      <c r="ED256" s="28" t="n">
        <f aca="false">IFERROR(DI255*BS256,"")</f>
        <v>-0</v>
      </c>
      <c r="EE256" s="28" t="n">
        <f aca="false">IFERROR(DJ255*BT256,"")</f>
        <v>-0</v>
      </c>
      <c r="EF256" s="28" t="n">
        <f aca="false">IFERROR(DK255*BU256,"")</f>
        <v>0</v>
      </c>
      <c r="EG256" s="28" t="n">
        <f aca="false">IFERROR(DL255*BV256,"")</f>
        <v>0</v>
      </c>
      <c r="EH256" s="28" t="n">
        <f aca="false">IFERROR(DM255*BW256,"")</f>
        <v>0</v>
      </c>
      <c r="EI256" s="28" t="n">
        <f aca="false">IFERROR(DN255*BX256,"")</f>
        <v>0</v>
      </c>
      <c r="EJ256" s="28" t="n">
        <f aca="false">IFERROR(DO255*BY256,"")</f>
        <v>-0</v>
      </c>
      <c r="EK256" s="28" t="n">
        <f aca="false">IFERROR(DP255*BZ256,"")</f>
        <v>-0</v>
      </c>
      <c r="EL256" s="28" t="n">
        <f aca="false">IFERROR(DQ255*CA256,"")</f>
        <v>0</v>
      </c>
      <c r="EM256" s="28" t="n">
        <f aca="false">IFERROR(DR255*CB256,"")</f>
        <v>0</v>
      </c>
      <c r="EN256" s="28" t="n">
        <f aca="false">IFERROR(DS255*CC256,"")</f>
        <v>-0</v>
      </c>
      <c r="EO256" s="28" t="n">
        <f aca="false">IFERROR(DT255*CD256,"")</f>
        <v>0</v>
      </c>
      <c r="EP256" s="28" t="n">
        <f aca="false">IFERROR(DU255*CE256,"")</f>
        <v>0</v>
      </c>
      <c r="EQ256" s="28" t="n">
        <f aca="false">IFERROR(DV255*CF256,"")</f>
        <v>0</v>
      </c>
      <c r="ER256" s="28" t="n">
        <f aca="false">IFERROR(DW255*CG256,"")</f>
        <v>0</v>
      </c>
      <c r="ES256" s="28" t="n">
        <f aca="false">IF(ROW()=4,"",SUM(DX256:ER256))</f>
        <v>0</v>
      </c>
      <c r="ET256" s="29" t="n">
        <f aca="false">COUNTIF(AR256:BL256,"&gt;0")</f>
        <v>0</v>
      </c>
    </row>
    <row r="257" customFormat="false" ht="15" hidden="false" customHeight="false" outlineLevel="0" collapsed="false">
      <c r="A257" s="19" t="n">
        <v>45716</v>
      </c>
      <c r="B257" s="23" t="n">
        <f aca="false">ABS(EMFX_Data!X257-EMFX_Data!Y257)</f>
        <v>0.0638571061730175</v>
      </c>
      <c r="C257" s="23" t="n">
        <f aca="false">ABS(EMFX_Data!X257-EMFX_Data!Z257)</f>
        <v>0.202907163066928</v>
      </c>
      <c r="D257" s="23" t="n">
        <f aca="false">ABS(EMFX_Data!X257-EMFX_Data!AA257)</f>
        <v>0.147383297315428</v>
      </c>
      <c r="E257" s="23" t="n">
        <f aca="false">ABS(EMFX_Data!X257-EMFX_Data!AB257)</f>
        <v>0.148356227737795</v>
      </c>
      <c r="F257" s="23" t="n">
        <f aca="false">ABS(EMFX_Data!X257-EMFX_Data!AC257)</f>
        <v>0.0809677661428268</v>
      </c>
      <c r="G257" s="23" t="n">
        <f aca="false">ABS(EMFX_Data!X257-EMFX_Data!AD257)</f>
        <v>0.0804074789686586</v>
      </c>
      <c r="H257" s="23" t="n">
        <f aca="false">ABS(EMFX_Data!Y257-EMFX_Data!Z257)</f>
        <v>0.13905005689391</v>
      </c>
      <c r="I257" s="23" t="n">
        <f aca="false">ABS(EMFX_Data!Y257-EMFX_Data!AA257)</f>
        <v>0.0835261911424103</v>
      </c>
      <c r="J257" s="23" t="n">
        <f aca="false">ABS(EMFX_Data!Y257-EMFX_Data!AB257)</f>
        <v>0.0844991215647779</v>
      </c>
      <c r="K257" s="23" t="n">
        <f aca="false">ABS(EMFX_Data!Y257-EMFX_Data!AC257)</f>
        <v>0.0171106599698092</v>
      </c>
      <c r="L257" s="23" t="n">
        <f aca="false">ABS(EMFX_Data!Y257-EMFX_Data!AD257)</f>
        <v>0.0165503727956411</v>
      </c>
      <c r="M257" s="23" t="n">
        <f aca="false">ABS(EMFX_Data!Z257-EMFX_Data!AA257)</f>
        <v>0.0555238657514998</v>
      </c>
      <c r="N257" s="23" t="n">
        <f aca="false">ABS(EMFX_Data!Z257-EMFX_Data!AB257)</f>
        <v>0.0545509353291322</v>
      </c>
      <c r="O257" s="23" t="n">
        <f aca="false">ABS(EMFX_Data!Z257-EMFX_Data!AC257)</f>
        <v>0.121939396924101</v>
      </c>
      <c r="P257" s="23" t="n">
        <f aca="false">ABS(EMFX_Data!Z257-EMFX_Data!AD257)</f>
        <v>0.122499684098269</v>
      </c>
      <c r="Q257" s="23" t="n">
        <f aca="false">ABS(EMFX_Data!AA257-EMFX_Data!AB257)</f>
        <v>0.000972930422367568</v>
      </c>
      <c r="R257" s="23" t="n">
        <f aca="false">ABS(EMFX_Data!AA257-EMFX_Data!AC257)</f>
        <v>0.0664155311726011</v>
      </c>
      <c r="S257" s="23" t="n">
        <f aca="false">ABS(EMFX_Data!AA257-EMFX_Data!AD257)</f>
        <v>0.0669758183467692</v>
      </c>
      <c r="T257" s="23" t="n">
        <f aca="false">ABS(EMFX_Data!AB257-EMFX_Data!AC257)</f>
        <v>0.0673884615949687</v>
      </c>
      <c r="U257" s="23" t="n">
        <f aca="false">ABS(EMFX_Data!AB257-EMFX_Data!AD257)</f>
        <v>0.0679487487691368</v>
      </c>
      <c r="V257" s="23" t="n">
        <f aca="false">ABS(EMFX_Data!AC257-EMFX_Data!AD257)</f>
        <v>0.000560287174168117</v>
      </c>
      <c r="W257" s="26" t="n">
        <f aca="false">IF(ROW()&lt;4+MinObs-1,"",IFERROR((B257-AVERAGE(B$4:B257))/STDEV(B$4:B257),""))</f>
        <v>-0.709207239006247</v>
      </c>
      <c r="X257" s="26" t="n">
        <f aca="false">IF(ROW()&lt;4+MinObs-1,"",IFERROR((C257-AVERAGE(C$4:C257))/STDEV(C$4:C257),""))</f>
        <v>1.1873490465142</v>
      </c>
      <c r="Y257" s="26" t="n">
        <f aca="false">IF(ROW()&lt;4+MinObs-1,"",IFERROR((D257-AVERAGE(D$4:D257))/STDEV(D$4:D257),""))</f>
        <v>-0.00387137529140596</v>
      </c>
      <c r="Z257" s="26" t="n">
        <f aca="false">IF(ROW()&lt;4+MinObs-1,"",IFERROR((E257-AVERAGE(E$4:E257))/STDEV(E$4:E257),""))</f>
        <v>0.276358273133881</v>
      </c>
      <c r="AA257" s="26" t="n">
        <f aca="false">IF(ROW()&lt;4+MinObs-1,"",IFERROR((F257-AVERAGE(F$4:F257))/STDEV(F$4:F257),""))</f>
        <v>-0.302706598436154</v>
      </c>
      <c r="AB257" s="26" t="n">
        <f aca="false">IF(ROW()&lt;4+MinObs-1,"",IFERROR((G257-AVERAGE(G$4:G257))/STDEV(G$4:G257),""))</f>
        <v>-0.229019160505176</v>
      </c>
      <c r="AC257" s="26" t="n">
        <f aca="false">IF(ROW()&lt;4+MinObs-1,"",IFERROR((H257-AVERAGE(H$4:H257))/STDEV(H$4:H257),""))</f>
        <v>0.0393063238939832</v>
      </c>
      <c r="AD257" s="26" t="n">
        <f aca="false">IF(ROW()&lt;4+MinObs-1,"",IFERROR((I257-AVERAGE(I$4:I257))/STDEV(I$4:I257),""))</f>
        <v>-0.505234454589535</v>
      </c>
      <c r="AE257" s="26" t="n">
        <f aca="false">IF(ROW()&lt;4+MinObs-1,"",IFERROR((J257-AVERAGE(J$4:J257))/STDEV(J$4:J257),""))</f>
        <v>-0.512249539680504</v>
      </c>
      <c r="AF257" s="26" t="n">
        <f aca="false">IF(ROW()&lt;4+MinObs-1,"",IFERROR((K257-AVERAGE(K$4:K257))/STDEV(K$4:K257),""))</f>
        <v>-1.1620668529241</v>
      </c>
      <c r="AG257" s="26" t="n">
        <f aca="false">IF(ROW()&lt;4+MinObs-1,"",IFERROR((L257-AVERAGE(L$4:L257))/STDEV(L$4:L257),""))</f>
        <v>-0.61324141371235</v>
      </c>
      <c r="AH257" s="26" t="n">
        <f aca="false">IF(ROW()&lt;4+MinObs-1,"",IFERROR((M257-AVERAGE(M$4:M257))/STDEV(M$4:M257),""))</f>
        <v>-0.890443846995365</v>
      </c>
      <c r="AI257" s="26" t="n">
        <f aca="false">IF(ROW()&lt;4+MinObs-1,"",IFERROR((N257-AVERAGE(N$4:N257))/STDEV(N$4:N257),""))</f>
        <v>-0.803754263043567</v>
      </c>
      <c r="AJ257" s="26" t="n">
        <f aca="false">IF(ROW()&lt;4+MinObs-1,"",IFERROR((O257-AVERAGE(O$4:O257))/STDEV(O$4:O257),""))</f>
        <v>0.316095889168822</v>
      </c>
      <c r="AK257" s="26" t="n">
        <f aca="false">IF(ROW()&lt;4+MinObs-1,"",IFERROR((P257-AVERAGE(P$4:P257))/STDEV(P$4:P257),""))</f>
        <v>-0.0913296600872671</v>
      </c>
      <c r="AL257" s="26" t="n">
        <f aca="false">IF(ROW()&lt;4+MinObs-1,"",IFERROR((Q257-AVERAGE(Q$4:Q257))/STDEV(Q$4:Q257),""))</f>
        <v>-1.19958773318346</v>
      </c>
      <c r="AM257" s="26" t="n">
        <f aca="false">IF(ROW()&lt;4+MinObs-1,"",IFERROR((R257-AVERAGE(R$4:R257))/STDEV(R$4:R257),""))</f>
        <v>-0.834504067839724</v>
      </c>
      <c r="AN257" s="26" t="n">
        <f aca="false">IF(ROW()&lt;4+MinObs-1,"",IFERROR((S257-AVERAGE(S$4:S257))/STDEV(S$4:S257),""))</f>
        <v>-0.392834003675335</v>
      </c>
      <c r="AO257" s="26" t="n">
        <f aca="false">IF(ROW()&lt;4+MinObs-1,"",IFERROR((T257-AVERAGE(T$4:T257))/STDEV(T$4:T257),""))</f>
        <v>-0.612160059633064</v>
      </c>
      <c r="AP257" s="26" t="n">
        <f aca="false">IF(ROW()&lt;4+MinObs-1,"",IFERROR((U257-AVERAGE(U$4:U257))/STDEV(U$4:U257),""))</f>
        <v>-0.346125910755387</v>
      </c>
      <c r="AQ257" s="26" t="n">
        <f aca="false">IF(ROW()&lt;4+MinObs-1,"",IFERROR((V257-AVERAGE(V$4:V257))/STDEV(V$4:V257),""))</f>
        <v>-0.620947999979982</v>
      </c>
      <c r="AR257" s="26" t="n">
        <f aca="false">IF(W257="",0,IF(W257&gt;=z4,w4,IF(W257&gt;=z3,w3,IF(W257&gt;=zEntry,w2,IF(AND(W257&gt;=ExitZ,AR256&gt;0),w2,0)))))</f>
        <v>0</v>
      </c>
      <c r="AS257" s="26" t="n">
        <f aca="false">IF(X257="",0,IF(X257&gt;=z4,w4,IF(X257&gt;=z3,w3,IF(X257&gt;=zEntry,w2,IF(AND(X257&gt;=ExitZ,AS256&gt;0),w2,0)))))</f>
        <v>0</v>
      </c>
      <c r="AT257" s="26" t="n">
        <f aca="false">IF(Y257="",0,IF(Y257&gt;=z4,w4,IF(Y257&gt;=z3,w3,IF(Y257&gt;=zEntry,w2,IF(AND(Y257&gt;=ExitZ,AT256&gt;0),w2,0)))))</f>
        <v>0</v>
      </c>
      <c r="AU257" s="26" t="n">
        <f aca="false">IF(Z257="",0,IF(Z257&gt;=z4,w4,IF(Z257&gt;=z3,w3,IF(Z257&gt;=zEntry,w2,IF(AND(Z257&gt;=ExitZ,AU256&gt;0),w2,0)))))</f>
        <v>0</v>
      </c>
      <c r="AV257" s="26" t="n">
        <f aca="false">IF(AA257="",0,IF(AA257&gt;=z4,w4,IF(AA257&gt;=z3,w3,IF(AA257&gt;=zEntry,w2,IF(AND(AA257&gt;=ExitZ,AV256&gt;0),w2,0)))))</f>
        <v>0</v>
      </c>
      <c r="AW257" s="26" t="n">
        <f aca="false">IF(AB257="",0,IF(AB257&gt;=z4,w4,IF(AB257&gt;=z3,w3,IF(AB257&gt;=zEntry,w2,IF(AND(AB257&gt;=ExitZ,AW256&gt;0),w2,0)))))</f>
        <v>0</v>
      </c>
      <c r="AX257" s="26" t="n">
        <f aca="false">IF(AC257="",0,IF(AC257&gt;=z4,w4,IF(AC257&gt;=z3,w3,IF(AC257&gt;=zEntry,w2,IF(AND(AC257&gt;=ExitZ,AX256&gt;0),w2,0)))))</f>
        <v>0</v>
      </c>
      <c r="AY257" s="26" t="n">
        <f aca="false">IF(AD257="",0,IF(AD257&gt;=z4,w4,IF(AD257&gt;=z3,w3,IF(AD257&gt;=zEntry,w2,IF(AND(AD257&gt;=ExitZ,AY256&gt;0),w2,0)))))</f>
        <v>0</v>
      </c>
      <c r="AZ257" s="26" t="n">
        <f aca="false">IF(AE257="",0,IF(AE257&gt;=z4,w4,IF(AE257&gt;=z3,w3,IF(AE257&gt;=zEntry,w2,IF(AND(AE257&gt;=ExitZ,AZ256&gt;0),w2,0)))))</f>
        <v>0</v>
      </c>
      <c r="BA257" s="26" t="n">
        <f aca="false">IF(AF257="",0,IF(AF257&gt;=z4,w4,IF(AF257&gt;=z3,w3,IF(AF257&gt;=zEntry,w2,IF(AND(AF257&gt;=ExitZ,BA256&gt;0),w2,0)))))</f>
        <v>0</v>
      </c>
      <c r="BB257" s="26" t="n">
        <f aca="false">IF(AG257="",0,IF(AG257&gt;=z4,w4,IF(AG257&gt;=z3,w3,IF(AG257&gt;=zEntry,w2,IF(AND(AG257&gt;=ExitZ,BB256&gt;0),w2,0)))))</f>
        <v>0</v>
      </c>
      <c r="BC257" s="26" t="n">
        <f aca="false">IF(AH257="",0,IF(AH257&gt;=z4,w4,IF(AH257&gt;=z3,w3,IF(AH257&gt;=zEntry,w2,IF(AND(AH257&gt;=ExitZ,BC256&gt;0),w2,0)))))</f>
        <v>0</v>
      </c>
      <c r="BD257" s="26" t="n">
        <f aca="false">IF(AI257="",0,IF(AI257&gt;=z4,w4,IF(AI257&gt;=z3,w3,IF(AI257&gt;=zEntry,w2,IF(AND(AI257&gt;=ExitZ,BD256&gt;0),w2,0)))))</f>
        <v>0</v>
      </c>
      <c r="BE257" s="26" t="n">
        <f aca="false">IF(AJ257="",0,IF(AJ257&gt;=z4,w4,IF(AJ257&gt;=z3,w3,IF(AJ257&gt;=zEntry,w2,IF(AND(AJ257&gt;=ExitZ,BE256&gt;0),w2,0)))))</f>
        <v>0</v>
      </c>
      <c r="BF257" s="26" t="n">
        <f aca="false">IF(AK257="",0,IF(AK257&gt;=z4,w4,IF(AK257&gt;=z3,w3,IF(AK257&gt;=zEntry,w2,IF(AND(AK257&gt;=ExitZ,BF256&gt;0),w2,0)))))</f>
        <v>0</v>
      </c>
      <c r="BG257" s="26" t="n">
        <f aca="false">IF(AL257="",0,IF(AL257&gt;=z4,w4,IF(AL257&gt;=z3,w3,IF(AL257&gt;=zEntry,w2,IF(AND(AL257&gt;=ExitZ,BG256&gt;0),w2,0)))))</f>
        <v>0</v>
      </c>
      <c r="BH257" s="26" t="n">
        <f aca="false">IF(AM257="",0,IF(AM257&gt;=z4,w4,IF(AM257&gt;=z3,w3,IF(AM257&gt;=zEntry,w2,IF(AND(AM257&gt;=ExitZ,BH256&gt;0),w2,0)))))</f>
        <v>0</v>
      </c>
      <c r="BI257" s="26" t="n">
        <f aca="false">IF(AN257="",0,IF(AN257&gt;=z4,w4,IF(AN257&gt;=z3,w3,IF(AN257&gt;=zEntry,w2,IF(AND(AN257&gt;=ExitZ,BI256&gt;0),w2,0)))))</f>
        <v>0</v>
      </c>
      <c r="BJ257" s="26" t="n">
        <f aca="false">IF(AO257="",0,IF(AO257&gt;=z4,w4,IF(AO257&gt;=z3,w3,IF(AO257&gt;=zEntry,w2,IF(AND(AO257&gt;=ExitZ,BJ256&gt;0),w2,0)))))</f>
        <v>0</v>
      </c>
      <c r="BK257" s="26" t="n">
        <f aca="false">IF(AP257="",0,IF(AP257&gt;=z4,w4,IF(AP257&gt;=z3,w3,IF(AP257&gt;=zEntry,w2,IF(AND(AP257&gt;=ExitZ,BK256&gt;0),w2,0)))))</f>
        <v>0</v>
      </c>
      <c r="BL257" s="26" t="n">
        <f aca="false">IF(AQ257="",0,IF(AQ257&gt;=z4,w4,IF(AQ257&gt;=z3,w3,IF(AQ257&gt;=zEntry,w2,IF(AND(AQ257&gt;=ExitZ,BL256&gt;0),w2,0)))))</f>
        <v>0</v>
      </c>
      <c r="BM257" s="23" t="n">
        <f aca="false">IF(EMFX_Data!X256&gt;=EMFX_Data!Y256,EMFX_Data!AE257-EMFX_Data!AF257,EMFX_Data!AF257-EMFX_Data!AE257)</f>
        <v>0.0138774307424629</v>
      </c>
      <c r="BN257" s="23" t="n">
        <f aca="false">IF(EMFX_Data!X256&gt;=EMFX_Data!Z256,EMFX_Data!AE257-EMFX_Data!AG257,EMFX_Data!AG257-EMFX_Data!AE257)</f>
        <v>-0.0271839139279719</v>
      </c>
      <c r="BO257" s="23" t="n">
        <f aca="false">IF(EMFX_Data!X256&gt;=EMFX_Data!AA256,EMFX_Data!AE257-EMFX_Data!AH257,EMFX_Data!AH257-EMFX_Data!AE257)</f>
        <v>-0.0175003748867346</v>
      </c>
      <c r="BP257" s="23" t="n">
        <f aca="false">IF(EMFX_Data!X256&gt;=EMFX_Data!AB256,EMFX_Data!AE257-EMFX_Data!AI257,EMFX_Data!AI257-EMFX_Data!AE257)</f>
        <v>-0.080977170144521</v>
      </c>
      <c r="BQ257" s="23" t="n">
        <f aca="false">IF(EMFX_Data!X256&gt;=EMFX_Data!AC256,EMFX_Data!AE257-EMFX_Data!AJ257,EMFX_Data!AJ257-EMFX_Data!AE257)</f>
        <v>-0.0123811528483171</v>
      </c>
      <c r="BR257" s="23" t="n">
        <f aca="false">IF(EMFX_Data!X256&gt;=EMFX_Data!AD256,EMFX_Data!AE257-EMFX_Data!AK257,EMFX_Data!AK257-EMFX_Data!AE257)</f>
        <v>0.11111949786637</v>
      </c>
      <c r="BS257" s="23" t="n">
        <f aca="false">IF(EMFX_Data!Y256&gt;=EMFX_Data!Z256,EMFX_Data!AF257-EMFX_Data!AG257,EMFX_Data!AG257-EMFX_Data!AF257)</f>
        <v>-0.0410613446704348</v>
      </c>
      <c r="BT257" s="23" t="n">
        <f aca="false">IF(EMFX_Data!Y256&gt;=EMFX_Data!AA256,EMFX_Data!AF257-EMFX_Data!AH257,EMFX_Data!AH257-EMFX_Data!AF257)</f>
        <v>-0.0313778056291975</v>
      </c>
      <c r="BU257" s="23" t="n">
        <f aca="false">IF(EMFX_Data!Y256&gt;=EMFX_Data!AB256,EMFX_Data!AF257-EMFX_Data!AI257,EMFX_Data!AI257-EMFX_Data!AF257)</f>
        <v>0.0948546008869839</v>
      </c>
      <c r="BV257" s="23" t="n">
        <f aca="false">IF(EMFX_Data!Y256&gt;=EMFX_Data!AC256,EMFX_Data!AF257-EMFX_Data!AJ257,EMFX_Data!AJ257-EMFX_Data!AF257)</f>
        <v>0.02625858359078</v>
      </c>
      <c r="BW257" s="23" t="n">
        <f aca="false">IF(EMFX_Data!Y256&gt;=EMFX_Data!AD256,EMFX_Data!AF257-EMFX_Data!AK257,EMFX_Data!AK257-EMFX_Data!AF257)</f>
        <v>0.124996928608833</v>
      </c>
      <c r="BX257" s="23" t="n">
        <f aca="false">IF(EMFX_Data!Z256&gt;=EMFX_Data!AA256,EMFX_Data!AG257-EMFX_Data!AH257,EMFX_Data!AH257-EMFX_Data!AG257)</f>
        <v>-0.00968353904123728</v>
      </c>
      <c r="BY257" s="23" t="n">
        <f aca="false">IF(EMFX_Data!Z256&gt;=EMFX_Data!AB256,EMFX_Data!AG257-EMFX_Data!AI257,EMFX_Data!AI257-EMFX_Data!AG257)</f>
        <v>0.0537932562165492</v>
      </c>
      <c r="BZ257" s="23" t="n">
        <f aca="false">IF(EMFX_Data!Z256&gt;=EMFX_Data!AC256,EMFX_Data!AG257-EMFX_Data!AJ257,EMFX_Data!AJ257-EMFX_Data!AG257)</f>
        <v>-0.0148027610796548</v>
      </c>
      <c r="CA257" s="23" t="n">
        <f aca="false">IF(EMFX_Data!Z256&gt;=EMFX_Data!AD256,EMFX_Data!AG257-EMFX_Data!AK257,EMFX_Data!AK257-EMFX_Data!AG257)</f>
        <v>0.083935583938398</v>
      </c>
      <c r="CB257" s="23" t="n">
        <f aca="false">IF(EMFX_Data!AA256&gt;=EMFX_Data!AB256,EMFX_Data!AH257-EMFX_Data!AI257,EMFX_Data!AI257-EMFX_Data!AH257)</f>
        <v>0.0634767952577864</v>
      </c>
      <c r="CC257" s="23" t="n">
        <f aca="false">IF(EMFX_Data!AA256&gt;=EMFX_Data!AC256,EMFX_Data!AH257-EMFX_Data!AJ257,EMFX_Data!AJ257-EMFX_Data!AH257)</f>
        <v>-0.00511922203841747</v>
      </c>
      <c r="CD257" s="23" t="n">
        <f aca="false">IF(EMFX_Data!AA256&gt;=EMFX_Data!AD256,EMFX_Data!AH257-EMFX_Data!AK257,EMFX_Data!AK257-EMFX_Data!AH257)</f>
        <v>0.0936191229796353</v>
      </c>
      <c r="CE257" s="23" t="n">
        <f aca="false">IF(EMFX_Data!AB256&gt;=EMFX_Data!AC256,EMFX_Data!AI257-EMFX_Data!AJ257,EMFX_Data!AJ257-EMFX_Data!AI257)</f>
        <v>-0.0685960172962039</v>
      </c>
      <c r="CF257" s="23" t="n">
        <f aca="false">IF(EMFX_Data!AB256&gt;=EMFX_Data!AD256,EMFX_Data!AI257-EMFX_Data!AK257,EMFX_Data!AK257-EMFX_Data!AI257)</f>
        <v>0.0301423277218489</v>
      </c>
      <c r="CG257" s="23" t="n">
        <f aca="false">IF(EMFX_Data!AC256&gt;=EMFX_Data!AD256,EMFX_Data!AJ257-EMFX_Data!AK257,EMFX_Data!AK257-EMFX_Data!AJ257)</f>
        <v>0.0987383450180528</v>
      </c>
      <c r="CH257" s="27" t="n">
        <f aca="false">IF(ROW()&lt;4+VolLB,"",STDEV(INDEX($BM:$BM,ROW()-VolLB+1):INDEX($BM:$BM,ROW()))*SQRT(12))</f>
        <v>0.158566671414332</v>
      </c>
      <c r="CI257" s="27" t="n">
        <f aca="false">IF(ROW()&lt;4+VolLB,"",STDEV(INDEX($BN:$BN,ROW()-VolLB+1):INDEX($BN:$BN,ROW()))*SQRT(12))</f>
        <v>0.158044344174113</v>
      </c>
      <c r="CJ257" s="27" t="n">
        <f aca="false">IF(ROW()&lt;4+VolLB,"",STDEV(INDEX($BO:$BO,ROW()-VolLB+1):INDEX($BO:$BO,ROW()))*SQRT(12))</f>
        <v>0.177608602054446</v>
      </c>
      <c r="CK257" s="27" t="n">
        <f aca="false">IF(ROW()&lt;4+VolLB,"",STDEV(INDEX($BP:$BP,ROW()-VolLB+1):INDEX($BP:$BP,ROW()))*SQRT(12))</f>
        <v>0.1455038841307</v>
      </c>
      <c r="CL257" s="27" t="n">
        <f aca="false">IF(ROW()&lt;4+VolLB,"",STDEV(INDEX($BQ:$BQ,ROW()-VolLB+1):INDEX($BQ:$BQ,ROW()))*SQRT(12))</f>
        <v>0.157451799082167</v>
      </c>
      <c r="CM257" s="27" t="n">
        <f aca="false">IF(ROW()&lt;4+VolLB,"",STDEV(INDEX($BR:$BR,ROW()-VolLB+1):INDEX($BR:$BR,ROW()))*SQRT(12))</f>
        <v>0.195734885366064</v>
      </c>
      <c r="CN257" s="27" t="n">
        <f aca="false">IF(ROW()&lt;4+VolLB,"",STDEV(INDEX($BS:$BS,ROW()-VolLB+1):INDEX($BS:$BS,ROW()))*SQRT(12))</f>
        <v>0.14497396418802</v>
      </c>
      <c r="CO257" s="27" t="n">
        <f aca="false">IF(ROW()&lt;4+VolLB,"",STDEV(INDEX($BT:$BT,ROW()-VolLB+1):INDEX($BT:$BT,ROW()))*SQRT(12))</f>
        <v>0.172241629793545</v>
      </c>
      <c r="CP257" s="27" t="n">
        <f aca="false">IF(ROW()&lt;4+VolLB,"",STDEV(INDEX($BU:$BU,ROW()-VolLB+1):INDEX($BU:$BU,ROW()))*SQRT(12))</f>
        <v>0.1737754707687</v>
      </c>
      <c r="CQ257" s="27" t="n">
        <f aca="false">IF(ROW()&lt;4+VolLB,"",STDEV(INDEX($BV:$BV,ROW()-VolLB+1):INDEX($BV:$BV,ROW()))*SQRT(12))</f>
        <v>0.175860214178039</v>
      </c>
      <c r="CR257" s="27" t="n">
        <f aca="false">IF(ROW()&lt;4+VolLB,"",STDEV(INDEX($BW:$BW,ROW()-VolLB+1):INDEX($BW:$BW,ROW()))*SQRT(12))</f>
        <v>0.177098733710281</v>
      </c>
      <c r="CS257" s="27" t="n">
        <f aca="false">IF(ROW()&lt;4+VolLB,"",STDEV(INDEX($BX:$BX,ROW()-VolLB+1):INDEX($BX:$BX,ROW()))*SQRT(12))</f>
        <v>0.139971826036665</v>
      </c>
      <c r="CT257" s="27" t="n">
        <f aca="false">IF(ROW()&lt;4+VolLB,"",STDEV(INDEX($BY:$BY,ROW()-VolLB+1):INDEX($BY:$BY,ROW()))*SQRT(12))</f>
        <v>0.151090590527354</v>
      </c>
      <c r="CU257" s="27" t="n">
        <f aca="false">IF(ROW()&lt;4+VolLB,"",STDEV(INDEX($BZ:$BZ,ROW()-VolLB+1):INDEX($BZ:$BZ,ROW()))*SQRT(12))</f>
        <v>0.169048039575099</v>
      </c>
      <c r="CV257" s="27" t="n">
        <f aca="false">IF(ROW()&lt;4+VolLB,"",STDEV(INDEX($CA:$CA,ROW()-VolLB+1):INDEX($CA:$CA,ROW()))*SQRT(12))</f>
        <v>0.160240284133372</v>
      </c>
      <c r="CW257" s="27" t="n">
        <f aca="false">IF(ROW()&lt;4+VolLB,"",STDEV(INDEX($CB:$CB,ROW()-VolLB+1):INDEX($CB:$CB,ROW()))*SQRT(12))</f>
        <v>0.170485995223873</v>
      </c>
      <c r="CX257" s="27" t="n">
        <f aca="false">IF(ROW()&lt;4+VolLB,"",STDEV(INDEX($CC:$CC,ROW()-VolLB+1):INDEX($CC:$CC,ROW()))*SQRT(12))</f>
        <v>0.166025865719733</v>
      </c>
      <c r="CY257" s="27" t="n">
        <f aca="false">IF(ROW()&lt;4+VolLB,"",STDEV(INDEX($CD:$CD,ROW()-VolLB+1):INDEX($CD:$CD,ROW()))*SQRT(12))</f>
        <v>0.146418899445797</v>
      </c>
      <c r="CZ257" s="27" t="n">
        <f aca="false">IF(ROW()&lt;4+VolLB,"",STDEV(INDEX($CE:$CE,ROW()-VolLB+1):INDEX($CE:$CE,ROW()))*SQRT(12))</f>
        <v>0.172775811066737</v>
      </c>
      <c r="DA257" s="27" t="n">
        <f aca="false">IF(ROW()&lt;4+VolLB,"",STDEV(INDEX($CF:$CF,ROW()-VolLB+1):INDEX($CF:$CF,ROW()))*SQRT(12))</f>
        <v>0.189672138819371</v>
      </c>
      <c r="DB257" s="27" t="n">
        <f aca="false">IF(ROW()&lt;4+VolLB,"",STDEV(INDEX($CG:$CG,ROW()-VolLB+1):INDEX($CG:$CG,ROW()))*SQRT(12))</f>
        <v>0.184261832791466</v>
      </c>
      <c r="DC257" s="26" t="n">
        <f aca="false">IF(OR(AR257=0,CH257="",CH257=0),0,AR257*MIN(MaxScal,TgtVol/CH257))</f>
        <v>0</v>
      </c>
      <c r="DD257" s="26" t="n">
        <f aca="false">IF(OR(AS257=0,CI257="",CI257=0),0,AS257*MIN(MaxScal,TgtVol/CI257))</f>
        <v>0</v>
      </c>
      <c r="DE257" s="26" t="n">
        <f aca="false">IF(OR(AT257=0,CJ257="",CJ257=0),0,AT257*MIN(MaxScal,TgtVol/CJ257))</f>
        <v>0</v>
      </c>
      <c r="DF257" s="26" t="n">
        <f aca="false">IF(OR(AU257=0,CK257="",CK257=0),0,AU257*MIN(MaxScal,TgtVol/CK257))</f>
        <v>0</v>
      </c>
      <c r="DG257" s="26" t="n">
        <f aca="false">IF(OR(AV257=0,CL257="",CL257=0),0,AV257*MIN(MaxScal,TgtVol/CL257))</f>
        <v>0</v>
      </c>
      <c r="DH257" s="26" t="n">
        <f aca="false">IF(OR(AW257=0,CM257="",CM257=0),0,AW257*MIN(MaxScal,TgtVol/CM257))</f>
        <v>0</v>
      </c>
      <c r="DI257" s="26" t="n">
        <f aca="false">IF(OR(AX257=0,CN257="",CN257=0),0,AX257*MIN(MaxScal,TgtVol/CN257))</f>
        <v>0</v>
      </c>
      <c r="DJ257" s="26" t="n">
        <f aca="false">IF(OR(AY257=0,CO257="",CO257=0),0,AY257*MIN(MaxScal,TgtVol/CO257))</f>
        <v>0</v>
      </c>
      <c r="DK257" s="26" t="n">
        <f aca="false">IF(OR(AZ257=0,CP257="",CP257=0),0,AZ257*MIN(MaxScal,TgtVol/CP257))</f>
        <v>0</v>
      </c>
      <c r="DL257" s="26" t="n">
        <f aca="false">IF(OR(BA257=0,CQ257="",CQ257=0),0,BA257*MIN(MaxScal,TgtVol/CQ257))</f>
        <v>0</v>
      </c>
      <c r="DM257" s="26" t="n">
        <f aca="false">IF(OR(BB257=0,CR257="",CR257=0),0,BB257*MIN(MaxScal,TgtVol/CR257))</f>
        <v>0</v>
      </c>
      <c r="DN257" s="26" t="n">
        <f aca="false">IF(OR(BC257=0,CS257="",CS257=0),0,BC257*MIN(MaxScal,TgtVol/CS257))</f>
        <v>0</v>
      </c>
      <c r="DO257" s="26" t="n">
        <f aca="false">IF(OR(BD257=0,CT257="",CT257=0),0,BD257*MIN(MaxScal,TgtVol/CT257))</f>
        <v>0</v>
      </c>
      <c r="DP257" s="26" t="n">
        <f aca="false">IF(OR(BE257=0,CU257="",CU257=0),0,BE257*MIN(MaxScal,TgtVol/CU257))</f>
        <v>0</v>
      </c>
      <c r="DQ257" s="26" t="n">
        <f aca="false">IF(OR(BF257=0,CV257="",CV257=0),0,BF257*MIN(MaxScal,TgtVol/CV257))</f>
        <v>0</v>
      </c>
      <c r="DR257" s="26" t="n">
        <f aca="false">IF(OR(BG257=0,CW257="",CW257=0),0,BG257*MIN(MaxScal,TgtVol/CW257))</f>
        <v>0</v>
      </c>
      <c r="DS257" s="26" t="n">
        <f aca="false">IF(OR(BH257=0,CX257="",CX257=0),0,BH257*MIN(MaxScal,TgtVol/CX257))</f>
        <v>0</v>
      </c>
      <c r="DT257" s="26" t="n">
        <f aca="false">IF(OR(BI257=0,CY257="",CY257=0),0,BI257*MIN(MaxScal,TgtVol/CY257))</f>
        <v>0</v>
      </c>
      <c r="DU257" s="26" t="n">
        <f aca="false">IF(OR(BJ257=0,CZ257="",CZ257=0),0,BJ257*MIN(MaxScal,TgtVol/CZ257))</f>
        <v>0</v>
      </c>
      <c r="DV257" s="26" t="n">
        <f aca="false">IF(OR(BK257=0,DA257="",DA257=0),0,BK257*MIN(MaxScal,TgtVol/DA257))</f>
        <v>0</v>
      </c>
      <c r="DW257" s="26" t="n">
        <f aca="false">IF(OR(BL257=0,DB257="",DB257=0),0,BL257*MIN(MaxScal,TgtVol/DB257))</f>
        <v>0</v>
      </c>
      <c r="DX257" s="28" t="n">
        <f aca="false">IFERROR(DC256*BM257,"")</f>
        <v>0</v>
      </c>
      <c r="DY257" s="28" t="n">
        <f aca="false">IFERROR(DD256*BN257,"")</f>
        <v>-0</v>
      </c>
      <c r="DZ257" s="28" t="n">
        <f aca="false">IFERROR(DE256*BO257,"")</f>
        <v>-0</v>
      </c>
      <c r="EA257" s="28" t="n">
        <f aca="false">IFERROR(DF256*BP257,"")</f>
        <v>-0</v>
      </c>
      <c r="EB257" s="28" t="n">
        <f aca="false">IFERROR(DG256*BQ257,"")</f>
        <v>-0</v>
      </c>
      <c r="EC257" s="28" t="n">
        <f aca="false">IFERROR(DH256*BR257,"")</f>
        <v>0</v>
      </c>
      <c r="ED257" s="28" t="n">
        <f aca="false">IFERROR(DI256*BS257,"")</f>
        <v>-0</v>
      </c>
      <c r="EE257" s="28" t="n">
        <f aca="false">IFERROR(DJ256*BT257,"")</f>
        <v>-0</v>
      </c>
      <c r="EF257" s="28" t="n">
        <f aca="false">IFERROR(DK256*BU257,"")</f>
        <v>0</v>
      </c>
      <c r="EG257" s="28" t="n">
        <f aca="false">IFERROR(DL256*BV257,"")</f>
        <v>0</v>
      </c>
      <c r="EH257" s="28" t="n">
        <f aca="false">IFERROR(DM256*BW257,"")</f>
        <v>0</v>
      </c>
      <c r="EI257" s="28" t="n">
        <f aca="false">IFERROR(DN256*BX257,"")</f>
        <v>-0</v>
      </c>
      <c r="EJ257" s="28" t="n">
        <f aca="false">IFERROR(DO256*BY257,"")</f>
        <v>0</v>
      </c>
      <c r="EK257" s="28" t="n">
        <f aca="false">IFERROR(DP256*BZ257,"")</f>
        <v>-0</v>
      </c>
      <c r="EL257" s="28" t="n">
        <f aca="false">IFERROR(DQ256*CA257,"")</f>
        <v>0</v>
      </c>
      <c r="EM257" s="28" t="n">
        <f aca="false">IFERROR(DR256*CB257,"")</f>
        <v>0</v>
      </c>
      <c r="EN257" s="28" t="n">
        <f aca="false">IFERROR(DS256*CC257,"")</f>
        <v>-0</v>
      </c>
      <c r="EO257" s="28" t="n">
        <f aca="false">IFERROR(DT256*CD257,"")</f>
        <v>0</v>
      </c>
      <c r="EP257" s="28" t="n">
        <f aca="false">IFERROR(DU256*CE257,"")</f>
        <v>-0</v>
      </c>
      <c r="EQ257" s="28" t="n">
        <f aca="false">IFERROR(DV256*CF257,"")</f>
        <v>0</v>
      </c>
      <c r="ER257" s="28" t="n">
        <f aca="false">IFERROR(DW256*CG257,"")</f>
        <v>0</v>
      </c>
      <c r="ES257" s="28" t="n">
        <f aca="false">IF(ROW()=4,"",SUM(DX257:ER257))</f>
        <v>0</v>
      </c>
      <c r="ET257" s="29" t="n">
        <f aca="false">COUNTIF(AR257:BL257,"&gt;0")</f>
        <v>0</v>
      </c>
    </row>
    <row r="258" customFormat="false" ht="15" hidden="false" customHeight="false" outlineLevel="0" collapsed="false">
      <c r="A258" s="19" t="n">
        <v>45747</v>
      </c>
      <c r="B258" s="23" t="n">
        <f aca="false">ABS(EMFX_Data!X258-EMFX_Data!Y258)</f>
        <v>0.105987150533647</v>
      </c>
      <c r="C258" s="23" t="n">
        <f aca="false">ABS(EMFX_Data!X258-EMFX_Data!Z258)</f>
        <v>0.216395705755562</v>
      </c>
      <c r="D258" s="23" t="n">
        <f aca="false">ABS(EMFX_Data!X258-EMFX_Data!AA258)</f>
        <v>0.162863311168091</v>
      </c>
      <c r="E258" s="23" t="n">
        <f aca="false">ABS(EMFX_Data!X258-EMFX_Data!AB258)</f>
        <v>0.165301557157147</v>
      </c>
      <c r="F258" s="23" t="n">
        <f aca="false">ABS(EMFX_Data!X258-EMFX_Data!AC258)</f>
        <v>0.143156188329415</v>
      </c>
      <c r="G258" s="23" t="n">
        <f aca="false">ABS(EMFX_Data!X258-EMFX_Data!AD258)</f>
        <v>0.0704263062504626</v>
      </c>
      <c r="H258" s="23" t="n">
        <f aca="false">ABS(EMFX_Data!Y258-EMFX_Data!Z258)</f>
        <v>0.110408555221915</v>
      </c>
      <c r="I258" s="23" t="n">
        <f aca="false">ABS(EMFX_Data!Y258-EMFX_Data!AA258)</f>
        <v>0.0568761606344443</v>
      </c>
      <c r="J258" s="23" t="n">
        <f aca="false">ABS(EMFX_Data!Y258-EMFX_Data!AB258)</f>
        <v>0.0593144066234999</v>
      </c>
      <c r="K258" s="23" t="n">
        <f aca="false">ABS(EMFX_Data!Y258-EMFX_Data!AC258)</f>
        <v>0.0371690377957687</v>
      </c>
      <c r="L258" s="23" t="n">
        <f aca="false">ABS(EMFX_Data!Y258-EMFX_Data!AD258)</f>
        <v>0.0355608442831841</v>
      </c>
      <c r="M258" s="23" t="n">
        <f aca="false">ABS(EMFX_Data!Z258-EMFX_Data!AA258)</f>
        <v>0.0535323945874708</v>
      </c>
      <c r="N258" s="23" t="n">
        <f aca="false">ABS(EMFX_Data!Z258-EMFX_Data!AB258)</f>
        <v>0.0510941485984153</v>
      </c>
      <c r="O258" s="23" t="n">
        <f aca="false">ABS(EMFX_Data!Z258-EMFX_Data!AC258)</f>
        <v>0.0732395174261464</v>
      </c>
      <c r="P258" s="23" t="n">
        <f aca="false">ABS(EMFX_Data!Z258-EMFX_Data!AD258)</f>
        <v>0.145969399505099</v>
      </c>
      <c r="Q258" s="23" t="n">
        <f aca="false">ABS(EMFX_Data!AA258-EMFX_Data!AB258)</f>
        <v>0.00243824598905551</v>
      </c>
      <c r="R258" s="23" t="n">
        <f aca="false">ABS(EMFX_Data!AA258-EMFX_Data!AC258)</f>
        <v>0.0197071228386756</v>
      </c>
      <c r="S258" s="23" t="n">
        <f aca="false">ABS(EMFX_Data!AA258-EMFX_Data!AD258)</f>
        <v>0.0924370049176284</v>
      </c>
      <c r="T258" s="23" t="n">
        <f aca="false">ABS(EMFX_Data!AB258-EMFX_Data!AC258)</f>
        <v>0.0221453688277311</v>
      </c>
      <c r="U258" s="23" t="n">
        <f aca="false">ABS(EMFX_Data!AB258-EMFX_Data!AD258)</f>
        <v>0.0948752509066839</v>
      </c>
      <c r="V258" s="23" t="n">
        <f aca="false">ABS(EMFX_Data!AC258-EMFX_Data!AD258)</f>
        <v>0.0727298820789528</v>
      </c>
      <c r="W258" s="26" t="n">
        <f aca="false">IF(ROW()&lt;4+MinObs-1,"",IFERROR((B258-AVERAGE(B$4:B258))/STDEV(B$4:B258),""))</f>
        <v>-0.242253621666273</v>
      </c>
      <c r="X258" s="26" t="n">
        <f aca="false">IF(ROW()&lt;4+MinObs-1,"",IFERROR((C258-AVERAGE(C$4:C258))/STDEV(C$4:C258),""))</f>
        <v>1.34507970588514</v>
      </c>
      <c r="Y258" s="26" t="n">
        <f aca="false">IF(ROW()&lt;4+MinObs-1,"",IFERROR((D258-AVERAGE(D$4:D258))/STDEV(D$4:D258),""))</f>
        <v>0.139270800611982</v>
      </c>
      <c r="Z258" s="26" t="n">
        <f aca="false">IF(ROW()&lt;4+MinObs-1,"",IFERROR((E258-AVERAGE(E$4:E258))/STDEV(E$4:E258),""))</f>
        <v>0.452082784680354</v>
      </c>
      <c r="AA258" s="26" t="n">
        <f aca="false">IF(ROW()&lt;4+MinObs-1,"",IFERROR((F258-AVERAGE(F$4:F258))/STDEV(F$4:F258),""))</f>
        <v>0.44093936489998</v>
      </c>
      <c r="AB258" s="26" t="n">
        <f aca="false">IF(ROW()&lt;4+MinObs-1,"",IFERROR((G258-AVERAGE(G$4:G258))/STDEV(G$4:G258),""))</f>
        <v>-0.268015312780203</v>
      </c>
      <c r="AC258" s="26" t="n">
        <f aca="false">IF(ROW()&lt;4+MinObs-1,"",IFERROR((H258-AVERAGE(H$4:H258))/STDEV(H$4:H258),""))</f>
        <v>-0.220906274724152</v>
      </c>
      <c r="AD258" s="26" t="n">
        <f aca="false">IF(ROW()&lt;4+MinObs-1,"",IFERROR((I258-AVERAGE(I$4:I258))/STDEV(I$4:I258),""))</f>
        <v>-0.729926347052221</v>
      </c>
      <c r="AE258" s="26" t="n">
        <f aca="false">IF(ROW()&lt;4+MinObs-1,"",IFERROR((J258-AVERAGE(J$4:J258))/STDEV(J$4:J258),""))</f>
        <v>-0.806306158758927</v>
      </c>
      <c r="AF258" s="26" t="n">
        <f aca="false">IF(ROW()&lt;4+MinObs-1,"",IFERROR((K258-AVERAGE(K$4:K258))/STDEV(K$4:K258),""))</f>
        <v>-0.870242840844363</v>
      </c>
      <c r="AG258" s="26" t="n">
        <f aca="false">IF(ROW()&lt;4+MinObs-1,"",IFERROR((L258-AVERAGE(L$4:L258))/STDEV(L$4:L258),""))</f>
        <v>-0.539283746465225</v>
      </c>
      <c r="AH258" s="26" t="n">
        <f aca="false">IF(ROW()&lt;4+MinObs-1,"",IFERROR((M258-AVERAGE(M$4:M258))/STDEV(M$4:M258),""))</f>
        <v>-0.906749643364136</v>
      </c>
      <c r="AI258" s="26" t="n">
        <f aca="false">IF(ROW()&lt;4+MinObs-1,"",IFERROR((N258-AVERAGE(N$4:N258))/STDEV(N$4:N258),""))</f>
        <v>-0.836410844560343</v>
      </c>
      <c r="AJ258" s="26" t="n">
        <f aca="false">IF(ROW()&lt;4+MinObs-1,"",IFERROR((O258-AVERAGE(O$4:O258))/STDEV(O$4:O258),""))</f>
        <v>-0.348009943787991</v>
      </c>
      <c r="AK258" s="26" t="n">
        <f aca="false">IF(ROW()&lt;4+MinObs-1,"",IFERROR((P258-AVERAGE(P$4:P258))/STDEV(P$4:P258),""))</f>
        <v>0.00082667202723062</v>
      </c>
      <c r="AL258" s="26" t="n">
        <f aca="false">IF(ROW()&lt;4+MinObs-1,"",IFERROR((Q258-AVERAGE(Q$4:Q258))/STDEV(Q$4:Q258),""))</f>
        <v>-1.18314118529182</v>
      </c>
      <c r="AM258" s="26" t="n">
        <f aca="false">IF(ROW()&lt;4+MinObs-1,"",IFERROR((R258-AVERAGE(R$4:R258))/STDEV(R$4:R258),""))</f>
        <v>-1.24557289769754</v>
      </c>
      <c r="AN258" s="26" t="n">
        <f aca="false">IF(ROW()&lt;4+MinObs-1,"",IFERROR((S258-AVERAGE(S$4:S258))/STDEV(S$4:S258),""))</f>
        <v>-0.292357318583179</v>
      </c>
      <c r="AO258" s="26" t="n">
        <f aca="false">IF(ROW()&lt;4+MinObs-1,"",IFERROR((T258-AVERAGE(T$4:T258))/STDEV(T$4:T258),""))</f>
        <v>-1.13279157766699</v>
      </c>
      <c r="AP258" s="26" t="n">
        <f aca="false">IF(ROW()&lt;4+MinObs-1,"",IFERROR((U258-AVERAGE(U$4:U258))/STDEV(U$4:U258),""))</f>
        <v>-0.240906926326134</v>
      </c>
      <c r="AQ258" s="26" t="n">
        <f aca="false">IF(ROW()&lt;4+MinObs-1,"",IFERROR((V258-AVERAGE(V$4:V258))/STDEV(V$4:V258),""))</f>
        <v>-0.33880297344621</v>
      </c>
      <c r="AR258" s="26" t="n">
        <f aca="false">IF(W258="",0,IF(W258&gt;=z4,w4,IF(W258&gt;=z3,w3,IF(W258&gt;=zEntry,w2,IF(AND(W258&gt;=ExitZ,AR257&gt;0),w2,0)))))</f>
        <v>0</v>
      </c>
      <c r="AS258" s="26" t="n">
        <f aca="false">IF(X258="",0,IF(X258&gt;=z4,w4,IF(X258&gt;=z3,w3,IF(X258&gt;=zEntry,w2,IF(AND(X258&gt;=ExitZ,AS257&gt;0),w2,0)))))</f>
        <v>0</v>
      </c>
      <c r="AT258" s="26" t="n">
        <f aca="false">IF(Y258="",0,IF(Y258&gt;=z4,w4,IF(Y258&gt;=z3,w3,IF(Y258&gt;=zEntry,w2,IF(AND(Y258&gt;=ExitZ,AT257&gt;0),w2,0)))))</f>
        <v>0</v>
      </c>
      <c r="AU258" s="26" t="n">
        <f aca="false">IF(Z258="",0,IF(Z258&gt;=z4,w4,IF(Z258&gt;=z3,w3,IF(Z258&gt;=zEntry,w2,IF(AND(Z258&gt;=ExitZ,AU257&gt;0),w2,0)))))</f>
        <v>0</v>
      </c>
      <c r="AV258" s="26" t="n">
        <f aca="false">IF(AA258="",0,IF(AA258&gt;=z4,w4,IF(AA258&gt;=z3,w3,IF(AA258&gt;=zEntry,w2,IF(AND(AA258&gt;=ExitZ,AV257&gt;0),w2,0)))))</f>
        <v>0</v>
      </c>
      <c r="AW258" s="26" t="n">
        <f aca="false">IF(AB258="",0,IF(AB258&gt;=z4,w4,IF(AB258&gt;=z3,w3,IF(AB258&gt;=zEntry,w2,IF(AND(AB258&gt;=ExitZ,AW257&gt;0),w2,0)))))</f>
        <v>0</v>
      </c>
      <c r="AX258" s="26" t="n">
        <f aca="false">IF(AC258="",0,IF(AC258&gt;=z4,w4,IF(AC258&gt;=z3,w3,IF(AC258&gt;=zEntry,w2,IF(AND(AC258&gt;=ExitZ,AX257&gt;0),w2,0)))))</f>
        <v>0</v>
      </c>
      <c r="AY258" s="26" t="n">
        <f aca="false">IF(AD258="",0,IF(AD258&gt;=z4,w4,IF(AD258&gt;=z3,w3,IF(AD258&gt;=zEntry,w2,IF(AND(AD258&gt;=ExitZ,AY257&gt;0),w2,0)))))</f>
        <v>0</v>
      </c>
      <c r="AZ258" s="26" t="n">
        <f aca="false">IF(AE258="",0,IF(AE258&gt;=z4,w4,IF(AE258&gt;=z3,w3,IF(AE258&gt;=zEntry,w2,IF(AND(AE258&gt;=ExitZ,AZ257&gt;0),w2,0)))))</f>
        <v>0</v>
      </c>
      <c r="BA258" s="26" t="n">
        <f aca="false">IF(AF258="",0,IF(AF258&gt;=z4,w4,IF(AF258&gt;=z3,w3,IF(AF258&gt;=zEntry,w2,IF(AND(AF258&gt;=ExitZ,BA257&gt;0),w2,0)))))</f>
        <v>0</v>
      </c>
      <c r="BB258" s="26" t="n">
        <f aca="false">IF(AG258="",0,IF(AG258&gt;=z4,w4,IF(AG258&gt;=z3,w3,IF(AG258&gt;=zEntry,w2,IF(AND(AG258&gt;=ExitZ,BB257&gt;0),w2,0)))))</f>
        <v>0</v>
      </c>
      <c r="BC258" s="26" t="n">
        <f aca="false">IF(AH258="",0,IF(AH258&gt;=z4,w4,IF(AH258&gt;=z3,w3,IF(AH258&gt;=zEntry,w2,IF(AND(AH258&gt;=ExitZ,BC257&gt;0),w2,0)))))</f>
        <v>0</v>
      </c>
      <c r="BD258" s="26" t="n">
        <f aca="false">IF(AI258="",0,IF(AI258&gt;=z4,w4,IF(AI258&gt;=z3,w3,IF(AI258&gt;=zEntry,w2,IF(AND(AI258&gt;=ExitZ,BD257&gt;0),w2,0)))))</f>
        <v>0</v>
      </c>
      <c r="BE258" s="26" t="n">
        <f aca="false">IF(AJ258="",0,IF(AJ258&gt;=z4,w4,IF(AJ258&gt;=z3,w3,IF(AJ258&gt;=zEntry,w2,IF(AND(AJ258&gt;=ExitZ,BE257&gt;0),w2,0)))))</f>
        <v>0</v>
      </c>
      <c r="BF258" s="26" t="n">
        <f aca="false">IF(AK258="",0,IF(AK258&gt;=z4,w4,IF(AK258&gt;=z3,w3,IF(AK258&gt;=zEntry,w2,IF(AND(AK258&gt;=ExitZ,BF257&gt;0),w2,0)))))</f>
        <v>0</v>
      </c>
      <c r="BG258" s="26" t="n">
        <f aca="false">IF(AL258="",0,IF(AL258&gt;=z4,w4,IF(AL258&gt;=z3,w3,IF(AL258&gt;=zEntry,w2,IF(AND(AL258&gt;=ExitZ,BG257&gt;0),w2,0)))))</f>
        <v>0</v>
      </c>
      <c r="BH258" s="26" t="n">
        <f aca="false">IF(AM258="",0,IF(AM258&gt;=z4,w4,IF(AM258&gt;=z3,w3,IF(AM258&gt;=zEntry,w2,IF(AND(AM258&gt;=ExitZ,BH257&gt;0),w2,0)))))</f>
        <v>0</v>
      </c>
      <c r="BI258" s="26" t="n">
        <f aca="false">IF(AN258="",0,IF(AN258&gt;=z4,w4,IF(AN258&gt;=z3,w3,IF(AN258&gt;=zEntry,w2,IF(AND(AN258&gt;=ExitZ,BI257&gt;0),w2,0)))))</f>
        <v>0</v>
      </c>
      <c r="BJ258" s="26" t="n">
        <f aca="false">IF(AO258="",0,IF(AO258&gt;=z4,w4,IF(AO258&gt;=z3,w3,IF(AO258&gt;=zEntry,w2,IF(AND(AO258&gt;=ExitZ,BJ257&gt;0),w2,0)))))</f>
        <v>0</v>
      </c>
      <c r="BK258" s="26" t="n">
        <f aca="false">IF(AP258="",0,IF(AP258&gt;=z4,w4,IF(AP258&gt;=z3,w3,IF(AP258&gt;=zEntry,w2,IF(AND(AP258&gt;=ExitZ,BK257&gt;0),w2,0)))))</f>
        <v>0</v>
      </c>
      <c r="BL258" s="26" t="n">
        <f aca="false">IF(AQ258="",0,IF(AQ258&gt;=z4,w4,IF(AQ258&gt;=z3,w3,IF(AQ258&gt;=zEntry,w2,IF(AND(AQ258&gt;=ExitZ,BL257&gt;0),w2,0)))))</f>
        <v>0</v>
      </c>
      <c r="BM258" s="23" t="n">
        <f aca="false">IF(EMFX_Data!X257&gt;=EMFX_Data!Y257,EMFX_Data!AE258-EMFX_Data!AF258,EMFX_Data!AF258-EMFX_Data!AE258)</f>
        <v>-0.0412812142721252</v>
      </c>
      <c r="BN258" s="23" t="n">
        <f aca="false">IF(EMFX_Data!X257&gt;=EMFX_Data!Z257,EMFX_Data!AE258-EMFX_Data!AG258,EMFX_Data!AG258-EMFX_Data!AE258)</f>
        <v>-0.0133036662636012</v>
      </c>
      <c r="BO258" s="23" t="n">
        <f aca="false">IF(EMFX_Data!X257&gt;=EMFX_Data!AA257,EMFX_Data!AE258-EMFX_Data!AH258,EMFX_Data!AH258-EMFX_Data!AE258)</f>
        <v>-0.0139833295732939</v>
      </c>
      <c r="BP258" s="23" t="n">
        <f aca="false">IF(EMFX_Data!X257&gt;=EMFX_Data!AB257,EMFX_Data!AE258-EMFX_Data!AI258,EMFX_Data!AI258-EMFX_Data!AE258)</f>
        <v>-0.0145479212391125</v>
      </c>
      <c r="BQ258" s="23" t="n">
        <f aca="false">IF(EMFX_Data!X257&gt;=EMFX_Data!AC257,EMFX_Data!AE258-EMFX_Data!AJ258,EMFX_Data!AJ258-EMFX_Data!AE258)</f>
        <v>-0.0532989792785294</v>
      </c>
      <c r="BR258" s="23" t="n">
        <f aca="false">IF(EMFX_Data!X257&gt;=EMFX_Data!AD257,EMFX_Data!AE258-EMFX_Data!AK258,EMFX_Data!AK258-EMFX_Data!AE258)</f>
        <v>0.00842729483247437</v>
      </c>
      <c r="BS258" s="23" t="n">
        <f aca="false">IF(EMFX_Data!Y257&gt;=EMFX_Data!Z257,EMFX_Data!AF258-EMFX_Data!AG258,EMFX_Data!AG258-EMFX_Data!AF258)</f>
        <v>0.0279775480085239</v>
      </c>
      <c r="BT258" s="23" t="n">
        <f aca="false">IF(EMFX_Data!Y257&gt;=EMFX_Data!AA257,EMFX_Data!AF258-EMFX_Data!AH258,EMFX_Data!AH258-EMFX_Data!AF258)</f>
        <v>0.0272978846988312</v>
      </c>
      <c r="BU258" s="23" t="n">
        <f aca="false">IF(EMFX_Data!Y257&gt;=EMFX_Data!AB257,EMFX_Data!AF258-EMFX_Data!AI258,EMFX_Data!AI258-EMFX_Data!AF258)</f>
        <v>0.0267332930330127</v>
      </c>
      <c r="BV258" s="23" t="n">
        <f aca="false">IF(EMFX_Data!Y257&gt;=EMFX_Data!AC257,EMFX_Data!AF258-EMFX_Data!AJ258,EMFX_Data!AJ258-EMFX_Data!AF258)</f>
        <v>-0.0120177650064042</v>
      </c>
      <c r="BW258" s="23" t="n">
        <f aca="false">IF(EMFX_Data!Y257&gt;=EMFX_Data!AD257,EMFX_Data!AF258-EMFX_Data!AK258,EMFX_Data!AK258-EMFX_Data!AF258)</f>
        <v>0.0497085091045995</v>
      </c>
      <c r="BX258" s="23" t="n">
        <f aca="false">IF(EMFX_Data!Z257&gt;=EMFX_Data!AA257,EMFX_Data!AG258-EMFX_Data!AH258,EMFX_Data!AH258-EMFX_Data!AG258)</f>
        <v>0.000679663309692724</v>
      </c>
      <c r="BY258" s="23" t="n">
        <f aca="false">IF(EMFX_Data!Z257&gt;=EMFX_Data!AB257,EMFX_Data!AG258-EMFX_Data!AI258,EMFX_Data!AI258-EMFX_Data!AG258)</f>
        <v>0.00124425497551127</v>
      </c>
      <c r="BZ258" s="23" t="n">
        <f aca="false">IF(EMFX_Data!Z257&gt;=EMFX_Data!AC257,EMFX_Data!AG258-EMFX_Data!AJ258,EMFX_Data!AJ258-EMFX_Data!AG258)</f>
        <v>0.0399953130149282</v>
      </c>
      <c r="CA258" s="23" t="n">
        <f aca="false">IF(EMFX_Data!Z257&gt;=EMFX_Data!AD257,EMFX_Data!AG258-EMFX_Data!AK258,EMFX_Data!AK258-EMFX_Data!AG258)</f>
        <v>-0.0217309610960756</v>
      </c>
      <c r="CB258" s="23" t="n">
        <f aca="false">IF(EMFX_Data!AA257&gt;=EMFX_Data!AB257,EMFX_Data!AH258-EMFX_Data!AI258,EMFX_Data!AI258-EMFX_Data!AH258)</f>
        <v>-0.000564591665818548</v>
      </c>
      <c r="CC258" s="23" t="n">
        <f aca="false">IF(EMFX_Data!AA257&gt;=EMFX_Data!AC257,EMFX_Data!AH258-EMFX_Data!AJ258,EMFX_Data!AJ258-EMFX_Data!AH258)</f>
        <v>0.0393156497052354</v>
      </c>
      <c r="CD258" s="23" t="n">
        <f aca="false">IF(EMFX_Data!AA257&gt;=EMFX_Data!AD257,EMFX_Data!AH258-EMFX_Data!AK258,EMFX_Data!AK258-EMFX_Data!AH258)</f>
        <v>-0.0224106244057683</v>
      </c>
      <c r="CE258" s="23" t="n">
        <f aca="false">IF(EMFX_Data!AB257&gt;=EMFX_Data!AC257,EMFX_Data!AI258-EMFX_Data!AJ258,EMFX_Data!AJ258-EMFX_Data!AI258)</f>
        <v>0.0387510580394169</v>
      </c>
      <c r="CF258" s="23" t="n">
        <f aca="false">IF(EMFX_Data!AB257&gt;=EMFX_Data!AD257,EMFX_Data!AI258-EMFX_Data!AK258,EMFX_Data!AK258-EMFX_Data!AI258)</f>
        <v>-0.0229752160715869</v>
      </c>
      <c r="CG258" s="23" t="n">
        <f aca="false">IF(EMFX_Data!AC257&gt;=EMFX_Data!AD257,EMFX_Data!AJ258-EMFX_Data!AK258,EMFX_Data!AK258-EMFX_Data!AJ258)</f>
        <v>-0.0617262741110037</v>
      </c>
      <c r="CH258" s="27" t="n">
        <f aca="false">IF(ROW()&lt;4+VolLB,"",STDEV(INDEX($BM:$BM,ROW()-VolLB+1):INDEX($BM:$BM,ROW()))*SQRT(12))</f>
        <v>0.16132389693415</v>
      </c>
      <c r="CI258" s="27" t="n">
        <f aca="false">IF(ROW()&lt;4+VolLB,"",STDEV(INDEX($BN:$BN,ROW()-VolLB+1):INDEX($BN:$BN,ROW()))*SQRT(12))</f>
        <v>0.158243689427789</v>
      </c>
      <c r="CJ258" s="27" t="n">
        <f aca="false">IF(ROW()&lt;4+VolLB,"",STDEV(INDEX($BO:$BO,ROW()-VolLB+1):INDEX($BO:$BO,ROW()))*SQRT(12))</f>
        <v>0.172260307697111</v>
      </c>
      <c r="CK258" s="27" t="n">
        <f aca="false">IF(ROW()&lt;4+VolLB,"",STDEV(INDEX($BP:$BP,ROW()-VolLB+1):INDEX($BP:$BP,ROW()))*SQRT(12))</f>
        <v>0.142934971193986</v>
      </c>
      <c r="CL258" s="27" t="n">
        <f aca="false">IF(ROW()&lt;4+VolLB,"",STDEV(INDEX($BQ:$BQ,ROW()-VolLB+1):INDEX($BQ:$BQ,ROW()))*SQRT(12))</f>
        <v>0.159054281986096</v>
      </c>
      <c r="CM258" s="27" t="n">
        <f aca="false">IF(ROW()&lt;4+VolLB,"",STDEV(INDEX($BR:$BR,ROW()-VolLB+1):INDEX($BR:$BR,ROW()))*SQRT(12))</f>
        <v>0.195747154758887</v>
      </c>
      <c r="CN258" s="27" t="n">
        <f aca="false">IF(ROW()&lt;4+VolLB,"",STDEV(INDEX($BS:$BS,ROW()-VolLB+1):INDEX($BS:$BS,ROW()))*SQRT(12))</f>
        <v>0.144930803796869</v>
      </c>
      <c r="CO258" s="27" t="n">
        <f aca="false">IF(ROW()&lt;4+VolLB,"",STDEV(INDEX($BT:$BT,ROW()-VolLB+1):INDEX($BT:$BT,ROW()))*SQRT(12))</f>
        <v>0.170606563612996</v>
      </c>
      <c r="CP258" s="27" t="n">
        <f aca="false">IF(ROW()&lt;4+VolLB,"",STDEV(INDEX($BU:$BU,ROW()-VolLB+1):INDEX($BU:$BU,ROW()))*SQRT(12))</f>
        <v>0.172504930667595</v>
      </c>
      <c r="CQ258" s="27" t="n">
        <f aca="false">IF(ROW()&lt;4+VolLB,"",STDEV(INDEX($BV:$BV,ROW()-VolLB+1):INDEX($BV:$BV,ROW()))*SQRT(12))</f>
        <v>0.17620107394753</v>
      </c>
      <c r="CR258" s="27" t="n">
        <f aca="false">IF(ROW()&lt;4+VolLB,"",STDEV(INDEX($BW:$BW,ROW()-VolLB+1):INDEX($BW:$BW,ROW()))*SQRT(12))</f>
        <v>0.178743432554338</v>
      </c>
      <c r="CS258" s="27" t="n">
        <f aca="false">IF(ROW()&lt;4+VolLB,"",STDEV(INDEX($BX:$BX,ROW()-VolLB+1):INDEX($BX:$BX,ROW()))*SQRT(12))</f>
        <v>0.134904345559974</v>
      </c>
      <c r="CT258" s="27" t="n">
        <f aca="false">IF(ROW()&lt;4+VolLB,"",STDEV(INDEX($BY:$BY,ROW()-VolLB+1):INDEX($BY:$BY,ROW()))*SQRT(12))</f>
        <v>0.147330981358916</v>
      </c>
      <c r="CU258" s="27" t="n">
        <f aca="false">IF(ROW()&lt;4+VolLB,"",STDEV(INDEX($BZ:$BZ,ROW()-VolLB+1):INDEX($BZ:$BZ,ROW()))*SQRT(12))</f>
        <v>0.169768001361585</v>
      </c>
      <c r="CV258" s="27" t="n">
        <f aca="false">IF(ROW()&lt;4+VolLB,"",STDEV(INDEX($CA:$CA,ROW()-VolLB+1):INDEX($CA:$CA,ROW()))*SQRT(12))</f>
        <v>0.160824032897386</v>
      </c>
      <c r="CW258" s="27" t="n">
        <f aca="false">IF(ROW()&lt;4+VolLB,"",STDEV(INDEX($CB:$CB,ROW()-VolLB+1):INDEX($CB:$CB,ROW()))*SQRT(12))</f>
        <v>0.1705767908778</v>
      </c>
      <c r="CX258" s="27" t="n">
        <f aca="false">IF(ROW()&lt;4+VolLB,"",STDEV(INDEX($CC:$CC,ROW()-VolLB+1):INDEX($CC:$CC,ROW()))*SQRT(12))</f>
        <v>0.164984515960477</v>
      </c>
      <c r="CY258" s="27" t="n">
        <f aca="false">IF(ROW()&lt;4+VolLB,"",STDEV(INDEX($CD:$CD,ROW()-VolLB+1):INDEX($CD:$CD,ROW()))*SQRT(12))</f>
        <v>0.142028051384847</v>
      </c>
      <c r="CZ258" s="27" t="n">
        <f aca="false">IF(ROW()&lt;4+VolLB,"",STDEV(INDEX($CE:$CE,ROW()-VolLB+1):INDEX($CE:$CE,ROW()))*SQRT(12))</f>
        <v>0.174217499459698</v>
      </c>
      <c r="DA258" s="27" t="n">
        <f aca="false">IF(ROW()&lt;4+VolLB,"",STDEV(INDEX($CF:$CF,ROW()-VolLB+1):INDEX($CF:$CF,ROW()))*SQRT(12))</f>
        <v>0.187897965320534</v>
      </c>
      <c r="DB258" s="27" t="n">
        <f aca="false">IF(ROW()&lt;4+VolLB,"",STDEV(INDEX($CG:$CG,ROW()-VolLB+1):INDEX($CG:$CG,ROW()))*SQRT(12))</f>
        <v>0.188533094230086</v>
      </c>
      <c r="DC258" s="26" t="n">
        <f aca="false">IF(OR(AR258=0,CH258="",CH258=0),0,AR258*MIN(MaxScal,TgtVol/CH258))</f>
        <v>0</v>
      </c>
      <c r="DD258" s="26" t="n">
        <f aca="false">IF(OR(AS258=0,CI258="",CI258=0),0,AS258*MIN(MaxScal,TgtVol/CI258))</f>
        <v>0</v>
      </c>
      <c r="DE258" s="26" t="n">
        <f aca="false">IF(OR(AT258=0,CJ258="",CJ258=0),0,AT258*MIN(MaxScal,TgtVol/CJ258))</f>
        <v>0</v>
      </c>
      <c r="DF258" s="26" t="n">
        <f aca="false">IF(OR(AU258=0,CK258="",CK258=0),0,AU258*MIN(MaxScal,TgtVol/CK258))</f>
        <v>0</v>
      </c>
      <c r="DG258" s="26" t="n">
        <f aca="false">IF(OR(AV258=0,CL258="",CL258=0),0,AV258*MIN(MaxScal,TgtVol/CL258))</f>
        <v>0</v>
      </c>
      <c r="DH258" s="26" t="n">
        <f aca="false">IF(OR(AW258=0,CM258="",CM258=0),0,AW258*MIN(MaxScal,TgtVol/CM258))</f>
        <v>0</v>
      </c>
      <c r="DI258" s="26" t="n">
        <f aca="false">IF(OR(AX258=0,CN258="",CN258=0),0,AX258*MIN(MaxScal,TgtVol/CN258))</f>
        <v>0</v>
      </c>
      <c r="DJ258" s="26" t="n">
        <f aca="false">IF(OR(AY258=0,CO258="",CO258=0),0,AY258*MIN(MaxScal,TgtVol/CO258))</f>
        <v>0</v>
      </c>
      <c r="DK258" s="26" t="n">
        <f aca="false">IF(OR(AZ258=0,CP258="",CP258=0),0,AZ258*MIN(MaxScal,TgtVol/CP258))</f>
        <v>0</v>
      </c>
      <c r="DL258" s="26" t="n">
        <f aca="false">IF(OR(BA258=0,CQ258="",CQ258=0),0,BA258*MIN(MaxScal,TgtVol/CQ258))</f>
        <v>0</v>
      </c>
      <c r="DM258" s="26" t="n">
        <f aca="false">IF(OR(BB258=0,CR258="",CR258=0),0,BB258*MIN(MaxScal,TgtVol/CR258))</f>
        <v>0</v>
      </c>
      <c r="DN258" s="26" t="n">
        <f aca="false">IF(OR(BC258=0,CS258="",CS258=0),0,BC258*MIN(MaxScal,TgtVol/CS258))</f>
        <v>0</v>
      </c>
      <c r="DO258" s="26" t="n">
        <f aca="false">IF(OR(BD258=0,CT258="",CT258=0),0,BD258*MIN(MaxScal,TgtVol/CT258))</f>
        <v>0</v>
      </c>
      <c r="DP258" s="26" t="n">
        <f aca="false">IF(OR(BE258=0,CU258="",CU258=0),0,BE258*MIN(MaxScal,TgtVol/CU258))</f>
        <v>0</v>
      </c>
      <c r="DQ258" s="26" t="n">
        <f aca="false">IF(OR(BF258=0,CV258="",CV258=0),0,BF258*MIN(MaxScal,TgtVol/CV258))</f>
        <v>0</v>
      </c>
      <c r="DR258" s="26" t="n">
        <f aca="false">IF(OR(BG258=0,CW258="",CW258=0),0,BG258*MIN(MaxScal,TgtVol/CW258))</f>
        <v>0</v>
      </c>
      <c r="DS258" s="26" t="n">
        <f aca="false">IF(OR(BH258=0,CX258="",CX258=0),0,BH258*MIN(MaxScal,TgtVol/CX258))</f>
        <v>0</v>
      </c>
      <c r="DT258" s="26" t="n">
        <f aca="false">IF(OR(BI258=0,CY258="",CY258=0),0,BI258*MIN(MaxScal,TgtVol/CY258))</f>
        <v>0</v>
      </c>
      <c r="DU258" s="26" t="n">
        <f aca="false">IF(OR(BJ258=0,CZ258="",CZ258=0),0,BJ258*MIN(MaxScal,TgtVol/CZ258))</f>
        <v>0</v>
      </c>
      <c r="DV258" s="26" t="n">
        <f aca="false">IF(OR(BK258=0,DA258="",DA258=0),0,BK258*MIN(MaxScal,TgtVol/DA258))</f>
        <v>0</v>
      </c>
      <c r="DW258" s="26" t="n">
        <f aca="false">IF(OR(BL258=0,DB258="",DB258=0),0,BL258*MIN(MaxScal,TgtVol/DB258))</f>
        <v>0</v>
      </c>
      <c r="DX258" s="28" t="n">
        <f aca="false">IFERROR(DC257*BM258,"")</f>
        <v>-0</v>
      </c>
      <c r="DY258" s="28" t="n">
        <f aca="false">IFERROR(DD257*BN258,"")</f>
        <v>-0</v>
      </c>
      <c r="DZ258" s="28" t="n">
        <f aca="false">IFERROR(DE257*BO258,"")</f>
        <v>-0</v>
      </c>
      <c r="EA258" s="28" t="n">
        <f aca="false">IFERROR(DF257*BP258,"")</f>
        <v>-0</v>
      </c>
      <c r="EB258" s="28" t="n">
        <f aca="false">IFERROR(DG257*BQ258,"")</f>
        <v>-0</v>
      </c>
      <c r="EC258" s="28" t="n">
        <f aca="false">IFERROR(DH257*BR258,"")</f>
        <v>0</v>
      </c>
      <c r="ED258" s="28" t="n">
        <f aca="false">IFERROR(DI257*BS258,"")</f>
        <v>0</v>
      </c>
      <c r="EE258" s="28" t="n">
        <f aca="false">IFERROR(DJ257*BT258,"")</f>
        <v>0</v>
      </c>
      <c r="EF258" s="28" t="n">
        <f aca="false">IFERROR(DK257*BU258,"")</f>
        <v>0</v>
      </c>
      <c r="EG258" s="28" t="n">
        <f aca="false">IFERROR(DL257*BV258,"")</f>
        <v>-0</v>
      </c>
      <c r="EH258" s="28" t="n">
        <f aca="false">IFERROR(DM257*BW258,"")</f>
        <v>0</v>
      </c>
      <c r="EI258" s="28" t="n">
        <f aca="false">IFERROR(DN257*BX258,"")</f>
        <v>0</v>
      </c>
      <c r="EJ258" s="28" t="n">
        <f aca="false">IFERROR(DO257*BY258,"")</f>
        <v>0</v>
      </c>
      <c r="EK258" s="28" t="n">
        <f aca="false">IFERROR(DP257*BZ258,"")</f>
        <v>0</v>
      </c>
      <c r="EL258" s="28" t="n">
        <f aca="false">IFERROR(DQ257*CA258,"")</f>
        <v>-0</v>
      </c>
      <c r="EM258" s="28" t="n">
        <f aca="false">IFERROR(DR257*CB258,"")</f>
        <v>-0</v>
      </c>
      <c r="EN258" s="28" t="n">
        <f aca="false">IFERROR(DS257*CC258,"")</f>
        <v>0</v>
      </c>
      <c r="EO258" s="28" t="n">
        <f aca="false">IFERROR(DT257*CD258,"")</f>
        <v>-0</v>
      </c>
      <c r="EP258" s="28" t="n">
        <f aca="false">IFERROR(DU257*CE258,"")</f>
        <v>0</v>
      </c>
      <c r="EQ258" s="28" t="n">
        <f aca="false">IFERROR(DV257*CF258,"")</f>
        <v>-0</v>
      </c>
      <c r="ER258" s="28" t="n">
        <f aca="false">IFERROR(DW257*CG258,"")</f>
        <v>-0</v>
      </c>
      <c r="ES258" s="28" t="n">
        <f aca="false">IF(ROW()=4,"",SUM(DX258:ER258))</f>
        <v>0</v>
      </c>
      <c r="ET258" s="29" t="n">
        <f aca="false">COUNTIF(AR258:BL258,"&gt;0")</f>
        <v>0</v>
      </c>
    </row>
    <row r="259" customFormat="false" ht="15" hidden="false" customHeight="false" outlineLevel="0" collapsed="false">
      <c r="A259" s="19" t="n">
        <v>45777</v>
      </c>
      <c r="B259" s="23" t="n">
        <f aca="false">ABS(EMFX_Data!X259-EMFX_Data!Y259)</f>
        <v>0.00102611286039078</v>
      </c>
      <c r="C259" s="23" t="n">
        <f aca="false">ABS(EMFX_Data!X259-EMFX_Data!Z259)</f>
        <v>0.138466871718182</v>
      </c>
      <c r="D259" s="23" t="n">
        <f aca="false">ABS(EMFX_Data!X259-EMFX_Data!AA259)</f>
        <v>0.0179923027685405</v>
      </c>
      <c r="E259" s="23" t="n">
        <f aca="false">ABS(EMFX_Data!X259-EMFX_Data!AB259)</f>
        <v>0.0242194205812476</v>
      </c>
      <c r="F259" s="23" t="n">
        <f aca="false">ABS(EMFX_Data!X259-EMFX_Data!AC259)</f>
        <v>0.0745820759972871</v>
      </c>
      <c r="G259" s="23" t="n">
        <f aca="false">ABS(EMFX_Data!X259-EMFX_Data!AD259)</f>
        <v>0.0109444760231767</v>
      </c>
      <c r="H259" s="23" t="n">
        <f aca="false">ABS(EMFX_Data!Y259-EMFX_Data!Z259)</f>
        <v>0.137440758857792</v>
      </c>
      <c r="I259" s="23" t="n">
        <f aca="false">ABS(EMFX_Data!Y259-EMFX_Data!AA259)</f>
        <v>0.0190184156289313</v>
      </c>
      <c r="J259" s="23" t="n">
        <f aca="false">ABS(EMFX_Data!Y259-EMFX_Data!AB259)</f>
        <v>0.0231933077208568</v>
      </c>
      <c r="K259" s="23" t="n">
        <f aca="false">ABS(EMFX_Data!Y259-EMFX_Data!AC259)</f>
        <v>0.0735559631368963</v>
      </c>
      <c r="L259" s="23" t="n">
        <f aca="false">ABS(EMFX_Data!Y259-EMFX_Data!AD259)</f>
        <v>0.00991836316278594</v>
      </c>
      <c r="M259" s="23" t="n">
        <f aca="false">ABS(EMFX_Data!Z259-EMFX_Data!AA259)</f>
        <v>0.156459174486723</v>
      </c>
      <c r="N259" s="23" t="n">
        <f aca="false">ABS(EMFX_Data!Z259-EMFX_Data!AB259)</f>
        <v>0.114247451136935</v>
      </c>
      <c r="O259" s="23" t="n">
        <f aca="false">ABS(EMFX_Data!Z259-EMFX_Data!AC259)</f>
        <v>0.0638847957208952</v>
      </c>
      <c r="P259" s="23" t="n">
        <f aca="false">ABS(EMFX_Data!Z259-EMFX_Data!AD259)</f>
        <v>0.127522395695006</v>
      </c>
      <c r="Q259" s="23" t="n">
        <f aca="false">ABS(EMFX_Data!AA259-EMFX_Data!AB259)</f>
        <v>0.0422117233497881</v>
      </c>
      <c r="R259" s="23" t="n">
        <f aca="false">ABS(EMFX_Data!AA259-EMFX_Data!AC259)</f>
        <v>0.0925743787658275</v>
      </c>
      <c r="S259" s="23" t="n">
        <f aca="false">ABS(EMFX_Data!AA259-EMFX_Data!AD259)</f>
        <v>0.0289367787917172</v>
      </c>
      <c r="T259" s="23" t="n">
        <f aca="false">ABS(EMFX_Data!AB259-EMFX_Data!AC259)</f>
        <v>0.0503626554160395</v>
      </c>
      <c r="U259" s="23" t="n">
        <f aca="false">ABS(EMFX_Data!AB259-EMFX_Data!AD259)</f>
        <v>0.0132749445580709</v>
      </c>
      <c r="V259" s="23" t="n">
        <f aca="false">ABS(EMFX_Data!AC259-EMFX_Data!AD259)</f>
        <v>0.0636375999741103</v>
      </c>
      <c r="W259" s="26" t="n">
        <f aca="false">IF(ROW()&lt;4+MinObs-1,"",IFERROR((B259-AVERAGE(B$4:B259))/STDEV(B$4:B259),""))</f>
        <v>-1.39835660931055</v>
      </c>
      <c r="X259" s="26" t="n">
        <f aca="false">IF(ROW()&lt;4+MinObs-1,"",IFERROR((C259-AVERAGE(C$4:C259))/STDEV(C$4:C259),""))</f>
        <v>0.391252436421224</v>
      </c>
      <c r="Y259" s="26" t="n">
        <f aca="false">IF(ROW()&lt;4+MinObs-1,"",IFERROR((D259-AVERAGE(D$4:D259))/STDEV(D$4:D259),""))</f>
        <v>-1.19977704419154</v>
      </c>
      <c r="Z259" s="26" t="n">
        <f aca="false">IF(ROW()&lt;4+MinObs-1,"",IFERROR((E259-AVERAGE(E$4:E259))/STDEV(E$4:E259),""))</f>
        <v>-1.01808411871338</v>
      </c>
      <c r="AA259" s="26" t="n">
        <f aca="false">IF(ROW()&lt;4+MinObs-1,"",IFERROR((F259-AVERAGE(F$4:F259))/STDEV(F$4:F259),""))</f>
        <v>-0.380659506971161</v>
      </c>
      <c r="AB259" s="26" t="n">
        <f aca="false">IF(ROW()&lt;4+MinObs-1,"",IFERROR((G259-AVERAGE(G$4:G259))/STDEV(G$4:G259),""))</f>
        <v>-0.502964365036359</v>
      </c>
      <c r="AC259" s="26" t="n">
        <f aca="false">IF(ROW()&lt;4+MinObs-1,"",IFERROR((H259-AVERAGE(H$4:H259))/STDEV(H$4:H259),""))</f>
        <v>0.025526257948257</v>
      </c>
      <c r="AD259" s="26" t="n">
        <f aca="false">IF(ROW()&lt;4+MinObs-1,"",IFERROR((I259-AVERAGE(I$4:I259))/STDEV(I$4:I259),""))</f>
        <v>-1.04821147409496</v>
      </c>
      <c r="AE259" s="26" t="n">
        <f aca="false">IF(ROW()&lt;4+MinObs-1,"",IFERROR((J259-AVERAGE(J$4:J259))/STDEV(J$4:J259),""))</f>
        <v>-1.22606123420319</v>
      </c>
      <c r="AF259" s="26" t="n">
        <f aca="false">IF(ROW()&lt;4+MinObs-1,"",IFERROR((K259-AVERAGE(K$4:K259))/STDEV(K$4:K259),""))</f>
        <v>-0.345320960816119</v>
      </c>
      <c r="AG259" s="26" t="n">
        <f aca="false">IF(ROW()&lt;4+MinObs-1,"",IFERROR((L259-AVERAGE(L$4:L259))/STDEV(L$4:L259),""))</f>
        <v>-0.635587977591918</v>
      </c>
      <c r="AH259" s="26" t="n">
        <f aca="false">IF(ROW()&lt;4+MinObs-1,"",IFERROR((M259-AVERAGE(M$4:M259))/STDEV(M$4:M259),""))</f>
        <v>0.104420192302592</v>
      </c>
      <c r="AI259" s="26" t="n">
        <f aca="false">IF(ROW()&lt;4+MinObs-1,"",IFERROR((N259-AVERAGE(N$4:N259))/STDEV(N$4:N259),""))</f>
        <v>-0.18789149545181</v>
      </c>
      <c r="AJ259" s="26" t="n">
        <f aca="false">IF(ROW()&lt;4+MinObs-1,"",IFERROR((O259-AVERAGE(O$4:O259))/STDEV(O$4:O259),""))</f>
        <v>-0.474808324513756</v>
      </c>
      <c r="AK259" s="26" t="n">
        <f aca="false">IF(ROW()&lt;4+MinObs-1,"",IFERROR((P259-AVERAGE(P$4:P259))/STDEV(P$4:P259),""))</f>
        <v>-0.0716112840909263</v>
      </c>
      <c r="AL259" s="26" t="n">
        <f aca="false">IF(ROW()&lt;4+MinObs-1,"",IFERROR((Q259-AVERAGE(Q$4:Q259))/STDEV(Q$4:Q259),""))</f>
        <v>-0.886151014445416</v>
      </c>
      <c r="AM259" s="26" t="n">
        <f aca="false">IF(ROW()&lt;4+MinObs-1,"",IFERROR((R259-AVERAGE(R$4:R259))/STDEV(R$4:R259),""))</f>
        <v>-0.593629895155419</v>
      </c>
      <c r="AN259" s="26" t="n">
        <f aca="false">IF(ROW()&lt;4+MinObs-1,"",IFERROR((S259-AVERAGE(S$4:S259))/STDEV(S$4:S259),""))</f>
        <v>-0.540477907159775</v>
      </c>
      <c r="AO259" s="26" t="n">
        <f aca="false">IF(ROW()&lt;4+MinObs-1,"",IFERROR((T259-AVERAGE(T$4:T259))/STDEV(T$4:T259),""))</f>
        <v>-0.802497129632598</v>
      </c>
      <c r="AP259" s="26" t="n">
        <f aca="false">IF(ROW()&lt;4+MinObs-1,"",IFERROR((U259-AVERAGE(U$4:U259))/STDEV(U$4:U259),""))</f>
        <v>-0.557417858581876</v>
      </c>
      <c r="AQ259" s="26" t="n">
        <f aca="false">IF(ROW()&lt;4+MinObs-1,"",IFERROR((V259-AVERAGE(V$4:V259))/STDEV(V$4:V259),""))</f>
        <v>-0.373486091097637</v>
      </c>
      <c r="AR259" s="26" t="n">
        <f aca="false">IF(W259="",0,IF(W259&gt;=z4,w4,IF(W259&gt;=z3,w3,IF(W259&gt;=zEntry,w2,IF(AND(W259&gt;=ExitZ,AR258&gt;0),w2,0)))))</f>
        <v>0</v>
      </c>
      <c r="AS259" s="26" t="n">
        <f aca="false">IF(X259="",0,IF(X259&gt;=z4,w4,IF(X259&gt;=z3,w3,IF(X259&gt;=zEntry,w2,IF(AND(X259&gt;=ExitZ,AS258&gt;0),w2,0)))))</f>
        <v>0</v>
      </c>
      <c r="AT259" s="26" t="n">
        <f aca="false">IF(Y259="",0,IF(Y259&gt;=z4,w4,IF(Y259&gt;=z3,w3,IF(Y259&gt;=zEntry,w2,IF(AND(Y259&gt;=ExitZ,AT258&gt;0),w2,0)))))</f>
        <v>0</v>
      </c>
      <c r="AU259" s="26" t="n">
        <f aca="false">IF(Z259="",0,IF(Z259&gt;=z4,w4,IF(Z259&gt;=z3,w3,IF(Z259&gt;=zEntry,w2,IF(AND(Z259&gt;=ExitZ,AU258&gt;0),w2,0)))))</f>
        <v>0</v>
      </c>
      <c r="AV259" s="26" t="n">
        <f aca="false">IF(AA259="",0,IF(AA259&gt;=z4,w4,IF(AA259&gt;=z3,w3,IF(AA259&gt;=zEntry,w2,IF(AND(AA259&gt;=ExitZ,AV258&gt;0),w2,0)))))</f>
        <v>0</v>
      </c>
      <c r="AW259" s="26" t="n">
        <f aca="false">IF(AB259="",0,IF(AB259&gt;=z4,w4,IF(AB259&gt;=z3,w3,IF(AB259&gt;=zEntry,w2,IF(AND(AB259&gt;=ExitZ,AW258&gt;0),w2,0)))))</f>
        <v>0</v>
      </c>
      <c r="AX259" s="26" t="n">
        <f aca="false">IF(AC259="",0,IF(AC259&gt;=z4,w4,IF(AC259&gt;=z3,w3,IF(AC259&gt;=zEntry,w2,IF(AND(AC259&gt;=ExitZ,AX258&gt;0),w2,0)))))</f>
        <v>0</v>
      </c>
      <c r="AY259" s="26" t="n">
        <f aca="false">IF(AD259="",0,IF(AD259&gt;=z4,w4,IF(AD259&gt;=z3,w3,IF(AD259&gt;=zEntry,w2,IF(AND(AD259&gt;=ExitZ,AY258&gt;0),w2,0)))))</f>
        <v>0</v>
      </c>
      <c r="AZ259" s="26" t="n">
        <f aca="false">IF(AE259="",0,IF(AE259&gt;=z4,w4,IF(AE259&gt;=z3,w3,IF(AE259&gt;=zEntry,w2,IF(AND(AE259&gt;=ExitZ,AZ258&gt;0),w2,0)))))</f>
        <v>0</v>
      </c>
      <c r="BA259" s="26" t="n">
        <f aca="false">IF(AF259="",0,IF(AF259&gt;=z4,w4,IF(AF259&gt;=z3,w3,IF(AF259&gt;=zEntry,w2,IF(AND(AF259&gt;=ExitZ,BA258&gt;0),w2,0)))))</f>
        <v>0</v>
      </c>
      <c r="BB259" s="26" t="n">
        <f aca="false">IF(AG259="",0,IF(AG259&gt;=z4,w4,IF(AG259&gt;=z3,w3,IF(AG259&gt;=zEntry,w2,IF(AND(AG259&gt;=ExitZ,BB258&gt;0),w2,0)))))</f>
        <v>0</v>
      </c>
      <c r="BC259" s="26" t="n">
        <f aca="false">IF(AH259="",0,IF(AH259&gt;=z4,w4,IF(AH259&gt;=z3,w3,IF(AH259&gt;=zEntry,w2,IF(AND(AH259&gt;=ExitZ,BC258&gt;0),w2,0)))))</f>
        <v>0</v>
      </c>
      <c r="BD259" s="26" t="n">
        <f aca="false">IF(AI259="",0,IF(AI259&gt;=z4,w4,IF(AI259&gt;=z3,w3,IF(AI259&gt;=zEntry,w2,IF(AND(AI259&gt;=ExitZ,BD258&gt;0),w2,0)))))</f>
        <v>0</v>
      </c>
      <c r="BE259" s="26" t="n">
        <f aca="false">IF(AJ259="",0,IF(AJ259&gt;=z4,w4,IF(AJ259&gt;=z3,w3,IF(AJ259&gt;=zEntry,w2,IF(AND(AJ259&gt;=ExitZ,BE258&gt;0),w2,0)))))</f>
        <v>0</v>
      </c>
      <c r="BF259" s="26" t="n">
        <f aca="false">IF(AK259="",0,IF(AK259&gt;=z4,w4,IF(AK259&gt;=z3,w3,IF(AK259&gt;=zEntry,w2,IF(AND(AK259&gt;=ExitZ,BF258&gt;0),w2,0)))))</f>
        <v>0</v>
      </c>
      <c r="BG259" s="26" t="n">
        <f aca="false">IF(AL259="",0,IF(AL259&gt;=z4,w4,IF(AL259&gt;=z3,w3,IF(AL259&gt;=zEntry,w2,IF(AND(AL259&gt;=ExitZ,BG258&gt;0),w2,0)))))</f>
        <v>0</v>
      </c>
      <c r="BH259" s="26" t="n">
        <f aca="false">IF(AM259="",0,IF(AM259&gt;=z4,w4,IF(AM259&gt;=z3,w3,IF(AM259&gt;=zEntry,w2,IF(AND(AM259&gt;=ExitZ,BH258&gt;0),w2,0)))))</f>
        <v>0</v>
      </c>
      <c r="BI259" s="26" t="n">
        <f aca="false">IF(AN259="",0,IF(AN259&gt;=z4,w4,IF(AN259&gt;=z3,w3,IF(AN259&gt;=zEntry,w2,IF(AND(AN259&gt;=ExitZ,BI258&gt;0),w2,0)))))</f>
        <v>0</v>
      </c>
      <c r="BJ259" s="26" t="n">
        <f aca="false">IF(AO259="",0,IF(AO259&gt;=z4,w4,IF(AO259&gt;=z3,w3,IF(AO259&gt;=zEntry,w2,IF(AND(AO259&gt;=ExitZ,BJ258&gt;0),w2,0)))))</f>
        <v>0</v>
      </c>
      <c r="BK259" s="26" t="n">
        <f aca="false">IF(AP259="",0,IF(AP259&gt;=z4,w4,IF(AP259&gt;=z3,w3,IF(AP259&gt;=zEntry,w2,IF(AND(AP259&gt;=ExitZ,BK258&gt;0),w2,0)))))</f>
        <v>0</v>
      </c>
      <c r="BL259" s="26" t="n">
        <f aca="false">IF(AQ259="",0,IF(AQ259&gt;=z4,w4,IF(AQ259&gt;=z3,w3,IF(AQ259&gt;=zEntry,w2,IF(AND(AQ259&gt;=ExitZ,BL258&gt;0),w2,0)))))</f>
        <v>0</v>
      </c>
      <c r="BM259" s="23" t="n">
        <f aca="false">IF(EMFX_Data!X258&gt;=EMFX_Data!Y258,EMFX_Data!AE259-EMFX_Data!AF259,EMFX_Data!AF259-EMFX_Data!AE259)</f>
        <v>0.104609324576383</v>
      </c>
      <c r="BN259" s="23" t="n">
        <f aca="false">IF(EMFX_Data!X258&gt;=EMFX_Data!Z258,EMFX_Data!AE259-EMFX_Data!AG259,EMFX_Data!AG259-EMFX_Data!AE259)</f>
        <v>0.0751551579041541</v>
      </c>
      <c r="BO259" s="23" t="n">
        <f aca="false">IF(EMFX_Data!X258&gt;=EMFX_Data!AA258,EMFX_Data!AE259-EMFX_Data!AH259,EMFX_Data!AH259-EMFX_Data!AE259)</f>
        <v>0.182135627255203</v>
      </c>
      <c r="BP259" s="23" t="n">
        <f aca="false">IF(EMFX_Data!X258&gt;=EMFX_Data!AB258,EMFX_Data!AE259-EMFX_Data!AI259,EMFX_Data!AI259-EMFX_Data!AE259)</f>
        <v>0.140912314878951</v>
      </c>
      <c r="BQ259" s="23" t="n">
        <f aca="false">IF(EMFX_Data!X258&gt;=EMFX_Data!AC258,EMFX_Data!AE259-EMFX_Data!AJ259,EMFX_Data!AJ259-EMFX_Data!AE259)</f>
        <v>0.0757719247982037</v>
      </c>
      <c r="BR259" s="23" t="n">
        <f aca="false">IF(EMFX_Data!X258&gt;=EMFX_Data!AD258,EMFX_Data!AE259-EMFX_Data!AK259,EMFX_Data!AK259-EMFX_Data!AE259)</f>
        <v>0.0566728091358237</v>
      </c>
      <c r="BS259" s="23" t="n">
        <f aca="false">IF(EMFX_Data!Y258&gt;=EMFX_Data!Z258,EMFX_Data!AF259-EMFX_Data!AG259,EMFX_Data!AG259-EMFX_Data!AF259)</f>
        <v>-0.0294541666722293</v>
      </c>
      <c r="BT259" s="23" t="n">
        <f aca="false">IF(EMFX_Data!Y258&gt;=EMFX_Data!AA258,EMFX_Data!AF259-EMFX_Data!AH259,EMFX_Data!AH259-EMFX_Data!AF259)</f>
        <v>0.0775263026788194</v>
      </c>
      <c r="BU259" s="23" t="n">
        <f aca="false">IF(EMFX_Data!Y258&gt;=EMFX_Data!AB258,EMFX_Data!AF259-EMFX_Data!AI259,EMFX_Data!AI259-EMFX_Data!AF259)</f>
        <v>0.0363029903025674</v>
      </c>
      <c r="BV259" s="23" t="n">
        <f aca="false">IF(EMFX_Data!Y258&gt;=EMFX_Data!AC258,EMFX_Data!AF259-EMFX_Data!AJ259,EMFX_Data!AJ259-EMFX_Data!AF259)</f>
        <v>-0.0288373997781797</v>
      </c>
      <c r="BW259" s="23" t="n">
        <f aca="false">IF(EMFX_Data!Y258&gt;=EMFX_Data!AD258,EMFX_Data!AF259-EMFX_Data!AK259,EMFX_Data!AK259-EMFX_Data!AF259)</f>
        <v>0.0479365154405597</v>
      </c>
      <c r="BX259" s="23" t="n">
        <f aca="false">IF(EMFX_Data!Z258&gt;=EMFX_Data!AA258,EMFX_Data!AG259-EMFX_Data!AH259,EMFX_Data!AH259-EMFX_Data!AG259)</f>
        <v>-0.106980469351049</v>
      </c>
      <c r="BY259" s="23" t="n">
        <f aca="false">IF(EMFX_Data!Z258&gt;=EMFX_Data!AB258,EMFX_Data!AG259-EMFX_Data!AI259,EMFX_Data!AI259-EMFX_Data!AG259)</f>
        <v>-0.0657571569747967</v>
      </c>
      <c r="BZ259" s="23" t="n">
        <f aca="false">IF(EMFX_Data!Z258&gt;=EMFX_Data!AC258,EMFX_Data!AG259-EMFX_Data!AJ259,EMFX_Data!AJ259-EMFX_Data!AG259)</f>
        <v>-0.000616766894049556</v>
      </c>
      <c r="CA259" s="23" t="n">
        <f aca="false">IF(EMFX_Data!Z258&gt;=EMFX_Data!AD258,EMFX_Data!AG259-EMFX_Data!AK259,EMFX_Data!AK259-EMFX_Data!AG259)</f>
        <v>0.0184823487683305</v>
      </c>
      <c r="CB259" s="23" t="n">
        <f aca="false">IF(EMFX_Data!AA258&gt;=EMFX_Data!AB258,EMFX_Data!AH259-EMFX_Data!AI259,EMFX_Data!AI259-EMFX_Data!AH259)</f>
        <v>-0.041223312376252</v>
      </c>
      <c r="CC259" s="23" t="n">
        <f aca="false">IF(EMFX_Data!AA258&gt;=EMFX_Data!AC258,EMFX_Data!AH259-EMFX_Data!AJ259,EMFX_Data!AJ259-EMFX_Data!AH259)</f>
        <v>0.106363702456999</v>
      </c>
      <c r="CD259" s="23" t="n">
        <f aca="false">IF(EMFX_Data!AA258&gt;=EMFX_Data!AD258,EMFX_Data!AH259-EMFX_Data!AK259,EMFX_Data!AK259-EMFX_Data!AH259)</f>
        <v>0.125462818119379</v>
      </c>
      <c r="CE259" s="23" t="n">
        <f aca="false">IF(EMFX_Data!AB258&gt;=EMFX_Data!AC258,EMFX_Data!AI259-EMFX_Data!AJ259,EMFX_Data!AJ259-EMFX_Data!AI259)</f>
        <v>0.0651403900807471</v>
      </c>
      <c r="CF259" s="23" t="n">
        <f aca="false">IF(EMFX_Data!AB258&gt;=EMFX_Data!AD258,EMFX_Data!AI259-EMFX_Data!AK259,EMFX_Data!AK259-EMFX_Data!AI259)</f>
        <v>0.0842395057431271</v>
      </c>
      <c r="CG259" s="23" t="n">
        <f aca="false">IF(EMFX_Data!AC258&gt;=EMFX_Data!AD258,EMFX_Data!AJ259-EMFX_Data!AK259,EMFX_Data!AK259-EMFX_Data!AJ259)</f>
        <v>0.01909911566238</v>
      </c>
      <c r="CH259" s="27" t="n">
        <f aca="false">IF(ROW()&lt;4+VolLB,"",STDEV(INDEX($BM:$BM,ROW()-VolLB+1):INDEX($BM:$BM,ROW()))*SQRT(12))</f>
        <v>0.165993685065932</v>
      </c>
      <c r="CI259" s="27" t="n">
        <f aca="false">IF(ROW()&lt;4+VolLB,"",STDEV(INDEX($BN:$BN,ROW()-VolLB+1):INDEX($BN:$BN,ROW()))*SQRT(12))</f>
        <v>0.160868663903701</v>
      </c>
      <c r="CJ259" s="27" t="n">
        <f aca="false">IF(ROW()&lt;4+VolLB,"",STDEV(INDEX($BO:$BO,ROW()-VolLB+1):INDEX($BO:$BO,ROW()))*SQRT(12))</f>
        <v>0.201341063604479</v>
      </c>
      <c r="CK259" s="27" t="n">
        <f aca="false">IF(ROW()&lt;4+VolLB,"",STDEV(INDEX($BP:$BP,ROW()-VolLB+1):INDEX($BP:$BP,ROW()))*SQRT(12))</f>
        <v>0.161432086236507</v>
      </c>
      <c r="CL259" s="27" t="n">
        <f aca="false">IF(ROW()&lt;4+VolLB,"",STDEV(INDEX($BQ:$BQ,ROW()-VolLB+1):INDEX($BQ:$BQ,ROW()))*SQRT(12))</f>
        <v>0.165090095403092</v>
      </c>
      <c r="CM259" s="27" t="n">
        <f aca="false">IF(ROW()&lt;4+VolLB,"",STDEV(INDEX($BR:$BR,ROW()-VolLB+1):INDEX($BR:$BR,ROW()))*SQRT(12))</f>
        <v>0.197385431185254</v>
      </c>
      <c r="CN259" s="27" t="n">
        <f aca="false">IF(ROW()&lt;4+VolLB,"",STDEV(INDEX($BS:$BS,ROW()-VolLB+1):INDEX($BS:$BS,ROW()))*SQRT(12))</f>
        <v>0.145570958586283</v>
      </c>
      <c r="CO259" s="27" t="n">
        <f aca="false">IF(ROW()&lt;4+VolLB,"",STDEV(INDEX($BT:$BT,ROW()-VolLB+1):INDEX($BT:$BT,ROW()))*SQRT(12))</f>
        <v>0.169507388991216</v>
      </c>
      <c r="CP259" s="27" t="n">
        <f aca="false">IF(ROW()&lt;4+VolLB,"",STDEV(INDEX($BU:$BU,ROW()-VolLB+1):INDEX($BU:$BU,ROW()))*SQRT(12))</f>
        <v>0.172576424189416</v>
      </c>
      <c r="CQ259" s="27" t="n">
        <f aca="false">IF(ROW()&lt;4+VolLB,"",STDEV(INDEX($BV:$BV,ROW()-VolLB+1):INDEX($BV:$BV,ROW()))*SQRT(12))</f>
        <v>0.169707911797187</v>
      </c>
      <c r="CR259" s="27" t="n">
        <f aca="false">IF(ROW()&lt;4+VolLB,"",STDEV(INDEX($BW:$BW,ROW()-VolLB+1):INDEX($BW:$BW,ROW()))*SQRT(12))</f>
        <v>0.171854265762522</v>
      </c>
      <c r="CS259" s="27" t="n">
        <f aca="false">IF(ROW()&lt;4+VolLB,"",STDEV(INDEX($BX:$BX,ROW()-VolLB+1):INDEX($BX:$BX,ROW()))*SQRT(12))</f>
        <v>0.146435627575977</v>
      </c>
      <c r="CT259" s="27" t="n">
        <f aca="false">IF(ROW()&lt;4+VolLB,"",STDEV(INDEX($BY:$BY,ROW()-VolLB+1):INDEX($BY:$BY,ROW()))*SQRT(12))</f>
        <v>0.153079784588616</v>
      </c>
      <c r="CU259" s="27" t="n">
        <f aca="false">IF(ROW()&lt;4+VolLB,"",STDEV(INDEX($BZ:$BZ,ROW()-VolLB+1):INDEX($BZ:$BZ,ROW()))*SQRT(12))</f>
        <v>0.165476921729802</v>
      </c>
      <c r="CV259" s="27" t="n">
        <f aca="false">IF(ROW()&lt;4+VolLB,"",STDEV(INDEX($CA:$CA,ROW()-VolLB+1):INDEX($CA:$CA,ROW()))*SQRT(12))</f>
        <v>0.154523162309319</v>
      </c>
      <c r="CW259" s="27" t="n">
        <f aca="false">IF(ROW()&lt;4+VolLB,"",STDEV(INDEX($CB:$CB,ROW()-VolLB+1):INDEX($CB:$CB,ROW()))*SQRT(12))</f>
        <v>0.170799148147488</v>
      </c>
      <c r="CX259" s="27" t="n">
        <f aca="false">IF(ROW()&lt;4+VolLB,"",STDEV(INDEX($CC:$CC,ROW()-VolLB+1):INDEX($CC:$CC,ROW()))*SQRT(12))</f>
        <v>0.174528831510304</v>
      </c>
      <c r="CY259" s="27" t="n">
        <f aca="false">IF(ROW()&lt;4+VolLB,"",STDEV(INDEX($CD:$CD,ROW()-VolLB+1):INDEX($CD:$CD,ROW()))*SQRT(12))</f>
        <v>0.158020535361132</v>
      </c>
      <c r="CZ259" s="27" t="n">
        <f aca="false">IF(ROW()&lt;4+VolLB,"",STDEV(INDEX($CE:$CE,ROW()-VolLB+1):INDEX($CE:$CE,ROW()))*SQRT(12))</f>
        <v>0.176571412409357</v>
      </c>
      <c r="DA259" s="27" t="n">
        <f aca="false">IF(ROW()&lt;4+VolLB,"",STDEV(INDEX($CF:$CF,ROW()-VolLB+1):INDEX($CF:$CF,ROW()))*SQRT(12))</f>
        <v>0.190522805431484</v>
      </c>
      <c r="DB259" s="27" t="n">
        <f aca="false">IF(ROW()&lt;4+VolLB,"",STDEV(INDEX($CG:$CG,ROW()-VolLB+1):INDEX($CG:$CG,ROW()))*SQRT(12))</f>
        <v>0.188556554199459</v>
      </c>
      <c r="DC259" s="26" t="n">
        <f aca="false">IF(OR(AR259=0,CH259="",CH259=0),0,AR259*MIN(MaxScal,TgtVol/CH259))</f>
        <v>0</v>
      </c>
      <c r="DD259" s="26" t="n">
        <f aca="false">IF(OR(AS259=0,CI259="",CI259=0),0,AS259*MIN(MaxScal,TgtVol/CI259))</f>
        <v>0</v>
      </c>
      <c r="DE259" s="26" t="n">
        <f aca="false">IF(OR(AT259=0,CJ259="",CJ259=0),0,AT259*MIN(MaxScal,TgtVol/CJ259))</f>
        <v>0</v>
      </c>
      <c r="DF259" s="26" t="n">
        <f aca="false">IF(OR(AU259=0,CK259="",CK259=0),0,AU259*MIN(MaxScal,TgtVol/CK259))</f>
        <v>0</v>
      </c>
      <c r="DG259" s="26" t="n">
        <f aca="false">IF(OR(AV259=0,CL259="",CL259=0),0,AV259*MIN(MaxScal,TgtVol/CL259))</f>
        <v>0</v>
      </c>
      <c r="DH259" s="26" t="n">
        <f aca="false">IF(OR(AW259=0,CM259="",CM259=0),0,AW259*MIN(MaxScal,TgtVol/CM259))</f>
        <v>0</v>
      </c>
      <c r="DI259" s="26" t="n">
        <f aca="false">IF(OR(AX259=0,CN259="",CN259=0),0,AX259*MIN(MaxScal,TgtVol/CN259))</f>
        <v>0</v>
      </c>
      <c r="DJ259" s="26" t="n">
        <f aca="false">IF(OR(AY259=0,CO259="",CO259=0),0,AY259*MIN(MaxScal,TgtVol/CO259))</f>
        <v>0</v>
      </c>
      <c r="DK259" s="26" t="n">
        <f aca="false">IF(OR(AZ259=0,CP259="",CP259=0),0,AZ259*MIN(MaxScal,TgtVol/CP259))</f>
        <v>0</v>
      </c>
      <c r="DL259" s="26" t="n">
        <f aca="false">IF(OR(BA259=0,CQ259="",CQ259=0),0,BA259*MIN(MaxScal,TgtVol/CQ259))</f>
        <v>0</v>
      </c>
      <c r="DM259" s="26" t="n">
        <f aca="false">IF(OR(BB259=0,CR259="",CR259=0),0,BB259*MIN(MaxScal,TgtVol/CR259))</f>
        <v>0</v>
      </c>
      <c r="DN259" s="26" t="n">
        <f aca="false">IF(OR(BC259=0,CS259="",CS259=0),0,BC259*MIN(MaxScal,TgtVol/CS259))</f>
        <v>0</v>
      </c>
      <c r="DO259" s="26" t="n">
        <f aca="false">IF(OR(BD259=0,CT259="",CT259=0),0,BD259*MIN(MaxScal,TgtVol/CT259))</f>
        <v>0</v>
      </c>
      <c r="DP259" s="26" t="n">
        <f aca="false">IF(OR(BE259=0,CU259="",CU259=0),0,BE259*MIN(MaxScal,TgtVol/CU259))</f>
        <v>0</v>
      </c>
      <c r="DQ259" s="26" t="n">
        <f aca="false">IF(OR(BF259=0,CV259="",CV259=0),0,BF259*MIN(MaxScal,TgtVol/CV259))</f>
        <v>0</v>
      </c>
      <c r="DR259" s="26" t="n">
        <f aca="false">IF(OR(BG259=0,CW259="",CW259=0),0,BG259*MIN(MaxScal,TgtVol/CW259))</f>
        <v>0</v>
      </c>
      <c r="DS259" s="26" t="n">
        <f aca="false">IF(OR(BH259=0,CX259="",CX259=0),0,BH259*MIN(MaxScal,TgtVol/CX259))</f>
        <v>0</v>
      </c>
      <c r="DT259" s="26" t="n">
        <f aca="false">IF(OR(BI259=0,CY259="",CY259=0),0,BI259*MIN(MaxScal,TgtVol/CY259))</f>
        <v>0</v>
      </c>
      <c r="DU259" s="26" t="n">
        <f aca="false">IF(OR(BJ259=0,CZ259="",CZ259=0),0,BJ259*MIN(MaxScal,TgtVol/CZ259))</f>
        <v>0</v>
      </c>
      <c r="DV259" s="26" t="n">
        <f aca="false">IF(OR(BK259=0,DA259="",DA259=0),0,BK259*MIN(MaxScal,TgtVol/DA259))</f>
        <v>0</v>
      </c>
      <c r="DW259" s="26" t="n">
        <f aca="false">IF(OR(BL259=0,DB259="",DB259=0),0,BL259*MIN(MaxScal,TgtVol/DB259))</f>
        <v>0</v>
      </c>
      <c r="DX259" s="28" t="n">
        <f aca="false">IFERROR(DC258*BM259,"")</f>
        <v>0</v>
      </c>
      <c r="DY259" s="28" t="n">
        <f aca="false">IFERROR(DD258*BN259,"")</f>
        <v>0</v>
      </c>
      <c r="DZ259" s="28" t="n">
        <f aca="false">IFERROR(DE258*BO259,"")</f>
        <v>0</v>
      </c>
      <c r="EA259" s="28" t="n">
        <f aca="false">IFERROR(DF258*BP259,"")</f>
        <v>0</v>
      </c>
      <c r="EB259" s="28" t="n">
        <f aca="false">IFERROR(DG258*BQ259,"")</f>
        <v>0</v>
      </c>
      <c r="EC259" s="28" t="n">
        <f aca="false">IFERROR(DH258*BR259,"")</f>
        <v>0</v>
      </c>
      <c r="ED259" s="28" t="n">
        <f aca="false">IFERROR(DI258*BS259,"")</f>
        <v>-0</v>
      </c>
      <c r="EE259" s="28" t="n">
        <f aca="false">IFERROR(DJ258*BT259,"")</f>
        <v>0</v>
      </c>
      <c r="EF259" s="28" t="n">
        <f aca="false">IFERROR(DK258*BU259,"")</f>
        <v>0</v>
      </c>
      <c r="EG259" s="28" t="n">
        <f aca="false">IFERROR(DL258*BV259,"")</f>
        <v>-0</v>
      </c>
      <c r="EH259" s="28" t="n">
        <f aca="false">IFERROR(DM258*BW259,"")</f>
        <v>0</v>
      </c>
      <c r="EI259" s="28" t="n">
        <f aca="false">IFERROR(DN258*BX259,"")</f>
        <v>-0</v>
      </c>
      <c r="EJ259" s="28" t="n">
        <f aca="false">IFERROR(DO258*BY259,"")</f>
        <v>-0</v>
      </c>
      <c r="EK259" s="28" t="n">
        <f aca="false">IFERROR(DP258*BZ259,"")</f>
        <v>-0</v>
      </c>
      <c r="EL259" s="28" t="n">
        <f aca="false">IFERROR(DQ258*CA259,"")</f>
        <v>0</v>
      </c>
      <c r="EM259" s="28" t="n">
        <f aca="false">IFERROR(DR258*CB259,"")</f>
        <v>-0</v>
      </c>
      <c r="EN259" s="28" t="n">
        <f aca="false">IFERROR(DS258*CC259,"")</f>
        <v>0</v>
      </c>
      <c r="EO259" s="28" t="n">
        <f aca="false">IFERROR(DT258*CD259,"")</f>
        <v>0</v>
      </c>
      <c r="EP259" s="28" t="n">
        <f aca="false">IFERROR(DU258*CE259,"")</f>
        <v>0</v>
      </c>
      <c r="EQ259" s="28" t="n">
        <f aca="false">IFERROR(DV258*CF259,"")</f>
        <v>0</v>
      </c>
      <c r="ER259" s="28" t="n">
        <f aca="false">IFERROR(DW258*CG259,"")</f>
        <v>0</v>
      </c>
      <c r="ES259" s="28" t="n">
        <f aca="false">IF(ROW()=4,"",SUM(DX259:ER259))</f>
        <v>0</v>
      </c>
      <c r="ET259" s="29" t="n">
        <f aca="false">COUNTIF(AR259:BL259,"&gt;0")</f>
        <v>0</v>
      </c>
    </row>
    <row r="260" customFormat="false" ht="15" hidden="false" customHeight="false" outlineLevel="0" collapsed="false">
      <c r="A260" s="19" t="n">
        <v>45808</v>
      </c>
      <c r="B260" s="23" t="n">
        <f aca="false">ABS(EMFX_Data!X260-EMFX_Data!Y260)</f>
        <v>0.0396645238481774</v>
      </c>
      <c r="C260" s="23" t="n">
        <f aca="false">ABS(EMFX_Data!X260-EMFX_Data!Z260)</f>
        <v>0.154474443999369</v>
      </c>
      <c r="D260" s="23" t="n">
        <f aca="false">ABS(EMFX_Data!X260-EMFX_Data!AA260)</f>
        <v>0.015131250629171</v>
      </c>
      <c r="E260" s="23" t="n">
        <f aca="false">ABS(EMFX_Data!X260-EMFX_Data!AB260)</f>
        <v>0.0578353188891576</v>
      </c>
      <c r="F260" s="23" t="n">
        <f aca="false">ABS(EMFX_Data!X260-EMFX_Data!AC260)</f>
        <v>0.174064288446301</v>
      </c>
      <c r="G260" s="23" t="n">
        <f aca="false">ABS(EMFX_Data!X260-EMFX_Data!AD260)</f>
        <v>0.085306158713176</v>
      </c>
      <c r="H260" s="23" t="n">
        <f aca="false">ABS(EMFX_Data!Y260-EMFX_Data!Z260)</f>
        <v>0.114809920151192</v>
      </c>
      <c r="I260" s="23" t="n">
        <f aca="false">ABS(EMFX_Data!Y260-EMFX_Data!AA260)</f>
        <v>0.0245332732190064</v>
      </c>
      <c r="J260" s="23" t="n">
        <f aca="false">ABS(EMFX_Data!Y260-EMFX_Data!AB260)</f>
        <v>0.0181707950409802</v>
      </c>
      <c r="K260" s="23" t="n">
        <f aca="false">ABS(EMFX_Data!Y260-EMFX_Data!AC260)</f>
        <v>0.134399764598124</v>
      </c>
      <c r="L260" s="23" t="n">
        <f aca="false">ABS(EMFX_Data!Y260-EMFX_Data!AD260)</f>
        <v>0.0456416348649986</v>
      </c>
      <c r="M260" s="23" t="n">
        <f aca="false">ABS(EMFX_Data!Z260-EMFX_Data!AA260)</f>
        <v>0.139343193370198</v>
      </c>
      <c r="N260" s="23" t="n">
        <f aca="false">ABS(EMFX_Data!Z260-EMFX_Data!AB260)</f>
        <v>0.0966391251102117</v>
      </c>
      <c r="O260" s="23" t="n">
        <f aca="false">ABS(EMFX_Data!Z260-EMFX_Data!AC260)</f>
        <v>0.0195898444469318</v>
      </c>
      <c r="P260" s="23" t="n">
        <f aca="false">ABS(EMFX_Data!Z260-EMFX_Data!AD260)</f>
        <v>0.0691682852861932</v>
      </c>
      <c r="Q260" s="23" t="n">
        <f aca="false">ABS(EMFX_Data!AA260-EMFX_Data!AB260)</f>
        <v>0.0427040682599866</v>
      </c>
      <c r="R260" s="23" t="n">
        <f aca="false">ABS(EMFX_Data!AA260-EMFX_Data!AC260)</f>
        <v>0.15893303781713</v>
      </c>
      <c r="S260" s="23" t="n">
        <f aca="false">ABS(EMFX_Data!AA260-EMFX_Data!AD260)</f>
        <v>0.0701749080840051</v>
      </c>
      <c r="T260" s="23" t="n">
        <f aca="false">ABS(EMFX_Data!AB260-EMFX_Data!AC260)</f>
        <v>0.116228969557143</v>
      </c>
      <c r="U260" s="23" t="n">
        <f aca="false">ABS(EMFX_Data!AB260-EMFX_Data!AD260)</f>
        <v>0.0274708398240184</v>
      </c>
      <c r="V260" s="23" t="n">
        <f aca="false">ABS(EMFX_Data!AC260-EMFX_Data!AD260)</f>
        <v>0.088758129733125</v>
      </c>
      <c r="W260" s="26" t="n">
        <f aca="false">IF(ROW()&lt;4+MinObs-1,"",IFERROR((B260-AVERAGE(B$4:B260))/STDEV(B$4:B260),""))</f>
        <v>-0.966922192159158</v>
      </c>
      <c r="X260" s="26" t="n">
        <f aca="false">IF(ROW()&lt;4+MinObs-1,"",IFERROR((C260-AVERAGE(C$4:C260))/STDEV(C$4:C260),""))</f>
        <v>0.585791587971649</v>
      </c>
      <c r="Y260" s="26" t="n">
        <f aca="false">IF(ROW()&lt;4+MinObs-1,"",IFERROR((D260-AVERAGE(D$4:D260))/STDEV(D$4:D260),""))</f>
        <v>-1.22035432884056</v>
      </c>
      <c r="Z260" s="26" t="n">
        <f aca="false">IF(ROW()&lt;4+MinObs-1,"",IFERROR((E260-AVERAGE(E$4:E260))/STDEV(E$4:E260),""))</f>
        <v>-0.664971230941679</v>
      </c>
      <c r="AA260" s="26" t="n">
        <f aca="false">IF(ROW()&lt;4+MinObs-1,"",IFERROR((F260-AVERAGE(F$4:F260))/STDEV(F$4:F260),""))</f>
        <v>0.811864428092096</v>
      </c>
      <c r="AB260" s="26" t="n">
        <f aca="false">IF(ROW()&lt;4+MinObs-1,"",IFERROR((G260-AVERAGE(G$4:G260))/STDEV(G$4:G260),""))</f>
        <v>-0.206847405886052</v>
      </c>
      <c r="AC260" s="26" t="n">
        <f aca="false">IF(ROW()&lt;4+MinObs-1,"",IFERROR((H260-AVERAGE(H$4:H260))/STDEV(H$4:H260),""))</f>
        <v>-0.180866406679399</v>
      </c>
      <c r="AD260" s="26" t="n">
        <f aca="false">IF(ROW()&lt;4+MinObs-1,"",IFERROR((I260-AVERAGE(I$4:I260))/STDEV(I$4:I260),""))</f>
        <v>-0.997332491512508</v>
      </c>
      <c r="AE260" s="26" t="n">
        <f aca="false">IF(ROW()&lt;4+MinObs-1,"",IFERROR((J260-AVERAGE(J$4:J260))/STDEV(J$4:J260),""))</f>
        <v>-1.27859632307664</v>
      </c>
      <c r="AF260" s="26" t="n">
        <f aca="false">IF(ROW()&lt;4+MinObs-1,"",IFERROR((K260-AVERAGE(K$4:K260))/STDEV(K$4:K260),""))</f>
        <v>0.531345885738236</v>
      </c>
      <c r="AG260" s="26" t="n">
        <f aca="false">IF(ROW()&lt;4+MinObs-1,"",IFERROR((L260-AVERAGE(L$4:L260))/STDEV(L$4:L260),""))</f>
        <v>-0.497620630629721</v>
      </c>
      <c r="AH260" s="26" t="n">
        <f aca="false">IF(ROW()&lt;4+MinObs-1,"",IFERROR((M260-AVERAGE(M$4:M260))/STDEV(M$4:M260),""))</f>
        <v>-0.0639666036007774</v>
      </c>
      <c r="AI260" s="26" t="n">
        <f aca="false">IF(ROW()&lt;4+MinObs-1,"",IFERROR((N260-AVERAGE(N$4:N260))/STDEV(N$4:N260),""))</f>
        <v>-0.368134249250797</v>
      </c>
      <c r="AJ260" s="26" t="n">
        <f aca="false">IF(ROW()&lt;4+MinObs-1,"",IFERROR((O260-AVERAGE(O$4:O260))/STDEV(O$4:O260),""))</f>
        <v>-1.07695673528627</v>
      </c>
      <c r="AK260" s="26" t="n">
        <f aca="false">IF(ROW()&lt;4+MinObs-1,"",IFERROR((P260-AVERAGE(P$4:P260))/STDEV(P$4:P260),""))</f>
        <v>-0.301011868311173</v>
      </c>
      <c r="AL260" s="26" t="n">
        <f aca="false">IF(ROW()&lt;4+MinObs-1,"",IFERROR((Q260-AVERAGE(Q$4:Q260))/STDEV(Q$4:Q260),""))</f>
        <v>-0.879462873711206</v>
      </c>
      <c r="AM260" s="26" t="n">
        <f aca="false">IF(ROW()&lt;4+MinObs-1,"",IFERROR((R260-AVERAGE(R$4:R260))/STDEV(R$4:R260),""))</f>
        <v>-0.000596108127136033</v>
      </c>
      <c r="AN260" s="26" t="n">
        <f aca="false">IF(ROW()&lt;4+MinObs-1,"",IFERROR((S260-AVERAGE(S$4:S260))/STDEV(S$4:S260),""))</f>
        <v>-0.377392538179801</v>
      </c>
      <c r="AO260" s="26" t="n">
        <f aca="false">IF(ROW()&lt;4+MinObs-1,"",IFERROR((T260-AVERAGE(T$4:T260))/STDEV(T$4:T260),""))</f>
        <v>-0.0369408599245312</v>
      </c>
      <c r="AP260" s="26" t="n">
        <f aca="false">IF(ROW()&lt;4+MinObs-1,"",IFERROR((U260-AVERAGE(U$4:U260))/STDEV(U$4:U260),""))</f>
        <v>-0.500811004244364</v>
      </c>
      <c r="AQ260" s="26" t="n">
        <f aca="false">IF(ROW()&lt;4+MinObs-1,"",IFERROR((V260-AVERAGE(V$4:V260))/STDEV(V$4:V260),""))</f>
        <v>-0.274624356485845</v>
      </c>
      <c r="AR260" s="26" t="n">
        <f aca="false">IF(W260="",0,IF(W260&gt;=z4,w4,IF(W260&gt;=z3,w3,IF(W260&gt;=zEntry,w2,IF(AND(W260&gt;=ExitZ,AR259&gt;0),w2,0)))))</f>
        <v>0</v>
      </c>
      <c r="AS260" s="26" t="n">
        <f aca="false">IF(X260="",0,IF(X260&gt;=z4,w4,IF(X260&gt;=z3,w3,IF(X260&gt;=zEntry,w2,IF(AND(X260&gt;=ExitZ,AS259&gt;0),w2,0)))))</f>
        <v>0</v>
      </c>
      <c r="AT260" s="26" t="n">
        <f aca="false">IF(Y260="",0,IF(Y260&gt;=z4,w4,IF(Y260&gt;=z3,w3,IF(Y260&gt;=zEntry,w2,IF(AND(Y260&gt;=ExitZ,AT259&gt;0),w2,0)))))</f>
        <v>0</v>
      </c>
      <c r="AU260" s="26" t="n">
        <f aca="false">IF(Z260="",0,IF(Z260&gt;=z4,w4,IF(Z260&gt;=z3,w3,IF(Z260&gt;=zEntry,w2,IF(AND(Z260&gt;=ExitZ,AU259&gt;0),w2,0)))))</f>
        <v>0</v>
      </c>
      <c r="AV260" s="26" t="n">
        <f aca="false">IF(AA260="",0,IF(AA260&gt;=z4,w4,IF(AA260&gt;=z3,w3,IF(AA260&gt;=zEntry,w2,IF(AND(AA260&gt;=ExitZ,AV259&gt;0),w2,0)))))</f>
        <v>0</v>
      </c>
      <c r="AW260" s="26" t="n">
        <f aca="false">IF(AB260="",0,IF(AB260&gt;=z4,w4,IF(AB260&gt;=z3,w3,IF(AB260&gt;=zEntry,w2,IF(AND(AB260&gt;=ExitZ,AW259&gt;0),w2,0)))))</f>
        <v>0</v>
      </c>
      <c r="AX260" s="26" t="n">
        <f aca="false">IF(AC260="",0,IF(AC260&gt;=z4,w4,IF(AC260&gt;=z3,w3,IF(AC260&gt;=zEntry,w2,IF(AND(AC260&gt;=ExitZ,AX259&gt;0),w2,0)))))</f>
        <v>0</v>
      </c>
      <c r="AY260" s="26" t="n">
        <f aca="false">IF(AD260="",0,IF(AD260&gt;=z4,w4,IF(AD260&gt;=z3,w3,IF(AD260&gt;=zEntry,w2,IF(AND(AD260&gt;=ExitZ,AY259&gt;0),w2,0)))))</f>
        <v>0</v>
      </c>
      <c r="AZ260" s="26" t="n">
        <f aca="false">IF(AE260="",0,IF(AE260&gt;=z4,w4,IF(AE260&gt;=z3,w3,IF(AE260&gt;=zEntry,w2,IF(AND(AE260&gt;=ExitZ,AZ259&gt;0),w2,0)))))</f>
        <v>0</v>
      </c>
      <c r="BA260" s="26" t="n">
        <f aca="false">IF(AF260="",0,IF(AF260&gt;=z4,w4,IF(AF260&gt;=z3,w3,IF(AF260&gt;=zEntry,w2,IF(AND(AF260&gt;=ExitZ,BA259&gt;0),w2,0)))))</f>
        <v>0</v>
      </c>
      <c r="BB260" s="26" t="n">
        <f aca="false">IF(AG260="",0,IF(AG260&gt;=z4,w4,IF(AG260&gt;=z3,w3,IF(AG260&gt;=zEntry,w2,IF(AND(AG260&gt;=ExitZ,BB259&gt;0),w2,0)))))</f>
        <v>0</v>
      </c>
      <c r="BC260" s="26" t="n">
        <f aca="false">IF(AH260="",0,IF(AH260&gt;=z4,w4,IF(AH260&gt;=z3,w3,IF(AH260&gt;=zEntry,w2,IF(AND(AH260&gt;=ExitZ,BC259&gt;0),w2,0)))))</f>
        <v>0</v>
      </c>
      <c r="BD260" s="26" t="n">
        <f aca="false">IF(AI260="",0,IF(AI260&gt;=z4,w4,IF(AI260&gt;=z3,w3,IF(AI260&gt;=zEntry,w2,IF(AND(AI260&gt;=ExitZ,BD259&gt;0),w2,0)))))</f>
        <v>0</v>
      </c>
      <c r="BE260" s="26" t="n">
        <f aca="false">IF(AJ260="",0,IF(AJ260&gt;=z4,w4,IF(AJ260&gt;=z3,w3,IF(AJ260&gt;=zEntry,w2,IF(AND(AJ260&gt;=ExitZ,BE259&gt;0),w2,0)))))</f>
        <v>0</v>
      </c>
      <c r="BF260" s="26" t="n">
        <f aca="false">IF(AK260="",0,IF(AK260&gt;=z4,w4,IF(AK260&gt;=z3,w3,IF(AK260&gt;=zEntry,w2,IF(AND(AK260&gt;=ExitZ,BF259&gt;0),w2,0)))))</f>
        <v>0</v>
      </c>
      <c r="BG260" s="26" t="n">
        <f aca="false">IF(AL260="",0,IF(AL260&gt;=z4,w4,IF(AL260&gt;=z3,w3,IF(AL260&gt;=zEntry,w2,IF(AND(AL260&gt;=ExitZ,BG259&gt;0),w2,0)))))</f>
        <v>0</v>
      </c>
      <c r="BH260" s="26" t="n">
        <f aca="false">IF(AM260="",0,IF(AM260&gt;=z4,w4,IF(AM260&gt;=z3,w3,IF(AM260&gt;=zEntry,w2,IF(AND(AM260&gt;=ExitZ,BH259&gt;0),w2,0)))))</f>
        <v>0</v>
      </c>
      <c r="BI260" s="26" t="n">
        <f aca="false">IF(AN260="",0,IF(AN260&gt;=z4,w4,IF(AN260&gt;=z3,w3,IF(AN260&gt;=zEntry,w2,IF(AND(AN260&gt;=ExitZ,BI259&gt;0),w2,0)))))</f>
        <v>0</v>
      </c>
      <c r="BJ260" s="26" t="n">
        <f aca="false">IF(AO260="",0,IF(AO260&gt;=z4,w4,IF(AO260&gt;=z3,w3,IF(AO260&gt;=zEntry,w2,IF(AND(AO260&gt;=ExitZ,BJ259&gt;0),w2,0)))))</f>
        <v>0</v>
      </c>
      <c r="BK260" s="26" t="n">
        <f aca="false">IF(AP260="",0,IF(AP260&gt;=z4,w4,IF(AP260&gt;=z3,w3,IF(AP260&gt;=zEntry,w2,IF(AND(AP260&gt;=ExitZ,BK259&gt;0),w2,0)))))</f>
        <v>0</v>
      </c>
      <c r="BL260" s="26" t="n">
        <f aca="false">IF(AQ260="",0,IF(AQ260&gt;=z4,w4,IF(AQ260&gt;=z3,w3,IF(AQ260&gt;=zEntry,w2,IF(AND(AQ260&gt;=ExitZ,BL259&gt;0),w2,0)))))</f>
        <v>0</v>
      </c>
      <c r="BM260" s="23" t="n">
        <f aca="false">IF(EMFX_Data!X259&gt;=EMFX_Data!Y259,EMFX_Data!AE260-EMFX_Data!AF260,EMFX_Data!AF260-EMFX_Data!AE260)</f>
        <v>-0.0418848050326682</v>
      </c>
      <c r="BN260" s="23" t="n">
        <f aca="false">IF(EMFX_Data!X259&gt;=EMFX_Data!Z259,EMFX_Data!AE260-EMFX_Data!AG260,EMFX_Data!AG260-EMFX_Data!AE260)</f>
        <v>-0.0194662845331468</v>
      </c>
      <c r="BO260" s="23" t="n">
        <f aca="false">IF(EMFX_Data!X259&gt;=EMFX_Data!AA259,EMFX_Data!AE260-EMFX_Data!AH260,EMFX_Data!AH260-EMFX_Data!AE260)</f>
        <v>0.0363879987633069</v>
      </c>
      <c r="BP260" s="23" t="n">
        <f aca="false">IF(EMFX_Data!X259&gt;=EMFX_Data!AB259,EMFX_Data!AE260-EMFX_Data!AI260,EMFX_Data!AI260-EMFX_Data!AE260)</f>
        <v>-0.0347100367277004</v>
      </c>
      <c r="BQ260" s="23" t="n">
        <f aca="false">IF(EMFX_Data!X259&gt;=EMFX_Data!AC259,EMFX_Data!AE260-EMFX_Data!AJ260,EMFX_Data!AJ260-EMFX_Data!AE260)</f>
        <v>-0.0963655569920099</v>
      </c>
      <c r="BR260" s="23" t="n">
        <f aca="false">IF(EMFX_Data!X259&gt;=EMFX_Data!AD259,EMFX_Data!AE260-EMFX_Data!AK260,EMFX_Data!AK260-EMFX_Data!AE260)</f>
        <v>-0.0777346074886477</v>
      </c>
      <c r="BS260" s="23" t="n">
        <f aca="false">IF(EMFX_Data!Y259&gt;=EMFX_Data!Z259,EMFX_Data!AF260-EMFX_Data!AG260,EMFX_Data!AG260-EMFX_Data!AF260)</f>
        <v>0.0224185204995214</v>
      </c>
      <c r="BT260" s="23" t="n">
        <f aca="false">IF(EMFX_Data!Y259&gt;=EMFX_Data!AA259,EMFX_Data!AF260-EMFX_Data!AH260,EMFX_Data!AH260-EMFX_Data!AF260)</f>
        <v>-0.00549680626936127</v>
      </c>
      <c r="BU260" s="23" t="n">
        <f aca="false">IF(EMFX_Data!Y259&gt;=EMFX_Data!AB259,EMFX_Data!AF260-EMFX_Data!AI260,EMFX_Data!AI260-EMFX_Data!AF260)</f>
        <v>0.00717476830496776</v>
      </c>
      <c r="BV260" s="23" t="n">
        <f aca="false">IF(EMFX_Data!Y259&gt;=EMFX_Data!AC259,EMFX_Data!AF260-EMFX_Data!AJ260,EMFX_Data!AJ260-EMFX_Data!AF260)</f>
        <v>-0.0544807519593417</v>
      </c>
      <c r="BW260" s="23" t="n">
        <f aca="false">IF(EMFX_Data!Y259&gt;=EMFX_Data!AD259,EMFX_Data!AF260-EMFX_Data!AK260,EMFX_Data!AK260-EMFX_Data!AF260)</f>
        <v>-0.0358498024559795</v>
      </c>
      <c r="BX260" s="23" t="n">
        <f aca="false">IF(EMFX_Data!Z259&gt;=EMFX_Data!AA259,EMFX_Data!AG260-EMFX_Data!AH260,EMFX_Data!AH260-EMFX_Data!AG260)</f>
        <v>0.0169217142301601</v>
      </c>
      <c r="BY260" s="23" t="n">
        <f aca="false">IF(EMFX_Data!Z259&gt;=EMFX_Data!AB259,EMFX_Data!AG260-EMFX_Data!AI260,EMFX_Data!AI260-EMFX_Data!AG260)</f>
        <v>0.0152437521945536</v>
      </c>
      <c r="BZ260" s="23" t="n">
        <f aca="false">IF(EMFX_Data!Z259&gt;=EMFX_Data!AC259,EMFX_Data!AG260-EMFX_Data!AJ260,EMFX_Data!AJ260-EMFX_Data!AG260)</f>
        <v>0.0768992724588631</v>
      </c>
      <c r="CA260" s="23" t="n">
        <f aca="false">IF(EMFX_Data!Z259&gt;=EMFX_Data!AD259,EMFX_Data!AG260-EMFX_Data!AK260,EMFX_Data!AK260-EMFX_Data!AG260)</f>
        <v>0.0582683229555009</v>
      </c>
      <c r="CB260" s="23" t="n">
        <f aca="false">IF(EMFX_Data!AA259&gt;=EMFX_Data!AB259,EMFX_Data!AH260-EMFX_Data!AI260,EMFX_Data!AI260-EMFX_Data!AH260)</f>
        <v>0.00167796203560649</v>
      </c>
      <c r="CC260" s="23" t="n">
        <f aca="false">IF(EMFX_Data!AA259&gt;=EMFX_Data!AC259,EMFX_Data!AH260-EMFX_Data!AJ260,EMFX_Data!AJ260-EMFX_Data!AH260)</f>
        <v>-0.059977558228703</v>
      </c>
      <c r="CD260" s="23" t="n">
        <f aca="false">IF(EMFX_Data!AA259&gt;=EMFX_Data!AD259,EMFX_Data!AH260-EMFX_Data!AK260,EMFX_Data!AK260-EMFX_Data!AH260)</f>
        <v>-0.0413466087253407</v>
      </c>
      <c r="CE260" s="23" t="n">
        <f aca="false">IF(EMFX_Data!AB259&gt;=EMFX_Data!AC259,EMFX_Data!AI260-EMFX_Data!AJ260,EMFX_Data!AJ260-EMFX_Data!AI260)</f>
        <v>-0.0616555202643095</v>
      </c>
      <c r="CF260" s="23" t="n">
        <f aca="false">IF(EMFX_Data!AB259&gt;=EMFX_Data!AD259,EMFX_Data!AI260-EMFX_Data!AK260,EMFX_Data!AK260-EMFX_Data!AI260)</f>
        <v>0.0430245707609472</v>
      </c>
      <c r="CG260" s="23" t="n">
        <f aca="false">IF(EMFX_Data!AC259&gt;=EMFX_Data!AD259,EMFX_Data!AJ260-EMFX_Data!AK260,EMFX_Data!AK260-EMFX_Data!AJ260)</f>
        <v>-0.0186309495033622</v>
      </c>
      <c r="CH260" s="27" t="n">
        <f aca="false">IF(ROW()&lt;4+VolLB,"",STDEV(INDEX($BM:$BM,ROW()-VolLB+1):INDEX($BM:$BM,ROW()))*SQRT(12))</f>
        <v>0.166989418213688</v>
      </c>
      <c r="CI260" s="27" t="n">
        <f aca="false">IF(ROW()&lt;4+VolLB,"",STDEV(INDEX($BN:$BN,ROW()-VolLB+1):INDEX($BN:$BN,ROW()))*SQRT(12))</f>
        <v>0.15692737832247</v>
      </c>
      <c r="CJ260" s="27" t="n">
        <f aca="false">IF(ROW()&lt;4+VolLB,"",STDEV(INDEX($BO:$BO,ROW()-VolLB+1):INDEX($BO:$BO,ROW()))*SQRT(12))</f>
        <v>0.199849499973384</v>
      </c>
      <c r="CK260" s="27" t="n">
        <f aca="false">IF(ROW()&lt;4+VolLB,"",STDEV(INDEX($BP:$BP,ROW()-VolLB+1):INDEX($BP:$BP,ROW()))*SQRT(12))</f>
        <v>0.159883038889432</v>
      </c>
      <c r="CL260" s="27" t="n">
        <f aca="false">IF(ROW()&lt;4+VolLB,"",STDEV(INDEX($BQ:$BQ,ROW()-VolLB+1):INDEX($BQ:$BQ,ROW()))*SQRT(12))</f>
        <v>0.173321807334745</v>
      </c>
      <c r="CM260" s="27" t="n">
        <f aca="false">IF(ROW()&lt;4+VolLB,"",STDEV(INDEX($BR:$BR,ROW()-VolLB+1):INDEX($BR:$BR,ROW()))*SQRT(12))</f>
        <v>0.20270954373444</v>
      </c>
      <c r="CN260" s="27" t="n">
        <f aca="false">IF(ROW()&lt;4+VolLB,"",STDEV(INDEX($BS:$BS,ROW()-VolLB+1):INDEX($BS:$BS,ROW()))*SQRT(12))</f>
        <v>0.14586304116263</v>
      </c>
      <c r="CO260" s="27" t="n">
        <f aca="false">IF(ROW()&lt;4+VolLB,"",STDEV(INDEX($BT:$BT,ROW()-VolLB+1):INDEX($BT:$BT,ROW()))*SQRT(12))</f>
        <v>0.169668698667221</v>
      </c>
      <c r="CP260" s="27" t="n">
        <f aca="false">IF(ROW()&lt;4+VolLB,"",STDEV(INDEX($BU:$BU,ROW()-VolLB+1):INDEX($BU:$BU,ROW()))*SQRT(12))</f>
        <v>0.172552171559238</v>
      </c>
      <c r="CQ260" s="27" t="n">
        <f aca="false">IF(ROW()&lt;4+VolLB,"",STDEV(INDEX($BV:$BV,ROW()-VolLB+1):INDEX($BV:$BV,ROW()))*SQRT(12))</f>
        <v>0.172751801527354</v>
      </c>
      <c r="CR260" s="27" t="n">
        <f aca="false">IF(ROW()&lt;4+VolLB,"",STDEV(INDEX($BW:$BW,ROW()-VolLB+1):INDEX($BW:$BW,ROW()))*SQRT(12))</f>
        <v>0.172967702176337</v>
      </c>
      <c r="CS260" s="27" t="n">
        <f aca="false">IF(ROW()&lt;4+VolLB,"",STDEV(INDEX($BX:$BX,ROW()-VolLB+1):INDEX($BX:$BX,ROW()))*SQRT(12))</f>
        <v>0.146665823176433</v>
      </c>
      <c r="CT260" s="27" t="n">
        <f aca="false">IF(ROW()&lt;4+VolLB,"",STDEV(INDEX($BY:$BY,ROW()-VolLB+1):INDEX($BY:$BY,ROW()))*SQRT(12))</f>
        <v>0.153059545960328</v>
      </c>
      <c r="CU260" s="27" t="n">
        <f aca="false">IF(ROW()&lt;4+VolLB,"",STDEV(INDEX($BZ:$BZ,ROW()-VolLB+1):INDEX($BZ:$BZ,ROW()))*SQRT(12))</f>
        <v>0.168980468998503</v>
      </c>
      <c r="CV260" s="27" t="n">
        <f aca="false">IF(ROW()&lt;4+VolLB,"",STDEV(INDEX($CA:$CA,ROW()-VolLB+1):INDEX($CA:$CA,ROW()))*SQRT(12))</f>
        <v>0.156862904562435</v>
      </c>
      <c r="CW260" s="27" t="n">
        <f aca="false">IF(ROW()&lt;4+VolLB,"",STDEV(INDEX($CB:$CB,ROW()-VolLB+1):INDEX($CB:$CB,ROW()))*SQRT(12))</f>
        <v>0.170882018062281</v>
      </c>
      <c r="CX260" s="27" t="n">
        <f aca="false">IF(ROW()&lt;4+VolLB,"",STDEV(INDEX($CC:$CC,ROW()-VolLB+1):INDEX($CC:$CC,ROW()))*SQRT(12))</f>
        <v>0.177967777361096</v>
      </c>
      <c r="CY260" s="27" t="n">
        <f aca="false">IF(ROW()&lt;4+VolLB,"",STDEV(INDEX($CD:$CD,ROW()-VolLB+1):INDEX($CD:$CD,ROW()))*SQRT(12))</f>
        <v>0.159877300987407</v>
      </c>
      <c r="CZ260" s="27" t="n">
        <f aca="false">IF(ROW()&lt;4+VolLB,"",STDEV(INDEX($CE:$CE,ROW()-VolLB+1):INDEX($CE:$CE,ROW()))*SQRT(12))</f>
        <v>0.179908702197408</v>
      </c>
      <c r="DA260" s="27" t="n">
        <f aca="false">IF(ROW()&lt;4+VolLB,"",STDEV(INDEX($CF:$CF,ROW()-VolLB+1):INDEX($CF:$CF,ROW()))*SQRT(12))</f>
        <v>0.191503730923305</v>
      </c>
      <c r="DB260" s="27" t="n">
        <f aca="false">IF(ROW()&lt;4+VolLB,"",STDEV(INDEX($CG:$CG,ROW()-VolLB+1):INDEX($CG:$CG,ROW()))*SQRT(12))</f>
        <v>0.189179987591418</v>
      </c>
      <c r="DC260" s="26" t="n">
        <f aca="false">IF(OR(AR260=0,CH260="",CH260=0),0,AR260*MIN(MaxScal,TgtVol/CH260))</f>
        <v>0</v>
      </c>
      <c r="DD260" s="26" t="n">
        <f aca="false">IF(OR(AS260=0,CI260="",CI260=0),0,AS260*MIN(MaxScal,TgtVol/CI260))</f>
        <v>0</v>
      </c>
      <c r="DE260" s="26" t="n">
        <f aca="false">IF(OR(AT260=0,CJ260="",CJ260=0),0,AT260*MIN(MaxScal,TgtVol/CJ260))</f>
        <v>0</v>
      </c>
      <c r="DF260" s="26" t="n">
        <f aca="false">IF(OR(AU260=0,CK260="",CK260=0),0,AU260*MIN(MaxScal,TgtVol/CK260))</f>
        <v>0</v>
      </c>
      <c r="DG260" s="26" t="n">
        <f aca="false">IF(OR(AV260=0,CL260="",CL260=0),0,AV260*MIN(MaxScal,TgtVol/CL260))</f>
        <v>0</v>
      </c>
      <c r="DH260" s="26" t="n">
        <f aca="false">IF(OR(AW260=0,CM260="",CM260=0),0,AW260*MIN(MaxScal,TgtVol/CM260))</f>
        <v>0</v>
      </c>
      <c r="DI260" s="26" t="n">
        <f aca="false">IF(OR(AX260=0,CN260="",CN260=0),0,AX260*MIN(MaxScal,TgtVol/CN260))</f>
        <v>0</v>
      </c>
      <c r="DJ260" s="26" t="n">
        <f aca="false">IF(OR(AY260=0,CO260="",CO260=0),0,AY260*MIN(MaxScal,TgtVol/CO260))</f>
        <v>0</v>
      </c>
      <c r="DK260" s="26" t="n">
        <f aca="false">IF(OR(AZ260=0,CP260="",CP260=0),0,AZ260*MIN(MaxScal,TgtVol/CP260))</f>
        <v>0</v>
      </c>
      <c r="DL260" s="26" t="n">
        <f aca="false">IF(OR(BA260=0,CQ260="",CQ260=0),0,BA260*MIN(MaxScal,TgtVol/CQ260))</f>
        <v>0</v>
      </c>
      <c r="DM260" s="26" t="n">
        <f aca="false">IF(OR(BB260=0,CR260="",CR260=0),0,BB260*MIN(MaxScal,TgtVol/CR260))</f>
        <v>0</v>
      </c>
      <c r="DN260" s="26" t="n">
        <f aca="false">IF(OR(BC260=0,CS260="",CS260=0),0,BC260*MIN(MaxScal,TgtVol/CS260))</f>
        <v>0</v>
      </c>
      <c r="DO260" s="26" t="n">
        <f aca="false">IF(OR(BD260=0,CT260="",CT260=0),0,BD260*MIN(MaxScal,TgtVol/CT260))</f>
        <v>0</v>
      </c>
      <c r="DP260" s="26" t="n">
        <f aca="false">IF(OR(BE260=0,CU260="",CU260=0),0,BE260*MIN(MaxScal,TgtVol/CU260))</f>
        <v>0</v>
      </c>
      <c r="DQ260" s="26" t="n">
        <f aca="false">IF(OR(BF260=0,CV260="",CV260=0),0,BF260*MIN(MaxScal,TgtVol/CV260))</f>
        <v>0</v>
      </c>
      <c r="DR260" s="26" t="n">
        <f aca="false">IF(OR(BG260=0,CW260="",CW260=0),0,BG260*MIN(MaxScal,TgtVol/CW260))</f>
        <v>0</v>
      </c>
      <c r="DS260" s="26" t="n">
        <f aca="false">IF(OR(BH260=0,CX260="",CX260=0),0,BH260*MIN(MaxScal,TgtVol/CX260))</f>
        <v>0</v>
      </c>
      <c r="DT260" s="26" t="n">
        <f aca="false">IF(OR(BI260=0,CY260="",CY260=0),0,BI260*MIN(MaxScal,TgtVol/CY260))</f>
        <v>0</v>
      </c>
      <c r="DU260" s="26" t="n">
        <f aca="false">IF(OR(BJ260=0,CZ260="",CZ260=0),0,BJ260*MIN(MaxScal,TgtVol/CZ260))</f>
        <v>0</v>
      </c>
      <c r="DV260" s="26" t="n">
        <f aca="false">IF(OR(BK260=0,DA260="",DA260=0),0,BK260*MIN(MaxScal,TgtVol/DA260))</f>
        <v>0</v>
      </c>
      <c r="DW260" s="26" t="n">
        <f aca="false">IF(OR(BL260=0,DB260="",DB260=0),0,BL260*MIN(MaxScal,TgtVol/DB260))</f>
        <v>0</v>
      </c>
      <c r="DX260" s="28" t="n">
        <f aca="false">IFERROR(DC259*BM260,"")</f>
        <v>-0</v>
      </c>
      <c r="DY260" s="28" t="n">
        <f aca="false">IFERROR(DD259*BN260,"")</f>
        <v>-0</v>
      </c>
      <c r="DZ260" s="28" t="n">
        <f aca="false">IFERROR(DE259*BO260,"")</f>
        <v>0</v>
      </c>
      <c r="EA260" s="28" t="n">
        <f aca="false">IFERROR(DF259*BP260,"")</f>
        <v>-0</v>
      </c>
      <c r="EB260" s="28" t="n">
        <f aca="false">IFERROR(DG259*BQ260,"")</f>
        <v>-0</v>
      </c>
      <c r="EC260" s="28" t="n">
        <f aca="false">IFERROR(DH259*BR260,"")</f>
        <v>-0</v>
      </c>
      <c r="ED260" s="28" t="n">
        <f aca="false">IFERROR(DI259*BS260,"")</f>
        <v>0</v>
      </c>
      <c r="EE260" s="28" t="n">
        <f aca="false">IFERROR(DJ259*BT260,"")</f>
        <v>-0</v>
      </c>
      <c r="EF260" s="28" t="n">
        <f aca="false">IFERROR(DK259*BU260,"")</f>
        <v>0</v>
      </c>
      <c r="EG260" s="28" t="n">
        <f aca="false">IFERROR(DL259*BV260,"")</f>
        <v>-0</v>
      </c>
      <c r="EH260" s="28" t="n">
        <f aca="false">IFERROR(DM259*BW260,"")</f>
        <v>-0</v>
      </c>
      <c r="EI260" s="28" t="n">
        <f aca="false">IFERROR(DN259*BX260,"")</f>
        <v>0</v>
      </c>
      <c r="EJ260" s="28" t="n">
        <f aca="false">IFERROR(DO259*BY260,"")</f>
        <v>0</v>
      </c>
      <c r="EK260" s="28" t="n">
        <f aca="false">IFERROR(DP259*BZ260,"")</f>
        <v>0</v>
      </c>
      <c r="EL260" s="28" t="n">
        <f aca="false">IFERROR(DQ259*CA260,"")</f>
        <v>0</v>
      </c>
      <c r="EM260" s="28" t="n">
        <f aca="false">IFERROR(DR259*CB260,"")</f>
        <v>0</v>
      </c>
      <c r="EN260" s="28" t="n">
        <f aca="false">IFERROR(DS259*CC260,"")</f>
        <v>-0</v>
      </c>
      <c r="EO260" s="28" t="n">
        <f aca="false">IFERROR(DT259*CD260,"")</f>
        <v>-0</v>
      </c>
      <c r="EP260" s="28" t="n">
        <f aca="false">IFERROR(DU259*CE260,"")</f>
        <v>-0</v>
      </c>
      <c r="EQ260" s="28" t="n">
        <f aca="false">IFERROR(DV259*CF260,"")</f>
        <v>0</v>
      </c>
      <c r="ER260" s="28" t="n">
        <f aca="false">IFERROR(DW259*CG260,"")</f>
        <v>-0</v>
      </c>
      <c r="ES260" s="28" t="n">
        <f aca="false">IF(ROW()=4,"",SUM(DX260:ER260))</f>
        <v>0</v>
      </c>
      <c r="ET260" s="29" t="n">
        <f aca="false">COUNTIF(AR260:BL260,"&gt;0")</f>
        <v>0</v>
      </c>
    </row>
    <row r="261" customFormat="false" ht="15" hidden="false" customHeight="false" outlineLevel="0" collapsed="false">
      <c r="A261" s="19" t="n">
        <v>45838</v>
      </c>
      <c r="B261" s="23" t="n">
        <f aca="false">ABS(EMFX_Data!X261-EMFX_Data!Y261)</f>
        <v>0.0727077957080686</v>
      </c>
      <c r="C261" s="23" t="n">
        <f aca="false">ABS(EMFX_Data!X261-EMFX_Data!Z261)</f>
        <v>0.125073683070933</v>
      </c>
      <c r="D261" s="23" t="n">
        <f aca="false">ABS(EMFX_Data!X261-EMFX_Data!AA261)</f>
        <v>0.00519003042296262</v>
      </c>
      <c r="E261" s="23" t="n">
        <f aca="false">ABS(EMFX_Data!X261-EMFX_Data!AB261)</f>
        <v>0.0382577470634553</v>
      </c>
      <c r="F261" s="23" t="n">
        <f aca="false">ABS(EMFX_Data!X261-EMFX_Data!AC261)</f>
        <v>0.169926469647383</v>
      </c>
      <c r="G261" s="23" t="n">
        <f aca="false">ABS(EMFX_Data!X261-EMFX_Data!AD261)</f>
        <v>0.0223873561787151</v>
      </c>
      <c r="H261" s="23" t="n">
        <f aca="false">ABS(EMFX_Data!Y261-EMFX_Data!Z261)</f>
        <v>0.197781478779001</v>
      </c>
      <c r="I261" s="23" t="n">
        <f aca="false">ABS(EMFX_Data!Y261-EMFX_Data!AA261)</f>
        <v>0.0778978261310312</v>
      </c>
      <c r="J261" s="23" t="n">
        <f aca="false">ABS(EMFX_Data!Y261-EMFX_Data!AB261)</f>
        <v>0.0344500486446133</v>
      </c>
      <c r="K261" s="23" t="n">
        <f aca="false">ABS(EMFX_Data!Y261-EMFX_Data!AC261)</f>
        <v>0.242634265355451</v>
      </c>
      <c r="L261" s="23" t="n">
        <f aca="false">ABS(EMFX_Data!Y261-EMFX_Data!AD261)</f>
        <v>0.0950951518867838</v>
      </c>
      <c r="M261" s="23" t="n">
        <f aca="false">ABS(EMFX_Data!Z261-EMFX_Data!AA261)</f>
        <v>0.11988365264797</v>
      </c>
      <c r="N261" s="23" t="n">
        <f aca="false">ABS(EMFX_Data!Z261-EMFX_Data!AB261)</f>
        <v>0.163331430134388</v>
      </c>
      <c r="O261" s="23" t="n">
        <f aca="false">ABS(EMFX_Data!Z261-EMFX_Data!AC261)</f>
        <v>0.0448527865764499</v>
      </c>
      <c r="P261" s="23" t="n">
        <f aca="false">ABS(EMFX_Data!Z261-EMFX_Data!AD261)</f>
        <v>0.102686326892218</v>
      </c>
      <c r="Q261" s="23" t="n">
        <f aca="false">ABS(EMFX_Data!AA261-EMFX_Data!AB261)</f>
        <v>0.0434477774864179</v>
      </c>
      <c r="R261" s="23" t="n">
        <f aca="false">ABS(EMFX_Data!AA261-EMFX_Data!AC261)</f>
        <v>0.16473643922442</v>
      </c>
      <c r="S261" s="23" t="n">
        <f aca="false">ABS(EMFX_Data!AA261-EMFX_Data!AD261)</f>
        <v>0.0171973257557525</v>
      </c>
      <c r="T261" s="23" t="n">
        <f aca="false">ABS(EMFX_Data!AB261-EMFX_Data!AC261)</f>
        <v>0.208184216710838</v>
      </c>
      <c r="U261" s="23" t="n">
        <f aca="false">ABS(EMFX_Data!AB261-EMFX_Data!AD261)</f>
        <v>0.0606451032421704</v>
      </c>
      <c r="V261" s="23" t="n">
        <f aca="false">ABS(EMFX_Data!AC261-EMFX_Data!AD261)</f>
        <v>0.147539113468667</v>
      </c>
      <c r="W261" s="26" t="n">
        <f aca="false">IF(ROW()&lt;4+MinObs-1,"",IFERROR((B261-AVERAGE(B$4:B261))/STDEV(B$4:B261),""))</f>
        <v>-0.599466306324885</v>
      </c>
      <c r="X261" s="26" t="n">
        <f aca="false">IF(ROW()&lt;4+MinObs-1,"",IFERROR((C261-AVERAGE(C$4:C261))/STDEV(C$4:C261),""))</f>
        <v>0.224748663198592</v>
      </c>
      <c r="Y261" s="26" t="n">
        <f aca="false">IF(ROW()&lt;4+MinObs-1,"",IFERROR((D261-AVERAGE(D$4:D261))/STDEV(D$4:D261),""))</f>
        <v>-1.30556213499761</v>
      </c>
      <c r="Z261" s="26" t="n">
        <f aca="false">IF(ROW()&lt;4+MinObs-1,"",IFERROR((E261-AVERAGE(E$4:E261))/STDEV(E$4:E261),""))</f>
        <v>-0.866798687788769</v>
      </c>
      <c r="AA261" s="26" t="n">
        <f aca="false">IF(ROW()&lt;4+MinObs-1,"",IFERROR((F261-AVERAGE(F$4:F261))/STDEV(F$4:F261),""))</f>
        <v>0.759789955755218</v>
      </c>
      <c r="AB261" s="26" t="n">
        <f aca="false">IF(ROW()&lt;4+MinObs-1,"",IFERROR((G261-AVERAGE(G$4:G261))/STDEV(G$4:G261),""))</f>
        <v>-0.456441768915086</v>
      </c>
      <c r="AC261" s="26" t="n">
        <f aca="false">IF(ROW()&lt;4+MinObs-1,"",IFERROR((H261-AVERAGE(H$4:H261))/STDEV(H$4:H261),""))</f>
        <v>0.577105857102156</v>
      </c>
      <c r="AD261" s="26" t="n">
        <f aca="false">IF(ROW()&lt;4+MinObs-1,"",IFERROR((I261-AVERAGE(I$4:I261))/STDEV(I$4:I261),""))</f>
        <v>-0.54131237789581</v>
      </c>
      <c r="AE261" s="26" t="n">
        <f aca="false">IF(ROW()&lt;4+MinObs-1,"",IFERROR((J261-AVERAGE(J$4:J261))/STDEV(J$4:J261),""))</f>
        <v>-1.0825417284966</v>
      </c>
      <c r="AF261" s="26" t="n">
        <f aca="false">IF(ROW()&lt;4+MinObs-1,"",IFERROR((K261-AVERAGE(K$4:K261))/STDEV(K$4:K261),""))</f>
        <v>2.07370730704354</v>
      </c>
      <c r="AG261" s="26" t="n">
        <f aca="false">IF(ROW()&lt;4+MinObs-1,"",IFERROR((L261-AVERAGE(L$4:L261))/STDEV(L$4:L261),""))</f>
        <v>-0.307369121087949</v>
      </c>
      <c r="AH261" s="26" t="n">
        <f aca="false">IF(ROW()&lt;4+MinObs-1,"",IFERROR((M261-AVERAGE(M$4:M261))/STDEV(M$4:M261),""))</f>
        <v>-0.255397918168348</v>
      </c>
      <c r="AI261" s="26" t="n">
        <f aca="false">IF(ROW()&lt;4+MinObs-1,"",IFERROR((N261-AVERAGE(N$4:N261))/STDEV(N$4:N261),""))</f>
        <v>0.318106243103435</v>
      </c>
      <c r="AJ261" s="26" t="n">
        <f aca="false">IF(ROW()&lt;4+MinObs-1,"",IFERROR((O261-AVERAGE(O$4:O261))/STDEV(O$4:O261),""))</f>
        <v>-0.728874009984536</v>
      </c>
      <c r="AK261" s="26" t="n">
        <f aca="false">IF(ROW()&lt;4+MinObs-1,"",IFERROR((P261-AVERAGE(P$4:P261))/STDEV(P$4:P261),""))</f>
        <v>-0.168309052975365</v>
      </c>
      <c r="AL261" s="26" t="n">
        <f aca="false">IF(ROW()&lt;4+MinObs-1,"",IFERROR((Q261-AVERAGE(Q$4:Q261))/STDEV(Q$4:Q261),""))</f>
        <v>-0.870980805054012</v>
      </c>
      <c r="AM261" s="26" t="n">
        <f aca="false">IF(ROW()&lt;4+MinObs-1,"",IFERROR((R261-AVERAGE(R$4:R261))/STDEV(R$4:R261),""))</f>
        <v>0.0512696735628417</v>
      </c>
      <c r="AN261" s="26" t="n">
        <f aca="false">IF(ROW()&lt;4+MinObs-1,"",IFERROR((S261-AVERAGE(S$4:S261))/STDEV(S$4:S261),""))</f>
        <v>-0.584652759823881</v>
      </c>
      <c r="AO261" s="26" t="n">
        <f aca="false">IF(ROW()&lt;4+MinObs-1,"",IFERROR((T261-AVERAGE(T$4:T261))/STDEV(T$4:T261),""))</f>
        <v>1.02969746464227</v>
      </c>
      <c r="AP261" s="26" t="n">
        <f aca="false">IF(ROW()&lt;4+MinObs-1,"",IFERROR((U261-AVERAGE(U$4:U261))/STDEV(U$4:U261),""))</f>
        <v>-0.370372414744395</v>
      </c>
      <c r="AQ261" s="26" t="n">
        <f aca="false">IF(ROW()&lt;4+MinObs-1,"",IFERROR((V261-AVERAGE(V$4:V261))/STDEV(V$4:V261),""))</f>
        <v>-0.0441341961072397</v>
      </c>
      <c r="AR261" s="26" t="n">
        <f aca="false">IF(W261="",0,IF(W261&gt;=z4,w4,IF(W261&gt;=z3,w3,IF(W261&gt;=zEntry,w2,IF(AND(W261&gt;=ExitZ,AR260&gt;0),w2,0)))))</f>
        <v>0</v>
      </c>
      <c r="AS261" s="26" t="n">
        <f aca="false">IF(X261="",0,IF(X261&gt;=z4,w4,IF(X261&gt;=z3,w3,IF(X261&gt;=zEntry,w2,IF(AND(X261&gt;=ExitZ,AS260&gt;0),w2,0)))))</f>
        <v>0</v>
      </c>
      <c r="AT261" s="26" t="n">
        <f aca="false">IF(Y261="",0,IF(Y261&gt;=z4,w4,IF(Y261&gt;=z3,w3,IF(Y261&gt;=zEntry,w2,IF(AND(Y261&gt;=ExitZ,AT260&gt;0),w2,0)))))</f>
        <v>0</v>
      </c>
      <c r="AU261" s="26" t="n">
        <f aca="false">IF(Z261="",0,IF(Z261&gt;=z4,w4,IF(Z261&gt;=z3,w3,IF(Z261&gt;=zEntry,w2,IF(AND(Z261&gt;=ExitZ,AU260&gt;0),w2,0)))))</f>
        <v>0</v>
      </c>
      <c r="AV261" s="26" t="n">
        <f aca="false">IF(AA261="",0,IF(AA261&gt;=z4,w4,IF(AA261&gt;=z3,w3,IF(AA261&gt;=zEntry,w2,IF(AND(AA261&gt;=ExitZ,AV260&gt;0),w2,0)))))</f>
        <v>0</v>
      </c>
      <c r="AW261" s="26" t="n">
        <f aca="false">IF(AB261="",0,IF(AB261&gt;=z4,w4,IF(AB261&gt;=z3,w3,IF(AB261&gt;=zEntry,w2,IF(AND(AB261&gt;=ExitZ,AW260&gt;0),w2,0)))))</f>
        <v>0</v>
      </c>
      <c r="AX261" s="26" t="n">
        <f aca="false">IF(AC261="",0,IF(AC261&gt;=z4,w4,IF(AC261&gt;=z3,w3,IF(AC261&gt;=zEntry,w2,IF(AND(AC261&gt;=ExitZ,AX260&gt;0),w2,0)))))</f>
        <v>0</v>
      </c>
      <c r="AY261" s="26" t="n">
        <f aca="false">IF(AD261="",0,IF(AD261&gt;=z4,w4,IF(AD261&gt;=z3,w3,IF(AD261&gt;=zEntry,w2,IF(AND(AD261&gt;=ExitZ,AY260&gt;0),w2,0)))))</f>
        <v>0</v>
      </c>
      <c r="AZ261" s="26" t="n">
        <f aca="false">IF(AE261="",0,IF(AE261&gt;=z4,w4,IF(AE261&gt;=z3,w3,IF(AE261&gt;=zEntry,w2,IF(AND(AE261&gt;=ExitZ,AZ260&gt;0),w2,0)))))</f>
        <v>0</v>
      </c>
      <c r="BA261" s="26" t="n">
        <f aca="false">IF(AF261="",0,IF(AF261&gt;=z4,w4,IF(AF261&gt;=z3,w3,IF(AF261&gt;=zEntry,w2,IF(AND(AF261&gt;=ExitZ,BA260&gt;0),w2,0)))))</f>
        <v>1</v>
      </c>
      <c r="BB261" s="26" t="n">
        <f aca="false">IF(AG261="",0,IF(AG261&gt;=z4,w4,IF(AG261&gt;=z3,w3,IF(AG261&gt;=zEntry,w2,IF(AND(AG261&gt;=ExitZ,BB260&gt;0),w2,0)))))</f>
        <v>0</v>
      </c>
      <c r="BC261" s="26" t="n">
        <f aca="false">IF(AH261="",0,IF(AH261&gt;=z4,w4,IF(AH261&gt;=z3,w3,IF(AH261&gt;=zEntry,w2,IF(AND(AH261&gt;=ExitZ,BC260&gt;0),w2,0)))))</f>
        <v>0</v>
      </c>
      <c r="BD261" s="26" t="n">
        <f aca="false">IF(AI261="",0,IF(AI261&gt;=z4,w4,IF(AI261&gt;=z3,w3,IF(AI261&gt;=zEntry,w2,IF(AND(AI261&gt;=ExitZ,BD260&gt;0),w2,0)))))</f>
        <v>0</v>
      </c>
      <c r="BE261" s="26" t="n">
        <f aca="false">IF(AJ261="",0,IF(AJ261&gt;=z4,w4,IF(AJ261&gt;=z3,w3,IF(AJ261&gt;=zEntry,w2,IF(AND(AJ261&gt;=ExitZ,BE260&gt;0),w2,0)))))</f>
        <v>0</v>
      </c>
      <c r="BF261" s="26" t="n">
        <f aca="false">IF(AK261="",0,IF(AK261&gt;=z4,w4,IF(AK261&gt;=z3,w3,IF(AK261&gt;=zEntry,w2,IF(AND(AK261&gt;=ExitZ,BF260&gt;0),w2,0)))))</f>
        <v>0</v>
      </c>
      <c r="BG261" s="26" t="n">
        <f aca="false">IF(AL261="",0,IF(AL261&gt;=z4,w4,IF(AL261&gt;=z3,w3,IF(AL261&gt;=zEntry,w2,IF(AND(AL261&gt;=ExitZ,BG260&gt;0),w2,0)))))</f>
        <v>0</v>
      </c>
      <c r="BH261" s="26" t="n">
        <f aca="false">IF(AM261="",0,IF(AM261&gt;=z4,w4,IF(AM261&gt;=z3,w3,IF(AM261&gt;=zEntry,w2,IF(AND(AM261&gt;=ExitZ,BH260&gt;0),w2,0)))))</f>
        <v>0</v>
      </c>
      <c r="BI261" s="26" t="n">
        <f aca="false">IF(AN261="",0,IF(AN261&gt;=z4,w4,IF(AN261&gt;=z3,w3,IF(AN261&gt;=zEntry,w2,IF(AND(AN261&gt;=ExitZ,BI260&gt;0),w2,0)))))</f>
        <v>0</v>
      </c>
      <c r="BJ261" s="26" t="n">
        <f aca="false">IF(AO261="",0,IF(AO261&gt;=z4,w4,IF(AO261&gt;=z3,w3,IF(AO261&gt;=zEntry,w2,IF(AND(AO261&gt;=ExitZ,BJ260&gt;0),w2,0)))))</f>
        <v>0</v>
      </c>
      <c r="BK261" s="26" t="n">
        <f aca="false">IF(AP261="",0,IF(AP261&gt;=z4,w4,IF(AP261&gt;=z3,w3,IF(AP261&gt;=zEntry,w2,IF(AND(AP261&gt;=ExitZ,BK260&gt;0),w2,0)))))</f>
        <v>0</v>
      </c>
      <c r="BL261" s="26" t="n">
        <f aca="false">IF(AQ261="",0,IF(AQ261&gt;=z4,w4,IF(AQ261&gt;=z3,w3,IF(AQ261&gt;=zEntry,w2,IF(AND(AQ261&gt;=ExitZ,BL260&gt;0),w2,0)))))</f>
        <v>0</v>
      </c>
      <c r="BM261" s="23" t="n">
        <f aca="false">IF(EMFX_Data!X260&gt;=EMFX_Data!Y260,EMFX_Data!AE261-EMFX_Data!AF261,EMFX_Data!AF261-EMFX_Data!AE261)</f>
        <v>0.113927775919587</v>
      </c>
      <c r="BN261" s="23" t="n">
        <f aca="false">IF(EMFX_Data!X260&gt;=EMFX_Data!Z260,EMFX_Data!AE261-EMFX_Data!AG261,EMFX_Data!AG261-EMFX_Data!AE261)</f>
        <v>0.0285667912263353</v>
      </c>
      <c r="BO261" s="23" t="n">
        <f aca="false">IF(EMFX_Data!X260&gt;=EMFX_Data!AA260,EMFX_Data!AE261-EMFX_Data!AH261,EMFX_Data!AH261-EMFX_Data!AE261)</f>
        <v>0.0103804822875738</v>
      </c>
      <c r="BP261" s="23" t="n">
        <f aca="false">IF(EMFX_Data!X260&gt;=EMFX_Data!AB260,EMFX_Data!AE261-EMFX_Data!AI261,EMFX_Data!AI261-EMFX_Data!AE261)</f>
        <v>0.0977071349521259</v>
      </c>
      <c r="BQ261" s="23" t="n">
        <f aca="false">IF(EMFX_Data!X260&gt;=EMFX_Data!AC260,EMFX_Data!AE261-EMFX_Data!AJ261,EMFX_Data!AJ261-EMFX_Data!AE261)</f>
        <v>0.0102643314788989</v>
      </c>
      <c r="BR261" s="23" t="n">
        <f aca="false">IF(EMFX_Data!X260&gt;=EMFX_Data!AD260,EMFX_Data!AE261-EMFX_Data!AK261,EMFX_Data!AK261-EMFX_Data!AE261)</f>
        <v>0.0614416622511325</v>
      </c>
      <c r="BS261" s="23" t="n">
        <f aca="false">IF(EMFX_Data!Y260&gt;=EMFX_Data!Z260,EMFX_Data!AF261-EMFX_Data!AG261,EMFX_Data!AG261-EMFX_Data!AF261)</f>
        <v>-0.0853609846932514</v>
      </c>
      <c r="BT261" s="23" t="n">
        <f aca="false">IF(EMFX_Data!Y260&gt;=EMFX_Data!AA260,EMFX_Data!AF261-EMFX_Data!AH261,EMFX_Data!AH261-EMFX_Data!AF261)</f>
        <v>0.103547293632013</v>
      </c>
      <c r="BU261" s="23" t="n">
        <f aca="false">IF(EMFX_Data!Y260&gt;=EMFX_Data!AB260,EMFX_Data!AF261-EMFX_Data!AI261,EMFX_Data!AI261-EMFX_Data!AF261)</f>
        <v>-0.0162206409674608</v>
      </c>
      <c r="BV261" s="23" t="n">
        <f aca="false">IF(EMFX_Data!Y260&gt;=EMFX_Data!AC260,EMFX_Data!AF261-EMFX_Data!AJ261,EMFX_Data!AJ261-EMFX_Data!AF261)</f>
        <v>-0.103663444440688</v>
      </c>
      <c r="BW261" s="23" t="n">
        <f aca="false">IF(EMFX_Data!Y260&gt;=EMFX_Data!AD260,EMFX_Data!AF261-EMFX_Data!AK261,EMFX_Data!AK261-EMFX_Data!AF261)</f>
        <v>-0.0524861136684543</v>
      </c>
      <c r="BX261" s="23" t="n">
        <f aca="false">IF(EMFX_Data!Z260&gt;=EMFX_Data!AA260,EMFX_Data!AG261-EMFX_Data!AH261,EMFX_Data!AH261-EMFX_Data!AG261)</f>
        <v>0.0181863089387615</v>
      </c>
      <c r="BY261" s="23" t="n">
        <f aca="false">IF(EMFX_Data!Z260&gt;=EMFX_Data!AB260,EMFX_Data!AG261-EMFX_Data!AI261,EMFX_Data!AI261-EMFX_Data!AG261)</f>
        <v>-0.0691403437257907</v>
      </c>
      <c r="BZ261" s="23" t="n">
        <f aca="false">IF(EMFX_Data!Z260&gt;=EMFX_Data!AC260,EMFX_Data!AG261-EMFX_Data!AJ261,EMFX_Data!AJ261-EMFX_Data!AG261)</f>
        <v>-0.0183024597474364</v>
      </c>
      <c r="CA261" s="23" t="n">
        <f aca="false">IF(EMFX_Data!Z260&gt;=EMFX_Data!AD260,EMFX_Data!AG261-EMFX_Data!AK261,EMFX_Data!AK261-EMFX_Data!AG261)</f>
        <v>-0.0328748710247972</v>
      </c>
      <c r="CB261" s="23" t="n">
        <f aca="false">IF(EMFX_Data!AA260&gt;=EMFX_Data!AB260,EMFX_Data!AH261-EMFX_Data!AI261,EMFX_Data!AI261-EMFX_Data!AH261)</f>
        <v>0.0873266526645522</v>
      </c>
      <c r="CC261" s="23" t="n">
        <f aca="false">IF(EMFX_Data!AA260&gt;=EMFX_Data!AC260,EMFX_Data!AH261-EMFX_Data!AJ261,EMFX_Data!AJ261-EMFX_Data!AH261)</f>
        <v>-0.000116150808674897</v>
      </c>
      <c r="CD261" s="23" t="n">
        <f aca="false">IF(EMFX_Data!AA260&gt;=EMFX_Data!AD260,EMFX_Data!AH261-EMFX_Data!AK261,EMFX_Data!AK261-EMFX_Data!AH261)</f>
        <v>0.0510611799635587</v>
      </c>
      <c r="CE261" s="23" t="n">
        <f aca="false">IF(EMFX_Data!AB260&gt;=EMFX_Data!AC260,EMFX_Data!AI261-EMFX_Data!AJ261,EMFX_Data!AJ261-EMFX_Data!AI261)</f>
        <v>-0.0874428034732271</v>
      </c>
      <c r="CF261" s="23" t="n">
        <f aca="false">IF(EMFX_Data!AB260&gt;=EMFX_Data!AD260,EMFX_Data!AI261-EMFX_Data!AK261,EMFX_Data!AK261-EMFX_Data!AI261)</f>
        <v>-0.0362654727009935</v>
      </c>
      <c r="CG261" s="23" t="n">
        <f aca="false">IF(EMFX_Data!AC260&gt;=EMFX_Data!AD260,EMFX_Data!AJ261-EMFX_Data!AK261,EMFX_Data!AK261-EMFX_Data!AJ261)</f>
        <v>-0.0511773307722336</v>
      </c>
      <c r="CH261" s="27" t="n">
        <f aca="false">IF(ROW()&lt;4+VolLB,"",STDEV(INDEX($BM:$BM,ROW()-VolLB+1):INDEX($BM:$BM,ROW()))*SQRT(12))</f>
        <v>0.173782298036005</v>
      </c>
      <c r="CI261" s="27" t="n">
        <f aca="false">IF(ROW()&lt;4+VolLB,"",STDEV(INDEX($BN:$BN,ROW()-VolLB+1):INDEX($BN:$BN,ROW()))*SQRT(12))</f>
        <v>0.147291969173788</v>
      </c>
      <c r="CJ261" s="27" t="n">
        <f aca="false">IF(ROW()&lt;4+VolLB,"",STDEV(INDEX($BO:$BO,ROW()-VolLB+1):INDEX($BO:$BO,ROW()))*SQRT(12))</f>
        <v>0.176022220679746</v>
      </c>
      <c r="CK261" s="27" t="n">
        <f aca="false">IF(ROW()&lt;4+VolLB,"",STDEV(INDEX($BP:$BP,ROW()-VolLB+1):INDEX($BP:$BP,ROW()))*SQRT(12))</f>
        <v>0.166079111495559</v>
      </c>
      <c r="CL261" s="27" t="n">
        <f aca="false">IF(ROW()&lt;4+VolLB,"",STDEV(INDEX($BQ:$BQ,ROW()-VolLB+1):INDEX($BQ:$BQ,ROW()))*SQRT(12))</f>
        <v>0.166952584165134</v>
      </c>
      <c r="CM261" s="27" t="n">
        <f aca="false">IF(ROW()&lt;4+VolLB,"",STDEV(INDEX($BR:$BR,ROW()-VolLB+1):INDEX($BR:$BR,ROW()))*SQRT(12))</f>
        <v>0.191156898552978</v>
      </c>
      <c r="CN261" s="27" t="n">
        <f aca="false">IF(ROW()&lt;4+VolLB,"",STDEV(INDEX($BS:$BS,ROW()-VolLB+1):INDEX($BS:$BS,ROW()))*SQRT(12))</f>
        <v>0.152351846188485</v>
      </c>
      <c r="CO261" s="27" t="n">
        <f aca="false">IF(ROW()&lt;4+VolLB,"",STDEV(INDEX($BT:$BT,ROW()-VolLB+1):INDEX($BT:$BT,ROW()))*SQRT(12))</f>
        <v>0.165412484485473</v>
      </c>
      <c r="CP261" s="27" t="n">
        <f aca="false">IF(ROW()&lt;4+VolLB,"",STDEV(INDEX($BU:$BU,ROW()-VolLB+1):INDEX($BU:$BU,ROW()))*SQRT(12))</f>
        <v>0.173130872095871</v>
      </c>
      <c r="CQ261" s="27" t="n">
        <f aca="false">IF(ROW()&lt;4+VolLB,"",STDEV(INDEX($BV:$BV,ROW()-VolLB+1):INDEX($BV:$BV,ROW()))*SQRT(12))</f>
        <v>0.182988011179865</v>
      </c>
      <c r="CR261" s="27" t="n">
        <f aca="false">IF(ROW()&lt;4+VolLB,"",STDEV(INDEX($BW:$BW,ROW()-VolLB+1):INDEX($BW:$BW,ROW()))*SQRT(12))</f>
        <v>0.170391587106495</v>
      </c>
      <c r="CS261" s="27" t="n">
        <f aca="false">IF(ROW()&lt;4+VolLB,"",STDEV(INDEX($BX:$BX,ROW()-VolLB+1):INDEX($BX:$BX,ROW()))*SQRT(12))</f>
        <v>0.142590722965218</v>
      </c>
      <c r="CT261" s="27" t="n">
        <f aca="false">IF(ROW()&lt;4+VolLB,"",STDEV(INDEX($BY:$BY,ROW()-VolLB+1):INDEX($BY:$BY,ROW()))*SQRT(12))</f>
        <v>0.156496351308362</v>
      </c>
      <c r="CU261" s="27" t="n">
        <f aca="false">IF(ROW()&lt;4+VolLB,"",STDEV(INDEX($BZ:$BZ,ROW()-VolLB+1):INDEX($BZ:$BZ,ROW()))*SQRT(12))</f>
        <v>0.169618464681741</v>
      </c>
      <c r="CV261" s="27" t="n">
        <f aca="false">IF(ROW()&lt;4+VolLB,"",STDEV(INDEX($CA:$CA,ROW()-VolLB+1):INDEX($CA:$CA,ROW()))*SQRT(12))</f>
        <v>0.157158833660705</v>
      </c>
      <c r="CW261" s="27" t="n">
        <f aca="false">IF(ROW()&lt;4+VolLB,"",STDEV(INDEX($CB:$CB,ROW()-VolLB+1):INDEX($CB:$CB,ROW()))*SQRT(12))</f>
        <v>0.162771758271975</v>
      </c>
      <c r="CX261" s="27" t="n">
        <f aca="false">IF(ROW()&lt;4+VolLB,"",STDEV(INDEX($CC:$CC,ROW()-VolLB+1):INDEX($CC:$CC,ROW()))*SQRT(12))</f>
        <v>0.173991995653492</v>
      </c>
      <c r="CY261" s="27" t="n">
        <f aca="false">IF(ROW()&lt;4+VolLB,"",STDEV(INDEX($CD:$CD,ROW()-VolLB+1):INDEX($CD:$CD,ROW()))*SQRT(12))</f>
        <v>0.160542133200828</v>
      </c>
      <c r="CZ261" s="27" t="n">
        <f aca="false">IF(ROW()&lt;4+VolLB,"",STDEV(INDEX($CE:$CE,ROW()-VolLB+1):INDEX($CE:$CE,ROW()))*SQRT(12))</f>
        <v>0.186016953641203</v>
      </c>
      <c r="DA261" s="27" t="n">
        <f aca="false">IF(ROW()&lt;4+VolLB,"",STDEV(INDEX($CF:$CF,ROW()-VolLB+1):INDEX($CF:$CF,ROW()))*SQRT(12))</f>
        <v>0.187892220650197</v>
      </c>
      <c r="DB261" s="27" t="n">
        <f aca="false">IF(ROW()&lt;4+VolLB,"",STDEV(INDEX($CG:$CG,ROW()-VolLB+1):INDEX($CG:$CG,ROW()))*SQRT(12))</f>
        <v>0.191136840064644</v>
      </c>
      <c r="DC261" s="26" t="n">
        <f aca="false">IF(OR(AR261=0,CH261="",CH261=0),0,AR261*MIN(MaxScal,TgtVol/CH261))</f>
        <v>0</v>
      </c>
      <c r="DD261" s="26" t="n">
        <f aca="false">IF(OR(AS261=0,CI261="",CI261=0),0,AS261*MIN(MaxScal,TgtVol/CI261))</f>
        <v>0</v>
      </c>
      <c r="DE261" s="26" t="n">
        <f aca="false">IF(OR(AT261=0,CJ261="",CJ261=0),0,AT261*MIN(MaxScal,TgtVol/CJ261))</f>
        <v>0</v>
      </c>
      <c r="DF261" s="26" t="n">
        <f aca="false">IF(OR(AU261=0,CK261="",CK261=0),0,AU261*MIN(MaxScal,TgtVol/CK261))</f>
        <v>0</v>
      </c>
      <c r="DG261" s="26" t="n">
        <f aca="false">IF(OR(AV261=0,CL261="",CL261=0),0,AV261*MIN(MaxScal,TgtVol/CL261))</f>
        <v>0</v>
      </c>
      <c r="DH261" s="26" t="n">
        <f aca="false">IF(OR(AW261=0,CM261="",CM261=0),0,AW261*MIN(MaxScal,TgtVol/CM261))</f>
        <v>0</v>
      </c>
      <c r="DI261" s="26" t="n">
        <f aca="false">IF(OR(AX261=0,CN261="",CN261=0),0,AX261*MIN(MaxScal,TgtVol/CN261))</f>
        <v>0</v>
      </c>
      <c r="DJ261" s="26" t="n">
        <f aca="false">IF(OR(AY261=0,CO261="",CO261=0),0,AY261*MIN(MaxScal,TgtVol/CO261))</f>
        <v>0</v>
      </c>
      <c r="DK261" s="26" t="n">
        <f aca="false">IF(OR(AZ261=0,CP261="",CP261=0),0,AZ261*MIN(MaxScal,TgtVol/CP261))</f>
        <v>0</v>
      </c>
      <c r="DL261" s="26" t="n">
        <f aca="false">IF(OR(BA261=0,CQ261="",CQ261=0),0,BA261*MIN(MaxScal,TgtVol/CQ261))</f>
        <v>0.109296777810986</v>
      </c>
      <c r="DM261" s="26" t="n">
        <f aca="false">IF(OR(BB261=0,CR261="",CR261=0),0,BB261*MIN(MaxScal,TgtVol/CR261))</f>
        <v>0</v>
      </c>
      <c r="DN261" s="26" t="n">
        <f aca="false">IF(OR(BC261=0,CS261="",CS261=0),0,BC261*MIN(MaxScal,TgtVol/CS261))</f>
        <v>0</v>
      </c>
      <c r="DO261" s="26" t="n">
        <f aca="false">IF(OR(BD261=0,CT261="",CT261=0),0,BD261*MIN(MaxScal,TgtVol/CT261))</f>
        <v>0</v>
      </c>
      <c r="DP261" s="26" t="n">
        <f aca="false">IF(OR(BE261=0,CU261="",CU261=0),0,BE261*MIN(MaxScal,TgtVol/CU261))</f>
        <v>0</v>
      </c>
      <c r="DQ261" s="26" t="n">
        <f aca="false">IF(OR(BF261=0,CV261="",CV261=0),0,BF261*MIN(MaxScal,TgtVol/CV261))</f>
        <v>0</v>
      </c>
      <c r="DR261" s="26" t="n">
        <f aca="false">IF(OR(BG261=0,CW261="",CW261=0),0,BG261*MIN(MaxScal,TgtVol/CW261))</f>
        <v>0</v>
      </c>
      <c r="DS261" s="26" t="n">
        <f aca="false">IF(OR(BH261=0,CX261="",CX261=0),0,BH261*MIN(MaxScal,TgtVol/CX261))</f>
        <v>0</v>
      </c>
      <c r="DT261" s="26" t="n">
        <f aca="false">IF(OR(BI261=0,CY261="",CY261=0),0,BI261*MIN(MaxScal,TgtVol/CY261))</f>
        <v>0</v>
      </c>
      <c r="DU261" s="26" t="n">
        <f aca="false">IF(OR(BJ261=0,CZ261="",CZ261=0),0,BJ261*MIN(MaxScal,TgtVol/CZ261))</f>
        <v>0</v>
      </c>
      <c r="DV261" s="26" t="n">
        <f aca="false">IF(OR(BK261=0,DA261="",DA261=0),0,BK261*MIN(MaxScal,TgtVol/DA261))</f>
        <v>0</v>
      </c>
      <c r="DW261" s="26" t="n">
        <f aca="false">IF(OR(BL261=0,DB261="",DB261=0),0,BL261*MIN(MaxScal,TgtVol/DB261))</f>
        <v>0</v>
      </c>
      <c r="DX261" s="28" t="n">
        <f aca="false">IFERROR(DC260*BM261,"")</f>
        <v>0</v>
      </c>
      <c r="DY261" s="28" t="n">
        <f aca="false">IFERROR(DD260*BN261,"")</f>
        <v>0</v>
      </c>
      <c r="DZ261" s="28" t="n">
        <f aca="false">IFERROR(DE260*BO261,"")</f>
        <v>0</v>
      </c>
      <c r="EA261" s="28" t="n">
        <f aca="false">IFERROR(DF260*BP261,"")</f>
        <v>0</v>
      </c>
      <c r="EB261" s="28" t="n">
        <f aca="false">IFERROR(DG260*BQ261,"")</f>
        <v>0</v>
      </c>
      <c r="EC261" s="28" t="n">
        <f aca="false">IFERROR(DH260*BR261,"")</f>
        <v>0</v>
      </c>
      <c r="ED261" s="28" t="n">
        <f aca="false">IFERROR(DI260*BS261,"")</f>
        <v>-0</v>
      </c>
      <c r="EE261" s="28" t="n">
        <f aca="false">IFERROR(DJ260*BT261,"")</f>
        <v>0</v>
      </c>
      <c r="EF261" s="28" t="n">
        <f aca="false">IFERROR(DK260*BU261,"")</f>
        <v>-0</v>
      </c>
      <c r="EG261" s="28" t="n">
        <f aca="false">IFERROR(DL260*BV261,"")</f>
        <v>-0</v>
      </c>
      <c r="EH261" s="28" t="n">
        <f aca="false">IFERROR(DM260*BW261,"")</f>
        <v>-0</v>
      </c>
      <c r="EI261" s="28" t="n">
        <f aca="false">IFERROR(DN260*BX261,"")</f>
        <v>0</v>
      </c>
      <c r="EJ261" s="28" t="n">
        <f aca="false">IFERROR(DO260*BY261,"")</f>
        <v>-0</v>
      </c>
      <c r="EK261" s="28" t="n">
        <f aca="false">IFERROR(DP260*BZ261,"")</f>
        <v>-0</v>
      </c>
      <c r="EL261" s="28" t="n">
        <f aca="false">IFERROR(DQ260*CA261,"")</f>
        <v>-0</v>
      </c>
      <c r="EM261" s="28" t="n">
        <f aca="false">IFERROR(DR260*CB261,"")</f>
        <v>0</v>
      </c>
      <c r="EN261" s="28" t="n">
        <f aca="false">IFERROR(DS260*CC261,"")</f>
        <v>-0</v>
      </c>
      <c r="EO261" s="28" t="n">
        <f aca="false">IFERROR(DT260*CD261,"")</f>
        <v>0</v>
      </c>
      <c r="EP261" s="28" t="n">
        <f aca="false">IFERROR(DU260*CE261,"")</f>
        <v>-0</v>
      </c>
      <c r="EQ261" s="28" t="n">
        <f aca="false">IFERROR(DV260*CF261,"")</f>
        <v>-0</v>
      </c>
      <c r="ER261" s="28" t="n">
        <f aca="false">IFERROR(DW260*CG261,"")</f>
        <v>-0</v>
      </c>
      <c r="ES261" s="28" t="n">
        <f aca="false">IF(ROW()=4,"",SUM(DX261:ER261))</f>
        <v>0</v>
      </c>
      <c r="ET261" s="29" t="n">
        <f aca="false">COUNTIF(AR261:BL261,"&gt;0")</f>
        <v>1</v>
      </c>
    </row>
    <row r="262" customFormat="false" ht="15" hidden="false" customHeight="false" outlineLevel="0" collapsed="false">
      <c r="A262" s="19" t="n">
        <v>45869</v>
      </c>
      <c r="B262" s="23" t="n">
        <f aca="false">ABS(EMFX_Data!X262-EMFX_Data!Y262)</f>
        <v>0.0714907914022218</v>
      </c>
      <c r="C262" s="23" t="n">
        <f aca="false">ABS(EMFX_Data!X262-EMFX_Data!Z262)</f>
        <v>0.263722659545482</v>
      </c>
      <c r="D262" s="23" t="n">
        <f aca="false">ABS(EMFX_Data!X262-EMFX_Data!AA262)</f>
        <v>0.0941618891337503</v>
      </c>
      <c r="E262" s="23" t="n">
        <f aca="false">ABS(EMFX_Data!X262-EMFX_Data!AB262)</f>
        <v>0.0386314626455011</v>
      </c>
      <c r="F262" s="23" t="n">
        <f aca="false">ABS(EMFX_Data!X262-EMFX_Data!AC262)</f>
        <v>0.200182608433989</v>
      </c>
      <c r="G262" s="23" t="n">
        <f aca="false">ABS(EMFX_Data!X262-EMFX_Data!AD262)</f>
        <v>0.0894344227935386</v>
      </c>
      <c r="H262" s="23" t="n">
        <f aca="false">ABS(EMFX_Data!Y262-EMFX_Data!Z262)</f>
        <v>0.335213450947704</v>
      </c>
      <c r="I262" s="23" t="n">
        <f aca="false">ABS(EMFX_Data!Y262-EMFX_Data!AA262)</f>
        <v>0.165652680535972</v>
      </c>
      <c r="J262" s="23" t="n">
        <f aca="false">ABS(EMFX_Data!Y262-EMFX_Data!AB262)</f>
        <v>0.110122254047723</v>
      </c>
      <c r="K262" s="23" t="n">
        <f aca="false">ABS(EMFX_Data!Y262-EMFX_Data!AC262)</f>
        <v>0.271673399836211</v>
      </c>
      <c r="L262" s="23" t="n">
        <f aca="false">ABS(EMFX_Data!Y262-EMFX_Data!AD262)</f>
        <v>0.16092521419576</v>
      </c>
      <c r="M262" s="23" t="n">
        <f aca="false">ABS(EMFX_Data!Z262-EMFX_Data!AA262)</f>
        <v>0.169560770411731</v>
      </c>
      <c r="N262" s="23" t="n">
        <f aca="false">ABS(EMFX_Data!Z262-EMFX_Data!AB262)</f>
        <v>0.225091196899981</v>
      </c>
      <c r="O262" s="23" t="n">
        <f aca="false">ABS(EMFX_Data!Z262-EMFX_Data!AC262)</f>
        <v>0.0635400511114925</v>
      </c>
      <c r="P262" s="23" t="n">
        <f aca="false">ABS(EMFX_Data!Z262-EMFX_Data!AD262)</f>
        <v>0.174288236751943</v>
      </c>
      <c r="Q262" s="23" t="n">
        <f aca="false">ABS(EMFX_Data!AA262-EMFX_Data!AB262)</f>
        <v>0.0555304264882492</v>
      </c>
      <c r="R262" s="23" t="n">
        <f aca="false">ABS(EMFX_Data!AA262-EMFX_Data!AC262)</f>
        <v>0.106020719300239</v>
      </c>
      <c r="S262" s="23" t="n">
        <f aca="false">ABS(EMFX_Data!AA262-EMFX_Data!AD262)</f>
        <v>0.00472746634021171</v>
      </c>
      <c r="T262" s="23" t="n">
        <f aca="false">ABS(EMFX_Data!AB262-EMFX_Data!AC262)</f>
        <v>0.161551145788488</v>
      </c>
      <c r="U262" s="23" t="n">
        <f aca="false">ABS(EMFX_Data!AB262-EMFX_Data!AD262)</f>
        <v>0.0508029601480375</v>
      </c>
      <c r="V262" s="23" t="n">
        <f aca="false">ABS(EMFX_Data!AC262-EMFX_Data!AD262)</f>
        <v>0.110748185640451</v>
      </c>
      <c r="W262" s="26" t="n">
        <f aca="false">IF(ROW()&lt;4+MinObs-1,"",IFERROR((B262-AVERAGE(B$4:B262))/STDEV(B$4:B262),""))</f>
        <v>-0.61133361618521</v>
      </c>
      <c r="X262" s="26" t="n">
        <f aca="false">IF(ROW()&lt;4+MinObs-1,"",IFERROR((C262-AVERAGE(C$4:C262))/STDEV(C$4:C262),""))</f>
        <v>1.91092476297542</v>
      </c>
      <c r="Y262" s="26" t="n">
        <f aca="false">IF(ROW()&lt;4+MinObs-1,"",IFERROR((D262-AVERAGE(D$4:D262))/STDEV(D$4:D262),""))</f>
        <v>-0.481179447011032</v>
      </c>
      <c r="Z262" s="26" t="n">
        <f aca="false">IF(ROW()&lt;4+MinObs-1,"",IFERROR((E262-AVERAGE(E$4:E262))/STDEV(E$4:E262),""))</f>
        <v>-0.859986706636513</v>
      </c>
      <c r="AA262" s="26" t="n">
        <f aca="false">IF(ROW()&lt;4+MinObs-1,"",IFERROR((F262-AVERAGE(F$4:F262))/STDEV(F$4:F262),""))</f>
        <v>1.11892089677348</v>
      </c>
      <c r="AB262" s="26" t="n">
        <f aca="false">IF(ROW()&lt;4+MinObs-1,"",IFERROR((G262-AVERAGE(G$4:G262))/STDEV(G$4:G262),""))</f>
        <v>-0.188541829734132</v>
      </c>
      <c r="AC262" s="26" t="n">
        <f aca="false">IF(ROW()&lt;4+MinObs-1,"",IFERROR((H262-AVERAGE(H$4:H262))/STDEV(H$4:H262),""))</f>
        <v>1.82129640999449</v>
      </c>
      <c r="AD262" s="26" t="n">
        <f aca="false">IF(ROW()&lt;4+MinObs-1,"",IFERROR((I262-AVERAGE(I$4:I262))/STDEV(I$4:I262),""))</f>
        <v>0.206965096129627</v>
      </c>
      <c r="AE262" s="26" t="n">
        <f aca="false">IF(ROW()&lt;4+MinObs-1,"",IFERROR((J262-AVERAGE(J$4:J262))/STDEV(J$4:J262),""))</f>
        <v>-0.192448570499447</v>
      </c>
      <c r="AF262" s="26" t="n">
        <f aca="false">IF(ROW()&lt;4+MinObs-1,"",IFERROR((K262-AVERAGE(K$4:K262))/STDEV(K$4:K262),""))</f>
        <v>2.45646198026113</v>
      </c>
      <c r="AG262" s="26" t="n">
        <f aca="false">IF(ROW()&lt;4+MinObs-1,"",IFERROR((L262-AVERAGE(L$4:L262))/STDEV(L$4:L262),""))</f>
        <v>-0.0544324955585204</v>
      </c>
      <c r="AH262" s="26" t="n">
        <f aca="false">IF(ROW()&lt;4+MinObs-1,"",IFERROR((M262-AVERAGE(M$4:M262))/STDEV(M$4:M262),""))</f>
        <v>0.2350563329738</v>
      </c>
      <c r="AI262" s="26" t="n">
        <f aca="false">IF(ROW()&lt;4+MinObs-1,"",IFERROR((N262-AVERAGE(N$4:N262))/STDEV(N$4:N262),""))</f>
        <v>0.951815585938981</v>
      </c>
      <c r="AJ262" s="26" t="n">
        <f aca="false">IF(ROW()&lt;4+MinObs-1,"",IFERROR((O262-AVERAGE(O$4:O262))/STDEV(O$4:O262),""))</f>
        <v>-0.471651378516845</v>
      </c>
      <c r="AK262" s="26" t="n">
        <f aca="false">IF(ROW()&lt;4+MinObs-1,"",IFERROR((P262-AVERAGE(P$4:P262))/STDEV(P$4:P262),""))</f>
        <v>0.114769096035596</v>
      </c>
      <c r="AL262" s="26" t="n">
        <f aca="false">IF(ROW()&lt;4+MinObs-1,"",IFERROR((Q262-AVERAGE(Q$4:Q262))/STDEV(Q$4:Q262),""))</f>
        <v>-0.779158066264309</v>
      </c>
      <c r="AM262" s="26" t="n">
        <f aca="false">IF(ROW()&lt;4+MinObs-1,"",IFERROR((R262-AVERAGE(R$4:R262))/STDEV(R$4:R262),""))</f>
        <v>-0.474387609430601</v>
      </c>
      <c r="AN262" s="26" t="n">
        <f aca="false">IF(ROW()&lt;4+MinObs-1,"",IFERROR((S262-AVERAGE(S$4:S262))/STDEV(S$4:S262),""))</f>
        <v>-0.632147107705392</v>
      </c>
      <c r="AO262" s="26" t="n">
        <f aca="false">IF(ROW()&lt;4+MinObs-1,"",IFERROR((T262-AVERAGE(T$4:T262))/STDEV(T$4:T262),""))</f>
        <v>0.485586079166208</v>
      </c>
      <c r="AP262" s="26" t="n">
        <f aca="false">IF(ROW()&lt;4+MinObs-1,"",IFERROR((U262-AVERAGE(U$4:U262))/STDEV(U$4:U262),""))</f>
        <v>-0.407974172929724</v>
      </c>
      <c r="AQ262" s="26" t="n">
        <f aca="false">IF(ROW()&lt;4+MinObs-1,"",IFERROR((V262-AVERAGE(V$4:V262))/STDEV(V$4:V262),""))</f>
        <v>-0.18824882615607</v>
      </c>
      <c r="AR262" s="26" t="n">
        <f aca="false">IF(W262="",0,IF(W262&gt;=z4,w4,IF(W262&gt;=z3,w3,IF(W262&gt;=zEntry,w2,IF(AND(W262&gt;=ExitZ,AR261&gt;0),w2,0)))))</f>
        <v>0</v>
      </c>
      <c r="AS262" s="26" t="n">
        <f aca="false">IF(X262="",0,IF(X262&gt;=z4,w4,IF(X262&gt;=z3,w3,IF(X262&gt;=zEntry,w2,IF(AND(X262&gt;=ExitZ,AS261&gt;0),w2,0)))))</f>
        <v>0</v>
      </c>
      <c r="AT262" s="26" t="n">
        <f aca="false">IF(Y262="",0,IF(Y262&gt;=z4,w4,IF(Y262&gt;=z3,w3,IF(Y262&gt;=zEntry,w2,IF(AND(Y262&gt;=ExitZ,AT261&gt;0),w2,0)))))</f>
        <v>0</v>
      </c>
      <c r="AU262" s="26" t="n">
        <f aca="false">IF(Z262="",0,IF(Z262&gt;=z4,w4,IF(Z262&gt;=z3,w3,IF(Z262&gt;=zEntry,w2,IF(AND(Z262&gt;=ExitZ,AU261&gt;0),w2,0)))))</f>
        <v>0</v>
      </c>
      <c r="AV262" s="26" t="n">
        <f aca="false">IF(AA262="",0,IF(AA262&gt;=z4,w4,IF(AA262&gt;=z3,w3,IF(AA262&gt;=zEntry,w2,IF(AND(AA262&gt;=ExitZ,AV261&gt;0),w2,0)))))</f>
        <v>0</v>
      </c>
      <c r="AW262" s="26" t="n">
        <f aca="false">IF(AB262="",0,IF(AB262&gt;=z4,w4,IF(AB262&gt;=z3,w3,IF(AB262&gt;=zEntry,w2,IF(AND(AB262&gt;=ExitZ,AW261&gt;0),w2,0)))))</f>
        <v>0</v>
      </c>
      <c r="AX262" s="26" t="n">
        <f aca="false">IF(AC262="",0,IF(AC262&gt;=z4,w4,IF(AC262&gt;=z3,w3,IF(AC262&gt;=zEntry,w2,IF(AND(AC262&gt;=ExitZ,AX261&gt;0),w2,0)))))</f>
        <v>0</v>
      </c>
      <c r="AY262" s="26" t="n">
        <f aca="false">IF(AD262="",0,IF(AD262&gt;=z4,w4,IF(AD262&gt;=z3,w3,IF(AD262&gt;=zEntry,w2,IF(AND(AD262&gt;=ExitZ,AY261&gt;0),w2,0)))))</f>
        <v>0</v>
      </c>
      <c r="AZ262" s="26" t="n">
        <f aca="false">IF(AE262="",0,IF(AE262&gt;=z4,w4,IF(AE262&gt;=z3,w3,IF(AE262&gt;=zEntry,w2,IF(AND(AE262&gt;=ExitZ,AZ261&gt;0),w2,0)))))</f>
        <v>0</v>
      </c>
      <c r="BA262" s="26" t="n">
        <f aca="false">IF(AF262="",0,IF(AF262&gt;=z4,w4,IF(AF262&gt;=z3,w3,IF(AF262&gt;=zEntry,w2,IF(AND(AF262&gt;=ExitZ,BA261&gt;0),w2,0)))))</f>
        <v>1</v>
      </c>
      <c r="BB262" s="26" t="n">
        <f aca="false">IF(AG262="",0,IF(AG262&gt;=z4,w4,IF(AG262&gt;=z3,w3,IF(AG262&gt;=zEntry,w2,IF(AND(AG262&gt;=ExitZ,BB261&gt;0),w2,0)))))</f>
        <v>0</v>
      </c>
      <c r="BC262" s="26" t="n">
        <f aca="false">IF(AH262="",0,IF(AH262&gt;=z4,w4,IF(AH262&gt;=z3,w3,IF(AH262&gt;=zEntry,w2,IF(AND(AH262&gt;=ExitZ,BC261&gt;0),w2,0)))))</f>
        <v>0</v>
      </c>
      <c r="BD262" s="26" t="n">
        <f aca="false">IF(AI262="",0,IF(AI262&gt;=z4,w4,IF(AI262&gt;=z3,w3,IF(AI262&gt;=zEntry,w2,IF(AND(AI262&gt;=ExitZ,BD261&gt;0),w2,0)))))</f>
        <v>0</v>
      </c>
      <c r="BE262" s="26" t="n">
        <f aca="false">IF(AJ262="",0,IF(AJ262&gt;=z4,w4,IF(AJ262&gt;=z3,w3,IF(AJ262&gt;=zEntry,w2,IF(AND(AJ262&gt;=ExitZ,BE261&gt;0),w2,0)))))</f>
        <v>0</v>
      </c>
      <c r="BF262" s="26" t="n">
        <f aca="false">IF(AK262="",0,IF(AK262&gt;=z4,w4,IF(AK262&gt;=z3,w3,IF(AK262&gt;=zEntry,w2,IF(AND(AK262&gt;=ExitZ,BF261&gt;0),w2,0)))))</f>
        <v>0</v>
      </c>
      <c r="BG262" s="26" t="n">
        <f aca="false">IF(AL262="",0,IF(AL262&gt;=z4,w4,IF(AL262&gt;=z3,w3,IF(AL262&gt;=zEntry,w2,IF(AND(AL262&gt;=ExitZ,BG261&gt;0),w2,0)))))</f>
        <v>0</v>
      </c>
      <c r="BH262" s="26" t="n">
        <f aca="false">IF(AM262="",0,IF(AM262&gt;=z4,w4,IF(AM262&gt;=z3,w3,IF(AM262&gt;=zEntry,w2,IF(AND(AM262&gt;=ExitZ,BH261&gt;0),w2,0)))))</f>
        <v>0</v>
      </c>
      <c r="BI262" s="26" t="n">
        <f aca="false">IF(AN262="",0,IF(AN262&gt;=z4,w4,IF(AN262&gt;=z3,w3,IF(AN262&gt;=zEntry,w2,IF(AND(AN262&gt;=ExitZ,BI261&gt;0),w2,0)))))</f>
        <v>0</v>
      </c>
      <c r="BJ262" s="26" t="n">
        <f aca="false">IF(AO262="",0,IF(AO262&gt;=z4,w4,IF(AO262&gt;=z3,w3,IF(AO262&gt;=zEntry,w2,IF(AND(AO262&gt;=ExitZ,BJ261&gt;0),w2,0)))))</f>
        <v>0</v>
      </c>
      <c r="BK262" s="26" t="n">
        <f aca="false">IF(AP262="",0,IF(AP262&gt;=z4,w4,IF(AP262&gt;=z3,w3,IF(AP262&gt;=zEntry,w2,IF(AND(AP262&gt;=ExitZ,BK261&gt;0),w2,0)))))</f>
        <v>0</v>
      </c>
      <c r="BL262" s="26" t="n">
        <f aca="false">IF(AQ262="",0,IF(AQ262&gt;=z4,w4,IF(AQ262&gt;=z3,w3,IF(AQ262&gt;=zEntry,w2,IF(AND(AQ262&gt;=ExitZ,BL261&gt;0),w2,0)))))</f>
        <v>0</v>
      </c>
      <c r="BM262" s="23" t="n">
        <f aca="false">IF(EMFX_Data!X261&gt;=EMFX_Data!Y261,EMFX_Data!AE262-EMFX_Data!AF262,EMFX_Data!AF262-EMFX_Data!AE262)</f>
        <v>0.00119586891163275</v>
      </c>
      <c r="BN262" s="23" t="n">
        <f aca="false">IF(EMFX_Data!X261&gt;=EMFX_Data!Z261,EMFX_Data!AE262-EMFX_Data!AG262,EMFX_Data!AG262-EMFX_Data!AE262)</f>
        <v>-0.138980512395984</v>
      </c>
      <c r="BO262" s="23" t="n">
        <f aca="false">IF(EMFX_Data!X261&gt;=EMFX_Data!AA261,EMFX_Data!AE262-EMFX_Data!AH262,EMFX_Data!AH262-EMFX_Data!AE262)</f>
        <v>-0.0879770692751642</v>
      </c>
      <c r="BP262" s="23" t="n">
        <f aca="false">IF(EMFX_Data!X261&gt;=EMFX_Data!AB261,EMFX_Data!AE262-EMFX_Data!AI262,EMFX_Data!AI262-EMFX_Data!AE262)</f>
        <v>0.0759442854667109</v>
      </c>
      <c r="BQ262" s="23" t="n">
        <f aca="false">IF(EMFX_Data!X261&gt;=EMFX_Data!AC261,EMFX_Data!AE262-EMFX_Data!AJ262,EMFX_Data!AJ262-EMFX_Data!AE262)</f>
        <v>-0.0248448381451857</v>
      </c>
      <c r="BR262" s="23" t="n">
        <f aca="false">IF(EMFX_Data!X261&gt;=EMFX_Data!AD261,EMFX_Data!AE262-EMFX_Data!AK262,EMFX_Data!AK262-EMFX_Data!AE262)</f>
        <v>-0.0679836475733818</v>
      </c>
      <c r="BS262" s="23" t="n">
        <f aca="false">IF(EMFX_Data!Y261&gt;=EMFX_Data!Z261,EMFX_Data!AF262-EMFX_Data!AG262,EMFX_Data!AG262-EMFX_Data!AF262)</f>
        <v>-0.137784643484351</v>
      </c>
      <c r="BT262" s="23" t="n">
        <f aca="false">IF(EMFX_Data!Y261&gt;=EMFX_Data!AA261,EMFX_Data!AF262-EMFX_Data!AH262,EMFX_Data!AH262-EMFX_Data!AF262)</f>
        <v>-0.0867812003635315</v>
      </c>
      <c r="BU262" s="23" t="n">
        <f aca="false">IF(EMFX_Data!Y261&gt;=EMFX_Data!AB261,EMFX_Data!AF262-EMFX_Data!AI262,EMFX_Data!AI262-EMFX_Data!AF262)</f>
        <v>-0.0747484165550782</v>
      </c>
      <c r="BV262" s="23" t="n">
        <f aca="false">IF(EMFX_Data!Y261&gt;=EMFX_Data!AC261,EMFX_Data!AF262-EMFX_Data!AJ262,EMFX_Data!AJ262-EMFX_Data!AF262)</f>
        <v>-0.023648969233553</v>
      </c>
      <c r="BW262" s="23" t="n">
        <f aca="false">IF(EMFX_Data!Y261&gt;=EMFX_Data!AD261,EMFX_Data!AF262-EMFX_Data!AK262,EMFX_Data!AK262-EMFX_Data!AF262)</f>
        <v>-0.066787778661749</v>
      </c>
      <c r="BX262" s="23" t="n">
        <f aca="false">IF(EMFX_Data!Z261&gt;=EMFX_Data!AA261,EMFX_Data!AG262-EMFX_Data!AH262,EMFX_Data!AH262-EMFX_Data!AG262)</f>
        <v>-0.0510034431208199</v>
      </c>
      <c r="BY262" s="23" t="n">
        <f aca="false">IF(EMFX_Data!Z261&gt;=EMFX_Data!AB261,EMFX_Data!AG262-EMFX_Data!AI262,EMFX_Data!AI262-EMFX_Data!AG262)</f>
        <v>-0.0630362269292732</v>
      </c>
      <c r="BZ262" s="23" t="n">
        <f aca="false">IF(EMFX_Data!Z261&gt;=EMFX_Data!AC261,EMFX_Data!AG262-EMFX_Data!AJ262,EMFX_Data!AJ262-EMFX_Data!AG262)</f>
        <v>0.114135674250798</v>
      </c>
      <c r="CA262" s="23" t="n">
        <f aca="false">IF(EMFX_Data!Z261&gt;=EMFX_Data!AD261,EMFX_Data!AG262-EMFX_Data!AK262,EMFX_Data!AK262-EMFX_Data!AG262)</f>
        <v>-0.0709968648226023</v>
      </c>
      <c r="CB262" s="23" t="n">
        <f aca="false">IF(EMFX_Data!AA261&gt;=EMFX_Data!AB261,EMFX_Data!AH262-EMFX_Data!AI262,EMFX_Data!AI262-EMFX_Data!AH262)</f>
        <v>-0.0120327838084533</v>
      </c>
      <c r="CC262" s="23" t="n">
        <f aca="false">IF(EMFX_Data!AA261&gt;=EMFX_Data!AC261,EMFX_Data!AH262-EMFX_Data!AJ262,EMFX_Data!AJ262-EMFX_Data!AH262)</f>
        <v>0.0631322311299785</v>
      </c>
      <c r="CD262" s="23" t="n">
        <f aca="false">IF(EMFX_Data!AA261&gt;=EMFX_Data!AD261,EMFX_Data!AH262-EMFX_Data!AK262,EMFX_Data!AK262-EMFX_Data!AH262)</f>
        <v>0.0199934217017825</v>
      </c>
      <c r="CE262" s="23" t="n">
        <f aca="false">IF(EMFX_Data!AB261&gt;=EMFX_Data!AC261,EMFX_Data!AI262-EMFX_Data!AJ262,EMFX_Data!AJ262-EMFX_Data!AI262)</f>
        <v>0.0510994473215252</v>
      </c>
      <c r="CF262" s="23" t="n">
        <f aca="false">IF(EMFX_Data!AB261&gt;=EMFX_Data!AD261,EMFX_Data!AI262-EMFX_Data!AK262,EMFX_Data!AK262-EMFX_Data!AI262)</f>
        <v>0.00796063789332917</v>
      </c>
      <c r="CG262" s="23" t="n">
        <f aca="false">IF(EMFX_Data!AC261&gt;=EMFX_Data!AD261,EMFX_Data!AJ262-EMFX_Data!AK262,EMFX_Data!AK262-EMFX_Data!AJ262)</f>
        <v>0.0431388094281961</v>
      </c>
      <c r="CH262" s="27" t="n">
        <f aca="false">IF(ROW()&lt;4+VolLB,"",STDEV(INDEX($BM:$BM,ROW()-VolLB+1):INDEX($BM:$BM,ROW()))*SQRT(12))</f>
        <v>0.169367162948756</v>
      </c>
      <c r="CI262" s="27" t="n">
        <f aca="false">IF(ROW()&lt;4+VolLB,"",STDEV(INDEX($BN:$BN,ROW()-VolLB+1):INDEX($BN:$BN,ROW()))*SQRT(12))</f>
        <v>0.160625879888797</v>
      </c>
      <c r="CJ262" s="27" t="n">
        <f aca="false">IF(ROW()&lt;4+VolLB,"",STDEV(INDEX($BO:$BO,ROW()-VolLB+1):INDEX($BO:$BO,ROW()))*SQRT(12))</f>
        <v>0.182831614831176</v>
      </c>
      <c r="CK262" s="27" t="n">
        <f aca="false">IF(ROW()&lt;4+VolLB,"",STDEV(INDEX($BP:$BP,ROW()-VolLB+1):INDEX($BP:$BP,ROW()))*SQRT(12))</f>
        <v>0.169398988078094</v>
      </c>
      <c r="CL262" s="27" t="n">
        <f aca="false">IF(ROW()&lt;4+VolLB,"",STDEV(INDEX($BQ:$BQ,ROW()-VolLB+1):INDEX($BQ:$BQ,ROW()))*SQRT(12))</f>
        <v>0.158843530275481</v>
      </c>
      <c r="CM262" s="27" t="n">
        <f aca="false">IF(ROW()&lt;4+VolLB,"",STDEV(INDEX($BR:$BR,ROW()-VolLB+1):INDEX($BR:$BR,ROW()))*SQRT(12))</f>
        <v>0.190383226516558</v>
      </c>
      <c r="CN262" s="27" t="n">
        <f aca="false">IF(ROW()&lt;4+VolLB,"",STDEV(INDEX($BS:$BS,ROW()-VolLB+1):INDEX($BS:$BS,ROW()))*SQRT(12))</f>
        <v>0.171828856772432</v>
      </c>
      <c r="CO262" s="27" t="n">
        <f aca="false">IF(ROW()&lt;4+VolLB,"",STDEV(INDEX($BT:$BT,ROW()-VolLB+1):INDEX($BT:$BT,ROW()))*SQRT(12))</f>
        <v>0.175137442044063</v>
      </c>
      <c r="CP262" s="27" t="n">
        <f aca="false">IF(ROW()&lt;4+VolLB,"",STDEV(INDEX($BU:$BU,ROW()-VolLB+1):INDEX($BU:$BU,ROW()))*SQRT(12))</f>
        <v>0.174307879929115</v>
      </c>
      <c r="CQ262" s="27" t="n">
        <f aca="false">IF(ROW()&lt;4+VolLB,"",STDEV(INDEX($BV:$BV,ROW()-VolLB+1):INDEX($BV:$BV,ROW()))*SQRT(12))</f>
        <v>0.182085273742817</v>
      </c>
      <c r="CR262" s="27" t="n">
        <f aca="false">IF(ROW()&lt;4+VolLB,"",STDEV(INDEX($BW:$BW,ROW()-VolLB+1):INDEX($BW:$BW,ROW()))*SQRT(12))</f>
        <v>0.174639637090864</v>
      </c>
      <c r="CS262" s="27" t="n">
        <f aca="false">IF(ROW()&lt;4+VolLB,"",STDEV(INDEX($BX:$BX,ROW()-VolLB+1):INDEX($BX:$BX,ROW()))*SQRT(12))</f>
        <v>0.143459010160542</v>
      </c>
      <c r="CT262" s="27" t="n">
        <f aca="false">IF(ROW()&lt;4+VolLB,"",STDEV(INDEX($BY:$BY,ROW()-VolLB+1):INDEX($BY:$BY,ROW()))*SQRT(12))</f>
        <v>0.149100517983983</v>
      </c>
      <c r="CU262" s="27" t="n">
        <f aca="false">IF(ROW()&lt;4+VolLB,"",STDEV(INDEX($BZ:$BZ,ROW()-VolLB+1):INDEX($BZ:$BZ,ROW()))*SQRT(12))</f>
        <v>0.180372551034944</v>
      </c>
      <c r="CV262" s="27" t="n">
        <f aca="false">IF(ROW()&lt;4+VolLB,"",STDEV(INDEX($CA:$CA,ROW()-VolLB+1):INDEX($CA:$CA,ROW()))*SQRT(12))</f>
        <v>0.162100324506335</v>
      </c>
      <c r="CW262" s="27" t="n">
        <f aca="false">IF(ROW()&lt;4+VolLB,"",STDEV(INDEX($CB:$CB,ROW()-VolLB+1):INDEX($CB:$CB,ROW()))*SQRT(12))</f>
        <v>0.158381298862151</v>
      </c>
      <c r="CX262" s="27" t="n">
        <f aca="false">IF(ROW()&lt;4+VolLB,"",STDEV(INDEX($CC:$CC,ROW()-VolLB+1):INDEX($CC:$CC,ROW()))*SQRT(12))</f>
        <v>0.175205672714187</v>
      </c>
      <c r="CY262" s="27" t="n">
        <f aca="false">IF(ROW()&lt;4+VolLB,"",STDEV(INDEX($CD:$CD,ROW()-VolLB+1):INDEX($CD:$CD,ROW()))*SQRT(12))</f>
        <v>0.159956705791247</v>
      </c>
      <c r="CZ262" s="27" t="n">
        <f aca="false">IF(ROW()&lt;4+VolLB,"",STDEV(INDEX($CE:$CE,ROW()-VolLB+1):INDEX($CE:$CE,ROW()))*SQRT(12))</f>
        <v>0.178381219310736</v>
      </c>
      <c r="DA262" s="27" t="n">
        <f aca="false">IF(ROW()&lt;4+VolLB,"",STDEV(INDEX($CF:$CF,ROW()-VolLB+1):INDEX($CF:$CF,ROW()))*SQRT(12))</f>
        <v>0.179738438708473</v>
      </c>
      <c r="DB262" s="27" t="n">
        <f aca="false">IF(ROW()&lt;4+VolLB,"",STDEV(INDEX($CG:$CG,ROW()-VolLB+1):INDEX($CG:$CG,ROW()))*SQRT(12))</f>
        <v>0.191883156304239</v>
      </c>
      <c r="DC262" s="26" t="n">
        <f aca="false">IF(OR(AR262=0,CH262="",CH262=0),0,AR262*MIN(MaxScal,TgtVol/CH262))</f>
        <v>0</v>
      </c>
      <c r="DD262" s="26" t="n">
        <f aca="false">IF(OR(AS262=0,CI262="",CI262=0),0,AS262*MIN(MaxScal,TgtVol/CI262))</f>
        <v>0</v>
      </c>
      <c r="DE262" s="26" t="n">
        <f aca="false">IF(OR(AT262=0,CJ262="",CJ262=0),0,AT262*MIN(MaxScal,TgtVol/CJ262))</f>
        <v>0</v>
      </c>
      <c r="DF262" s="26" t="n">
        <f aca="false">IF(OR(AU262=0,CK262="",CK262=0),0,AU262*MIN(MaxScal,TgtVol/CK262))</f>
        <v>0</v>
      </c>
      <c r="DG262" s="26" t="n">
        <f aca="false">IF(OR(AV262=0,CL262="",CL262=0),0,AV262*MIN(MaxScal,TgtVol/CL262))</f>
        <v>0</v>
      </c>
      <c r="DH262" s="26" t="n">
        <f aca="false">IF(OR(AW262=0,CM262="",CM262=0),0,AW262*MIN(MaxScal,TgtVol/CM262))</f>
        <v>0</v>
      </c>
      <c r="DI262" s="26" t="n">
        <f aca="false">IF(OR(AX262=0,CN262="",CN262=0),0,AX262*MIN(MaxScal,TgtVol/CN262))</f>
        <v>0</v>
      </c>
      <c r="DJ262" s="26" t="n">
        <f aca="false">IF(OR(AY262=0,CO262="",CO262=0),0,AY262*MIN(MaxScal,TgtVol/CO262))</f>
        <v>0</v>
      </c>
      <c r="DK262" s="26" t="n">
        <f aca="false">IF(OR(AZ262=0,CP262="",CP262=0),0,AZ262*MIN(MaxScal,TgtVol/CP262))</f>
        <v>0</v>
      </c>
      <c r="DL262" s="26" t="n">
        <f aca="false">IF(OR(BA262=0,CQ262="",CQ262=0),0,BA262*MIN(MaxScal,TgtVol/CQ262))</f>
        <v>0.109838646414914</v>
      </c>
      <c r="DM262" s="26" t="n">
        <f aca="false">IF(OR(BB262=0,CR262="",CR262=0),0,BB262*MIN(MaxScal,TgtVol/CR262))</f>
        <v>0</v>
      </c>
      <c r="DN262" s="26" t="n">
        <f aca="false">IF(OR(BC262=0,CS262="",CS262=0),0,BC262*MIN(MaxScal,TgtVol/CS262))</f>
        <v>0</v>
      </c>
      <c r="DO262" s="26" t="n">
        <f aca="false">IF(OR(BD262=0,CT262="",CT262=0),0,BD262*MIN(MaxScal,TgtVol/CT262))</f>
        <v>0</v>
      </c>
      <c r="DP262" s="26" t="n">
        <f aca="false">IF(OR(BE262=0,CU262="",CU262=0),0,BE262*MIN(MaxScal,TgtVol/CU262))</f>
        <v>0</v>
      </c>
      <c r="DQ262" s="26" t="n">
        <f aca="false">IF(OR(BF262=0,CV262="",CV262=0),0,BF262*MIN(MaxScal,TgtVol/CV262))</f>
        <v>0</v>
      </c>
      <c r="DR262" s="26" t="n">
        <f aca="false">IF(OR(BG262=0,CW262="",CW262=0),0,BG262*MIN(MaxScal,TgtVol/CW262))</f>
        <v>0</v>
      </c>
      <c r="DS262" s="26" t="n">
        <f aca="false">IF(OR(BH262=0,CX262="",CX262=0),0,BH262*MIN(MaxScal,TgtVol/CX262))</f>
        <v>0</v>
      </c>
      <c r="DT262" s="26" t="n">
        <f aca="false">IF(OR(BI262=0,CY262="",CY262=0),0,BI262*MIN(MaxScal,TgtVol/CY262))</f>
        <v>0</v>
      </c>
      <c r="DU262" s="26" t="n">
        <f aca="false">IF(OR(BJ262=0,CZ262="",CZ262=0),0,BJ262*MIN(MaxScal,TgtVol/CZ262))</f>
        <v>0</v>
      </c>
      <c r="DV262" s="26" t="n">
        <f aca="false">IF(OR(BK262=0,DA262="",DA262=0),0,BK262*MIN(MaxScal,TgtVol/DA262))</f>
        <v>0</v>
      </c>
      <c r="DW262" s="26" t="n">
        <f aca="false">IF(OR(BL262=0,DB262="",DB262=0),0,BL262*MIN(MaxScal,TgtVol/DB262))</f>
        <v>0</v>
      </c>
      <c r="DX262" s="28" t="n">
        <f aca="false">IFERROR(DC261*BM262,"")</f>
        <v>0</v>
      </c>
      <c r="DY262" s="28" t="n">
        <f aca="false">IFERROR(DD261*BN262,"")</f>
        <v>-0</v>
      </c>
      <c r="DZ262" s="28" t="n">
        <f aca="false">IFERROR(DE261*BO262,"")</f>
        <v>-0</v>
      </c>
      <c r="EA262" s="28" t="n">
        <f aca="false">IFERROR(DF261*BP262,"")</f>
        <v>0</v>
      </c>
      <c r="EB262" s="28" t="n">
        <f aca="false">IFERROR(DG261*BQ262,"")</f>
        <v>-0</v>
      </c>
      <c r="EC262" s="28" t="n">
        <f aca="false">IFERROR(DH261*BR262,"")</f>
        <v>-0</v>
      </c>
      <c r="ED262" s="28" t="n">
        <f aca="false">IFERROR(DI261*BS262,"")</f>
        <v>-0</v>
      </c>
      <c r="EE262" s="28" t="n">
        <f aca="false">IFERROR(DJ261*BT262,"")</f>
        <v>-0</v>
      </c>
      <c r="EF262" s="28" t="n">
        <f aca="false">IFERROR(DK261*BU262,"")</f>
        <v>-0</v>
      </c>
      <c r="EG262" s="28" t="n">
        <f aca="false">IFERROR(DL261*BV262,"")</f>
        <v>-0.00258475613577849</v>
      </c>
      <c r="EH262" s="28" t="n">
        <f aca="false">IFERROR(DM261*BW262,"")</f>
        <v>-0</v>
      </c>
      <c r="EI262" s="28" t="n">
        <f aca="false">IFERROR(DN261*BX262,"")</f>
        <v>-0</v>
      </c>
      <c r="EJ262" s="28" t="n">
        <f aca="false">IFERROR(DO261*BY262,"")</f>
        <v>-0</v>
      </c>
      <c r="EK262" s="28" t="n">
        <f aca="false">IFERROR(DP261*BZ262,"")</f>
        <v>0</v>
      </c>
      <c r="EL262" s="28" t="n">
        <f aca="false">IFERROR(DQ261*CA262,"")</f>
        <v>-0</v>
      </c>
      <c r="EM262" s="28" t="n">
        <f aca="false">IFERROR(DR261*CB262,"")</f>
        <v>-0</v>
      </c>
      <c r="EN262" s="28" t="n">
        <f aca="false">IFERROR(DS261*CC262,"")</f>
        <v>0</v>
      </c>
      <c r="EO262" s="28" t="n">
        <f aca="false">IFERROR(DT261*CD262,"")</f>
        <v>0</v>
      </c>
      <c r="EP262" s="28" t="n">
        <f aca="false">IFERROR(DU261*CE262,"")</f>
        <v>0</v>
      </c>
      <c r="EQ262" s="28" t="n">
        <f aca="false">IFERROR(DV261*CF262,"")</f>
        <v>0</v>
      </c>
      <c r="ER262" s="28" t="n">
        <f aca="false">IFERROR(DW261*CG262,"")</f>
        <v>0</v>
      </c>
      <c r="ES262" s="28" t="n">
        <f aca="false">IF(ROW()=4,"",SUM(DX262:ER262))</f>
        <v>-0.00258475613577849</v>
      </c>
      <c r="ET262" s="29" t="n">
        <f aca="false">COUNTIF(AR262:BL262,"&gt;0")</f>
        <v>1</v>
      </c>
    </row>
    <row r="263" customFormat="false" ht="15" hidden="false" customHeight="false" outlineLevel="0" collapsed="false">
      <c r="A263" s="19" t="n">
        <v>45900</v>
      </c>
      <c r="B263" s="23" t="n">
        <f aca="false">ABS(EMFX_Data!X263-EMFX_Data!Y263)</f>
        <v>0.119665890401359</v>
      </c>
      <c r="C263" s="23" t="n">
        <f aca="false">ABS(EMFX_Data!X263-EMFX_Data!Z263)</f>
        <v>0.212786436595471</v>
      </c>
      <c r="D263" s="23" t="n">
        <f aca="false">ABS(EMFX_Data!X263-EMFX_Data!AA263)</f>
        <v>0.0382609009828965</v>
      </c>
      <c r="E263" s="23" t="n">
        <f aca="false">ABS(EMFX_Data!X263-EMFX_Data!AB263)</f>
        <v>0.00329245743298312</v>
      </c>
      <c r="F263" s="23" t="n">
        <f aca="false">ABS(EMFX_Data!X263-EMFX_Data!AC263)</f>
        <v>0.157557282714615</v>
      </c>
      <c r="G263" s="23" t="n">
        <f aca="false">ABS(EMFX_Data!X263-EMFX_Data!AD263)</f>
        <v>0.0723273253042116</v>
      </c>
      <c r="H263" s="23" t="n">
        <f aca="false">ABS(EMFX_Data!Y263-EMFX_Data!Z263)</f>
        <v>0.33245232699683</v>
      </c>
      <c r="I263" s="23" t="n">
        <f aca="false">ABS(EMFX_Data!Y263-EMFX_Data!AA263)</f>
        <v>0.157926791384256</v>
      </c>
      <c r="J263" s="23" t="n">
        <f aca="false">ABS(EMFX_Data!Y263-EMFX_Data!AB263)</f>
        <v>0.122958347834342</v>
      </c>
      <c r="K263" s="23" t="n">
        <f aca="false">ABS(EMFX_Data!Y263-EMFX_Data!AC263)</f>
        <v>0.277223173115974</v>
      </c>
      <c r="L263" s="23" t="n">
        <f aca="false">ABS(EMFX_Data!Y263-EMFX_Data!AD263)</f>
        <v>0.191993215705571</v>
      </c>
      <c r="M263" s="23" t="n">
        <f aca="false">ABS(EMFX_Data!Z263-EMFX_Data!AA263)</f>
        <v>0.174525535612575</v>
      </c>
      <c r="N263" s="23" t="n">
        <f aca="false">ABS(EMFX_Data!Z263-EMFX_Data!AB263)</f>
        <v>0.209493979162488</v>
      </c>
      <c r="O263" s="23" t="n">
        <f aca="false">ABS(EMFX_Data!Z263-EMFX_Data!AC263)</f>
        <v>0.0552291538808563</v>
      </c>
      <c r="P263" s="23" t="n">
        <f aca="false">ABS(EMFX_Data!Z263-EMFX_Data!AD263)</f>
        <v>0.14045911129126</v>
      </c>
      <c r="Q263" s="23" t="n">
        <f aca="false">ABS(EMFX_Data!AA263-EMFX_Data!AB263)</f>
        <v>0.0349684435499134</v>
      </c>
      <c r="R263" s="23" t="n">
        <f aca="false">ABS(EMFX_Data!AA263-EMFX_Data!AC263)</f>
        <v>0.119296381731719</v>
      </c>
      <c r="S263" s="23" t="n">
        <f aca="false">ABS(EMFX_Data!AA263-EMFX_Data!AD263)</f>
        <v>0.0340664243213151</v>
      </c>
      <c r="T263" s="23" t="n">
        <f aca="false">ABS(EMFX_Data!AB263-EMFX_Data!AC263)</f>
        <v>0.154264825281632</v>
      </c>
      <c r="U263" s="23" t="n">
        <f aca="false">ABS(EMFX_Data!AB263-EMFX_Data!AD263)</f>
        <v>0.0690348678712285</v>
      </c>
      <c r="V263" s="23" t="n">
        <f aca="false">ABS(EMFX_Data!AC263-EMFX_Data!AD263)</f>
        <v>0.0852299574104034</v>
      </c>
      <c r="W263" s="26" t="n">
        <f aca="false">IF(ROW()&lt;4+MinObs-1,"",IFERROR((B263-AVERAGE(B$4:B263))/STDEV(B$4:B263),""))</f>
        <v>-0.0764502562574744</v>
      </c>
      <c r="X263" s="26" t="n">
        <f aca="false">IF(ROW()&lt;4+MinObs-1,"",IFERROR((C263-AVERAGE(C$4:C263))/STDEV(C$4:C263),""))</f>
        <v>1.28174402759946</v>
      </c>
      <c r="Y263" s="26" t="n">
        <f aca="false">IF(ROW()&lt;4+MinObs-1,"",IFERROR((D263-AVERAGE(D$4:D263))/STDEV(D$4:D263),""))</f>
        <v>-0.99535848508156</v>
      </c>
      <c r="Z263" s="26" t="n">
        <f aca="false">IF(ROW()&lt;4+MinObs-1,"",IFERROR((E263-AVERAGE(E$4:E263))/STDEV(E$4:E263),""))</f>
        <v>-1.22406956376969</v>
      </c>
      <c r="AA263" s="26" t="n">
        <f aca="false">IF(ROW()&lt;4+MinObs-1,"",IFERROR((F263-AVERAGE(F$4:F263))/STDEV(F$4:F263),""))</f>
        <v>0.604734999314883</v>
      </c>
      <c r="AB263" s="26" t="n">
        <f aca="false">IF(ROW()&lt;4+MinObs-1,"",IFERROR((G263-AVERAGE(G$4:G263))/STDEV(G$4:G263),""))</f>
        <v>-0.256403150212306</v>
      </c>
      <c r="AC263" s="26" t="n">
        <f aca="false">IF(ROW()&lt;4+MinObs-1,"",IFERROR((H263-AVERAGE(H$4:H263))/STDEV(H$4:H263),""))</f>
        <v>1.78159980480292</v>
      </c>
      <c r="AD263" s="26" t="n">
        <f aca="false">IF(ROW()&lt;4+MinObs-1,"",IFERROR((I263-AVERAGE(I$4:I263))/STDEV(I$4:I263),""))</f>
        <v>0.140652265367796</v>
      </c>
      <c r="AE263" s="26" t="n">
        <f aca="false">IF(ROW()&lt;4+MinObs-1,"",IFERROR((J263-AVERAGE(J$4:J263))/STDEV(J$4:J263),""))</f>
        <v>-0.041167866610016</v>
      </c>
      <c r="AF263" s="26" t="n">
        <f aca="false">IF(ROW()&lt;4+MinObs-1,"",IFERROR((K263-AVERAGE(K$4:K263))/STDEV(K$4:K263),""))</f>
        <v>2.49965940113713</v>
      </c>
      <c r="AG263" s="26" t="n">
        <f aca="false">IF(ROW()&lt;4+MinObs-1,"",IFERROR((L263-AVERAGE(L$4:L263))/STDEV(L$4:L263),""))</f>
        <v>0.0649951747658852</v>
      </c>
      <c r="AH263" s="26" t="n">
        <f aca="false">IF(ROW()&lt;4+MinObs-1,"",IFERROR((M263-AVERAGE(M$4:M263))/STDEV(M$4:M263),""))</f>
        <v>0.283621386107428</v>
      </c>
      <c r="AI263" s="26" t="n">
        <f aca="false">IF(ROW()&lt;4+MinObs-1,"",IFERROR((N263-AVERAGE(N$4:N263))/STDEV(N$4:N263),""))</f>
        <v>0.788389078393757</v>
      </c>
      <c r="AJ263" s="26" t="n">
        <f aca="false">IF(ROW()&lt;4+MinObs-1,"",IFERROR((O263-AVERAGE(O$4:O263))/STDEV(O$4:O263),""))</f>
        <v>-0.584214015271284</v>
      </c>
      <c r="AK263" s="26" t="n">
        <f aca="false">IF(ROW()&lt;4+MinObs-1,"",IFERROR((P263-AVERAGE(P$4:P263))/STDEV(P$4:P263),""))</f>
        <v>-0.0192999437811515</v>
      </c>
      <c r="AL263" s="26" t="n">
        <f aca="false">IF(ROW()&lt;4+MinObs-1,"",IFERROR((Q263-AVERAGE(Q$4:Q263))/STDEV(Q$4:Q263),""))</f>
        <v>-0.928067463710984</v>
      </c>
      <c r="AM263" s="26" t="n">
        <f aca="false">IF(ROW()&lt;4+MinObs-1,"",IFERROR((R263-AVERAGE(R$4:R263))/STDEV(R$4:R263),""))</f>
        <v>-0.354335823471937</v>
      </c>
      <c r="AN263" s="26" t="n">
        <f aca="false">IF(ROW()&lt;4+MinObs-1,"",IFERROR((S263-AVERAGE(S$4:S263))/STDEV(S$4:S263),""))</f>
        <v>-0.51498503728319</v>
      </c>
      <c r="AO263" s="26" t="n">
        <f aca="false">IF(ROW()&lt;4+MinObs-1,"",IFERROR((T263-AVERAGE(T$4:T263))/STDEV(T$4:T263),""))</f>
        <v>0.399733106007525</v>
      </c>
      <c r="AP263" s="26" t="n">
        <f aca="false">IF(ROW()&lt;4+MinObs-1,"",IFERROR((U263-AVERAGE(U$4:U263))/STDEV(U$4:U263),""))</f>
        <v>-0.335782447976557</v>
      </c>
      <c r="AQ263" s="26" t="n">
        <f aca="false">IF(ROW()&lt;4+MinObs-1,"",IFERROR((V263-AVERAGE(V$4:V263))/STDEV(V$4:V263),""))</f>
        <v>-0.288055767628217</v>
      </c>
      <c r="AR263" s="26" t="n">
        <f aca="false">IF(W263="",0,IF(W263&gt;=z4,w4,IF(W263&gt;=z3,w3,IF(W263&gt;=zEntry,w2,IF(AND(W263&gt;=ExitZ,AR262&gt;0),w2,0)))))</f>
        <v>0</v>
      </c>
      <c r="AS263" s="26" t="n">
        <f aca="false">IF(X263="",0,IF(X263&gt;=z4,w4,IF(X263&gt;=z3,w3,IF(X263&gt;=zEntry,w2,IF(AND(X263&gt;=ExitZ,AS262&gt;0),w2,0)))))</f>
        <v>0</v>
      </c>
      <c r="AT263" s="26" t="n">
        <f aca="false">IF(Y263="",0,IF(Y263&gt;=z4,w4,IF(Y263&gt;=z3,w3,IF(Y263&gt;=zEntry,w2,IF(AND(Y263&gt;=ExitZ,AT262&gt;0),w2,0)))))</f>
        <v>0</v>
      </c>
      <c r="AU263" s="26" t="n">
        <f aca="false">IF(Z263="",0,IF(Z263&gt;=z4,w4,IF(Z263&gt;=z3,w3,IF(Z263&gt;=zEntry,w2,IF(AND(Z263&gt;=ExitZ,AU262&gt;0),w2,0)))))</f>
        <v>0</v>
      </c>
      <c r="AV263" s="26" t="n">
        <f aca="false">IF(AA263="",0,IF(AA263&gt;=z4,w4,IF(AA263&gt;=z3,w3,IF(AA263&gt;=zEntry,w2,IF(AND(AA263&gt;=ExitZ,AV262&gt;0),w2,0)))))</f>
        <v>0</v>
      </c>
      <c r="AW263" s="26" t="n">
        <f aca="false">IF(AB263="",0,IF(AB263&gt;=z4,w4,IF(AB263&gt;=z3,w3,IF(AB263&gt;=zEntry,w2,IF(AND(AB263&gt;=ExitZ,AW262&gt;0),w2,0)))))</f>
        <v>0</v>
      </c>
      <c r="AX263" s="26" t="n">
        <f aca="false">IF(AC263="",0,IF(AC263&gt;=z4,w4,IF(AC263&gt;=z3,w3,IF(AC263&gt;=zEntry,w2,IF(AND(AC263&gt;=ExitZ,AX262&gt;0),w2,0)))))</f>
        <v>0</v>
      </c>
      <c r="AY263" s="26" t="n">
        <f aca="false">IF(AD263="",0,IF(AD263&gt;=z4,w4,IF(AD263&gt;=z3,w3,IF(AD263&gt;=zEntry,w2,IF(AND(AD263&gt;=ExitZ,AY262&gt;0),w2,0)))))</f>
        <v>0</v>
      </c>
      <c r="AZ263" s="26" t="n">
        <f aca="false">IF(AE263="",0,IF(AE263&gt;=z4,w4,IF(AE263&gt;=z3,w3,IF(AE263&gt;=zEntry,w2,IF(AND(AE263&gt;=ExitZ,AZ262&gt;0),w2,0)))))</f>
        <v>0</v>
      </c>
      <c r="BA263" s="26" t="n">
        <f aca="false">IF(AF263="",0,IF(AF263&gt;=z4,w4,IF(AF263&gt;=z3,w3,IF(AF263&gt;=zEntry,w2,IF(AND(AF263&gt;=ExitZ,BA262&gt;0),w2,0)))))</f>
        <v>1</v>
      </c>
      <c r="BB263" s="26" t="n">
        <f aca="false">IF(AG263="",0,IF(AG263&gt;=z4,w4,IF(AG263&gt;=z3,w3,IF(AG263&gt;=zEntry,w2,IF(AND(AG263&gt;=ExitZ,BB262&gt;0),w2,0)))))</f>
        <v>0</v>
      </c>
      <c r="BC263" s="26" t="n">
        <f aca="false">IF(AH263="",0,IF(AH263&gt;=z4,w4,IF(AH263&gt;=z3,w3,IF(AH263&gt;=zEntry,w2,IF(AND(AH263&gt;=ExitZ,BC262&gt;0),w2,0)))))</f>
        <v>0</v>
      </c>
      <c r="BD263" s="26" t="n">
        <f aca="false">IF(AI263="",0,IF(AI263&gt;=z4,w4,IF(AI263&gt;=z3,w3,IF(AI263&gt;=zEntry,w2,IF(AND(AI263&gt;=ExitZ,BD262&gt;0),w2,0)))))</f>
        <v>0</v>
      </c>
      <c r="BE263" s="26" t="n">
        <f aca="false">IF(AJ263="",0,IF(AJ263&gt;=z4,w4,IF(AJ263&gt;=z3,w3,IF(AJ263&gt;=zEntry,w2,IF(AND(AJ263&gt;=ExitZ,BE262&gt;0),w2,0)))))</f>
        <v>0</v>
      </c>
      <c r="BF263" s="26" t="n">
        <f aca="false">IF(AK263="",0,IF(AK263&gt;=z4,w4,IF(AK263&gt;=z3,w3,IF(AK263&gt;=zEntry,w2,IF(AND(AK263&gt;=ExitZ,BF262&gt;0),w2,0)))))</f>
        <v>0</v>
      </c>
      <c r="BG263" s="26" t="n">
        <f aca="false">IF(AL263="",0,IF(AL263&gt;=z4,w4,IF(AL263&gt;=z3,w3,IF(AL263&gt;=zEntry,w2,IF(AND(AL263&gt;=ExitZ,BG262&gt;0),w2,0)))))</f>
        <v>0</v>
      </c>
      <c r="BH263" s="26" t="n">
        <f aca="false">IF(AM263="",0,IF(AM263&gt;=z4,w4,IF(AM263&gt;=z3,w3,IF(AM263&gt;=zEntry,w2,IF(AND(AM263&gt;=ExitZ,BH262&gt;0),w2,0)))))</f>
        <v>0</v>
      </c>
      <c r="BI263" s="26" t="n">
        <f aca="false">IF(AN263="",0,IF(AN263&gt;=z4,w4,IF(AN263&gt;=z3,w3,IF(AN263&gt;=zEntry,w2,IF(AND(AN263&gt;=ExitZ,BI262&gt;0),w2,0)))))</f>
        <v>0</v>
      </c>
      <c r="BJ263" s="26" t="n">
        <f aca="false">IF(AO263="",0,IF(AO263&gt;=z4,w4,IF(AO263&gt;=z3,w3,IF(AO263&gt;=zEntry,w2,IF(AND(AO263&gt;=ExitZ,BJ262&gt;0),w2,0)))))</f>
        <v>0</v>
      </c>
      <c r="BK263" s="26" t="n">
        <f aca="false">IF(AP263="",0,IF(AP263&gt;=z4,w4,IF(AP263&gt;=z3,w3,IF(AP263&gt;=zEntry,w2,IF(AND(AP263&gt;=ExitZ,BK262&gt;0),w2,0)))))</f>
        <v>0</v>
      </c>
      <c r="BL263" s="26" t="n">
        <f aca="false">IF(AQ263="",0,IF(AQ263&gt;=z4,w4,IF(AQ263&gt;=z3,w3,IF(AQ263&gt;=zEntry,w2,IF(AND(AQ263&gt;=ExitZ,BL262&gt;0),w2,0)))))</f>
        <v>0</v>
      </c>
      <c r="BM263" s="23" t="n">
        <f aca="false">IF(EMFX_Data!X262&gt;=EMFX_Data!Y262,EMFX_Data!AE263-EMFX_Data!AF263,EMFX_Data!AF263-EMFX_Data!AE263)</f>
        <v>-0.0482496993373095</v>
      </c>
      <c r="BN263" s="23" t="n">
        <f aca="false">IF(EMFX_Data!X262&gt;=EMFX_Data!Z262,EMFX_Data!AE263-EMFX_Data!AG263,EMFX_Data!AG263-EMFX_Data!AE263)</f>
        <v>0.0495028074402444</v>
      </c>
      <c r="BO263" s="23" t="n">
        <f aca="false">IF(EMFX_Data!X262&gt;=EMFX_Data!AA262,EMFX_Data!AE263-EMFX_Data!AH263,EMFX_Data!AH263-EMFX_Data!AE263)</f>
        <v>0.0570380019607848</v>
      </c>
      <c r="BP263" s="23" t="n">
        <f aca="false">IF(EMFX_Data!X262&gt;=EMFX_Data!AB262,EMFX_Data!AE263-EMFX_Data!AI263,EMFX_Data!AI263-EMFX_Data!AE263)</f>
        <v>0.0369143887303185</v>
      </c>
      <c r="BQ263" s="23" t="n">
        <f aca="false">IF(EMFX_Data!X262&gt;=EMFX_Data!AC262,EMFX_Data!AE263-EMFX_Data!AJ263,EMFX_Data!AJ263-EMFX_Data!AE263)</f>
        <v>0.0484644334825642</v>
      </c>
      <c r="BR263" s="23" t="n">
        <f aca="false">IF(EMFX_Data!X262&gt;=EMFX_Data!AD262,EMFX_Data!AE263-EMFX_Data!AK263,EMFX_Data!AK263-EMFX_Data!AE263)</f>
        <v>0.0152121494639492</v>
      </c>
      <c r="BS263" s="23" t="n">
        <f aca="false">IF(EMFX_Data!Y262&gt;=EMFX_Data!Z262,EMFX_Data!AF263-EMFX_Data!AG263,EMFX_Data!AG263-EMFX_Data!AF263)</f>
        <v>0.00125310810293493</v>
      </c>
      <c r="BT263" s="23" t="n">
        <f aca="false">IF(EMFX_Data!Y262&gt;=EMFX_Data!AA262,EMFX_Data!AF263-EMFX_Data!AH263,EMFX_Data!AH263-EMFX_Data!AF263)</f>
        <v>0.00878830262347529</v>
      </c>
      <c r="BU263" s="23" t="n">
        <f aca="false">IF(EMFX_Data!Y262&gt;=EMFX_Data!AB262,EMFX_Data!AF263-EMFX_Data!AI263,EMFX_Data!AI263-EMFX_Data!AF263)</f>
        <v>-0.011335310606991</v>
      </c>
      <c r="BV263" s="23" t="n">
        <f aca="false">IF(EMFX_Data!Y262&gt;=EMFX_Data!AC262,EMFX_Data!AF263-EMFX_Data!AJ263,EMFX_Data!AJ263-EMFX_Data!AF263)</f>
        <v>0.000214734145254671</v>
      </c>
      <c r="BW263" s="23" t="n">
        <f aca="false">IF(EMFX_Data!Y262&gt;=EMFX_Data!AD262,EMFX_Data!AF263-EMFX_Data!AK263,EMFX_Data!AK263-EMFX_Data!AF263)</f>
        <v>-0.0330375498733602</v>
      </c>
      <c r="BX263" s="23" t="n">
        <f aca="false">IF(EMFX_Data!Z262&gt;=EMFX_Data!AA262,EMFX_Data!AG263-EMFX_Data!AH263,EMFX_Data!AH263-EMFX_Data!AG263)</f>
        <v>-0.00753519452054036</v>
      </c>
      <c r="BY263" s="23" t="n">
        <f aca="false">IF(EMFX_Data!Z262&gt;=EMFX_Data!AB262,EMFX_Data!AG263-EMFX_Data!AI263,EMFX_Data!AI263-EMFX_Data!AG263)</f>
        <v>0.012588418709926</v>
      </c>
      <c r="BZ263" s="23" t="n">
        <f aca="false">IF(EMFX_Data!Z262&gt;=EMFX_Data!AC262,EMFX_Data!AG263-EMFX_Data!AJ263,EMFX_Data!AJ263-EMFX_Data!AG263)</f>
        <v>0.00103837395768026</v>
      </c>
      <c r="CA263" s="23" t="n">
        <f aca="false">IF(EMFX_Data!Z262&gt;=EMFX_Data!AD262,EMFX_Data!AG263-EMFX_Data!AK263,EMFX_Data!AK263-EMFX_Data!AG263)</f>
        <v>0.0342906579762952</v>
      </c>
      <c r="CB263" s="23" t="n">
        <f aca="false">IF(EMFX_Data!AA262&gt;=EMFX_Data!AB262,EMFX_Data!AH263-EMFX_Data!AI263,EMFX_Data!AI263-EMFX_Data!AH263)</f>
        <v>0.0201236132304663</v>
      </c>
      <c r="CC263" s="23" t="n">
        <f aca="false">IF(EMFX_Data!AA262&gt;=EMFX_Data!AC262,EMFX_Data!AH263-EMFX_Data!AJ263,EMFX_Data!AJ263-EMFX_Data!AH263)</f>
        <v>-0.00857356847822062</v>
      </c>
      <c r="CD263" s="23" t="n">
        <f aca="false">IF(EMFX_Data!AA262&gt;=EMFX_Data!AD262,EMFX_Data!AH263-EMFX_Data!AK263,EMFX_Data!AK263-EMFX_Data!AH263)</f>
        <v>0.0418258524968355</v>
      </c>
      <c r="CE263" s="23" t="n">
        <f aca="false">IF(EMFX_Data!AB262&gt;=EMFX_Data!AC262,EMFX_Data!AI263-EMFX_Data!AJ263,EMFX_Data!AJ263-EMFX_Data!AI263)</f>
        <v>0.0115500447522457</v>
      </c>
      <c r="CF263" s="23" t="n">
        <f aca="false">IF(EMFX_Data!AB262&gt;=EMFX_Data!AD262,EMFX_Data!AI263-EMFX_Data!AK263,EMFX_Data!AK263-EMFX_Data!AI263)</f>
        <v>-0.0217022392663692</v>
      </c>
      <c r="CG263" s="23" t="n">
        <f aca="false">IF(EMFX_Data!AC262&gt;=EMFX_Data!AD262,EMFX_Data!AJ263-EMFX_Data!AK263,EMFX_Data!AK263-EMFX_Data!AJ263)</f>
        <v>0.0332522840186149</v>
      </c>
      <c r="CH263" s="27" t="n">
        <f aca="false">IF(ROW()&lt;4+VolLB,"",STDEV(INDEX($BM:$BM,ROW()-VolLB+1):INDEX($BM:$BM,ROW()))*SQRT(12))</f>
        <v>0.172883584226971</v>
      </c>
      <c r="CI263" s="27" t="n">
        <f aca="false">IF(ROW()&lt;4+VolLB,"",STDEV(INDEX($BN:$BN,ROW()-VolLB+1):INDEX($BN:$BN,ROW()))*SQRT(12))</f>
        <v>0.16297373234485</v>
      </c>
      <c r="CJ263" s="27" t="n">
        <f aca="false">IF(ROW()&lt;4+VolLB,"",STDEV(INDEX($BO:$BO,ROW()-VolLB+1):INDEX($BO:$BO,ROW()))*SQRT(12))</f>
        <v>0.180294290392227</v>
      </c>
      <c r="CK263" s="27" t="n">
        <f aca="false">IF(ROW()&lt;4+VolLB,"",STDEV(INDEX($BP:$BP,ROW()-VolLB+1):INDEX($BP:$BP,ROW()))*SQRT(12))</f>
        <v>0.168318821404765</v>
      </c>
      <c r="CL263" s="27" t="n">
        <f aca="false">IF(ROW()&lt;4+VolLB,"",STDEV(INDEX($BQ:$BQ,ROW()-VolLB+1):INDEX($BQ:$BQ,ROW()))*SQRT(12))</f>
        <v>0.160694061321873</v>
      </c>
      <c r="CM263" s="27" t="n">
        <f aca="false">IF(ROW()&lt;4+VolLB,"",STDEV(INDEX($BR:$BR,ROW()-VolLB+1):INDEX($BR:$BR,ROW()))*SQRT(12))</f>
        <v>0.190394130801819</v>
      </c>
      <c r="CN263" s="27" t="n">
        <f aca="false">IF(ROW()&lt;4+VolLB,"",STDEV(INDEX($BS:$BS,ROW()-VolLB+1):INDEX($BS:$BS,ROW()))*SQRT(12))</f>
        <v>0.171755809243666</v>
      </c>
      <c r="CO263" s="27" t="n">
        <f aca="false">IF(ROW()&lt;4+VolLB,"",STDEV(INDEX($BT:$BT,ROW()-VolLB+1):INDEX($BT:$BT,ROW()))*SQRT(12))</f>
        <v>0.16922387496656</v>
      </c>
      <c r="CP263" s="27" t="n">
        <f aca="false">IF(ROW()&lt;4+VolLB,"",STDEV(INDEX($BU:$BU,ROW()-VolLB+1):INDEX($BU:$BU,ROW()))*SQRT(12))</f>
        <v>0.173160965380671</v>
      </c>
      <c r="CQ263" s="27" t="n">
        <f aca="false">IF(ROW()&lt;4+VolLB,"",STDEV(INDEX($BV:$BV,ROW()-VolLB+1):INDEX($BV:$BV,ROW()))*SQRT(12))</f>
        <v>0.181572167865836</v>
      </c>
      <c r="CR263" s="27" t="n">
        <f aca="false">IF(ROW()&lt;4+VolLB,"",STDEV(INDEX($BW:$BW,ROW()-VolLB+1):INDEX($BW:$BW,ROW()))*SQRT(12))</f>
        <v>0.175388470251405</v>
      </c>
      <c r="CS263" s="27" t="n">
        <f aca="false">IF(ROW()&lt;4+VolLB,"",STDEV(INDEX($BX:$BX,ROW()-VolLB+1):INDEX($BX:$BX,ROW()))*SQRT(12))</f>
        <v>0.136263858837313</v>
      </c>
      <c r="CT263" s="27" t="n">
        <f aca="false">IF(ROW()&lt;4+VolLB,"",STDEV(INDEX($BY:$BY,ROW()-VolLB+1):INDEX($BY:$BY,ROW()))*SQRT(12))</f>
        <v>0.148357016221177</v>
      </c>
      <c r="CU263" s="27" t="n">
        <f aca="false">IF(ROW()&lt;4+VolLB,"",STDEV(INDEX($BZ:$BZ,ROW()-VolLB+1):INDEX($BZ:$BZ,ROW()))*SQRT(12))</f>
        <v>0.180372461508905</v>
      </c>
      <c r="CV263" s="27" t="n">
        <f aca="false">IF(ROW()&lt;4+VolLB,"",STDEV(INDEX($CA:$CA,ROW()-VolLB+1):INDEX($CA:$CA,ROW()))*SQRT(12))</f>
        <v>0.163436736338891</v>
      </c>
      <c r="CW263" s="27" t="n">
        <f aca="false">IF(ROW()&lt;4+VolLB,"",STDEV(INDEX($CB:$CB,ROW()-VolLB+1):INDEX($CB:$CB,ROW()))*SQRT(12))</f>
        <v>0.156771588049949</v>
      </c>
      <c r="CX263" s="27" t="n">
        <f aca="false">IF(ROW()&lt;4+VolLB,"",STDEV(INDEX($CC:$CC,ROW()-VolLB+1):INDEX($CC:$CC,ROW()))*SQRT(12))</f>
        <v>0.171301751186332</v>
      </c>
      <c r="CY263" s="27" t="n">
        <f aca="false">IF(ROW()&lt;4+VolLB,"",STDEV(INDEX($CD:$CD,ROW()-VolLB+1):INDEX($CD:$CD,ROW()))*SQRT(12))</f>
        <v>0.157559859793968</v>
      </c>
      <c r="CZ263" s="27" t="n">
        <f aca="false">IF(ROW()&lt;4+VolLB,"",STDEV(INDEX($CE:$CE,ROW()-VolLB+1):INDEX($CE:$CE,ROW()))*SQRT(12))</f>
        <v>0.178459911464689</v>
      </c>
      <c r="DA263" s="27" t="n">
        <f aca="false">IF(ROW()&lt;4+VolLB,"",STDEV(INDEX($CF:$CF,ROW()-VolLB+1):INDEX($CF:$CF,ROW()))*SQRT(12))</f>
        <v>0.180253690015014</v>
      </c>
      <c r="DB263" s="27" t="n">
        <f aca="false">IF(ROW()&lt;4+VolLB,"",STDEV(INDEX($CG:$CG,ROW()-VolLB+1):INDEX($CG:$CG,ROW()))*SQRT(12))</f>
        <v>0.1924827146336</v>
      </c>
      <c r="DC263" s="26" t="n">
        <f aca="false">IF(OR(AR263=0,CH263="",CH263=0),0,AR263*MIN(MaxScal,TgtVol/CH263))</f>
        <v>0</v>
      </c>
      <c r="DD263" s="26" t="n">
        <f aca="false">IF(OR(AS263=0,CI263="",CI263=0),0,AS263*MIN(MaxScal,TgtVol/CI263))</f>
        <v>0</v>
      </c>
      <c r="DE263" s="26" t="n">
        <f aca="false">IF(OR(AT263=0,CJ263="",CJ263=0),0,AT263*MIN(MaxScal,TgtVol/CJ263))</f>
        <v>0</v>
      </c>
      <c r="DF263" s="26" t="n">
        <f aca="false">IF(OR(AU263=0,CK263="",CK263=0),0,AU263*MIN(MaxScal,TgtVol/CK263))</f>
        <v>0</v>
      </c>
      <c r="DG263" s="26" t="n">
        <f aca="false">IF(OR(AV263=0,CL263="",CL263=0),0,AV263*MIN(MaxScal,TgtVol/CL263))</f>
        <v>0</v>
      </c>
      <c r="DH263" s="26" t="n">
        <f aca="false">IF(OR(AW263=0,CM263="",CM263=0),0,AW263*MIN(MaxScal,TgtVol/CM263))</f>
        <v>0</v>
      </c>
      <c r="DI263" s="26" t="n">
        <f aca="false">IF(OR(AX263=0,CN263="",CN263=0),0,AX263*MIN(MaxScal,TgtVol/CN263))</f>
        <v>0</v>
      </c>
      <c r="DJ263" s="26" t="n">
        <f aca="false">IF(OR(AY263=0,CO263="",CO263=0),0,AY263*MIN(MaxScal,TgtVol/CO263))</f>
        <v>0</v>
      </c>
      <c r="DK263" s="26" t="n">
        <f aca="false">IF(OR(AZ263=0,CP263="",CP263=0),0,AZ263*MIN(MaxScal,TgtVol/CP263))</f>
        <v>0</v>
      </c>
      <c r="DL263" s="26" t="n">
        <f aca="false">IF(OR(BA263=0,CQ263="",CQ263=0),0,BA263*MIN(MaxScal,TgtVol/CQ263))</f>
        <v>0.110149040103867</v>
      </c>
      <c r="DM263" s="26" t="n">
        <f aca="false">IF(OR(BB263=0,CR263="",CR263=0),0,BB263*MIN(MaxScal,TgtVol/CR263))</f>
        <v>0</v>
      </c>
      <c r="DN263" s="26" t="n">
        <f aca="false">IF(OR(BC263=0,CS263="",CS263=0),0,BC263*MIN(MaxScal,TgtVol/CS263))</f>
        <v>0</v>
      </c>
      <c r="DO263" s="26" t="n">
        <f aca="false">IF(OR(BD263=0,CT263="",CT263=0),0,BD263*MIN(MaxScal,TgtVol/CT263))</f>
        <v>0</v>
      </c>
      <c r="DP263" s="26" t="n">
        <f aca="false">IF(OR(BE263=0,CU263="",CU263=0),0,BE263*MIN(MaxScal,TgtVol/CU263))</f>
        <v>0</v>
      </c>
      <c r="DQ263" s="26" t="n">
        <f aca="false">IF(OR(BF263=0,CV263="",CV263=0),0,BF263*MIN(MaxScal,TgtVol/CV263))</f>
        <v>0</v>
      </c>
      <c r="DR263" s="26" t="n">
        <f aca="false">IF(OR(BG263=0,CW263="",CW263=0),0,BG263*MIN(MaxScal,TgtVol/CW263))</f>
        <v>0</v>
      </c>
      <c r="DS263" s="26" t="n">
        <f aca="false">IF(OR(BH263=0,CX263="",CX263=0),0,BH263*MIN(MaxScal,TgtVol/CX263))</f>
        <v>0</v>
      </c>
      <c r="DT263" s="26" t="n">
        <f aca="false">IF(OR(BI263=0,CY263="",CY263=0),0,BI263*MIN(MaxScal,TgtVol/CY263))</f>
        <v>0</v>
      </c>
      <c r="DU263" s="26" t="n">
        <f aca="false">IF(OR(BJ263=0,CZ263="",CZ263=0),0,BJ263*MIN(MaxScal,TgtVol/CZ263))</f>
        <v>0</v>
      </c>
      <c r="DV263" s="26" t="n">
        <f aca="false">IF(OR(BK263=0,DA263="",DA263=0),0,BK263*MIN(MaxScal,TgtVol/DA263))</f>
        <v>0</v>
      </c>
      <c r="DW263" s="26" t="n">
        <f aca="false">IF(OR(BL263=0,DB263="",DB263=0),0,BL263*MIN(MaxScal,TgtVol/DB263))</f>
        <v>0</v>
      </c>
      <c r="DX263" s="28" t="n">
        <f aca="false">IFERROR(DC262*BM263,"")</f>
        <v>-0</v>
      </c>
      <c r="DY263" s="28" t="n">
        <f aca="false">IFERROR(DD262*BN263,"")</f>
        <v>0</v>
      </c>
      <c r="DZ263" s="28" t="n">
        <f aca="false">IFERROR(DE262*BO263,"")</f>
        <v>0</v>
      </c>
      <c r="EA263" s="28" t="n">
        <f aca="false">IFERROR(DF262*BP263,"")</f>
        <v>0</v>
      </c>
      <c r="EB263" s="28" t="n">
        <f aca="false">IFERROR(DG262*BQ263,"")</f>
        <v>0</v>
      </c>
      <c r="EC263" s="28" t="n">
        <f aca="false">IFERROR(DH262*BR263,"")</f>
        <v>0</v>
      </c>
      <c r="ED263" s="28" t="n">
        <f aca="false">IFERROR(DI262*BS263,"")</f>
        <v>0</v>
      </c>
      <c r="EE263" s="28" t="n">
        <f aca="false">IFERROR(DJ262*BT263,"")</f>
        <v>0</v>
      </c>
      <c r="EF263" s="28" t="n">
        <f aca="false">IFERROR(DK262*BU263,"")</f>
        <v>-0</v>
      </c>
      <c r="EG263" s="28" t="n">
        <f aca="false">IFERROR(DL262*BV263,"")</f>
        <v>2.35861078538365E-005</v>
      </c>
      <c r="EH263" s="28" t="n">
        <f aca="false">IFERROR(DM262*BW263,"")</f>
        <v>-0</v>
      </c>
      <c r="EI263" s="28" t="n">
        <f aca="false">IFERROR(DN262*BX263,"")</f>
        <v>-0</v>
      </c>
      <c r="EJ263" s="28" t="n">
        <f aca="false">IFERROR(DO262*BY263,"")</f>
        <v>0</v>
      </c>
      <c r="EK263" s="28" t="n">
        <f aca="false">IFERROR(DP262*BZ263,"")</f>
        <v>0</v>
      </c>
      <c r="EL263" s="28" t="n">
        <f aca="false">IFERROR(DQ262*CA263,"")</f>
        <v>0</v>
      </c>
      <c r="EM263" s="28" t="n">
        <f aca="false">IFERROR(DR262*CB263,"")</f>
        <v>0</v>
      </c>
      <c r="EN263" s="28" t="n">
        <f aca="false">IFERROR(DS262*CC263,"")</f>
        <v>-0</v>
      </c>
      <c r="EO263" s="28" t="n">
        <f aca="false">IFERROR(DT262*CD263,"")</f>
        <v>0</v>
      </c>
      <c r="EP263" s="28" t="n">
        <f aca="false">IFERROR(DU262*CE263,"")</f>
        <v>0</v>
      </c>
      <c r="EQ263" s="28" t="n">
        <f aca="false">IFERROR(DV262*CF263,"")</f>
        <v>-0</v>
      </c>
      <c r="ER263" s="28" t="n">
        <f aca="false">IFERROR(DW262*CG263,"")</f>
        <v>0</v>
      </c>
      <c r="ES263" s="28" t="n">
        <f aca="false">IF(ROW()=4,"",SUM(DX263:ER263))</f>
        <v>2.35861078538365E-005</v>
      </c>
      <c r="ET263" s="29" t="n">
        <f aca="false">COUNTIF(AR263:BL263,"&gt;0")</f>
        <v>1</v>
      </c>
    </row>
    <row r="264" customFormat="false" ht="15" hidden="false" customHeight="false" outlineLevel="0" collapsed="false">
      <c r="A264" s="19" t="n">
        <v>45930</v>
      </c>
      <c r="B264" s="23" t="n">
        <f aca="false">ABS(EMFX_Data!X264-EMFX_Data!Y264)</f>
        <v>0.144312228425148</v>
      </c>
      <c r="C264" s="23" t="n">
        <f aca="false">ABS(EMFX_Data!X264-EMFX_Data!Z264)</f>
        <v>0.280408654032598</v>
      </c>
      <c r="D264" s="23" t="n">
        <f aca="false">ABS(EMFX_Data!X264-EMFX_Data!AA264)</f>
        <v>0.0913258198756619</v>
      </c>
      <c r="E264" s="23" t="n">
        <f aca="false">ABS(EMFX_Data!X264-EMFX_Data!AB264)</f>
        <v>0.0388337884533954</v>
      </c>
      <c r="F264" s="23" t="n">
        <f aca="false">ABS(EMFX_Data!X264-EMFX_Data!AC264)</f>
        <v>0.195699276759714</v>
      </c>
      <c r="G264" s="23" t="n">
        <f aca="false">ABS(EMFX_Data!X264-EMFX_Data!AD264)</f>
        <v>0.0804671872007337</v>
      </c>
      <c r="H264" s="23" t="n">
        <f aca="false">ABS(EMFX_Data!Y264-EMFX_Data!Z264)</f>
        <v>0.424720882457747</v>
      </c>
      <c r="I264" s="23" t="n">
        <f aca="false">ABS(EMFX_Data!Y264-EMFX_Data!AA264)</f>
        <v>0.23563804830081</v>
      </c>
      <c r="J264" s="23" t="n">
        <f aca="false">ABS(EMFX_Data!Y264-EMFX_Data!AB264)</f>
        <v>0.183146016878544</v>
      </c>
      <c r="K264" s="23" t="n">
        <f aca="false">ABS(EMFX_Data!Y264-EMFX_Data!AC264)</f>
        <v>0.340011505184862</v>
      </c>
      <c r="L264" s="23" t="n">
        <f aca="false">ABS(EMFX_Data!Y264-EMFX_Data!AD264)</f>
        <v>0.224779415625882</v>
      </c>
      <c r="M264" s="23" t="n">
        <f aca="false">ABS(EMFX_Data!Z264-EMFX_Data!AA264)</f>
        <v>0.189082834156936</v>
      </c>
      <c r="N264" s="23" t="n">
        <f aca="false">ABS(EMFX_Data!Z264-EMFX_Data!AB264)</f>
        <v>0.241574865579203</v>
      </c>
      <c r="O264" s="23" t="n">
        <f aca="false">ABS(EMFX_Data!Z264-EMFX_Data!AC264)</f>
        <v>0.0847093772728842</v>
      </c>
      <c r="P264" s="23" t="n">
        <f aca="false">ABS(EMFX_Data!Z264-EMFX_Data!AD264)</f>
        <v>0.199941466831865</v>
      </c>
      <c r="Q264" s="23" t="n">
        <f aca="false">ABS(EMFX_Data!AA264-EMFX_Data!AB264)</f>
        <v>0.0524920314222666</v>
      </c>
      <c r="R264" s="23" t="n">
        <f aca="false">ABS(EMFX_Data!AA264-EMFX_Data!AC264)</f>
        <v>0.104373456884052</v>
      </c>
      <c r="S264" s="23" t="n">
        <f aca="false">ABS(EMFX_Data!AA264-EMFX_Data!AD264)</f>
        <v>0.0108586326749283</v>
      </c>
      <c r="T264" s="23" t="n">
        <f aca="false">ABS(EMFX_Data!AB264-EMFX_Data!AC264)</f>
        <v>0.156865488306319</v>
      </c>
      <c r="U264" s="23" t="n">
        <f aca="false">ABS(EMFX_Data!AB264-EMFX_Data!AD264)</f>
        <v>0.0416333987473383</v>
      </c>
      <c r="V264" s="23" t="n">
        <f aca="false">ABS(EMFX_Data!AC264-EMFX_Data!AD264)</f>
        <v>0.11523208955898</v>
      </c>
      <c r="W264" s="26" t="n">
        <f aca="false">IF(ROW()&lt;4+MinObs-1,"",IFERROR((B264-AVERAGE(B$4:B264))/STDEV(B$4:B264),""))</f>
        <v>0.197254214752183</v>
      </c>
      <c r="X264" s="26" t="n">
        <f aca="false">IF(ROW()&lt;4+MinObs-1,"",IFERROR((C264-AVERAGE(C$4:C264))/STDEV(C$4:C264),""))</f>
        <v>2.08551218715717</v>
      </c>
      <c r="Y264" s="26" t="n">
        <f aca="false">IF(ROW()&lt;4+MinObs-1,"",IFERROR((D264-AVERAGE(D$4:D264))/STDEV(D$4:D264),""))</f>
        <v>-0.502415399983926</v>
      </c>
      <c r="Z264" s="26" t="n">
        <f aca="false">IF(ROW()&lt;4+MinObs-1,"",IFERROR((E264-AVERAGE(E$4:E264))/STDEV(E$4:E264),""))</f>
        <v>-0.849489666780104</v>
      </c>
      <c r="AA264" s="26" t="n">
        <f aca="false">IF(ROW()&lt;4+MinObs-1,"",IFERROR((F264-AVERAGE(F$4:F264))/STDEV(F$4:F264),""))</f>
        <v>1.05964005290905</v>
      </c>
      <c r="AB264" s="26" t="n">
        <f aca="false">IF(ROW()&lt;4+MinObs-1,"",IFERROR((G264-AVERAGE(G$4:G264))/STDEV(G$4:G264),""))</f>
        <v>-0.223355698384982</v>
      </c>
      <c r="AC264" s="26" t="n">
        <f aca="false">IF(ROW()&lt;4+MinObs-1,"",IFERROR((H264-AVERAGE(H$4:H264))/STDEV(H$4:H264),""))</f>
        <v>2.58099502359622</v>
      </c>
      <c r="AD264" s="26" t="n">
        <f aca="false">IF(ROW()&lt;4+MinObs-1,"",IFERROR((I264-AVERAGE(I$4:I264))/STDEV(I$4:I264),""))</f>
        <v>0.803607898986991</v>
      </c>
      <c r="AE264" s="26" t="n">
        <f aca="false">IF(ROW()&lt;4+MinObs-1,"",IFERROR((J264-AVERAGE(J$4:J264))/STDEV(J$4:J264),""))</f>
        <v>0.667324390694989</v>
      </c>
      <c r="AF264" s="26" t="n">
        <f aca="false">IF(ROW()&lt;4+MinObs-1,"",IFERROR((K264-AVERAGE(K$4:K264))/STDEV(K$4:K264),""))</f>
        <v>3.3045971866713</v>
      </c>
      <c r="AG264" s="26" t="n">
        <f aca="false">IF(ROW()&lt;4+MinObs-1,"",IFERROR((L264-AVERAGE(L$4:L264))/STDEV(L$4:L264),""))</f>
        <v>0.191024225367485</v>
      </c>
      <c r="AH264" s="26" t="n">
        <f aca="false">IF(ROW()&lt;4+MinObs-1,"",IFERROR((M264-AVERAGE(M$4:M264))/STDEV(M$4:M264),""))</f>
        <v>0.427036211142771</v>
      </c>
      <c r="AI264" s="26" t="n">
        <f aca="false">IF(ROW()&lt;4+MinObs-1,"",IFERROR((N264-AVERAGE(N$4:N264))/STDEV(N$4:N264),""))</f>
        <v>1.11487195525354</v>
      </c>
      <c r="AJ264" s="26" t="n">
        <f aca="false">IF(ROW()&lt;4+MinObs-1,"",IFERROR((O264-AVERAGE(O$4:O264))/STDEV(O$4:O264),""))</f>
        <v>-0.178710222247395</v>
      </c>
      <c r="AK264" s="26" t="n">
        <f aca="false">IF(ROW()&lt;4+MinObs-1,"",IFERROR((P264-AVERAGE(P$4:P264))/STDEV(P$4:P264),""))</f>
        <v>0.216523606554624</v>
      </c>
      <c r="AL264" s="26" t="n">
        <f aca="false">IF(ROW()&lt;4+MinObs-1,"",IFERROR((Q264-AVERAGE(Q$4:Q264))/STDEV(Q$4:Q264),""))</f>
        <v>-0.795782952914953</v>
      </c>
      <c r="AM264" s="26" t="n">
        <f aca="false">IF(ROW()&lt;4+MinObs-1,"",IFERROR((R264-AVERAGE(R$4:R264))/STDEV(R$4:R264),""))</f>
        <v>-0.487491167557093</v>
      </c>
      <c r="AN264" s="26" t="n">
        <f aca="false">IF(ROW()&lt;4+MinObs-1,"",IFERROR((S264-AVERAGE(S$4:S264))/STDEV(S$4:S264),""))</f>
        <v>-0.605213176498181</v>
      </c>
      <c r="AO264" s="26" t="n">
        <f aca="false">IF(ROW()&lt;4+MinObs-1,"",IFERROR((T264-AVERAGE(T$4:T264))/STDEV(T$4:T264),""))</f>
        <v>0.429132794447405</v>
      </c>
      <c r="AP264" s="26" t="n">
        <f aca="false">IF(ROW()&lt;4+MinObs-1,"",IFERROR((U264-AVERAGE(U$4:U264))/STDEV(U$4:U264),""))</f>
        <v>-0.442372542009548</v>
      </c>
      <c r="AQ264" s="26" t="n">
        <f aca="false">IF(ROW()&lt;4+MinObs-1,"",IFERROR((V264-AVERAGE(V$4:V264))/STDEV(V$4:V264),""))</f>
        <v>-0.169462878137313</v>
      </c>
      <c r="AR264" s="26" t="n">
        <f aca="false">IF(W264="",0,IF(W264&gt;=z4,w4,IF(W264&gt;=z3,w3,IF(W264&gt;=zEntry,w2,IF(AND(W264&gt;=ExitZ,AR263&gt;0),w2,0)))))</f>
        <v>0</v>
      </c>
      <c r="AS264" s="26" t="n">
        <f aca="false">IF(X264="",0,IF(X264&gt;=z4,w4,IF(X264&gt;=z3,w3,IF(X264&gt;=zEntry,w2,IF(AND(X264&gt;=ExitZ,AS263&gt;0),w2,0)))))</f>
        <v>1</v>
      </c>
      <c r="AT264" s="26" t="n">
        <f aca="false">IF(Y264="",0,IF(Y264&gt;=z4,w4,IF(Y264&gt;=z3,w3,IF(Y264&gt;=zEntry,w2,IF(AND(Y264&gt;=ExitZ,AT263&gt;0),w2,0)))))</f>
        <v>0</v>
      </c>
      <c r="AU264" s="26" t="n">
        <f aca="false">IF(Z264="",0,IF(Z264&gt;=z4,w4,IF(Z264&gt;=z3,w3,IF(Z264&gt;=zEntry,w2,IF(AND(Z264&gt;=ExitZ,AU263&gt;0),w2,0)))))</f>
        <v>0</v>
      </c>
      <c r="AV264" s="26" t="n">
        <f aca="false">IF(AA264="",0,IF(AA264&gt;=z4,w4,IF(AA264&gt;=z3,w3,IF(AA264&gt;=zEntry,w2,IF(AND(AA264&gt;=ExitZ,AV263&gt;0),w2,0)))))</f>
        <v>0</v>
      </c>
      <c r="AW264" s="26" t="n">
        <f aca="false">IF(AB264="",0,IF(AB264&gt;=z4,w4,IF(AB264&gt;=z3,w3,IF(AB264&gt;=zEntry,w2,IF(AND(AB264&gt;=ExitZ,AW263&gt;0),w2,0)))))</f>
        <v>0</v>
      </c>
      <c r="AX264" s="26" t="n">
        <f aca="false">IF(AC264="",0,IF(AC264&gt;=z4,w4,IF(AC264&gt;=z3,w3,IF(AC264&gt;=zEntry,w2,IF(AND(AC264&gt;=ExitZ,AX263&gt;0),w2,0)))))</f>
        <v>1</v>
      </c>
      <c r="AY264" s="26" t="n">
        <f aca="false">IF(AD264="",0,IF(AD264&gt;=z4,w4,IF(AD264&gt;=z3,w3,IF(AD264&gt;=zEntry,w2,IF(AND(AD264&gt;=ExitZ,AY263&gt;0),w2,0)))))</f>
        <v>0</v>
      </c>
      <c r="AZ264" s="26" t="n">
        <f aca="false">IF(AE264="",0,IF(AE264&gt;=z4,w4,IF(AE264&gt;=z3,w3,IF(AE264&gt;=zEntry,w2,IF(AND(AE264&gt;=ExitZ,AZ263&gt;0),w2,0)))))</f>
        <v>0</v>
      </c>
      <c r="BA264" s="26" t="n">
        <f aca="false">IF(AF264="",0,IF(AF264&gt;=z4,w4,IF(AF264&gt;=z3,w3,IF(AF264&gt;=zEntry,w2,IF(AND(AF264&gt;=ExitZ,BA263&gt;0),w2,0)))))</f>
        <v>1.5</v>
      </c>
      <c r="BB264" s="26" t="n">
        <f aca="false">IF(AG264="",0,IF(AG264&gt;=z4,w4,IF(AG264&gt;=z3,w3,IF(AG264&gt;=zEntry,w2,IF(AND(AG264&gt;=ExitZ,BB263&gt;0),w2,0)))))</f>
        <v>0</v>
      </c>
      <c r="BC264" s="26" t="n">
        <f aca="false">IF(AH264="",0,IF(AH264&gt;=z4,w4,IF(AH264&gt;=z3,w3,IF(AH264&gt;=zEntry,w2,IF(AND(AH264&gt;=ExitZ,BC263&gt;0),w2,0)))))</f>
        <v>0</v>
      </c>
      <c r="BD264" s="26" t="n">
        <f aca="false">IF(AI264="",0,IF(AI264&gt;=z4,w4,IF(AI264&gt;=z3,w3,IF(AI264&gt;=zEntry,w2,IF(AND(AI264&gt;=ExitZ,BD263&gt;0),w2,0)))))</f>
        <v>0</v>
      </c>
      <c r="BE264" s="26" t="n">
        <f aca="false">IF(AJ264="",0,IF(AJ264&gt;=z4,w4,IF(AJ264&gt;=z3,w3,IF(AJ264&gt;=zEntry,w2,IF(AND(AJ264&gt;=ExitZ,BE263&gt;0),w2,0)))))</f>
        <v>0</v>
      </c>
      <c r="BF264" s="26" t="n">
        <f aca="false">IF(AK264="",0,IF(AK264&gt;=z4,w4,IF(AK264&gt;=z3,w3,IF(AK264&gt;=zEntry,w2,IF(AND(AK264&gt;=ExitZ,BF263&gt;0),w2,0)))))</f>
        <v>0</v>
      </c>
      <c r="BG264" s="26" t="n">
        <f aca="false">IF(AL264="",0,IF(AL264&gt;=z4,w4,IF(AL264&gt;=z3,w3,IF(AL264&gt;=zEntry,w2,IF(AND(AL264&gt;=ExitZ,BG263&gt;0),w2,0)))))</f>
        <v>0</v>
      </c>
      <c r="BH264" s="26" t="n">
        <f aca="false">IF(AM264="",0,IF(AM264&gt;=z4,w4,IF(AM264&gt;=z3,w3,IF(AM264&gt;=zEntry,w2,IF(AND(AM264&gt;=ExitZ,BH263&gt;0),w2,0)))))</f>
        <v>0</v>
      </c>
      <c r="BI264" s="26" t="n">
        <f aca="false">IF(AN264="",0,IF(AN264&gt;=z4,w4,IF(AN264&gt;=z3,w3,IF(AN264&gt;=zEntry,w2,IF(AND(AN264&gt;=ExitZ,BI263&gt;0),w2,0)))))</f>
        <v>0</v>
      </c>
      <c r="BJ264" s="26" t="n">
        <f aca="false">IF(AO264="",0,IF(AO264&gt;=z4,w4,IF(AO264&gt;=z3,w3,IF(AO264&gt;=zEntry,w2,IF(AND(AO264&gt;=ExitZ,BJ263&gt;0),w2,0)))))</f>
        <v>0</v>
      </c>
      <c r="BK264" s="26" t="n">
        <f aca="false">IF(AP264="",0,IF(AP264&gt;=z4,w4,IF(AP264&gt;=z3,w3,IF(AP264&gt;=zEntry,w2,IF(AND(AP264&gt;=ExitZ,BK263&gt;0),w2,0)))))</f>
        <v>0</v>
      </c>
      <c r="BL264" s="26" t="n">
        <f aca="false">IF(AQ264="",0,IF(AQ264&gt;=z4,w4,IF(AQ264&gt;=z3,w3,IF(AQ264&gt;=zEntry,w2,IF(AND(AQ264&gt;=ExitZ,BL263&gt;0),w2,0)))))</f>
        <v>0</v>
      </c>
      <c r="BM264" s="23" t="n">
        <f aca="false">IF(EMFX_Data!X263&gt;=EMFX_Data!Y263,EMFX_Data!AE264-EMFX_Data!AF264,EMFX_Data!AF264-EMFX_Data!AE264)</f>
        <v>-0.0255765114621489</v>
      </c>
      <c r="BN264" s="23" t="n">
        <f aca="false">IF(EMFX_Data!X263&gt;=EMFX_Data!Z263,EMFX_Data!AE264-EMFX_Data!AG264,EMFX_Data!AG264-EMFX_Data!AE264)</f>
        <v>-0.0700972156779792</v>
      </c>
      <c r="BO264" s="23" t="n">
        <f aca="false">IF(EMFX_Data!X263&gt;=EMFX_Data!AA263,EMFX_Data!AE264-EMFX_Data!AH264,EMFX_Data!AH264-EMFX_Data!AE264)</f>
        <v>-0.0544765798189033</v>
      </c>
      <c r="BP264" s="23" t="n">
        <f aca="false">IF(EMFX_Data!X263&gt;=EMFX_Data!AB263,EMFX_Data!AE264-EMFX_Data!AI264,EMFX_Data!AI264-EMFX_Data!AE264)</f>
        <v>-0.0359606103077248</v>
      </c>
      <c r="BQ264" s="23" t="n">
        <f aca="false">IF(EMFX_Data!X263&gt;=EMFX_Data!AC263,EMFX_Data!AE264-EMFX_Data!AJ264,EMFX_Data!AJ264-EMFX_Data!AE264)</f>
        <v>-0.0331322613065214</v>
      </c>
      <c r="BR264" s="23" t="n">
        <f aca="false">IF(EMFX_Data!X263&gt;=EMFX_Data!AD263,EMFX_Data!AE264-EMFX_Data!AK264,EMFX_Data!AK264-EMFX_Data!AE264)</f>
        <v>-0.00975953655898124</v>
      </c>
      <c r="BS264" s="23" t="n">
        <f aca="false">IF(EMFX_Data!Y263&gt;=EMFX_Data!Z263,EMFX_Data!AF264-EMFX_Data!AG264,EMFX_Data!AG264-EMFX_Data!AF264)</f>
        <v>-0.0956737271401281</v>
      </c>
      <c r="BT264" s="23" t="n">
        <f aca="false">IF(EMFX_Data!Y263&gt;=EMFX_Data!AA263,EMFX_Data!AF264-EMFX_Data!AH264,EMFX_Data!AH264-EMFX_Data!AF264)</f>
        <v>-0.0800530912810521</v>
      </c>
      <c r="BU264" s="23" t="n">
        <f aca="false">IF(EMFX_Data!Y263&gt;=EMFX_Data!AB263,EMFX_Data!AF264-EMFX_Data!AI264,EMFX_Data!AI264-EMFX_Data!AF264)</f>
        <v>-0.0615371217698737</v>
      </c>
      <c r="BV264" s="23" t="n">
        <f aca="false">IF(EMFX_Data!Y263&gt;=EMFX_Data!AC263,EMFX_Data!AF264-EMFX_Data!AJ264,EMFX_Data!AJ264-EMFX_Data!AF264)</f>
        <v>-0.0587087727686703</v>
      </c>
      <c r="BW264" s="23" t="n">
        <f aca="false">IF(EMFX_Data!Y263&gt;=EMFX_Data!AD263,EMFX_Data!AF264-EMFX_Data!AK264,EMFX_Data!AK264-EMFX_Data!AF264)</f>
        <v>-0.0353360480211301</v>
      </c>
      <c r="BX264" s="23" t="n">
        <f aca="false">IF(EMFX_Data!Z263&gt;=EMFX_Data!AA263,EMFX_Data!AG264-EMFX_Data!AH264,EMFX_Data!AH264-EMFX_Data!AG264)</f>
        <v>-0.015620635859076</v>
      </c>
      <c r="BY264" s="23" t="n">
        <f aca="false">IF(EMFX_Data!Z263&gt;=EMFX_Data!AB263,EMFX_Data!AG264-EMFX_Data!AI264,EMFX_Data!AI264-EMFX_Data!AG264)</f>
        <v>-0.0341366053702544</v>
      </c>
      <c r="BZ264" s="23" t="n">
        <f aca="false">IF(EMFX_Data!Z263&gt;=EMFX_Data!AC263,EMFX_Data!AG264-EMFX_Data!AJ264,EMFX_Data!AJ264-EMFX_Data!AG264)</f>
        <v>-0.0369649543714578</v>
      </c>
      <c r="CA264" s="23" t="n">
        <f aca="false">IF(EMFX_Data!Z263&gt;=EMFX_Data!AD263,EMFX_Data!AG264-EMFX_Data!AK264,EMFX_Data!AK264-EMFX_Data!AG264)</f>
        <v>-0.060337679118998</v>
      </c>
      <c r="CB264" s="23" t="n">
        <f aca="false">IF(EMFX_Data!AA263&gt;=EMFX_Data!AB263,EMFX_Data!AH264-EMFX_Data!AI264,EMFX_Data!AI264-EMFX_Data!AH264)</f>
        <v>-0.0185159695111784</v>
      </c>
      <c r="CC264" s="23" t="n">
        <f aca="false">IF(EMFX_Data!AA263&gt;=EMFX_Data!AC263,EMFX_Data!AH264-EMFX_Data!AJ264,EMFX_Data!AJ264-EMFX_Data!AH264)</f>
        <v>0.0213443185123818</v>
      </c>
      <c r="CD264" s="23" t="n">
        <f aca="false">IF(EMFX_Data!AA263&gt;=EMFX_Data!AD263,EMFX_Data!AH264-EMFX_Data!AK264,EMFX_Data!AK264-EMFX_Data!AH264)</f>
        <v>0.044717043259922</v>
      </c>
      <c r="CE264" s="23" t="n">
        <f aca="false">IF(EMFX_Data!AB263&gt;=EMFX_Data!AC263,EMFX_Data!AI264-EMFX_Data!AJ264,EMFX_Data!AJ264-EMFX_Data!AI264)</f>
        <v>0.00282834900120339</v>
      </c>
      <c r="CF264" s="23" t="n">
        <f aca="false">IF(EMFX_Data!AB263&gt;=EMFX_Data!AD263,EMFX_Data!AI264-EMFX_Data!AK264,EMFX_Data!AK264-EMFX_Data!AI264)</f>
        <v>0.0262010737487436</v>
      </c>
      <c r="CG264" s="23" t="n">
        <f aca="false">IF(EMFX_Data!AC263&gt;=EMFX_Data!AD263,EMFX_Data!AJ264-EMFX_Data!AK264,EMFX_Data!AK264-EMFX_Data!AJ264)</f>
        <v>-0.0233727247475402</v>
      </c>
      <c r="CH264" s="27" t="n">
        <f aca="false">IF(ROW()&lt;4+VolLB,"",STDEV(INDEX($BM:$BM,ROW()-VolLB+1):INDEX($BM:$BM,ROW()))*SQRT(12))</f>
        <v>0.171487356158261</v>
      </c>
      <c r="CI264" s="27" t="n">
        <f aca="false">IF(ROW()&lt;4+VolLB,"",STDEV(INDEX($BN:$BN,ROW()-VolLB+1):INDEX($BN:$BN,ROW()))*SQRT(12))</f>
        <v>0.166857821666971</v>
      </c>
      <c r="CJ264" s="27" t="n">
        <f aca="false">IF(ROW()&lt;4+VolLB,"",STDEV(INDEX($BO:$BO,ROW()-VolLB+1):INDEX($BO:$BO,ROW()))*SQRT(12))</f>
        <v>0.183889476411415</v>
      </c>
      <c r="CK264" s="27" t="n">
        <f aca="false">IF(ROW()&lt;4+VolLB,"",STDEV(INDEX($BP:$BP,ROW()-VolLB+1):INDEX($BP:$BP,ROW()))*SQRT(12))</f>
        <v>0.170944844152949</v>
      </c>
      <c r="CL264" s="27" t="n">
        <f aca="false">IF(ROW()&lt;4+VolLB,"",STDEV(INDEX($BQ:$BQ,ROW()-VolLB+1):INDEX($BQ:$BQ,ROW()))*SQRT(12))</f>
        <v>0.160338446412089</v>
      </c>
      <c r="CM264" s="27" t="n">
        <f aca="false">IF(ROW()&lt;4+VolLB,"",STDEV(INDEX($BR:$BR,ROW()-VolLB+1):INDEX($BR:$BR,ROW()))*SQRT(12))</f>
        <v>0.190154117991124</v>
      </c>
      <c r="CN264" s="27" t="n">
        <f aca="false">IF(ROW()&lt;4+VolLB,"",STDEV(INDEX($BS:$BS,ROW()-VolLB+1):INDEX($BS:$BS,ROW()))*SQRT(12))</f>
        <v>0.174130073778305</v>
      </c>
      <c r="CO264" s="27" t="n">
        <f aca="false">IF(ROW()&lt;4+VolLB,"",STDEV(INDEX($BT:$BT,ROW()-VolLB+1):INDEX($BT:$BT,ROW()))*SQRT(12))</f>
        <v>0.175498668792564</v>
      </c>
      <c r="CP264" s="27" t="n">
        <f aca="false">IF(ROW()&lt;4+VolLB,"",STDEV(INDEX($BU:$BU,ROW()-VolLB+1):INDEX($BU:$BU,ROW()))*SQRT(12))</f>
        <v>0.176543657739885</v>
      </c>
      <c r="CQ264" s="27" t="n">
        <f aca="false">IF(ROW()&lt;4+VolLB,"",STDEV(INDEX($BV:$BV,ROW()-VolLB+1):INDEX($BV:$BV,ROW()))*SQRT(12))</f>
        <v>0.185222334858133</v>
      </c>
      <c r="CR264" s="27" t="n">
        <f aca="false">IF(ROW()&lt;4+VolLB,"",STDEV(INDEX($BW:$BW,ROW()-VolLB+1):INDEX($BW:$BW,ROW()))*SQRT(12))</f>
        <v>0.175950125026416</v>
      </c>
      <c r="CS264" s="27" t="n">
        <f aca="false">IF(ROW()&lt;4+VolLB,"",STDEV(INDEX($BX:$BX,ROW()-VolLB+1):INDEX($BX:$BX,ROW()))*SQRT(12))</f>
        <v>0.134287121475988</v>
      </c>
      <c r="CT264" s="27" t="n">
        <f aca="false">IF(ROW()&lt;4+VolLB,"",STDEV(INDEX($BY:$BY,ROW()-VolLB+1):INDEX($BY:$BY,ROW()))*SQRT(12))</f>
        <v>0.147787706469934</v>
      </c>
      <c r="CU264" s="27" t="n">
        <f aca="false">IF(ROW()&lt;4+VolLB,"",STDEV(INDEX($BZ:$BZ,ROW()-VolLB+1):INDEX($BZ:$BZ,ROW()))*SQRT(12))</f>
        <v>0.175271650587567</v>
      </c>
      <c r="CV264" s="27" t="n">
        <f aca="false">IF(ROW()&lt;4+VolLB,"",STDEV(INDEX($CA:$CA,ROW()-VolLB+1):INDEX($CA:$CA,ROW()))*SQRT(12))</f>
        <v>0.163293765923955</v>
      </c>
      <c r="CW264" s="27" t="n">
        <f aca="false">IF(ROW()&lt;4+VolLB,"",STDEV(INDEX($CB:$CB,ROW()-VolLB+1):INDEX($CB:$CB,ROW()))*SQRT(12))</f>
        <v>0.158027381734662</v>
      </c>
      <c r="CX264" s="27" t="n">
        <f aca="false">IF(ROW()&lt;4+VolLB,"",STDEV(INDEX($CC:$CC,ROW()-VolLB+1):INDEX($CC:$CC,ROW()))*SQRT(12))</f>
        <v>0.169284935155524</v>
      </c>
      <c r="CY264" s="27" t="n">
        <f aca="false">IF(ROW()&lt;4+VolLB,"",STDEV(INDEX($CD:$CD,ROW()-VolLB+1):INDEX($CD:$CD,ROW()))*SQRT(12))</f>
        <v>0.159039767119616</v>
      </c>
      <c r="CZ264" s="27" t="n">
        <f aca="false">IF(ROW()&lt;4+VolLB,"",STDEV(INDEX($CE:$CE,ROW()-VolLB+1):INDEX($CE:$CE,ROW()))*SQRT(12))</f>
        <v>0.177631914095942</v>
      </c>
      <c r="DA264" s="27" t="n">
        <f aca="false">IF(ROW()&lt;4+VolLB,"",STDEV(INDEX($CF:$CF,ROW()-VolLB+1):INDEX($CF:$CF,ROW()))*SQRT(12))</f>
        <v>0.180423378700615</v>
      </c>
      <c r="DB264" s="27" t="n">
        <f aca="false">IF(ROW()&lt;4+VolLB,"",STDEV(INDEX($CG:$CG,ROW()-VolLB+1):INDEX($CG:$CG,ROW()))*SQRT(12))</f>
        <v>0.192580602497506</v>
      </c>
      <c r="DC264" s="26" t="n">
        <f aca="false">IF(OR(AR264=0,CH264="",CH264=0),0,AR264*MIN(MaxScal,TgtVol/CH264))</f>
        <v>0</v>
      </c>
      <c r="DD264" s="26" t="n">
        <f aca="false">IF(OR(AS264=0,CI264="",CI264=0),0,AS264*MIN(MaxScal,TgtVol/CI264))</f>
        <v>0.119862526072752</v>
      </c>
      <c r="DE264" s="26" t="n">
        <f aca="false">IF(OR(AT264=0,CJ264="",CJ264=0),0,AT264*MIN(MaxScal,TgtVol/CJ264))</f>
        <v>0</v>
      </c>
      <c r="DF264" s="26" t="n">
        <f aca="false">IF(OR(AU264=0,CK264="",CK264=0),0,AU264*MIN(MaxScal,TgtVol/CK264))</f>
        <v>0</v>
      </c>
      <c r="DG264" s="26" t="n">
        <f aca="false">IF(OR(AV264=0,CL264="",CL264=0),0,AV264*MIN(MaxScal,TgtVol/CL264))</f>
        <v>0</v>
      </c>
      <c r="DH264" s="26" t="n">
        <f aca="false">IF(OR(AW264=0,CM264="",CM264=0),0,AW264*MIN(MaxScal,TgtVol/CM264))</f>
        <v>0</v>
      </c>
      <c r="DI264" s="26" t="n">
        <f aca="false">IF(OR(AX264=0,CN264="",CN264=0),0,AX264*MIN(MaxScal,TgtVol/CN264))</f>
        <v>0.114856667582093</v>
      </c>
      <c r="DJ264" s="26" t="n">
        <f aca="false">IF(OR(AY264=0,CO264="",CO264=0),0,AY264*MIN(MaxScal,TgtVol/CO264))</f>
        <v>0</v>
      </c>
      <c r="DK264" s="26" t="n">
        <f aca="false">IF(OR(AZ264=0,CP264="",CP264=0),0,AZ264*MIN(MaxScal,TgtVol/CP264))</f>
        <v>0</v>
      </c>
      <c r="DL264" s="26" t="n">
        <f aca="false">IF(OR(BA264=0,CQ264="",CQ264=0),0,BA264*MIN(MaxScal,TgtVol/CQ264))</f>
        <v>0.161967507984271</v>
      </c>
      <c r="DM264" s="26" t="n">
        <f aca="false">IF(OR(BB264=0,CR264="",CR264=0),0,BB264*MIN(MaxScal,TgtVol/CR264))</f>
        <v>0</v>
      </c>
      <c r="DN264" s="26" t="n">
        <f aca="false">IF(OR(BC264=0,CS264="",CS264=0),0,BC264*MIN(MaxScal,TgtVol/CS264))</f>
        <v>0</v>
      </c>
      <c r="DO264" s="26" t="n">
        <f aca="false">IF(OR(BD264=0,CT264="",CT264=0),0,BD264*MIN(MaxScal,TgtVol/CT264))</f>
        <v>0</v>
      </c>
      <c r="DP264" s="26" t="n">
        <f aca="false">IF(OR(BE264=0,CU264="",CU264=0),0,BE264*MIN(MaxScal,TgtVol/CU264))</f>
        <v>0</v>
      </c>
      <c r="DQ264" s="26" t="n">
        <f aca="false">IF(OR(BF264=0,CV264="",CV264=0),0,BF264*MIN(MaxScal,TgtVol/CV264))</f>
        <v>0</v>
      </c>
      <c r="DR264" s="26" t="n">
        <f aca="false">IF(OR(BG264=0,CW264="",CW264=0),0,BG264*MIN(MaxScal,TgtVol/CW264))</f>
        <v>0</v>
      </c>
      <c r="DS264" s="26" t="n">
        <f aca="false">IF(OR(BH264=0,CX264="",CX264=0),0,BH264*MIN(MaxScal,TgtVol/CX264))</f>
        <v>0</v>
      </c>
      <c r="DT264" s="26" t="n">
        <f aca="false">IF(OR(BI264=0,CY264="",CY264=0),0,BI264*MIN(MaxScal,TgtVol/CY264))</f>
        <v>0</v>
      </c>
      <c r="DU264" s="26" t="n">
        <f aca="false">IF(OR(BJ264=0,CZ264="",CZ264=0),0,BJ264*MIN(MaxScal,TgtVol/CZ264))</f>
        <v>0</v>
      </c>
      <c r="DV264" s="26" t="n">
        <f aca="false">IF(OR(BK264=0,DA264="",DA264=0),0,BK264*MIN(MaxScal,TgtVol/DA264))</f>
        <v>0</v>
      </c>
      <c r="DW264" s="26" t="n">
        <f aca="false">IF(OR(BL264=0,DB264="",DB264=0),0,BL264*MIN(MaxScal,TgtVol/DB264))</f>
        <v>0</v>
      </c>
      <c r="DX264" s="28" t="n">
        <f aca="false">IFERROR(DC263*BM264,"")</f>
        <v>-0</v>
      </c>
      <c r="DY264" s="28" t="n">
        <f aca="false">IFERROR(DD263*BN264,"")</f>
        <v>-0</v>
      </c>
      <c r="DZ264" s="28" t="n">
        <f aca="false">IFERROR(DE263*BO264,"")</f>
        <v>-0</v>
      </c>
      <c r="EA264" s="28" t="n">
        <f aca="false">IFERROR(DF263*BP264,"")</f>
        <v>-0</v>
      </c>
      <c r="EB264" s="28" t="n">
        <f aca="false">IFERROR(DG263*BQ264,"")</f>
        <v>-0</v>
      </c>
      <c r="EC264" s="28" t="n">
        <f aca="false">IFERROR(DH263*BR264,"")</f>
        <v>-0</v>
      </c>
      <c r="ED264" s="28" t="n">
        <f aca="false">IFERROR(DI263*BS264,"")</f>
        <v>-0</v>
      </c>
      <c r="EE264" s="28" t="n">
        <f aca="false">IFERROR(DJ263*BT264,"")</f>
        <v>-0</v>
      </c>
      <c r="EF264" s="28" t="n">
        <f aca="false">IFERROR(DK263*BU264,"")</f>
        <v>-0</v>
      </c>
      <c r="EG264" s="28" t="n">
        <f aca="false">IFERROR(DL263*BV264,"")</f>
        <v>-0.00646671496614506</v>
      </c>
      <c r="EH264" s="28" t="n">
        <f aca="false">IFERROR(DM263*BW264,"")</f>
        <v>-0</v>
      </c>
      <c r="EI264" s="28" t="n">
        <f aca="false">IFERROR(DN263*BX264,"")</f>
        <v>-0</v>
      </c>
      <c r="EJ264" s="28" t="n">
        <f aca="false">IFERROR(DO263*BY264,"")</f>
        <v>-0</v>
      </c>
      <c r="EK264" s="28" t="n">
        <f aca="false">IFERROR(DP263*BZ264,"")</f>
        <v>-0</v>
      </c>
      <c r="EL264" s="28" t="n">
        <f aca="false">IFERROR(DQ263*CA264,"")</f>
        <v>-0</v>
      </c>
      <c r="EM264" s="28" t="n">
        <f aca="false">IFERROR(DR263*CB264,"")</f>
        <v>-0</v>
      </c>
      <c r="EN264" s="28" t="n">
        <f aca="false">IFERROR(DS263*CC264,"")</f>
        <v>0</v>
      </c>
      <c r="EO264" s="28" t="n">
        <f aca="false">IFERROR(DT263*CD264,"")</f>
        <v>0</v>
      </c>
      <c r="EP264" s="28" t="n">
        <f aca="false">IFERROR(DU263*CE264,"")</f>
        <v>0</v>
      </c>
      <c r="EQ264" s="28" t="n">
        <f aca="false">IFERROR(DV263*CF264,"")</f>
        <v>0</v>
      </c>
      <c r="ER264" s="28" t="n">
        <f aca="false">IFERROR(DW263*CG264,"")</f>
        <v>-0</v>
      </c>
      <c r="ES264" s="28" t="n">
        <f aca="false">IF(ROW()=4,"",SUM(DX264:ER264))</f>
        <v>-0.00646671496614506</v>
      </c>
      <c r="ET264" s="29" t="n">
        <f aca="false">COUNTIF(AR264:BL264,"&gt;0")</f>
        <v>3</v>
      </c>
    </row>
    <row r="265" customFormat="false" ht="15" hidden="false" customHeight="false" outlineLevel="0" collapsed="false">
      <c r="A265" s="19" t="n">
        <v>45961</v>
      </c>
      <c r="B265" s="23" t="n">
        <f aca="false">ABS(EMFX_Data!X265-EMFX_Data!Y265)</f>
        <v>0.15919215075411</v>
      </c>
      <c r="C265" s="23" t="n">
        <f aca="false">ABS(EMFX_Data!X265-EMFX_Data!Z265)</f>
        <v>0.168293384469443</v>
      </c>
      <c r="D265" s="23" t="n">
        <f aca="false">ABS(EMFX_Data!X265-EMFX_Data!AA265)</f>
        <v>0.0125816208796392</v>
      </c>
      <c r="E265" s="23" t="n">
        <f aca="false">ABS(EMFX_Data!X265-EMFX_Data!AB265)</f>
        <v>0.0165149468205152</v>
      </c>
      <c r="F265" s="23" t="n">
        <f aca="false">ABS(EMFX_Data!X265-EMFX_Data!AC265)</f>
        <v>0.0987779847862127</v>
      </c>
      <c r="G265" s="23" t="n">
        <f aca="false">ABS(EMFX_Data!X265-EMFX_Data!AD265)</f>
        <v>0.00522418325784368</v>
      </c>
      <c r="H265" s="23" t="n">
        <f aca="false">ABS(EMFX_Data!Y265-EMFX_Data!Z265)</f>
        <v>0.327485535223553</v>
      </c>
      <c r="I265" s="23" t="n">
        <f aca="false">ABS(EMFX_Data!Y265-EMFX_Data!AA265)</f>
        <v>0.14661052987447</v>
      </c>
      <c r="J265" s="23" t="n">
        <f aca="false">ABS(EMFX_Data!Y265-EMFX_Data!AB265)</f>
        <v>0.142677203933594</v>
      </c>
      <c r="K265" s="23" t="n">
        <f aca="false">ABS(EMFX_Data!Y265-EMFX_Data!AC265)</f>
        <v>0.257970135540322</v>
      </c>
      <c r="L265" s="23" t="n">
        <f aca="false">ABS(EMFX_Data!Y265-EMFX_Data!AD265)</f>
        <v>0.153967967496266</v>
      </c>
      <c r="M265" s="23" t="n">
        <f aca="false">ABS(EMFX_Data!Z265-EMFX_Data!AA265)</f>
        <v>0.180875005349082</v>
      </c>
      <c r="N265" s="23" t="n">
        <f aca="false">ABS(EMFX_Data!Z265-EMFX_Data!AB265)</f>
        <v>0.184808331289958</v>
      </c>
      <c r="O265" s="23" t="n">
        <f aca="false">ABS(EMFX_Data!Z265-EMFX_Data!AC265)</f>
        <v>0.0695153996832305</v>
      </c>
      <c r="P265" s="23" t="n">
        <f aca="false">ABS(EMFX_Data!Z265-EMFX_Data!AD265)</f>
        <v>0.173517567727287</v>
      </c>
      <c r="Q265" s="23" t="n">
        <f aca="false">ABS(EMFX_Data!AA265-EMFX_Data!AB265)</f>
        <v>0.00393332594087603</v>
      </c>
      <c r="R265" s="23" t="n">
        <f aca="false">ABS(EMFX_Data!AA265-EMFX_Data!AC265)</f>
        <v>0.111359605665852</v>
      </c>
      <c r="S265" s="23" t="n">
        <f aca="false">ABS(EMFX_Data!AA265-EMFX_Data!AD265)</f>
        <v>0.00735743762179553</v>
      </c>
      <c r="T265" s="23" t="n">
        <f aca="false">ABS(EMFX_Data!AB265-EMFX_Data!AC265)</f>
        <v>0.115292931606728</v>
      </c>
      <c r="U265" s="23" t="n">
        <f aca="false">ABS(EMFX_Data!AB265-EMFX_Data!AD265)</f>
        <v>0.0112907635626716</v>
      </c>
      <c r="V265" s="23" t="n">
        <f aca="false">ABS(EMFX_Data!AC265-EMFX_Data!AD265)</f>
        <v>0.104002168044056</v>
      </c>
      <c r="W265" s="26" t="n">
        <f aca="false">IF(ROW()&lt;4+MinObs-1,"",IFERROR((B265-AVERAGE(B$4:B265))/STDEV(B$4:B265),""))</f>
        <v>0.362261200963196</v>
      </c>
      <c r="X265" s="26" t="n">
        <f aca="false">IF(ROW()&lt;4+MinObs-1,"",IFERROR((C265-AVERAGE(C$4:C265))/STDEV(C$4:C265),""))</f>
        <v>0.72362856279749</v>
      </c>
      <c r="Y265" s="26" t="n">
        <f aca="false">IF(ROW()&lt;4+MinObs-1,"",IFERROR((D265-AVERAGE(D$4:D265))/STDEV(D$4:D265),""))</f>
        <v>-1.22724768149429</v>
      </c>
      <c r="Z265" s="26" t="n">
        <f aca="false">IF(ROW()&lt;4+MinObs-1,"",IFERROR((E265-AVERAGE(E$4:E265))/STDEV(E$4:E265),""))</f>
        <v>-1.07858910298397</v>
      </c>
      <c r="AA265" s="26" t="n">
        <f aca="false">IF(ROW()&lt;4+MinObs-1,"",IFERROR((F265-AVERAGE(F$4:F265))/STDEV(F$4:F265),""))</f>
        <v>-0.106830771323</v>
      </c>
      <c r="AB265" s="26" t="n">
        <f aca="false">IF(ROW()&lt;4+MinObs-1,"",IFERROR((G265-AVERAGE(G$4:G265))/STDEV(G$4:G265),""))</f>
        <v>-0.523963857569379</v>
      </c>
      <c r="AC265" s="26" t="n">
        <f aca="false">IF(ROW()&lt;4+MinObs-1,"",IFERROR((H265-AVERAGE(H$4:H265))/STDEV(H$4:H265),""))</f>
        <v>1.69469270811006</v>
      </c>
      <c r="AD265" s="26" t="n">
        <f aca="false">IF(ROW()&lt;4+MinObs-1,"",IFERROR((I265-AVERAGE(I$4:I265))/STDEV(I$4:I265),""))</f>
        <v>0.0406040613709806</v>
      </c>
      <c r="AE265" s="26" t="n">
        <f aca="false">IF(ROW()&lt;4+MinObs-1,"",IFERROR((J265-AVERAGE(J$4:J265))/STDEV(J$4:J265),""))</f>
        <v>0.188822146865191</v>
      </c>
      <c r="AF265" s="26" t="n">
        <f aca="false">IF(ROW()&lt;4+MinObs-1,"",IFERROR((K265-AVERAGE(K$4:K265))/STDEV(K$4:K265),""))</f>
        <v>2.14931273821016</v>
      </c>
      <c r="AG265" s="26" t="n">
        <f aca="false">IF(ROW()&lt;4+MinObs-1,"",IFERROR((L265-AVERAGE(L$4:L265))/STDEV(L$4:L265),""))</f>
        <v>-0.0823405334974445</v>
      </c>
      <c r="AH265" s="26" t="n">
        <f aca="false">IF(ROW()&lt;4+MinObs-1,"",IFERROR((M265-AVERAGE(M$4:M265))/STDEV(M$4:M265),""))</f>
        <v>0.344764414957832</v>
      </c>
      <c r="AI265" s="26" t="n">
        <f aca="false">IF(ROW()&lt;4+MinObs-1,"",IFERROR((N265-AVERAGE(N$4:N265))/STDEV(N$4:N265),""))</f>
        <v>0.527622615941328</v>
      </c>
      <c r="AJ265" s="26" t="n">
        <f aca="false">IF(ROW()&lt;4+MinObs-1,"",IFERROR((O265-AVERAGE(O$4:O265))/STDEV(O$4:O265),""))</f>
        <v>-0.387063234059936</v>
      </c>
      <c r="AK265" s="26" t="n">
        <f aca="false">IF(ROW()&lt;4+MinObs-1,"",IFERROR((P265-AVERAGE(P$4:P265))/STDEV(P$4:P265),""))</f>
        <v>0.111163215444291</v>
      </c>
      <c r="AL265" s="26" t="n">
        <f aca="false">IF(ROW()&lt;4+MinObs-1,"",IFERROR((Q265-AVERAGE(Q$4:Q265))/STDEV(Q$4:Q265),""))</f>
        <v>-1.15053714103919</v>
      </c>
      <c r="AM265" s="26" t="n">
        <f aca="false">IF(ROW()&lt;4+MinObs-1,"",IFERROR((R265-AVERAGE(R$4:R265))/STDEV(R$4:R265),""))</f>
        <v>-0.423566526380437</v>
      </c>
      <c r="AN265" s="26" t="n">
        <f aca="false">IF(ROW()&lt;4+MinObs-1,"",IFERROR((S265-AVERAGE(S$4:S265))/STDEV(S$4:S265),""))</f>
        <v>-0.617450416107267</v>
      </c>
      <c r="AO265" s="26" t="n">
        <f aca="false">IF(ROW()&lt;4+MinObs-1,"",IFERROR((T265-AVERAGE(T$4:T265))/STDEV(T$4:T265),""))</f>
        <v>-0.0570595720554295</v>
      </c>
      <c r="AP265" s="26" t="n">
        <f aca="false">IF(ROW()&lt;4+MinObs-1,"",IFERROR((U265-AVERAGE(U$4:U265))/STDEV(U$4:U265),""))</f>
        <v>-0.560303853433321</v>
      </c>
      <c r="AQ265" s="26" t="n">
        <f aca="false">IF(ROW()&lt;4+MinObs-1,"",IFERROR((V265-AVERAGE(V$4:V265))/STDEV(V$4:V265),""))</f>
        <v>-0.213385132181672</v>
      </c>
      <c r="AR265" s="26" t="n">
        <f aca="false">IF(W265="",0,IF(W265&gt;=z4,w4,IF(W265&gt;=z3,w3,IF(W265&gt;=zEntry,w2,IF(AND(W265&gt;=ExitZ,AR264&gt;0),w2,0)))))</f>
        <v>0</v>
      </c>
      <c r="AS265" s="26" t="n">
        <f aca="false">IF(X265="",0,IF(X265&gt;=z4,w4,IF(X265&gt;=z3,w3,IF(X265&gt;=zEntry,w2,IF(AND(X265&gt;=ExitZ,AS264&gt;0),w2,0)))))</f>
        <v>0</v>
      </c>
      <c r="AT265" s="26" t="n">
        <f aca="false">IF(Y265="",0,IF(Y265&gt;=z4,w4,IF(Y265&gt;=z3,w3,IF(Y265&gt;=zEntry,w2,IF(AND(Y265&gt;=ExitZ,AT264&gt;0),w2,0)))))</f>
        <v>0</v>
      </c>
      <c r="AU265" s="26" t="n">
        <f aca="false">IF(Z265="",0,IF(Z265&gt;=z4,w4,IF(Z265&gt;=z3,w3,IF(Z265&gt;=zEntry,w2,IF(AND(Z265&gt;=ExitZ,AU264&gt;0),w2,0)))))</f>
        <v>0</v>
      </c>
      <c r="AV265" s="26" t="n">
        <f aca="false">IF(AA265="",0,IF(AA265&gt;=z4,w4,IF(AA265&gt;=z3,w3,IF(AA265&gt;=zEntry,w2,IF(AND(AA265&gt;=ExitZ,AV264&gt;0),w2,0)))))</f>
        <v>0</v>
      </c>
      <c r="AW265" s="26" t="n">
        <f aca="false">IF(AB265="",0,IF(AB265&gt;=z4,w4,IF(AB265&gt;=z3,w3,IF(AB265&gt;=zEntry,w2,IF(AND(AB265&gt;=ExitZ,AW264&gt;0),w2,0)))))</f>
        <v>0</v>
      </c>
      <c r="AX265" s="26" t="n">
        <f aca="false">IF(AC265="",0,IF(AC265&gt;=z4,w4,IF(AC265&gt;=z3,w3,IF(AC265&gt;=zEntry,w2,IF(AND(AC265&gt;=ExitZ,AX264&gt;0),w2,0)))))</f>
        <v>0</v>
      </c>
      <c r="AY265" s="26" t="n">
        <f aca="false">IF(AD265="",0,IF(AD265&gt;=z4,w4,IF(AD265&gt;=z3,w3,IF(AD265&gt;=zEntry,w2,IF(AND(AD265&gt;=ExitZ,AY264&gt;0),w2,0)))))</f>
        <v>0</v>
      </c>
      <c r="AZ265" s="26" t="n">
        <f aca="false">IF(AE265="",0,IF(AE265&gt;=z4,w4,IF(AE265&gt;=z3,w3,IF(AE265&gt;=zEntry,w2,IF(AND(AE265&gt;=ExitZ,AZ264&gt;0),w2,0)))))</f>
        <v>0</v>
      </c>
      <c r="BA265" s="26" t="n">
        <f aca="false">IF(AF265="",0,IF(AF265&gt;=z4,w4,IF(AF265&gt;=z3,w3,IF(AF265&gt;=zEntry,w2,IF(AND(AF265&gt;=ExitZ,BA264&gt;0),w2,0)))))</f>
        <v>1</v>
      </c>
      <c r="BB265" s="26" t="n">
        <f aca="false">IF(AG265="",0,IF(AG265&gt;=z4,w4,IF(AG265&gt;=z3,w3,IF(AG265&gt;=zEntry,w2,IF(AND(AG265&gt;=ExitZ,BB264&gt;0),w2,0)))))</f>
        <v>0</v>
      </c>
      <c r="BC265" s="26" t="n">
        <f aca="false">IF(AH265="",0,IF(AH265&gt;=z4,w4,IF(AH265&gt;=z3,w3,IF(AH265&gt;=zEntry,w2,IF(AND(AH265&gt;=ExitZ,BC264&gt;0),w2,0)))))</f>
        <v>0</v>
      </c>
      <c r="BD265" s="26" t="n">
        <f aca="false">IF(AI265="",0,IF(AI265&gt;=z4,w4,IF(AI265&gt;=z3,w3,IF(AI265&gt;=zEntry,w2,IF(AND(AI265&gt;=ExitZ,BD264&gt;0),w2,0)))))</f>
        <v>0</v>
      </c>
      <c r="BE265" s="26" t="n">
        <f aca="false">IF(AJ265="",0,IF(AJ265&gt;=z4,w4,IF(AJ265&gt;=z3,w3,IF(AJ265&gt;=zEntry,w2,IF(AND(AJ265&gt;=ExitZ,BE264&gt;0),w2,0)))))</f>
        <v>0</v>
      </c>
      <c r="BF265" s="26" t="n">
        <f aca="false">IF(AK265="",0,IF(AK265&gt;=z4,w4,IF(AK265&gt;=z3,w3,IF(AK265&gt;=zEntry,w2,IF(AND(AK265&gt;=ExitZ,BF264&gt;0),w2,0)))))</f>
        <v>0</v>
      </c>
      <c r="BG265" s="26" t="n">
        <f aca="false">IF(AL265="",0,IF(AL265&gt;=z4,w4,IF(AL265&gt;=z3,w3,IF(AL265&gt;=zEntry,w2,IF(AND(AL265&gt;=ExitZ,BG264&gt;0),w2,0)))))</f>
        <v>0</v>
      </c>
      <c r="BH265" s="26" t="n">
        <f aca="false">IF(AM265="",0,IF(AM265&gt;=z4,w4,IF(AM265&gt;=z3,w3,IF(AM265&gt;=zEntry,w2,IF(AND(AM265&gt;=ExitZ,BH264&gt;0),w2,0)))))</f>
        <v>0</v>
      </c>
      <c r="BI265" s="26" t="n">
        <f aca="false">IF(AN265="",0,IF(AN265&gt;=z4,w4,IF(AN265&gt;=z3,w3,IF(AN265&gt;=zEntry,w2,IF(AND(AN265&gt;=ExitZ,BI264&gt;0),w2,0)))))</f>
        <v>0</v>
      </c>
      <c r="BJ265" s="26" t="n">
        <f aca="false">IF(AO265="",0,IF(AO265&gt;=z4,w4,IF(AO265&gt;=z3,w3,IF(AO265&gt;=zEntry,w2,IF(AND(AO265&gt;=ExitZ,BJ264&gt;0),w2,0)))))</f>
        <v>0</v>
      </c>
      <c r="BK265" s="26" t="n">
        <f aca="false">IF(AP265="",0,IF(AP265&gt;=z4,w4,IF(AP265&gt;=z3,w3,IF(AP265&gt;=zEntry,w2,IF(AND(AP265&gt;=ExitZ,BK264&gt;0),w2,0)))))</f>
        <v>0</v>
      </c>
      <c r="BL265" s="26" t="n">
        <f aca="false">IF(AQ265="",0,IF(AQ265&gt;=z4,w4,IF(AQ265&gt;=z3,w3,IF(AQ265&gt;=zEntry,w2,IF(AND(AQ265&gt;=ExitZ,BL264&gt;0),w2,0)))))</f>
        <v>0</v>
      </c>
      <c r="BM265" s="23" t="n">
        <f aca="false">IF(EMFX_Data!X264&gt;=EMFX_Data!Y264,EMFX_Data!AE265-EMFX_Data!AF265,EMFX_Data!AF265-EMFX_Data!AE265)</f>
        <v>-0.016986094436864</v>
      </c>
      <c r="BN265" s="23" t="n">
        <f aca="false">IF(EMFX_Data!X264&gt;=EMFX_Data!Z264,EMFX_Data!AE265-EMFX_Data!AG265,EMFX_Data!AG265-EMFX_Data!AE265)</f>
        <v>0.111416937621888</v>
      </c>
      <c r="BO265" s="23" t="n">
        <f aca="false">IF(EMFX_Data!X264&gt;=EMFX_Data!AA264,EMFX_Data!AE265-EMFX_Data!AH265,EMFX_Data!AH265-EMFX_Data!AE265)</f>
        <v>0.104451566069919</v>
      </c>
      <c r="BP265" s="23" t="n">
        <f aca="false">IF(EMFX_Data!X264&gt;=EMFX_Data!AB264,EMFX_Data!AE265-EMFX_Data!AI265,EMFX_Data!AI265-EMFX_Data!AE265)</f>
        <v>0.0575633028908903</v>
      </c>
      <c r="BQ265" s="23" t="n">
        <f aca="false">IF(EMFX_Data!X264&gt;=EMFX_Data!AC264,EMFX_Data!AE265-EMFX_Data!AJ265,EMFX_Data!AJ265-EMFX_Data!AE265)</f>
        <v>0.105305901934605</v>
      </c>
      <c r="BR265" s="23" t="n">
        <f aca="false">IF(EMFX_Data!X264&gt;=EMFX_Data!AD264,EMFX_Data!AE265-EMFX_Data!AK265,EMFX_Data!AK265-EMFX_Data!AE265)</f>
        <v>0.0863741112409059</v>
      </c>
      <c r="BS265" s="23" t="n">
        <f aca="false">IF(EMFX_Data!Y264&gt;=EMFX_Data!Z264,EMFX_Data!AF265-EMFX_Data!AG265,EMFX_Data!AG265-EMFX_Data!AF265)</f>
        <v>0.0944308431850242</v>
      </c>
      <c r="BT265" s="23" t="n">
        <f aca="false">IF(EMFX_Data!Y264&gt;=EMFX_Data!AA264,EMFX_Data!AF265-EMFX_Data!AH265,EMFX_Data!AH265-EMFX_Data!AF265)</f>
        <v>0.0874654716330547</v>
      </c>
      <c r="BU265" s="23" t="n">
        <f aca="false">IF(EMFX_Data!Y264&gt;=EMFX_Data!AB264,EMFX_Data!AF265-EMFX_Data!AI265,EMFX_Data!AI265-EMFX_Data!AF265)</f>
        <v>0.0405772084540263</v>
      </c>
      <c r="BV265" s="23" t="n">
        <f aca="false">IF(EMFX_Data!Y264&gt;=EMFX_Data!AC264,EMFX_Data!AF265-EMFX_Data!AJ265,EMFX_Data!AJ265-EMFX_Data!AF265)</f>
        <v>0.0883198074977413</v>
      </c>
      <c r="BW265" s="23" t="n">
        <f aca="false">IF(EMFX_Data!Y264&gt;=EMFX_Data!AD264,EMFX_Data!AF265-EMFX_Data!AK265,EMFX_Data!AK265-EMFX_Data!AF265)</f>
        <v>0.0693880168040419</v>
      </c>
      <c r="BX265" s="23" t="n">
        <f aca="false">IF(EMFX_Data!Z264&gt;=EMFX_Data!AA264,EMFX_Data!AG265-EMFX_Data!AH265,EMFX_Data!AH265-EMFX_Data!AG265)</f>
        <v>0.00696537155196951</v>
      </c>
      <c r="BY265" s="23" t="n">
        <f aca="false">IF(EMFX_Data!Z264&gt;=EMFX_Data!AB264,EMFX_Data!AG265-EMFX_Data!AI265,EMFX_Data!AI265-EMFX_Data!AG265)</f>
        <v>0.0538536347309979</v>
      </c>
      <c r="BZ265" s="23" t="n">
        <f aca="false">IF(EMFX_Data!Z264&gt;=EMFX_Data!AC264,EMFX_Data!AG265-EMFX_Data!AJ265,EMFX_Data!AJ265-EMFX_Data!AG265)</f>
        <v>0.00611103568728294</v>
      </c>
      <c r="CA265" s="23" t="n">
        <f aca="false">IF(EMFX_Data!Z264&gt;=EMFX_Data!AD264,EMFX_Data!AG265-EMFX_Data!AK265,EMFX_Data!AK265-EMFX_Data!AG265)</f>
        <v>0.0250428263809823</v>
      </c>
      <c r="CB265" s="23" t="n">
        <f aca="false">IF(EMFX_Data!AA264&gt;=EMFX_Data!AB264,EMFX_Data!AH265-EMFX_Data!AI265,EMFX_Data!AI265-EMFX_Data!AH265)</f>
        <v>0.0468882631790284</v>
      </c>
      <c r="CC265" s="23" t="n">
        <f aca="false">IF(EMFX_Data!AA264&gt;=EMFX_Data!AC264,EMFX_Data!AH265-EMFX_Data!AJ265,EMFX_Data!AJ265-EMFX_Data!AH265)</f>
        <v>0.00085433586468657</v>
      </c>
      <c r="CD265" s="23" t="n">
        <f aca="false">IF(EMFX_Data!AA264&gt;=EMFX_Data!AD264,EMFX_Data!AH265-EMFX_Data!AK265,EMFX_Data!AK265-EMFX_Data!AH265)</f>
        <v>0.0180774548290128</v>
      </c>
      <c r="CE265" s="23" t="n">
        <f aca="false">IF(EMFX_Data!AB264&gt;=EMFX_Data!AC264,EMFX_Data!AI265-EMFX_Data!AJ265,EMFX_Data!AJ265-EMFX_Data!AI265)</f>
        <v>0.047742599043715</v>
      </c>
      <c r="CF265" s="23" t="n">
        <f aca="false">IF(EMFX_Data!AB264&gt;=EMFX_Data!AD264,EMFX_Data!AI265-EMFX_Data!AK265,EMFX_Data!AK265-EMFX_Data!AI265)</f>
        <v>0.0288108083500156</v>
      </c>
      <c r="CG265" s="23" t="n">
        <f aca="false">IF(EMFX_Data!AC264&gt;=EMFX_Data!AD264,EMFX_Data!AJ265-EMFX_Data!AK265,EMFX_Data!AK265-EMFX_Data!AJ265)</f>
        <v>0.0189317906936994</v>
      </c>
      <c r="CH265" s="27" t="n">
        <f aca="false">IF(ROW()&lt;4+VolLB,"",STDEV(INDEX($BM:$BM,ROW()-VolLB+1):INDEX($BM:$BM,ROW()))*SQRT(12))</f>
        <v>0.170464269230241</v>
      </c>
      <c r="CI265" s="27" t="n">
        <f aca="false">IF(ROW()&lt;4+VolLB,"",STDEV(INDEX($BN:$BN,ROW()-VolLB+1):INDEX($BN:$BN,ROW()))*SQRT(12))</f>
        <v>0.173071573796744</v>
      </c>
      <c r="CJ265" s="27" t="n">
        <f aca="false">IF(ROW()&lt;4+VolLB,"",STDEV(INDEX($BO:$BO,ROW()-VolLB+1):INDEX($BO:$BO,ROW()))*SQRT(12))</f>
        <v>0.186933475978863</v>
      </c>
      <c r="CK265" s="27" t="n">
        <f aca="false">IF(ROW()&lt;4+VolLB,"",STDEV(INDEX($BP:$BP,ROW()-VolLB+1):INDEX($BP:$BP,ROW()))*SQRT(12))</f>
        <v>0.172578670257611</v>
      </c>
      <c r="CL265" s="27" t="n">
        <f aca="false">IF(ROW()&lt;4+VolLB,"",STDEV(INDEX($BQ:$BQ,ROW()-VolLB+1):INDEX($BQ:$BQ,ROW()))*SQRT(12))</f>
        <v>0.170282692836802</v>
      </c>
      <c r="CM265" s="27" t="n">
        <f aca="false">IF(ROW()&lt;4+VolLB,"",STDEV(INDEX($BR:$BR,ROW()-VolLB+1):INDEX($BR:$BR,ROW()))*SQRT(12))</f>
        <v>0.188985596474148</v>
      </c>
      <c r="CN265" s="27" t="n">
        <f aca="false">IF(ROW()&lt;4+VolLB,"",STDEV(INDEX($BS:$BS,ROW()-VolLB+1):INDEX($BS:$BS,ROW()))*SQRT(12))</f>
        <v>0.181477896137794</v>
      </c>
      <c r="CO265" s="27" t="n">
        <f aca="false">IF(ROW()&lt;4+VolLB,"",STDEV(INDEX($BT:$BT,ROW()-VolLB+1):INDEX($BT:$BT,ROW()))*SQRT(12))</f>
        <v>0.180115998538962</v>
      </c>
      <c r="CP265" s="27" t="n">
        <f aca="false">IF(ROW()&lt;4+VolLB,"",STDEV(INDEX($BU:$BU,ROW()-VolLB+1):INDEX($BU:$BU,ROW()))*SQRT(12))</f>
        <v>0.177399325357443</v>
      </c>
      <c r="CQ265" s="27" t="n">
        <f aca="false">IF(ROW()&lt;4+VolLB,"",STDEV(INDEX($BV:$BV,ROW()-VolLB+1):INDEX($BV:$BV,ROW()))*SQRT(12))</f>
        <v>0.188838950918491</v>
      </c>
      <c r="CR265" s="27" t="n">
        <f aca="false">IF(ROW()&lt;4+VolLB,"",STDEV(INDEX($BW:$BW,ROW()-VolLB+1):INDEX($BW:$BW,ROW()))*SQRT(12))</f>
        <v>0.178850926018653</v>
      </c>
      <c r="CS265" s="27" t="n">
        <f aca="false">IF(ROW()&lt;4+VolLB,"",STDEV(INDEX($BX:$BX,ROW()-VolLB+1):INDEX($BX:$BX,ROW()))*SQRT(12))</f>
        <v>0.134298139312697</v>
      </c>
      <c r="CT265" s="27" t="n">
        <f aca="false">IF(ROW()&lt;4+VolLB,"",STDEV(INDEX($BY:$BY,ROW()-VolLB+1):INDEX($BY:$BY,ROW()))*SQRT(12))</f>
        <v>0.14772292602238</v>
      </c>
      <c r="CU265" s="27" t="n">
        <f aca="false">IF(ROW()&lt;4+VolLB,"",STDEV(INDEX($BZ:$BZ,ROW()-VolLB+1):INDEX($BZ:$BZ,ROW()))*SQRT(12))</f>
        <v>0.166511745501974</v>
      </c>
      <c r="CV265" s="27" t="n">
        <f aca="false">IF(ROW()&lt;4+VolLB,"",STDEV(INDEX($CA:$CA,ROW()-VolLB+1):INDEX($CA:$CA,ROW()))*SQRT(12))</f>
        <v>0.164188892936146</v>
      </c>
      <c r="CW265" s="27" t="n">
        <f aca="false">IF(ROW()&lt;4+VolLB,"",STDEV(INDEX($CB:$CB,ROW()-VolLB+1):INDEX($CB:$CB,ROW()))*SQRT(12))</f>
        <v>0.155759112582318</v>
      </c>
      <c r="CX265" s="27" t="n">
        <f aca="false">IF(ROW()&lt;4+VolLB,"",STDEV(INDEX($CC:$CC,ROW()-VolLB+1):INDEX($CC:$CC,ROW()))*SQRT(12))</f>
        <v>0.161323575724224</v>
      </c>
      <c r="CY265" s="27" t="n">
        <f aca="false">IF(ROW()&lt;4+VolLB,"",STDEV(INDEX($CD:$CD,ROW()-VolLB+1):INDEX($CD:$CD,ROW()))*SQRT(12))</f>
        <v>0.158958890404886</v>
      </c>
      <c r="CZ265" s="27" t="n">
        <f aca="false">IF(ROW()&lt;4+VolLB,"",STDEV(INDEX($CE:$CE,ROW()-VolLB+1):INDEX($CE:$CE,ROW()))*SQRT(12))</f>
        <v>0.176578432922545</v>
      </c>
      <c r="DA265" s="27" t="n">
        <f aca="false">IF(ROW()&lt;4+VolLB,"",STDEV(INDEX($CF:$CF,ROW()-VolLB+1):INDEX($CF:$CF,ROW()))*SQRT(12))</f>
        <v>0.1780672402662</v>
      </c>
      <c r="DB265" s="27" t="n">
        <f aca="false">IF(ROW()&lt;4+VolLB,"",STDEV(INDEX($CG:$CG,ROW()-VolLB+1):INDEX($CG:$CG,ROW()))*SQRT(12))</f>
        <v>0.184254524206353</v>
      </c>
      <c r="DC265" s="26" t="n">
        <f aca="false">IF(OR(AR265=0,CH265="",CH265=0),0,AR265*MIN(MaxScal,TgtVol/CH265))</f>
        <v>0</v>
      </c>
      <c r="DD265" s="26" t="n">
        <f aca="false">IF(OR(AS265=0,CI265="",CI265=0),0,AS265*MIN(MaxScal,TgtVol/CI265))</f>
        <v>0</v>
      </c>
      <c r="DE265" s="26" t="n">
        <f aca="false">IF(OR(AT265=0,CJ265="",CJ265=0),0,AT265*MIN(MaxScal,TgtVol/CJ265))</f>
        <v>0</v>
      </c>
      <c r="DF265" s="26" t="n">
        <f aca="false">IF(OR(AU265=0,CK265="",CK265=0),0,AU265*MIN(MaxScal,TgtVol/CK265))</f>
        <v>0</v>
      </c>
      <c r="DG265" s="26" t="n">
        <f aca="false">IF(OR(AV265=0,CL265="",CL265=0),0,AV265*MIN(MaxScal,TgtVol/CL265))</f>
        <v>0</v>
      </c>
      <c r="DH265" s="26" t="n">
        <f aca="false">IF(OR(AW265=0,CM265="",CM265=0),0,AW265*MIN(MaxScal,TgtVol/CM265))</f>
        <v>0</v>
      </c>
      <c r="DI265" s="26" t="n">
        <f aca="false">IF(OR(AX265=0,CN265="",CN265=0),0,AX265*MIN(MaxScal,TgtVol/CN265))</f>
        <v>0</v>
      </c>
      <c r="DJ265" s="26" t="n">
        <f aca="false">IF(OR(AY265=0,CO265="",CO265=0),0,AY265*MIN(MaxScal,TgtVol/CO265))</f>
        <v>0</v>
      </c>
      <c r="DK265" s="26" t="n">
        <f aca="false">IF(OR(AZ265=0,CP265="",CP265=0),0,AZ265*MIN(MaxScal,TgtVol/CP265))</f>
        <v>0</v>
      </c>
      <c r="DL265" s="26" t="n">
        <f aca="false">IF(OR(BA265=0,CQ265="",CQ265=0),0,BA265*MIN(MaxScal,TgtVol/CQ265))</f>
        <v>0.105910353254571</v>
      </c>
      <c r="DM265" s="26" t="n">
        <f aca="false">IF(OR(BB265=0,CR265="",CR265=0),0,BB265*MIN(MaxScal,TgtVol/CR265))</f>
        <v>0</v>
      </c>
      <c r="DN265" s="26" t="n">
        <f aca="false">IF(OR(BC265=0,CS265="",CS265=0),0,BC265*MIN(MaxScal,TgtVol/CS265))</f>
        <v>0</v>
      </c>
      <c r="DO265" s="26" t="n">
        <f aca="false">IF(OR(BD265=0,CT265="",CT265=0),0,BD265*MIN(MaxScal,TgtVol/CT265))</f>
        <v>0</v>
      </c>
      <c r="DP265" s="26" t="n">
        <f aca="false">IF(OR(BE265=0,CU265="",CU265=0),0,BE265*MIN(MaxScal,TgtVol/CU265))</f>
        <v>0</v>
      </c>
      <c r="DQ265" s="26" t="n">
        <f aca="false">IF(OR(BF265=0,CV265="",CV265=0),0,BF265*MIN(MaxScal,TgtVol/CV265))</f>
        <v>0</v>
      </c>
      <c r="DR265" s="26" t="n">
        <f aca="false">IF(OR(BG265=0,CW265="",CW265=0),0,BG265*MIN(MaxScal,TgtVol/CW265))</f>
        <v>0</v>
      </c>
      <c r="DS265" s="26" t="n">
        <f aca="false">IF(OR(BH265=0,CX265="",CX265=0),0,BH265*MIN(MaxScal,TgtVol/CX265))</f>
        <v>0</v>
      </c>
      <c r="DT265" s="26" t="n">
        <f aca="false">IF(OR(BI265=0,CY265="",CY265=0),0,BI265*MIN(MaxScal,TgtVol/CY265))</f>
        <v>0</v>
      </c>
      <c r="DU265" s="26" t="n">
        <f aca="false">IF(OR(BJ265=0,CZ265="",CZ265=0),0,BJ265*MIN(MaxScal,TgtVol/CZ265))</f>
        <v>0</v>
      </c>
      <c r="DV265" s="26" t="n">
        <f aca="false">IF(OR(BK265=0,DA265="",DA265=0),0,BK265*MIN(MaxScal,TgtVol/DA265))</f>
        <v>0</v>
      </c>
      <c r="DW265" s="26" t="n">
        <f aca="false">IF(OR(BL265=0,DB265="",DB265=0),0,BL265*MIN(MaxScal,TgtVol/DB265))</f>
        <v>0</v>
      </c>
      <c r="DX265" s="28" t="n">
        <f aca="false">IFERROR(DC264*BM265,"")</f>
        <v>-0</v>
      </c>
      <c r="DY265" s="28" t="n">
        <f aca="false">IFERROR(DD264*BN265,"")</f>
        <v>0.0133547155906498</v>
      </c>
      <c r="DZ265" s="28" t="n">
        <f aca="false">IFERROR(DE264*BO265,"")</f>
        <v>0</v>
      </c>
      <c r="EA265" s="28" t="n">
        <f aca="false">IFERROR(DF264*BP265,"")</f>
        <v>0</v>
      </c>
      <c r="EB265" s="28" t="n">
        <f aca="false">IFERROR(DG264*BQ265,"")</f>
        <v>0</v>
      </c>
      <c r="EC265" s="28" t="n">
        <f aca="false">IFERROR(DH264*BR265,"")</f>
        <v>0</v>
      </c>
      <c r="ED265" s="28" t="n">
        <f aca="false">IFERROR(DI264*BS265,"")</f>
        <v>0.0108460119651991</v>
      </c>
      <c r="EE265" s="28" t="n">
        <f aca="false">IFERROR(DJ264*BT265,"")</f>
        <v>0</v>
      </c>
      <c r="EF265" s="28" t="n">
        <f aca="false">IFERROR(DK264*BU265,"")</f>
        <v>0</v>
      </c>
      <c r="EG265" s="28" t="n">
        <f aca="false">IFERROR(DL264*BV265,"")</f>
        <v>0.0143049391260597</v>
      </c>
      <c r="EH265" s="28" t="n">
        <f aca="false">IFERROR(DM264*BW265,"")</f>
        <v>0</v>
      </c>
      <c r="EI265" s="28" t="n">
        <f aca="false">IFERROR(DN264*BX265,"")</f>
        <v>0</v>
      </c>
      <c r="EJ265" s="28" t="n">
        <f aca="false">IFERROR(DO264*BY265,"")</f>
        <v>0</v>
      </c>
      <c r="EK265" s="28" t="n">
        <f aca="false">IFERROR(DP264*BZ265,"")</f>
        <v>0</v>
      </c>
      <c r="EL265" s="28" t="n">
        <f aca="false">IFERROR(DQ264*CA265,"")</f>
        <v>0</v>
      </c>
      <c r="EM265" s="28" t="n">
        <f aca="false">IFERROR(DR264*CB265,"")</f>
        <v>0</v>
      </c>
      <c r="EN265" s="28" t="n">
        <f aca="false">IFERROR(DS264*CC265,"")</f>
        <v>0</v>
      </c>
      <c r="EO265" s="28" t="n">
        <f aca="false">IFERROR(DT264*CD265,"")</f>
        <v>0</v>
      </c>
      <c r="EP265" s="28" t="n">
        <f aca="false">IFERROR(DU264*CE265,"")</f>
        <v>0</v>
      </c>
      <c r="EQ265" s="28" t="n">
        <f aca="false">IFERROR(DV264*CF265,"")</f>
        <v>0</v>
      </c>
      <c r="ER265" s="28" t="n">
        <f aca="false">IFERROR(DW264*CG265,"")</f>
        <v>0</v>
      </c>
      <c r="ES265" s="28" t="n">
        <f aca="false">IF(ROW()=4,"",SUM(DX265:ER265))</f>
        <v>0.0385056666819085</v>
      </c>
      <c r="ET265" s="29" t="n">
        <f aca="false">COUNTIF(AR265:BL265,"&gt;0")</f>
        <v>1</v>
      </c>
    </row>
    <row r="266" customFormat="false" ht="15" hidden="false" customHeight="false" outlineLevel="0" collapsed="false">
      <c r="A266" s="19" t="n">
        <v>45991</v>
      </c>
      <c r="B266" s="23" t="n">
        <f aca="false">ABS(EMFX_Data!X266-EMFX_Data!Y266)</f>
        <v>0.0968113288702543</v>
      </c>
      <c r="C266" s="23" t="n">
        <f aca="false">ABS(EMFX_Data!X266-EMFX_Data!Z266)</f>
        <v>0.177829259534225</v>
      </c>
      <c r="D266" s="23" t="n">
        <f aca="false">ABS(EMFX_Data!X266-EMFX_Data!AA266)</f>
        <v>0.0205875205377248</v>
      </c>
      <c r="E266" s="23" t="n">
        <f aca="false">ABS(EMFX_Data!X266-EMFX_Data!AB266)</f>
        <v>0.0131499729486873</v>
      </c>
      <c r="F266" s="23" t="n">
        <f aca="false">ABS(EMFX_Data!X266-EMFX_Data!AC266)</f>
        <v>0.153703801069548</v>
      </c>
      <c r="G266" s="23" t="n">
        <f aca="false">ABS(EMFX_Data!X266-EMFX_Data!AD266)</f>
        <v>0.0098868397734293</v>
      </c>
      <c r="H266" s="23" t="n">
        <f aca="false">ABS(EMFX_Data!Y266-EMFX_Data!Z266)</f>
        <v>0.27464058840448</v>
      </c>
      <c r="I266" s="23" t="n">
        <f aca="false">ABS(EMFX_Data!Y266-EMFX_Data!AA266)</f>
        <v>0.117398849407979</v>
      </c>
      <c r="J266" s="23" t="n">
        <f aca="false">ABS(EMFX_Data!Y266-EMFX_Data!AB266)</f>
        <v>0.0836613559215671</v>
      </c>
      <c r="K266" s="23" t="n">
        <f aca="false">ABS(EMFX_Data!Y266-EMFX_Data!AC266)</f>
        <v>0.250515129939802</v>
      </c>
      <c r="L266" s="23" t="n">
        <f aca="false">ABS(EMFX_Data!Y266-EMFX_Data!AD266)</f>
        <v>0.106698168643684</v>
      </c>
      <c r="M266" s="23" t="n">
        <f aca="false">ABS(EMFX_Data!Z266-EMFX_Data!AA266)</f>
        <v>0.1572417389965</v>
      </c>
      <c r="N266" s="23" t="n">
        <f aca="false">ABS(EMFX_Data!Z266-EMFX_Data!AB266)</f>
        <v>0.190979232482913</v>
      </c>
      <c r="O266" s="23" t="n">
        <f aca="false">ABS(EMFX_Data!Z266-EMFX_Data!AC266)</f>
        <v>0.0241254584646775</v>
      </c>
      <c r="P266" s="23" t="n">
        <f aca="false">ABS(EMFX_Data!Z266-EMFX_Data!AD266)</f>
        <v>0.167942419760796</v>
      </c>
      <c r="Q266" s="23" t="n">
        <f aca="false">ABS(EMFX_Data!AA266-EMFX_Data!AB266)</f>
        <v>0.0337374934864121</v>
      </c>
      <c r="R266" s="23" t="n">
        <f aca="false">ABS(EMFX_Data!AA266-EMFX_Data!AC266)</f>
        <v>0.133116280531823</v>
      </c>
      <c r="S266" s="23" t="n">
        <f aca="false">ABS(EMFX_Data!AA266-EMFX_Data!AD266)</f>
        <v>0.0107006807642955</v>
      </c>
      <c r="T266" s="23" t="n">
        <f aca="false">ABS(EMFX_Data!AB266-EMFX_Data!AC266)</f>
        <v>0.166853774018235</v>
      </c>
      <c r="U266" s="23" t="n">
        <f aca="false">ABS(EMFX_Data!AB266-EMFX_Data!AD266)</f>
        <v>0.0230368127221166</v>
      </c>
      <c r="V266" s="23" t="n">
        <f aca="false">ABS(EMFX_Data!AC266-EMFX_Data!AD266)</f>
        <v>0.143816961296118</v>
      </c>
      <c r="W266" s="26" t="n">
        <f aca="false">IF(ROW()&lt;4+MinObs-1,"",IFERROR((B266-AVERAGE(B$4:B266))/STDEV(B$4:B266),""))</f>
        <v>-0.333229727879211</v>
      </c>
      <c r="X266" s="26" t="n">
        <f aca="false">IF(ROW()&lt;4+MinObs-1,"",IFERROR((C266-AVERAGE(C$4:C266))/STDEV(C$4:C266),""))</f>
        <v>0.836672945702637</v>
      </c>
      <c r="Y266" s="26" t="n">
        <f aca="false">IF(ROW()&lt;4+MinObs-1,"",IFERROR((D266-AVERAGE(D$4:D266))/STDEV(D$4:D266),""))</f>
        <v>-1.14793122018801</v>
      </c>
      <c r="Z266" s="26" t="n">
        <f aca="false">IF(ROW()&lt;4+MinObs-1,"",IFERROR((E266-AVERAGE(E$4:E266))/STDEV(E$4:E266),""))</f>
        <v>-1.10906045917979</v>
      </c>
      <c r="AA266" s="26" t="n">
        <f aca="false">IF(ROW()&lt;4+MinObs-1,"",IFERROR((F266-AVERAGE(F$4:F266))/STDEV(F$4:F266),""))</f>
        <v>0.554207370445269</v>
      </c>
      <c r="AB266" s="26" t="n">
        <f aca="false">IF(ROW()&lt;4+MinObs-1,"",IFERROR((G266-AVERAGE(G$4:G266))/STDEV(G$4:G266),""))</f>
        <v>-0.504027416353308</v>
      </c>
      <c r="AC266" s="26" t="n">
        <f aca="false">IF(ROW()&lt;4+MinObs-1,"",IFERROR((H266-AVERAGE(H$4:H266))/STDEV(H$4:H266),""))</f>
        <v>1.21585354282968</v>
      </c>
      <c r="AD266" s="26" t="n">
        <f aca="false">IF(ROW()&lt;4+MinObs-1,"",IFERROR((I266-AVERAGE(I$4:I266))/STDEV(I$4:I266),""))</f>
        <v>-0.209791039909874</v>
      </c>
      <c r="AE266" s="26" t="n">
        <f aca="false">IF(ROW()&lt;4+MinObs-1,"",IFERROR((J266-AVERAGE(J$4:J266))/STDEV(J$4:J266),""))</f>
        <v>-0.508509213137057</v>
      </c>
      <c r="AF266" s="26" t="n">
        <f aca="false">IF(ROW()&lt;4+MinObs-1,"",IFERROR((K266-AVERAGE(K$4:K266))/STDEV(K$4:K266),""))</f>
        <v>2.02715938226951</v>
      </c>
      <c r="AG266" s="26" t="n">
        <f aca="false">IF(ROW()&lt;4+MinObs-1,"",IFERROR((L266-AVERAGE(L$4:L266))/STDEV(L$4:L266),""))</f>
        <v>-0.264739186336203</v>
      </c>
      <c r="AH266" s="26" t="n">
        <f aca="false">IF(ROW()&lt;4+MinObs-1,"",IFERROR((M266-AVERAGE(M$4:M266))/STDEV(M$4:M266),""))</f>
        <v>0.109387054439152</v>
      </c>
      <c r="AI266" s="26" t="n">
        <f aca="false">IF(ROW()&lt;4+MinObs-1,"",IFERROR((N266-AVERAGE(N$4:N266))/STDEV(N$4:N266),""))</f>
        <v>0.589893858336496</v>
      </c>
      <c r="AJ266" s="26" t="n">
        <f aca="false">IF(ROW()&lt;4+MinObs-1,"",IFERROR((O266-AVERAGE(O$4:O266))/STDEV(O$4:O266),""))</f>
        <v>-1.00915325129079</v>
      </c>
      <c r="AK266" s="26" t="n">
        <f aca="false">IF(ROW()&lt;4+MinObs-1,"",IFERROR((P266-AVERAGE(P$4:P266))/STDEV(P$4:P266),""))</f>
        <v>0.0887665938185133</v>
      </c>
      <c r="AL266" s="26" t="n">
        <f aca="false">IF(ROW()&lt;4+MinObs-1,"",IFERROR((Q266-AVERAGE(Q$4:Q266))/STDEV(Q$4:Q266),""))</f>
        <v>-0.926493087694809</v>
      </c>
      <c r="AM266" s="26" t="n">
        <f aca="false">IF(ROW()&lt;4+MinObs-1,"",IFERROR((R266-AVERAGE(R$4:R266))/STDEV(R$4:R266),""))</f>
        <v>-0.226697855112201</v>
      </c>
      <c r="AN266" s="26" t="n">
        <f aca="false">IF(ROW()&lt;4+MinObs-1,"",IFERROR((S266-AVERAGE(S$4:S266))/STDEV(S$4:S266),""))</f>
        <v>-0.602626853019873</v>
      </c>
      <c r="AO266" s="26" t="n">
        <f aca="false">IF(ROW()&lt;4+MinObs-1,"",IFERROR((T266-AVERAGE(T$4:T266))/STDEV(T$4:T266),""))</f>
        <v>0.545887190595152</v>
      </c>
      <c r="AP266" s="26" t="n">
        <f aca="false">IF(ROW()&lt;4+MinObs-1,"",IFERROR((U266-AVERAGE(U$4:U266))/STDEV(U$4:U266),""))</f>
        <v>-0.51281237583629</v>
      </c>
      <c r="AQ266" s="26" t="n">
        <f aca="false">IF(ROW()&lt;4+MinObs-1,"",IFERROR((V266-AVERAGE(V$4:V266))/STDEV(V$4:V266),""))</f>
        <v>-0.0557590157639139</v>
      </c>
      <c r="AR266" s="26" t="n">
        <f aca="false">IF(W266="",0,IF(W266&gt;=z4,w4,IF(W266&gt;=z3,w3,IF(W266&gt;=zEntry,w2,IF(AND(W266&gt;=ExitZ,AR265&gt;0),w2,0)))))</f>
        <v>0</v>
      </c>
      <c r="AS266" s="26" t="n">
        <f aca="false">IF(X266="",0,IF(X266&gt;=z4,w4,IF(X266&gt;=z3,w3,IF(X266&gt;=zEntry,w2,IF(AND(X266&gt;=ExitZ,AS265&gt;0),w2,0)))))</f>
        <v>0</v>
      </c>
      <c r="AT266" s="26" t="n">
        <f aca="false">IF(Y266="",0,IF(Y266&gt;=z4,w4,IF(Y266&gt;=z3,w3,IF(Y266&gt;=zEntry,w2,IF(AND(Y266&gt;=ExitZ,AT265&gt;0),w2,0)))))</f>
        <v>0</v>
      </c>
      <c r="AU266" s="26" t="n">
        <f aca="false">IF(Z266="",0,IF(Z266&gt;=z4,w4,IF(Z266&gt;=z3,w3,IF(Z266&gt;=zEntry,w2,IF(AND(Z266&gt;=ExitZ,AU265&gt;0),w2,0)))))</f>
        <v>0</v>
      </c>
      <c r="AV266" s="26" t="n">
        <f aca="false">IF(AA266="",0,IF(AA266&gt;=z4,w4,IF(AA266&gt;=z3,w3,IF(AA266&gt;=zEntry,w2,IF(AND(AA266&gt;=ExitZ,AV265&gt;0),w2,0)))))</f>
        <v>0</v>
      </c>
      <c r="AW266" s="26" t="n">
        <f aca="false">IF(AB266="",0,IF(AB266&gt;=z4,w4,IF(AB266&gt;=z3,w3,IF(AB266&gt;=zEntry,w2,IF(AND(AB266&gt;=ExitZ,AW265&gt;0),w2,0)))))</f>
        <v>0</v>
      </c>
      <c r="AX266" s="26" t="n">
        <f aca="false">IF(AC266="",0,IF(AC266&gt;=z4,w4,IF(AC266&gt;=z3,w3,IF(AC266&gt;=zEntry,w2,IF(AND(AC266&gt;=ExitZ,AX265&gt;0),w2,0)))))</f>
        <v>0</v>
      </c>
      <c r="AY266" s="26" t="n">
        <f aca="false">IF(AD266="",0,IF(AD266&gt;=z4,w4,IF(AD266&gt;=z3,w3,IF(AD266&gt;=zEntry,w2,IF(AND(AD266&gt;=ExitZ,AY265&gt;0),w2,0)))))</f>
        <v>0</v>
      </c>
      <c r="AZ266" s="26" t="n">
        <f aca="false">IF(AE266="",0,IF(AE266&gt;=z4,w4,IF(AE266&gt;=z3,w3,IF(AE266&gt;=zEntry,w2,IF(AND(AE266&gt;=ExitZ,AZ265&gt;0),w2,0)))))</f>
        <v>0</v>
      </c>
      <c r="BA266" s="26" t="n">
        <f aca="false">IF(AF266="",0,IF(AF266&gt;=z4,w4,IF(AF266&gt;=z3,w3,IF(AF266&gt;=zEntry,w2,IF(AND(AF266&gt;=ExitZ,BA265&gt;0),w2,0)))))</f>
        <v>1</v>
      </c>
      <c r="BB266" s="26" t="n">
        <f aca="false">IF(AG266="",0,IF(AG266&gt;=z4,w4,IF(AG266&gt;=z3,w3,IF(AG266&gt;=zEntry,w2,IF(AND(AG266&gt;=ExitZ,BB265&gt;0),w2,0)))))</f>
        <v>0</v>
      </c>
      <c r="BC266" s="26" t="n">
        <f aca="false">IF(AH266="",0,IF(AH266&gt;=z4,w4,IF(AH266&gt;=z3,w3,IF(AH266&gt;=zEntry,w2,IF(AND(AH266&gt;=ExitZ,BC265&gt;0),w2,0)))))</f>
        <v>0</v>
      </c>
      <c r="BD266" s="26" t="n">
        <f aca="false">IF(AI266="",0,IF(AI266&gt;=z4,w4,IF(AI266&gt;=z3,w3,IF(AI266&gt;=zEntry,w2,IF(AND(AI266&gt;=ExitZ,BD265&gt;0),w2,0)))))</f>
        <v>0</v>
      </c>
      <c r="BE266" s="26" t="n">
        <f aca="false">IF(AJ266="",0,IF(AJ266&gt;=z4,w4,IF(AJ266&gt;=z3,w3,IF(AJ266&gt;=zEntry,w2,IF(AND(AJ266&gt;=ExitZ,BE265&gt;0),w2,0)))))</f>
        <v>0</v>
      </c>
      <c r="BF266" s="26" t="n">
        <f aca="false">IF(AK266="",0,IF(AK266&gt;=z4,w4,IF(AK266&gt;=z3,w3,IF(AK266&gt;=zEntry,w2,IF(AND(AK266&gt;=ExitZ,BF265&gt;0),w2,0)))))</f>
        <v>0</v>
      </c>
      <c r="BG266" s="26" t="n">
        <f aca="false">IF(AL266="",0,IF(AL266&gt;=z4,w4,IF(AL266&gt;=z3,w3,IF(AL266&gt;=zEntry,w2,IF(AND(AL266&gt;=ExitZ,BG265&gt;0),w2,0)))))</f>
        <v>0</v>
      </c>
      <c r="BH266" s="26" t="n">
        <f aca="false">IF(AM266="",0,IF(AM266&gt;=z4,w4,IF(AM266&gt;=z3,w3,IF(AM266&gt;=zEntry,w2,IF(AND(AM266&gt;=ExitZ,BH265&gt;0),w2,0)))))</f>
        <v>0</v>
      </c>
      <c r="BI266" s="26" t="n">
        <f aca="false">IF(AN266="",0,IF(AN266&gt;=z4,w4,IF(AN266&gt;=z3,w3,IF(AN266&gt;=zEntry,w2,IF(AND(AN266&gt;=ExitZ,BI265&gt;0),w2,0)))))</f>
        <v>0</v>
      </c>
      <c r="BJ266" s="26" t="n">
        <f aca="false">IF(AO266="",0,IF(AO266&gt;=z4,w4,IF(AO266&gt;=z3,w3,IF(AO266&gt;=zEntry,w2,IF(AND(AO266&gt;=ExitZ,BJ265&gt;0),w2,0)))))</f>
        <v>0</v>
      </c>
      <c r="BK266" s="26" t="n">
        <f aca="false">IF(AP266="",0,IF(AP266&gt;=z4,w4,IF(AP266&gt;=z3,w3,IF(AP266&gt;=zEntry,w2,IF(AND(AP266&gt;=ExitZ,BK265&gt;0),w2,0)))))</f>
        <v>0</v>
      </c>
      <c r="BL266" s="26" t="n">
        <f aca="false">IF(AQ266="",0,IF(AQ266&gt;=z4,w4,IF(AQ266&gt;=z3,w3,IF(AQ266&gt;=zEntry,w2,IF(AND(AQ266&gt;=ExitZ,BL265&gt;0),w2,0)))))</f>
        <v>0</v>
      </c>
      <c r="BM266" s="23" t="n">
        <f aca="false">IF(EMFX_Data!X265&gt;=EMFX_Data!Y265,EMFX_Data!AE266-EMFX_Data!AF266,EMFX_Data!AF266-EMFX_Data!AE266)</f>
        <v>0.0623611033812807</v>
      </c>
      <c r="BN266" s="23" t="n">
        <f aca="false">IF(EMFX_Data!X265&gt;=EMFX_Data!Z265,EMFX_Data!AE266-EMFX_Data!AG266,EMFX_Data!AG266-EMFX_Data!AE266)</f>
        <v>-0.00783254974388082</v>
      </c>
      <c r="BO266" s="23" t="n">
        <f aca="false">IF(EMFX_Data!X265&gt;=EMFX_Data!AA265,EMFX_Data!AE266-EMFX_Data!AH266,EMFX_Data!AH266-EMFX_Data!AE266)</f>
        <v>0.0323795684569458</v>
      </c>
      <c r="BP266" s="23" t="n">
        <f aca="false">IF(EMFX_Data!X265&gt;=EMFX_Data!AB265,EMFX_Data!AE266-EMFX_Data!AI266,EMFX_Data!AI266-EMFX_Data!AE266)</f>
        <v>0.0011666183556996</v>
      </c>
      <c r="BQ266" s="23" t="n">
        <f aca="false">IF(EMFX_Data!X265&gt;=EMFX_Data!AC265,EMFX_Data!AE266-EMFX_Data!AJ266,EMFX_Data!AJ266-EMFX_Data!AE266)</f>
        <v>-0.04656742538813</v>
      </c>
      <c r="BR266" s="23" t="n">
        <f aca="false">IF(EMFX_Data!X265&gt;=EMFX_Data!AD265,EMFX_Data!AE266-EMFX_Data!AK266,EMFX_Data!AK266-EMFX_Data!AE266)</f>
        <v>0.0167913572385309</v>
      </c>
      <c r="BS266" s="23" t="n">
        <f aca="false">IF(EMFX_Data!Y265&gt;=EMFX_Data!Z265,EMFX_Data!AF266-EMFX_Data!AG266,EMFX_Data!AG266-EMFX_Data!AF266)</f>
        <v>0.0545285536373999</v>
      </c>
      <c r="BT266" s="23" t="n">
        <f aca="false">IF(EMFX_Data!Y265&gt;=EMFX_Data!AA265,EMFX_Data!AF266-EMFX_Data!AH266,EMFX_Data!AH266-EMFX_Data!AF266)</f>
        <v>0.0299815349243349</v>
      </c>
      <c r="BU266" s="23" t="n">
        <f aca="false">IF(EMFX_Data!Y265&gt;=EMFX_Data!AB265,EMFX_Data!AF266-EMFX_Data!AI266,EMFX_Data!AI266-EMFX_Data!AF266)</f>
        <v>0.0611944850255812</v>
      </c>
      <c r="BV266" s="23" t="n">
        <f aca="false">IF(EMFX_Data!Y265&gt;=EMFX_Data!AC265,EMFX_Data!AF266-EMFX_Data!AJ266,EMFX_Data!AJ266-EMFX_Data!AF266)</f>
        <v>0.0157936779931507</v>
      </c>
      <c r="BW266" s="23" t="n">
        <f aca="false">IF(EMFX_Data!Y265&gt;=EMFX_Data!AD265,EMFX_Data!AF266-EMFX_Data!AK266,EMFX_Data!AK266-EMFX_Data!AF266)</f>
        <v>0.0455697461427499</v>
      </c>
      <c r="BX266" s="23" t="n">
        <f aca="false">IF(EMFX_Data!Z265&gt;=EMFX_Data!AA265,EMFX_Data!AG266-EMFX_Data!AH266,EMFX_Data!AH266-EMFX_Data!AG266)</f>
        <v>0.024547018713065</v>
      </c>
      <c r="BY266" s="23" t="n">
        <f aca="false">IF(EMFX_Data!Z265&gt;=EMFX_Data!AB265,EMFX_Data!AG266-EMFX_Data!AI266,EMFX_Data!AI266-EMFX_Data!AG266)</f>
        <v>-0.00666593138818123</v>
      </c>
      <c r="BZ266" s="23" t="n">
        <f aca="false">IF(EMFX_Data!Z265&gt;=EMFX_Data!AC265,EMFX_Data!AG266-EMFX_Data!AJ266,EMFX_Data!AJ266-EMFX_Data!AG266)</f>
        <v>0.0387348756442492</v>
      </c>
      <c r="CA266" s="23" t="n">
        <f aca="false">IF(EMFX_Data!Z265&gt;=EMFX_Data!AD265,EMFX_Data!AG266-EMFX_Data!AK266,EMFX_Data!AK266-EMFX_Data!AG266)</f>
        <v>0.00895880749465005</v>
      </c>
      <c r="CB266" s="23" t="n">
        <f aca="false">IF(EMFX_Data!AA265&gt;=EMFX_Data!AB265,EMFX_Data!AH266-EMFX_Data!AI266,EMFX_Data!AI266-EMFX_Data!AH266)</f>
        <v>-0.0312129501012462</v>
      </c>
      <c r="CC266" s="23" t="n">
        <f aca="false">IF(EMFX_Data!AA265&gt;=EMFX_Data!AC265,EMFX_Data!AH266-EMFX_Data!AJ266,EMFX_Data!AJ266-EMFX_Data!AH266)</f>
        <v>-0.0141878569311842</v>
      </c>
      <c r="CD266" s="23" t="n">
        <f aca="false">IF(EMFX_Data!AA265&gt;=EMFX_Data!AD265,EMFX_Data!AH266-EMFX_Data!AK266,EMFX_Data!AK266-EMFX_Data!AH266)</f>
        <v>0.0155882112184149</v>
      </c>
      <c r="CE266" s="23" t="n">
        <f aca="false">IF(EMFX_Data!AB265&gt;=EMFX_Data!AC265,EMFX_Data!AI266-EMFX_Data!AJ266,EMFX_Data!AJ266-EMFX_Data!AI266)</f>
        <v>-0.0454008070324304</v>
      </c>
      <c r="CF266" s="23" t="n">
        <f aca="false">IF(EMFX_Data!AB265&gt;=EMFX_Data!AD265,EMFX_Data!AI266-EMFX_Data!AK266,EMFX_Data!AK266-EMFX_Data!AI266)</f>
        <v>-0.0156247388828313</v>
      </c>
      <c r="CG266" s="23" t="n">
        <f aca="false">IF(EMFX_Data!AC265&gt;=EMFX_Data!AD265,EMFX_Data!AJ266-EMFX_Data!AK266,EMFX_Data!AK266-EMFX_Data!AJ266)</f>
        <v>-0.0297760681495992</v>
      </c>
      <c r="CH266" s="27" t="n">
        <f aca="false">IF(ROW()&lt;4+VolLB,"",STDEV(INDEX($BM:$BM,ROW()-VolLB+1):INDEX($BM:$BM,ROW()))*SQRT(12))</f>
        <v>0.171299074883094</v>
      </c>
      <c r="CI266" s="27" t="n">
        <f aca="false">IF(ROW()&lt;4+VolLB,"",STDEV(INDEX($BN:$BN,ROW()-VolLB+1):INDEX($BN:$BN,ROW()))*SQRT(12))</f>
        <v>0.172453695302221</v>
      </c>
      <c r="CJ266" s="27" t="n">
        <f aca="false">IF(ROW()&lt;4+VolLB,"",STDEV(INDEX($BO:$BO,ROW()-VolLB+1):INDEX($BO:$BO,ROW()))*SQRT(12))</f>
        <v>0.182747202391858</v>
      </c>
      <c r="CK266" s="27" t="n">
        <f aca="false">IF(ROW()&lt;4+VolLB,"",STDEV(INDEX($BP:$BP,ROW()-VolLB+1):INDEX($BP:$BP,ROW()))*SQRT(12))</f>
        <v>0.1707493263058</v>
      </c>
      <c r="CL266" s="27" t="n">
        <f aca="false">IF(ROW()&lt;4+VolLB,"",STDEV(INDEX($BQ:$BQ,ROW()-VolLB+1):INDEX($BQ:$BQ,ROW()))*SQRT(12))</f>
        <v>0.172067412314903</v>
      </c>
      <c r="CM266" s="27" t="n">
        <f aca="false">IF(ROW()&lt;4+VolLB,"",STDEV(INDEX($BR:$BR,ROW()-VolLB+1):INDEX($BR:$BR,ROW()))*SQRT(12))</f>
        <v>0.18831208981908</v>
      </c>
      <c r="CN266" s="27" t="n">
        <f aca="false">IF(ROW()&lt;4+VolLB,"",STDEV(INDEX($BS:$BS,ROW()-VolLB+1):INDEX($BS:$BS,ROW()))*SQRT(12))</f>
        <v>0.184170112027603</v>
      </c>
      <c r="CO266" s="27" t="n">
        <f aca="false">IF(ROW()&lt;4+VolLB,"",STDEV(INDEX($BT:$BT,ROW()-VolLB+1):INDEX($BT:$BT,ROW()))*SQRT(12))</f>
        <v>0.178554115551283</v>
      </c>
      <c r="CP266" s="27" t="n">
        <f aca="false">IF(ROW()&lt;4+VolLB,"",STDEV(INDEX($BU:$BU,ROW()-VolLB+1):INDEX($BU:$BU,ROW()))*SQRT(12))</f>
        <v>0.179110941862048</v>
      </c>
      <c r="CQ266" s="27" t="n">
        <f aca="false">IF(ROW()&lt;4+VolLB,"",STDEV(INDEX($BV:$BV,ROW()-VolLB+1):INDEX($BV:$BV,ROW()))*SQRT(12))</f>
        <v>0.186838558938362</v>
      </c>
      <c r="CR266" s="27" t="n">
        <f aca="false">IF(ROW()&lt;4+VolLB,"",STDEV(INDEX($BW:$BW,ROW()-VolLB+1):INDEX($BW:$BW,ROW()))*SQRT(12))</f>
        <v>0.180628613400693</v>
      </c>
      <c r="CS266" s="27" t="n">
        <f aca="false">IF(ROW()&lt;4+VolLB,"",STDEV(INDEX($BX:$BX,ROW()-VolLB+1):INDEX($BX:$BX,ROW()))*SQRT(12))</f>
        <v>0.133958662819709</v>
      </c>
      <c r="CT266" s="27" t="n">
        <f aca="false">IF(ROW()&lt;4+VolLB,"",STDEV(INDEX($BY:$BY,ROW()-VolLB+1):INDEX($BY:$BY,ROW()))*SQRT(12))</f>
        <v>0.146791424199484</v>
      </c>
      <c r="CU266" s="27" t="n">
        <f aca="false">IF(ROW()&lt;4+VolLB,"",STDEV(INDEX($BZ:$BZ,ROW()-VolLB+1):INDEX($BZ:$BZ,ROW()))*SQRT(12))</f>
        <v>0.165276003062399</v>
      </c>
      <c r="CV266" s="27" t="n">
        <f aca="false">IF(ROW()&lt;4+VolLB,"",STDEV(INDEX($CA:$CA,ROW()-VolLB+1):INDEX($CA:$CA,ROW()))*SQRT(12))</f>
        <v>0.16418722504323</v>
      </c>
      <c r="CW266" s="27" t="n">
        <f aca="false">IF(ROW()&lt;4+VolLB,"",STDEV(INDEX($CB:$CB,ROW()-VolLB+1):INDEX($CB:$CB,ROW()))*SQRT(12))</f>
        <v>0.1580994273603</v>
      </c>
      <c r="CX266" s="27" t="n">
        <f aca="false">IF(ROW()&lt;4+VolLB,"",STDEV(INDEX($CC:$CC,ROW()-VolLB+1):INDEX($CC:$CC,ROW()))*SQRT(12))</f>
        <v>0.154383132795152</v>
      </c>
      <c r="CY266" s="27" t="n">
        <f aca="false">IF(ROW()&lt;4+VolLB,"",STDEV(INDEX($CD:$CD,ROW()-VolLB+1):INDEX($CD:$CD,ROW()))*SQRT(12))</f>
        <v>0.157656175158632</v>
      </c>
      <c r="CZ266" s="27" t="n">
        <f aca="false">IF(ROW()&lt;4+VolLB,"",STDEV(INDEX($CE:$CE,ROW()-VolLB+1):INDEX($CE:$CE,ROW()))*SQRT(12))</f>
        <v>0.170629322373311</v>
      </c>
      <c r="DA266" s="27" t="n">
        <f aca="false">IF(ROW()&lt;4+VolLB,"",STDEV(INDEX($CF:$CF,ROW()-VolLB+1):INDEX($CF:$CF,ROW()))*SQRT(12))</f>
        <v>0.177384085247138</v>
      </c>
      <c r="DB266" s="27" t="n">
        <f aca="false">IF(ROW()&lt;4+VolLB,"",STDEV(INDEX($CG:$CG,ROW()-VolLB+1):INDEX($CG:$CG,ROW()))*SQRT(12))</f>
        <v>0.18301250746839</v>
      </c>
      <c r="DC266" s="26" t="n">
        <f aca="false">IF(OR(AR266=0,CH266="",CH266=0),0,AR266*MIN(MaxScal,TgtVol/CH266))</f>
        <v>0</v>
      </c>
      <c r="DD266" s="26" t="n">
        <f aca="false">IF(OR(AS266=0,CI266="",CI266=0),0,AS266*MIN(MaxScal,TgtVol/CI266))</f>
        <v>0</v>
      </c>
      <c r="DE266" s="26" t="n">
        <f aca="false">IF(OR(AT266=0,CJ266="",CJ266=0),0,AT266*MIN(MaxScal,TgtVol/CJ266))</f>
        <v>0</v>
      </c>
      <c r="DF266" s="26" t="n">
        <f aca="false">IF(OR(AU266=0,CK266="",CK266=0),0,AU266*MIN(MaxScal,TgtVol/CK266))</f>
        <v>0</v>
      </c>
      <c r="DG266" s="26" t="n">
        <f aca="false">IF(OR(AV266=0,CL266="",CL266=0),0,AV266*MIN(MaxScal,TgtVol/CL266))</f>
        <v>0</v>
      </c>
      <c r="DH266" s="26" t="n">
        <f aca="false">IF(OR(AW266=0,CM266="",CM266=0),0,AW266*MIN(MaxScal,TgtVol/CM266))</f>
        <v>0</v>
      </c>
      <c r="DI266" s="26" t="n">
        <f aca="false">IF(OR(AX266=0,CN266="",CN266=0),0,AX266*MIN(MaxScal,TgtVol/CN266))</f>
        <v>0</v>
      </c>
      <c r="DJ266" s="26" t="n">
        <f aca="false">IF(OR(AY266=0,CO266="",CO266=0),0,AY266*MIN(MaxScal,TgtVol/CO266))</f>
        <v>0</v>
      </c>
      <c r="DK266" s="26" t="n">
        <f aca="false">IF(OR(AZ266=0,CP266="",CP266=0),0,AZ266*MIN(MaxScal,TgtVol/CP266))</f>
        <v>0</v>
      </c>
      <c r="DL266" s="26" t="n">
        <f aca="false">IF(OR(BA266=0,CQ266="",CQ266=0),0,BA266*MIN(MaxScal,TgtVol/CQ266))</f>
        <v>0.107044285256974</v>
      </c>
      <c r="DM266" s="26" t="n">
        <f aca="false">IF(OR(BB266=0,CR266="",CR266=0),0,BB266*MIN(MaxScal,TgtVol/CR266))</f>
        <v>0</v>
      </c>
      <c r="DN266" s="26" t="n">
        <f aca="false">IF(OR(BC266=0,CS266="",CS266=0),0,BC266*MIN(MaxScal,TgtVol/CS266))</f>
        <v>0</v>
      </c>
      <c r="DO266" s="26" t="n">
        <f aca="false">IF(OR(BD266=0,CT266="",CT266=0),0,BD266*MIN(MaxScal,TgtVol/CT266))</f>
        <v>0</v>
      </c>
      <c r="DP266" s="26" t="n">
        <f aca="false">IF(OR(BE266=0,CU266="",CU266=0),0,BE266*MIN(MaxScal,TgtVol/CU266))</f>
        <v>0</v>
      </c>
      <c r="DQ266" s="26" t="n">
        <f aca="false">IF(OR(BF266=0,CV266="",CV266=0),0,BF266*MIN(MaxScal,TgtVol/CV266))</f>
        <v>0</v>
      </c>
      <c r="DR266" s="26" t="n">
        <f aca="false">IF(OR(BG266=0,CW266="",CW266=0),0,BG266*MIN(MaxScal,TgtVol/CW266))</f>
        <v>0</v>
      </c>
      <c r="DS266" s="26" t="n">
        <f aca="false">IF(OR(BH266=0,CX266="",CX266=0),0,BH266*MIN(MaxScal,TgtVol/CX266))</f>
        <v>0</v>
      </c>
      <c r="DT266" s="26" t="n">
        <f aca="false">IF(OR(BI266=0,CY266="",CY266=0),0,BI266*MIN(MaxScal,TgtVol/CY266))</f>
        <v>0</v>
      </c>
      <c r="DU266" s="26" t="n">
        <f aca="false">IF(OR(BJ266=0,CZ266="",CZ266=0),0,BJ266*MIN(MaxScal,TgtVol/CZ266))</f>
        <v>0</v>
      </c>
      <c r="DV266" s="26" t="n">
        <f aca="false">IF(OR(BK266=0,DA266="",DA266=0),0,BK266*MIN(MaxScal,TgtVol/DA266))</f>
        <v>0</v>
      </c>
      <c r="DW266" s="26" t="n">
        <f aca="false">IF(OR(BL266=0,DB266="",DB266=0),0,BL266*MIN(MaxScal,TgtVol/DB266))</f>
        <v>0</v>
      </c>
      <c r="DX266" s="28" t="n">
        <f aca="false">IFERROR(DC265*BM266,"")</f>
        <v>0</v>
      </c>
      <c r="DY266" s="28" t="n">
        <f aca="false">IFERROR(DD265*BN266,"")</f>
        <v>-0</v>
      </c>
      <c r="DZ266" s="28" t="n">
        <f aca="false">IFERROR(DE265*BO266,"")</f>
        <v>0</v>
      </c>
      <c r="EA266" s="28" t="n">
        <f aca="false">IFERROR(DF265*BP266,"")</f>
        <v>0</v>
      </c>
      <c r="EB266" s="28" t="n">
        <f aca="false">IFERROR(DG265*BQ266,"")</f>
        <v>-0</v>
      </c>
      <c r="EC266" s="28" t="n">
        <f aca="false">IFERROR(DH265*BR266,"")</f>
        <v>0</v>
      </c>
      <c r="ED266" s="28" t="n">
        <f aca="false">IFERROR(DI265*BS266,"")</f>
        <v>0</v>
      </c>
      <c r="EE266" s="28" t="n">
        <f aca="false">IFERROR(DJ265*BT266,"")</f>
        <v>0</v>
      </c>
      <c r="EF266" s="28" t="n">
        <f aca="false">IFERROR(DK265*BU266,"")</f>
        <v>0</v>
      </c>
      <c r="EG266" s="28" t="n">
        <f aca="false">IFERROR(DL265*BV266,"")</f>
        <v>0.00167271401544354</v>
      </c>
      <c r="EH266" s="28" t="n">
        <f aca="false">IFERROR(DM265*BW266,"")</f>
        <v>0</v>
      </c>
      <c r="EI266" s="28" t="n">
        <f aca="false">IFERROR(DN265*BX266,"")</f>
        <v>0</v>
      </c>
      <c r="EJ266" s="28" t="n">
        <f aca="false">IFERROR(DO265*BY266,"")</f>
        <v>-0</v>
      </c>
      <c r="EK266" s="28" t="n">
        <f aca="false">IFERROR(DP265*BZ266,"")</f>
        <v>0</v>
      </c>
      <c r="EL266" s="28" t="n">
        <f aca="false">IFERROR(DQ265*CA266,"")</f>
        <v>0</v>
      </c>
      <c r="EM266" s="28" t="n">
        <f aca="false">IFERROR(DR265*CB266,"")</f>
        <v>-0</v>
      </c>
      <c r="EN266" s="28" t="n">
        <f aca="false">IFERROR(DS265*CC266,"")</f>
        <v>-0</v>
      </c>
      <c r="EO266" s="28" t="n">
        <f aca="false">IFERROR(DT265*CD266,"")</f>
        <v>0</v>
      </c>
      <c r="EP266" s="28" t="n">
        <f aca="false">IFERROR(DU265*CE266,"")</f>
        <v>-0</v>
      </c>
      <c r="EQ266" s="28" t="n">
        <f aca="false">IFERROR(DV265*CF266,"")</f>
        <v>-0</v>
      </c>
      <c r="ER266" s="28" t="n">
        <f aca="false">IFERROR(DW265*CG266,"")</f>
        <v>-0</v>
      </c>
      <c r="ES266" s="28" t="n">
        <f aca="false">IF(ROW()=4,"",SUM(DX266:ER266))</f>
        <v>0.00167271401544354</v>
      </c>
      <c r="ET266" s="29" t="n">
        <f aca="false">COUNTIF(AR266:BL266,"&gt;0")</f>
        <v>1</v>
      </c>
    </row>
    <row r="267" customFormat="false" ht="15" hidden="false" customHeight="false" outlineLevel="0" collapsed="false">
      <c r="A267" s="19" t="n">
        <v>46022</v>
      </c>
      <c r="B267" s="23" t="n">
        <f aca="false">ABS(EMFX_Data!X267-EMFX_Data!Y267)</f>
        <v>0.279066159127439</v>
      </c>
      <c r="C267" s="23" t="n">
        <f aca="false">ABS(EMFX_Data!X267-EMFX_Data!Z267)</f>
        <v>0.0321953964432131</v>
      </c>
      <c r="D267" s="23" t="n">
        <f aca="false">ABS(EMFX_Data!X267-EMFX_Data!AA267)</f>
        <v>0.00391186952841593</v>
      </c>
      <c r="E267" s="23" t="n">
        <f aca="false">ABS(EMFX_Data!X267-EMFX_Data!AB267)</f>
        <v>0.0853765184151234</v>
      </c>
      <c r="F267" s="23" t="n">
        <f aca="false">ABS(EMFX_Data!X267-EMFX_Data!AC267)</f>
        <v>0.0709332956220354</v>
      </c>
      <c r="G267" s="23" t="n">
        <f aca="false">ABS(EMFX_Data!X267-EMFX_Data!AD267)</f>
        <v>0.101215489158498</v>
      </c>
      <c r="H267" s="23" t="n">
        <f aca="false">ABS(EMFX_Data!Y267-EMFX_Data!Z267)</f>
        <v>0.311261555570652</v>
      </c>
      <c r="I267" s="23" t="n">
        <f aca="false">ABS(EMFX_Data!Y267-EMFX_Data!AA267)</f>
        <v>0.282978028655855</v>
      </c>
      <c r="J267" s="23" t="n">
        <f aca="false">ABS(EMFX_Data!Y267-EMFX_Data!AB267)</f>
        <v>0.193689640712315</v>
      </c>
      <c r="K267" s="23" t="n">
        <f aca="false">ABS(EMFX_Data!Y267-EMFX_Data!AC267)</f>
        <v>0.349999454749474</v>
      </c>
      <c r="L267" s="23" t="n">
        <f aca="false">ABS(EMFX_Data!Y267-EMFX_Data!AD267)</f>
        <v>0.17785066996894</v>
      </c>
      <c r="M267" s="23" t="n">
        <f aca="false">ABS(EMFX_Data!Z267-EMFX_Data!AA267)</f>
        <v>0.0282835269147972</v>
      </c>
      <c r="N267" s="23" t="n">
        <f aca="false">ABS(EMFX_Data!Z267-EMFX_Data!AB267)</f>
        <v>0.117571914858337</v>
      </c>
      <c r="O267" s="23" t="n">
        <f aca="false">ABS(EMFX_Data!Z267-EMFX_Data!AC267)</f>
        <v>0.0387378991788223</v>
      </c>
      <c r="P267" s="23" t="n">
        <f aca="false">ABS(EMFX_Data!Z267-EMFX_Data!AD267)</f>
        <v>0.133410885601712</v>
      </c>
      <c r="Q267" s="23" t="n">
        <f aca="false">ABS(EMFX_Data!AA267-EMFX_Data!AB267)</f>
        <v>0.0892883879435393</v>
      </c>
      <c r="R267" s="23" t="n">
        <f aca="false">ABS(EMFX_Data!AA267-EMFX_Data!AC267)</f>
        <v>0.0670214260936195</v>
      </c>
      <c r="S267" s="23" t="n">
        <f aca="false">ABS(EMFX_Data!AA267-EMFX_Data!AD267)</f>
        <v>0.105127358686914</v>
      </c>
      <c r="T267" s="23" t="n">
        <f aca="false">ABS(EMFX_Data!AB267-EMFX_Data!AC267)</f>
        <v>0.156309814037159</v>
      </c>
      <c r="U267" s="23" t="n">
        <f aca="false">ABS(EMFX_Data!AB267-EMFX_Data!AD267)</f>
        <v>0.015838970743375</v>
      </c>
      <c r="V267" s="23" t="n">
        <f aca="false">ABS(EMFX_Data!AC267-EMFX_Data!AD267)</f>
        <v>0.172148784780534</v>
      </c>
      <c r="W267" s="26" t="n">
        <f aca="false">IF(ROW()&lt;4+MinObs-1,"",IFERROR((B267-AVERAGE(B$4:B267))/STDEV(B$4:B267),""))</f>
        <v>1.69173164184279</v>
      </c>
      <c r="X267" s="26" t="n">
        <f aca="false">IF(ROW()&lt;4+MinObs-1,"",IFERROR((C267-AVERAGE(C$4:C267))/STDEV(C$4:C267),""))</f>
        <v>-0.928948001535891</v>
      </c>
      <c r="Y267" s="26" t="n">
        <f aca="false">IF(ROW()&lt;4+MinObs-1,"",IFERROR((D267-AVERAGE(D$4:D267))/STDEV(D$4:D267),""))</f>
        <v>-1.2958018708403</v>
      </c>
      <c r="Z267" s="26" t="n">
        <f aca="false">IF(ROW()&lt;4+MinObs-1,"",IFERROR((E267-AVERAGE(E$4:E267))/STDEV(E$4:E267),""))</f>
        <v>-0.35299336163799</v>
      </c>
      <c r="AA267" s="26" t="n">
        <f aca="false">IF(ROW()&lt;4+MinObs-1,"",IFERROR((F267-AVERAGE(F$4:F267))/STDEV(F$4:F267),""))</f>
        <v>-0.444336886914819</v>
      </c>
      <c r="AB267" s="26" t="n">
        <f aca="false">IF(ROW()&lt;4+MinObs-1,"",IFERROR((G267-AVERAGE(G$4:G267))/STDEV(G$4:G267),""))</f>
        <v>-0.136309119759662</v>
      </c>
      <c r="AC267" s="26" t="n">
        <f aca="false">IF(ROW()&lt;4+MinObs-1,"",IFERROR((H267-AVERAGE(H$4:H267))/STDEV(H$4:H267),""))</f>
        <v>1.53353476750426</v>
      </c>
      <c r="AD267" s="26" t="n">
        <f aca="false">IF(ROW()&lt;4+MinObs-1,"",IFERROR((I267-AVERAGE(I$4:I267))/STDEV(I$4:I267),""))</f>
        <v>1.2087929790861</v>
      </c>
      <c r="AE267" s="26" t="n">
        <f aca="false">IF(ROW()&lt;4+MinObs-1,"",IFERROR((J267-AVERAGE(J$4:J267))/STDEV(J$4:J267),""))</f>
        <v>0.793245752737154</v>
      </c>
      <c r="AF267" s="26" t="n">
        <f aca="false">IF(ROW()&lt;4+MinObs-1,"",IFERROR((K267-AVERAGE(K$4:K267))/STDEV(K$4:K267),""))</f>
        <v>3.3043079887206</v>
      </c>
      <c r="AG267" s="26" t="n">
        <f aca="false">IF(ROW()&lt;4+MinObs-1,"",IFERROR((L267-AVERAGE(L$4:L267))/STDEV(L$4:L267),""))</f>
        <v>0.0110944320994361</v>
      </c>
      <c r="AH267" s="26" t="n">
        <f aca="false">IF(ROW()&lt;4+MinObs-1,"",IFERROR((M267-AVERAGE(M$4:M267))/STDEV(M$4:M267),""))</f>
        <v>-1.17096391529761</v>
      </c>
      <c r="AI267" s="26" t="n">
        <f aca="false">IF(ROW()&lt;4+MinObs-1,"",IFERROR((N267-AVERAGE(N$4:N267))/STDEV(N$4:N267),""))</f>
        <v>-0.16950166789299</v>
      </c>
      <c r="AJ267" s="26" t="n">
        <f aca="false">IF(ROW()&lt;4+MinObs-1,"",IFERROR((O267-AVERAGE(O$4:O267))/STDEV(O$4:O267),""))</f>
        <v>-0.805114682891002</v>
      </c>
      <c r="AK267" s="26" t="n">
        <f aca="false">IF(ROW()&lt;4+MinObs-1,"",IFERROR((P267-AVERAGE(P$4:P267))/STDEV(P$4:P267),""))</f>
        <v>-0.0490701118550994</v>
      </c>
      <c r="AL267" s="26" t="n">
        <f aca="false">IF(ROW()&lt;4+MinObs-1,"",IFERROR((Q267-AVERAGE(Q$4:Q267))/STDEV(Q$4:Q267),""))</f>
        <v>-0.513697090267306</v>
      </c>
      <c r="AM267" s="26" t="n">
        <f aca="false">IF(ROW()&lt;4+MinObs-1,"",IFERROR((R267-AVERAGE(R$4:R267))/STDEV(R$4:R267),""))</f>
        <v>-0.821856189818419</v>
      </c>
      <c r="AN267" s="26" t="n">
        <f aca="false">IF(ROW()&lt;4+MinObs-1,"",IFERROR((S267-AVERAGE(S$4:S267))/STDEV(S$4:S267),""))</f>
        <v>-0.227244628240625</v>
      </c>
      <c r="AO267" s="26" t="n">
        <f aca="false">IF(ROW()&lt;4+MinObs-1,"",IFERROR((T267-AVERAGE(T$4:T267))/STDEV(T$4:T267),""))</f>
        <v>0.421205651759049</v>
      </c>
      <c r="AP267" s="26" t="n">
        <f aca="false">IF(ROW()&lt;4+MinObs-1,"",IFERROR((U267-AVERAGE(U$4:U267))/STDEV(U$4:U267),""))</f>
        <v>-0.539876359088073</v>
      </c>
      <c r="AQ267" s="26" t="n">
        <f aca="false">IF(ROW()&lt;4+MinObs-1,"",IFERROR((V267-AVERAGE(V$4:V267))/STDEV(V$4:V267),""))</f>
        <v>0.0564373435941367</v>
      </c>
      <c r="AR267" s="26" t="n">
        <f aca="false">IF(W267="",0,IF(W267&gt;=z4,w4,IF(W267&gt;=z3,w3,IF(W267&gt;=zEntry,w2,IF(AND(W267&gt;=ExitZ,AR266&gt;0),w2,0)))))</f>
        <v>0</v>
      </c>
      <c r="AS267" s="26" t="n">
        <f aca="false">IF(X267="",0,IF(X267&gt;=z4,w4,IF(X267&gt;=z3,w3,IF(X267&gt;=zEntry,w2,IF(AND(X267&gt;=ExitZ,AS266&gt;0),w2,0)))))</f>
        <v>0</v>
      </c>
      <c r="AT267" s="26" t="n">
        <f aca="false">IF(Y267="",0,IF(Y267&gt;=z4,w4,IF(Y267&gt;=z3,w3,IF(Y267&gt;=zEntry,w2,IF(AND(Y267&gt;=ExitZ,AT266&gt;0),w2,0)))))</f>
        <v>0</v>
      </c>
      <c r="AU267" s="26" t="n">
        <f aca="false">IF(Z267="",0,IF(Z267&gt;=z4,w4,IF(Z267&gt;=z3,w3,IF(Z267&gt;=zEntry,w2,IF(AND(Z267&gt;=ExitZ,AU266&gt;0),w2,0)))))</f>
        <v>0</v>
      </c>
      <c r="AV267" s="26" t="n">
        <f aca="false">IF(AA267="",0,IF(AA267&gt;=z4,w4,IF(AA267&gt;=z3,w3,IF(AA267&gt;=zEntry,w2,IF(AND(AA267&gt;=ExitZ,AV266&gt;0),w2,0)))))</f>
        <v>0</v>
      </c>
      <c r="AW267" s="26" t="n">
        <f aca="false">IF(AB267="",0,IF(AB267&gt;=z4,w4,IF(AB267&gt;=z3,w3,IF(AB267&gt;=zEntry,w2,IF(AND(AB267&gt;=ExitZ,AW266&gt;0),w2,0)))))</f>
        <v>0</v>
      </c>
      <c r="AX267" s="26" t="n">
        <f aca="false">IF(AC267="",0,IF(AC267&gt;=z4,w4,IF(AC267&gt;=z3,w3,IF(AC267&gt;=zEntry,w2,IF(AND(AC267&gt;=ExitZ,AX266&gt;0),w2,0)))))</f>
        <v>0</v>
      </c>
      <c r="AY267" s="26" t="n">
        <f aca="false">IF(AD267="",0,IF(AD267&gt;=z4,w4,IF(AD267&gt;=z3,w3,IF(AD267&gt;=zEntry,w2,IF(AND(AD267&gt;=ExitZ,AY266&gt;0),w2,0)))))</f>
        <v>0</v>
      </c>
      <c r="AZ267" s="26" t="n">
        <f aca="false">IF(AE267="",0,IF(AE267&gt;=z4,w4,IF(AE267&gt;=z3,w3,IF(AE267&gt;=zEntry,w2,IF(AND(AE267&gt;=ExitZ,AZ266&gt;0),w2,0)))))</f>
        <v>0</v>
      </c>
      <c r="BA267" s="26" t="n">
        <f aca="false">IF(AF267="",0,IF(AF267&gt;=z4,w4,IF(AF267&gt;=z3,w3,IF(AF267&gt;=zEntry,w2,IF(AND(AF267&gt;=ExitZ,BA266&gt;0),w2,0)))))</f>
        <v>1.5</v>
      </c>
      <c r="BB267" s="26" t="n">
        <f aca="false">IF(AG267="",0,IF(AG267&gt;=z4,w4,IF(AG267&gt;=z3,w3,IF(AG267&gt;=zEntry,w2,IF(AND(AG267&gt;=ExitZ,BB266&gt;0),w2,0)))))</f>
        <v>0</v>
      </c>
      <c r="BC267" s="26" t="n">
        <f aca="false">IF(AH267="",0,IF(AH267&gt;=z4,w4,IF(AH267&gt;=z3,w3,IF(AH267&gt;=zEntry,w2,IF(AND(AH267&gt;=ExitZ,BC266&gt;0),w2,0)))))</f>
        <v>0</v>
      </c>
      <c r="BD267" s="26" t="n">
        <f aca="false">IF(AI267="",0,IF(AI267&gt;=z4,w4,IF(AI267&gt;=z3,w3,IF(AI267&gt;=zEntry,w2,IF(AND(AI267&gt;=ExitZ,BD266&gt;0),w2,0)))))</f>
        <v>0</v>
      </c>
      <c r="BE267" s="26" t="n">
        <f aca="false">IF(AJ267="",0,IF(AJ267&gt;=z4,w4,IF(AJ267&gt;=z3,w3,IF(AJ267&gt;=zEntry,w2,IF(AND(AJ267&gt;=ExitZ,BE266&gt;0),w2,0)))))</f>
        <v>0</v>
      </c>
      <c r="BF267" s="26" t="n">
        <f aca="false">IF(AK267="",0,IF(AK267&gt;=z4,w4,IF(AK267&gt;=z3,w3,IF(AK267&gt;=zEntry,w2,IF(AND(AK267&gt;=ExitZ,BF266&gt;0),w2,0)))))</f>
        <v>0</v>
      </c>
      <c r="BG267" s="26" t="n">
        <f aca="false">IF(AL267="",0,IF(AL267&gt;=z4,w4,IF(AL267&gt;=z3,w3,IF(AL267&gt;=zEntry,w2,IF(AND(AL267&gt;=ExitZ,BG266&gt;0),w2,0)))))</f>
        <v>0</v>
      </c>
      <c r="BH267" s="26" t="n">
        <f aca="false">IF(AM267="",0,IF(AM267&gt;=z4,w4,IF(AM267&gt;=z3,w3,IF(AM267&gt;=zEntry,w2,IF(AND(AM267&gt;=ExitZ,BH266&gt;0),w2,0)))))</f>
        <v>0</v>
      </c>
      <c r="BI267" s="26" t="n">
        <f aca="false">IF(AN267="",0,IF(AN267&gt;=z4,w4,IF(AN267&gt;=z3,w3,IF(AN267&gt;=zEntry,w2,IF(AND(AN267&gt;=ExitZ,BI266&gt;0),w2,0)))))</f>
        <v>0</v>
      </c>
      <c r="BJ267" s="26" t="n">
        <f aca="false">IF(AO267="",0,IF(AO267&gt;=z4,w4,IF(AO267&gt;=z3,w3,IF(AO267&gt;=zEntry,w2,IF(AND(AO267&gt;=ExitZ,BJ266&gt;0),w2,0)))))</f>
        <v>0</v>
      </c>
      <c r="BK267" s="26" t="n">
        <f aca="false">IF(AP267="",0,IF(AP267&gt;=z4,w4,IF(AP267&gt;=z3,w3,IF(AP267&gt;=zEntry,w2,IF(AND(AP267&gt;=ExitZ,BK266&gt;0),w2,0)))))</f>
        <v>0</v>
      </c>
      <c r="BL267" s="26" t="n">
        <f aca="false">IF(AQ267="",0,IF(AQ267&gt;=z4,w4,IF(AQ267&gt;=z3,w3,IF(AQ267&gt;=zEntry,w2,IF(AND(AQ267&gt;=ExitZ,BL266&gt;0),w2,0)))))</f>
        <v>0</v>
      </c>
      <c r="BM267" s="23" t="n">
        <f aca="false">IF(EMFX_Data!X266&gt;=EMFX_Data!Y266,EMFX_Data!AE267-EMFX_Data!AF267,EMFX_Data!AF267-EMFX_Data!AE267)</f>
        <v>-0.180411943315202</v>
      </c>
      <c r="BN267" s="23" t="n">
        <f aca="false">IF(EMFX_Data!X266&gt;=EMFX_Data!Z266,EMFX_Data!AE267-EMFX_Data!AG267,EMFX_Data!AG267-EMFX_Data!AE267)</f>
        <v>0.143388706821472</v>
      </c>
      <c r="BO267" s="23" t="n">
        <f aca="false">IF(EMFX_Data!X266&gt;=EMFX_Data!AA266,EMFX_Data!AE267-EMFX_Data!AH267,EMFX_Data!AH267-EMFX_Data!AE267)</f>
        <v>0.014303639473426</v>
      </c>
      <c r="BP267" s="23" t="n">
        <f aca="false">IF(EMFX_Data!X266&gt;=EMFX_Data!AB266,EMFX_Data!AE267-EMFX_Data!AI267,EMFX_Data!AI267-EMFX_Data!AE267)</f>
        <v>-0.0714376758733418</v>
      </c>
      <c r="BQ267" s="23" t="n">
        <f aca="false">IF(EMFX_Data!X266&gt;=EMFX_Data!AC266,EMFX_Data!AE267-EMFX_Data!AJ267,EMFX_Data!AJ267-EMFX_Data!AE267)</f>
        <v>0.0872229214666997</v>
      </c>
      <c r="BR267" s="23" t="n">
        <f aca="false">IF(EMFX_Data!X266&gt;=EMFX_Data!AD266,EMFX_Data!AE267-EMFX_Data!AK267,EMFX_Data!AK267-EMFX_Data!AE267)</f>
        <v>0.106932167929078</v>
      </c>
      <c r="BS267" s="23" t="n">
        <f aca="false">IF(EMFX_Data!Y266&gt;=EMFX_Data!Z266,EMFX_Data!AF267-EMFX_Data!AG267,EMFX_Data!AG267-EMFX_Data!AF267)</f>
        <v>-0.03702323649373</v>
      </c>
      <c r="BT267" s="23" t="n">
        <f aca="false">IF(EMFX_Data!Y266&gt;=EMFX_Data!AA266,EMFX_Data!AF267-EMFX_Data!AH267,EMFX_Data!AH267-EMFX_Data!AF267)</f>
        <v>-0.166108303841776</v>
      </c>
      <c r="BU267" s="23" t="n">
        <f aca="false">IF(EMFX_Data!Y266&gt;=EMFX_Data!AB266,EMFX_Data!AF267-EMFX_Data!AI267,EMFX_Data!AI267-EMFX_Data!AF267)</f>
        <v>-0.10897426744186</v>
      </c>
      <c r="BV267" s="23" t="n">
        <f aca="false">IF(EMFX_Data!Y266&gt;=EMFX_Data!AC266,EMFX_Data!AF267-EMFX_Data!AJ267,EMFX_Data!AJ267-EMFX_Data!AF267)</f>
        <v>-0.0931890218485025</v>
      </c>
      <c r="BW267" s="23" t="n">
        <f aca="false">IF(EMFX_Data!Y266&gt;=EMFX_Data!AD266,EMFX_Data!AF267-EMFX_Data!AK267,EMFX_Data!AK267-EMFX_Data!AF267)</f>
        <v>-0.0734797753861242</v>
      </c>
      <c r="BX267" s="23" t="n">
        <f aca="false">IF(EMFX_Data!Z266&gt;=EMFX_Data!AA266,EMFX_Data!AG267-EMFX_Data!AH267,EMFX_Data!AH267-EMFX_Data!AG267)</f>
        <v>0.129085067348046</v>
      </c>
      <c r="BY267" s="23" t="n">
        <f aca="false">IF(EMFX_Data!Z266&gt;=EMFX_Data!AB266,EMFX_Data!AG267-EMFX_Data!AI267,EMFX_Data!AI267-EMFX_Data!AG267)</f>
        <v>0.0719510309481305</v>
      </c>
      <c r="BZ267" s="23" t="n">
        <f aca="false">IF(EMFX_Data!Z266&gt;=EMFX_Data!AC266,EMFX_Data!AG267-EMFX_Data!AJ267,EMFX_Data!AJ267-EMFX_Data!AG267)</f>
        <v>0.0561657853547726</v>
      </c>
      <c r="CA267" s="23" t="n">
        <f aca="false">IF(EMFX_Data!Z266&gt;=EMFX_Data!AD266,EMFX_Data!AG267-EMFX_Data!AK267,EMFX_Data!AK267-EMFX_Data!AG267)</f>
        <v>0.0364565388923943</v>
      </c>
      <c r="CB267" s="23" t="n">
        <f aca="false">IF(EMFX_Data!AA266&gt;=EMFX_Data!AB266,EMFX_Data!AH267-EMFX_Data!AI267,EMFX_Data!AI267-EMFX_Data!AH267)</f>
        <v>-0.0571340363999158</v>
      </c>
      <c r="CC267" s="23" t="n">
        <f aca="false">IF(EMFX_Data!AA266&gt;=EMFX_Data!AC266,EMFX_Data!AH267-EMFX_Data!AJ267,EMFX_Data!AJ267-EMFX_Data!AH267)</f>
        <v>0.0729192819932737</v>
      </c>
      <c r="CD267" s="23" t="n">
        <f aca="false">IF(EMFX_Data!AA266&gt;=EMFX_Data!AD266,EMFX_Data!AH267-EMFX_Data!AK267,EMFX_Data!AK267-EMFX_Data!AH267)</f>
        <v>-0.092628528455652</v>
      </c>
      <c r="CE267" s="23" t="n">
        <f aca="false">IF(EMFX_Data!AB266&gt;=EMFX_Data!AC266,EMFX_Data!AI267-EMFX_Data!AJ267,EMFX_Data!AJ267-EMFX_Data!AI267)</f>
        <v>0.0157852455933579</v>
      </c>
      <c r="CF267" s="23" t="n">
        <f aca="false">IF(EMFX_Data!AB266&gt;=EMFX_Data!AD266,EMFX_Data!AI267-EMFX_Data!AK267,EMFX_Data!AK267-EMFX_Data!AI267)</f>
        <v>0.0354944920557362</v>
      </c>
      <c r="CG267" s="23" t="n">
        <f aca="false">IF(EMFX_Data!AC266&gt;=EMFX_Data!AD266,EMFX_Data!AJ267-EMFX_Data!AK267,EMFX_Data!AK267-EMFX_Data!AJ267)</f>
        <v>-0.0197092464623783</v>
      </c>
      <c r="CH267" s="27" t="n">
        <f aca="false">IF(ROW()&lt;4+VolLB,"",STDEV(INDEX($BM:$BM,ROW()-VolLB+1):INDEX($BM:$BM,ROW()))*SQRT(12))</f>
        <v>0.202280033886696</v>
      </c>
      <c r="CI267" s="27" t="n">
        <f aca="false">IF(ROW()&lt;4+VolLB,"",STDEV(INDEX($BN:$BN,ROW()-VolLB+1):INDEX($BN:$BN,ROW()))*SQRT(12))</f>
        <v>0.189159176572697</v>
      </c>
      <c r="CJ267" s="27" t="n">
        <f aca="false">IF(ROW()&lt;4+VolLB,"",STDEV(INDEX($BO:$BO,ROW()-VolLB+1):INDEX($BO:$BO,ROW()))*SQRT(12))</f>
        <v>0.180838374317347</v>
      </c>
      <c r="CK267" s="27" t="n">
        <f aca="false">IF(ROW()&lt;4+VolLB,"",STDEV(INDEX($BP:$BP,ROW()-VolLB+1):INDEX($BP:$BP,ROW()))*SQRT(12))</f>
        <v>0.177681774126849</v>
      </c>
      <c r="CL267" s="27" t="n">
        <f aca="false">IF(ROW()&lt;4+VolLB,"",STDEV(INDEX($BQ:$BQ,ROW()-VolLB+1):INDEX($BQ:$BQ,ROW()))*SQRT(12))</f>
        <v>0.172197130335051</v>
      </c>
      <c r="CM267" s="27" t="n">
        <f aca="false">IF(ROW()&lt;4+VolLB,"",STDEV(INDEX($BR:$BR,ROW()-VolLB+1):INDEX($BR:$BR,ROW()))*SQRT(12))</f>
        <v>0.195647903235715</v>
      </c>
      <c r="CN267" s="27" t="n">
        <f aca="false">IF(ROW()&lt;4+VolLB,"",STDEV(INDEX($BS:$BS,ROW()-VolLB+1):INDEX($BS:$BS,ROW()))*SQRT(12))</f>
        <v>0.184125862850294</v>
      </c>
      <c r="CO267" s="27" t="n">
        <f aca="false">IF(ROW()&lt;4+VolLB,"",STDEV(INDEX($BT:$BT,ROW()-VolLB+1):INDEX($BT:$BT,ROW()))*SQRT(12))</f>
        <v>0.205040830126573</v>
      </c>
      <c r="CP267" s="27" t="n">
        <f aca="false">IF(ROW()&lt;4+VolLB,"",STDEV(INDEX($BU:$BU,ROW()-VolLB+1):INDEX($BU:$BU,ROW()))*SQRT(12))</f>
        <v>0.188303012649036</v>
      </c>
      <c r="CQ267" s="27" t="n">
        <f aca="false">IF(ROW()&lt;4+VolLB,"",STDEV(INDEX($BV:$BV,ROW()-VolLB+1):INDEX($BV:$BV,ROW()))*SQRT(12))</f>
        <v>0.194776142217703</v>
      </c>
      <c r="CR267" s="27" t="n">
        <f aca="false">IF(ROW()&lt;4+VolLB,"",STDEV(INDEX($BW:$BW,ROW()-VolLB+1):INDEX($BW:$BW,ROW()))*SQRT(12))</f>
        <v>0.183855192604624</v>
      </c>
      <c r="CS267" s="27" t="n">
        <f aca="false">IF(ROW()&lt;4+VolLB,"",STDEV(INDEX($BX:$BX,ROW()-VolLB+1):INDEX($BX:$BX,ROW()))*SQRT(12))</f>
        <v>0.153374778596272</v>
      </c>
      <c r="CT267" s="27" t="n">
        <f aca="false">IF(ROW()&lt;4+VolLB,"",STDEV(INDEX($BY:$BY,ROW()-VolLB+1):INDEX($BY:$BY,ROW()))*SQRT(12))</f>
        <v>0.151097051582273</v>
      </c>
      <c r="CU267" s="27" t="n">
        <f aca="false">IF(ROW()&lt;4+VolLB,"",STDEV(INDEX($BZ:$BZ,ROW()-VolLB+1):INDEX($BZ:$BZ,ROW()))*SQRT(12))</f>
        <v>0.164135949032344</v>
      </c>
      <c r="CV267" s="27" t="n">
        <f aca="false">IF(ROW()&lt;4+VolLB,"",STDEV(INDEX($CA:$CA,ROW()-VolLB+1):INDEX($CA:$CA,ROW()))*SQRT(12))</f>
        <v>0.165833598195069</v>
      </c>
      <c r="CW267" s="27" t="n">
        <f aca="false">IF(ROW()&lt;4+VolLB,"",STDEV(INDEX($CB:$CB,ROW()-VolLB+1):INDEX($CB:$CB,ROW()))*SQRT(12))</f>
        <v>0.162321092910573</v>
      </c>
      <c r="CX267" s="27" t="n">
        <f aca="false">IF(ROW()&lt;4+VolLB,"",STDEV(INDEX($CC:$CC,ROW()-VolLB+1):INDEX($CC:$CC,ROW()))*SQRT(12))</f>
        <v>0.158089504930824</v>
      </c>
      <c r="CY267" s="27" t="n">
        <f aca="false">IF(ROW()&lt;4+VolLB,"",STDEV(INDEX($CD:$CD,ROW()-VolLB+1):INDEX($CD:$CD,ROW()))*SQRT(12))</f>
        <v>0.167197639171022</v>
      </c>
      <c r="CZ267" s="27" t="n">
        <f aca="false">IF(ROW()&lt;4+VolLB,"",STDEV(INDEX($CE:$CE,ROW()-VolLB+1):INDEX($CE:$CE,ROW()))*SQRT(12))</f>
        <v>0.164143537553593</v>
      </c>
      <c r="DA267" s="27" t="n">
        <f aca="false">IF(ROW()&lt;4+VolLB,"",STDEV(INDEX($CF:$CF,ROW()-VolLB+1):INDEX($CF:$CF,ROW()))*SQRT(12))</f>
        <v>0.177883004885555</v>
      </c>
      <c r="DB267" s="27" t="n">
        <f aca="false">IF(ROW()&lt;4+VolLB,"",STDEV(INDEX($CG:$CG,ROW()-VolLB+1):INDEX($CG:$CG,ROW()))*SQRT(12))</f>
        <v>0.179945900075308</v>
      </c>
      <c r="DC267" s="26" t="n">
        <f aca="false">IF(OR(AR267=0,CH267="",CH267=0),0,AR267*MIN(MaxScal,TgtVol/CH267))</f>
        <v>0</v>
      </c>
      <c r="DD267" s="26" t="n">
        <f aca="false">IF(OR(AS267=0,CI267="",CI267=0),0,AS267*MIN(MaxScal,TgtVol/CI267))</f>
        <v>0</v>
      </c>
      <c r="DE267" s="26" t="n">
        <f aca="false">IF(OR(AT267=0,CJ267="",CJ267=0),0,AT267*MIN(MaxScal,TgtVol/CJ267))</f>
        <v>0</v>
      </c>
      <c r="DF267" s="26" t="n">
        <f aca="false">IF(OR(AU267=0,CK267="",CK267=0),0,AU267*MIN(MaxScal,TgtVol/CK267))</f>
        <v>0</v>
      </c>
      <c r="DG267" s="26" t="n">
        <f aca="false">IF(OR(AV267=0,CL267="",CL267=0),0,AV267*MIN(MaxScal,TgtVol/CL267))</f>
        <v>0</v>
      </c>
      <c r="DH267" s="26" t="n">
        <f aca="false">IF(OR(AW267=0,CM267="",CM267=0),0,AW267*MIN(MaxScal,TgtVol/CM267))</f>
        <v>0</v>
      </c>
      <c r="DI267" s="26" t="n">
        <f aca="false">IF(OR(AX267=0,CN267="",CN267=0),0,AX267*MIN(MaxScal,TgtVol/CN267))</f>
        <v>0</v>
      </c>
      <c r="DJ267" s="26" t="n">
        <f aca="false">IF(OR(AY267=0,CO267="",CO267=0),0,AY267*MIN(MaxScal,TgtVol/CO267))</f>
        <v>0</v>
      </c>
      <c r="DK267" s="26" t="n">
        <f aca="false">IF(OR(AZ267=0,CP267="",CP267=0),0,AZ267*MIN(MaxScal,TgtVol/CP267))</f>
        <v>0</v>
      </c>
      <c r="DL267" s="26" t="n">
        <f aca="false">IF(OR(BA267=0,CQ267="",CQ267=0),0,BA267*MIN(MaxScal,TgtVol/CQ267))</f>
        <v>0.154022970464569</v>
      </c>
      <c r="DM267" s="26" t="n">
        <f aca="false">IF(OR(BB267=0,CR267="",CR267=0),0,BB267*MIN(MaxScal,TgtVol/CR267))</f>
        <v>0</v>
      </c>
      <c r="DN267" s="26" t="n">
        <f aca="false">IF(OR(BC267=0,CS267="",CS267=0),0,BC267*MIN(MaxScal,TgtVol/CS267))</f>
        <v>0</v>
      </c>
      <c r="DO267" s="26" t="n">
        <f aca="false">IF(OR(BD267=0,CT267="",CT267=0),0,BD267*MIN(MaxScal,TgtVol/CT267))</f>
        <v>0</v>
      </c>
      <c r="DP267" s="26" t="n">
        <f aca="false">IF(OR(BE267=0,CU267="",CU267=0),0,BE267*MIN(MaxScal,TgtVol/CU267))</f>
        <v>0</v>
      </c>
      <c r="DQ267" s="26" t="n">
        <f aca="false">IF(OR(BF267=0,CV267="",CV267=0),0,BF267*MIN(MaxScal,TgtVol/CV267))</f>
        <v>0</v>
      </c>
      <c r="DR267" s="26" t="n">
        <f aca="false">IF(OR(BG267=0,CW267="",CW267=0),0,BG267*MIN(MaxScal,TgtVol/CW267))</f>
        <v>0</v>
      </c>
      <c r="DS267" s="26" t="n">
        <f aca="false">IF(OR(BH267=0,CX267="",CX267=0),0,BH267*MIN(MaxScal,TgtVol/CX267))</f>
        <v>0</v>
      </c>
      <c r="DT267" s="26" t="n">
        <f aca="false">IF(OR(BI267=0,CY267="",CY267=0),0,BI267*MIN(MaxScal,TgtVol/CY267))</f>
        <v>0</v>
      </c>
      <c r="DU267" s="26" t="n">
        <f aca="false">IF(OR(BJ267=0,CZ267="",CZ267=0),0,BJ267*MIN(MaxScal,TgtVol/CZ267))</f>
        <v>0</v>
      </c>
      <c r="DV267" s="26" t="n">
        <f aca="false">IF(OR(BK267=0,DA267="",DA267=0),0,BK267*MIN(MaxScal,TgtVol/DA267))</f>
        <v>0</v>
      </c>
      <c r="DW267" s="26" t="n">
        <f aca="false">IF(OR(BL267=0,DB267="",DB267=0),0,BL267*MIN(MaxScal,TgtVol/DB267))</f>
        <v>0</v>
      </c>
      <c r="DX267" s="28" t="n">
        <f aca="false">IFERROR(DC266*BM267,"")</f>
        <v>-0</v>
      </c>
      <c r="DY267" s="28" t="n">
        <f aca="false">IFERROR(DD266*BN267,"")</f>
        <v>0</v>
      </c>
      <c r="DZ267" s="28" t="n">
        <f aca="false">IFERROR(DE266*BO267,"")</f>
        <v>0</v>
      </c>
      <c r="EA267" s="28" t="n">
        <f aca="false">IFERROR(DF266*BP267,"")</f>
        <v>-0</v>
      </c>
      <c r="EB267" s="28" t="n">
        <f aca="false">IFERROR(DG266*BQ267,"")</f>
        <v>0</v>
      </c>
      <c r="EC267" s="28" t="n">
        <f aca="false">IFERROR(DH266*BR267,"")</f>
        <v>0</v>
      </c>
      <c r="ED267" s="28" t="n">
        <f aca="false">IFERROR(DI266*BS267,"")</f>
        <v>-0</v>
      </c>
      <c r="EE267" s="28" t="n">
        <f aca="false">IFERROR(DJ266*BT267,"")</f>
        <v>-0</v>
      </c>
      <c r="EF267" s="28" t="n">
        <f aca="false">IFERROR(DK266*BU267,"")</f>
        <v>-0</v>
      </c>
      <c r="EG267" s="28" t="n">
        <f aca="false">IFERROR(DL266*BV267,"")</f>
        <v>-0.00997535223756948</v>
      </c>
      <c r="EH267" s="28" t="n">
        <f aca="false">IFERROR(DM266*BW267,"")</f>
        <v>-0</v>
      </c>
      <c r="EI267" s="28" t="n">
        <f aca="false">IFERROR(DN266*BX267,"")</f>
        <v>0</v>
      </c>
      <c r="EJ267" s="28" t="n">
        <f aca="false">IFERROR(DO266*BY267,"")</f>
        <v>0</v>
      </c>
      <c r="EK267" s="28" t="n">
        <f aca="false">IFERROR(DP266*BZ267,"")</f>
        <v>0</v>
      </c>
      <c r="EL267" s="28" t="n">
        <f aca="false">IFERROR(DQ266*CA267,"")</f>
        <v>0</v>
      </c>
      <c r="EM267" s="28" t="n">
        <f aca="false">IFERROR(DR266*CB267,"")</f>
        <v>-0</v>
      </c>
      <c r="EN267" s="28" t="n">
        <f aca="false">IFERROR(DS266*CC267,"")</f>
        <v>0</v>
      </c>
      <c r="EO267" s="28" t="n">
        <f aca="false">IFERROR(DT266*CD267,"")</f>
        <v>-0</v>
      </c>
      <c r="EP267" s="28" t="n">
        <f aca="false">IFERROR(DU266*CE267,"")</f>
        <v>0</v>
      </c>
      <c r="EQ267" s="28" t="n">
        <f aca="false">IFERROR(DV266*CF267,"")</f>
        <v>0</v>
      </c>
      <c r="ER267" s="28" t="n">
        <f aca="false">IFERROR(DW266*CG267,"")</f>
        <v>-0</v>
      </c>
      <c r="ES267" s="28" t="n">
        <f aca="false">IF(ROW()=4,"",SUM(DX267:ER267))</f>
        <v>-0.00997535223756948</v>
      </c>
      <c r="ET267" s="29" t="n">
        <f aca="false">COUNTIF(AR267:BL267,"&gt;0")</f>
        <v>1</v>
      </c>
    </row>
    <row r="268" customFormat="false" ht="15" hidden="false" customHeight="false" outlineLevel="0" collapsed="false">
      <c r="A268" s="19" t="n">
        <v>46053</v>
      </c>
      <c r="B268" s="23" t="n">
        <f aca="false">ABS(EMFX_Data!X268-EMFX_Data!Y268)</f>
        <v>0.257773030466772</v>
      </c>
      <c r="C268" s="23" t="n">
        <f aca="false">ABS(EMFX_Data!X268-EMFX_Data!Z268)</f>
        <v>0.00753192804634573</v>
      </c>
      <c r="D268" s="23" t="n">
        <f aca="false">ABS(EMFX_Data!X268-EMFX_Data!AA268)</f>
        <v>0.0248689720611903</v>
      </c>
      <c r="E268" s="23" t="n">
        <f aca="false">ABS(EMFX_Data!X268-EMFX_Data!AB268)</f>
        <v>0.144033444053831</v>
      </c>
      <c r="F268" s="23" t="n">
        <f aca="false">ABS(EMFX_Data!X268-EMFX_Data!AC268)</f>
        <v>0.0240185161425188</v>
      </c>
      <c r="G268" s="23" t="n">
        <f aca="false">ABS(EMFX_Data!X268-EMFX_Data!AD268)</f>
        <v>0.19368055729144</v>
      </c>
      <c r="H268" s="23" t="n">
        <f aca="false">ABS(EMFX_Data!Y268-EMFX_Data!Z268)</f>
        <v>0.250241102420426</v>
      </c>
      <c r="I268" s="23" t="n">
        <f aca="false">ABS(EMFX_Data!Y268-EMFX_Data!AA268)</f>
        <v>0.232904058405581</v>
      </c>
      <c r="J268" s="23" t="n">
        <f aca="false">ABS(EMFX_Data!Y268-EMFX_Data!AB268)</f>
        <v>0.11373958641294</v>
      </c>
      <c r="K268" s="23" t="n">
        <f aca="false">ABS(EMFX_Data!Y268-EMFX_Data!AC268)</f>
        <v>0.233754514324253</v>
      </c>
      <c r="L268" s="23" t="n">
        <f aca="false">ABS(EMFX_Data!Y268-EMFX_Data!AD268)</f>
        <v>0.0640924731753314</v>
      </c>
      <c r="M268" s="23" t="n">
        <f aca="false">ABS(EMFX_Data!Z268-EMFX_Data!AA268)</f>
        <v>0.0173370440148446</v>
      </c>
      <c r="N268" s="23" t="n">
        <f aca="false">ABS(EMFX_Data!Z268-EMFX_Data!AB268)</f>
        <v>0.136501516007486</v>
      </c>
      <c r="O268" s="23" t="n">
        <f aca="false">ABS(EMFX_Data!Z268-EMFX_Data!AC268)</f>
        <v>0.0164865880961731</v>
      </c>
      <c r="P268" s="23" t="n">
        <f aca="false">ABS(EMFX_Data!Z268-EMFX_Data!AD268)</f>
        <v>0.186148629245094</v>
      </c>
      <c r="Q268" s="23" t="n">
        <f aca="false">ABS(EMFX_Data!AA268-EMFX_Data!AB268)</f>
        <v>0.119164471992641</v>
      </c>
      <c r="R268" s="23" t="n">
        <f aca="false">ABS(EMFX_Data!AA268-EMFX_Data!AC268)</f>
        <v>0.0008504559186715</v>
      </c>
      <c r="S268" s="23" t="n">
        <f aca="false">ABS(EMFX_Data!AA268-EMFX_Data!AD268)</f>
        <v>0.16881158523025</v>
      </c>
      <c r="T268" s="23" t="n">
        <f aca="false">ABS(EMFX_Data!AB268-EMFX_Data!AC268)</f>
        <v>0.120014927911313</v>
      </c>
      <c r="U268" s="23" t="n">
        <f aca="false">ABS(EMFX_Data!AB268-EMFX_Data!AD268)</f>
        <v>0.0496471132376088</v>
      </c>
      <c r="V268" s="23" t="n">
        <f aca="false">ABS(EMFX_Data!AC268-EMFX_Data!AD268)</f>
        <v>0.169662041148921</v>
      </c>
      <c r="W268" s="26" t="n">
        <f aca="false">IF(ROW()&lt;4+MinObs-1,"",IFERROR((B268-AVERAGE(B$4:B268))/STDEV(B$4:B268),""))</f>
        <v>1.44602069742544</v>
      </c>
      <c r="X268" s="26" t="n">
        <f aca="false">IF(ROW()&lt;4+MinObs-1,"",IFERROR((C268-AVERAGE(C$4:C268))/STDEV(C$4:C268),""))</f>
        <v>-1.22279250128114</v>
      </c>
      <c r="Y268" s="26" t="n">
        <f aca="false">IF(ROW()&lt;4+MinObs-1,"",IFERROR((D268-AVERAGE(D$4:D268))/STDEV(D$4:D268),""))</f>
        <v>-1.09729162361372</v>
      </c>
      <c r="Z268" s="26" t="n">
        <f aca="false">IF(ROW()&lt;4+MinObs-1,"",IFERROR((E268-AVERAGE(E$4:E268))/STDEV(E$4:E268),""))</f>
        <v>0.260913994603327</v>
      </c>
      <c r="AA268" s="26" t="n">
        <f aca="false">IF(ROW()&lt;4+MinObs-1,"",IFERROR((F268-AVERAGE(F$4:F268))/STDEV(F$4:F268),""))</f>
        <v>-1.00789949177054</v>
      </c>
      <c r="AB268" s="26" t="n">
        <f aca="false">IF(ROW()&lt;4+MinObs-1,"",IFERROR((G268-AVERAGE(G$4:G268))/STDEV(G$4:G268),""))</f>
        <v>0.235945053918904</v>
      </c>
      <c r="AC268" s="26" t="n">
        <f aca="false">IF(ROW()&lt;4+MinObs-1,"",IFERROR((H268-AVERAGE(H$4:H268))/STDEV(H$4:H268),""))</f>
        <v>0.985522356784635</v>
      </c>
      <c r="AD268" s="26" t="n">
        <f aca="false">IF(ROW()&lt;4+MinObs-1,"",IFERROR((I268-AVERAGE(I$4:I268))/STDEV(I$4:I268),""))</f>
        <v>0.776100690137064</v>
      </c>
      <c r="AE268" s="26" t="n">
        <f aca="false">IF(ROW()&lt;4+MinObs-1,"",IFERROR((J268-AVERAGE(J$4:J268))/STDEV(J$4:J268),""))</f>
        <v>-0.154803270198694</v>
      </c>
      <c r="AF268" s="26" t="n">
        <f aca="false">IF(ROW()&lt;4+MinObs-1,"",IFERROR((K268-AVERAGE(K$4:K268))/STDEV(K$4:K268),""))</f>
        <v>1.7384802950851</v>
      </c>
      <c r="AG268" s="26" t="n">
        <f aca="false">IF(ROW()&lt;4+MinObs-1,"",IFERROR((L268-AVERAGE(L$4:L268))/STDEV(L$4:L268),""))</f>
        <v>-0.429819530160771</v>
      </c>
      <c r="AH268" s="26" t="n">
        <f aca="false">IF(ROW()&lt;4+MinObs-1,"",IFERROR((M268-AVERAGE(M$4:M268))/STDEV(M$4:M268),""))</f>
        <v>-1.27366192909104</v>
      </c>
      <c r="AI268" s="26" t="n">
        <f aca="false">IF(ROW()&lt;4+MinObs-1,"",IFERROR((N268-AVERAGE(N$4:N268))/STDEV(N$4:N268),""))</f>
        <v>0.0267216930012921</v>
      </c>
      <c r="AJ268" s="26" t="n">
        <f aca="false">IF(ROW()&lt;4+MinObs-1,"",IFERROR((O268-AVERAGE(O$4:O268))/STDEV(O$4:O268),""))</f>
        <v>-1.10749594415275</v>
      </c>
      <c r="AK268" s="26" t="n">
        <f aca="false">IF(ROW()&lt;4+MinObs-1,"",IFERROR((P268-AVERAGE(P$4:P268))/STDEV(P$4:P268),""))</f>
        <v>0.161668840088714</v>
      </c>
      <c r="AL268" s="26" t="n">
        <f aca="false">IF(ROW()&lt;4+MinObs-1,"",IFERROR((Q268-AVERAGE(Q$4:Q268))/STDEV(Q$4:Q268),""))</f>
        <v>-0.291444764901393</v>
      </c>
      <c r="AM268" s="26" t="n">
        <f aca="false">IF(ROW()&lt;4+MinObs-1,"",IFERROR((R268-AVERAGE(R$4:R268))/STDEV(R$4:R268),""))</f>
        <v>-1.41262635426321</v>
      </c>
      <c r="AN268" s="26" t="n">
        <f aca="false">IF(ROW()&lt;4+MinObs-1,"",IFERROR((S268-AVERAGE(S$4:S268))/STDEV(S$4:S268),""))</f>
        <v>0.0260274979909155</v>
      </c>
      <c r="AO268" s="26" t="n">
        <f aca="false">IF(ROW()&lt;4+MinObs-1,"",IFERROR((T268-AVERAGE(T$4:T268))/STDEV(T$4:T268),""))</f>
        <v>-0.00540067005020936</v>
      </c>
      <c r="AP268" s="26" t="n">
        <f aca="false">IF(ROW()&lt;4+MinObs-1,"",IFERROR((U268-AVERAGE(U$4:U268))/STDEV(U$4:U268),""))</f>
        <v>-0.405473792196498</v>
      </c>
      <c r="AQ268" s="26" t="n">
        <f aca="false">IF(ROW()&lt;4+MinObs-1,"",IFERROR((V268-AVERAGE(V$4:V268))/STDEV(V$4:V268),""))</f>
        <v>0.0464737050034813</v>
      </c>
      <c r="AR268" s="26" t="n">
        <f aca="false">IF(W268="",0,IF(W268&gt;=z4,w4,IF(W268&gt;=z3,w3,IF(W268&gt;=zEntry,w2,IF(AND(W268&gt;=ExitZ,AR267&gt;0),w2,0)))))</f>
        <v>0</v>
      </c>
      <c r="AS268" s="26" t="n">
        <f aca="false">IF(X268="",0,IF(X268&gt;=z4,w4,IF(X268&gt;=z3,w3,IF(X268&gt;=zEntry,w2,IF(AND(X268&gt;=ExitZ,AS267&gt;0),w2,0)))))</f>
        <v>0</v>
      </c>
      <c r="AT268" s="26" t="n">
        <f aca="false">IF(Y268="",0,IF(Y268&gt;=z4,w4,IF(Y268&gt;=z3,w3,IF(Y268&gt;=zEntry,w2,IF(AND(Y268&gt;=ExitZ,AT267&gt;0),w2,0)))))</f>
        <v>0</v>
      </c>
      <c r="AU268" s="26" t="n">
        <f aca="false">IF(Z268="",0,IF(Z268&gt;=z4,w4,IF(Z268&gt;=z3,w3,IF(Z268&gt;=zEntry,w2,IF(AND(Z268&gt;=ExitZ,AU267&gt;0),w2,0)))))</f>
        <v>0</v>
      </c>
      <c r="AV268" s="26" t="n">
        <f aca="false">IF(AA268="",0,IF(AA268&gt;=z4,w4,IF(AA268&gt;=z3,w3,IF(AA268&gt;=zEntry,w2,IF(AND(AA268&gt;=ExitZ,AV267&gt;0),w2,0)))))</f>
        <v>0</v>
      </c>
      <c r="AW268" s="26" t="n">
        <f aca="false">IF(AB268="",0,IF(AB268&gt;=z4,w4,IF(AB268&gt;=z3,w3,IF(AB268&gt;=zEntry,w2,IF(AND(AB268&gt;=ExitZ,AW267&gt;0),w2,0)))))</f>
        <v>0</v>
      </c>
      <c r="AX268" s="26" t="n">
        <f aca="false">IF(AC268="",0,IF(AC268&gt;=z4,w4,IF(AC268&gt;=z3,w3,IF(AC268&gt;=zEntry,w2,IF(AND(AC268&gt;=ExitZ,AX267&gt;0),w2,0)))))</f>
        <v>0</v>
      </c>
      <c r="AY268" s="26" t="n">
        <f aca="false">IF(AD268="",0,IF(AD268&gt;=z4,w4,IF(AD268&gt;=z3,w3,IF(AD268&gt;=zEntry,w2,IF(AND(AD268&gt;=ExitZ,AY267&gt;0),w2,0)))))</f>
        <v>0</v>
      </c>
      <c r="AZ268" s="26" t="n">
        <f aca="false">IF(AE268="",0,IF(AE268&gt;=z4,w4,IF(AE268&gt;=z3,w3,IF(AE268&gt;=zEntry,w2,IF(AND(AE268&gt;=ExitZ,AZ267&gt;0),w2,0)))))</f>
        <v>0</v>
      </c>
      <c r="BA268" s="26" t="n">
        <f aca="false">IF(AF268="",0,IF(AF268&gt;=z4,w4,IF(AF268&gt;=z3,w3,IF(AF268&gt;=zEntry,w2,IF(AND(AF268&gt;=ExitZ,BA267&gt;0),w2,0)))))</f>
        <v>0</v>
      </c>
      <c r="BB268" s="26" t="n">
        <f aca="false">IF(AG268="",0,IF(AG268&gt;=z4,w4,IF(AG268&gt;=z3,w3,IF(AG268&gt;=zEntry,w2,IF(AND(AG268&gt;=ExitZ,BB267&gt;0),w2,0)))))</f>
        <v>0</v>
      </c>
      <c r="BC268" s="26" t="n">
        <f aca="false">IF(AH268="",0,IF(AH268&gt;=z4,w4,IF(AH268&gt;=z3,w3,IF(AH268&gt;=zEntry,w2,IF(AND(AH268&gt;=ExitZ,BC267&gt;0),w2,0)))))</f>
        <v>0</v>
      </c>
      <c r="BD268" s="26" t="n">
        <f aca="false">IF(AI268="",0,IF(AI268&gt;=z4,w4,IF(AI268&gt;=z3,w3,IF(AI268&gt;=zEntry,w2,IF(AND(AI268&gt;=ExitZ,BD267&gt;0),w2,0)))))</f>
        <v>0</v>
      </c>
      <c r="BE268" s="26" t="n">
        <f aca="false">IF(AJ268="",0,IF(AJ268&gt;=z4,w4,IF(AJ268&gt;=z3,w3,IF(AJ268&gt;=zEntry,w2,IF(AND(AJ268&gt;=ExitZ,BE267&gt;0),w2,0)))))</f>
        <v>0</v>
      </c>
      <c r="BF268" s="26" t="n">
        <f aca="false">IF(AK268="",0,IF(AK268&gt;=z4,w4,IF(AK268&gt;=z3,w3,IF(AK268&gt;=zEntry,w2,IF(AND(AK268&gt;=ExitZ,BF267&gt;0),w2,0)))))</f>
        <v>0</v>
      </c>
      <c r="BG268" s="26" t="n">
        <f aca="false">IF(AL268="",0,IF(AL268&gt;=z4,w4,IF(AL268&gt;=z3,w3,IF(AL268&gt;=zEntry,w2,IF(AND(AL268&gt;=ExitZ,BG267&gt;0),w2,0)))))</f>
        <v>0</v>
      </c>
      <c r="BH268" s="26" t="n">
        <f aca="false">IF(AM268="",0,IF(AM268&gt;=z4,w4,IF(AM268&gt;=z3,w3,IF(AM268&gt;=zEntry,w2,IF(AND(AM268&gt;=ExitZ,BH267&gt;0),w2,0)))))</f>
        <v>0</v>
      </c>
      <c r="BI268" s="26" t="n">
        <f aca="false">IF(AN268="",0,IF(AN268&gt;=z4,w4,IF(AN268&gt;=z3,w3,IF(AN268&gt;=zEntry,w2,IF(AND(AN268&gt;=ExitZ,BI267&gt;0),w2,0)))))</f>
        <v>0</v>
      </c>
      <c r="BJ268" s="26" t="n">
        <f aca="false">IF(AO268="",0,IF(AO268&gt;=z4,w4,IF(AO268&gt;=z3,w3,IF(AO268&gt;=zEntry,w2,IF(AND(AO268&gt;=ExitZ,BJ267&gt;0),w2,0)))))</f>
        <v>0</v>
      </c>
      <c r="BK268" s="26" t="n">
        <f aca="false">IF(AP268="",0,IF(AP268&gt;=z4,w4,IF(AP268&gt;=z3,w3,IF(AP268&gt;=zEntry,w2,IF(AND(AP268&gt;=ExitZ,BK267&gt;0),w2,0)))))</f>
        <v>0</v>
      </c>
      <c r="BL268" s="26" t="n">
        <f aca="false">IF(AQ268="",0,IF(AQ268&gt;=z4,w4,IF(AQ268&gt;=z3,w3,IF(AQ268&gt;=zEntry,w2,IF(AND(AQ268&gt;=ExitZ,BL267&gt;0),w2,0)))))</f>
        <v>0</v>
      </c>
      <c r="BM268" s="23" t="n">
        <f aca="false">IF(EMFX_Data!X267&gt;=EMFX_Data!Y267,EMFX_Data!AE268-EMFX_Data!AF268,EMFX_Data!AF268-EMFX_Data!AE268)</f>
        <v>0.0198534525709738</v>
      </c>
      <c r="BN268" s="23" t="n">
        <f aca="false">IF(EMFX_Data!X267&gt;=EMFX_Data!Z267,EMFX_Data!AE268-EMFX_Data!AG268,EMFX_Data!AG268-EMFX_Data!AE268)</f>
        <v>0.0392310769461623</v>
      </c>
      <c r="BO268" s="23" t="n">
        <f aca="false">IF(EMFX_Data!X267&gt;=EMFX_Data!AA267,EMFX_Data!AE268-EMFX_Data!AH268,EMFX_Data!AH268-EMFX_Data!AE268)</f>
        <v>0.0290161335506087</v>
      </c>
      <c r="BP268" s="23" t="n">
        <f aca="false">IF(EMFX_Data!X267&gt;=EMFX_Data!AB267,EMFX_Data!AE268-EMFX_Data!AI268,EMFX_Data!AI268-EMFX_Data!AE268)</f>
        <v>-0.0591454094501672</v>
      </c>
      <c r="BQ268" s="23" t="n">
        <f aca="false">IF(EMFX_Data!X267&gt;=EMFX_Data!AC267,EMFX_Data!AE268-EMFX_Data!AJ268,EMFX_Data!AJ268-EMFX_Data!AE268)</f>
        <v>0.101231227813389</v>
      </c>
      <c r="BR268" s="23" t="n">
        <f aca="false">IF(EMFX_Data!X267&gt;=EMFX_Data!AD267,EMFX_Data!AE268-EMFX_Data!AK268,EMFX_Data!AK268-EMFX_Data!AE268)</f>
        <v>-0.0929584189720771</v>
      </c>
      <c r="BS268" s="23" t="n">
        <f aca="false">IF(EMFX_Data!Y267&gt;=EMFX_Data!Z267,EMFX_Data!AF268-EMFX_Data!AG268,EMFX_Data!AG268-EMFX_Data!AF268)</f>
        <v>0.059084529517136</v>
      </c>
      <c r="BT268" s="23" t="n">
        <f aca="false">IF(EMFX_Data!Y267&gt;=EMFX_Data!AA267,EMFX_Data!AF268-EMFX_Data!AH268,EMFX_Data!AH268-EMFX_Data!AF268)</f>
        <v>0.0488695861215824</v>
      </c>
      <c r="BU268" s="23" t="n">
        <f aca="false">IF(EMFX_Data!Y267&gt;=EMFX_Data!AB267,EMFX_Data!AF268-EMFX_Data!AI268,EMFX_Data!AI268-EMFX_Data!AF268)</f>
        <v>0.078998862021141</v>
      </c>
      <c r="BV268" s="23" t="n">
        <f aca="false">IF(EMFX_Data!Y267&gt;=EMFX_Data!AC267,EMFX_Data!AF268-EMFX_Data!AJ268,EMFX_Data!AJ268-EMFX_Data!AF268)</f>
        <v>0.121084680384363</v>
      </c>
      <c r="BW268" s="23" t="n">
        <f aca="false">IF(EMFX_Data!Y267&gt;=EMFX_Data!AD267,EMFX_Data!AF268-EMFX_Data!AK268,EMFX_Data!AK268-EMFX_Data!AF268)</f>
        <v>0.112811871543051</v>
      </c>
      <c r="BX268" s="23" t="n">
        <f aca="false">IF(EMFX_Data!Z267&gt;=EMFX_Data!AA267,EMFX_Data!AG268-EMFX_Data!AH268,EMFX_Data!AH268-EMFX_Data!AG268)</f>
        <v>0.0102149433955536</v>
      </c>
      <c r="BY268" s="23" t="n">
        <f aca="false">IF(EMFX_Data!Z267&gt;=EMFX_Data!AB267,EMFX_Data!AG268-EMFX_Data!AI268,EMFX_Data!AI268-EMFX_Data!AG268)</f>
        <v>-0.0199143325040049</v>
      </c>
      <c r="BZ268" s="23" t="n">
        <f aca="false">IF(EMFX_Data!Z267&gt;=EMFX_Data!AC267,EMFX_Data!AG268-EMFX_Data!AJ268,EMFX_Data!AJ268-EMFX_Data!AG268)</f>
        <v>0.0620001508672268</v>
      </c>
      <c r="CA268" s="23" t="n">
        <f aca="false">IF(EMFX_Data!Z267&gt;=EMFX_Data!AD267,EMFX_Data!AG268-EMFX_Data!AK268,EMFX_Data!AK268-EMFX_Data!AG268)</f>
        <v>-0.0537273420259148</v>
      </c>
      <c r="CB268" s="23" t="n">
        <f aca="false">IF(EMFX_Data!AA267&gt;=EMFX_Data!AB267,EMFX_Data!AH268-EMFX_Data!AI268,EMFX_Data!AI268-EMFX_Data!AH268)</f>
        <v>-0.0301292758995585</v>
      </c>
      <c r="CC268" s="23" t="n">
        <f aca="false">IF(EMFX_Data!AA267&gt;=EMFX_Data!AC267,EMFX_Data!AH268-EMFX_Data!AJ268,EMFX_Data!AJ268-EMFX_Data!AH268)</f>
        <v>0.0722150942627804</v>
      </c>
      <c r="CD268" s="23" t="n">
        <f aca="false">IF(EMFX_Data!AA267&gt;=EMFX_Data!AD267,EMFX_Data!AH268-EMFX_Data!AK268,EMFX_Data!AK268-EMFX_Data!AH268)</f>
        <v>-0.0639422854214684</v>
      </c>
      <c r="CE268" s="23" t="n">
        <f aca="false">IF(EMFX_Data!AB267&gt;=EMFX_Data!AC267,EMFX_Data!AI268-EMFX_Data!AJ268,EMFX_Data!AJ268-EMFX_Data!AI268)</f>
        <v>0.0420858183632219</v>
      </c>
      <c r="CF268" s="23" t="n">
        <f aca="false">IF(EMFX_Data!AB267&gt;=EMFX_Data!AD267,EMFX_Data!AI268-EMFX_Data!AK268,EMFX_Data!AK268-EMFX_Data!AI268)</f>
        <v>-0.0338130095219099</v>
      </c>
      <c r="CG268" s="23" t="n">
        <f aca="false">IF(EMFX_Data!AC267&gt;=EMFX_Data!AD267,EMFX_Data!AJ268-EMFX_Data!AK268,EMFX_Data!AK268-EMFX_Data!AJ268)</f>
        <v>0.00827280884131197</v>
      </c>
      <c r="CH268" s="27" t="n">
        <f aca="false">IF(ROW()&lt;4+VolLB,"",STDEV(INDEX($BM:$BM,ROW()-VolLB+1):INDEX($BM:$BM,ROW()))*SQRT(12))</f>
        <v>0.202247319722021</v>
      </c>
      <c r="CI268" s="27" t="n">
        <f aca="false">IF(ROW()&lt;4+VolLB,"",STDEV(INDEX($BN:$BN,ROW()-VolLB+1):INDEX($BN:$BN,ROW()))*SQRT(12))</f>
        <v>0.189856699887172</v>
      </c>
      <c r="CJ268" s="27" t="n">
        <f aca="false">IF(ROW()&lt;4+VolLB,"",STDEV(INDEX($BO:$BO,ROW()-VolLB+1):INDEX($BO:$BO,ROW()))*SQRT(12))</f>
        <v>0.180588077685357</v>
      </c>
      <c r="CK268" s="27" t="n">
        <f aca="false">IF(ROW()&lt;4+VolLB,"",STDEV(INDEX($BP:$BP,ROW()-VolLB+1):INDEX($BP:$BP,ROW()))*SQRT(12))</f>
        <v>0.178648343332861</v>
      </c>
      <c r="CL268" s="27" t="n">
        <f aca="false">IF(ROW()&lt;4+VolLB,"",STDEV(INDEX($BQ:$BQ,ROW()-VolLB+1):INDEX($BQ:$BQ,ROW()))*SQRT(12))</f>
        <v>0.180560905354513</v>
      </c>
      <c r="CM268" s="27" t="n">
        <f aca="false">IF(ROW()&lt;4+VolLB,"",STDEV(INDEX($BR:$BR,ROW()-VolLB+1):INDEX($BR:$BR,ROW()))*SQRT(12))</f>
        <v>0.202630893008852</v>
      </c>
      <c r="CN268" s="27" t="n">
        <f aca="false">IF(ROW()&lt;4+VolLB,"",STDEV(INDEX($BS:$BS,ROW()-VolLB+1):INDEX($BS:$BS,ROW()))*SQRT(12))</f>
        <v>0.186743301786992</v>
      </c>
      <c r="CO268" s="27" t="n">
        <f aca="false">IF(ROW()&lt;4+VolLB,"",STDEV(INDEX($BT:$BT,ROW()-VolLB+1):INDEX($BT:$BT,ROW()))*SQRT(12))</f>
        <v>0.20578081637457</v>
      </c>
      <c r="CP268" s="27" t="n">
        <f aca="false">IF(ROW()&lt;4+VolLB,"",STDEV(INDEX($BU:$BU,ROW()-VolLB+1):INDEX($BU:$BU,ROW()))*SQRT(12))</f>
        <v>0.187256493715021</v>
      </c>
      <c r="CQ268" s="27" t="n">
        <f aca="false">IF(ROW()&lt;4+VolLB,"",STDEV(INDEX($BV:$BV,ROW()-VolLB+1):INDEX($BV:$BV,ROW()))*SQRT(12))</f>
        <v>0.206126764538359</v>
      </c>
      <c r="CR268" s="27" t="n">
        <f aca="false">IF(ROW()&lt;4+VolLB,"",STDEV(INDEX($BW:$BW,ROW()-VolLB+1):INDEX($BW:$BW,ROW()))*SQRT(12))</f>
        <v>0.192516323628986</v>
      </c>
      <c r="CS268" s="27" t="n">
        <f aca="false">IF(ROW()&lt;4+VolLB,"",STDEV(INDEX($BX:$BX,ROW()-VolLB+1):INDEX($BX:$BX,ROW()))*SQRT(12))</f>
        <v>0.153270062071987</v>
      </c>
      <c r="CT268" s="27" t="n">
        <f aca="false">IF(ROW()&lt;4+VolLB,"",STDEV(INDEX($BY:$BY,ROW()-VolLB+1):INDEX($BY:$BY,ROW()))*SQRT(12))</f>
        <v>0.148272787488345</v>
      </c>
      <c r="CU268" s="27" t="n">
        <f aca="false">IF(ROW()&lt;4+VolLB,"",STDEV(INDEX($BZ:$BZ,ROW()-VolLB+1):INDEX($BZ:$BZ,ROW()))*SQRT(12))</f>
        <v>0.16615540916461</v>
      </c>
      <c r="CV268" s="27" t="n">
        <f aca="false">IF(ROW()&lt;4+VolLB,"",STDEV(INDEX($CA:$CA,ROW()-VolLB+1):INDEX($CA:$CA,ROW()))*SQRT(12))</f>
        <v>0.164348963927233</v>
      </c>
      <c r="CW268" s="27" t="n">
        <f aca="false">IF(ROW()&lt;4+VolLB,"",STDEV(INDEX($CB:$CB,ROW()-VolLB+1):INDEX($CB:$CB,ROW()))*SQRT(12))</f>
        <v>0.161820788498054</v>
      </c>
      <c r="CX268" s="27" t="n">
        <f aca="false">IF(ROW()&lt;4+VolLB,"",STDEV(INDEX($CC:$CC,ROW()-VolLB+1):INDEX($CC:$CC,ROW()))*SQRT(12))</f>
        <v>0.162435855097258</v>
      </c>
      <c r="CY268" s="27" t="n">
        <f aca="false">IF(ROW()&lt;4+VolLB,"",STDEV(INDEX($CD:$CD,ROW()-VolLB+1):INDEX($CD:$CD,ROW()))*SQRT(12))</f>
        <v>0.164560041502892</v>
      </c>
      <c r="CZ268" s="27" t="n">
        <f aca="false">IF(ROW()&lt;4+VolLB,"",STDEV(INDEX($CE:$CE,ROW()-VolLB+1):INDEX($CE:$CE,ROW()))*SQRT(12))</f>
        <v>0.164866721550202</v>
      </c>
      <c r="DA268" s="27" t="n">
        <f aca="false">IF(ROW()&lt;4+VolLB,"",STDEV(INDEX($CF:$CF,ROW()-VolLB+1):INDEX($CF:$CF,ROW()))*SQRT(12))</f>
        <v>0.163935524998739</v>
      </c>
      <c r="DB268" s="27" t="n">
        <f aca="false">IF(ROW()&lt;4+VolLB,"",STDEV(INDEX($CG:$CG,ROW()-VolLB+1):INDEX($CG:$CG,ROW()))*SQRT(12))</f>
        <v>0.172653139156452</v>
      </c>
      <c r="DC268" s="26" t="n">
        <f aca="false">IF(OR(AR268=0,CH268="",CH268=0),0,AR268*MIN(MaxScal,TgtVol/CH268))</f>
        <v>0</v>
      </c>
      <c r="DD268" s="26" t="n">
        <f aca="false">IF(OR(AS268=0,CI268="",CI268=0),0,AS268*MIN(MaxScal,TgtVol/CI268))</f>
        <v>0</v>
      </c>
      <c r="DE268" s="26" t="n">
        <f aca="false">IF(OR(AT268=0,CJ268="",CJ268=0),0,AT268*MIN(MaxScal,TgtVol/CJ268))</f>
        <v>0</v>
      </c>
      <c r="DF268" s="26" t="n">
        <f aca="false">IF(OR(AU268=0,CK268="",CK268=0),0,AU268*MIN(MaxScal,TgtVol/CK268))</f>
        <v>0</v>
      </c>
      <c r="DG268" s="26" t="n">
        <f aca="false">IF(OR(AV268=0,CL268="",CL268=0),0,AV268*MIN(MaxScal,TgtVol/CL268))</f>
        <v>0</v>
      </c>
      <c r="DH268" s="26" t="n">
        <f aca="false">IF(OR(AW268=0,CM268="",CM268=0),0,AW268*MIN(MaxScal,TgtVol/CM268))</f>
        <v>0</v>
      </c>
      <c r="DI268" s="26" t="n">
        <f aca="false">IF(OR(AX268=0,CN268="",CN268=0),0,AX268*MIN(MaxScal,TgtVol/CN268))</f>
        <v>0</v>
      </c>
      <c r="DJ268" s="26" t="n">
        <f aca="false">IF(OR(AY268=0,CO268="",CO268=0),0,AY268*MIN(MaxScal,TgtVol/CO268))</f>
        <v>0</v>
      </c>
      <c r="DK268" s="26" t="n">
        <f aca="false">IF(OR(AZ268=0,CP268="",CP268=0),0,AZ268*MIN(MaxScal,TgtVol/CP268))</f>
        <v>0</v>
      </c>
      <c r="DL268" s="26" t="n">
        <f aca="false">IF(OR(BA268=0,CQ268="",CQ268=0),0,BA268*MIN(MaxScal,TgtVol/CQ268))</f>
        <v>0</v>
      </c>
      <c r="DM268" s="26" t="n">
        <f aca="false">IF(OR(BB268=0,CR268="",CR268=0),0,BB268*MIN(MaxScal,TgtVol/CR268))</f>
        <v>0</v>
      </c>
      <c r="DN268" s="26" t="n">
        <f aca="false">IF(OR(BC268=0,CS268="",CS268=0),0,BC268*MIN(MaxScal,TgtVol/CS268))</f>
        <v>0</v>
      </c>
      <c r="DO268" s="26" t="n">
        <f aca="false">IF(OR(BD268=0,CT268="",CT268=0),0,BD268*MIN(MaxScal,TgtVol/CT268))</f>
        <v>0</v>
      </c>
      <c r="DP268" s="26" t="n">
        <f aca="false">IF(OR(BE268=0,CU268="",CU268=0),0,BE268*MIN(MaxScal,TgtVol/CU268))</f>
        <v>0</v>
      </c>
      <c r="DQ268" s="26" t="n">
        <f aca="false">IF(OR(BF268=0,CV268="",CV268=0),0,BF268*MIN(MaxScal,TgtVol/CV268))</f>
        <v>0</v>
      </c>
      <c r="DR268" s="26" t="n">
        <f aca="false">IF(OR(BG268=0,CW268="",CW268=0),0,BG268*MIN(MaxScal,TgtVol/CW268))</f>
        <v>0</v>
      </c>
      <c r="DS268" s="26" t="n">
        <f aca="false">IF(OR(BH268=0,CX268="",CX268=0),0,BH268*MIN(MaxScal,TgtVol/CX268))</f>
        <v>0</v>
      </c>
      <c r="DT268" s="26" t="n">
        <f aca="false">IF(OR(BI268=0,CY268="",CY268=0),0,BI268*MIN(MaxScal,TgtVol/CY268))</f>
        <v>0</v>
      </c>
      <c r="DU268" s="26" t="n">
        <f aca="false">IF(OR(BJ268=0,CZ268="",CZ268=0),0,BJ268*MIN(MaxScal,TgtVol/CZ268))</f>
        <v>0</v>
      </c>
      <c r="DV268" s="26" t="n">
        <f aca="false">IF(OR(BK268=0,DA268="",DA268=0),0,BK268*MIN(MaxScal,TgtVol/DA268))</f>
        <v>0</v>
      </c>
      <c r="DW268" s="26" t="n">
        <f aca="false">IF(OR(BL268=0,DB268="",DB268=0),0,BL268*MIN(MaxScal,TgtVol/DB268))</f>
        <v>0</v>
      </c>
      <c r="DX268" s="28" t="n">
        <f aca="false">IFERROR(DC267*BM268,"")</f>
        <v>0</v>
      </c>
      <c r="DY268" s="28" t="n">
        <f aca="false">IFERROR(DD267*BN268,"")</f>
        <v>0</v>
      </c>
      <c r="DZ268" s="28" t="n">
        <f aca="false">IFERROR(DE267*BO268,"")</f>
        <v>0</v>
      </c>
      <c r="EA268" s="28" t="n">
        <f aca="false">IFERROR(DF267*BP268,"")</f>
        <v>-0</v>
      </c>
      <c r="EB268" s="28" t="n">
        <f aca="false">IFERROR(DG267*BQ268,"")</f>
        <v>0</v>
      </c>
      <c r="EC268" s="28" t="n">
        <f aca="false">IFERROR(DH267*BR268,"")</f>
        <v>-0</v>
      </c>
      <c r="ED268" s="28" t="n">
        <f aca="false">IFERROR(DI267*BS268,"")</f>
        <v>0</v>
      </c>
      <c r="EE268" s="28" t="n">
        <f aca="false">IFERROR(DJ267*BT268,"")</f>
        <v>0</v>
      </c>
      <c r="EF268" s="28" t="n">
        <f aca="false">IFERROR(DK267*BU268,"")</f>
        <v>0</v>
      </c>
      <c r="EG268" s="28" t="n">
        <f aca="false">IFERROR(DL267*BV268,"")</f>
        <v>0.0186498221505525</v>
      </c>
      <c r="EH268" s="28" t="n">
        <f aca="false">IFERROR(DM267*BW268,"")</f>
        <v>0</v>
      </c>
      <c r="EI268" s="28" t="n">
        <f aca="false">IFERROR(DN267*BX268,"")</f>
        <v>0</v>
      </c>
      <c r="EJ268" s="28" t="n">
        <f aca="false">IFERROR(DO267*BY268,"")</f>
        <v>-0</v>
      </c>
      <c r="EK268" s="28" t="n">
        <f aca="false">IFERROR(DP267*BZ268,"")</f>
        <v>0</v>
      </c>
      <c r="EL268" s="28" t="n">
        <f aca="false">IFERROR(DQ267*CA268,"")</f>
        <v>-0</v>
      </c>
      <c r="EM268" s="28" t="n">
        <f aca="false">IFERROR(DR267*CB268,"")</f>
        <v>-0</v>
      </c>
      <c r="EN268" s="28" t="n">
        <f aca="false">IFERROR(DS267*CC268,"")</f>
        <v>0</v>
      </c>
      <c r="EO268" s="28" t="n">
        <f aca="false">IFERROR(DT267*CD268,"")</f>
        <v>-0</v>
      </c>
      <c r="EP268" s="28" t="n">
        <f aca="false">IFERROR(DU267*CE268,"")</f>
        <v>0</v>
      </c>
      <c r="EQ268" s="28" t="n">
        <f aca="false">IFERROR(DV267*CF268,"")</f>
        <v>-0</v>
      </c>
      <c r="ER268" s="28" t="n">
        <f aca="false">IFERROR(DW267*CG268,"")</f>
        <v>0</v>
      </c>
      <c r="ES268" s="28" t="n">
        <f aca="false">IF(ROW()=4,"",SUM(DX268:ER268))</f>
        <v>0.0186498221505525</v>
      </c>
      <c r="ET268" s="29" t="n">
        <f aca="false">COUNTIF(AR268:BL268,"&gt;0")</f>
        <v>0</v>
      </c>
    </row>
    <row r="269" customFormat="false" ht="15" hidden="false" customHeight="false" outlineLevel="0" collapsed="false">
      <c r="A269" s="19" t="n">
        <v>46081</v>
      </c>
      <c r="B269" s="23" t="n">
        <f aca="false">ABS(EMFX_Data!X269-EMFX_Data!Y269)</f>
        <v>0.291318875639541</v>
      </c>
      <c r="C269" s="23" t="n">
        <f aca="false">ABS(EMFX_Data!X269-EMFX_Data!Z269)</f>
        <v>0.0404429250106952</v>
      </c>
      <c r="D269" s="23" t="n">
        <f aca="false">ABS(EMFX_Data!X269-EMFX_Data!AA269)</f>
        <v>0.0804317770538798</v>
      </c>
      <c r="E269" s="23" t="n">
        <f aca="false">ABS(EMFX_Data!X269-EMFX_Data!AB269)</f>
        <v>0.150648731629493</v>
      </c>
      <c r="F269" s="23" t="n">
        <f aca="false">ABS(EMFX_Data!X269-EMFX_Data!AC269)</f>
        <v>0.00609096826876243</v>
      </c>
      <c r="G269" s="23" t="n">
        <f aca="false">ABS(EMFX_Data!X269-EMFX_Data!AD269)</f>
        <v>0.177786616280189</v>
      </c>
      <c r="H269" s="23" t="n">
        <f aca="false">ABS(EMFX_Data!Y269-EMFX_Data!Z269)</f>
        <v>0.250875950628846</v>
      </c>
      <c r="I269" s="23" t="n">
        <f aca="false">ABS(EMFX_Data!Y269-EMFX_Data!AA269)</f>
        <v>0.210887098585661</v>
      </c>
      <c r="J269" s="23" t="n">
        <f aca="false">ABS(EMFX_Data!Y269-EMFX_Data!AB269)</f>
        <v>0.140670144010048</v>
      </c>
      <c r="K269" s="23" t="n">
        <f aca="false">ABS(EMFX_Data!Y269-EMFX_Data!AC269)</f>
        <v>0.285227907370778</v>
      </c>
      <c r="L269" s="23" t="n">
        <f aca="false">ABS(EMFX_Data!Y269-EMFX_Data!AD269)</f>
        <v>0.113532259359352</v>
      </c>
      <c r="M269" s="23" t="n">
        <f aca="false">ABS(EMFX_Data!Z269-EMFX_Data!AA269)</f>
        <v>0.0399888520431846</v>
      </c>
      <c r="N269" s="23" t="n">
        <f aca="false">ABS(EMFX_Data!Z269-EMFX_Data!AB269)</f>
        <v>0.110205806618798</v>
      </c>
      <c r="O269" s="23" t="n">
        <f aca="false">ABS(EMFX_Data!Z269-EMFX_Data!AC269)</f>
        <v>0.0343519567419328</v>
      </c>
      <c r="P269" s="23" t="n">
        <f aca="false">ABS(EMFX_Data!Z269-EMFX_Data!AD269)</f>
        <v>0.137343691269494</v>
      </c>
      <c r="Q269" s="23" t="n">
        <f aca="false">ABS(EMFX_Data!AA269-EMFX_Data!AB269)</f>
        <v>0.0702169545756135</v>
      </c>
      <c r="R269" s="23" t="n">
        <f aca="false">ABS(EMFX_Data!AA269-EMFX_Data!AC269)</f>
        <v>0.0743408087851174</v>
      </c>
      <c r="S269" s="23" t="n">
        <f aca="false">ABS(EMFX_Data!AA269-EMFX_Data!AD269)</f>
        <v>0.0973548392263091</v>
      </c>
      <c r="T269" s="23" t="n">
        <f aca="false">ABS(EMFX_Data!AB269-EMFX_Data!AC269)</f>
        <v>0.144557763360731</v>
      </c>
      <c r="U269" s="23" t="n">
        <f aca="false">ABS(EMFX_Data!AB269-EMFX_Data!AD269)</f>
        <v>0.0271378846506956</v>
      </c>
      <c r="V269" s="23" t="n">
        <f aca="false">ABS(EMFX_Data!AC269-EMFX_Data!AD269)</f>
        <v>0.171695648011426</v>
      </c>
      <c r="W269" s="26" t="n">
        <f aca="false">IF(ROW()&lt;4+MinObs-1,"",IFERROR((B269-AVERAGE(B$4:B269))/STDEV(B$4:B269),""))</f>
        <v>1.80428063001592</v>
      </c>
      <c r="X269" s="26" t="n">
        <f aca="false">IF(ROW()&lt;4+MinObs-1,"",IFERROR((C269-AVERAGE(C$4:C269))/STDEV(C$4:C269),""))</f>
        <v>-0.820731734030041</v>
      </c>
      <c r="Y269" s="26" t="n">
        <f aca="false">IF(ROW()&lt;4+MinObs-1,"",IFERROR((D269-AVERAGE(D$4:D269))/STDEV(D$4:D269),""))</f>
        <v>-0.581904143058991</v>
      </c>
      <c r="Z269" s="26" t="n">
        <f aca="false">IF(ROW()&lt;4+MinObs-1,"",IFERROR((E269-AVERAGE(E$4:E269))/STDEV(E$4:E269),""))</f>
        <v>0.329644929376685</v>
      </c>
      <c r="AA269" s="26" t="n">
        <f aca="false">IF(ROW()&lt;4+MinObs-1,"",IFERROR((F269-AVERAGE(F$4:F269))/STDEV(F$4:F269),""))</f>
        <v>-1.21897842569231</v>
      </c>
      <c r="AB269" s="26" t="n">
        <f aca="false">IF(ROW()&lt;4+MinObs-1,"",IFERROR((G269-AVERAGE(G$4:G269))/STDEV(G$4:G269),""))</f>
        <v>0.171430669871624</v>
      </c>
      <c r="AC269" s="26" t="n">
        <f aca="false">IF(ROW()&lt;4+MinObs-1,"",IFERROR((H269-AVERAGE(H$4:H269))/STDEV(H$4:H269),""))</f>
        <v>0.987499044228662</v>
      </c>
      <c r="AD269" s="26" t="n">
        <f aca="false">IF(ROW()&lt;4+MinObs-1,"",IFERROR((I269-AVERAGE(I$4:I269))/STDEV(I$4:I269),""))</f>
        <v>0.585264174140273</v>
      </c>
      <c r="AE269" s="26" t="n">
        <f aca="false">IF(ROW()&lt;4+MinObs-1,"",IFERROR((J269-AVERAGE(J$4:J269))/STDEV(J$4:J269),""))</f>
        <v>0.164914331900805</v>
      </c>
      <c r="AF269" s="26" t="n">
        <f aca="false">IF(ROW()&lt;4+MinObs-1,"",IFERROR((K269-AVERAGE(K$4:K269))/STDEV(K$4:K269),""))</f>
        <v>2.39234337447872</v>
      </c>
      <c r="AG269" s="26" t="n">
        <f aca="false">IF(ROW()&lt;4+MinObs-1,"",IFERROR((L269-AVERAGE(L$4:L269))/STDEV(L$4:L269),""))</f>
        <v>-0.23701109787033</v>
      </c>
      <c r="AH269" s="26" t="n">
        <f aca="false">IF(ROW()&lt;4+MinObs-1,"",IFERROR((M269-AVERAGE(M$4:M269))/STDEV(M$4:M269),""))</f>
        <v>-1.04413933966209</v>
      </c>
      <c r="AI269" s="26" t="n">
        <f aca="false">IF(ROW()&lt;4+MinObs-1,"",IFERROR((N269-AVERAGE(N$4:N269))/STDEV(N$4:N269),""))</f>
        <v>-0.24595579227743</v>
      </c>
      <c r="AJ269" s="26" t="n">
        <f aca="false">IF(ROW()&lt;4+MinObs-1,"",IFERROR((O269-AVERAGE(O$4:O269))/STDEV(O$4:O269),""))</f>
        <v>-0.858250754803399</v>
      </c>
      <c r="AK269" s="26" t="n">
        <f aca="false">IF(ROW()&lt;4+MinObs-1,"",IFERROR((P269-AVERAGE(P$4:P269))/STDEV(P$4:P269),""))</f>
        <v>-0.0339415923609671</v>
      </c>
      <c r="AL269" s="26" t="n">
        <f aca="false">IF(ROW()&lt;4+MinObs-1,"",IFERROR((Q269-AVERAGE(Q$4:Q269))/STDEV(Q$4:Q269),""))</f>
        <v>-0.653468533128593</v>
      </c>
      <c r="AM269" s="26" t="n">
        <f aca="false">IF(ROW()&lt;4+MinObs-1,"",IFERROR((R269-AVERAGE(R$4:R269))/STDEV(R$4:R269),""))</f>
        <v>-0.746631097913726</v>
      </c>
      <c r="AN269" s="26" t="n">
        <f aca="false">IF(ROW()&lt;4+MinObs-1,"",IFERROR((S269-AVERAGE(S$4:S269))/STDEV(S$4:S269),""))</f>
        <v>-0.258232905410073</v>
      </c>
      <c r="AO269" s="26" t="n">
        <f aca="false">IF(ROW()&lt;4+MinObs-1,"",IFERROR((T269-AVERAGE(T$4:T269))/STDEV(T$4:T269),""))</f>
        <v>0.283053477185945</v>
      </c>
      <c r="AP269" s="26" t="n">
        <f aca="false">IF(ROW()&lt;4+MinObs-1,"",IFERROR((U269-AVERAGE(U$4:U269))/STDEV(U$4:U269),""))</f>
        <v>-0.493351183577362</v>
      </c>
      <c r="AQ269" s="26" t="n">
        <f aca="false">IF(ROW()&lt;4+MinObs-1,"",IFERROR((V269-AVERAGE(V$4:V269))/STDEV(V$4:V269),""))</f>
        <v>0.0544626904980928</v>
      </c>
      <c r="AR269" s="26" t="n">
        <f aca="false">IF(W269="",0,IF(W269&gt;=z4,w4,IF(W269&gt;=z3,w3,IF(W269&gt;=zEntry,w2,IF(AND(W269&gt;=ExitZ,AR268&gt;0),w2,0)))))</f>
        <v>0</v>
      </c>
      <c r="AS269" s="26" t="n">
        <f aca="false">IF(X269="",0,IF(X269&gt;=z4,w4,IF(X269&gt;=z3,w3,IF(X269&gt;=zEntry,w2,IF(AND(X269&gt;=ExitZ,AS268&gt;0),w2,0)))))</f>
        <v>0</v>
      </c>
      <c r="AT269" s="26" t="n">
        <f aca="false">IF(Y269="",0,IF(Y269&gt;=z4,w4,IF(Y269&gt;=z3,w3,IF(Y269&gt;=zEntry,w2,IF(AND(Y269&gt;=ExitZ,AT268&gt;0),w2,0)))))</f>
        <v>0</v>
      </c>
      <c r="AU269" s="26" t="n">
        <f aca="false">IF(Z269="",0,IF(Z269&gt;=z4,w4,IF(Z269&gt;=z3,w3,IF(Z269&gt;=zEntry,w2,IF(AND(Z269&gt;=ExitZ,AU268&gt;0),w2,0)))))</f>
        <v>0</v>
      </c>
      <c r="AV269" s="26" t="n">
        <f aca="false">IF(AA269="",0,IF(AA269&gt;=z4,w4,IF(AA269&gt;=z3,w3,IF(AA269&gt;=zEntry,w2,IF(AND(AA269&gt;=ExitZ,AV268&gt;0),w2,0)))))</f>
        <v>0</v>
      </c>
      <c r="AW269" s="26" t="n">
        <f aca="false">IF(AB269="",0,IF(AB269&gt;=z4,w4,IF(AB269&gt;=z3,w3,IF(AB269&gt;=zEntry,w2,IF(AND(AB269&gt;=ExitZ,AW268&gt;0),w2,0)))))</f>
        <v>0</v>
      </c>
      <c r="AX269" s="26" t="n">
        <f aca="false">IF(AC269="",0,IF(AC269&gt;=z4,w4,IF(AC269&gt;=z3,w3,IF(AC269&gt;=zEntry,w2,IF(AND(AC269&gt;=ExitZ,AX268&gt;0),w2,0)))))</f>
        <v>0</v>
      </c>
      <c r="AY269" s="26" t="n">
        <f aca="false">IF(AD269="",0,IF(AD269&gt;=z4,w4,IF(AD269&gt;=z3,w3,IF(AD269&gt;=zEntry,w2,IF(AND(AD269&gt;=ExitZ,AY268&gt;0),w2,0)))))</f>
        <v>0</v>
      </c>
      <c r="AZ269" s="26" t="n">
        <f aca="false">IF(AE269="",0,IF(AE269&gt;=z4,w4,IF(AE269&gt;=z3,w3,IF(AE269&gt;=zEntry,w2,IF(AND(AE269&gt;=ExitZ,AZ268&gt;0),w2,0)))))</f>
        <v>0</v>
      </c>
      <c r="BA269" s="26" t="n">
        <f aca="false">IF(AF269="",0,IF(AF269&gt;=z4,w4,IF(AF269&gt;=z3,w3,IF(AF269&gt;=zEntry,w2,IF(AND(AF269&gt;=ExitZ,BA268&gt;0),w2,0)))))</f>
        <v>1</v>
      </c>
      <c r="BB269" s="26" t="n">
        <f aca="false">IF(AG269="",0,IF(AG269&gt;=z4,w4,IF(AG269&gt;=z3,w3,IF(AG269&gt;=zEntry,w2,IF(AND(AG269&gt;=ExitZ,BB268&gt;0),w2,0)))))</f>
        <v>0</v>
      </c>
      <c r="BC269" s="26" t="n">
        <f aca="false">IF(AH269="",0,IF(AH269&gt;=z4,w4,IF(AH269&gt;=z3,w3,IF(AH269&gt;=zEntry,w2,IF(AND(AH269&gt;=ExitZ,BC268&gt;0),w2,0)))))</f>
        <v>0</v>
      </c>
      <c r="BD269" s="26" t="n">
        <f aca="false">IF(AI269="",0,IF(AI269&gt;=z4,w4,IF(AI269&gt;=z3,w3,IF(AI269&gt;=zEntry,w2,IF(AND(AI269&gt;=ExitZ,BD268&gt;0),w2,0)))))</f>
        <v>0</v>
      </c>
      <c r="BE269" s="26" t="n">
        <f aca="false">IF(AJ269="",0,IF(AJ269&gt;=z4,w4,IF(AJ269&gt;=z3,w3,IF(AJ269&gt;=zEntry,w2,IF(AND(AJ269&gt;=ExitZ,BE268&gt;0),w2,0)))))</f>
        <v>0</v>
      </c>
      <c r="BF269" s="26" t="n">
        <f aca="false">IF(AK269="",0,IF(AK269&gt;=z4,w4,IF(AK269&gt;=z3,w3,IF(AK269&gt;=zEntry,w2,IF(AND(AK269&gt;=ExitZ,BF268&gt;0),w2,0)))))</f>
        <v>0</v>
      </c>
      <c r="BG269" s="26" t="n">
        <f aca="false">IF(AL269="",0,IF(AL269&gt;=z4,w4,IF(AL269&gt;=z3,w3,IF(AL269&gt;=zEntry,w2,IF(AND(AL269&gt;=ExitZ,BG268&gt;0),w2,0)))))</f>
        <v>0</v>
      </c>
      <c r="BH269" s="26" t="n">
        <f aca="false">IF(AM269="",0,IF(AM269&gt;=z4,w4,IF(AM269&gt;=z3,w3,IF(AM269&gt;=zEntry,w2,IF(AND(AM269&gt;=ExitZ,BH268&gt;0),w2,0)))))</f>
        <v>0</v>
      </c>
      <c r="BI269" s="26" t="n">
        <f aca="false">IF(AN269="",0,IF(AN269&gt;=z4,w4,IF(AN269&gt;=z3,w3,IF(AN269&gt;=zEntry,w2,IF(AND(AN269&gt;=ExitZ,BI268&gt;0),w2,0)))))</f>
        <v>0</v>
      </c>
      <c r="BJ269" s="26" t="n">
        <f aca="false">IF(AO269="",0,IF(AO269&gt;=z4,w4,IF(AO269&gt;=z3,w3,IF(AO269&gt;=zEntry,w2,IF(AND(AO269&gt;=ExitZ,BJ268&gt;0),w2,0)))))</f>
        <v>0</v>
      </c>
      <c r="BK269" s="26" t="n">
        <f aca="false">IF(AP269="",0,IF(AP269&gt;=z4,w4,IF(AP269&gt;=z3,w3,IF(AP269&gt;=zEntry,w2,IF(AND(AP269&gt;=ExitZ,BK268&gt;0),w2,0)))))</f>
        <v>0</v>
      </c>
      <c r="BL269" s="26" t="n">
        <f aca="false">IF(AQ269="",0,IF(AQ269&gt;=z4,w4,IF(AQ269&gt;=z3,w3,IF(AQ269&gt;=zEntry,w2,IF(AND(AQ269&gt;=ExitZ,BL268&gt;0),w2,0)))))</f>
        <v>0</v>
      </c>
      <c r="BM269" s="23" t="n">
        <f aca="false">IF(EMFX_Data!X268&gt;=EMFX_Data!Y268,EMFX_Data!AE269-EMFX_Data!AF269,EMFX_Data!AF269-EMFX_Data!AE269)</f>
        <v>-0.0359656120668995</v>
      </c>
      <c r="BN269" s="23" t="n">
        <f aca="false">IF(EMFX_Data!X268&gt;=EMFX_Data!Z268,EMFX_Data!AE269-EMFX_Data!AG269,EMFX_Data!AG269-EMFX_Data!AE269)</f>
        <v>-0.0340033121044245</v>
      </c>
      <c r="BO269" s="23" t="n">
        <f aca="false">IF(EMFX_Data!X268&gt;=EMFX_Data!AA268,EMFX_Data!AE269-EMFX_Data!AH269,EMFX_Data!AH269-EMFX_Data!AE269)</f>
        <v>-0.0577396206260211</v>
      </c>
      <c r="BP269" s="23" t="n">
        <f aca="false">IF(EMFX_Data!X268&gt;=EMFX_Data!AB268,EMFX_Data!AE269-EMFX_Data!AI269,EMFX_Data!AI269-EMFX_Data!AE269)</f>
        <v>-0.0098995244537882</v>
      </c>
      <c r="BQ269" s="23" t="n">
        <f aca="false">IF(EMFX_Data!X268&gt;=EMFX_Data!AC268,EMFX_Data!AE269-EMFX_Data!AJ269,EMFX_Data!AJ269-EMFX_Data!AE269)</f>
        <v>0.00841881232290234</v>
      </c>
      <c r="BR269" s="23" t="n">
        <f aca="false">IF(EMFX_Data!X268&gt;=EMFX_Data!AD268,EMFX_Data!AE269-EMFX_Data!AK269,EMFX_Data!AK269-EMFX_Data!AE269)</f>
        <v>0.0159986883003432</v>
      </c>
      <c r="BS269" s="23" t="n">
        <f aca="false">IF(EMFX_Data!Y268&gt;=EMFX_Data!Z268,EMFX_Data!AF269-EMFX_Data!AG269,EMFX_Data!AG269-EMFX_Data!AF269)</f>
        <v>-0.00196229996247503</v>
      </c>
      <c r="BT269" s="23" t="n">
        <f aca="false">IF(EMFX_Data!Y268&gt;=EMFX_Data!AA268,EMFX_Data!AF269-EMFX_Data!AH269,EMFX_Data!AH269-EMFX_Data!AF269)</f>
        <v>0.0217740085591216</v>
      </c>
      <c r="BU269" s="23" t="n">
        <f aca="false">IF(EMFX_Data!Y268&gt;=EMFX_Data!AB268,EMFX_Data!AF269-EMFX_Data!AI269,EMFX_Data!AI269-EMFX_Data!AF269)</f>
        <v>-0.0260660876131113</v>
      </c>
      <c r="BV269" s="23" t="n">
        <f aca="false">IF(EMFX_Data!Y268&gt;=EMFX_Data!AC268,EMFX_Data!AF269-EMFX_Data!AJ269,EMFX_Data!AJ269-EMFX_Data!AF269)</f>
        <v>-0.0443844243898019</v>
      </c>
      <c r="BW269" s="23" t="n">
        <f aca="false">IF(EMFX_Data!Y268&gt;=EMFX_Data!AD268,EMFX_Data!AF269-EMFX_Data!AK269,EMFX_Data!AK269-EMFX_Data!AF269)</f>
        <v>-0.0519643003672428</v>
      </c>
      <c r="BX269" s="23" t="n">
        <f aca="false">IF(EMFX_Data!Z268&gt;=EMFX_Data!AA268,EMFX_Data!AG269-EMFX_Data!AH269,EMFX_Data!AH269-EMFX_Data!AG269)</f>
        <v>-0.0237363085215966</v>
      </c>
      <c r="BY269" s="23" t="n">
        <f aca="false">IF(EMFX_Data!Z268&gt;=EMFX_Data!AB268,EMFX_Data!AG269-EMFX_Data!AI269,EMFX_Data!AI269-EMFX_Data!AG269)</f>
        <v>0.0241037876506363</v>
      </c>
      <c r="BZ269" s="23" t="n">
        <f aca="false">IF(EMFX_Data!Z268&gt;=EMFX_Data!AC268,EMFX_Data!AG269-EMFX_Data!AJ269,EMFX_Data!AJ269-EMFX_Data!AG269)</f>
        <v>0.0424221244273268</v>
      </c>
      <c r="CA269" s="23" t="n">
        <f aca="false">IF(EMFX_Data!Z268&gt;=EMFX_Data!AD268,EMFX_Data!AG269-EMFX_Data!AK269,EMFX_Data!AK269-EMFX_Data!AG269)</f>
        <v>0.0500020004047677</v>
      </c>
      <c r="CB269" s="23" t="n">
        <f aca="false">IF(EMFX_Data!AA268&gt;=EMFX_Data!AB268,EMFX_Data!AH269-EMFX_Data!AI269,EMFX_Data!AI269-EMFX_Data!AH269)</f>
        <v>0.0478400961722329</v>
      </c>
      <c r="CC269" s="23" t="n">
        <f aca="false">IF(EMFX_Data!AA268&gt;=EMFX_Data!AC268,EMFX_Data!AH269-EMFX_Data!AJ269,EMFX_Data!AJ269-EMFX_Data!AH269)</f>
        <v>-0.0661584329489234</v>
      </c>
      <c r="CD269" s="23" t="n">
        <f aca="false">IF(EMFX_Data!AA268&gt;=EMFX_Data!AD268,EMFX_Data!AH269-EMFX_Data!AK269,EMFX_Data!AK269-EMFX_Data!AH269)</f>
        <v>0.0737383089263644</v>
      </c>
      <c r="CE269" s="23" t="n">
        <f aca="false">IF(EMFX_Data!AB268&gt;=EMFX_Data!AC268,EMFX_Data!AI269-EMFX_Data!AJ269,EMFX_Data!AJ269-EMFX_Data!AI269)</f>
        <v>-0.0183183367766905</v>
      </c>
      <c r="CF269" s="23" t="n">
        <f aca="false">IF(EMFX_Data!AB268&gt;=EMFX_Data!AD268,EMFX_Data!AI269-EMFX_Data!AK269,EMFX_Data!AK269-EMFX_Data!AI269)</f>
        <v>0.0258982127541314</v>
      </c>
      <c r="CG269" s="23" t="n">
        <f aca="false">IF(EMFX_Data!AC268&gt;=EMFX_Data!AD268,EMFX_Data!AJ269-EMFX_Data!AK269,EMFX_Data!AK269-EMFX_Data!AJ269)</f>
        <v>0.0075798759774409</v>
      </c>
      <c r="CH269" s="27" t="n">
        <f aca="false">IF(ROW()&lt;4+VolLB,"",STDEV(INDEX($BM:$BM,ROW()-VolLB+1):INDEX($BM:$BM,ROW()))*SQRT(12))</f>
        <v>0.203672503364675</v>
      </c>
      <c r="CI269" s="27" t="n">
        <f aca="false">IF(ROW()&lt;4+VolLB,"",STDEV(INDEX($BN:$BN,ROW()-VolLB+1):INDEX($BN:$BN,ROW()))*SQRT(12))</f>
        <v>0.187466324024643</v>
      </c>
      <c r="CJ269" s="27" t="n">
        <f aca="false">IF(ROW()&lt;4+VolLB,"",STDEV(INDEX($BO:$BO,ROW()-VolLB+1):INDEX($BO:$BO,ROW()))*SQRT(12))</f>
        <v>0.184946664135671</v>
      </c>
      <c r="CK269" s="27" t="n">
        <f aca="false">IF(ROW()&lt;4+VolLB,"",STDEV(INDEX($BP:$BP,ROW()-VolLB+1):INDEX($BP:$BP,ROW()))*SQRT(12))</f>
        <v>0.172797117052478</v>
      </c>
      <c r="CL269" s="27" t="n">
        <f aca="false">IF(ROW()&lt;4+VolLB,"",STDEV(INDEX($BQ:$BQ,ROW()-VolLB+1):INDEX($BQ:$BQ,ROW()))*SQRT(12))</f>
        <v>0.180368668029686</v>
      </c>
      <c r="CM269" s="27" t="n">
        <f aca="false">IF(ROW()&lt;4+VolLB,"",STDEV(INDEX($BR:$BR,ROW()-VolLB+1):INDEX($BR:$BR,ROW()))*SQRT(12))</f>
        <v>0.201922742022651</v>
      </c>
      <c r="CN269" s="27" t="n">
        <f aca="false">IF(ROW()&lt;4+VolLB,"",STDEV(INDEX($BS:$BS,ROW()-VolLB+1):INDEX($BS:$BS,ROW()))*SQRT(12))</f>
        <v>0.180327669850495</v>
      </c>
      <c r="CO269" s="27" t="n">
        <f aca="false">IF(ROW()&lt;4+VolLB,"",STDEV(INDEX($BT:$BT,ROW()-VolLB+1):INDEX($BT:$BT,ROW()))*SQRT(12))</f>
        <v>0.20523161500842</v>
      </c>
      <c r="CP269" s="27" t="n">
        <f aca="false">IF(ROW()&lt;4+VolLB,"",STDEV(INDEX($BU:$BU,ROW()-VolLB+1):INDEX($BU:$BU,ROW()))*SQRT(12))</f>
        <v>0.180601167459182</v>
      </c>
      <c r="CQ269" s="27" t="n">
        <f aca="false">IF(ROW()&lt;4+VolLB,"",STDEV(INDEX($BV:$BV,ROW()-VolLB+1):INDEX($BV:$BV,ROW()))*SQRT(12))</f>
        <v>0.207051892615831</v>
      </c>
      <c r="CR269" s="27" t="n">
        <f aca="false">IF(ROW()&lt;4+VolLB,"",STDEV(INDEX($BW:$BW,ROW()-VolLB+1):INDEX($BW:$BW,ROW()))*SQRT(12))</f>
        <v>0.195386066153269</v>
      </c>
      <c r="CS269" s="27" t="n">
        <f aca="false">IF(ROW()&lt;4+VolLB,"",STDEV(INDEX($BX:$BX,ROW()-VolLB+1):INDEX($BX:$BX,ROW()))*SQRT(12))</f>
        <v>0.151184327065914</v>
      </c>
      <c r="CT269" s="27" t="n">
        <f aca="false">IF(ROW()&lt;4+VolLB,"",STDEV(INDEX($BY:$BY,ROW()-VolLB+1):INDEX($BY:$BY,ROW()))*SQRT(12))</f>
        <v>0.148570716833441</v>
      </c>
      <c r="CU269" s="27" t="n">
        <f aca="false">IF(ROW()&lt;4+VolLB,"",STDEV(INDEX($BZ:$BZ,ROW()-VolLB+1):INDEX($BZ:$BZ,ROW()))*SQRT(12))</f>
        <v>0.16528415783374</v>
      </c>
      <c r="CV269" s="27" t="n">
        <f aca="false">IF(ROW()&lt;4+VolLB,"",STDEV(INDEX($CA:$CA,ROW()-VolLB+1):INDEX($CA:$CA,ROW()))*SQRT(12))</f>
        <v>0.159159220923778</v>
      </c>
      <c r="CW269" s="27" t="n">
        <f aca="false">IF(ROW()&lt;4+VolLB,"",STDEV(INDEX($CB:$CB,ROW()-VolLB+1):INDEX($CB:$CB,ROW()))*SQRT(12))</f>
        <v>0.158969223813522</v>
      </c>
      <c r="CX269" s="27" t="n">
        <f aca="false">IF(ROW()&lt;4+VolLB,"",STDEV(INDEX($CC:$CC,ROW()-VolLB+1):INDEX($CC:$CC,ROW()))*SQRT(12))</f>
        <v>0.168157112351253</v>
      </c>
      <c r="CY269" s="27" t="n">
        <f aca="false">IF(ROW()&lt;4+VolLB,"",STDEV(INDEX($CD:$CD,ROW()-VolLB+1):INDEX($CD:$CD,ROW()))*SQRT(12))</f>
        <v>0.16731091872736</v>
      </c>
      <c r="CZ269" s="27" t="n">
        <f aca="false">IF(ROW()&lt;4+VolLB,"",STDEV(INDEX($CE:$CE,ROW()-VolLB+1):INDEX($CE:$CE,ROW()))*SQRT(12))</f>
        <v>0.162457318951704</v>
      </c>
      <c r="DA269" s="27" t="n">
        <f aca="false">IF(ROW()&lt;4+VolLB,"",STDEV(INDEX($CF:$CF,ROW()-VolLB+1):INDEX($CF:$CF,ROW()))*SQRT(12))</f>
        <v>0.153966246412619</v>
      </c>
      <c r="DB269" s="27" t="n">
        <f aca="false">IF(ROW()&lt;4+VolLB,"",STDEV(INDEX($CG:$CG,ROW()-VolLB+1):INDEX($CG:$CG,ROW()))*SQRT(12))</f>
        <v>0.170839752414807</v>
      </c>
      <c r="DC269" s="26" t="n">
        <f aca="false">IF(OR(AR269=0,CH269="",CH269=0),0,AR269*MIN(MaxScal,TgtVol/CH269))</f>
        <v>0</v>
      </c>
      <c r="DD269" s="26" t="n">
        <f aca="false">IF(OR(AS269=0,CI269="",CI269=0),0,AS269*MIN(MaxScal,TgtVol/CI269))</f>
        <v>0</v>
      </c>
      <c r="DE269" s="26" t="n">
        <f aca="false">IF(OR(AT269=0,CJ269="",CJ269=0),0,AT269*MIN(MaxScal,TgtVol/CJ269))</f>
        <v>0</v>
      </c>
      <c r="DF269" s="26" t="n">
        <f aca="false">IF(OR(AU269=0,CK269="",CK269=0),0,AU269*MIN(MaxScal,TgtVol/CK269))</f>
        <v>0</v>
      </c>
      <c r="DG269" s="26" t="n">
        <f aca="false">IF(OR(AV269=0,CL269="",CL269=0),0,AV269*MIN(MaxScal,TgtVol/CL269))</f>
        <v>0</v>
      </c>
      <c r="DH269" s="26" t="n">
        <f aca="false">IF(OR(AW269=0,CM269="",CM269=0),0,AW269*MIN(MaxScal,TgtVol/CM269))</f>
        <v>0</v>
      </c>
      <c r="DI269" s="26" t="n">
        <f aca="false">IF(OR(AX269=0,CN269="",CN269=0),0,AX269*MIN(MaxScal,TgtVol/CN269))</f>
        <v>0</v>
      </c>
      <c r="DJ269" s="26" t="n">
        <f aca="false">IF(OR(AY269=0,CO269="",CO269=0),0,AY269*MIN(MaxScal,TgtVol/CO269))</f>
        <v>0</v>
      </c>
      <c r="DK269" s="26" t="n">
        <f aca="false">IF(OR(AZ269=0,CP269="",CP269=0),0,AZ269*MIN(MaxScal,TgtVol/CP269))</f>
        <v>0</v>
      </c>
      <c r="DL269" s="26" t="n">
        <f aca="false">IF(OR(BA269=0,CQ269="",CQ269=0),0,BA269*MIN(MaxScal,TgtVol/CQ269))</f>
        <v>0.0965941424023035</v>
      </c>
      <c r="DM269" s="26" t="n">
        <f aca="false">IF(OR(BB269=0,CR269="",CR269=0),0,BB269*MIN(MaxScal,TgtVol/CR269))</f>
        <v>0</v>
      </c>
      <c r="DN269" s="26" t="n">
        <f aca="false">IF(OR(BC269=0,CS269="",CS269=0),0,BC269*MIN(MaxScal,TgtVol/CS269))</f>
        <v>0</v>
      </c>
      <c r="DO269" s="26" t="n">
        <f aca="false">IF(OR(BD269=0,CT269="",CT269=0),0,BD269*MIN(MaxScal,TgtVol/CT269))</f>
        <v>0</v>
      </c>
      <c r="DP269" s="26" t="n">
        <f aca="false">IF(OR(BE269=0,CU269="",CU269=0),0,BE269*MIN(MaxScal,TgtVol/CU269))</f>
        <v>0</v>
      </c>
      <c r="DQ269" s="26" t="n">
        <f aca="false">IF(OR(BF269=0,CV269="",CV269=0),0,BF269*MIN(MaxScal,TgtVol/CV269))</f>
        <v>0</v>
      </c>
      <c r="DR269" s="26" t="n">
        <f aca="false">IF(OR(BG269=0,CW269="",CW269=0),0,BG269*MIN(MaxScal,TgtVol/CW269))</f>
        <v>0</v>
      </c>
      <c r="DS269" s="26" t="n">
        <f aca="false">IF(OR(BH269=0,CX269="",CX269=0),0,BH269*MIN(MaxScal,TgtVol/CX269))</f>
        <v>0</v>
      </c>
      <c r="DT269" s="26" t="n">
        <f aca="false">IF(OR(BI269=0,CY269="",CY269=0),0,BI269*MIN(MaxScal,TgtVol/CY269))</f>
        <v>0</v>
      </c>
      <c r="DU269" s="26" t="n">
        <f aca="false">IF(OR(BJ269=0,CZ269="",CZ269=0),0,BJ269*MIN(MaxScal,TgtVol/CZ269))</f>
        <v>0</v>
      </c>
      <c r="DV269" s="26" t="n">
        <f aca="false">IF(OR(BK269=0,DA269="",DA269=0),0,BK269*MIN(MaxScal,TgtVol/DA269))</f>
        <v>0</v>
      </c>
      <c r="DW269" s="26" t="n">
        <f aca="false">IF(OR(BL269=0,DB269="",DB269=0),0,BL269*MIN(MaxScal,TgtVol/DB269))</f>
        <v>0</v>
      </c>
      <c r="DX269" s="28" t="n">
        <f aca="false">IFERROR(DC268*BM269,"")</f>
        <v>-0</v>
      </c>
      <c r="DY269" s="28" t="n">
        <f aca="false">IFERROR(DD268*BN269,"")</f>
        <v>-0</v>
      </c>
      <c r="DZ269" s="28" t="n">
        <f aca="false">IFERROR(DE268*BO269,"")</f>
        <v>-0</v>
      </c>
      <c r="EA269" s="28" t="n">
        <f aca="false">IFERROR(DF268*BP269,"")</f>
        <v>-0</v>
      </c>
      <c r="EB269" s="28" t="n">
        <f aca="false">IFERROR(DG268*BQ269,"")</f>
        <v>0</v>
      </c>
      <c r="EC269" s="28" t="n">
        <f aca="false">IFERROR(DH268*BR269,"")</f>
        <v>0</v>
      </c>
      <c r="ED269" s="28" t="n">
        <f aca="false">IFERROR(DI268*BS269,"")</f>
        <v>-0</v>
      </c>
      <c r="EE269" s="28" t="n">
        <f aca="false">IFERROR(DJ268*BT269,"")</f>
        <v>0</v>
      </c>
      <c r="EF269" s="28" t="n">
        <f aca="false">IFERROR(DK268*BU269,"")</f>
        <v>-0</v>
      </c>
      <c r="EG269" s="28" t="n">
        <f aca="false">IFERROR(DL268*BV269,"")</f>
        <v>-0</v>
      </c>
      <c r="EH269" s="28" t="n">
        <f aca="false">IFERROR(DM268*BW269,"")</f>
        <v>-0</v>
      </c>
      <c r="EI269" s="28" t="n">
        <f aca="false">IFERROR(DN268*BX269,"")</f>
        <v>-0</v>
      </c>
      <c r="EJ269" s="28" t="n">
        <f aca="false">IFERROR(DO268*BY269,"")</f>
        <v>0</v>
      </c>
      <c r="EK269" s="28" t="n">
        <f aca="false">IFERROR(DP268*BZ269,"")</f>
        <v>0</v>
      </c>
      <c r="EL269" s="28" t="n">
        <f aca="false">IFERROR(DQ268*CA269,"")</f>
        <v>0</v>
      </c>
      <c r="EM269" s="28" t="n">
        <f aca="false">IFERROR(DR268*CB269,"")</f>
        <v>0</v>
      </c>
      <c r="EN269" s="28" t="n">
        <f aca="false">IFERROR(DS268*CC269,"")</f>
        <v>-0</v>
      </c>
      <c r="EO269" s="28" t="n">
        <f aca="false">IFERROR(DT268*CD269,"")</f>
        <v>0</v>
      </c>
      <c r="EP269" s="28" t="n">
        <f aca="false">IFERROR(DU268*CE269,"")</f>
        <v>-0</v>
      </c>
      <c r="EQ269" s="28" t="n">
        <f aca="false">IFERROR(DV268*CF269,"")</f>
        <v>0</v>
      </c>
      <c r="ER269" s="28" t="n">
        <f aca="false">IFERROR(DW268*CG269,"")</f>
        <v>0</v>
      </c>
      <c r="ES269" s="28" t="n">
        <f aca="false">IF(ROW()=4,"",SUM(DX269:ER269))</f>
        <v>0</v>
      </c>
      <c r="ET269" s="29" t="n">
        <f aca="false">COUNTIF(AR269:BL269,"&gt;0")</f>
        <v>1</v>
      </c>
    </row>
    <row r="270" customFormat="false" ht="15" hidden="false" customHeight="false" outlineLevel="0" collapsed="false">
      <c r="A270" s="19" t="n">
        <v>46112</v>
      </c>
      <c r="B270" s="23" t="n">
        <f aca="false">ABS(EMFX_Data!X270-EMFX_Data!Y270)</f>
        <v>0.281753849070796</v>
      </c>
      <c r="C270" s="23" t="n">
        <f aca="false">ABS(EMFX_Data!X270-EMFX_Data!Z270)</f>
        <v>0.00925580953841543</v>
      </c>
      <c r="D270" s="23" t="n">
        <f aca="false">ABS(EMFX_Data!X270-EMFX_Data!AA270)</f>
        <v>0.113110650941255</v>
      </c>
      <c r="E270" s="23" t="n">
        <f aca="false">ABS(EMFX_Data!X270-EMFX_Data!AB270)</f>
        <v>0.116279667428924</v>
      </c>
      <c r="F270" s="23" t="n">
        <f aca="false">ABS(EMFX_Data!X270-EMFX_Data!AC270)</f>
        <v>0.0456755035327019</v>
      </c>
      <c r="G270" s="23" t="n">
        <f aca="false">ABS(EMFX_Data!X270-EMFX_Data!AD270)</f>
        <v>0.185992371645015</v>
      </c>
      <c r="H270" s="23" t="n">
        <f aca="false">ABS(EMFX_Data!Y270-EMFX_Data!Z270)</f>
        <v>0.272498039532381</v>
      </c>
      <c r="I270" s="23" t="n">
        <f aca="false">ABS(EMFX_Data!Y270-EMFX_Data!AA270)</f>
        <v>0.168643198129541</v>
      </c>
      <c r="J270" s="23" t="n">
        <f aca="false">ABS(EMFX_Data!Y270-EMFX_Data!AB270)</f>
        <v>0.165474181641872</v>
      </c>
      <c r="K270" s="23" t="n">
        <f aca="false">ABS(EMFX_Data!Y270-EMFX_Data!AC270)</f>
        <v>0.236078345538094</v>
      </c>
      <c r="L270" s="23" t="n">
        <f aca="false">ABS(EMFX_Data!Y270-EMFX_Data!AD270)</f>
        <v>0.0957614774257811</v>
      </c>
      <c r="M270" s="23" t="n">
        <f aca="false">ABS(EMFX_Data!Z270-EMFX_Data!AA270)</f>
        <v>0.10385484140284</v>
      </c>
      <c r="N270" s="23" t="n">
        <f aca="false">ABS(EMFX_Data!Z270-EMFX_Data!AB270)</f>
        <v>0.107023857890509</v>
      </c>
      <c r="O270" s="23" t="n">
        <f aca="false">ABS(EMFX_Data!Z270-EMFX_Data!AC270)</f>
        <v>0.0364196939942865</v>
      </c>
      <c r="P270" s="23" t="n">
        <f aca="false">ABS(EMFX_Data!Z270-EMFX_Data!AD270)</f>
        <v>0.1767365621066</v>
      </c>
      <c r="Q270" s="23" t="n">
        <f aca="false">ABS(EMFX_Data!AA270-EMFX_Data!AB270)</f>
        <v>0.00316901648766876</v>
      </c>
      <c r="R270" s="23" t="n">
        <f aca="false">ABS(EMFX_Data!AA270-EMFX_Data!AC270)</f>
        <v>0.0674351474085535</v>
      </c>
      <c r="S270" s="23" t="n">
        <f aca="false">ABS(EMFX_Data!AA270-EMFX_Data!AD270)</f>
        <v>0.0728817207037595</v>
      </c>
      <c r="T270" s="23" t="n">
        <f aca="false">ABS(EMFX_Data!AB270-EMFX_Data!AC270)</f>
        <v>0.0706041638962223</v>
      </c>
      <c r="U270" s="23" t="n">
        <f aca="false">ABS(EMFX_Data!AB270-EMFX_Data!AD270)</f>
        <v>0.0697127042160908</v>
      </c>
      <c r="V270" s="23" t="n">
        <f aca="false">ABS(EMFX_Data!AC270-EMFX_Data!AD270)</f>
        <v>0.140316868112313</v>
      </c>
      <c r="W270" s="26" t="n">
        <f aca="false">IF(ROW()&lt;4+MinObs-1,"",IFERROR((B270-AVERAGE(B$4:B270))/STDEV(B$4:B270),""))</f>
        <v>1.68612339184012</v>
      </c>
      <c r="X270" s="26" t="n">
        <f aca="false">IF(ROW()&lt;4+MinObs-1,"",IFERROR((C270-AVERAGE(C$4:C270))/STDEV(C$4:C270),""))</f>
        <v>-1.19404320281316</v>
      </c>
      <c r="Y270" s="26" t="n">
        <f aca="false">IF(ROW()&lt;4+MinObs-1,"",IFERROR((D270-AVERAGE(D$4:D270))/STDEV(D$4:D270),""))</f>
        <v>-0.278705409625796</v>
      </c>
      <c r="Z270" s="26" t="n">
        <f aca="false">IF(ROW()&lt;4+MinObs-1,"",IFERROR((E270-AVERAGE(E$4:E270))/STDEV(E$4:E270),""))</f>
        <v>-0.0315580683634394</v>
      </c>
      <c r="AA270" s="26" t="n">
        <f aca="false">IF(ROW()&lt;4+MinObs-1,"",IFERROR((F270-AVERAGE(F$4:F270))/STDEV(F$4:F270),""))</f>
        <v>-0.738536401590112</v>
      </c>
      <c r="AB270" s="26" t="n">
        <f aca="false">IF(ROW()&lt;4+MinObs-1,"",IFERROR((G270-AVERAGE(G$4:G270))/STDEV(G$4:G270),""))</f>
        <v>0.204229805652678</v>
      </c>
      <c r="AC270" s="26" t="n">
        <f aca="false">IF(ROW()&lt;4+MinObs-1,"",IFERROR((H270-AVERAGE(H$4:H270))/STDEV(H$4:H270),""))</f>
        <v>1.17511560928501</v>
      </c>
      <c r="AD270" s="26" t="n">
        <f aca="false">IF(ROW()&lt;4+MinObs-1,"",IFERROR((I270-AVERAGE(I$4:I270))/STDEV(I$4:I270),""))</f>
        <v>0.221060596503059</v>
      </c>
      <c r="AE270" s="26" t="n">
        <f aca="false">IF(ROW()&lt;4+MinObs-1,"",IFERROR((J270-AVERAGE(J$4:J270))/STDEV(J$4:J270),""))</f>
        <v>0.459179467891615</v>
      </c>
      <c r="AF270" s="26" t="n">
        <f aca="false">IF(ROW()&lt;4+MinObs-1,"",IFERROR((K270-AVERAGE(K$4:K270))/STDEV(K$4:K270),""))</f>
        <v>1.73126254423432</v>
      </c>
      <c r="AG270" s="26" t="n">
        <f aca="false">IF(ROW()&lt;4+MinObs-1,"",IFERROR((L270-AVERAGE(L$4:L270))/STDEV(L$4:L270),""))</f>
        <v>-0.305643306322174</v>
      </c>
      <c r="AH270" s="26" t="n">
        <f aca="false">IF(ROW()&lt;4+MinObs-1,"",IFERROR((M270-AVERAGE(M$4:M270))/STDEV(M$4:M270),""))</f>
        <v>-0.407867759109038</v>
      </c>
      <c r="AI270" s="26" t="n">
        <f aca="false">IF(ROW()&lt;4+MinObs-1,"",IFERROR((N270-AVERAGE(N$4:N270))/STDEV(N$4:N270),""))</f>
        <v>-0.278507673759333</v>
      </c>
      <c r="AJ270" s="26" t="n">
        <f aca="false">IF(ROW()&lt;4+MinObs-1,"",IFERROR((O270-AVERAGE(O$4:O270))/STDEV(O$4:O270),""))</f>
        <v>-0.827095720366981</v>
      </c>
      <c r="AK270" s="26" t="n">
        <f aca="false">IF(ROW()&lt;4+MinObs-1,"",IFERROR((P270-AVERAGE(P$4:P270))/STDEV(P$4:P270),""))</f>
        <v>0.124059525426834</v>
      </c>
      <c r="AL270" s="26" t="n">
        <f aca="false">IF(ROW()&lt;4+MinObs-1,"",IFERROR((Q270-AVERAGE(Q$4:Q270))/STDEV(Q$4:Q270),""))</f>
        <v>-1.14730015159995</v>
      </c>
      <c r="AM270" s="26" t="n">
        <f aca="false">IF(ROW()&lt;4+MinObs-1,"",IFERROR((R270-AVERAGE(R$4:R270))/STDEV(R$4:R270),""))</f>
        <v>-0.806555944877525</v>
      </c>
      <c r="AN270" s="26" t="n">
        <f aca="false">IF(ROW()&lt;4+MinObs-1,"",IFERROR((S270-AVERAGE(S$4:S270))/STDEV(S$4:S270),""))</f>
        <v>-0.355189082283947</v>
      </c>
      <c r="AO270" s="26" t="n">
        <f aca="false">IF(ROW()&lt;4+MinObs-1,"",IFERROR((T270-AVERAGE(T$4:T270))/STDEV(T$4:T270),""))</f>
        <v>-0.587892338872067</v>
      </c>
      <c r="AP270" s="26" t="n">
        <f aca="false">IF(ROW()&lt;4+MinObs-1,"",IFERROR((U270-AVERAGE(U$4:U270))/STDEV(U$4:U270),""))</f>
        <v>-0.324041504429106</v>
      </c>
      <c r="AQ270" s="26" t="n">
        <f aca="false">IF(ROW()&lt;4+MinObs-1,"",IFERROR((V270-AVERAGE(V$4:V270))/STDEV(V$4:V270),""))</f>
        <v>-0.070494073489378</v>
      </c>
      <c r="AR270" s="26" t="n">
        <f aca="false">IF(W270="",0,IF(W270&gt;=z4,w4,IF(W270&gt;=z3,w3,IF(W270&gt;=zEntry,w2,IF(AND(W270&gt;=ExitZ,AR269&gt;0),w2,0)))))</f>
        <v>0</v>
      </c>
      <c r="AS270" s="26" t="n">
        <f aca="false">IF(X270="",0,IF(X270&gt;=z4,w4,IF(X270&gt;=z3,w3,IF(X270&gt;=zEntry,w2,IF(AND(X270&gt;=ExitZ,AS269&gt;0),w2,0)))))</f>
        <v>0</v>
      </c>
      <c r="AT270" s="26" t="n">
        <f aca="false">IF(Y270="",0,IF(Y270&gt;=z4,w4,IF(Y270&gt;=z3,w3,IF(Y270&gt;=zEntry,w2,IF(AND(Y270&gt;=ExitZ,AT269&gt;0),w2,0)))))</f>
        <v>0</v>
      </c>
      <c r="AU270" s="26" t="n">
        <f aca="false">IF(Z270="",0,IF(Z270&gt;=z4,w4,IF(Z270&gt;=z3,w3,IF(Z270&gt;=zEntry,w2,IF(AND(Z270&gt;=ExitZ,AU269&gt;0),w2,0)))))</f>
        <v>0</v>
      </c>
      <c r="AV270" s="26" t="n">
        <f aca="false">IF(AA270="",0,IF(AA270&gt;=z4,w4,IF(AA270&gt;=z3,w3,IF(AA270&gt;=zEntry,w2,IF(AND(AA270&gt;=ExitZ,AV269&gt;0),w2,0)))))</f>
        <v>0</v>
      </c>
      <c r="AW270" s="26" t="n">
        <f aca="false">IF(AB270="",0,IF(AB270&gt;=z4,w4,IF(AB270&gt;=z3,w3,IF(AB270&gt;=zEntry,w2,IF(AND(AB270&gt;=ExitZ,AW269&gt;0),w2,0)))))</f>
        <v>0</v>
      </c>
      <c r="AX270" s="26" t="n">
        <f aca="false">IF(AC270="",0,IF(AC270&gt;=z4,w4,IF(AC270&gt;=z3,w3,IF(AC270&gt;=zEntry,w2,IF(AND(AC270&gt;=ExitZ,AX269&gt;0),w2,0)))))</f>
        <v>0</v>
      </c>
      <c r="AY270" s="26" t="n">
        <f aca="false">IF(AD270="",0,IF(AD270&gt;=z4,w4,IF(AD270&gt;=z3,w3,IF(AD270&gt;=zEntry,w2,IF(AND(AD270&gt;=ExitZ,AY269&gt;0),w2,0)))))</f>
        <v>0</v>
      </c>
      <c r="AZ270" s="26" t="n">
        <f aca="false">IF(AE270="",0,IF(AE270&gt;=z4,w4,IF(AE270&gt;=z3,w3,IF(AE270&gt;=zEntry,w2,IF(AND(AE270&gt;=ExitZ,AZ269&gt;0),w2,0)))))</f>
        <v>0</v>
      </c>
      <c r="BA270" s="26" t="n">
        <f aca="false">IF(AF270="",0,IF(AF270&gt;=z4,w4,IF(AF270&gt;=z3,w3,IF(AF270&gt;=zEntry,w2,IF(AND(AF270&gt;=ExitZ,BA269&gt;0),w2,0)))))</f>
        <v>0</v>
      </c>
      <c r="BB270" s="26" t="n">
        <f aca="false">IF(AG270="",0,IF(AG270&gt;=z4,w4,IF(AG270&gt;=z3,w3,IF(AG270&gt;=zEntry,w2,IF(AND(AG270&gt;=ExitZ,BB269&gt;0),w2,0)))))</f>
        <v>0</v>
      </c>
      <c r="BC270" s="26" t="n">
        <f aca="false">IF(AH270="",0,IF(AH270&gt;=z4,w4,IF(AH270&gt;=z3,w3,IF(AH270&gt;=zEntry,w2,IF(AND(AH270&gt;=ExitZ,BC269&gt;0),w2,0)))))</f>
        <v>0</v>
      </c>
      <c r="BD270" s="26" t="n">
        <f aca="false">IF(AI270="",0,IF(AI270&gt;=z4,w4,IF(AI270&gt;=z3,w3,IF(AI270&gt;=zEntry,w2,IF(AND(AI270&gt;=ExitZ,BD269&gt;0),w2,0)))))</f>
        <v>0</v>
      </c>
      <c r="BE270" s="26" t="n">
        <f aca="false">IF(AJ270="",0,IF(AJ270&gt;=z4,w4,IF(AJ270&gt;=z3,w3,IF(AJ270&gt;=zEntry,w2,IF(AND(AJ270&gt;=ExitZ,BE269&gt;0),w2,0)))))</f>
        <v>0</v>
      </c>
      <c r="BF270" s="26" t="n">
        <f aca="false">IF(AK270="",0,IF(AK270&gt;=z4,w4,IF(AK270&gt;=z3,w3,IF(AK270&gt;=zEntry,w2,IF(AND(AK270&gt;=ExitZ,BF269&gt;0),w2,0)))))</f>
        <v>0</v>
      </c>
      <c r="BG270" s="26" t="n">
        <f aca="false">IF(AL270="",0,IF(AL270&gt;=z4,w4,IF(AL270&gt;=z3,w3,IF(AL270&gt;=zEntry,w2,IF(AND(AL270&gt;=ExitZ,BG269&gt;0),w2,0)))))</f>
        <v>0</v>
      </c>
      <c r="BH270" s="26" t="n">
        <f aca="false">IF(AM270="",0,IF(AM270&gt;=z4,w4,IF(AM270&gt;=z3,w3,IF(AM270&gt;=zEntry,w2,IF(AND(AM270&gt;=ExitZ,BH269&gt;0),w2,0)))))</f>
        <v>0</v>
      </c>
      <c r="BI270" s="26" t="n">
        <f aca="false">IF(AN270="",0,IF(AN270&gt;=z4,w4,IF(AN270&gt;=z3,w3,IF(AN270&gt;=zEntry,w2,IF(AND(AN270&gt;=ExitZ,BI269&gt;0),w2,0)))))</f>
        <v>0</v>
      </c>
      <c r="BJ270" s="26" t="n">
        <f aca="false">IF(AO270="",0,IF(AO270&gt;=z4,w4,IF(AO270&gt;=z3,w3,IF(AO270&gt;=zEntry,w2,IF(AND(AO270&gt;=ExitZ,BJ269&gt;0),w2,0)))))</f>
        <v>0</v>
      </c>
      <c r="BK270" s="26" t="n">
        <f aca="false">IF(AP270="",0,IF(AP270&gt;=z4,w4,IF(AP270&gt;=z3,w3,IF(AP270&gt;=zEntry,w2,IF(AND(AP270&gt;=ExitZ,BK269&gt;0),w2,0)))))</f>
        <v>0</v>
      </c>
      <c r="BL270" s="26" t="n">
        <f aca="false">IF(AQ270="",0,IF(AQ270&gt;=z4,w4,IF(AQ270&gt;=z3,w3,IF(AQ270&gt;=zEntry,w2,IF(AND(AQ270&gt;=ExitZ,BL269&gt;0),w2,0)))))</f>
        <v>0</v>
      </c>
      <c r="BM270" s="23" t="n">
        <f aca="false">IF(EMFX_Data!X269&gt;=EMFX_Data!Y269,EMFX_Data!AE270-EMFX_Data!AF270,EMFX_Data!AF270-EMFX_Data!AE270)</f>
        <v>0.0101452143571908</v>
      </c>
      <c r="BN270" s="23" t="n">
        <f aca="false">IF(EMFX_Data!X269&gt;=EMFX_Data!Z269,EMFX_Data!AE270-EMFX_Data!AG270,EMFX_Data!AG270-EMFX_Data!AE270)</f>
        <v>0.0312414719814864</v>
      </c>
      <c r="BO270" s="23" t="n">
        <f aca="false">IF(EMFX_Data!X269&gt;=EMFX_Data!AA269,EMFX_Data!AE270-EMFX_Data!AH270,EMFX_Data!AH270-EMFX_Data!AE270)</f>
        <v>-0.0313717761003178</v>
      </c>
      <c r="BP270" s="23" t="n">
        <f aca="false">IF(EMFX_Data!X269&gt;=EMFX_Data!AB269,EMFX_Data!AE270-EMFX_Data!AI270,EMFX_Data!AI270-EMFX_Data!AE270)</f>
        <v>0.0321464634650777</v>
      </c>
      <c r="BQ270" s="23" t="n">
        <f aca="false">IF(EMFX_Data!X269&gt;=EMFX_Data!AC269,EMFX_Data!AE270-EMFX_Data!AJ270,EMFX_Data!AJ270-EMFX_Data!AE270)</f>
        <v>-0.0488024242176985</v>
      </c>
      <c r="BR270" s="23" t="n">
        <f aca="false">IF(EMFX_Data!X269&gt;=EMFX_Data!AD269,EMFX_Data!AE270-EMFX_Data!AK270,EMFX_Data!AK270-EMFX_Data!AE270)</f>
        <v>-0.010493004234384</v>
      </c>
      <c r="BS270" s="23" t="n">
        <f aca="false">IF(EMFX_Data!Y269&gt;=EMFX_Data!Z269,EMFX_Data!AF270-EMFX_Data!AG270,EMFX_Data!AG270-EMFX_Data!AF270)</f>
        <v>-0.0210962576242955</v>
      </c>
      <c r="BT270" s="23" t="n">
        <f aca="false">IF(EMFX_Data!Y269&gt;=EMFX_Data!AA269,EMFX_Data!AF270-EMFX_Data!AH270,EMFX_Data!AH270-EMFX_Data!AF270)</f>
        <v>0.0415169904575086</v>
      </c>
      <c r="BU270" s="23" t="n">
        <f aca="false">IF(EMFX_Data!Y269&gt;=EMFX_Data!AB269,EMFX_Data!AF270-EMFX_Data!AI270,EMFX_Data!AI270-EMFX_Data!AF270)</f>
        <v>-0.0220012491078869</v>
      </c>
      <c r="BV270" s="23" t="n">
        <f aca="false">IF(EMFX_Data!Y269&gt;=EMFX_Data!AC269,EMFX_Data!AF270-EMFX_Data!AJ270,EMFX_Data!AJ270-EMFX_Data!AF270)</f>
        <v>0.0589476385748893</v>
      </c>
      <c r="BW270" s="23" t="n">
        <f aca="false">IF(EMFX_Data!Y269&gt;=EMFX_Data!AD269,EMFX_Data!AF270-EMFX_Data!AK270,EMFX_Data!AK270-EMFX_Data!AF270)</f>
        <v>0.0206382185915748</v>
      </c>
      <c r="BX270" s="23" t="n">
        <f aca="false">IF(EMFX_Data!Z269&gt;=EMFX_Data!AA269,EMFX_Data!AG270-EMFX_Data!AH270,EMFX_Data!AH270-EMFX_Data!AG270)</f>
        <v>-0.0626132480818041</v>
      </c>
      <c r="BY270" s="23" t="n">
        <f aca="false">IF(EMFX_Data!Z269&gt;=EMFX_Data!AB269,EMFX_Data!AG270-EMFX_Data!AI270,EMFX_Data!AI270-EMFX_Data!AG270)</f>
        <v>0.000904991483591369</v>
      </c>
      <c r="BZ270" s="23" t="n">
        <f aca="false">IF(EMFX_Data!Z269&gt;=EMFX_Data!AC269,EMFX_Data!AG270-EMFX_Data!AJ270,EMFX_Data!AJ270-EMFX_Data!AG270)</f>
        <v>0.0800438961991849</v>
      </c>
      <c r="CA270" s="23" t="n">
        <f aca="false">IF(EMFX_Data!Z269&gt;=EMFX_Data!AD269,EMFX_Data!AG270-EMFX_Data!AK270,EMFX_Data!AK270-EMFX_Data!AG270)</f>
        <v>-0.0417344762158704</v>
      </c>
      <c r="CB270" s="23" t="n">
        <f aca="false">IF(EMFX_Data!AA269&gt;=EMFX_Data!AB269,EMFX_Data!AH270-EMFX_Data!AI270,EMFX_Data!AI270-EMFX_Data!AH270)</f>
        <v>0.0635182395653955</v>
      </c>
      <c r="CC270" s="23" t="n">
        <f aca="false">IF(EMFX_Data!AA269&gt;=EMFX_Data!AC269,EMFX_Data!AH270-EMFX_Data!AJ270,EMFX_Data!AJ270-EMFX_Data!AH270)</f>
        <v>0.0174306481173807</v>
      </c>
      <c r="CD270" s="23" t="n">
        <f aca="false">IF(EMFX_Data!AA269&gt;=EMFX_Data!AD269,EMFX_Data!AH270-EMFX_Data!AK270,EMFX_Data!AK270-EMFX_Data!AH270)</f>
        <v>0.0208787718659338</v>
      </c>
      <c r="CE270" s="23" t="n">
        <f aca="false">IF(EMFX_Data!AB269&gt;=EMFX_Data!AC269,EMFX_Data!AI270-EMFX_Data!AJ270,EMFX_Data!AJ270-EMFX_Data!AI270)</f>
        <v>0.0809488876827762</v>
      </c>
      <c r="CF270" s="23" t="n">
        <f aca="false">IF(EMFX_Data!AB269&gt;=EMFX_Data!AD269,EMFX_Data!AI270-EMFX_Data!AK270,EMFX_Data!AK270-EMFX_Data!AI270)</f>
        <v>-0.0426394676994617</v>
      </c>
      <c r="CG270" s="23" t="n">
        <f aca="false">IF(EMFX_Data!AC269&gt;=EMFX_Data!AD269,EMFX_Data!AJ270-EMFX_Data!AK270,EMFX_Data!AK270-EMFX_Data!AJ270)</f>
        <v>0.0383094199833145</v>
      </c>
      <c r="CH270" s="27" t="n">
        <f aca="false">IF(ROW()&lt;4+VolLB,"",STDEV(INDEX($BM:$BM,ROW()-VolLB+1):INDEX($BM:$BM,ROW()))*SQRT(12))</f>
        <v>0.202002429075116</v>
      </c>
      <c r="CI270" s="27" t="n">
        <f aca="false">IF(ROW()&lt;4+VolLB,"",STDEV(INDEX($BN:$BN,ROW()-VolLB+1):INDEX($BN:$BN,ROW()))*SQRT(12))</f>
        <v>0.187929028325318</v>
      </c>
      <c r="CJ270" s="27" t="n">
        <f aca="false">IF(ROW()&lt;4+VolLB,"",STDEV(INDEX($BO:$BO,ROW()-VolLB+1):INDEX($BO:$BO,ROW()))*SQRT(12))</f>
        <v>0.186333175646895</v>
      </c>
      <c r="CK270" s="27" t="n">
        <f aca="false">IF(ROW()&lt;4+VolLB,"",STDEV(INDEX($BP:$BP,ROW()-VolLB+1):INDEX($BP:$BP,ROW()))*SQRT(12))</f>
        <v>0.172954217506893</v>
      </c>
      <c r="CL270" s="27" t="n">
        <f aca="false">IF(ROW()&lt;4+VolLB,"",STDEV(INDEX($BQ:$BQ,ROW()-VolLB+1):INDEX($BQ:$BQ,ROW()))*SQRT(12))</f>
        <v>0.170585833200194</v>
      </c>
      <c r="CM270" s="27" t="n">
        <f aca="false">IF(ROW()&lt;4+VolLB,"",STDEV(INDEX($BR:$BR,ROW()-VolLB+1):INDEX($BR:$BR,ROW()))*SQRT(12))</f>
        <v>0.197898709426901</v>
      </c>
      <c r="CN270" s="27" t="n">
        <f aca="false">IF(ROW()&lt;4+VolLB,"",STDEV(INDEX($BS:$BS,ROW()-VolLB+1):INDEX($BS:$BS,ROW()))*SQRT(12))</f>
        <v>0.179844910815201</v>
      </c>
      <c r="CO270" s="27" t="n">
        <f aca="false">IF(ROW()&lt;4+VolLB,"",STDEV(INDEX($BT:$BT,ROW()-VolLB+1):INDEX($BT:$BT,ROW()))*SQRT(12))</f>
        <v>0.204035056132767</v>
      </c>
      <c r="CP270" s="27" t="n">
        <f aca="false">IF(ROW()&lt;4+VolLB,"",STDEV(INDEX($BU:$BU,ROW()-VolLB+1):INDEX($BU:$BU,ROW()))*SQRT(12))</f>
        <v>0.181360426516385</v>
      </c>
      <c r="CQ270" s="27" t="n">
        <f aca="false">IF(ROW()&lt;4+VolLB,"",STDEV(INDEX($BV:$BV,ROW()-VolLB+1):INDEX($BV:$BV,ROW()))*SQRT(12))</f>
        <v>0.205356693619749</v>
      </c>
      <c r="CR270" s="27" t="n">
        <f aca="false">IF(ROW()&lt;4+VolLB,"",STDEV(INDEX($BW:$BW,ROW()-VolLB+1):INDEX($BW:$BW,ROW()))*SQRT(12))</f>
        <v>0.194851504832816</v>
      </c>
      <c r="CS270" s="27" t="n">
        <f aca="false">IF(ROW()&lt;4+VolLB,"",STDEV(INDEX($BX:$BX,ROW()-VolLB+1):INDEX($BX:$BX,ROW()))*SQRT(12))</f>
        <v>0.15486464583698</v>
      </c>
      <c r="CT270" s="27" t="n">
        <f aca="false">IF(ROW()&lt;4+VolLB,"",STDEV(INDEX($BY:$BY,ROW()-VolLB+1):INDEX($BY:$BY,ROW()))*SQRT(12))</f>
        <v>0.148279281469863</v>
      </c>
      <c r="CU270" s="27" t="n">
        <f aca="false">IF(ROW()&lt;4+VolLB,"",STDEV(INDEX($BZ:$BZ,ROW()-VolLB+1):INDEX($BZ:$BZ,ROW()))*SQRT(12))</f>
        <v>0.161124380269449</v>
      </c>
      <c r="CV270" s="27" t="n">
        <f aca="false">IF(ROW()&lt;4+VolLB,"",STDEV(INDEX($CA:$CA,ROW()-VolLB+1):INDEX($CA:$CA,ROW()))*SQRT(12))</f>
        <v>0.157918416919011</v>
      </c>
      <c r="CW270" s="27" t="n">
        <f aca="false">IF(ROW()&lt;4+VolLB,"",STDEV(INDEX($CB:$CB,ROW()-VolLB+1):INDEX($CB:$CB,ROW()))*SQRT(12))</f>
        <v>0.159979572997217</v>
      </c>
      <c r="CX270" s="27" t="n">
        <f aca="false">IF(ROW()&lt;4+VolLB,"",STDEV(INDEX($CC:$CC,ROW()-VolLB+1):INDEX($CC:$CC,ROW()))*SQRT(12))</f>
        <v>0.151054740560079</v>
      </c>
      <c r="CY270" s="27" t="n">
        <f aca="false">IF(ROW()&lt;4+VolLB,"",STDEV(INDEX($CD:$CD,ROW()-VolLB+1):INDEX($CD:$CD,ROW()))*SQRT(12))</f>
        <v>0.159024100256117</v>
      </c>
      <c r="CZ270" s="27" t="n">
        <f aca="false">IF(ROW()&lt;4+VolLB,"",STDEV(INDEX($CE:$CE,ROW()-VolLB+1):INDEX($CE:$CE,ROW()))*SQRT(12))</f>
        <v>0.161788767628285</v>
      </c>
      <c r="DA270" s="27" t="n">
        <f aca="false">IF(ROW()&lt;4+VolLB,"",STDEV(INDEX($CF:$CF,ROW()-VolLB+1):INDEX($CF:$CF,ROW()))*SQRT(12))</f>
        <v>0.155467977751415</v>
      </c>
      <c r="DB270" s="27" t="n">
        <f aca="false">IF(ROW()&lt;4+VolLB,"",STDEV(INDEX($CG:$CG,ROW()-VolLB+1):INDEX($CG:$CG,ROW()))*SQRT(12))</f>
        <v>0.169937035765983</v>
      </c>
      <c r="DC270" s="26" t="n">
        <f aca="false">IF(OR(AR270=0,CH270="",CH270=0),0,AR270*MIN(MaxScal,TgtVol/CH270))</f>
        <v>0</v>
      </c>
      <c r="DD270" s="26" t="n">
        <f aca="false">IF(OR(AS270=0,CI270="",CI270=0),0,AS270*MIN(MaxScal,TgtVol/CI270))</f>
        <v>0</v>
      </c>
      <c r="DE270" s="26" t="n">
        <f aca="false">IF(OR(AT270=0,CJ270="",CJ270=0),0,AT270*MIN(MaxScal,TgtVol/CJ270))</f>
        <v>0</v>
      </c>
      <c r="DF270" s="26" t="n">
        <f aca="false">IF(OR(AU270=0,CK270="",CK270=0),0,AU270*MIN(MaxScal,TgtVol/CK270))</f>
        <v>0</v>
      </c>
      <c r="DG270" s="26" t="n">
        <f aca="false">IF(OR(AV270=0,CL270="",CL270=0),0,AV270*MIN(MaxScal,TgtVol/CL270))</f>
        <v>0</v>
      </c>
      <c r="DH270" s="26" t="n">
        <f aca="false">IF(OR(AW270=0,CM270="",CM270=0),0,AW270*MIN(MaxScal,TgtVol/CM270))</f>
        <v>0</v>
      </c>
      <c r="DI270" s="26" t="n">
        <f aca="false">IF(OR(AX270=0,CN270="",CN270=0),0,AX270*MIN(MaxScal,TgtVol/CN270))</f>
        <v>0</v>
      </c>
      <c r="DJ270" s="26" t="n">
        <f aca="false">IF(OR(AY270=0,CO270="",CO270=0),0,AY270*MIN(MaxScal,TgtVol/CO270))</f>
        <v>0</v>
      </c>
      <c r="DK270" s="26" t="n">
        <f aca="false">IF(OR(AZ270=0,CP270="",CP270=0),0,AZ270*MIN(MaxScal,TgtVol/CP270))</f>
        <v>0</v>
      </c>
      <c r="DL270" s="26" t="n">
        <f aca="false">IF(OR(BA270=0,CQ270="",CQ270=0),0,BA270*MIN(MaxScal,TgtVol/CQ270))</f>
        <v>0</v>
      </c>
      <c r="DM270" s="26" t="n">
        <f aca="false">IF(OR(BB270=0,CR270="",CR270=0),0,BB270*MIN(MaxScal,TgtVol/CR270))</f>
        <v>0</v>
      </c>
      <c r="DN270" s="26" t="n">
        <f aca="false">IF(OR(BC270=0,CS270="",CS270=0),0,BC270*MIN(MaxScal,TgtVol/CS270))</f>
        <v>0</v>
      </c>
      <c r="DO270" s="26" t="n">
        <f aca="false">IF(OR(BD270=0,CT270="",CT270=0),0,BD270*MIN(MaxScal,TgtVol/CT270))</f>
        <v>0</v>
      </c>
      <c r="DP270" s="26" t="n">
        <f aca="false">IF(OR(BE270=0,CU270="",CU270=0),0,BE270*MIN(MaxScal,TgtVol/CU270))</f>
        <v>0</v>
      </c>
      <c r="DQ270" s="26" t="n">
        <f aca="false">IF(OR(BF270=0,CV270="",CV270=0),0,BF270*MIN(MaxScal,TgtVol/CV270))</f>
        <v>0</v>
      </c>
      <c r="DR270" s="26" t="n">
        <f aca="false">IF(OR(BG270=0,CW270="",CW270=0),0,BG270*MIN(MaxScal,TgtVol/CW270))</f>
        <v>0</v>
      </c>
      <c r="DS270" s="26" t="n">
        <f aca="false">IF(OR(BH270=0,CX270="",CX270=0),0,BH270*MIN(MaxScal,TgtVol/CX270))</f>
        <v>0</v>
      </c>
      <c r="DT270" s="26" t="n">
        <f aca="false">IF(OR(BI270=0,CY270="",CY270=0),0,BI270*MIN(MaxScal,TgtVol/CY270))</f>
        <v>0</v>
      </c>
      <c r="DU270" s="26" t="n">
        <f aca="false">IF(OR(BJ270=0,CZ270="",CZ270=0),0,BJ270*MIN(MaxScal,TgtVol/CZ270))</f>
        <v>0</v>
      </c>
      <c r="DV270" s="26" t="n">
        <f aca="false">IF(OR(BK270=0,DA270="",DA270=0),0,BK270*MIN(MaxScal,TgtVol/DA270))</f>
        <v>0</v>
      </c>
      <c r="DW270" s="26" t="n">
        <f aca="false">IF(OR(BL270=0,DB270="",DB270=0),0,BL270*MIN(MaxScal,TgtVol/DB270))</f>
        <v>0</v>
      </c>
      <c r="DX270" s="28" t="n">
        <f aca="false">IFERROR(DC269*BM270,"")</f>
        <v>0</v>
      </c>
      <c r="DY270" s="28" t="n">
        <f aca="false">IFERROR(DD269*BN270,"")</f>
        <v>0</v>
      </c>
      <c r="DZ270" s="28" t="n">
        <f aca="false">IFERROR(DE269*BO270,"")</f>
        <v>-0</v>
      </c>
      <c r="EA270" s="28" t="n">
        <f aca="false">IFERROR(DF269*BP270,"")</f>
        <v>0</v>
      </c>
      <c r="EB270" s="28" t="n">
        <f aca="false">IFERROR(DG269*BQ270,"")</f>
        <v>-0</v>
      </c>
      <c r="EC270" s="28" t="n">
        <f aca="false">IFERROR(DH269*BR270,"")</f>
        <v>-0</v>
      </c>
      <c r="ED270" s="28" t="n">
        <f aca="false">IFERROR(DI269*BS270,"")</f>
        <v>-0</v>
      </c>
      <c r="EE270" s="28" t="n">
        <f aca="false">IFERROR(DJ269*BT270,"")</f>
        <v>0</v>
      </c>
      <c r="EF270" s="28" t="n">
        <f aca="false">IFERROR(DK269*BU270,"")</f>
        <v>-0</v>
      </c>
      <c r="EG270" s="28" t="n">
        <f aca="false">IFERROR(DL269*BV270,"")</f>
        <v>0.00569399659478238</v>
      </c>
      <c r="EH270" s="28" t="n">
        <f aca="false">IFERROR(DM269*BW270,"")</f>
        <v>0</v>
      </c>
      <c r="EI270" s="28" t="n">
        <f aca="false">IFERROR(DN269*BX270,"")</f>
        <v>-0</v>
      </c>
      <c r="EJ270" s="28" t="n">
        <f aca="false">IFERROR(DO269*BY270,"")</f>
        <v>0</v>
      </c>
      <c r="EK270" s="28" t="n">
        <f aca="false">IFERROR(DP269*BZ270,"")</f>
        <v>0</v>
      </c>
      <c r="EL270" s="28" t="n">
        <f aca="false">IFERROR(DQ269*CA270,"")</f>
        <v>-0</v>
      </c>
      <c r="EM270" s="28" t="n">
        <f aca="false">IFERROR(DR269*CB270,"")</f>
        <v>0</v>
      </c>
      <c r="EN270" s="28" t="n">
        <f aca="false">IFERROR(DS269*CC270,"")</f>
        <v>0</v>
      </c>
      <c r="EO270" s="28" t="n">
        <f aca="false">IFERROR(DT269*CD270,"")</f>
        <v>0</v>
      </c>
      <c r="EP270" s="28" t="n">
        <f aca="false">IFERROR(DU269*CE270,"")</f>
        <v>0</v>
      </c>
      <c r="EQ270" s="28" t="n">
        <f aca="false">IFERROR(DV269*CF270,"")</f>
        <v>-0</v>
      </c>
      <c r="ER270" s="28" t="n">
        <f aca="false">IFERROR(DW269*CG270,"")</f>
        <v>0</v>
      </c>
      <c r="ES270" s="28" t="n">
        <f aca="false">IF(ROW()=4,"",SUM(DX270:ER270))</f>
        <v>0.00569399659478238</v>
      </c>
      <c r="ET270" s="29" t="n">
        <f aca="false">COUNTIF(AR270:BL270,"&gt;0")</f>
        <v>0</v>
      </c>
    </row>
    <row r="271" customFormat="false" ht="15" hidden="false" customHeight="false" outlineLevel="0" collapsed="false">
      <c r="A271" s="19" t="n">
        <v>46142</v>
      </c>
      <c r="B271" s="23" t="n">
        <f aca="false">ABS(EMFX_Data!X271-EMFX_Data!Y271)</f>
        <v>0.249814047103146</v>
      </c>
      <c r="C271" s="23" t="n">
        <f aca="false">ABS(EMFX_Data!X271-EMFX_Data!Z271)</f>
        <v>0.0741576185643789</v>
      </c>
      <c r="D271" s="23" t="n">
        <f aca="false">ABS(EMFX_Data!X271-EMFX_Data!AA271)</f>
        <v>0.128201706146942</v>
      </c>
      <c r="E271" s="23" t="n">
        <f aca="false">ABS(EMFX_Data!X271-EMFX_Data!AB271)</f>
        <v>0.0351231716309544</v>
      </c>
      <c r="F271" s="23" t="n">
        <f aca="false">ABS(EMFX_Data!X271-EMFX_Data!AC271)</f>
        <v>0.0030160926232945</v>
      </c>
      <c r="G271" s="23" t="n">
        <f aca="false">ABS(EMFX_Data!X271-EMFX_Data!AD271)</f>
        <v>0.120402524807408</v>
      </c>
      <c r="H271" s="23" t="n">
        <f aca="false">ABS(EMFX_Data!Y271-EMFX_Data!Z271)</f>
        <v>0.323971665667525</v>
      </c>
      <c r="I271" s="23" t="n">
        <f aca="false">ABS(EMFX_Data!Y271-EMFX_Data!AA271)</f>
        <v>0.121612340956204</v>
      </c>
      <c r="J271" s="23" t="n">
        <f aca="false">ABS(EMFX_Data!Y271-EMFX_Data!AB271)</f>
        <v>0.214690875472192</v>
      </c>
      <c r="K271" s="23" t="n">
        <f aca="false">ABS(EMFX_Data!Y271-EMFX_Data!AC271)</f>
        <v>0.246797954479852</v>
      </c>
      <c r="L271" s="23" t="n">
        <f aca="false">ABS(EMFX_Data!Y271-EMFX_Data!AD271)</f>
        <v>0.129411522295738</v>
      </c>
      <c r="M271" s="23" t="n">
        <f aca="false">ABS(EMFX_Data!Z271-EMFX_Data!AA271)</f>
        <v>0.20235932471132</v>
      </c>
      <c r="N271" s="23" t="n">
        <f aca="false">ABS(EMFX_Data!Z271-EMFX_Data!AB271)</f>
        <v>0.109280790195333</v>
      </c>
      <c r="O271" s="23" t="n">
        <f aca="false">ABS(EMFX_Data!Z271-EMFX_Data!AC271)</f>
        <v>0.0771737111876734</v>
      </c>
      <c r="P271" s="23" t="n">
        <f aca="false">ABS(EMFX_Data!Z271-EMFX_Data!AD271)</f>
        <v>0.194560143371787</v>
      </c>
      <c r="Q271" s="23" t="n">
        <f aca="false">ABS(EMFX_Data!AA271-EMFX_Data!AB271)</f>
        <v>0.0930785345159872</v>
      </c>
      <c r="R271" s="23" t="n">
        <f aca="false">ABS(EMFX_Data!AA271-EMFX_Data!AC271)</f>
        <v>0.125185613523647</v>
      </c>
      <c r="S271" s="23" t="n">
        <f aca="false">ABS(EMFX_Data!AA271-EMFX_Data!AD271)</f>
        <v>0.00779918133953395</v>
      </c>
      <c r="T271" s="23" t="n">
        <f aca="false">ABS(EMFX_Data!AB271-EMFX_Data!AC271)</f>
        <v>0.0321070790076599</v>
      </c>
      <c r="U271" s="23" t="n">
        <f aca="false">ABS(EMFX_Data!AB271-EMFX_Data!AD271)</f>
        <v>0.0852793531764533</v>
      </c>
      <c r="V271" s="23" t="n">
        <f aca="false">ABS(EMFX_Data!AC271-EMFX_Data!AD271)</f>
        <v>0.117386432184113</v>
      </c>
      <c r="W271" s="26" t="n">
        <f aca="false">IF(ROW()&lt;4+MinObs-1,"",IFERROR((B271-AVERAGE(B$4:B271))/STDEV(B$4:B271),""))</f>
        <v>1.32695029428499</v>
      </c>
      <c r="X271" s="26" t="n">
        <f aca="false">IF(ROW()&lt;4+MinObs-1,"",IFERROR((C271-AVERAGE(C$4:C271))/STDEV(C$4:C271),""))</f>
        <v>-0.405552046846973</v>
      </c>
      <c r="Y271" s="26" t="n">
        <f aca="false">IF(ROW()&lt;4+MinObs-1,"",IFERROR((D271-AVERAGE(D$4:D271))/STDEV(D$4:D271),""))</f>
        <v>-0.138442419950553</v>
      </c>
      <c r="Z271" s="26" t="n">
        <f aca="false">IF(ROW()&lt;4+MinObs-1,"",IFERROR((E271-AVERAGE(E$4:E271))/STDEV(E$4:E271),""))</f>
        <v>-0.883274453891779</v>
      </c>
      <c r="AA271" s="26" t="n">
        <f aca="false">IF(ROW()&lt;4+MinObs-1,"",IFERROR((F271-AVERAGE(F$4:F271))/STDEV(F$4:F271),""))</f>
        <v>-1.24842030697328</v>
      </c>
      <c r="AB271" s="26" t="n">
        <f aca="false">IF(ROW()&lt;4+MinObs-1,"",IFERROR((G271-AVERAGE(G$4:G271))/STDEV(G$4:G271),""))</f>
        <v>-0.0614856719519396</v>
      </c>
      <c r="AC271" s="26" t="n">
        <f aca="false">IF(ROW()&lt;4+MinObs-1,"",IFERROR((H271-AVERAGE(H$4:H271))/STDEV(H$4:H271),""))</f>
        <v>1.62285249329398</v>
      </c>
      <c r="AD271" s="26" t="n">
        <f aca="false">IF(ROW()&lt;4+MinObs-1,"",IFERROR((I271-AVERAGE(I$4:I271))/STDEV(I$4:I271),""))</f>
        <v>-0.184300998853383</v>
      </c>
      <c r="AE271" s="26" t="n">
        <f aca="false">IF(ROW()&lt;4+MinObs-1,"",IFERROR((J271-AVERAGE(J$4:J271))/STDEV(J$4:J271),""))</f>
        <v>1.04192672377913</v>
      </c>
      <c r="AF271" s="26" t="n">
        <f aca="false">IF(ROW()&lt;4+MinObs-1,"",IFERROR((K271-AVERAGE(K$4:K271))/STDEV(K$4:K271),""))</f>
        <v>1.85641824313258</v>
      </c>
      <c r="AG271" s="26" t="n">
        <f aca="false">IF(ROW()&lt;4+MinObs-1,"",IFERROR((L271-AVERAGE(L$4:L271))/STDEV(L$4:L271),""))</f>
        <v>-0.173940932000411</v>
      </c>
      <c r="AH271" s="26" t="n">
        <f aca="false">IF(ROW()&lt;4+MinObs-1,"",IFERROR((M271-AVERAGE(M$4:M271))/STDEV(M$4:M271),""))</f>
        <v>0.572237880916944</v>
      </c>
      <c r="AI271" s="26" t="n">
        <f aca="false">IF(ROW()&lt;4+MinObs-1,"",IFERROR((N271-AVERAGE(N$4:N271))/STDEV(N$4:N271),""))</f>
        <v>-0.254474144557769</v>
      </c>
      <c r="AJ271" s="26" t="n">
        <f aca="false">IF(ROW()&lt;4+MinObs-1,"",IFERROR((O271-AVERAGE(O$4:O271))/STDEV(O$4:O271),""))</f>
        <v>-0.26380658947454</v>
      </c>
      <c r="AK271" s="26" t="n">
        <f aca="false">IF(ROW()&lt;4+MinObs-1,"",IFERROR((P271-AVERAGE(P$4:P271))/STDEV(P$4:P271),""))</f>
        <v>0.195409490827575</v>
      </c>
      <c r="AL271" s="26" t="n">
        <f aca="false">IF(ROW()&lt;4+MinObs-1,"",IFERROR((Q271-AVERAGE(Q$4:Q271))/STDEV(Q$4:Q271),""))</f>
        <v>-0.477674123207896</v>
      </c>
      <c r="AM271" s="26" t="n">
        <f aca="false">IF(ROW()&lt;4+MinObs-1,"",IFERROR((R271-AVERAGE(R$4:R271))/STDEV(R$4:R271),""))</f>
        <v>-0.283576261121091</v>
      </c>
      <c r="AN271" s="26" t="n">
        <f aca="false">IF(ROW()&lt;4+MinObs-1,"",IFERROR((S271-AVERAGE(S$4:S271))/STDEV(S$4:S271),""))</f>
        <v>-0.613869338483952</v>
      </c>
      <c r="AO271" s="26" t="n">
        <f aca="false">IF(ROW()&lt;4+MinObs-1,"",IFERROR((T271-AVERAGE(T$4:T271))/STDEV(T$4:T271),""))</f>
        <v>-1.03854983492703</v>
      </c>
      <c r="AP271" s="26" t="n">
        <f aca="false">IF(ROW()&lt;4+MinObs-1,"",IFERROR((U271-AVERAGE(U$4:U271))/STDEV(U$4:U271),""))</f>
        <v>-0.261756264989418</v>
      </c>
      <c r="AQ271" s="26" t="n">
        <f aca="false">IF(ROW()&lt;4+MinObs-1,"",IFERROR((V271-AVERAGE(V$4:V271))/STDEV(V$4:V271),""))</f>
        <v>-0.161766617212765</v>
      </c>
      <c r="AR271" s="26" t="n">
        <f aca="false">IF(W271="",0,IF(W271&gt;=z4,w4,IF(W271&gt;=z3,w3,IF(W271&gt;=zEntry,w2,IF(AND(W271&gt;=ExitZ,AR270&gt;0),w2,0)))))</f>
        <v>0</v>
      </c>
      <c r="AS271" s="26" t="n">
        <f aca="false">IF(X271="",0,IF(X271&gt;=z4,w4,IF(X271&gt;=z3,w3,IF(X271&gt;=zEntry,w2,IF(AND(X271&gt;=ExitZ,AS270&gt;0),w2,0)))))</f>
        <v>0</v>
      </c>
      <c r="AT271" s="26" t="n">
        <f aca="false">IF(Y271="",0,IF(Y271&gt;=z4,w4,IF(Y271&gt;=z3,w3,IF(Y271&gt;=zEntry,w2,IF(AND(Y271&gt;=ExitZ,AT270&gt;0),w2,0)))))</f>
        <v>0</v>
      </c>
      <c r="AU271" s="26" t="n">
        <f aca="false">IF(Z271="",0,IF(Z271&gt;=z4,w4,IF(Z271&gt;=z3,w3,IF(Z271&gt;=zEntry,w2,IF(AND(Z271&gt;=ExitZ,AU270&gt;0),w2,0)))))</f>
        <v>0</v>
      </c>
      <c r="AV271" s="26" t="n">
        <f aca="false">IF(AA271="",0,IF(AA271&gt;=z4,w4,IF(AA271&gt;=z3,w3,IF(AA271&gt;=zEntry,w2,IF(AND(AA271&gt;=ExitZ,AV270&gt;0),w2,0)))))</f>
        <v>0</v>
      </c>
      <c r="AW271" s="26" t="n">
        <f aca="false">IF(AB271="",0,IF(AB271&gt;=z4,w4,IF(AB271&gt;=z3,w3,IF(AB271&gt;=zEntry,w2,IF(AND(AB271&gt;=ExitZ,AW270&gt;0),w2,0)))))</f>
        <v>0</v>
      </c>
      <c r="AX271" s="26" t="n">
        <f aca="false">IF(AC271="",0,IF(AC271&gt;=z4,w4,IF(AC271&gt;=z3,w3,IF(AC271&gt;=zEntry,w2,IF(AND(AC271&gt;=ExitZ,AX270&gt;0),w2,0)))))</f>
        <v>0</v>
      </c>
      <c r="AY271" s="26" t="n">
        <f aca="false">IF(AD271="",0,IF(AD271&gt;=z4,w4,IF(AD271&gt;=z3,w3,IF(AD271&gt;=zEntry,w2,IF(AND(AD271&gt;=ExitZ,AY270&gt;0),w2,0)))))</f>
        <v>0</v>
      </c>
      <c r="AZ271" s="26" t="n">
        <f aca="false">IF(AE271="",0,IF(AE271&gt;=z4,w4,IF(AE271&gt;=z3,w3,IF(AE271&gt;=zEntry,w2,IF(AND(AE271&gt;=ExitZ,AZ270&gt;0),w2,0)))))</f>
        <v>0</v>
      </c>
      <c r="BA271" s="26" t="n">
        <f aca="false">IF(AF271="",0,IF(AF271&gt;=z4,w4,IF(AF271&gt;=z3,w3,IF(AF271&gt;=zEntry,w2,IF(AND(AF271&gt;=ExitZ,BA270&gt;0),w2,0)))))</f>
        <v>0</v>
      </c>
      <c r="BB271" s="26" t="n">
        <f aca="false">IF(AG271="",0,IF(AG271&gt;=z4,w4,IF(AG271&gt;=z3,w3,IF(AG271&gt;=zEntry,w2,IF(AND(AG271&gt;=ExitZ,BB270&gt;0),w2,0)))))</f>
        <v>0</v>
      </c>
      <c r="BC271" s="26" t="n">
        <f aca="false">IF(AH271="",0,IF(AH271&gt;=z4,w4,IF(AH271&gt;=z3,w3,IF(AH271&gt;=zEntry,w2,IF(AND(AH271&gt;=ExitZ,BC270&gt;0),w2,0)))))</f>
        <v>0</v>
      </c>
      <c r="BD271" s="26" t="n">
        <f aca="false">IF(AI271="",0,IF(AI271&gt;=z4,w4,IF(AI271&gt;=z3,w3,IF(AI271&gt;=zEntry,w2,IF(AND(AI271&gt;=ExitZ,BD270&gt;0),w2,0)))))</f>
        <v>0</v>
      </c>
      <c r="BE271" s="26" t="n">
        <f aca="false">IF(AJ271="",0,IF(AJ271&gt;=z4,w4,IF(AJ271&gt;=z3,w3,IF(AJ271&gt;=zEntry,w2,IF(AND(AJ271&gt;=ExitZ,BE270&gt;0),w2,0)))))</f>
        <v>0</v>
      </c>
      <c r="BF271" s="26" t="n">
        <f aca="false">IF(AK271="",0,IF(AK271&gt;=z4,w4,IF(AK271&gt;=z3,w3,IF(AK271&gt;=zEntry,w2,IF(AND(AK271&gt;=ExitZ,BF270&gt;0),w2,0)))))</f>
        <v>0</v>
      </c>
      <c r="BG271" s="26" t="n">
        <f aca="false">IF(AL271="",0,IF(AL271&gt;=z4,w4,IF(AL271&gt;=z3,w3,IF(AL271&gt;=zEntry,w2,IF(AND(AL271&gt;=ExitZ,BG270&gt;0),w2,0)))))</f>
        <v>0</v>
      </c>
      <c r="BH271" s="26" t="n">
        <f aca="false">IF(AM271="",0,IF(AM271&gt;=z4,w4,IF(AM271&gt;=z3,w3,IF(AM271&gt;=zEntry,w2,IF(AND(AM271&gt;=ExitZ,BH270&gt;0),w2,0)))))</f>
        <v>0</v>
      </c>
      <c r="BI271" s="26" t="n">
        <f aca="false">IF(AN271="",0,IF(AN271&gt;=z4,w4,IF(AN271&gt;=z3,w3,IF(AN271&gt;=zEntry,w2,IF(AND(AN271&gt;=ExitZ,BI270&gt;0),w2,0)))))</f>
        <v>0</v>
      </c>
      <c r="BJ271" s="26" t="n">
        <f aca="false">IF(AO271="",0,IF(AO271&gt;=z4,w4,IF(AO271&gt;=z3,w3,IF(AO271&gt;=zEntry,w2,IF(AND(AO271&gt;=ExitZ,BJ270&gt;0),w2,0)))))</f>
        <v>0</v>
      </c>
      <c r="BK271" s="26" t="n">
        <f aca="false">IF(AP271="",0,IF(AP271&gt;=z4,w4,IF(AP271&gt;=z3,w3,IF(AP271&gt;=zEntry,w2,IF(AND(AP271&gt;=ExitZ,BK270&gt;0),w2,0)))))</f>
        <v>0</v>
      </c>
      <c r="BL271" s="26" t="n">
        <f aca="false">IF(AQ271="",0,IF(AQ271&gt;=z4,w4,IF(AQ271&gt;=z3,w3,IF(AQ271&gt;=zEntry,w2,IF(AND(AQ271&gt;=ExitZ,BL270&gt;0),w2,0)))))</f>
        <v>0</v>
      </c>
      <c r="BM271" s="23" t="n">
        <f aca="false">IF(EMFX_Data!X270&gt;=EMFX_Data!Y270,EMFX_Data!AE271-EMFX_Data!AF271,EMFX_Data!AF271-EMFX_Data!AE271)</f>
        <v>0.0320149412504512</v>
      </c>
      <c r="BN271" s="23" t="n">
        <f aca="false">IF(EMFX_Data!X270&gt;=EMFX_Data!Z270,EMFX_Data!AE271-EMFX_Data!AG271,EMFX_Data!AG271-EMFX_Data!AE271)</f>
        <v>0.0847525568824779</v>
      </c>
      <c r="BO271" s="23" t="n">
        <f aca="false">IF(EMFX_Data!X270&gt;=EMFX_Data!AA270,EMFX_Data!AE271-EMFX_Data!AH271,EMFX_Data!AH271-EMFX_Data!AE271)</f>
        <v>-0.016779371559107</v>
      </c>
      <c r="BP271" s="23" t="n">
        <f aca="false">IF(EMFX_Data!X270&gt;=EMFX_Data!AB270,EMFX_Data!AE271-EMFX_Data!AI271,EMFX_Data!AI271-EMFX_Data!AE271)</f>
        <v>0.078122948238938</v>
      </c>
      <c r="BQ271" s="23" t="n">
        <f aca="false">IF(EMFX_Data!X270&gt;=EMFX_Data!AC270,EMFX_Data!AE271-EMFX_Data!AJ271,EMFX_Data!AJ271-EMFX_Data!AE271)</f>
        <v>0.0345164097414875</v>
      </c>
      <c r="BR271" s="23" t="n">
        <f aca="false">IF(EMFX_Data!X270&gt;=EMFX_Data!AD270,EMFX_Data!AE271-EMFX_Data!AK271,EMFX_Data!AK271-EMFX_Data!AE271)</f>
        <v>0.0674984074718241</v>
      </c>
      <c r="BS271" s="23" t="n">
        <f aca="false">IF(EMFX_Data!Y270&gt;=EMFX_Data!Z270,EMFX_Data!AF271-EMFX_Data!AG271,EMFX_Data!AG271-EMFX_Data!AF271)</f>
        <v>-0.0527376156320267</v>
      </c>
      <c r="BT271" s="23" t="n">
        <f aca="false">IF(EMFX_Data!Y270&gt;=EMFX_Data!AA270,EMFX_Data!AF271-EMFX_Data!AH271,EMFX_Data!AH271-EMFX_Data!AF271)</f>
        <v>0.0487943128095582</v>
      </c>
      <c r="BU271" s="23" t="n">
        <f aca="false">IF(EMFX_Data!Y270&gt;=EMFX_Data!AB270,EMFX_Data!AF271-EMFX_Data!AI271,EMFX_Data!AI271-EMFX_Data!AF271)</f>
        <v>-0.0461080069884868</v>
      </c>
      <c r="BV271" s="23" t="n">
        <f aca="false">IF(EMFX_Data!Y270&gt;=EMFX_Data!AC270,EMFX_Data!AF271-EMFX_Data!AJ271,EMFX_Data!AJ271-EMFX_Data!AF271)</f>
        <v>-0.00250146849103626</v>
      </c>
      <c r="BW271" s="23" t="n">
        <f aca="false">IF(EMFX_Data!Y270&gt;=EMFX_Data!AD270,EMFX_Data!AF271-EMFX_Data!AK271,EMFX_Data!AK271-EMFX_Data!AF271)</f>
        <v>-0.0354834662213729</v>
      </c>
      <c r="BX271" s="23" t="n">
        <f aca="false">IF(EMFX_Data!Z270&gt;=EMFX_Data!AA270,EMFX_Data!AG271-EMFX_Data!AH271,EMFX_Data!AH271-EMFX_Data!AG271)</f>
        <v>-0.101531928441585</v>
      </c>
      <c r="BY271" s="23" t="n">
        <f aca="false">IF(EMFX_Data!Z270&gt;=EMFX_Data!AB270,EMFX_Data!AG271-EMFX_Data!AI271,EMFX_Data!AI271-EMFX_Data!AG271)</f>
        <v>-0.00662960864353989</v>
      </c>
      <c r="BZ271" s="23" t="n">
        <f aca="false">IF(EMFX_Data!Z270&gt;=EMFX_Data!AC270,EMFX_Data!AG271-EMFX_Data!AJ271,EMFX_Data!AJ271-EMFX_Data!AG271)</f>
        <v>-0.0502361471409904</v>
      </c>
      <c r="CA271" s="23" t="n">
        <f aca="false">IF(EMFX_Data!Z270&gt;=EMFX_Data!AD270,EMFX_Data!AG271-EMFX_Data!AK271,EMFX_Data!AK271-EMFX_Data!AG271)</f>
        <v>-0.0172541494106538</v>
      </c>
      <c r="CB271" s="23" t="n">
        <f aca="false">IF(EMFX_Data!AA270&gt;=EMFX_Data!AB270,EMFX_Data!AH271-EMFX_Data!AI271,EMFX_Data!AI271-EMFX_Data!AH271)</f>
        <v>0.094902319798045</v>
      </c>
      <c r="CC271" s="23" t="n">
        <f aca="false">IF(EMFX_Data!AA270&gt;=EMFX_Data!AC270,EMFX_Data!AH271-EMFX_Data!AJ271,EMFX_Data!AJ271-EMFX_Data!AH271)</f>
        <v>-0.0512957813005945</v>
      </c>
      <c r="CD271" s="23" t="n">
        <f aca="false">IF(EMFX_Data!AA270&gt;=EMFX_Data!AD270,EMFX_Data!AH271-EMFX_Data!AK271,EMFX_Data!AK271-EMFX_Data!AH271)</f>
        <v>0.0842777790309311</v>
      </c>
      <c r="CE271" s="23" t="n">
        <f aca="false">IF(EMFX_Data!AB270&gt;=EMFX_Data!AC270,EMFX_Data!AI271-EMFX_Data!AJ271,EMFX_Data!AJ271-EMFX_Data!AI271)</f>
        <v>0.0436065384974505</v>
      </c>
      <c r="CF271" s="23" t="n">
        <f aca="false">IF(EMFX_Data!AB270&gt;=EMFX_Data!AD270,EMFX_Data!AI271-EMFX_Data!AK271,EMFX_Data!AK271-EMFX_Data!AI271)</f>
        <v>-0.0106245407671139</v>
      </c>
      <c r="CG271" s="23" t="n">
        <f aca="false">IF(EMFX_Data!AC270&gt;=EMFX_Data!AD270,EMFX_Data!AJ271-EMFX_Data!AK271,EMFX_Data!AK271-EMFX_Data!AJ271)</f>
        <v>0.0329819977303366</v>
      </c>
      <c r="CH271" s="27" t="n">
        <f aca="false">IF(ROW()&lt;4+VolLB,"",STDEV(INDEX($BM:$BM,ROW()-VolLB+1):INDEX($BM:$BM,ROW()))*SQRT(12))</f>
        <v>0.198450308795065</v>
      </c>
      <c r="CI271" s="27" t="n">
        <f aca="false">IF(ROW()&lt;4+VolLB,"",STDEV(INDEX($BN:$BN,ROW()-VolLB+1):INDEX($BN:$BN,ROW()))*SQRT(12))</f>
        <v>0.19294154678722</v>
      </c>
      <c r="CJ271" s="27" t="n">
        <f aca="false">IF(ROW()&lt;4+VolLB,"",STDEV(INDEX($BO:$BO,ROW()-VolLB+1):INDEX($BO:$BO,ROW()))*SQRT(12))</f>
        <v>0.186911692450991</v>
      </c>
      <c r="CK271" s="27" t="n">
        <f aca="false">IF(ROW()&lt;4+VolLB,"",STDEV(INDEX($BP:$BP,ROW()-VolLB+1):INDEX($BP:$BP,ROW()))*SQRT(12))</f>
        <v>0.176559865817694</v>
      </c>
      <c r="CL271" s="27" t="n">
        <f aca="false">IF(ROW()&lt;4+VolLB,"",STDEV(INDEX($BQ:$BQ,ROW()-VolLB+1):INDEX($BQ:$BQ,ROW()))*SQRT(12))</f>
        <v>0.170550818831304</v>
      </c>
      <c r="CM271" s="27" t="n">
        <f aca="false">IF(ROW()&lt;4+VolLB,"",STDEV(INDEX($BR:$BR,ROW()-VolLB+1):INDEX($BR:$BR,ROW()))*SQRT(12))</f>
        <v>0.199291701686035</v>
      </c>
      <c r="CN271" s="27" t="n">
        <f aca="false">IF(ROW()&lt;4+VolLB,"",STDEV(INDEX($BS:$BS,ROW()-VolLB+1):INDEX($BS:$BS,ROW()))*SQRT(12))</f>
        <v>0.174388940289586</v>
      </c>
      <c r="CO271" s="27" t="n">
        <f aca="false">IF(ROW()&lt;4+VolLB,"",STDEV(INDEX($BT:$BT,ROW()-VolLB+1):INDEX($BT:$BT,ROW()))*SQRT(12))</f>
        <v>0.202544350827578</v>
      </c>
      <c r="CP271" s="27" t="n">
        <f aca="false">IF(ROW()&lt;4+VolLB,"",STDEV(INDEX($BU:$BU,ROW()-VolLB+1):INDEX($BU:$BU,ROW()))*SQRT(12))</f>
        <v>0.181671139176682</v>
      </c>
      <c r="CQ271" s="27" t="n">
        <f aca="false">IF(ROW()&lt;4+VolLB,"",STDEV(INDEX($BV:$BV,ROW()-VolLB+1):INDEX($BV:$BV,ROW()))*SQRT(12))</f>
        <v>0.20365744776398</v>
      </c>
      <c r="CR271" s="27" t="n">
        <f aca="false">IF(ROW()&lt;4+VolLB,"",STDEV(INDEX($BW:$BW,ROW()-VolLB+1):INDEX($BW:$BW,ROW()))*SQRT(12))</f>
        <v>0.188172121008688</v>
      </c>
      <c r="CS271" s="27" t="n">
        <f aca="false">IF(ROW()&lt;4+VolLB,"",STDEV(INDEX($BX:$BX,ROW()-VolLB+1):INDEX($BX:$BX,ROW()))*SQRT(12))</f>
        <v>0.164843842637893</v>
      </c>
      <c r="CT271" s="27" t="n">
        <f aca="false">IF(ROW()&lt;4+VolLB,"",STDEV(INDEX($BY:$BY,ROW()-VolLB+1):INDEX($BY:$BY,ROW()))*SQRT(12))</f>
        <v>0.147223546479059</v>
      </c>
      <c r="CU271" s="27" t="n">
        <f aca="false">IF(ROW()&lt;4+VolLB,"",STDEV(INDEX($BZ:$BZ,ROW()-VolLB+1):INDEX($BZ:$BZ,ROW()))*SQRT(12))</f>
        <v>0.163845207546537</v>
      </c>
      <c r="CV271" s="27" t="n">
        <f aca="false">IF(ROW()&lt;4+VolLB,"",STDEV(INDEX($CA:$CA,ROW()-VolLB+1):INDEX($CA:$CA,ROW()))*SQRT(12))</f>
        <v>0.158276354320088</v>
      </c>
      <c r="CW271" s="27" t="n">
        <f aca="false">IF(ROW()&lt;4+VolLB,"",STDEV(INDEX($CB:$CB,ROW()-VolLB+1):INDEX($CB:$CB,ROW()))*SQRT(12))</f>
        <v>0.165594675434885</v>
      </c>
      <c r="CX271" s="27" t="n">
        <f aca="false">IF(ROW()&lt;4+VolLB,"",STDEV(INDEX($CC:$CC,ROW()-VolLB+1):INDEX($CC:$CC,ROW()))*SQRT(12))</f>
        <v>0.153933562162594</v>
      </c>
      <c r="CY271" s="27" t="n">
        <f aca="false">IF(ROW()&lt;4+VolLB,"",STDEV(INDEX($CD:$CD,ROW()-VolLB+1):INDEX($CD:$CD,ROW()))*SQRT(12))</f>
        <v>0.163344383810734</v>
      </c>
      <c r="CZ271" s="27" t="n">
        <f aca="false">IF(ROW()&lt;4+VolLB,"",STDEV(INDEX($CE:$CE,ROW()-VolLB+1):INDEX($CE:$CE,ROW()))*SQRT(12))</f>
        <v>0.163196182783029</v>
      </c>
      <c r="DA271" s="27" t="n">
        <f aca="false">IF(ROW()&lt;4+VolLB,"",STDEV(INDEX($CF:$CF,ROW()-VolLB+1):INDEX($CF:$CF,ROW()))*SQRT(12))</f>
        <v>0.154157708001358</v>
      </c>
      <c r="DB271" s="27" t="n">
        <f aca="false">IF(ROW()&lt;4+VolLB,"",STDEV(INDEX($CG:$CG,ROW()-VolLB+1):INDEX($CG:$CG,ROW()))*SQRT(12))</f>
        <v>0.167120042513853</v>
      </c>
      <c r="DC271" s="26" t="n">
        <f aca="false">IF(OR(AR271=0,CH271="",CH271=0),0,AR271*MIN(MaxScal,TgtVol/CH271))</f>
        <v>0</v>
      </c>
      <c r="DD271" s="26" t="n">
        <f aca="false">IF(OR(AS271=0,CI271="",CI271=0),0,AS271*MIN(MaxScal,TgtVol/CI271))</f>
        <v>0</v>
      </c>
      <c r="DE271" s="26" t="n">
        <f aca="false">IF(OR(AT271=0,CJ271="",CJ271=0),0,AT271*MIN(MaxScal,TgtVol/CJ271))</f>
        <v>0</v>
      </c>
      <c r="DF271" s="26" t="n">
        <f aca="false">IF(OR(AU271=0,CK271="",CK271=0),0,AU271*MIN(MaxScal,TgtVol/CK271))</f>
        <v>0</v>
      </c>
      <c r="DG271" s="26" t="n">
        <f aca="false">IF(OR(AV271=0,CL271="",CL271=0),0,AV271*MIN(MaxScal,TgtVol/CL271))</f>
        <v>0</v>
      </c>
      <c r="DH271" s="26" t="n">
        <f aca="false">IF(OR(AW271=0,CM271="",CM271=0),0,AW271*MIN(MaxScal,TgtVol/CM271))</f>
        <v>0</v>
      </c>
      <c r="DI271" s="26" t="n">
        <f aca="false">IF(OR(AX271=0,CN271="",CN271=0),0,AX271*MIN(MaxScal,TgtVol/CN271))</f>
        <v>0</v>
      </c>
      <c r="DJ271" s="26" t="n">
        <f aca="false">IF(OR(AY271=0,CO271="",CO271=0),0,AY271*MIN(MaxScal,TgtVol/CO271))</f>
        <v>0</v>
      </c>
      <c r="DK271" s="26" t="n">
        <f aca="false">IF(OR(AZ271=0,CP271="",CP271=0),0,AZ271*MIN(MaxScal,TgtVol/CP271))</f>
        <v>0</v>
      </c>
      <c r="DL271" s="26" t="n">
        <f aca="false">IF(OR(BA271=0,CQ271="",CQ271=0),0,BA271*MIN(MaxScal,TgtVol/CQ271))</f>
        <v>0</v>
      </c>
      <c r="DM271" s="26" t="n">
        <f aca="false">IF(OR(BB271=0,CR271="",CR271=0),0,BB271*MIN(MaxScal,TgtVol/CR271))</f>
        <v>0</v>
      </c>
      <c r="DN271" s="26" t="n">
        <f aca="false">IF(OR(BC271=0,CS271="",CS271=0),0,BC271*MIN(MaxScal,TgtVol/CS271))</f>
        <v>0</v>
      </c>
      <c r="DO271" s="26" t="n">
        <f aca="false">IF(OR(BD271=0,CT271="",CT271=0),0,BD271*MIN(MaxScal,TgtVol/CT271))</f>
        <v>0</v>
      </c>
      <c r="DP271" s="26" t="n">
        <f aca="false">IF(OR(BE271=0,CU271="",CU271=0),0,BE271*MIN(MaxScal,TgtVol/CU271))</f>
        <v>0</v>
      </c>
      <c r="DQ271" s="26" t="n">
        <f aca="false">IF(OR(BF271=0,CV271="",CV271=0),0,BF271*MIN(MaxScal,TgtVol/CV271))</f>
        <v>0</v>
      </c>
      <c r="DR271" s="26" t="n">
        <f aca="false">IF(OR(BG271=0,CW271="",CW271=0),0,BG271*MIN(MaxScal,TgtVol/CW271))</f>
        <v>0</v>
      </c>
      <c r="DS271" s="26" t="n">
        <f aca="false">IF(OR(BH271=0,CX271="",CX271=0),0,BH271*MIN(MaxScal,TgtVol/CX271))</f>
        <v>0</v>
      </c>
      <c r="DT271" s="26" t="n">
        <f aca="false">IF(OR(BI271=0,CY271="",CY271=0),0,BI271*MIN(MaxScal,TgtVol/CY271))</f>
        <v>0</v>
      </c>
      <c r="DU271" s="26" t="n">
        <f aca="false">IF(OR(BJ271=0,CZ271="",CZ271=0),0,BJ271*MIN(MaxScal,TgtVol/CZ271))</f>
        <v>0</v>
      </c>
      <c r="DV271" s="26" t="n">
        <f aca="false">IF(OR(BK271=0,DA271="",DA271=0),0,BK271*MIN(MaxScal,TgtVol/DA271))</f>
        <v>0</v>
      </c>
      <c r="DW271" s="26" t="n">
        <f aca="false">IF(OR(BL271=0,DB271="",DB271=0),0,BL271*MIN(MaxScal,TgtVol/DB271))</f>
        <v>0</v>
      </c>
      <c r="DX271" s="28" t="n">
        <f aca="false">IFERROR(DC270*BM271,"")</f>
        <v>0</v>
      </c>
      <c r="DY271" s="28" t="n">
        <f aca="false">IFERROR(DD270*BN271,"")</f>
        <v>0</v>
      </c>
      <c r="DZ271" s="28" t="n">
        <f aca="false">IFERROR(DE270*BO271,"")</f>
        <v>-0</v>
      </c>
      <c r="EA271" s="28" t="n">
        <f aca="false">IFERROR(DF270*BP271,"")</f>
        <v>0</v>
      </c>
      <c r="EB271" s="28" t="n">
        <f aca="false">IFERROR(DG270*BQ271,"")</f>
        <v>0</v>
      </c>
      <c r="EC271" s="28" t="n">
        <f aca="false">IFERROR(DH270*BR271,"")</f>
        <v>0</v>
      </c>
      <c r="ED271" s="28" t="n">
        <f aca="false">IFERROR(DI270*BS271,"")</f>
        <v>-0</v>
      </c>
      <c r="EE271" s="28" t="n">
        <f aca="false">IFERROR(DJ270*BT271,"")</f>
        <v>0</v>
      </c>
      <c r="EF271" s="28" t="n">
        <f aca="false">IFERROR(DK270*BU271,"")</f>
        <v>-0</v>
      </c>
      <c r="EG271" s="28" t="n">
        <f aca="false">IFERROR(DL270*BV271,"")</f>
        <v>-0</v>
      </c>
      <c r="EH271" s="28" t="n">
        <f aca="false">IFERROR(DM270*BW271,"")</f>
        <v>-0</v>
      </c>
      <c r="EI271" s="28" t="n">
        <f aca="false">IFERROR(DN270*BX271,"")</f>
        <v>-0</v>
      </c>
      <c r="EJ271" s="28" t="n">
        <f aca="false">IFERROR(DO270*BY271,"")</f>
        <v>-0</v>
      </c>
      <c r="EK271" s="28" t="n">
        <f aca="false">IFERROR(DP270*BZ271,"")</f>
        <v>-0</v>
      </c>
      <c r="EL271" s="28" t="n">
        <f aca="false">IFERROR(DQ270*CA271,"")</f>
        <v>-0</v>
      </c>
      <c r="EM271" s="28" t="n">
        <f aca="false">IFERROR(DR270*CB271,"")</f>
        <v>0</v>
      </c>
      <c r="EN271" s="28" t="n">
        <f aca="false">IFERROR(DS270*CC271,"")</f>
        <v>-0</v>
      </c>
      <c r="EO271" s="28" t="n">
        <f aca="false">IFERROR(DT270*CD271,"")</f>
        <v>0</v>
      </c>
      <c r="EP271" s="28" t="n">
        <f aca="false">IFERROR(DU270*CE271,"")</f>
        <v>0</v>
      </c>
      <c r="EQ271" s="28" t="n">
        <f aca="false">IFERROR(DV270*CF271,"")</f>
        <v>-0</v>
      </c>
      <c r="ER271" s="28" t="n">
        <f aca="false">IFERROR(DW270*CG271,"")</f>
        <v>0</v>
      </c>
      <c r="ES271" s="28" t="n">
        <f aca="false">IF(ROW()=4,"",SUM(DX271:ER271))</f>
        <v>0</v>
      </c>
      <c r="ET271" s="29" t="n">
        <f aca="false">COUNTIF(AR271:BL271,"&gt;0")</f>
        <v>0</v>
      </c>
    </row>
    <row r="272" customFormat="false" ht="15" hidden="false" customHeight="false" outlineLevel="0" collapsed="false">
      <c r="A272" s="19" t="n">
        <v>46173</v>
      </c>
      <c r="B272" s="23" t="n">
        <f aca="false">ABS(EMFX_Data!X272-EMFX_Data!Y272)</f>
        <v>0.174307556785443</v>
      </c>
      <c r="C272" s="23" t="n">
        <f aca="false">ABS(EMFX_Data!X272-EMFX_Data!Z272)</f>
        <v>0.0699495390966245</v>
      </c>
      <c r="D272" s="23" t="n">
        <f aca="false">ABS(EMFX_Data!X272-EMFX_Data!AA272)</f>
        <v>0.129887940325736</v>
      </c>
      <c r="E272" s="23" t="n">
        <f aca="false">ABS(EMFX_Data!X272-EMFX_Data!AB272)</f>
        <v>0.00729563036672953</v>
      </c>
      <c r="F272" s="23" t="n">
        <f aca="false">ABS(EMFX_Data!X272-EMFX_Data!AC272)</f>
        <v>0.0401879688189064</v>
      </c>
      <c r="G272" s="23" t="n">
        <f aca="false">ABS(EMFX_Data!X272-EMFX_Data!AD272)</f>
        <v>0.178547545901029</v>
      </c>
      <c r="H272" s="23" t="n">
        <f aca="false">ABS(EMFX_Data!Y272-EMFX_Data!Z272)</f>
        <v>0.244257095882068</v>
      </c>
      <c r="I272" s="23" t="n">
        <f aca="false">ABS(EMFX_Data!Y272-EMFX_Data!AA272)</f>
        <v>0.0444196164597077</v>
      </c>
      <c r="J272" s="23" t="n">
        <f aca="false">ABS(EMFX_Data!Y272-EMFX_Data!AB272)</f>
        <v>0.181603187152173</v>
      </c>
      <c r="K272" s="23" t="n">
        <f aca="false">ABS(EMFX_Data!Y272-EMFX_Data!AC272)</f>
        <v>0.134119587966537</v>
      </c>
      <c r="L272" s="23" t="n">
        <f aca="false">ABS(EMFX_Data!Y272-EMFX_Data!AD272)</f>
        <v>0.00423998911558599</v>
      </c>
      <c r="M272" s="23" t="n">
        <f aca="false">ABS(EMFX_Data!Z272-EMFX_Data!AA272)</f>
        <v>0.19983747942236</v>
      </c>
      <c r="N272" s="23" t="n">
        <f aca="false">ABS(EMFX_Data!Z272-EMFX_Data!AB272)</f>
        <v>0.062653908729895</v>
      </c>
      <c r="O272" s="23" t="n">
        <f aca="false">ABS(EMFX_Data!Z272-EMFX_Data!AC272)</f>
        <v>0.110137507915531</v>
      </c>
      <c r="P272" s="23" t="n">
        <f aca="false">ABS(EMFX_Data!Z272-EMFX_Data!AD272)</f>
        <v>0.248497084997654</v>
      </c>
      <c r="Q272" s="23" t="n">
        <f aca="false">ABS(EMFX_Data!AA272-EMFX_Data!AB272)</f>
        <v>0.137183570692465</v>
      </c>
      <c r="R272" s="23" t="n">
        <f aca="false">ABS(EMFX_Data!AA272-EMFX_Data!AC272)</f>
        <v>0.0896999715068292</v>
      </c>
      <c r="S272" s="23" t="n">
        <f aca="false">ABS(EMFX_Data!AA272-EMFX_Data!AD272)</f>
        <v>0.0486596055752937</v>
      </c>
      <c r="T272" s="23" t="n">
        <f aca="false">ABS(EMFX_Data!AB272-EMFX_Data!AC272)</f>
        <v>0.0474835991856359</v>
      </c>
      <c r="U272" s="23" t="n">
        <f aca="false">ABS(EMFX_Data!AB272-EMFX_Data!AD272)</f>
        <v>0.185843176267759</v>
      </c>
      <c r="V272" s="23" t="n">
        <f aca="false">ABS(EMFX_Data!AC272-EMFX_Data!AD272)</f>
        <v>0.138359577082123</v>
      </c>
      <c r="W272" s="26" t="n">
        <f aca="false">IF(ROW()&lt;4+MinObs-1,"",IFERROR((B272-AVERAGE(B$4:B272))/STDEV(B$4:B272),""))</f>
        <v>0.494214482696689</v>
      </c>
      <c r="X272" s="26" t="n">
        <f aca="false">IF(ROW()&lt;4+MinObs-1,"",IFERROR((C272-AVERAGE(C$4:C272))/STDEV(C$4:C272),""))</f>
        <v>-0.455675081378705</v>
      </c>
      <c r="Y272" s="26" t="n">
        <f aca="false">IF(ROW()&lt;4+MinObs-1,"",IFERROR((D272-AVERAGE(D$4:D272))/STDEV(D$4:D272),""))</f>
        <v>-0.122539384103413</v>
      </c>
      <c r="Z272" s="26" t="n">
        <f aca="false">IF(ROW()&lt;4+MinObs-1,"",IFERROR((E272-AVERAGE(E$4:E272))/STDEV(E$4:E272),""))</f>
        <v>-1.17124615855053</v>
      </c>
      <c r="AA272" s="26" t="n">
        <f aca="false">IF(ROW()&lt;4+MinObs-1,"",IFERROR((F272-AVERAGE(F$4:F272))/STDEV(F$4:F272),""))</f>
        <v>-0.796937313722299</v>
      </c>
      <c r="AB272" s="26" t="n">
        <f aca="false">IF(ROW()&lt;4+MinObs-1,"",IFERROR((G272-AVERAGE(G$4:G272))/STDEV(G$4:G272),""))</f>
        <v>0.174278859888151</v>
      </c>
      <c r="AC272" s="26" t="n">
        <f aca="false">IF(ROW()&lt;4+MinObs-1,"",IFERROR((H272-AVERAGE(H$4:H272))/STDEV(H$4:H272),""))</f>
        <v>0.911306231524363</v>
      </c>
      <c r="AD272" s="26" t="n">
        <f aca="false">IF(ROW()&lt;4+MinObs-1,"",IFERROR((I272-AVERAGE(I$4:I272))/STDEV(I$4:I272),""))</f>
        <v>-0.848695344000582</v>
      </c>
      <c r="AE272" s="26" t="n">
        <f aca="false">IF(ROW()&lt;4+MinObs-1,"",IFERROR((J272-AVERAGE(J$4:J272))/STDEV(J$4:J272),""))</f>
        <v>0.64577342884465</v>
      </c>
      <c r="AF272" s="26" t="n">
        <f aca="false">IF(ROW()&lt;4+MinObs-1,"",IFERROR((K272-AVERAGE(K$4:K272))/STDEV(K$4:K272),""))</f>
        <v>0.382636501703985</v>
      </c>
      <c r="AG272" s="26" t="n">
        <f aca="false">IF(ROW()&lt;4+MinObs-1,"",IFERROR((L272-AVERAGE(L$4:L272))/STDEV(L$4:L272),""))</f>
        <v>-0.661721721772707</v>
      </c>
      <c r="AH272" s="26" t="n">
        <f aca="false">IF(ROW()&lt;4+MinObs-1,"",IFERROR((M272-AVERAGE(M$4:M272))/STDEV(M$4:M272),""))</f>
        <v>0.545759159244872</v>
      </c>
      <c r="AI272" s="26" t="n">
        <f aca="false">IF(ROW()&lt;4+MinObs-1,"",IFERROR((N272-AVERAGE(N$4:N272))/STDEV(N$4:N272),""))</f>
        <v>-0.73927395714915</v>
      </c>
      <c r="AJ272" s="26" t="n">
        <f aca="false">IF(ROW()&lt;4+MinObs-1,"",IFERROR((O272-AVERAGE(O$4:O272))/STDEV(O$4:O272),""))</f>
        <v>0.191808628838066</v>
      </c>
      <c r="AK272" s="26" t="n">
        <f aca="false">IF(ROW()&lt;4+MinObs-1,"",IFERROR((P272-AVERAGE(P$4:P272))/STDEV(P$4:P272),""))</f>
        <v>0.411966125513889</v>
      </c>
      <c r="AL272" s="26" t="n">
        <f aca="false">IF(ROW()&lt;4+MinObs-1,"",IFERROR((Q272-AVERAGE(Q$4:Q272))/STDEV(Q$4:Q272),""))</f>
        <v>-0.148969406795583</v>
      </c>
      <c r="AM272" s="26" t="n">
        <f aca="false">IF(ROW()&lt;4+MinObs-1,"",IFERROR((R272-AVERAGE(R$4:R272))/STDEV(R$4:R272),""))</f>
        <v>-0.603598168622663</v>
      </c>
      <c r="AN272" s="26" t="n">
        <f aca="false">IF(ROW()&lt;4+MinObs-1,"",IFERROR((S272-AVERAGE(S$4:S272))/STDEV(S$4:S272),""))</f>
        <v>-0.449275980920584</v>
      </c>
      <c r="AO272" s="26" t="n">
        <f aca="false">IF(ROW()&lt;4+MinObs-1,"",IFERROR((T272-AVERAGE(T$4:T272))/STDEV(T$4:T272),""))</f>
        <v>-0.854200002587946</v>
      </c>
      <c r="AP272" s="26" t="n">
        <f aca="false">IF(ROW()&lt;4+MinObs-1,"",IFERROR((U272-AVERAGE(U$4:U272))/STDEV(U$4:U272),""))</f>
        <v>0.137686658217753</v>
      </c>
      <c r="AQ272" s="26" t="n">
        <f aca="false">IF(ROW()&lt;4+MinObs-1,"",IFERROR((V272-AVERAGE(V$4:V272))/STDEV(V$4:V272),""))</f>
        <v>-0.0777034763314927</v>
      </c>
      <c r="AR272" s="26" t="n">
        <f aca="false">IF(W272="",0,IF(W272&gt;=z4,w4,IF(W272&gt;=z3,w3,IF(W272&gt;=zEntry,w2,IF(AND(W272&gt;=ExitZ,AR271&gt;0),w2,0)))))</f>
        <v>0</v>
      </c>
      <c r="AS272" s="26" t="n">
        <f aca="false">IF(X272="",0,IF(X272&gt;=z4,w4,IF(X272&gt;=z3,w3,IF(X272&gt;=zEntry,w2,IF(AND(X272&gt;=ExitZ,AS271&gt;0),w2,0)))))</f>
        <v>0</v>
      </c>
      <c r="AT272" s="26" t="n">
        <f aca="false">IF(Y272="",0,IF(Y272&gt;=z4,w4,IF(Y272&gt;=z3,w3,IF(Y272&gt;=zEntry,w2,IF(AND(Y272&gt;=ExitZ,AT271&gt;0),w2,0)))))</f>
        <v>0</v>
      </c>
      <c r="AU272" s="26" t="n">
        <f aca="false">IF(Z272="",0,IF(Z272&gt;=z4,w4,IF(Z272&gt;=z3,w3,IF(Z272&gt;=zEntry,w2,IF(AND(Z272&gt;=ExitZ,AU271&gt;0),w2,0)))))</f>
        <v>0</v>
      </c>
      <c r="AV272" s="26" t="n">
        <f aca="false">IF(AA272="",0,IF(AA272&gt;=z4,w4,IF(AA272&gt;=z3,w3,IF(AA272&gt;=zEntry,w2,IF(AND(AA272&gt;=ExitZ,AV271&gt;0),w2,0)))))</f>
        <v>0</v>
      </c>
      <c r="AW272" s="26" t="n">
        <f aca="false">IF(AB272="",0,IF(AB272&gt;=z4,w4,IF(AB272&gt;=z3,w3,IF(AB272&gt;=zEntry,w2,IF(AND(AB272&gt;=ExitZ,AW271&gt;0),w2,0)))))</f>
        <v>0</v>
      </c>
      <c r="AX272" s="26" t="n">
        <f aca="false">IF(AC272="",0,IF(AC272&gt;=z4,w4,IF(AC272&gt;=z3,w3,IF(AC272&gt;=zEntry,w2,IF(AND(AC272&gt;=ExitZ,AX271&gt;0),w2,0)))))</f>
        <v>0</v>
      </c>
      <c r="AY272" s="26" t="n">
        <f aca="false">IF(AD272="",0,IF(AD272&gt;=z4,w4,IF(AD272&gt;=z3,w3,IF(AD272&gt;=zEntry,w2,IF(AND(AD272&gt;=ExitZ,AY271&gt;0),w2,0)))))</f>
        <v>0</v>
      </c>
      <c r="AZ272" s="26" t="n">
        <f aca="false">IF(AE272="",0,IF(AE272&gt;=z4,w4,IF(AE272&gt;=z3,w3,IF(AE272&gt;=zEntry,w2,IF(AND(AE272&gt;=ExitZ,AZ271&gt;0),w2,0)))))</f>
        <v>0</v>
      </c>
      <c r="BA272" s="26" t="n">
        <f aca="false">IF(AF272="",0,IF(AF272&gt;=z4,w4,IF(AF272&gt;=z3,w3,IF(AF272&gt;=zEntry,w2,IF(AND(AF272&gt;=ExitZ,BA271&gt;0),w2,0)))))</f>
        <v>0</v>
      </c>
      <c r="BB272" s="26" t="n">
        <f aca="false">IF(AG272="",0,IF(AG272&gt;=z4,w4,IF(AG272&gt;=z3,w3,IF(AG272&gt;=zEntry,w2,IF(AND(AG272&gt;=ExitZ,BB271&gt;0),w2,0)))))</f>
        <v>0</v>
      </c>
      <c r="BC272" s="26" t="n">
        <f aca="false">IF(AH272="",0,IF(AH272&gt;=z4,w4,IF(AH272&gt;=z3,w3,IF(AH272&gt;=zEntry,w2,IF(AND(AH272&gt;=ExitZ,BC271&gt;0),w2,0)))))</f>
        <v>0</v>
      </c>
      <c r="BD272" s="26" t="n">
        <f aca="false">IF(AI272="",0,IF(AI272&gt;=z4,w4,IF(AI272&gt;=z3,w3,IF(AI272&gt;=zEntry,w2,IF(AND(AI272&gt;=ExitZ,BD271&gt;0),w2,0)))))</f>
        <v>0</v>
      </c>
      <c r="BE272" s="26" t="n">
        <f aca="false">IF(AJ272="",0,IF(AJ272&gt;=z4,w4,IF(AJ272&gt;=z3,w3,IF(AJ272&gt;=zEntry,w2,IF(AND(AJ272&gt;=ExitZ,BE271&gt;0),w2,0)))))</f>
        <v>0</v>
      </c>
      <c r="BF272" s="26" t="n">
        <f aca="false">IF(AK272="",0,IF(AK272&gt;=z4,w4,IF(AK272&gt;=z3,w3,IF(AK272&gt;=zEntry,w2,IF(AND(AK272&gt;=ExitZ,BF271&gt;0),w2,0)))))</f>
        <v>0</v>
      </c>
      <c r="BG272" s="26" t="n">
        <f aca="false">IF(AL272="",0,IF(AL272&gt;=z4,w4,IF(AL272&gt;=z3,w3,IF(AL272&gt;=zEntry,w2,IF(AND(AL272&gt;=ExitZ,BG271&gt;0),w2,0)))))</f>
        <v>0</v>
      </c>
      <c r="BH272" s="26" t="n">
        <f aca="false">IF(AM272="",0,IF(AM272&gt;=z4,w4,IF(AM272&gt;=z3,w3,IF(AM272&gt;=zEntry,w2,IF(AND(AM272&gt;=ExitZ,BH271&gt;0),w2,0)))))</f>
        <v>0</v>
      </c>
      <c r="BI272" s="26" t="n">
        <f aca="false">IF(AN272="",0,IF(AN272&gt;=z4,w4,IF(AN272&gt;=z3,w3,IF(AN272&gt;=zEntry,w2,IF(AND(AN272&gt;=ExitZ,BI271&gt;0),w2,0)))))</f>
        <v>0</v>
      </c>
      <c r="BJ272" s="26" t="n">
        <f aca="false">IF(AO272="",0,IF(AO272&gt;=z4,w4,IF(AO272&gt;=z3,w3,IF(AO272&gt;=zEntry,w2,IF(AND(AO272&gt;=ExitZ,BJ271&gt;0),w2,0)))))</f>
        <v>0</v>
      </c>
      <c r="BK272" s="26" t="n">
        <f aca="false">IF(AP272="",0,IF(AP272&gt;=z4,w4,IF(AP272&gt;=z3,w3,IF(AP272&gt;=zEntry,w2,IF(AND(AP272&gt;=ExitZ,BK271&gt;0),w2,0)))))</f>
        <v>0</v>
      </c>
      <c r="BL272" s="26" t="n">
        <f aca="false">IF(AQ272="",0,IF(AQ272&gt;=z4,w4,IF(AQ272&gt;=z3,w3,IF(AQ272&gt;=zEntry,w2,IF(AND(AQ272&gt;=ExitZ,BL271&gt;0),w2,0)))))</f>
        <v>0</v>
      </c>
      <c r="BM272" s="23" t="n">
        <f aca="false">IF(EMFX_Data!X271&gt;=EMFX_Data!Y271,EMFX_Data!AE272-EMFX_Data!AF272,EMFX_Data!AF272-EMFX_Data!AE272)</f>
        <v>0.0773687399910467</v>
      </c>
      <c r="BN272" s="23" t="n">
        <f aca="false">IF(EMFX_Data!X271&gt;=EMFX_Data!Z271,EMFX_Data!AE272-EMFX_Data!AG272,EMFX_Data!AG272-EMFX_Data!AE272)</f>
        <v>0.00120004198264891</v>
      </c>
      <c r="BO272" s="23" t="n">
        <f aca="false">IF(EMFX_Data!X271&gt;=EMFX_Data!AA271,EMFX_Data!AE272-EMFX_Data!AH272,EMFX_Data!AH272-EMFX_Data!AE272)</f>
        <v>-0.00080769088781291</v>
      </c>
      <c r="BP272" s="23" t="n">
        <f aca="false">IF(EMFX_Data!X271&gt;=EMFX_Data!AB271,EMFX_Data!AE272-EMFX_Data!AI272,EMFX_Data!AI272-EMFX_Data!AE272)</f>
        <v>0.0446952044694597</v>
      </c>
      <c r="BQ272" s="23" t="n">
        <f aca="false">IF(EMFX_Data!X271&gt;=EMFX_Data!AC271,EMFX_Data!AE272-EMFX_Data!AJ272,EMFX_Data!AJ272-EMFX_Data!AE272)</f>
        <v>-0.0424327465610166</v>
      </c>
      <c r="BR272" s="23" t="n">
        <f aca="false">IF(EMFX_Data!X271&gt;=EMFX_Data!AD271,EMFX_Data!AE272-EMFX_Data!AK272,EMFX_Data!AK272-EMFX_Data!AE272)</f>
        <v>-0.0541534023323815</v>
      </c>
      <c r="BS272" s="23" t="n">
        <f aca="false">IF(EMFX_Data!Y271&gt;=EMFX_Data!Z271,EMFX_Data!AF272-EMFX_Data!AG272,EMFX_Data!AG272-EMFX_Data!AF272)</f>
        <v>0.0785687819736956</v>
      </c>
      <c r="BT272" s="23" t="n">
        <f aca="false">IF(EMFX_Data!Y271&gt;=EMFX_Data!AA271,EMFX_Data!AF272-EMFX_Data!AH272,EMFX_Data!AH272-EMFX_Data!AF272)</f>
        <v>0.0781764308788596</v>
      </c>
      <c r="BU272" s="23" t="n">
        <f aca="false">IF(EMFX_Data!Y271&gt;=EMFX_Data!AB271,EMFX_Data!AF272-EMFX_Data!AI272,EMFX_Data!AI272-EMFX_Data!AF272)</f>
        <v>0.032673535521587</v>
      </c>
      <c r="BV272" s="23" t="n">
        <f aca="false">IF(EMFX_Data!Y271&gt;=EMFX_Data!AC271,EMFX_Data!AF272-EMFX_Data!AJ272,EMFX_Data!AJ272-EMFX_Data!AF272)</f>
        <v>0.119801486552063</v>
      </c>
      <c r="BW272" s="23" t="n">
        <f aca="false">IF(EMFX_Data!Y271&gt;=EMFX_Data!AD271,EMFX_Data!AF272-EMFX_Data!AK272,EMFX_Data!AK272-EMFX_Data!AF272)</f>
        <v>0.131522142323428</v>
      </c>
      <c r="BX272" s="23" t="n">
        <f aca="false">IF(EMFX_Data!Z271&gt;=EMFX_Data!AA271,EMFX_Data!AG272-EMFX_Data!AH272,EMFX_Data!AH272-EMFX_Data!AG272)</f>
        <v>0.000392351094836003</v>
      </c>
      <c r="BY272" s="23" t="n">
        <f aca="false">IF(EMFX_Data!Z271&gt;=EMFX_Data!AB271,EMFX_Data!AG272-EMFX_Data!AI272,EMFX_Data!AI272-EMFX_Data!AG272)</f>
        <v>0.0458952464521086</v>
      </c>
      <c r="BZ272" s="23" t="n">
        <f aca="false">IF(EMFX_Data!Z271&gt;=EMFX_Data!AC271,EMFX_Data!AG272-EMFX_Data!AJ272,EMFX_Data!AJ272-EMFX_Data!AG272)</f>
        <v>-0.0412327045783677</v>
      </c>
      <c r="CA272" s="23" t="n">
        <f aca="false">IF(EMFX_Data!Z271&gt;=EMFX_Data!AD271,EMFX_Data!AG272-EMFX_Data!AK272,EMFX_Data!AK272-EMFX_Data!AG272)</f>
        <v>-0.0529533603497326</v>
      </c>
      <c r="CB272" s="23" t="n">
        <f aca="false">IF(EMFX_Data!AA271&gt;=EMFX_Data!AB271,EMFX_Data!AH272-EMFX_Data!AI272,EMFX_Data!AI272-EMFX_Data!AH272)</f>
        <v>-0.0455028953572726</v>
      </c>
      <c r="CC272" s="23" t="n">
        <f aca="false">IF(EMFX_Data!AA271&gt;=EMFX_Data!AC271,EMFX_Data!AH272-EMFX_Data!AJ272,EMFX_Data!AJ272-EMFX_Data!AH272)</f>
        <v>0.0416250556732037</v>
      </c>
      <c r="CD272" s="23" t="n">
        <f aca="false">IF(EMFX_Data!AA271&gt;=EMFX_Data!AD271,EMFX_Data!AH272-EMFX_Data!AK272,EMFX_Data!AK272-EMFX_Data!AH272)</f>
        <v>0.0533457114445686</v>
      </c>
      <c r="CE272" s="23" t="n">
        <f aca="false">IF(EMFX_Data!AB271&gt;=EMFX_Data!AC271,EMFX_Data!AI272-EMFX_Data!AJ272,EMFX_Data!AJ272-EMFX_Data!AI272)</f>
        <v>0.0871279510304763</v>
      </c>
      <c r="CF272" s="23" t="n">
        <f aca="false">IF(EMFX_Data!AB271&gt;=EMFX_Data!AD271,EMFX_Data!AI272-EMFX_Data!AK272,EMFX_Data!AK272-EMFX_Data!AI272)</f>
        <v>-0.0988486068018412</v>
      </c>
      <c r="CG272" s="23" t="n">
        <f aca="false">IF(EMFX_Data!AC271&gt;=EMFX_Data!AD271,EMFX_Data!AJ272-EMFX_Data!AK272,EMFX_Data!AK272-EMFX_Data!AJ272)</f>
        <v>-0.0117206557713649</v>
      </c>
      <c r="CH272" s="27" t="n">
        <f aca="false">IF(ROW()&lt;4+VolLB,"",STDEV(INDEX($BM:$BM,ROW()-VolLB+1):INDEX($BM:$BM,ROW()))*SQRT(12))</f>
        <v>0.202162912495477</v>
      </c>
      <c r="CI272" s="27" t="n">
        <f aca="false">IF(ROW()&lt;4+VolLB,"",STDEV(INDEX($BN:$BN,ROW()-VolLB+1):INDEX($BN:$BN,ROW()))*SQRT(12))</f>
        <v>0.193001954400335</v>
      </c>
      <c r="CJ272" s="27" t="n">
        <f aca="false">IF(ROW()&lt;4+VolLB,"",STDEV(INDEX($BO:$BO,ROW()-VolLB+1):INDEX($BO:$BO,ROW()))*SQRT(12))</f>
        <v>0.186774124059822</v>
      </c>
      <c r="CK272" s="27" t="n">
        <f aca="false">IF(ROW()&lt;4+VolLB,"",STDEV(INDEX($BP:$BP,ROW()-VolLB+1):INDEX($BP:$BP,ROW()))*SQRT(12))</f>
        <v>0.176467306999295</v>
      </c>
      <c r="CL272" s="27" t="n">
        <f aca="false">IF(ROW()&lt;4+VolLB,"",STDEV(INDEX($BQ:$BQ,ROW()-VolLB+1):INDEX($BQ:$BQ,ROW()))*SQRT(12))</f>
        <v>0.170855287945439</v>
      </c>
      <c r="CM272" s="27" t="n">
        <f aca="false">IF(ROW()&lt;4+VolLB,"",STDEV(INDEX($BR:$BR,ROW()-VolLB+1):INDEX($BR:$BR,ROW()))*SQRT(12))</f>
        <v>0.20330161129757</v>
      </c>
      <c r="CN272" s="27" t="n">
        <f aca="false">IF(ROW()&lt;4+VolLB,"",STDEV(INDEX($BS:$BS,ROW()-VolLB+1):INDEX($BS:$BS,ROW()))*SQRT(12))</f>
        <v>0.180844557002539</v>
      </c>
      <c r="CO272" s="27" t="n">
        <f aca="false">IF(ROW()&lt;4+VolLB,"",STDEV(INDEX($BT:$BT,ROW()-VolLB+1):INDEX($BT:$BT,ROW()))*SQRT(12))</f>
        <v>0.206759373509824</v>
      </c>
      <c r="CP272" s="27" t="n">
        <f aca="false">IF(ROW()&lt;4+VolLB,"",STDEV(INDEX($BU:$BU,ROW()-VolLB+1):INDEX($BU:$BU,ROW()))*SQRT(12))</f>
        <v>0.180704850148436</v>
      </c>
      <c r="CQ272" s="27" t="n">
        <f aca="false">IF(ROW()&lt;4+VolLB,"",STDEV(INDEX($BV:$BV,ROW()-VolLB+1):INDEX($BV:$BV,ROW()))*SQRT(12))</f>
        <v>0.21324758011093</v>
      </c>
      <c r="CR272" s="27" t="n">
        <f aca="false">IF(ROW()&lt;4+VolLB,"",STDEV(INDEX($BW:$BW,ROW()-VolLB+1):INDEX($BW:$BW,ROW()))*SQRT(12))</f>
        <v>0.201022168239764</v>
      </c>
      <c r="CS272" s="27" t="n">
        <f aca="false">IF(ROW()&lt;4+VolLB,"",STDEV(INDEX($BX:$BX,ROW()-VolLB+1):INDEX($BX:$BX,ROW()))*SQRT(12))</f>
        <v>0.164548303682108</v>
      </c>
      <c r="CT272" s="27" t="n">
        <f aca="false">IF(ROW()&lt;4+VolLB,"",STDEV(INDEX($BY:$BY,ROW()-VolLB+1):INDEX($BY:$BY,ROW()))*SQRT(12))</f>
        <v>0.146222588166198</v>
      </c>
      <c r="CU272" s="27" t="n">
        <f aca="false">IF(ROW()&lt;4+VolLB,"",STDEV(INDEX($BZ:$BZ,ROW()-VolLB+1):INDEX($BZ:$BZ,ROW()))*SQRT(12))</f>
        <v>0.164080237819356</v>
      </c>
      <c r="CV272" s="27" t="n">
        <f aca="false">IF(ROW()&lt;4+VolLB,"",STDEV(INDEX($CA:$CA,ROW()-VolLB+1):INDEX($CA:$CA,ROW()))*SQRT(12))</f>
        <v>0.161095689712637</v>
      </c>
      <c r="CW272" s="27" t="n">
        <f aca="false">IF(ROW()&lt;4+VolLB,"",STDEV(INDEX($CB:$CB,ROW()-VolLB+1):INDEX($CB:$CB,ROW()))*SQRT(12))</f>
        <v>0.167090298774633</v>
      </c>
      <c r="CX272" s="27" t="n">
        <f aca="false">IF(ROW()&lt;4+VolLB,"",STDEV(INDEX($CC:$CC,ROW()-VolLB+1):INDEX($CC:$CC,ROW()))*SQRT(12))</f>
        <v>0.154702812377785</v>
      </c>
      <c r="CY272" s="27" t="n">
        <f aca="false">IF(ROW()&lt;4+VolLB,"",STDEV(INDEX($CD:$CD,ROW()-VolLB+1):INDEX($CD:$CD,ROW()))*SQRT(12))</f>
        <v>0.163081605993531</v>
      </c>
      <c r="CZ272" s="27" t="n">
        <f aca="false">IF(ROW()&lt;4+VolLB,"",STDEV(INDEX($CE:$CE,ROW()-VolLB+1):INDEX($CE:$CE,ROW()))*SQRT(12))</f>
        <v>0.161825090690811</v>
      </c>
      <c r="DA272" s="27" t="n">
        <f aca="false">IF(ROW()&lt;4+VolLB,"",STDEV(INDEX($CF:$CF,ROW()-VolLB+1):INDEX($CF:$CF,ROW()))*SQRT(12))</f>
        <v>0.166466370904919</v>
      </c>
      <c r="DB272" s="27" t="n">
        <f aca="false">IF(ROW()&lt;4+VolLB,"",STDEV(INDEX($CG:$CG,ROW()-VolLB+1):INDEX($CG:$CG,ROW()))*SQRT(12))</f>
        <v>0.163154003653153</v>
      </c>
      <c r="DC272" s="26" t="n">
        <f aca="false">IF(OR(AR272=0,CH272="",CH272=0),0,AR272*MIN(MaxScal,TgtVol/CH272))</f>
        <v>0</v>
      </c>
      <c r="DD272" s="26" t="n">
        <f aca="false">IF(OR(AS272=0,CI272="",CI272=0),0,AS272*MIN(MaxScal,TgtVol/CI272))</f>
        <v>0</v>
      </c>
      <c r="DE272" s="26" t="n">
        <f aca="false">IF(OR(AT272=0,CJ272="",CJ272=0),0,AT272*MIN(MaxScal,TgtVol/CJ272))</f>
        <v>0</v>
      </c>
      <c r="DF272" s="26" t="n">
        <f aca="false">IF(OR(AU272=0,CK272="",CK272=0),0,AU272*MIN(MaxScal,TgtVol/CK272))</f>
        <v>0</v>
      </c>
      <c r="DG272" s="26" t="n">
        <f aca="false">IF(OR(AV272=0,CL272="",CL272=0),0,AV272*MIN(MaxScal,TgtVol/CL272))</f>
        <v>0</v>
      </c>
      <c r="DH272" s="26" t="n">
        <f aca="false">IF(OR(AW272=0,CM272="",CM272=0),0,AW272*MIN(MaxScal,TgtVol/CM272))</f>
        <v>0</v>
      </c>
      <c r="DI272" s="26" t="n">
        <f aca="false">IF(OR(AX272=0,CN272="",CN272=0),0,AX272*MIN(MaxScal,TgtVol/CN272))</f>
        <v>0</v>
      </c>
      <c r="DJ272" s="26" t="n">
        <f aca="false">IF(OR(AY272=0,CO272="",CO272=0),0,AY272*MIN(MaxScal,TgtVol/CO272))</f>
        <v>0</v>
      </c>
      <c r="DK272" s="26" t="n">
        <f aca="false">IF(OR(AZ272=0,CP272="",CP272=0),0,AZ272*MIN(MaxScal,TgtVol/CP272))</f>
        <v>0</v>
      </c>
      <c r="DL272" s="26" t="n">
        <f aca="false">IF(OR(BA272=0,CQ272="",CQ272=0),0,BA272*MIN(MaxScal,TgtVol/CQ272))</f>
        <v>0</v>
      </c>
      <c r="DM272" s="26" t="n">
        <f aca="false">IF(OR(BB272=0,CR272="",CR272=0),0,BB272*MIN(MaxScal,TgtVol/CR272))</f>
        <v>0</v>
      </c>
      <c r="DN272" s="26" t="n">
        <f aca="false">IF(OR(BC272=0,CS272="",CS272=0),0,BC272*MIN(MaxScal,TgtVol/CS272))</f>
        <v>0</v>
      </c>
      <c r="DO272" s="26" t="n">
        <f aca="false">IF(OR(BD272=0,CT272="",CT272=0),0,BD272*MIN(MaxScal,TgtVol/CT272))</f>
        <v>0</v>
      </c>
      <c r="DP272" s="26" t="n">
        <f aca="false">IF(OR(BE272=0,CU272="",CU272=0),0,BE272*MIN(MaxScal,TgtVol/CU272))</f>
        <v>0</v>
      </c>
      <c r="DQ272" s="26" t="n">
        <f aca="false">IF(OR(BF272=0,CV272="",CV272=0),0,BF272*MIN(MaxScal,TgtVol/CV272))</f>
        <v>0</v>
      </c>
      <c r="DR272" s="26" t="n">
        <f aca="false">IF(OR(BG272=0,CW272="",CW272=0),0,BG272*MIN(MaxScal,TgtVol/CW272))</f>
        <v>0</v>
      </c>
      <c r="DS272" s="26" t="n">
        <f aca="false">IF(OR(BH272=0,CX272="",CX272=0),0,BH272*MIN(MaxScal,TgtVol/CX272))</f>
        <v>0</v>
      </c>
      <c r="DT272" s="26" t="n">
        <f aca="false">IF(OR(BI272=0,CY272="",CY272=0),0,BI272*MIN(MaxScal,TgtVol/CY272))</f>
        <v>0</v>
      </c>
      <c r="DU272" s="26" t="n">
        <f aca="false">IF(OR(BJ272=0,CZ272="",CZ272=0),0,BJ272*MIN(MaxScal,TgtVol/CZ272))</f>
        <v>0</v>
      </c>
      <c r="DV272" s="26" t="n">
        <f aca="false">IF(OR(BK272=0,DA272="",DA272=0),0,BK272*MIN(MaxScal,TgtVol/DA272))</f>
        <v>0</v>
      </c>
      <c r="DW272" s="26" t="n">
        <f aca="false">IF(OR(BL272=0,DB272="",DB272=0),0,BL272*MIN(MaxScal,TgtVol/DB272))</f>
        <v>0</v>
      </c>
      <c r="DX272" s="28" t="n">
        <f aca="false">IFERROR(DC271*BM272,"")</f>
        <v>0</v>
      </c>
      <c r="DY272" s="28" t="n">
        <f aca="false">IFERROR(DD271*BN272,"")</f>
        <v>0</v>
      </c>
      <c r="DZ272" s="28" t="n">
        <f aca="false">IFERROR(DE271*BO272,"")</f>
        <v>-0</v>
      </c>
      <c r="EA272" s="28" t="n">
        <f aca="false">IFERROR(DF271*BP272,"")</f>
        <v>0</v>
      </c>
      <c r="EB272" s="28" t="n">
        <f aca="false">IFERROR(DG271*BQ272,"")</f>
        <v>-0</v>
      </c>
      <c r="EC272" s="28" t="n">
        <f aca="false">IFERROR(DH271*BR272,"")</f>
        <v>-0</v>
      </c>
      <c r="ED272" s="28" t="n">
        <f aca="false">IFERROR(DI271*BS272,"")</f>
        <v>0</v>
      </c>
      <c r="EE272" s="28" t="n">
        <f aca="false">IFERROR(DJ271*BT272,"")</f>
        <v>0</v>
      </c>
      <c r="EF272" s="28" t="n">
        <f aca="false">IFERROR(DK271*BU272,"")</f>
        <v>0</v>
      </c>
      <c r="EG272" s="28" t="n">
        <f aca="false">IFERROR(DL271*BV272,"")</f>
        <v>0</v>
      </c>
      <c r="EH272" s="28" t="n">
        <f aca="false">IFERROR(DM271*BW272,"")</f>
        <v>0</v>
      </c>
      <c r="EI272" s="28" t="n">
        <f aca="false">IFERROR(DN271*BX272,"")</f>
        <v>0</v>
      </c>
      <c r="EJ272" s="28" t="n">
        <f aca="false">IFERROR(DO271*BY272,"")</f>
        <v>0</v>
      </c>
      <c r="EK272" s="28" t="n">
        <f aca="false">IFERROR(DP271*BZ272,"")</f>
        <v>-0</v>
      </c>
      <c r="EL272" s="28" t="n">
        <f aca="false">IFERROR(DQ271*CA272,"")</f>
        <v>-0</v>
      </c>
      <c r="EM272" s="28" t="n">
        <f aca="false">IFERROR(DR271*CB272,"")</f>
        <v>-0</v>
      </c>
      <c r="EN272" s="28" t="n">
        <f aca="false">IFERROR(DS271*CC272,"")</f>
        <v>0</v>
      </c>
      <c r="EO272" s="28" t="n">
        <f aca="false">IFERROR(DT271*CD272,"")</f>
        <v>0</v>
      </c>
      <c r="EP272" s="28" t="n">
        <f aca="false">IFERROR(DU271*CE272,"")</f>
        <v>0</v>
      </c>
      <c r="EQ272" s="28" t="n">
        <f aca="false">IFERROR(DV271*CF272,"")</f>
        <v>-0</v>
      </c>
      <c r="ER272" s="28" t="n">
        <f aca="false">IFERROR(DW271*CG272,"")</f>
        <v>-0</v>
      </c>
      <c r="ES272" s="28" t="n">
        <f aca="false">IF(ROW()=4,"",SUM(DX272:ER272))</f>
        <v>0</v>
      </c>
      <c r="ET272" s="29" t="n">
        <f aca="false">COUNTIF(AR272:BL272,"&gt;0")</f>
        <v>0</v>
      </c>
    </row>
    <row r="273" customFormat="false" ht="15" hidden="false" customHeight="false" outlineLevel="0" collapsed="false">
      <c r="A273" s="19" t="n">
        <v>46203</v>
      </c>
      <c r="B273" s="23" t="n">
        <f aca="false">ABS(EMFX_Data!X273-EMFX_Data!Y273)</f>
        <v>0.1381869674479</v>
      </c>
      <c r="C273" s="23" t="n">
        <f aca="false">ABS(EMFX_Data!X273-EMFX_Data!Z273)</f>
        <v>0.0260428695653037</v>
      </c>
      <c r="D273" s="23" t="n">
        <f aca="false">ABS(EMFX_Data!X273-EMFX_Data!AA273)</f>
        <v>0.20453023650119</v>
      </c>
      <c r="E273" s="23" t="n">
        <f aca="false">ABS(EMFX_Data!X273-EMFX_Data!AB273)</f>
        <v>0.0677681152504785</v>
      </c>
      <c r="F273" s="23" t="n">
        <f aca="false">ABS(EMFX_Data!X273-EMFX_Data!AC273)</f>
        <v>0.0523937924857076</v>
      </c>
      <c r="G273" s="23" t="n">
        <f aca="false">ABS(EMFX_Data!X273-EMFX_Data!AD273)</f>
        <v>0.156796740010373</v>
      </c>
      <c r="H273" s="23" t="n">
        <f aca="false">ABS(EMFX_Data!Y273-EMFX_Data!Z273)</f>
        <v>0.164229837013203</v>
      </c>
      <c r="I273" s="23" t="n">
        <f aca="false">ABS(EMFX_Data!Y273-EMFX_Data!AA273)</f>
        <v>0.0663432690532906</v>
      </c>
      <c r="J273" s="23" t="n">
        <f aca="false">ABS(EMFX_Data!Y273-EMFX_Data!AB273)</f>
        <v>0.0704188521974212</v>
      </c>
      <c r="K273" s="23" t="n">
        <f aca="false">ABS(EMFX_Data!Y273-EMFX_Data!AC273)</f>
        <v>0.0857931749621921</v>
      </c>
      <c r="L273" s="23" t="n">
        <f aca="false">ABS(EMFX_Data!Y273-EMFX_Data!AD273)</f>
        <v>0.0186097725624732</v>
      </c>
      <c r="M273" s="23" t="n">
        <f aca="false">ABS(EMFX_Data!Z273-EMFX_Data!AA273)</f>
        <v>0.230573106066494</v>
      </c>
      <c r="N273" s="23" t="n">
        <f aca="false">ABS(EMFX_Data!Z273-EMFX_Data!AB273)</f>
        <v>0.0938109848157822</v>
      </c>
      <c r="O273" s="23" t="n">
        <f aca="false">ABS(EMFX_Data!Z273-EMFX_Data!AC273)</f>
        <v>0.0784366620510113</v>
      </c>
      <c r="P273" s="23" t="n">
        <f aca="false">ABS(EMFX_Data!Z273-EMFX_Data!AD273)</f>
        <v>0.182839609575677</v>
      </c>
      <c r="Q273" s="23" t="n">
        <f aca="false">ABS(EMFX_Data!AA273-EMFX_Data!AB273)</f>
        <v>0.136762121250712</v>
      </c>
      <c r="R273" s="23" t="n">
        <f aca="false">ABS(EMFX_Data!AA273-EMFX_Data!AC273)</f>
        <v>0.152136444015483</v>
      </c>
      <c r="S273" s="23" t="n">
        <f aca="false">ABS(EMFX_Data!AA273-EMFX_Data!AD273)</f>
        <v>0.0477334964908174</v>
      </c>
      <c r="T273" s="23" t="n">
        <f aca="false">ABS(EMFX_Data!AB273-EMFX_Data!AC273)</f>
        <v>0.0153743227647709</v>
      </c>
      <c r="U273" s="23" t="n">
        <f aca="false">ABS(EMFX_Data!AB273-EMFX_Data!AD273)</f>
        <v>0.0890286247598944</v>
      </c>
      <c r="V273" s="23" t="n">
        <f aca="false">ABS(EMFX_Data!AC273-EMFX_Data!AD273)</f>
        <v>0.104402947524665</v>
      </c>
      <c r="W273" s="26" t="n">
        <f aca="false">IF(ROW()&lt;4+MinObs-1,"",IFERROR((B273-AVERAGE(B$4:B273))/STDEV(B$4:B273),""))</f>
        <v>0.0956594747216194</v>
      </c>
      <c r="X273" s="26" t="n">
        <f aca="false">IF(ROW()&lt;4+MinObs-1,"",IFERROR((C273-AVERAGE(C$4:C273))/STDEV(C$4:C273),""))</f>
        <v>-0.986501798686814</v>
      </c>
      <c r="Y273" s="26" t="n">
        <f aca="false">IF(ROW()&lt;4+MinObs-1,"",IFERROR((D273-AVERAGE(D$4:D273))/STDEV(D$4:D273),""))</f>
        <v>0.571067180039301</v>
      </c>
      <c r="Z273" s="26" t="n">
        <f aca="false">IF(ROW()&lt;4+MinObs-1,"",IFERROR((E273-AVERAGE(E$4:E273))/STDEV(E$4:E273),""))</f>
        <v>-0.533327081753093</v>
      </c>
      <c r="AA273" s="26" t="n">
        <f aca="false">IF(ROW()&lt;4+MinObs-1,"",IFERROR((F273-AVERAGE(F$4:F273))/STDEV(F$4:F273),""))</f>
        <v>-0.647679099774121</v>
      </c>
      <c r="AB273" s="26" t="n">
        <f aca="false">IF(ROW()&lt;4+MinObs-1,"",IFERROR((G273-AVERAGE(G$4:G273))/STDEV(G$4:G273),""))</f>
        <v>0.0856398052909906</v>
      </c>
      <c r="AC273" s="26" t="n">
        <f aca="false">IF(ROW()&lt;4+MinObs-1,"",IFERROR((H273-AVERAGE(H$4:H273))/STDEV(H$4:H273),""))</f>
        <v>0.199491000156188</v>
      </c>
      <c r="AD273" s="26" t="n">
        <f aca="false">IF(ROW()&lt;4+MinObs-1,"",IFERROR((I273-AVERAGE(I$4:I273))/STDEV(I$4:I273),""))</f>
        <v>-0.657379352173812</v>
      </c>
      <c r="AE273" s="26" t="n">
        <f aca="false">IF(ROW()&lt;4+MinObs-1,"",IFERROR((J273-AVERAGE(J$4:J273))/STDEV(J$4:J273),""))</f>
        <v>-0.679287496146175</v>
      </c>
      <c r="AF273" s="26" t="n">
        <f aca="false">IF(ROW()&lt;4+MinObs-1,"",IFERROR((K273-AVERAGE(K$4:K273))/STDEV(K$4:K273),""))</f>
        <v>-0.249618620039494</v>
      </c>
      <c r="AG273" s="26" t="n">
        <f aca="false">IF(ROW()&lt;4+MinObs-1,"",IFERROR((L273-AVERAGE(L$4:L273))/STDEV(L$4:L273),""))</f>
        <v>-0.603932159402523</v>
      </c>
      <c r="AH273" s="26" t="n">
        <f aca="false">IF(ROW()&lt;4+MinObs-1,"",IFERROR((M273-AVERAGE(M$4:M273))/STDEV(M$4:M273),""))</f>
        <v>0.850082555978961</v>
      </c>
      <c r="AI273" s="26" t="n">
        <f aca="false">IF(ROW()&lt;4+MinObs-1,"",IFERROR((N273-AVERAGE(N$4:N273))/STDEV(N$4:N273),""))</f>
        <v>-0.412725754035924</v>
      </c>
      <c r="AJ273" s="26" t="n">
        <f aca="false">IF(ROW()&lt;4+MinObs-1,"",IFERROR((O273-AVERAGE(O$4:O273))/STDEV(O$4:O273),""))</f>
        <v>-0.247010733345239</v>
      </c>
      <c r="AK273" s="26" t="n">
        <f aca="false">IF(ROW()&lt;4+MinObs-1,"",IFERROR((P273-AVERAGE(P$4:P273))/STDEV(P$4:P273),""))</f>
        <v>0.146572594945788</v>
      </c>
      <c r="AL273" s="26" t="n">
        <f aca="false">IF(ROW()&lt;4+MinObs-1,"",IFERROR((Q273-AVERAGE(Q$4:Q273))/STDEV(Q$4:Q273),""))</f>
        <v>-0.151825977497357</v>
      </c>
      <c r="AM273" s="26" t="n">
        <f aca="false">IF(ROW()&lt;4+MinObs-1,"",IFERROR((R273-AVERAGE(R$4:R273))/STDEV(R$4:R273),""))</f>
        <v>-0.0370851100326841</v>
      </c>
      <c r="AN273" s="26" t="n">
        <f aca="false">IF(ROW()&lt;4+MinObs-1,"",IFERROR((S273-AVERAGE(S$4:S273))/STDEV(S$4:S273),""))</f>
        <v>-0.451980401844977</v>
      </c>
      <c r="AO273" s="26" t="n">
        <f aca="false">IF(ROW()&lt;4+MinObs-1,"",IFERROR((T273-AVERAGE(T$4:T273))/STDEV(T$4:T273),""))</f>
        <v>-1.22784431406616</v>
      </c>
      <c r="AP273" s="26" t="n">
        <f aca="false">IF(ROW()&lt;4+MinObs-1,"",IFERROR((U273-AVERAGE(U$4:U273))/STDEV(U$4:U273),""))</f>
        <v>-0.247335256210603</v>
      </c>
      <c r="AQ273" s="26" t="n">
        <f aca="false">IF(ROW()&lt;4+MinObs-1,"",IFERROR((V273-AVERAGE(V$4:V273))/STDEV(V$4:V273),""))</f>
        <v>-0.213410759136871</v>
      </c>
      <c r="AR273" s="26" t="n">
        <f aca="false">IF(W273="",0,IF(W273&gt;=z4,w4,IF(W273&gt;=z3,w3,IF(W273&gt;=zEntry,w2,IF(AND(W273&gt;=ExitZ,AR272&gt;0),w2,0)))))</f>
        <v>0</v>
      </c>
      <c r="AS273" s="26" t="n">
        <f aca="false">IF(X273="",0,IF(X273&gt;=z4,w4,IF(X273&gt;=z3,w3,IF(X273&gt;=zEntry,w2,IF(AND(X273&gt;=ExitZ,AS272&gt;0),w2,0)))))</f>
        <v>0</v>
      </c>
      <c r="AT273" s="26" t="n">
        <f aca="false">IF(Y273="",0,IF(Y273&gt;=z4,w4,IF(Y273&gt;=z3,w3,IF(Y273&gt;=zEntry,w2,IF(AND(Y273&gt;=ExitZ,AT272&gt;0),w2,0)))))</f>
        <v>0</v>
      </c>
      <c r="AU273" s="26" t="n">
        <f aca="false">IF(Z273="",0,IF(Z273&gt;=z4,w4,IF(Z273&gt;=z3,w3,IF(Z273&gt;=zEntry,w2,IF(AND(Z273&gt;=ExitZ,AU272&gt;0),w2,0)))))</f>
        <v>0</v>
      </c>
      <c r="AV273" s="26" t="n">
        <f aca="false">IF(AA273="",0,IF(AA273&gt;=z4,w4,IF(AA273&gt;=z3,w3,IF(AA273&gt;=zEntry,w2,IF(AND(AA273&gt;=ExitZ,AV272&gt;0),w2,0)))))</f>
        <v>0</v>
      </c>
      <c r="AW273" s="26" t="n">
        <f aca="false">IF(AB273="",0,IF(AB273&gt;=z4,w4,IF(AB273&gt;=z3,w3,IF(AB273&gt;=zEntry,w2,IF(AND(AB273&gt;=ExitZ,AW272&gt;0),w2,0)))))</f>
        <v>0</v>
      </c>
      <c r="AX273" s="26" t="n">
        <f aca="false">IF(AC273="",0,IF(AC273&gt;=z4,w4,IF(AC273&gt;=z3,w3,IF(AC273&gt;=zEntry,w2,IF(AND(AC273&gt;=ExitZ,AX272&gt;0),w2,0)))))</f>
        <v>0</v>
      </c>
      <c r="AY273" s="26" t="n">
        <f aca="false">IF(AD273="",0,IF(AD273&gt;=z4,w4,IF(AD273&gt;=z3,w3,IF(AD273&gt;=zEntry,w2,IF(AND(AD273&gt;=ExitZ,AY272&gt;0),w2,0)))))</f>
        <v>0</v>
      </c>
      <c r="AZ273" s="26" t="n">
        <f aca="false">IF(AE273="",0,IF(AE273&gt;=z4,w4,IF(AE273&gt;=z3,w3,IF(AE273&gt;=zEntry,w2,IF(AND(AE273&gt;=ExitZ,AZ272&gt;0),w2,0)))))</f>
        <v>0</v>
      </c>
      <c r="BA273" s="26" t="n">
        <f aca="false">IF(AF273="",0,IF(AF273&gt;=z4,w4,IF(AF273&gt;=z3,w3,IF(AF273&gt;=zEntry,w2,IF(AND(AF273&gt;=ExitZ,BA272&gt;0),w2,0)))))</f>
        <v>0</v>
      </c>
      <c r="BB273" s="26" t="n">
        <f aca="false">IF(AG273="",0,IF(AG273&gt;=z4,w4,IF(AG273&gt;=z3,w3,IF(AG273&gt;=zEntry,w2,IF(AND(AG273&gt;=ExitZ,BB272&gt;0),w2,0)))))</f>
        <v>0</v>
      </c>
      <c r="BC273" s="26" t="n">
        <f aca="false">IF(AH273="",0,IF(AH273&gt;=z4,w4,IF(AH273&gt;=z3,w3,IF(AH273&gt;=zEntry,w2,IF(AND(AH273&gt;=ExitZ,BC272&gt;0),w2,0)))))</f>
        <v>0</v>
      </c>
      <c r="BD273" s="26" t="n">
        <f aca="false">IF(AI273="",0,IF(AI273&gt;=z4,w4,IF(AI273&gt;=z3,w3,IF(AI273&gt;=zEntry,w2,IF(AND(AI273&gt;=ExitZ,BD272&gt;0),w2,0)))))</f>
        <v>0</v>
      </c>
      <c r="BE273" s="26" t="n">
        <f aca="false">IF(AJ273="",0,IF(AJ273&gt;=z4,w4,IF(AJ273&gt;=z3,w3,IF(AJ273&gt;=zEntry,w2,IF(AND(AJ273&gt;=ExitZ,BE272&gt;0),w2,0)))))</f>
        <v>0</v>
      </c>
      <c r="BF273" s="26" t="n">
        <f aca="false">IF(AK273="",0,IF(AK273&gt;=z4,w4,IF(AK273&gt;=z3,w3,IF(AK273&gt;=zEntry,w2,IF(AND(AK273&gt;=ExitZ,BF272&gt;0),w2,0)))))</f>
        <v>0</v>
      </c>
      <c r="BG273" s="26" t="n">
        <f aca="false">IF(AL273="",0,IF(AL273&gt;=z4,w4,IF(AL273&gt;=z3,w3,IF(AL273&gt;=zEntry,w2,IF(AND(AL273&gt;=ExitZ,BG272&gt;0),w2,0)))))</f>
        <v>0</v>
      </c>
      <c r="BH273" s="26" t="n">
        <f aca="false">IF(AM273="",0,IF(AM273&gt;=z4,w4,IF(AM273&gt;=z3,w3,IF(AM273&gt;=zEntry,w2,IF(AND(AM273&gt;=ExitZ,BH272&gt;0),w2,0)))))</f>
        <v>0</v>
      </c>
      <c r="BI273" s="26" t="n">
        <f aca="false">IF(AN273="",0,IF(AN273&gt;=z4,w4,IF(AN273&gt;=z3,w3,IF(AN273&gt;=zEntry,w2,IF(AND(AN273&gt;=ExitZ,BI272&gt;0),w2,0)))))</f>
        <v>0</v>
      </c>
      <c r="BJ273" s="26" t="n">
        <f aca="false">IF(AO273="",0,IF(AO273&gt;=z4,w4,IF(AO273&gt;=z3,w3,IF(AO273&gt;=zEntry,w2,IF(AND(AO273&gt;=ExitZ,BJ272&gt;0),w2,0)))))</f>
        <v>0</v>
      </c>
      <c r="BK273" s="26" t="n">
        <f aca="false">IF(AP273="",0,IF(AP273&gt;=z4,w4,IF(AP273&gt;=z3,w3,IF(AP273&gt;=zEntry,w2,IF(AND(AP273&gt;=ExitZ,BK272&gt;0),w2,0)))))</f>
        <v>0</v>
      </c>
      <c r="BL273" s="26" t="n">
        <f aca="false">IF(AQ273="",0,IF(AQ273&gt;=z4,w4,IF(AQ273&gt;=z3,w3,IF(AQ273&gt;=zEntry,w2,IF(AND(AQ273&gt;=ExitZ,BL272&gt;0),w2,0)))))</f>
        <v>0</v>
      </c>
      <c r="BM273" s="23" t="n">
        <f aca="false">IF(EMFX_Data!X272&gt;=EMFX_Data!Y272,EMFX_Data!AE273-EMFX_Data!AF273,EMFX_Data!AF273-EMFX_Data!AE273)</f>
        <v>0.0369232342230408</v>
      </c>
      <c r="BN273" s="23" t="n">
        <f aca="false">IF(EMFX_Data!X272&gt;=EMFX_Data!Z272,EMFX_Data!AE273-EMFX_Data!AG273,EMFX_Data!AG273-EMFX_Data!AE273)</f>
        <v>0.0415626846462342</v>
      </c>
      <c r="BO273" s="23" t="n">
        <f aca="false">IF(EMFX_Data!X272&gt;=EMFX_Data!AA272,EMFX_Data!AE273-EMFX_Data!AH273,EMFX_Data!AH273-EMFX_Data!AE273)</f>
        <v>-0.0738264267394863</v>
      </c>
      <c r="BP273" s="23" t="n">
        <f aca="false">IF(EMFX_Data!X272&gt;=EMFX_Data!AB272,EMFX_Data!AE273-EMFX_Data!AI273,EMFX_Data!AI273-EMFX_Data!AE273)</f>
        <v>0.0755106783366439</v>
      </c>
      <c r="BQ273" s="23" t="n">
        <f aca="false">IF(EMFX_Data!X272&gt;=EMFX_Data!AC272,EMFX_Data!AE273-EMFX_Data!AJ273,EMFX_Data!AJ273-EMFX_Data!AE273)</f>
        <v>-0.0188695881658107</v>
      </c>
      <c r="BR273" s="23" t="n">
        <f aca="false">IF(EMFX_Data!X272&gt;=EMFX_Data!AD272,EMFX_Data!AE273-EMFX_Data!AK273,EMFX_Data!AK273-EMFX_Data!AE273)</f>
        <v>0.023128929244302</v>
      </c>
      <c r="BS273" s="23" t="n">
        <f aca="false">IF(EMFX_Data!Y272&gt;=EMFX_Data!Z272,EMFX_Data!AF273-EMFX_Data!AG273,EMFX_Data!AG273-EMFX_Data!AF273)</f>
        <v>0.078485918869275</v>
      </c>
      <c r="BT273" s="23" t="n">
        <f aca="false">IF(EMFX_Data!Y272&gt;=EMFX_Data!AA272,EMFX_Data!AF273-EMFX_Data!AH273,EMFX_Data!AH273-EMFX_Data!AF273)</f>
        <v>0.110749660962527</v>
      </c>
      <c r="BU273" s="23" t="n">
        <f aca="false">IF(EMFX_Data!Y272&gt;=EMFX_Data!AB272,EMFX_Data!AF273-EMFX_Data!AI273,EMFX_Data!AI273-EMFX_Data!AF273)</f>
        <v>0.112433912559685</v>
      </c>
      <c r="BV273" s="23" t="n">
        <f aca="false">IF(EMFX_Data!Y272&gt;=EMFX_Data!AC272,EMFX_Data!AF273-EMFX_Data!AJ273,EMFX_Data!AJ273-EMFX_Data!AF273)</f>
        <v>0.0557928223888516</v>
      </c>
      <c r="BW273" s="23" t="n">
        <f aca="false">IF(EMFX_Data!Y272&gt;=EMFX_Data!AD272,EMFX_Data!AF273-EMFX_Data!AK273,EMFX_Data!AK273-EMFX_Data!AF273)</f>
        <v>-0.0137943049787389</v>
      </c>
      <c r="BX273" s="23" t="n">
        <f aca="false">IF(EMFX_Data!Z272&gt;=EMFX_Data!AA272,EMFX_Data!AG273-EMFX_Data!AH273,EMFX_Data!AH273-EMFX_Data!AG273)</f>
        <v>-0.0322637420932521</v>
      </c>
      <c r="BY273" s="23" t="n">
        <f aca="false">IF(EMFX_Data!Z272&gt;=EMFX_Data!AB272,EMFX_Data!AG273-EMFX_Data!AI273,EMFX_Data!AI273-EMFX_Data!AG273)</f>
        <v>-0.0339479936904097</v>
      </c>
      <c r="BZ273" s="23" t="n">
        <f aca="false">IF(EMFX_Data!Z272&gt;=EMFX_Data!AC272,EMFX_Data!AG273-EMFX_Data!AJ273,EMFX_Data!AJ273-EMFX_Data!AG273)</f>
        <v>0.0226930964804235</v>
      </c>
      <c r="CA273" s="23" t="n">
        <f aca="false">IF(EMFX_Data!Z272&gt;=EMFX_Data!AD272,EMFX_Data!AG273-EMFX_Data!AK273,EMFX_Data!AK273-EMFX_Data!AG273)</f>
        <v>0.0646916138905362</v>
      </c>
      <c r="CB273" s="23" t="n">
        <f aca="false">IF(EMFX_Data!AA272&gt;=EMFX_Data!AB272,EMFX_Data!AH273-EMFX_Data!AI273,EMFX_Data!AI273-EMFX_Data!AH273)</f>
        <v>0.00168425159715756</v>
      </c>
      <c r="CC273" s="23" t="n">
        <f aca="false">IF(EMFX_Data!AA272&gt;=EMFX_Data!AC272,EMFX_Data!AH273-EMFX_Data!AJ273,EMFX_Data!AJ273-EMFX_Data!AH273)</f>
        <v>-0.0549568385736756</v>
      </c>
      <c r="CD273" s="23" t="n">
        <f aca="false">IF(EMFX_Data!AA272&gt;=EMFX_Data!AD272,EMFX_Data!AH273-EMFX_Data!AK273,EMFX_Data!AK273-EMFX_Data!AH273)</f>
        <v>0.0969553559837883</v>
      </c>
      <c r="CE273" s="23" t="n">
        <f aca="false">IF(EMFX_Data!AB272&gt;=EMFX_Data!AC272,EMFX_Data!AI273-EMFX_Data!AJ273,EMFX_Data!AJ273-EMFX_Data!AI273)</f>
        <v>0.0566410901708331</v>
      </c>
      <c r="CF273" s="23" t="n">
        <f aca="false">IF(EMFX_Data!AB272&gt;=EMFX_Data!AD272,EMFX_Data!AI273-EMFX_Data!AK273,EMFX_Data!AK273-EMFX_Data!AI273)</f>
        <v>0.0986396075809458</v>
      </c>
      <c r="CG273" s="23" t="n">
        <f aca="false">IF(EMFX_Data!AC272&gt;=EMFX_Data!AD272,EMFX_Data!AJ273-EMFX_Data!AK273,EMFX_Data!AK273-EMFX_Data!AJ273)</f>
        <v>0.0419985174101127</v>
      </c>
      <c r="CH273" s="27" t="n">
        <f aca="false">IF(ROW()&lt;4+VolLB,"",STDEV(INDEX($BM:$BM,ROW()-VolLB+1):INDEX($BM:$BM,ROW()))*SQRT(12))</f>
        <v>0.191882604618191</v>
      </c>
      <c r="CI273" s="27" t="n">
        <f aca="false">IF(ROW()&lt;4+VolLB,"",STDEV(INDEX($BN:$BN,ROW()-VolLB+1):INDEX($BN:$BN,ROW()))*SQRT(12))</f>
        <v>0.192333575328798</v>
      </c>
      <c r="CJ273" s="27" t="n">
        <f aca="false">IF(ROW()&lt;4+VolLB,"",STDEV(INDEX($BO:$BO,ROW()-VolLB+1):INDEX($BO:$BO,ROW()))*SQRT(12))</f>
        <v>0.191921458102062</v>
      </c>
      <c r="CK273" s="27" t="n">
        <f aca="false">IF(ROW()&lt;4+VolLB,"",STDEV(INDEX($BP:$BP,ROW()-VolLB+1):INDEX($BP:$BP,ROW()))*SQRT(12))</f>
        <v>0.180068411226279</v>
      </c>
      <c r="CL273" s="27" t="n">
        <f aca="false">IF(ROW()&lt;4+VolLB,"",STDEV(INDEX($BQ:$BQ,ROW()-VolLB+1):INDEX($BQ:$BQ,ROW()))*SQRT(12))</f>
        <v>0.168042293234223</v>
      </c>
      <c r="CM273" s="27" t="n">
        <f aca="false">IF(ROW()&lt;4+VolLB,"",STDEV(INDEX($BR:$BR,ROW()-VolLB+1):INDEX($BR:$BR,ROW()))*SQRT(12))</f>
        <v>0.200961303323709</v>
      </c>
      <c r="CN273" s="27" t="n">
        <f aca="false">IF(ROW()&lt;4+VolLB,"",STDEV(INDEX($BS:$BS,ROW()-VolLB+1):INDEX($BS:$BS,ROW()))*SQRT(12))</f>
        <v>0.182187131061666</v>
      </c>
      <c r="CO273" s="27" t="n">
        <f aca="false">IF(ROW()&lt;4+VolLB,"",STDEV(INDEX($BT:$BT,ROW()-VolLB+1):INDEX($BT:$BT,ROW()))*SQRT(12))</f>
        <v>0.207163159299618</v>
      </c>
      <c r="CP273" s="27" t="n">
        <f aca="false">IF(ROW()&lt;4+VolLB,"",STDEV(INDEX($BU:$BU,ROW()-VolLB+1):INDEX($BU:$BU,ROW()))*SQRT(12))</f>
        <v>0.177931647085873</v>
      </c>
      <c r="CQ273" s="27" t="n">
        <f aca="false">IF(ROW()&lt;4+VolLB,"",STDEV(INDEX($BV:$BV,ROW()-VolLB+1):INDEX($BV:$BV,ROW()))*SQRT(12))</f>
        <v>0.190135244510132</v>
      </c>
      <c r="CR273" s="27" t="n">
        <f aca="false">IF(ROW()&lt;4+VolLB,"",STDEV(INDEX($BW:$BW,ROW()-VolLB+1):INDEX($BW:$BW,ROW()))*SQRT(12))</f>
        <v>0.198004553293695</v>
      </c>
      <c r="CS273" s="27" t="n">
        <f aca="false">IF(ROW()&lt;4+VolLB,"",STDEV(INDEX($BX:$BX,ROW()-VolLB+1):INDEX($BX:$BX,ROW()))*SQRT(12))</f>
        <v>0.164717992162972</v>
      </c>
      <c r="CT273" s="27" t="n">
        <f aca="false">IF(ROW()&lt;4+VolLB,"",STDEV(INDEX($BY:$BY,ROW()-VolLB+1):INDEX($BY:$BY,ROW()))*SQRT(12))</f>
        <v>0.145349305124765</v>
      </c>
      <c r="CU273" s="27" t="n">
        <f aca="false">IF(ROW()&lt;4+VolLB,"",STDEV(INDEX($BZ:$BZ,ROW()-VolLB+1):INDEX($BZ:$BZ,ROW()))*SQRT(12))</f>
        <v>0.15413747272041</v>
      </c>
      <c r="CV273" s="27" t="n">
        <f aca="false">IF(ROW()&lt;4+VolLB,"",STDEV(INDEX($CA:$CA,ROW()-VolLB+1):INDEX($CA:$CA,ROW()))*SQRT(12))</f>
        <v>0.165076159254583</v>
      </c>
      <c r="CW273" s="27" t="n">
        <f aca="false">IF(ROW()&lt;4+VolLB,"",STDEV(INDEX($CB:$CB,ROW()-VolLB+1):INDEX($CB:$CB,ROW()))*SQRT(12))</f>
        <v>0.166917938762501</v>
      </c>
      <c r="CX273" s="27" t="n">
        <f aca="false">IF(ROW()&lt;4+VolLB,"",STDEV(INDEX($CC:$CC,ROW()-VolLB+1):INDEX($CC:$CC,ROW()))*SQRT(12))</f>
        <v>0.150343786837884</v>
      </c>
      <c r="CY273" s="27" t="n">
        <f aca="false">IF(ROW()&lt;4+VolLB,"",STDEV(INDEX($CD:$CD,ROW()-VolLB+1):INDEX($CD:$CD,ROW()))*SQRT(12))</f>
        <v>0.169356882349285</v>
      </c>
      <c r="CZ273" s="27" t="n">
        <f aca="false">IF(ROW()&lt;4+VolLB,"",STDEV(INDEX($CE:$CE,ROW()-VolLB+1):INDEX($CE:$CE,ROW()))*SQRT(12))</f>
        <v>0.161009473035908</v>
      </c>
      <c r="DA273" s="27" t="n">
        <f aca="false">IF(ROW()&lt;4+VolLB,"",STDEV(INDEX($CF:$CF,ROW()-VolLB+1):INDEX($CF:$CF,ROW()))*SQRT(12))</f>
        <v>0.170417867894867</v>
      </c>
      <c r="DB273" s="27" t="n">
        <f aca="false">IF(ROW()&lt;4+VolLB,"",STDEV(INDEX($CG:$CG,ROW()-VolLB+1):INDEX($CG:$CG,ROW()))*SQRT(12))</f>
        <v>0.150583862978428</v>
      </c>
      <c r="DC273" s="26" t="n">
        <f aca="false">IF(OR(AR273=0,CH273="",CH273=0),0,AR273*MIN(MaxScal,TgtVol/CH273))</f>
        <v>0</v>
      </c>
      <c r="DD273" s="26" t="n">
        <f aca="false">IF(OR(AS273=0,CI273="",CI273=0),0,AS273*MIN(MaxScal,TgtVol/CI273))</f>
        <v>0</v>
      </c>
      <c r="DE273" s="26" t="n">
        <f aca="false">IF(OR(AT273=0,CJ273="",CJ273=0),0,AT273*MIN(MaxScal,TgtVol/CJ273))</f>
        <v>0</v>
      </c>
      <c r="DF273" s="26" t="n">
        <f aca="false">IF(OR(AU273=0,CK273="",CK273=0),0,AU273*MIN(MaxScal,TgtVol/CK273))</f>
        <v>0</v>
      </c>
      <c r="DG273" s="26" t="n">
        <f aca="false">IF(OR(AV273=0,CL273="",CL273=0),0,AV273*MIN(MaxScal,TgtVol/CL273))</f>
        <v>0</v>
      </c>
      <c r="DH273" s="26" t="n">
        <f aca="false">IF(OR(AW273=0,CM273="",CM273=0),0,AW273*MIN(MaxScal,TgtVol/CM273))</f>
        <v>0</v>
      </c>
      <c r="DI273" s="26" t="n">
        <f aca="false">IF(OR(AX273=0,CN273="",CN273=0),0,AX273*MIN(MaxScal,TgtVol/CN273))</f>
        <v>0</v>
      </c>
      <c r="DJ273" s="26" t="n">
        <f aca="false">IF(OR(AY273=0,CO273="",CO273=0),0,AY273*MIN(MaxScal,TgtVol/CO273))</f>
        <v>0</v>
      </c>
      <c r="DK273" s="26" t="n">
        <f aca="false">IF(OR(AZ273=0,CP273="",CP273=0),0,AZ273*MIN(MaxScal,TgtVol/CP273))</f>
        <v>0</v>
      </c>
      <c r="DL273" s="26" t="n">
        <f aca="false">IF(OR(BA273=0,CQ273="",CQ273=0),0,BA273*MIN(MaxScal,TgtVol/CQ273))</f>
        <v>0</v>
      </c>
      <c r="DM273" s="26" t="n">
        <f aca="false">IF(OR(BB273=0,CR273="",CR273=0),0,BB273*MIN(MaxScal,TgtVol/CR273))</f>
        <v>0</v>
      </c>
      <c r="DN273" s="26" t="n">
        <f aca="false">IF(OR(BC273=0,CS273="",CS273=0),0,BC273*MIN(MaxScal,TgtVol/CS273))</f>
        <v>0</v>
      </c>
      <c r="DO273" s="26" t="n">
        <f aca="false">IF(OR(BD273=0,CT273="",CT273=0),0,BD273*MIN(MaxScal,TgtVol/CT273))</f>
        <v>0</v>
      </c>
      <c r="DP273" s="26" t="n">
        <f aca="false">IF(OR(BE273=0,CU273="",CU273=0),0,BE273*MIN(MaxScal,TgtVol/CU273))</f>
        <v>0</v>
      </c>
      <c r="DQ273" s="26" t="n">
        <f aca="false">IF(OR(BF273=0,CV273="",CV273=0),0,BF273*MIN(MaxScal,TgtVol/CV273))</f>
        <v>0</v>
      </c>
      <c r="DR273" s="26" t="n">
        <f aca="false">IF(OR(BG273=0,CW273="",CW273=0),0,BG273*MIN(MaxScal,TgtVol/CW273))</f>
        <v>0</v>
      </c>
      <c r="DS273" s="26" t="n">
        <f aca="false">IF(OR(BH273=0,CX273="",CX273=0),0,BH273*MIN(MaxScal,TgtVol/CX273))</f>
        <v>0</v>
      </c>
      <c r="DT273" s="26" t="n">
        <f aca="false">IF(OR(BI273=0,CY273="",CY273=0),0,BI273*MIN(MaxScal,TgtVol/CY273))</f>
        <v>0</v>
      </c>
      <c r="DU273" s="26" t="n">
        <f aca="false">IF(OR(BJ273=0,CZ273="",CZ273=0),0,BJ273*MIN(MaxScal,TgtVol/CZ273))</f>
        <v>0</v>
      </c>
      <c r="DV273" s="26" t="n">
        <f aca="false">IF(OR(BK273=0,DA273="",DA273=0),0,BK273*MIN(MaxScal,TgtVol/DA273))</f>
        <v>0</v>
      </c>
      <c r="DW273" s="26" t="n">
        <f aca="false">IF(OR(BL273=0,DB273="",DB273=0),0,BL273*MIN(MaxScal,TgtVol/DB273))</f>
        <v>0</v>
      </c>
      <c r="DX273" s="28" t="n">
        <f aca="false">IFERROR(DC272*BM273,"")</f>
        <v>0</v>
      </c>
      <c r="DY273" s="28" t="n">
        <f aca="false">IFERROR(DD272*BN273,"")</f>
        <v>0</v>
      </c>
      <c r="DZ273" s="28" t="n">
        <f aca="false">IFERROR(DE272*BO273,"")</f>
        <v>-0</v>
      </c>
      <c r="EA273" s="28" t="n">
        <f aca="false">IFERROR(DF272*BP273,"")</f>
        <v>0</v>
      </c>
      <c r="EB273" s="28" t="n">
        <f aca="false">IFERROR(DG272*BQ273,"")</f>
        <v>-0</v>
      </c>
      <c r="EC273" s="28" t="n">
        <f aca="false">IFERROR(DH272*BR273,"")</f>
        <v>0</v>
      </c>
      <c r="ED273" s="28" t="n">
        <f aca="false">IFERROR(DI272*BS273,"")</f>
        <v>0</v>
      </c>
      <c r="EE273" s="28" t="n">
        <f aca="false">IFERROR(DJ272*BT273,"")</f>
        <v>0</v>
      </c>
      <c r="EF273" s="28" t="n">
        <f aca="false">IFERROR(DK272*BU273,"")</f>
        <v>0</v>
      </c>
      <c r="EG273" s="28" t="n">
        <f aca="false">IFERROR(DL272*BV273,"")</f>
        <v>0</v>
      </c>
      <c r="EH273" s="28" t="n">
        <f aca="false">IFERROR(DM272*BW273,"")</f>
        <v>-0</v>
      </c>
      <c r="EI273" s="28" t="n">
        <f aca="false">IFERROR(DN272*BX273,"")</f>
        <v>-0</v>
      </c>
      <c r="EJ273" s="28" t="n">
        <f aca="false">IFERROR(DO272*BY273,"")</f>
        <v>-0</v>
      </c>
      <c r="EK273" s="28" t="n">
        <f aca="false">IFERROR(DP272*BZ273,"")</f>
        <v>0</v>
      </c>
      <c r="EL273" s="28" t="n">
        <f aca="false">IFERROR(DQ272*CA273,"")</f>
        <v>0</v>
      </c>
      <c r="EM273" s="28" t="n">
        <f aca="false">IFERROR(DR272*CB273,"")</f>
        <v>0</v>
      </c>
      <c r="EN273" s="28" t="n">
        <f aca="false">IFERROR(DS272*CC273,"")</f>
        <v>-0</v>
      </c>
      <c r="EO273" s="28" t="n">
        <f aca="false">IFERROR(DT272*CD273,"")</f>
        <v>0</v>
      </c>
      <c r="EP273" s="28" t="n">
        <f aca="false">IFERROR(DU272*CE273,"")</f>
        <v>0</v>
      </c>
      <c r="EQ273" s="28" t="n">
        <f aca="false">IFERROR(DV272*CF273,"")</f>
        <v>0</v>
      </c>
      <c r="ER273" s="28" t="n">
        <f aca="false">IFERROR(DW272*CG273,"")</f>
        <v>0</v>
      </c>
      <c r="ES273" s="28" t="n">
        <f aca="false">IF(ROW()=4,"",SUM(DX273:ER273))</f>
        <v>0</v>
      </c>
      <c r="ET273" s="29" t="n">
        <f aca="false">COUNTIF(AR273:BL273,"&gt;0")</f>
        <v>0</v>
      </c>
    </row>
    <row r="274" customFormat="false" ht="15" hidden="false" customHeight="false" outlineLevel="0" collapsed="false">
      <c r="A274" s="19" t="n">
        <v>46234</v>
      </c>
      <c r="B274" s="23" t="n">
        <f aca="false">ABS(EMFX_Data!X274-EMFX_Data!Y274)</f>
        <v>0.159054404095255</v>
      </c>
      <c r="C274" s="23" t="n">
        <f aca="false">ABS(EMFX_Data!X274-EMFX_Data!Z274)</f>
        <v>0.105965477307665</v>
      </c>
      <c r="D274" s="23" t="n">
        <f aca="false">ABS(EMFX_Data!X274-EMFX_Data!AA274)</f>
        <v>0.139923269687118</v>
      </c>
      <c r="E274" s="23" t="n">
        <f aca="false">ABS(EMFX_Data!X274-EMFX_Data!AB274)</f>
        <v>0.0463349684016769</v>
      </c>
      <c r="F274" s="23" t="n">
        <f aca="false">ABS(EMFX_Data!X274-EMFX_Data!AC274)</f>
        <v>0.00112323342644949</v>
      </c>
      <c r="G274" s="23" t="n">
        <f aca="false">ABS(EMFX_Data!X274-EMFX_Data!AD274)</f>
        <v>0.164097257395872</v>
      </c>
      <c r="H274" s="23" t="n">
        <f aca="false">ABS(EMFX_Data!Y274-EMFX_Data!Z274)</f>
        <v>0.26501988140292</v>
      </c>
      <c r="I274" s="23" t="n">
        <f aca="false">ABS(EMFX_Data!Y274-EMFX_Data!AA274)</f>
        <v>0.0191311344081369</v>
      </c>
      <c r="J274" s="23" t="n">
        <f aca="false">ABS(EMFX_Data!Y274-EMFX_Data!AB274)</f>
        <v>0.112719435693578</v>
      </c>
      <c r="K274" s="23" t="n">
        <f aca="false">ABS(EMFX_Data!Y274-EMFX_Data!AC274)</f>
        <v>0.160177637521705</v>
      </c>
      <c r="L274" s="23" t="n">
        <f aca="false">ABS(EMFX_Data!Y274-EMFX_Data!AD274)</f>
        <v>0.00504285330061638</v>
      </c>
      <c r="M274" s="23" t="n">
        <f aca="false">ABS(EMFX_Data!Z274-EMFX_Data!AA274)</f>
        <v>0.245888746994783</v>
      </c>
      <c r="N274" s="23" t="n">
        <f aca="false">ABS(EMFX_Data!Z274-EMFX_Data!AB274)</f>
        <v>0.152300445709342</v>
      </c>
      <c r="O274" s="23" t="n">
        <f aca="false">ABS(EMFX_Data!Z274-EMFX_Data!AC274)</f>
        <v>0.104842243881215</v>
      </c>
      <c r="P274" s="23" t="n">
        <f aca="false">ABS(EMFX_Data!Z274-EMFX_Data!AD274)</f>
        <v>0.270062734703537</v>
      </c>
      <c r="Q274" s="23" t="n">
        <f aca="false">ABS(EMFX_Data!AA274-EMFX_Data!AB274)</f>
        <v>0.0935883012854415</v>
      </c>
      <c r="R274" s="23" t="n">
        <f aca="false">ABS(EMFX_Data!AA274-EMFX_Data!AC274)</f>
        <v>0.141046503113568</v>
      </c>
      <c r="S274" s="23" t="n">
        <f aca="false">ABS(EMFX_Data!AA274-EMFX_Data!AD274)</f>
        <v>0.0241739877087532</v>
      </c>
      <c r="T274" s="23" t="n">
        <f aca="false">ABS(EMFX_Data!AB274-EMFX_Data!AC274)</f>
        <v>0.0474582018281264</v>
      </c>
      <c r="U274" s="23" t="n">
        <f aca="false">ABS(EMFX_Data!AB274-EMFX_Data!AD274)</f>
        <v>0.117762288994195</v>
      </c>
      <c r="V274" s="23" t="n">
        <f aca="false">ABS(EMFX_Data!AC274-EMFX_Data!AD274)</f>
        <v>0.165220490822321</v>
      </c>
      <c r="W274" s="26" t="n">
        <f aca="false">IF(ROW()&lt;4+MinObs-1,"",IFERROR((B274-AVERAGE(B$4:B274))/STDEV(B$4:B274),""))</f>
        <v>0.325568483842421</v>
      </c>
      <c r="X274" s="26" t="n">
        <f aca="false">IF(ROW()&lt;4+MinObs-1,"",IFERROR((C274-AVERAGE(C$4:C274))/STDEV(C$4:C274),""))</f>
        <v>-0.0135817634644259</v>
      </c>
      <c r="Y274" s="26" t="n">
        <f aca="false">IF(ROW()&lt;4+MinObs-1,"",IFERROR((D274-AVERAGE(D$4:D274))/STDEV(D$4:D274),""))</f>
        <v>-0.0311999907080006</v>
      </c>
      <c r="Z274" s="26" t="n">
        <f aca="false">IF(ROW()&lt;4+MinObs-1,"",IFERROR((E274-AVERAGE(E$4:E274))/STDEV(E$4:E274),""))</f>
        <v>-0.757069032934462</v>
      </c>
      <c r="AA274" s="26" t="n">
        <f aca="false">IF(ROW()&lt;4+MinObs-1,"",IFERROR((F274-AVERAGE(F$4:F274))/STDEV(F$4:F274),""))</f>
        <v>-1.26205215134403</v>
      </c>
      <c r="AB274" s="26" t="n">
        <f aca="false">IF(ROW()&lt;4+MinObs-1,"",IFERROR((G274-AVERAGE(G$4:G274))/STDEV(G$4:G274),""))</f>
        <v>0.115177156526709</v>
      </c>
      <c r="AC274" s="26" t="n">
        <f aca="false">IF(ROW()&lt;4+MinObs-1,"",IFERROR((H274-AVERAGE(H$4:H274))/STDEV(H$4:H274),""))</f>
        <v>1.0926527318019</v>
      </c>
      <c r="AD274" s="26" t="n">
        <f aca="false">IF(ROW()&lt;4+MinObs-1,"",IFERROR((I274-AVERAGE(I$4:I274))/STDEV(I$4:I274),""))</f>
        <v>-1.06184775717397</v>
      </c>
      <c r="AE274" s="26" t="n">
        <f aca="false">IF(ROW()&lt;4+MinObs-1,"",IFERROR((J274-AVERAGE(J$4:J274))/STDEV(J$4:J274),""))</f>
        <v>-0.173625591998753</v>
      </c>
      <c r="AF274" s="26" t="n">
        <f aca="false">IF(ROW()&lt;4+MinObs-1,"",IFERROR((K274-AVERAGE(K$4:K274))/STDEV(K$4:K274),""))</f>
        <v>0.723969708228268</v>
      </c>
      <c r="AG274" s="26" t="n">
        <f aca="false">IF(ROW()&lt;4+MinObs-1,"",IFERROR((L274-AVERAGE(L$4:L274))/STDEV(L$4:L274),""))</f>
        <v>-0.655378835105458</v>
      </c>
      <c r="AH274" s="26" t="n">
        <f aca="false">IF(ROW()&lt;4+MinObs-1,"",IFERROR((M274-AVERAGE(M$4:M274))/STDEV(M$4:M274),""))</f>
        <v>0.999456503727113</v>
      </c>
      <c r="AI274" s="26" t="n">
        <f aca="false">IF(ROW()&lt;4+MinObs-1,"",IFERROR((N274-AVERAGE(N$4:N274))/STDEV(N$4:N274),""))</f>
        <v>0.199167929583328</v>
      </c>
      <c r="AJ274" s="26" t="n">
        <f aca="false">IF(ROW()&lt;4+MinObs-1,"",IFERROR((O274-AVERAGE(O$4:O274))/STDEV(O$4:O274),""))</f>
        <v>0.119330196213257</v>
      </c>
      <c r="AK274" s="26" t="n">
        <f aca="false">IF(ROW()&lt;4+MinObs-1,"",IFERROR((P274-AVERAGE(P$4:P274))/STDEV(P$4:P274),""))</f>
        <v>0.498261786369312</v>
      </c>
      <c r="AL274" s="26" t="n">
        <f aca="false">IF(ROW()&lt;4+MinObs-1,"",IFERROR((Q274-AVERAGE(Q$4:Q274))/STDEV(Q$4:Q274),""))</f>
        <v>-0.473417890647678</v>
      </c>
      <c r="AM274" s="26" t="n">
        <f aca="false">IF(ROW()&lt;4+MinObs-1,"",IFERROR((R274-AVERAGE(R$4:R274))/STDEV(R$4:R274),""))</f>
        <v>-0.13762546572312</v>
      </c>
      <c r="AN274" s="26" t="n">
        <f aca="false">IF(ROW()&lt;4+MinObs-1,"",IFERROR((S274-AVERAGE(S$4:S274))/STDEV(S$4:S274),""))</f>
        <v>-0.545276774308589</v>
      </c>
      <c r="AO274" s="26" t="n">
        <f aca="false">IF(ROW()&lt;4+MinObs-1,"",IFERROR((T274-AVERAGE(T$4:T274))/STDEV(T$4:T274),""))</f>
        <v>-0.846425389217604</v>
      </c>
      <c r="AP274" s="26" t="n">
        <f aca="false">IF(ROW()&lt;4+MinObs-1,"",IFERROR((U274-AVERAGE(U$4:U274))/STDEV(U$4:U274),""))</f>
        <v>-0.132471417331436</v>
      </c>
      <c r="AQ274" s="26" t="n">
        <f aca="false">IF(ROW()&lt;4+MinObs-1,"",IFERROR((V274-AVERAGE(V$4:V274))/STDEV(V$4:V274),""))</f>
        <v>0.0307624616249023</v>
      </c>
      <c r="AR274" s="26" t="n">
        <f aca="false">IF(W274="",0,IF(W274&gt;=z4,w4,IF(W274&gt;=z3,w3,IF(W274&gt;=zEntry,w2,IF(AND(W274&gt;=ExitZ,AR273&gt;0),w2,0)))))</f>
        <v>0</v>
      </c>
      <c r="AS274" s="26" t="n">
        <f aca="false">IF(X274="",0,IF(X274&gt;=z4,w4,IF(X274&gt;=z3,w3,IF(X274&gt;=zEntry,w2,IF(AND(X274&gt;=ExitZ,AS273&gt;0),w2,0)))))</f>
        <v>0</v>
      </c>
      <c r="AT274" s="26" t="n">
        <f aca="false">IF(Y274="",0,IF(Y274&gt;=z4,w4,IF(Y274&gt;=z3,w3,IF(Y274&gt;=zEntry,w2,IF(AND(Y274&gt;=ExitZ,AT273&gt;0),w2,0)))))</f>
        <v>0</v>
      </c>
      <c r="AU274" s="26" t="n">
        <f aca="false">IF(Z274="",0,IF(Z274&gt;=z4,w4,IF(Z274&gt;=z3,w3,IF(Z274&gt;=zEntry,w2,IF(AND(Z274&gt;=ExitZ,AU273&gt;0),w2,0)))))</f>
        <v>0</v>
      </c>
      <c r="AV274" s="26" t="n">
        <f aca="false">IF(AA274="",0,IF(AA274&gt;=z4,w4,IF(AA274&gt;=z3,w3,IF(AA274&gt;=zEntry,w2,IF(AND(AA274&gt;=ExitZ,AV273&gt;0),w2,0)))))</f>
        <v>0</v>
      </c>
      <c r="AW274" s="26" t="n">
        <f aca="false">IF(AB274="",0,IF(AB274&gt;=z4,w4,IF(AB274&gt;=z3,w3,IF(AB274&gt;=zEntry,w2,IF(AND(AB274&gt;=ExitZ,AW273&gt;0),w2,0)))))</f>
        <v>0</v>
      </c>
      <c r="AX274" s="26" t="n">
        <f aca="false">IF(AC274="",0,IF(AC274&gt;=z4,w4,IF(AC274&gt;=z3,w3,IF(AC274&gt;=zEntry,w2,IF(AND(AC274&gt;=ExitZ,AX273&gt;0),w2,0)))))</f>
        <v>0</v>
      </c>
      <c r="AY274" s="26" t="n">
        <f aca="false">IF(AD274="",0,IF(AD274&gt;=z4,w4,IF(AD274&gt;=z3,w3,IF(AD274&gt;=zEntry,w2,IF(AND(AD274&gt;=ExitZ,AY273&gt;0),w2,0)))))</f>
        <v>0</v>
      </c>
      <c r="AZ274" s="26" t="n">
        <f aca="false">IF(AE274="",0,IF(AE274&gt;=z4,w4,IF(AE274&gt;=z3,w3,IF(AE274&gt;=zEntry,w2,IF(AND(AE274&gt;=ExitZ,AZ273&gt;0),w2,0)))))</f>
        <v>0</v>
      </c>
      <c r="BA274" s="26" t="n">
        <f aca="false">IF(AF274="",0,IF(AF274&gt;=z4,w4,IF(AF274&gt;=z3,w3,IF(AF274&gt;=zEntry,w2,IF(AND(AF274&gt;=ExitZ,BA273&gt;0),w2,0)))))</f>
        <v>0</v>
      </c>
      <c r="BB274" s="26" t="n">
        <f aca="false">IF(AG274="",0,IF(AG274&gt;=z4,w4,IF(AG274&gt;=z3,w3,IF(AG274&gt;=zEntry,w2,IF(AND(AG274&gt;=ExitZ,BB273&gt;0),w2,0)))))</f>
        <v>0</v>
      </c>
      <c r="BC274" s="26" t="n">
        <f aca="false">IF(AH274="",0,IF(AH274&gt;=z4,w4,IF(AH274&gt;=z3,w3,IF(AH274&gt;=zEntry,w2,IF(AND(AH274&gt;=ExitZ,BC273&gt;0),w2,0)))))</f>
        <v>0</v>
      </c>
      <c r="BD274" s="26" t="n">
        <f aca="false">IF(AI274="",0,IF(AI274&gt;=z4,w4,IF(AI274&gt;=z3,w3,IF(AI274&gt;=zEntry,w2,IF(AND(AI274&gt;=ExitZ,BD273&gt;0),w2,0)))))</f>
        <v>0</v>
      </c>
      <c r="BE274" s="26" t="n">
        <f aca="false">IF(AJ274="",0,IF(AJ274&gt;=z4,w4,IF(AJ274&gt;=z3,w3,IF(AJ274&gt;=zEntry,w2,IF(AND(AJ274&gt;=ExitZ,BE273&gt;0),w2,0)))))</f>
        <v>0</v>
      </c>
      <c r="BF274" s="26" t="n">
        <f aca="false">IF(AK274="",0,IF(AK274&gt;=z4,w4,IF(AK274&gt;=z3,w3,IF(AK274&gt;=zEntry,w2,IF(AND(AK274&gt;=ExitZ,BF273&gt;0),w2,0)))))</f>
        <v>0</v>
      </c>
      <c r="BG274" s="26" t="n">
        <f aca="false">IF(AL274="",0,IF(AL274&gt;=z4,w4,IF(AL274&gt;=z3,w3,IF(AL274&gt;=zEntry,w2,IF(AND(AL274&gt;=ExitZ,BG273&gt;0),w2,0)))))</f>
        <v>0</v>
      </c>
      <c r="BH274" s="26" t="n">
        <f aca="false">IF(AM274="",0,IF(AM274&gt;=z4,w4,IF(AM274&gt;=z3,w3,IF(AM274&gt;=zEntry,w2,IF(AND(AM274&gt;=ExitZ,BH273&gt;0),w2,0)))))</f>
        <v>0</v>
      </c>
      <c r="BI274" s="26" t="n">
        <f aca="false">IF(AN274="",0,IF(AN274&gt;=z4,w4,IF(AN274&gt;=z3,w3,IF(AN274&gt;=zEntry,w2,IF(AND(AN274&gt;=ExitZ,BI273&gt;0),w2,0)))))</f>
        <v>0</v>
      </c>
      <c r="BJ274" s="26" t="n">
        <f aca="false">IF(AO274="",0,IF(AO274&gt;=z4,w4,IF(AO274&gt;=z3,w3,IF(AO274&gt;=zEntry,w2,IF(AND(AO274&gt;=ExitZ,BJ273&gt;0),w2,0)))))</f>
        <v>0</v>
      </c>
      <c r="BK274" s="26" t="n">
        <f aca="false">IF(AP274="",0,IF(AP274&gt;=z4,w4,IF(AP274&gt;=z3,w3,IF(AP274&gt;=zEntry,w2,IF(AND(AP274&gt;=ExitZ,BK273&gt;0),w2,0)))))</f>
        <v>0</v>
      </c>
      <c r="BL274" s="26" t="n">
        <f aca="false">IF(AQ274="",0,IF(AQ274&gt;=z4,w4,IF(AQ274&gt;=z3,w3,IF(AQ274&gt;=zEntry,w2,IF(AND(AQ274&gt;=ExitZ,BL273&gt;0),w2,0)))))</f>
        <v>0</v>
      </c>
      <c r="BM274" s="23" t="n">
        <f aca="false">IF(EMFX_Data!X273&gt;=EMFX_Data!Y273,EMFX_Data!AE274-EMFX_Data!AF274,EMFX_Data!AF274-EMFX_Data!AE274)</f>
        <v>-0.022251311022176</v>
      </c>
      <c r="BN274" s="23" t="n">
        <f aca="false">IF(EMFX_Data!X273&gt;=EMFX_Data!Z273,EMFX_Data!AE274-EMFX_Data!AG274,EMFX_Data!AG274-EMFX_Data!AE274)</f>
        <v>-0.0843254545383943</v>
      </c>
      <c r="BO274" s="23" t="n">
        <f aca="false">IF(EMFX_Data!X273&gt;=EMFX_Data!AA273,EMFX_Data!AE274-EMFX_Data!AH274,EMFX_Data!AH274-EMFX_Data!AE274)</f>
        <v>0.0653201202367452</v>
      </c>
      <c r="BP274" s="23" t="n">
        <f aca="false">IF(EMFX_Data!X273&gt;=EMFX_Data!AB273,EMFX_Data!AE274-EMFX_Data!AI274,EMFX_Data!AI274-EMFX_Data!AE274)</f>
        <v>0.0220185541473914</v>
      </c>
      <c r="BQ274" s="23" t="n">
        <f aca="false">IF(EMFX_Data!X273&gt;=EMFX_Data!AC273,EMFX_Data!AE274-EMFX_Data!AJ274,EMFX_Data!AJ274-EMFX_Data!AE274)</f>
        <v>0.0479187867022596</v>
      </c>
      <c r="BR274" s="23" t="n">
        <f aca="false">IF(EMFX_Data!X273&gt;=EMFX_Data!AD273,EMFX_Data!AE274-EMFX_Data!AK274,EMFX_Data!AK274-EMFX_Data!AE274)</f>
        <v>-0.00589377999493655</v>
      </c>
      <c r="BS274" s="23" t="n">
        <f aca="false">IF(EMFX_Data!Y273&gt;=EMFX_Data!Z273,EMFX_Data!AF274-EMFX_Data!AG274,EMFX_Data!AG274-EMFX_Data!AF274)</f>
        <v>-0.10657676556057</v>
      </c>
      <c r="BT274" s="23" t="n">
        <f aca="false">IF(EMFX_Data!Y273&gt;=EMFX_Data!AA273,EMFX_Data!AF274-EMFX_Data!AH274,EMFX_Data!AH274-EMFX_Data!AF274)</f>
        <v>0.0875714312589211</v>
      </c>
      <c r="BU274" s="23" t="n">
        <f aca="false">IF(EMFX_Data!Y273&gt;=EMFX_Data!AB273,EMFX_Data!AF274-EMFX_Data!AI274,EMFX_Data!AI274-EMFX_Data!AF274)</f>
        <v>-0.0442698651695674</v>
      </c>
      <c r="BV274" s="23" t="n">
        <f aca="false">IF(EMFX_Data!Y273&gt;=EMFX_Data!AC273,EMFX_Data!AF274-EMFX_Data!AJ274,EMFX_Data!AJ274-EMFX_Data!AF274)</f>
        <v>-0.0701700977244356</v>
      </c>
      <c r="BW274" s="23" t="n">
        <f aca="false">IF(EMFX_Data!Y273&gt;=EMFX_Data!AD273,EMFX_Data!AF274-EMFX_Data!AK274,EMFX_Data!AK274-EMFX_Data!AF274)</f>
        <v>0.0163575310272394</v>
      </c>
      <c r="BX274" s="23" t="n">
        <f aca="false">IF(EMFX_Data!Z273&gt;=EMFX_Data!AA273,EMFX_Data!AG274-EMFX_Data!AH274,EMFX_Data!AH274-EMFX_Data!AG274)</f>
        <v>-0.0190053343016491</v>
      </c>
      <c r="BY274" s="23" t="n">
        <f aca="false">IF(EMFX_Data!Z273&gt;=EMFX_Data!AB273,EMFX_Data!AG274-EMFX_Data!AI274,EMFX_Data!AI274-EMFX_Data!AG274)</f>
        <v>-0.0623069003910029</v>
      </c>
      <c r="BZ274" s="23" t="n">
        <f aca="false">IF(EMFX_Data!Z273&gt;=EMFX_Data!AC273,EMFX_Data!AG274-EMFX_Data!AJ274,EMFX_Data!AJ274-EMFX_Data!AG274)</f>
        <v>-0.0364066678361347</v>
      </c>
      <c r="CA274" s="23" t="n">
        <f aca="false">IF(EMFX_Data!Z273&gt;=EMFX_Data!AD273,EMFX_Data!AG274-EMFX_Data!AK274,EMFX_Data!AK274-EMFX_Data!AG274)</f>
        <v>-0.0902192345333308</v>
      </c>
      <c r="CB274" s="23" t="n">
        <f aca="false">IF(EMFX_Data!AA273&gt;=EMFX_Data!AB273,EMFX_Data!AH274-EMFX_Data!AI274,EMFX_Data!AI274-EMFX_Data!AH274)</f>
        <v>0.0433015660893538</v>
      </c>
      <c r="CC274" s="23" t="n">
        <f aca="false">IF(EMFX_Data!AA273&gt;=EMFX_Data!AC273,EMFX_Data!AH274-EMFX_Data!AJ274,EMFX_Data!AJ274-EMFX_Data!AH274)</f>
        <v>0.0174013335344856</v>
      </c>
      <c r="CD274" s="23" t="n">
        <f aca="false">IF(EMFX_Data!AA273&gt;=EMFX_Data!AD273,EMFX_Data!AH274-EMFX_Data!AK274,EMFX_Data!AK274-EMFX_Data!AH274)</f>
        <v>0.0712139002316817</v>
      </c>
      <c r="CE274" s="23" t="n">
        <f aca="false">IF(EMFX_Data!AB273&gt;=EMFX_Data!AC273,EMFX_Data!AI274-EMFX_Data!AJ274,EMFX_Data!AJ274-EMFX_Data!AI274)</f>
        <v>-0.0259002325548682</v>
      </c>
      <c r="CF274" s="23" t="n">
        <f aca="false">IF(EMFX_Data!AB273&gt;=EMFX_Data!AD273,EMFX_Data!AI274-EMFX_Data!AK274,EMFX_Data!AK274-EMFX_Data!AI274)</f>
        <v>-0.027912334142328</v>
      </c>
      <c r="CG274" s="23" t="n">
        <f aca="false">IF(EMFX_Data!AC273&gt;=EMFX_Data!AD273,EMFX_Data!AJ274-EMFX_Data!AK274,EMFX_Data!AK274-EMFX_Data!AJ274)</f>
        <v>-0.0538125666971961</v>
      </c>
      <c r="CH274" s="27" t="n">
        <f aca="false">IF(ROW()&lt;4+VolLB,"",STDEV(INDEX($BM:$BM,ROW()-VolLB+1):INDEX($BM:$BM,ROW()))*SQRT(12))</f>
        <v>0.191512954444083</v>
      </c>
      <c r="CI274" s="27" t="n">
        <f aca="false">IF(ROW()&lt;4+VolLB,"",STDEV(INDEX($BN:$BN,ROW()-VolLB+1):INDEX($BN:$BN,ROW()))*SQRT(12))</f>
        <v>0.197326016464212</v>
      </c>
      <c r="CJ274" s="27" t="n">
        <f aca="false">IF(ROW()&lt;4+VolLB,"",STDEV(INDEX($BO:$BO,ROW()-VolLB+1):INDEX($BO:$BO,ROW()))*SQRT(12))</f>
        <v>0.194496691120796</v>
      </c>
      <c r="CK274" s="27" t="n">
        <f aca="false">IF(ROW()&lt;4+VolLB,"",STDEV(INDEX($BP:$BP,ROW()-VolLB+1):INDEX($BP:$BP,ROW()))*SQRT(12))</f>
        <v>0.178994479437679</v>
      </c>
      <c r="CL274" s="27" t="n">
        <f aca="false">IF(ROW()&lt;4+VolLB,"",STDEV(INDEX($BQ:$BQ,ROW()-VolLB+1):INDEX($BQ:$BQ,ROW()))*SQRT(12))</f>
        <v>0.169880767462416</v>
      </c>
      <c r="CM274" s="27" t="n">
        <f aca="false">IF(ROW()&lt;4+VolLB,"",STDEV(INDEX($BR:$BR,ROW()-VolLB+1):INDEX($BR:$BR,ROW()))*SQRT(12))</f>
        <v>0.200126706905918</v>
      </c>
      <c r="CN274" s="27" t="n">
        <f aca="false">IF(ROW()&lt;4+VolLB,"",STDEV(INDEX($BS:$BS,ROW()-VolLB+1):INDEX($BS:$BS,ROW()))*SQRT(12))</f>
        <v>0.191539998673552</v>
      </c>
      <c r="CO274" s="27" t="n">
        <f aca="false">IF(ROW()&lt;4+VolLB,"",STDEV(INDEX($BT:$BT,ROW()-VolLB+1):INDEX($BT:$BT,ROW()))*SQRT(12))</f>
        <v>0.211630214817053</v>
      </c>
      <c r="CP274" s="27" t="n">
        <f aca="false">IF(ROW()&lt;4+VolLB,"",STDEV(INDEX($BU:$BU,ROW()-VolLB+1):INDEX($BU:$BU,ROW()))*SQRT(12))</f>
        <v>0.180337154581513</v>
      </c>
      <c r="CQ274" s="27" t="n">
        <f aca="false">IF(ROW()&lt;4+VolLB,"",STDEV(INDEX($BV:$BV,ROW()-VolLB+1):INDEX($BV:$BV,ROW()))*SQRT(12))</f>
        <v>0.194303414949405</v>
      </c>
      <c r="CR274" s="27" t="n">
        <f aca="false">IF(ROW()&lt;4+VolLB,"",STDEV(INDEX($BW:$BW,ROW()-VolLB+1):INDEX($BW:$BW,ROW()))*SQRT(12))</f>
        <v>0.197873733151802</v>
      </c>
      <c r="CS274" s="27" t="n">
        <f aca="false">IF(ROW()&lt;4+VolLB,"",STDEV(INDEX($BX:$BX,ROW()-VolLB+1):INDEX($BX:$BX,ROW()))*SQRT(12))</f>
        <v>0.164438541097649</v>
      </c>
      <c r="CT274" s="27" t="n">
        <f aca="false">IF(ROW()&lt;4+VolLB,"",STDEV(INDEX($BY:$BY,ROW()-VolLB+1):INDEX($BY:$BY,ROW()))*SQRT(12))</f>
        <v>0.148857552045877</v>
      </c>
      <c r="CU274" s="27" t="n">
        <f aca="false">IF(ROW()&lt;4+VolLB,"",STDEV(INDEX($BZ:$BZ,ROW()-VolLB+1):INDEX($BZ:$BZ,ROW()))*SQRT(12))</f>
        <v>0.152866659525221</v>
      </c>
      <c r="CV274" s="27" t="n">
        <f aca="false">IF(ROW()&lt;4+VolLB,"",STDEV(INDEX($CA:$CA,ROW()-VolLB+1):INDEX($CA:$CA,ROW()))*SQRT(12))</f>
        <v>0.173316495415136</v>
      </c>
      <c r="CW274" s="27" t="n">
        <f aca="false">IF(ROW()&lt;4+VolLB,"",STDEV(INDEX($CB:$CB,ROW()-VolLB+1):INDEX($CB:$CB,ROW()))*SQRT(12))</f>
        <v>0.167670234299453</v>
      </c>
      <c r="CX274" s="27" t="n">
        <f aca="false">IF(ROW()&lt;4+VolLB,"",STDEV(INDEX($CC:$CC,ROW()-VolLB+1):INDEX($CC:$CC,ROW()))*SQRT(12))</f>
        <v>0.15014108647893</v>
      </c>
      <c r="CY274" s="27" t="n">
        <f aca="false">IF(ROW()&lt;4+VolLB,"",STDEV(INDEX($CD:$CD,ROW()-VolLB+1):INDEX($CD:$CD,ROW()))*SQRT(12))</f>
        <v>0.172224640278903</v>
      </c>
      <c r="CZ274" s="27" t="n">
        <f aca="false">IF(ROW()&lt;4+VolLB,"",STDEV(INDEX($CE:$CE,ROW()-VolLB+1):INDEX($CE:$CE,ROW()))*SQRT(12))</f>
        <v>0.161935067373009</v>
      </c>
      <c r="DA274" s="27" t="n">
        <f aca="false">IF(ROW()&lt;4+VolLB,"",STDEV(INDEX($CF:$CF,ROW()-VolLB+1):INDEX($CF:$CF,ROW()))*SQRT(12))</f>
        <v>0.171285501942381</v>
      </c>
      <c r="DB274" s="27" t="n">
        <f aca="false">IF(ROW()&lt;4+VolLB,"",STDEV(INDEX($CG:$CG,ROW()-VolLB+1):INDEX($CG:$CG,ROW()))*SQRT(12))</f>
        <v>0.153891933333982</v>
      </c>
      <c r="DC274" s="26" t="n">
        <f aca="false">IF(OR(AR274=0,CH274="",CH274=0),0,AR274*MIN(MaxScal,TgtVol/CH274))</f>
        <v>0</v>
      </c>
      <c r="DD274" s="26" t="n">
        <f aca="false">IF(OR(AS274=0,CI274="",CI274=0),0,AS274*MIN(MaxScal,TgtVol/CI274))</f>
        <v>0</v>
      </c>
      <c r="DE274" s="26" t="n">
        <f aca="false">IF(OR(AT274=0,CJ274="",CJ274=0),0,AT274*MIN(MaxScal,TgtVol/CJ274))</f>
        <v>0</v>
      </c>
      <c r="DF274" s="26" t="n">
        <f aca="false">IF(OR(AU274=0,CK274="",CK274=0),0,AU274*MIN(MaxScal,TgtVol/CK274))</f>
        <v>0</v>
      </c>
      <c r="DG274" s="26" t="n">
        <f aca="false">IF(OR(AV274=0,CL274="",CL274=0),0,AV274*MIN(MaxScal,TgtVol/CL274))</f>
        <v>0</v>
      </c>
      <c r="DH274" s="26" t="n">
        <f aca="false">IF(OR(AW274=0,CM274="",CM274=0),0,AW274*MIN(MaxScal,TgtVol/CM274))</f>
        <v>0</v>
      </c>
      <c r="DI274" s="26" t="n">
        <f aca="false">IF(OR(AX274=0,CN274="",CN274=0),0,AX274*MIN(MaxScal,TgtVol/CN274))</f>
        <v>0</v>
      </c>
      <c r="DJ274" s="26" t="n">
        <f aca="false">IF(OR(AY274=0,CO274="",CO274=0),0,AY274*MIN(MaxScal,TgtVol/CO274))</f>
        <v>0</v>
      </c>
      <c r="DK274" s="26" t="n">
        <f aca="false">IF(OR(AZ274=0,CP274="",CP274=0),0,AZ274*MIN(MaxScal,TgtVol/CP274))</f>
        <v>0</v>
      </c>
      <c r="DL274" s="26" t="n">
        <f aca="false">IF(OR(BA274=0,CQ274="",CQ274=0),0,BA274*MIN(MaxScal,TgtVol/CQ274))</f>
        <v>0</v>
      </c>
      <c r="DM274" s="26" t="n">
        <f aca="false">IF(OR(BB274=0,CR274="",CR274=0),0,BB274*MIN(MaxScal,TgtVol/CR274))</f>
        <v>0</v>
      </c>
      <c r="DN274" s="26" t="n">
        <f aca="false">IF(OR(BC274=0,CS274="",CS274=0),0,BC274*MIN(MaxScal,TgtVol/CS274))</f>
        <v>0</v>
      </c>
      <c r="DO274" s="26" t="n">
        <f aca="false">IF(OR(BD274=0,CT274="",CT274=0),0,BD274*MIN(MaxScal,TgtVol/CT274))</f>
        <v>0</v>
      </c>
      <c r="DP274" s="26" t="n">
        <f aca="false">IF(OR(BE274=0,CU274="",CU274=0),0,BE274*MIN(MaxScal,TgtVol/CU274))</f>
        <v>0</v>
      </c>
      <c r="DQ274" s="26" t="n">
        <f aca="false">IF(OR(BF274=0,CV274="",CV274=0),0,BF274*MIN(MaxScal,TgtVol/CV274))</f>
        <v>0</v>
      </c>
      <c r="DR274" s="26" t="n">
        <f aca="false">IF(OR(BG274=0,CW274="",CW274=0),0,BG274*MIN(MaxScal,TgtVol/CW274))</f>
        <v>0</v>
      </c>
      <c r="DS274" s="26" t="n">
        <f aca="false">IF(OR(BH274=0,CX274="",CX274=0),0,BH274*MIN(MaxScal,TgtVol/CX274))</f>
        <v>0</v>
      </c>
      <c r="DT274" s="26" t="n">
        <f aca="false">IF(OR(BI274=0,CY274="",CY274=0),0,BI274*MIN(MaxScal,TgtVol/CY274))</f>
        <v>0</v>
      </c>
      <c r="DU274" s="26" t="n">
        <f aca="false">IF(OR(BJ274=0,CZ274="",CZ274=0),0,BJ274*MIN(MaxScal,TgtVol/CZ274))</f>
        <v>0</v>
      </c>
      <c r="DV274" s="26" t="n">
        <f aca="false">IF(OR(BK274=0,DA274="",DA274=0),0,BK274*MIN(MaxScal,TgtVol/DA274))</f>
        <v>0</v>
      </c>
      <c r="DW274" s="26" t="n">
        <f aca="false">IF(OR(BL274=0,DB274="",DB274=0),0,BL274*MIN(MaxScal,TgtVol/DB274))</f>
        <v>0</v>
      </c>
      <c r="DX274" s="28" t="n">
        <f aca="false">IFERROR(DC273*BM274,"")</f>
        <v>-0</v>
      </c>
      <c r="DY274" s="28" t="n">
        <f aca="false">IFERROR(DD273*BN274,"")</f>
        <v>-0</v>
      </c>
      <c r="DZ274" s="28" t="n">
        <f aca="false">IFERROR(DE273*BO274,"")</f>
        <v>0</v>
      </c>
      <c r="EA274" s="28" t="n">
        <f aca="false">IFERROR(DF273*BP274,"")</f>
        <v>0</v>
      </c>
      <c r="EB274" s="28" t="n">
        <f aca="false">IFERROR(DG273*BQ274,"")</f>
        <v>0</v>
      </c>
      <c r="EC274" s="28" t="n">
        <f aca="false">IFERROR(DH273*BR274,"")</f>
        <v>-0</v>
      </c>
      <c r="ED274" s="28" t="n">
        <f aca="false">IFERROR(DI273*BS274,"")</f>
        <v>-0</v>
      </c>
      <c r="EE274" s="28" t="n">
        <f aca="false">IFERROR(DJ273*BT274,"")</f>
        <v>0</v>
      </c>
      <c r="EF274" s="28" t="n">
        <f aca="false">IFERROR(DK273*BU274,"")</f>
        <v>-0</v>
      </c>
      <c r="EG274" s="28" t="n">
        <f aca="false">IFERROR(DL273*BV274,"")</f>
        <v>-0</v>
      </c>
      <c r="EH274" s="28" t="n">
        <f aca="false">IFERROR(DM273*BW274,"")</f>
        <v>0</v>
      </c>
      <c r="EI274" s="28" t="n">
        <f aca="false">IFERROR(DN273*BX274,"")</f>
        <v>-0</v>
      </c>
      <c r="EJ274" s="28" t="n">
        <f aca="false">IFERROR(DO273*BY274,"")</f>
        <v>-0</v>
      </c>
      <c r="EK274" s="28" t="n">
        <f aca="false">IFERROR(DP273*BZ274,"")</f>
        <v>-0</v>
      </c>
      <c r="EL274" s="28" t="n">
        <f aca="false">IFERROR(DQ273*CA274,"")</f>
        <v>-0</v>
      </c>
      <c r="EM274" s="28" t="n">
        <f aca="false">IFERROR(DR273*CB274,"")</f>
        <v>0</v>
      </c>
      <c r="EN274" s="28" t="n">
        <f aca="false">IFERROR(DS273*CC274,"")</f>
        <v>0</v>
      </c>
      <c r="EO274" s="28" t="n">
        <f aca="false">IFERROR(DT273*CD274,"")</f>
        <v>0</v>
      </c>
      <c r="EP274" s="28" t="n">
        <f aca="false">IFERROR(DU273*CE274,"")</f>
        <v>-0</v>
      </c>
      <c r="EQ274" s="28" t="n">
        <f aca="false">IFERROR(DV273*CF274,"")</f>
        <v>-0</v>
      </c>
      <c r="ER274" s="28" t="n">
        <f aca="false">IFERROR(DW273*CG274,"")</f>
        <v>-0</v>
      </c>
      <c r="ES274" s="28" t="n">
        <f aca="false">IF(ROW()=4,"",SUM(DX274:ER274))</f>
        <v>0</v>
      </c>
      <c r="ET274" s="29" t="n">
        <f aca="false">COUNTIF(AR274:BL274,"&gt;0")</f>
        <v>0</v>
      </c>
    </row>
    <row r="275" customFormat="false" ht="15" hidden="false" customHeight="false" outlineLevel="0" collapsed="false">
      <c r="A275" s="19" t="n">
        <v>46265</v>
      </c>
      <c r="B275" s="23" t="n">
        <f aca="false">ABS(EMFX_Data!X275-EMFX_Data!Y275)</f>
        <v>0.183362184973073</v>
      </c>
      <c r="C275" s="23" t="n">
        <f aca="false">ABS(EMFX_Data!X275-EMFX_Data!Z275)</f>
        <v>0.0493072568198389</v>
      </c>
      <c r="D275" s="23" t="n">
        <f aca="false">ABS(EMFX_Data!X275-EMFX_Data!AA275)</f>
        <v>0.15185107813818</v>
      </c>
      <c r="E275" s="23" t="n">
        <f aca="false">ABS(EMFX_Data!X275-EMFX_Data!AB275)</f>
        <v>0.0471706481487386</v>
      </c>
      <c r="F275" s="23" t="n">
        <f aca="false">ABS(EMFX_Data!X275-EMFX_Data!AC275)</f>
        <v>0.00197866372500943</v>
      </c>
      <c r="G275" s="23" t="n">
        <f aca="false">ABS(EMFX_Data!X275-EMFX_Data!AD275)</f>
        <v>0.167440107580363</v>
      </c>
      <c r="H275" s="23" t="n">
        <f aca="false">ABS(EMFX_Data!Y275-EMFX_Data!Z275)</f>
        <v>0.232669441792912</v>
      </c>
      <c r="I275" s="23" t="n">
        <f aca="false">ABS(EMFX_Data!Y275-EMFX_Data!AA275)</f>
        <v>0.031511106834893</v>
      </c>
      <c r="J275" s="23" t="n">
        <f aca="false">ABS(EMFX_Data!Y275-EMFX_Data!AB275)</f>
        <v>0.136191536824335</v>
      </c>
      <c r="K275" s="23" t="n">
        <f aca="false">ABS(EMFX_Data!Y275-EMFX_Data!AC275)</f>
        <v>0.181383521248064</v>
      </c>
      <c r="L275" s="23" t="n">
        <f aca="false">ABS(EMFX_Data!Y275-EMFX_Data!AD275)</f>
        <v>0.0159220773927098</v>
      </c>
      <c r="M275" s="23" t="n">
        <f aca="false">ABS(EMFX_Data!Z275-EMFX_Data!AA275)</f>
        <v>0.201158334958019</v>
      </c>
      <c r="N275" s="23" t="n">
        <f aca="false">ABS(EMFX_Data!Z275-EMFX_Data!AB275)</f>
        <v>0.0964779049685776</v>
      </c>
      <c r="O275" s="23" t="n">
        <f aca="false">ABS(EMFX_Data!Z275-EMFX_Data!AC275)</f>
        <v>0.0512859205448484</v>
      </c>
      <c r="P275" s="23" t="n">
        <f aca="false">ABS(EMFX_Data!Z275-EMFX_Data!AD275)</f>
        <v>0.216747364400202</v>
      </c>
      <c r="Q275" s="23" t="n">
        <f aca="false">ABS(EMFX_Data!AA275-EMFX_Data!AB275)</f>
        <v>0.104680429989441</v>
      </c>
      <c r="R275" s="23" t="n">
        <f aca="false">ABS(EMFX_Data!AA275-EMFX_Data!AC275)</f>
        <v>0.149872414413171</v>
      </c>
      <c r="S275" s="23" t="n">
        <f aca="false">ABS(EMFX_Data!AA275-EMFX_Data!AD275)</f>
        <v>0.0155890294421832</v>
      </c>
      <c r="T275" s="23" t="n">
        <f aca="false">ABS(EMFX_Data!AB275-EMFX_Data!AC275)</f>
        <v>0.0451919844237292</v>
      </c>
      <c r="U275" s="23" t="n">
        <f aca="false">ABS(EMFX_Data!AB275-EMFX_Data!AD275)</f>
        <v>0.120269459431625</v>
      </c>
      <c r="V275" s="23" t="n">
        <f aca="false">ABS(EMFX_Data!AC275-EMFX_Data!AD275)</f>
        <v>0.165461443855354</v>
      </c>
      <c r="W275" s="26" t="n">
        <f aca="false">IF(ROW()&lt;4+MinObs-1,"",IFERROR((B275-AVERAGE(B$4:B275))/STDEV(B$4:B275),""))</f>
        <v>0.59312473256514</v>
      </c>
      <c r="X275" s="26" t="n">
        <f aca="false">IF(ROW()&lt;4+MinObs-1,"",IFERROR((C275-AVERAGE(C$4:C275))/STDEV(C$4:C275),""))</f>
        <v>-0.702625973942677</v>
      </c>
      <c r="Y275" s="26" t="n">
        <f aca="false">IF(ROW()&lt;4+MinObs-1,"",IFERROR((D275-AVERAGE(D$4:D275))/STDEV(D$4:D275),""))</f>
        <v>0.0800601762235254</v>
      </c>
      <c r="Z275" s="26" t="n">
        <f aca="false">IF(ROW()&lt;4+MinObs-1,"",IFERROR((E275-AVERAGE(E$4:E275))/STDEV(E$4:E275),""))</f>
        <v>-0.746110418787247</v>
      </c>
      <c r="AA275" s="26" t="n">
        <f aca="false">IF(ROW()&lt;4+MinObs-1,"",IFERROR((F275-AVERAGE(F$4:F275))/STDEV(F$4:F275),""))</f>
        <v>-1.24582078728571</v>
      </c>
      <c r="AB275" s="26" t="n">
        <f aca="false">IF(ROW()&lt;4+MinObs-1,"",IFERROR((G275-AVERAGE(G$4:G275))/STDEV(G$4:G275),""))</f>
        <v>0.128585465420032</v>
      </c>
      <c r="AC275" s="26" t="n">
        <f aca="false">IF(ROW()&lt;4+MinObs-1,"",IFERROR((H275-AVERAGE(H$4:H275))/STDEV(H$4:H275),""))</f>
        <v>0.802220536817956</v>
      </c>
      <c r="AD275" s="26" t="n">
        <f aca="false">IF(ROW()&lt;4+MinObs-1,"",IFERROR((I275-AVERAGE(I$4:I275))/STDEV(I$4:I275),""))</f>
        <v>-0.951365837708091</v>
      </c>
      <c r="AE275" s="26" t="n">
        <f aca="false">IF(ROW()&lt;4+MinObs-1,"",IFERROR((J275-AVERAGE(J$4:J275))/STDEV(J$4:J275),""))</f>
        <v>0.107083348686737</v>
      </c>
      <c r="AF275" s="26" t="n">
        <f aca="false">IF(ROW()&lt;4+MinObs-1,"",IFERROR((K275-AVERAGE(K$4:K275))/STDEV(K$4:K275),""))</f>
        <v>0.998665083458036</v>
      </c>
      <c r="AG275" s="26" t="n">
        <f aca="false">IF(ROW()&lt;4+MinObs-1,"",IFERROR((L275-AVERAGE(L$4:L275))/STDEV(L$4:L275),""))</f>
        <v>-0.611143168061446</v>
      </c>
      <c r="AH275" s="26" t="n">
        <f aca="false">IF(ROW()&lt;4+MinObs-1,"",IFERROR((M275-AVERAGE(M$4:M275))/STDEV(M$4:M275),""))</f>
        <v>0.551053510108042</v>
      </c>
      <c r="AI275" s="26" t="n">
        <f aca="false">IF(ROW()&lt;4+MinObs-1,"",IFERROR((N275-AVERAGE(N$4:N275))/STDEV(N$4:N275),""))</f>
        <v>-0.385417822616374</v>
      </c>
      <c r="AJ275" s="26" t="n">
        <f aca="false">IF(ROW()&lt;4+MinObs-1,"",IFERROR((O275-AVERAGE(O$4:O275))/STDEV(O$4:O275),""))</f>
        <v>-0.623906331933179</v>
      </c>
      <c r="AK275" s="26" t="n">
        <f aca="false">IF(ROW()&lt;4+MinObs-1,"",IFERROR((P275-AVERAGE(P$4:P275))/STDEV(P$4:P275),""))</f>
        <v>0.281728863000978</v>
      </c>
      <c r="AL275" s="26" t="n">
        <f aca="false">IF(ROW()&lt;4+MinObs-1,"",IFERROR((Q275-AVERAGE(Q$4:Q275))/STDEV(Q$4:Q275),""))</f>
        <v>-0.389575640506817</v>
      </c>
      <c r="AM275" s="26" t="n">
        <f aca="false">IF(ROW()&lt;4+MinObs-1,"",IFERROR((R275-AVERAGE(R$4:R275))/STDEV(R$4:R275),""))</f>
        <v>-0.0571533839738044</v>
      </c>
      <c r="AN275" s="26" t="n">
        <f aca="false">IF(ROW()&lt;4+MinObs-1,"",IFERROR((S275-AVERAGE(S$4:S275))/STDEV(S$4:S275),""))</f>
        <v>-0.578373291603388</v>
      </c>
      <c r="AO275" s="26" t="n">
        <f aca="false">IF(ROW()&lt;4+MinObs-1,"",IFERROR((T275-AVERAGE(T$4:T275))/STDEV(T$4:T275),""))</f>
        <v>-0.870366207103131</v>
      </c>
      <c r="AP275" s="26" t="n">
        <f aca="false">IF(ROW()&lt;4+MinObs-1,"",IFERROR((U275-AVERAGE(U$4:U275))/STDEV(U$4:U275),""))</f>
        <v>-0.122224501123217</v>
      </c>
      <c r="AQ275" s="26" t="n">
        <f aca="false">IF(ROW()&lt;4+MinObs-1,"",IFERROR((V275-AVERAGE(V$4:V275))/STDEV(V$4:V275),""))</f>
        <v>0.0316736440169</v>
      </c>
      <c r="AR275" s="26" t="n">
        <f aca="false">IF(W275="",0,IF(W275&gt;=z4,w4,IF(W275&gt;=z3,w3,IF(W275&gt;=zEntry,w2,IF(AND(W275&gt;=ExitZ,AR274&gt;0),w2,0)))))</f>
        <v>0</v>
      </c>
      <c r="AS275" s="26" t="n">
        <f aca="false">IF(X275="",0,IF(X275&gt;=z4,w4,IF(X275&gt;=z3,w3,IF(X275&gt;=zEntry,w2,IF(AND(X275&gt;=ExitZ,AS274&gt;0),w2,0)))))</f>
        <v>0</v>
      </c>
      <c r="AT275" s="26" t="n">
        <f aca="false">IF(Y275="",0,IF(Y275&gt;=z4,w4,IF(Y275&gt;=z3,w3,IF(Y275&gt;=zEntry,w2,IF(AND(Y275&gt;=ExitZ,AT274&gt;0),w2,0)))))</f>
        <v>0</v>
      </c>
      <c r="AU275" s="26" t="n">
        <f aca="false">IF(Z275="",0,IF(Z275&gt;=z4,w4,IF(Z275&gt;=z3,w3,IF(Z275&gt;=zEntry,w2,IF(AND(Z275&gt;=ExitZ,AU274&gt;0),w2,0)))))</f>
        <v>0</v>
      </c>
      <c r="AV275" s="26" t="n">
        <f aca="false">IF(AA275="",0,IF(AA275&gt;=z4,w4,IF(AA275&gt;=z3,w3,IF(AA275&gt;=zEntry,w2,IF(AND(AA275&gt;=ExitZ,AV274&gt;0),w2,0)))))</f>
        <v>0</v>
      </c>
      <c r="AW275" s="26" t="n">
        <f aca="false">IF(AB275="",0,IF(AB275&gt;=z4,w4,IF(AB275&gt;=z3,w3,IF(AB275&gt;=zEntry,w2,IF(AND(AB275&gt;=ExitZ,AW274&gt;0),w2,0)))))</f>
        <v>0</v>
      </c>
      <c r="AX275" s="26" t="n">
        <f aca="false">IF(AC275="",0,IF(AC275&gt;=z4,w4,IF(AC275&gt;=z3,w3,IF(AC275&gt;=zEntry,w2,IF(AND(AC275&gt;=ExitZ,AX274&gt;0),w2,0)))))</f>
        <v>0</v>
      </c>
      <c r="AY275" s="26" t="n">
        <f aca="false">IF(AD275="",0,IF(AD275&gt;=z4,w4,IF(AD275&gt;=z3,w3,IF(AD275&gt;=zEntry,w2,IF(AND(AD275&gt;=ExitZ,AY274&gt;0),w2,0)))))</f>
        <v>0</v>
      </c>
      <c r="AZ275" s="26" t="n">
        <f aca="false">IF(AE275="",0,IF(AE275&gt;=z4,w4,IF(AE275&gt;=z3,w3,IF(AE275&gt;=zEntry,w2,IF(AND(AE275&gt;=ExitZ,AZ274&gt;0),w2,0)))))</f>
        <v>0</v>
      </c>
      <c r="BA275" s="26" t="n">
        <f aca="false">IF(AF275="",0,IF(AF275&gt;=z4,w4,IF(AF275&gt;=z3,w3,IF(AF275&gt;=zEntry,w2,IF(AND(AF275&gt;=ExitZ,BA274&gt;0),w2,0)))))</f>
        <v>0</v>
      </c>
      <c r="BB275" s="26" t="n">
        <f aca="false">IF(AG275="",0,IF(AG275&gt;=z4,w4,IF(AG275&gt;=z3,w3,IF(AG275&gt;=zEntry,w2,IF(AND(AG275&gt;=ExitZ,BB274&gt;0),w2,0)))))</f>
        <v>0</v>
      </c>
      <c r="BC275" s="26" t="n">
        <f aca="false">IF(AH275="",0,IF(AH275&gt;=z4,w4,IF(AH275&gt;=z3,w3,IF(AH275&gt;=zEntry,w2,IF(AND(AH275&gt;=ExitZ,BC274&gt;0),w2,0)))))</f>
        <v>0</v>
      </c>
      <c r="BD275" s="26" t="n">
        <f aca="false">IF(AI275="",0,IF(AI275&gt;=z4,w4,IF(AI275&gt;=z3,w3,IF(AI275&gt;=zEntry,w2,IF(AND(AI275&gt;=ExitZ,BD274&gt;0),w2,0)))))</f>
        <v>0</v>
      </c>
      <c r="BE275" s="26" t="n">
        <f aca="false">IF(AJ275="",0,IF(AJ275&gt;=z4,w4,IF(AJ275&gt;=z3,w3,IF(AJ275&gt;=zEntry,w2,IF(AND(AJ275&gt;=ExitZ,BE274&gt;0),w2,0)))))</f>
        <v>0</v>
      </c>
      <c r="BF275" s="26" t="n">
        <f aca="false">IF(AK275="",0,IF(AK275&gt;=z4,w4,IF(AK275&gt;=z3,w3,IF(AK275&gt;=zEntry,w2,IF(AND(AK275&gt;=ExitZ,BF274&gt;0),w2,0)))))</f>
        <v>0</v>
      </c>
      <c r="BG275" s="26" t="n">
        <f aca="false">IF(AL275="",0,IF(AL275&gt;=z4,w4,IF(AL275&gt;=z3,w3,IF(AL275&gt;=zEntry,w2,IF(AND(AL275&gt;=ExitZ,BG274&gt;0),w2,0)))))</f>
        <v>0</v>
      </c>
      <c r="BH275" s="26" t="n">
        <f aca="false">IF(AM275="",0,IF(AM275&gt;=z4,w4,IF(AM275&gt;=z3,w3,IF(AM275&gt;=zEntry,w2,IF(AND(AM275&gt;=ExitZ,BH274&gt;0),w2,0)))))</f>
        <v>0</v>
      </c>
      <c r="BI275" s="26" t="n">
        <f aca="false">IF(AN275="",0,IF(AN275&gt;=z4,w4,IF(AN275&gt;=z3,w3,IF(AN275&gt;=zEntry,w2,IF(AND(AN275&gt;=ExitZ,BI274&gt;0),w2,0)))))</f>
        <v>0</v>
      </c>
      <c r="BJ275" s="26" t="n">
        <f aca="false">IF(AO275="",0,IF(AO275&gt;=z4,w4,IF(AO275&gt;=z3,w3,IF(AO275&gt;=zEntry,w2,IF(AND(AO275&gt;=ExitZ,BJ274&gt;0),w2,0)))))</f>
        <v>0</v>
      </c>
      <c r="BK275" s="26" t="n">
        <f aca="false">IF(AP275="",0,IF(AP275&gt;=z4,w4,IF(AP275&gt;=z3,w3,IF(AP275&gt;=zEntry,w2,IF(AND(AP275&gt;=ExitZ,BK274&gt;0),w2,0)))))</f>
        <v>0</v>
      </c>
      <c r="BL275" s="26" t="n">
        <f aca="false">IF(AQ275="",0,IF(AQ275&gt;=z4,w4,IF(AQ275&gt;=z3,w3,IF(AQ275&gt;=zEntry,w2,IF(AND(AQ275&gt;=ExitZ,BL274&gt;0),w2,0)))))</f>
        <v>0</v>
      </c>
      <c r="BM275" s="23" t="n">
        <f aca="false">IF(EMFX_Data!X274&gt;=EMFX_Data!Y274,EMFX_Data!AE275-EMFX_Data!AF275,EMFX_Data!AF275-EMFX_Data!AE275)</f>
        <v>-0.0232556207004628</v>
      </c>
      <c r="BN275" s="23" t="n">
        <f aca="false">IF(EMFX_Data!X274&gt;=EMFX_Data!Z274,EMFX_Data!AE275-EMFX_Data!AG275,EMFX_Data!AG275-EMFX_Data!AE275)</f>
        <v>0.0532636263157</v>
      </c>
      <c r="BO275" s="23" t="n">
        <f aca="false">IF(EMFX_Data!X274&gt;=EMFX_Data!AA274,EMFX_Data!AE275-EMFX_Data!AH275,EMFX_Data!AH275-EMFX_Data!AE275)</f>
        <v>-0.0123745735606513</v>
      </c>
      <c r="BP275" s="23" t="n">
        <f aca="false">IF(EMFX_Data!X274&gt;=EMFX_Data!AB274,EMFX_Data!AE275-EMFX_Data!AI275,EMFX_Data!AI275-EMFX_Data!AE275)</f>
        <v>-0.000870766369090678</v>
      </c>
      <c r="BQ275" s="23" t="n">
        <f aca="false">IF(EMFX_Data!X274&gt;=EMFX_Data!AC274,EMFX_Data!AE275-EMFX_Data!AJ275,EMFX_Data!AJ275-EMFX_Data!AE275)</f>
        <v>0.00868258663011929</v>
      </c>
      <c r="BR275" s="23" t="n">
        <f aca="false">IF(EMFX_Data!X274&gt;=EMFX_Data!AD274,EMFX_Data!AE275-EMFX_Data!AK275,EMFX_Data!AK275-EMFX_Data!AE275)</f>
        <v>0.000278245382747599</v>
      </c>
      <c r="BS275" s="23" t="n">
        <f aca="false">IF(EMFX_Data!Y274&gt;=EMFX_Data!Z274,EMFX_Data!AF275-EMFX_Data!AG275,EMFX_Data!AG275-EMFX_Data!AF275)</f>
        <v>0.0300080056152372</v>
      </c>
      <c r="BT275" s="23" t="n">
        <f aca="false">IF(EMFX_Data!Y274&gt;=EMFX_Data!AA274,EMFX_Data!AF275-EMFX_Data!AH275,EMFX_Data!AH275-EMFX_Data!AF275)</f>
        <v>-0.0108810471398114</v>
      </c>
      <c r="BU275" s="23" t="n">
        <f aca="false">IF(EMFX_Data!Y274&gt;=EMFX_Data!AB274,EMFX_Data!AF275-EMFX_Data!AI275,EMFX_Data!AI275-EMFX_Data!AF275)</f>
        <v>-0.0223848543313721</v>
      </c>
      <c r="BV275" s="23" t="n">
        <f aca="false">IF(EMFX_Data!Y274&gt;=EMFX_Data!AC274,EMFX_Data!AF275-EMFX_Data!AJ275,EMFX_Data!AJ275-EMFX_Data!AF275)</f>
        <v>-0.0145730340703435</v>
      </c>
      <c r="BW275" s="23" t="n">
        <f aca="false">IF(EMFX_Data!Y274&gt;=EMFX_Data!AD274,EMFX_Data!AF275-EMFX_Data!AK275,EMFX_Data!AK275-EMFX_Data!AF275)</f>
        <v>0.0235338660832104</v>
      </c>
      <c r="BX275" s="23" t="n">
        <f aca="false">IF(EMFX_Data!Z274&gt;=EMFX_Data!AA274,EMFX_Data!AG275-EMFX_Data!AH275,EMFX_Data!AH275-EMFX_Data!AG275)</f>
        <v>0.0408890527550487</v>
      </c>
      <c r="BY275" s="23" t="n">
        <f aca="false">IF(EMFX_Data!Z274&gt;=EMFX_Data!AB274,EMFX_Data!AG275-EMFX_Data!AI275,EMFX_Data!AI275-EMFX_Data!AG275)</f>
        <v>0.0523928599466093</v>
      </c>
      <c r="BZ275" s="23" t="n">
        <f aca="false">IF(EMFX_Data!Z274&gt;=EMFX_Data!AC274,EMFX_Data!AG275-EMFX_Data!AJ275,EMFX_Data!AJ275-EMFX_Data!AG275)</f>
        <v>0.0445810396855807</v>
      </c>
      <c r="CA275" s="23" t="n">
        <f aca="false">IF(EMFX_Data!Z274&gt;=EMFX_Data!AD274,EMFX_Data!AG275-EMFX_Data!AK275,EMFX_Data!AK275-EMFX_Data!AG275)</f>
        <v>0.0535418716984476</v>
      </c>
      <c r="CB275" s="23" t="n">
        <f aca="false">IF(EMFX_Data!AA274&gt;=EMFX_Data!AB274,EMFX_Data!AH275-EMFX_Data!AI275,EMFX_Data!AI275-EMFX_Data!AH275)</f>
        <v>-0.0115038071915606</v>
      </c>
      <c r="CC275" s="23" t="n">
        <f aca="false">IF(EMFX_Data!AA274&gt;=EMFX_Data!AC274,EMFX_Data!AH275-EMFX_Data!AJ275,EMFX_Data!AJ275-EMFX_Data!AH275)</f>
        <v>-0.00369198693053203</v>
      </c>
      <c r="CD275" s="23" t="n">
        <f aca="false">IF(EMFX_Data!AA274&gt;=EMFX_Data!AD274,EMFX_Data!AH275-EMFX_Data!AK275,EMFX_Data!AK275-EMFX_Data!AH275)</f>
        <v>0.0126528189433989</v>
      </c>
      <c r="CE275" s="23" t="n">
        <f aca="false">IF(EMFX_Data!AB274&gt;=EMFX_Data!AC274,EMFX_Data!AI275-EMFX_Data!AJ275,EMFX_Data!AJ275-EMFX_Data!AI275)</f>
        <v>0.00781182026102861</v>
      </c>
      <c r="CF275" s="23" t="n">
        <f aca="false">IF(EMFX_Data!AB274&gt;=EMFX_Data!AD274,EMFX_Data!AI275-EMFX_Data!AK275,EMFX_Data!AK275-EMFX_Data!AI275)</f>
        <v>0.00114901175183828</v>
      </c>
      <c r="CG275" s="23" t="n">
        <f aca="false">IF(EMFX_Data!AC274&gt;=EMFX_Data!AD274,EMFX_Data!AJ275-EMFX_Data!AK275,EMFX_Data!AK275-EMFX_Data!AJ275)</f>
        <v>0.00896083201286689</v>
      </c>
      <c r="CH275" s="27" t="n">
        <f aca="false">IF(ROW()&lt;4+VolLB,"",STDEV(INDEX($BM:$BM,ROW()-VolLB+1):INDEX($BM:$BM,ROW()))*SQRT(12))</f>
        <v>0.191910543093204</v>
      </c>
      <c r="CI275" s="27" t="n">
        <f aca="false">IF(ROW()&lt;4+VolLB,"",STDEV(INDEX($BN:$BN,ROW()-VolLB+1):INDEX($BN:$BN,ROW()))*SQRT(12))</f>
        <v>0.196912348395389</v>
      </c>
      <c r="CJ275" s="27" t="n">
        <f aca="false">IF(ROW()&lt;4+VolLB,"",STDEV(INDEX($BO:$BO,ROW()-VolLB+1):INDEX($BO:$BO,ROW()))*SQRT(12))</f>
        <v>0.194157141167612</v>
      </c>
      <c r="CK275" s="27" t="n">
        <f aca="false">IF(ROW()&lt;4+VolLB,"",STDEV(INDEX($BP:$BP,ROW()-VolLB+1):INDEX($BP:$BP,ROW()))*SQRT(12))</f>
        <v>0.177177607336963</v>
      </c>
      <c r="CL275" s="27" t="n">
        <f aca="false">IF(ROW()&lt;4+VolLB,"",STDEV(INDEX($BQ:$BQ,ROW()-VolLB+1):INDEX($BQ:$BQ,ROW()))*SQRT(12))</f>
        <v>0.169881968289819</v>
      </c>
      <c r="CM275" s="27" t="n">
        <f aca="false">IF(ROW()&lt;4+VolLB,"",STDEV(INDEX($BR:$BR,ROW()-VolLB+1):INDEX($BR:$BR,ROW()))*SQRT(12))</f>
        <v>0.199719421693701</v>
      </c>
      <c r="CN275" s="27" t="n">
        <f aca="false">IF(ROW()&lt;4+VolLB,"",STDEV(INDEX($BS:$BS,ROW()-VolLB+1):INDEX($BS:$BS,ROW()))*SQRT(12))</f>
        <v>0.189260703897986</v>
      </c>
      <c r="CO275" s="27" t="n">
        <f aca="false">IF(ROW()&lt;4+VolLB,"",STDEV(INDEX($BT:$BT,ROW()-VolLB+1):INDEX($BT:$BT,ROW()))*SQRT(12))</f>
        <v>0.210025315150989</v>
      </c>
      <c r="CP275" s="27" t="n">
        <f aca="false">IF(ROW()&lt;4+VolLB,"",STDEV(INDEX($BU:$BU,ROW()-VolLB+1):INDEX($BU:$BU,ROW()))*SQRT(12))</f>
        <v>0.18067047791495</v>
      </c>
      <c r="CQ275" s="27" t="n">
        <f aca="false">IF(ROW()&lt;4+VolLB,"",STDEV(INDEX($BV:$BV,ROW()-VolLB+1):INDEX($BV:$BV,ROW()))*SQRT(12))</f>
        <v>0.19434094194558</v>
      </c>
      <c r="CR275" s="27" t="n">
        <f aca="false">IF(ROW()&lt;4+VolLB,"",STDEV(INDEX($BW:$BW,ROW()-VolLB+1):INDEX($BW:$BW,ROW()))*SQRT(12))</f>
        <v>0.196580325661232</v>
      </c>
      <c r="CS275" s="27" t="n">
        <f aca="false">IF(ROW()&lt;4+VolLB,"",STDEV(INDEX($BX:$BX,ROW()-VolLB+1):INDEX($BX:$BX,ROW()))*SQRT(12))</f>
        <v>0.165748993823202</v>
      </c>
      <c r="CT275" s="27" t="n">
        <f aca="false">IF(ROW()&lt;4+VolLB,"",STDEV(INDEX($BY:$BY,ROW()-VolLB+1):INDEX($BY:$BY,ROW()))*SQRT(12))</f>
        <v>0.144213832073673</v>
      </c>
      <c r="CU275" s="27" t="n">
        <f aca="false">IF(ROW()&lt;4+VolLB,"",STDEV(INDEX($BZ:$BZ,ROW()-VolLB+1):INDEX($BZ:$BZ,ROW()))*SQRT(12))</f>
        <v>0.152582670608938</v>
      </c>
      <c r="CV275" s="27" t="n">
        <f aca="false">IF(ROW()&lt;4+VolLB,"",STDEV(INDEX($CA:$CA,ROW()-VolLB+1):INDEX($CA:$CA,ROW()))*SQRT(12))</f>
        <v>0.175038326086059</v>
      </c>
      <c r="CW275" s="27" t="n">
        <f aca="false">IF(ROW()&lt;4+VolLB,"",STDEV(INDEX($CB:$CB,ROW()-VolLB+1):INDEX($CB:$CB,ROW()))*SQRT(12))</f>
        <v>0.163640397182403</v>
      </c>
      <c r="CX275" s="27" t="n">
        <f aca="false">IF(ROW()&lt;4+VolLB,"",STDEV(INDEX($CC:$CC,ROW()-VolLB+1):INDEX($CC:$CC,ROW()))*SQRT(12))</f>
        <v>0.149554466004243</v>
      </c>
      <c r="CY275" s="27" t="n">
        <f aca="false">IF(ROW()&lt;4+VolLB,"",STDEV(INDEX($CD:$CD,ROW()-VolLB+1):INDEX($CD:$CD,ROW()))*SQRT(12))</f>
        <v>0.172181822357096</v>
      </c>
      <c r="CZ275" s="27" t="n">
        <f aca="false">IF(ROW()&lt;4+VolLB,"",STDEV(INDEX($CE:$CE,ROW()-VolLB+1):INDEX($CE:$CE,ROW()))*SQRT(12))</f>
        <v>0.160551696247865</v>
      </c>
      <c r="DA275" s="27" t="n">
        <f aca="false">IF(ROW()&lt;4+VolLB,"",STDEV(INDEX($CF:$CF,ROW()-VolLB+1):INDEX($CF:$CF,ROW()))*SQRT(12))</f>
        <v>0.168654846718974</v>
      </c>
      <c r="DB275" s="27" t="n">
        <f aca="false">IF(ROW()&lt;4+VolLB,"",STDEV(INDEX($CG:$CG,ROW()-VolLB+1):INDEX($CG:$CG,ROW()))*SQRT(12))</f>
        <v>0.153323279311692</v>
      </c>
      <c r="DC275" s="26" t="n">
        <f aca="false">IF(OR(AR275=0,CH275="",CH275=0),0,AR275*MIN(MaxScal,TgtVol/CH275))</f>
        <v>0</v>
      </c>
      <c r="DD275" s="26" t="n">
        <f aca="false">IF(OR(AS275=0,CI275="",CI275=0),0,AS275*MIN(MaxScal,TgtVol/CI275))</f>
        <v>0</v>
      </c>
      <c r="DE275" s="26" t="n">
        <f aca="false">IF(OR(AT275=0,CJ275="",CJ275=0),0,AT275*MIN(MaxScal,TgtVol/CJ275))</f>
        <v>0</v>
      </c>
      <c r="DF275" s="26" t="n">
        <f aca="false">IF(OR(AU275=0,CK275="",CK275=0),0,AU275*MIN(MaxScal,TgtVol/CK275))</f>
        <v>0</v>
      </c>
      <c r="DG275" s="26" t="n">
        <f aca="false">IF(OR(AV275=0,CL275="",CL275=0),0,AV275*MIN(MaxScal,TgtVol/CL275))</f>
        <v>0</v>
      </c>
      <c r="DH275" s="26" t="n">
        <f aca="false">IF(OR(AW275=0,CM275="",CM275=0),0,AW275*MIN(MaxScal,TgtVol/CM275))</f>
        <v>0</v>
      </c>
      <c r="DI275" s="26" t="n">
        <f aca="false">IF(OR(AX275=0,CN275="",CN275=0),0,AX275*MIN(MaxScal,TgtVol/CN275))</f>
        <v>0</v>
      </c>
      <c r="DJ275" s="26" t="n">
        <f aca="false">IF(OR(AY275=0,CO275="",CO275=0),0,AY275*MIN(MaxScal,TgtVol/CO275))</f>
        <v>0</v>
      </c>
      <c r="DK275" s="26" t="n">
        <f aca="false">IF(OR(AZ275=0,CP275="",CP275=0),0,AZ275*MIN(MaxScal,TgtVol/CP275))</f>
        <v>0</v>
      </c>
      <c r="DL275" s="26" t="n">
        <f aca="false">IF(OR(BA275=0,CQ275="",CQ275=0),0,BA275*MIN(MaxScal,TgtVol/CQ275))</f>
        <v>0</v>
      </c>
      <c r="DM275" s="26" t="n">
        <f aca="false">IF(OR(BB275=0,CR275="",CR275=0),0,BB275*MIN(MaxScal,TgtVol/CR275))</f>
        <v>0</v>
      </c>
      <c r="DN275" s="26" t="n">
        <f aca="false">IF(OR(BC275=0,CS275="",CS275=0),0,BC275*MIN(MaxScal,TgtVol/CS275))</f>
        <v>0</v>
      </c>
      <c r="DO275" s="26" t="n">
        <f aca="false">IF(OR(BD275=0,CT275="",CT275=0),0,BD275*MIN(MaxScal,TgtVol/CT275))</f>
        <v>0</v>
      </c>
      <c r="DP275" s="26" t="n">
        <f aca="false">IF(OR(BE275=0,CU275="",CU275=0),0,BE275*MIN(MaxScal,TgtVol/CU275))</f>
        <v>0</v>
      </c>
      <c r="DQ275" s="26" t="n">
        <f aca="false">IF(OR(BF275=0,CV275="",CV275=0),0,BF275*MIN(MaxScal,TgtVol/CV275))</f>
        <v>0</v>
      </c>
      <c r="DR275" s="26" t="n">
        <f aca="false">IF(OR(BG275=0,CW275="",CW275=0),0,BG275*MIN(MaxScal,TgtVol/CW275))</f>
        <v>0</v>
      </c>
      <c r="DS275" s="26" t="n">
        <f aca="false">IF(OR(BH275=0,CX275="",CX275=0),0,BH275*MIN(MaxScal,TgtVol/CX275))</f>
        <v>0</v>
      </c>
      <c r="DT275" s="26" t="n">
        <f aca="false">IF(OR(BI275=0,CY275="",CY275=0),0,BI275*MIN(MaxScal,TgtVol/CY275))</f>
        <v>0</v>
      </c>
      <c r="DU275" s="26" t="n">
        <f aca="false">IF(OR(BJ275=0,CZ275="",CZ275=0),0,BJ275*MIN(MaxScal,TgtVol/CZ275))</f>
        <v>0</v>
      </c>
      <c r="DV275" s="26" t="n">
        <f aca="false">IF(OR(BK275=0,DA275="",DA275=0),0,BK275*MIN(MaxScal,TgtVol/DA275))</f>
        <v>0</v>
      </c>
      <c r="DW275" s="26" t="n">
        <f aca="false">IF(OR(BL275=0,DB275="",DB275=0),0,BL275*MIN(MaxScal,TgtVol/DB275))</f>
        <v>0</v>
      </c>
      <c r="DX275" s="28" t="n">
        <f aca="false">IFERROR(DC274*BM275,"")</f>
        <v>-0</v>
      </c>
      <c r="DY275" s="28" t="n">
        <f aca="false">IFERROR(DD274*BN275,"")</f>
        <v>0</v>
      </c>
      <c r="DZ275" s="28" t="n">
        <f aca="false">IFERROR(DE274*BO275,"")</f>
        <v>-0</v>
      </c>
      <c r="EA275" s="28" t="n">
        <f aca="false">IFERROR(DF274*BP275,"")</f>
        <v>-0</v>
      </c>
      <c r="EB275" s="28" t="n">
        <f aca="false">IFERROR(DG274*BQ275,"")</f>
        <v>0</v>
      </c>
      <c r="EC275" s="28" t="n">
        <f aca="false">IFERROR(DH274*BR275,"")</f>
        <v>0</v>
      </c>
      <c r="ED275" s="28" t="n">
        <f aca="false">IFERROR(DI274*BS275,"")</f>
        <v>0</v>
      </c>
      <c r="EE275" s="28" t="n">
        <f aca="false">IFERROR(DJ274*BT275,"")</f>
        <v>-0</v>
      </c>
      <c r="EF275" s="28" t="n">
        <f aca="false">IFERROR(DK274*BU275,"")</f>
        <v>-0</v>
      </c>
      <c r="EG275" s="28" t="n">
        <f aca="false">IFERROR(DL274*BV275,"")</f>
        <v>-0</v>
      </c>
      <c r="EH275" s="28" t="n">
        <f aca="false">IFERROR(DM274*BW275,"")</f>
        <v>0</v>
      </c>
      <c r="EI275" s="28" t="n">
        <f aca="false">IFERROR(DN274*BX275,"")</f>
        <v>0</v>
      </c>
      <c r="EJ275" s="28" t="n">
        <f aca="false">IFERROR(DO274*BY275,"")</f>
        <v>0</v>
      </c>
      <c r="EK275" s="28" t="n">
        <f aca="false">IFERROR(DP274*BZ275,"")</f>
        <v>0</v>
      </c>
      <c r="EL275" s="28" t="n">
        <f aca="false">IFERROR(DQ274*CA275,"")</f>
        <v>0</v>
      </c>
      <c r="EM275" s="28" t="n">
        <f aca="false">IFERROR(DR274*CB275,"")</f>
        <v>-0</v>
      </c>
      <c r="EN275" s="28" t="n">
        <f aca="false">IFERROR(DS274*CC275,"")</f>
        <v>-0</v>
      </c>
      <c r="EO275" s="28" t="n">
        <f aca="false">IFERROR(DT274*CD275,"")</f>
        <v>0</v>
      </c>
      <c r="EP275" s="28" t="n">
        <f aca="false">IFERROR(DU274*CE275,"")</f>
        <v>0</v>
      </c>
      <c r="EQ275" s="28" t="n">
        <f aca="false">IFERROR(DV274*CF275,"")</f>
        <v>0</v>
      </c>
      <c r="ER275" s="28" t="n">
        <f aca="false">IFERROR(DW274*CG275,"")</f>
        <v>0</v>
      </c>
      <c r="ES275" s="28" t="n">
        <f aca="false">IF(ROW()=4,"",SUM(DX275:ER275))</f>
        <v>0</v>
      </c>
      <c r="ET275" s="29" t="n">
        <f aca="false">COUNTIF(AR275:BL275,"&gt;0")</f>
        <v>0</v>
      </c>
    </row>
    <row r="276" customFormat="false" ht="15" hidden="false" customHeight="false" outlineLevel="0" collapsed="false">
      <c r="A276" s="19" t="n">
        <v>46295</v>
      </c>
      <c r="B276" s="23" t="n">
        <f aca="false">ABS(EMFX_Data!X276-EMFX_Data!Y276)</f>
        <v>0.0856241542337655</v>
      </c>
      <c r="C276" s="23" t="n">
        <f aca="false">ABS(EMFX_Data!X276-EMFX_Data!Z276)</f>
        <v>0.138897037909599</v>
      </c>
      <c r="D276" s="23" t="n">
        <f aca="false">ABS(EMFX_Data!X276-EMFX_Data!AA276)</f>
        <v>0.119493974425366</v>
      </c>
      <c r="E276" s="23" t="n">
        <f aca="false">ABS(EMFX_Data!X276-EMFX_Data!AB276)</f>
        <v>0.0278340834200419</v>
      </c>
      <c r="F276" s="23" t="n">
        <f aca="false">ABS(EMFX_Data!X276-EMFX_Data!AC276)</f>
        <v>0.0598410745040763</v>
      </c>
      <c r="G276" s="23" t="n">
        <f aca="false">ABS(EMFX_Data!X276-EMFX_Data!AD276)</f>
        <v>0.148377967048673</v>
      </c>
      <c r="H276" s="23" t="n">
        <f aca="false">ABS(EMFX_Data!Y276-EMFX_Data!Z276)</f>
        <v>0.224521192143365</v>
      </c>
      <c r="I276" s="23" t="n">
        <f aca="false">ABS(EMFX_Data!Y276-EMFX_Data!AA276)</f>
        <v>0.0338698201916001</v>
      </c>
      <c r="J276" s="23" t="n">
        <f aca="false">ABS(EMFX_Data!Y276-EMFX_Data!AB276)</f>
        <v>0.113458237653807</v>
      </c>
      <c r="K276" s="23" t="n">
        <f aca="false">ABS(EMFX_Data!Y276-EMFX_Data!AC276)</f>
        <v>0.145465228737842</v>
      </c>
      <c r="L276" s="23" t="n">
        <f aca="false">ABS(EMFX_Data!Y276-EMFX_Data!AD276)</f>
        <v>0.0627538128149077</v>
      </c>
      <c r="M276" s="23" t="n">
        <f aca="false">ABS(EMFX_Data!Z276-EMFX_Data!AA276)</f>
        <v>0.258391012334965</v>
      </c>
      <c r="N276" s="23" t="n">
        <f aca="false">ABS(EMFX_Data!Z276-EMFX_Data!AB276)</f>
        <v>0.111062954489557</v>
      </c>
      <c r="O276" s="23" t="n">
        <f aca="false">ABS(EMFX_Data!Z276-EMFX_Data!AC276)</f>
        <v>0.0790559634055228</v>
      </c>
      <c r="P276" s="23" t="n">
        <f aca="false">ABS(EMFX_Data!Z276-EMFX_Data!AD276)</f>
        <v>0.287275004958272</v>
      </c>
      <c r="Q276" s="23" t="n">
        <f aca="false">ABS(EMFX_Data!AA276-EMFX_Data!AB276)</f>
        <v>0.147328057845407</v>
      </c>
      <c r="R276" s="23" t="n">
        <f aca="false">ABS(EMFX_Data!AA276-EMFX_Data!AC276)</f>
        <v>0.179335048929442</v>
      </c>
      <c r="S276" s="23" t="n">
        <f aca="false">ABS(EMFX_Data!AA276-EMFX_Data!AD276)</f>
        <v>0.0288839926233075</v>
      </c>
      <c r="T276" s="23" t="n">
        <f aca="false">ABS(EMFX_Data!AB276-EMFX_Data!AC276)</f>
        <v>0.0320069910840344</v>
      </c>
      <c r="U276" s="23" t="n">
        <f aca="false">ABS(EMFX_Data!AB276-EMFX_Data!AD276)</f>
        <v>0.176212050468715</v>
      </c>
      <c r="V276" s="23" t="n">
        <f aca="false">ABS(EMFX_Data!AC276-EMFX_Data!AD276)</f>
        <v>0.208219041552749</v>
      </c>
      <c r="W276" s="26" t="n">
        <f aca="false">IF(ROW()&lt;4+MinObs-1,"",IFERROR((B276-AVERAGE(B$4:B276))/STDEV(B$4:B276),""))</f>
        <v>-0.488802356920921</v>
      </c>
      <c r="X276" s="26" t="n">
        <f aca="false">IF(ROW()&lt;4+MinObs-1,"",IFERROR((C276-AVERAGE(C$4:C276))/STDEV(C$4:C276),""))</f>
        <v>0.390168533316455</v>
      </c>
      <c r="Y276" s="26" t="n">
        <f aca="false">IF(ROW()&lt;4+MinObs-1,"",IFERROR((D276-AVERAGE(D$4:D276))/STDEV(D$4:D276),""))</f>
        <v>-0.222290245017738</v>
      </c>
      <c r="Z276" s="26" t="n">
        <f aca="false">IF(ROW()&lt;4+MinObs-1,"",IFERROR((E276-AVERAGE(E$4:E276))/STDEV(E$4:E276),""))</f>
        <v>-0.946976308557729</v>
      </c>
      <c r="AA276" s="26" t="n">
        <f aca="false">IF(ROW()&lt;4+MinObs-1,"",IFERROR((F276-AVERAGE(F$4:F276))/STDEV(F$4:F276),""))</f>
        <v>-0.545792196368923</v>
      </c>
      <c r="AB276" s="26" t="n">
        <f aca="false">IF(ROW()&lt;4+MinObs-1,"",IFERROR((G276-AVERAGE(G$4:G276))/STDEV(G$4:G276),""))</f>
        <v>0.0505230608897365</v>
      </c>
      <c r="AC276" s="26" t="n">
        <f aca="false">IF(ROW()&lt;4+MinObs-1,"",IFERROR((H276-AVERAGE(H$4:H276))/STDEV(H$4:H276),""))</f>
        <v>0.727588979078333</v>
      </c>
      <c r="AD276" s="26" t="n">
        <f aca="false">IF(ROW()&lt;4+MinObs-1,"",IFERROR((I276-AVERAGE(I$4:I276))/STDEV(I$4:I276),""))</f>
        <v>-0.92777341508067</v>
      </c>
      <c r="AE276" s="26" t="n">
        <f aca="false">IF(ROW()&lt;4+MinObs-1,"",IFERROR((J276-AVERAGE(J$4:J276))/STDEV(J$4:J276),""))</f>
        <v>-0.1651697618321</v>
      </c>
      <c r="AF276" s="26" t="n">
        <f aca="false">IF(ROW()&lt;4+MinObs-1,"",IFERROR((K276-AVERAGE(K$4:K276))/STDEV(K$4:K276),""))</f>
        <v>0.525913605890517</v>
      </c>
      <c r="AG276" s="26" t="n">
        <f aca="false">IF(ROW()&lt;4+MinObs-1,"",IFERROR((L276-AVERAGE(L$4:L276))/STDEV(L$4:L276),""))</f>
        <v>-0.426242636114021</v>
      </c>
      <c r="AH276" s="26" t="n">
        <f aca="false">IF(ROW()&lt;4+MinObs-1,"",IFERROR((M276-AVERAGE(M$4:M276))/STDEV(M$4:M276),""))</f>
        <v>1.11918186731632</v>
      </c>
      <c r="AI276" s="26" t="n">
        <f aca="false">IF(ROW()&lt;4+MinObs-1,"",IFERROR((N276-AVERAGE(N$4:N276))/STDEV(N$4:N276),""))</f>
        <v>-0.231779376679412</v>
      </c>
      <c r="AJ276" s="26" t="n">
        <f aca="false">IF(ROW()&lt;4+MinObs-1,"",IFERROR((O276-AVERAGE(O$4:O276))/STDEV(O$4:O276),""))</f>
        <v>-0.236801700259456</v>
      </c>
      <c r="AK276" s="26" t="n">
        <f aca="false">IF(ROW()&lt;4+MinObs-1,"",IFERROR((P276-AVERAGE(P$4:P276))/STDEV(P$4:P276),""))</f>
        <v>0.566541150813794</v>
      </c>
      <c r="AL276" s="26" t="n">
        <f aca="false">IF(ROW()&lt;4+MinObs-1,"",IFERROR((Q276-AVERAGE(Q$4:Q276))/STDEV(Q$4:Q276),""))</f>
        <v>-0.0697581561826644</v>
      </c>
      <c r="AM276" s="26" t="n">
        <f aca="false">IF(ROW()&lt;4+MinObs-1,"",IFERROR((R276-AVERAGE(R$4:R276))/STDEV(R$4:R276),""))</f>
        <v>0.211217602273414</v>
      </c>
      <c r="AN276" s="26" t="n">
        <f aca="false">IF(ROW()&lt;4+MinObs-1,"",IFERROR((S276-AVERAGE(S$4:S276))/STDEV(S$4:S276),""))</f>
        <v>-0.523628151577555</v>
      </c>
      <c r="AO276" s="26" t="n">
        <f aca="false">IF(ROW()&lt;4+MinObs-1,"",IFERROR((T276-AVERAGE(T$4:T276))/STDEV(T$4:T276),""))</f>
        <v>-1.02230481761959</v>
      </c>
      <c r="AP276" s="26" t="n">
        <f aca="false">IF(ROW()&lt;4+MinObs-1,"",IFERROR((U276-AVERAGE(U$4:U276))/STDEV(U$4:U276),""))</f>
        <v>0.101550912253734</v>
      </c>
      <c r="AQ276" s="26" t="n">
        <f aca="false">IF(ROW()&lt;4+MinObs-1,"",IFERROR((V276-AVERAGE(V$4:V276))/STDEV(V$4:V276),""))</f>
        <v>0.203627126550895</v>
      </c>
      <c r="AR276" s="26" t="n">
        <f aca="false">IF(W276="",0,IF(W276&gt;=z4,w4,IF(W276&gt;=z3,w3,IF(W276&gt;=zEntry,w2,IF(AND(W276&gt;=ExitZ,AR275&gt;0),w2,0)))))</f>
        <v>0</v>
      </c>
      <c r="AS276" s="26" t="n">
        <f aca="false">IF(X276="",0,IF(X276&gt;=z4,w4,IF(X276&gt;=z3,w3,IF(X276&gt;=zEntry,w2,IF(AND(X276&gt;=ExitZ,AS275&gt;0),w2,0)))))</f>
        <v>0</v>
      </c>
      <c r="AT276" s="26" t="n">
        <f aca="false">IF(Y276="",0,IF(Y276&gt;=z4,w4,IF(Y276&gt;=z3,w3,IF(Y276&gt;=zEntry,w2,IF(AND(Y276&gt;=ExitZ,AT275&gt;0),w2,0)))))</f>
        <v>0</v>
      </c>
      <c r="AU276" s="26" t="n">
        <f aca="false">IF(Z276="",0,IF(Z276&gt;=z4,w4,IF(Z276&gt;=z3,w3,IF(Z276&gt;=zEntry,w2,IF(AND(Z276&gt;=ExitZ,AU275&gt;0),w2,0)))))</f>
        <v>0</v>
      </c>
      <c r="AV276" s="26" t="n">
        <f aca="false">IF(AA276="",0,IF(AA276&gt;=z4,w4,IF(AA276&gt;=z3,w3,IF(AA276&gt;=zEntry,w2,IF(AND(AA276&gt;=ExitZ,AV275&gt;0),w2,0)))))</f>
        <v>0</v>
      </c>
      <c r="AW276" s="26" t="n">
        <f aca="false">IF(AB276="",0,IF(AB276&gt;=z4,w4,IF(AB276&gt;=z3,w3,IF(AB276&gt;=zEntry,w2,IF(AND(AB276&gt;=ExitZ,AW275&gt;0),w2,0)))))</f>
        <v>0</v>
      </c>
      <c r="AX276" s="26" t="n">
        <f aca="false">IF(AC276="",0,IF(AC276&gt;=z4,w4,IF(AC276&gt;=z3,w3,IF(AC276&gt;=zEntry,w2,IF(AND(AC276&gt;=ExitZ,AX275&gt;0),w2,0)))))</f>
        <v>0</v>
      </c>
      <c r="AY276" s="26" t="n">
        <f aca="false">IF(AD276="",0,IF(AD276&gt;=z4,w4,IF(AD276&gt;=z3,w3,IF(AD276&gt;=zEntry,w2,IF(AND(AD276&gt;=ExitZ,AY275&gt;0),w2,0)))))</f>
        <v>0</v>
      </c>
      <c r="AZ276" s="26" t="n">
        <f aca="false">IF(AE276="",0,IF(AE276&gt;=z4,w4,IF(AE276&gt;=z3,w3,IF(AE276&gt;=zEntry,w2,IF(AND(AE276&gt;=ExitZ,AZ275&gt;0),w2,0)))))</f>
        <v>0</v>
      </c>
      <c r="BA276" s="26" t="n">
        <f aca="false">IF(AF276="",0,IF(AF276&gt;=z4,w4,IF(AF276&gt;=z3,w3,IF(AF276&gt;=zEntry,w2,IF(AND(AF276&gt;=ExitZ,BA275&gt;0),w2,0)))))</f>
        <v>0</v>
      </c>
      <c r="BB276" s="26" t="n">
        <f aca="false">IF(AG276="",0,IF(AG276&gt;=z4,w4,IF(AG276&gt;=z3,w3,IF(AG276&gt;=zEntry,w2,IF(AND(AG276&gt;=ExitZ,BB275&gt;0),w2,0)))))</f>
        <v>0</v>
      </c>
      <c r="BC276" s="26" t="n">
        <f aca="false">IF(AH276="",0,IF(AH276&gt;=z4,w4,IF(AH276&gt;=z3,w3,IF(AH276&gt;=zEntry,w2,IF(AND(AH276&gt;=ExitZ,BC275&gt;0),w2,0)))))</f>
        <v>0</v>
      </c>
      <c r="BD276" s="26" t="n">
        <f aca="false">IF(AI276="",0,IF(AI276&gt;=z4,w4,IF(AI276&gt;=z3,w3,IF(AI276&gt;=zEntry,w2,IF(AND(AI276&gt;=ExitZ,BD275&gt;0),w2,0)))))</f>
        <v>0</v>
      </c>
      <c r="BE276" s="26" t="n">
        <f aca="false">IF(AJ276="",0,IF(AJ276&gt;=z4,w4,IF(AJ276&gt;=z3,w3,IF(AJ276&gt;=zEntry,w2,IF(AND(AJ276&gt;=ExitZ,BE275&gt;0),w2,0)))))</f>
        <v>0</v>
      </c>
      <c r="BF276" s="26" t="n">
        <f aca="false">IF(AK276="",0,IF(AK276&gt;=z4,w4,IF(AK276&gt;=z3,w3,IF(AK276&gt;=zEntry,w2,IF(AND(AK276&gt;=ExitZ,BF275&gt;0),w2,0)))))</f>
        <v>0</v>
      </c>
      <c r="BG276" s="26" t="n">
        <f aca="false">IF(AL276="",0,IF(AL276&gt;=z4,w4,IF(AL276&gt;=z3,w3,IF(AL276&gt;=zEntry,w2,IF(AND(AL276&gt;=ExitZ,BG275&gt;0),w2,0)))))</f>
        <v>0</v>
      </c>
      <c r="BH276" s="26" t="n">
        <f aca="false">IF(AM276="",0,IF(AM276&gt;=z4,w4,IF(AM276&gt;=z3,w3,IF(AM276&gt;=zEntry,w2,IF(AND(AM276&gt;=ExitZ,BH275&gt;0),w2,0)))))</f>
        <v>0</v>
      </c>
      <c r="BI276" s="26" t="n">
        <f aca="false">IF(AN276="",0,IF(AN276&gt;=z4,w4,IF(AN276&gt;=z3,w3,IF(AN276&gt;=zEntry,w2,IF(AND(AN276&gt;=ExitZ,BI275&gt;0),w2,0)))))</f>
        <v>0</v>
      </c>
      <c r="BJ276" s="26" t="n">
        <f aca="false">IF(AO276="",0,IF(AO276&gt;=z4,w4,IF(AO276&gt;=z3,w3,IF(AO276&gt;=zEntry,w2,IF(AND(AO276&gt;=ExitZ,BJ275&gt;0),w2,0)))))</f>
        <v>0</v>
      </c>
      <c r="BK276" s="26" t="n">
        <f aca="false">IF(AP276="",0,IF(AP276&gt;=z4,w4,IF(AP276&gt;=z3,w3,IF(AP276&gt;=zEntry,w2,IF(AND(AP276&gt;=ExitZ,BK275&gt;0),w2,0)))))</f>
        <v>0</v>
      </c>
      <c r="BL276" s="26" t="n">
        <f aca="false">IF(AQ276="",0,IF(AQ276&gt;=z4,w4,IF(AQ276&gt;=z3,w3,IF(AQ276&gt;=zEntry,w2,IF(AND(AQ276&gt;=ExitZ,BL275&gt;0),w2,0)))))</f>
        <v>0</v>
      </c>
      <c r="BM276" s="23" t="n">
        <f aca="false">IF(EMFX_Data!X275&gt;=EMFX_Data!Y275,EMFX_Data!AE276-EMFX_Data!AF276,EMFX_Data!AF276-EMFX_Data!AE276)</f>
        <v>0.0957765652312323</v>
      </c>
      <c r="BN276" s="23" t="n">
        <f aca="false">IF(EMFX_Data!X275&gt;=EMFX_Data!Z275,EMFX_Data!AE276-EMFX_Data!AG276,EMFX_Data!AG276-EMFX_Data!AE276)</f>
        <v>-0.0873374943120627</v>
      </c>
      <c r="BO276" s="23" t="n">
        <f aca="false">IF(EMFX_Data!X275&gt;=EMFX_Data!AA275,EMFX_Data!AE276-EMFX_Data!AH276,EMFX_Data!AH276-EMFX_Data!AE276)</f>
        <v>0.0295780817693019</v>
      </c>
      <c r="BP276" s="23" t="n">
        <f aca="false">IF(EMFX_Data!X275&gt;=EMFX_Data!AB275,EMFX_Data!AE276-EMFX_Data!AI276,EMFX_Data!AI276-EMFX_Data!AE276)</f>
        <v>0.0734448549253198</v>
      </c>
      <c r="BQ276" s="23" t="n">
        <f aca="false">IF(EMFX_Data!X275&gt;=EMFX_Data!AC275,EMFX_Data!AE276-EMFX_Data!AJ276,EMFX_Data!AJ276-EMFX_Data!AE276)</f>
        <v>0.0541067923693077</v>
      </c>
      <c r="BR276" s="23" t="n">
        <f aca="false">IF(EMFX_Data!X275&gt;=EMFX_Data!AD275,EMFX_Data!AE276-EMFX_Data!AK276,EMFX_Data!AK276-EMFX_Data!AE276)</f>
        <v>0.0178085925210994</v>
      </c>
      <c r="BS276" s="23" t="n">
        <f aca="false">IF(EMFX_Data!Y275&gt;=EMFX_Data!Z275,EMFX_Data!AF276-EMFX_Data!AG276,EMFX_Data!AG276-EMFX_Data!AF276)</f>
        <v>0.00843907091916959</v>
      </c>
      <c r="BT276" s="23" t="n">
        <f aca="false">IF(EMFX_Data!Y275&gt;=EMFX_Data!AA275,EMFX_Data!AF276-EMFX_Data!AH276,EMFX_Data!AH276-EMFX_Data!AF276)</f>
        <v>0.0661984834619304</v>
      </c>
      <c r="BU276" s="23" t="n">
        <f aca="false">IF(EMFX_Data!Y275&gt;=EMFX_Data!AB275,EMFX_Data!AF276-EMFX_Data!AI276,EMFX_Data!AI276-EMFX_Data!AF276)</f>
        <v>0.0223317103059124</v>
      </c>
      <c r="BV276" s="23" t="n">
        <f aca="false">IF(EMFX_Data!Y275&gt;=EMFX_Data!AC275,EMFX_Data!AF276-EMFX_Data!AJ276,EMFX_Data!AJ276-EMFX_Data!AF276)</f>
        <v>0.0416697728619246</v>
      </c>
      <c r="BW276" s="23" t="n">
        <f aca="false">IF(EMFX_Data!Y275&gt;=EMFX_Data!AD275,EMFX_Data!AF276-EMFX_Data!AK276,EMFX_Data!AK276-EMFX_Data!AF276)</f>
        <v>0.0779679727101329</v>
      </c>
      <c r="BX276" s="23" t="n">
        <f aca="false">IF(EMFX_Data!Z275&gt;=EMFX_Data!AA275,EMFX_Data!AG276-EMFX_Data!AH276,EMFX_Data!AH276-EMFX_Data!AG276)</f>
        <v>-0.0577594125427608</v>
      </c>
      <c r="BY276" s="23" t="n">
        <f aca="false">IF(EMFX_Data!Z275&gt;=EMFX_Data!AB275,EMFX_Data!AG276-EMFX_Data!AI276,EMFX_Data!AI276-EMFX_Data!AG276)</f>
        <v>-0.0138926393867429</v>
      </c>
      <c r="BZ276" s="23" t="n">
        <f aca="false">IF(EMFX_Data!Z275&gt;=EMFX_Data!AC275,EMFX_Data!AG276-EMFX_Data!AJ276,EMFX_Data!AJ276-EMFX_Data!AG276)</f>
        <v>-0.033230701942755</v>
      </c>
      <c r="CA276" s="23" t="n">
        <f aca="false">IF(EMFX_Data!Z275&gt;=EMFX_Data!AD275,EMFX_Data!AG276-EMFX_Data!AK276,EMFX_Data!AK276-EMFX_Data!AG276)</f>
        <v>-0.0695289017909633</v>
      </c>
      <c r="CB276" s="23" t="n">
        <f aca="false">IF(EMFX_Data!AA275&gt;=EMFX_Data!AB275,EMFX_Data!AH276-EMFX_Data!AI276,EMFX_Data!AI276-EMFX_Data!AH276)</f>
        <v>-0.043866773156018</v>
      </c>
      <c r="CC276" s="23" t="n">
        <f aca="false">IF(EMFX_Data!AA275&gt;=EMFX_Data!AC275,EMFX_Data!AH276-EMFX_Data!AJ276,EMFX_Data!AJ276-EMFX_Data!AH276)</f>
        <v>-0.0245287106000058</v>
      </c>
      <c r="CD276" s="23" t="n">
        <f aca="false">IF(EMFX_Data!AA275&gt;=EMFX_Data!AD275,EMFX_Data!AH276-EMFX_Data!AK276,EMFX_Data!AK276-EMFX_Data!AH276)</f>
        <v>-0.0117694892482025</v>
      </c>
      <c r="CE276" s="23" t="n">
        <f aca="false">IF(EMFX_Data!AB275&gt;=EMFX_Data!AC275,EMFX_Data!AI276-EMFX_Data!AJ276,EMFX_Data!AJ276-EMFX_Data!AI276)</f>
        <v>0.0193380625560122</v>
      </c>
      <c r="CF276" s="23" t="n">
        <f aca="false">IF(EMFX_Data!AB275&gt;=EMFX_Data!AD275,EMFX_Data!AI276-EMFX_Data!AK276,EMFX_Data!AK276-EMFX_Data!AI276)</f>
        <v>-0.0556362624042204</v>
      </c>
      <c r="CG276" s="23" t="n">
        <f aca="false">IF(EMFX_Data!AC275&gt;=EMFX_Data!AD275,EMFX_Data!AJ276-EMFX_Data!AK276,EMFX_Data!AK276-EMFX_Data!AJ276)</f>
        <v>-0.0362981998482083</v>
      </c>
      <c r="CH276" s="27" t="n">
        <f aca="false">IF(ROW()&lt;4+VolLB,"",STDEV(INDEX($BM:$BM,ROW()-VolLB+1):INDEX($BM:$BM,ROW()))*SQRT(12))</f>
        <v>0.197683081374867</v>
      </c>
      <c r="CI276" s="27" t="n">
        <f aca="false">IF(ROW()&lt;4+VolLB,"",STDEV(INDEX($BN:$BN,ROW()-VolLB+1):INDEX($BN:$BN,ROW()))*SQRT(12))</f>
        <v>0.203951907345338</v>
      </c>
      <c r="CJ276" s="27" t="n">
        <f aca="false">IF(ROW()&lt;4+VolLB,"",STDEV(INDEX($BO:$BO,ROW()-VolLB+1):INDEX($BO:$BO,ROW()))*SQRT(12))</f>
        <v>0.192803357953074</v>
      </c>
      <c r="CK276" s="27" t="n">
        <f aca="false">IF(ROW()&lt;4+VolLB,"",STDEV(INDEX($BP:$BP,ROW()-VolLB+1):INDEX($BP:$BP,ROW()))*SQRT(12))</f>
        <v>0.180091576996768</v>
      </c>
      <c r="CL276" s="27" t="n">
        <f aca="false">IF(ROW()&lt;4+VolLB,"",STDEV(INDEX($BQ:$BQ,ROW()-VolLB+1):INDEX($BQ:$BQ,ROW()))*SQRT(12))</f>
        <v>0.166991840895769</v>
      </c>
      <c r="CM276" s="27" t="n">
        <f aca="false">IF(ROW()&lt;4+VolLB,"",STDEV(INDEX($BR:$BR,ROW()-VolLB+1):INDEX($BR:$BR,ROW()))*SQRT(12))</f>
        <v>0.199435805815302</v>
      </c>
      <c r="CN276" s="27" t="n">
        <f aca="false">IF(ROW()&lt;4+VolLB,"",STDEV(INDEX($BS:$BS,ROW()-VolLB+1):INDEX($BS:$BS,ROW()))*SQRT(12))</f>
        <v>0.189115221077929</v>
      </c>
      <c r="CO276" s="27" t="n">
        <f aca="false">IF(ROW()&lt;4+VolLB,"",STDEV(INDEX($BT:$BT,ROW()-VolLB+1):INDEX($BT:$BT,ROW()))*SQRT(12))</f>
        <v>0.208127708746369</v>
      </c>
      <c r="CP276" s="27" t="n">
        <f aca="false">IF(ROW()&lt;4+VolLB,"",STDEV(INDEX($BU:$BU,ROW()-VolLB+1):INDEX($BU:$BU,ROW()))*SQRT(12))</f>
        <v>0.180727099834896</v>
      </c>
      <c r="CQ276" s="27" t="n">
        <f aca="false">IF(ROW()&lt;4+VolLB,"",STDEV(INDEX($BV:$BV,ROW()-VolLB+1):INDEX($BV:$BV,ROW()))*SQRT(12))</f>
        <v>0.190239265429334</v>
      </c>
      <c r="CR276" s="27" t="n">
        <f aca="false">IF(ROW()&lt;4+VolLB,"",STDEV(INDEX($BW:$BW,ROW()-VolLB+1):INDEX($BW:$BW,ROW()))*SQRT(12))</f>
        <v>0.199129327143927</v>
      </c>
      <c r="CS276" s="27" t="n">
        <f aca="false">IF(ROW()&lt;4+VolLB,"",STDEV(INDEX($BX:$BX,ROW()-VolLB+1):INDEX($BX:$BX,ROW()))*SQRT(12))</f>
        <v>0.164581428522406</v>
      </c>
      <c r="CT276" s="27" t="n">
        <f aca="false">IF(ROW()&lt;4+VolLB,"",STDEV(INDEX($BY:$BY,ROW()-VolLB+1):INDEX($BY:$BY,ROW()))*SQRT(12))</f>
        <v>0.143505933941189</v>
      </c>
      <c r="CU276" s="27" t="n">
        <f aca="false">IF(ROW()&lt;4+VolLB,"",STDEV(INDEX($BZ:$BZ,ROW()-VolLB+1):INDEX($BZ:$BZ,ROW()))*SQRT(12))</f>
        <v>0.142824253558453</v>
      </c>
      <c r="CV276" s="27" t="n">
        <f aca="false">IF(ROW()&lt;4+VolLB,"",STDEV(INDEX($CA:$CA,ROW()-VolLB+1):INDEX($CA:$CA,ROW()))*SQRT(12))</f>
        <v>0.178663284750445</v>
      </c>
      <c r="CW276" s="27" t="n">
        <f aca="false">IF(ROW()&lt;4+VolLB,"",STDEV(INDEX($CB:$CB,ROW()-VolLB+1):INDEX($CB:$CB,ROW()))*SQRT(12))</f>
        <v>0.165020050022</v>
      </c>
      <c r="CX276" s="27" t="n">
        <f aca="false">IF(ROW()&lt;4+VolLB,"",STDEV(INDEX($CC:$CC,ROW()-VolLB+1):INDEX($CC:$CC,ROW()))*SQRT(12))</f>
        <v>0.149519995671607</v>
      </c>
      <c r="CY276" s="27" t="n">
        <f aca="false">IF(ROW()&lt;4+VolLB,"",STDEV(INDEX($CD:$CD,ROW()-VolLB+1):INDEX($CD:$CD,ROW()))*SQRT(12))</f>
        <v>0.172729488855203</v>
      </c>
      <c r="CZ276" s="27" t="n">
        <f aca="false">IF(ROW()&lt;4+VolLB,"",STDEV(INDEX($CE:$CE,ROW()-VolLB+1):INDEX($CE:$CE,ROW()))*SQRT(12))</f>
        <v>0.155840515444778</v>
      </c>
      <c r="DA276" s="27" t="n">
        <f aca="false">IF(ROW()&lt;4+VolLB,"",STDEV(INDEX($CF:$CF,ROW()-VolLB+1):INDEX($CF:$CF,ROW()))*SQRT(12))</f>
        <v>0.172896748121551</v>
      </c>
      <c r="DB276" s="27" t="n">
        <f aca="false">IF(ROW()&lt;4+VolLB,"",STDEV(INDEX($CG:$CG,ROW()-VolLB+1):INDEX($CG:$CG,ROW()))*SQRT(12))</f>
        <v>0.152319866453783</v>
      </c>
      <c r="DC276" s="26" t="n">
        <f aca="false">IF(OR(AR276=0,CH276="",CH276=0),0,AR276*MIN(MaxScal,TgtVol/CH276))</f>
        <v>0</v>
      </c>
      <c r="DD276" s="26" t="n">
        <f aca="false">IF(OR(AS276=0,CI276="",CI276=0),0,AS276*MIN(MaxScal,TgtVol/CI276))</f>
        <v>0</v>
      </c>
      <c r="DE276" s="26" t="n">
        <f aca="false">IF(OR(AT276=0,CJ276="",CJ276=0),0,AT276*MIN(MaxScal,TgtVol/CJ276))</f>
        <v>0</v>
      </c>
      <c r="DF276" s="26" t="n">
        <f aca="false">IF(OR(AU276=0,CK276="",CK276=0),0,AU276*MIN(MaxScal,TgtVol/CK276))</f>
        <v>0</v>
      </c>
      <c r="DG276" s="26" t="n">
        <f aca="false">IF(OR(AV276=0,CL276="",CL276=0),0,AV276*MIN(MaxScal,TgtVol/CL276))</f>
        <v>0</v>
      </c>
      <c r="DH276" s="26" t="n">
        <f aca="false">IF(OR(AW276=0,CM276="",CM276=0),0,AW276*MIN(MaxScal,TgtVol/CM276))</f>
        <v>0</v>
      </c>
      <c r="DI276" s="26" t="n">
        <f aca="false">IF(OR(AX276=0,CN276="",CN276=0),0,AX276*MIN(MaxScal,TgtVol/CN276))</f>
        <v>0</v>
      </c>
      <c r="DJ276" s="26" t="n">
        <f aca="false">IF(OR(AY276=0,CO276="",CO276=0),0,AY276*MIN(MaxScal,TgtVol/CO276))</f>
        <v>0</v>
      </c>
      <c r="DK276" s="26" t="n">
        <f aca="false">IF(OR(AZ276=0,CP276="",CP276=0),0,AZ276*MIN(MaxScal,TgtVol/CP276))</f>
        <v>0</v>
      </c>
      <c r="DL276" s="26" t="n">
        <f aca="false">IF(OR(BA276=0,CQ276="",CQ276=0),0,BA276*MIN(MaxScal,TgtVol/CQ276))</f>
        <v>0</v>
      </c>
      <c r="DM276" s="26" t="n">
        <f aca="false">IF(OR(BB276=0,CR276="",CR276=0),0,BB276*MIN(MaxScal,TgtVol/CR276))</f>
        <v>0</v>
      </c>
      <c r="DN276" s="26" t="n">
        <f aca="false">IF(OR(BC276=0,CS276="",CS276=0),0,BC276*MIN(MaxScal,TgtVol/CS276))</f>
        <v>0</v>
      </c>
      <c r="DO276" s="26" t="n">
        <f aca="false">IF(OR(BD276=0,CT276="",CT276=0),0,BD276*MIN(MaxScal,TgtVol/CT276))</f>
        <v>0</v>
      </c>
      <c r="DP276" s="26" t="n">
        <f aca="false">IF(OR(BE276=0,CU276="",CU276=0),0,BE276*MIN(MaxScal,TgtVol/CU276))</f>
        <v>0</v>
      </c>
      <c r="DQ276" s="26" t="n">
        <f aca="false">IF(OR(BF276=0,CV276="",CV276=0),0,BF276*MIN(MaxScal,TgtVol/CV276))</f>
        <v>0</v>
      </c>
      <c r="DR276" s="26" t="n">
        <f aca="false">IF(OR(BG276=0,CW276="",CW276=0),0,BG276*MIN(MaxScal,TgtVol/CW276))</f>
        <v>0</v>
      </c>
      <c r="DS276" s="26" t="n">
        <f aca="false">IF(OR(BH276=0,CX276="",CX276=0),0,BH276*MIN(MaxScal,TgtVol/CX276))</f>
        <v>0</v>
      </c>
      <c r="DT276" s="26" t="n">
        <f aca="false">IF(OR(BI276=0,CY276="",CY276=0),0,BI276*MIN(MaxScal,TgtVol/CY276))</f>
        <v>0</v>
      </c>
      <c r="DU276" s="26" t="n">
        <f aca="false">IF(OR(BJ276=0,CZ276="",CZ276=0),0,BJ276*MIN(MaxScal,TgtVol/CZ276))</f>
        <v>0</v>
      </c>
      <c r="DV276" s="26" t="n">
        <f aca="false">IF(OR(BK276=0,DA276="",DA276=0),0,BK276*MIN(MaxScal,TgtVol/DA276))</f>
        <v>0</v>
      </c>
      <c r="DW276" s="26" t="n">
        <f aca="false">IF(OR(BL276=0,DB276="",DB276=0),0,BL276*MIN(MaxScal,TgtVol/DB276))</f>
        <v>0</v>
      </c>
      <c r="DX276" s="28" t="n">
        <f aca="false">IFERROR(DC275*BM276,"")</f>
        <v>0</v>
      </c>
      <c r="DY276" s="28" t="n">
        <f aca="false">IFERROR(DD275*BN276,"")</f>
        <v>-0</v>
      </c>
      <c r="DZ276" s="28" t="n">
        <f aca="false">IFERROR(DE275*BO276,"")</f>
        <v>0</v>
      </c>
      <c r="EA276" s="28" t="n">
        <f aca="false">IFERROR(DF275*BP276,"")</f>
        <v>0</v>
      </c>
      <c r="EB276" s="28" t="n">
        <f aca="false">IFERROR(DG275*BQ276,"")</f>
        <v>0</v>
      </c>
      <c r="EC276" s="28" t="n">
        <f aca="false">IFERROR(DH275*BR276,"")</f>
        <v>0</v>
      </c>
      <c r="ED276" s="28" t="n">
        <f aca="false">IFERROR(DI275*BS276,"")</f>
        <v>0</v>
      </c>
      <c r="EE276" s="28" t="n">
        <f aca="false">IFERROR(DJ275*BT276,"")</f>
        <v>0</v>
      </c>
      <c r="EF276" s="28" t="n">
        <f aca="false">IFERROR(DK275*BU276,"")</f>
        <v>0</v>
      </c>
      <c r="EG276" s="28" t="n">
        <f aca="false">IFERROR(DL275*BV276,"")</f>
        <v>0</v>
      </c>
      <c r="EH276" s="28" t="n">
        <f aca="false">IFERROR(DM275*BW276,"")</f>
        <v>0</v>
      </c>
      <c r="EI276" s="28" t="n">
        <f aca="false">IFERROR(DN275*BX276,"")</f>
        <v>-0</v>
      </c>
      <c r="EJ276" s="28" t="n">
        <f aca="false">IFERROR(DO275*BY276,"")</f>
        <v>-0</v>
      </c>
      <c r="EK276" s="28" t="n">
        <f aca="false">IFERROR(DP275*BZ276,"")</f>
        <v>-0</v>
      </c>
      <c r="EL276" s="28" t="n">
        <f aca="false">IFERROR(DQ275*CA276,"")</f>
        <v>-0</v>
      </c>
      <c r="EM276" s="28" t="n">
        <f aca="false">IFERROR(DR275*CB276,"")</f>
        <v>-0</v>
      </c>
      <c r="EN276" s="28" t="n">
        <f aca="false">IFERROR(DS275*CC276,"")</f>
        <v>-0</v>
      </c>
      <c r="EO276" s="28" t="n">
        <f aca="false">IFERROR(DT275*CD276,"")</f>
        <v>-0</v>
      </c>
      <c r="EP276" s="28" t="n">
        <f aca="false">IFERROR(DU275*CE276,"")</f>
        <v>0</v>
      </c>
      <c r="EQ276" s="28" t="n">
        <f aca="false">IFERROR(DV275*CF276,"")</f>
        <v>-0</v>
      </c>
      <c r="ER276" s="28" t="n">
        <f aca="false">IFERROR(DW275*CG276,"")</f>
        <v>-0</v>
      </c>
      <c r="ES276" s="28" t="n">
        <f aca="false">IF(ROW()=4,"",SUM(DX276:ER276))</f>
        <v>0</v>
      </c>
      <c r="ET276" s="29" t="n">
        <f aca="false">COUNTIF(AR276:BL276,"&gt;0")</f>
        <v>0</v>
      </c>
    </row>
  </sheetData>
  <mergeCells count="8">
    <mergeCell ref="B2:V2"/>
    <mergeCell ref="W2:AQ2"/>
    <mergeCell ref="AR2:BL2"/>
    <mergeCell ref="BM2:CG2"/>
    <mergeCell ref="CH2:DB2"/>
    <mergeCell ref="DC2:DW2"/>
    <mergeCell ref="DX2:ER2"/>
    <mergeCell ref="ES2:E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T2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48" min="2" style="0" width="10"/>
    <col collapsed="false" customWidth="true" hidden="false" outlineLevel="0" max="150" min="149" style="0" width="11"/>
  </cols>
  <sheetData>
    <row r="1" customFormat="false" ht="17.35" hidden="false" customHeight="false" outlineLevel="0" collapsed="false">
      <c r="A1" s="1" t="s">
        <v>215</v>
      </c>
    </row>
    <row r="2" customFormat="false" ht="15" hidden="false" customHeight="false" outlineLevel="0" collapsed="false">
      <c r="A2" s="2" t="s">
        <v>216</v>
      </c>
      <c r="B2" s="17" t="s">
        <v>185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 t="s">
        <v>186</v>
      </c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187</v>
      </c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 t="s">
        <v>188</v>
      </c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 t="s">
        <v>189</v>
      </c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 t="s">
        <v>190</v>
      </c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 t="s">
        <v>191</v>
      </c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 t="s">
        <v>88</v>
      </c>
      <c r="ET2" s="17"/>
    </row>
    <row r="3" customFormat="false" ht="15" hidden="false" customHeight="false" outlineLevel="0" collapsed="false">
      <c r="A3" s="5" t="s">
        <v>158</v>
      </c>
      <c r="B3" s="18" t="s">
        <v>217</v>
      </c>
      <c r="C3" s="18" t="s">
        <v>218</v>
      </c>
      <c r="D3" s="18" t="s">
        <v>219</v>
      </c>
      <c r="E3" s="18" t="s">
        <v>220</v>
      </c>
      <c r="F3" s="18" t="s">
        <v>221</v>
      </c>
      <c r="G3" s="18" t="s">
        <v>222</v>
      </c>
      <c r="H3" s="18" t="s">
        <v>223</v>
      </c>
      <c r="I3" s="18" t="s">
        <v>224</v>
      </c>
      <c r="J3" s="18" t="s">
        <v>225</v>
      </c>
      <c r="K3" s="18" t="s">
        <v>226</v>
      </c>
      <c r="L3" s="18" t="s">
        <v>227</v>
      </c>
      <c r="M3" s="18" t="s">
        <v>228</v>
      </c>
      <c r="N3" s="18" t="s">
        <v>229</v>
      </c>
      <c r="O3" s="18" t="s">
        <v>230</v>
      </c>
      <c r="P3" s="18" t="s">
        <v>231</v>
      </c>
      <c r="Q3" s="18" t="s">
        <v>232</v>
      </c>
      <c r="R3" s="18" t="s">
        <v>233</v>
      </c>
      <c r="S3" s="18" t="s">
        <v>234</v>
      </c>
      <c r="T3" s="18" t="s">
        <v>235</v>
      </c>
      <c r="U3" s="18" t="s">
        <v>236</v>
      </c>
      <c r="V3" s="18" t="s">
        <v>237</v>
      </c>
      <c r="W3" s="18" t="s">
        <v>217</v>
      </c>
      <c r="X3" s="18" t="s">
        <v>218</v>
      </c>
      <c r="Y3" s="18" t="s">
        <v>219</v>
      </c>
      <c r="Z3" s="18" t="s">
        <v>220</v>
      </c>
      <c r="AA3" s="18" t="s">
        <v>221</v>
      </c>
      <c r="AB3" s="18" t="s">
        <v>222</v>
      </c>
      <c r="AC3" s="18" t="s">
        <v>223</v>
      </c>
      <c r="AD3" s="18" t="s">
        <v>224</v>
      </c>
      <c r="AE3" s="18" t="s">
        <v>225</v>
      </c>
      <c r="AF3" s="18" t="s">
        <v>226</v>
      </c>
      <c r="AG3" s="18" t="s">
        <v>227</v>
      </c>
      <c r="AH3" s="18" t="s">
        <v>228</v>
      </c>
      <c r="AI3" s="18" t="s">
        <v>229</v>
      </c>
      <c r="AJ3" s="18" t="s">
        <v>230</v>
      </c>
      <c r="AK3" s="18" t="s">
        <v>231</v>
      </c>
      <c r="AL3" s="18" t="s">
        <v>232</v>
      </c>
      <c r="AM3" s="18" t="s">
        <v>233</v>
      </c>
      <c r="AN3" s="18" t="s">
        <v>234</v>
      </c>
      <c r="AO3" s="18" t="s">
        <v>235</v>
      </c>
      <c r="AP3" s="18" t="s">
        <v>236</v>
      </c>
      <c r="AQ3" s="18" t="s">
        <v>237</v>
      </c>
      <c r="AR3" s="18" t="s">
        <v>217</v>
      </c>
      <c r="AS3" s="18" t="s">
        <v>218</v>
      </c>
      <c r="AT3" s="18" t="s">
        <v>219</v>
      </c>
      <c r="AU3" s="18" t="s">
        <v>220</v>
      </c>
      <c r="AV3" s="18" t="s">
        <v>221</v>
      </c>
      <c r="AW3" s="18" t="s">
        <v>222</v>
      </c>
      <c r="AX3" s="18" t="s">
        <v>223</v>
      </c>
      <c r="AY3" s="18" t="s">
        <v>224</v>
      </c>
      <c r="AZ3" s="18" t="s">
        <v>225</v>
      </c>
      <c r="BA3" s="18" t="s">
        <v>226</v>
      </c>
      <c r="BB3" s="18" t="s">
        <v>227</v>
      </c>
      <c r="BC3" s="18" t="s">
        <v>228</v>
      </c>
      <c r="BD3" s="18" t="s">
        <v>229</v>
      </c>
      <c r="BE3" s="18" t="s">
        <v>230</v>
      </c>
      <c r="BF3" s="18" t="s">
        <v>231</v>
      </c>
      <c r="BG3" s="18" t="s">
        <v>232</v>
      </c>
      <c r="BH3" s="18" t="s">
        <v>233</v>
      </c>
      <c r="BI3" s="18" t="s">
        <v>234</v>
      </c>
      <c r="BJ3" s="18" t="s">
        <v>235</v>
      </c>
      <c r="BK3" s="18" t="s">
        <v>236</v>
      </c>
      <c r="BL3" s="18" t="s">
        <v>237</v>
      </c>
      <c r="BM3" s="18" t="s">
        <v>217</v>
      </c>
      <c r="BN3" s="18" t="s">
        <v>218</v>
      </c>
      <c r="BO3" s="18" t="s">
        <v>219</v>
      </c>
      <c r="BP3" s="18" t="s">
        <v>220</v>
      </c>
      <c r="BQ3" s="18" t="s">
        <v>221</v>
      </c>
      <c r="BR3" s="18" t="s">
        <v>222</v>
      </c>
      <c r="BS3" s="18" t="s">
        <v>223</v>
      </c>
      <c r="BT3" s="18" t="s">
        <v>224</v>
      </c>
      <c r="BU3" s="18" t="s">
        <v>225</v>
      </c>
      <c r="BV3" s="18" t="s">
        <v>226</v>
      </c>
      <c r="BW3" s="18" t="s">
        <v>227</v>
      </c>
      <c r="BX3" s="18" t="s">
        <v>228</v>
      </c>
      <c r="BY3" s="18" t="s">
        <v>229</v>
      </c>
      <c r="BZ3" s="18" t="s">
        <v>230</v>
      </c>
      <c r="CA3" s="18" t="s">
        <v>231</v>
      </c>
      <c r="CB3" s="18" t="s">
        <v>232</v>
      </c>
      <c r="CC3" s="18" t="s">
        <v>233</v>
      </c>
      <c r="CD3" s="18" t="s">
        <v>234</v>
      </c>
      <c r="CE3" s="18" t="s">
        <v>235</v>
      </c>
      <c r="CF3" s="18" t="s">
        <v>236</v>
      </c>
      <c r="CG3" s="18" t="s">
        <v>237</v>
      </c>
      <c r="CH3" s="18" t="s">
        <v>217</v>
      </c>
      <c r="CI3" s="18" t="s">
        <v>218</v>
      </c>
      <c r="CJ3" s="18" t="s">
        <v>219</v>
      </c>
      <c r="CK3" s="18" t="s">
        <v>220</v>
      </c>
      <c r="CL3" s="18" t="s">
        <v>221</v>
      </c>
      <c r="CM3" s="18" t="s">
        <v>222</v>
      </c>
      <c r="CN3" s="18" t="s">
        <v>223</v>
      </c>
      <c r="CO3" s="18" t="s">
        <v>224</v>
      </c>
      <c r="CP3" s="18" t="s">
        <v>225</v>
      </c>
      <c r="CQ3" s="18" t="s">
        <v>226</v>
      </c>
      <c r="CR3" s="18" t="s">
        <v>227</v>
      </c>
      <c r="CS3" s="18" t="s">
        <v>228</v>
      </c>
      <c r="CT3" s="18" t="s">
        <v>229</v>
      </c>
      <c r="CU3" s="18" t="s">
        <v>230</v>
      </c>
      <c r="CV3" s="18" t="s">
        <v>231</v>
      </c>
      <c r="CW3" s="18" t="s">
        <v>232</v>
      </c>
      <c r="CX3" s="18" t="s">
        <v>233</v>
      </c>
      <c r="CY3" s="18" t="s">
        <v>234</v>
      </c>
      <c r="CZ3" s="18" t="s">
        <v>235</v>
      </c>
      <c r="DA3" s="18" t="s">
        <v>236</v>
      </c>
      <c r="DB3" s="18" t="s">
        <v>237</v>
      </c>
      <c r="DC3" s="18" t="s">
        <v>217</v>
      </c>
      <c r="DD3" s="18" t="s">
        <v>218</v>
      </c>
      <c r="DE3" s="18" t="s">
        <v>219</v>
      </c>
      <c r="DF3" s="18" t="s">
        <v>220</v>
      </c>
      <c r="DG3" s="18" t="s">
        <v>221</v>
      </c>
      <c r="DH3" s="18" t="s">
        <v>222</v>
      </c>
      <c r="DI3" s="18" t="s">
        <v>223</v>
      </c>
      <c r="DJ3" s="18" t="s">
        <v>224</v>
      </c>
      <c r="DK3" s="18" t="s">
        <v>225</v>
      </c>
      <c r="DL3" s="18" t="s">
        <v>226</v>
      </c>
      <c r="DM3" s="18" t="s">
        <v>227</v>
      </c>
      <c r="DN3" s="18" t="s">
        <v>228</v>
      </c>
      <c r="DO3" s="18" t="s">
        <v>229</v>
      </c>
      <c r="DP3" s="18" t="s">
        <v>230</v>
      </c>
      <c r="DQ3" s="18" t="s">
        <v>231</v>
      </c>
      <c r="DR3" s="18" t="s">
        <v>232</v>
      </c>
      <c r="DS3" s="18" t="s">
        <v>233</v>
      </c>
      <c r="DT3" s="18" t="s">
        <v>234</v>
      </c>
      <c r="DU3" s="18" t="s">
        <v>235</v>
      </c>
      <c r="DV3" s="18" t="s">
        <v>236</v>
      </c>
      <c r="DW3" s="18" t="s">
        <v>237</v>
      </c>
      <c r="DX3" s="18" t="s">
        <v>217</v>
      </c>
      <c r="DY3" s="18" t="s">
        <v>218</v>
      </c>
      <c r="DZ3" s="18" t="s">
        <v>219</v>
      </c>
      <c r="EA3" s="18" t="s">
        <v>220</v>
      </c>
      <c r="EB3" s="18" t="s">
        <v>221</v>
      </c>
      <c r="EC3" s="18" t="s">
        <v>222</v>
      </c>
      <c r="ED3" s="18" t="s">
        <v>223</v>
      </c>
      <c r="EE3" s="18" t="s">
        <v>224</v>
      </c>
      <c r="EF3" s="18" t="s">
        <v>225</v>
      </c>
      <c r="EG3" s="18" t="s">
        <v>226</v>
      </c>
      <c r="EH3" s="18" t="s">
        <v>227</v>
      </c>
      <c r="EI3" s="18" t="s">
        <v>228</v>
      </c>
      <c r="EJ3" s="18" t="s">
        <v>229</v>
      </c>
      <c r="EK3" s="18" t="s">
        <v>230</v>
      </c>
      <c r="EL3" s="18" t="s">
        <v>231</v>
      </c>
      <c r="EM3" s="18" t="s">
        <v>232</v>
      </c>
      <c r="EN3" s="18" t="s">
        <v>233</v>
      </c>
      <c r="EO3" s="18" t="s">
        <v>234</v>
      </c>
      <c r="EP3" s="18" t="s">
        <v>235</v>
      </c>
      <c r="EQ3" s="18" t="s">
        <v>236</v>
      </c>
      <c r="ER3" s="18" t="s">
        <v>237</v>
      </c>
      <c r="ES3" s="18" t="s">
        <v>213</v>
      </c>
      <c r="ET3" s="18" t="s">
        <v>214</v>
      </c>
    </row>
    <row r="4" customFormat="false" ht="15" hidden="false" customHeight="false" outlineLevel="0" collapsed="false">
      <c r="A4" s="19" t="n">
        <v>38017</v>
      </c>
      <c r="B4" s="23" t="n">
        <f aca="false">ABS(Rates_Data!AD4-Rates_Data!AE4)</f>
        <v>1.555</v>
      </c>
      <c r="C4" s="23" t="n">
        <f aca="false">ABS(Rates_Data!AD4-Rates_Data!AF4)</f>
        <v>1.555</v>
      </c>
      <c r="D4" s="23" t="n">
        <f aca="false">ABS(Rates_Data!AD4-Rates_Data!AG4)</f>
        <v>2.261</v>
      </c>
      <c r="E4" s="23" t="n">
        <f aca="false">ABS(Rates_Data!AD4-Rates_Data!AH4)</f>
        <v>1.555</v>
      </c>
      <c r="F4" s="23" t="n">
        <f aca="false">ABS(Rates_Data!AD4-Rates_Data!AI4)</f>
        <v>1.555</v>
      </c>
      <c r="G4" s="23" t="n">
        <f aca="false">ABS(Rates_Data!AD4-Rates_Data!AJ4)</f>
        <v>1.555</v>
      </c>
      <c r="H4" s="23" t="n">
        <f aca="false">ABS(Rates_Data!AE4-Rates_Data!AF4)</f>
        <v>0</v>
      </c>
      <c r="I4" s="23" t="n">
        <f aca="false">ABS(Rates_Data!AE4-Rates_Data!AG4)</f>
        <v>3.816</v>
      </c>
      <c r="J4" s="23" t="n">
        <f aca="false">ABS(Rates_Data!AE4-Rates_Data!AH4)</f>
        <v>0</v>
      </c>
      <c r="K4" s="23" t="n">
        <f aca="false">ABS(Rates_Data!AE4-Rates_Data!AI4)</f>
        <v>0</v>
      </c>
      <c r="L4" s="23" t="n">
        <f aca="false">ABS(Rates_Data!AE4-Rates_Data!AJ4)</f>
        <v>0</v>
      </c>
      <c r="M4" s="23" t="n">
        <f aca="false">ABS(Rates_Data!AF4-Rates_Data!AG4)</f>
        <v>3.816</v>
      </c>
      <c r="N4" s="23" t="n">
        <f aca="false">ABS(Rates_Data!AF4-Rates_Data!AH4)</f>
        <v>0</v>
      </c>
      <c r="O4" s="23" t="n">
        <f aca="false">ABS(Rates_Data!AF4-Rates_Data!AI4)</f>
        <v>0</v>
      </c>
      <c r="P4" s="23" t="n">
        <f aca="false">ABS(Rates_Data!AF4-Rates_Data!AJ4)</f>
        <v>0</v>
      </c>
      <c r="Q4" s="23" t="n">
        <f aca="false">ABS(Rates_Data!AG4-Rates_Data!AH4)</f>
        <v>3.816</v>
      </c>
      <c r="R4" s="23" t="n">
        <f aca="false">ABS(Rates_Data!AG4-Rates_Data!AI4)</f>
        <v>3.816</v>
      </c>
      <c r="S4" s="23" t="n">
        <f aca="false">ABS(Rates_Data!AG4-Rates_Data!AJ4)</f>
        <v>3.816</v>
      </c>
      <c r="T4" s="23" t="n">
        <f aca="false">ABS(Rates_Data!AH4-Rates_Data!AI4)</f>
        <v>0</v>
      </c>
      <c r="U4" s="23" t="n">
        <f aca="false">ABS(Rates_Data!AH4-Rates_Data!AJ4)</f>
        <v>0</v>
      </c>
      <c r="V4" s="23" t="n">
        <f aca="false">ABS(Rates_Data!AI4-Rates_Data!AJ4)</f>
        <v>0</v>
      </c>
      <c r="W4" s="26" t="str">
        <f aca="false">IF(ROW()&lt;4+MinObs-1,"",IFERROR((B4-AVERAGE(B$4:B4))/STDEV(B$4:B4),""))</f>
        <v/>
      </c>
      <c r="X4" s="26" t="str">
        <f aca="false">IF(ROW()&lt;4+MinObs-1,"",IFERROR((C4-AVERAGE(C$4:C4))/STDEV(C$4:C4),""))</f>
        <v/>
      </c>
      <c r="Y4" s="26" t="str">
        <f aca="false">IF(ROW()&lt;4+MinObs-1,"",IFERROR((D4-AVERAGE(D$4:D4))/STDEV(D$4:D4),""))</f>
        <v/>
      </c>
      <c r="Z4" s="26" t="str">
        <f aca="false">IF(ROW()&lt;4+MinObs-1,"",IFERROR((E4-AVERAGE(E$4:E4))/STDEV(E$4:E4),""))</f>
        <v/>
      </c>
      <c r="AA4" s="26" t="str">
        <f aca="false">IF(ROW()&lt;4+MinObs-1,"",IFERROR((F4-AVERAGE(F$4:F4))/STDEV(F$4:F4),""))</f>
        <v/>
      </c>
      <c r="AB4" s="26" t="str">
        <f aca="false">IF(ROW()&lt;4+MinObs-1,"",IFERROR((G4-AVERAGE(G$4:G4))/STDEV(G$4:G4),""))</f>
        <v/>
      </c>
      <c r="AC4" s="26" t="str">
        <f aca="false">IF(ROW()&lt;4+MinObs-1,"",IFERROR((H4-AVERAGE(H$4:H4))/STDEV(H$4:H4),""))</f>
        <v/>
      </c>
      <c r="AD4" s="26" t="str">
        <f aca="false">IF(ROW()&lt;4+MinObs-1,"",IFERROR((I4-AVERAGE(I$4:I4))/STDEV(I$4:I4),""))</f>
        <v/>
      </c>
      <c r="AE4" s="26" t="str">
        <f aca="false">IF(ROW()&lt;4+MinObs-1,"",IFERROR((J4-AVERAGE(J$4:J4))/STDEV(J$4:J4),""))</f>
        <v/>
      </c>
      <c r="AF4" s="26" t="str">
        <f aca="false">IF(ROW()&lt;4+MinObs-1,"",IFERROR((K4-AVERAGE(K$4:K4))/STDEV(K$4:K4),""))</f>
        <v/>
      </c>
      <c r="AG4" s="26" t="str">
        <f aca="false">IF(ROW()&lt;4+MinObs-1,"",IFERROR((L4-AVERAGE(L$4:L4))/STDEV(L$4:L4),""))</f>
        <v/>
      </c>
      <c r="AH4" s="26" t="str">
        <f aca="false">IF(ROW()&lt;4+MinObs-1,"",IFERROR((M4-AVERAGE(M$4:M4))/STDEV(M$4:M4),""))</f>
        <v/>
      </c>
      <c r="AI4" s="26" t="str">
        <f aca="false">IF(ROW()&lt;4+MinObs-1,"",IFERROR((N4-AVERAGE(N$4:N4))/STDEV(N$4:N4),""))</f>
        <v/>
      </c>
      <c r="AJ4" s="26" t="str">
        <f aca="false">IF(ROW()&lt;4+MinObs-1,"",IFERROR((O4-AVERAGE(O$4:O4))/STDEV(O$4:O4),""))</f>
        <v/>
      </c>
      <c r="AK4" s="26" t="str">
        <f aca="false">IF(ROW()&lt;4+MinObs-1,"",IFERROR((P4-AVERAGE(P$4:P4))/STDEV(P$4:P4),""))</f>
        <v/>
      </c>
      <c r="AL4" s="26" t="str">
        <f aca="false">IF(ROW()&lt;4+MinObs-1,"",IFERROR((Q4-AVERAGE(Q$4:Q4))/STDEV(Q$4:Q4),""))</f>
        <v/>
      </c>
      <c r="AM4" s="26" t="str">
        <f aca="false">IF(ROW()&lt;4+MinObs-1,"",IFERROR((R4-AVERAGE(R$4:R4))/STDEV(R$4:R4),""))</f>
        <v/>
      </c>
      <c r="AN4" s="26" t="str">
        <f aca="false">IF(ROW()&lt;4+MinObs-1,"",IFERROR((S4-AVERAGE(S$4:S4))/STDEV(S$4:S4),""))</f>
        <v/>
      </c>
      <c r="AO4" s="26" t="str">
        <f aca="false">IF(ROW()&lt;4+MinObs-1,"",IFERROR((T4-AVERAGE(T$4:T4))/STDEV(T$4:T4),""))</f>
        <v/>
      </c>
      <c r="AP4" s="26" t="str">
        <f aca="false">IF(ROW()&lt;4+MinObs-1,"",IFERROR((U4-AVERAGE(U$4:U4))/STDEV(U$4:U4),""))</f>
        <v/>
      </c>
      <c r="AQ4" s="26" t="str">
        <f aca="false">IF(ROW()&lt;4+MinObs-1,"",IFERROR((V4-AVERAGE(V$4:V4))/STDEV(V$4:V4),""))</f>
        <v/>
      </c>
      <c r="AR4" s="26" t="n">
        <f aca="false">IF(w4="",0,IF(w4&gt;=z4,w4,IF(w4&gt;=z3,w3,IF(w4&gt;=zEntry,w2,IF(AND(w4&gt;=ExitZ,0&gt;0),w2,0)))))</f>
        <v>1</v>
      </c>
      <c r="AS4" s="26" t="n">
        <f aca="false">IF(X4="",0,IF(X4&gt;=z4,w4,IF(X4&gt;=z3,w3,IF(X4&gt;=zEntry,w2,IF(AND(X4&gt;=ExitZ,0&gt;0),w2,0)))))</f>
        <v>0</v>
      </c>
      <c r="AT4" s="26" t="n">
        <f aca="false">IF(Y4="",0,IF(Y4&gt;=z4,w4,IF(Y4&gt;=z3,w3,IF(Y4&gt;=zEntry,w2,IF(AND(Y4&gt;=ExitZ,0&gt;0),w2,0)))))</f>
        <v>0</v>
      </c>
      <c r="AU4" s="26" t="n">
        <f aca="false">IF(z4="",0,IF(z4&gt;=z4,w4,IF(z4&gt;=z3,w3,IF(z4&gt;=zEntry,w2,IF(AND(z4&gt;=ExitZ,0&gt;0),w2,0)))))</f>
        <v>2</v>
      </c>
      <c r="AV4" s="26" t="n">
        <f aca="false">IF(AA4="",0,IF(AA4&gt;=z4,w4,IF(AA4&gt;=z3,w3,IF(AA4&gt;=zEntry,w2,IF(AND(AA4&gt;=ExitZ,0&gt;0),w2,0)))))</f>
        <v>0</v>
      </c>
      <c r="AW4" s="26" t="n">
        <f aca="false">IF(AB4="",0,IF(AB4&gt;=z4,w4,IF(AB4&gt;=z3,w3,IF(AB4&gt;=zEntry,w2,IF(AND(AB4&gt;=ExitZ,0&gt;0),w2,0)))))</f>
        <v>0</v>
      </c>
      <c r="AX4" s="26" t="n">
        <f aca="false">IF(AC4="",0,IF(AC4&gt;=z4,w4,IF(AC4&gt;=z3,w3,IF(AC4&gt;=zEntry,w2,IF(AND(AC4&gt;=ExitZ,0&gt;0),w2,0)))))</f>
        <v>0</v>
      </c>
      <c r="AY4" s="26" t="n">
        <f aca="false">IF(AD4="",0,IF(AD4&gt;=z4,w4,IF(AD4&gt;=z3,w3,IF(AD4&gt;=zEntry,w2,IF(AND(AD4&gt;=ExitZ,0&gt;0),w2,0)))))</f>
        <v>0</v>
      </c>
      <c r="AZ4" s="26" t="n">
        <f aca="false">IF(AE4="",0,IF(AE4&gt;=z4,w4,IF(AE4&gt;=z3,w3,IF(AE4&gt;=zEntry,w2,IF(AND(AE4&gt;=ExitZ,0&gt;0),w2,0)))))</f>
        <v>0</v>
      </c>
      <c r="BA4" s="26" t="n">
        <f aca="false">IF(AF4="",0,IF(AF4&gt;=z4,w4,IF(AF4&gt;=z3,w3,IF(AF4&gt;=zEntry,w2,IF(AND(AF4&gt;=ExitZ,0&gt;0),w2,0)))))</f>
        <v>0</v>
      </c>
      <c r="BB4" s="26" t="n">
        <f aca="false">IF(AG4="",0,IF(AG4&gt;=z4,w4,IF(AG4&gt;=z3,w3,IF(AG4&gt;=zEntry,w2,IF(AND(AG4&gt;=ExitZ,0&gt;0),w2,0)))))</f>
        <v>0</v>
      </c>
      <c r="BC4" s="26" t="n">
        <f aca="false">IF(AH4="",0,IF(AH4&gt;=z4,w4,IF(AH4&gt;=z3,w3,IF(AH4&gt;=zEntry,w2,IF(AND(AH4&gt;=ExitZ,0&gt;0),w2,0)))))</f>
        <v>0</v>
      </c>
      <c r="BD4" s="26" t="n">
        <f aca="false">IF(AI4="",0,IF(AI4&gt;=z4,w4,IF(AI4&gt;=z3,w3,IF(AI4&gt;=zEntry,w2,IF(AND(AI4&gt;=ExitZ,0&gt;0),w2,0)))))</f>
        <v>0</v>
      </c>
      <c r="BE4" s="26" t="n">
        <f aca="false">IF(AJ4="",0,IF(AJ4&gt;=z4,w4,IF(AJ4&gt;=z3,w3,IF(AJ4&gt;=zEntry,w2,IF(AND(AJ4&gt;=ExitZ,0&gt;0),w2,0)))))</f>
        <v>0</v>
      </c>
      <c r="BF4" s="26" t="n">
        <f aca="false">IF(AK4="",0,IF(AK4&gt;=z4,w4,IF(AK4&gt;=z3,w3,IF(AK4&gt;=zEntry,w2,IF(AND(AK4&gt;=ExitZ,0&gt;0),w2,0)))))</f>
        <v>0</v>
      </c>
      <c r="BG4" s="26" t="n">
        <f aca="false">IF(AL4="",0,IF(AL4&gt;=z4,w4,IF(AL4&gt;=z3,w3,IF(AL4&gt;=zEntry,w2,IF(AND(AL4&gt;=ExitZ,0&gt;0),w2,0)))))</f>
        <v>0</v>
      </c>
      <c r="BH4" s="26" t="n">
        <f aca="false">IF(AM4="",0,IF(AM4&gt;=z4,w4,IF(AM4&gt;=z3,w3,IF(AM4&gt;=zEntry,w2,IF(AND(AM4&gt;=ExitZ,0&gt;0),w2,0)))))</f>
        <v>0</v>
      </c>
      <c r="BI4" s="26" t="n">
        <f aca="false">IF(AN4="",0,IF(AN4&gt;=z4,w4,IF(AN4&gt;=z3,w3,IF(AN4&gt;=zEntry,w2,IF(AND(AN4&gt;=ExitZ,0&gt;0),w2,0)))))</f>
        <v>0</v>
      </c>
      <c r="BJ4" s="26" t="n">
        <f aca="false">IF(AO4="",0,IF(AO4&gt;=z4,w4,IF(AO4&gt;=z3,w3,IF(AO4&gt;=zEntry,w2,IF(AND(AO4&gt;=ExitZ,0&gt;0),w2,0)))))</f>
        <v>0</v>
      </c>
      <c r="BK4" s="26" t="n">
        <f aca="false">IF(AP4="",0,IF(AP4&gt;=z4,w4,IF(AP4&gt;=z3,w3,IF(AP4&gt;=zEntry,w2,IF(AND(AP4&gt;=ExitZ,0&gt;0),w2,0)))))</f>
        <v>0</v>
      </c>
      <c r="BL4" s="26" t="n">
        <f aca="false">IF(AQ4="",0,IF(AQ4&gt;=z4,w4,IF(AQ4&gt;=z3,w3,IF(AQ4&gt;=zEntry,w2,IF(AND(AQ4&gt;=ExitZ,0&gt;0),w2,0)))))</f>
        <v>0</v>
      </c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6" t="n">
        <f aca="false">IF(OR(AR4=0,CH4="",CH4=0),0,AR4*MIN(MaxScal,TgtVol/CH4))</f>
        <v>0</v>
      </c>
      <c r="DD4" s="26" t="n">
        <f aca="false">IF(OR(AS4=0,CI4="",CI4=0),0,AS4*MIN(MaxScal,TgtVol/CI4))</f>
        <v>0</v>
      </c>
      <c r="DE4" s="26" t="n">
        <f aca="false">IF(OR(AT4=0,CJ4="",CJ4=0),0,AT4*MIN(MaxScal,TgtVol/CJ4))</f>
        <v>0</v>
      </c>
      <c r="DF4" s="26" t="n">
        <f aca="false">IF(OR(AU4=0,CK4="",CK4=0),0,AU4*MIN(MaxScal,TgtVol/CK4))</f>
        <v>0</v>
      </c>
      <c r="DG4" s="26" t="n">
        <f aca="false">IF(OR(AV4=0,CL4="",CL4=0),0,AV4*MIN(MaxScal,TgtVol/CL4))</f>
        <v>0</v>
      </c>
      <c r="DH4" s="26" t="n">
        <f aca="false">IF(OR(AW4=0,CM4="",CM4=0),0,AW4*MIN(MaxScal,TgtVol/CM4))</f>
        <v>0</v>
      </c>
      <c r="DI4" s="26" t="n">
        <f aca="false">IF(OR(AX4=0,CN4="",CN4=0),0,AX4*MIN(MaxScal,TgtVol/CN4))</f>
        <v>0</v>
      </c>
      <c r="DJ4" s="26" t="n">
        <f aca="false">IF(OR(AY4=0,CO4="",CO4=0),0,AY4*MIN(MaxScal,TgtVol/CO4))</f>
        <v>0</v>
      </c>
      <c r="DK4" s="26" t="n">
        <f aca="false">IF(OR(AZ4=0,CP4="",CP4=0),0,AZ4*MIN(MaxScal,TgtVol/CP4))</f>
        <v>0</v>
      </c>
      <c r="DL4" s="26" t="n">
        <f aca="false">IF(OR(BA4=0,CQ4="",CQ4=0),0,BA4*MIN(MaxScal,TgtVol/CQ4))</f>
        <v>0</v>
      </c>
      <c r="DM4" s="26" t="n">
        <f aca="false">IF(OR(BB4=0,CR4="",CR4=0),0,BB4*MIN(MaxScal,TgtVol/CR4))</f>
        <v>0</v>
      </c>
      <c r="DN4" s="26" t="n">
        <f aca="false">IF(OR(BC4=0,CS4="",CS4=0),0,BC4*MIN(MaxScal,TgtVol/CS4))</f>
        <v>0</v>
      </c>
      <c r="DO4" s="26" t="n">
        <f aca="false">IF(OR(BD4=0,CT4="",CT4=0),0,BD4*MIN(MaxScal,TgtVol/CT4))</f>
        <v>0</v>
      </c>
      <c r="DP4" s="26" t="n">
        <f aca="false">IF(OR(BE4=0,CU4="",CU4=0),0,BE4*MIN(MaxScal,TgtVol/CU4))</f>
        <v>0</v>
      </c>
      <c r="DQ4" s="26" t="n">
        <f aca="false">IF(OR(BF4=0,CV4="",CV4=0),0,BF4*MIN(MaxScal,TgtVol/CV4))</f>
        <v>0</v>
      </c>
      <c r="DR4" s="26" t="n">
        <f aca="false">IF(OR(BG4=0,CW4="",CW4=0),0,BG4*MIN(MaxScal,TgtVol/CW4))</f>
        <v>0</v>
      </c>
      <c r="DS4" s="26" t="n">
        <f aca="false">IF(OR(BH4=0,CX4="",CX4=0),0,BH4*MIN(MaxScal,TgtVol/CX4))</f>
        <v>0</v>
      </c>
      <c r="DT4" s="26" t="n">
        <f aca="false">IF(OR(BI4=0,CY4="",CY4=0),0,BI4*MIN(MaxScal,TgtVol/CY4))</f>
        <v>0</v>
      </c>
      <c r="DU4" s="26" t="n">
        <f aca="false">IF(OR(BJ4=0,CZ4="",CZ4=0),0,BJ4*MIN(MaxScal,TgtVol/CZ4))</f>
        <v>0</v>
      </c>
      <c r="DV4" s="26" t="n">
        <f aca="false">IF(OR(BK4=0,DA4="",DA4=0),0,BK4*MIN(MaxScal,TgtVol/DA4))</f>
        <v>0</v>
      </c>
      <c r="DW4" s="26" t="n">
        <f aca="false">IF(OR(BL4=0,DB4="",DB4=0),0,BL4*MIN(MaxScal,TgtVol/DB4))</f>
        <v>0</v>
      </c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 t="str">
        <f aca="false">IF(ROW()=4,"",SUM(DX4:ER4))</f>
        <v/>
      </c>
      <c r="ET4" s="29" t="n">
        <f aca="false">COUNTIF(AR4:BL4,"&gt;0")</f>
        <v>2</v>
      </c>
    </row>
    <row r="5" customFormat="false" ht="15" hidden="false" customHeight="false" outlineLevel="0" collapsed="false">
      <c r="A5" s="19" t="n">
        <v>38046</v>
      </c>
      <c r="B5" s="23" t="n">
        <f aca="false">ABS(Rates_Data!AD5-Rates_Data!AE5)</f>
        <v>0.0320000000000001</v>
      </c>
      <c r="C5" s="23" t="n">
        <f aca="false">ABS(Rates_Data!AD5-Rates_Data!AF5)</f>
        <v>0.176</v>
      </c>
      <c r="D5" s="23" t="n">
        <f aca="false">ABS(Rates_Data!AD5-Rates_Data!AG5)</f>
        <v>0.0995</v>
      </c>
      <c r="E5" s="23" t="n">
        <f aca="false">ABS(Rates_Data!AD5-Rates_Data!AH5)</f>
        <v>0.0764999999999996</v>
      </c>
      <c r="F5" s="23" t="n">
        <f aca="false">ABS(Rates_Data!AD5-Rates_Data!AI5)</f>
        <v>0.218</v>
      </c>
      <c r="G5" s="23" t="n">
        <f aca="false">ABS(Rates_Data!AD5-Rates_Data!AJ5)</f>
        <v>0.00800000000000023</v>
      </c>
      <c r="H5" s="23" t="n">
        <f aca="false">ABS(Rates_Data!AE5-Rates_Data!AF5)</f>
        <v>0.144</v>
      </c>
      <c r="I5" s="23" t="n">
        <f aca="false">ABS(Rates_Data!AE5-Rates_Data!AG5)</f>
        <v>0.0674999999999999</v>
      </c>
      <c r="J5" s="23" t="n">
        <f aca="false">ABS(Rates_Data!AE5-Rates_Data!AH5)</f>
        <v>0.1085</v>
      </c>
      <c r="K5" s="23" t="n">
        <f aca="false">ABS(Rates_Data!AE5-Rates_Data!AI5)</f>
        <v>0.186</v>
      </c>
      <c r="L5" s="23" t="n">
        <f aca="false">ABS(Rates_Data!AE5-Rates_Data!AJ5)</f>
        <v>0.0239999999999999</v>
      </c>
      <c r="M5" s="23" t="n">
        <f aca="false">ABS(Rates_Data!AF5-Rates_Data!AG5)</f>
        <v>0.0765000000000004</v>
      </c>
      <c r="N5" s="23" t="n">
        <f aca="false">ABS(Rates_Data!AF5-Rates_Data!AH5)</f>
        <v>0.2525</v>
      </c>
      <c r="O5" s="23" t="n">
        <f aca="false">ABS(Rates_Data!AF5-Rates_Data!AI5)</f>
        <v>0.0419999999999998</v>
      </c>
      <c r="P5" s="23" t="n">
        <f aca="false">ABS(Rates_Data!AF5-Rates_Data!AJ5)</f>
        <v>0.168</v>
      </c>
      <c r="Q5" s="23" t="n">
        <f aca="false">ABS(Rates_Data!AG5-Rates_Data!AH5)</f>
        <v>0.176</v>
      </c>
      <c r="R5" s="23" t="n">
        <f aca="false">ABS(Rates_Data!AG5-Rates_Data!AI5)</f>
        <v>0.1185</v>
      </c>
      <c r="S5" s="23" t="n">
        <f aca="false">ABS(Rates_Data!AG5-Rates_Data!AJ5)</f>
        <v>0.0914999999999998</v>
      </c>
      <c r="T5" s="23" t="n">
        <f aca="false">ABS(Rates_Data!AH5-Rates_Data!AI5)</f>
        <v>0.2945</v>
      </c>
      <c r="U5" s="23" t="n">
        <f aca="false">ABS(Rates_Data!AH5-Rates_Data!AJ5)</f>
        <v>0.0844999999999998</v>
      </c>
      <c r="V5" s="23" t="n">
        <f aca="false">ABS(Rates_Data!AI5-Rates_Data!AJ5)</f>
        <v>0.21</v>
      </c>
      <c r="W5" s="26" t="str">
        <f aca="false">IF(ROW()&lt;4+MinObs-1,"",IFERROR((B5-AVERAGE(B$4:B5))/STDEV(B$4:B5),""))</f>
        <v/>
      </c>
      <c r="X5" s="26" t="str">
        <f aca="false">IF(ROW()&lt;4+MinObs-1,"",IFERROR((C5-AVERAGE(C$4:C5))/STDEV(C$4:C5),""))</f>
        <v/>
      </c>
      <c r="Y5" s="26" t="str">
        <f aca="false">IF(ROW()&lt;4+MinObs-1,"",IFERROR((D5-AVERAGE(D$4:D5))/STDEV(D$4:D5),""))</f>
        <v/>
      </c>
      <c r="Z5" s="26" t="str">
        <f aca="false">IF(ROW()&lt;4+MinObs-1,"",IFERROR((E5-AVERAGE(E$4:E5))/STDEV(E$4:E5),""))</f>
        <v/>
      </c>
      <c r="AA5" s="26" t="str">
        <f aca="false">IF(ROW()&lt;4+MinObs-1,"",IFERROR((F5-AVERAGE(F$4:F5))/STDEV(F$4:F5),""))</f>
        <v/>
      </c>
      <c r="AB5" s="26" t="str">
        <f aca="false">IF(ROW()&lt;4+MinObs-1,"",IFERROR((G5-AVERAGE(G$4:G5))/STDEV(G$4:G5),""))</f>
        <v/>
      </c>
      <c r="AC5" s="26" t="str">
        <f aca="false">IF(ROW()&lt;4+MinObs-1,"",IFERROR((H5-AVERAGE(H$4:H5))/STDEV(H$4:H5),""))</f>
        <v/>
      </c>
      <c r="AD5" s="26" t="str">
        <f aca="false">IF(ROW()&lt;4+MinObs-1,"",IFERROR((I5-AVERAGE(I$4:I5))/STDEV(I$4:I5),""))</f>
        <v/>
      </c>
      <c r="AE5" s="26" t="str">
        <f aca="false">IF(ROW()&lt;4+MinObs-1,"",IFERROR((J5-AVERAGE(J$4:J5))/STDEV(J$4:J5),""))</f>
        <v/>
      </c>
      <c r="AF5" s="26" t="str">
        <f aca="false">IF(ROW()&lt;4+MinObs-1,"",IFERROR((K5-AVERAGE(K$4:K5))/STDEV(K$4:K5),""))</f>
        <v/>
      </c>
      <c r="AG5" s="26" t="str">
        <f aca="false">IF(ROW()&lt;4+MinObs-1,"",IFERROR((L5-AVERAGE(L$4:L5))/STDEV(L$4:L5),""))</f>
        <v/>
      </c>
      <c r="AH5" s="26" t="str">
        <f aca="false">IF(ROW()&lt;4+MinObs-1,"",IFERROR((M5-AVERAGE(M$4:M5))/STDEV(M$4:M5),""))</f>
        <v/>
      </c>
      <c r="AI5" s="26" t="str">
        <f aca="false">IF(ROW()&lt;4+MinObs-1,"",IFERROR((N5-AVERAGE(N$4:N5))/STDEV(N$4:N5),""))</f>
        <v/>
      </c>
      <c r="AJ5" s="26" t="str">
        <f aca="false">IF(ROW()&lt;4+MinObs-1,"",IFERROR((O5-AVERAGE(O$4:O5))/STDEV(O$4:O5),""))</f>
        <v/>
      </c>
      <c r="AK5" s="26" t="str">
        <f aca="false">IF(ROW()&lt;4+MinObs-1,"",IFERROR((P5-AVERAGE(P$4:P5))/STDEV(P$4:P5),""))</f>
        <v/>
      </c>
      <c r="AL5" s="26" t="str">
        <f aca="false">IF(ROW()&lt;4+MinObs-1,"",IFERROR((Q5-AVERAGE(Q$4:Q5))/STDEV(Q$4:Q5),""))</f>
        <v/>
      </c>
      <c r="AM5" s="26" t="str">
        <f aca="false">IF(ROW()&lt;4+MinObs-1,"",IFERROR((R5-AVERAGE(R$4:R5))/STDEV(R$4:R5),""))</f>
        <v/>
      </c>
      <c r="AN5" s="26" t="str">
        <f aca="false">IF(ROW()&lt;4+MinObs-1,"",IFERROR((S5-AVERAGE(S$4:S5))/STDEV(S$4:S5),""))</f>
        <v/>
      </c>
      <c r="AO5" s="26" t="str">
        <f aca="false">IF(ROW()&lt;4+MinObs-1,"",IFERROR((T5-AVERAGE(T$4:T5))/STDEV(T$4:T5),""))</f>
        <v/>
      </c>
      <c r="AP5" s="26" t="str">
        <f aca="false">IF(ROW()&lt;4+MinObs-1,"",IFERROR((U5-AVERAGE(U$4:U5))/STDEV(U$4:U5),""))</f>
        <v/>
      </c>
      <c r="AQ5" s="26" t="str">
        <f aca="false">IF(ROW()&lt;4+MinObs-1,"",IFERROR((V5-AVERAGE(V$4:V5))/STDEV(V$4:V5),""))</f>
        <v/>
      </c>
      <c r="AR5" s="26" t="n">
        <f aca="false">IF(W5="",0,IF(W5&gt;=z4,w4,IF(W5&gt;=z3,w3,IF(W5&gt;=zEntry,w2,IF(AND(W5&gt;=ExitZ,AR4&gt;0),w2,0)))))</f>
        <v>0</v>
      </c>
      <c r="AS5" s="26" t="n">
        <f aca="false">IF(X5="",0,IF(X5&gt;=z4,w4,IF(X5&gt;=z3,w3,IF(X5&gt;=zEntry,w2,IF(AND(X5&gt;=ExitZ,AS4&gt;0),w2,0)))))</f>
        <v>0</v>
      </c>
      <c r="AT5" s="26" t="n">
        <f aca="false">IF(Y5="",0,IF(Y5&gt;=z4,w4,IF(Y5&gt;=z3,w3,IF(Y5&gt;=zEntry,w2,IF(AND(Y5&gt;=ExitZ,AT4&gt;0),w2,0)))))</f>
        <v>0</v>
      </c>
      <c r="AU5" s="26" t="n">
        <f aca="false">IF(Z5="",0,IF(Z5&gt;=z4,w4,IF(Z5&gt;=z3,w3,IF(Z5&gt;=zEntry,w2,IF(AND(Z5&gt;=ExitZ,AU4&gt;0),w2,0)))))</f>
        <v>0</v>
      </c>
      <c r="AV5" s="26" t="n">
        <f aca="false">IF(AA5="",0,IF(AA5&gt;=z4,w4,IF(AA5&gt;=z3,w3,IF(AA5&gt;=zEntry,w2,IF(AND(AA5&gt;=ExitZ,AV4&gt;0),w2,0)))))</f>
        <v>0</v>
      </c>
      <c r="AW5" s="26" t="n">
        <f aca="false">IF(AB5="",0,IF(AB5&gt;=z4,w4,IF(AB5&gt;=z3,w3,IF(AB5&gt;=zEntry,w2,IF(AND(AB5&gt;=ExitZ,AW4&gt;0),w2,0)))))</f>
        <v>0</v>
      </c>
      <c r="AX5" s="26" t="n">
        <f aca="false">IF(AC5="",0,IF(AC5&gt;=z4,w4,IF(AC5&gt;=z3,w3,IF(AC5&gt;=zEntry,w2,IF(AND(AC5&gt;=ExitZ,AX4&gt;0),w2,0)))))</f>
        <v>0</v>
      </c>
      <c r="AY5" s="26" t="n">
        <f aca="false">IF(AD5="",0,IF(AD5&gt;=z4,w4,IF(AD5&gt;=z3,w3,IF(AD5&gt;=zEntry,w2,IF(AND(AD5&gt;=ExitZ,AY4&gt;0),w2,0)))))</f>
        <v>0</v>
      </c>
      <c r="AZ5" s="26" t="n">
        <f aca="false">IF(AE5="",0,IF(AE5&gt;=z4,w4,IF(AE5&gt;=z3,w3,IF(AE5&gt;=zEntry,w2,IF(AND(AE5&gt;=ExitZ,AZ4&gt;0),w2,0)))))</f>
        <v>0</v>
      </c>
      <c r="BA5" s="26" t="n">
        <f aca="false">IF(AF5="",0,IF(AF5&gt;=z4,w4,IF(AF5&gt;=z3,w3,IF(AF5&gt;=zEntry,w2,IF(AND(AF5&gt;=ExitZ,BA4&gt;0),w2,0)))))</f>
        <v>0</v>
      </c>
      <c r="BB5" s="26" t="n">
        <f aca="false">IF(AG5="",0,IF(AG5&gt;=z4,w4,IF(AG5&gt;=z3,w3,IF(AG5&gt;=zEntry,w2,IF(AND(AG5&gt;=ExitZ,BB4&gt;0),w2,0)))))</f>
        <v>0</v>
      </c>
      <c r="BC5" s="26" t="n">
        <f aca="false">IF(AH5="",0,IF(AH5&gt;=z4,w4,IF(AH5&gt;=z3,w3,IF(AH5&gt;=zEntry,w2,IF(AND(AH5&gt;=ExitZ,BC4&gt;0),w2,0)))))</f>
        <v>0</v>
      </c>
      <c r="BD5" s="26" t="n">
        <f aca="false">IF(AI5="",0,IF(AI5&gt;=z4,w4,IF(AI5&gt;=z3,w3,IF(AI5&gt;=zEntry,w2,IF(AND(AI5&gt;=ExitZ,BD4&gt;0),w2,0)))))</f>
        <v>0</v>
      </c>
      <c r="BE5" s="26" t="n">
        <f aca="false">IF(AJ5="",0,IF(AJ5&gt;=z4,w4,IF(AJ5&gt;=z3,w3,IF(AJ5&gt;=zEntry,w2,IF(AND(AJ5&gt;=ExitZ,BE4&gt;0),w2,0)))))</f>
        <v>0</v>
      </c>
      <c r="BF5" s="26" t="n">
        <f aca="false">IF(AK5="",0,IF(AK5&gt;=z4,w4,IF(AK5&gt;=z3,w3,IF(AK5&gt;=zEntry,w2,IF(AND(AK5&gt;=ExitZ,BF4&gt;0),w2,0)))))</f>
        <v>0</v>
      </c>
      <c r="BG5" s="26" t="n">
        <f aca="false">IF(AL5="",0,IF(AL5&gt;=z4,w4,IF(AL5&gt;=z3,w3,IF(AL5&gt;=zEntry,w2,IF(AND(AL5&gt;=ExitZ,BG4&gt;0),w2,0)))))</f>
        <v>0</v>
      </c>
      <c r="BH5" s="26" t="n">
        <f aca="false">IF(AM5="",0,IF(AM5&gt;=z4,w4,IF(AM5&gt;=z3,w3,IF(AM5&gt;=zEntry,w2,IF(AND(AM5&gt;=ExitZ,BH4&gt;0),w2,0)))))</f>
        <v>0</v>
      </c>
      <c r="BI5" s="26" t="n">
        <f aca="false">IF(AN5="",0,IF(AN5&gt;=z4,w4,IF(AN5&gt;=z3,w3,IF(AN5&gt;=zEntry,w2,IF(AND(AN5&gt;=ExitZ,BI4&gt;0),w2,0)))))</f>
        <v>0</v>
      </c>
      <c r="BJ5" s="26" t="n">
        <f aca="false">IF(AO5="",0,IF(AO5&gt;=z4,w4,IF(AO5&gt;=z3,w3,IF(AO5&gt;=zEntry,w2,IF(AND(AO5&gt;=ExitZ,BJ4&gt;0),w2,0)))))</f>
        <v>0</v>
      </c>
      <c r="BK5" s="26" t="n">
        <f aca="false">IF(AP5="",0,IF(AP5&gt;=z4,w4,IF(AP5&gt;=z3,w3,IF(AP5&gt;=zEntry,w2,IF(AND(AP5&gt;=ExitZ,BK4&gt;0),w2,0)))))</f>
        <v>0</v>
      </c>
      <c r="BL5" s="26" t="n">
        <f aca="false">IF(AQ5="",0,IF(AQ5&gt;=z4,w4,IF(AQ5&gt;=z3,w3,IF(AQ5&gt;=zEntry,w2,IF(AND(AQ5&gt;=ExitZ,BL4&gt;0),w2,0)))))</f>
        <v>0</v>
      </c>
      <c r="BM5" s="23" t="n">
        <f aca="false">IF(Rates_Data!AD4&gt;=Rates_Data!AE4,Rates_Data!AK5-Rates_Data!AL5,Rates_Data!AL5-Rates_Data!AK5)</f>
        <v>0.002831</v>
      </c>
      <c r="BN5" s="23" t="n">
        <f aca="false">IF(Rates_Data!AD4&gt;=Rates_Data!AF4,Rates_Data!AK5-Rates_Data!AM5,Rates_Data!AM5-Rates_Data!AK5)</f>
        <v>-0.005738</v>
      </c>
      <c r="BO5" s="23" t="n">
        <f aca="false">IF(Rates_Data!AD4&gt;=Rates_Data!AG4,Rates_Data!AK5-Rates_Data!AN5,Rates_Data!AN5-Rates_Data!AK5)</f>
        <v>0.001463</v>
      </c>
      <c r="BP5" s="23" t="n">
        <f aca="false">IF(Rates_Data!AD4&gt;=Rates_Data!AH4,Rates_Data!AK5-Rates_Data!AO5,Rates_Data!AO5-Rates_Data!AK5)</f>
        <v>0.004503</v>
      </c>
      <c r="BQ5" s="23" t="n">
        <f aca="false">IF(Rates_Data!AD4&gt;=Rates_Data!AI4,Rates_Data!AK5-Rates_Data!AP5,Rates_Data!AP5-Rates_Data!AK5)</f>
        <v>-0.010773</v>
      </c>
      <c r="BR5" s="23" t="n">
        <f aca="false">IF(Rates_Data!AD4&gt;=Rates_Data!AJ4,Rates_Data!AK5-Rates_Data!AQ5,Rates_Data!AQ5-Rates_Data!AK5)</f>
        <v>-0.00269800000000001</v>
      </c>
      <c r="BS5" s="23" t="n">
        <f aca="false">IF(Rates_Data!AE4&gt;=Rates_Data!AF4,Rates_Data!AL5-Rates_Data!AM5,Rates_Data!AM5-Rates_Data!AL5)</f>
        <v>-0.008569</v>
      </c>
      <c r="BT5" s="23" t="n">
        <f aca="false">IF(Rates_Data!AE4&gt;=Rates_Data!AG4,Rates_Data!AL5-Rates_Data!AN5,Rates_Data!AN5-Rates_Data!AL5)</f>
        <v>0.004294</v>
      </c>
      <c r="BU5" s="23" t="n">
        <f aca="false">IF(Rates_Data!AE4&gt;=Rates_Data!AH4,Rates_Data!AL5-Rates_Data!AO5,Rates_Data!AO5-Rates_Data!AL5)</f>
        <v>0.00167200000000001</v>
      </c>
      <c r="BV5" s="23" t="n">
        <f aca="false">IF(Rates_Data!AE4&gt;=Rates_Data!AI4,Rates_Data!AL5-Rates_Data!AP5,Rates_Data!AP5-Rates_Data!AL5)</f>
        <v>-0.013604</v>
      </c>
      <c r="BW5" s="23" t="n">
        <f aca="false">IF(Rates_Data!AE4&gt;=Rates_Data!AJ4,Rates_Data!AL5-Rates_Data!AQ5,Rates_Data!AQ5-Rates_Data!AL5)</f>
        <v>-0.005529</v>
      </c>
      <c r="BX5" s="23" t="n">
        <f aca="false">IF(Rates_Data!AF4&gt;=Rates_Data!AG4,Rates_Data!AM5-Rates_Data!AN5,Rates_Data!AN5-Rates_Data!AM5)</f>
        <v>-0.004275</v>
      </c>
      <c r="BY5" s="23" t="n">
        <f aca="false">IF(Rates_Data!AF4&gt;=Rates_Data!AH4,Rates_Data!AM5-Rates_Data!AO5,Rates_Data!AO5-Rates_Data!AM5)</f>
        <v>0.010241</v>
      </c>
      <c r="BZ5" s="23" t="n">
        <f aca="false">IF(Rates_Data!AF4&gt;=Rates_Data!AI4,Rates_Data!AM5-Rates_Data!AP5,Rates_Data!AP5-Rates_Data!AM5)</f>
        <v>-0.005035</v>
      </c>
      <c r="CA5" s="23" t="n">
        <f aca="false">IF(Rates_Data!AF4&gt;=Rates_Data!AJ4,Rates_Data!AM5-Rates_Data!AQ5,Rates_Data!AQ5-Rates_Data!AM5)</f>
        <v>0.00303999999999999</v>
      </c>
      <c r="CB5" s="23" t="n">
        <f aca="false">IF(Rates_Data!AG4&gt;=Rates_Data!AH4,Rates_Data!AN5-Rates_Data!AO5,Rates_Data!AO5-Rates_Data!AN5)</f>
        <v>0.005966</v>
      </c>
      <c r="CC5" s="23" t="n">
        <f aca="false">IF(Rates_Data!AG4&gt;=Rates_Data!AI4,Rates_Data!AN5-Rates_Data!AP5,Rates_Data!AP5-Rates_Data!AN5)</f>
        <v>-0.00931</v>
      </c>
      <c r="CD5" s="23" t="n">
        <f aca="false">IF(Rates_Data!AG4&gt;=Rates_Data!AJ4,Rates_Data!AN5-Rates_Data!AQ5,Rates_Data!AQ5-Rates_Data!AN5)</f>
        <v>-0.00123500000000001</v>
      </c>
      <c r="CE5" s="23" t="n">
        <f aca="false">IF(Rates_Data!AH4&gt;=Rates_Data!AI4,Rates_Data!AO5-Rates_Data!AP5,Rates_Data!AP5-Rates_Data!AO5)</f>
        <v>-0.015276</v>
      </c>
      <c r="CF5" s="23" t="n">
        <f aca="false">IF(Rates_Data!AH4&gt;=Rates_Data!AJ4,Rates_Data!AO5-Rates_Data!AQ5,Rates_Data!AQ5-Rates_Data!AO5)</f>
        <v>-0.00720100000000001</v>
      </c>
      <c r="CG5" s="23" t="n">
        <f aca="false">IF(Rates_Data!AI4&gt;=Rates_Data!AJ4,Rates_Data!AP5-Rates_Data!AQ5,Rates_Data!AQ5-Rates_Data!AP5)</f>
        <v>0.008075</v>
      </c>
      <c r="CH5" s="27" t="str">
        <f aca="false">IF(ROW()&lt;4+VolLB,"",STDEV(INDEX($BM:$BM,ROW()-VolLB+1):INDEX($BM:$BM,ROW()))*SQRT(12))</f>
        <v/>
      </c>
      <c r="CI5" s="27" t="str">
        <f aca="false">IF(ROW()&lt;4+VolLB,"",STDEV(INDEX($BN:$BN,ROW()-VolLB+1):INDEX($BN:$BN,ROW()))*SQRT(12))</f>
        <v/>
      </c>
      <c r="CJ5" s="27" t="str">
        <f aca="false">IF(ROW()&lt;4+VolLB,"",STDEV(INDEX($BO:$BO,ROW()-VolLB+1):INDEX($BO:$BO,ROW()))*SQRT(12))</f>
        <v/>
      </c>
      <c r="CK5" s="27" t="str">
        <f aca="false">IF(ROW()&lt;4+VolLB,"",STDEV(INDEX($BP:$BP,ROW()-VolLB+1):INDEX($BP:$BP,ROW()))*SQRT(12))</f>
        <v/>
      </c>
      <c r="CL5" s="27" t="str">
        <f aca="false">IF(ROW()&lt;4+VolLB,"",STDEV(INDEX($BQ:$BQ,ROW()-VolLB+1):INDEX($BQ:$BQ,ROW()))*SQRT(12))</f>
        <v/>
      </c>
      <c r="CM5" s="27" t="str">
        <f aca="false">IF(ROW()&lt;4+VolLB,"",STDEV(INDEX($BR:$BR,ROW()-VolLB+1):INDEX($BR:$BR,ROW()))*SQRT(12))</f>
        <v/>
      </c>
      <c r="CN5" s="27" t="str">
        <f aca="false">IF(ROW()&lt;4+VolLB,"",STDEV(INDEX($BS:$BS,ROW()-VolLB+1):INDEX($BS:$BS,ROW()))*SQRT(12))</f>
        <v/>
      </c>
      <c r="CO5" s="27" t="str">
        <f aca="false">IF(ROW()&lt;4+VolLB,"",STDEV(INDEX($BT:$BT,ROW()-VolLB+1):INDEX($BT:$BT,ROW()))*SQRT(12))</f>
        <v/>
      </c>
      <c r="CP5" s="27" t="str">
        <f aca="false">IF(ROW()&lt;4+VolLB,"",STDEV(INDEX($BU:$BU,ROW()-VolLB+1):INDEX($BU:$BU,ROW()))*SQRT(12))</f>
        <v/>
      </c>
      <c r="CQ5" s="27" t="str">
        <f aca="false">IF(ROW()&lt;4+VolLB,"",STDEV(INDEX($BV:$BV,ROW()-VolLB+1):INDEX($BV:$BV,ROW()))*SQRT(12))</f>
        <v/>
      </c>
      <c r="CR5" s="27" t="str">
        <f aca="false">IF(ROW()&lt;4+VolLB,"",STDEV(INDEX($BW:$BW,ROW()-VolLB+1):INDEX($BW:$BW,ROW()))*SQRT(12))</f>
        <v/>
      </c>
      <c r="CS5" s="27" t="str">
        <f aca="false">IF(ROW()&lt;4+VolLB,"",STDEV(INDEX($BX:$BX,ROW()-VolLB+1):INDEX($BX:$BX,ROW()))*SQRT(12))</f>
        <v/>
      </c>
      <c r="CT5" s="27" t="str">
        <f aca="false">IF(ROW()&lt;4+VolLB,"",STDEV(INDEX($BY:$BY,ROW()-VolLB+1):INDEX($BY:$BY,ROW()))*SQRT(12))</f>
        <v/>
      </c>
      <c r="CU5" s="27" t="str">
        <f aca="false">IF(ROW()&lt;4+VolLB,"",STDEV(INDEX($BZ:$BZ,ROW()-VolLB+1):INDEX($BZ:$BZ,ROW()))*SQRT(12))</f>
        <v/>
      </c>
      <c r="CV5" s="27" t="str">
        <f aca="false">IF(ROW()&lt;4+VolLB,"",STDEV(INDEX($CA:$CA,ROW()-VolLB+1):INDEX($CA:$CA,ROW()))*SQRT(12))</f>
        <v/>
      </c>
      <c r="CW5" s="27" t="str">
        <f aca="false">IF(ROW()&lt;4+VolLB,"",STDEV(INDEX($CB:$CB,ROW()-VolLB+1):INDEX($CB:$CB,ROW()))*SQRT(12))</f>
        <v/>
      </c>
      <c r="CX5" s="27" t="str">
        <f aca="false">IF(ROW()&lt;4+VolLB,"",STDEV(INDEX($CC:$CC,ROW()-VolLB+1):INDEX($CC:$CC,ROW()))*SQRT(12))</f>
        <v/>
      </c>
      <c r="CY5" s="27" t="str">
        <f aca="false">IF(ROW()&lt;4+VolLB,"",STDEV(INDEX($CD:$CD,ROW()-VolLB+1):INDEX($CD:$CD,ROW()))*SQRT(12))</f>
        <v/>
      </c>
      <c r="CZ5" s="27" t="str">
        <f aca="false">IF(ROW()&lt;4+VolLB,"",STDEV(INDEX($CE:$CE,ROW()-VolLB+1):INDEX($CE:$CE,ROW()))*SQRT(12))</f>
        <v/>
      </c>
      <c r="DA5" s="27" t="str">
        <f aca="false">IF(ROW()&lt;4+VolLB,"",STDEV(INDEX($CF:$CF,ROW()-VolLB+1):INDEX($CF:$CF,ROW()))*SQRT(12))</f>
        <v/>
      </c>
      <c r="DB5" s="27" t="str">
        <f aca="false">IF(ROW()&lt;4+VolLB,"",STDEV(INDEX($CG:$CG,ROW()-VolLB+1):INDEX($CG:$CG,ROW()))*SQRT(12))</f>
        <v/>
      </c>
      <c r="DC5" s="26" t="n">
        <f aca="false">IF(OR(AR5=0,CH5="",CH5=0),0,AR5*MIN(MaxScal,TgtVol/CH5))</f>
        <v>0</v>
      </c>
      <c r="DD5" s="26" t="n">
        <f aca="false">IF(OR(AS5=0,CI5="",CI5=0),0,AS5*MIN(MaxScal,TgtVol/CI5))</f>
        <v>0</v>
      </c>
      <c r="DE5" s="26" t="n">
        <f aca="false">IF(OR(AT5=0,CJ5="",CJ5=0),0,AT5*MIN(MaxScal,TgtVol/CJ5))</f>
        <v>0</v>
      </c>
      <c r="DF5" s="26" t="n">
        <f aca="false">IF(OR(AU5=0,CK5="",CK5=0),0,AU5*MIN(MaxScal,TgtVol/CK5))</f>
        <v>0</v>
      </c>
      <c r="DG5" s="26" t="n">
        <f aca="false">IF(OR(AV5=0,CL5="",CL5=0),0,AV5*MIN(MaxScal,TgtVol/CL5))</f>
        <v>0</v>
      </c>
      <c r="DH5" s="26" t="n">
        <f aca="false">IF(OR(AW5=0,CM5="",CM5=0),0,AW5*MIN(MaxScal,TgtVol/CM5))</f>
        <v>0</v>
      </c>
      <c r="DI5" s="26" t="n">
        <f aca="false">IF(OR(AX5=0,CN5="",CN5=0),0,AX5*MIN(MaxScal,TgtVol/CN5))</f>
        <v>0</v>
      </c>
      <c r="DJ5" s="26" t="n">
        <f aca="false">IF(OR(AY5=0,CO5="",CO5=0),0,AY5*MIN(MaxScal,TgtVol/CO5))</f>
        <v>0</v>
      </c>
      <c r="DK5" s="26" t="n">
        <f aca="false">IF(OR(AZ5=0,CP5="",CP5=0),0,AZ5*MIN(MaxScal,TgtVol/CP5))</f>
        <v>0</v>
      </c>
      <c r="DL5" s="26" t="n">
        <f aca="false">IF(OR(BA5=0,CQ5="",CQ5=0),0,BA5*MIN(MaxScal,TgtVol/CQ5))</f>
        <v>0</v>
      </c>
      <c r="DM5" s="26" t="n">
        <f aca="false">IF(OR(BB5=0,CR5="",CR5=0),0,BB5*MIN(MaxScal,TgtVol/CR5))</f>
        <v>0</v>
      </c>
      <c r="DN5" s="26" t="n">
        <f aca="false">IF(OR(BC5=0,CS5="",CS5=0),0,BC5*MIN(MaxScal,TgtVol/CS5))</f>
        <v>0</v>
      </c>
      <c r="DO5" s="26" t="n">
        <f aca="false">IF(OR(BD5=0,CT5="",CT5=0),0,BD5*MIN(MaxScal,TgtVol/CT5))</f>
        <v>0</v>
      </c>
      <c r="DP5" s="26" t="n">
        <f aca="false">IF(OR(BE5=0,CU5="",CU5=0),0,BE5*MIN(MaxScal,TgtVol/CU5))</f>
        <v>0</v>
      </c>
      <c r="DQ5" s="26" t="n">
        <f aca="false">IF(OR(BF5=0,CV5="",CV5=0),0,BF5*MIN(MaxScal,TgtVol/CV5))</f>
        <v>0</v>
      </c>
      <c r="DR5" s="26" t="n">
        <f aca="false">IF(OR(BG5=0,CW5="",CW5=0),0,BG5*MIN(MaxScal,TgtVol/CW5))</f>
        <v>0</v>
      </c>
      <c r="DS5" s="26" t="n">
        <f aca="false">IF(OR(BH5=0,CX5="",CX5=0),0,BH5*MIN(MaxScal,TgtVol/CX5))</f>
        <v>0</v>
      </c>
      <c r="DT5" s="26" t="n">
        <f aca="false">IF(OR(BI5=0,CY5="",CY5=0),0,BI5*MIN(MaxScal,TgtVol/CY5))</f>
        <v>0</v>
      </c>
      <c r="DU5" s="26" t="n">
        <f aca="false">IF(OR(BJ5=0,CZ5="",CZ5=0),0,BJ5*MIN(MaxScal,TgtVol/CZ5))</f>
        <v>0</v>
      </c>
      <c r="DV5" s="26" t="n">
        <f aca="false">IF(OR(BK5=0,DA5="",DA5=0),0,BK5*MIN(MaxScal,TgtVol/DA5))</f>
        <v>0</v>
      </c>
      <c r="DW5" s="26" t="n">
        <f aca="false">IF(OR(BL5=0,DB5="",DB5=0),0,BL5*MIN(MaxScal,TgtVol/DB5))</f>
        <v>0</v>
      </c>
      <c r="DX5" s="28" t="n">
        <f aca="false">IFERROR(DC4*BM5,"")</f>
        <v>0</v>
      </c>
      <c r="DY5" s="28" t="n">
        <f aca="false">IFERROR(DD4*BN5,"")</f>
        <v>-0</v>
      </c>
      <c r="DZ5" s="28" t="n">
        <f aca="false">IFERROR(DE4*BO5,"")</f>
        <v>0</v>
      </c>
      <c r="EA5" s="28" t="n">
        <f aca="false">IFERROR(DF4*BP5,"")</f>
        <v>0</v>
      </c>
      <c r="EB5" s="28" t="n">
        <f aca="false">IFERROR(DG4*BQ5,"")</f>
        <v>-0</v>
      </c>
      <c r="EC5" s="28" t="n">
        <f aca="false">IFERROR(DH4*BR5,"")</f>
        <v>-0</v>
      </c>
      <c r="ED5" s="28" t="n">
        <f aca="false">IFERROR(DI4*BS5,"")</f>
        <v>-0</v>
      </c>
      <c r="EE5" s="28" t="n">
        <f aca="false">IFERROR(DJ4*BT5,"")</f>
        <v>0</v>
      </c>
      <c r="EF5" s="28" t="n">
        <f aca="false">IFERROR(DK4*BU5,"")</f>
        <v>0</v>
      </c>
      <c r="EG5" s="28" t="n">
        <f aca="false">IFERROR(DL4*BV5,"")</f>
        <v>-0</v>
      </c>
      <c r="EH5" s="28" t="n">
        <f aca="false">IFERROR(DM4*BW5,"")</f>
        <v>-0</v>
      </c>
      <c r="EI5" s="28" t="n">
        <f aca="false">IFERROR(DN4*BX5,"")</f>
        <v>-0</v>
      </c>
      <c r="EJ5" s="28" t="n">
        <f aca="false">IFERROR(DO4*BY5,"")</f>
        <v>0</v>
      </c>
      <c r="EK5" s="28" t="n">
        <f aca="false">IFERROR(DP4*BZ5,"")</f>
        <v>-0</v>
      </c>
      <c r="EL5" s="28" t="n">
        <f aca="false">IFERROR(DQ4*CA5,"")</f>
        <v>0</v>
      </c>
      <c r="EM5" s="28" t="n">
        <f aca="false">IFERROR(DR4*CB5,"")</f>
        <v>0</v>
      </c>
      <c r="EN5" s="28" t="n">
        <f aca="false">IFERROR(DS4*CC5,"")</f>
        <v>-0</v>
      </c>
      <c r="EO5" s="28" t="n">
        <f aca="false">IFERROR(DT4*CD5,"")</f>
        <v>-0</v>
      </c>
      <c r="EP5" s="28" t="n">
        <f aca="false">IFERROR(DU4*CE5,"")</f>
        <v>-0</v>
      </c>
      <c r="EQ5" s="28" t="n">
        <f aca="false">IFERROR(DV4*CF5,"")</f>
        <v>-0</v>
      </c>
      <c r="ER5" s="28" t="n">
        <f aca="false">IFERROR(DW4*CG5,"")</f>
        <v>0</v>
      </c>
      <c r="ES5" s="28" t="n">
        <f aca="false">IF(ROW()=4,"",SUM(DX5:ER5))</f>
        <v>0</v>
      </c>
      <c r="ET5" s="29" t="n">
        <f aca="false">COUNTIF(AR5:BL5,"&gt;0")</f>
        <v>0</v>
      </c>
    </row>
    <row r="6" customFormat="false" ht="15" hidden="false" customHeight="false" outlineLevel="0" collapsed="false">
      <c r="A6" s="19" t="n">
        <v>38077</v>
      </c>
      <c r="B6" s="23" t="n">
        <f aca="false">ABS(Rates_Data!AD6-Rates_Data!AE6)</f>
        <v>0.124</v>
      </c>
      <c r="C6" s="23" t="n">
        <f aca="false">ABS(Rates_Data!AD6-Rates_Data!AF6)</f>
        <v>0.24</v>
      </c>
      <c r="D6" s="23" t="n">
        <f aca="false">ABS(Rates_Data!AD6-Rates_Data!AG6)</f>
        <v>0.232333333333333</v>
      </c>
      <c r="E6" s="23" t="n">
        <f aca="false">ABS(Rates_Data!AD6-Rates_Data!AH6)</f>
        <v>0.132333333333333</v>
      </c>
      <c r="F6" s="23" t="n">
        <f aca="false">ABS(Rates_Data!AD6-Rates_Data!AI6)</f>
        <v>0.388666666666667</v>
      </c>
      <c r="G6" s="23" t="n">
        <f aca="false">ABS(Rates_Data!AD6-Rates_Data!AJ6)</f>
        <v>0.0666666666666668</v>
      </c>
      <c r="H6" s="23" t="n">
        <f aca="false">ABS(Rates_Data!AE6-Rates_Data!AF6)</f>
        <v>0.116</v>
      </c>
      <c r="I6" s="23" t="n">
        <f aca="false">ABS(Rates_Data!AE6-Rates_Data!AG6)</f>
        <v>0.108333333333333</v>
      </c>
      <c r="J6" s="23" t="n">
        <f aca="false">ABS(Rates_Data!AE6-Rates_Data!AH6)</f>
        <v>0.00833333333333323</v>
      </c>
      <c r="K6" s="23" t="n">
        <f aca="false">ABS(Rates_Data!AE6-Rates_Data!AI6)</f>
        <v>0.264666666666667</v>
      </c>
      <c r="L6" s="23" t="n">
        <f aca="false">ABS(Rates_Data!AE6-Rates_Data!AJ6)</f>
        <v>0.0573333333333333</v>
      </c>
      <c r="M6" s="23" t="n">
        <f aca="false">ABS(Rates_Data!AF6-Rates_Data!AG6)</f>
        <v>0.00766666666666678</v>
      </c>
      <c r="N6" s="23" t="n">
        <f aca="false">ABS(Rates_Data!AF6-Rates_Data!AH6)</f>
        <v>0.107666666666667</v>
      </c>
      <c r="O6" s="23" t="n">
        <f aca="false">ABS(Rates_Data!AF6-Rates_Data!AI6)</f>
        <v>0.148666666666667</v>
      </c>
      <c r="P6" s="23" t="n">
        <f aca="false">ABS(Rates_Data!AF6-Rates_Data!AJ6)</f>
        <v>0.173333333333333</v>
      </c>
      <c r="Q6" s="23" t="n">
        <f aca="false">ABS(Rates_Data!AG6-Rates_Data!AH6)</f>
        <v>0.1</v>
      </c>
      <c r="R6" s="23" t="n">
        <f aca="false">ABS(Rates_Data!AG6-Rates_Data!AI6)</f>
        <v>0.156333333333333</v>
      </c>
      <c r="S6" s="23" t="n">
        <f aca="false">ABS(Rates_Data!AG6-Rates_Data!AJ6)</f>
        <v>0.165666666666667</v>
      </c>
      <c r="T6" s="23" t="n">
        <f aca="false">ABS(Rates_Data!AH6-Rates_Data!AI6)</f>
        <v>0.256333333333333</v>
      </c>
      <c r="U6" s="23" t="n">
        <f aca="false">ABS(Rates_Data!AH6-Rates_Data!AJ6)</f>
        <v>0.0656666666666665</v>
      </c>
      <c r="V6" s="23" t="n">
        <f aca="false">ABS(Rates_Data!AI6-Rates_Data!AJ6)</f>
        <v>0.322</v>
      </c>
      <c r="W6" s="26" t="str">
        <f aca="false">IF(ROW()&lt;4+MinObs-1,"",IFERROR((B6-AVERAGE(B$4:B6))/STDEV(B$4:B6),""))</f>
        <v/>
      </c>
      <c r="X6" s="26" t="str">
        <f aca="false">IF(ROW()&lt;4+MinObs-1,"",IFERROR((C6-AVERAGE(C$4:C6))/STDEV(C$4:C6),""))</f>
        <v/>
      </c>
      <c r="Y6" s="26" t="str">
        <f aca="false">IF(ROW()&lt;4+MinObs-1,"",IFERROR((D6-AVERAGE(D$4:D6))/STDEV(D$4:D6),""))</f>
        <v/>
      </c>
      <c r="Z6" s="26" t="str">
        <f aca="false">IF(ROW()&lt;4+MinObs-1,"",IFERROR((E6-AVERAGE(E$4:E6))/STDEV(E$4:E6),""))</f>
        <v/>
      </c>
      <c r="AA6" s="26" t="str">
        <f aca="false">IF(ROW()&lt;4+MinObs-1,"",IFERROR((F6-AVERAGE(F$4:F6))/STDEV(F$4:F6),""))</f>
        <v/>
      </c>
      <c r="AB6" s="26" t="str">
        <f aca="false">IF(ROW()&lt;4+MinObs-1,"",IFERROR((G6-AVERAGE(G$4:G6))/STDEV(G$4:G6),""))</f>
        <v/>
      </c>
      <c r="AC6" s="26" t="str">
        <f aca="false">IF(ROW()&lt;4+MinObs-1,"",IFERROR((H6-AVERAGE(H$4:H6))/STDEV(H$4:H6),""))</f>
        <v/>
      </c>
      <c r="AD6" s="26" t="str">
        <f aca="false">IF(ROW()&lt;4+MinObs-1,"",IFERROR((I6-AVERAGE(I$4:I6))/STDEV(I$4:I6),""))</f>
        <v/>
      </c>
      <c r="AE6" s="26" t="str">
        <f aca="false">IF(ROW()&lt;4+MinObs-1,"",IFERROR((J6-AVERAGE(J$4:J6))/STDEV(J$4:J6),""))</f>
        <v/>
      </c>
      <c r="AF6" s="26" t="str">
        <f aca="false">IF(ROW()&lt;4+MinObs-1,"",IFERROR((K6-AVERAGE(K$4:K6))/STDEV(K$4:K6),""))</f>
        <v/>
      </c>
      <c r="AG6" s="26" t="str">
        <f aca="false">IF(ROW()&lt;4+MinObs-1,"",IFERROR((L6-AVERAGE(L$4:L6))/STDEV(L$4:L6),""))</f>
        <v/>
      </c>
      <c r="AH6" s="26" t="str">
        <f aca="false">IF(ROW()&lt;4+MinObs-1,"",IFERROR((M6-AVERAGE(M$4:M6))/STDEV(M$4:M6),""))</f>
        <v/>
      </c>
      <c r="AI6" s="26" t="str">
        <f aca="false">IF(ROW()&lt;4+MinObs-1,"",IFERROR((N6-AVERAGE(N$4:N6))/STDEV(N$4:N6),""))</f>
        <v/>
      </c>
      <c r="AJ6" s="26" t="str">
        <f aca="false">IF(ROW()&lt;4+MinObs-1,"",IFERROR((O6-AVERAGE(O$4:O6))/STDEV(O$4:O6),""))</f>
        <v/>
      </c>
      <c r="AK6" s="26" t="str">
        <f aca="false">IF(ROW()&lt;4+MinObs-1,"",IFERROR((P6-AVERAGE(P$4:P6))/STDEV(P$4:P6),""))</f>
        <v/>
      </c>
      <c r="AL6" s="26" t="str">
        <f aca="false">IF(ROW()&lt;4+MinObs-1,"",IFERROR((Q6-AVERAGE(Q$4:Q6))/STDEV(Q$4:Q6),""))</f>
        <v/>
      </c>
      <c r="AM6" s="26" t="str">
        <f aca="false">IF(ROW()&lt;4+MinObs-1,"",IFERROR((R6-AVERAGE(R$4:R6))/STDEV(R$4:R6),""))</f>
        <v/>
      </c>
      <c r="AN6" s="26" t="str">
        <f aca="false">IF(ROW()&lt;4+MinObs-1,"",IFERROR((S6-AVERAGE(S$4:S6))/STDEV(S$4:S6),""))</f>
        <v/>
      </c>
      <c r="AO6" s="26" t="str">
        <f aca="false">IF(ROW()&lt;4+MinObs-1,"",IFERROR((T6-AVERAGE(T$4:T6))/STDEV(T$4:T6),""))</f>
        <v/>
      </c>
      <c r="AP6" s="26" t="str">
        <f aca="false">IF(ROW()&lt;4+MinObs-1,"",IFERROR((U6-AVERAGE(U$4:U6))/STDEV(U$4:U6),""))</f>
        <v/>
      </c>
      <c r="AQ6" s="26" t="str">
        <f aca="false">IF(ROW()&lt;4+MinObs-1,"",IFERROR((V6-AVERAGE(V$4:V6))/STDEV(V$4:V6),""))</f>
        <v/>
      </c>
      <c r="AR6" s="26" t="n">
        <f aca="false">IF(W6="",0,IF(W6&gt;=z4,w4,IF(W6&gt;=z3,w3,IF(W6&gt;=zEntry,w2,IF(AND(W6&gt;=ExitZ,AR5&gt;0),w2,0)))))</f>
        <v>0</v>
      </c>
      <c r="AS6" s="26" t="n">
        <f aca="false">IF(X6="",0,IF(X6&gt;=z4,w4,IF(X6&gt;=z3,w3,IF(X6&gt;=zEntry,w2,IF(AND(X6&gt;=ExitZ,AS5&gt;0),w2,0)))))</f>
        <v>0</v>
      </c>
      <c r="AT6" s="26" t="n">
        <f aca="false">IF(Y6="",0,IF(Y6&gt;=z4,w4,IF(Y6&gt;=z3,w3,IF(Y6&gt;=zEntry,w2,IF(AND(Y6&gt;=ExitZ,AT5&gt;0),w2,0)))))</f>
        <v>0</v>
      </c>
      <c r="AU6" s="26" t="n">
        <f aca="false">IF(Z6="",0,IF(Z6&gt;=z4,w4,IF(Z6&gt;=z3,w3,IF(Z6&gt;=zEntry,w2,IF(AND(Z6&gt;=ExitZ,AU5&gt;0),w2,0)))))</f>
        <v>0</v>
      </c>
      <c r="AV6" s="26" t="n">
        <f aca="false">IF(AA6="",0,IF(AA6&gt;=z4,w4,IF(AA6&gt;=z3,w3,IF(AA6&gt;=zEntry,w2,IF(AND(AA6&gt;=ExitZ,AV5&gt;0),w2,0)))))</f>
        <v>0</v>
      </c>
      <c r="AW6" s="26" t="n">
        <f aca="false">IF(AB6="",0,IF(AB6&gt;=z4,w4,IF(AB6&gt;=z3,w3,IF(AB6&gt;=zEntry,w2,IF(AND(AB6&gt;=ExitZ,AW5&gt;0),w2,0)))))</f>
        <v>0</v>
      </c>
      <c r="AX6" s="26" t="n">
        <f aca="false">IF(AC6="",0,IF(AC6&gt;=z4,w4,IF(AC6&gt;=z3,w3,IF(AC6&gt;=zEntry,w2,IF(AND(AC6&gt;=ExitZ,AX5&gt;0),w2,0)))))</f>
        <v>0</v>
      </c>
      <c r="AY6" s="26" t="n">
        <f aca="false">IF(AD6="",0,IF(AD6&gt;=z4,w4,IF(AD6&gt;=z3,w3,IF(AD6&gt;=zEntry,w2,IF(AND(AD6&gt;=ExitZ,AY5&gt;0),w2,0)))))</f>
        <v>0</v>
      </c>
      <c r="AZ6" s="26" t="n">
        <f aca="false">IF(AE6="",0,IF(AE6&gt;=z4,w4,IF(AE6&gt;=z3,w3,IF(AE6&gt;=zEntry,w2,IF(AND(AE6&gt;=ExitZ,AZ5&gt;0),w2,0)))))</f>
        <v>0</v>
      </c>
      <c r="BA6" s="26" t="n">
        <f aca="false">IF(AF6="",0,IF(AF6&gt;=z4,w4,IF(AF6&gt;=z3,w3,IF(AF6&gt;=zEntry,w2,IF(AND(AF6&gt;=ExitZ,BA5&gt;0),w2,0)))))</f>
        <v>0</v>
      </c>
      <c r="BB6" s="26" t="n">
        <f aca="false">IF(AG6="",0,IF(AG6&gt;=z4,w4,IF(AG6&gt;=z3,w3,IF(AG6&gt;=zEntry,w2,IF(AND(AG6&gt;=ExitZ,BB5&gt;0),w2,0)))))</f>
        <v>0</v>
      </c>
      <c r="BC6" s="26" t="n">
        <f aca="false">IF(AH6="",0,IF(AH6&gt;=z4,w4,IF(AH6&gt;=z3,w3,IF(AH6&gt;=zEntry,w2,IF(AND(AH6&gt;=ExitZ,BC5&gt;0),w2,0)))))</f>
        <v>0</v>
      </c>
      <c r="BD6" s="26" t="n">
        <f aca="false">IF(AI6="",0,IF(AI6&gt;=z4,w4,IF(AI6&gt;=z3,w3,IF(AI6&gt;=zEntry,w2,IF(AND(AI6&gt;=ExitZ,BD5&gt;0),w2,0)))))</f>
        <v>0</v>
      </c>
      <c r="BE6" s="26" t="n">
        <f aca="false">IF(AJ6="",0,IF(AJ6&gt;=z4,w4,IF(AJ6&gt;=z3,w3,IF(AJ6&gt;=zEntry,w2,IF(AND(AJ6&gt;=ExitZ,BE5&gt;0),w2,0)))))</f>
        <v>0</v>
      </c>
      <c r="BF6" s="26" t="n">
        <f aca="false">IF(AK6="",0,IF(AK6&gt;=z4,w4,IF(AK6&gt;=z3,w3,IF(AK6&gt;=zEntry,w2,IF(AND(AK6&gt;=ExitZ,BF5&gt;0),w2,0)))))</f>
        <v>0</v>
      </c>
      <c r="BG6" s="26" t="n">
        <f aca="false">IF(AL6="",0,IF(AL6&gt;=z4,w4,IF(AL6&gt;=z3,w3,IF(AL6&gt;=zEntry,w2,IF(AND(AL6&gt;=ExitZ,BG5&gt;0),w2,0)))))</f>
        <v>0</v>
      </c>
      <c r="BH6" s="26" t="n">
        <f aca="false">IF(AM6="",0,IF(AM6&gt;=z4,w4,IF(AM6&gt;=z3,w3,IF(AM6&gt;=zEntry,w2,IF(AND(AM6&gt;=ExitZ,BH5&gt;0),w2,0)))))</f>
        <v>0</v>
      </c>
      <c r="BI6" s="26" t="n">
        <f aca="false">IF(AN6="",0,IF(AN6&gt;=z4,w4,IF(AN6&gt;=z3,w3,IF(AN6&gt;=zEntry,w2,IF(AND(AN6&gt;=ExitZ,BI5&gt;0),w2,0)))))</f>
        <v>0</v>
      </c>
      <c r="BJ6" s="26" t="n">
        <f aca="false">IF(AO6="",0,IF(AO6&gt;=z4,w4,IF(AO6&gt;=z3,w3,IF(AO6&gt;=zEntry,w2,IF(AND(AO6&gt;=ExitZ,BJ5&gt;0),w2,0)))))</f>
        <v>0</v>
      </c>
      <c r="BK6" s="26" t="n">
        <f aca="false">IF(AP6="",0,IF(AP6&gt;=z4,w4,IF(AP6&gt;=z3,w3,IF(AP6&gt;=zEntry,w2,IF(AND(AP6&gt;=ExitZ,BK5&gt;0),w2,0)))))</f>
        <v>0</v>
      </c>
      <c r="BL6" s="26" t="n">
        <f aca="false">IF(AQ6="",0,IF(AQ6&gt;=z4,w4,IF(AQ6&gt;=z3,w3,IF(AQ6&gt;=zEntry,w2,IF(AND(AQ6&gt;=ExitZ,BL5&gt;0),w2,0)))))</f>
        <v>0</v>
      </c>
      <c r="BM6" s="23" t="n">
        <f aca="false">IF(Rates_Data!AD5&gt;=Rates_Data!AE5,Rates_Data!AK6-Rates_Data!AL6,Rates_Data!AL6-Rates_Data!AK6)</f>
        <v>-0.009462</v>
      </c>
      <c r="BN6" s="23" t="n">
        <f aca="false">IF(Rates_Data!AD5&gt;=Rates_Data!AF5,Rates_Data!AK6-Rates_Data!AM6,Rates_Data!AM6-Rates_Data!AK6)</f>
        <v>-0.000702999999999998</v>
      </c>
      <c r="BO6" s="23" t="n">
        <f aca="false">IF(Rates_Data!AD5&gt;=Rates_Data!AG5,Rates_Data!AK6-Rates_Data!AN6,Rates_Data!AN6-Rates_Data!AK6)</f>
        <v>-0.004123</v>
      </c>
      <c r="BP6" s="23" t="n">
        <f aca="false">IF(Rates_Data!AD5&gt;=Rates_Data!AH5,Rates_Data!AK6-Rates_Data!AO6,Rates_Data!AO6-Rates_Data!AK6)</f>
        <v>0.00155800000000001</v>
      </c>
      <c r="BQ6" s="23" t="n">
        <f aca="false">IF(Rates_Data!AD5&gt;=Rates_Data!AI5,Rates_Data!AK6-Rates_Data!AP6,Rates_Data!AP6-Rates_Data!AK6)</f>
        <v>-0.008664</v>
      </c>
      <c r="BR6" s="23" t="n">
        <f aca="false">IF(Rates_Data!AD5&gt;=Rates_Data!AJ5,Rates_Data!AK6-Rates_Data!AQ6,Rates_Data!AQ6-Rates_Data!AK6)</f>
        <v>-0.00188099999999999</v>
      </c>
      <c r="BS6" s="23" t="n">
        <f aca="false">IF(Rates_Data!AE5&gt;=Rates_Data!AF5,Rates_Data!AL6-Rates_Data!AM6,Rates_Data!AM6-Rates_Data!AL6)</f>
        <v>0.008759</v>
      </c>
      <c r="BT6" s="23" t="n">
        <f aca="false">IF(Rates_Data!AE5&gt;=Rates_Data!AG5,Rates_Data!AL6-Rates_Data!AN6,Rates_Data!AN6-Rates_Data!AL6)</f>
        <v>0.00533899999999999</v>
      </c>
      <c r="BU6" s="23" t="n">
        <f aca="false">IF(Rates_Data!AE5&gt;=Rates_Data!AH5,Rates_Data!AL6-Rates_Data!AO6,Rates_Data!AO6-Rates_Data!AL6)</f>
        <v>-0.00790399999999999</v>
      </c>
      <c r="BV6" s="23" t="n">
        <f aca="false">IF(Rates_Data!AE5&gt;=Rates_Data!AI5,Rates_Data!AL6-Rates_Data!AP6,Rates_Data!AP6-Rates_Data!AL6)</f>
        <v>0.000797999999999997</v>
      </c>
      <c r="BW6" s="23" t="n">
        <f aca="false">IF(Rates_Data!AE5&gt;=Rates_Data!AJ5,Rates_Data!AL6-Rates_Data!AQ6,Rates_Data!AQ6-Rates_Data!AL6)</f>
        <v>-0.007581</v>
      </c>
      <c r="BX6" s="23" t="n">
        <f aca="false">IF(Rates_Data!AF5&gt;=Rates_Data!AG5,Rates_Data!AM6-Rates_Data!AN6,Rates_Data!AN6-Rates_Data!AM6)</f>
        <v>0.00342</v>
      </c>
      <c r="BY6" s="23" t="n">
        <f aca="false">IF(Rates_Data!AF5&gt;=Rates_Data!AH5,Rates_Data!AM6-Rates_Data!AO6,Rates_Data!AO6-Rates_Data!AM6)</f>
        <v>0.000855000000000007</v>
      </c>
      <c r="BZ6" s="23" t="n">
        <f aca="false">IF(Rates_Data!AF5&gt;=Rates_Data!AI5,Rates_Data!AM6-Rates_Data!AP6,Rates_Data!AP6-Rates_Data!AM6)</f>
        <v>-0.007961</v>
      </c>
      <c r="CA6" s="23" t="n">
        <f aca="false">IF(Rates_Data!AF5&gt;=Rates_Data!AJ5,Rates_Data!AM6-Rates_Data!AQ6,Rates_Data!AQ6-Rates_Data!AM6)</f>
        <v>0.001178</v>
      </c>
      <c r="CB6" s="23" t="n">
        <f aca="false">IF(Rates_Data!AG5&gt;=Rates_Data!AH5,Rates_Data!AN6-Rates_Data!AO6,Rates_Data!AO6-Rates_Data!AN6)</f>
        <v>-0.002565</v>
      </c>
      <c r="CC6" s="23" t="n">
        <f aca="false">IF(Rates_Data!AG5&gt;=Rates_Data!AI5,Rates_Data!AN6-Rates_Data!AP6,Rates_Data!AP6-Rates_Data!AN6)</f>
        <v>-0.004541</v>
      </c>
      <c r="CD6" s="23" t="n">
        <f aca="false">IF(Rates_Data!AG5&gt;=Rates_Data!AJ5,Rates_Data!AN6-Rates_Data!AQ6,Rates_Data!AQ6-Rates_Data!AN6)</f>
        <v>-0.00224200000000001</v>
      </c>
      <c r="CE6" s="23" t="n">
        <f aca="false">IF(Rates_Data!AH5&gt;=Rates_Data!AI5,Rates_Data!AO6-Rates_Data!AP6,Rates_Data!AP6-Rates_Data!AO6)</f>
        <v>-0.00710599999999999</v>
      </c>
      <c r="CF6" s="23" t="n">
        <f aca="false">IF(Rates_Data!AH5&gt;=Rates_Data!AJ5,Rates_Data!AO6-Rates_Data!AQ6,Rates_Data!AQ6-Rates_Data!AO6)</f>
        <v>-0.00032299999999999</v>
      </c>
      <c r="CG6" s="23" t="n">
        <f aca="false">IF(Rates_Data!AI5&gt;=Rates_Data!AJ5,Rates_Data!AP6-Rates_Data!AQ6,Rates_Data!AQ6-Rates_Data!AP6)</f>
        <v>-0.006783</v>
      </c>
      <c r="CH6" s="27" t="str">
        <f aca="false">IF(ROW()&lt;4+VolLB,"",STDEV(INDEX($BM:$BM,ROW()-VolLB+1):INDEX($BM:$BM,ROW()))*SQRT(12))</f>
        <v/>
      </c>
      <c r="CI6" s="27" t="str">
        <f aca="false">IF(ROW()&lt;4+VolLB,"",STDEV(INDEX($BN:$BN,ROW()-VolLB+1):INDEX($BN:$BN,ROW()))*SQRT(12))</f>
        <v/>
      </c>
      <c r="CJ6" s="27" t="str">
        <f aca="false">IF(ROW()&lt;4+VolLB,"",STDEV(INDEX($BO:$BO,ROW()-VolLB+1):INDEX($BO:$BO,ROW()))*SQRT(12))</f>
        <v/>
      </c>
      <c r="CK6" s="27" t="str">
        <f aca="false">IF(ROW()&lt;4+VolLB,"",STDEV(INDEX($BP:$BP,ROW()-VolLB+1):INDEX($BP:$BP,ROW()))*SQRT(12))</f>
        <v/>
      </c>
      <c r="CL6" s="27" t="str">
        <f aca="false">IF(ROW()&lt;4+VolLB,"",STDEV(INDEX($BQ:$BQ,ROW()-VolLB+1):INDEX($BQ:$BQ,ROW()))*SQRT(12))</f>
        <v/>
      </c>
      <c r="CM6" s="27" t="str">
        <f aca="false">IF(ROW()&lt;4+VolLB,"",STDEV(INDEX($BR:$BR,ROW()-VolLB+1):INDEX($BR:$BR,ROW()))*SQRT(12))</f>
        <v/>
      </c>
      <c r="CN6" s="27" t="str">
        <f aca="false">IF(ROW()&lt;4+VolLB,"",STDEV(INDEX($BS:$BS,ROW()-VolLB+1):INDEX($BS:$BS,ROW()))*SQRT(12))</f>
        <v/>
      </c>
      <c r="CO6" s="27" t="str">
        <f aca="false">IF(ROW()&lt;4+VolLB,"",STDEV(INDEX($BT:$BT,ROW()-VolLB+1):INDEX($BT:$BT,ROW()))*SQRT(12))</f>
        <v/>
      </c>
      <c r="CP6" s="27" t="str">
        <f aca="false">IF(ROW()&lt;4+VolLB,"",STDEV(INDEX($BU:$BU,ROW()-VolLB+1):INDEX($BU:$BU,ROW()))*SQRT(12))</f>
        <v/>
      </c>
      <c r="CQ6" s="27" t="str">
        <f aca="false">IF(ROW()&lt;4+VolLB,"",STDEV(INDEX($BV:$BV,ROW()-VolLB+1):INDEX($BV:$BV,ROW()))*SQRT(12))</f>
        <v/>
      </c>
      <c r="CR6" s="27" t="str">
        <f aca="false">IF(ROW()&lt;4+VolLB,"",STDEV(INDEX($BW:$BW,ROW()-VolLB+1):INDEX($BW:$BW,ROW()))*SQRT(12))</f>
        <v/>
      </c>
      <c r="CS6" s="27" t="str">
        <f aca="false">IF(ROW()&lt;4+VolLB,"",STDEV(INDEX($BX:$BX,ROW()-VolLB+1):INDEX($BX:$BX,ROW()))*SQRT(12))</f>
        <v/>
      </c>
      <c r="CT6" s="27" t="str">
        <f aca="false">IF(ROW()&lt;4+VolLB,"",STDEV(INDEX($BY:$BY,ROW()-VolLB+1):INDEX($BY:$BY,ROW()))*SQRT(12))</f>
        <v/>
      </c>
      <c r="CU6" s="27" t="str">
        <f aca="false">IF(ROW()&lt;4+VolLB,"",STDEV(INDEX($BZ:$BZ,ROW()-VolLB+1):INDEX($BZ:$BZ,ROW()))*SQRT(12))</f>
        <v/>
      </c>
      <c r="CV6" s="27" t="str">
        <f aca="false">IF(ROW()&lt;4+VolLB,"",STDEV(INDEX($CA:$CA,ROW()-VolLB+1):INDEX($CA:$CA,ROW()))*SQRT(12))</f>
        <v/>
      </c>
      <c r="CW6" s="27" t="str">
        <f aca="false">IF(ROW()&lt;4+VolLB,"",STDEV(INDEX($CB:$CB,ROW()-VolLB+1):INDEX($CB:$CB,ROW()))*SQRT(12))</f>
        <v/>
      </c>
      <c r="CX6" s="27" t="str">
        <f aca="false">IF(ROW()&lt;4+VolLB,"",STDEV(INDEX($CC:$CC,ROW()-VolLB+1):INDEX($CC:$CC,ROW()))*SQRT(12))</f>
        <v/>
      </c>
      <c r="CY6" s="27" t="str">
        <f aca="false">IF(ROW()&lt;4+VolLB,"",STDEV(INDEX($CD:$CD,ROW()-VolLB+1):INDEX($CD:$CD,ROW()))*SQRT(12))</f>
        <v/>
      </c>
      <c r="CZ6" s="27" t="str">
        <f aca="false">IF(ROW()&lt;4+VolLB,"",STDEV(INDEX($CE:$CE,ROW()-VolLB+1):INDEX($CE:$CE,ROW()))*SQRT(12))</f>
        <v/>
      </c>
      <c r="DA6" s="27" t="str">
        <f aca="false">IF(ROW()&lt;4+VolLB,"",STDEV(INDEX($CF:$CF,ROW()-VolLB+1):INDEX($CF:$CF,ROW()))*SQRT(12))</f>
        <v/>
      </c>
      <c r="DB6" s="27" t="str">
        <f aca="false">IF(ROW()&lt;4+VolLB,"",STDEV(INDEX($CG:$CG,ROW()-VolLB+1):INDEX($CG:$CG,ROW()))*SQRT(12))</f>
        <v/>
      </c>
      <c r="DC6" s="26" t="n">
        <f aca="false">IF(OR(AR6=0,CH6="",CH6=0),0,AR6*MIN(MaxScal,TgtVol/CH6))</f>
        <v>0</v>
      </c>
      <c r="DD6" s="26" t="n">
        <f aca="false">IF(OR(AS6=0,CI6="",CI6=0),0,AS6*MIN(MaxScal,TgtVol/CI6))</f>
        <v>0</v>
      </c>
      <c r="DE6" s="26" t="n">
        <f aca="false">IF(OR(AT6=0,CJ6="",CJ6=0),0,AT6*MIN(MaxScal,TgtVol/CJ6))</f>
        <v>0</v>
      </c>
      <c r="DF6" s="26" t="n">
        <f aca="false">IF(OR(AU6=0,CK6="",CK6=0),0,AU6*MIN(MaxScal,TgtVol/CK6))</f>
        <v>0</v>
      </c>
      <c r="DG6" s="26" t="n">
        <f aca="false">IF(OR(AV6=0,CL6="",CL6=0),0,AV6*MIN(MaxScal,TgtVol/CL6))</f>
        <v>0</v>
      </c>
      <c r="DH6" s="26" t="n">
        <f aca="false">IF(OR(AW6=0,CM6="",CM6=0),0,AW6*MIN(MaxScal,TgtVol/CM6))</f>
        <v>0</v>
      </c>
      <c r="DI6" s="26" t="n">
        <f aca="false">IF(OR(AX6=0,CN6="",CN6=0),0,AX6*MIN(MaxScal,TgtVol/CN6))</f>
        <v>0</v>
      </c>
      <c r="DJ6" s="26" t="n">
        <f aca="false">IF(OR(AY6=0,CO6="",CO6=0),0,AY6*MIN(MaxScal,TgtVol/CO6))</f>
        <v>0</v>
      </c>
      <c r="DK6" s="26" t="n">
        <f aca="false">IF(OR(AZ6=0,CP6="",CP6=0),0,AZ6*MIN(MaxScal,TgtVol/CP6))</f>
        <v>0</v>
      </c>
      <c r="DL6" s="26" t="n">
        <f aca="false">IF(OR(BA6=0,CQ6="",CQ6=0),0,BA6*MIN(MaxScal,TgtVol/CQ6))</f>
        <v>0</v>
      </c>
      <c r="DM6" s="26" t="n">
        <f aca="false">IF(OR(BB6=0,CR6="",CR6=0),0,BB6*MIN(MaxScal,TgtVol/CR6))</f>
        <v>0</v>
      </c>
      <c r="DN6" s="26" t="n">
        <f aca="false">IF(OR(BC6=0,CS6="",CS6=0),0,BC6*MIN(MaxScal,TgtVol/CS6))</f>
        <v>0</v>
      </c>
      <c r="DO6" s="26" t="n">
        <f aca="false">IF(OR(BD6=0,CT6="",CT6=0),0,BD6*MIN(MaxScal,TgtVol/CT6))</f>
        <v>0</v>
      </c>
      <c r="DP6" s="26" t="n">
        <f aca="false">IF(OR(BE6=0,CU6="",CU6=0),0,BE6*MIN(MaxScal,TgtVol/CU6))</f>
        <v>0</v>
      </c>
      <c r="DQ6" s="26" t="n">
        <f aca="false">IF(OR(BF6=0,CV6="",CV6=0),0,BF6*MIN(MaxScal,TgtVol/CV6))</f>
        <v>0</v>
      </c>
      <c r="DR6" s="26" t="n">
        <f aca="false">IF(OR(BG6=0,CW6="",CW6=0),0,BG6*MIN(MaxScal,TgtVol/CW6))</f>
        <v>0</v>
      </c>
      <c r="DS6" s="26" t="n">
        <f aca="false">IF(OR(BH6=0,CX6="",CX6=0),0,BH6*MIN(MaxScal,TgtVol/CX6))</f>
        <v>0</v>
      </c>
      <c r="DT6" s="26" t="n">
        <f aca="false">IF(OR(BI6=0,CY6="",CY6=0),0,BI6*MIN(MaxScal,TgtVol/CY6))</f>
        <v>0</v>
      </c>
      <c r="DU6" s="26" t="n">
        <f aca="false">IF(OR(BJ6=0,CZ6="",CZ6=0),0,BJ6*MIN(MaxScal,TgtVol/CZ6))</f>
        <v>0</v>
      </c>
      <c r="DV6" s="26" t="n">
        <f aca="false">IF(OR(BK6=0,DA6="",DA6=0),0,BK6*MIN(MaxScal,TgtVol/DA6))</f>
        <v>0</v>
      </c>
      <c r="DW6" s="26" t="n">
        <f aca="false">IF(OR(BL6=0,DB6="",DB6=0),0,BL6*MIN(MaxScal,TgtVol/DB6))</f>
        <v>0</v>
      </c>
      <c r="DX6" s="28" t="n">
        <f aca="false">IFERROR(DC5*BM6,"")</f>
        <v>-0</v>
      </c>
      <c r="DY6" s="28" t="n">
        <f aca="false">IFERROR(DD5*BN6,"")</f>
        <v>-0</v>
      </c>
      <c r="DZ6" s="28" t="n">
        <f aca="false">IFERROR(DE5*BO6,"")</f>
        <v>-0</v>
      </c>
      <c r="EA6" s="28" t="n">
        <f aca="false">IFERROR(DF5*BP6,"")</f>
        <v>0</v>
      </c>
      <c r="EB6" s="28" t="n">
        <f aca="false">IFERROR(DG5*BQ6,"")</f>
        <v>-0</v>
      </c>
      <c r="EC6" s="28" t="n">
        <f aca="false">IFERROR(DH5*BR6,"")</f>
        <v>-0</v>
      </c>
      <c r="ED6" s="28" t="n">
        <f aca="false">IFERROR(DI5*BS6,"")</f>
        <v>0</v>
      </c>
      <c r="EE6" s="28" t="n">
        <f aca="false">IFERROR(DJ5*BT6,"")</f>
        <v>0</v>
      </c>
      <c r="EF6" s="28" t="n">
        <f aca="false">IFERROR(DK5*BU6,"")</f>
        <v>-0</v>
      </c>
      <c r="EG6" s="28" t="n">
        <f aca="false">IFERROR(DL5*BV6,"")</f>
        <v>0</v>
      </c>
      <c r="EH6" s="28" t="n">
        <f aca="false">IFERROR(DM5*BW6,"")</f>
        <v>-0</v>
      </c>
      <c r="EI6" s="28" t="n">
        <f aca="false">IFERROR(DN5*BX6,"")</f>
        <v>0</v>
      </c>
      <c r="EJ6" s="28" t="n">
        <f aca="false">IFERROR(DO5*BY6,"")</f>
        <v>0</v>
      </c>
      <c r="EK6" s="28" t="n">
        <f aca="false">IFERROR(DP5*BZ6,"")</f>
        <v>-0</v>
      </c>
      <c r="EL6" s="28" t="n">
        <f aca="false">IFERROR(DQ5*CA6,"")</f>
        <v>0</v>
      </c>
      <c r="EM6" s="28" t="n">
        <f aca="false">IFERROR(DR5*CB6,"")</f>
        <v>-0</v>
      </c>
      <c r="EN6" s="28" t="n">
        <f aca="false">IFERROR(DS5*CC6,"")</f>
        <v>-0</v>
      </c>
      <c r="EO6" s="28" t="n">
        <f aca="false">IFERROR(DT5*CD6,"")</f>
        <v>-0</v>
      </c>
      <c r="EP6" s="28" t="n">
        <f aca="false">IFERROR(DU5*CE6,"")</f>
        <v>-0</v>
      </c>
      <c r="EQ6" s="28" t="n">
        <f aca="false">IFERROR(DV5*CF6,"")</f>
        <v>-0</v>
      </c>
      <c r="ER6" s="28" t="n">
        <f aca="false">IFERROR(DW5*CG6,"")</f>
        <v>-0</v>
      </c>
      <c r="ES6" s="28" t="n">
        <f aca="false">IF(ROW()=4,"",SUM(DX6:ER6))</f>
        <v>0</v>
      </c>
      <c r="ET6" s="29" t="n">
        <f aca="false">COUNTIF(AR6:BL6,"&gt;0")</f>
        <v>0</v>
      </c>
    </row>
    <row r="7" customFormat="false" ht="15" hidden="false" customHeight="false" outlineLevel="0" collapsed="false">
      <c r="A7" s="19" t="n">
        <v>38107</v>
      </c>
      <c r="B7" s="23" t="n">
        <f aca="false">ABS(Rates_Data!AD7-Rates_Data!AE7)</f>
        <v>0.2745</v>
      </c>
      <c r="C7" s="23" t="n">
        <f aca="false">ABS(Rates_Data!AD7-Rates_Data!AF7)</f>
        <v>0.37125</v>
      </c>
      <c r="D7" s="23" t="n">
        <f aca="false">ABS(Rates_Data!AD7-Rates_Data!AG7)</f>
        <v>0.20725</v>
      </c>
      <c r="E7" s="23" t="n">
        <f aca="false">ABS(Rates_Data!AD7-Rates_Data!AH7)</f>
        <v>0.37075</v>
      </c>
      <c r="F7" s="23" t="n">
        <f aca="false">ABS(Rates_Data!AD7-Rates_Data!AI7)</f>
        <v>0.4355</v>
      </c>
      <c r="G7" s="23" t="n">
        <f aca="false">ABS(Rates_Data!AD7-Rates_Data!AJ7)</f>
        <v>0.2285</v>
      </c>
      <c r="H7" s="23" t="n">
        <f aca="false">ABS(Rates_Data!AE7-Rates_Data!AF7)</f>
        <v>0.0967499999999998</v>
      </c>
      <c r="I7" s="23" t="n">
        <f aca="false">ABS(Rates_Data!AE7-Rates_Data!AG7)</f>
        <v>0.0672500000000002</v>
      </c>
      <c r="J7" s="23" t="n">
        <f aca="false">ABS(Rates_Data!AE7-Rates_Data!AH7)</f>
        <v>0.0962500000000001</v>
      </c>
      <c r="K7" s="23" t="n">
        <f aca="false">ABS(Rates_Data!AE7-Rates_Data!AI7)</f>
        <v>0.161</v>
      </c>
      <c r="L7" s="23" t="n">
        <f aca="false">ABS(Rates_Data!AE7-Rates_Data!AJ7)</f>
        <v>0.0460000000000002</v>
      </c>
      <c r="M7" s="23" t="n">
        <f aca="false">ABS(Rates_Data!AF7-Rates_Data!AG7)</f>
        <v>0.164</v>
      </c>
      <c r="N7" s="23" t="n">
        <f aca="false">ABS(Rates_Data!AF7-Rates_Data!AH7)</f>
        <v>0.000499999999999723</v>
      </c>
      <c r="O7" s="23" t="n">
        <f aca="false">ABS(Rates_Data!AF7-Rates_Data!AI7)</f>
        <v>0.0642500000000002</v>
      </c>
      <c r="P7" s="23" t="n">
        <f aca="false">ABS(Rates_Data!AF7-Rates_Data!AJ7)</f>
        <v>0.14275</v>
      </c>
      <c r="Q7" s="23" t="n">
        <f aca="false">ABS(Rates_Data!AG7-Rates_Data!AH7)</f>
        <v>0.1635</v>
      </c>
      <c r="R7" s="23" t="n">
        <f aca="false">ABS(Rates_Data!AG7-Rates_Data!AI7)</f>
        <v>0.22825</v>
      </c>
      <c r="S7" s="23" t="n">
        <f aca="false">ABS(Rates_Data!AG7-Rates_Data!AJ7)</f>
        <v>0.02125</v>
      </c>
      <c r="T7" s="23" t="n">
        <f aca="false">ABS(Rates_Data!AH7-Rates_Data!AI7)</f>
        <v>0.0647499999999999</v>
      </c>
      <c r="U7" s="23" t="n">
        <f aca="false">ABS(Rates_Data!AH7-Rates_Data!AJ7)</f>
        <v>0.14225</v>
      </c>
      <c r="V7" s="23" t="n">
        <f aca="false">ABS(Rates_Data!AI7-Rates_Data!AJ7)</f>
        <v>0.207</v>
      </c>
      <c r="W7" s="26" t="str">
        <f aca="false">IF(ROW()&lt;4+MinObs-1,"",IFERROR((B7-AVERAGE(B$4:B7))/STDEV(B$4:B7),""))</f>
        <v/>
      </c>
      <c r="X7" s="26" t="str">
        <f aca="false">IF(ROW()&lt;4+MinObs-1,"",IFERROR((C7-AVERAGE(C$4:C7))/STDEV(C$4:C7),""))</f>
        <v/>
      </c>
      <c r="Y7" s="26" t="str">
        <f aca="false">IF(ROW()&lt;4+MinObs-1,"",IFERROR((D7-AVERAGE(D$4:D7))/STDEV(D$4:D7),""))</f>
        <v/>
      </c>
      <c r="Z7" s="26" t="str">
        <f aca="false">IF(ROW()&lt;4+MinObs-1,"",IFERROR((E7-AVERAGE(E$4:E7))/STDEV(E$4:E7),""))</f>
        <v/>
      </c>
      <c r="AA7" s="26" t="str">
        <f aca="false">IF(ROW()&lt;4+MinObs-1,"",IFERROR((F7-AVERAGE(F$4:F7))/STDEV(F$4:F7),""))</f>
        <v/>
      </c>
      <c r="AB7" s="26" t="str">
        <f aca="false">IF(ROW()&lt;4+MinObs-1,"",IFERROR((G7-AVERAGE(G$4:G7))/STDEV(G$4:G7),""))</f>
        <v/>
      </c>
      <c r="AC7" s="26" t="str">
        <f aca="false">IF(ROW()&lt;4+MinObs-1,"",IFERROR((H7-AVERAGE(H$4:H7))/STDEV(H$4:H7),""))</f>
        <v/>
      </c>
      <c r="AD7" s="26" t="str">
        <f aca="false">IF(ROW()&lt;4+MinObs-1,"",IFERROR((I7-AVERAGE(I$4:I7))/STDEV(I$4:I7),""))</f>
        <v/>
      </c>
      <c r="AE7" s="26" t="str">
        <f aca="false">IF(ROW()&lt;4+MinObs-1,"",IFERROR((J7-AVERAGE(J$4:J7))/STDEV(J$4:J7),""))</f>
        <v/>
      </c>
      <c r="AF7" s="26" t="str">
        <f aca="false">IF(ROW()&lt;4+MinObs-1,"",IFERROR((K7-AVERAGE(K$4:K7))/STDEV(K$4:K7),""))</f>
        <v/>
      </c>
      <c r="AG7" s="26" t="str">
        <f aca="false">IF(ROW()&lt;4+MinObs-1,"",IFERROR((L7-AVERAGE(L$4:L7))/STDEV(L$4:L7),""))</f>
        <v/>
      </c>
      <c r="AH7" s="26" t="str">
        <f aca="false">IF(ROW()&lt;4+MinObs-1,"",IFERROR((M7-AVERAGE(M$4:M7))/STDEV(M$4:M7),""))</f>
        <v/>
      </c>
      <c r="AI7" s="26" t="str">
        <f aca="false">IF(ROW()&lt;4+MinObs-1,"",IFERROR((N7-AVERAGE(N$4:N7))/STDEV(N$4:N7),""))</f>
        <v/>
      </c>
      <c r="AJ7" s="26" t="str">
        <f aca="false">IF(ROW()&lt;4+MinObs-1,"",IFERROR((O7-AVERAGE(O$4:O7))/STDEV(O$4:O7),""))</f>
        <v/>
      </c>
      <c r="AK7" s="26" t="str">
        <f aca="false">IF(ROW()&lt;4+MinObs-1,"",IFERROR((P7-AVERAGE(P$4:P7))/STDEV(P$4:P7),""))</f>
        <v/>
      </c>
      <c r="AL7" s="26" t="str">
        <f aca="false">IF(ROW()&lt;4+MinObs-1,"",IFERROR((Q7-AVERAGE(Q$4:Q7))/STDEV(Q$4:Q7),""))</f>
        <v/>
      </c>
      <c r="AM7" s="26" t="str">
        <f aca="false">IF(ROW()&lt;4+MinObs-1,"",IFERROR((R7-AVERAGE(R$4:R7))/STDEV(R$4:R7),""))</f>
        <v/>
      </c>
      <c r="AN7" s="26" t="str">
        <f aca="false">IF(ROW()&lt;4+MinObs-1,"",IFERROR((S7-AVERAGE(S$4:S7))/STDEV(S$4:S7),""))</f>
        <v/>
      </c>
      <c r="AO7" s="26" t="str">
        <f aca="false">IF(ROW()&lt;4+MinObs-1,"",IFERROR((T7-AVERAGE(T$4:T7))/STDEV(T$4:T7),""))</f>
        <v/>
      </c>
      <c r="AP7" s="26" t="str">
        <f aca="false">IF(ROW()&lt;4+MinObs-1,"",IFERROR((U7-AVERAGE(U$4:U7))/STDEV(U$4:U7),""))</f>
        <v/>
      </c>
      <c r="AQ7" s="26" t="str">
        <f aca="false">IF(ROW()&lt;4+MinObs-1,"",IFERROR((V7-AVERAGE(V$4:V7))/STDEV(V$4:V7),""))</f>
        <v/>
      </c>
      <c r="AR7" s="26" t="n">
        <f aca="false">IF(W7="",0,IF(W7&gt;=z4,w4,IF(W7&gt;=z3,w3,IF(W7&gt;=zEntry,w2,IF(AND(W7&gt;=ExitZ,AR6&gt;0),w2,0)))))</f>
        <v>0</v>
      </c>
      <c r="AS7" s="26" t="n">
        <f aca="false">IF(X7="",0,IF(X7&gt;=z4,w4,IF(X7&gt;=z3,w3,IF(X7&gt;=zEntry,w2,IF(AND(X7&gt;=ExitZ,AS6&gt;0),w2,0)))))</f>
        <v>0</v>
      </c>
      <c r="AT7" s="26" t="n">
        <f aca="false">IF(Y7="",0,IF(Y7&gt;=z4,w4,IF(Y7&gt;=z3,w3,IF(Y7&gt;=zEntry,w2,IF(AND(Y7&gt;=ExitZ,AT6&gt;0),w2,0)))))</f>
        <v>0</v>
      </c>
      <c r="AU7" s="26" t="n">
        <f aca="false">IF(Z7="",0,IF(Z7&gt;=z4,w4,IF(Z7&gt;=z3,w3,IF(Z7&gt;=zEntry,w2,IF(AND(Z7&gt;=ExitZ,AU6&gt;0),w2,0)))))</f>
        <v>0</v>
      </c>
      <c r="AV7" s="26" t="n">
        <f aca="false">IF(AA7="",0,IF(AA7&gt;=z4,w4,IF(AA7&gt;=z3,w3,IF(AA7&gt;=zEntry,w2,IF(AND(AA7&gt;=ExitZ,AV6&gt;0),w2,0)))))</f>
        <v>0</v>
      </c>
      <c r="AW7" s="26" t="n">
        <f aca="false">IF(AB7="",0,IF(AB7&gt;=z4,w4,IF(AB7&gt;=z3,w3,IF(AB7&gt;=zEntry,w2,IF(AND(AB7&gt;=ExitZ,AW6&gt;0),w2,0)))))</f>
        <v>0</v>
      </c>
      <c r="AX7" s="26" t="n">
        <f aca="false">IF(AC7="",0,IF(AC7&gt;=z4,w4,IF(AC7&gt;=z3,w3,IF(AC7&gt;=zEntry,w2,IF(AND(AC7&gt;=ExitZ,AX6&gt;0),w2,0)))))</f>
        <v>0</v>
      </c>
      <c r="AY7" s="26" t="n">
        <f aca="false">IF(AD7="",0,IF(AD7&gt;=z4,w4,IF(AD7&gt;=z3,w3,IF(AD7&gt;=zEntry,w2,IF(AND(AD7&gt;=ExitZ,AY6&gt;0),w2,0)))))</f>
        <v>0</v>
      </c>
      <c r="AZ7" s="26" t="n">
        <f aca="false">IF(AE7="",0,IF(AE7&gt;=z4,w4,IF(AE7&gt;=z3,w3,IF(AE7&gt;=zEntry,w2,IF(AND(AE7&gt;=ExitZ,AZ6&gt;0),w2,0)))))</f>
        <v>0</v>
      </c>
      <c r="BA7" s="26" t="n">
        <f aca="false">IF(AF7="",0,IF(AF7&gt;=z4,w4,IF(AF7&gt;=z3,w3,IF(AF7&gt;=zEntry,w2,IF(AND(AF7&gt;=ExitZ,BA6&gt;0),w2,0)))))</f>
        <v>0</v>
      </c>
      <c r="BB7" s="26" t="n">
        <f aca="false">IF(AG7="",0,IF(AG7&gt;=z4,w4,IF(AG7&gt;=z3,w3,IF(AG7&gt;=zEntry,w2,IF(AND(AG7&gt;=ExitZ,BB6&gt;0),w2,0)))))</f>
        <v>0</v>
      </c>
      <c r="BC7" s="26" t="n">
        <f aca="false">IF(AH7="",0,IF(AH7&gt;=z4,w4,IF(AH7&gt;=z3,w3,IF(AH7&gt;=zEntry,w2,IF(AND(AH7&gt;=ExitZ,BC6&gt;0),w2,0)))))</f>
        <v>0</v>
      </c>
      <c r="BD7" s="26" t="n">
        <f aca="false">IF(AI7="",0,IF(AI7&gt;=z4,w4,IF(AI7&gt;=z3,w3,IF(AI7&gt;=zEntry,w2,IF(AND(AI7&gt;=ExitZ,BD6&gt;0),w2,0)))))</f>
        <v>0</v>
      </c>
      <c r="BE7" s="26" t="n">
        <f aca="false">IF(AJ7="",0,IF(AJ7&gt;=z4,w4,IF(AJ7&gt;=z3,w3,IF(AJ7&gt;=zEntry,w2,IF(AND(AJ7&gt;=ExitZ,BE6&gt;0),w2,0)))))</f>
        <v>0</v>
      </c>
      <c r="BF7" s="26" t="n">
        <f aca="false">IF(AK7="",0,IF(AK7&gt;=z4,w4,IF(AK7&gt;=z3,w3,IF(AK7&gt;=zEntry,w2,IF(AND(AK7&gt;=ExitZ,BF6&gt;0),w2,0)))))</f>
        <v>0</v>
      </c>
      <c r="BG7" s="26" t="n">
        <f aca="false">IF(AL7="",0,IF(AL7&gt;=z4,w4,IF(AL7&gt;=z3,w3,IF(AL7&gt;=zEntry,w2,IF(AND(AL7&gt;=ExitZ,BG6&gt;0),w2,0)))))</f>
        <v>0</v>
      </c>
      <c r="BH7" s="26" t="n">
        <f aca="false">IF(AM7="",0,IF(AM7&gt;=z4,w4,IF(AM7&gt;=z3,w3,IF(AM7&gt;=zEntry,w2,IF(AND(AM7&gt;=ExitZ,BH6&gt;0),w2,0)))))</f>
        <v>0</v>
      </c>
      <c r="BI7" s="26" t="n">
        <f aca="false">IF(AN7="",0,IF(AN7&gt;=z4,w4,IF(AN7&gt;=z3,w3,IF(AN7&gt;=zEntry,w2,IF(AND(AN7&gt;=ExitZ,BI6&gt;0),w2,0)))))</f>
        <v>0</v>
      </c>
      <c r="BJ7" s="26" t="n">
        <f aca="false">IF(AO7="",0,IF(AO7&gt;=z4,w4,IF(AO7&gt;=z3,w3,IF(AO7&gt;=zEntry,w2,IF(AND(AO7&gt;=ExitZ,BJ6&gt;0),w2,0)))))</f>
        <v>0</v>
      </c>
      <c r="BK7" s="26" t="n">
        <f aca="false">IF(AP7="",0,IF(AP7&gt;=z4,w4,IF(AP7&gt;=z3,w3,IF(AP7&gt;=zEntry,w2,IF(AND(AP7&gt;=ExitZ,BK6&gt;0),w2,0)))))</f>
        <v>0</v>
      </c>
      <c r="BL7" s="26" t="n">
        <f aca="false">IF(AQ7="",0,IF(AQ7&gt;=z4,w4,IF(AQ7&gt;=z3,w3,IF(AQ7&gt;=zEntry,w2,IF(AND(AQ7&gt;=ExitZ,BL6&gt;0),w2,0)))))</f>
        <v>0</v>
      </c>
      <c r="BM7" s="23" t="n">
        <f aca="false">IF(Rates_Data!AD6&gt;=Rates_Data!AE6,Rates_Data!AK7-Rates_Data!AL7,Rates_Data!AL7-Rates_Data!AK7)</f>
        <v>-0.004199</v>
      </c>
      <c r="BN7" s="23" t="n">
        <f aca="false">IF(Rates_Data!AD6&gt;=Rates_Data!AF6,Rates_Data!AK7-Rates_Data!AM7,Rates_Data!AM7-Rates_Data!AK7)</f>
        <v>-0.007106</v>
      </c>
      <c r="BO7" s="23" t="n">
        <f aca="false">IF(Rates_Data!AD6&gt;=Rates_Data!AG6,Rates_Data!AK7-Rates_Data!AN7,Rates_Data!AN7-Rates_Data!AK7)</f>
        <v>-0.004294</v>
      </c>
      <c r="BP7" s="23" t="n">
        <f aca="false">IF(Rates_Data!AD6&gt;=Rates_Data!AH6,Rates_Data!AK7-Rates_Data!AO7,Rates_Data!AO7-Rates_Data!AK7)</f>
        <v>-0.017993</v>
      </c>
      <c r="BQ7" s="23" t="n">
        <f aca="false">IF(Rates_Data!AD6&gt;=Rates_Data!AI6,Rates_Data!AK7-Rates_Data!AP7,Rates_Data!AP7-Rates_Data!AK7)</f>
        <v>-0.007049</v>
      </c>
      <c r="BR7" s="23" t="n">
        <f aca="false">IF(Rates_Data!AD6&gt;=Rates_Data!AJ6,Rates_Data!AK7-Rates_Data!AQ7,Rates_Data!AQ7-Rates_Data!AK7)</f>
        <v>-0.006897</v>
      </c>
      <c r="BS7" s="23" t="n">
        <f aca="false">IF(Rates_Data!AE6&gt;=Rates_Data!AF6,Rates_Data!AL7-Rates_Data!AM7,Rates_Data!AM7-Rates_Data!AL7)</f>
        <v>-0.002907</v>
      </c>
      <c r="BT7" s="23" t="n">
        <f aca="false">IF(Rates_Data!AE6&gt;=Rates_Data!AG6,Rates_Data!AL7-Rates_Data!AN7,Rates_Data!AN7-Rates_Data!AL7)</f>
        <v>-9.49999999999979E-005</v>
      </c>
      <c r="BU7" s="23" t="n">
        <f aca="false">IF(Rates_Data!AE6&gt;=Rates_Data!AH6,Rates_Data!AL7-Rates_Data!AO7,Rates_Data!AO7-Rates_Data!AL7)</f>
        <v>-0.013794</v>
      </c>
      <c r="BV7" s="23" t="n">
        <f aca="false">IF(Rates_Data!AE6&gt;=Rates_Data!AI6,Rates_Data!AL7-Rates_Data!AP7,Rates_Data!AP7-Rates_Data!AL7)</f>
        <v>-0.00285</v>
      </c>
      <c r="BW7" s="23" t="n">
        <f aca="false">IF(Rates_Data!AE6&gt;=Rates_Data!AJ6,Rates_Data!AL7-Rates_Data!AQ7,Rates_Data!AQ7-Rates_Data!AL7)</f>
        <v>0.002698</v>
      </c>
      <c r="BX7" s="23" t="n">
        <f aca="false">IF(Rates_Data!AF6&gt;=Rates_Data!AG6,Rates_Data!AM7-Rates_Data!AN7,Rates_Data!AN7-Rates_Data!AM7)</f>
        <v>-0.002812</v>
      </c>
      <c r="BY7" s="23" t="n">
        <f aca="false">IF(Rates_Data!AF6&gt;=Rates_Data!AH6,Rates_Data!AM7-Rates_Data!AO7,Rates_Data!AO7-Rates_Data!AM7)</f>
        <v>0.010887</v>
      </c>
      <c r="BZ7" s="23" t="n">
        <f aca="false">IF(Rates_Data!AF6&gt;=Rates_Data!AI6,Rates_Data!AM7-Rates_Data!AP7,Rates_Data!AP7-Rates_Data!AM7)</f>
        <v>5.69999999999987E-005</v>
      </c>
      <c r="CA7" s="23" t="n">
        <f aca="false">IF(Rates_Data!AF6&gt;=Rates_Data!AJ6,Rates_Data!AM7-Rates_Data!AQ7,Rates_Data!AQ7-Rates_Data!AM7)</f>
        <v>-0.000209000000000002</v>
      </c>
      <c r="CB7" s="23" t="n">
        <f aca="false">IF(Rates_Data!AG6&gt;=Rates_Data!AH6,Rates_Data!AN7-Rates_Data!AO7,Rates_Data!AO7-Rates_Data!AN7)</f>
        <v>0.013699</v>
      </c>
      <c r="CC7" s="23" t="n">
        <f aca="false">IF(Rates_Data!AG6&gt;=Rates_Data!AI6,Rates_Data!AN7-Rates_Data!AP7,Rates_Data!AP7-Rates_Data!AN7)</f>
        <v>-0.002755</v>
      </c>
      <c r="CD7" s="23" t="n">
        <f aca="false">IF(Rates_Data!AG6&gt;=Rates_Data!AJ6,Rates_Data!AN7-Rates_Data!AQ7,Rates_Data!AQ7-Rates_Data!AN7)</f>
        <v>0.002603</v>
      </c>
      <c r="CE7" s="23" t="n">
        <f aca="false">IF(Rates_Data!AH6&gt;=Rates_Data!AI6,Rates_Data!AO7-Rates_Data!AP7,Rates_Data!AP7-Rates_Data!AO7)</f>
        <v>0.010944</v>
      </c>
      <c r="CF7" s="23" t="n">
        <f aca="false">IF(Rates_Data!AH6&gt;=Rates_Data!AJ6,Rates_Data!AO7-Rates_Data!AQ7,Rates_Data!AQ7-Rates_Data!AO7)</f>
        <v>-0.011096</v>
      </c>
      <c r="CG7" s="23" t="n">
        <f aca="false">IF(Rates_Data!AI6&gt;=Rates_Data!AJ6,Rates_Data!AP7-Rates_Data!AQ7,Rates_Data!AQ7-Rates_Data!AP7)</f>
        <v>-0.000152000000000003</v>
      </c>
      <c r="CH7" s="27" t="str">
        <f aca="false">IF(ROW()&lt;4+VolLB,"",STDEV(INDEX($BM:$BM,ROW()-VolLB+1):INDEX($BM:$BM,ROW()))*SQRT(12))</f>
        <v/>
      </c>
      <c r="CI7" s="27" t="str">
        <f aca="false">IF(ROW()&lt;4+VolLB,"",STDEV(INDEX($BN:$BN,ROW()-VolLB+1):INDEX($BN:$BN,ROW()))*SQRT(12))</f>
        <v/>
      </c>
      <c r="CJ7" s="27" t="str">
        <f aca="false">IF(ROW()&lt;4+VolLB,"",STDEV(INDEX($BO:$BO,ROW()-VolLB+1):INDEX($BO:$BO,ROW()))*SQRT(12))</f>
        <v/>
      </c>
      <c r="CK7" s="27" t="str">
        <f aca="false">IF(ROW()&lt;4+VolLB,"",STDEV(INDEX($BP:$BP,ROW()-VolLB+1):INDEX($BP:$BP,ROW()))*SQRT(12))</f>
        <v/>
      </c>
      <c r="CL7" s="27" t="str">
        <f aca="false">IF(ROW()&lt;4+VolLB,"",STDEV(INDEX($BQ:$BQ,ROW()-VolLB+1):INDEX($BQ:$BQ,ROW()))*SQRT(12))</f>
        <v/>
      </c>
      <c r="CM7" s="27" t="str">
        <f aca="false">IF(ROW()&lt;4+VolLB,"",STDEV(INDEX($BR:$BR,ROW()-VolLB+1):INDEX($BR:$BR,ROW()))*SQRT(12))</f>
        <v/>
      </c>
      <c r="CN7" s="27" t="str">
        <f aca="false">IF(ROW()&lt;4+VolLB,"",STDEV(INDEX($BS:$BS,ROW()-VolLB+1):INDEX($BS:$BS,ROW()))*SQRT(12))</f>
        <v/>
      </c>
      <c r="CO7" s="27" t="str">
        <f aca="false">IF(ROW()&lt;4+VolLB,"",STDEV(INDEX($BT:$BT,ROW()-VolLB+1):INDEX($BT:$BT,ROW()))*SQRT(12))</f>
        <v/>
      </c>
      <c r="CP7" s="27" t="str">
        <f aca="false">IF(ROW()&lt;4+VolLB,"",STDEV(INDEX($BU:$BU,ROW()-VolLB+1):INDEX($BU:$BU,ROW()))*SQRT(12))</f>
        <v/>
      </c>
      <c r="CQ7" s="27" t="str">
        <f aca="false">IF(ROW()&lt;4+VolLB,"",STDEV(INDEX($BV:$BV,ROW()-VolLB+1):INDEX($BV:$BV,ROW()))*SQRT(12))</f>
        <v/>
      </c>
      <c r="CR7" s="27" t="str">
        <f aca="false">IF(ROW()&lt;4+VolLB,"",STDEV(INDEX($BW:$BW,ROW()-VolLB+1):INDEX($BW:$BW,ROW()))*SQRT(12))</f>
        <v/>
      </c>
      <c r="CS7" s="27" t="str">
        <f aca="false">IF(ROW()&lt;4+VolLB,"",STDEV(INDEX($BX:$BX,ROW()-VolLB+1):INDEX($BX:$BX,ROW()))*SQRT(12))</f>
        <v/>
      </c>
      <c r="CT7" s="27" t="str">
        <f aca="false">IF(ROW()&lt;4+VolLB,"",STDEV(INDEX($BY:$BY,ROW()-VolLB+1):INDEX($BY:$BY,ROW()))*SQRT(12))</f>
        <v/>
      </c>
      <c r="CU7" s="27" t="str">
        <f aca="false">IF(ROW()&lt;4+VolLB,"",STDEV(INDEX($BZ:$BZ,ROW()-VolLB+1):INDEX($BZ:$BZ,ROW()))*SQRT(12))</f>
        <v/>
      </c>
      <c r="CV7" s="27" t="str">
        <f aca="false">IF(ROW()&lt;4+VolLB,"",STDEV(INDEX($CA:$CA,ROW()-VolLB+1):INDEX($CA:$CA,ROW()))*SQRT(12))</f>
        <v/>
      </c>
      <c r="CW7" s="27" t="str">
        <f aca="false">IF(ROW()&lt;4+VolLB,"",STDEV(INDEX($CB:$CB,ROW()-VolLB+1):INDEX($CB:$CB,ROW()))*SQRT(12))</f>
        <v/>
      </c>
      <c r="CX7" s="27" t="str">
        <f aca="false">IF(ROW()&lt;4+VolLB,"",STDEV(INDEX($CC:$CC,ROW()-VolLB+1):INDEX($CC:$CC,ROW()))*SQRT(12))</f>
        <v/>
      </c>
      <c r="CY7" s="27" t="str">
        <f aca="false">IF(ROW()&lt;4+VolLB,"",STDEV(INDEX($CD:$CD,ROW()-VolLB+1):INDEX($CD:$CD,ROW()))*SQRT(12))</f>
        <v/>
      </c>
      <c r="CZ7" s="27" t="str">
        <f aca="false">IF(ROW()&lt;4+VolLB,"",STDEV(INDEX($CE:$CE,ROW()-VolLB+1):INDEX($CE:$CE,ROW()))*SQRT(12))</f>
        <v/>
      </c>
      <c r="DA7" s="27" t="str">
        <f aca="false">IF(ROW()&lt;4+VolLB,"",STDEV(INDEX($CF:$CF,ROW()-VolLB+1):INDEX($CF:$CF,ROW()))*SQRT(12))</f>
        <v/>
      </c>
      <c r="DB7" s="27" t="str">
        <f aca="false">IF(ROW()&lt;4+VolLB,"",STDEV(INDEX($CG:$CG,ROW()-VolLB+1):INDEX($CG:$CG,ROW()))*SQRT(12))</f>
        <v/>
      </c>
      <c r="DC7" s="26" t="n">
        <f aca="false">IF(OR(AR7=0,CH7="",CH7=0),0,AR7*MIN(MaxScal,TgtVol/CH7))</f>
        <v>0</v>
      </c>
      <c r="DD7" s="26" t="n">
        <f aca="false">IF(OR(AS7=0,CI7="",CI7=0),0,AS7*MIN(MaxScal,TgtVol/CI7))</f>
        <v>0</v>
      </c>
      <c r="DE7" s="26" t="n">
        <f aca="false">IF(OR(AT7=0,CJ7="",CJ7=0),0,AT7*MIN(MaxScal,TgtVol/CJ7))</f>
        <v>0</v>
      </c>
      <c r="DF7" s="26" t="n">
        <f aca="false">IF(OR(AU7=0,CK7="",CK7=0),0,AU7*MIN(MaxScal,TgtVol/CK7))</f>
        <v>0</v>
      </c>
      <c r="DG7" s="26" t="n">
        <f aca="false">IF(OR(AV7=0,CL7="",CL7=0),0,AV7*MIN(MaxScal,TgtVol/CL7))</f>
        <v>0</v>
      </c>
      <c r="DH7" s="26" t="n">
        <f aca="false">IF(OR(AW7=0,CM7="",CM7=0),0,AW7*MIN(MaxScal,TgtVol/CM7))</f>
        <v>0</v>
      </c>
      <c r="DI7" s="26" t="n">
        <f aca="false">IF(OR(AX7=0,CN7="",CN7=0),0,AX7*MIN(MaxScal,TgtVol/CN7))</f>
        <v>0</v>
      </c>
      <c r="DJ7" s="26" t="n">
        <f aca="false">IF(OR(AY7=0,CO7="",CO7=0),0,AY7*MIN(MaxScal,TgtVol/CO7))</f>
        <v>0</v>
      </c>
      <c r="DK7" s="26" t="n">
        <f aca="false">IF(OR(AZ7=0,CP7="",CP7=0),0,AZ7*MIN(MaxScal,TgtVol/CP7))</f>
        <v>0</v>
      </c>
      <c r="DL7" s="26" t="n">
        <f aca="false">IF(OR(BA7=0,CQ7="",CQ7=0),0,BA7*MIN(MaxScal,TgtVol/CQ7))</f>
        <v>0</v>
      </c>
      <c r="DM7" s="26" t="n">
        <f aca="false">IF(OR(BB7=0,CR7="",CR7=0),0,BB7*MIN(MaxScal,TgtVol/CR7))</f>
        <v>0</v>
      </c>
      <c r="DN7" s="26" t="n">
        <f aca="false">IF(OR(BC7=0,CS7="",CS7=0),0,BC7*MIN(MaxScal,TgtVol/CS7))</f>
        <v>0</v>
      </c>
      <c r="DO7" s="26" t="n">
        <f aca="false">IF(OR(BD7=0,CT7="",CT7=0),0,BD7*MIN(MaxScal,TgtVol/CT7))</f>
        <v>0</v>
      </c>
      <c r="DP7" s="26" t="n">
        <f aca="false">IF(OR(BE7=0,CU7="",CU7=0),0,BE7*MIN(MaxScal,TgtVol/CU7))</f>
        <v>0</v>
      </c>
      <c r="DQ7" s="26" t="n">
        <f aca="false">IF(OR(BF7=0,CV7="",CV7=0),0,BF7*MIN(MaxScal,TgtVol/CV7))</f>
        <v>0</v>
      </c>
      <c r="DR7" s="26" t="n">
        <f aca="false">IF(OR(BG7=0,CW7="",CW7=0),0,BG7*MIN(MaxScal,TgtVol/CW7))</f>
        <v>0</v>
      </c>
      <c r="DS7" s="26" t="n">
        <f aca="false">IF(OR(BH7=0,CX7="",CX7=0),0,BH7*MIN(MaxScal,TgtVol/CX7))</f>
        <v>0</v>
      </c>
      <c r="DT7" s="26" t="n">
        <f aca="false">IF(OR(BI7=0,CY7="",CY7=0),0,BI7*MIN(MaxScal,TgtVol/CY7))</f>
        <v>0</v>
      </c>
      <c r="DU7" s="26" t="n">
        <f aca="false">IF(OR(BJ7=0,CZ7="",CZ7=0),0,BJ7*MIN(MaxScal,TgtVol/CZ7))</f>
        <v>0</v>
      </c>
      <c r="DV7" s="26" t="n">
        <f aca="false">IF(OR(BK7=0,DA7="",DA7=0),0,BK7*MIN(MaxScal,TgtVol/DA7))</f>
        <v>0</v>
      </c>
      <c r="DW7" s="26" t="n">
        <f aca="false">IF(OR(BL7=0,DB7="",DB7=0),0,BL7*MIN(MaxScal,TgtVol/DB7))</f>
        <v>0</v>
      </c>
      <c r="DX7" s="28" t="n">
        <f aca="false">IFERROR(DC6*BM7,"")</f>
        <v>-0</v>
      </c>
      <c r="DY7" s="28" t="n">
        <f aca="false">IFERROR(DD6*BN7,"")</f>
        <v>-0</v>
      </c>
      <c r="DZ7" s="28" t="n">
        <f aca="false">IFERROR(DE6*BO7,"")</f>
        <v>-0</v>
      </c>
      <c r="EA7" s="28" t="n">
        <f aca="false">IFERROR(DF6*BP7,"")</f>
        <v>-0</v>
      </c>
      <c r="EB7" s="28" t="n">
        <f aca="false">IFERROR(DG6*BQ7,"")</f>
        <v>-0</v>
      </c>
      <c r="EC7" s="28" t="n">
        <f aca="false">IFERROR(DH6*BR7,"")</f>
        <v>-0</v>
      </c>
      <c r="ED7" s="28" t="n">
        <f aca="false">IFERROR(DI6*BS7,"")</f>
        <v>-0</v>
      </c>
      <c r="EE7" s="28" t="n">
        <f aca="false">IFERROR(DJ6*BT7,"")</f>
        <v>-0</v>
      </c>
      <c r="EF7" s="28" t="n">
        <f aca="false">IFERROR(DK6*BU7,"")</f>
        <v>-0</v>
      </c>
      <c r="EG7" s="28" t="n">
        <f aca="false">IFERROR(DL6*BV7,"")</f>
        <v>-0</v>
      </c>
      <c r="EH7" s="28" t="n">
        <f aca="false">IFERROR(DM6*BW7,"")</f>
        <v>0</v>
      </c>
      <c r="EI7" s="28" t="n">
        <f aca="false">IFERROR(DN6*BX7,"")</f>
        <v>-0</v>
      </c>
      <c r="EJ7" s="28" t="n">
        <f aca="false">IFERROR(DO6*BY7,"")</f>
        <v>0</v>
      </c>
      <c r="EK7" s="28" t="n">
        <f aca="false">IFERROR(DP6*BZ7,"")</f>
        <v>0</v>
      </c>
      <c r="EL7" s="28" t="n">
        <f aca="false">IFERROR(DQ6*CA7,"")</f>
        <v>-0</v>
      </c>
      <c r="EM7" s="28" t="n">
        <f aca="false">IFERROR(DR6*CB7,"")</f>
        <v>0</v>
      </c>
      <c r="EN7" s="28" t="n">
        <f aca="false">IFERROR(DS6*CC7,"")</f>
        <v>-0</v>
      </c>
      <c r="EO7" s="28" t="n">
        <f aca="false">IFERROR(DT6*CD7,"")</f>
        <v>0</v>
      </c>
      <c r="EP7" s="28" t="n">
        <f aca="false">IFERROR(DU6*CE7,"")</f>
        <v>0</v>
      </c>
      <c r="EQ7" s="28" t="n">
        <f aca="false">IFERROR(DV6*CF7,"")</f>
        <v>-0</v>
      </c>
      <c r="ER7" s="28" t="n">
        <f aca="false">IFERROR(DW6*CG7,"")</f>
        <v>-0</v>
      </c>
      <c r="ES7" s="28" t="n">
        <f aca="false">IF(ROW()=4,"",SUM(DX7:ER7))</f>
        <v>0</v>
      </c>
      <c r="ET7" s="29" t="n">
        <f aca="false">COUNTIF(AR7:BL7,"&gt;0")</f>
        <v>0</v>
      </c>
    </row>
    <row r="8" customFormat="false" ht="15" hidden="false" customHeight="false" outlineLevel="0" collapsed="false">
      <c r="A8" s="19" t="n">
        <v>38138</v>
      </c>
      <c r="B8" s="23" t="n">
        <f aca="false">ABS(Rates_Data!AD8-Rates_Data!AE8)</f>
        <v>0.1196</v>
      </c>
      <c r="C8" s="23" t="n">
        <f aca="false">ABS(Rates_Data!AD8-Rates_Data!AF8)</f>
        <v>0.2434</v>
      </c>
      <c r="D8" s="23" t="n">
        <f aca="false">ABS(Rates_Data!AD8-Rates_Data!AG8)</f>
        <v>0.1654</v>
      </c>
      <c r="E8" s="23" t="n">
        <f aca="false">ABS(Rates_Data!AD8-Rates_Data!AH8)</f>
        <v>0.3822</v>
      </c>
      <c r="F8" s="23" t="n">
        <f aca="false">ABS(Rates_Data!AD8-Rates_Data!AI8)</f>
        <v>0.406</v>
      </c>
      <c r="G8" s="23" t="n">
        <f aca="false">ABS(Rates_Data!AD8-Rates_Data!AJ8)</f>
        <v>0.2724</v>
      </c>
      <c r="H8" s="23" t="n">
        <f aca="false">ABS(Rates_Data!AE8-Rates_Data!AF8)</f>
        <v>0.1238</v>
      </c>
      <c r="I8" s="23" t="n">
        <f aca="false">ABS(Rates_Data!AE8-Rates_Data!AG8)</f>
        <v>0.285</v>
      </c>
      <c r="J8" s="23" t="n">
        <f aca="false">ABS(Rates_Data!AE8-Rates_Data!AH8)</f>
        <v>0.2626</v>
      </c>
      <c r="K8" s="23" t="n">
        <f aca="false">ABS(Rates_Data!AE8-Rates_Data!AI8)</f>
        <v>0.2864</v>
      </c>
      <c r="L8" s="23" t="n">
        <f aca="false">ABS(Rates_Data!AE8-Rates_Data!AJ8)</f>
        <v>0.1528</v>
      </c>
      <c r="M8" s="23" t="n">
        <f aca="false">ABS(Rates_Data!AF8-Rates_Data!AG8)</f>
        <v>0.4088</v>
      </c>
      <c r="N8" s="23" t="n">
        <f aca="false">ABS(Rates_Data!AF8-Rates_Data!AH8)</f>
        <v>0.1388</v>
      </c>
      <c r="O8" s="23" t="n">
        <f aca="false">ABS(Rates_Data!AF8-Rates_Data!AI8)</f>
        <v>0.1626</v>
      </c>
      <c r="P8" s="23" t="n">
        <f aca="false">ABS(Rates_Data!AF8-Rates_Data!AJ8)</f>
        <v>0.0289999999999999</v>
      </c>
      <c r="Q8" s="23" t="n">
        <f aca="false">ABS(Rates_Data!AG8-Rates_Data!AH8)</f>
        <v>0.5476</v>
      </c>
      <c r="R8" s="23" t="n">
        <f aca="false">ABS(Rates_Data!AG8-Rates_Data!AI8)</f>
        <v>0.5714</v>
      </c>
      <c r="S8" s="23" t="n">
        <f aca="false">ABS(Rates_Data!AG8-Rates_Data!AJ8)</f>
        <v>0.4378</v>
      </c>
      <c r="T8" s="23" t="n">
        <f aca="false">ABS(Rates_Data!AH8-Rates_Data!AI8)</f>
        <v>0.0238000000000003</v>
      </c>
      <c r="U8" s="23" t="n">
        <f aca="false">ABS(Rates_Data!AH8-Rates_Data!AJ8)</f>
        <v>0.1098</v>
      </c>
      <c r="V8" s="23" t="n">
        <f aca="false">ABS(Rates_Data!AI8-Rates_Data!AJ8)</f>
        <v>0.1336</v>
      </c>
      <c r="W8" s="26" t="str">
        <f aca="false">IF(ROW()&lt;4+MinObs-1,"",IFERROR((B8-AVERAGE(B$4:B8))/STDEV(B$4:B8),""))</f>
        <v/>
      </c>
      <c r="X8" s="26" t="str">
        <f aca="false">IF(ROW()&lt;4+MinObs-1,"",IFERROR((C8-AVERAGE(C$4:C8))/STDEV(C$4:C8),""))</f>
        <v/>
      </c>
      <c r="Y8" s="26" t="str">
        <f aca="false">IF(ROW()&lt;4+MinObs-1,"",IFERROR((D8-AVERAGE(D$4:D8))/STDEV(D$4:D8),""))</f>
        <v/>
      </c>
      <c r="Z8" s="26" t="str">
        <f aca="false">IF(ROW()&lt;4+MinObs-1,"",IFERROR((E8-AVERAGE(E$4:E8))/STDEV(E$4:E8),""))</f>
        <v/>
      </c>
      <c r="AA8" s="26" t="str">
        <f aca="false">IF(ROW()&lt;4+MinObs-1,"",IFERROR((F8-AVERAGE(F$4:F8))/STDEV(F$4:F8),""))</f>
        <v/>
      </c>
      <c r="AB8" s="26" t="str">
        <f aca="false">IF(ROW()&lt;4+MinObs-1,"",IFERROR((G8-AVERAGE(G$4:G8))/STDEV(G$4:G8),""))</f>
        <v/>
      </c>
      <c r="AC8" s="26" t="str">
        <f aca="false">IF(ROW()&lt;4+MinObs-1,"",IFERROR((H8-AVERAGE(H$4:H8))/STDEV(H$4:H8),""))</f>
        <v/>
      </c>
      <c r="AD8" s="26" t="str">
        <f aca="false">IF(ROW()&lt;4+MinObs-1,"",IFERROR((I8-AVERAGE(I$4:I8))/STDEV(I$4:I8),""))</f>
        <v/>
      </c>
      <c r="AE8" s="26" t="str">
        <f aca="false">IF(ROW()&lt;4+MinObs-1,"",IFERROR((J8-AVERAGE(J$4:J8))/STDEV(J$4:J8),""))</f>
        <v/>
      </c>
      <c r="AF8" s="26" t="str">
        <f aca="false">IF(ROW()&lt;4+MinObs-1,"",IFERROR((K8-AVERAGE(K$4:K8))/STDEV(K$4:K8),""))</f>
        <v/>
      </c>
      <c r="AG8" s="26" t="str">
        <f aca="false">IF(ROW()&lt;4+MinObs-1,"",IFERROR((L8-AVERAGE(L$4:L8))/STDEV(L$4:L8),""))</f>
        <v/>
      </c>
      <c r="AH8" s="26" t="str">
        <f aca="false">IF(ROW()&lt;4+MinObs-1,"",IFERROR((M8-AVERAGE(M$4:M8))/STDEV(M$4:M8),""))</f>
        <v/>
      </c>
      <c r="AI8" s="26" t="str">
        <f aca="false">IF(ROW()&lt;4+MinObs-1,"",IFERROR((N8-AVERAGE(N$4:N8))/STDEV(N$4:N8),""))</f>
        <v/>
      </c>
      <c r="AJ8" s="26" t="str">
        <f aca="false">IF(ROW()&lt;4+MinObs-1,"",IFERROR((O8-AVERAGE(O$4:O8))/STDEV(O$4:O8),""))</f>
        <v/>
      </c>
      <c r="AK8" s="26" t="str">
        <f aca="false">IF(ROW()&lt;4+MinObs-1,"",IFERROR((P8-AVERAGE(P$4:P8))/STDEV(P$4:P8),""))</f>
        <v/>
      </c>
      <c r="AL8" s="26" t="str">
        <f aca="false">IF(ROW()&lt;4+MinObs-1,"",IFERROR((Q8-AVERAGE(Q$4:Q8))/STDEV(Q$4:Q8),""))</f>
        <v/>
      </c>
      <c r="AM8" s="26" t="str">
        <f aca="false">IF(ROW()&lt;4+MinObs-1,"",IFERROR((R8-AVERAGE(R$4:R8))/STDEV(R$4:R8),""))</f>
        <v/>
      </c>
      <c r="AN8" s="26" t="str">
        <f aca="false">IF(ROW()&lt;4+MinObs-1,"",IFERROR((S8-AVERAGE(S$4:S8))/STDEV(S$4:S8),""))</f>
        <v/>
      </c>
      <c r="AO8" s="26" t="str">
        <f aca="false">IF(ROW()&lt;4+MinObs-1,"",IFERROR((T8-AVERAGE(T$4:T8))/STDEV(T$4:T8),""))</f>
        <v/>
      </c>
      <c r="AP8" s="26" t="str">
        <f aca="false">IF(ROW()&lt;4+MinObs-1,"",IFERROR((U8-AVERAGE(U$4:U8))/STDEV(U$4:U8),""))</f>
        <v/>
      </c>
      <c r="AQ8" s="26" t="str">
        <f aca="false">IF(ROW()&lt;4+MinObs-1,"",IFERROR((V8-AVERAGE(V$4:V8))/STDEV(V$4:V8),""))</f>
        <v/>
      </c>
      <c r="AR8" s="26" t="n">
        <f aca="false">IF(W8="",0,IF(W8&gt;=z4,w4,IF(W8&gt;=z3,w3,IF(W8&gt;=zEntry,w2,IF(AND(W8&gt;=ExitZ,AR7&gt;0),w2,0)))))</f>
        <v>0</v>
      </c>
      <c r="AS8" s="26" t="n">
        <f aca="false">IF(X8="",0,IF(X8&gt;=z4,w4,IF(X8&gt;=z3,w3,IF(X8&gt;=zEntry,w2,IF(AND(X8&gt;=ExitZ,AS7&gt;0),w2,0)))))</f>
        <v>0</v>
      </c>
      <c r="AT8" s="26" t="n">
        <f aca="false">IF(Y8="",0,IF(Y8&gt;=z4,w4,IF(Y8&gt;=z3,w3,IF(Y8&gt;=zEntry,w2,IF(AND(Y8&gt;=ExitZ,AT7&gt;0),w2,0)))))</f>
        <v>0</v>
      </c>
      <c r="AU8" s="26" t="n">
        <f aca="false">IF(Z8="",0,IF(Z8&gt;=z4,w4,IF(Z8&gt;=z3,w3,IF(Z8&gt;=zEntry,w2,IF(AND(Z8&gt;=ExitZ,AU7&gt;0),w2,0)))))</f>
        <v>0</v>
      </c>
      <c r="AV8" s="26" t="n">
        <f aca="false">IF(AA8="",0,IF(AA8&gt;=z4,w4,IF(AA8&gt;=z3,w3,IF(AA8&gt;=zEntry,w2,IF(AND(AA8&gt;=ExitZ,AV7&gt;0),w2,0)))))</f>
        <v>0</v>
      </c>
      <c r="AW8" s="26" t="n">
        <f aca="false">IF(AB8="",0,IF(AB8&gt;=z4,w4,IF(AB8&gt;=z3,w3,IF(AB8&gt;=zEntry,w2,IF(AND(AB8&gt;=ExitZ,AW7&gt;0),w2,0)))))</f>
        <v>0</v>
      </c>
      <c r="AX8" s="26" t="n">
        <f aca="false">IF(AC8="",0,IF(AC8&gt;=z4,w4,IF(AC8&gt;=z3,w3,IF(AC8&gt;=zEntry,w2,IF(AND(AC8&gt;=ExitZ,AX7&gt;0),w2,0)))))</f>
        <v>0</v>
      </c>
      <c r="AY8" s="26" t="n">
        <f aca="false">IF(AD8="",0,IF(AD8&gt;=z4,w4,IF(AD8&gt;=z3,w3,IF(AD8&gt;=zEntry,w2,IF(AND(AD8&gt;=ExitZ,AY7&gt;0),w2,0)))))</f>
        <v>0</v>
      </c>
      <c r="AZ8" s="26" t="n">
        <f aca="false">IF(AE8="",0,IF(AE8&gt;=z4,w4,IF(AE8&gt;=z3,w3,IF(AE8&gt;=zEntry,w2,IF(AND(AE8&gt;=ExitZ,AZ7&gt;0),w2,0)))))</f>
        <v>0</v>
      </c>
      <c r="BA8" s="26" t="n">
        <f aca="false">IF(AF8="",0,IF(AF8&gt;=z4,w4,IF(AF8&gt;=z3,w3,IF(AF8&gt;=zEntry,w2,IF(AND(AF8&gt;=ExitZ,BA7&gt;0),w2,0)))))</f>
        <v>0</v>
      </c>
      <c r="BB8" s="26" t="n">
        <f aca="false">IF(AG8="",0,IF(AG8&gt;=z4,w4,IF(AG8&gt;=z3,w3,IF(AG8&gt;=zEntry,w2,IF(AND(AG8&gt;=ExitZ,BB7&gt;0),w2,0)))))</f>
        <v>0</v>
      </c>
      <c r="BC8" s="26" t="n">
        <f aca="false">IF(AH8="",0,IF(AH8&gt;=z4,w4,IF(AH8&gt;=z3,w3,IF(AH8&gt;=zEntry,w2,IF(AND(AH8&gt;=ExitZ,BC7&gt;0),w2,0)))))</f>
        <v>0</v>
      </c>
      <c r="BD8" s="26" t="n">
        <f aca="false">IF(AI8="",0,IF(AI8&gt;=z4,w4,IF(AI8&gt;=z3,w3,IF(AI8&gt;=zEntry,w2,IF(AND(AI8&gt;=ExitZ,BD7&gt;0),w2,0)))))</f>
        <v>0</v>
      </c>
      <c r="BE8" s="26" t="n">
        <f aca="false">IF(AJ8="",0,IF(AJ8&gt;=z4,w4,IF(AJ8&gt;=z3,w3,IF(AJ8&gt;=zEntry,w2,IF(AND(AJ8&gt;=ExitZ,BE7&gt;0),w2,0)))))</f>
        <v>0</v>
      </c>
      <c r="BF8" s="26" t="n">
        <f aca="false">IF(AK8="",0,IF(AK8&gt;=z4,w4,IF(AK8&gt;=z3,w3,IF(AK8&gt;=zEntry,w2,IF(AND(AK8&gt;=ExitZ,BF7&gt;0),w2,0)))))</f>
        <v>0</v>
      </c>
      <c r="BG8" s="26" t="n">
        <f aca="false">IF(AL8="",0,IF(AL8&gt;=z4,w4,IF(AL8&gt;=z3,w3,IF(AL8&gt;=zEntry,w2,IF(AND(AL8&gt;=ExitZ,BG7&gt;0),w2,0)))))</f>
        <v>0</v>
      </c>
      <c r="BH8" s="26" t="n">
        <f aca="false">IF(AM8="",0,IF(AM8&gt;=z4,w4,IF(AM8&gt;=z3,w3,IF(AM8&gt;=zEntry,w2,IF(AND(AM8&gt;=ExitZ,BH7&gt;0),w2,0)))))</f>
        <v>0</v>
      </c>
      <c r="BI8" s="26" t="n">
        <f aca="false">IF(AN8="",0,IF(AN8&gt;=z4,w4,IF(AN8&gt;=z3,w3,IF(AN8&gt;=zEntry,w2,IF(AND(AN8&gt;=ExitZ,BI7&gt;0),w2,0)))))</f>
        <v>0</v>
      </c>
      <c r="BJ8" s="26" t="n">
        <f aca="false">IF(AO8="",0,IF(AO8&gt;=z4,w4,IF(AO8&gt;=z3,w3,IF(AO8&gt;=zEntry,w2,IF(AND(AO8&gt;=ExitZ,BJ7&gt;0),w2,0)))))</f>
        <v>0</v>
      </c>
      <c r="BK8" s="26" t="n">
        <f aca="false">IF(AP8="",0,IF(AP8&gt;=z4,w4,IF(AP8&gt;=z3,w3,IF(AP8&gt;=zEntry,w2,IF(AND(AP8&gt;=ExitZ,BK7&gt;0),w2,0)))))</f>
        <v>0</v>
      </c>
      <c r="BL8" s="26" t="n">
        <f aca="false">IF(AQ8="",0,IF(AQ8&gt;=z4,w4,IF(AQ8&gt;=z3,w3,IF(AQ8&gt;=zEntry,w2,IF(AND(AQ8&gt;=ExitZ,BL7&gt;0),w2,0)))))</f>
        <v>0</v>
      </c>
      <c r="BM8" s="23" t="n">
        <f aca="false">IF(Rates_Data!AD7&gt;=Rates_Data!AE7,Rates_Data!AK8-Rates_Data!AL8,Rates_Data!AL8-Rates_Data!AK8)</f>
        <v>-0.000323000000000002</v>
      </c>
      <c r="BN8" s="23" t="n">
        <f aca="false">IF(Rates_Data!AD7&gt;=Rates_Data!AF7,Rates_Data!AK8-Rates_Data!AM8,Rates_Data!AM8-Rates_Data!AK8)</f>
        <v>0.003458</v>
      </c>
      <c r="BO8" s="23" t="n">
        <f aca="false">IF(Rates_Data!AD7&gt;=Rates_Data!AG7,Rates_Data!AK8-Rates_Data!AN8,Rates_Data!AN8-Rates_Data!AK8)</f>
        <v>0.008778</v>
      </c>
      <c r="BP8" s="23" t="n">
        <f aca="false">IF(Rates_Data!AD7&gt;=Rates_Data!AH7,Rates_Data!AK8-Rates_Data!AO8,Rates_Data!AO8-Rates_Data!AK8)</f>
        <v>0.00345800000000001</v>
      </c>
      <c r="BQ8" s="23" t="n">
        <f aca="false">IF(Rates_Data!AD7&gt;=Rates_Data!AI7,Rates_Data!AK8-Rates_Data!AP8,Rates_Data!AP8-Rates_Data!AK8)</f>
        <v>0.003895</v>
      </c>
      <c r="BR8" s="23" t="n">
        <f aca="false">IF(Rates_Data!AD7&gt;=Rates_Data!AJ7,Rates_Data!AK8-Rates_Data!AQ8,Rates_Data!AQ8-Rates_Data!AK8)</f>
        <v>-0.00239400000000001</v>
      </c>
      <c r="BS8" s="23" t="n">
        <f aca="false">IF(Rates_Data!AE7&gt;=Rates_Data!AF7,Rates_Data!AL8-Rates_Data!AM8,Rates_Data!AM8-Rates_Data!AL8)</f>
        <v>0.003781</v>
      </c>
      <c r="BT8" s="23" t="n">
        <f aca="false">IF(Rates_Data!AE7&gt;=Rates_Data!AG7,Rates_Data!AL8-Rates_Data!AN8,Rates_Data!AN8-Rates_Data!AL8)</f>
        <v>-0.00910100000000001</v>
      </c>
      <c r="BU8" s="23" t="n">
        <f aca="false">IF(Rates_Data!AE7&gt;=Rates_Data!AH7,Rates_Data!AL8-Rates_Data!AO8,Rates_Data!AO8-Rates_Data!AL8)</f>
        <v>0.00378100000000001</v>
      </c>
      <c r="BV8" s="23" t="n">
        <f aca="false">IF(Rates_Data!AE7&gt;=Rates_Data!AI7,Rates_Data!AL8-Rates_Data!AP8,Rates_Data!AP8-Rates_Data!AL8)</f>
        <v>0.004218</v>
      </c>
      <c r="BW8" s="23" t="n">
        <f aca="false">IF(Rates_Data!AE7&gt;=Rates_Data!AJ7,Rates_Data!AL8-Rates_Data!AQ8,Rates_Data!AQ8-Rates_Data!AL8)</f>
        <v>0.002071</v>
      </c>
      <c r="BX8" s="23" t="n">
        <f aca="false">IF(Rates_Data!AF7&gt;=Rates_Data!AG7,Rates_Data!AM8-Rates_Data!AN8,Rates_Data!AN8-Rates_Data!AM8)</f>
        <v>-0.00532</v>
      </c>
      <c r="BY8" s="23" t="n">
        <f aca="false">IF(Rates_Data!AF7&gt;=Rates_Data!AH7,Rates_Data!AM8-Rates_Data!AO8,Rates_Data!AO8-Rates_Data!AM8)</f>
        <v>-8.23993651088983E-018</v>
      </c>
      <c r="BZ8" s="23" t="n">
        <f aca="false">IF(Rates_Data!AF7&gt;=Rates_Data!AI7,Rates_Data!AM8-Rates_Data!AP8,Rates_Data!AP8-Rates_Data!AM8)</f>
        <v>0.000437000000000001</v>
      </c>
      <c r="CA8" s="23" t="n">
        <f aca="false">IF(Rates_Data!AF7&gt;=Rates_Data!AJ7,Rates_Data!AM8-Rates_Data!AQ8,Rates_Data!AQ8-Rates_Data!AM8)</f>
        <v>0.00585200000000001</v>
      </c>
      <c r="CB8" s="23" t="n">
        <f aca="false">IF(Rates_Data!AG7&gt;=Rates_Data!AH7,Rates_Data!AN8-Rates_Data!AO8,Rates_Data!AO8-Rates_Data!AN8)</f>
        <v>-0.00532</v>
      </c>
      <c r="CC8" s="23" t="n">
        <f aca="false">IF(Rates_Data!AG7&gt;=Rates_Data!AI7,Rates_Data!AN8-Rates_Data!AP8,Rates_Data!AP8-Rates_Data!AN8)</f>
        <v>-0.004883</v>
      </c>
      <c r="CD8" s="23" t="n">
        <f aca="false">IF(Rates_Data!AG7&gt;=Rates_Data!AJ7,Rates_Data!AN8-Rates_Data!AQ8,Rates_Data!AQ8-Rates_Data!AN8)</f>
        <v>-0.011172</v>
      </c>
      <c r="CE8" s="23" t="n">
        <f aca="false">IF(Rates_Data!AH7&gt;=Rates_Data!AI7,Rates_Data!AO8-Rates_Data!AP8,Rates_Data!AP8-Rates_Data!AO8)</f>
        <v>0.000436999999999993</v>
      </c>
      <c r="CF8" s="23" t="n">
        <f aca="false">IF(Rates_Data!AH7&gt;=Rates_Data!AJ7,Rates_Data!AO8-Rates_Data!AQ8,Rates_Data!AQ8-Rates_Data!AO8)</f>
        <v>0.00585200000000001</v>
      </c>
      <c r="CG8" s="23" t="n">
        <f aca="false">IF(Rates_Data!AI7&gt;=Rates_Data!AJ7,Rates_Data!AP8-Rates_Data!AQ8,Rates_Data!AQ8-Rates_Data!AP8)</f>
        <v>0.00628900000000001</v>
      </c>
      <c r="CH8" s="27" t="str">
        <f aca="false">IF(ROW()&lt;4+VolLB,"",STDEV(INDEX($BM:$BM,ROW()-VolLB+1):INDEX($BM:$BM,ROW()))*SQRT(12))</f>
        <v/>
      </c>
      <c r="CI8" s="27" t="str">
        <f aca="false">IF(ROW()&lt;4+VolLB,"",STDEV(INDEX($BN:$BN,ROW()-VolLB+1):INDEX($BN:$BN,ROW()))*SQRT(12))</f>
        <v/>
      </c>
      <c r="CJ8" s="27" t="str">
        <f aca="false">IF(ROW()&lt;4+VolLB,"",STDEV(INDEX($BO:$BO,ROW()-VolLB+1):INDEX($BO:$BO,ROW()))*SQRT(12))</f>
        <v/>
      </c>
      <c r="CK8" s="27" t="str">
        <f aca="false">IF(ROW()&lt;4+VolLB,"",STDEV(INDEX($BP:$BP,ROW()-VolLB+1):INDEX($BP:$BP,ROW()))*SQRT(12))</f>
        <v/>
      </c>
      <c r="CL8" s="27" t="str">
        <f aca="false">IF(ROW()&lt;4+VolLB,"",STDEV(INDEX($BQ:$BQ,ROW()-VolLB+1):INDEX($BQ:$BQ,ROW()))*SQRT(12))</f>
        <v/>
      </c>
      <c r="CM8" s="27" t="str">
        <f aca="false">IF(ROW()&lt;4+VolLB,"",STDEV(INDEX($BR:$BR,ROW()-VolLB+1):INDEX($BR:$BR,ROW()))*SQRT(12))</f>
        <v/>
      </c>
      <c r="CN8" s="27" t="str">
        <f aca="false">IF(ROW()&lt;4+VolLB,"",STDEV(INDEX($BS:$BS,ROW()-VolLB+1):INDEX($BS:$BS,ROW()))*SQRT(12))</f>
        <v/>
      </c>
      <c r="CO8" s="27" t="str">
        <f aca="false">IF(ROW()&lt;4+VolLB,"",STDEV(INDEX($BT:$BT,ROW()-VolLB+1):INDEX($BT:$BT,ROW()))*SQRT(12))</f>
        <v/>
      </c>
      <c r="CP8" s="27" t="str">
        <f aca="false">IF(ROW()&lt;4+VolLB,"",STDEV(INDEX($BU:$BU,ROW()-VolLB+1):INDEX($BU:$BU,ROW()))*SQRT(12))</f>
        <v/>
      </c>
      <c r="CQ8" s="27" t="str">
        <f aca="false">IF(ROW()&lt;4+VolLB,"",STDEV(INDEX($BV:$BV,ROW()-VolLB+1):INDEX($BV:$BV,ROW()))*SQRT(12))</f>
        <v/>
      </c>
      <c r="CR8" s="27" t="str">
        <f aca="false">IF(ROW()&lt;4+VolLB,"",STDEV(INDEX($BW:$BW,ROW()-VolLB+1):INDEX($BW:$BW,ROW()))*SQRT(12))</f>
        <v/>
      </c>
      <c r="CS8" s="27" t="str">
        <f aca="false">IF(ROW()&lt;4+VolLB,"",STDEV(INDEX($BX:$BX,ROW()-VolLB+1):INDEX($BX:$BX,ROW()))*SQRT(12))</f>
        <v/>
      </c>
      <c r="CT8" s="27" t="str">
        <f aca="false">IF(ROW()&lt;4+VolLB,"",STDEV(INDEX($BY:$BY,ROW()-VolLB+1):INDEX($BY:$BY,ROW()))*SQRT(12))</f>
        <v/>
      </c>
      <c r="CU8" s="27" t="str">
        <f aca="false">IF(ROW()&lt;4+VolLB,"",STDEV(INDEX($BZ:$BZ,ROW()-VolLB+1):INDEX($BZ:$BZ,ROW()))*SQRT(12))</f>
        <v/>
      </c>
      <c r="CV8" s="27" t="str">
        <f aca="false">IF(ROW()&lt;4+VolLB,"",STDEV(INDEX($CA:$CA,ROW()-VolLB+1):INDEX($CA:$CA,ROW()))*SQRT(12))</f>
        <v/>
      </c>
      <c r="CW8" s="27" t="str">
        <f aca="false">IF(ROW()&lt;4+VolLB,"",STDEV(INDEX($CB:$CB,ROW()-VolLB+1):INDEX($CB:$CB,ROW()))*SQRT(12))</f>
        <v/>
      </c>
      <c r="CX8" s="27" t="str">
        <f aca="false">IF(ROW()&lt;4+VolLB,"",STDEV(INDEX($CC:$CC,ROW()-VolLB+1):INDEX($CC:$CC,ROW()))*SQRT(12))</f>
        <v/>
      </c>
      <c r="CY8" s="27" t="str">
        <f aca="false">IF(ROW()&lt;4+VolLB,"",STDEV(INDEX($CD:$CD,ROW()-VolLB+1):INDEX($CD:$CD,ROW()))*SQRT(12))</f>
        <v/>
      </c>
      <c r="CZ8" s="27" t="str">
        <f aca="false">IF(ROW()&lt;4+VolLB,"",STDEV(INDEX($CE:$CE,ROW()-VolLB+1):INDEX($CE:$CE,ROW()))*SQRT(12))</f>
        <v/>
      </c>
      <c r="DA8" s="27" t="str">
        <f aca="false">IF(ROW()&lt;4+VolLB,"",STDEV(INDEX($CF:$CF,ROW()-VolLB+1):INDEX($CF:$CF,ROW()))*SQRT(12))</f>
        <v/>
      </c>
      <c r="DB8" s="27" t="str">
        <f aca="false">IF(ROW()&lt;4+VolLB,"",STDEV(INDEX($CG:$CG,ROW()-VolLB+1):INDEX($CG:$CG,ROW()))*SQRT(12))</f>
        <v/>
      </c>
      <c r="DC8" s="26" t="n">
        <f aca="false">IF(OR(AR8=0,CH8="",CH8=0),0,AR8*MIN(MaxScal,TgtVol/CH8))</f>
        <v>0</v>
      </c>
      <c r="DD8" s="26" t="n">
        <f aca="false">IF(OR(AS8=0,CI8="",CI8=0),0,AS8*MIN(MaxScal,TgtVol/CI8))</f>
        <v>0</v>
      </c>
      <c r="DE8" s="26" t="n">
        <f aca="false">IF(OR(AT8=0,CJ8="",CJ8=0),0,AT8*MIN(MaxScal,TgtVol/CJ8))</f>
        <v>0</v>
      </c>
      <c r="DF8" s="26" t="n">
        <f aca="false">IF(OR(AU8=0,CK8="",CK8=0),0,AU8*MIN(MaxScal,TgtVol/CK8))</f>
        <v>0</v>
      </c>
      <c r="DG8" s="26" t="n">
        <f aca="false">IF(OR(AV8=0,CL8="",CL8=0),0,AV8*MIN(MaxScal,TgtVol/CL8))</f>
        <v>0</v>
      </c>
      <c r="DH8" s="26" t="n">
        <f aca="false">IF(OR(AW8=0,CM8="",CM8=0),0,AW8*MIN(MaxScal,TgtVol/CM8))</f>
        <v>0</v>
      </c>
      <c r="DI8" s="26" t="n">
        <f aca="false">IF(OR(AX8=0,CN8="",CN8=0),0,AX8*MIN(MaxScal,TgtVol/CN8))</f>
        <v>0</v>
      </c>
      <c r="DJ8" s="26" t="n">
        <f aca="false">IF(OR(AY8=0,CO8="",CO8=0),0,AY8*MIN(MaxScal,TgtVol/CO8))</f>
        <v>0</v>
      </c>
      <c r="DK8" s="26" t="n">
        <f aca="false">IF(OR(AZ8=0,CP8="",CP8=0),0,AZ8*MIN(MaxScal,TgtVol/CP8))</f>
        <v>0</v>
      </c>
      <c r="DL8" s="26" t="n">
        <f aca="false">IF(OR(BA8=0,CQ8="",CQ8=0),0,BA8*MIN(MaxScal,TgtVol/CQ8))</f>
        <v>0</v>
      </c>
      <c r="DM8" s="26" t="n">
        <f aca="false">IF(OR(BB8=0,CR8="",CR8=0),0,BB8*MIN(MaxScal,TgtVol/CR8))</f>
        <v>0</v>
      </c>
      <c r="DN8" s="26" t="n">
        <f aca="false">IF(OR(BC8=0,CS8="",CS8=0),0,BC8*MIN(MaxScal,TgtVol/CS8))</f>
        <v>0</v>
      </c>
      <c r="DO8" s="26" t="n">
        <f aca="false">IF(OR(BD8=0,CT8="",CT8=0),0,BD8*MIN(MaxScal,TgtVol/CT8))</f>
        <v>0</v>
      </c>
      <c r="DP8" s="26" t="n">
        <f aca="false">IF(OR(BE8=0,CU8="",CU8=0),0,BE8*MIN(MaxScal,TgtVol/CU8))</f>
        <v>0</v>
      </c>
      <c r="DQ8" s="26" t="n">
        <f aca="false">IF(OR(BF8=0,CV8="",CV8=0),0,BF8*MIN(MaxScal,TgtVol/CV8))</f>
        <v>0</v>
      </c>
      <c r="DR8" s="26" t="n">
        <f aca="false">IF(OR(BG8=0,CW8="",CW8=0),0,BG8*MIN(MaxScal,TgtVol/CW8))</f>
        <v>0</v>
      </c>
      <c r="DS8" s="26" t="n">
        <f aca="false">IF(OR(BH8=0,CX8="",CX8=0),0,BH8*MIN(MaxScal,TgtVol/CX8))</f>
        <v>0</v>
      </c>
      <c r="DT8" s="26" t="n">
        <f aca="false">IF(OR(BI8=0,CY8="",CY8=0),0,BI8*MIN(MaxScal,TgtVol/CY8))</f>
        <v>0</v>
      </c>
      <c r="DU8" s="26" t="n">
        <f aca="false">IF(OR(BJ8=0,CZ8="",CZ8=0),0,BJ8*MIN(MaxScal,TgtVol/CZ8))</f>
        <v>0</v>
      </c>
      <c r="DV8" s="26" t="n">
        <f aca="false">IF(OR(BK8=0,DA8="",DA8=0),0,BK8*MIN(MaxScal,TgtVol/DA8))</f>
        <v>0</v>
      </c>
      <c r="DW8" s="26" t="n">
        <f aca="false">IF(OR(BL8=0,DB8="",DB8=0),0,BL8*MIN(MaxScal,TgtVol/DB8))</f>
        <v>0</v>
      </c>
      <c r="DX8" s="28" t="n">
        <f aca="false">IFERROR(DC7*BM8,"")</f>
        <v>-0</v>
      </c>
      <c r="DY8" s="28" t="n">
        <f aca="false">IFERROR(DD7*BN8,"")</f>
        <v>0</v>
      </c>
      <c r="DZ8" s="28" t="n">
        <f aca="false">IFERROR(DE7*BO8,"")</f>
        <v>0</v>
      </c>
      <c r="EA8" s="28" t="n">
        <f aca="false">IFERROR(DF7*BP8,"")</f>
        <v>0</v>
      </c>
      <c r="EB8" s="28" t="n">
        <f aca="false">IFERROR(DG7*BQ8,"")</f>
        <v>0</v>
      </c>
      <c r="EC8" s="28" t="n">
        <f aca="false">IFERROR(DH7*BR8,"")</f>
        <v>-0</v>
      </c>
      <c r="ED8" s="28" t="n">
        <f aca="false">IFERROR(DI7*BS8,"")</f>
        <v>0</v>
      </c>
      <c r="EE8" s="28" t="n">
        <f aca="false">IFERROR(DJ7*BT8,"")</f>
        <v>-0</v>
      </c>
      <c r="EF8" s="28" t="n">
        <f aca="false">IFERROR(DK7*BU8,"")</f>
        <v>0</v>
      </c>
      <c r="EG8" s="28" t="n">
        <f aca="false">IFERROR(DL7*BV8,"")</f>
        <v>0</v>
      </c>
      <c r="EH8" s="28" t="n">
        <f aca="false">IFERROR(DM7*BW8,"")</f>
        <v>0</v>
      </c>
      <c r="EI8" s="28" t="n">
        <f aca="false">IFERROR(DN7*BX8,"")</f>
        <v>-0</v>
      </c>
      <c r="EJ8" s="28" t="n">
        <f aca="false">IFERROR(DO7*BY8,"")</f>
        <v>-0</v>
      </c>
      <c r="EK8" s="28" t="n">
        <f aca="false">IFERROR(DP7*BZ8,"")</f>
        <v>0</v>
      </c>
      <c r="EL8" s="28" t="n">
        <f aca="false">IFERROR(DQ7*CA8,"")</f>
        <v>0</v>
      </c>
      <c r="EM8" s="28" t="n">
        <f aca="false">IFERROR(DR7*CB8,"")</f>
        <v>-0</v>
      </c>
      <c r="EN8" s="28" t="n">
        <f aca="false">IFERROR(DS7*CC8,"")</f>
        <v>-0</v>
      </c>
      <c r="EO8" s="28" t="n">
        <f aca="false">IFERROR(DT7*CD8,"")</f>
        <v>-0</v>
      </c>
      <c r="EP8" s="28" t="n">
        <f aca="false">IFERROR(DU7*CE8,"")</f>
        <v>0</v>
      </c>
      <c r="EQ8" s="28" t="n">
        <f aca="false">IFERROR(DV7*CF8,"")</f>
        <v>0</v>
      </c>
      <c r="ER8" s="28" t="n">
        <f aca="false">IFERROR(DW7*CG8,"")</f>
        <v>0</v>
      </c>
      <c r="ES8" s="28" t="n">
        <f aca="false">IF(ROW()=4,"",SUM(DX8:ER8))</f>
        <v>0</v>
      </c>
      <c r="ET8" s="29" t="n">
        <f aca="false">COUNTIF(AR8:BL8,"&gt;0")</f>
        <v>0</v>
      </c>
    </row>
    <row r="9" customFormat="false" ht="15" hidden="false" customHeight="false" outlineLevel="0" collapsed="false">
      <c r="A9" s="19" t="n">
        <v>38168</v>
      </c>
      <c r="B9" s="23" t="n">
        <f aca="false">ABS(Rates_Data!AD9-Rates_Data!AE9)</f>
        <v>0.139666666666667</v>
      </c>
      <c r="C9" s="23" t="n">
        <f aca="false">ABS(Rates_Data!AD9-Rates_Data!AF9)</f>
        <v>0.2445</v>
      </c>
      <c r="D9" s="23" t="n">
        <f aca="false">ABS(Rates_Data!AD9-Rates_Data!AG9)</f>
        <v>0.00616666666666693</v>
      </c>
      <c r="E9" s="23" t="n">
        <f aca="false">ABS(Rates_Data!AD9-Rates_Data!AH9)</f>
        <v>0.5935</v>
      </c>
      <c r="F9" s="23" t="n">
        <f aca="false">ABS(Rates_Data!AD9-Rates_Data!AI9)</f>
        <v>0.0683333333333332</v>
      </c>
      <c r="G9" s="23" t="n">
        <f aca="false">ABS(Rates_Data!AD9-Rates_Data!AJ9)</f>
        <v>0.225333333333333</v>
      </c>
      <c r="H9" s="23" t="n">
        <f aca="false">ABS(Rates_Data!AE9-Rates_Data!AF9)</f>
        <v>0.104833333333333</v>
      </c>
      <c r="I9" s="23" t="n">
        <f aca="false">ABS(Rates_Data!AE9-Rates_Data!AG9)</f>
        <v>0.145833333333334</v>
      </c>
      <c r="J9" s="23" t="n">
        <f aca="false">ABS(Rates_Data!AE9-Rates_Data!AH9)</f>
        <v>0.453833333333333</v>
      </c>
      <c r="K9" s="23" t="n">
        <f aca="false">ABS(Rates_Data!AE9-Rates_Data!AI9)</f>
        <v>0.0713333333333334</v>
      </c>
      <c r="L9" s="23" t="n">
        <f aca="false">ABS(Rates_Data!AE9-Rates_Data!AJ9)</f>
        <v>0.0856666666666666</v>
      </c>
      <c r="M9" s="23" t="n">
        <f aca="false">ABS(Rates_Data!AF9-Rates_Data!AG9)</f>
        <v>0.250666666666667</v>
      </c>
      <c r="N9" s="23" t="n">
        <f aca="false">ABS(Rates_Data!AF9-Rates_Data!AH9)</f>
        <v>0.349</v>
      </c>
      <c r="O9" s="23" t="n">
        <f aca="false">ABS(Rates_Data!AF9-Rates_Data!AI9)</f>
        <v>0.176166666666667</v>
      </c>
      <c r="P9" s="23" t="n">
        <f aca="false">ABS(Rates_Data!AF9-Rates_Data!AJ9)</f>
        <v>0.0191666666666668</v>
      </c>
      <c r="Q9" s="23" t="n">
        <f aca="false">ABS(Rates_Data!AG9-Rates_Data!AH9)</f>
        <v>0.599666666666667</v>
      </c>
      <c r="R9" s="23" t="n">
        <f aca="false">ABS(Rates_Data!AG9-Rates_Data!AI9)</f>
        <v>0.0745000000000001</v>
      </c>
      <c r="S9" s="23" t="n">
        <f aca="false">ABS(Rates_Data!AG9-Rates_Data!AJ9)</f>
        <v>0.2315</v>
      </c>
      <c r="T9" s="23" t="n">
        <f aca="false">ABS(Rates_Data!AH9-Rates_Data!AI9)</f>
        <v>0.525166666666667</v>
      </c>
      <c r="U9" s="23" t="n">
        <f aca="false">ABS(Rates_Data!AH9-Rates_Data!AJ9)</f>
        <v>0.368166666666667</v>
      </c>
      <c r="V9" s="23" t="n">
        <f aca="false">ABS(Rates_Data!AI9-Rates_Data!AJ9)</f>
        <v>0.157</v>
      </c>
      <c r="W9" s="26" t="str">
        <f aca="false">IF(ROW()&lt;4+MinObs-1,"",IFERROR((B9-AVERAGE(B$4:B9))/STDEV(B$4:B9),""))</f>
        <v/>
      </c>
      <c r="X9" s="26" t="str">
        <f aca="false">IF(ROW()&lt;4+MinObs-1,"",IFERROR((C9-AVERAGE(C$4:C9))/STDEV(C$4:C9),""))</f>
        <v/>
      </c>
      <c r="Y9" s="26" t="str">
        <f aca="false">IF(ROW()&lt;4+MinObs-1,"",IFERROR((D9-AVERAGE(D$4:D9))/STDEV(D$4:D9),""))</f>
        <v/>
      </c>
      <c r="Z9" s="26" t="str">
        <f aca="false">IF(ROW()&lt;4+MinObs-1,"",IFERROR((E9-AVERAGE(E$4:E9))/STDEV(E$4:E9),""))</f>
        <v/>
      </c>
      <c r="AA9" s="26" t="str">
        <f aca="false">IF(ROW()&lt;4+MinObs-1,"",IFERROR((F9-AVERAGE(F$4:F9))/STDEV(F$4:F9),""))</f>
        <v/>
      </c>
      <c r="AB9" s="26" t="str">
        <f aca="false">IF(ROW()&lt;4+MinObs-1,"",IFERROR((G9-AVERAGE(G$4:G9))/STDEV(G$4:G9),""))</f>
        <v/>
      </c>
      <c r="AC9" s="26" t="str">
        <f aca="false">IF(ROW()&lt;4+MinObs-1,"",IFERROR((H9-AVERAGE(H$4:H9))/STDEV(H$4:H9),""))</f>
        <v/>
      </c>
      <c r="AD9" s="26" t="str">
        <f aca="false">IF(ROW()&lt;4+MinObs-1,"",IFERROR((I9-AVERAGE(I$4:I9))/STDEV(I$4:I9),""))</f>
        <v/>
      </c>
      <c r="AE9" s="26" t="str">
        <f aca="false">IF(ROW()&lt;4+MinObs-1,"",IFERROR((J9-AVERAGE(J$4:J9))/STDEV(J$4:J9),""))</f>
        <v/>
      </c>
      <c r="AF9" s="26" t="str">
        <f aca="false">IF(ROW()&lt;4+MinObs-1,"",IFERROR((K9-AVERAGE(K$4:K9))/STDEV(K$4:K9),""))</f>
        <v/>
      </c>
      <c r="AG9" s="26" t="str">
        <f aca="false">IF(ROW()&lt;4+MinObs-1,"",IFERROR((L9-AVERAGE(L$4:L9))/STDEV(L$4:L9),""))</f>
        <v/>
      </c>
      <c r="AH9" s="26" t="str">
        <f aca="false">IF(ROW()&lt;4+MinObs-1,"",IFERROR((M9-AVERAGE(M$4:M9))/STDEV(M$4:M9),""))</f>
        <v/>
      </c>
      <c r="AI9" s="26" t="str">
        <f aca="false">IF(ROW()&lt;4+MinObs-1,"",IFERROR((N9-AVERAGE(N$4:N9))/STDEV(N$4:N9),""))</f>
        <v/>
      </c>
      <c r="AJ9" s="26" t="str">
        <f aca="false">IF(ROW()&lt;4+MinObs-1,"",IFERROR((O9-AVERAGE(O$4:O9))/STDEV(O$4:O9),""))</f>
        <v/>
      </c>
      <c r="AK9" s="26" t="str">
        <f aca="false">IF(ROW()&lt;4+MinObs-1,"",IFERROR((P9-AVERAGE(P$4:P9))/STDEV(P$4:P9),""))</f>
        <v/>
      </c>
      <c r="AL9" s="26" t="str">
        <f aca="false">IF(ROW()&lt;4+MinObs-1,"",IFERROR((Q9-AVERAGE(Q$4:Q9))/STDEV(Q$4:Q9),""))</f>
        <v/>
      </c>
      <c r="AM9" s="26" t="str">
        <f aca="false">IF(ROW()&lt;4+MinObs-1,"",IFERROR((R9-AVERAGE(R$4:R9))/STDEV(R$4:R9),""))</f>
        <v/>
      </c>
      <c r="AN9" s="26" t="str">
        <f aca="false">IF(ROW()&lt;4+MinObs-1,"",IFERROR((S9-AVERAGE(S$4:S9))/STDEV(S$4:S9),""))</f>
        <v/>
      </c>
      <c r="AO9" s="26" t="str">
        <f aca="false">IF(ROW()&lt;4+MinObs-1,"",IFERROR((T9-AVERAGE(T$4:T9))/STDEV(T$4:T9),""))</f>
        <v/>
      </c>
      <c r="AP9" s="26" t="str">
        <f aca="false">IF(ROW()&lt;4+MinObs-1,"",IFERROR((U9-AVERAGE(U$4:U9))/STDEV(U$4:U9),""))</f>
        <v/>
      </c>
      <c r="AQ9" s="26" t="str">
        <f aca="false">IF(ROW()&lt;4+MinObs-1,"",IFERROR((V9-AVERAGE(V$4:V9))/STDEV(V$4:V9),""))</f>
        <v/>
      </c>
      <c r="AR9" s="26" t="n">
        <f aca="false">IF(W9="",0,IF(W9&gt;=z4,w4,IF(W9&gt;=z3,w3,IF(W9&gt;=zEntry,w2,IF(AND(W9&gt;=ExitZ,AR8&gt;0),w2,0)))))</f>
        <v>0</v>
      </c>
      <c r="AS9" s="26" t="n">
        <f aca="false">IF(X9="",0,IF(X9&gt;=z4,w4,IF(X9&gt;=z3,w3,IF(X9&gt;=zEntry,w2,IF(AND(X9&gt;=ExitZ,AS8&gt;0),w2,0)))))</f>
        <v>0</v>
      </c>
      <c r="AT9" s="26" t="n">
        <f aca="false">IF(Y9="",0,IF(Y9&gt;=z4,w4,IF(Y9&gt;=z3,w3,IF(Y9&gt;=zEntry,w2,IF(AND(Y9&gt;=ExitZ,AT8&gt;0),w2,0)))))</f>
        <v>0</v>
      </c>
      <c r="AU9" s="26" t="n">
        <f aca="false">IF(Z9="",0,IF(Z9&gt;=z4,w4,IF(Z9&gt;=z3,w3,IF(Z9&gt;=zEntry,w2,IF(AND(Z9&gt;=ExitZ,AU8&gt;0),w2,0)))))</f>
        <v>0</v>
      </c>
      <c r="AV9" s="26" t="n">
        <f aca="false">IF(AA9="",0,IF(AA9&gt;=z4,w4,IF(AA9&gt;=z3,w3,IF(AA9&gt;=zEntry,w2,IF(AND(AA9&gt;=ExitZ,AV8&gt;0),w2,0)))))</f>
        <v>0</v>
      </c>
      <c r="AW9" s="26" t="n">
        <f aca="false">IF(AB9="",0,IF(AB9&gt;=z4,w4,IF(AB9&gt;=z3,w3,IF(AB9&gt;=zEntry,w2,IF(AND(AB9&gt;=ExitZ,AW8&gt;0),w2,0)))))</f>
        <v>0</v>
      </c>
      <c r="AX9" s="26" t="n">
        <f aca="false">IF(AC9="",0,IF(AC9&gt;=z4,w4,IF(AC9&gt;=z3,w3,IF(AC9&gt;=zEntry,w2,IF(AND(AC9&gt;=ExitZ,AX8&gt;0),w2,0)))))</f>
        <v>0</v>
      </c>
      <c r="AY9" s="26" t="n">
        <f aca="false">IF(AD9="",0,IF(AD9&gt;=z4,w4,IF(AD9&gt;=z3,w3,IF(AD9&gt;=zEntry,w2,IF(AND(AD9&gt;=ExitZ,AY8&gt;0),w2,0)))))</f>
        <v>0</v>
      </c>
      <c r="AZ9" s="26" t="n">
        <f aca="false">IF(AE9="",0,IF(AE9&gt;=z4,w4,IF(AE9&gt;=z3,w3,IF(AE9&gt;=zEntry,w2,IF(AND(AE9&gt;=ExitZ,AZ8&gt;0),w2,0)))))</f>
        <v>0</v>
      </c>
      <c r="BA9" s="26" t="n">
        <f aca="false">IF(AF9="",0,IF(AF9&gt;=z4,w4,IF(AF9&gt;=z3,w3,IF(AF9&gt;=zEntry,w2,IF(AND(AF9&gt;=ExitZ,BA8&gt;0),w2,0)))))</f>
        <v>0</v>
      </c>
      <c r="BB9" s="26" t="n">
        <f aca="false">IF(AG9="",0,IF(AG9&gt;=z4,w4,IF(AG9&gt;=z3,w3,IF(AG9&gt;=zEntry,w2,IF(AND(AG9&gt;=ExitZ,BB8&gt;0),w2,0)))))</f>
        <v>0</v>
      </c>
      <c r="BC9" s="26" t="n">
        <f aca="false">IF(AH9="",0,IF(AH9&gt;=z4,w4,IF(AH9&gt;=z3,w3,IF(AH9&gt;=zEntry,w2,IF(AND(AH9&gt;=ExitZ,BC8&gt;0),w2,0)))))</f>
        <v>0</v>
      </c>
      <c r="BD9" s="26" t="n">
        <f aca="false">IF(AI9="",0,IF(AI9&gt;=z4,w4,IF(AI9&gt;=z3,w3,IF(AI9&gt;=zEntry,w2,IF(AND(AI9&gt;=ExitZ,BD8&gt;0),w2,0)))))</f>
        <v>0</v>
      </c>
      <c r="BE9" s="26" t="n">
        <f aca="false">IF(AJ9="",0,IF(AJ9&gt;=z4,w4,IF(AJ9&gt;=z3,w3,IF(AJ9&gt;=zEntry,w2,IF(AND(AJ9&gt;=ExitZ,BE8&gt;0),w2,0)))))</f>
        <v>0</v>
      </c>
      <c r="BF9" s="26" t="n">
        <f aca="false">IF(AK9="",0,IF(AK9&gt;=z4,w4,IF(AK9&gt;=z3,w3,IF(AK9&gt;=zEntry,w2,IF(AND(AK9&gt;=ExitZ,BF8&gt;0),w2,0)))))</f>
        <v>0</v>
      </c>
      <c r="BG9" s="26" t="n">
        <f aca="false">IF(AL9="",0,IF(AL9&gt;=z4,w4,IF(AL9&gt;=z3,w3,IF(AL9&gt;=zEntry,w2,IF(AND(AL9&gt;=ExitZ,BG8&gt;0),w2,0)))))</f>
        <v>0</v>
      </c>
      <c r="BH9" s="26" t="n">
        <f aca="false">IF(AM9="",0,IF(AM9&gt;=z4,w4,IF(AM9&gt;=z3,w3,IF(AM9&gt;=zEntry,w2,IF(AND(AM9&gt;=ExitZ,BH8&gt;0),w2,0)))))</f>
        <v>0</v>
      </c>
      <c r="BI9" s="26" t="n">
        <f aca="false">IF(AN9="",0,IF(AN9&gt;=z4,w4,IF(AN9&gt;=z3,w3,IF(AN9&gt;=zEntry,w2,IF(AND(AN9&gt;=ExitZ,BI8&gt;0),w2,0)))))</f>
        <v>0</v>
      </c>
      <c r="BJ9" s="26" t="n">
        <f aca="false">IF(AO9="",0,IF(AO9&gt;=z4,w4,IF(AO9&gt;=z3,w3,IF(AO9&gt;=zEntry,w2,IF(AND(AO9&gt;=ExitZ,BJ8&gt;0),w2,0)))))</f>
        <v>0</v>
      </c>
      <c r="BK9" s="26" t="n">
        <f aca="false">IF(AP9="",0,IF(AP9&gt;=z4,w4,IF(AP9&gt;=z3,w3,IF(AP9&gt;=zEntry,w2,IF(AND(AP9&gt;=ExitZ,BK8&gt;0),w2,0)))))</f>
        <v>0</v>
      </c>
      <c r="BL9" s="26" t="n">
        <f aca="false">IF(AQ9="",0,IF(AQ9&gt;=z4,w4,IF(AQ9&gt;=z3,w3,IF(AQ9&gt;=zEntry,w2,IF(AND(AQ9&gt;=ExitZ,BL8&gt;0),w2,0)))))</f>
        <v>0</v>
      </c>
      <c r="BM9" s="23" t="n">
        <f aca="false">IF(Rates_Data!AD8&gt;=Rates_Data!AE8,Rates_Data!AK9-Rates_Data!AL9,Rates_Data!AL9-Rates_Data!AK9)</f>
        <v>0.005377</v>
      </c>
      <c r="BN9" s="23" t="n">
        <f aca="false">IF(Rates_Data!AD8&gt;=Rates_Data!AF8,Rates_Data!AK9-Rates_Data!AM9,Rates_Data!AM9-Rates_Data!AK9)</f>
        <v>-0.004218</v>
      </c>
      <c r="BO9" s="23" t="n">
        <f aca="false">IF(Rates_Data!AD8&gt;=Rates_Data!AG8,Rates_Data!AK9-Rates_Data!AN9,Rates_Data!AN9-Rates_Data!AK9)</f>
        <v>-0.00133</v>
      </c>
      <c r="BP9" s="23" t="n">
        <f aca="false">IF(Rates_Data!AD8&gt;=Rates_Data!AH8,Rates_Data!AK9-Rates_Data!AO9,Rates_Data!AO9-Rates_Data!AK9)</f>
        <v>-0.003876</v>
      </c>
      <c r="BQ9" s="23" t="n">
        <f aca="false">IF(Rates_Data!AD8&gt;=Rates_Data!AI8,Rates_Data!AK9-Rates_Data!AP9,Rates_Data!AP9-Rates_Data!AK9)</f>
        <v>0.002356</v>
      </c>
      <c r="BR9" s="23" t="n">
        <f aca="false">IF(Rates_Data!AD8&gt;=Rates_Data!AJ8,Rates_Data!AK9-Rates_Data!AQ9,Rates_Data!AQ9-Rates_Data!AK9)</f>
        <v>0.00465500000000001</v>
      </c>
      <c r="BS9" s="23" t="n">
        <f aca="false">IF(Rates_Data!AE8&gt;=Rates_Data!AF8,Rates_Data!AL9-Rates_Data!AM9,Rates_Data!AM9-Rates_Data!AL9)</f>
        <v>-0.009595</v>
      </c>
      <c r="BT9" s="23" t="n">
        <f aca="false">IF(Rates_Data!AE8&gt;=Rates_Data!AG8,Rates_Data!AL9-Rates_Data!AN9,Rates_Data!AN9-Rates_Data!AL9)</f>
        <v>0.00404700000000001</v>
      </c>
      <c r="BU9" s="23" t="n">
        <f aca="false">IF(Rates_Data!AE8&gt;=Rates_Data!AH8,Rates_Data!AL9-Rates_Data!AO9,Rates_Data!AO9-Rates_Data!AL9)</f>
        <v>-0.009253</v>
      </c>
      <c r="BV9" s="23" t="n">
        <f aca="false">IF(Rates_Data!AE8&gt;=Rates_Data!AI8,Rates_Data!AL9-Rates_Data!AP9,Rates_Data!AP9-Rates_Data!AL9)</f>
        <v>-0.003021</v>
      </c>
      <c r="BW9" s="23" t="n">
        <f aca="false">IF(Rates_Data!AE8&gt;=Rates_Data!AJ8,Rates_Data!AL9-Rates_Data!AQ9,Rates_Data!AQ9-Rates_Data!AL9)</f>
        <v>-0.000721999999999992</v>
      </c>
      <c r="BX9" s="23" t="n">
        <f aca="false">IF(Rates_Data!AF8&gt;=Rates_Data!AG8,Rates_Data!AM9-Rates_Data!AN9,Rates_Data!AN9-Rates_Data!AM9)</f>
        <v>-0.005548</v>
      </c>
      <c r="BY9" s="23" t="n">
        <f aca="false">IF(Rates_Data!AF8&gt;=Rates_Data!AH8,Rates_Data!AM9-Rates_Data!AO9,Rates_Data!AO9-Rates_Data!AM9)</f>
        <v>0.000341999999999996</v>
      </c>
      <c r="BZ9" s="23" t="n">
        <f aca="false">IF(Rates_Data!AF8&gt;=Rates_Data!AI8,Rates_Data!AM9-Rates_Data!AP9,Rates_Data!AP9-Rates_Data!AM9)</f>
        <v>0.006574</v>
      </c>
      <c r="CA9" s="23" t="n">
        <f aca="false">IF(Rates_Data!AF8&gt;=Rates_Data!AJ8,Rates_Data!AM9-Rates_Data!AQ9,Rates_Data!AQ9-Rates_Data!AM9)</f>
        <v>0.00887300000000001</v>
      </c>
      <c r="CB9" s="23" t="n">
        <f aca="false">IF(Rates_Data!AG8&gt;=Rates_Data!AH8,Rates_Data!AN9-Rates_Data!AO9,Rates_Data!AO9-Rates_Data!AN9)</f>
        <v>-0.005206</v>
      </c>
      <c r="CC9" s="23" t="n">
        <f aca="false">IF(Rates_Data!AG8&gt;=Rates_Data!AI8,Rates_Data!AN9-Rates_Data!AP9,Rates_Data!AP9-Rates_Data!AN9)</f>
        <v>0.00102600000000001</v>
      </c>
      <c r="CD9" s="23" t="n">
        <f aca="false">IF(Rates_Data!AG8&gt;=Rates_Data!AJ8,Rates_Data!AN9-Rates_Data!AQ9,Rates_Data!AQ9-Rates_Data!AN9)</f>
        <v>0.00332500000000001</v>
      </c>
      <c r="CE9" s="23" t="n">
        <f aca="false">IF(Rates_Data!AH8&gt;=Rates_Data!AI8,Rates_Data!AO9-Rates_Data!AP9,Rates_Data!AP9-Rates_Data!AO9)</f>
        <v>0.00623200000000001</v>
      </c>
      <c r="CF9" s="23" t="n">
        <f aca="false">IF(Rates_Data!AH8&gt;=Rates_Data!AJ8,Rates_Data!AO9-Rates_Data!AQ9,Rates_Data!AQ9-Rates_Data!AO9)</f>
        <v>-0.00853100000000001</v>
      </c>
      <c r="CG9" s="23" t="n">
        <f aca="false">IF(Rates_Data!AI8&gt;=Rates_Data!AJ8,Rates_Data!AP9-Rates_Data!AQ9,Rates_Data!AQ9-Rates_Data!AP9)</f>
        <v>-0.00229900000000001</v>
      </c>
      <c r="CH9" s="27" t="str">
        <f aca="false">IF(ROW()&lt;4+VolLB,"",STDEV(INDEX($BM:$BM,ROW()-VolLB+1):INDEX($BM:$BM,ROW()))*SQRT(12))</f>
        <v/>
      </c>
      <c r="CI9" s="27" t="str">
        <f aca="false">IF(ROW()&lt;4+VolLB,"",STDEV(INDEX($BN:$BN,ROW()-VolLB+1):INDEX($BN:$BN,ROW()))*SQRT(12))</f>
        <v/>
      </c>
      <c r="CJ9" s="27" t="str">
        <f aca="false">IF(ROW()&lt;4+VolLB,"",STDEV(INDEX($BO:$BO,ROW()-VolLB+1):INDEX($BO:$BO,ROW()))*SQRT(12))</f>
        <v/>
      </c>
      <c r="CK9" s="27" t="str">
        <f aca="false">IF(ROW()&lt;4+VolLB,"",STDEV(INDEX($BP:$BP,ROW()-VolLB+1):INDEX($BP:$BP,ROW()))*SQRT(12))</f>
        <v/>
      </c>
      <c r="CL9" s="27" t="str">
        <f aca="false">IF(ROW()&lt;4+VolLB,"",STDEV(INDEX($BQ:$BQ,ROW()-VolLB+1):INDEX($BQ:$BQ,ROW()))*SQRT(12))</f>
        <v/>
      </c>
      <c r="CM9" s="27" t="str">
        <f aca="false">IF(ROW()&lt;4+VolLB,"",STDEV(INDEX($BR:$BR,ROW()-VolLB+1):INDEX($BR:$BR,ROW()))*SQRT(12))</f>
        <v/>
      </c>
      <c r="CN9" s="27" t="str">
        <f aca="false">IF(ROW()&lt;4+VolLB,"",STDEV(INDEX($BS:$BS,ROW()-VolLB+1):INDEX($BS:$BS,ROW()))*SQRT(12))</f>
        <v/>
      </c>
      <c r="CO9" s="27" t="str">
        <f aca="false">IF(ROW()&lt;4+VolLB,"",STDEV(INDEX($BT:$BT,ROW()-VolLB+1):INDEX($BT:$BT,ROW()))*SQRT(12))</f>
        <v/>
      </c>
      <c r="CP9" s="27" t="str">
        <f aca="false">IF(ROW()&lt;4+VolLB,"",STDEV(INDEX($BU:$BU,ROW()-VolLB+1):INDEX($BU:$BU,ROW()))*SQRT(12))</f>
        <v/>
      </c>
      <c r="CQ9" s="27" t="str">
        <f aca="false">IF(ROW()&lt;4+VolLB,"",STDEV(INDEX($BV:$BV,ROW()-VolLB+1):INDEX($BV:$BV,ROW()))*SQRT(12))</f>
        <v/>
      </c>
      <c r="CR9" s="27" t="str">
        <f aca="false">IF(ROW()&lt;4+VolLB,"",STDEV(INDEX($BW:$BW,ROW()-VolLB+1):INDEX($BW:$BW,ROW()))*SQRT(12))</f>
        <v/>
      </c>
      <c r="CS9" s="27" t="str">
        <f aca="false">IF(ROW()&lt;4+VolLB,"",STDEV(INDEX($BX:$BX,ROW()-VolLB+1):INDEX($BX:$BX,ROW()))*SQRT(12))</f>
        <v/>
      </c>
      <c r="CT9" s="27" t="str">
        <f aca="false">IF(ROW()&lt;4+VolLB,"",STDEV(INDEX($BY:$BY,ROW()-VolLB+1):INDEX($BY:$BY,ROW()))*SQRT(12))</f>
        <v/>
      </c>
      <c r="CU9" s="27" t="str">
        <f aca="false">IF(ROW()&lt;4+VolLB,"",STDEV(INDEX($BZ:$BZ,ROW()-VolLB+1):INDEX($BZ:$BZ,ROW()))*SQRT(12))</f>
        <v/>
      </c>
      <c r="CV9" s="27" t="str">
        <f aca="false">IF(ROW()&lt;4+VolLB,"",STDEV(INDEX($CA:$CA,ROW()-VolLB+1):INDEX($CA:$CA,ROW()))*SQRT(12))</f>
        <v/>
      </c>
      <c r="CW9" s="27" t="str">
        <f aca="false">IF(ROW()&lt;4+VolLB,"",STDEV(INDEX($CB:$CB,ROW()-VolLB+1):INDEX($CB:$CB,ROW()))*SQRT(12))</f>
        <v/>
      </c>
      <c r="CX9" s="27" t="str">
        <f aca="false">IF(ROW()&lt;4+VolLB,"",STDEV(INDEX($CC:$CC,ROW()-VolLB+1):INDEX($CC:$CC,ROW()))*SQRT(12))</f>
        <v/>
      </c>
      <c r="CY9" s="27" t="str">
        <f aca="false">IF(ROW()&lt;4+VolLB,"",STDEV(INDEX($CD:$CD,ROW()-VolLB+1):INDEX($CD:$CD,ROW()))*SQRT(12))</f>
        <v/>
      </c>
      <c r="CZ9" s="27" t="str">
        <f aca="false">IF(ROW()&lt;4+VolLB,"",STDEV(INDEX($CE:$CE,ROW()-VolLB+1):INDEX($CE:$CE,ROW()))*SQRT(12))</f>
        <v/>
      </c>
      <c r="DA9" s="27" t="str">
        <f aca="false">IF(ROW()&lt;4+VolLB,"",STDEV(INDEX($CF:$CF,ROW()-VolLB+1):INDEX($CF:$CF,ROW()))*SQRT(12))</f>
        <v/>
      </c>
      <c r="DB9" s="27" t="str">
        <f aca="false">IF(ROW()&lt;4+VolLB,"",STDEV(INDEX($CG:$CG,ROW()-VolLB+1):INDEX($CG:$CG,ROW()))*SQRT(12))</f>
        <v/>
      </c>
      <c r="DC9" s="26" t="n">
        <f aca="false">IF(OR(AR9=0,CH9="",CH9=0),0,AR9*MIN(MaxScal,TgtVol/CH9))</f>
        <v>0</v>
      </c>
      <c r="DD9" s="26" t="n">
        <f aca="false">IF(OR(AS9=0,CI9="",CI9=0),0,AS9*MIN(MaxScal,TgtVol/CI9))</f>
        <v>0</v>
      </c>
      <c r="DE9" s="26" t="n">
        <f aca="false">IF(OR(AT9=0,CJ9="",CJ9=0),0,AT9*MIN(MaxScal,TgtVol/CJ9))</f>
        <v>0</v>
      </c>
      <c r="DF9" s="26" t="n">
        <f aca="false">IF(OR(AU9=0,CK9="",CK9=0),0,AU9*MIN(MaxScal,TgtVol/CK9))</f>
        <v>0</v>
      </c>
      <c r="DG9" s="26" t="n">
        <f aca="false">IF(OR(AV9=0,CL9="",CL9=0),0,AV9*MIN(MaxScal,TgtVol/CL9))</f>
        <v>0</v>
      </c>
      <c r="DH9" s="26" t="n">
        <f aca="false">IF(OR(AW9=0,CM9="",CM9=0),0,AW9*MIN(MaxScal,TgtVol/CM9))</f>
        <v>0</v>
      </c>
      <c r="DI9" s="26" t="n">
        <f aca="false">IF(OR(AX9=0,CN9="",CN9=0),0,AX9*MIN(MaxScal,TgtVol/CN9))</f>
        <v>0</v>
      </c>
      <c r="DJ9" s="26" t="n">
        <f aca="false">IF(OR(AY9=0,CO9="",CO9=0),0,AY9*MIN(MaxScal,TgtVol/CO9))</f>
        <v>0</v>
      </c>
      <c r="DK9" s="26" t="n">
        <f aca="false">IF(OR(AZ9=0,CP9="",CP9=0),0,AZ9*MIN(MaxScal,TgtVol/CP9))</f>
        <v>0</v>
      </c>
      <c r="DL9" s="26" t="n">
        <f aca="false">IF(OR(BA9=0,CQ9="",CQ9=0),0,BA9*MIN(MaxScal,TgtVol/CQ9))</f>
        <v>0</v>
      </c>
      <c r="DM9" s="26" t="n">
        <f aca="false">IF(OR(BB9=0,CR9="",CR9=0),0,BB9*MIN(MaxScal,TgtVol/CR9))</f>
        <v>0</v>
      </c>
      <c r="DN9" s="26" t="n">
        <f aca="false">IF(OR(BC9=0,CS9="",CS9=0),0,BC9*MIN(MaxScal,TgtVol/CS9))</f>
        <v>0</v>
      </c>
      <c r="DO9" s="26" t="n">
        <f aca="false">IF(OR(BD9=0,CT9="",CT9=0),0,BD9*MIN(MaxScal,TgtVol/CT9))</f>
        <v>0</v>
      </c>
      <c r="DP9" s="26" t="n">
        <f aca="false">IF(OR(BE9=0,CU9="",CU9=0),0,BE9*MIN(MaxScal,TgtVol/CU9))</f>
        <v>0</v>
      </c>
      <c r="DQ9" s="26" t="n">
        <f aca="false">IF(OR(BF9=0,CV9="",CV9=0),0,BF9*MIN(MaxScal,TgtVol/CV9))</f>
        <v>0</v>
      </c>
      <c r="DR9" s="26" t="n">
        <f aca="false">IF(OR(BG9=0,CW9="",CW9=0),0,BG9*MIN(MaxScal,TgtVol/CW9))</f>
        <v>0</v>
      </c>
      <c r="DS9" s="26" t="n">
        <f aca="false">IF(OR(BH9=0,CX9="",CX9=0),0,BH9*MIN(MaxScal,TgtVol/CX9))</f>
        <v>0</v>
      </c>
      <c r="DT9" s="26" t="n">
        <f aca="false">IF(OR(BI9=0,CY9="",CY9=0),0,BI9*MIN(MaxScal,TgtVol/CY9))</f>
        <v>0</v>
      </c>
      <c r="DU9" s="26" t="n">
        <f aca="false">IF(OR(BJ9=0,CZ9="",CZ9=0),0,BJ9*MIN(MaxScal,TgtVol/CZ9))</f>
        <v>0</v>
      </c>
      <c r="DV9" s="26" t="n">
        <f aca="false">IF(OR(BK9=0,DA9="",DA9=0),0,BK9*MIN(MaxScal,TgtVol/DA9))</f>
        <v>0</v>
      </c>
      <c r="DW9" s="26" t="n">
        <f aca="false">IF(OR(BL9=0,DB9="",DB9=0),0,BL9*MIN(MaxScal,TgtVol/DB9))</f>
        <v>0</v>
      </c>
      <c r="DX9" s="28" t="n">
        <f aca="false">IFERROR(DC8*BM9,"")</f>
        <v>0</v>
      </c>
      <c r="DY9" s="28" t="n">
        <f aca="false">IFERROR(DD8*BN9,"")</f>
        <v>-0</v>
      </c>
      <c r="DZ9" s="28" t="n">
        <f aca="false">IFERROR(DE8*BO9,"")</f>
        <v>-0</v>
      </c>
      <c r="EA9" s="28" t="n">
        <f aca="false">IFERROR(DF8*BP9,"")</f>
        <v>-0</v>
      </c>
      <c r="EB9" s="28" t="n">
        <f aca="false">IFERROR(DG8*BQ9,"")</f>
        <v>0</v>
      </c>
      <c r="EC9" s="28" t="n">
        <f aca="false">IFERROR(DH8*BR9,"")</f>
        <v>0</v>
      </c>
      <c r="ED9" s="28" t="n">
        <f aca="false">IFERROR(DI8*BS9,"")</f>
        <v>-0</v>
      </c>
      <c r="EE9" s="28" t="n">
        <f aca="false">IFERROR(DJ8*BT9,"")</f>
        <v>0</v>
      </c>
      <c r="EF9" s="28" t="n">
        <f aca="false">IFERROR(DK8*BU9,"")</f>
        <v>-0</v>
      </c>
      <c r="EG9" s="28" t="n">
        <f aca="false">IFERROR(DL8*BV9,"")</f>
        <v>-0</v>
      </c>
      <c r="EH9" s="28" t="n">
        <f aca="false">IFERROR(DM8*BW9,"")</f>
        <v>-0</v>
      </c>
      <c r="EI9" s="28" t="n">
        <f aca="false">IFERROR(DN8*BX9,"")</f>
        <v>-0</v>
      </c>
      <c r="EJ9" s="28" t="n">
        <f aca="false">IFERROR(DO8*BY9,"")</f>
        <v>0</v>
      </c>
      <c r="EK9" s="28" t="n">
        <f aca="false">IFERROR(DP8*BZ9,"")</f>
        <v>0</v>
      </c>
      <c r="EL9" s="28" t="n">
        <f aca="false">IFERROR(DQ8*CA9,"")</f>
        <v>0</v>
      </c>
      <c r="EM9" s="28" t="n">
        <f aca="false">IFERROR(DR8*CB9,"")</f>
        <v>-0</v>
      </c>
      <c r="EN9" s="28" t="n">
        <f aca="false">IFERROR(DS8*CC9,"")</f>
        <v>0</v>
      </c>
      <c r="EO9" s="28" t="n">
        <f aca="false">IFERROR(DT8*CD9,"")</f>
        <v>0</v>
      </c>
      <c r="EP9" s="28" t="n">
        <f aca="false">IFERROR(DU8*CE9,"")</f>
        <v>0</v>
      </c>
      <c r="EQ9" s="28" t="n">
        <f aca="false">IFERROR(DV8*CF9,"")</f>
        <v>-0</v>
      </c>
      <c r="ER9" s="28" t="n">
        <f aca="false">IFERROR(DW8*CG9,"")</f>
        <v>-0</v>
      </c>
      <c r="ES9" s="28" t="n">
        <f aca="false">IF(ROW()=4,"",SUM(DX9:ER9))</f>
        <v>0</v>
      </c>
      <c r="ET9" s="29" t="n">
        <f aca="false">COUNTIF(AR9:BL9,"&gt;0")</f>
        <v>0</v>
      </c>
    </row>
    <row r="10" customFormat="false" ht="15" hidden="false" customHeight="false" outlineLevel="0" collapsed="false">
      <c r="A10" s="19" t="n">
        <v>38199</v>
      </c>
      <c r="B10" s="23" t="n">
        <f aca="false">ABS(Rates_Data!AD10-Rates_Data!AE10)</f>
        <v>0.224285714285714</v>
      </c>
      <c r="C10" s="23" t="n">
        <f aca="false">ABS(Rates_Data!AD10-Rates_Data!AF10)</f>
        <v>0.210428571428572</v>
      </c>
      <c r="D10" s="23" t="n">
        <f aca="false">ABS(Rates_Data!AD10-Rates_Data!AG10)</f>
        <v>0.101857142857143</v>
      </c>
      <c r="E10" s="23" t="n">
        <f aca="false">ABS(Rates_Data!AD10-Rates_Data!AH10)</f>
        <v>0.684428571428572</v>
      </c>
      <c r="F10" s="23" t="n">
        <f aca="false">ABS(Rates_Data!AD10-Rates_Data!AI10)</f>
        <v>0.243714285714286</v>
      </c>
      <c r="G10" s="23" t="n">
        <f aca="false">ABS(Rates_Data!AD10-Rates_Data!AJ10)</f>
        <v>0.129142857142857</v>
      </c>
      <c r="H10" s="23" t="n">
        <f aca="false">ABS(Rates_Data!AE10-Rates_Data!AF10)</f>
        <v>0.0138571428571426</v>
      </c>
      <c r="I10" s="23" t="n">
        <f aca="false">ABS(Rates_Data!AE10-Rates_Data!AG10)</f>
        <v>0.122428571428571</v>
      </c>
      <c r="J10" s="23" t="n">
        <f aca="false">ABS(Rates_Data!AE10-Rates_Data!AH10)</f>
        <v>0.460142857142857</v>
      </c>
      <c r="K10" s="23" t="n">
        <f aca="false">ABS(Rates_Data!AE10-Rates_Data!AI10)</f>
        <v>0.0194285714285715</v>
      </c>
      <c r="L10" s="23" t="n">
        <f aca="false">ABS(Rates_Data!AE10-Rates_Data!AJ10)</f>
        <v>0.353428571428571</v>
      </c>
      <c r="M10" s="23" t="n">
        <f aca="false">ABS(Rates_Data!AF10-Rates_Data!AG10)</f>
        <v>0.108571428571429</v>
      </c>
      <c r="N10" s="23" t="n">
        <f aca="false">ABS(Rates_Data!AF10-Rates_Data!AH10)</f>
        <v>0.474</v>
      </c>
      <c r="O10" s="23" t="n">
        <f aca="false">ABS(Rates_Data!AF10-Rates_Data!AI10)</f>
        <v>0.0332857142857141</v>
      </c>
      <c r="P10" s="23" t="n">
        <f aca="false">ABS(Rates_Data!AF10-Rates_Data!AJ10)</f>
        <v>0.339571428571428</v>
      </c>
      <c r="Q10" s="23" t="n">
        <f aca="false">ABS(Rates_Data!AG10-Rates_Data!AH10)</f>
        <v>0.582571428571429</v>
      </c>
      <c r="R10" s="23" t="n">
        <f aca="false">ABS(Rates_Data!AG10-Rates_Data!AI10)</f>
        <v>0.141857142857143</v>
      </c>
      <c r="S10" s="23" t="n">
        <f aca="false">ABS(Rates_Data!AG10-Rates_Data!AJ10)</f>
        <v>0.231</v>
      </c>
      <c r="T10" s="23" t="n">
        <f aca="false">ABS(Rates_Data!AH10-Rates_Data!AI10)</f>
        <v>0.440714285714286</v>
      </c>
      <c r="U10" s="23" t="n">
        <f aca="false">ABS(Rates_Data!AH10-Rates_Data!AJ10)</f>
        <v>0.813571428571428</v>
      </c>
      <c r="V10" s="23" t="n">
        <f aca="false">ABS(Rates_Data!AI10-Rates_Data!AJ10)</f>
        <v>0.372857142857142</v>
      </c>
      <c r="W10" s="26" t="str">
        <f aca="false">IF(ROW()&lt;4+MinObs-1,"",IFERROR((B10-AVERAGE(B$4:B10))/STDEV(B$4:B10),""))</f>
        <v/>
      </c>
      <c r="X10" s="26" t="str">
        <f aca="false">IF(ROW()&lt;4+MinObs-1,"",IFERROR((C10-AVERAGE(C$4:C10))/STDEV(C$4:C10),""))</f>
        <v/>
      </c>
      <c r="Y10" s="26" t="str">
        <f aca="false">IF(ROW()&lt;4+MinObs-1,"",IFERROR((D10-AVERAGE(D$4:D10))/STDEV(D$4:D10),""))</f>
        <v/>
      </c>
      <c r="Z10" s="26" t="str">
        <f aca="false">IF(ROW()&lt;4+MinObs-1,"",IFERROR((E10-AVERAGE(E$4:E10))/STDEV(E$4:E10),""))</f>
        <v/>
      </c>
      <c r="AA10" s="26" t="str">
        <f aca="false">IF(ROW()&lt;4+MinObs-1,"",IFERROR((F10-AVERAGE(F$4:F10))/STDEV(F$4:F10),""))</f>
        <v/>
      </c>
      <c r="AB10" s="26" t="str">
        <f aca="false">IF(ROW()&lt;4+MinObs-1,"",IFERROR((G10-AVERAGE(G$4:G10))/STDEV(G$4:G10),""))</f>
        <v/>
      </c>
      <c r="AC10" s="26" t="str">
        <f aca="false">IF(ROW()&lt;4+MinObs-1,"",IFERROR((H10-AVERAGE(H$4:H10))/STDEV(H$4:H10),""))</f>
        <v/>
      </c>
      <c r="AD10" s="26" t="str">
        <f aca="false">IF(ROW()&lt;4+MinObs-1,"",IFERROR((I10-AVERAGE(I$4:I10))/STDEV(I$4:I10),""))</f>
        <v/>
      </c>
      <c r="AE10" s="26" t="str">
        <f aca="false">IF(ROW()&lt;4+MinObs-1,"",IFERROR((J10-AVERAGE(J$4:J10))/STDEV(J$4:J10),""))</f>
        <v/>
      </c>
      <c r="AF10" s="26" t="str">
        <f aca="false">IF(ROW()&lt;4+MinObs-1,"",IFERROR((K10-AVERAGE(K$4:K10))/STDEV(K$4:K10),""))</f>
        <v/>
      </c>
      <c r="AG10" s="26" t="str">
        <f aca="false">IF(ROW()&lt;4+MinObs-1,"",IFERROR((L10-AVERAGE(L$4:L10))/STDEV(L$4:L10),""))</f>
        <v/>
      </c>
      <c r="AH10" s="26" t="str">
        <f aca="false">IF(ROW()&lt;4+MinObs-1,"",IFERROR((M10-AVERAGE(M$4:M10))/STDEV(M$4:M10),""))</f>
        <v/>
      </c>
      <c r="AI10" s="26" t="str">
        <f aca="false">IF(ROW()&lt;4+MinObs-1,"",IFERROR((N10-AVERAGE(N$4:N10))/STDEV(N$4:N10),""))</f>
        <v/>
      </c>
      <c r="AJ10" s="26" t="str">
        <f aca="false">IF(ROW()&lt;4+MinObs-1,"",IFERROR((O10-AVERAGE(O$4:O10))/STDEV(O$4:O10),""))</f>
        <v/>
      </c>
      <c r="AK10" s="26" t="str">
        <f aca="false">IF(ROW()&lt;4+MinObs-1,"",IFERROR((P10-AVERAGE(P$4:P10))/STDEV(P$4:P10),""))</f>
        <v/>
      </c>
      <c r="AL10" s="26" t="str">
        <f aca="false">IF(ROW()&lt;4+MinObs-1,"",IFERROR((Q10-AVERAGE(Q$4:Q10))/STDEV(Q$4:Q10),""))</f>
        <v/>
      </c>
      <c r="AM10" s="26" t="str">
        <f aca="false">IF(ROW()&lt;4+MinObs-1,"",IFERROR((R10-AVERAGE(R$4:R10))/STDEV(R$4:R10),""))</f>
        <v/>
      </c>
      <c r="AN10" s="26" t="str">
        <f aca="false">IF(ROW()&lt;4+MinObs-1,"",IFERROR((S10-AVERAGE(S$4:S10))/STDEV(S$4:S10),""))</f>
        <v/>
      </c>
      <c r="AO10" s="26" t="str">
        <f aca="false">IF(ROW()&lt;4+MinObs-1,"",IFERROR((T10-AVERAGE(T$4:T10))/STDEV(T$4:T10),""))</f>
        <v/>
      </c>
      <c r="AP10" s="26" t="str">
        <f aca="false">IF(ROW()&lt;4+MinObs-1,"",IFERROR((U10-AVERAGE(U$4:U10))/STDEV(U$4:U10),""))</f>
        <v/>
      </c>
      <c r="AQ10" s="26" t="str">
        <f aca="false">IF(ROW()&lt;4+MinObs-1,"",IFERROR((V10-AVERAGE(V$4:V10))/STDEV(V$4:V10),""))</f>
        <v/>
      </c>
      <c r="AR10" s="26" t="n">
        <f aca="false">IF(W10="",0,IF(W10&gt;=z4,w4,IF(W10&gt;=z3,w3,IF(W10&gt;=zEntry,w2,IF(AND(W10&gt;=ExitZ,AR9&gt;0),w2,0)))))</f>
        <v>0</v>
      </c>
      <c r="AS10" s="26" t="n">
        <f aca="false">IF(X10="",0,IF(X10&gt;=z4,w4,IF(X10&gt;=z3,w3,IF(X10&gt;=zEntry,w2,IF(AND(X10&gt;=ExitZ,AS9&gt;0),w2,0)))))</f>
        <v>0</v>
      </c>
      <c r="AT10" s="26" t="n">
        <f aca="false">IF(Y10="",0,IF(Y10&gt;=z4,w4,IF(Y10&gt;=z3,w3,IF(Y10&gt;=zEntry,w2,IF(AND(Y10&gt;=ExitZ,AT9&gt;0),w2,0)))))</f>
        <v>0</v>
      </c>
      <c r="AU10" s="26" t="n">
        <f aca="false">IF(Z10="",0,IF(Z10&gt;=z4,w4,IF(Z10&gt;=z3,w3,IF(Z10&gt;=zEntry,w2,IF(AND(Z10&gt;=ExitZ,AU9&gt;0),w2,0)))))</f>
        <v>0</v>
      </c>
      <c r="AV10" s="26" t="n">
        <f aca="false">IF(AA10="",0,IF(AA10&gt;=z4,w4,IF(AA10&gt;=z3,w3,IF(AA10&gt;=zEntry,w2,IF(AND(AA10&gt;=ExitZ,AV9&gt;0),w2,0)))))</f>
        <v>0</v>
      </c>
      <c r="AW10" s="26" t="n">
        <f aca="false">IF(AB10="",0,IF(AB10&gt;=z4,w4,IF(AB10&gt;=z3,w3,IF(AB10&gt;=zEntry,w2,IF(AND(AB10&gt;=ExitZ,AW9&gt;0),w2,0)))))</f>
        <v>0</v>
      </c>
      <c r="AX10" s="26" t="n">
        <f aca="false">IF(AC10="",0,IF(AC10&gt;=z4,w4,IF(AC10&gt;=z3,w3,IF(AC10&gt;=zEntry,w2,IF(AND(AC10&gt;=ExitZ,AX9&gt;0),w2,0)))))</f>
        <v>0</v>
      </c>
      <c r="AY10" s="26" t="n">
        <f aca="false">IF(AD10="",0,IF(AD10&gt;=z4,w4,IF(AD10&gt;=z3,w3,IF(AD10&gt;=zEntry,w2,IF(AND(AD10&gt;=ExitZ,AY9&gt;0),w2,0)))))</f>
        <v>0</v>
      </c>
      <c r="AZ10" s="26" t="n">
        <f aca="false">IF(AE10="",0,IF(AE10&gt;=z4,w4,IF(AE10&gt;=z3,w3,IF(AE10&gt;=zEntry,w2,IF(AND(AE10&gt;=ExitZ,AZ9&gt;0),w2,0)))))</f>
        <v>0</v>
      </c>
      <c r="BA10" s="26" t="n">
        <f aca="false">IF(AF10="",0,IF(AF10&gt;=z4,w4,IF(AF10&gt;=z3,w3,IF(AF10&gt;=zEntry,w2,IF(AND(AF10&gt;=ExitZ,BA9&gt;0),w2,0)))))</f>
        <v>0</v>
      </c>
      <c r="BB10" s="26" t="n">
        <f aca="false">IF(AG10="",0,IF(AG10&gt;=z4,w4,IF(AG10&gt;=z3,w3,IF(AG10&gt;=zEntry,w2,IF(AND(AG10&gt;=ExitZ,BB9&gt;0),w2,0)))))</f>
        <v>0</v>
      </c>
      <c r="BC10" s="26" t="n">
        <f aca="false">IF(AH10="",0,IF(AH10&gt;=z4,w4,IF(AH10&gt;=z3,w3,IF(AH10&gt;=zEntry,w2,IF(AND(AH10&gt;=ExitZ,BC9&gt;0),w2,0)))))</f>
        <v>0</v>
      </c>
      <c r="BD10" s="26" t="n">
        <f aca="false">IF(AI10="",0,IF(AI10&gt;=z4,w4,IF(AI10&gt;=z3,w3,IF(AI10&gt;=zEntry,w2,IF(AND(AI10&gt;=ExitZ,BD9&gt;0),w2,0)))))</f>
        <v>0</v>
      </c>
      <c r="BE10" s="26" t="n">
        <f aca="false">IF(AJ10="",0,IF(AJ10&gt;=z4,w4,IF(AJ10&gt;=z3,w3,IF(AJ10&gt;=zEntry,w2,IF(AND(AJ10&gt;=ExitZ,BE9&gt;0),w2,0)))))</f>
        <v>0</v>
      </c>
      <c r="BF10" s="26" t="n">
        <f aca="false">IF(AK10="",0,IF(AK10&gt;=z4,w4,IF(AK10&gt;=z3,w3,IF(AK10&gt;=zEntry,w2,IF(AND(AK10&gt;=ExitZ,BF9&gt;0),w2,0)))))</f>
        <v>0</v>
      </c>
      <c r="BG10" s="26" t="n">
        <f aca="false">IF(AL10="",0,IF(AL10&gt;=z4,w4,IF(AL10&gt;=z3,w3,IF(AL10&gt;=zEntry,w2,IF(AND(AL10&gt;=ExitZ,BG9&gt;0),w2,0)))))</f>
        <v>0</v>
      </c>
      <c r="BH10" s="26" t="n">
        <f aca="false">IF(AM10="",0,IF(AM10&gt;=z4,w4,IF(AM10&gt;=z3,w3,IF(AM10&gt;=zEntry,w2,IF(AND(AM10&gt;=ExitZ,BH9&gt;0),w2,0)))))</f>
        <v>0</v>
      </c>
      <c r="BI10" s="26" t="n">
        <f aca="false">IF(AN10="",0,IF(AN10&gt;=z4,w4,IF(AN10&gt;=z3,w3,IF(AN10&gt;=zEntry,w2,IF(AND(AN10&gt;=ExitZ,BI9&gt;0),w2,0)))))</f>
        <v>0</v>
      </c>
      <c r="BJ10" s="26" t="n">
        <f aca="false">IF(AO10="",0,IF(AO10&gt;=z4,w4,IF(AO10&gt;=z3,w3,IF(AO10&gt;=zEntry,w2,IF(AND(AO10&gt;=ExitZ,BJ9&gt;0),w2,0)))))</f>
        <v>0</v>
      </c>
      <c r="BK10" s="26" t="n">
        <f aca="false">IF(AP10="",0,IF(AP10&gt;=z4,w4,IF(AP10&gt;=z3,w3,IF(AP10&gt;=zEntry,w2,IF(AND(AP10&gt;=ExitZ,BK9&gt;0),w2,0)))))</f>
        <v>0</v>
      </c>
      <c r="BL10" s="26" t="n">
        <f aca="false">IF(AQ10="",0,IF(AQ10&gt;=z4,w4,IF(AQ10&gt;=z3,w3,IF(AQ10&gt;=zEntry,w2,IF(AND(AQ10&gt;=ExitZ,BL9&gt;0),w2,0)))))</f>
        <v>0</v>
      </c>
      <c r="BM10" s="23" t="n">
        <f aca="false">IF(Rates_Data!AD9&gt;=Rates_Data!AE9,Rates_Data!AK10-Rates_Data!AL10,Rates_Data!AL10-Rates_Data!AK10)</f>
        <v>0.001368</v>
      </c>
      <c r="BN10" s="23" t="n">
        <f aca="false">IF(Rates_Data!AD9&gt;=Rates_Data!AF9,Rates_Data!AK10-Rates_Data!AM10,Rates_Data!AM10-Rates_Data!AK10)</f>
        <v>0.004028</v>
      </c>
      <c r="BO10" s="23" t="n">
        <f aca="false">IF(Rates_Data!AD9&gt;=Rates_Data!AG9,Rates_Data!AK10-Rates_Data!AN10,Rates_Data!AN10-Rates_Data!AK10)</f>
        <v>-0.00127299999999999</v>
      </c>
      <c r="BP10" s="23" t="n">
        <f aca="false">IF(Rates_Data!AD9&gt;=Rates_Data!AH9,Rates_Data!AK10-Rates_Data!AO10,Rates_Data!AO10-Rates_Data!AK10)</f>
        <v>0.001786</v>
      </c>
      <c r="BQ10" s="23" t="n">
        <f aca="false">IF(Rates_Data!AD9&gt;=Rates_Data!AI9,Rates_Data!AK10-Rates_Data!AP10,Rates_Data!AP10-Rates_Data!AK10)</f>
        <v>0.003116</v>
      </c>
      <c r="BR10" s="23" t="n">
        <f aca="false">IF(Rates_Data!AD9&gt;=Rates_Data!AJ9,Rates_Data!AK10-Rates_Data!AQ10,Rates_Data!AQ10-Rates_Data!AK10)</f>
        <v>0.007087</v>
      </c>
      <c r="BS10" s="23" t="n">
        <f aca="false">IF(Rates_Data!AE9&gt;=Rates_Data!AF9,Rates_Data!AL10-Rates_Data!AM10,Rates_Data!AM10-Rates_Data!AL10)</f>
        <v>0.00266</v>
      </c>
      <c r="BT10" s="23" t="n">
        <f aca="false">IF(Rates_Data!AE9&gt;=Rates_Data!AG9,Rates_Data!AL10-Rates_Data!AN10,Rates_Data!AN10-Rates_Data!AL10)</f>
        <v>9.5000000000007E-005</v>
      </c>
      <c r="BU10" s="23" t="n">
        <f aca="false">IF(Rates_Data!AE9&gt;=Rates_Data!AH9,Rates_Data!AL10-Rates_Data!AO10,Rates_Data!AO10-Rates_Data!AL10)</f>
        <v>0.000417999999999996</v>
      </c>
      <c r="BV10" s="23" t="n">
        <f aca="false">IF(Rates_Data!AE9&gt;=Rates_Data!AI9,Rates_Data!AL10-Rates_Data!AP10,Rates_Data!AP10-Rates_Data!AL10)</f>
        <v>-0.001748</v>
      </c>
      <c r="BW10" s="23" t="n">
        <f aca="false">IF(Rates_Data!AE9&gt;=Rates_Data!AJ9,Rates_Data!AL10-Rates_Data!AQ10,Rates_Data!AQ10-Rates_Data!AL10)</f>
        <v>0.00571899999999999</v>
      </c>
      <c r="BX10" s="23" t="n">
        <f aca="false">IF(Rates_Data!AF9&gt;=Rates_Data!AG9,Rates_Data!AM10-Rates_Data!AN10,Rates_Data!AN10-Rates_Data!AM10)</f>
        <v>0.00275500000000001</v>
      </c>
      <c r="BY10" s="23" t="n">
        <f aca="false">IF(Rates_Data!AF9&gt;=Rates_Data!AH9,Rates_Data!AM10-Rates_Data!AO10,Rates_Data!AO10-Rates_Data!AM10)</f>
        <v>-0.00224200000000001</v>
      </c>
      <c r="BZ10" s="23" t="n">
        <f aca="false">IF(Rates_Data!AF9&gt;=Rates_Data!AI9,Rates_Data!AM10-Rates_Data!AP10,Rates_Data!AP10-Rates_Data!AM10)</f>
        <v>0.000912000000000007</v>
      </c>
      <c r="CA10" s="23" t="n">
        <f aca="false">IF(Rates_Data!AF9&gt;=Rates_Data!AJ9,Rates_Data!AM10-Rates_Data!AQ10,Rates_Data!AQ10-Rates_Data!AM10)</f>
        <v>-0.00305899999999999</v>
      </c>
      <c r="CB10" s="23" t="n">
        <f aca="false">IF(Rates_Data!AG9&gt;=Rates_Data!AH9,Rates_Data!AN10-Rates_Data!AO10,Rates_Data!AO10-Rates_Data!AN10)</f>
        <v>0.000513000000000003</v>
      </c>
      <c r="CC10" s="23" t="n">
        <f aca="false">IF(Rates_Data!AG9&gt;=Rates_Data!AI9,Rates_Data!AN10-Rates_Data!AP10,Rates_Data!AP10-Rates_Data!AN10)</f>
        <v>0.001843</v>
      </c>
      <c r="CD10" s="23" t="n">
        <f aca="false">IF(Rates_Data!AG9&gt;=Rates_Data!AJ9,Rates_Data!AN10-Rates_Data!AQ10,Rates_Data!AQ10-Rates_Data!AN10)</f>
        <v>0.005814</v>
      </c>
      <c r="CE10" s="23" t="n">
        <f aca="false">IF(Rates_Data!AH9&gt;=Rates_Data!AI9,Rates_Data!AO10-Rates_Data!AP10,Rates_Data!AP10-Rates_Data!AO10)</f>
        <v>-0.00133</v>
      </c>
      <c r="CF10" s="23" t="n">
        <f aca="false">IF(Rates_Data!AH9&gt;=Rates_Data!AJ9,Rates_Data!AO10-Rates_Data!AQ10,Rates_Data!AQ10-Rates_Data!AO10)</f>
        <v>-0.005301</v>
      </c>
      <c r="CG10" s="23" t="n">
        <f aca="false">IF(Rates_Data!AI9&gt;=Rates_Data!AJ9,Rates_Data!AP10-Rates_Data!AQ10,Rates_Data!AQ10-Rates_Data!AP10)</f>
        <v>0.003971</v>
      </c>
      <c r="CH10" s="27" t="str">
        <f aca="false">IF(ROW()&lt;4+VolLB,"",STDEV(INDEX($BM:$BM,ROW()-VolLB+1):INDEX($BM:$BM,ROW()))*SQRT(12))</f>
        <v/>
      </c>
      <c r="CI10" s="27" t="str">
        <f aca="false">IF(ROW()&lt;4+VolLB,"",STDEV(INDEX($BN:$BN,ROW()-VolLB+1):INDEX($BN:$BN,ROW()))*SQRT(12))</f>
        <v/>
      </c>
      <c r="CJ10" s="27" t="str">
        <f aca="false">IF(ROW()&lt;4+VolLB,"",STDEV(INDEX($BO:$BO,ROW()-VolLB+1):INDEX($BO:$BO,ROW()))*SQRT(12))</f>
        <v/>
      </c>
      <c r="CK10" s="27" t="str">
        <f aca="false">IF(ROW()&lt;4+VolLB,"",STDEV(INDEX($BP:$BP,ROW()-VolLB+1):INDEX($BP:$BP,ROW()))*SQRT(12))</f>
        <v/>
      </c>
      <c r="CL10" s="27" t="str">
        <f aca="false">IF(ROW()&lt;4+VolLB,"",STDEV(INDEX($BQ:$BQ,ROW()-VolLB+1):INDEX($BQ:$BQ,ROW()))*SQRT(12))</f>
        <v/>
      </c>
      <c r="CM10" s="27" t="str">
        <f aca="false">IF(ROW()&lt;4+VolLB,"",STDEV(INDEX($BR:$BR,ROW()-VolLB+1):INDEX($BR:$BR,ROW()))*SQRT(12))</f>
        <v/>
      </c>
      <c r="CN10" s="27" t="str">
        <f aca="false">IF(ROW()&lt;4+VolLB,"",STDEV(INDEX($BS:$BS,ROW()-VolLB+1):INDEX($BS:$BS,ROW()))*SQRT(12))</f>
        <v/>
      </c>
      <c r="CO10" s="27" t="str">
        <f aca="false">IF(ROW()&lt;4+VolLB,"",STDEV(INDEX($BT:$BT,ROW()-VolLB+1):INDEX($BT:$BT,ROW()))*SQRT(12))</f>
        <v/>
      </c>
      <c r="CP10" s="27" t="str">
        <f aca="false">IF(ROW()&lt;4+VolLB,"",STDEV(INDEX($BU:$BU,ROW()-VolLB+1):INDEX($BU:$BU,ROW()))*SQRT(12))</f>
        <v/>
      </c>
      <c r="CQ10" s="27" t="str">
        <f aca="false">IF(ROW()&lt;4+VolLB,"",STDEV(INDEX($BV:$BV,ROW()-VolLB+1):INDEX($BV:$BV,ROW()))*SQRT(12))</f>
        <v/>
      </c>
      <c r="CR10" s="27" t="str">
        <f aca="false">IF(ROW()&lt;4+VolLB,"",STDEV(INDEX($BW:$BW,ROW()-VolLB+1):INDEX($BW:$BW,ROW()))*SQRT(12))</f>
        <v/>
      </c>
      <c r="CS10" s="27" t="str">
        <f aca="false">IF(ROW()&lt;4+VolLB,"",STDEV(INDEX($BX:$BX,ROW()-VolLB+1):INDEX($BX:$BX,ROW()))*SQRT(12))</f>
        <v/>
      </c>
      <c r="CT10" s="27" t="str">
        <f aca="false">IF(ROW()&lt;4+VolLB,"",STDEV(INDEX($BY:$BY,ROW()-VolLB+1):INDEX($BY:$BY,ROW()))*SQRT(12))</f>
        <v/>
      </c>
      <c r="CU10" s="27" t="str">
        <f aca="false">IF(ROW()&lt;4+VolLB,"",STDEV(INDEX($BZ:$BZ,ROW()-VolLB+1):INDEX($BZ:$BZ,ROW()))*SQRT(12))</f>
        <v/>
      </c>
      <c r="CV10" s="27" t="str">
        <f aca="false">IF(ROW()&lt;4+VolLB,"",STDEV(INDEX($CA:$CA,ROW()-VolLB+1):INDEX($CA:$CA,ROW()))*SQRT(12))</f>
        <v/>
      </c>
      <c r="CW10" s="27" t="str">
        <f aca="false">IF(ROW()&lt;4+VolLB,"",STDEV(INDEX($CB:$CB,ROW()-VolLB+1):INDEX($CB:$CB,ROW()))*SQRT(12))</f>
        <v/>
      </c>
      <c r="CX10" s="27" t="str">
        <f aca="false">IF(ROW()&lt;4+VolLB,"",STDEV(INDEX($CC:$CC,ROW()-VolLB+1):INDEX($CC:$CC,ROW()))*SQRT(12))</f>
        <v/>
      </c>
      <c r="CY10" s="27" t="str">
        <f aca="false">IF(ROW()&lt;4+VolLB,"",STDEV(INDEX($CD:$CD,ROW()-VolLB+1):INDEX($CD:$CD,ROW()))*SQRT(12))</f>
        <v/>
      </c>
      <c r="CZ10" s="27" t="str">
        <f aca="false">IF(ROW()&lt;4+VolLB,"",STDEV(INDEX($CE:$CE,ROW()-VolLB+1):INDEX($CE:$CE,ROW()))*SQRT(12))</f>
        <v/>
      </c>
      <c r="DA10" s="27" t="str">
        <f aca="false">IF(ROW()&lt;4+VolLB,"",STDEV(INDEX($CF:$CF,ROW()-VolLB+1):INDEX($CF:$CF,ROW()))*SQRT(12))</f>
        <v/>
      </c>
      <c r="DB10" s="27" t="str">
        <f aca="false">IF(ROW()&lt;4+VolLB,"",STDEV(INDEX($CG:$CG,ROW()-VolLB+1):INDEX($CG:$CG,ROW()))*SQRT(12))</f>
        <v/>
      </c>
      <c r="DC10" s="26" t="n">
        <f aca="false">IF(OR(AR10=0,CH10="",CH10=0),0,AR10*MIN(MaxScal,TgtVol/CH10))</f>
        <v>0</v>
      </c>
      <c r="DD10" s="26" t="n">
        <f aca="false">IF(OR(AS10=0,CI10="",CI10=0),0,AS10*MIN(MaxScal,TgtVol/CI10))</f>
        <v>0</v>
      </c>
      <c r="DE10" s="26" t="n">
        <f aca="false">IF(OR(AT10=0,CJ10="",CJ10=0),0,AT10*MIN(MaxScal,TgtVol/CJ10))</f>
        <v>0</v>
      </c>
      <c r="DF10" s="26" t="n">
        <f aca="false">IF(OR(AU10=0,CK10="",CK10=0),0,AU10*MIN(MaxScal,TgtVol/CK10))</f>
        <v>0</v>
      </c>
      <c r="DG10" s="26" t="n">
        <f aca="false">IF(OR(AV10=0,CL10="",CL10=0),0,AV10*MIN(MaxScal,TgtVol/CL10))</f>
        <v>0</v>
      </c>
      <c r="DH10" s="26" t="n">
        <f aca="false">IF(OR(AW10=0,CM10="",CM10=0),0,AW10*MIN(MaxScal,TgtVol/CM10))</f>
        <v>0</v>
      </c>
      <c r="DI10" s="26" t="n">
        <f aca="false">IF(OR(AX10=0,CN10="",CN10=0),0,AX10*MIN(MaxScal,TgtVol/CN10))</f>
        <v>0</v>
      </c>
      <c r="DJ10" s="26" t="n">
        <f aca="false">IF(OR(AY10=0,CO10="",CO10=0),0,AY10*MIN(MaxScal,TgtVol/CO10))</f>
        <v>0</v>
      </c>
      <c r="DK10" s="26" t="n">
        <f aca="false">IF(OR(AZ10=0,CP10="",CP10=0),0,AZ10*MIN(MaxScal,TgtVol/CP10))</f>
        <v>0</v>
      </c>
      <c r="DL10" s="26" t="n">
        <f aca="false">IF(OR(BA10=0,CQ10="",CQ10=0),0,BA10*MIN(MaxScal,TgtVol/CQ10))</f>
        <v>0</v>
      </c>
      <c r="DM10" s="26" t="n">
        <f aca="false">IF(OR(BB10=0,CR10="",CR10=0),0,BB10*MIN(MaxScal,TgtVol/CR10))</f>
        <v>0</v>
      </c>
      <c r="DN10" s="26" t="n">
        <f aca="false">IF(OR(BC10=0,CS10="",CS10=0),0,BC10*MIN(MaxScal,TgtVol/CS10))</f>
        <v>0</v>
      </c>
      <c r="DO10" s="26" t="n">
        <f aca="false">IF(OR(BD10=0,CT10="",CT10=0),0,BD10*MIN(MaxScal,TgtVol/CT10))</f>
        <v>0</v>
      </c>
      <c r="DP10" s="26" t="n">
        <f aca="false">IF(OR(BE10=0,CU10="",CU10=0),0,BE10*MIN(MaxScal,TgtVol/CU10))</f>
        <v>0</v>
      </c>
      <c r="DQ10" s="26" t="n">
        <f aca="false">IF(OR(BF10=0,CV10="",CV10=0),0,BF10*MIN(MaxScal,TgtVol/CV10))</f>
        <v>0</v>
      </c>
      <c r="DR10" s="26" t="n">
        <f aca="false">IF(OR(BG10=0,CW10="",CW10=0),0,BG10*MIN(MaxScal,TgtVol/CW10))</f>
        <v>0</v>
      </c>
      <c r="DS10" s="26" t="n">
        <f aca="false">IF(OR(BH10=0,CX10="",CX10=0),0,BH10*MIN(MaxScal,TgtVol/CX10))</f>
        <v>0</v>
      </c>
      <c r="DT10" s="26" t="n">
        <f aca="false">IF(OR(BI10=0,CY10="",CY10=0),0,BI10*MIN(MaxScal,TgtVol/CY10))</f>
        <v>0</v>
      </c>
      <c r="DU10" s="26" t="n">
        <f aca="false">IF(OR(BJ10=0,CZ10="",CZ10=0),0,BJ10*MIN(MaxScal,TgtVol/CZ10))</f>
        <v>0</v>
      </c>
      <c r="DV10" s="26" t="n">
        <f aca="false">IF(OR(BK10=0,DA10="",DA10=0),0,BK10*MIN(MaxScal,TgtVol/DA10))</f>
        <v>0</v>
      </c>
      <c r="DW10" s="26" t="n">
        <f aca="false">IF(OR(BL10=0,DB10="",DB10=0),0,BL10*MIN(MaxScal,TgtVol/DB10))</f>
        <v>0</v>
      </c>
      <c r="DX10" s="28" t="n">
        <f aca="false">IFERROR(DC9*BM10,"")</f>
        <v>0</v>
      </c>
      <c r="DY10" s="28" t="n">
        <f aca="false">IFERROR(DD9*BN10,"")</f>
        <v>0</v>
      </c>
      <c r="DZ10" s="28" t="n">
        <f aca="false">IFERROR(DE9*BO10,"")</f>
        <v>-0</v>
      </c>
      <c r="EA10" s="28" t="n">
        <f aca="false">IFERROR(DF9*BP10,"")</f>
        <v>0</v>
      </c>
      <c r="EB10" s="28" t="n">
        <f aca="false">IFERROR(DG9*BQ10,"")</f>
        <v>0</v>
      </c>
      <c r="EC10" s="28" t="n">
        <f aca="false">IFERROR(DH9*BR10,"")</f>
        <v>0</v>
      </c>
      <c r="ED10" s="28" t="n">
        <f aca="false">IFERROR(DI9*BS10,"")</f>
        <v>0</v>
      </c>
      <c r="EE10" s="28" t="n">
        <f aca="false">IFERROR(DJ9*BT10,"")</f>
        <v>0</v>
      </c>
      <c r="EF10" s="28" t="n">
        <f aca="false">IFERROR(DK9*BU10,"")</f>
        <v>0</v>
      </c>
      <c r="EG10" s="28" t="n">
        <f aca="false">IFERROR(DL9*BV10,"")</f>
        <v>-0</v>
      </c>
      <c r="EH10" s="28" t="n">
        <f aca="false">IFERROR(DM9*BW10,"")</f>
        <v>0</v>
      </c>
      <c r="EI10" s="28" t="n">
        <f aca="false">IFERROR(DN9*BX10,"")</f>
        <v>0</v>
      </c>
      <c r="EJ10" s="28" t="n">
        <f aca="false">IFERROR(DO9*BY10,"")</f>
        <v>-0</v>
      </c>
      <c r="EK10" s="28" t="n">
        <f aca="false">IFERROR(DP9*BZ10,"")</f>
        <v>0</v>
      </c>
      <c r="EL10" s="28" t="n">
        <f aca="false">IFERROR(DQ9*CA10,"")</f>
        <v>-0</v>
      </c>
      <c r="EM10" s="28" t="n">
        <f aca="false">IFERROR(DR9*CB10,"")</f>
        <v>0</v>
      </c>
      <c r="EN10" s="28" t="n">
        <f aca="false">IFERROR(DS9*CC10,"")</f>
        <v>0</v>
      </c>
      <c r="EO10" s="28" t="n">
        <f aca="false">IFERROR(DT9*CD10,"")</f>
        <v>0</v>
      </c>
      <c r="EP10" s="28" t="n">
        <f aca="false">IFERROR(DU9*CE10,"")</f>
        <v>-0</v>
      </c>
      <c r="EQ10" s="28" t="n">
        <f aca="false">IFERROR(DV9*CF10,"")</f>
        <v>-0</v>
      </c>
      <c r="ER10" s="28" t="n">
        <f aca="false">IFERROR(DW9*CG10,"")</f>
        <v>0</v>
      </c>
      <c r="ES10" s="28" t="n">
        <f aca="false">IF(ROW()=4,"",SUM(DX10:ER10))</f>
        <v>0</v>
      </c>
      <c r="ET10" s="29" t="n">
        <f aca="false">COUNTIF(AR10:BL10,"&gt;0")</f>
        <v>0</v>
      </c>
    </row>
    <row r="11" customFormat="false" ht="15" hidden="false" customHeight="false" outlineLevel="0" collapsed="false">
      <c r="A11" s="19" t="n">
        <v>38230</v>
      </c>
      <c r="B11" s="23" t="n">
        <f aca="false">ABS(Rates_Data!AD11-Rates_Data!AE11)</f>
        <v>0.00899999999999984</v>
      </c>
      <c r="C11" s="23" t="n">
        <f aca="false">ABS(Rates_Data!AD11-Rates_Data!AF11)</f>
        <v>0.413375</v>
      </c>
      <c r="D11" s="23" t="n">
        <f aca="false">ABS(Rates_Data!AD11-Rates_Data!AG11)</f>
        <v>0.260625</v>
      </c>
      <c r="E11" s="23" t="n">
        <f aca="false">ABS(Rates_Data!AD11-Rates_Data!AH11)</f>
        <v>0.668</v>
      </c>
      <c r="F11" s="23" t="n">
        <f aca="false">ABS(Rates_Data!AD11-Rates_Data!AI11)</f>
        <v>0.21325</v>
      </c>
      <c r="G11" s="23" t="n">
        <f aca="false">ABS(Rates_Data!AD11-Rates_Data!AJ11)</f>
        <v>0.1915</v>
      </c>
      <c r="H11" s="23" t="n">
        <f aca="false">ABS(Rates_Data!AE11-Rates_Data!AF11)</f>
        <v>0.404375</v>
      </c>
      <c r="I11" s="23" t="n">
        <f aca="false">ABS(Rates_Data!AE11-Rates_Data!AG11)</f>
        <v>0.251625</v>
      </c>
      <c r="J11" s="23" t="n">
        <f aca="false">ABS(Rates_Data!AE11-Rates_Data!AH11)</f>
        <v>0.659</v>
      </c>
      <c r="K11" s="23" t="n">
        <f aca="false">ABS(Rates_Data!AE11-Rates_Data!AI11)</f>
        <v>0.20425</v>
      </c>
      <c r="L11" s="23" t="n">
        <f aca="false">ABS(Rates_Data!AE11-Rates_Data!AJ11)</f>
        <v>0.182500000000001</v>
      </c>
      <c r="M11" s="23" t="n">
        <f aca="false">ABS(Rates_Data!AF11-Rates_Data!AG11)</f>
        <v>0.15275</v>
      </c>
      <c r="N11" s="23" t="n">
        <f aca="false">ABS(Rates_Data!AF11-Rates_Data!AH11)</f>
        <v>0.254625</v>
      </c>
      <c r="O11" s="23" t="n">
        <f aca="false">ABS(Rates_Data!AF11-Rates_Data!AI11)</f>
        <v>0.200125</v>
      </c>
      <c r="P11" s="23" t="n">
        <f aca="false">ABS(Rates_Data!AF11-Rates_Data!AJ11)</f>
        <v>0.221875</v>
      </c>
      <c r="Q11" s="23" t="n">
        <f aca="false">ABS(Rates_Data!AG11-Rates_Data!AH11)</f>
        <v>0.407375</v>
      </c>
      <c r="R11" s="23" t="n">
        <f aca="false">ABS(Rates_Data!AG11-Rates_Data!AI11)</f>
        <v>0.047375</v>
      </c>
      <c r="S11" s="23" t="n">
        <f aca="false">ABS(Rates_Data!AG11-Rates_Data!AJ11)</f>
        <v>0.0691249999999998</v>
      </c>
      <c r="T11" s="23" t="n">
        <f aca="false">ABS(Rates_Data!AH11-Rates_Data!AI11)</f>
        <v>0.45475</v>
      </c>
      <c r="U11" s="23" t="n">
        <f aca="false">ABS(Rates_Data!AH11-Rates_Data!AJ11)</f>
        <v>0.4765</v>
      </c>
      <c r="V11" s="23" t="n">
        <f aca="false">ABS(Rates_Data!AI11-Rates_Data!AJ11)</f>
        <v>0.0217499999999998</v>
      </c>
      <c r="W11" s="26" t="str">
        <f aca="false">IF(ROW()&lt;4+MinObs-1,"",IFERROR((B11-AVERAGE(B$4:B11))/STDEV(B$4:B11),""))</f>
        <v/>
      </c>
      <c r="X11" s="26" t="str">
        <f aca="false">IF(ROW()&lt;4+MinObs-1,"",IFERROR((C11-AVERAGE(C$4:C11))/STDEV(C$4:C11),""))</f>
        <v/>
      </c>
      <c r="Y11" s="26" t="str">
        <f aca="false">IF(ROW()&lt;4+MinObs-1,"",IFERROR((D11-AVERAGE(D$4:D11))/STDEV(D$4:D11),""))</f>
        <v/>
      </c>
      <c r="Z11" s="26" t="str">
        <f aca="false">IF(ROW()&lt;4+MinObs-1,"",IFERROR((E11-AVERAGE(E$4:E11))/STDEV(E$4:E11),""))</f>
        <v/>
      </c>
      <c r="AA11" s="26" t="str">
        <f aca="false">IF(ROW()&lt;4+MinObs-1,"",IFERROR((F11-AVERAGE(F$4:F11))/STDEV(F$4:F11),""))</f>
        <v/>
      </c>
      <c r="AB11" s="26" t="str">
        <f aca="false">IF(ROW()&lt;4+MinObs-1,"",IFERROR((G11-AVERAGE(G$4:G11))/STDEV(G$4:G11),""))</f>
        <v/>
      </c>
      <c r="AC11" s="26" t="str">
        <f aca="false">IF(ROW()&lt;4+MinObs-1,"",IFERROR((H11-AVERAGE(H$4:H11))/STDEV(H$4:H11),""))</f>
        <v/>
      </c>
      <c r="AD11" s="26" t="str">
        <f aca="false">IF(ROW()&lt;4+MinObs-1,"",IFERROR((I11-AVERAGE(I$4:I11))/STDEV(I$4:I11),""))</f>
        <v/>
      </c>
      <c r="AE11" s="26" t="str">
        <f aca="false">IF(ROW()&lt;4+MinObs-1,"",IFERROR((J11-AVERAGE(J$4:J11))/STDEV(J$4:J11),""))</f>
        <v/>
      </c>
      <c r="AF11" s="26" t="str">
        <f aca="false">IF(ROW()&lt;4+MinObs-1,"",IFERROR((K11-AVERAGE(K$4:K11))/STDEV(K$4:K11),""))</f>
        <v/>
      </c>
      <c r="AG11" s="26" t="str">
        <f aca="false">IF(ROW()&lt;4+MinObs-1,"",IFERROR((L11-AVERAGE(L$4:L11))/STDEV(L$4:L11),""))</f>
        <v/>
      </c>
      <c r="AH11" s="26" t="str">
        <f aca="false">IF(ROW()&lt;4+MinObs-1,"",IFERROR((M11-AVERAGE(M$4:M11))/STDEV(M$4:M11),""))</f>
        <v/>
      </c>
      <c r="AI11" s="26" t="str">
        <f aca="false">IF(ROW()&lt;4+MinObs-1,"",IFERROR((N11-AVERAGE(N$4:N11))/STDEV(N$4:N11),""))</f>
        <v/>
      </c>
      <c r="AJ11" s="26" t="str">
        <f aca="false">IF(ROW()&lt;4+MinObs-1,"",IFERROR((O11-AVERAGE(O$4:O11))/STDEV(O$4:O11),""))</f>
        <v/>
      </c>
      <c r="AK11" s="26" t="str">
        <f aca="false">IF(ROW()&lt;4+MinObs-1,"",IFERROR((P11-AVERAGE(P$4:P11))/STDEV(P$4:P11),""))</f>
        <v/>
      </c>
      <c r="AL11" s="26" t="str">
        <f aca="false">IF(ROW()&lt;4+MinObs-1,"",IFERROR((Q11-AVERAGE(Q$4:Q11))/STDEV(Q$4:Q11),""))</f>
        <v/>
      </c>
      <c r="AM11" s="26" t="str">
        <f aca="false">IF(ROW()&lt;4+MinObs-1,"",IFERROR((R11-AVERAGE(R$4:R11))/STDEV(R$4:R11),""))</f>
        <v/>
      </c>
      <c r="AN11" s="26" t="str">
        <f aca="false">IF(ROW()&lt;4+MinObs-1,"",IFERROR((S11-AVERAGE(S$4:S11))/STDEV(S$4:S11),""))</f>
        <v/>
      </c>
      <c r="AO11" s="26" t="str">
        <f aca="false">IF(ROW()&lt;4+MinObs-1,"",IFERROR((T11-AVERAGE(T$4:T11))/STDEV(T$4:T11),""))</f>
        <v/>
      </c>
      <c r="AP11" s="26" t="str">
        <f aca="false">IF(ROW()&lt;4+MinObs-1,"",IFERROR((U11-AVERAGE(U$4:U11))/STDEV(U$4:U11),""))</f>
        <v/>
      </c>
      <c r="AQ11" s="26" t="str">
        <f aca="false">IF(ROW()&lt;4+MinObs-1,"",IFERROR((V11-AVERAGE(V$4:V11))/STDEV(V$4:V11),""))</f>
        <v/>
      </c>
      <c r="AR11" s="26" t="n">
        <f aca="false">IF(W11="",0,IF(W11&gt;=z4,w4,IF(W11&gt;=z3,w3,IF(W11&gt;=zEntry,w2,IF(AND(W11&gt;=ExitZ,AR10&gt;0),w2,0)))))</f>
        <v>0</v>
      </c>
      <c r="AS11" s="26" t="n">
        <f aca="false">IF(X11="",0,IF(X11&gt;=z4,w4,IF(X11&gt;=z3,w3,IF(X11&gt;=zEntry,w2,IF(AND(X11&gt;=ExitZ,AS10&gt;0),w2,0)))))</f>
        <v>0</v>
      </c>
      <c r="AT11" s="26" t="n">
        <f aca="false">IF(Y11="",0,IF(Y11&gt;=z4,w4,IF(Y11&gt;=z3,w3,IF(Y11&gt;=zEntry,w2,IF(AND(Y11&gt;=ExitZ,AT10&gt;0),w2,0)))))</f>
        <v>0</v>
      </c>
      <c r="AU11" s="26" t="n">
        <f aca="false">IF(Z11="",0,IF(Z11&gt;=z4,w4,IF(Z11&gt;=z3,w3,IF(Z11&gt;=zEntry,w2,IF(AND(Z11&gt;=ExitZ,AU10&gt;0),w2,0)))))</f>
        <v>0</v>
      </c>
      <c r="AV11" s="26" t="n">
        <f aca="false">IF(AA11="",0,IF(AA11&gt;=z4,w4,IF(AA11&gt;=z3,w3,IF(AA11&gt;=zEntry,w2,IF(AND(AA11&gt;=ExitZ,AV10&gt;0),w2,0)))))</f>
        <v>0</v>
      </c>
      <c r="AW11" s="26" t="n">
        <f aca="false">IF(AB11="",0,IF(AB11&gt;=z4,w4,IF(AB11&gt;=z3,w3,IF(AB11&gt;=zEntry,w2,IF(AND(AB11&gt;=ExitZ,AW10&gt;0),w2,0)))))</f>
        <v>0</v>
      </c>
      <c r="AX11" s="26" t="n">
        <f aca="false">IF(AC11="",0,IF(AC11&gt;=z4,w4,IF(AC11&gt;=z3,w3,IF(AC11&gt;=zEntry,w2,IF(AND(AC11&gt;=ExitZ,AX10&gt;0),w2,0)))))</f>
        <v>0</v>
      </c>
      <c r="AY11" s="26" t="n">
        <f aca="false">IF(AD11="",0,IF(AD11&gt;=z4,w4,IF(AD11&gt;=z3,w3,IF(AD11&gt;=zEntry,w2,IF(AND(AD11&gt;=ExitZ,AY10&gt;0),w2,0)))))</f>
        <v>0</v>
      </c>
      <c r="AZ11" s="26" t="n">
        <f aca="false">IF(AE11="",0,IF(AE11&gt;=z4,w4,IF(AE11&gt;=z3,w3,IF(AE11&gt;=zEntry,w2,IF(AND(AE11&gt;=ExitZ,AZ10&gt;0),w2,0)))))</f>
        <v>0</v>
      </c>
      <c r="BA11" s="26" t="n">
        <f aca="false">IF(AF11="",0,IF(AF11&gt;=z4,w4,IF(AF11&gt;=z3,w3,IF(AF11&gt;=zEntry,w2,IF(AND(AF11&gt;=ExitZ,BA10&gt;0),w2,0)))))</f>
        <v>0</v>
      </c>
      <c r="BB11" s="26" t="n">
        <f aca="false">IF(AG11="",0,IF(AG11&gt;=z4,w4,IF(AG11&gt;=z3,w3,IF(AG11&gt;=zEntry,w2,IF(AND(AG11&gt;=ExitZ,BB10&gt;0),w2,0)))))</f>
        <v>0</v>
      </c>
      <c r="BC11" s="26" t="n">
        <f aca="false">IF(AH11="",0,IF(AH11&gt;=z4,w4,IF(AH11&gt;=z3,w3,IF(AH11&gt;=zEntry,w2,IF(AND(AH11&gt;=ExitZ,BC10&gt;0),w2,0)))))</f>
        <v>0</v>
      </c>
      <c r="BD11" s="26" t="n">
        <f aca="false">IF(AI11="",0,IF(AI11&gt;=z4,w4,IF(AI11&gt;=z3,w3,IF(AI11&gt;=zEntry,w2,IF(AND(AI11&gt;=ExitZ,BD10&gt;0),w2,0)))))</f>
        <v>0</v>
      </c>
      <c r="BE11" s="26" t="n">
        <f aca="false">IF(AJ11="",0,IF(AJ11&gt;=z4,w4,IF(AJ11&gt;=z3,w3,IF(AJ11&gt;=zEntry,w2,IF(AND(AJ11&gt;=ExitZ,BE10&gt;0),w2,0)))))</f>
        <v>0</v>
      </c>
      <c r="BF11" s="26" t="n">
        <f aca="false">IF(AK11="",0,IF(AK11&gt;=z4,w4,IF(AK11&gt;=z3,w3,IF(AK11&gt;=zEntry,w2,IF(AND(AK11&gt;=ExitZ,BF10&gt;0),w2,0)))))</f>
        <v>0</v>
      </c>
      <c r="BG11" s="26" t="n">
        <f aca="false">IF(AL11="",0,IF(AL11&gt;=z4,w4,IF(AL11&gt;=z3,w3,IF(AL11&gt;=zEntry,w2,IF(AND(AL11&gt;=ExitZ,BG10&gt;0),w2,0)))))</f>
        <v>0</v>
      </c>
      <c r="BH11" s="26" t="n">
        <f aca="false">IF(AM11="",0,IF(AM11&gt;=z4,w4,IF(AM11&gt;=z3,w3,IF(AM11&gt;=zEntry,w2,IF(AND(AM11&gt;=ExitZ,BH10&gt;0),w2,0)))))</f>
        <v>0</v>
      </c>
      <c r="BI11" s="26" t="n">
        <f aca="false">IF(AN11="",0,IF(AN11&gt;=z4,w4,IF(AN11&gt;=z3,w3,IF(AN11&gt;=zEntry,w2,IF(AND(AN11&gt;=ExitZ,BI10&gt;0),w2,0)))))</f>
        <v>0</v>
      </c>
      <c r="BJ11" s="26" t="n">
        <f aca="false">IF(AO11="",0,IF(AO11&gt;=z4,w4,IF(AO11&gt;=z3,w3,IF(AO11&gt;=zEntry,w2,IF(AND(AO11&gt;=ExitZ,BJ10&gt;0),w2,0)))))</f>
        <v>0</v>
      </c>
      <c r="BK11" s="26" t="n">
        <f aca="false">IF(AP11="",0,IF(AP11&gt;=z4,w4,IF(AP11&gt;=z3,w3,IF(AP11&gt;=zEntry,w2,IF(AND(AP11&gt;=ExitZ,BK10&gt;0),w2,0)))))</f>
        <v>0</v>
      </c>
      <c r="BL11" s="26" t="n">
        <f aca="false">IF(AQ11="",0,IF(AQ11&gt;=z4,w4,IF(AQ11&gt;=z3,w3,IF(AQ11&gt;=zEntry,w2,IF(AND(AQ11&gt;=ExitZ,BL10&gt;0),w2,0)))))</f>
        <v>0</v>
      </c>
      <c r="BM11" s="23" t="n">
        <f aca="false">IF(Rates_Data!AD10&gt;=Rates_Data!AE10,Rates_Data!AK11-Rates_Data!AL11,Rates_Data!AL11-Rates_Data!AK11)</f>
        <v>0.003857</v>
      </c>
      <c r="BN11" s="23" t="n">
        <f aca="false">IF(Rates_Data!AD10&gt;=Rates_Data!AF10,Rates_Data!AK11-Rates_Data!AM11,Rates_Data!AM11-Rates_Data!AK11)</f>
        <v>-0.009842</v>
      </c>
      <c r="BO11" s="23" t="n">
        <f aca="false">IF(Rates_Data!AD10&gt;=Rates_Data!AG10,Rates_Data!AK11-Rates_Data!AN11,Rates_Data!AN11-Rates_Data!AK11)</f>
        <v>-0.00710599999999999</v>
      </c>
      <c r="BP11" s="23" t="n">
        <f aca="false">IF(Rates_Data!AD10&gt;=Rates_Data!AH10,Rates_Data!AK11-Rates_Data!AO11,Rates_Data!AO11-Rates_Data!AK11)</f>
        <v>-0.006441</v>
      </c>
      <c r="BQ11" s="23" t="n">
        <f aca="false">IF(Rates_Data!AD10&gt;=Rates_Data!AI10,Rates_Data!AK11-Rates_Data!AP11,Rates_Data!AP11-Rates_Data!AK11)</f>
        <v>-0.003002</v>
      </c>
      <c r="BR11" s="23" t="n">
        <f aca="false">IF(Rates_Data!AD10&gt;=Rates_Data!AJ10,Rates_Data!AK11-Rates_Data!AQ11,Rates_Data!AQ11-Rates_Data!AK11)</f>
        <v>0.004997</v>
      </c>
      <c r="BS11" s="23" t="n">
        <f aca="false">IF(Rates_Data!AE10&gt;=Rates_Data!AF10,Rates_Data!AL11-Rates_Data!AM11,Rates_Data!AM11-Rates_Data!AL11)</f>
        <v>0.013699</v>
      </c>
      <c r="BT11" s="23" t="n">
        <f aca="false">IF(Rates_Data!AE10&gt;=Rates_Data!AG10,Rates_Data!AL11-Rates_Data!AN11,Rates_Data!AN11-Rates_Data!AL11)</f>
        <v>0.010963</v>
      </c>
      <c r="BU11" s="23" t="n">
        <f aca="false">IF(Rates_Data!AE10&gt;=Rates_Data!AH10,Rates_Data!AL11-Rates_Data!AO11,Rates_Data!AO11-Rates_Data!AL11)</f>
        <v>-0.010298</v>
      </c>
      <c r="BV11" s="23" t="n">
        <f aca="false">IF(Rates_Data!AE10&gt;=Rates_Data!AI10,Rates_Data!AL11-Rates_Data!AP11,Rates_Data!AP11-Rates_Data!AL11)</f>
        <v>-0.006859</v>
      </c>
      <c r="BW11" s="23" t="n">
        <f aca="false">IF(Rates_Data!AE10&gt;=Rates_Data!AJ10,Rates_Data!AL11-Rates_Data!AQ11,Rates_Data!AQ11-Rates_Data!AL11)</f>
        <v>0.00885399999999999</v>
      </c>
      <c r="BX11" s="23" t="n">
        <f aca="false">IF(Rates_Data!AF10&gt;=Rates_Data!AG10,Rates_Data!AM11-Rates_Data!AN11,Rates_Data!AN11-Rates_Data!AM11)</f>
        <v>-0.00273600000000001</v>
      </c>
      <c r="BY11" s="23" t="n">
        <f aca="false">IF(Rates_Data!AF10&gt;=Rates_Data!AH10,Rates_Data!AM11-Rates_Data!AO11,Rates_Data!AO11-Rates_Data!AM11)</f>
        <v>0.003401</v>
      </c>
      <c r="BZ11" s="23" t="n">
        <f aca="false">IF(Rates_Data!AF10&gt;=Rates_Data!AI10,Rates_Data!AM11-Rates_Data!AP11,Rates_Data!AP11-Rates_Data!AM11)</f>
        <v>0.00684</v>
      </c>
      <c r="CA11" s="23" t="n">
        <f aca="false">IF(Rates_Data!AF10&gt;=Rates_Data!AJ10,Rates_Data!AM11-Rates_Data!AQ11,Rates_Data!AQ11-Rates_Data!AM11)</f>
        <v>-0.00484500000000001</v>
      </c>
      <c r="CB11" s="23" t="n">
        <f aca="false">IF(Rates_Data!AG10&gt;=Rates_Data!AH10,Rates_Data!AN11-Rates_Data!AO11,Rates_Data!AO11-Rates_Data!AN11)</f>
        <v>0.000664999999999995</v>
      </c>
      <c r="CC11" s="23" t="n">
        <f aca="false">IF(Rates_Data!AG10&gt;=Rates_Data!AI10,Rates_Data!AN11-Rates_Data!AP11,Rates_Data!AP11-Rates_Data!AN11)</f>
        <v>0.00410399999999999</v>
      </c>
      <c r="CD11" s="23" t="n">
        <f aca="false">IF(Rates_Data!AG10&gt;=Rates_Data!AJ10,Rates_Data!AN11-Rates_Data!AQ11,Rates_Data!AQ11-Rates_Data!AN11)</f>
        <v>-0.002109</v>
      </c>
      <c r="CE11" s="23" t="n">
        <f aca="false">IF(Rates_Data!AH10&gt;=Rates_Data!AI10,Rates_Data!AO11-Rates_Data!AP11,Rates_Data!AP11-Rates_Data!AO11)</f>
        <v>-0.003439</v>
      </c>
      <c r="CF11" s="23" t="n">
        <f aca="false">IF(Rates_Data!AH10&gt;=Rates_Data!AJ10,Rates_Data!AO11-Rates_Data!AQ11,Rates_Data!AQ11-Rates_Data!AO11)</f>
        <v>-0.001444</v>
      </c>
      <c r="CG11" s="23" t="n">
        <f aca="false">IF(Rates_Data!AI10&gt;=Rates_Data!AJ10,Rates_Data!AP11-Rates_Data!AQ11,Rates_Data!AQ11-Rates_Data!AP11)</f>
        <v>0.001995</v>
      </c>
      <c r="CH11" s="27" t="str">
        <f aca="false">IF(ROW()&lt;4+VolLB,"",STDEV(INDEX($BM:$BM,ROW()-VolLB+1):INDEX($BM:$BM,ROW()))*SQRT(12))</f>
        <v/>
      </c>
      <c r="CI11" s="27" t="str">
        <f aca="false">IF(ROW()&lt;4+VolLB,"",STDEV(INDEX($BN:$BN,ROW()-VolLB+1):INDEX($BN:$BN,ROW()))*SQRT(12))</f>
        <v/>
      </c>
      <c r="CJ11" s="27" t="str">
        <f aca="false">IF(ROW()&lt;4+VolLB,"",STDEV(INDEX($BO:$BO,ROW()-VolLB+1):INDEX($BO:$BO,ROW()))*SQRT(12))</f>
        <v/>
      </c>
      <c r="CK11" s="27" t="str">
        <f aca="false">IF(ROW()&lt;4+VolLB,"",STDEV(INDEX($BP:$BP,ROW()-VolLB+1):INDEX($BP:$BP,ROW()))*SQRT(12))</f>
        <v/>
      </c>
      <c r="CL11" s="27" t="str">
        <f aca="false">IF(ROW()&lt;4+VolLB,"",STDEV(INDEX($BQ:$BQ,ROW()-VolLB+1):INDEX($BQ:$BQ,ROW()))*SQRT(12))</f>
        <v/>
      </c>
      <c r="CM11" s="27" t="str">
        <f aca="false">IF(ROW()&lt;4+VolLB,"",STDEV(INDEX($BR:$BR,ROW()-VolLB+1):INDEX($BR:$BR,ROW()))*SQRT(12))</f>
        <v/>
      </c>
      <c r="CN11" s="27" t="str">
        <f aca="false">IF(ROW()&lt;4+VolLB,"",STDEV(INDEX($BS:$BS,ROW()-VolLB+1):INDEX($BS:$BS,ROW()))*SQRT(12))</f>
        <v/>
      </c>
      <c r="CO11" s="27" t="str">
        <f aca="false">IF(ROW()&lt;4+VolLB,"",STDEV(INDEX($BT:$BT,ROW()-VolLB+1):INDEX($BT:$BT,ROW()))*SQRT(12))</f>
        <v/>
      </c>
      <c r="CP11" s="27" t="str">
        <f aca="false">IF(ROW()&lt;4+VolLB,"",STDEV(INDEX($BU:$BU,ROW()-VolLB+1):INDEX($BU:$BU,ROW()))*SQRT(12))</f>
        <v/>
      </c>
      <c r="CQ11" s="27" t="str">
        <f aca="false">IF(ROW()&lt;4+VolLB,"",STDEV(INDEX($BV:$BV,ROW()-VolLB+1):INDEX($BV:$BV,ROW()))*SQRT(12))</f>
        <v/>
      </c>
      <c r="CR11" s="27" t="str">
        <f aca="false">IF(ROW()&lt;4+VolLB,"",STDEV(INDEX($BW:$BW,ROW()-VolLB+1):INDEX($BW:$BW,ROW()))*SQRT(12))</f>
        <v/>
      </c>
      <c r="CS11" s="27" t="str">
        <f aca="false">IF(ROW()&lt;4+VolLB,"",STDEV(INDEX($BX:$BX,ROW()-VolLB+1):INDEX($BX:$BX,ROW()))*SQRT(12))</f>
        <v/>
      </c>
      <c r="CT11" s="27" t="str">
        <f aca="false">IF(ROW()&lt;4+VolLB,"",STDEV(INDEX($BY:$BY,ROW()-VolLB+1):INDEX($BY:$BY,ROW()))*SQRT(12))</f>
        <v/>
      </c>
      <c r="CU11" s="27" t="str">
        <f aca="false">IF(ROW()&lt;4+VolLB,"",STDEV(INDEX($BZ:$BZ,ROW()-VolLB+1):INDEX($BZ:$BZ,ROW()))*SQRT(12))</f>
        <v/>
      </c>
      <c r="CV11" s="27" t="str">
        <f aca="false">IF(ROW()&lt;4+VolLB,"",STDEV(INDEX($CA:$CA,ROW()-VolLB+1):INDEX($CA:$CA,ROW()))*SQRT(12))</f>
        <v/>
      </c>
      <c r="CW11" s="27" t="str">
        <f aca="false">IF(ROW()&lt;4+VolLB,"",STDEV(INDEX($CB:$CB,ROW()-VolLB+1):INDEX($CB:$CB,ROW()))*SQRT(12))</f>
        <v/>
      </c>
      <c r="CX11" s="27" t="str">
        <f aca="false">IF(ROW()&lt;4+VolLB,"",STDEV(INDEX($CC:$CC,ROW()-VolLB+1):INDEX($CC:$CC,ROW()))*SQRT(12))</f>
        <v/>
      </c>
      <c r="CY11" s="27" t="str">
        <f aca="false">IF(ROW()&lt;4+VolLB,"",STDEV(INDEX($CD:$CD,ROW()-VolLB+1):INDEX($CD:$CD,ROW()))*SQRT(12))</f>
        <v/>
      </c>
      <c r="CZ11" s="27" t="str">
        <f aca="false">IF(ROW()&lt;4+VolLB,"",STDEV(INDEX($CE:$CE,ROW()-VolLB+1):INDEX($CE:$CE,ROW()))*SQRT(12))</f>
        <v/>
      </c>
      <c r="DA11" s="27" t="str">
        <f aca="false">IF(ROW()&lt;4+VolLB,"",STDEV(INDEX($CF:$CF,ROW()-VolLB+1):INDEX($CF:$CF,ROW()))*SQRT(12))</f>
        <v/>
      </c>
      <c r="DB11" s="27" t="str">
        <f aca="false">IF(ROW()&lt;4+VolLB,"",STDEV(INDEX($CG:$CG,ROW()-VolLB+1):INDEX($CG:$CG,ROW()))*SQRT(12))</f>
        <v/>
      </c>
      <c r="DC11" s="26" t="n">
        <f aca="false">IF(OR(AR11=0,CH11="",CH11=0),0,AR11*MIN(MaxScal,TgtVol/CH11))</f>
        <v>0</v>
      </c>
      <c r="DD11" s="26" t="n">
        <f aca="false">IF(OR(AS11=0,CI11="",CI11=0),0,AS11*MIN(MaxScal,TgtVol/CI11))</f>
        <v>0</v>
      </c>
      <c r="DE11" s="26" t="n">
        <f aca="false">IF(OR(AT11=0,CJ11="",CJ11=0),0,AT11*MIN(MaxScal,TgtVol/CJ11))</f>
        <v>0</v>
      </c>
      <c r="DF11" s="26" t="n">
        <f aca="false">IF(OR(AU11=0,CK11="",CK11=0),0,AU11*MIN(MaxScal,TgtVol/CK11))</f>
        <v>0</v>
      </c>
      <c r="DG11" s="26" t="n">
        <f aca="false">IF(OR(AV11=0,CL11="",CL11=0),0,AV11*MIN(MaxScal,TgtVol/CL11))</f>
        <v>0</v>
      </c>
      <c r="DH11" s="26" t="n">
        <f aca="false">IF(OR(AW11=0,CM11="",CM11=0),0,AW11*MIN(MaxScal,TgtVol/CM11))</f>
        <v>0</v>
      </c>
      <c r="DI11" s="26" t="n">
        <f aca="false">IF(OR(AX11=0,CN11="",CN11=0),0,AX11*MIN(MaxScal,TgtVol/CN11))</f>
        <v>0</v>
      </c>
      <c r="DJ11" s="26" t="n">
        <f aca="false">IF(OR(AY11=0,CO11="",CO11=0),0,AY11*MIN(MaxScal,TgtVol/CO11))</f>
        <v>0</v>
      </c>
      <c r="DK11" s="26" t="n">
        <f aca="false">IF(OR(AZ11=0,CP11="",CP11=0),0,AZ11*MIN(MaxScal,TgtVol/CP11))</f>
        <v>0</v>
      </c>
      <c r="DL11" s="26" t="n">
        <f aca="false">IF(OR(BA11=0,CQ11="",CQ11=0),0,BA11*MIN(MaxScal,TgtVol/CQ11))</f>
        <v>0</v>
      </c>
      <c r="DM11" s="26" t="n">
        <f aca="false">IF(OR(BB11=0,CR11="",CR11=0),0,BB11*MIN(MaxScal,TgtVol/CR11))</f>
        <v>0</v>
      </c>
      <c r="DN11" s="26" t="n">
        <f aca="false">IF(OR(BC11=0,CS11="",CS11=0),0,BC11*MIN(MaxScal,TgtVol/CS11))</f>
        <v>0</v>
      </c>
      <c r="DO11" s="26" t="n">
        <f aca="false">IF(OR(BD11=0,CT11="",CT11=0),0,BD11*MIN(MaxScal,TgtVol/CT11))</f>
        <v>0</v>
      </c>
      <c r="DP11" s="26" t="n">
        <f aca="false">IF(OR(BE11=0,CU11="",CU11=0),0,BE11*MIN(MaxScal,TgtVol/CU11))</f>
        <v>0</v>
      </c>
      <c r="DQ11" s="26" t="n">
        <f aca="false">IF(OR(BF11=0,CV11="",CV11=0),0,BF11*MIN(MaxScal,TgtVol/CV11))</f>
        <v>0</v>
      </c>
      <c r="DR11" s="26" t="n">
        <f aca="false">IF(OR(BG11=0,CW11="",CW11=0),0,BG11*MIN(MaxScal,TgtVol/CW11))</f>
        <v>0</v>
      </c>
      <c r="DS11" s="26" t="n">
        <f aca="false">IF(OR(BH11=0,CX11="",CX11=0),0,BH11*MIN(MaxScal,TgtVol/CX11))</f>
        <v>0</v>
      </c>
      <c r="DT11" s="26" t="n">
        <f aca="false">IF(OR(BI11=0,CY11="",CY11=0),0,BI11*MIN(MaxScal,TgtVol/CY11))</f>
        <v>0</v>
      </c>
      <c r="DU11" s="26" t="n">
        <f aca="false">IF(OR(BJ11=0,CZ11="",CZ11=0),0,BJ11*MIN(MaxScal,TgtVol/CZ11))</f>
        <v>0</v>
      </c>
      <c r="DV11" s="26" t="n">
        <f aca="false">IF(OR(BK11=0,DA11="",DA11=0),0,BK11*MIN(MaxScal,TgtVol/DA11))</f>
        <v>0</v>
      </c>
      <c r="DW11" s="26" t="n">
        <f aca="false">IF(OR(BL11=0,DB11="",DB11=0),0,BL11*MIN(MaxScal,TgtVol/DB11))</f>
        <v>0</v>
      </c>
      <c r="DX11" s="28" t="n">
        <f aca="false">IFERROR(DC10*BM11,"")</f>
        <v>0</v>
      </c>
      <c r="DY11" s="28" t="n">
        <f aca="false">IFERROR(DD10*BN11,"")</f>
        <v>-0</v>
      </c>
      <c r="DZ11" s="28" t="n">
        <f aca="false">IFERROR(DE10*BO11,"")</f>
        <v>-0</v>
      </c>
      <c r="EA11" s="28" t="n">
        <f aca="false">IFERROR(DF10*BP11,"")</f>
        <v>-0</v>
      </c>
      <c r="EB11" s="28" t="n">
        <f aca="false">IFERROR(DG10*BQ11,"")</f>
        <v>-0</v>
      </c>
      <c r="EC11" s="28" t="n">
        <f aca="false">IFERROR(DH10*BR11,"")</f>
        <v>0</v>
      </c>
      <c r="ED11" s="28" t="n">
        <f aca="false">IFERROR(DI10*BS11,"")</f>
        <v>0</v>
      </c>
      <c r="EE11" s="28" t="n">
        <f aca="false">IFERROR(DJ10*BT11,"")</f>
        <v>0</v>
      </c>
      <c r="EF11" s="28" t="n">
        <f aca="false">IFERROR(DK10*BU11,"")</f>
        <v>-0</v>
      </c>
      <c r="EG11" s="28" t="n">
        <f aca="false">IFERROR(DL10*BV11,"")</f>
        <v>-0</v>
      </c>
      <c r="EH11" s="28" t="n">
        <f aca="false">IFERROR(DM10*BW11,"")</f>
        <v>0</v>
      </c>
      <c r="EI11" s="28" t="n">
        <f aca="false">IFERROR(DN10*BX11,"")</f>
        <v>-0</v>
      </c>
      <c r="EJ11" s="28" t="n">
        <f aca="false">IFERROR(DO10*BY11,"")</f>
        <v>0</v>
      </c>
      <c r="EK11" s="28" t="n">
        <f aca="false">IFERROR(DP10*BZ11,"")</f>
        <v>0</v>
      </c>
      <c r="EL11" s="28" t="n">
        <f aca="false">IFERROR(DQ10*CA11,"")</f>
        <v>-0</v>
      </c>
      <c r="EM11" s="28" t="n">
        <f aca="false">IFERROR(DR10*CB11,"")</f>
        <v>0</v>
      </c>
      <c r="EN11" s="28" t="n">
        <f aca="false">IFERROR(DS10*CC11,"")</f>
        <v>0</v>
      </c>
      <c r="EO11" s="28" t="n">
        <f aca="false">IFERROR(DT10*CD11,"")</f>
        <v>-0</v>
      </c>
      <c r="EP11" s="28" t="n">
        <f aca="false">IFERROR(DU10*CE11,"")</f>
        <v>-0</v>
      </c>
      <c r="EQ11" s="28" t="n">
        <f aca="false">IFERROR(DV10*CF11,"")</f>
        <v>-0</v>
      </c>
      <c r="ER11" s="28" t="n">
        <f aca="false">IFERROR(DW10*CG11,"")</f>
        <v>0</v>
      </c>
      <c r="ES11" s="28" t="n">
        <f aca="false">IF(ROW()=4,"",SUM(DX11:ER11))</f>
        <v>0</v>
      </c>
      <c r="ET11" s="29" t="n">
        <f aca="false">COUNTIF(AR11:BL11,"&gt;0")</f>
        <v>0</v>
      </c>
    </row>
    <row r="12" customFormat="false" ht="15" hidden="false" customHeight="false" outlineLevel="0" collapsed="false">
      <c r="A12" s="19" t="n">
        <v>38260</v>
      </c>
      <c r="B12" s="23" t="n">
        <f aca="false">ABS(Rates_Data!AD12-Rates_Data!AE12)</f>
        <v>0.186666666666667</v>
      </c>
      <c r="C12" s="23" t="n">
        <f aca="false">ABS(Rates_Data!AD12-Rates_Data!AF12)</f>
        <v>0.353222222222222</v>
      </c>
      <c r="D12" s="23" t="n">
        <f aca="false">ABS(Rates_Data!AD12-Rates_Data!AG12)</f>
        <v>0.285</v>
      </c>
      <c r="E12" s="23" t="n">
        <f aca="false">ABS(Rates_Data!AD12-Rates_Data!AH12)</f>
        <v>0.557333333333333</v>
      </c>
      <c r="F12" s="23" t="n">
        <f aca="false">ABS(Rates_Data!AD12-Rates_Data!AI12)</f>
        <v>0.0926666666666667</v>
      </c>
      <c r="G12" s="23" t="n">
        <f aca="false">ABS(Rates_Data!AD12-Rates_Data!AJ12)</f>
        <v>0.0546666666666662</v>
      </c>
      <c r="H12" s="23" t="n">
        <f aca="false">ABS(Rates_Data!AE12-Rates_Data!AF12)</f>
        <v>0.539888888888889</v>
      </c>
      <c r="I12" s="23" t="n">
        <f aca="false">ABS(Rates_Data!AE12-Rates_Data!AG12)</f>
        <v>0.471666666666667</v>
      </c>
      <c r="J12" s="23" t="n">
        <f aca="false">ABS(Rates_Data!AE12-Rates_Data!AH12)</f>
        <v>0.744</v>
      </c>
      <c r="K12" s="23" t="n">
        <f aca="false">ABS(Rates_Data!AE12-Rates_Data!AI12)</f>
        <v>0.279333333333333</v>
      </c>
      <c r="L12" s="23" t="n">
        <f aca="false">ABS(Rates_Data!AE12-Rates_Data!AJ12)</f>
        <v>0.132</v>
      </c>
      <c r="M12" s="23" t="n">
        <f aca="false">ABS(Rates_Data!AF12-Rates_Data!AG12)</f>
        <v>0.0682222222222221</v>
      </c>
      <c r="N12" s="23" t="n">
        <f aca="false">ABS(Rates_Data!AF12-Rates_Data!AH12)</f>
        <v>0.204111111111111</v>
      </c>
      <c r="O12" s="23" t="n">
        <f aca="false">ABS(Rates_Data!AF12-Rates_Data!AI12)</f>
        <v>0.260555555555556</v>
      </c>
      <c r="P12" s="23" t="n">
        <f aca="false">ABS(Rates_Data!AF12-Rates_Data!AJ12)</f>
        <v>0.407888888888888</v>
      </c>
      <c r="Q12" s="23" t="n">
        <f aca="false">ABS(Rates_Data!AG12-Rates_Data!AH12)</f>
        <v>0.272333333333333</v>
      </c>
      <c r="R12" s="23" t="n">
        <f aca="false">ABS(Rates_Data!AG12-Rates_Data!AI12)</f>
        <v>0.192333333333333</v>
      </c>
      <c r="S12" s="23" t="n">
        <f aca="false">ABS(Rates_Data!AG12-Rates_Data!AJ12)</f>
        <v>0.339666666666666</v>
      </c>
      <c r="T12" s="23" t="n">
        <f aca="false">ABS(Rates_Data!AH12-Rates_Data!AI12)</f>
        <v>0.464666666666666</v>
      </c>
      <c r="U12" s="23" t="n">
        <f aca="false">ABS(Rates_Data!AH12-Rates_Data!AJ12)</f>
        <v>0.611999999999999</v>
      </c>
      <c r="V12" s="23" t="n">
        <f aca="false">ABS(Rates_Data!AI12-Rates_Data!AJ12)</f>
        <v>0.147333333333333</v>
      </c>
      <c r="W12" s="26" t="str">
        <f aca="false">IF(ROW()&lt;4+MinObs-1,"",IFERROR((B12-AVERAGE(B$4:B12))/STDEV(B$4:B12),""))</f>
        <v/>
      </c>
      <c r="X12" s="26" t="str">
        <f aca="false">IF(ROW()&lt;4+MinObs-1,"",IFERROR((C12-AVERAGE(C$4:C12))/STDEV(C$4:C12),""))</f>
        <v/>
      </c>
      <c r="Y12" s="26" t="str">
        <f aca="false">IF(ROW()&lt;4+MinObs-1,"",IFERROR((D12-AVERAGE(D$4:D12))/STDEV(D$4:D12),""))</f>
        <v/>
      </c>
      <c r="Z12" s="26" t="str">
        <f aca="false">IF(ROW()&lt;4+MinObs-1,"",IFERROR((E12-AVERAGE(E$4:E12))/STDEV(E$4:E12),""))</f>
        <v/>
      </c>
      <c r="AA12" s="26" t="str">
        <f aca="false">IF(ROW()&lt;4+MinObs-1,"",IFERROR((F12-AVERAGE(F$4:F12))/STDEV(F$4:F12),""))</f>
        <v/>
      </c>
      <c r="AB12" s="26" t="str">
        <f aca="false">IF(ROW()&lt;4+MinObs-1,"",IFERROR((G12-AVERAGE(G$4:G12))/STDEV(G$4:G12),""))</f>
        <v/>
      </c>
      <c r="AC12" s="26" t="str">
        <f aca="false">IF(ROW()&lt;4+MinObs-1,"",IFERROR((H12-AVERAGE(H$4:H12))/STDEV(H$4:H12),""))</f>
        <v/>
      </c>
      <c r="AD12" s="26" t="str">
        <f aca="false">IF(ROW()&lt;4+MinObs-1,"",IFERROR((I12-AVERAGE(I$4:I12))/STDEV(I$4:I12),""))</f>
        <v/>
      </c>
      <c r="AE12" s="26" t="str">
        <f aca="false">IF(ROW()&lt;4+MinObs-1,"",IFERROR((J12-AVERAGE(J$4:J12))/STDEV(J$4:J12),""))</f>
        <v/>
      </c>
      <c r="AF12" s="26" t="str">
        <f aca="false">IF(ROW()&lt;4+MinObs-1,"",IFERROR((K12-AVERAGE(K$4:K12))/STDEV(K$4:K12),""))</f>
        <v/>
      </c>
      <c r="AG12" s="26" t="str">
        <f aca="false">IF(ROW()&lt;4+MinObs-1,"",IFERROR((L12-AVERAGE(L$4:L12))/STDEV(L$4:L12),""))</f>
        <v/>
      </c>
      <c r="AH12" s="26" t="str">
        <f aca="false">IF(ROW()&lt;4+MinObs-1,"",IFERROR((M12-AVERAGE(M$4:M12))/STDEV(M$4:M12),""))</f>
        <v/>
      </c>
      <c r="AI12" s="26" t="str">
        <f aca="false">IF(ROW()&lt;4+MinObs-1,"",IFERROR((N12-AVERAGE(N$4:N12))/STDEV(N$4:N12),""))</f>
        <v/>
      </c>
      <c r="AJ12" s="26" t="str">
        <f aca="false">IF(ROW()&lt;4+MinObs-1,"",IFERROR((O12-AVERAGE(O$4:O12))/STDEV(O$4:O12),""))</f>
        <v/>
      </c>
      <c r="AK12" s="26" t="str">
        <f aca="false">IF(ROW()&lt;4+MinObs-1,"",IFERROR((P12-AVERAGE(P$4:P12))/STDEV(P$4:P12),""))</f>
        <v/>
      </c>
      <c r="AL12" s="26" t="str">
        <f aca="false">IF(ROW()&lt;4+MinObs-1,"",IFERROR((Q12-AVERAGE(Q$4:Q12))/STDEV(Q$4:Q12),""))</f>
        <v/>
      </c>
      <c r="AM12" s="26" t="str">
        <f aca="false">IF(ROW()&lt;4+MinObs-1,"",IFERROR((R12-AVERAGE(R$4:R12))/STDEV(R$4:R12),""))</f>
        <v/>
      </c>
      <c r="AN12" s="26" t="str">
        <f aca="false">IF(ROW()&lt;4+MinObs-1,"",IFERROR((S12-AVERAGE(S$4:S12))/STDEV(S$4:S12),""))</f>
        <v/>
      </c>
      <c r="AO12" s="26" t="str">
        <f aca="false">IF(ROW()&lt;4+MinObs-1,"",IFERROR((T12-AVERAGE(T$4:T12))/STDEV(T$4:T12),""))</f>
        <v/>
      </c>
      <c r="AP12" s="26" t="str">
        <f aca="false">IF(ROW()&lt;4+MinObs-1,"",IFERROR((U12-AVERAGE(U$4:U12))/STDEV(U$4:U12),""))</f>
        <v/>
      </c>
      <c r="AQ12" s="26" t="str">
        <f aca="false">IF(ROW()&lt;4+MinObs-1,"",IFERROR((V12-AVERAGE(V$4:V12))/STDEV(V$4:V12),""))</f>
        <v/>
      </c>
      <c r="AR12" s="26" t="n">
        <f aca="false">IF(W12="",0,IF(W12&gt;=z4,w4,IF(W12&gt;=z3,w3,IF(W12&gt;=zEntry,w2,IF(AND(W12&gt;=ExitZ,AR11&gt;0),w2,0)))))</f>
        <v>0</v>
      </c>
      <c r="AS12" s="26" t="n">
        <f aca="false">IF(X12="",0,IF(X12&gt;=z4,w4,IF(X12&gt;=z3,w3,IF(X12&gt;=zEntry,w2,IF(AND(X12&gt;=ExitZ,AS11&gt;0),w2,0)))))</f>
        <v>0</v>
      </c>
      <c r="AT12" s="26" t="n">
        <f aca="false">IF(Y12="",0,IF(Y12&gt;=z4,w4,IF(Y12&gt;=z3,w3,IF(Y12&gt;=zEntry,w2,IF(AND(Y12&gt;=ExitZ,AT11&gt;0),w2,0)))))</f>
        <v>0</v>
      </c>
      <c r="AU12" s="26" t="n">
        <f aca="false">IF(Z12="",0,IF(Z12&gt;=z4,w4,IF(Z12&gt;=z3,w3,IF(Z12&gt;=zEntry,w2,IF(AND(Z12&gt;=ExitZ,AU11&gt;0),w2,0)))))</f>
        <v>0</v>
      </c>
      <c r="AV12" s="26" t="n">
        <f aca="false">IF(AA12="",0,IF(AA12&gt;=z4,w4,IF(AA12&gt;=z3,w3,IF(AA12&gt;=zEntry,w2,IF(AND(AA12&gt;=ExitZ,AV11&gt;0),w2,0)))))</f>
        <v>0</v>
      </c>
      <c r="AW12" s="26" t="n">
        <f aca="false">IF(AB12="",0,IF(AB12&gt;=z4,w4,IF(AB12&gt;=z3,w3,IF(AB12&gt;=zEntry,w2,IF(AND(AB12&gt;=ExitZ,AW11&gt;0),w2,0)))))</f>
        <v>0</v>
      </c>
      <c r="AX12" s="26" t="n">
        <f aca="false">IF(AC12="",0,IF(AC12&gt;=z4,w4,IF(AC12&gt;=z3,w3,IF(AC12&gt;=zEntry,w2,IF(AND(AC12&gt;=ExitZ,AX11&gt;0),w2,0)))))</f>
        <v>0</v>
      </c>
      <c r="AY12" s="26" t="n">
        <f aca="false">IF(AD12="",0,IF(AD12&gt;=z4,w4,IF(AD12&gt;=z3,w3,IF(AD12&gt;=zEntry,w2,IF(AND(AD12&gt;=ExitZ,AY11&gt;0),w2,0)))))</f>
        <v>0</v>
      </c>
      <c r="AZ12" s="26" t="n">
        <f aca="false">IF(AE12="",0,IF(AE12&gt;=z4,w4,IF(AE12&gt;=z3,w3,IF(AE12&gt;=zEntry,w2,IF(AND(AE12&gt;=ExitZ,AZ11&gt;0),w2,0)))))</f>
        <v>0</v>
      </c>
      <c r="BA12" s="26" t="n">
        <f aca="false">IF(AF12="",0,IF(AF12&gt;=z4,w4,IF(AF12&gt;=z3,w3,IF(AF12&gt;=zEntry,w2,IF(AND(AF12&gt;=ExitZ,BA11&gt;0),w2,0)))))</f>
        <v>0</v>
      </c>
      <c r="BB12" s="26" t="n">
        <f aca="false">IF(AG12="",0,IF(AG12&gt;=z4,w4,IF(AG12&gt;=z3,w3,IF(AG12&gt;=zEntry,w2,IF(AND(AG12&gt;=ExitZ,BB11&gt;0),w2,0)))))</f>
        <v>0</v>
      </c>
      <c r="BC12" s="26" t="n">
        <f aca="false">IF(AH12="",0,IF(AH12&gt;=z4,w4,IF(AH12&gt;=z3,w3,IF(AH12&gt;=zEntry,w2,IF(AND(AH12&gt;=ExitZ,BC11&gt;0),w2,0)))))</f>
        <v>0</v>
      </c>
      <c r="BD12" s="26" t="n">
        <f aca="false">IF(AI12="",0,IF(AI12&gt;=z4,w4,IF(AI12&gt;=z3,w3,IF(AI12&gt;=zEntry,w2,IF(AND(AI12&gt;=ExitZ,BD11&gt;0),w2,0)))))</f>
        <v>0</v>
      </c>
      <c r="BE12" s="26" t="n">
        <f aca="false">IF(AJ12="",0,IF(AJ12&gt;=z4,w4,IF(AJ12&gt;=z3,w3,IF(AJ12&gt;=zEntry,w2,IF(AND(AJ12&gt;=ExitZ,BE11&gt;0),w2,0)))))</f>
        <v>0</v>
      </c>
      <c r="BF12" s="26" t="n">
        <f aca="false">IF(AK12="",0,IF(AK12&gt;=z4,w4,IF(AK12&gt;=z3,w3,IF(AK12&gt;=zEntry,w2,IF(AND(AK12&gt;=ExitZ,BF11&gt;0),w2,0)))))</f>
        <v>0</v>
      </c>
      <c r="BG12" s="26" t="n">
        <f aca="false">IF(AL12="",0,IF(AL12&gt;=z4,w4,IF(AL12&gt;=z3,w3,IF(AL12&gt;=zEntry,w2,IF(AND(AL12&gt;=ExitZ,BG11&gt;0),w2,0)))))</f>
        <v>0</v>
      </c>
      <c r="BH12" s="26" t="n">
        <f aca="false">IF(AM12="",0,IF(AM12&gt;=z4,w4,IF(AM12&gt;=z3,w3,IF(AM12&gt;=zEntry,w2,IF(AND(AM12&gt;=ExitZ,BH11&gt;0),w2,0)))))</f>
        <v>0</v>
      </c>
      <c r="BI12" s="26" t="n">
        <f aca="false">IF(AN12="",0,IF(AN12&gt;=z4,w4,IF(AN12&gt;=z3,w3,IF(AN12&gt;=zEntry,w2,IF(AND(AN12&gt;=ExitZ,BI11&gt;0),w2,0)))))</f>
        <v>0</v>
      </c>
      <c r="BJ12" s="26" t="n">
        <f aca="false">IF(AO12="",0,IF(AO12&gt;=z4,w4,IF(AO12&gt;=z3,w3,IF(AO12&gt;=zEntry,w2,IF(AND(AO12&gt;=ExitZ,BJ11&gt;0),w2,0)))))</f>
        <v>0</v>
      </c>
      <c r="BK12" s="26" t="n">
        <f aca="false">IF(AP12="",0,IF(AP12&gt;=z4,w4,IF(AP12&gt;=z3,w3,IF(AP12&gt;=zEntry,w2,IF(AND(AP12&gt;=ExitZ,BK11&gt;0),w2,0)))))</f>
        <v>0</v>
      </c>
      <c r="BL12" s="26" t="n">
        <f aca="false">IF(AQ12="",0,IF(AQ12&gt;=z4,w4,IF(AQ12&gt;=z3,w3,IF(AQ12&gt;=zEntry,w2,IF(AND(AQ12&gt;=ExitZ,BL11&gt;0),w2,0)))))</f>
        <v>0</v>
      </c>
      <c r="BM12" s="23" t="n">
        <f aca="false">IF(Rates_Data!AD11&gt;=Rates_Data!AE11,Rates_Data!AK12-Rates_Data!AL12,Rates_Data!AL12-Rates_Data!AK12)</f>
        <v>0.002755</v>
      </c>
      <c r="BN12" s="23" t="n">
        <f aca="false">IF(Rates_Data!AD11&gt;=Rates_Data!AF11,Rates_Data!AK12-Rates_Data!AM12,Rates_Data!AM12-Rates_Data!AK12)</f>
        <v>0.00917700000000001</v>
      </c>
      <c r="BO12" s="23" t="n">
        <f aca="false">IF(Rates_Data!AD11&gt;=Rates_Data!AG11,Rates_Data!AK12-Rates_Data!AN12,Rates_Data!AN12-Rates_Data!AK12)</f>
        <v>0.00216600000000001</v>
      </c>
      <c r="BP12" s="23" t="n">
        <f aca="false">IF(Rates_Data!AD11&gt;=Rates_Data!AH11,Rates_Data!AK12-Rates_Data!AO12,Rates_Data!AO12-Rates_Data!AK12)</f>
        <v>0.00495900000000001</v>
      </c>
      <c r="BQ12" s="23" t="n">
        <f aca="false">IF(Rates_Data!AD11&gt;=Rates_Data!AI11,Rates_Data!AK12-Rates_Data!AP12,Rates_Data!AP12-Rates_Data!AK12)</f>
        <v>0.006574</v>
      </c>
      <c r="BR12" s="23" t="n">
        <f aca="false">IF(Rates_Data!AD11&gt;=Rates_Data!AJ11,Rates_Data!AK12-Rates_Data!AQ12,Rates_Data!AQ12-Rates_Data!AK12)</f>
        <v>0.008436</v>
      </c>
      <c r="BS12" s="23" t="n">
        <f aca="false">IF(Rates_Data!AE11&gt;=Rates_Data!AF11,Rates_Data!AL12-Rates_Data!AM12,Rates_Data!AM12-Rates_Data!AL12)</f>
        <v>0.00642200000000001</v>
      </c>
      <c r="BT12" s="23" t="n">
        <f aca="false">IF(Rates_Data!AE11&gt;=Rates_Data!AG11,Rates_Data!AL12-Rates_Data!AN12,Rates_Data!AN12-Rates_Data!AL12)</f>
        <v>-0.000588999999999994</v>
      </c>
      <c r="BU12" s="23" t="n">
        <f aca="false">IF(Rates_Data!AE11&gt;=Rates_Data!AH11,Rates_Data!AL12-Rates_Data!AO12,Rates_Data!AO12-Rates_Data!AL12)</f>
        <v>0.00220400000000001</v>
      </c>
      <c r="BV12" s="23" t="n">
        <f aca="false">IF(Rates_Data!AE11&gt;=Rates_Data!AI11,Rates_Data!AL12-Rates_Data!AP12,Rates_Data!AP12-Rates_Data!AL12)</f>
        <v>0.003819</v>
      </c>
      <c r="BW12" s="23" t="n">
        <f aca="false">IF(Rates_Data!AE11&gt;=Rates_Data!AJ11,Rates_Data!AL12-Rates_Data!AQ12,Rates_Data!AQ12-Rates_Data!AL12)</f>
        <v>0.005681</v>
      </c>
      <c r="BX12" s="23" t="n">
        <f aca="false">IF(Rates_Data!AF11&gt;=Rates_Data!AG11,Rates_Data!AM12-Rates_Data!AN12,Rates_Data!AN12-Rates_Data!AM12)</f>
        <v>0.007011</v>
      </c>
      <c r="BY12" s="23" t="n">
        <f aca="false">IF(Rates_Data!AF11&gt;=Rates_Data!AH11,Rates_Data!AM12-Rates_Data!AO12,Rates_Data!AO12-Rates_Data!AM12)</f>
        <v>-0.004218</v>
      </c>
      <c r="BZ12" s="23" t="n">
        <f aca="false">IF(Rates_Data!AF11&gt;=Rates_Data!AI11,Rates_Data!AM12-Rates_Data!AP12,Rates_Data!AP12-Rates_Data!AM12)</f>
        <v>0.00260300000000001</v>
      </c>
      <c r="CA12" s="23" t="n">
        <f aca="false">IF(Rates_Data!AF11&gt;=Rates_Data!AJ11,Rates_Data!AM12-Rates_Data!AQ12,Rates_Data!AQ12-Rates_Data!AM12)</f>
        <v>0.000741000000000011</v>
      </c>
      <c r="CB12" s="23" t="n">
        <f aca="false">IF(Rates_Data!AG11&gt;=Rates_Data!AH11,Rates_Data!AN12-Rates_Data!AO12,Rates_Data!AO12-Rates_Data!AN12)</f>
        <v>0.002793</v>
      </c>
      <c r="CC12" s="23" t="n">
        <f aca="false">IF(Rates_Data!AG11&gt;=Rates_Data!AI11,Rates_Data!AN12-Rates_Data!AP12,Rates_Data!AP12-Rates_Data!AN12)</f>
        <v>-0.004408</v>
      </c>
      <c r="CD12" s="23" t="n">
        <f aca="false">IF(Rates_Data!AG11&gt;=Rates_Data!AJ11,Rates_Data!AN12-Rates_Data!AQ12,Rates_Data!AQ12-Rates_Data!AN12)</f>
        <v>-0.00626999999999999</v>
      </c>
      <c r="CE12" s="23" t="n">
        <f aca="false">IF(Rates_Data!AH11&gt;=Rates_Data!AI11,Rates_Data!AO12-Rates_Data!AP12,Rates_Data!AP12-Rates_Data!AO12)</f>
        <v>-0.00161499999999999</v>
      </c>
      <c r="CF12" s="23" t="n">
        <f aca="false">IF(Rates_Data!AH11&gt;=Rates_Data!AJ11,Rates_Data!AO12-Rates_Data!AQ12,Rates_Data!AQ12-Rates_Data!AO12)</f>
        <v>-0.00347699999999999</v>
      </c>
      <c r="CG12" s="23" t="n">
        <f aca="false">IF(Rates_Data!AI11&gt;=Rates_Data!AJ11,Rates_Data!AP12-Rates_Data!AQ12,Rates_Data!AQ12-Rates_Data!AP12)</f>
        <v>-0.00186199999999999</v>
      </c>
      <c r="CH12" s="27" t="str">
        <f aca="false">IF(ROW()&lt;4+VolLB,"",STDEV(INDEX($BM:$BM,ROW()-VolLB+1):INDEX($BM:$BM,ROW()))*SQRT(12))</f>
        <v/>
      </c>
      <c r="CI12" s="27" t="str">
        <f aca="false">IF(ROW()&lt;4+VolLB,"",STDEV(INDEX($BN:$BN,ROW()-VolLB+1):INDEX($BN:$BN,ROW()))*SQRT(12))</f>
        <v/>
      </c>
      <c r="CJ12" s="27" t="str">
        <f aca="false">IF(ROW()&lt;4+VolLB,"",STDEV(INDEX($BO:$BO,ROW()-VolLB+1):INDEX($BO:$BO,ROW()))*SQRT(12))</f>
        <v/>
      </c>
      <c r="CK12" s="27" t="str">
        <f aca="false">IF(ROW()&lt;4+VolLB,"",STDEV(INDEX($BP:$BP,ROW()-VolLB+1):INDEX($BP:$BP,ROW()))*SQRT(12))</f>
        <v/>
      </c>
      <c r="CL12" s="27" t="str">
        <f aca="false">IF(ROW()&lt;4+VolLB,"",STDEV(INDEX($BQ:$BQ,ROW()-VolLB+1):INDEX($BQ:$BQ,ROW()))*SQRT(12))</f>
        <v/>
      </c>
      <c r="CM12" s="27" t="str">
        <f aca="false">IF(ROW()&lt;4+VolLB,"",STDEV(INDEX($BR:$BR,ROW()-VolLB+1):INDEX($BR:$BR,ROW()))*SQRT(12))</f>
        <v/>
      </c>
      <c r="CN12" s="27" t="str">
        <f aca="false">IF(ROW()&lt;4+VolLB,"",STDEV(INDEX($BS:$BS,ROW()-VolLB+1):INDEX($BS:$BS,ROW()))*SQRT(12))</f>
        <v/>
      </c>
      <c r="CO12" s="27" t="str">
        <f aca="false">IF(ROW()&lt;4+VolLB,"",STDEV(INDEX($BT:$BT,ROW()-VolLB+1):INDEX($BT:$BT,ROW()))*SQRT(12))</f>
        <v/>
      </c>
      <c r="CP12" s="27" t="str">
        <f aca="false">IF(ROW()&lt;4+VolLB,"",STDEV(INDEX($BU:$BU,ROW()-VolLB+1):INDEX($BU:$BU,ROW()))*SQRT(12))</f>
        <v/>
      </c>
      <c r="CQ12" s="27" t="str">
        <f aca="false">IF(ROW()&lt;4+VolLB,"",STDEV(INDEX($BV:$BV,ROW()-VolLB+1):INDEX($BV:$BV,ROW()))*SQRT(12))</f>
        <v/>
      </c>
      <c r="CR12" s="27" t="str">
        <f aca="false">IF(ROW()&lt;4+VolLB,"",STDEV(INDEX($BW:$BW,ROW()-VolLB+1):INDEX($BW:$BW,ROW()))*SQRT(12))</f>
        <v/>
      </c>
      <c r="CS12" s="27" t="str">
        <f aca="false">IF(ROW()&lt;4+VolLB,"",STDEV(INDEX($BX:$BX,ROW()-VolLB+1):INDEX($BX:$BX,ROW()))*SQRT(12))</f>
        <v/>
      </c>
      <c r="CT12" s="27" t="str">
        <f aca="false">IF(ROW()&lt;4+VolLB,"",STDEV(INDEX($BY:$BY,ROW()-VolLB+1):INDEX($BY:$BY,ROW()))*SQRT(12))</f>
        <v/>
      </c>
      <c r="CU12" s="27" t="str">
        <f aca="false">IF(ROW()&lt;4+VolLB,"",STDEV(INDEX($BZ:$BZ,ROW()-VolLB+1):INDEX($BZ:$BZ,ROW()))*SQRT(12))</f>
        <v/>
      </c>
      <c r="CV12" s="27" t="str">
        <f aca="false">IF(ROW()&lt;4+VolLB,"",STDEV(INDEX($CA:$CA,ROW()-VolLB+1):INDEX($CA:$CA,ROW()))*SQRT(12))</f>
        <v/>
      </c>
      <c r="CW12" s="27" t="str">
        <f aca="false">IF(ROW()&lt;4+VolLB,"",STDEV(INDEX($CB:$CB,ROW()-VolLB+1):INDEX($CB:$CB,ROW()))*SQRT(12))</f>
        <v/>
      </c>
      <c r="CX12" s="27" t="str">
        <f aca="false">IF(ROW()&lt;4+VolLB,"",STDEV(INDEX($CC:$CC,ROW()-VolLB+1):INDEX($CC:$CC,ROW()))*SQRT(12))</f>
        <v/>
      </c>
      <c r="CY12" s="27" t="str">
        <f aca="false">IF(ROW()&lt;4+VolLB,"",STDEV(INDEX($CD:$CD,ROW()-VolLB+1):INDEX($CD:$CD,ROW()))*SQRT(12))</f>
        <v/>
      </c>
      <c r="CZ12" s="27" t="str">
        <f aca="false">IF(ROW()&lt;4+VolLB,"",STDEV(INDEX($CE:$CE,ROW()-VolLB+1):INDEX($CE:$CE,ROW()))*SQRT(12))</f>
        <v/>
      </c>
      <c r="DA12" s="27" t="str">
        <f aca="false">IF(ROW()&lt;4+VolLB,"",STDEV(INDEX($CF:$CF,ROW()-VolLB+1):INDEX($CF:$CF,ROW()))*SQRT(12))</f>
        <v/>
      </c>
      <c r="DB12" s="27" t="str">
        <f aca="false">IF(ROW()&lt;4+VolLB,"",STDEV(INDEX($CG:$CG,ROW()-VolLB+1):INDEX($CG:$CG,ROW()))*SQRT(12))</f>
        <v/>
      </c>
      <c r="DC12" s="26" t="n">
        <f aca="false">IF(OR(AR12=0,CH12="",CH12=0),0,AR12*MIN(MaxScal,TgtVol/CH12))</f>
        <v>0</v>
      </c>
      <c r="DD12" s="26" t="n">
        <f aca="false">IF(OR(AS12=0,CI12="",CI12=0),0,AS12*MIN(MaxScal,TgtVol/CI12))</f>
        <v>0</v>
      </c>
      <c r="DE12" s="26" t="n">
        <f aca="false">IF(OR(AT12=0,CJ12="",CJ12=0),0,AT12*MIN(MaxScal,TgtVol/CJ12))</f>
        <v>0</v>
      </c>
      <c r="DF12" s="26" t="n">
        <f aca="false">IF(OR(AU12=0,CK12="",CK12=0),0,AU12*MIN(MaxScal,TgtVol/CK12))</f>
        <v>0</v>
      </c>
      <c r="DG12" s="26" t="n">
        <f aca="false">IF(OR(AV12=0,CL12="",CL12=0),0,AV12*MIN(MaxScal,TgtVol/CL12))</f>
        <v>0</v>
      </c>
      <c r="DH12" s="26" t="n">
        <f aca="false">IF(OR(AW12=0,CM12="",CM12=0),0,AW12*MIN(MaxScal,TgtVol/CM12))</f>
        <v>0</v>
      </c>
      <c r="DI12" s="26" t="n">
        <f aca="false">IF(OR(AX12=0,CN12="",CN12=0),0,AX12*MIN(MaxScal,TgtVol/CN12))</f>
        <v>0</v>
      </c>
      <c r="DJ12" s="26" t="n">
        <f aca="false">IF(OR(AY12=0,CO12="",CO12=0),0,AY12*MIN(MaxScal,TgtVol/CO12))</f>
        <v>0</v>
      </c>
      <c r="DK12" s="26" t="n">
        <f aca="false">IF(OR(AZ12=0,CP12="",CP12=0),0,AZ12*MIN(MaxScal,TgtVol/CP12))</f>
        <v>0</v>
      </c>
      <c r="DL12" s="26" t="n">
        <f aca="false">IF(OR(BA12=0,CQ12="",CQ12=0),0,BA12*MIN(MaxScal,TgtVol/CQ12))</f>
        <v>0</v>
      </c>
      <c r="DM12" s="26" t="n">
        <f aca="false">IF(OR(BB12=0,CR12="",CR12=0),0,BB12*MIN(MaxScal,TgtVol/CR12))</f>
        <v>0</v>
      </c>
      <c r="DN12" s="26" t="n">
        <f aca="false">IF(OR(BC12=0,CS12="",CS12=0),0,BC12*MIN(MaxScal,TgtVol/CS12))</f>
        <v>0</v>
      </c>
      <c r="DO12" s="26" t="n">
        <f aca="false">IF(OR(BD12=0,CT12="",CT12=0),0,BD12*MIN(MaxScal,TgtVol/CT12))</f>
        <v>0</v>
      </c>
      <c r="DP12" s="26" t="n">
        <f aca="false">IF(OR(BE12=0,CU12="",CU12=0),0,BE12*MIN(MaxScal,TgtVol/CU12))</f>
        <v>0</v>
      </c>
      <c r="DQ12" s="26" t="n">
        <f aca="false">IF(OR(BF12=0,CV12="",CV12=0),0,BF12*MIN(MaxScal,TgtVol/CV12))</f>
        <v>0</v>
      </c>
      <c r="DR12" s="26" t="n">
        <f aca="false">IF(OR(BG12=0,CW12="",CW12=0),0,BG12*MIN(MaxScal,TgtVol/CW12))</f>
        <v>0</v>
      </c>
      <c r="DS12" s="26" t="n">
        <f aca="false">IF(OR(BH12=0,CX12="",CX12=0),0,BH12*MIN(MaxScal,TgtVol/CX12))</f>
        <v>0</v>
      </c>
      <c r="DT12" s="26" t="n">
        <f aca="false">IF(OR(BI12=0,CY12="",CY12=0),0,BI12*MIN(MaxScal,TgtVol/CY12))</f>
        <v>0</v>
      </c>
      <c r="DU12" s="26" t="n">
        <f aca="false">IF(OR(BJ12=0,CZ12="",CZ12=0),0,BJ12*MIN(MaxScal,TgtVol/CZ12))</f>
        <v>0</v>
      </c>
      <c r="DV12" s="26" t="n">
        <f aca="false">IF(OR(BK12=0,DA12="",DA12=0),0,BK12*MIN(MaxScal,TgtVol/DA12))</f>
        <v>0</v>
      </c>
      <c r="DW12" s="26" t="n">
        <f aca="false">IF(OR(BL12=0,DB12="",DB12=0),0,BL12*MIN(MaxScal,TgtVol/DB12))</f>
        <v>0</v>
      </c>
      <c r="DX12" s="28" t="n">
        <f aca="false">IFERROR(DC11*BM12,"")</f>
        <v>0</v>
      </c>
      <c r="DY12" s="28" t="n">
        <f aca="false">IFERROR(DD11*BN12,"")</f>
        <v>0</v>
      </c>
      <c r="DZ12" s="28" t="n">
        <f aca="false">IFERROR(DE11*BO12,"")</f>
        <v>0</v>
      </c>
      <c r="EA12" s="28" t="n">
        <f aca="false">IFERROR(DF11*BP12,"")</f>
        <v>0</v>
      </c>
      <c r="EB12" s="28" t="n">
        <f aca="false">IFERROR(DG11*BQ12,"")</f>
        <v>0</v>
      </c>
      <c r="EC12" s="28" t="n">
        <f aca="false">IFERROR(DH11*BR12,"")</f>
        <v>0</v>
      </c>
      <c r="ED12" s="28" t="n">
        <f aca="false">IFERROR(DI11*BS12,"")</f>
        <v>0</v>
      </c>
      <c r="EE12" s="28" t="n">
        <f aca="false">IFERROR(DJ11*BT12,"")</f>
        <v>-0</v>
      </c>
      <c r="EF12" s="28" t="n">
        <f aca="false">IFERROR(DK11*BU12,"")</f>
        <v>0</v>
      </c>
      <c r="EG12" s="28" t="n">
        <f aca="false">IFERROR(DL11*BV12,"")</f>
        <v>0</v>
      </c>
      <c r="EH12" s="28" t="n">
        <f aca="false">IFERROR(DM11*BW12,"")</f>
        <v>0</v>
      </c>
      <c r="EI12" s="28" t="n">
        <f aca="false">IFERROR(DN11*BX12,"")</f>
        <v>0</v>
      </c>
      <c r="EJ12" s="28" t="n">
        <f aca="false">IFERROR(DO11*BY12,"")</f>
        <v>-0</v>
      </c>
      <c r="EK12" s="28" t="n">
        <f aca="false">IFERROR(DP11*BZ12,"")</f>
        <v>0</v>
      </c>
      <c r="EL12" s="28" t="n">
        <f aca="false">IFERROR(DQ11*CA12,"")</f>
        <v>0</v>
      </c>
      <c r="EM12" s="28" t="n">
        <f aca="false">IFERROR(DR11*CB12,"")</f>
        <v>0</v>
      </c>
      <c r="EN12" s="28" t="n">
        <f aca="false">IFERROR(DS11*CC12,"")</f>
        <v>-0</v>
      </c>
      <c r="EO12" s="28" t="n">
        <f aca="false">IFERROR(DT11*CD12,"")</f>
        <v>-0</v>
      </c>
      <c r="EP12" s="28" t="n">
        <f aca="false">IFERROR(DU11*CE12,"")</f>
        <v>-0</v>
      </c>
      <c r="EQ12" s="28" t="n">
        <f aca="false">IFERROR(DV11*CF12,"")</f>
        <v>-0</v>
      </c>
      <c r="ER12" s="28" t="n">
        <f aca="false">IFERROR(DW11*CG12,"")</f>
        <v>-0</v>
      </c>
      <c r="ES12" s="28" t="n">
        <f aca="false">IF(ROW()=4,"",SUM(DX12:ER12))</f>
        <v>0</v>
      </c>
      <c r="ET12" s="29" t="n">
        <f aca="false">COUNTIF(AR12:BL12,"&gt;0")</f>
        <v>0</v>
      </c>
    </row>
    <row r="13" customFormat="false" ht="15" hidden="false" customHeight="false" outlineLevel="0" collapsed="false">
      <c r="A13" s="19" t="n">
        <v>38291</v>
      </c>
      <c r="B13" s="23" t="n">
        <f aca="false">ABS(Rates_Data!AD13-Rates_Data!AE13)</f>
        <v>0.0147</v>
      </c>
      <c r="C13" s="23" t="n">
        <f aca="false">ABS(Rates_Data!AD13-Rates_Data!AF13)</f>
        <v>0.0902000000000001</v>
      </c>
      <c r="D13" s="23" t="n">
        <f aca="false">ABS(Rates_Data!AD13-Rates_Data!AG13)</f>
        <v>0.3654</v>
      </c>
      <c r="E13" s="23" t="n">
        <f aca="false">ABS(Rates_Data!AD13-Rates_Data!AH13)</f>
        <v>0.5259</v>
      </c>
      <c r="F13" s="23" t="n">
        <f aca="false">ABS(Rates_Data!AD13-Rates_Data!AI13)</f>
        <v>0.00690000000000002</v>
      </c>
      <c r="G13" s="23" t="n">
        <f aca="false">ABS(Rates_Data!AD13-Rates_Data!AJ13)</f>
        <v>0.3615</v>
      </c>
      <c r="H13" s="23" t="n">
        <f aca="false">ABS(Rates_Data!AE13-Rates_Data!AF13)</f>
        <v>0.0755</v>
      </c>
      <c r="I13" s="23" t="n">
        <f aca="false">ABS(Rates_Data!AE13-Rates_Data!AG13)</f>
        <v>0.3507</v>
      </c>
      <c r="J13" s="23" t="n">
        <f aca="false">ABS(Rates_Data!AE13-Rates_Data!AH13)</f>
        <v>0.5112</v>
      </c>
      <c r="K13" s="23" t="n">
        <f aca="false">ABS(Rates_Data!AE13-Rates_Data!AI13)</f>
        <v>0.0078</v>
      </c>
      <c r="L13" s="23" t="n">
        <f aca="false">ABS(Rates_Data!AE13-Rates_Data!AJ13)</f>
        <v>0.3762</v>
      </c>
      <c r="M13" s="23" t="n">
        <f aca="false">ABS(Rates_Data!AF13-Rates_Data!AG13)</f>
        <v>0.2752</v>
      </c>
      <c r="N13" s="23" t="n">
        <f aca="false">ABS(Rates_Data!AF13-Rates_Data!AH13)</f>
        <v>0.4357</v>
      </c>
      <c r="O13" s="23" t="n">
        <f aca="false">ABS(Rates_Data!AF13-Rates_Data!AI13)</f>
        <v>0.0833</v>
      </c>
      <c r="P13" s="23" t="n">
        <f aca="false">ABS(Rates_Data!AF13-Rates_Data!AJ13)</f>
        <v>0.4517</v>
      </c>
      <c r="Q13" s="23" t="n">
        <f aca="false">ABS(Rates_Data!AG13-Rates_Data!AH13)</f>
        <v>0.1605</v>
      </c>
      <c r="R13" s="23" t="n">
        <f aca="false">ABS(Rates_Data!AG13-Rates_Data!AI13)</f>
        <v>0.3585</v>
      </c>
      <c r="S13" s="23" t="n">
        <f aca="false">ABS(Rates_Data!AG13-Rates_Data!AJ13)</f>
        <v>0.7269</v>
      </c>
      <c r="T13" s="23" t="n">
        <f aca="false">ABS(Rates_Data!AH13-Rates_Data!AI13)</f>
        <v>0.519</v>
      </c>
      <c r="U13" s="23" t="n">
        <f aca="false">ABS(Rates_Data!AH13-Rates_Data!AJ13)</f>
        <v>0.8874</v>
      </c>
      <c r="V13" s="23" t="n">
        <f aca="false">ABS(Rates_Data!AI13-Rates_Data!AJ13)</f>
        <v>0.3684</v>
      </c>
      <c r="W13" s="26" t="str">
        <f aca="false">IF(ROW()&lt;4+MinObs-1,"",IFERROR((B13-AVERAGE(B$4:B13))/STDEV(B$4:B13),""))</f>
        <v/>
      </c>
      <c r="X13" s="26" t="str">
        <f aca="false">IF(ROW()&lt;4+MinObs-1,"",IFERROR((C13-AVERAGE(C$4:C13))/STDEV(C$4:C13),""))</f>
        <v/>
      </c>
      <c r="Y13" s="26" t="str">
        <f aca="false">IF(ROW()&lt;4+MinObs-1,"",IFERROR((D13-AVERAGE(D$4:D13))/STDEV(D$4:D13),""))</f>
        <v/>
      </c>
      <c r="Z13" s="26" t="str">
        <f aca="false">IF(ROW()&lt;4+MinObs-1,"",IFERROR((E13-AVERAGE(E$4:E13))/STDEV(E$4:E13),""))</f>
        <v/>
      </c>
      <c r="AA13" s="26" t="str">
        <f aca="false">IF(ROW()&lt;4+MinObs-1,"",IFERROR((F13-AVERAGE(F$4:F13))/STDEV(F$4:F13),""))</f>
        <v/>
      </c>
      <c r="AB13" s="26" t="str">
        <f aca="false">IF(ROW()&lt;4+MinObs-1,"",IFERROR((G13-AVERAGE(G$4:G13))/STDEV(G$4:G13),""))</f>
        <v/>
      </c>
      <c r="AC13" s="26" t="str">
        <f aca="false">IF(ROW()&lt;4+MinObs-1,"",IFERROR((H13-AVERAGE(H$4:H13))/STDEV(H$4:H13),""))</f>
        <v/>
      </c>
      <c r="AD13" s="26" t="str">
        <f aca="false">IF(ROW()&lt;4+MinObs-1,"",IFERROR((I13-AVERAGE(I$4:I13))/STDEV(I$4:I13),""))</f>
        <v/>
      </c>
      <c r="AE13" s="26" t="str">
        <f aca="false">IF(ROW()&lt;4+MinObs-1,"",IFERROR((J13-AVERAGE(J$4:J13))/STDEV(J$4:J13),""))</f>
        <v/>
      </c>
      <c r="AF13" s="26" t="str">
        <f aca="false">IF(ROW()&lt;4+MinObs-1,"",IFERROR((K13-AVERAGE(K$4:K13))/STDEV(K$4:K13),""))</f>
        <v/>
      </c>
      <c r="AG13" s="26" t="str">
        <f aca="false">IF(ROW()&lt;4+MinObs-1,"",IFERROR((L13-AVERAGE(L$4:L13))/STDEV(L$4:L13),""))</f>
        <v/>
      </c>
      <c r="AH13" s="26" t="str">
        <f aca="false">IF(ROW()&lt;4+MinObs-1,"",IFERROR((M13-AVERAGE(M$4:M13))/STDEV(M$4:M13),""))</f>
        <v/>
      </c>
      <c r="AI13" s="26" t="str">
        <f aca="false">IF(ROW()&lt;4+MinObs-1,"",IFERROR((N13-AVERAGE(N$4:N13))/STDEV(N$4:N13),""))</f>
        <v/>
      </c>
      <c r="AJ13" s="26" t="str">
        <f aca="false">IF(ROW()&lt;4+MinObs-1,"",IFERROR((O13-AVERAGE(O$4:O13))/STDEV(O$4:O13),""))</f>
        <v/>
      </c>
      <c r="AK13" s="26" t="str">
        <f aca="false">IF(ROW()&lt;4+MinObs-1,"",IFERROR((P13-AVERAGE(P$4:P13))/STDEV(P$4:P13),""))</f>
        <v/>
      </c>
      <c r="AL13" s="26" t="str">
        <f aca="false">IF(ROW()&lt;4+MinObs-1,"",IFERROR((Q13-AVERAGE(Q$4:Q13))/STDEV(Q$4:Q13),""))</f>
        <v/>
      </c>
      <c r="AM13" s="26" t="str">
        <f aca="false">IF(ROW()&lt;4+MinObs-1,"",IFERROR((R13-AVERAGE(R$4:R13))/STDEV(R$4:R13),""))</f>
        <v/>
      </c>
      <c r="AN13" s="26" t="str">
        <f aca="false">IF(ROW()&lt;4+MinObs-1,"",IFERROR((S13-AVERAGE(S$4:S13))/STDEV(S$4:S13),""))</f>
        <v/>
      </c>
      <c r="AO13" s="26" t="str">
        <f aca="false">IF(ROW()&lt;4+MinObs-1,"",IFERROR((T13-AVERAGE(T$4:T13))/STDEV(T$4:T13),""))</f>
        <v/>
      </c>
      <c r="AP13" s="26" t="str">
        <f aca="false">IF(ROW()&lt;4+MinObs-1,"",IFERROR((U13-AVERAGE(U$4:U13))/STDEV(U$4:U13),""))</f>
        <v/>
      </c>
      <c r="AQ13" s="26" t="str">
        <f aca="false">IF(ROW()&lt;4+MinObs-1,"",IFERROR((V13-AVERAGE(V$4:V13))/STDEV(V$4:V13),""))</f>
        <v/>
      </c>
      <c r="AR13" s="26" t="n">
        <f aca="false">IF(W13="",0,IF(W13&gt;=z4,w4,IF(W13&gt;=z3,w3,IF(W13&gt;=zEntry,w2,IF(AND(W13&gt;=ExitZ,AR12&gt;0),w2,0)))))</f>
        <v>0</v>
      </c>
      <c r="AS13" s="26" t="n">
        <f aca="false">IF(X13="",0,IF(X13&gt;=z4,w4,IF(X13&gt;=z3,w3,IF(X13&gt;=zEntry,w2,IF(AND(X13&gt;=ExitZ,AS12&gt;0),w2,0)))))</f>
        <v>0</v>
      </c>
      <c r="AT13" s="26" t="n">
        <f aca="false">IF(Y13="",0,IF(Y13&gt;=z4,w4,IF(Y13&gt;=z3,w3,IF(Y13&gt;=zEntry,w2,IF(AND(Y13&gt;=ExitZ,AT12&gt;0),w2,0)))))</f>
        <v>0</v>
      </c>
      <c r="AU13" s="26" t="n">
        <f aca="false">IF(Z13="",0,IF(Z13&gt;=z4,w4,IF(Z13&gt;=z3,w3,IF(Z13&gt;=zEntry,w2,IF(AND(Z13&gt;=ExitZ,AU12&gt;0),w2,0)))))</f>
        <v>0</v>
      </c>
      <c r="AV13" s="26" t="n">
        <f aca="false">IF(AA13="",0,IF(AA13&gt;=z4,w4,IF(AA13&gt;=z3,w3,IF(AA13&gt;=zEntry,w2,IF(AND(AA13&gt;=ExitZ,AV12&gt;0),w2,0)))))</f>
        <v>0</v>
      </c>
      <c r="AW13" s="26" t="n">
        <f aca="false">IF(AB13="",0,IF(AB13&gt;=z4,w4,IF(AB13&gt;=z3,w3,IF(AB13&gt;=zEntry,w2,IF(AND(AB13&gt;=ExitZ,AW12&gt;0),w2,0)))))</f>
        <v>0</v>
      </c>
      <c r="AX13" s="26" t="n">
        <f aca="false">IF(AC13="",0,IF(AC13&gt;=z4,w4,IF(AC13&gt;=z3,w3,IF(AC13&gt;=zEntry,w2,IF(AND(AC13&gt;=ExitZ,AX12&gt;0),w2,0)))))</f>
        <v>0</v>
      </c>
      <c r="AY13" s="26" t="n">
        <f aca="false">IF(AD13="",0,IF(AD13&gt;=z4,w4,IF(AD13&gt;=z3,w3,IF(AD13&gt;=zEntry,w2,IF(AND(AD13&gt;=ExitZ,AY12&gt;0),w2,0)))))</f>
        <v>0</v>
      </c>
      <c r="AZ13" s="26" t="n">
        <f aca="false">IF(AE13="",0,IF(AE13&gt;=z4,w4,IF(AE13&gt;=z3,w3,IF(AE13&gt;=zEntry,w2,IF(AND(AE13&gt;=ExitZ,AZ12&gt;0),w2,0)))))</f>
        <v>0</v>
      </c>
      <c r="BA13" s="26" t="n">
        <f aca="false">IF(AF13="",0,IF(AF13&gt;=z4,w4,IF(AF13&gt;=z3,w3,IF(AF13&gt;=zEntry,w2,IF(AND(AF13&gt;=ExitZ,BA12&gt;0),w2,0)))))</f>
        <v>0</v>
      </c>
      <c r="BB13" s="26" t="n">
        <f aca="false">IF(AG13="",0,IF(AG13&gt;=z4,w4,IF(AG13&gt;=z3,w3,IF(AG13&gt;=zEntry,w2,IF(AND(AG13&gt;=ExitZ,BB12&gt;0),w2,0)))))</f>
        <v>0</v>
      </c>
      <c r="BC13" s="26" t="n">
        <f aca="false">IF(AH13="",0,IF(AH13&gt;=z4,w4,IF(AH13&gt;=z3,w3,IF(AH13&gt;=zEntry,w2,IF(AND(AH13&gt;=ExitZ,BC12&gt;0),w2,0)))))</f>
        <v>0</v>
      </c>
      <c r="BD13" s="26" t="n">
        <f aca="false">IF(AI13="",0,IF(AI13&gt;=z4,w4,IF(AI13&gt;=z3,w3,IF(AI13&gt;=zEntry,w2,IF(AND(AI13&gt;=ExitZ,BD12&gt;0),w2,0)))))</f>
        <v>0</v>
      </c>
      <c r="BE13" s="26" t="n">
        <f aca="false">IF(AJ13="",0,IF(AJ13&gt;=z4,w4,IF(AJ13&gt;=z3,w3,IF(AJ13&gt;=zEntry,w2,IF(AND(AJ13&gt;=ExitZ,BE12&gt;0),w2,0)))))</f>
        <v>0</v>
      </c>
      <c r="BF13" s="26" t="n">
        <f aca="false">IF(AK13="",0,IF(AK13&gt;=z4,w4,IF(AK13&gt;=z3,w3,IF(AK13&gt;=zEntry,w2,IF(AND(AK13&gt;=ExitZ,BF12&gt;0),w2,0)))))</f>
        <v>0</v>
      </c>
      <c r="BG13" s="26" t="n">
        <f aca="false">IF(AL13="",0,IF(AL13&gt;=z4,w4,IF(AL13&gt;=z3,w3,IF(AL13&gt;=zEntry,w2,IF(AND(AL13&gt;=ExitZ,BG12&gt;0),w2,0)))))</f>
        <v>0</v>
      </c>
      <c r="BH13" s="26" t="n">
        <f aca="false">IF(AM13="",0,IF(AM13&gt;=z4,w4,IF(AM13&gt;=z3,w3,IF(AM13&gt;=zEntry,w2,IF(AND(AM13&gt;=ExitZ,BH12&gt;0),w2,0)))))</f>
        <v>0</v>
      </c>
      <c r="BI13" s="26" t="n">
        <f aca="false">IF(AN13="",0,IF(AN13&gt;=z4,w4,IF(AN13&gt;=z3,w3,IF(AN13&gt;=zEntry,w2,IF(AND(AN13&gt;=ExitZ,BI12&gt;0),w2,0)))))</f>
        <v>0</v>
      </c>
      <c r="BJ13" s="26" t="n">
        <f aca="false">IF(AO13="",0,IF(AO13&gt;=z4,w4,IF(AO13&gt;=z3,w3,IF(AO13&gt;=zEntry,w2,IF(AND(AO13&gt;=ExitZ,BJ12&gt;0),w2,0)))))</f>
        <v>0</v>
      </c>
      <c r="BK13" s="26" t="n">
        <f aca="false">IF(AP13="",0,IF(AP13&gt;=z4,w4,IF(AP13&gt;=z3,w3,IF(AP13&gt;=zEntry,w2,IF(AND(AP13&gt;=ExitZ,BK12&gt;0),w2,0)))))</f>
        <v>0</v>
      </c>
      <c r="BL13" s="26" t="n">
        <f aca="false">IF(AQ13="",0,IF(AQ13&gt;=z4,w4,IF(AQ13&gt;=z3,w3,IF(AQ13&gt;=zEntry,w2,IF(AND(AQ13&gt;=ExitZ,BL12&gt;0),w2,0)))))</f>
        <v>0</v>
      </c>
      <c r="BM13" s="23" t="n">
        <f aca="false">IF(Rates_Data!AD12&gt;=Rates_Data!AE12,Rates_Data!AK13-Rates_Data!AL13,Rates_Data!AL13-Rates_Data!AK13)</f>
        <v>0.005263</v>
      </c>
      <c r="BN13" s="23" t="n">
        <f aca="false">IF(Rates_Data!AD12&gt;=Rates_Data!AF12,Rates_Data!AK13-Rates_Data!AM13,Rates_Data!AM13-Rates_Data!AK13)</f>
        <v>0.00123499999999999</v>
      </c>
      <c r="BO13" s="23" t="n">
        <f aca="false">IF(Rates_Data!AD12&gt;=Rates_Data!AG12,Rates_Data!AK13-Rates_Data!AN13,Rates_Data!AN13-Rates_Data!AK13)</f>
        <v>-0.00893</v>
      </c>
      <c r="BP13" s="23" t="n">
        <f aca="false">IF(Rates_Data!AD12&gt;=Rates_Data!AH12,Rates_Data!AK13-Rates_Data!AO13,Rates_Data!AO13-Rates_Data!AK13)</f>
        <v>-0.007239</v>
      </c>
      <c r="BQ13" s="23" t="n">
        <f aca="false">IF(Rates_Data!AD12&gt;=Rates_Data!AI12,Rates_Data!AK13-Rates_Data!AP13,Rates_Data!AP13-Rates_Data!AK13)</f>
        <v>-0.001463</v>
      </c>
      <c r="BR13" s="23" t="n">
        <f aca="false">IF(Rates_Data!AD12&gt;=Rates_Data!AJ12,Rates_Data!AK13-Rates_Data!AQ13,Rates_Data!AQ13-Rates_Data!AK13)</f>
        <v>-0.002698</v>
      </c>
      <c r="BS13" s="23" t="n">
        <f aca="false">IF(Rates_Data!AE12&gt;=Rates_Data!AF12,Rates_Data!AL13-Rates_Data!AM13,Rates_Data!AM13-Rates_Data!AL13)</f>
        <v>0.00649799999999999</v>
      </c>
      <c r="BT13" s="23" t="n">
        <f aca="false">IF(Rates_Data!AE12&gt;=Rates_Data!AG12,Rates_Data!AL13-Rates_Data!AN13,Rates_Data!AN13-Rates_Data!AL13)</f>
        <v>-0.003667</v>
      </c>
      <c r="BU13" s="23" t="n">
        <f aca="false">IF(Rates_Data!AE12&gt;=Rates_Data!AH12,Rates_Data!AL13-Rates_Data!AO13,Rates_Data!AO13-Rates_Data!AL13)</f>
        <v>-0.001976</v>
      </c>
      <c r="BV13" s="23" t="n">
        <f aca="false">IF(Rates_Data!AE12&gt;=Rates_Data!AI12,Rates_Data!AL13-Rates_Data!AP13,Rates_Data!AP13-Rates_Data!AL13)</f>
        <v>0.0038</v>
      </c>
      <c r="BW13" s="23" t="n">
        <f aca="false">IF(Rates_Data!AE12&gt;=Rates_Data!AJ12,Rates_Data!AL13-Rates_Data!AQ13,Rates_Data!AQ13-Rates_Data!AL13)</f>
        <v>0.007961</v>
      </c>
      <c r="BX13" s="23" t="n">
        <f aca="false">IF(Rates_Data!AF12&gt;=Rates_Data!AG12,Rates_Data!AM13-Rates_Data!AN13,Rates_Data!AN13-Rates_Data!AM13)</f>
        <v>0.010165</v>
      </c>
      <c r="BY13" s="23" t="n">
        <f aca="false">IF(Rates_Data!AF12&gt;=Rates_Data!AH12,Rates_Data!AM13-Rates_Data!AO13,Rates_Data!AO13-Rates_Data!AM13)</f>
        <v>-0.008474</v>
      </c>
      <c r="BZ13" s="23" t="n">
        <f aca="false">IF(Rates_Data!AF12&gt;=Rates_Data!AI12,Rates_Data!AM13-Rates_Data!AP13,Rates_Data!AP13-Rates_Data!AM13)</f>
        <v>0.00269799999999999</v>
      </c>
      <c r="CA13" s="23" t="n">
        <f aca="false">IF(Rates_Data!AF12&gt;=Rates_Data!AJ12,Rates_Data!AM13-Rates_Data!AQ13,Rates_Data!AQ13-Rates_Data!AM13)</f>
        <v>-0.00146300000000001</v>
      </c>
      <c r="CB13" s="23" t="n">
        <f aca="false">IF(Rates_Data!AG12&gt;=Rates_Data!AH12,Rates_Data!AN13-Rates_Data!AO13,Rates_Data!AO13-Rates_Data!AN13)</f>
        <v>0.001691</v>
      </c>
      <c r="CC13" s="23" t="n">
        <f aca="false">IF(Rates_Data!AG12&gt;=Rates_Data!AI12,Rates_Data!AN13-Rates_Data!AP13,Rates_Data!AP13-Rates_Data!AN13)</f>
        <v>-0.007467</v>
      </c>
      <c r="CD13" s="23" t="n">
        <f aca="false">IF(Rates_Data!AG12&gt;=Rates_Data!AJ12,Rates_Data!AN13-Rates_Data!AQ13,Rates_Data!AQ13-Rates_Data!AN13)</f>
        <v>-0.011628</v>
      </c>
      <c r="CE13" s="23" t="n">
        <f aca="false">IF(Rates_Data!AH12&gt;=Rates_Data!AI12,Rates_Data!AO13-Rates_Data!AP13,Rates_Data!AP13-Rates_Data!AO13)</f>
        <v>-0.005776</v>
      </c>
      <c r="CF13" s="23" t="n">
        <f aca="false">IF(Rates_Data!AH12&gt;=Rates_Data!AJ12,Rates_Data!AO13-Rates_Data!AQ13,Rates_Data!AQ13-Rates_Data!AO13)</f>
        <v>-0.009937</v>
      </c>
      <c r="CG13" s="23" t="n">
        <f aca="false">IF(Rates_Data!AI12&gt;=Rates_Data!AJ12,Rates_Data!AP13-Rates_Data!AQ13,Rates_Data!AQ13-Rates_Data!AP13)</f>
        <v>-0.004161</v>
      </c>
      <c r="CH13" s="27" t="str">
        <f aca="false">IF(ROW()&lt;4+VolLB,"",STDEV(INDEX($BM:$BM,ROW()-VolLB+1):INDEX($BM:$BM,ROW()))*SQRT(12))</f>
        <v/>
      </c>
      <c r="CI13" s="27" t="str">
        <f aca="false">IF(ROW()&lt;4+VolLB,"",STDEV(INDEX($BN:$BN,ROW()-VolLB+1):INDEX($BN:$BN,ROW()))*SQRT(12))</f>
        <v/>
      </c>
      <c r="CJ13" s="27" t="str">
        <f aca="false">IF(ROW()&lt;4+VolLB,"",STDEV(INDEX($BO:$BO,ROW()-VolLB+1):INDEX($BO:$BO,ROW()))*SQRT(12))</f>
        <v/>
      </c>
      <c r="CK13" s="27" t="str">
        <f aca="false">IF(ROW()&lt;4+VolLB,"",STDEV(INDEX($BP:$BP,ROW()-VolLB+1):INDEX($BP:$BP,ROW()))*SQRT(12))</f>
        <v/>
      </c>
      <c r="CL13" s="27" t="str">
        <f aca="false">IF(ROW()&lt;4+VolLB,"",STDEV(INDEX($BQ:$BQ,ROW()-VolLB+1):INDEX($BQ:$BQ,ROW()))*SQRT(12))</f>
        <v/>
      </c>
      <c r="CM13" s="27" t="str">
        <f aca="false">IF(ROW()&lt;4+VolLB,"",STDEV(INDEX($BR:$BR,ROW()-VolLB+1):INDEX($BR:$BR,ROW()))*SQRT(12))</f>
        <v/>
      </c>
      <c r="CN13" s="27" t="str">
        <f aca="false">IF(ROW()&lt;4+VolLB,"",STDEV(INDEX($BS:$BS,ROW()-VolLB+1):INDEX($BS:$BS,ROW()))*SQRT(12))</f>
        <v/>
      </c>
      <c r="CO13" s="27" t="str">
        <f aca="false">IF(ROW()&lt;4+VolLB,"",STDEV(INDEX($BT:$BT,ROW()-VolLB+1):INDEX($BT:$BT,ROW()))*SQRT(12))</f>
        <v/>
      </c>
      <c r="CP13" s="27" t="str">
        <f aca="false">IF(ROW()&lt;4+VolLB,"",STDEV(INDEX($BU:$BU,ROW()-VolLB+1):INDEX($BU:$BU,ROW()))*SQRT(12))</f>
        <v/>
      </c>
      <c r="CQ13" s="27" t="str">
        <f aca="false">IF(ROW()&lt;4+VolLB,"",STDEV(INDEX($BV:$BV,ROW()-VolLB+1):INDEX($BV:$BV,ROW()))*SQRT(12))</f>
        <v/>
      </c>
      <c r="CR13" s="27" t="str">
        <f aca="false">IF(ROW()&lt;4+VolLB,"",STDEV(INDEX($BW:$BW,ROW()-VolLB+1):INDEX($BW:$BW,ROW()))*SQRT(12))</f>
        <v/>
      </c>
      <c r="CS13" s="27" t="str">
        <f aca="false">IF(ROW()&lt;4+VolLB,"",STDEV(INDEX($BX:$BX,ROW()-VolLB+1):INDEX($BX:$BX,ROW()))*SQRT(12))</f>
        <v/>
      </c>
      <c r="CT13" s="27" t="str">
        <f aca="false">IF(ROW()&lt;4+VolLB,"",STDEV(INDEX($BY:$BY,ROW()-VolLB+1):INDEX($BY:$BY,ROW()))*SQRT(12))</f>
        <v/>
      </c>
      <c r="CU13" s="27" t="str">
        <f aca="false">IF(ROW()&lt;4+VolLB,"",STDEV(INDEX($BZ:$BZ,ROW()-VolLB+1):INDEX($BZ:$BZ,ROW()))*SQRT(12))</f>
        <v/>
      </c>
      <c r="CV13" s="27" t="str">
        <f aca="false">IF(ROW()&lt;4+VolLB,"",STDEV(INDEX($CA:$CA,ROW()-VolLB+1):INDEX($CA:$CA,ROW()))*SQRT(12))</f>
        <v/>
      </c>
      <c r="CW13" s="27" t="str">
        <f aca="false">IF(ROW()&lt;4+VolLB,"",STDEV(INDEX($CB:$CB,ROW()-VolLB+1):INDEX($CB:$CB,ROW()))*SQRT(12))</f>
        <v/>
      </c>
      <c r="CX13" s="27" t="str">
        <f aca="false">IF(ROW()&lt;4+VolLB,"",STDEV(INDEX($CC:$CC,ROW()-VolLB+1):INDEX($CC:$CC,ROW()))*SQRT(12))</f>
        <v/>
      </c>
      <c r="CY13" s="27" t="str">
        <f aca="false">IF(ROW()&lt;4+VolLB,"",STDEV(INDEX($CD:$CD,ROW()-VolLB+1):INDEX($CD:$CD,ROW()))*SQRT(12))</f>
        <v/>
      </c>
      <c r="CZ13" s="27" t="str">
        <f aca="false">IF(ROW()&lt;4+VolLB,"",STDEV(INDEX($CE:$CE,ROW()-VolLB+1):INDEX($CE:$CE,ROW()))*SQRT(12))</f>
        <v/>
      </c>
      <c r="DA13" s="27" t="str">
        <f aca="false">IF(ROW()&lt;4+VolLB,"",STDEV(INDEX($CF:$CF,ROW()-VolLB+1):INDEX($CF:$CF,ROW()))*SQRT(12))</f>
        <v/>
      </c>
      <c r="DB13" s="27" t="str">
        <f aca="false">IF(ROW()&lt;4+VolLB,"",STDEV(INDEX($CG:$CG,ROW()-VolLB+1):INDEX($CG:$CG,ROW()))*SQRT(12))</f>
        <v/>
      </c>
      <c r="DC13" s="26" t="n">
        <f aca="false">IF(OR(AR13=0,CH13="",CH13=0),0,AR13*MIN(MaxScal,TgtVol/CH13))</f>
        <v>0</v>
      </c>
      <c r="DD13" s="26" t="n">
        <f aca="false">IF(OR(AS13=0,CI13="",CI13=0),0,AS13*MIN(MaxScal,TgtVol/CI13))</f>
        <v>0</v>
      </c>
      <c r="DE13" s="26" t="n">
        <f aca="false">IF(OR(AT13=0,CJ13="",CJ13=0),0,AT13*MIN(MaxScal,TgtVol/CJ13))</f>
        <v>0</v>
      </c>
      <c r="DF13" s="26" t="n">
        <f aca="false">IF(OR(AU13=0,CK13="",CK13=0),0,AU13*MIN(MaxScal,TgtVol/CK13))</f>
        <v>0</v>
      </c>
      <c r="DG13" s="26" t="n">
        <f aca="false">IF(OR(AV13=0,CL13="",CL13=0),0,AV13*MIN(MaxScal,TgtVol/CL13))</f>
        <v>0</v>
      </c>
      <c r="DH13" s="26" t="n">
        <f aca="false">IF(OR(AW13=0,CM13="",CM13=0),0,AW13*MIN(MaxScal,TgtVol/CM13))</f>
        <v>0</v>
      </c>
      <c r="DI13" s="26" t="n">
        <f aca="false">IF(OR(AX13=0,CN13="",CN13=0),0,AX13*MIN(MaxScal,TgtVol/CN13))</f>
        <v>0</v>
      </c>
      <c r="DJ13" s="26" t="n">
        <f aca="false">IF(OR(AY13=0,CO13="",CO13=0),0,AY13*MIN(MaxScal,TgtVol/CO13))</f>
        <v>0</v>
      </c>
      <c r="DK13" s="26" t="n">
        <f aca="false">IF(OR(AZ13=0,CP13="",CP13=0),0,AZ13*MIN(MaxScal,TgtVol/CP13))</f>
        <v>0</v>
      </c>
      <c r="DL13" s="26" t="n">
        <f aca="false">IF(OR(BA13=0,CQ13="",CQ13=0),0,BA13*MIN(MaxScal,TgtVol/CQ13))</f>
        <v>0</v>
      </c>
      <c r="DM13" s="26" t="n">
        <f aca="false">IF(OR(BB13=0,CR13="",CR13=0),0,BB13*MIN(MaxScal,TgtVol/CR13))</f>
        <v>0</v>
      </c>
      <c r="DN13" s="26" t="n">
        <f aca="false">IF(OR(BC13=0,CS13="",CS13=0),0,BC13*MIN(MaxScal,TgtVol/CS13))</f>
        <v>0</v>
      </c>
      <c r="DO13" s="26" t="n">
        <f aca="false">IF(OR(BD13=0,CT13="",CT13=0),0,BD13*MIN(MaxScal,TgtVol/CT13))</f>
        <v>0</v>
      </c>
      <c r="DP13" s="26" t="n">
        <f aca="false">IF(OR(BE13=0,CU13="",CU13=0),0,BE13*MIN(MaxScal,TgtVol/CU13))</f>
        <v>0</v>
      </c>
      <c r="DQ13" s="26" t="n">
        <f aca="false">IF(OR(BF13=0,CV13="",CV13=0),0,BF13*MIN(MaxScal,TgtVol/CV13))</f>
        <v>0</v>
      </c>
      <c r="DR13" s="26" t="n">
        <f aca="false">IF(OR(BG13=0,CW13="",CW13=0),0,BG13*MIN(MaxScal,TgtVol/CW13))</f>
        <v>0</v>
      </c>
      <c r="DS13" s="26" t="n">
        <f aca="false">IF(OR(BH13=0,CX13="",CX13=0),0,BH13*MIN(MaxScal,TgtVol/CX13))</f>
        <v>0</v>
      </c>
      <c r="DT13" s="26" t="n">
        <f aca="false">IF(OR(BI13=0,CY13="",CY13=0),0,BI13*MIN(MaxScal,TgtVol/CY13))</f>
        <v>0</v>
      </c>
      <c r="DU13" s="26" t="n">
        <f aca="false">IF(OR(BJ13=0,CZ13="",CZ13=0),0,BJ13*MIN(MaxScal,TgtVol/CZ13))</f>
        <v>0</v>
      </c>
      <c r="DV13" s="26" t="n">
        <f aca="false">IF(OR(BK13=0,DA13="",DA13=0),0,BK13*MIN(MaxScal,TgtVol/DA13))</f>
        <v>0</v>
      </c>
      <c r="DW13" s="26" t="n">
        <f aca="false">IF(OR(BL13=0,DB13="",DB13=0),0,BL13*MIN(MaxScal,TgtVol/DB13))</f>
        <v>0</v>
      </c>
      <c r="DX13" s="28" t="n">
        <f aca="false">IFERROR(DC12*BM13,"")</f>
        <v>0</v>
      </c>
      <c r="DY13" s="28" t="n">
        <f aca="false">IFERROR(DD12*BN13,"")</f>
        <v>0</v>
      </c>
      <c r="DZ13" s="28" t="n">
        <f aca="false">IFERROR(DE12*BO13,"")</f>
        <v>-0</v>
      </c>
      <c r="EA13" s="28" t="n">
        <f aca="false">IFERROR(DF12*BP13,"")</f>
        <v>-0</v>
      </c>
      <c r="EB13" s="28" t="n">
        <f aca="false">IFERROR(DG12*BQ13,"")</f>
        <v>-0</v>
      </c>
      <c r="EC13" s="28" t="n">
        <f aca="false">IFERROR(DH12*BR13,"")</f>
        <v>-0</v>
      </c>
      <c r="ED13" s="28" t="n">
        <f aca="false">IFERROR(DI12*BS13,"")</f>
        <v>0</v>
      </c>
      <c r="EE13" s="28" t="n">
        <f aca="false">IFERROR(DJ12*BT13,"")</f>
        <v>-0</v>
      </c>
      <c r="EF13" s="28" t="n">
        <f aca="false">IFERROR(DK12*BU13,"")</f>
        <v>-0</v>
      </c>
      <c r="EG13" s="28" t="n">
        <f aca="false">IFERROR(DL12*BV13,"")</f>
        <v>0</v>
      </c>
      <c r="EH13" s="28" t="n">
        <f aca="false">IFERROR(DM12*BW13,"")</f>
        <v>0</v>
      </c>
      <c r="EI13" s="28" t="n">
        <f aca="false">IFERROR(DN12*BX13,"")</f>
        <v>0</v>
      </c>
      <c r="EJ13" s="28" t="n">
        <f aca="false">IFERROR(DO12*BY13,"")</f>
        <v>-0</v>
      </c>
      <c r="EK13" s="28" t="n">
        <f aca="false">IFERROR(DP12*BZ13,"")</f>
        <v>0</v>
      </c>
      <c r="EL13" s="28" t="n">
        <f aca="false">IFERROR(DQ12*CA13,"")</f>
        <v>-0</v>
      </c>
      <c r="EM13" s="28" t="n">
        <f aca="false">IFERROR(DR12*CB13,"")</f>
        <v>0</v>
      </c>
      <c r="EN13" s="28" t="n">
        <f aca="false">IFERROR(DS12*CC13,"")</f>
        <v>-0</v>
      </c>
      <c r="EO13" s="28" t="n">
        <f aca="false">IFERROR(DT12*CD13,"")</f>
        <v>-0</v>
      </c>
      <c r="EP13" s="28" t="n">
        <f aca="false">IFERROR(DU12*CE13,"")</f>
        <v>-0</v>
      </c>
      <c r="EQ13" s="28" t="n">
        <f aca="false">IFERROR(DV12*CF13,"")</f>
        <v>-0</v>
      </c>
      <c r="ER13" s="28" t="n">
        <f aca="false">IFERROR(DW12*CG13,"")</f>
        <v>-0</v>
      </c>
      <c r="ES13" s="28" t="n">
        <f aca="false">IF(ROW()=4,"",SUM(DX13:ER13))</f>
        <v>0</v>
      </c>
      <c r="ET13" s="29" t="n">
        <f aca="false">COUNTIF(AR13:BL13,"&gt;0")</f>
        <v>0</v>
      </c>
    </row>
    <row r="14" customFormat="false" ht="15" hidden="false" customHeight="false" outlineLevel="0" collapsed="false">
      <c r="A14" s="19" t="n">
        <v>38321</v>
      </c>
      <c r="B14" s="23" t="n">
        <f aca="false">ABS(Rates_Data!AD14-Rates_Data!AE14)</f>
        <v>0.260272727272727</v>
      </c>
      <c r="C14" s="23" t="n">
        <f aca="false">ABS(Rates_Data!AD14-Rates_Data!AF14)</f>
        <v>0.111636363636364</v>
      </c>
      <c r="D14" s="23" t="n">
        <f aca="false">ABS(Rates_Data!AD14-Rates_Data!AG14)</f>
        <v>0.0987272727272727</v>
      </c>
      <c r="E14" s="23" t="n">
        <f aca="false">ABS(Rates_Data!AD14-Rates_Data!AH14)</f>
        <v>0.00990909090909087</v>
      </c>
      <c r="F14" s="23" t="n">
        <f aca="false">ABS(Rates_Data!AD14-Rates_Data!AI14)</f>
        <v>0.154636363636364</v>
      </c>
      <c r="G14" s="23" t="n">
        <f aca="false">ABS(Rates_Data!AD14-Rates_Data!AJ14)</f>
        <v>0.476818181818182</v>
      </c>
      <c r="H14" s="23" t="n">
        <f aca="false">ABS(Rates_Data!AE14-Rates_Data!AF14)</f>
        <v>0.148636363636364</v>
      </c>
      <c r="I14" s="23" t="n">
        <f aca="false">ABS(Rates_Data!AE14-Rates_Data!AG14)</f>
        <v>0.161545454545455</v>
      </c>
      <c r="J14" s="23" t="n">
        <f aca="false">ABS(Rates_Data!AE14-Rates_Data!AH14)</f>
        <v>0.270181818181818</v>
      </c>
      <c r="K14" s="23" t="n">
        <f aca="false">ABS(Rates_Data!AE14-Rates_Data!AI14)</f>
        <v>0.105636363636364</v>
      </c>
      <c r="L14" s="23" t="n">
        <f aca="false">ABS(Rates_Data!AE14-Rates_Data!AJ14)</f>
        <v>0.216545454545455</v>
      </c>
      <c r="M14" s="23" t="n">
        <f aca="false">ABS(Rates_Data!AF14-Rates_Data!AG14)</f>
        <v>0.012909090909091</v>
      </c>
      <c r="N14" s="23" t="n">
        <f aca="false">ABS(Rates_Data!AF14-Rates_Data!AH14)</f>
        <v>0.121545454545455</v>
      </c>
      <c r="O14" s="23" t="n">
        <f aca="false">ABS(Rates_Data!AF14-Rates_Data!AI14)</f>
        <v>0.043</v>
      </c>
      <c r="P14" s="23" t="n">
        <f aca="false">ABS(Rates_Data!AF14-Rates_Data!AJ14)</f>
        <v>0.365181818181818</v>
      </c>
      <c r="Q14" s="23" t="n">
        <f aca="false">ABS(Rates_Data!AG14-Rates_Data!AH14)</f>
        <v>0.108636363636364</v>
      </c>
      <c r="R14" s="23" t="n">
        <f aca="false">ABS(Rates_Data!AG14-Rates_Data!AI14)</f>
        <v>0.055909090909091</v>
      </c>
      <c r="S14" s="23" t="n">
        <f aca="false">ABS(Rates_Data!AG14-Rates_Data!AJ14)</f>
        <v>0.37809090909091</v>
      </c>
      <c r="T14" s="23" t="n">
        <f aca="false">ABS(Rates_Data!AH14-Rates_Data!AI14)</f>
        <v>0.164545454545455</v>
      </c>
      <c r="U14" s="23" t="n">
        <f aca="false">ABS(Rates_Data!AH14-Rates_Data!AJ14)</f>
        <v>0.486727272727273</v>
      </c>
      <c r="V14" s="23" t="n">
        <f aca="false">ABS(Rates_Data!AI14-Rates_Data!AJ14)</f>
        <v>0.322181818181818</v>
      </c>
      <c r="W14" s="26" t="str">
        <f aca="false">IF(ROW()&lt;4+MinObs-1,"",IFERROR((B14-AVERAGE(B$4:B14))/STDEV(B$4:B14),""))</f>
        <v/>
      </c>
      <c r="X14" s="26" t="str">
        <f aca="false">IF(ROW()&lt;4+MinObs-1,"",IFERROR((C14-AVERAGE(C$4:C14))/STDEV(C$4:C14),""))</f>
        <v/>
      </c>
      <c r="Y14" s="26" t="str">
        <f aca="false">IF(ROW()&lt;4+MinObs-1,"",IFERROR((D14-AVERAGE(D$4:D14))/STDEV(D$4:D14),""))</f>
        <v/>
      </c>
      <c r="Z14" s="26" t="str">
        <f aca="false">IF(ROW()&lt;4+MinObs-1,"",IFERROR((E14-AVERAGE(E$4:E14))/STDEV(E$4:E14),""))</f>
        <v/>
      </c>
      <c r="AA14" s="26" t="str">
        <f aca="false">IF(ROW()&lt;4+MinObs-1,"",IFERROR((F14-AVERAGE(F$4:F14))/STDEV(F$4:F14),""))</f>
        <v/>
      </c>
      <c r="AB14" s="26" t="str">
        <f aca="false">IF(ROW()&lt;4+MinObs-1,"",IFERROR((G14-AVERAGE(G$4:G14))/STDEV(G$4:G14),""))</f>
        <v/>
      </c>
      <c r="AC14" s="26" t="str">
        <f aca="false">IF(ROW()&lt;4+MinObs-1,"",IFERROR((H14-AVERAGE(H$4:H14))/STDEV(H$4:H14),""))</f>
        <v/>
      </c>
      <c r="AD14" s="26" t="str">
        <f aca="false">IF(ROW()&lt;4+MinObs-1,"",IFERROR((I14-AVERAGE(I$4:I14))/STDEV(I$4:I14),""))</f>
        <v/>
      </c>
      <c r="AE14" s="26" t="str">
        <f aca="false">IF(ROW()&lt;4+MinObs-1,"",IFERROR((J14-AVERAGE(J$4:J14))/STDEV(J$4:J14),""))</f>
        <v/>
      </c>
      <c r="AF14" s="26" t="str">
        <f aca="false">IF(ROW()&lt;4+MinObs-1,"",IFERROR((K14-AVERAGE(K$4:K14))/STDEV(K$4:K14),""))</f>
        <v/>
      </c>
      <c r="AG14" s="26" t="str">
        <f aca="false">IF(ROW()&lt;4+MinObs-1,"",IFERROR((L14-AVERAGE(L$4:L14))/STDEV(L$4:L14),""))</f>
        <v/>
      </c>
      <c r="AH14" s="26" t="str">
        <f aca="false">IF(ROW()&lt;4+MinObs-1,"",IFERROR((M14-AVERAGE(M$4:M14))/STDEV(M$4:M14),""))</f>
        <v/>
      </c>
      <c r="AI14" s="26" t="str">
        <f aca="false">IF(ROW()&lt;4+MinObs-1,"",IFERROR((N14-AVERAGE(N$4:N14))/STDEV(N$4:N14),""))</f>
        <v/>
      </c>
      <c r="AJ14" s="26" t="str">
        <f aca="false">IF(ROW()&lt;4+MinObs-1,"",IFERROR((O14-AVERAGE(O$4:O14))/STDEV(O$4:O14),""))</f>
        <v/>
      </c>
      <c r="AK14" s="26" t="str">
        <f aca="false">IF(ROW()&lt;4+MinObs-1,"",IFERROR((P14-AVERAGE(P$4:P14))/STDEV(P$4:P14),""))</f>
        <v/>
      </c>
      <c r="AL14" s="26" t="str">
        <f aca="false">IF(ROW()&lt;4+MinObs-1,"",IFERROR((Q14-AVERAGE(Q$4:Q14))/STDEV(Q$4:Q14),""))</f>
        <v/>
      </c>
      <c r="AM14" s="26" t="str">
        <f aca="false">IF(ROW()&lt;4+MinObs-1,"",IFERROR((R14-AVERAGE(R$4:R14))/STDEV(R$4:R14),""))</f>
        <v/>
      </c>
      <c r="AN14" s="26" t="str">
        <f aca="false">IF(ROW()&lt;4+MinObs-1,"",IFERROR((S14-AVERAGE(S$4:S14))/STDEV(S$4:S14),""))</f>
        <v/>
      </c>
      <c r="AO14" s="26" t="str">
        <f aca="false">IF(ROW()&lt;4+MinObs-1,"",IFERROR((T14-AVERAGE(T$4:T14))/STDEV(T$4:T14),""))</f>
        <v/>
      </c>
      <c r="AP14" s="26" t="str">
        <f aca="false">IF(ROW()&lt;4+MinObs-1,"",IFERROR((U14-AVERAGE(U$4:U14))/STDEV(U$4:U14),""))</f>
        <v/>
      </c>
      <c r="AQ14" s="26" t="str">
        <f aca="false">IF(ROW()&lt;4+MinObs-1,"",IFERROR((V14-AVERAGE(V$4:V14))/STDEV(V$4:V14),""))</f>
        <v/>
      </c>
      <c r="AR14" s="26" t="n">
        <f aca="false">IF(W14="",0,IF(W14&gt;=z4,w4,IF(W14&gt;=z3,w3,IF(W14&gt;=zEntry,w2,IF(AND(W14&gt;=ExitZ,AR13&gt;0),w2,0)))))</f>
        <v>0</v>
      </c>
      <c r="AS14" s="26" t="n">
        <f aca="false">IF(X14="",0,IF(X14&gt;=z4,w4,IF(X14&gt;=z3,w3,IF(X14&gt;=zEntry,w2,IF(AND(X14&gt;=ExitZ,AS13&gt;0),w2,0)))))</f>
        <v>0</v>
      </c>
      <c r="AT14" s="26" t="n">
        <f aca="false">IF(Y14="",0,IF(Y14&gt;=z4,w4,IF(Y14&gt;=z3,w3,IF(Y14&gt;=zEntry,w2,IF(AND(Y14&gt;=ExitZ,AT13&gt;0),w2,0)))))</f>
        <v>0</v>
      </c>
      <c r="AU14" s="26" t="n">
        <f aca="false">IF(Z14="",0,IF(Z14&gt;=z4,w4,IF(Z14&gt;=z3,w3,IF(Z14&gt;=zEntry,w2,IF(AND(Z14&gt;=ExitZ,AU13&gt;0),w2,0)))))</f>
        <v>0</v>
      </c>
      <c r="AV14" s="26" t="n">
        <f aca="false">IF(AA14="",0,IF(AA14&gt;=z4,w4,IF(AA14&gt;=z3,w3,IF(AA14&gt;=zEntry,w2,IF(AND(AA14&gt;=ExitZ,AV13&gt;0),w2,0)))))</f>
        <v>0</v>
      </c>
      <c r="AW14" s="26" t="n">
        <f aca="false">IF(AB14="",0,IF(AB14&gt;=z4,w4,IF(AB14&gt;=z3,w3,IF(AB14&gt;=zEntry,w2,IF(AND(AB14&gt;=ExitZ,AW13&gt;0),w2,0)))))</f>
        <v>0</v>
      </c>
      <c r="AX14" s="26" t="n">
        <f aca="false">IF(AC14="",0,IF(AC14&gt;=z4,w4,IF(AC14&gt;=z3,w3,IF(AC14&gt;=zEntry,w2,IF(AND(AC14&gt;=ExitZ,AX13&gt;0),w2,0)))))</f>
        <v>0</v>
      </c>
      <c r="AY14" s="26" t="n">
        <f aca="false">IF(AD14="",0,IF(AD14&gt;=z4,w4,IF(AD14&gt;=z3,w3,IF(AD14&gt;=zEntry,w2,IF(AND(AD14&gt;=ExitZ,AY13&gt;0),w2,0)))))</f>
        <v>0</v>
      </c>
      <c r="AZ14" s="26" t="n">
        <f aca="false">IF(AE14="",0,IF(AE14&gt;=z4,w4,IF(AE14&gt;=z3,w3,IF(AE14&gt;=zEntry,w2,IF(AND(AE14&gt;=ExitZ,AZ13&gt;0),w2,0)))))</f>
        <v>0</v>
      </c>
      <c r="BA14" s="26" t="n">
        <f aca="false">IF(AF14="",0,IF(AF14&gt;=z4,w4,IF(AF14&gt;=z3,w3,IF(AF14&gt;=zEntry,w2,IF(AND(AF14&gt;=ExitZ,BA13&gt;0),w2,0)))))</f>
        <v>0</v>
      </c>
      <c r="BB14" s="26" t="n">
        <f aca="false">IF(AG14="",0,IF(AG14&gt;=z4,w4,IF(AG14&gt;=z3,w3,IF(AG14&gt;=zEntry,w2,IF(AND(AG14&gt;=ExitZ,BB13&gt;0),w2,0)))))</f>
        <v>0</v>
      </c>
      <c r="BC14" s="26" t="n">
        <f aca="false">IF(AH14="",0,IF(AH14&gt;=z4,w4,IF(AH14&gt;=z3,w3,IF(AH14&gt;=zEntry,w2,IF(AND(AH14&gt;=ExitZ,BC13&gt;0),w2,0)))))</f>
        <v>0</v>
      </c>
      <c r="BD14" s="26" t="n">
        <f aca="false">IF(AI14="",0,IF(AI14&gt;=z4,w4,IF(AI14&gt;=z3,w3,IF(AI14&gt;=zEntry,w2,IF(AND(AI14&gt;=ExitZ,BD13&gt;0),w2,0)))))</f>
        <v>0</v>
      </c>
      <c r="BE14" s="26" t="n">
        <f aca="false">IF(AJ14="",0,IF(AJ14&gt;=z4,w4,IF(AJ14&gt;=z3,w3,IF(AJ14&gt;=zEntry,w2,IF(AND(AJ14&gt;=ExitZ,BE13&gt;0),w2,0)))))</f>
        <v>0</v>
      </c>
      <c r="BF14" s="26" t="n">
        <f aca="false">IF(AK14="",0,IF(AK14&gt;=z4,w4,IF(AK14&gt;=z3,w3,IF(AK14&gt;=zEntry,w2,IF(AND(AK14&gt;=ExitZ,BF13&gt;0),w2,0)))))</f>
        <v>0</v>
      </c>
      <c r="BG14" s="26" t="n">
        <f aca="false">IF(AL14="",0,IF(AL14&gt;=z4,w4,IF(AL14&gt;=z3,w3,IF(AL14&gt;=zEntry,w2,IF(AND(AL14&gt;=ExitZ,BG13&gt;0),w2,0)))))</f>
        <v>0</v>
      </c>
      <c r="BH14" s="26" t="n">
        <f aca="false">IF(AM14="",0,IF(AM14&gt;=z4,w4,IF(AM14&gt;=z3,w3,IF(AM14&gt;=zEntry,w2,IF(AND(AM14&gt;=ExitZ,BH13&gt;0),w2,0)))))</f>
        <v>0</v>
      </c>
      <c r="BI14" s="26" t="n">
        <f aca="false">IF(AN14="",0,IF(AN14&gt;=z4,w4,IF(AN14&gt;=z3,w3,IF(AN14&gt;=zEntry,w2,IF(AND(AN14&gt;=ExitZ,BI13&gt;0),w2,0)))))</f>
        <v>0</v>
      </c>
      <c r="BJ14" s="26" t="n">
        <f aca="false">IF(AO14="",0,IF(AO14&gt;=z4,w4,IF(AO14&gt;=z3,w3,IF(AO14&gt;=zEntry,w2,IF(AND(AO14&gt;=ExitZ,BJ13&gt;0),w2,0)))))</f>
        <v>0</v>
      </c>
      <c r="BK14" s="26" t="n">
        <f aca="false">IF(AP14="",0,IF(AP14&gt;=z4,w4,IF(AP14&gt;=z3,w3,IF(AP14&gt;=zEntry,w2,IF(AND(AP14&gt;=ExitZ,BK13&gt;0),w2,0)))))</f>
        <v>0</v>
      </c>
      <c r="BL14" s="26" t="n">
        <f aca="false">IF(AQ14="",0,IF(AQ14&gt;=z4,w4,IF(AQ14&gt;=z3,w3,IF(AQ14&gt;=zEntry,w2,IF(AND(AQ14&gt;=ExitZ,BL13&gt;0),w2,0)))))</f>
        <v>0</v>
      </c>
      <c r="BM14" s="23" t="n">
        <f aca="false">IF(Rates_Data!AD13&gt;=Rates_Data!AE13,Rates_Data!AK14-Rates_Data!AL14,Rates_Data!AL14-Rates_Data!AK14)</f>
        <v>0.007638</v>
      </c>
      <c r="BN14" s="23" t="n">
        <f aca="false">IF(Rates_Data!AD13&gt;=Rates_Data!AF13,Rates_Data!AK14-Rates_Data!AM14,Rates_Data!AM14-Rates_Data!AK14)</f>
        <v>0.005662</v>
      </c>
      <c r="BO14" s="23" t="n">
        <f aca="false">IF(Rates_Data!AD13&gt;=Rates_Data!AG13,Rates_Data!AK14-Rates_Data!AN14,Rates_Data!AN14-Rates_Data!AK14)</f>
        <v>0.015846</v>
      </c>
      <c r="BP14" s="23" t="n">
        <f aca="false">IF(Rates_Data!AD13&gt;=Rates_Data!AH13,Rates_Data!AK14-Rates_Data!AO14,Rates_Data!AO14-Rates_Data!AK14)</f>
        <v>0.013319</v>
      </c>
      <c r="BQ14" s="23" t="n">
        <f aca="false">IF(Rates_Data!AD13&gt;=Rates_Data!AI13,Rates_Data!AK14-Rates_Data!AP14,Rates_Data!AP14-Rates_Data!AK14)</f>
        <v>0.006612</v>
      </c>
      <c r="BR14" s="23" t="n">
        <f aca="false">IF(Rates_Data!AD13&gt;=Rates_Data!AJ13,Rates_Data!AK14-Rates_Data!AQ14,Rates_Data!AQ14-Rates_Data!AK14)</f>
        <v>-0.002375</v>
      </c>
      <c r="BS14" s="23" t="n">
        <f aca="false">IF(Rates_Data!AE13&gt;=Rates_Data!AF13,Rates_Data!AL14-Rates_Data!AM14,Rates_Data!AM14-Rates_Data!AL14)</f>
        <v>-0.001976</v>
      </c>
      <c r="BT14" s="23" t="n">
        <f aca="false">IF(Rates_Data!AE13&gt;=Rates_Data!AG13,Rates_Data!AL14-Rates_Data!AN14,Rates_Data!AN14-Rates_Data!AL14)</f>
        <v>0.00820799999999999</v>
      </c>
      <c r="BU14" s="23" t="n">
        <f aca="false">IF(Rates_Data!AE13&gt;=Rates_Data!AH13,Rates_Data!AL14-Rates_Data!AO14,Rates_Data!AO14-Rates_Data!AL14)</f>
        <v>0.00568099999999999</v>
      </c>
      <c r="BV14" s="23" t="n">
        <f aca="false">IF(Rates_Data!AE13&gt;=Rates_Data!AI13,Rates_Data!AL14-Rates_Data!AP14,Rates_Data!AP14-Rates_Data!AL14)</f>
        <v>0.00102600000000001</v>
      </c>
      <c r="BW14" s="23" t="n">
        <f aca="false">IF(Rates_Data!AE13&gt;=Rates_Data!AJ13,Rates_Data!AL14-Rates_Data!AQ14,Rates_Data!AQ14-Rates_Data!AL14)</f>
        <v>0.005263</v>
      </c>
      <c r="BX14" s="23" t="n">
        <f aca="false">IF(Rates_Data!AF13&gt;=Rates_Data!AG13,Rates_Data!AM14-Rates_Data!AN14,Rates_Data!AN14-Rates_Data!AM14)</f>
        <v>0.010184</v>
      </c>
      <c r="BY14" s="23" t="n">
        <f aca="false">IF(Rates_Data!AF13&gt;=Rates_Data!AH13,Rates_Data!AM14-Rates_Data!AO14,Rates_Data!AO14-Rates_Data!AM14)</f>
        <v>0.00765699999999999</v>
      </c>
      <c r="BZ14" s="23" t="n">
        <f aca="false">IF(Rates_Data!AF13&gt;=Rates_Data!AI13,Rates_Data!AM14-Rates_Data!AP14,Rates_Data!AP14-Rates_Data!AM14)</f>
        <v>-0.000949999999999996</v>
      </c>
      <c r="CA14" s="23" t="n">
        <f aca="false">IF(Rates_Data!AF13&gt;=Rates_Data!AJ13,Rates_Data!AM14-Rates_Data!AQ14,Rates_Data!AQ14-Rates_Data!AM14)</f>
        <v>0.003287</v>
      </c>
      <c r="CB14" s="23" t="n">
        <f aca="false">IF(Rates_Data!AG13&gt;=Rates_Data!AH13,Rates_Data!AN14-Rates_Data!AO14,Rates_Data!AO14-Rates_Data!AN14)</f>
        <v>-0.002527</v>
      </c>
      <c r="CC14" s="23" t="n">
        <f aca="false">IF(Rates_Data!AG13&gt;=Rates_Data!AI13,Rates_Data!AN14-Rates_Data!AP14,Rates_Data!AP14-Rates_Data!AN14)</f>
        <v>0.009234</v>
      </c>
      <c r="CD14" s="23" t="n">
        <f aca="false">IF(Rates_Data!AG13&gt;=Rates_Data!AJ13,Rates_Data!AN14-Rates_Data!AQ14,Rates_Data!AQ14-Rates_Data!AN14)</f>
        <v>0.013471</v>
      </c>
      <c r="CE14" s="23" t="n">
        <f aca="false">IF(Rates_Data!AH13&gt;=Rates_Data!AI13,Rates_Data!AO14-Rates_Data!AP14,Rates_Data!AP14-Rates_Data!AO14)</f>
        <v>0.006707</v>
      </c>
      <c r="CF14" s="23" t="n">
        <f aca="false">IF(Rates_Data!AH13&gt;=Rates_Data!AJ13,Rates_Data!AO14-Rates_Data!AQ14,Rates_Data!AQ14-Rates_Data!AO14)</f>
        <v>0.010944</v>
      </c>
      <c r="CG14" s="23" t="n">
        <f aca="false">IF(Rates_Data!AI13&gt;=Rates_Data!AJ13,Rates_Data!AP14-Rates_Data!AQ14,Rates_Data!AQ14-Rates_Data!AP14)</f>
        <v>0.004237</v>
      </c>
      <c r="CH14" s="27" t="str">
        <f aca="false">IF(ROW()&lt;4+VolLB,"",STDEV(INDEX($BM:$BM,ROW()-VolLB+1):INDEX($BM:$BM,ROW()))*SQRT(12))</f>
        <v/>
      </c>
      <c r="CI14" s="27" t="str">
        <f aca="false">IF(ROW()&lt;4+VolLB,"",STDEV(INDEX($BN:$BN,ROW()-VolLB+1):INDEX($BN:$BN,ROW()))*SQRT(12))</f>
        <v/>
      </c>
      <c r="CJ14" s="27" t="str">
        <f aca="false">IF(ROW()&lt;4+VolLB,"",STDEV(INDEX($BO:$BO,ROW()-VolLB+1):INDEX($BO:$BO,ROW()))*SQRT(12))</f>
        <v/>
      </c>
      <c r="CK14" s="27" t="str">
        <f aca="false">IF(ROW()&lt;4+VolLB,"",STDEV(INDEX($BP:$BP,ROW()-VolLB+1):INDEX($BP:$BP,ROW()))*SQRT(12))</f>
        <v/>
      </c>
      <c r="CL14" s="27" t="str">
        <f aca="false">IF(ROW()&lt;4+VolLB,"",STDEV(INDEX($BQ:$BQ,ROW()-VolLB+1):INDEX($BQ:$BQ,ROW()))*SQRT(12))</f>
        <v/>
      </c>
      <c r="CM14" s="27" t="str">
        <f aca="false">IF(ROW()&lt;4+VolLB,"",STDEV(INDEX($BR:$BR,ROW()-VolLB+1):INDEX($BR:$BR,ROW()))*SQRT(12))</f>
        <v/>
      </c>
      <c r="CN14" s="27" t="str">
        <f aca="false">IF(ROW()&lt;4+VolLB,"",STDEV(INDEX($BS:$BS,ROW()-VolLB+1):INDEX($BS:$BS,ROW()))*SQRT(12))</f>
        <v/>
      </c>
      <c r="CO14" s="27" t="str">
        <f aca="false">IF(ROW()&lt;4+VolLB,"",STDEV(INDEX($BT:$BT,ROW()-VolLB+1):INDEX($BT:$BT,ROW()))*SQRT(12))</f>
        <v/>
      </c>
      <c r="CP14" s="27" t="str">
        <f aca="false">IF(ROW()&lt;4+VolLB,"",STDEV(INDEX($BU:$BU,ROW()-VolLB+1):INDEX($BU:$BU,ROW()))*SQRT(12))</f>
        <v/>
      </c>
      <c r="CQ14" s="27" t="str">
        <f aca="false">IF(ROW()&lt;4+VolLB,"",STDEV(INDEX($BV:$BV,ROW()-VolLB+1):INDEX($BV:$BV,ROW()))*SQRT(12))</f>
        <v/>
      </c>
      <c r="CR14" s="27" t="str">
        <f aca="false">IF(ROW()&lt;4+VolLB,"",STDEV(INDEX($BW:$BW,ROW()-VolLB+1):INDEX($BW:$BW,ROW()))*SQRT(12))</f>
        <v/>
      </c>
      <c r="CS14" s="27" t="str">
        <f aca="false">IF(ROW()&lt;4+VolLB,"",STDEV(INDEX($BX:$BX,ROW()-VolLB+1):INDEX($BX:$BX,ROW()))*SQRT(12))</f>
        <v/>
      </c>
      <c r="CT14" s="27" t="str">
        <f aca="false">IF(ROW()&lt;4+VolLB,"",STDEV(INDEX($BY:$BY,ROW()-VolLB+1):INDEX($BY:$BY,ROW()))*SQRT(12))</f>
        <v/>
      </c>
      <c r="CU14" s="27" t="str">
        <f aca="false">IF(ROW()&lt;4+VolLB,"",STDEV(INDEX($BZ:$BZ,ROW()-VolLB+1):INDEX($BZ:$BZ,ROW()))*SQRT(12))</f>
        <v/>
      </c>
      <c r="CV14" s="27" t="str">
        <f aca="false">IF(ROW()&lt;4+VolLB,"",STDEV(INDEX($CA:$CA,ROW()-VolLB+1):INDEX($CA:$CA,ROW()))*SQRT(12))</f>
        <v/>
      </c>
      <c r="CW14" s="27" t="str">
        <f aca="false">IF(ROW()&lt;4+VolLB,"",STDEV(INDEX($CB:$CB,ROW()-VolLB+1):INDEX($CB:$CB,ROW()))*SQRT(12))</f>
        <v/>
      </c>
      <c r="CX14" s="27" t="str">
        <f aca="false">IF(ROW()&lt;4+VolLB,"",STDEV(INDEX($CC:$CC,ROW()-VolLB+1):INDEX($CC:$CC,ROW()))*SQRT(12))</f>
        <v/>
      </c>
      <c r="CY14" s="27" t="str">
        <f aca="false">IF(ROW()&lt;4+VolLB,"",STDEV(INDEX($CD:$CD,ROW()-VolLB+1):INDEX($CD:$CD,ROW()))*SQRT(12))</f>
        <v/>
      </c>
      <c r="CZ14" s="27" t="str">
        <f aca="false">IF(ROW()&lt;4+VolLB,"",STDEV(INDEX($CE:$CE,ROW()-VolLB+1):INDEX($CE:$CE,ROW()))*SQRT(12))</f>
        <v/>
      </c>
      <c r="DA14" s="27" t="str">
        <f aca="false">IF(ROW()&lt;4+VolLB,"",STDEV(INDEX($CF:$CF,ROW()-VolLB+1):INDEX($CF:$CF,ROW()))*SQRT(12))</f>
        <v/>
      </c>
      <c r="DB14" s="27" t="str">
        <f aca="false">IF(ROW()&lt;4+VolLB,"",STDEV(INDEX($CG:$CG,ROW()-VolLB+1):INDEX($CG:$CG,ROW()))*SQRT(12))</f>
        <v/>
      </c>
      <c r="DC14" s="26" t="n">
        <f aca="false">IF(OR(AR14=0,CH14="",CH14=0),0,AR14*MIN(MaxScal,TgtVol/CH14))</f>
        <v>0</v>
      </c>
      <c r="DD14" s="26" t="n">
        <f aca="false">IF(OR(AS14=0,CI14="",CI14=0),0,AS14*MIN(MaxScal,TgtVol/CI14))</f>
        <v>0</v>
      </c>
      <c r="DE14" s="26" t="n">
        <f aca="false">IF(OR(AT14=0,CJ14="",CJ14=0),0,AT14*MIN(MaxScal,TgtVol/CJ14))</f>
        <v>0</v>
      </c>
      <c r="DF14" s="26" t="n">
        <f aca="false">IF(OR(AU14=0,CK14="",CK14=0),0,AU14*MIN(MaxScal,TgtVol/CK14))</f>
        <v>0</v>
      </c>
      <c r="DG14" s="26" t="n">
        <f aca="false">IF(OR(AV14=0,CL14="",CL14=0),0,AV14*MIN(MaxScal,TgtVol/CL14))</f>
        <v>0</v>
      </c>
      <c r="DH14" s="26" t="n">
        <f aca="false">IF(OR(AW14=0,CM14="",CM14=0),0,AW14*MIN(MaxScal,TgtVol/CM14))</f>
        <v>0</v>
      </c>
      <c r="DI14" s="26" t="n">
        <f aca="false">IF(OR(AX14=0,CN14="",CN14=0),0,AX14*MIN(MaxScal,TgtVol/CN14))</f>
        <v>0</v>
      </c>
      <c r="DJ14" s="26" t="n">
        <f aca="false">IF(OR(AY14=0,CO14="",CO14=0),0,AY14*MIN(MaxScal,TgtVol/CO14))</f>
        <v>0</v>
      </c>
      <c r="DK14" s="26" t="n">
        <f aca="false">IF(OR(AZ14=0,CP14="",CP14=0),0,AZ14*MIN(MaxScal,TgtVol/CP14))</f>
        <v>0</v>
      </c>
      <c r="DL14" s="26" t="n">
        <f aca="false">IF(OR(BA14=0,CQ14="",CQ14=0),0,BA14*MIN(MaxScal,TgtVol/CQ14))</f>
        <v>0</v>
      </c>
      <c r="DM14" s="26" t="n">
        <f aca="false">IF(OR(BB14=0,CR14="",CR14=0),0,BB14*MIN(MaxScal,TgtVol/CR14))</f>
        <v>0</v>
      </c>
      <c r="DN14" s="26" t="n">
        <f aca="false">IF(OR(BC14=0,CS14="",CS14=0),0,BC14*MIN(MaxScal,TgtVol/CS14))</f>
        <v>0</v>
      </c>
      <c r="DO14" s="26" t="n">
        <f aca="false">IF(OR(BD14=0,CT14="",CT14=0),0,BD14*MIN(MaxScal,TgtVol/CT14))</f>
        <v>0</v>
      </c>
      <c r="DP14" s="26" t="n">
        <f aca="false">IF(OR(BE14=0,CU14="",CU14=0),0,BE14*MIN(MaxScal,TgtVol/CU14))</f>
        <v>0</v>
      </c>
      <c r="DQ14" s="26" t="n">
        <f aca="false">IF(OR(BF14=0,CV14="",CV14=0),0,BF14*MIN(MaxScal,TgtVol/CV14))</f>
        <v>0</v>
      </c>
      <c r="DR14" s="26" t="n">
        <f aca="false">IF(OR(BG14=0,CW14="",CW14=0),0,BG14*MIN(MaxScal,TgtVol/CW14))</f>
        <v>0</v>
      </c>
      <c r="DS14" s="26" t="n">
        <f aca="false">IF(OR(BH14=0,CX14="",CX14=0),0,BH14*MIN(MaxScal,TgtVol/CX14))</f>
        <v>0</v>
      </c>
      <c r="DT14" s="26" t="n">
        <f aca="false">IF(OR(BI14=0,CY14="",CY14=0),0,BI14*MIN(MaxScal,TgtVol/CY14))</f>
        <v>0</v>
      </c>
      <c r="DU14" s="26" t="n">
        <f aca="false">IF(OR(BJ14=0,CZ14="",CZ14=0),0,BJ14*MIN(MaxScal,TgtVol/CZ14))</f>
        <v>0</v>
      </c>
      <c r="DV14" s="26" t="n">
        <f aca="false">IF(OR(BK14=0,DA14="",DA14=0),0,BK14*MIN(MaxScal,TgtVol/DA14))</f>
        <v>0</v>
      </c>
      <c r="DW14" s="26" t="n">
        <f aca="false">IF(OR(BL14=0,DB14="",DB14=0),0,BL14*MIN(MaxScal,TgtVol/DB14))</f>
        <v>0</v>
      </c>
      <c r="DX14" s="28" t="n">
        <f aca="false">IFERROR(DC13*BM14,"")</f>
        <v>0</v>
      </c>
      <c r="DY14" s="28" t="n">
        <f aca="false">IFERROR(DD13*BN14,"")</f>
        <v>0</v>
      </c>
      <c r="DZ14" s="28" t="n">
        <f aca="false">IFERROR(DE13*BO14,"")</f>
        <v>0</v>
      </c>
      <c r="EA14" s="28" t="n">
        <f aca="false">IFERROR(DF13*BP14,"")</f>
        <v>0</v>
      </c>
      <c r="EB14" s="28" t="n">
        <f aca="false">IFERROR(DG13*BQ14,"")</f>
        <v>0</v>
      </c>
      <c r="EC14" s="28" t="n">
        <f aca="false">IFERROR(DH13*BR14,"")</f>
        <v>-0</v>
      </c>
      <c r="ED14" s="28" t="n">
        <f aca="false">IFERROR(DI13*BS14,"")</f>
        <v>-0</v>
      </c>
      <c r="EE14" s="28" t="n">
        <f aca="false">IFERROR(DJ13*BT14,"")</f>
        <v>0</v>
      </c>
      <c r="EF14" s="28" t="n">
        <f aca="false">IFERROR(DK13*BU14,"")</f>
        <v>0</v>
      </c>
      <c r="EG14" s="28" t="n">
        <f aca="false">IFERROR(DL13*BV14,"")</f>
        <v>0</v>
      </c>
      <c r="EH14" s="28" t="n">
        <f aca="false">IFERROR(DM13*BW14,"")</f>
        <v>0</v>
      </c>
      <c r="EI14" s="28" t="n">
        <f aca="false">IFERROR(DN13*BX14,"")</f>
        <v>0</v>
      </c>
      <c r="EJ14" s="28" t="n">
        <f aca="false">IFERROR(DO13*BY14,"")</f>
        <v>0</v>
      </c>
      <c r="EK14" s="28" t="n">
        <f aca="false">IFERROR(DP13*BZ14,"")</f>
        <v>-0</v>
      </c>
      <c r="EL14" s="28" t="n">
        <f aca="false">IFERROR(DQ13*CA14,"")</f>
        <v>0</v>
      </c>
      <c r="EM14" s="28" t="n">
        <f aca="false">IFERROR(DR13*CB14,"")</f>
        <v>-0</v>
      </c>
      <c r="EN14" s="28" t="n">
        <f aca="false">IFERROR(DS13*CC14,"")</f>
        <v>0</v>
      </c>
      <c r="EO14" s="28" t="n">
        <f aca="false">IFERROR(DT13*CD14,"")</f>
        <v>0</v>
      </c>
      <c r="EP14" s="28" t="n">
        <f aca="false">IFERROR(DU13*CE14,"")</f>
        <v>0</v>
      </c>
      <c r="EQ14" s="28" t="n">
        <f aca="false">IFERROR(DV13*CF14,"")</f>
        <v>0</v>
      </c>
      <c r="ER14" s="28" t="n">
        <f aca="false">IFERROR(DW13*CG14,"")</f>
        <v>0</v>
      </c>
      <c r="ES14" s="28" t="n">
        <f aca="false">IF(ROW()=4,"",SUM(DX14:ER14))</f>
        <v>0</v>
      </c>
      <c r="ET14" s="29" t="n">
        <f aca="false">COUNTIF(AR14:BL14,"&gt;0")</f>
        <v>0</v>
      </c>
    </row>
    <row r="15" customFormat="false" ht="15" hidden="false" customHeight="false" outlineLevel="0" collapsed="false">
      <c r="A15" s="19" t="n">
        <v>38352</v>
      </c>
      <c r="B15" s="23" t="n">
        <f aca="false">ABS(Rates_Data!AD15-Rates_Data!AE15)</f>
        <v>0.347666666666667</v>
      </c>
      <c r="C15" s="23" t="n">
        <f aca="false">ABS(Rates_Data!AD15-Rates_Data!AF15)</f>
        <v>0.319583333333334</v>
      </c>
      <c r="D15" s="23" t="n">
        <f aca="false">ABS(Rates_Data!AD15-Rates_Data!AG15)</f>
        <v>0.00158333333333313</v>
      </c>
      <c r="E15" s="23" t="n">
        <f aca="false">ABS(Rates_Data!AD15-Rates_Data!AH15)</f>
        <v>0.162166666666667</v>
      </c>
      <c r="F15" s="23" t="n">
        <f aca="false">ABS(Rates_Data!AD15-Rates_Data!AI15)</f>
        <v>0.126166666666667</v>
      </c>
      <c r="G15" s="23" t="n">
        <f aca="false">ABS(Rates_Data!AD15-Rates_Data!AJ15)</f>
        <v>0.427</v>
      </c>
      <c r="H15" s="23" t="n">
        <f aca="false">ABS(Rates_Data!AE15-Rates_Data!AF15)</f>
        <v>0.0280833333333329</v>
      </c>
      <c r="I15" s="23" t="n">
        <f aca="false">ABS(Rates_Data!AE15-Rates_Data!AG15)</f>
        <v>0.346083333333334</v>
      </c>
      <c r="J15" s="23" t="n">
        <f aca="false">ABS(Rates_Data!AE15-Rates_Data!AH15)</f>
        <v>0.509833333333333</v>
      </c>
      <c r="K15" s="23" t="n">
        <f aca="false">ABS(Rates_Data!AE15-Rates_Data!AI15)</f>
        <v>0.2215</v>
      </c>
      <c r="L15" s="23" t="n">
        <f aca="false">ABS(Rates_Data!AE15-Rates_Data!AJ15)</f>
        <v>0.0793333333333333</v>
      </c>
      <c r="M15" s="23" t="n">
        <f aca="false">ABS(Rates_Data!AF15-Rates_Data!AG15)</f>
        <v>0.318000000000001</v>
      </c>
      <c r="N15" s="23" t="n">
        <f aca="false">ABS(Rates_Data!AF15-Rates_Data!AH15)</f>
        <v>0.48175</v>
      </c>
      <c r="O15" s="23" t="n">
        <f aca="false">ABS(Rates_Data!AF15-Rates_Data!AI15)</f>
        <v>0.193416666666667</v>
      </c>
      <c r="P15" s="23" t="n">
        <f aca="false">ABS(Rates_Data!AF15-Rates_Data!AJ15)</f>
        <v>0.107416666666666</v>
      </c>
      <c r="Q15" s="23" t="n">
        <f aca="false">ABS(Rates_Data!AG15-Rates_Data!AH15)</f>
        <v>0.16375</v>
      </c>
      <c r="R15" s="23" t="n">
        <f aca="false">ABS(Rates_Data!AG15-Rates_Data!AI15)</f>
        <v>0.124583333333334</v>
      </c>
      <c r="S15" s="23" t="n">
        <f aca="false">ABS(Rates_Data!AG15-Rates_Data!AJ15)</f>
        <v>0.425416666666667</v>
      </c>
      <c r="T15" s="23" t="n">
        <f aca="false">ABS(Rates_Data!AH15-Rates_Data!AI15)</f>
        <v>0.288333333333333</v>
      </c>
      <c r="U15" s="23" t="n">
        <f aca="false">ABS(Rates_Data!AH15-Rates_Data!AJ15)</f>
        <v>0.589166666666667</v>
      </c>
      <c r="V15" s="23" t="n">
        <f aca="false">ABS(Rates_Data!AI15-Rates_Data!AJ15)</f>
        <v>0.300833333333333</v>
      </c>
      <c r="W15" s="26" t="str">
        <f aca="false">IF(ROW()&lt;4+MinObs-1,"",IFERROR((B15-AVERAGE(B$4:B15))/STDEV(B$4:B15),""))</f>
        <v/>
      </c>
      <c r="X15" s="26" t="str">
        <f aca="false">IF(ROW()&lt;4+MinObs-1,"",IFERROR((C15-AVERAGE(C$4:C15))/STDEV(C$4:C15),""))</f>
        <v/>
      </c>
      <c r="Y15" s="26" t="str">
        <f aca="false">IF(ROW()&lt;4+MinObs-1,"",IFERROR((D15-AVERAGE(D$4:D15))/STDEV(D$4:D15),""))</f>
        <v/>
      </c>
      <c r="Z15" s="26" t="str">
        <f aca="false">IF(ROW()&lt;4+MinObs-1,"",IFERROR((E15-AVERAGE(E$4:E15))/STDEV(E$4:E15),""))</f>
        <v/>
      </c>
      <c r="AA15" s="26" t="str">
        <f aca="false">IF(ROW()&lt;4+MinObs-1,"",IFERROR((F15-AVERAGE(F$4:F15))/STDEV(F$4:F15),""))</f>
        <v/>
      </c>
      <c r="AB15" s="26" t="str">
        <f aca="false">IF(ROW()&lt;4+MinObs-1,"",IFERROR((G15-AVERAGE(G$4:G15))/STDEV(G$4:G15),""))</f>
        <v/>
      </c>
      <c r="AC15" s="26" t="str">
        <f aca="false">IF(ROW()&lt;4+MinObs-1,"",IFERROR((H15-AVERAGE(H$4:H15))/STDEV(H$4:H15),""))</f>
        <v/>
      </c>
      <c r="AD15" s="26" t="str">
        <f aca="false">IF(ROW()&lt;4+MinObs-1,"",IFERROR((I15-AVERAGE(I$4:I15))/STDEV(I$4:I15),""))</f>
        <v/>
      </c>
      <c r="AE15" s="26" t="str">
        <f aca="false">IF(ROW()&lt;4+MinObs-1,"",IFERROR((J15-AVERAGE(J$4:J15))/STDEV(J$4:J15),""))</f>
        <v/>
      </c>
      <c r="AF15" s="26" t="str">
        <f aca="false">IF(ROW()&lt;4+MinObs-1,"",IFERROR((K15-AVERAGE(K$4:K15))/STDEV(K$4:K15),""))</f>
        <v/>
      </c>
      <c r="AG15" s="26" t="str">
        <f aca="false">IF(ROW()&lt;4+MinObs-1,"",IFERROR((L15-AVERAGE(L$4:L15))/STDEV(L$4:L15),""))</f>
        <v/>
      </c>
      <c r="AH15" s="26" t="str">
        <f aca="false">IF(ROW()&lt;4+MinObs-1,"",IFERROR((M15-AVERAGE(M$4:M15))/STDEV(M$4:M15),""))</f>
        <v/>
      </c>
      <c r="AI15" s="26" t="str">
        <f aca="false">IF(ROW()&lt;4+MinObs-1,"",IFERROR((N15-AVERAGE(N$4:N15))/STDEV(N$4:N15),""))</f>
        <v/>
      </c>
      <c r="AJ15" s="26" t="str">
        <f aca="false">IF(ROW()&lt;4+MinObs-1,"",IFERROR((O15-AVERAGE(O$4:O15))/STDEV(O$4:O15),""))</f>
        <v/>
      </c>
      <c r="AK15" s="26" t="str">
        <f aca="false">IF(ROW()&lt;4+MinObs-1,"",IFERROR((P15-AVERAGE(P$4:P15))/STDEV(P$4:P15),""))</f>
        <v/>
      </c>
      <c r="AL15" s="26" t="str">
        <f aca="false">IF(ROW()&lt;4+MinObs-1,"",IFERROR((Q15-AVERAGE(Q$4:Q15))/STDEV(Q$4:Q15),""))</f>
        <v/>
      </c>
      <c r="AM15" s="26" t="str">
        <f aca="false">IF(ROW()&lt;4+MinObs-1,"",IFERROR((R15-AVERAGE(R$4:R15))/STDEV(R$4:R15),""))</f>
        <v/>
      </c>
      <c r="AN15" s="26" t="str">
        <f aca="false">IF(ROW()&lt;4+MinObs-1,"",IFERROR((S15-AVERAGE(S$4:S15))/STDEV(S$4:S15),""))</f>
        <v/>
      </c>
      <c r="AO15" s="26" t="str">
        <f aca="false">IF(ROW()&lt;4+MinObs-1,"",IFERROR((T15-AVERAGE(T$4:T15))/STDEV(T$4:T15),""))</f>
        <v/>
      </c>
      <c r="AP15" s="26" t="str">
        <f aca="false">IF(ROW()&lt;4+MinObs-1,"",IFERROR((U15-AVERAGE(U$4:U15))/STDEV(U$4:U15),""))</f>
        <v/>
      </c>
      <c r="AQ15" s="26" t="str">
        <f aca="false">IF(ROW()&lt;4+MinObs-1,"",IFERROR((V15-AVERAGE(V$4:V15))/STDEV(V$4:V15),""))</f>
        <v/>
      </c>
      <c r="AR15" s="26" t="n">
        <f aca="false">IF(W15="",0,IF(W15&gt;=z4,w4,IF(W15&gt;=z3,w3,IF(W15&gt;=zEntry,w2,IF(AND(W15&gt;=ExitZ,AR14&gt;0),w2,0)))))</f>
        <v>0</v>
      </c>
      <c r="AS15" s="26" t="n">
        <f aca="false">IF(X15="",0,IF(X15&gt;=z4,w4,IF(X15&gt;=z3,w3,IF(X15&gt;=zEntry,w2,IF(AND(X15&gt;=ExitZ,AS14&gt;0),w2,0)))))</f>
        <v>0</v>
      </c>
      <c r="AT15" s="26" t="n">
        <f aca="false">IF(Y15="",0,IF(Y15&gt;=z4,w4,IF(Y15&gt;=z3,w3,IF(Y15&gt;=zEntry,w2,IF(AND(Y15&gt;=ExitZ,AT14&gt;0),w2,0)))))</f>
        <v>0</v>
      </c>
      <c r="AU15" s="26" t="n">
        <f aca="false">IF(Z15="",0,IF(Z15&gt;=z4,w4,IF(Z15&gt;=z3,w3,IF(Z15&gt;=zEntry,w2,IF(AND(Z15&gt;=ExitZ,AU14&gt;0),w2,0)))))</f>
        <v>0</v>
      </c>
      <c r="AV15" s="26" t="n">
        <f aca="false">IF(AA15="",0,IF(AA15&gt;=z4,w4,IF(AA15&gt;=z3,w3,IF(AA15&gt;=zEntry,w2,IF(AND(AA15&gt;=ExitZ,AV14&gt;0),w2,0)))))</f>
        <v>0</v>
      </c>
      <c r="AW15" s="26" t="n">
        <f aca="false">IF(AB15="",0,IF(AB15&gt;=z4,w4,IF(AB15&gt;=z3,w3,IF(AB15&gt;=zEntry,w2,IF(AND(AB15&gt;=ExitZ,AW14&gt;0),w2,0)))))</f>
        <v>0</v>
      </c>
      <c r="AX15" s="26" t="n">
        <f aca="false">IF(AC15="",0,IF(AC15&gt;=z4,w4,IF(AC15&gt;=z3,w3,IF(AC15&gt;=zEntry,w2,IF(AND(AC15&gt;=ExitZ,AX14&gt;0),w2,0)))))</f>
        <v>0</v>
      </c>
      <c r="AY15" s="26" t="n">
        <f aca="false">IF(AD15="",0,IF(AD15&gt;=z4,w4,IF(AD15&gt;=z3,w3,IF(AD15&gt;=zEntry,w2,IF(AND(AD15&gt;=ExitZ,AY14&gt;0),w2,0)))))</f>
        <v>0</v>
      </c>
      <c r="AZ15" s="26" t="n">
        <f aca="false">IF(AE15="",0,IF(AE15&gt;=z4,w4,IF(AE15&gt;=z3,w3,IF(AE15&gt;=zEntry,w2,IF(AND(AE15&gt;=ExitZ,AZ14&gt;0),w2,0)))))</f>
        <v>0</v>
      </c>
      <c r="BA15" s="26" t="n">
        <f aca="false">IF(AF15="",0,IF(AF15&gt;=z4,w4,IF(AF15&gt;=z3,w3,IF(AF15&gt;=zEntry,w2,IF(AND(AF15&gt;=ExitZ,BA14&gt;0),w2,0)))))</f>
        <v>0</v>
      </c>
      <c r="BB15" s="26" t="n">
        <f aca="false">IF(AG15="",0,IF(AG15&gt;=z4,w4,IF(AG15&gt;=z3,w3,IF(AG15&gt;=zEntry,w2,IF(AND(AG15&gt;=ExitZ,BB14&gt;0),w2,0)))))</f>
        <v>0</v>
      </c>
      <c r="BC15" s="26" t="n">
        <f aca="false">IF(AH15="",0,IF(AH15&gt;=z4,w4,IF(AH15&gt;=z3,w3,IF(AH15&gt;=zEntry,w2,IF(AND(AH15&gt;=ExitZ,BC14&gt;0),w2,0)))))</f>
        <v>0</v>
      </c>
      <c r="BD15" s="26" t="n">
        <f aca="false">IF(AI15="",0,IF(AI15&gt;=z4,w4,IF(AI15&gt;=z3,w3,IF(AI15&gt;=zEntry,w2,IF(AND(AI15&gt;=ExitZ,BD14&gt;0),w2,0)))))</f>
        <v>0</v>
      </c>
      <c r="BE15" s="26" t="n">
        <f aca="false">IF(AJ15="",0,IF(AJ15&gt;=z4,w4,IF(AJ15&gt;=z3,w3,IF(AJ15&gt;=zEntry,w2,IF(AND(AJ15&gt;=ExitZ,BE14&gt;0),w2,0)))))</f>
        <v>0</v>
      </c>
      <c r="BF15" s="26" t="n">
        <f aca="false">IF(AK15="",0,IF(AK15&gt;=z4,w4,IF(AK15&gt;=z3,w3,IF(AK15&gt;=zEntry,w2,IF(AND(AK15&gt;=ExitZ,BF14&gt;0),w2,0)))))</f>
        <v>0</v>
      </c>
      <c r="BG15" s="26" t="n">
        <f aca="false">IF(AL15="",0,IF(AL15&gt;=z4,w4,IF(AL15&gt;=z3,w3,IF(AL15&gt;=zEntry,w2,IF(AND(AL15&gt;=ExitZ,BG14&gt;0),w2,0)))))</f>
        <v>0</v>
      </c>
      <c r="BH15" s="26" t="n">
        <f aca="false">IF(AM15="",0,IF(AM15&gt;=z4,w4,IF(AM15&gt;=z3,w3,IF(AM15&gt;=zEntry,w2,IF(AND(AM15&gt;=ExitZ,BH14&gt;0),w2,0)))))</f>
        <v>0</v>
      </c>
      <c r="BI15" s="26" t="n">
        <f aca="false">IF(AN15="",0,IF(AN15&gt;=z4,w4,IF(AN15&gt;=z3,w3,IF(AN15&gt;=zEntry,w2,IF(AND(AN15&gt;=ExitZ,BI14&gt;0),w2,0)))))</f>
        <v>0</v>
      </c>
      <c r="BJ15" s="26" t="n">
        <f aca="false">IF(AO15="",0,IF(AO15&gt;=z4,w4,IF(AO15&gt;=z3,w3,IF(AO15&gt;=zEntry,w2,IF(AND(AO15&gt;=ExitZ,BJ14&gt;0),w2,0)))))</f>
        <v>0</v>
      </c>
      <c r="BK15" s="26" t="n">
        <f aca="false">IF(AP15="",0,IF(AP15&gt;=z4,w4,IF(AP15&gt;=z3,w3,IF(AP15&gt;=zEntry,w2,IF(AND(AP15&gt;=ExitZ,BK14&gt;0),w2,0)))))</f>
        <v>0</v>
      </c>
      <c r="BL15" s="26" t="n">
        <f aca="false">IF(AQ15="",0,IF(AQ15&gt;=z4,w4,IF(AQ15&gt;=z3,w3,IF(AQ15&gt;=zEntry,w2,IF(AND(AQ15&gt;=ExitZ,BL14&gt;0),w2,0)))))</f>
        <v>0</v>
      </c>
      <c r="BM15" s="23" t="n">
        <f aca="false">IF(Rates_Data!AD14&gt;=Rates_Data!AE14,Rates_Data!AK15-Rates_Data!AL15,Rates_Data!AL15-Rates_Data!AK15)</f>
        <v>0.00288799999999999</v>
      </c>
      <c r="BN15" s="23" t="n">
        <f aca="false">IF(Rates_Data!AD14&gt;=Rates_Data!AF14,Rates_Data!AK15-Rates_Data!AM15,Rates_Data!AM15-Rates_Data!AK15)</f>
        <v>0.001463</v>
      </c>
      <c r="BO15" s="23" t="n">
        <f aca="false">IF(Rates_Data!AD14&gt;=Rates_Data!AG14,Rates_Data!AK15-Rates_Data!AN15,Rates_Data!AN15-Rates_Data!AK15)</f>
        <v>0.00311599999999999</v>
      </c>
      <c r="BP15" s="23" t="n">
        <f aca="false">IF(Rates_Data!AD14&gt;=Rates_Data!AH14,Rates_Data!AK15-Rates_Data!AO15,Rates_Data!AO15-Rates_Data!AK15)</f>
        <v>-0.00560499999999999</v>
      </c>
      <c r="BQ15" s="23" t="n">
        <f aca="false">IF(Rates_Data!AD14&gt;=Rates_Data!AI14,Rates_Data!AK15-Rates_Data!AP15,Rates_Data!AP15-Rates_Data!AK15)</f>
        <v>0.008113</v>
      </c>
      <c r="BR15" s="23" t="n">
        <f aca="false">IF(Rates_Data!AD14&gt;=Rates_Data!AJ14,Rates_Data!AK15-Rates_Data!AQ15,Rates_Data!AQ15-Rates_Data!AK15)</f>
        <v>0.00269800000000001</v>
      </c>
      <c r="BS15" s="23" t="n">
        <f aca="false">IF(Rates_Data!AE14&gt;=Rates_Data!AF14,Rates_Data!AL15-Rates_Data!AM15,Rates_Data!AM15-Rates_Data!AL15)</f>
        <v>0.00142499999999999</v>
      </c>
      <c r="BT15" s="23" t="n">
        <f aca="false">IF(Rates_Data!AE14&gt;=Rates_Data!AG14,Rates_Data!AL15-Rates_Data!AN15,Rates_Data!AN15-Rates_Data!AL15)</f>
        <v>-0.000228</v>
      </c>
      <c r="BU15" s="23" t="n">
        <f aca="false">IF(Rates_Data!AE14&gt;=Rates_Data!AH14,Rates_Data!AL15-Rates_Data!AO15,Rates_Data!AO15-Rates_Data!AL15)</f>
        <v>-0.002717</v>
      </c>
      <c r="BV15" s="23" t="n">
        <f aca="false">IF(Rates_Data!AE14&gt;=Rates_Data!AI14,Rates_Data!AL15-Rates_Data!AP15,Rates_Data!AP15-Rates_Data!AL15)</f>
        <v>-0.005225</v>
      </c>
      <c r="BW15" s="23" t="n">
        <f aca="false">IF(Rates_Data!AE14&gt;=Rates_Data!AJ14,Rates_Data!AL15-Rates_Data!AQ15,Rates_Data!AQ15-Rates_Data!AL15)</f>
        <v>-0.000189999999999988</v>
      </c>
      <c r="BX15" s="23" t="n">
        <f aca="false">IF(Rates_Data!AF14&gt;=Rates_Data!AG14,Rates_Data!AM15-Rates_Data!AN15,Rates_Data!AN15-Rates_Data!AM15)</f>
        <v>-0.001653</v>
      </c>
      <c r="BY15" s="23" t="n">
        <f aca="false">IF(Rates_Data!AF14&gt;=Rates_Data!AH14,Rates_Data!AM15-Rates_Data!AO15,Rates_Data!AO15-Rates_Data!AM15)</f>
        <v>-0.00414199999999999</v>
      </c>
      <c r="BZ15" s="23" t="n">
        <f aca="false">IF(Rates_Data!AF14&gt;=Rates_Data!AI14,Rates_Data!AM15-Rates_Data!AP15,Rates_Data!AP15-Rates_Data!AM15)</f>
        <v>0.00665</v>
      </c>
      <c r="CA15" s="23" t="n">
        <f aca="false">IF(Rates_Data!AF14&gt;=Rates_Data!AJ14,Rates_Data!AM15-Rates_Data!AQ15,Rates_Data!AQ15-Rates_Data!AM15)</f>
        <v>0.00123500000000001</v>
      </c>
      <c r="CB15" s="23" t="n">
        <f aca="false">IF(Rates_Data!AG14&gt;=Rates_Data!AH14,Rates_Data!AN15-Rates_Data!AO15,Rates_Data!AO15-Rates_Data!AN15)</f>
        <v>-0.002489</v>
      </c>
      <c r="CC15" s="23" t="n">
        <f aca="false">IF(Rates_Data!AG14&gt;=Rates_Data!AI14,Rates_Data!AN15-Rates_Data!AP15,Rates_Data!AP15-Rates_Data!AN15)</f>
        <v>0.004997</v>
      </c>
      <c r="CD15" s="23" t="n">
        <f aca="false">IF(Rates_Data!AG14&gt;=Rates_Data!AJ14,Rates_Data!AN15-Rates_Data!AQ15,Rates_Data!AQ15-Rates_Data!AN15)</f>
        <v>-0.000417999999999988</v>
      </c>
      <c r="CE15" s="23" t="n">
        <f aca="false">IF(Rates_Data!AH14&gt;=Rates_Data!AI14,Rates_Data!AO15-Rates_Data!AP15,Rates_Data!AP15-Rates_Data!AO15)</f>
        <v>0.002508</v>
      </c>
      <c r="CF15" s="23" t="n">
        <f aca="false">IF(Rates_Data!AH14&gt;=Rates_Data!AJ14,Rates_Data!AO15-Rates_Data!AQ15,Rates_Data!AQ15-Rates_Data!AO15)</f>
        <v>-0.00290699999999998</v>
      </c>
      <c r="CG15" s="23" t="n">
        <f aca="false">IF(Rates_Data!AI14&gt;=Rates_Data!AJ14,Rates_Data!AP15-Rates_Data!AQ15,Rates_Data!AQ15-Rates_Data!AP15)</f>
        <v>-0.00541499999999999</v>
      </c>
      <c r="CH15" s="27" t="str">
        <f aca="false">IF(ROW()&lt;4+VolLB,"",STDEV(INDEX($BM:$BM,ROW()-VolLB+1):INDEX($BM:$BM,ROW()))*SQRT(12))</f>
        <v/>
      </c>
      <c r="CI15" s="27" t="str">
        <f aca="false">IF(ROW()&lt;4+VolLB,"",STDEV(INDEX($BN:$BN,ROW()-VolLB+1):INDEX($BN:$BN,ROW()))*SQRT(12))</f>
        <v/>
      </c>
      <c r="CJ15" s="27" t="str">
        <f aca="false">IF(ROW()&lt;4+VolLB,"",STDEV(INDEX($BO:$BO,ROW()-VolLB+1):INDEX($BO:$BO,ROW()))*SQRT(12))</f>
        <v/>
      </c>
      <c r="CK15" s="27" t="str">
        <f aca="false">IF(ROW()&lt;4+VolLB,"",STDEV(INDEX($BP:$BP,ROW()-VolLB+1):INDEX($BP:$BP,ROW()))*SQRT(12))</f>
        <v/>
      </c>
      <c r="CL15" s="27" t="str">
        <f aca="false">IF(ROW()&lt;4+VolLB,"",STDEV(INDEX($BQ:$BQ,ROW()-VolLB+1):INDEX($BQ:$BQ,ROW()))*SQRT(12))</f>
        <v/>
      </c>
      <c r="CM15" s="27" t="str">
        <f aca="false">IF(ROW()&lt;4+VolLB,"",STDEV(INDEX($BR:$BR,ROW()-VolLB+1):INDEX($BR:$BR,ROW()))*SQRT(12))</f>
        <v/>
      </c>
      <c r="CN15" s="27" t="str">
        <f aca="false">IF(ROW()&lt;4+VolLB,"",STDEV(INDEX($BS:$BS,ROW()-VolLB+1):INDEX($BS:$BS,ROW()))*SQRT(12))</f>
        <v/>
      </c>
      <c r="CO15" s="27" t="str">
        <f aca="false">IF(ROW()&lt;4+VolLB,"",STDEV(INDEX($BT:$BT,ROW()-VolLB+1):INDEX($BT:$BT,ROW()))*SQRT(12))</f>
        <v/>
      </c>
      <c r="CP15" s="27" t="str">
        <f aca="false">IF(ROW()&lt;4+VolLB,"",STDEV(INDEX($BU:$BU,ROW()-VolLB+1):INDEX($BU:$BU,ROW()))*SQRT(12))</f>
        <v/>
      </c>
      <c r="CQ15" s="27" t="str">
        <f aca="false">IF(ROW()&lt;4+VolLB,"",STDEV(INDEX($BV:$BV,ROW()-VolLB+1):INDEX($BV:$BV,ROW()))*SQRT(12))</f>
        <v/>
      </c>
      <c r="CR15" s="27" t="str">
        <f aca="false">IF(ROW()&lt;4+VolLB,"",STDEV(INDEX($BW:$BW,ROW()-VolLB+1):INDEX($BW:$BW,ROW()))*SQRT(12))</f>
        <v/>
      </c>
      <c r="CS15" s="27" t="str">
        <f aca="false">IF(ROW()&lt;4+VolLB,"",STDEV(INDEX($BX:$BX,ROW()-VolLB+1):INDEX($BX:$BX,ROW()))*SQRT(12))</f>
        <v/>
      </c>
      <c r="CT15" s="27" t="str">
        <f aca="false">IF(ROW()&lt;4+VolLB,"",STDEV(INDEX($BY:$BY,ROW()-VolLB+1):INDEX($BY:$BY,ROW()))*SQRT(12))</f>
        <v/>
      </c>
      <c r="CU15" s="27" t="str">
        <f aca="false">IF(ROW()&lt;4+VolLB,"",STDEV(INDEX($BZ:$BZ,ROW()-VolLB+1):INDEX($BZ:$BZ,ROW()))*SQRT(12))</f>
        <v/>
      </c>
      <c r="CV15" s="27" t="str">
        <f aca="false">IF(ROW()&lt;4+VolLB,"",STDEV(INDEX($CA:$CA,ROW()-VolLB+1):INDEX($CA:$CA,ROW()))*SQRT(12))</f>
        <v/>
      </c>
      <c r="CW15" s="27" t="str">
        <f aca="false">IF(ROW()&lt;4+VolLB,"",STDEV(INDEX($CB:$CB,ROW()-VolLB+1):INDEX($CB:$CB,ROW()))*SQRT(12))</f>
        <v/>
      </c>
      <c r="CX15" s="27" t="str">
        <f aca="false">IF(ROW()&lt;4+VolLB,"",STDEV(INDEX($CC:$CC,ROW()-VolLB+1):INDEX($CC:$CC,ROW()))*SQRT(12))</f>
        <v/>
      </c>
      <c r="CY15" s="27" t="str">
        <f aca="false">IF(ROW()&lt;4+VolLB,"",STDEV(INDEX($CD:$CD,ROW()-VolLB+1):INDEX($CD:$CD,ROW()))*SQRT(12))</f>
        <v/>
      </c>
      <c r="CZ15" s="27" t="str">
        <f aca="false">IF(ROW()&lt;4+VolLB,"",STDEV(INDEX($CE:$CE,ROW()-VolLB+1):INDEX($CE:$CE,ROW()))*SQRT(12))</f>
        <v/>
      </c>
      <c r="DA15" s="27" t="str">
        <f aca="false">IF(ROW()&lt;4+VolLB,"",STDEV(INDEX($CF:$CF,ROW()-VolLB+1):INDEX($CF:$CF,ROW()))*SQRT(12))</f>
        <v/>
      </c>
      <c r="DB15" s="27" t="str">
        <f aca="false">IF(ROW()&lt;4+VolLB,"",STDEV(INDEX($CG:$CG,ROW()-VolLB+1):INDEX($CG:$CG,ROW()))*SQRT(12))</f>
        <v/>
      </c>
      <c r="DC15" s="26" t="n">
        <f aca="false">IF(OR(AR15=0,CH15="",CH15=0),0,AR15*MIN(MaxScal,TgtVol/CH15))</f>
        <v>0</v>
      </c>
      <c r="DD15" s="26" t="n">
        <f aca="false">IF(OR(AS15=0,CI15="",CI15=0),0,AS15*MIN(MaxScal,TgtVol/CI15))</f>
        <v>0</v>
      </c>
      <c r="DE15" s="26" t="n">
        <f aca="false">IF(OR(AT15=0,CJ15="",CJ15=0),0,AT15*MIN(MaxScal,TgtVol/CJ15))</f>
        <v>0</v>
      </c>
      <c r="DF15" s="26" t="n">
        <f aca="false">IF(OR(AU15=0,CK15="",CK15=0),0,AU15*MIN(MaxScal,TgtVol/CK15))</f>
        <v>0</v>
      </c>
      <c r="DG15" s="26" t="n">
        <f aca="false">IF(OR(AV15=0,CL15="",CL15=0),0,AV15*MIN(MaxScal,TgtVol/CL15))</f>
        <v>0</v>
      </c>
      <c r="DH15" s="26" t="n">
        <f aca="false">IF(OR(AW15=0,CM15="",CM15=0),0,AW15*MIN(MaxScal,TgtVol/CM15))</f>
        <v>0</v>
      </c>
      <c r="DI15" s="26" t="n">
        <f aca="false">IF(OR(AX15=0,CN15="",CN15=0),0,AX15*MIN(MaxScal,TgtVol/CN15))</f>
        <v>0</v>
      </c>
      <c r="DJ15" s="26" t="n">
        <f aca="false">IF(OR(AY15=0,CO15="",CO15=0),0,AY15*MIN(MaxScal,TgtVol/CO15))</f>
        <v>0</v>
      </c>
      <c r="DK15" s="26" t="n">
        <f aca="false">IF(OR(AZ15=0,CP15="",CP15=0),0,AZ15*MIN(MaxScal,TgtVol/CP15))</f>
        <v>0</v>
      </c>
      <c r="DL15" s="26" t="n">
        <f aca="false">IF(OR(BA15=0,CQ15="",CQ15=0),0,BA15*MIN(MaxScal,TgtVol/CQ15))</f>
        <v>0</v>
      </c>
      <c r="DM15" s="26" t="n">
        <f aca="false">IF(OR(BB15=0,CR15="",CR15=0),0,BB15*MIN(MaxScal,TgtVol/CR15))</f>
        <v>0</v>
      </c>
      <c r="DN15" s="26" t="n">
        <f aca="false">IF(OR(BC15=0,CS15="",CS15=0),0,BC15*MIN(MaxScal,TgtVol/CS15))</f>
        <v>0</v>
      </c>
      <c r="DO15" s="26" t="n">
        <f aca="false">IF(OR(BD15=0,CT15="",CT15=0),0,BD15*MIN(MaxScal,TgtVol/CT15))</f>
        <v>0</v>
      </c>
      <c r="DP15" s="26" t="n">
        <f aca="false">IF(OR(BE15=0,CU15="",CU15=0),0,BE15*MIN(MaxScal,TgtVol/CU15))</f>
        <v>0</v>
      </c>
      <c r="DQ15" s="26" t="n">
        <f aca="false">IF(OR(BF15=0,CV15="",CV15=0),0,BF15*MIN(MaxScal,TgtVol/CV15))</f>
        <v>0</v>
      </c>
      <c r="DR15" s="26" t="n">
        <f aca="false">IF(OR(BG15=0,CW15="",CW15=0),0,BG15*MIN(MaxScal,TgtVol/CW15))</f>
        <v>0</v>
      </c>
      <c r="DS15" s="26" t="n">
        <f aca="false">IF(OR(BH15=0,CX15="",CX15=0),0,BH15*MIN(MaxScal,TgtVol/CX15))</f>
        <v>0</v>
      </c>
      <c r="DT15" s="26" t="n">
        <f aca="false">IF(OR(BI15=0,CY15="",CY15=0),0,BI15*MIN(MaxScal,TgtVol/CY15))</f>
        <v>0</v>
      </c>
      <c r="DU15" s="26" t="n">
        <f aca="false">IF(OR(BJ15=0,CZ15="",CZ15=0),0,BJ15*MIN(MaxScal,TgtVol/CZ15))</f>
        <v>0</v>
      </c>
      <c r="DV15" s="26" t="n">
        <f aca="false">IF(OR(BK15=0,DA15="",DA15=0),0,BK15*MIN(MaxScal,TgtVol/DA15))</f>
        <v>0</v>
      </c>
      <c r="DW15" s="26" t="n">
        <f aca="false">IF(OR(BL15=0,DB15="",DB15=0),0,BL15*MIN(MaxScal,TgtVol/DB15))</f>
        <v>0</v>
      </c>
      <c r="DX15" s="28" t="n">
        <f aca="false">IFERROR(DC14*BM15,"")</f>
        <v>0</v>
      </c>
      <c r="DY15" s="28" t="n">
        <f aca="false">IFERROR(DD14*BN15,"")</f>
        <v>0</v>
      </c>
      <c r="DZ15" s="28" t="n">
        <f aca="false">IFERROR(DE14*BO15,"")</f>
        <v>0</v>
      </c>
      <c r="EA15" s="28" t="n">
        <f aca="false">IFERROR(DF14*BP15,"")</f>
        <v>-0</v>
      </c>
      <c r="EB15" s="28" t="n">
        <f aca="false">IFERROR(DG14*BQ15,"")</f>
        <v>0</v>
      </c>
      <c r="EC15" s="28" t="n">
        <f aca="false">IFERROR(DH14*BR15,"")</f>
        <v>0</v>
      </c>
      <c r="ED15" s="28" t="n">
        <f aca="false">IFERROR(DI14*BS15,"")</f>
        <v>0</v>
      </c>
      <c r="EE15" s="28" t="n">
        <f aca="false">IFERROR(DJ14*BT15,"")</f>
        <v>-0</v>
      </c>
      <c r="EF15" s="28" t="n">
        <f aca="false">IFERROR(DK14*BU15,"")</f>
        <v>-0</v>
      </c>
      <c r="EG15" s="28" t="n">
        <f aca="false">IFERROR(DL14*BV15,"")</f>
        <v>-0</v>
      </c>
      <c r="EH15" s="28" t="n">
        <f aca="false">IFERROR(DM14*BW15,"")</f>
        <v>-0</v>
      </c>
      <c r="EI15" s="28" t="n">
        <f aca="false">IFERROR(DN14*BX15,"")</f>
        <v>-0</v>
      </c>
      <c r="EJ15" s="28" t="n">
        <f aca="false">IFERROR(DO14*BY15,"")</f>
        <v>-0</v>
      </c>
      <c r="EK15" s="28" t="n">
        <f aca="false">IFERROR(DP14*BZ15,"")</f>
        <v>0</v>
      </c>
      <c r="EL15" s="28" t="n">
        <f aca="false">IFERROR(DQ14*CA15,"")</f>
        <v>0</v>
      </c>
      <c r="EM15" s="28" t="n">
        <f aca="false">IFERROR(DR14*CB15,"")</f>
        <v>-0</v>
      </c>
      <c r="EN15" s="28" t="n">
        <f aca="false">IFERROR(DS14*CC15,"")</f>
        <v>0</v>
      </c>
      <c r="EO15" s="28" t="n">
        <f aca="false">IFERROR(DT14*CD15,"")</f>
        <v>-0</v>
      </c>
      <c r="EP15" s="28" t="n">
        <f aca="false">IFERROR(DU14*CE15,"")</f>
        <v>0</v>
      </c>
      <c r="EQ15" s="28" t="n">
        <f aca="false">IFERROR(DV14*CF15,"")</f>
        <v>-0</v>
      </c>
      <c r="ER15" s="28" t="n">
        <f aca="false">IFERROR(DW14*CG15,"")</f>
        <v>-0</v>
      </c>
      <c r="ES15" s="28" t="n">
        <f aca="false">IF(ROW()=4,"",SUM(DX15:ER15))</f>
        <v>0</v>
      </c>
      <c r="ET15" s="29" t="n">
        <f aca="false">COUNTIF(AR15:BL15,"&gt;0")</f>
        <v>0</v>
      </c>
    </row>
    <row r="16" customFormat="false" ht="15" hidden="false" customHeight="false" outlineLevel="0" collapsed="false">
      <c r="A16" s="19" t="n">
        <v>38383</v>
      </c>
      <c r="B16" s="23" t="n">
        <f aca="false">ABS(Rates_Data!AD16-Rates_Data!AE16)</f>
        <v>0.0236923076923078</v>
      </c>
      <c r="C16" s="23" t="n">
        <f aca="false">ABS(Rates_Data!AD16-Rates_Data!AF16)</f>
        <v>0.305</v>
      </c>
      <c r="D16" s="23" t="n">
        <f aca="false">ABS(Rates_Data!AD16-Rates_Data!AG16)</f>
        <v>0.0114615384615385</v>
      </c>
      <c r="E16" s="23" t="n">
        <f aca="false">ABS(Rates_Data!AD16-Rates_Data!AH16)</f>
        <v>0.278</v>
      </c>
      <c r="F16" s="23" t="n">
        <f aca="false">ABS(Rates_Data!AD16-Rates_Data!AI16)</f>
        <v>0.415230769230769</v>
      </c>
      <c r="G16" s="23" t="n">
        <f aca="false">ABS(Rates_Data!AD16-Rates_Data!AJ16)</f>
        <v>0.154153846153846</v>
      </c>
      <c r="H16" s="23" t="n">
        <f aca="false">ABS(Rates_Data!AE16-Rates_Data!AF16)</f>
        <v>0.328692307692308</v>
      </c>
      <c r="I16" s="23" t="n">
        <f aca="false">ABS(Rates_Data!AE16-Rates_Data!AG16)</f>
        <v>0.0351538461538463</v>
      </c>
      <c r="J16" s="23" t="n">
        <f aca="false">ABS(Rates_Data!AE16-Rates_Data!AH16)</f>
        <v>0.301692307692308</v>
      </c>
      <c r="K16" s="23" t="n">
        <f aca="false">ABS(Rates_Data!AE16-Rates_Data!AI16)</f>
        <v>0.438923076923077</v>
      </c>
      <c r="L16" s="23" t="n">
        <f aca="false">ABS(Rates_Data!AE16-Rates_Data!AJ16)</f>
        <v>0.130461538461538</v>
      </c>
      <c r="M16" s="23" t="n">
        <f aca="false">ABS(Rates_Data!AF16-Rates_Data!AG16)</f>
        <v>0.293538461538462</v>
      </c>
      <c r="N16" s="23" t="n">
        <f aca="false">ABS(Rates_Data!AF16-Rates_Data!AH16)</f>
        <v>0.0270000000000002</v>
      </c>
      <c r="O16" s="23" t="n">
        <f aca="false">ABS(Rates_Data!AF16-Rates_Data!AI16)</f>
        <v>0.110230769230769</v>
      </c>
      <c r="P16" s="23" t="n">
        <f aca="false">ABS(Rates_Data!AF16-Rates_Data!AJ16)</f>
        <v>0.459153846153846</v>
      </c>
      <c r="Q16" s="23" t="n">
        <f aca="false">ABS(Rates_Data!AG16-Rates_Data!AH16)</f>
        <v>0.266538461538461</v>
      </c>
      <c r="R16" s="23" t="n">
        <f aca="false">ABS(Rates_Data!AG16-Rates_Data!AI16)</f>
        <v>0.403769230769231</v>
      </c>
      <c r="S16" s="23" t="n">
        <f aca="false">ABS(Rates_Data!AG16-Rates_Data!AJ16)</f>
        <v>0.165615384615384</v>
      </c>
      <c r="T16" s="23" t="n">
        <f aca="false">ABS(Rates_Data!AH16-Rates_Data!AI16)</f>
        <v>0.137230769230769</v>
      </c>
      <c r="U16" s="23" t="n">
        <f aca="false">ABS(Rates_Data!AH16-Rates_Data!AJ16)</f>
        <v>0.432153846153846</v>
      </c>
      <c r="V16" s="23" t="n">
        <f aca="false">ABS(Rates_Data!AI16-Rates_Data!AJ16)</f>
        <v>0.569384615384615</v>
      </c>
      <c r="W16" s="26" t="str">
        <f aca="false">IF(ROW()&lt;4+MinObs-1,"",IFERROR((B16-AVERAGE(B$4:B16))/STDEV(B$4:B16),""))</f>
        <v/>
      </c>
      <c r="X16" s="26" t="str">
        <f aca="false">IF(ROW()&lt;4+MinObs-1,"",IFERROR((C16-AVERAGE(C$4:C16))/STDEV(C$4:C16),""))</f>
        <v/>
      </c>
      <c r="Y16" s="26" t="str">
        <f aca="false">IF(ROW()&lt;4+MinObs-1,"",IFERROR((D16-AVERAGE(D$4:D16))/STDEV(D$4:D16),""))</f>
        <v/>
      </c>
      <c r="Z16" s="26" t="str">
        <f aca="false">IF(ROW()&lt;4+MinObs-1,"",IFERROR((E16-AVERAGE(E$4:E16))/STDEV(E$4:E16),""))</f>
        <v/>
      </c>
      <c r="AA16" s="26" t="str">
        <f aca="false">IF(ROW()&lt;4+MinObs-1,"",IFERROR((F16-AVERAGE(F$4:F16))/STDEV(F$4:F16),""))</f>
        <v/>
      </c>
      <c r="AB16" s="26" t="str">
        <f aca="false">IF(ROW()&lt;4+MinObs-1,"",IFERROR((G16-AVERAGE(G$4:G16))/STDEV(G$4:G16),""))</f>
        <v/>
      </c>
      <c r="AC16" s="26" t="str">
        <f aca="false">IF(ROW()&lt;4+MinObs-1,"",IFERROR((H16-AVERAGE(H$4:H16))/STDEV(H$4:H16),""))</f>
        <v/>
      </c>
      <c r="AD16" s="26" t="str">
        <f aca="false">IF(ROW()&lt;4+MinObs-1,"",IFERROR((I16-AVERAGE(I$4:I16))/STDEV(I$4:I16),""))</f>
        <v/>
      </c>
      <c r="AE16" s="26" t="str">
        <f aca="false">IF(ROW()&lt;4+MinObs-1,"",IFERROR((J16-AVERAGE(J$4:J16))/STDEV(J$4:J16),""))</f>
        <v/>
      </c>
      <c r="AF16" s="26" t="str">
        <f aca="false">IF(ROW()&lt;4+MinObs-1,"",IFERROR((K16-AVERAGE(K$4:K16))/STDEV(K$4:K16),""))</f>
        <v/>
      </c>
      <c r="AG16" s="26" t="str">
        <f aca="false">IF(ROW()&lt;4+MinObs-1,"",IFERROR((L16-AVERAGE(L$4:L16))/STDEV(L$4:L16),""))</f>
        <v/>
      </c>
      <c r="AH16" s="26" t="str">
        <f aca="false">IF(ROW()&lt;4+MinObs-1,"",IFERROR((M16-AVERAGE(M$4:M16))/STDEV(M$4:M16),""))</f>
        <v/>
      </c>
      <c r="AI16" s="26" t="str">
        <f aca="false">IF(ROW()&lt;4+MinObs-1,"",IFERROR((N16-AVERAGE(N$4:N16))/STDEV(N$4:N16),""))</f>
        <v/>
      </c>
      <c r="AJ16" s="26" t="str">
        <f aca="false">IF(ROW()&lt;4+MinObs-1,"",IFERROR((O16-AVERAGE(O$4:O16))/STDEV(O$4:O16),""))</f>
        <v/>
      </c>
      <c r="AK16" s="26" t="str">
        <f aca="false">IF(ROW()&lt;4+MinObs-1,"",IFERROR((P16-AVERAGE(P$4:P16))/STDEV(P$4:P16),""))</f>
        <v/>
      </c>
      <c r="AL16" s="26" t="str">
        <f aca="false">IF(ROW()&lt;4+MinObs-1,"",IFERROR((Q16-AVERAGE(Q$4:Q16))/STDEV(Q$4:Q16),""))</f>
        <v/>
      </c>
      <c r="AM16" s="26" t="str">
        <f aca="false">IF(ROW()&lt;4+MinObs-1,"",IFERROR((R16-AVERAGE(R$4:R16))/STDEV(R$4:R16),""))</f>
        <v/>
      </c>
      <c r="AN16" s="26" t="str">
        <f aca="false">IF(ROW()&lt;4+MinObs-1,"",IFERROR((S16-AVERAGE(S$4:S16))/STDEV(S$4:S16),""))</f>
        <v/>
      </c>
      <c r="AO16" s="26" t="str">
        <f aca="false">IF(ROW()&lt;4+MinObs-1,"",IFERROR((T16-AVERAGE(T$4:T16))/STDEV(T$4:T16),""))</f>
        <v/>
      </c>
      <c r="AP16" s="26" t="str">
        <f aca="false">IF(ROW()&lt;4+MinObs-1,"",IFERROR((U16-AVERAGE(U$4:U16))/STDEV(U$4:U16),""))</f>
        <v/>
      </c>
      <c r="AQ16" s="26" t="str">
        <f aca="false">IF(ROW()&lt;4+MinObs-1,"",IFERROR((V16-AVERAGE(V$4:V16))/STDEV(V$4:V16),""))</f>
        <v/>
      </c>
      <c r="AR16" s="26" t="n">
        <f aca="false">IF(W16="",0,IF(W16&gt;=z4,w4,IF(W16&gt;=z3,w3,IF(W16&gt;=zEntry,w2,IF(AND(W16&gt;=ExitZ,AR15&gt;0),w2,0)))))</f>
        <v>0</v>
      </c>
      <c r="AS16" s="26" t="n">
        <f aca="false">IF(X16="",0,IF(X16&gt;=z4,w4,IF(X16&gt;=z3,w3,IF(X16&gt;=zEntry,w2,IF(AND(X16&gt;=ExitZ,AS15&gt;0),w2,0)))))</f>
        <v>0</v>
      </c>
      <c r="AT16" s="26" t="n">
        <f aca="false">IF(Y16="",0,IF(Y16&gt;=z4,w4,IF(Y16&gt;=z3,w3,IF(Y16&gt;=zEntry,w2,IF(AND(Y16&gt;=ExitZ,AT15&gt;0),w2,0)))))</f>
        <v>0</v>
      </c>
      <c r="AU16" s="26" t="n">
        <f aca="false">IF(Z16="",0,IF(Z16&gt;=z4,w4,IF(Z16&gt;=z3,w3,IF(Z16&gt;=zEntry,w2,IF(AND(Z16&gt;=ExitZ,AU15&gt;0),w2,0)))))</f>
        <v>0</v>
      </c>
      <c r="AV16" s="26" t="n">
        <f aca="false">IF(AA16="",0,IF(AA16&gt;=z4,w4,IF(AA16&gt;=z3,w3,IF(AA16&gt;=zEntry,w2,IF(AND(AA16&gt;=ExitZ,AV15&gt;0),w2,0)))))</f>
        <v>0</v>
      </c>
      <c r="AW16" s="26" t="n">
        <f aca="false">IF(AB16="",0,IF(AB16&gt;=z4,w4,IF(AB16&gt;=z3,w3,IF(AB16&gt;=zEntry,w2,IF(AND(AB16&gt;=ExitZ,AW15&gt;0),w2,0)))))</f>
        <v>0</v>
      </c>
      <c r="AX16" s="26" t="n">
        <f aca="false">IF(AC16="",0,IF(AC16&gt;=z4,w4,IF(AC16&gt;=z3,w3,IF(AC16&gt;=zEntry,w2,IF(AND(AC16&gt;=ExitZ,AX15&gt;0),w2,0)))))</f>
        <v>0</v>
      </c>
      <c r="AY16" s="26" t="n">
        <f aca="false">IF(AD16="",0,IF(AD16&gt;=z4,w4,IF(AD16&gt;=z3,w3,IF(AD16&gt;=zEntry,w2,IF(AND(AD16&gt;=ExitZ,AY15&gt;0),w2,0)))))</f>
        <v>0</v>
      </c>
      <c r="AZ16" s="26" t="n">
        <f aca="false">IF(AE16="",0,IF(AE16&gt;=z4,w4,IF(AE16&gt;=z3,w3,IF(AE16&gt;=zEntry,w2,IF(AND(AE16&gt;=ExitZ,AZ15&gt;0),w2,0)))))</f>
        <v>0</v>
      </c>
      <c r="BA16" s="26" t="n">
        <f aca="false">IF(AF16="",0,IF(AF16&gt;=z4,w4,IF(AF16&gt;=z3,w3,IF(AF16&gt;=zEntry,w2,IF(AND(AF16&gt;=ExitZ,BA15&gt;0),w2,0)))))</f>
        <v>0</v>
      </c>
      <c r="BB16" s="26" t="n">
        <f aca="false">IF(AG16="",0,IF(AG16&gt;=z4,w4,IF(AG16&gt;=z3,w3,IF(AG16&gt;=zEntry,w2,IF(AND(AG16&gt;=ExitZ,BB15&gt;0),w2,0)))))</f>
        <v>0</v>
      </c>
      <c r="BC16" s="26" t="n">
        <f aca="false">IF(AH16="",0,IF(AH16&gt;=z4,w4,IF(AH16&gt;=z3,w3,IF(AH16&gt;=zEntry,w2,IF(AND(AH16&gt;=ExitZ,BC15&gt;0),w2,0)))))</f>
        <v>0</v>
      </c>
      <c r="BD16" s="26" t="n">
        <f aca="false">IF(AI16="",0,IF(AI16&gt;=z4,w4,IF(AI16&gt;=z3,w3,IF(AI16&gt;=zEntry,w2,IF(AND(AI16&gt;=ExitZ,BD15&gt;0),w2,0)))))</f>
        <v>0</v>
      </c>
      <c r="BE16" s="26" t="n">
        <f aca="false">IF(AJ16="",0,IF(AJ16&gt;=z4,w4,IF(AJ16&gt;=z3,w3,IF(AJ16&gt;=zEntry,w2,IF(AND(AJ16&gt;=ExitZ,BE15&gt;0),w2,0)))))</f>
        <v>0</v>
      </c>
      <c r="BF16" s="26" t="n">
        <f aca="false">IF(AK16="",0,IF(AK16&gt;=z4,w4,IF(AK16&gt;=z3,w3,IF(AK16&gt;=zEntry,w2,IF(AND(AK16&gt;=ExitZ,BF15&gt;0),w2,0)))))</f>
        <v>0</v>
      </c>
      <c r="BG16" s="26" t="n">
        <f aca="false">IF(AL16="",0,IF(AL16&gt;=z4,w4,IF(AL16&gt;=z3,w3,IF(AL16&gt;=zEntry,w2,IF(AND(AL16&gt;=ExitZ,BG15&gt;0),w2,0)))))</f>
        <v>0</v>
      </c>
      <c r="BH16" s="26" t="n">
        <f aca="false">IF(AM16="",0,IF(AM16&gt;=z4,w4,IF(AM16&gt;=z3,w3,IF(AM16&gt;=zEntry,w2,IF(AND(AM16&gt;=ExitZ,BH15&gt;0),w2,0)))))</f>
        <v>0</v>
      </c>
      <c r="BI16" s="26" t="n">
        <f aca="false">IF(AN16="",0,IF(AN16&gt;=z4,w4,IF(AN16&gt;=z3,w3,IF(AN16&gt;=zEntry,w2,IF(AND(AN16&gt;=ExitZ,BI15&gt;0),w2,0)))))</f>
        <v>0</v>
      </c>
      <c r="BJ16" s="26" t="n">
        <f aca="false">IF(AO16="",0,IF(AO16&gt;=z4,w4,IF(AO16&gt;=z3,w3,IF(AO16&gt;=zEntry,w2,IF(AND(AO16&gt;=ExitZ,BJ15&gt;0),w2,0)))))</f>
        <v>0</v>
      </c>
      <c r="BK16" s="26" t="n">
        <f aca="false">IF(AP16="",0,IF(AP16&gt;=z4,w4,IF(AP16&gt;=z3,w3,IF(AP16&gt;=zEntry,w2,IF(AND(AP16&gt;=ExitZ,BK15&gt;0),w2,0)))))</f>
        <v>0</v>
      </c>
      <c r="BL16" s="26" t="n">
        <f aca="false">IF(AQ16="",0,IF(AQ16&gt;=z4,w4,IF(AQ16&gt;=z3,w3,IF(AQ16&gt;=zEntry,w2,IF(AND(AQ16&gt;=ExitZ,BL15&gt;0),w2,0)))))</f>
        <v>0</v>
      </c>
      <c r="BM16" s="23" t="n">
        <f aca="false">IF(Rates_Data!AD15&gt;=Rates_Data!AE15,Rates_Data!AK16-Rates_Data!AL16,Rates_Data!AL16-Rates_Data!AK16)</f>
        <v>0.006498</v>
      </c>
      <c r="BN16" s="23" t="n">
        <f aca="false">IF(Rates_Data!AD15&gt;=Rates_Data!AF15,Rates_Data!AK16-Rates_Data!AM16,Rates_Data!AM16-Rates_Data!AK16)</f>
        <v>0.015314</v>
      </c>
      <c r="BO16" s="23" t="n">
        <f aca="false">IF(Rates_Data!AD15&gt;=Rates_Data!AG15,Rates_Data!AK16-Rates_Data!AN16,Rates_Data!AN16-Rates_Data!AK16)</f>
        <v>0.004769</v>
      </c>
      <c r="BP16" s="23" t="n">
        <f aca="false">IF(Rates_Data!AD15&gt;=Rates_Data!AH15,Rates_Data!AK16-Rates_Data!AO16,Rates_Data!AO16-Rates_Data!AK16)</f>
        <v>-0.004921</v>
      </c>
      <c r="BQ16" s="23" t="n">
        <f aca="false">IF(Rates_Data!AD15&gt;=Rates_Data!AI15,Rates_Data!AK16-Rates_Data!AP16,Rates_Data!AP16-Rates_Data!AK16)</f>
        <v>0.007733</v>
      </c>
      <c r="BR16" s="23" t="n">
        <f aca="false">IF(Rates_Data!AD15&gt;=Rates_Data!AJ15,Rates_Data!AK16-Rates_Data!AQ16,Rates_Data!AQ16-Rates_Data!AK16)</f>
        <v>-0.000114000000000004</v>
      </c>
      <c r="BS16" s="23" t="n">
        <f aca="false">IF(Rates_Data!AE15&gt;=Rates_Data!AF15,Rates_Data!AL16-Rates_Data!AM16,Rates_Data!AM16-Rates_Data!AL16)</f>
        <v>-0.00881599999999999</v>
      </c>
      <c r="BT16" s="23" t="n">
        <f aca="false">IF(Rates_Data!AE15&gt;=Rates_Data!AG15,Rates_Data!AL16-Rates_Data!AN16,Rates_Data!AN16-Rates_Data!AL16)</f>
        <v>0.001729</v>
      </c>
      <c r="BU16" s="23" t="n">
        <f aca="false">IF(Rates_Data!AE15&gt;=Rates_Data!AH15,Rates_Data!AL16-Rates_Data!AO16,Rates_Data!AO16-Rates_Data!AL16)</f>
        <v>0.001577</v>
      </c>
      <c r="BV16" s="23" t="n">
        <f aca="false">IF(Rates_Data!AE15&gt;=Rates_Data!AI15,Rates_Data!AL16-Rates_Data!AP16,Rates_Data!AP16-Rates_Data!AL16)</f>
        <v>-0.001235</v>
      </c>
      <c r="BW16" s="23" t="n">
        <f aca="false">IF(Rates_Data!AE15&gt;=Rates_Data!AJ15,Rates_Data!AL16-Rates_Data!AQ16,Rates_Data!AQ16-Rates_Data!AL16)</f>
        <v>-0.00661200000000001</v>
      </c>
      <c r="BX16" s="23" t="n">
        <f aca="false">IF(Rates_Data!AF15&gt;=Rates_Data!AG15,Rates_Data!AM16-Rates_Data!AN16,Rates_Data!AN16-Rates_Data!AM16)</f>
        <v>0.010545</v>
      </c>
      <c r="BY16" s="23" t="n">
        <f aca="false">IF(Rates_Data!AF15&gt;=Rates_Data!AH15,Rates_Data!AM16-Rates_Data!AO16,Rates_Data!AO16-Rates_Data!AM16)</f>
        <v>0.010393</v>
      </c>
      <c r="BZ16" s="23" t="n">
        <f aca="false">IF(Rates_Data!AF15&gt;=Rates_Data!AI15,Rates_Data!AM16-Rates_Data!AP16,Rates_Data!AP16-Rates_Data!AM16)</f>
        <v>0.00758099999999999</v>
      </c>
      <c r="CA16" s="23" t="n">
        <f aca="false">IF(Rates_Data!AF15&gt;=Rates_Data!AJ15,Rates_Data!AM16-Rates_Data!AQ16,Rates_Data!AQ16-Rates_Data!AM16)</f>
        <v>-0.015428</v>
      </c>
      <c r="CB16" s="23" t="n">
        <f aca="false">IF(Rates_Data!AG15&gt;=Rates_Data!AH15,Rates_Data!AN16-Rates_Data!AO16,Rates_Data!AO16-Rates_Data!AN16)</f>
        <v>-0.000152</v>
      </c>
      <c r="CC16" s="23" t="n">
        <f aca="false">IF(Rates_Data!AG15&gt;=Rates_Data!AI15,Rates_Data!AN16-Rates_Data!AP16,Rates_Data!AP16-Rates_Data!AN16)</f>
        <v>0.002964</v>
      </c>
      <c r="CD16" s="23" t="n">
        <f aca="false">IF(Rates_Data!AG15&gt;=Rates_Data!AJ15,Rates_Data!AN16-Rates_Data!AQ16,Rates_Data!AQ16-Rates_Data!AN16)</f>
        <v>-0.004883</v>
      </c>
      <c r="CE16" s="23" t="n">
        <f aca="false">IF(Rates_Data!AH15&gt;=Rates_Data!AI15,Rates_Data!AO16-Rates_Data!AP16,Rates_Data!AP16-Rates_Data!AO16)</f>
        <v>0.002812</v>
      </c>
      <c r="CF16" s="23" t="n">
        <f aca="false">IF(Rates_Data!AH15&gt;=Rates_Data!AJ15,Rates_Data!AO16-Rates_Data!AQ16,Rates_Data!AQ16-Rates_Data!AO16)</f>
        <v>-0.005035</v>
      </c>
      <c r="CG16" s="23" t="n">
        <f aca="false">IF(Rates_Data!AI15&gt;=Rates_Data!AJ15,Rates_Data!AP16-Rates_Data!AQ16,Rates_Data!AQ16-Rates_Data!AP16)</f>
        <v>-0.007847</v>
      </c>
      <c r="CH16" s="27" t="str">
        <f aca="false">IF(ROW()&lt;4+VolLB,"",STDEV(INDEX($BM:$BM,ROW()-VolLB+1):INDEX($BM:$BM,ROW()))*SQRT(12))</f>
        <v/>
      </c>
      <c r="CI16" s="27" t="str">
        <f aca="false">IF(ROW()&lt;4+VolLB,"",STDEV(INDEX($BN:$BN,ROW()-VolLB+1):INDEX($BN:$BN,ROW()))*SQRT(12))</f>
        <v/>
      </c>
      <c r="CJ16" s="27" t="str">
        <f aca="false">IF(ROW()&lt;4+VolLB,"",STDEV(INDEX($BO:$BO,ROW()-VolLB+1):INDEX($BO:$BO,ROW()))*SQRT(12))</f>
        <v/>
      </c>
      <c r="CK16" s="27" t="str">
        <f aca="false">IF(ROW()&lt;4+VolLB,"",STDEV(INDEX($BP:$BP,ROW()-VolLB+1):INDEX($BP:$BP,ROW()))*SQRT(12))</f>
        <v/>
      </c>
      <c r="CL16" s="27" t="str">
        <f aca="false">IF(ROW()&lt;4+VolLB,"",STDEV(INDEX($BQ:$BQ,ROW()-VolLB+1):INDEX($BQ:$BQ,ROW()))*SQRT(12))</f>
        <v/>
      </c>
      <c r="CM16" s="27" t="str">
        <f aca="false">IF(ROW()&lt;4+VolLB,"",STDEV(INDEX($BR:$BR,ROW()-VolLB+1):INDEX($BR:$BR,ROW()))*SQRT(12))</f>
        <v/>
      </c>
      <c r="CN16" s="27" t="str">
        <f aca="false">IF(ROW()&lt;4+VolLB,"",STDEV(INDEX($BS:$BS,ROW()-VolLB+1):INDEX($BS:$BS,ROW()))*SQRT(12))</f>
        <v/>
      </c>
      <c r="CO16" s="27" t="str">
        <f aca="false">IF(ROW()&lt;4+VolLB,"",STDEV(INDEX($BT:$BT,ROW()-VolLB+1):INDEX($BT:$BT,ROW()))*SQRT(12))</f>
        <v/>
      </c>
      <c r="CP16" s="27" t="str">
        <f aca="false">IF(ROW()&lt;4+VolLB,"",STDEV(INDEX($BU:$BU,ROW()-VolLB+1):INDEX($BU:$BU,ROW()))*SQRT(12))</f>
        <v/>
      </c>
      <c r="CQ16" s="27" t="str">
        <f aca="false">IF(ROW()&lt;4+VolLB,"",STDEV(INDEX($BV:$BV,ROW()-VolLB+1):INDEX($BV:$BV,ROW()))*SQRT(12))</f>
        <v/>
      </c>
      <c r="CR16" s="27" t="str">
        <f aca="false">IF(ROW()&lt;4+VolLB,"",STDEV(INDEX($BW:$BW,ROW()-VolLB+1):INDEX($BW:$BW,ROW()))*SQRT(12))</f>
        <v/>
      </c>
      <c r="CS16" s="27" t="str">
        <f aca="false">IF(ROW()&lt;4+VolLB,"",STDEV(INDEX($BX:$BX,ROW()-VolLB+1):INDEX($BX:$BX,ROW()))*SQRT(12))</f>
        <v/>
      </c>
      <c r="CT16" s="27" t="str">
        <f aca="false">IF(ROW()&lt;4+VolLB,"",STDEV(INDEX($BY:$BY,ROW()-VolLB+1):INDEX($BY:$BY,ROW()))*SQRT(12))</f>
        <v/>
      </c>
      <c r="CU16" s="27" t="str">
        <f aca="false">IF(ROW()&lt;4+VolLB,"",STDEV(INDEX($BZ:$BZ,ROW()-VolLB+1):INDEX($BZ:$BZ,ROW()))*SQRT(12))</f>
        <v/>
      </c>
      <c r="CV16" s="27" t="str">
        <f aca="false">IF(ROW()&lt;4+VolLB,"",STDEV(INDEX($CA:$CA,ROW()-VolLB+1):INDEX($CA:$CA,ROW()))*SQRT(12))</f>
        <v/>
      </c>
      <c r="CW16" s="27" t="str">
        <f aca="false">IF(ROW()&lt;4+VolLB,"",STDEV(INDEX($CB:$CB,ROW()-VolLB+1):INDEX($CB:$CB,ROW()))*SQRT(12))</f>
        <v/>
      </c>
      <c r="CX16" s="27" t="str">
        <f aca="false">IF(ROW()&lt;4+VolLB,"",STDEV(INDEX($CC:$CC,ROW()-VolLB+1):INDEX($CC:$CC,ROW()))*SQRT(12))</f>
        <v/>
      </c>
      <c r="CY16" s="27" t="str">
        <f aca="false">IF(ROW()&lt;4+VolLB,"",STDEV(INDEX($CD:$CD,ROW()-VolLB+1):INDEX($CD:$CD,ROW()))*SQRT(12))</f>
        <v/>
      </c>
      <c r="CZ16" s="27" t="str">
        <f aca="false">IF(ROW()&lt;4+VolLB,"",STDEV(INDEX($CE:$CE,ROW()-VolLB+1):INDEX($CE:$CE,ROW()))*SQRT(12))</f>
        <v/>
      </c>
      <c r="DA16" s="27" t="str">
        <f aca="false">IF(ROW()&lt;4+VolLB,"",STDEV(INDEX($CF:$CF,ROW()-VolLB+1):INDEX($CF:$CF,ROW()))*SQRT(12))</f>
        <v/>
      </c>
      <c r="DB16" s="27" t="str">
        <f aca="false">IF(ROW()&lt;4+VolLB,"",STDEV(INDEX($CG:$CG,ROW()-VolLB+1):INDEX($CG:$CG,ROW()))*SQRT(12))</f>
        <v/>
      </c>
      <c r="DC16" s="26" t="n">
        <f aca="false">IF(OR(AR16=0,CH16="",CH16=0),0,AR16*MIN(MaxScal,TgtVol/CH16))</f>
        <v>0</v>
      </c>
      <c r="DD16" s="26" t="n">
        <f aca="false">IF(OR(AS16=0,CI16="",CI16=0),0,AS16*MIN(MaxScal,TgtVol/CI16))</f>
        <v>0</v>
      </c>
      <c r="DE16" s="26" t="n">
        <f aca="false">IF(OR(AT16=0,CJ16="",CJ16=0),0,AT16*MIN(MaxScal,TgtVol/CJ16))</f>
        <v>0</v>
      </c>
      <c r="DF16" s="26" t="n">
        <f aca="false">IF(OR(AU16=0,CK16="",CK16=0),0,AU16*MIN(MaxScal,TgtVol/CK16))</f>
        <v>0</v>
      </c>
      <c r="DG16" s="26" t="n">
        <f aca="false">IF(OR(AV16=0,CL16="",CL16=0),0,AV16*MIN(MaxScal,TgtVol/CL16))</f>
        <v>0</v>
      </c>
      <c r="DH16" s="26" t="n">
        <f aca="false">IF(OR(AW16=0,CM16="",CM16=0),0,AW16*MIN(MaxScal,TgtVol/CM16))</f>
        <v>0</v>
      </c>
      <c r="DI16" s="26" t="n">
        <f aca="false">IF(OR(AX16=0,CN16="",CN16=0),0,AX16*MIN(MaxScal,TgtVol/CN16))</f>
        <v>0</v>
      </c>
      <c r="DJ16" s="26" t="n">
        <f aca="false">IF(OR(AY16=0,CO16="",CO16=0),0,AY16*MIN(MaxScal,TgtVol/CO16))</f>
        <v>0</v>
      </c>
      <c r="DK16" s="26" t="n">
        <f aca="false">IF(OR(AZ16=0,CP16="",CP16=0),0,AZ16*MIN(MaxScal,TgtVol/CP16))</f>
        <v>0</v>
      </c>
      <c r="DL16" s="26" t="n">
        <f aca="false">IF(OR(BA16=0,CQ16="",CQ16=0),0,BA16*MIN(MaxScal,TgtVol/CQ16))</f>
        <v>0</v>
      </c>
      <c r="DM16" s="26" t="n">
        <f aca="false">IF(OR(BB16=0,CR16="",CR16=0),0,BB16*MIN(MaxScal,TgtVol/CR16))</f>
        <v>0</v>
      </c>
      <c r="DN16" s="26" t="n">
        <f aca="false">IF(OR(BC16=0,CS16="",CS16=0),0,BC16*MIN(MaxScal,TgtVol/CS16))</f>
        <v>0</v>
      </c>
      <c r="DO16" s="26" t="n">
        <f aca="false">IF(OR(BD16=0,CT16="",CT16=0),0,BD16*MIN(MaxScal,TgtVol/CT16))</f>
        <v>0</v>
      </c>
      <c r="DP16" s="26" t="n">
        <f aca="false">IF(OR(BE16=0,CU16="",CU16=0),0,BE16*MIN(MaxScal,TgtVol/CU16))</f>
        <v>0</v>
      </c>
      <c r="DQ16" s="26" t="n">
        <f aca="false">IF(OR(BF16=0,CV16="",CV16=0),0,BF16*MIN(MaxScal,TgtVol/CV16))</f>
        <v>0</v>
      </c>
      <c r="DR16" s="26" t="n">
        <f aca="false">IF(OR(BG16=0,CW16="",CW16=0),0,BG16*MIN(MaxScal,TgtVol/CW16))</f>
        <v>0</v>
      </c>
      <c r="DS16" s="26" t="n">
        <f aca="false">IF(OR(BH16=0,CX16="",CX16=0),0,BH16*MIN(MaxScal,TgtVol/CX16))</f>
        <v>0</v>
      </c>
      <c r="DT16" s="26" t="n">
        <f aca="false">IF(OR(BI16=0,CY16="",CY16=0),0,BI16*MIN(MaxScal,TgtVol/CY16))</f>
        <v>0</v>
      </c>
      <c r="DU16" s="26" t="n">
        <f aca="false">IF(OR(BJ16=0,CZ16="",CZ16=0),0,BJ16*MIN(MaxScal,TgtVol/CZ16))</f>
        <v>0</v>
      </c>
      <c r="DV16" s="26" t="n">
        <f aca="false">IF(OR(BK16=0,DA16="",DA16=0),0,BK16*MIN(MaxScal,TgtVol/DA16))</f>
        <v>0</v>
      </c>
      <c r="DW16" s="26" t="n">
        <f aca="false">IF(OR(BL16=0,DB16="",DB16=0),0,BL16*MIN(MaxScal,TgtVol/DB16))</f>
        <v>0</v>
      </c>
      <c r="DX16" s="28" t="n">
        <f aca="false">IFERROR(DC15*BM16,"")</f>
        <v>0</v>
      </c>
      <c r="DY16" s="28" t="n">
        <f aca="false">IFERROR(DD15*BN16,"")</f>
        <v>0</v>
      </c>
      <c r="DZ16" s="28" t="n">
        <f aca="false">IFERROR(DE15*BO16,"")</f>
        <v>0</v>
      </c>
      <c r="EA16" s="28" t="n">
        <f aca="false">IFERROR(DF15*BP16,"")</f>
        <v>-0</v>
      </c>
      <c r="EB16" s="28" t="n">
        <f aca="false">IFERROR(DG15*BQ16,"")</f>
        <v>0</v>
      </c>
      <c r="EC16" s="28" t="n">
        <f aca="false">IFERROR(DH15*BR16,"")</f>
        <v>-0</v>
      </c>
      <c r="ED16" s="28" t="n">
        <f aca="false">IFERROR(DI15*BS16,"")</f>
        <v>-0</v>
      </c>
      <c r="EE16" s="28" t="n">
        <f aca="false">IFERROR(DJ15*BT16,"")</f>
        <v>0</v>
      </c>
      <c r="EF16" s="28" t="n">
        <f aca="false">IFERROR(DK15*BU16,"")</f>
        <v>0</v>
      </c>
      <c r="EG16" s="28" t="n">
        <f aca="false">IFERROR(DL15*BV16,"")</f>
        <v>-0</v>
      </c>
      <c r="EH16" s="28" t="n">
        <f aca="false">IFERROR(DM15*BW16,"")</f>
        <v>-0</v>
      </c>
      <c r="EI16" s="28" t="n">
        <f aca="false">IFERROR(DN15*BX16,"")</f>
        <v>0</v>
      </c>
      <c r="EJ16" s="28" t="n">
        <f aca="false">IFERROR(DO15*BY16,"")</f>
        <v>0</v>
      </c>
      <c r="EK16" s="28" t="n">
        <f aca="false">IFERROR(DP15*BZ16,"")</f>
        <v>0</v>
      </c>
      <c r="EL16" s="28" t="n">
        <f aca="false">IFERROR(DQ15*CA16,"")</f>
        <v>-0</v>
      </c>
      <c r="EM16" s="28" t="n">
        <f aca="false">IFERROR(DR15*CB16,"")</f>
        <v>-0</v>
      </c>
      <c r="EN16" s="28" t="n">
        <f aca="false">IFERROR(DS15*CC16,"")</f>
        <v>0</v>
      </c>
      <c r="EO16" s="28" t="n">
        <f aca="false">IFERROR(DT15*CD16,"")</f>
        <v>-0</v>
      </c>
      <c r="EP16" s="28" t="n">
        <f aca="false">IFERROR(DU15*CE16,"")</f>
        <v>0</v>
      </c>
      <c r="EQ16" s="28" t="n">
        <f aca="false">IFERROR(DV15*CF16,"")</f>
        <v>-0</v>
      </c>
      <c r="ER16" s="28" t="n">
        <f aca="false">IFERROR(DW15*CG16,"")</f>
        <v>-0</v>
      </c>
      <c r="ES16" s="28" t="n">
        <f aca="false">IF(ROW()=4,"",SUM(DX16:ER16))</f>
        <v>0</v>
      </c>
      <c r="ET16" s="29" t="n">
        <f aca="false">COUNTIF(AR16:BL16,"&gt;0")</f>
        <v>0</v>
      </c>
    </row>
    <row r="17" customFormat="false" ht="15" hidden="false" customHeight="false" outlineLevel="0" collapsed="false">
      <c r="A17" s="19" t="n">
        <v>38411</v>
      </c>
      <c r="B17" s="23" t="n">
        <f aca="false">ABS(Rates_Data!AD17-Rates_Data!AE17)</f>
        <v>0.341071428571428</v>
      </c>
      <c r="C17" s="23" t="n">
        <f aca="false">ABS(Rates_Data!AD17-Rates_Data!AF17)</f>
        <v>0.765142857142857</v>
      </c>
      <c r="D17" s="23" t="n">
        <f aca="false">ABS(Rates_Data!AD17-Rates_Data!AG17)</f>
        <v>0.632785714285714</v>
      </c>
      <c r="E17" s="23" t="n">
        <f aca="false">ABS(Rates_Data!AD17-Rates_Data!AH17)</f>
        <v>0.399285714285714</v>
      </c>
      <c r="F17" s="23" t="n">
        <f aca="false">ABS(Rates_Data!AD17-Rates_Data!AI17)</f>
        <v>0.523</v>
      </c>
      <c r="G17" s="23" t="n">
        <f aca="false">ABS(Rates_Data!AD17-Rates_Data!AJ17)</f>
        <v>0.305357142857142</v>
      </c>
      <c r="H17" s="23" t="n">
        <f aca="false">ABS(Rates_Data!AE17-Rates_Data!AF17)</f>
        <v>0.424071428571429</v>
      </c>
      <c r="I17" s="23" t="n">
        <f aca="false">ABS(Rates_Data!AE17-Rates_Data!AG17)</f>
        <v>0.291714285714286</v>
      </c>
      <c r="J17" s="23" t="n">
        <f aca="false">ABS(Rates_Data!AE17-Rates_Data!AH17)</f>
        <v>0.058214285714286</v>
      </c>
      <c r="K17" s="23" t="n">
        <f aca="false">ABS(Rates_Data!AE17-Rates_Data!AI17)</f>
        <v>0.181928571428572</v>
      </c>
      <c r="L17" s="23" t="n">
        <f aca="false">ABS(Rates_Data!AE17-Rates_Data!AJ17)</f>
        <v>0.0357142857142858</v>
      </c>
      <c r="M17" s="23" t="n">
        <f aca="false">ABS(Rates_Data!AF17-Rates_Data!AG17)</f>
        <v>0.132357142857143</v>
      </c>
      <c r="N17" s="23" t="n">
        <f aca="false">ABS(Rates_Data!AF17-Rates_Data!AH17)</f>
        <v>0.365857142857143</v>
      </c>
      <c r="O17" s="23" t="n">
        <f aca="false">ABS(Rates_Data!AF17-Rates_Data!AI17)</f>
        <v>0.242142857142857</v>
      </c>
      <c r="P17" s="23" t="n">
        <f aca="false">ABS(Rates_Data!AF17-Rates_Data!AJ17)</f>
        <v>0.459785714285715</v>
      </c>
      <c r="Q17" s="23" t="n">
        <f aca="false">ABS(Rates_Data!AG17-Rates_Data!AH17)</f>
        <v>0.2335</v>
      </c>
      <c r="R17" s="23" t="n">
        <f aca="false">ABS(Rates_Data!AG17-Rates_Data!AI17)</f>
        <v>0.109785714285714</v>
      </c>
      <c r="S17" s="23" t="n">
        <f aca="false">ABS(Rates_Data!AG17-Rates_Data!AJ17)</f>
        <v>0.327428571428571</v>
      </c>
      <c r="T17" s="23" t="n">
        <f aca="false">ABS(Rates_Data!AH17-Rates_Data!AI17)</f>
        <v>0.123714285714286</v>
      </c>
      <c r="U17" s="23" t="n">
        <f aca="false">ABS(Rates_Data!AH17-Rates_Data!AJ17)</f>
        <v>0.0939285714285718</v>
      </c>
      <c r="V17" s="23" t="n">
        <f aca="false">ABS(Rates_Data!AI17-Rates_Data!AJ17)</f>
        <v>0.217642857142857</v>
      </c>
      <c r="W17" s="26" t="str">
        <f aca="false">IF(ROW()&lt;4+MinObs-1,"",IFERROR((B17-AVERAGE(B$4:B17))/STDEV(B$4:B17),""))</f>
        <v/>
      </c>
      <c r="X17" s="26" t="str">
        <f aca="false">IF(ROW()&lt;4+MinObs-1,"",IFERROR((C17-AVERAGE(C$4:C17))/STDEV(C$4:C17),""))</f>
        <v/>
      </c>
      <c r="Y17" s="26" t="str">
        <f aca="false">IF(ROW()&lt;4+MinObs-1,"",IFERROR((D17-AVERAGE(D$4:D17))/STDEV(D$4:D17),""))</f>
        <v/>
      </c>
      <c r="Z17" s="26" t="str">
        <f aca="false">IF(ROW()&lt;4+MinObs-1,"",IFERROR((E17-AVERAGE(E$4:E17))/STDEV(E$4:E17),""))</f>
        <v/>
      </c>
      <c r="AA17" s="26" t="str">
        <f aca="false">IF(ROW()&lt;4+MinObs-1,"",IFERROR((F17-AVERAGE(F$4:F17))/STDEV(F$4:F17),""))</f>
        <v/>
      </c>
      <c r="AB17" s="26" t="str">
        <f aca="false">IF(ROW()&lt;4+MinObs-1,"",IFERROR((G17-AVERAGE(G$4:G17))/STDEV(G$4:G17),""))</f>
        <v/>
      </c>
      <c r="AC17" s="26" t="str">
        <f aca="false">IF(ROW()&lt;4+MinObs-1,"",IFERROR((H17-AVERAGE(H$4:H17))/STDEV(H$4:H17),""))</f>
        <v/>
      </c>
      <c r="AD17" s="26" t="str">
        <f aca="false">IF(ROW()&lt;4+MinObs-1,"",IFERROR((I17-AVERAGE(I$4:I17))/STDEV(I$4:I17),""))</f>
        <v/>
      </c>
      <c r="AE17" s="26" t="str">
        <f aca="false">IF(ROW()&lt;4+MinObs-1,"",IFERROR((J17-AVERAGE(J$4:J17))/STDEV(J$4:J17),""))</f>
        <v/>
      </c>
      <c r="AF17" s="26" t="str">
        <f aca="false">IF(ROW()&lt;4+MinObs-1,"",IFERROR((K17-AVERAGE(K$4:K17))/STDEV(K$4:K17),""))</f>
        <v/>
      </c>
      <c r="AG17" s="26" t="str">
        <f aca="false">IF(ROW()&lt;4+MinObs-1,"",IFERROR((L17-AVERAGE(L$4:L17))/STDEV(L$4:L17),""))</f>
        <v/>
      </c>
      <c r="AH17" s="26" t="str">
        <f aca="false">IF(ROW()&lt;4+MinObs-1,"",IFERROR((M17-AVERAGE(M$4:M17))/STDEV(M$4:M17),""))</f>
        <v/>
      </c>
      <c r="AI17" s="26" t="str">
        <f aca="false">IF(ROW()&lt;4+MinObs-1,"",IFERROR((N17-AVERAGE(N$4:N17))/STDEV(N$4:N17),""))</f>
        <v/>
      </c>
      <c r="AJ17" s="26" t="str">
        <f aca="false">IF(ROW()&lt;4+MinObs-1,"",IFERROR((O17-AVERAGE(O$4:O17))/STDEV(O$4:O17),""))</f>
        <v/>
      </c>
      <c r="AK17" s="26" t="str">
        <f aca="false">IF(ROW()&lt;4+MinObs-1,"",IFERROR((P17-AVERAGE(P$4:P17))/STDEV(P$4:P17),""))</f>
        <v/>
      </c>
      <c r="AL17" s="26" t="str">
        <f aca="false">IF(ROW()&lt;4+MinObs-1,"",IFERROR((Q17-AVERAGE(Q$4:Q17))/STDEV(Q$4:Q17),""))</f>
        <v/>
      </c>
      <c r="AM17" s="26" t="str">
        <f aca="false">IF(ROW()&lt;4+MinObs-1,"",IFERROR((R17-AVERAGE(R$4:R17))/STDEV(R$4:R17),""))</f>
        <v/>
      </c>
      <c r="AN17" s="26" t="str">
        <f aca="false">IF(ROW()&lt;4+MinObs-1,"",IFERROR((S17-AVERAGE(S$4:S17))/STDEV(S$4:S17),""))</f>
        <v/>
      </c>
      <c r="AO17" s="26" t="str">
        <f aca="false">IF(ROW()&lt;4+MinObs-1,"",IFERROR((T17-AVERAGE(T$4:T17))/STDEV(T$4:T17),""))</f>
        <v/>
      </c>
      <c r="AP17" s="26" t="str">
        <f aca="false">IF(ROW()&lt;4+MinObs-1,"",IFERROR((U17-AVERAGE(U$4:U17))/STDEV(U$4:U17),""))</f>
        <v/>
      </c>
      <c r="AQ17" s="26" t="str">
        <f aca="false">IF(ROW()&lt;4+MinObs-1,"",IFERROR((V17-AVERAGE(V$4:V17))/STDEV(V$4:V17),""))</f>
        <v/>
      </c>
      <c r="AR17" s="26" t="n">
        <f aca="false">IF(W17="",0,IF(W17&gt;=z4,w4,IF(W17&gt;=z3,w3,IF(W17&gt;=zEntry,w2,IF(AND(W17&gt;=ExitZ,AR16&gt;0),w2,0)))))</f>
        <v>0</v>
      </c>
      <c r="AS17" s="26" t="n">
        <f aca="false">IF(X17="",0,IF(X17&gt;=z4,w4,IF(X17&gt;=z3,w3,IF(X17&gt;=zEntry,w2,IF(AND(X17&gt;=ExitZ,AS16&gt;0),w2,0)))))</f>
        <v>0</v>
      </c>
      <c r="AT17" s="26" t="n">
        <f aca="false">IF(Y17="",0,IF(Y17&gt;=z4,w4,IF(Y17&gt;=z3,w3,IF(Y17&gt;=zEntry,w2,IF(AND(Y17&gt;=ExitZ,AT16&gt;0),w2,0)))))</f>
        <v>0</v>
      </c>
      <c r="AU17" s="26" t="n">
        <f aca="false">IF(Z17="",0,IF(Z17&gt;=z4,w4,IF(Z17&gt;=z3,w3,IF(Z17&gt;=zEntry,w2,IF(AND(Z17&gt;=ExitZ,AU16&gt;0),w2,0)))))</f>
        <v>0</v>
      </c>
      <c r="AV17" s="26" t="n">
        <f aca="false">IF(AA17="",0,IF(AA17&gt;=z4,w4,IF(AA17&gt;=z3,w3,IF(AA17&gt;=zEntry,w2,IF(AND(AA17&gt;=ExitZ,AV16&gt;0),w2,0)))))</f>
        <v>0</v>
      </c>
      <c r="AW17" s="26" t="n">
        <f aca="false">IF(AB17="",0,IF(AB17&gt;=z4,w4,IF(AB17&gt;=z3,w3,IF(AB17&gt;=zEntry,w2,IF(AND(AB17&gt;=ExitZ,AW16&gt;0),w2,0)))))</f>
        <v>0</v>
      </c>
      <c r="AX17" s="26" t="n">
        <f aca="false">IF(AC17="",0,IF(AC17&gt;=z4,w4,IF(AC17&gt;=z3,w3,IF(AC17&gt;=zEntry,w2,IF(AND(AC17&gt;=ExitZ,AX16&gt;0),w2,0)))))</f>
        <v>0</v>
      </c>
      <c r="AY17" s="26" t="n">
        <f aca="false">IF(AD17="",0,IF(AD17&gt;=z4,w4,IF(AD17&gt;=z3,w3,IF(AD17&gt;=zEntry,w2,IF(AND(AD17&gt;=ExitZ,AY16&gt;0),w2,0)))))</f>
        <v>0</v>
      </c>
      <c r="AZ17" s="26" t="n">
        <f aca="false">IF(AE17="",0,IF(AE17&gt;=z4,w4,IF(AE17&gt;=z3,w3,IF(AE17&gt;=zEntry,w2,IF(AND(AE17&gt;=ExitZ,AZ16&gt;0),w2,0)))))</f>
        <v>0</v>
      </c>
      <c r="BA17" s="26" t="n">
        <f aca="false">IF(AF17="",0,IF(AF17&gt;=z4,w4,IF(AF17&gt;=z3,w3,IF(AF17&gt;=zEntry,w2,IF(AND(AF17&gt;=ExitZ,BA16&gt;0),w2,0)))))</f>
        <v>0</v>
      </c>
      <c r="BB17" s="26" t="n">
        <f aca="false">IF(AG17="",0,IF(AG17&gt;=z4,w4,IF(AG17&gt;=z3,w3,IF(AG17&gt;=zEntry,w2,IF(AND(AG17&gt;=ExitZ,BB16&gt;0),w2,0)))))</f>
        <v>0</v>
      </c>
      <c r="BC17" s="26" t="n">
        <f aca="false">IF(AH17="",0,IF(AH17&gt;=z4,w4,IF(AH17&gt;=z3,w3,IF(AH17&gt;=zEntry,w2,IF(AND(AH17&gt;=ExitZ,BC16&gt;0),w2,0)))))</f>
        <v>0</v>
      </c>
      <c r="BD17" s="26" t="n">
        <f aca="false">IF(AI17="",0,IF(AI17&gt;=z4,w4,IF(AI17&gt;=z3,w3,IF(AI17&gt;=zEntry,w2,IF(AND(AI17&gt;=ExitZ,BD16&gt;0),w2,0)))))</f>
        <v>0</v>
      </c>
      <c r="BE17" s="26" t="n">
        <f aca="false">IF(AJ17="",0,IF(AJ17&gt;=z4,w4,IF(AJ17&gt;=z3,w3,IF(AJ17&gt;=zEntry,w2,IF(AND(AJ17&gt;=ExitZ,BE16&gt;0),w2,0)))))</f>
        <v>0</v>
      </c>
      <c r="BF17" s="26" t="n">
        <f aca="false">IF(AK17="",0,IF(AK17&gt;=z4,w4,IF(AK17&gt;=z3,w3,IF(AK17&gt;=zEntry,w2,IF(AND(AK17&gt;=ExitZ,BF16&gt;0),w2,0)))))</f>
        <v>0</v>
      </c>
      <c r="BG17" s="26" t="n">
        <f aca="false">IF(AL17="",0,IF(AL17&gt;=z4,w4,IF(AL17&gt;=z3,w3,IF(AL17&gt;=zEntry,w2,IF(AND(AL17&gt;=ExitZ,BG16&gt;0),w2,0)))))</f>
        <v>0</v>
      </c>
      <c r="BH17" s="26" t="n">
        <f aca="false">IF(AM17="",0,IF(AM17&gt;=z4,w4,IF(AM17&gt;=z3,w3,IF(AM17&gt;=zEntry,w2,IF(AND(AM17&gt;=ExitZ,BH16&gt;0),w2,0)))))</f>
        <v>0</v>
      </c>
      <c r="BI17" s="26" t="n">
        <f aca="false">IF(AN17="",0,IF(AN17&gt;=z4,w4,IF(AN17&gt;=z3,w3,IF(AN17&gt;=zEntry,w2,IF(AND(AN17&gt;=ExitZ,BI16&gt;0),w2,0)))))</f>
        <v>0</v>
      </c>
      <c r="BJ17" s="26" t="n">
        <f aca="false">IF(AO17="",0,IF(AO17&gt;=z4,w4,IF(AO17&gt;=z3,w3,IF(AO17&gt;=zEntry,w2,IF(AND(AO17&gt;=ExitZ,BJ16&gt;0),w2,0)))))</f>
        <v>0</v>
      </c>
      <c r="BK17" s="26" t="n">
        <f aca="false">IF(AP17="",0,IF(AP17&gt;=z4,w4,IF(AP17&gt;=z3,w3,IF(AP17&gt;=zEntry,w2,IF(AND(AP17&gt;=ExitZ,BK16&gt;0),w2,0)))))</f>
        <v>0</v>
      </c>
      <c r="BL17" s="26" t="n">
        <f aca="false">IF(AQ17="",0,IF(AQ17&gt;=z4,w4,IF(AQ17&gt;=z3,w3,IF(AQ17&gt;=zEntry,w2,IF(AND(AQ17&gt;=ExitZ,BL16&gt;0),w2,0)))))</f>
        <v>0</v>
      </c>
      <c r="BM17" s="23" t="n">
        <f aca="false">IF(Rates_Data!AD16&gt;=Rates_Data!AE16,Rates_Data!AK17-Rates_Data!AL17,Rates_Data!AL17-Rates_Data!AK17)</f>
        <v>0.008607</v>
      </c>
      <c r="BN17" s="23" t="n">
        <f aca="false">IF(Rates_Data!AD16&gt;=Rates_Data!AF16,Rates_Data!AK17-Rates_Data!AM17,Rates_Data!AM17-Rates_Data!AK17)</f>
        <v>-0.00606100000000001</v>
      </c>
      <c r="BO17" s="23" t="n">
        <f aca="false">IF(Rates_Data!AD16&gt;=Rates_Data!AG16,Rates_Data!AK17-Rates_Data!AN17,Rates_Data!AN17-Rates_Data!AK17)</f>
        <v>-0.010773</v>
      </c>
      <c r="BP17" s="23" t="n">
        <f aca="false">IF(Rates_Data!AD16&gt;=Rates_Data!AH16,Rates_Data!AK17-Rates_Data!AO17,Rates_Data!AO17-Rates_Data!AK17)</f>
        <v>-0.00275500000000001</v>
      </c>
      <c r="BQ17" s="23" t="n">
        <f aca="false">IF(Rates_Data!AD16&gt;=Rates_Data!AI16,Rates_Data!AK17-Rates_Data!AP17,Rates_Data!AP17-Rates_Data!AK17)</f>
        <v>-0.002147</v>
      </c>
      <c r="BR17" s="23" t="n">
        <f aca="false">IF(Rates_Data!AD16&gt;=Rates_Data!AJ16,Rates_Data!AK17-Rates_Data!AQ17,Rates_Data!AQ17-Rates_Data!AK17)</f>
        <v>0.01425</v>
      </c>
      <c r="BS17" s="23" t="n">
        <f aca="false">IF(Rates_Data!AE16&gt;=Rates_Data!AF16,Rates_Data!AL17-Rates_Data!AM17,Rates_Data!AM17-Rates_Data!AL17)</f>
        <v>0.002546</v>
      </c>
      <c r="BT17" s="23" t="n">
        <f aca="false">IF(Rates_Data!AE16&gt;=Rates_Data!AG16,Rates_Data!AL17-Rates_Data!AN17,Rates_Data!AN17-Rates_Data!AL17)</f>
        <v>-0.002166</v>
      </c>
      <c r="BU17" s="23" t="n">
        <f aca="false">IF(Rates_Data!AE16&gt;=Rates_Data!AH16,Rates_Data!AL17-Rates_Data!AO17,Rates_Data!AO17-Rates_Data!AL17)</f>
        <v>0.005852</v>
      </c>
      <c r="BV17" s="23" t="n">
        <f aca="false">IF(Rates_Data!AE16&gt;=Rates_Data!AI16,Rates_Data!AL17-Rates_Data!AP17,Rates_Data!AP17-Rates_Data!AL17)</f>
        <v>0.00646</v>
      </c>
      <c r="BW17" s="23" t="n">
        <f aca="false">IF(Rates_Data!AE16&gt;=Rates_Data!AJ16,Rates_Data!AL17-Rates_Data!AQ17,Rates_Data!AQ17-Rates_Data!AL17)</f>
        <v>0.00564299999999999</v>
      </c>
      <c r="BX17" s="23" t="n">
        <f aca="false">IF(Rates_Data!AF16&gt;=Rates_Data!AG16,Rates_Data!AM17-Rates_Data!AN17,Rates_Data!AN17-Rates_Data!AM17)</f>
        <v>0.004712</v>
      </c>
      <c r="BY17" s="23" t="n">
        <f aca="false">IF(Rates_Data!AF16&gt;=Rates_Data!AH16,Rates_Data!AM17-Rates_Data!AO17,Rates_Data!AO17-Rates_Data!AM17)</f>
        <v>-0.003306</v>
      </c>
      <c r="BZ17" s="23" t="n">
        <f aca="false">IF(Rates_Data!AF16&gt;=Rates_Data!AI16,Rates_Data!AM17-Rates_Data!AP17,Rates_Data!AP17-Rates_Data!AM17)</f>
        <v>0.003914</v>
      </c>
      <c r="CA17" s="23" t="n">
        <f aca="false">IF(Rates_Data!AF16&gt;=Rates_Data!AJ16,Rates_Data!AM17-Rates_Data!AQ17,Rates_Data!AQ17-Rates_Data!AM17)</f>
        <v>0.00818899999999999</v>
      </c>
      <c r="CB17" s="23" t="n">
        <f aca="false">IF(Rates_Data!AG16&gt;=Rates_Data!AH16,Rates_Data!AN17-Rates_Data!AO17,Rates_Data!AO17-Rates_Data!AN17)</f>
        <v>0.00801799999999999</v>
      </c>
      <c r="CC17" s="23" t="n">
        <f aca="false">IF(Rates_Data!AG16&gt;=Rates_Data!AI16,Rates_Data!AN17-Rates_Data!AP17,Rates_Data!AP17-Rates_Data!AN17)</f>
        <v>0.008626</v>
      </c>
      <c r="CD17" s="23" t="n">
        <f aca="false">IF(Rates_Data!AG16&gt;=Rates_Data!AJ16,Rates_Data!AN17-Rates_Data!AQ17,Rates_Data!AQ17-Rates_Data!AN17)</f>
        <v>0.003477</v>
      </c>
      <c r="CE17" s="23" t="n">
        <f aca="false">IF(Rates_Data!AH16&gt;=Rates_Data!AI16,Rates_Data!AO17-Rates_Data!AP17,Rates_Data!AP17-Rates_Data!AO17)</f>
        <v>0.000608000000000005</v>
      </c>
      <c r="CF17" s="23" t="n">
        <f aca="false">IF(Rates_Data!AH16&gt;=Rates_Data!AJ16,Rates_Data!AO17-Rates_Data!AQ17,Rates_Data!AQ17-Rates_Data!AO17)</f>
        <v>0.011495</v>
      </c>
      <c r="CG17" s="23" t="n">
        <f aca="false">IF(Rates_Data!AI16&gt;=Rates_Data!AJ16,Rates_Data!AP17-Rates_Data!AQ17,Rates_Data!AQ17-Rates_Data!AP17)</f>
        <v>0.012103</v>
      </c>
      <c r="CH17" s="27" t="str">
        <f aca="false">IF(ROW()&lt;4+VolLB,"",STDEV(INDEX($BM:$BM,ROW()-VolLB+1):INDEX($BM:$BM,ROW()))*SQRT(12))</f>
        <v/>
      </c>
      <c r="CI17" s="27" t="str">
        <f aca="false">IF(ROW()&lt;4+VolLB,"",STDEV(INDEX($BN:$BN,ROW()-VolLB+1):INDEX($BN:$BN,ROW()))*SQRT(12))</f>
        <v/>
      </c>
      <c r="CJ17" s="27" t="str">
        <f aca="false">IF(ROW()&lt;4+VolLB,"",STDEV(INDEX($BO:$BO,ROW()-VolLB+1):INDEX($BO:$BO,ROW()))*SQRT(12))</f>
        <v/>
      </c>
      <c r="CK17" s="27" t="str">
        <f aca="false">IF(ROW()&lt;4+VolLB,"",STDEV(INDEX($BP:$BP,ROW()-VolLB+1):INDEX($BP:$BP,ROW()))*SQRT(12))</f>
        <v/>
      </c>
      <c r="CL17" s="27" t="str">
        <f aca="false">IF(ROW()&lt;4+VolLB,"",STDEV(INDEX($BQ:$BQ,ROW()-VolLB+1):INDEX($BQ:$BQ,ROW()))*SQRT(12))</f>
        <v/>
      </c>
      <c r="CM17" s="27" t="str">
        <f aca="false">IF(ROW()&lt;4+VolLB,"",STDEV(INDEX($BR:$BR,ROW()-VolLB+1):INDEX($BR:$BR,ROW()))*SQRT(12))</f>
        <v/>
      </c>
      <c r="CN17" s="27" t="str">
        <f aca="false">IF(ROW()&lt;4+VolLB,"",STDEV(INDEX($BS:$BS,ROW()-VolLB+1):INDEX($BS:$BS,ROW()))*SQRT(12))</f>
        <v/>
      </c>
      <c r="CO17" s="27" t="str">
        <f aca="false">IF(ROW()&lt;4+VolLB,"",STDEV(INDEX($BT:$BT,ROW()-VolLB+1):INDEX($BT:$BT,ROW()))*SQRT(12))</f>
        <v/>
      </c>
      <c r="CP17" s="27" t="str">
        <f aca="false">IF(ROW()&lt;4+VolLB,"",STDEV(INDEX($BU:$BU,ROW()-VolLB+1):INDEX($BU:$BU,ROW()))*SQRT(12))</f>
        <v/>
      </c>
      <c r="CQ17" s="27" t="str">
        <f aca="false">IF(ROW()&lt;4+VolLB,"",STDEV(INDEX($BV:$BV,ROW()-VolLB+1):INDEX($BV:$BV,ROW()))*SQRT(12))</f>
        <v/>
      </c>
      <c r="CR17" s="27" t="str">
        <f aca="false">IF(ROW()&lt;4+VolLB,"",STDEV(INDEX($BW:$BW,ROW()-VolLB+1):INDEX($BW:$BW,ROW()))*SQRT(12))</f>
        <v/>
      </c>
      <c r="CS17" s="27" t="str">
        <f aca="false">IF(ROW()&lt;4+VolLB,"",STDEV(INDEX($BX:$BX,ROW()-VolLB+1):INDEX($BX:$BX,ROW()))*SQRT(12))</f>
        <v/>
      </c>
      <c r="CT17" s="27" t="str">
        <f aca="false">IF(ROW()&lt;4+VolLB,"",STDEV(INDEX($BY:$BY,ROW()-VolLB+1):INDEX($BY:$BY,ROW()))*SQRT(12))</f>
        <v/>
      </c>
      <c r="CU17" s="27" t="str">
        <f aca="false">IF(ROW()&lt;4+VolLB,"",STDEV(INDEX($BZ:$BZ,ROW()-VolLB+1):INDEX($BZ:$BZ,ROW()))*SQRT(12))</f>
        <v/>
      </c>
      <c r="CV17" s="27" t="str">
        <f aca="false">IF(ROW()&lt;4+VolLB,"",STDEV(INDEX($CA:$CA,ROW()-VolLB+1):INDEX($CA:$CA,ROW()))*SQRT(12))</f>
        <v/>
      </c>
      <c r="CW17" s="27" t="str">
        <f aca="false">IF(ROW()&lt;4+VolLB,"",STDEV(INDEX($CB:$CB,ROW()-VolLB+1):INDEX($CB:$CB,ROW()))*SQRT(12))</f>
        <v/>
      </c>
      <c r="CX17" s="27" t="str">
        <f aca="false">IF(ROW()&lt;4+VolLB,"",STDEV(INDEX($CC:$CC,ROW()-VolLB+1):INDEX($CC:$CC,ROW()))*SQRT(12))</f>
        <v/>
      </c>
      <c r="CY17" s="27" t="str">
        <f aca="false">IF(ROW()&lt;4+VolLB,"",STDEV(INDEX($CD:$CD,ROW()-VolLB+1):INDEX($CD:$CD,ROW()))*SQRT(12))</f>
        <v/>
      </c>
      <c r="CZ17" s="27" t="str">
        <f aca="false">IF(ROW()&lt;4+VolLB,"",STDEV(INDEX($CE:$CE,ROW()-VolLB+1):INDEX($CE:$CE,ROW()))*SQRT(12))</f>
        <v/>
      </c>
      <c r="DA17" s="27" t="str">
        <f aca="false">IF(ROW()&lt;4+VolLB,"",STDEV(INDEX($CF:$CF,ROW()-VolLB+1):INDEX($CF:$CF,ROW()))*SQRT(12))</f>
        <v/>
      </c>
      <c r="DB17" s="27" t="str">
        <f aca="false">IF(ROW()&lt;4+VolLB,"",STDEV(INDEX($CG:$CG,ROW()-VolLB+1):INDEX($CG:$CG,ROW()))*SQRT(12))</f>
        <v/>
      </c>
      <c r="DC17" s="26" t="n">
        <f aca="false">IF(OR(AR17=0,CH17="",CH17=0),0,AR17*MIN(MaxScal,TgtVol/CH17))</f>
        <v>0</v>
      </c>
      <c r="DD17" s="26" t="n">
        <f aca="false">IF(OR(AS17=0,CI17="",CI17=0),0,AS17*MIN(MaxScal,TgtVol/CI17))</f>
        <v>0</v>
      </c>
      <c r="DE17" s="26" t="n">
        <f aca="false">IF(OR(AT17=0,CJ17="",CJ17=0),0,AT17*MIN(MaxScal,TgtVol/CJ17))</f>
        <v>0</v>
      </c>
      <c r="DF17" s="26" t="n">
        <f aca="false">IF(OR(AU17=0,CK17="",CK17=0),0,AU17*MIN(MaxScal,TgtVol/CK17))</f>
        <v>0</v>
      </c>
      <c r="DG17" s="26" t="n">
        <f aca="false">IF(OR(AV17=0,CL17="",CL17=0),0,AV17*MIN(MaxScal,TgtVol/CL17))</f>
        <v>0</v>
      </c>
      <c r="DH17" s="26" t="n">
        <f aca="false">IF(OR(AW17=0,CM17="",CM17=0),0,AW17*MIN(MaxScal,TgtVol/CM17))</f>
        <v>0</v>
      </c>
      <c r="DI17" s="26" t="n">
        <f aca="false">IF(OR(AX17=0,CN17="",CN17=0),0,AX17*MIN(MaxScal,TgtVol/CN17))</f>
        <v>0</v>
      </c>
      <c r="DJ17" s="26" t="n">
        <f aca="false">IF(OR(AY17=0,CO17="",CO17=0),0,AY17*MIN(MaxScal,TgtVol/CO17))</f>
        <v>0</v>
      </c>
      <c r="DK17" s="26" t="n">
        <f aca="false">IF(OR(AZ17=0,CP17="",CP17=0),0,AZ17*MIN(MaxScal,TgtVol/CP17))</f>
        <v>0</v>
      </c>
      <c r="DL17" s="26" t="n">
        <f aca="false">IF(OR(BA17=0,CQ17="",CQ17=0),0,BA17*MIN(MaxScal,TgtVol/CQ17))</f>
        <v>0</v>
      </c>
      <c r="DM17" s="26" t="n">
        <f aca="false">IF(OR(BB17=0,CR17="",CR17=0),0,BB17*MIN(MaxScal,TgtVol/CR17))</f>
        <v>0</v>
      </c>
      <c r="DN17" s="26" t="n">
        <f aca="false">IF(OR(BC17=0,CS17="",CS17=0),0,BC17*MIN(MaxScal,TgtVol/CS17))</f>
        <v>0</v>
      </c>
      <c r="DO17" s="26" t="n">
        <f aca="false">IF(OR(BD17=0,CT17="",CT17=0),0,BD17*MIN(MaxScal,TgtVol/CT17))</f>
        <v>0</v>
      </c>
      <c r="DP17" s="26" t="n">
        <f aca="false">IF(OR(BE17=0,CU17="",CU17=0),0,BE17*MIN(MaxScal,TgtVol/CU17))</f>
        <v>0</v>
      </c>
      <c r="DQ17" s="26" t="n">
        <f aca="false">IF(OR(BF17=0,CV17="",CV17=0),0,BF17*MIN(MaxScal,TgtVol/CV17))</f>
        <v>0</v>
      </c>
      <c r="DR17" s="26" t="n">
        <f aca="false">IF(OR(BG17=0,CW17="",CW17=0),0,BG17*MIN(MaxScal,TgtVol/CW17))</f>
        <v>0</v>
      </c>
      <c r="DS17" s="26" t="n">
        <f aca="false">IF(OR(BH17=0,CX17="",CX17=0),0,BH17*MIN(MaxScal,TgtVol/CX17))</f>
        <v>0</v>
      </c>
      <c r="DT17" s="26" t="n">
        <f aca="false">IF(OR(BI17=0,CY17="",CY17=0),0,BI17*MIN(MaxScal,TgtVol/CY17))</f>
        <v>0</v>
      </c>
      <c r="DU17" s="26" t="n">
        <f aca="false">IF(OR(BJ17=0,CZ17="",CZ17=0),0,BJ17*MIN(MaxScal,TgtVol/CZ17))</f>
        <v>0</v>
      </c>
      <c r="DV17" s="26" t="n">
        <f aca="false">IF(OR(BK17=0,DA17="",DA17=0),0,BK17*MIN(MaxScal,TgtVol/DA17))</f>
        <v>0</v>
      </c>
      <c r="DW17" s="26" t="n">
        <f aca="false">IF(OR(BL17=0,DB17="",DB17=0),0,BL17*MIN(MaxScal,TgtVol/DB17))</f>
        <v>0</v>
      </c>
      <c r="DX17" s="28" t="n">
        <f aca="false">IFERROR(DC16*BM17,"")</f>
        <v>0</v>
      </c>
      <c r="DY17" s="28" t="n">
        <f aca="false">IFERROR(DD16*BN17,"")</f>
        <v>-0</v>
      </c>
      <c r="DZ17" s="28" t="n">
        <f aca="false">IFERROR(DE16*BO17,"")</f>
        <v>-0</v>
      </c>
      <c r="EA17" s="28" t="n">
        <f aca="false">IFERROR(DF16*BP17,"")</f>
        <v>-0</v>
      </c>
      <c r="EB17" s="28" t="n">
        <f aca="false">IFERROR(DG16*BQ17,"")</f>
        <v>-0</v>
      </c>
      <c r="EC17" s="28" t="n">
        <f aca="false">IFERROR(DH16*BR17,"")</f>
        <v>0</v>
      </c>
      <c r="ED17" s="28" t="n">
        <f aca="false">IFERROR(DI16*BS17,"")</f>
        <v>0</v>
      </c>
      <c r="EE17" s="28" t="n">
        <f aca="false">IFERROR(DJ16*BT17,"")</f>
        <v>-0</v>
      </c>
      <c r="EF17" s="28" t="n">
        <f aca="false">IFERROR(DK16*BU17,"")</f>
        <v>0</v>
      </c>
      <c r="EG17" s="28" t="n">
        <f aca="false">IFERROR(DL16*BV17,"")</f>
        <v>0</v>
      </c>
      <c r="EH17" s="28" t="n">
        <f aca="false">IFERROR(DM16*BW17,"")</f>
        <v>0</v>
      </c>
      <c r="EI17" s="28" t="n">
        <f aca="false">IFERROR(DN16*BX17,"")</f>
        <v>0</v>
      </c>
      <c r="EJ17" s="28" t="n">
        <f aca="false">IFERROR(DO16*BY17,"")</f>
        <v>-0</v>
      </c>
      <c r="EK17" s="28" t="n">
        <f aca="false">IFERROR(DP16*BZ17,"")</f>
        <v>0</v>
      </c>
      <c r="EL17" s="28" t="n">
        <f aca="false">IFERROR(DQ16*CA17,"")</f>
        <v>0</v>
      </c>
      <c r="EM17" s="28" t="n">
        <f aca="false">IFERROR(DR16*CB17,"")</f>
        <v>0</v>
      </c>
      <c r="EN17" s="28" t="n">
        <f aca="false">IFERROR(DS16*CC17,"")</f>
        <v>0</v>
      </c>
      <c r="EO17" s="28" t="n">
        <f aca="false">IFERROR(DT16*CD17,"")</f>
        <v>0</v>
      </c>
      <c r="EP17" s="28" t="n">
        <f aca="false">IFERROR(DU16*CE17,"")</f>
        <v>0</v>
      </c>
      <c r="EQ17" s="28" t="n">
        <f aca="false">IFERROR(DV16*CF17,"")</f>
        <v>0</v>
      </c>
      <c r="ER17" s="28" t="n">
        <f aca="false">IFERROR(DW16*CG17,"")</f>
        <v>0</v>
      </c>
      <c r="ES17" s="28" t="n">
        <f aca="false">IF(ROW()=4,"",SUM(DX17:ER17))</f>
        <v>0</v>
      </c>
      <c r="ET17" s="29" t="n">
        <f aca="false">COUNTIF(AR17:BL17,"&gt;0")</f>
        <v>0</v>
      </c>
    </row>
    <row r="18" customFormat="false" ht="15" hidden="false" customHeight="false" outlineLevel="0" collapsed="false">
      <c r="A18" s="19" t="n">
        <v>38442</v>
      </c>
      <c r="B18" s="23" t="n">
        <f aca="false">ABS(Rates_Data!AD18-Rates_Data!AE18)</f>
        <v>0.159666666666667</v>
      </c>
      <c r="C18" s="23" t="n">
        <f aca="false">ABS(Rates_Data!AD18-Rates_Data!AF18)</f>
        <v>0.519066666666667</v>
      </c>
      <c r="D18" s="23" t="n">
        <f aca="false">ABS(Rates_Data!AD18-Rates_Data!AG18)</f>
        <v>0.4842</v>
      </c>
      <c r="E18" s="23" t="n">
        <f aca="false">ABS(Rates_Data!AD18-Rates_Data!AH18)</f>
        <v>0.223333333333334</v>
      </c>
      <c r="F18" s="23" t="n">
        <f aca="false">ABS(Rates_Data!AD18-Rates_Data!AI18)</f>
        <v>0.480666666666667</v>
      </c>
      <c r="G18" s="23" t="n">
        <f aca="false">ABS(Rates_Data!AD18-Rates_Data!AJ18)</f>
        <v>0.412866666666667</v>
      </c>
      <c r="H18" s="23" t="n">
        <f aca="false">ABS(Rates_Data!AE18-Rates_Data!AF18)</f>
        <v>0.3594</v>
      </c>
      <c r="I18" s="23" t="n">
        <f aca="false">ABS(Rates_Data!AE18-Rates_Data!AG18)</f>
        <v>0.324533333333334</v>
      </c>
      <c r="J18" s="23" t="n">
        <f aca="false">ABS(Rates_Data!AE18-Rates_Data!AH18)</f>
        <v>0.0636666666666668</v>
      </c>
      <c r="K18" s="23" t="n">
        <f aca="false">ABS(Rates_Data!AE18-Rates_Data!AI18)</f>
        <v>0.321</v>
      </c>
      <c r="L18" s="23" t="n">
        <f aca="false">ABS(Rates_Data!AE18-Rates_Data!AJ18)</f>
        <v>0.2532</v>
      </c>
      <c r="M18" s="23" t="n">
        <f aca="false">ABS(Rates_Data!AF18-Rates_Data!AG18)</f>
        <v>0.0348666666666666</v>
      </c>
      <c r="N18" s="23" t="n">
        <f aca="false">ABS(Rates_Data!AF18-Rates_Data!AH18)</f>
        <v>0.295733333333333</v>
      </c>
      <c r="O18" s="23" t="n">
        <f aca="false">ABS(Rates_Data!AF18-Rates_Data!AI18)</f>
        <v>0.0384</v>
      </c>
      <c r="P18" s="23" t="n">
        <f aca="false">ABS(Rates_Data!AF18-Rates_Data!AJ18)</f>
        <v>0.1062</v>
      </c>
      <c r="Q18" s="23" t="n">
        <f aca="false">ABS(Rates_Data!AG18-Rates_Data!AH18)</f>
        <v>0.260866666666667</v>
      </c>
      <c r="R18" s="23" t="n">
        <f aca="false">ABS(Rates_Data!AG18-Rates_Data!AI18)</f>
        <v>0.00353333333333344</v>
      </c>
      <c r="S18" s="23" t="n">
        <f aca="false">ABS(Rates_Data!AG18-Rates_Data!AJ18)</f>
        <v>0.0713333333333336</v>
      </c>
      <c r="T18" s="23" t="n">
        <f aca="false">ABS(Rates_Data!AH18-Rates_Data!AI18)</f>
        <v>0.257333333333333</v>
      </c>
      <c r="U18" s="23" t="n">
        <f aca="false">ABS(Rates_Data!AH18-Rates_Data!AJ18)</f>
        <v>0.189533333333333</v>
      </c>
      <c r="V18" s="23" t="n">
        <f aca="false">ABS(Rates_Data!AI18-Rates_Data!AJ18)</f>
        <v>0.0678000000000002</v>
      </c>
      <c r="W18" s="26" t="str">
        <f aca="false">IF(ROW()&lt;4+MinObs-1,"",IFERROR((B18-AVERAGE(B$4:B18))/STDEV(B$4:B18),""))</f>
        <v/>
      </c>
      <c r="X18" s="26" t="str">
        <f aca="false">IF(ROW()&lt;4+MinObs-1,"",IFERROR((C18-AVERAGE(C$4:C18))/STDEV(C$4:C18),""))</f>
        <v/>
      </c>
      <c r="Y18" s="26" t="str">
        <f aca="false">IF(ROW()&lt;4+MinObs-1,"",IFERROR((D18-AVERAGE(D$4:D18))/STDEV(D$4:D18),""))</f>
        <v/>
      </c>
      <c r="Z18" s="26" t="str">
        <f aca="false">IF(ROW()&lt;4+MinObs-1,"",IFERROR((E18-AVERAGE(E$4:E18))/STDEV(E$4:E18),""))</f>
        <v/>
      </c>
      <c r="AA18" s="26" t="str">
        <f aca="false">IF(ROW()&lt;4+MinObs-1,"",IFERROR((F18-AVERAGE(F$4:F18))/STDEV(F$4:F18),""))</f>
        <v/>
      </c>
      <c r="AB18" s="26" t="str">
        <f aca="false">IF(ROW()&lt;4+MinObs-1,"",IFERROR((G18-AVERAGE(G$4:G18))/STDEV(G$4:G18),""))</f>
        <v/>
      </c>
      <c r="AC18" s="26" t="str">
        <f aca="false">IF(ROW()&lt;4+MinObs-1,"",IFERROR((H18-AVERAGE(H$4:H18))/STDEV(H$4:H18),""))</f>
        <v/>
      </c>
      <c r="AD18" s="26" t="str">
        <f aca="false">IF(ROW()&lt;4+MinObs-1,"",IFERROR((I18-AVERAGE(I$4:I18))/STDEV(I$4:I18),""))</f>
        <v/>
      </c>
      <c r="AE18" s="26" t="str">
        <f aca="false">IF(ROW()&lt;4+MinObs-1,"",IFERROR((J18-AVERAGE(J$4:J18))/STDEV(J$4:J18),""))</f>
        <v/>
      </c>
      <c r="AF18" s="26" t="str">
        <f aca="false">IF(ROW()&lt;4+MinObs-1,"",IFERROR((K18-AVERAGE(K$4:K18))/STDEV(K$4:K18),""))</f>
        <v/>
      </c>
      <c r="AG18" s="26" t="str">
        <f aca="false">IF(ROW()&lt;4+MinObs-1,"",IFERROR((L18-AVERAGE(L$4:L18))/STDEV(L$4:L18),""))</f>
        <v/>
      </c>
      <c r="AH18" s="26" t="str">
        <f aca="false">IF(ROW()&lt;4+MinObs-1,"",IFERROR((M18-AVERAGE(M$4:M18))/STDEV(M$4:M18),""))</f>
        <v/>
      </c>
      <c r="AI18" s="26" t="str">
        <f aca="false">IF(ROW()&lt;4+MinObs-1,"",IFERROR((N18-AVERAGE(N$4:N18))/STDEV(N$4:N18),""))</f>
        <v/>
      </c>
      <c r="AJ18" s="26" t="str">
        <f aca="false">IF(ROW()&lt;4+MinObs-1,"",IFERROR((O18-AVERAGE(O$4:O18))/STDEV(O$4:O18),""))</f>
        <v/>
      </c>
      <c r="AK18" s="26" t="str">
        <f aca="false">IF(ROW()&lt;4+MinObs-1,"",IFERROR((P18-AVERAGE(P$4:P18))/STDEV(P$4:P18),""))</f>
        <v/>
      </c>
      <c r="AL18" s="26" t="str">
        <f aca="false">IF(ROW()&lt;4+MinObs-1,"",IFERROR((Q18-AVERAGE(Q$4:Q18))/STDEV(Q$4:Q18),""))</f>
        <v/>
      </c>
      <c r="AM18" s="26" t="str">
        <f aca="false">IF(ROW()&lt;4+MinObs-1,"",IFERROR((R18-AVERAGE(R$4:R18))/STDEV(R$4:R18),""))</f>
        <v/>
      </c>
      <c r="AN18" s="26" t="str">
        <f aca="false">IF(ROW()&lt;4+MinObs-1,"",IFERROR((S18-AVERAGE(S$4:S18))/STDEV(S$4:S18),""))</f>
        <v/>
      </c>
      <c r="AO18" s="26" t="str">
        <f aca="false">IF(ROW()&lt;4+MinObs-1,"",IFERROR((T18-AVERAGE(T$4:T18))/STDEV(T$4:T18),""))</f>
        <v/>
      </c>
      <c r="AP18" s="26" t="str">
        <f aca="false">IF(ROW()&lt;4+MinObs-1,"",IFERROR((U18-AVERAGE(U$4:U18))/STDEV(U$4:U18),""))</f>
        <v/>
      </c>
      <c r="AQ18" s="26" t="str">
        <f aca="false">IF(ROW()&lt;4+MinObs-1,"",IFERROR((V18-AVERAGE(V$4:V18))/STDEV(V$4:V18),""))</f>
        <v/>
      </c>
      <c r="AR18" s="26" t="n">
        <f aca="false">IF(W18="",0,IF(W18&gt;=z4,w4,IF(W18&gt;=z3,w3,IF(W18&gt;=zEntry,w2,IF(AND(W18&gt;=ExitZ,AR17&gt;0),w2,0)))))</f>
        <v>0</v>
      </c>
      <c r="AS18" s="26" t="n">
        <f aca="false">IF(X18="",0,IF(X18&gt;=z4,w4,IF(X18&gt;=z3,w3,IF(X18&gt;=zEntry,w2,IF(AND(X18&gt;=ExitZ,AS17&gt;0),w2,0)))))</f>
        <v>0</v>
      </c>
      <c r="AT18" s="26" t="n">
        <f aca="false">IF(Y18="",0,IF(Y18&gt;=z4,w4,IF(Y18&gt;=z3,w3,IF(Y18&gt;=zEntry,w2,IF(AND(Y18&gt;=ExitZ,AT17&gt;0),w2,0)))))</f>
        <v>0</v>
      </c>
      <c r="AU18" s="26" t="n">
        <f aca="false">IF(Z18="",0,IF(Z18&gt;=z4,w4,IF(Z18&gt;=z3,w3,IF(Z18&gt;=zEntry,w2,IF(AND(Z18&gt;=ExitZ,AU17&gt;0),w2,0)))))</f>
        <v>0</v>
      </c>
      <c r="AV18" s="26" t="n">
        <f aca="false">IF(AA18="",0,IF(AA18&gt;=z4,w4,IF(AA18&gt;=z3,w3,IF(AA18&gt;=zEntry,w2,IF(AND(AA18&gt;=ExitZ,AV17&gt;0),w2,0)))))</f>
        <v>0</v>
      </c>
      <c r="AW18" s="26" t="n">
        <f aca="false">IF(AB18="",0,IF(AB18&gt;=z4,w4,IF(AB18&gt;=z3,w3,IF(AB18&gt;=zEntry,w2,IF(AND(AB18&gt;=ExitZ,AW17&gt;0),w2,0)))))</f>
        <v>0</v>
      </c>
      <c r="AX18" s="26" t="n">
        <f aca="false">IF(AC18="",0,IF(AC18&gt;=z4,w4,IF(AC18&gt;=z3,w3,IF(AC18&gt;=zEntry,w2,IF(AND(AC18&gt;=ExitZ,AX17&gt;0),w2,0)))))</f>
        <v>0</v>
      </c>
      <c r="AY18" s="26" t="n">
        <f aca="false">IF(AD18="",0,IF(AD18&gt;=z4,w4,IF(AD18&gt;=z3,w3,IF(AD18&gt;=zEntry,w2,IF(AND(AD18&gt;=ExitZ,AY17&gt;0),w2,0)))))</f>
        <v>0</v>
      </c>
      <c r="AZ18" s="26" t="n">
        <f aca="false">IF(AE18="",0,IF(AE18&gt;=z4,w4,IF(AE18&gt;=z3,w3,IF(AE18&gt;=zEntry,w2,IF(AND(AE18&gt;=ExitZ,AZ17&gt;0),w2,0)))))</f>
        <v>0</v>
      </c>
      <c r="BA18" s="26" t="n">
        <f aca="false">IF(AF18="",0,IF(AF18&gt;=z4,w4,IF(AF18&gt;=z3,w3,IF(AF18&gt;=zEntry,w2,IF(AND(AF18&gt;=ExitZ,BA17&gt;0),w2,0)))))</f>
        <v>0</v>
      </c>
      <c r="BB18" s="26" t="n">
        <f aca="false">IF(AG18="",0,IF(AG18&gt;=z4,w4,IF(AG18&gt;=z3,w3,IF(AG18&gt;=zEntry,w2,IF(AND(AG18&gt;=ExitZ,BB17&gt;0),w2,0)))))</f>
        <v>0</v>
      </c>
      <c r="BC18" s="26" t="n">
        <f aca="false">IF(AH18="",0,IF(AH18&gt;=z4,w4,IF(AH18&gt;=z3,w3,IF(AH18&gt;=zEntry,w2,IF(AND(AH18&gt;=ExitZ,BC17&gt;0),w2,0)))))</f>
        <v>0</v>
      </c>
      <c r="BD18" s="26" t="n">
        <f aca="false">IF(AI18="",0,IF(AI18&gt;=z4,w4,IF(AI18&gt;=z3,w3,IF(AI18&gt;=zEntry,w2,IF(AND(AI18&gt;=ExitZ,BD17&gt;0),w2,0)))))</f>
        <v>0</v>
      </c>
      <c r="BE18" s="26" t="n">
        <f aca="false">IF(AJ18="",0,IF(AJ18&gt;=z4,w4,IF(AJ18&gt;=z3,w3,IF(AJ18&gt;=zEntry,w2,IF(AND(AJ18&gt;=ExitZ,BE17&gt;0),w2,0)))))</f>
        <v>0</v>
      </c>
      <c r="BF18" s="26" t="n">
        <f aca="false">IF(AK18="",0,IF(AK18&gt;=z4,w4,IF(AK18&gt;=z3,w3,IF(AK18&gt;=zEntry,w2,IF(AND(AK18&gt;=ExitZ,BF17&gt;0),w2,0)))))</f>
        <v>0</v>
      </c>
      <c r="BG18" s="26" t="n">
        <f aca="false">IF(AL18="",0,IF(AL18&gt;=z4,w4,IF(AL18&gt;=z3,w3,IF(AL18&gt;=zEntry,w2,IF(AND(AL18&gt;=ExitZ,BG17&gt;0),w2,0)))))</f>
        <v>0</v>
      </c>
      <c r="BH18" s="26" t="n">
        <f aca="false">IF(AM18="",0,IF(AM18&gt;=z4,w4,IF(AM18&gt;=z3,w3,IF(AM18&gt;=zEntry,w2,IF(AND(AM18&gt;=ExitZ,BH17&gt;0),w2,0)))))</f>
        <v>0</v>
      </c>
      <c r="BI18" s="26" t="n">
        <f aca="false">IF(AN18="",0,IF(AN18&gt;=z4,w4,IF(AN18&gt;=z3,w3,IF(AN18&gt;=zEntry,w2,IF(AND(AN18&gt;=ExitZ,BI17&gt;0),w2,0)))))</f>
        <v>0</v>
      </c>
      <c r="BJ18" s="26" t="n">
        <f aca="false">IF(AO18="",0,IF(AO18&gt;=z4,w4,IF(AO18&gt;=z3,w3,IF(AO18&gt;=zEntry,w2,IF(AND(AO18&gt;=ExitZ,BJ17&gt;0),w2,0)))))</f>
        <v>0</v>
      </c>
      <c r="BK18" s="26" t="n">
        <f aca="false">IF(AP18="",0,IF(AP18&gt;=z4,w4,IF(AP18&gt;=z3,w3,IF(AP18&gt;=zEntry,w2,IF(AND(AP18&gt;=ExitZ,BK17&gt;0),w2,0)))))</f>
        <v>0</v>
      </c>
      <c r="BL18" s="26" t="n">
        <f aca="false">IF(AQ18="",0,IF(AQ18&gt;=z4,w4,IF(AQ18&gt;=z3,w3,IF(AQ18&gt;=zEntry,w2,IF(AND(AQ18&gt;=ExitZ,BL17&gt;0),w2,0)))))</f>
        <v>0</v>
      </c>
      <c r="BM18" s="23" t="n">
        <f aca="false">IF(Rates_Data!AD17&gt;=Rates_Data!AE17,Rates_Data!AK18-Rates_Data!AL18,Rates_Data!AL18-Rates_Data!AK18)</f>
        <v>0.010393</v>
      </c>
      <c r="BN18" s="23" t="n">
        <f aca="false">IF(Rates_Data!AD17&gt;=Rates_Data!AF17,Rates_Data!AK18-Rates_Data!AM18,Rates_Data!AM18-Rates_Data!AK18)</f>
        <v>0.004636</v>
      </c>
      <c r="BO18" s="23" t="n">
        <f aca="false">IF(Rates_Data!AD17&gt;=Rates_Data!AG17,Rates_Data!AK18-Rates_Data!AN18,Rates_Data!AN18-Rates_Data!AK18)</f>
        <v>0.003306</v>
      </c>
      <c r="BP18" s="23" t="n">
        <f aca="false">IF(Rates_Data!AD17&gt;=Rates_Data!AH17,Rates_Data!AK18-Rates_Data!AO18,Rates_Data!AO18-Rates_Data!AK18)</f>
        <v>0.012293</v>
      </c>
      <c r="BQ18" s="23" t="n">
        <f aca="false">IF(Rates_Data!AD17&gt;=Rates_Data!AI17,Rates_Data!AK18-Rates_Data!AP18,Rates_Data!AP18-Rates_Data!AK18)</f>
        <v>-0.000607999999999997</v>
      </c>
      <c r="BR18" s="23" t="n">
        <f aca="false">IF(Rates_Data!AD17&gt;=Rates_Data!AJ17,Rates_Data!AK18-Rates_Data!AQ18,Rates_Data!AQ18-Rates_Data!AK18)</f>
        <v>0.00393300000000001</v>
      </c>
      <c r="BS18" s="23" t="n">
        <f aca="false">IF(Rates_Data!AE17&gt;=Rates_Data!AF17,Rates_Data!AL18-Rates_Data!AM18,Rates_Data!AM18-Rates_Data!AL18)</f>
        <v>-0.005757</v>
      </c>
      <c r="BT18" s="23" t="n">
        <f aca="false">IF(Rates_Data!AE17&gt;=Rates_Data!AG17,Rates_Data!AL18-Rates_Data!AN18,Rates_Data!AN18-Rates_Data!AL18)</f>
        <v>-0.007087</v>
      </c>
      <c r="BU18" s="23" t="n">
        <f aca="false">IF(Rates_Data!AE17&gt;=Rates_Data!AH17,Rates_Data!AL18-Rates_Data!AO18,Rates_Data!AO18-Rates_Data!AL18)</f>
        <v>0.0019</v>
      </c>
      <c r="BV18" s="23" t="n">
        <f aca="false">IF(Rates_Data!AE17&gt;=Rates_Data!AI17,Rates_Data!AL18-Rates_Data!AP18,Rates_Data!AP18-Rates_Data!AL18)</f>
        <v>-0.011001</v>
      </c>
      <c r="BW18" s="23" t="n">
        <f aca="false">IF(Rates_Data!AE17&gt;=Rates_Data!AJ17,Rates_Data!AL18-Rates_Data!AQ18,Rates_Data!AQ18-Rates_Data!AL18)</f>
        <v>0.00646</v>
      </c>
      <c r="BX18" s="23" t="n">
        <f aca="false">IF(Rates_Data!AF17&gt;=Rates_Data!AG17,Rates_Data!AM18-Rates_Data!AN18,Rates_Data!AN18-Rates_Data!AM18)</f>
        <v>0.00133000000000001</v>
      </c>
      <c r="BY18" s="23" t="n">
        <f aca="false">IF(Rates_Data!AF17&gt;=Rates_Data!AH17,Rates_Data!AM18-Rates_Data!AO18,Rates_Data!AO18-Rates_Data!AM18)</f>
        <v>-0.007657</v>
      </c>
      <c r="BZ18" s="23" t="n">
        <f aca="false">IF(Rates_Data!AF17&gt;=Rates_Data!AI17,Rates_Data!AM18-Rates_Data!AP18,Rates_Data!AP18-Rates_Data!AM18)</f>
        <v>0.005244</v>
      </c>
      <c r="CA18" s="23" t="n">
        <f aca="false">IF(Rates_Data!AF17&gt;=Rates_Data!AJ17,Rates_Data!AM18-Rates_Data!AQ18,Rates_Data!AQ18-Rates_Data!AM18)</f>
        <v>0.000702999999999998</v>
      </c>
      <c r="CB18" s="23" t="n">
        <f aca="false">IF(Rates_Data!AG17&gt;=Rates_Data!AH17,Rates_Data!AN18-Rates_Data!AO18,Rates_Data!AO18-Rates_Data!AN18)</f>
        <v>-0.008987</v>
      </c>
      <c r="CC18" s="23" t="n">
        <f aca="false">IF(Rates_Data!AG17&gt;=Rates_Data!AI17,Rates_Data!AN18-Rates_Data!AP18,Rates_Data!AP18-Rates_Data!AN18)</f>
        <v>0.003914</v>
      </c>
      <c r="CD18" s="23" t="n">
        <f aca="false">IF(Rates_Data!AG17&gt;=Rates_Data!AJ17,Rates_Data!AN18-Rates_Data!AQ18,Rates_Data!AQ18-Rates_Data!AN18)</f>
        <v>-0.000627000000000007</v>
      </c>
      <c r="CE18" s="23" t="n">
        <f aca="false">IF(Rates_Data!AH17&gt;=Rates_Data!AI17,Rates_Data!AO18-Rates_Data!AP18,Rates_Data!AP18-Rates_Data!AO18)</f>
        <v>-0.012901</v>
      </c>
      <c r="CF18" s="23" t="n">
        <f aca="false">IF(Rates_Data!AH17&gt;=Rates_Data!AJ17,Rates_Data!AO18-Rates_Data!AQ18,Rates_Data!AQ18-Rates_Data!AO18)</f>
        <v>0.00836</v>
      </c>
      <c r="CG18" s="23" t="n">
        <f aca="false">IF(Rates_Data!AI17&gt;=Rates_Data!AJ17,Rates_Data!AP18-Rates_Data!AQ18,Rates_Data!AQ18-Rates_Data!AP18)</f>
        <v>-0.004541</v>
      </c>
      <c r="CH18" s="27" t="str">
        <f aca="false">IF(ROW()&lt;4+VolLB,"",STDEV(INDEX($BM:$BM,ROW()-VolLB+1):INDEX($BM:$BM,ROW()))*SQRT(12))</f>
        <v/>
      </c>
      <c r="CI18" s="27" t="str">
        <f aca="false">IF(ROW()&lt;4+VolLB,"",STDEV(INDEX($BN:$BN,ROW()-VolLB+1):INDEX($BN:$BN,ROW()))*SQRT(12))</f>
        <v/>
      </c>
      <c r="CJ18" s="27" t="str">
        <f aca="false">IF(ROW()&lt;4+VolLB,"",STDEV(INDEX($BO:$BO,ROW()-VolLB+1):INDEX($BO:$BO,ROW()))*SQRT(12))</f>
        <v/>
      </c>
      <c r="CK18" s="27" t="str">
        <f aca="false">IF(ROW()&lt;4+VolLB,"",STDEV(INDEX($BP:$BP,ROW()-VolLB+1):INDEX($BP:$BP,ROW()))*SQRT(12))</f>
        <v/>
      </c>
      <c r="CL18" s="27" t="str">
        <f aca="false">IF(ROW()&lt;4+VolLB,"",STDEV(INDEX($BQ:$BQ,ROW()-VolLB+1):INDEX($BQ:$BQ,ROW()))*SQRT(12))</f>
        <v/>
      </c>
      <c r="CM18" s="27" t="str">
        <f aca="false">IF(ROW()&lt;4+VolLB,"",STDEV(INDEX($BR:$BR,ROW()-VolLB+1):INDEX($BR:$BR,ROW()))*SQRT(12))</f>
        <v/>
      </c>
      <c r="CN18" s="27" t="str">
        <f aca="false">IF(ROW()&lt;4+VolLB,"",STDEV(INDEX($BS:$BS,ROW()-VolLB+1):INDEX($BS:$BS,ROW()))*SQRT(12))</f>
        <v/>
      </c>
      <c r="CO18" s="27" t="str">
        <f aca="false">IF(ROW()&lt;4+VolLB,"",STDEV(INDEX($BT:$BT,ROW()-VolLB+1):INDEX($BT:$BT,ROW()))*SQRT(12))</f>
        <v/>
      </c>
      <c r="CP18" s="27" t="str">
        <f aca="false">IF(ROW()&lt;4+VolLB,"",STDEV(INDEX($BU:$BU,ROW()-VolLB+1):INDEX($BU:$BU,ROW()))*SQRT(12))</f>
        <v/>
      </c>
      <c r="CQ18" s="27" t="str">
        <f aca="false">IF(ROW()&lt;4+VolLB,"",STDEV(INDEX($BV:$BV,ROW()-VolLB+1):INDEX($BV:$BV,ROW()))*SQRT(12))</f>
        <v/>
      </c>
      <c r="CR18" s="27" t="str">
        <f aca="false">IF(ROW()&lt;4+VolLB,"",STDEV(INDEX($BW:$BW,ROW()-VolLB+1):INDEX($BW:$BW,ROW()))*SQRT(12))</f>
        <v/>
      </c>
      <c r="CS18" s="27" t="str">
        <f aca="false">IF(ROW()&lt;4+VolLB,"",STDEV(INDEX($BX:$BX,ROW()-VolLB+1):INDEX($BX:$BX,ROW()))*SQRT(12))</f>
        <v/>
      </c>
      <c r="CT18" s="27" t="str">
        <f aca="false">IF(ROW()&lt;4+VolLB,"",STDEV(INDEX($BY:$BY,ROW()-VolLB+1):INDEX($BY:$BY,ROW()))*SQRT(12))</f>
        <v/>
      </c>
      <c r="CU18" s="27" t="str">
        <f aca="false">IF(ROW()&lt;4+VolLB,"",STDEV(INDEX($BZ:$BZ,ROW()-VolLB+1):INDEX($BZ:$BZ,ROW()))*SQRT(12))</f>
        <v/>
      </c>
      <c r="CV18" s="27" t="str">
        <f aca="false">IF(ROW()&lt;4+VolLB,"",STDEV(INDEX($CA:$CA,ROW()-VolLB+1):INDEX($CA:$CA,ROW()))*SQRT(12))</f>
        <v/>
      </c>
      <c r="CW18" s="27" t="str">
        <f aca="false">IF(ROW()&lt;4+VolLB,"",STDEV(INDEX($CB:$CB,ROW()-VolLB+1):INDEX($CB:$CB,ROW()))*SQRT(12))</f>
        <v/>
      </c>
      <c r="CX18" s="27" t="str">
        <f aca="false">IF(ROW()&lt;4+VolLB,"",STDEV(INDEX($CC:$CC,ROW()-VolLB+1):INDEX($CC:$CC,ROW()))*SQRT(12))</f>
        <v/>
      </c>
      <c r="CY18" s="27" t="str">
        <f aca="false">IF(ROW()&lt;4+VolLB,"",STDEV(INDEX($CD:$CD,ROW()-VolLB+1):INDEX($CD:$CD,ROW()))*SQRT(12))</f>
        <v/>
      </c>
      <c r="CZ18" s="27" t="str">
        <f aca="false">IF(ROW()&lt;4+VolLB,"",STDEV(INDEX($CE:$CE,ROW()-VolLB+1):INDEX($CE:$CE,ROW()))*SQRT(12))</f>
        <v/>
      </c>
      <c r="DA18" s="27" t="str">
        <f aca="false">IF(ROW()&lt;4+VolLB,"",STDEV(INDEX($CF:$CF,ROW()-VolLB+1):INDEX($CF:$CF,ROW()))*SQRT(12))</f>
        <v/>
      </c>
      <c r="DB18" s="27" t="str">
        <f aca="false">IF(ROW()&lt;4+VolLB,"",STDEV(INDEX($CG:$CG,ROW()-VolLB+1):INDEX($CG:$CG,ROW()))*SQRT(12))</f>
        <v/>
      </c>
      <c r="DC18" s="26" t="n">
        <f aca="false">IF(OR(AR18=0,CH18="",CH18=0),0,AR18*MIN(MaxScal,TgtVol/CH18))</f>
        <v>0</v>
      </c>
      <c r="DD18" s="26" t="n">
        <f aca="false">IF(OR(AS18=0,CI18="",CI18=0),0,AS18*MIN(MaxScal,TgtVol/CI18))</f>
        <v>0</v>
      </c>
      <c r="DE18" s="26" t="n">
        <f aca="false">IF(OR(AT18=0,CJ18="",CJ18=0),0,AT18*MIN(MaxScal,TgtVol/CJ18))</f>
        <v>0</v>
      </c>
      <c r="DF18" s="26" t="n">
        <f aca="false">IF(OR(AU18=0,CK18="",CK18=0),0,AU18*MIN(MaxScal,TgtVol/CK18))</f>
        <v>0</v>
      </c>
      <c r="DG18" s="26" t="n">
        <f aca="false">IF(OR(AV18=0,CL18="",CL18=0),0,AV18*MIN(MaxScal,TgtVol/CL18))</f>
        <v>0</v>
      </c>
      <c r="DH18" s="26" t="n">
        <f aca="false">IF(OR(AW18=0,CM18="",CM18=0),0,AW18*MIN(MaxScal,TgtVol/CM18))</f>
        <v>0</v>
      </c>
      <c r="DI18" s="26" t="n">
        <f aca="false">IF(OR(AX18=0,CN18="",CN18=0),0,AX18*MIN(MaxScal,TgtVol/CN18))</f>
        <v>0</v>
      </c>
      <c r="DJ18" s="26" t="n">
        <f aca="false">IF(OR(AY18=0,CO18="",CO18=0),0,AY18*MIN(MaxScal,TgtVol/CO18))</f>
        <v>0</v>
      </c>
      <c r="DK18" s="26" t="n">
        <f aca="false">IF(OR(AZ18=0,CP18="",CP18=0),0,AZ18*MIN(MaxScal,TgtVol/CP18))</f>
        <v>0</v>
      </c>
      <c r="DL18" s="26" t="n">
        <f aca="false">IF(OR(BA18=0,CQ18="",CQ18=0),0,BA18*MIN(MaxScal,TgtVol/CQ18))</f>
        <v>0</v>
      </c>
      <c r="DM18" s="26" t="n">
        <f aca="false">IF(OR(BB18=0,CR18="",CR18=0),0,BB18*MIN(MaxScal,TgtVol/CR18))</f>
        <v>0</v>
      </c>
      <c r="DN18" s="26" t="n">
        <f aca="false">IF(OR(BC18=0,CS18="",CS18=0),0,BC18*MIN(MaxScal,TgtVol/CS18))</f>
        <v>0</v>
      </c>
      <c r="DO18" s="26" t="n">
        <f aca="false">IF(OR(BD18=0,CT18="",CT18=0),0,BD18*MIN(MaxScal,TgtVol/CT18))</f>
        <v>0</v>
      </c>
      <c r="DP18" s="26" t="n">
        <f aca="false">IF(OR(BE18=0,CU18="",CU18=0),0,BE18*MIN(MaxScal,TgtVol/CU18))</f>
        <v>0</v>
      </c>
      <c r="DQ18" s="26" t="n">
        <f aca="false">IF(OR(BF18=0,CV18="",CV18=0),0,BF18*MIN(MaxScal,TgtVol/CV18))</f>
        <v>0</v>
      </c>
      <c r="DR18" s="26" t="n">
        <f aca="false">IF(OR(BG18=0,CW18="",CW18=0),0,BG18*MIN(MaxScal,TgtVol/CW18))</f>
        <v>0</v>
      </c>
      <c r="DS18" s="26" t="n">
        <f aca="false">IF(OR(BH18=0,CX18="",CX18=0),0,BH18*MIN(MaxScal,TgtVol/CX18))</f>
        <v>0</v>
      </c>
      <c r="DT18" s="26" t="n">
        <f aca="false">IF(OR(BI18=0,CY18="",CY18=0),0,BI18*MIN(MaxScal,TgtVol/CY18))</f>
        <v>0</v>
      </c>
      <c r="DU18" s="26" t="n">
        <f aca="false">IF(OR(BJ18=0,CZ18="",CZ18=0),0,BJ18*MIN(MaxScal,TgtVol/CZ18))</f>
        <v>0</v>
      </c>
      <c r="DV18" s="26" t="n">
        <f aca="false">IF(OR(BK18=0,DA18="",DA18=0),0,BK18*MIN(MaxScal,TgtVol/DA18))</f>
        <v>0</v>
      </c>
      <c r="DW18" s="26" t="n">
        <f aca="false">IF(OR(BL18=0,DB18="",DB18=0),0,BL18*MIN(MaxScal,TgtVol/DB18))</f>
        <v>0</v>
      </c>
      <c r="DX18" s="28" t="n">
        <f aca="false">IFERROR(DC17*BM18,"")</f>
        <v>0</v>
      </c>
      <c r="DY18" s="28" t="n">
        <f aca="false">IFERROR(DD17*BN18,"")</f>
        <v>0</v>
      </c>
      <c r="DZ18" s="28" t="n">
        <f aca="false">IFERROR(DE17*BO18,"")</f>
        <v>0</v>
      </c>
      <c r="EA18" s="28" t="n">
        <f aca="false">IFERROR(DF17*BP18,"")</f>
        <v>0</v>
      </c>
      <c r="EB18" s="28" t="n">
        <f aca="false">IFERROR(DG17*BQ18,"")</f>
        <v>-0</v>
      </c>
      <c r="EC18" s="28" t="n">
        <f aca="false">IFERROR(DH17*BR18,"")</f>
        <v>0</v>
      </c>
      <c r="ED18" s="28" t="n">
        <f aca="false">IFERROR(DI17*BS18,"")</f>
        <v>-0</v>
      </c>
      <c r="EE18" s="28" t="n">
        <f aca="false">IFERROR(DJ17*BT18,"")</f>
        <v>-0</v>
      </c>
      <c r="EF18" s="28" t="n">
        <f aca="false">IFERROR(DK17*BU18,"")</f>
        <v>0</v>
      </c>
      <c r="EG18" s="28" t="n">
        <f aca="false">IFERROR(DL17*BV18,"")</f>
        <v>-0</v>
      </c>
      <c r="EH18" s="28" t="n">
        <f aca="false">IFERROR(DM17*BW18,"")</f>
        <v>0</v>
      </c>
      <c r="EI18" s="28" t="n">
        <f aca="false">IFERROR(DN17*BX18,"")</f>
        <v>0</v>
      </c>
      <c r="EJ18" s="28" t="n">
        <f aca="false">IFERROR(DO17*BY18,"")</f>
        <v>-0</v>
      </c>
      <c r="EK18" s="28" t="n">
        <f aca="false">IFERROR(DP17*BZ18,"")</f>
        <v>0</v>
      </c>
      <c r="EL18" s="28" t="n">
        <f aca="false">IFERROR(DQ17*CA18,"")</f>
        <v>0</v>
      </c>
      <c r="EM18" s="28" t="n">
        <f aca="false">IFERROR(DR17*CB18,"")</f>
        <v>-0</v>
      </c>
      <c r="EN18" s="28" t="n">
        <f aca="false">IFERROR(DS17*CC18,"")</f>
        <v>0</v>
      </c>
      <c r="EO18" s="28" t="n">
        <f aca="false">IFERROR(DT17*CD18,"")</f>
        <v>-0</v>
      </c>
      <c r="EP18" s="28" t="n">
        <f aca="false">IFERROR(DU17*CE18,"")</f>
        <v>-0</v>
      </c>
      <c r="EQ18" s="28" t="n">
        <f aca="false">IFERROR(DV17*CF18,"")</f>
        <v>0</v>
      </c>
      <c r="ER18" s="28" t="n">
        <f aca="false">IFERROR(DW17*CG18,"")</f>
        <v>-0</v>
      </c>
      <c r="ES18" s="28" t="n">
        <f aca="false">IF(ROW()=4,"",SUM(DX18:ER18))</f>
        <v>0</v>
      </c>
      <c r="ET18" s="29" t="n">
        <f aca="false">COUNTIF(AR18:BL18,"&gt;0")</f>
        <v>0</v>
      </c>
    </row>
    <row r="19" customFormat="false" ht="15" hidden="false" customHeight="false" outlineLevel="0" collapsed="false">
      <c r="A19" s="19" t="n">
        <v>38472</v>
      </c>
      <c r="B19" s="23" t="n">
        <f aca="false">ABS(Rates_Data!AD19-Rates_Data!AE19)</f>
        <v>0.2265625</v>
      </c>
      <c r="C19" s="23" t="n">
        <f aca="false">ABS(Rates_Data!AD19-Rates_Data!AF19)</f>
        <v>0.4856875</v>
      </c>
      <c r="D19" s="23" t="n">
        <f aca="false">ABS(Rates_Data!AD19-Rates_Data!AG19)</f>
        <v>0.682687499999999</v>
      </c>
      <c r="E19" s="23" t="n">
        <f aca="false">ABS(Rates_Data!AD19-Rates_Data!AH19)</f>
        <v>0.554375</v>
      </c>
      <c r="F19" s="23" t="n">
        <f aca="false">ABS(Rates_Data!AD19-Rates_Data!AI19)</f>
        <v>0.3615625</v>
      </c>
      <c r="G19" s="23" t="n">
        <f aca="false">ABS(Rates_Data!AD19-Rates_Data!AJ19)</f>
        <v>0.49675</v>
      </c>
      <c r="H19" s="23" t="n">
        <f aca="false">ABS(Rates_Data!AE19-Rates_Data!AF19)</f>
        <v>0.259125</v>
      </c>
      <c r="I19" s="23" t="n">
        <f aca="false">ABS(Rates_Data!AE19-Rates_Data!AG19)</f>
        <v>0.456125</v>
      </c>
      <c r="J19" s="23" t="n">
        <f aca="false">ABS(Rates_Data!AE19-Rates_Data!AH19)</f>
        <v>0.3278125</v>
      </c>
      <c r="K19" s="23" t="n">
        <f aca="false">ABS(Rates_Data!AE19-Rates_Data!AI19)</f>
        <v>0.135</v>
      </c>
      <c r="L19" s="23" t="n">
        <f aca="false">ABS(Rates_Data!AE19-Rates_Data!AJ19)</f>
        <v>0.2701875</v>
      </c>
      <c r="M19" s="23" t="n">
        <f aca="false">ABS(Rates_Data!AF19-Rates_Data!AG19)</f>
        <v>0.197</v>
      </c>
      <c r="N19" s="23" t="n">
        <f aca="false">ABS(Rates_Data!AF19-Rates_Data!AH19)</f>
        <v>0.0686874999999998</v>
      </c>
      <c r="O19" s="23" t="n">
        <f aca="false">ABS(Rates_Data!AF19-Rates_Data!AI19)</f>
        <v>0.124125</v>
      </c>
      <c r="P19" s="23" t="n">
        <f aca="false">ABS(Rates_Data!AF19-Rates_Data!AJ19)</f>
        <v>0.0110624999999996</v>
      </c>
      <c r="Q19" s="23" t="n">
        <f aca="false">ABS(Rates_Data!AG19-Rates_Data!AH19)</f>
        <v>0.1283125</v>
      </c>
      <c r="R19" s="23" t="n">
        <f aca="false">ABS(Rates_Data!AG19-Rates_Data!AI19)</f>
        <v>0.321125</v>
      </c>
      <c r="S19" s="23" t="n">
        <f aca="false">ABS(Rates_Data!AG19-Rates_Data!AJ19)</f>
        <v>0.1859375</v>
      </c>
      <c r="T19" s="23" t="n">
        <f aca="false">ABS(Rates_Data!AH19-Rates_Data!AI19)</f>
        <v>0.1928125</v>
      </c>
      <c r="U19" s="23" t="n">
        <f aca="false">ABS(Rates_Data!AH19-Rates_Data!AJ19)</f>
        <v>0.0576250000000002</v>
      </c>
      <c r="V19" s="23" t="n">
        <f aca="false">ABS(Rates_Data!AI19-Rates_Data!AJ19)</f>
        <v>0.1351875</v>
      </c>
      <c r="W19" s="26" t="str">
        <f aca="false">IF(ROW()&lt;4+MinObs-1,"",IFERROR((B19-AVERAGE(B$4:B19))/STDEV(B$4:B19),""))</f>
        <v/>
      </c>
      <c r="X19" s="26" t="str">
        <f aca="false">IF(ROW()&lt;4+MinObs-1,"",IFERROR((C19-AVERAGE(C$4:C19))/STDEV(C$4:C19),""))</f>
        <v/>
      </c>
      <c r="Y19" s="26" t="str">
        <f aca="false">IF(ROW()&lt;4+MinObs-1,"",IFERROR((D19-AVERAGE(D$4:D19))/STDEV(D$4:D19),""))</f>
        <v/>
      </c>
      <c r="Z19" s="26" t="str">
        <f aca="false">IF(ROW()&lt;4+MinObs-1,"",IFERROR((E19-AVERAGE(E$4:E19))/STDEV(E$4:E19),""))</f>
        <v/>
      </c>
      <c r="AA19" s="26" t="str">
        <f aca="false">IF(ROW()&lt;4+MinObs-1,"",IFERROR((F19-AVERAGE(F$4:F19))/STDEV(F$4:F19),""))</f>
        <v/>
      </c>
      <c r="AB19" s="26" t="str">
        <f aca="false">IF(ROW()&lt;4+MinObs-1,"",IFERROR((G19-AVERAGE(G$4:G19))/STDEV(G$4:G19),""))</f>
        <v/>
      </c>
      <c r="AC19" s="26" t="str">
        <f aca="false">IF(ROW()&lt;4+MinObs-1,"",IFERROR((H19-AVERAGE(H$4:H19))/STDEV(H$4:H19),""))</f>
        <v/>
      </c>
      <c r="AD19" s="26" t="str">
        <f aca="false">IF(ROW()&lt;4+MinObs-1,"",IFERROR((I19-AVERAGE(I$4:I19))/STDEV(I$4:I19),""))</f>
        <v/>
      </c>
      <c r="AE19" s="26" t="str">
        <f aca="false">IF(ROW()&lt;4+MinObs-1,"",IFERROR((J19-AVERAGE(J$4:J19))/STDEV(J$4:J19),""))</f>
        <v/>
      </c>
      <c r="AF19" s="26" t="str">
        <f aca="false">IF(ROW()&lt;4+MinObs-1,"",IFERROR((K19-AVERAGE(K$4:K19))/STDEV(K$4:K19),""))</f>
        <v/>
      </c>
      <c r="AG19" s="26" t="str">
        <f aca="false">IF(ROW()&lt;4+MinObs-1,"",IFERROR((L19-AVERAGE(L$4:L19))/STDEV(L$4:L19),""))</f>
        <v/>
      </c>
      <c r="AH19" s="26" t="str">
        <f aca="false">IF(ROW()&lt;4+MinObs-1,"",IFERROR((M19-AVERAGE(M$4:M19))/STDEV(M$4:M19),""))</f>
        <v/>
      </c>
      <c r="AI19" s="26" t="str">
        <f aca="false">IF(ROW()&lt;4+MinObs-1,"",IFERROR((N19-AVERAGE(N$4:N19))/STDEV(N$4:N19),""))</f>
        <v/>
      </c>
      <c r="AJ19" s="26" t="str">
        <f aca="false">IF(ROW()&lt;4+MinObs-1,"",IFERROR((O19-AVERAGE(O$4:O19))/STDEV(O$4:O19),""))</f>
        <v/>
      </c>
      <c r="AK19" s="26" t="str">
        <f aca="false">IF(ROW()&lt;4+MinObs-1,"",IFERROR((P19-AVERAGE(P$4:P19))/STDEV(P$4:P19),""))</f>
        <v/>
      </c>
      <c r="AL19" s="26" t="str">
        <f aca="false">IF(ROW()&lt;4+MinObs-1,"",IFERROR((Q19-AVERAGE(Q$4:Q19))/STDEV(Q$4:Q19),""))</f>
        <v/>
      </c>
      <c r="AM19" s="26" t="str">
        <f aca="false">IF(ROW()&lt;4+MinObs-1,"",IFERROR((R19-AVERAGE(R$4:R19))/STDEV(R$4:R19),""))</f>
        <v/>
      </c>
      <c r="AN19" s="26" t="str">
        <f aca="false">IF(ROW()&lt;4+MinObs-1,"",IFERROR((S19-AVERAGE(S$4:S19))/STDEV(S$4:S19),""))</f>
        <v/>
      </c>
      <c r="AO19" s="26" t="str">
        <f aca="false">IF(ROW()&lt;4+MinObs-1,"",IFERROR((T19-AVERAGE(T$4:T19))/STDEV(T$4:T19),""))</f>
        <v/>
      </c>
      <c r="AP19" s="26" t="str">
        <f aca="false">IF(ROW()&lt;4+MinObs-1,"",IFERROR((U19-AVERAGE(U$4:U19))/STDEV(U$4:U19),""))</f>
        <v/>
      </c>
      <c r="AQ19" s="26" t="str">
        <f aca="false">IF(ROW()&lt;4+MinObs-1,"",IFERROR((V19-AVERAGE(V$4:V19))/STDEV(V$4:V19),""))</f>
        <v/>
      </c>
      <c r="AR19" s="26" t="n">
        <f aca="false">IF(W19="",0,IF(W19&gt;=z4,w4,IF(W19&gt;=z3,w3,IF(W19&gt;=zEntry,w2,IF(AND(W19&gt;=ExitZ,AR18&gt;0),w2,0)))))</f>
        <v>0</v>
      </c>
      <c r="AS19" s="26" t="n">
        <f aca="false">IF(X19="",0,IF(X19&gt;=z4,w4,IF(X19&gt;=z3,w3,IF(X19&gt;=zEntry,w2,IF(AND(X19&gt;=ExitZ,AS18&gt;0),w2,0)))))</f>
        <v>0</v>
      </c>
      <c r="AT19" s="26" t="n">
        <f aca="false">IF(Y19="",0,IF(Y19&gt;=z4,w4,IF(Y19&gt;=z3,w3,IF(Y19&gt;=zEntry,w2,IF(AND(Y19&gt;=ExitZ,AT18&gt;0),w2,0)))))</f>
        <v>0</v>
      </c>
      <c r="AU19" s="26" t="n">
        <f aca="false">IF(Z19="",0,IF(Z19&gt;=z4,w4,IF(Z19&gt;=z3,w3,IF(Z19&gt;=zEntry,w2,IF(AND(Z19&gt;=ExitZ,AU18&gt;0),w2,0)))))</f>
        <v>0</v>
      </c>
      <c r="AV19" s="26" t="n">
        <f aca="false">IF(AA19="",0,IF(AA19&gt;=z4,w4,IF(AA19&gt;=z3,w3,IF(AA19&gt;=zEntry,w2,IF(AND(AA19&gt;=ExitZ,AV18&gt;0),w2,0)))))</f>
        <v>0</v>
      </c>
      <c r="AW19" s="26" t="n">
        <f aca="false">IF(AB19="",0,IF(AB19&gt;=z4,w4,IF(AB19&gt;=z3,w3,IF(AB19&gt;=zEntry,w2,IF(AND(AB19&gt;=ExitZ,AW18&gt;0),w2,0)))))</f>
        <v>0</v>
      </c>
      <c r="AX19" s="26" t="n">
        <f aca="false">IF(AC19="",0,IF(AC19&gt;=z4,w4,IF(AC19&gt;=z3,w3,IF(AC19&gt;=zEntry,w2,IF(AND(AC19&gt;=ExitZ,AX18&gt;0),w2,0)))))</f>
        <v>0</v>
      </c>
      <c r="AY19" s="26" t="n">
        <f aca="false">IF(AD19="",0,IF(AD19&gt;=z4,w4,IF(AD19&gt;=z3,w3,IF(AD19&gt;=zEntry,w2,IF(AND(AD19&gt;=ExitZ,AY18&gt;0),w2,0)))))</f>
        <v>0</v>
      </c>
      <c r="AZ19" s="26" t="n">
        <f aca="false">IF(AE19="",0,IF(AE19&gt;=z4,w4,IF(AE19&gt;=z3,w3,IF(AE19&gt;=zEntry,w2,IF(AND(AE19&gt;=ExitZ,AZ18&gt;0),w2,0)))))</f>
        <v>0</v>
      </c>
      <c r="BA19" s="26" t="n">
        <f aca="false">IF(AF19="",0,IF(AF19&gt;=z4,w4,IF(AF19&gt;=z3,w3,IF(AF19&gt;=zEntry,w2,IF(AND(AF19&gt;=ExitZ,BA18&gt;0),w2,0)))))</f>
        <v>0</v>
      </c>
      <c r="BB19" s="26" t="n">
        <f aca="false">IF(AG19="",0,IF(AG19&gt;=z4,w4,IF(AG19&gt;=z3,w3,IF(AG19&gt;=zEntry,w2,IF(AND(AG19&gt;=ExitZ,BB18&gt;0),w2,0)))))</f>
        <v>0</v>
      </c>
      <c r="BC19" s="26" t="n">
        <f aca="false">IF(AH19="",0,IF(AH19&gt;=z4,w4,IF(AH19&gt;=z3,w3,IF(AH19&gt;=zEntry,w2,IF(AND(AH19&gt;=ExitZ,BC18&gt;0),w2,0)))))</f>
        <v>0</v>
      </c>
      <c r="BD19" s="26" t="n">
        <f aca="false">IF(AI19="",0,IF(AI19&gt;=z4,w4,IF(AI19&gt;=z3,w3,IF(AI19&gt;=zEntry,w2,IF(AND(AI19&gt;=ExitZ,BD18&gt;0),w2,0)))))</f>
        <v>0</v>
      </c>
      <c r="BE19" s="26" t="n">
        <f aca="false">IF(AJ19="",0,IF(AJ19&gt;=z4,w4,IF(AJ19&gt;=z3,w3,IF(AJ19&gt;=zEntry,w2,IF(AND(AJ19&gt;=ExitZ,BE18&gt;0),w2,0)))))</f>
        <v>0</v>
      </c>
      <c r="BF19" s="26" t="n">
        <f aca="false">IF(AK19="",0,IF(AK19&gt;=z4,w4,IF(AK19&gt;=z3,w3,IF(AK19&gt;=zEntry,w2,IF(AND(AK19&gt;=ExitZ,BF18&gt;0),w2,0)))))</f>
        <v>0</v>
      </c>
      <c r="BG19" s="26" t="n">
        <f aca="false">IF(AL19="",0,IF(AL19&gt;=z4,w4,IF(AL19&gt;=z3,w3,IF(AL19&gt;=zEntry,w2,IF(AND(AL19&gt;=ExitZ,BG18&gt;0),w2,0)))))</f>
        <v>0</v>
      </c>
      <c r="BH19" s="26" t="n">
        <f aca="false">IF(AM19="",0,IF(AM19&gt;=z4,w4,IF(AM19&gt;=z3,w3,IF(AM19&gt;=zEntry,w2,IF(AND(AM19&gt;=ExitZ,BH18&gt;0),w2,0)))))</f>
        <v>0</v>
      </c>
      <c r="BI19" s="26" t="n">
        <f aca="false">IF(AN19="",0,IF(AN19&gt;=z4,w4,IF(AN19&gt;=z3,w3,IF(AN19&gt;=zEntry,w2,IF(AND(AN19&gt;=ExitZ,BI18&gt;0),w2,0)))))</f>
        <v>0</v>
      </c>
      <c r="BJ19" s="26" t="n">
        <f aca="false">IF(AO19="",0,IF(AO19&gt;=z4,w4,IF(AO19&gt;=z3,w3,IF(AO19&gt;=zEntry,w2,IF(AND(AO19&gt;=ExitZ,BJ18&gt;0),w2,0)))))</f>
        <v>0</v>
      </c>
      <c r="BK19" s="26" t="n">
        <f aca="false">IF(AP19="",0,IF(AP19&gt;=z4,w4,IF(AP19&gt;=z3,w3,IF(AP19&gt;=zEntry,w2,IF(AND(AP19&gt;=ExitZ,BK18&gt;0),w2,0)))))</f>
        <v>0</v>
      </c>
      <c r="BL19" s="26" t="n">
        <f aca="false">IF(AQ19="",0,IF(AQ19&gt;=z4,w4,IF(AQ19&gt;=z3,w3,IF(AQ19&gt;=zEntry,w2,IF(AND(AQ19&gt;=ExitZ,BL18&gt;0),w2,0)))))</f>
        <v>0</v>
      </c>
      <c r="BM19" s="23" t="n">
        <f aca="false">IF(Rates_Data!AD18&gt;=Rates_Data!AE18,Rates_Data!AK19-Rates_Data!AL19,Rates_Data!AL19-Rates_Data!AK19)</f>
        <v>-0.007581</v>
      </c>
      <c r="BN19" s="23" t="n">
        <f aca="false">IF(Rates_Data!AD18&gt;=Rates_Data!AF18,Rates_Data!AK19-Rates_Data!AM19,Rates_Data!AM19-Rates_Data!AK19)</f>
        <v>0.000208999999999994</v>
      </c>
      <c r="BO19" s="23" t="n">
        <f aca="false">IF(Rates_Data!AD18&gt;=Rates_Data!AG18,Rates_Data!AK19-Rates_Data!AN19,Rates_Data!AN19-Rates_Data!AK19)</f>
        <v>0.000209000000000002</v>
      </c>
      <c r="BP19" s="23" t="n">
        <f aca="false">IF(Rates_Data!AD18&gt;=Rates_Data!AH18,Rates_Data!AK19-Rates_Data!AO19,Rates_Data!AO19-Rates_Data!AK19)</f>
        <v>-0.009785</v>
      </c>
      <c r="BQ19" s="23" t="n">
        <f aca="false">IF(Rates_Data!AD18&gt;=Rates_Data!AI18,Rates_Data!AK19-Rates_Data!AP19,Rates_Data!AP19-Rates_Data!AK19)</f>
        <v>0.006365</v>
      </c>
      <c r="BR19" s="23" t="n">
        <f aca="false">IF(Rates_Data!AD18&gt;=Rates_Data!AJ18,Rates_Data!AK19-Rates_Data!AQ19,Rates_Data!AQ19-Rates_Data!AK19)</f>
        <v>-0.002755</v>
      </c>
      <c r="BS19" s="23" t="n">
        <f aca="false">IF(Rates_Data!AE18&gt;=Rates_Data!AF18,Rates_Data!AL19-Rates_Data!AM19,Rates_Data!AM19-Rates_Data!AL19)</f>
        <v>0.00778999999999999</v>
      </c>
      <c r="BT19" s="23" t="n">
        <f aca="false">IF(Rates_Data!AE18&gt;=Rates_Data!AG18,Rates_Data!AL19-Rates_Data!AN19,Rates_Data!AN19-Rates_Data!AL19)</f>
        <v>0.00779</v>
      </c>
      <c r="BU19" s="23" t="n">
        <f aca="false">IF(Rates_Data!AE18&gt;=Rates_Data!AH18,Rates_Data!AL19-Rates_Data!AO19,Rates_Data!AO19-Rates_Data!AL19)</f>
        <v>-0.002204</v>
      </c>
      <c r="BV19" s="23" t="n">
        <f aca="false">IF(Rates_Data!AE18&gt;=Rates_Data!AI18,Rates_Data!AL19-Rates_Data!AP19,Rates_Data!AP19-Rates_Data!AL19)</f>
        <v>0.013946</v>
      </c>
      <c r="BW19" s="23" t="n">
        <f aca="false">IF(Rates_Data!AE18&gt;=Rates_Data!AJ18,Rates_Data!AL19-Rates_Data!AQ19,Rates_Data!AQ19-Rates_Data!AL19)</f>
        <v>0.004826</v>
      </c>
      <c r="BX19" s="23" t="n">
        <f aca="false">IF(Rates_Data!AF18&gt;=Rates_Data!AG18,Rates_Data!AM19-Rates_Data!AN19,Rates_Data!AN19-Rates_Data!AM19)</f>
        <v>-8.23993651088983E-018</v>
      </c>
      <c r="BY19" s="23" t="n">
        <f aca="false">IF(Rates_Data!AF18&gt;=Rates_Data!AH18,Rates_Data!AM19-Rates_Data!AO19,Rates_Data!AO19-Rates_Data!AM19)</f>
        <v>0.009994</v>
      </c>
      <c r="BZ19" s="23" t="n">
        <f aca="false">IF(Rates_Data!AF18&gt;=Rates_Data!AI18,Rates_Data!AM19-Rates_Data!AP19,Rates_Data!AP19-Rates_Data!AM19)</f>
        <v>-0.006156</v>
      </c>
      <c r="CA19" s="23" t="n">
        <f aca="false">IF(Rates_Data!AF18&gt;=Rates_Data!AJ18,Rates_Data!AM19-Rates_Data!AQ19,Rates_Data!AQ19-Rates_Data!AM19)</f>
        <v>0.00296399999999999</v>
      </c>
      <c r="CB19" s="23" t="n">
        <f aca="false">IF(Rates_Data!AG18&gt;=Rates_Data!AH18,Rates_Data!AN19-Rates_Data!AO19,Rates_Data!AO19-Rates_Data!AN19)</f>
        <v>0.009994</v>
      </c>
      <c r="CC19" s="23" t="n">
        <f aca="false">IF(Rates_Data!AG18&gt;=Rates_Data!AI18,Rates_Data!AN19-Rates_Data!AP19,Rates_Data!AP19-Rates_Data!AN19)</f>
        <v>-0.006156</v>
      </c>
      <c r="CD19" s="23" t="n">
        <f aca="false">IF(Rates_Data!AG18&gt;=Rates_Data!AJ18,Rates_Data!AN19-Rates_Data!AQ19,Rates_Data!AQ19-Rates_Data!AN19)</f>
        <v>0.002964</v>
      </c>
      <c r="CE19" s="23" t="n">
        <f aca="false">IF(Rates_Data!AH18&gt;=Rates_Data!AI18,Rates_Data!AO19-Rates_Data!AP19,Rates_Data!AP19-Rates_Data!AO19)</f>
        <v>0.01615</v>
      </c>
      <c r="CF19" s="23" t="n">
        <f aca="false">IF(Rates_Data!AH18&gt;=Rates_Data!AJ18,Rates_Data!AO19-Rates_Data!AQ19,Rates_Data!AQ19-Rates_Data!AO19)</f>
        <v>0.00703</v>
      </c>
      <c r="CG19" s="23" t="n">
        <f aca="false">IF(Rates_Data!AI18&gt;=Rates_Data!AJ18,Rates_Data!AP19-Rates_Data!AQ19,Rates_Data!AQ19-Rates_Data!AP19)</f>
        <v>0.00912</v>
      </c>
      <c r="CH19" s="27" t="str">
        <f aca="false">IF(ROW()&lt;4+VolLB,"",STDEV(INDEX($BM:$BM,ROW()-VolLB+1):INDEX($BM:$BM,ROW()))*SQRT(12))</f>
        <v/>
      </c>
      <c r="CI19" s="27" t="str">
        <f aca="false">IF(ROW()&lt;4+VolLB,"",STDEV(INDEX($BN:$BN,ROW()-VolLB+1):INDEX($BN:$BN,ROW()))*SQRT(12))</f>
        <v/>
      </c>
      <c r="CJ19" s="27" t="str">
        <f aca="false">IF(ROW()&lt;4+VolLB,"",STDEV(INDEX($BO:$BO,ROW()-VolLB+1):INDEX($BO:$BO,ROW()))*SQRT(12))</f>
        <v/>
      </c>
      <c r="CK19" s="27" t="str">
        <f aca="false">IF(ROW()&lt;4+VolLB,"",STDEV(INDEX($BP:$BP,ROW()-VolLB+1):INDEX($BP:$BP,ROW()))*SQRT(12))</f>
        <v/>
      </c>
      <c r="CL19" s="27" t="str">
        <f aca="false">IF(ROW()&lt;4+VolLB,"",STDEV(INDEX($BQ:$BQ,ROW()-VolLB+1):INDEX($BQ:$BQ,ROW()))*SQRT(12))</f>
        <v/>
      </c>
      <c r="CM19" s="27" t="str">
        <f aca="false">IF(ROW()&lt;4+VolLB,"",STDEV(INDEX($BR:$BR,ROW()-VolLB+1):INDEX($BR:$BR,ROW()))*SQRT(12))</f>
        <v/>
      </c>
      <c r="CN19" s="27" t="str">
        <f aca="false">IF(ROW()&lt;4+VolLB,"",STDEV(INDEX($BS:$BS,ROW()-VolLB+1):INDEX($BS:$BS,ROW()))*SQRT(12))</f>
        <v/>
      </c>
      <c r="CO19" s="27" t="str">
        <f aca="false">IF(ROW()&lt;4+VolLB,"",STDEV(INDEX($BT:$BT,ROW()-VolLB+1):INDEX($BT:$BT,ROW()))*SQRT(12))</f>
        <v/>
      </c>
      <c r="CP19" s="27" t="str">
        <f aca="false">IF(ROW()&lt;4+VolLB,"",STDEV(INDEX($BU:$BU,ROW()-VolLB+1):INDEX($BU:$BU,ROW()))*SQRT(12))</f>
        <v/>
      </c>
      <c r="CQ19" s="27" t="str">
        <f aca="false">IF(ROW()&lt;4+VolLB,"",STDEV(INDEX($BV:$BV,ROW()-VolLB+1):INDEX($BV:$BV,ROW()))*SQRT(12))</f>
        <v/>
      </c>
      <c r="CR19" s="27" t="str">
        <f aca="false">IF(ROW()&lt;4+VolLB,"",STDEV(INDEX($BW:$BW,ROW()-VolLB+1):INDEX($BW:$BW,ROW()))*SQRT(12))</f>
        <v/>
      </c>
      <c r="CS19" s="27" t="str">
        <f aca="false">IF(ROW()&lt;4+VolLB,"",STDEV(INDEX($BX:$BX,ROW()-VolLB+1):INDEX($BX:$BX,ROW()))*SQRT(12))</f>
        <v/>
      </c>
      <c r="CT19" s="27" t="str">
        <f aca="false">IF(ROW()&lt;4+VolLB,"",STDEV(INDEX($BY:$BY,ROW()-VolLB+1):INDEX($BY:$BY,ROW()))*SQRT(12))</f>
        <v/>
      </c>
      <c r="CU19" s="27" t="str">
        <f aca="false">IF(ROW()&lt;4+VolLB,"",STDEV(INDEX($BZ:$BZ,ROW()-VolLB+1):INDEX($BZ:$BZ,ROW()))*SQRT(12))</f>
        <v/>
      </c>
      <c r="CV19" s="27" t="str">
        <f aca="false">IF(ROW()&lt;4+VolLB,"",STDEV(INDEX($CA:$CA,ROW()-VolLB+1):INDEX($CA:$CA,ROW()))*SQRT(12))</f>
        <v/>
      </c>
      <c r="CW19" s="27" t="str">
        <f aca="false">IF(ROW()&lt;4+VolLB,"",STDEV(INDEX($CB:$CB,ROW()-VolLB+1):INDEX($CB:$CB,ROW()))*SQRT(12))</f>
        <v/>
      </c>
      <c r="CX19" s="27" t="str">
        <f aca="false">IF(ROW()&lt;4+VolLB,"",STDEV(INDEX($CC:$CC,ROW()-VolLB+1):INDEX($CC:$CC,ROW()))*SQRT(12))</f>
        <v/>
      </c>
      <c r="CY19" s="27" t="str">
        <f aca="false">IF(ROW()&lt;4+VolLB,"",STDEV(INDEX($CD:$CD,ROW()-VolLB+1):INDEX($CD:$CD,ROW()))*SQRT(12))</f>
        <v/>
      </c>
      <c r="CZ19" s="27" t="str">
        <f aca="false">IF(ROW()&lt;4+VolLB,"",STDEV(INDEX($CE:$CE,ROW()-VolLB+1):INDEX($CE:$CE,ROW()))*SQRT(12))</f>
        <v/>
      </c>
      <c r="DA19" s="27" t="str">
        <f aca="false">IF(ROW()&lt;4+VolLB,"",STDEV(INDEX($CF:$CF,ROW()-VolLB+1):INDEX($CF:$CF,ROW()))*SQRT(12))</f>
        <v/>
      </c>
      <c r="DB19" s="27" t="str">
        <f aca="false">IF(ROW()&lt;4+VolLB,"",STDEV(INDEX($CG:$CG,ROW()-VolLB+1):INDEX($CG:$CG,ROW()))*SQRT(12))</f>
        <v/>
      </c>
      <c r="DC19" s="26" t="n">
        <f aca="false">IF(OR(AR19=0,CH19="",CH19=0),0,AR19*MIN(MaxScal,TgtVol/CH19))</f>
        <v>0</v>
      </c>
      <c r="DD19" s="26" t="n">
        <f aca="false">IF(OR(AS19=0,CI19="",CI19=0),0,AS19*MIN(MaxScal,TgtVol/CI19))</f>
        <v>0</v>
      </c>
      <c r="DE19" s="26" t="n">
        <f aca="false">IF(OR(AT19=0,CJ19="",CJ19=0),0,AT19*MIN(MaxScal,TgtVol/CJ19))</f>
        <v>0</v>
      </c>
      <c r="DF19" s="26" t="n">
        <f aca="false">IF(OR(AU19=0,CK19="",CK19=0),0,AU19*MIN(MaxScal,TgtVol/CK19))</f>
        <v>0</v>
      </c>
      <c r="DG19" s="26" t="n">
        <f aca="false">IF(OR(AV19=0,CL19="",CL19=0),0,AV19*MIN(MaxScal,TgtVol/CL19))</f>
        <v>0</v>
      </c>
      <c r="DH19" s="26" t="n">
        <f aca="false">IF(OR(AW19=0,CM19="",CM19=0),0,AW19*MIN(MaxScal,TgtVol/CM19))</f>
        <v>0</v>
      </c>
      <c r="DI19" s="26" t="n">
        <f aca="false">IF(OR(AX19=0,CN19="",CN19=0),0,AX19*MIN(MaxScal,TgtVol/CN19))</f>
        <v>0</v>
      </c>
      <c r="DJ19" s="26" t="n">
        <f aca="false">IF(OR(AY19=0,CO19="",CO19=0),0,AY19*MIN(MaxScal,TgtVol/CO19))</f>
        <v>0</v>
      </c>
      <c r="DK19" s="26" t="n">
        <f aca="false">IF(OR(AZ19=0,CP19="",CP19=0),0,AZ19*MIN(MaxScal,TgtVol/CP19))</f>
        <v>0</v>
      </c>
      <c r="DL19" s="26" t="n">
        <f aca="false">IF(OR(BA19=0,CQ19="",CQ19=0),0,BA19*MIN(MaxScal,TgtVol/CQ19))</f>
        <v>0</v>
      </c>
      <c r="DM19" s="26" t="n">
        <f aca="false">IF(OR(BB19=0,CR19="",CR19=0),0,BB19*MIN(MaxScal,TgtVol/CR19))</f>
        <v>0</v>
      </c>
      <c r="DN19" s="26" t="n">
        <f aca="false">IF(OR(BC19=0,CS19="",CS19=0),0,BC19*MIN(MaxScal,TgtVol/CS19))</f>
        <v>0</v>
      </c>
      <c r="DO19" s="26" t="n">
        <f aca="false">IF(OR(BD19=0,CT19="",CT19=0),0,BD19*MIN(MaxScal,TgtVol/CT19))</f>
        <v>0</v>
      </c>
      <c r="DP19" s="26" t="n">
        <f aca="false">IF(OR(BE19=0,CU19="",CU19=0),0,BE19*MIN(MaxScal,TgtVol/CU19))</f>
        <v>0</v>
      </c>
      <c r="DQ19" s="26" t="n">
        <f aca="false">IF(OR(BF19=0,CV19="",CV19=0),0,BF19*MIN(MaxScal,TgtVol/CV19))</f>
        <v>0</v>
      </c>
      <c r="DR19" s="26" t="n">
        <f aca="false">IF(OR(BG19=0,CW19="",CW19=0),0,BG19*MIN(MaxScal,TgtVol/CW19))</f>
        <v>0</v>
      </c>
      <c r="DS19" s="26" t="n">
        <f aca="false">IF(OR(BH19=0,CX19="",CX19=0),0,BH19*MIN(MaxScal,TgtVol/CX19))</f>
        <v>0</v>
      </c>
      <c r="DT19" s="26" t="n">
        <f aca="false">IF(OR(BI19=0,CY19="",CY19=0),0,BI19*MIN(MaxScal,TgtVol/CY19))</f>
        <v>0</v>
      </c>
      <c r="DU19" s="26" t="n">
        <f aca="false">IF(OR(BJ19=0,CZ19="",CZ19=0),0,BJ19*MIN(MaxScal,TgtVol/CZ19))</f>
        <v>0</v>
      </c>
      <c r="DV19" s="26" t="n">
        <f aca="false">IF(OR(BK19=0,DA19="",DA19=0),0,BK19*MIN(MaxScal,TgtVol/DA19))</f>
        <v>0</v>
      </c>
      <c r="DW19" s="26" t="n">
        <f aca="false">IF(OR(BL19=0,DB19="",DB19=0),0,BL19*MIN(MaxScal,TgtVol/DB19))</f>
        <v>0</v>
      </c>
      <c r="DX19" s="28" t="n">
        <f aca="false">IFERROR(DC18*BM19,"")</f>
        <v>-0</v>
      </c>
      <c r="DY19" s="28" t="n">
        <f aca="false">IFERROR(DD18*BN19,"")</f>
        <v>0</v>
      </c>
      <c r="DZ19" s="28" t="n">
        <f aca="false">IFERROR(DE18*BO19,"")</f>
        <v>0</v>
      </c>
      <c r="EA19" s="28" t="n">
        <f aca="false">IFERROR(DF18*BP19,"")</f>
        <v>-0</v>
      </c>
      <c r="EB19" s="28" t="n">
        <f aca="false">IFERROR(DG18*BQ19,"")</f>
        <v>0</v>
      </c>
      <c r="EC19" s="28" t="n">
        <f aca="false">IFERROR(DH18*BR19,"")</f>
        <v>-0</v>
      </c>
      <c r="ED19" s="28" t="n">
        <f aca="false">IFERROR(DI18*BS19,"")</f>
        <v>0</v>
      </c>
      <c r="EE19" s="28" t="n">
        <f aca="false">IFERROR(DJ18*BT19,"")</f>
        <v>0</v>
      </c>
      <c r="EF19" s="28" t="n">
        <f aca="false">IFERROR(DK18*BU19,"")</f>
        <v>-0</v>
      </c>
      <c r="EG19" s="28" t="n">
        <f aca="false">IFERROR(DL18*BV19,"")</f>
        <v>0</v>
      </c>
      <c r="EH19" s="28" t="n">
        <f aca="false">IFERROR(DM18*BW19,"")</f>
        <v>0</v>
      </c>
      <c r="EI19" s="28" t="n">
        <f aca="false">IFERROR(DN18*BX19,"")</f>
        <v>-0</v>
      </c>
      <c r="EJ19" s="28" t="n">
        <f aca="false">IFERROR(DO18*BY19,"")</f>
        <v>0</v>
      </c>
      <c r="EK19" s="28" t="n">
        <f aca="false">IFERROR(DP18*BZ19,"")</f>
        <v>-0</v>
      </c>
      <c r="EL19" s="28" t="n">
        <f aca="false">IFERROR(DQ18*CA19,"")</f>
        <v>0</v>
      </c>
      <c r="EM19" s="28" t="n">
        <f aca="false">IFERROR(DR18*CB19,"")</f>
        <v>0</v>
      </c>
      <c r="EN19" s="28" t="n">
        <f aca="false">IFERROR(DS18*CC19,"")</f>
        <v>-0</v>
      </c>
      <c r="EO19" s="28" t="n">
        <f aca="false">IFERROR(DT18*CD19,"")</f>
        <v>0</v>
      </c>
      <c r="EP19" s="28" t="n">
        <f aca="false">IFERROR(DU18*CE19,"")</f>
        <v>0</v>
      </c>
      <c r="EQ19" s="28" t="n">
        <f aca="false">IFERROR(DV18*CF19,"")</f>
        <v>0</v>
      </c>
      <c r="ER19" s="28" t="n">
        <f aca="false">IFERROR(DW18*CG19,"")</f>
        <v>0</v>
      </c>
      <c r="ES19" s="28" t="n">
        <f aca="false">IF(ROW()=4,"",SUM(DX19:ER19))</f>
        <v>0</v>
      </c>
      <c r="ET19" s="29" t="n">
        <f aca="false">COUNTIF(AR19:BL19,"&gt;0")</f>
        <v>0</v>
      </c>
    </row>
    <row r="20" customFormat="false" ht="15" hidden="false" customHeight="false" outlineLevel="0" collapsed="false">
      <c r="A20" s="19" t="n">
        <v>38503</v>
      </c>
      <c r="B20" s="23" t="n">
        <f aca="false">ABS(Rates_Data!AD20-Rates_Data!AE20)</f>
        <v>0.230176470588235</v>
      </c>
      <c r="C20" s="23" t="n">
        <f aca="false">ABS(Rates_Data!AD20-Rates_Data!AF20)</f>
        <v>0.892882352941177</v>
      </c>
      <c r="D20" s="23" t="n">
        <f aca="false">ABS(Rates_Data!AD20-Rates_Data!AG20)</f>
        <v>0.416647058823529</v>
      </c>
      <c r="E20" s="23" t="n">
        <f aca="false">ABS(Rates_Data!AD20-Rates_Data!AH20)</f>
        <v>0.603647058823529</v>
      </c>
      <c r="F20" s="23" t="n">
        <f aca="false">ABS(Rates_Data!AD20-Rates_Data!AI20)</f>
        <v>0.191588235294117</v>
      </c>
      <c r="G20" s="23" t="n">
        <f aca="false">ABS(Rates_Data!AD20-Rates_Data!AJ20)</f>
        <v>0.238823529411764</v>
      </c>
      <c r="H20" s="23" t="n">
        <f aca="false">ABS(Rates_Data!AE20-Rates_Data!AF20)</f>
        <v>0.662705882352941</v>
      </c>
      <c r="I20" s="23" t="n">
        <f aca="false">ABS(Rates_Data!AE20-Rates_Data!AG20)</f>
        <v>0.186470588235294</v>
      </c>
      <c r="J20" s="23" t="n">
        <f aca="false">ABS(Rates_Data!AE20-Rates_Data!AH20)</f>
        <v>0.373470588235294</v>
      </c>
      <c r="K20" s="23" t="n">
        <f aca="false">ABS(Rates_Data!AE20-Rates_Data!AI20)</f>
        <v>0.0385882352941178</v>
      </c>
      <c r="L20" s="23" t="n">
        <f aca="false">ABS(Rates_Data!AE20-Rates_Data!AJ20)</f>
        <v>0.00864705882352901</v>
      </c>
      <c r="M20" s="23" t="n">
        <f aca="false">ABS(Rates_Data!AF20-Rates_Data!AG20)</f>
        <v>0.476235294117648</v>
      </c>
      <c r="N20" s="23" t="n">
        <f aca="false">ABS(Rates_Data!AF20-Rates_Data!AH20)</f>
        <v>0.289235294117647</v>
      </c>
      <c r="O20" s="23" t="n">
        <f aca="false">ABS(Rates_Data!AF20-Rates_Data!AI20)</f>
        <v>0.701294117647059</v>
      </c>
      <c r="P20" s="23" t="n">
        <f aca="false">ABS(Rates_Data!AF20-Rates_Data!AJ20)</f>
        <v>0.654058823529412</v>
      </c>
      <c r="Q20" s="23" t="n">
        <f aca="false">ABS(Rates_Data!AG20-Rates_Data!AH20)</f>
        <v>0.187</v>
      </c>
      <c r="R20" s="23" t="n">
        <f aca="false">ABS(Rates_Data!AG20-Rates_Data!AI20)</f>
        <v>0.225058823529412</v>
      </c>
      <c r="S20" s="23" t="n">
        <f aca="false">ABS(Rates_Data!AG20-Rates_Data!AJ20)</f>
        <v>0.177823529411765</v>
      </c>
      <c r="T20" s="23" t="n">
        <f aca="false">ABS(Rates_Data!AH20-Rates_Data!AI20)</f>
        <v>0.412058823529412</v>
      </c>
      <c r="U20" s="23" t="n">
        <f aca="false">ABS(Rates_Data!AH20-Rates_Data!AJ20)</f>
        <v>0.364823529411765</v>
      </c>
      <c r="V20" s="23" t="n">
        <f aca="false">ABS(Rates_Data!AI20-Rates_Data!AJ20)</f>
        <v>0.0472352941176468</v>
      </c>
      <c r="W20" s="26" t="str">
        <f aca="false">IF(ROW()&lt;4+MinObs-1,"",IFERROR((B20-AVERAGE(B$4:B20))/STDEV(B$4:B20),""))</f>
        <v/>
      </c>
      <c r="X20" s="26" t="str">
        <f aca="false">IF(ROW()&lt;4+MinObs-1,"",IFERROR((C20-AVERAGE(C$4:C20))/STDEV(C$4:C20),""))</f>
        <v/>
      </c>
      <c r="Y20" s="26" t="str">
        <f aca="false">IF(ROW()&lt;4+MinObs-1,"",IFERROR((D20-AVERAGE(D$4:D20))/STDEV(D$4:D20),""))</f>
        <v/>
      </c>
      <c r="Z20" s="26" t="str">
        <f aca="false">IF(ROW()&lt;4+MinObs-1,"",IFERROR((E20-AVERAGE(E$4:E20))/STDEV(E$4:E20),""))</f>
        <v/>
      </c>
      <c r="AA20" s="26" t="str">
        <f aca="false">IF(ROW()&lt;4+MinObs-1,"",IFERROR((F20-AVERAGE(F$4:F20))/STDEV(F$4:F20),""))</f>
        <v/>
      </c>
      <c r="AB20" s="26" t="str">
        <f aca="false">IF(ROW()&lt;4+MinObs-1,"",IFERROR((G20-AVERAGE(G$4:G20))/STDEV(G$4:G20),""))</f>
        <v/>
      </c>
      <c r="AC20" s="26" t="str">
        <f aca="false">IF(ROW()&lt;4+MinObs-1,"",IFERROR((H20-AVERAGE(H$4:H20))/STDEV(H$4:H20),""))</f>
        <v/>
      </c>
      <c r="AD20" s="26" t="str">
        <f aca="false">IF(ROW()&lt;4+MinObs-1,"",IFERROR((I20-AVERAGE(I$4:I20))/STDEV(I$4:I20),""))</f>
        <v/>
      </c>
      <c r="AE20" s="26" t="str">
        <f aca="false">IF(ROW()&lt;4+MinObs-1,"",IFERROR((J20-AVERAGE(J$4:J20))/STDEV(J$4:J20),""))</f>
        <v/>
      </c>
      <c r="AF20" s="26" t="str">
        <f aca="false">IF(ROW()&lt;4+MinObs-1,"",IFERROR((K20-AVERAGE(K$4:K20))/STDEV(K$4:K20),""))</f>
        <v/>
      </c>
      <c r="AG20" s="26" t="str">
        <f aca="false">IF(ROW()&lt;4+MinObs-1,"",IFERROR((L20-AVERAGE(L$4:L20))/STDEV(L$4:L20),""))</f>
        <v/>
      </c>
      <c r="AH20" s="26" t="str">
        <f aca="false">IF(ROW()&lt;4+MinObs-1,"",IFERROR((M20-AVERAGE(M$4:M20))/STDEV(M$4:M20),""))</f>
        <v/>
      </c>
      <c r="AI20" s="26" t="str">
        <f aca="false">IF(ROW()&lt;4+MinObs-1,"",IFERROR((N20-AVERAGE(N$4:N20))/STDEV(N$4:N20),""))</f>
        <v/>
      </c>
      <c r="AJ20" s="26" t="str">
        <f aca="false">IF(ROW()&lt;4+MinObs-1,"",IFERROR((O20-AVERAGE(O$4:O20))/STDEV(O$4:O20),""))</f>
        <v/>
      </c>
      <c r="AK20" s="26" t="str">
        <f aca="false">IF(ROW()&lt;4+MinObs-1,"",IFERROR((P20-AVERAGE(P$4:P20))/STDEV(P$4:P20),""))</f>
        <v/>
      </c>
      <c r="AL20" s="26" t="str">
        <f aca="false">IF(ROW()&lt;4+MinObs-1,"",IFERROR((Q20-AVERAGE(Q$4:Q20))/STDEV(Q$4:Q20),""))</f>
        <v/>
      </c>
      <c r="AM20" s="26" t="str">
        <f aca="false">IF(ROW()&lt;4+MinObs-1,"",IFERROR((R20-AVERAGE(R$4:R20))/STDEV(R$4:R20),""))</f>
        <v/>
      </c>
      <c r="AN20" s="26" t="str">
        <f aca="false">IF(ROW()&lt;4+MinObs-1,"",IFERROR((S20-AVERAGE(S$4:S20))/STDEV(S$4:S20),""))</f>
        <v/>
      </c>
      <c r="AO20" s="26" t="str">
        <f aca="false">IF(ROW()&lt;4+MinObs-1,"",IFERROR((T20-AVERAGE(T$4:T20))/STDEV(T$4:T20),""))</f>
        <v/>
      </c>
      <c r="AP20" s="26" t="str">
        <f aca="false">IF(ROW()&lt;4+MinObs-1,"",IFERROR((U20-AVERAGE(U$4:U20))/STDEV(U$4:U20),""))</f>
        <v/>
      </c>
      <c r="AQ20" s="26" t="str">
        <f aca="false">IF(ROW()&lt;4+MinObs-1,"",IFERROR((V20-AVERAGE(V$4:V20))/STDEV(V$4:V20),""))</f>
        <v/>
      </c>
      <c r="AR20" s="26" t="n">
        <f aca="false">IF(W20="",0,IF(W20&gt;=z4,w4,IF(W20&gt;=z3,w3,IF(W20&gt;=zEntry,w2,IF(AND(W20&gt;=ExitZ,AR19&gt;0),w2,0)))))</f>
        <v>0</v>
      </c>
      <c r="AS20" s="26" t="n">
        <f aca="false">IF(X20="",0,IF(X20&gt;=z4,w4,IF(X20&gt;=z3,w3,IF(X20&gt;=zEntry,w2,IF(AND(X20&gt;=ExitZ,AS19&gt;0),w2,0)))))</f>
        <v>0</v>
      </c>
      <c r="AT20" s="26" t="n">
        <f aca="false">IF(Y20="",0,IF(Y20&gt;=z4,w4,IF(Y20&gt;=z3,w3,IF(Y20&gt;=zEntry,w2,IF(AND(Y20&gt;=ExitZ,AT19&gt;0),w2,0)))))</f>
        <v>0</v>
      </c>
      <c r="AU20" s="26" t="n">
        <f aca="false">IF(Z20="",0,IF(Z20&gt;=z4,w4,IF(Z20&gt;=z3,w3,IF(Z20&gt;=zEntry,w2,IF(AND(Z20&gt;=ExitZ,AU19&gt;0),w2,0)))))</f>
        <v>0</v>
      </c>
      <c r="AV20" s="26" t="n">
        <f aca="false">IF(AA20="",0,IF(AA20&gt;=z4,w4,IF(AA20&gt;=z3,w3,IF(AA20&gt;=zEntry,w2,IF(AND(AA20&gt;=ExitZ,AV19&gt;0),w2,0)))))</f>
        <v>0</v>
      </c>
      <c r="AW20" s="26" t="n">
        <f aca="false">IF(AB20="",0,IF(AB20&gt;=z4,w4,IF(AB20&gt;=z3,w3,IF(AB20&gt;=zEntry,w2,IF(AND(AB20&gt;=ExitZ,AW19&gt;0),w2,0)))))</f>
        <v>0</v>
      </c>
      <c r="AX20" s="26" t="n">
        <f aca="false">IF(AC20="",0,IF(AC20&gt;=z4,w4,IF(AC20&gt;=z3,w3,IF(AC20&gt;=zEntry,w2,IF(AND(AC20&gt;=ExitZ,AX19&gt;0),w2,0)))))</f>
        <v>0</v>
      </c>
      <c r="AY20" s="26" t="n">
        <f aca="false">IF(AD20="",0,IF(AD20&gt;=z4,w4,IF(AD20&gt;=z3,w3,IF(AD20&gt;=zEntry,w2,IF(AND(AD20&gt;=ExitZ,AY19&gt;0),w2,0)))))</f>
        <v>0</v>
      </c>
      <c r="AZ20" s="26" t="n">
        <f aca="false">IF(AE20="",0,IF(AE20&gt;=z4,w4,IF(AE20&gt;=z3,w3,IF(AE20&gt;=zEntry,w2,IF(AND(AE20&gt;=ExitZ,AZ19&gt;0),w2,0)))))</f>
        <v>0</v>
      </c>
      <c r="BA20" s="26" t="n">
        <f aca="false">IF(AF20="",0,IF(AF20&gt;=z4,w4,IF(AF20&gt;=z3,w3,IF(AF20&gt;=zEntry,w2,IF(AND(AF20&gt;=ExitZ,BA19&gt;0),w2,0)))))</f>
        <v>0</v>
      </c>
      <c r="BB20" s="26" t="n">
        <f aca="false">IF(AG20="",0,IF(AG20&gt;=z4,w4,IF(AG20&gt;=z3,w3,IF(AG20&gt;=zEntry,w2,IF(AND(AG20&gt;=ExitZ,BB19&gt;0),w2,0)))))</f>
        <v>0</v>
      </c>
      <c r="BC20" s="26" t="n">
        <f aca="false">IF(AH20="",0,IF(AH20&gt;=z4,w4,IF(AH20&gt;=z3,w3,IF(AH20&gt;=zEntry,w2,IF(AND(AH20&gt;=ExitZ,BC19&gt;0),w2,0)))))</f>
        <v>0</v>
      </c>
      <c r="BD20" s="26" t="n">
        <f aca="false">IF(AI20="",0,IF(AI20&gt;=z4,w4,IF(AI20&gt;=z3,w3,IF(AI20&gt;=zEntry,w2,IF(AND(AI20&gt;=ExitZ,BD19&gt;0),w2,0)))))</f>
        <v>0</v>
      </c>
      <c r="BE20" s="26" t="n">
        <f aca="false">IF(AJ20="",0,IF(AJ20&gt;=z4,w4,IF(AJ20&gt;=z3,w3,IF(AJ20&gt;=zEntry,w2,IF(AND(AJ20&gt;=ExitZ,BE19&gt;0),w2,0)))))</f>
        <v>0</v>
      </c>
      <c r="BF20" s="26" t="n">
        <f aca="false">IF(AK20="",0,IF(AK20&gt;=z4,w4,IF(AK20&gt;=z3,w3,IF(AK20&gt;=zEntry,w2,IF(AND(AK20&gt;=ExitZ,BF19&gt;0),w2,0)))))</f>
        <v>0</v>
      </c>
      <c r="BG20" s="26" t="n">
        <f aca="false">IF(AL20="",0,IF(AL20&gt;=z4,w4,IF(AL20&gt;=z3,w3,IF(AL20&gt;=zEntry,w2,IF(AND(AL20&gt;=ExitZ,BG19&gt;0),w2,0)))))</f>
        <v>0</v>
      </c>
      <c r="BH20" s="26" t="n">
        <f aca="false">IF(AM20="",0,IF(AM20&gt;=z4,w4,IF(AM20&gt;=z3,w3,IF(AM20&gt;=zEntry,w2,IF(AND(AM20&gt;=ExitZ,BH19&gt;0),w2,0)))))</f>
        <v>0</v>
      </c>
      <c r="BI20" s="26" t="n">
        <f aca="false">IF(AN20="",0,IF(AN20&gt;=z4,w4,IF(AN20&gt;=z3,w3,IF(AN20&gt;=zEntry,w2,IF(AND(AN20&gt;=ExitZ,BI19&gt;0),w2,0)))))</f>
        <v>0</v>
      </c>
      <c r="BJ20" s="26" t="n">
        <f aca="false">IF(AO20="",0,IF(AO20&gt;=z4,w4,IF(AO20&gt;=z3,w3,IF(AO20&gt;=zEntry,w2,IF(AND(AO20&gt;=ExitZ,BJ19&gt;0),w2,0)))))</f>
        <v>0</v>
      </c>
      <c r="BK20" s="26" t="n">
        <f aca="false">IF(AP20="",0,IF(AP20&gt;=z4,w4,IF(AP20&gt;=z3,w3,IF(AP20&gt;=zEntry,w2,IF(AND(AP20&gt;=ExitZ,BK19&gt;0),w2,0)))))</f>
        <v>0</v>
      </c>
      <c r="BL20" s="26" t="n">
        <f aca="false">IF(AQ20="",0,IF(AQ20&gt;=z4,w4,IF(AQ20&gt;=z3,w3,IF(AQ20&gt;=zEntry,w2,IF(AND(AQ20&gt;=ExitZ,BL19&gt;0),w2,0)))))</f>
        <v>0</v>
      </c>
      <c r="BM20" s="23" t="n">
        <f aca="false">IF(Rates_Data!AD19&gt;=Rates_Data!AE19,Rates_Data!AK20-Rates_Data!AL20,Rates_Data!AL20-Rates_Data!AK20)</f>
        <v>0.000341999999999996</v>
      </c>
      <c r="BN20" s="23" t="n">
        <f aca="false">IF(Rates_Data!AD19&gt;=Rates_Data!AF19,Rates_Data!AK20-Rates_Data!AM20,Rates_Data!AM20-Rates_Data!AK20)</f>
        <v>-0.007296</v>
      </c>
      <c r="BO20" s="23" t="n">
        <f aca="false">IF(Rates_Data!AD19&gt;=Rates_Data!AG19,Rates_Data!AK20-Rates_Data!AN20,Rates_Data!AN20-Rates_Data!AK20)</f>
        <v>0.002432</v>
      </c>
      <c r="BP20" s="23" t="n">
        <f aca="false">IF(Rates_Data!AD19&gt;=Rates_Data!AH19,Rates_Data!AK20-Rates_Data!AO20,Rates_Data!AO20-Rates_Data!AK20)</f>
        <v>0.000398999999999998</v>
      </c>
      <c r="BQ20" s="23" t="n">
        <f aca="false">IF(Rates_Data!AD19&gt;=Rates_Data!AI19,Rates_Data!AK20-Rates_Data!AP20,Rates_Data!AP20-Rates_Data!AK20)</f>
        <v>0.003705</v>
      </c>
      <c r="BR20" s="23" t="n">
        <f aca="false">IF(Rates_Data!AD19&gt;=Rates_Data!AJ19,Rates_Data!AK20-Rates_Data!AQ20,Rates_Data!AQ20-Rates_Data!AK20)</f>
        <v>0.001653</v>
      </c>
      <c r="BS20" s="23" t="n">
        <f aca="false">IF(Rates_Data!AE19&gt;=Rates_Data!AF19,Rates_Data!AL20-Rates_Data!AM20,Rates_Data!AM20-Rates_Data!AL20)</f>
        <v>-0.007638</v>
      </c>
      <c r="BT20" s="23" t="n">
        <f aca="false">IF(Rates_Data!AE19&gt;=Rates_Data!AG19,Rates_Data!AL20-Rates_Data!AN20,Rates_Data!AN20-Rates_Data!AL20)</f>
        <v>0.00209000000000001</v>
      </c>
      <c r="BU20" s="23" t="n">
        <f aca="false">IF(Rates_Data!AE19&gt;=Rates_Data!AH19,Rates_Data!AL20-Rates_Data!AO20,Rates_Data!AO20-Rates_Data!AL20)</f>
        <v>5.70000000000019E-005</v>
      </c>
      <c r="BV20" s="23" t="n">
        <f aca="false">IF(Rates_Data!AE19&gt;=Rates_Data!AI19,Rates_Data!AL20-Rates_Data!AP20,Rates_Data!AP20-Rates_Data!AL20)</f>
        <v>0.003363</v>
      </c>
      <c r="BW20" s="23" t="n">
        <f aca="false">IF(Rates_Data!AE19&gt;=Rates_Data!AJ19,Rates_Data!AL20-Rates_Data!AQ20,Rates_Data!AQ20-Rates_Data!AL20)</f>
        <v>0.001311</v>
      </c>
      <c r="BX20" s="23" t="n">
        <f aca="false">IF(Rates_Data!AF19&gt;=Rates_Data!AG19,Rates_Data!AM20-Rates_Data!AN20,Rates_Data!AN20-Rates_Data!AM20)</f>
        <v>0.009728</v>
      </c>
      <c r="BY20" s="23" t="n">
        <f aca="false">IF(Rates_Data!AF19&gt;=Rates_Data!AH19,Rates_Data!AM20-Rates_Data!AO20,Rates_Data!AO20-Rates_Data!AM20)</f>
        <v>0.007695</v>
      </c>
      <c r="BZ20" s="23" t="n">
        <f aca="false">IF(Rates_Data!AF19&gt;=Rates_Data!AI19,Rates_Data!AM20-Rates_Data!AP20,Rates_Data!AP20-Rates_Data!AM20)</f>
        <v>-0.011001</v>
      </c>
      <c r="CA20" s="23" t="n">
        <f aca="false">IF(Rates_Data!AF19&gt;=Rates_Data!AJ19,Rates_Data!AM20-Rates_Data!AQ20,Rates_Data!AQ20-Rates_Data!AM20)</f>
        <v>0.00894899999999999</v>
      </c>
      <c r="CB20" s="23" t="n">
        <f aca="false">IF(Rates_Data!AG19&gt;=Rates_Data!AH19,Rates_Data!AN20-Rates_Data!AO20,Rates_Data!AO20-Rates_Data!AN20)</f>
        <v>0.002033</v>
      </c>
      <c r="CC20" s="23" t="n">
        <f aca="false">IF(Rates_Data!AG19&gt;=Rates_Data!AI19,Rates_Data!AN20-Rates_Data!AP20,Rates_Data!AP20-Rates_Data!AN20)</f>
        <v>-0.001273</v>
      </c>
      <c r="CD20" s="23" t="n">
        <f aca="false">IF(Rates_Data!AG19&gt;=Rates_Data!AJ19,Rates_Data!AN20-Rates_Data!AQ20,Rates_Data!AQ20-Rates_Data!AN20)</f>
        <v>0.000779000000000007</v>
      </c>
      <c r="CE20" s="23" t="n">
        <f aca="false">IF(Rates_Data!AH19&gt;=Rates_Data!AI19,Rates_Data!AO20-Rates_Data!AP20,Rates_Data!AP20-Rates_Data!AO20)</f>
        <v>-0.003306</v>
      </c>
      <c r="CF20" s="23" t="n">
        <f aca="false">IF(Rates_Data!AH19&gt;=Rates_Data!AJ19,Rates_Data!AO20-Rates_Data!AQ20,Rates_Data!AQ20-Rates_Data!AO20)</f>
        <v>-0.001254</v>
      </c>
      <c r="CG20" s="23" t="n">
        <f aca="false">IF(Rates_Data!AI19&gt;=Rates_Data!AJ19,Rates_Data!AP20-Rates_Data!AQ20,Rates_Data!AQ20-Rates_Data!AP20)</f>
        <v>-0.002052</v>
      </c>
      <c r="CH20" s="27" t="str">
        <f aca="false">IF(ROW()&lt;4+VolLB,"",STDEV(INDEX($BM:$BM,ROW()-VolLB+1):INDEX($BM:$BM,ROW()))*SQRT(12))</f>
        <v/>
      </c>
      <c r="CI20" s="27" t="str">
        <f aca="false">IF(ROW()&lt;4+VolLB,"",STDEV(INDEX($BN:$BN,ROW()-VolLB+1):INDEX($BN:$BN,ROW()))*SQRT(12))</f>
        <v/>
      </c>
      <c r="CJ20" s="27" t="str">
        <f aca="false">IF(ROW()&lt;4+VolLB,"",STDEV(INDEX($BO:$BO,ROW()-VolLB+1):INDEX($BO:$BO,ROW()))*SQRT(12))</f>
        <v/>
      </c>
      <c r="CK20" s="27" t="str">
        <f aca="false">IF(ROW()&lt;4+VolLB,"",STDEV(INDEX($BP:$BP,ROW()-VolLB+1):INDEX($BP:$BP,ROW()))*SQRT(12))</f>
        <v/>
      </c>
      <c r="CL20" s="27" t="str">
        <f aca="false">IF(ROW()&lt;4+VolLB,"",STDEV(INDEX($BQ:$BQ,ROW()-VolLB+1):INDEX($BQ:$BQ,ROW()))*SQRT(12))</f>
        <v/>
      </c>
      <c r="CM20" s="27" t="str">
        <f aca="false">IF(ROW()&lt;4+VolLB,"",STDEV(INDEX($BR:$BR,ROW()-VolLB+1):INDEX($BR:$BR,ROW()))*SQRT(12))</f>
        <v/>
      </c>
      <c r="CN20" s="27" t="str">
        <f aca="false">IF(ROW()&lt;4+VolLB,"",STDEV(INDEX($BS:$BS,ROW()-VolLB+1):INDEX($BS:$BS,ROW()))*SQRT(12))</f>
        <v/>
      </c>
      <c r="CO20" s="27" t="str">
        <f aca="false">IF(ROW()&lt;4+VolLB,"",STDEV(INDEX($BT:$BT,ROW()-VolLB+1):INDEX($BT:$BT,ROW()))*SQRT(12))</f>
        <v/>
      </c>
      <c r="CP20" s="27" t="str">
        <f aca="false">IF(ROW()&lt;4+VolLB,"",STDEV(INDEX($BU:$BU,ROW()-VolLB+1):INDEX($BU:$BU,ROW()))*SQRT(12))</f>
        <v/>
      </c>
      <c r="CQ20" s="27" t="str">
        <f aca="false">IF(ROW()&lt;4+VolLB,"",STDEV(INDEX($BV:$BV,ROW()-VolLB+1):INDEX($BV:$BV,ROW()))*SQRT(12))</f>
        <v/>
      </c>
      <c r="CR20" s="27" t="str">
        <f aca="false">IF(ROW()&lt;4+VolLB,"",STDEV(INDEX($BW:$BW,ROW()-VolLB+1):INDEX($BW:$BW,ROW()))*SQRT(12))</f>
        <v/>
      </c>
      <c r="CS20" s="27" t="str">
        <f aca="false">IF(ROW()&lt;4+VolLB,"",STDEV(INDEX($BX:$BX,ROW()-VolLB+1):INDEX($BX:$BX,ROW()))*SQRT(12))</f>
        <v/>
      </c>
      <c r="CT20" s="27" t="str">
        <f aca="false">IF(ROW()&lt;4+VolLB,"",STDEV(INDEX($BY:$BY,ROW()-VolLB+1):INDEX($BY:$BY,ROW()))*SQRT(12))</f>
        <v/>
      </c>
      <c r="CU20" s="27" t="str">
        <f aca="false">IF(ROW()&lt;4+VolLB,"",STDEV(INDEX($BZ:$BZ,ROW()-VolLB+1):INDEX($BZ:$BZ,ROW()))*SQRT(12))</f>
        <v/>
      </c>
      <c r="CV20" s="27" t="str">
        <f aca="false">IF(ROW()&lt;4+VolLB,"",STDEV(INDEX($CA:$CA,ROW()-VolLB+1):INDEX($CA:$CA,ROW()))*SQRT(12))</f>
        <v/>
      </c>
      <c r="CW20" s="27" t="str">
        <f aca="false">IF(ROW()&lt;4+VolLB,"",STDEV(INDEX($CB:$CB,ROW()-VolLB+1):INDEX($CB:$CB,ROW()))*SQRT(12))</f>
        <v/>
      </c>
      <c r="CX20" s="27" t="str">
        <f aca="false">IF(ROW()&lt;4+VolLB,"",STDEV(INDEX($CC:$CC,ROW()-VolLB+1):INDEX($CC:$CC,ROW()))*SQRT(12))</f>
        <v/>
      </c>
      <c r="CY20" s="27" t="str">
        <f aca="false">IF(ROW()&lt;4+VolLB,"",STDEV(INDEX($CD:$CD,ROW()-VolLB+1):INDEX($CD:$CD,ROW()))*SQRT(12))</f>
        <v/>
      </c>
      <c r="CZ20" s="27" t="str">
        <f aca="false">IF(ROW()&lt;4+VolLB,"",STDEV(INDEX($CE:$CE,ROW()-VolLB+1):INDEX($CE:$CE,ROW()))*SQRT(12))</f>
        <v/>
      </c>
      <c r="DA20" s="27" t="str">
        <f aca="false">IF(ROW()&lt;4+VolLB,"",STDEV(INDEX($CF:$CF,ROW()-VolLB+1):INDEX($CF:$CF,ROW()))*SQRT(12))</f>
        <v/>
      </c>
      <c r="DB20" s="27" t="str">
        <f aca="false">IF(ROW()&lt;4+VolLB,"",STDEV(INDEX($CG:$CG,ROW()-VolLB+1):INDEX($CG:$CG,ROW()))*SQRT(12))</f>
        <v/>
      </c>
      <c r="DC20" s="26" t="n">
        <f aca="false">IF(OR(AR20=0,CH20="",CH20=0),0,AR20*MIN(MaxScal,TgtVol/CH20))</f>
        <v>0</v>
      </c>
      <c r="DD20" s="26" t="n">
        <f aca="false">IF(OR(AS20=0,CI20="",CI20=0),0,AS20*MIN(MaxScal,TgtVol/CI20))</f>
        <v>0</v>
      </c>
      <c r="DE20" s="26" t="n">
        <f aca="false">IF(OR(AT20=0,CJ20="",CJ20=0),0,AT20*MIN(MaxScal,TgtVol/CJ20))</f>
        <v>0</v>
      </c>
      <c r="DF20" s="26" t="n">
        <f aca="false">IF(OR(AU20=0,CK20="",CK20=0),0,AU20*MIN(MaxScal,TgtVol/CK20))</f>
        <v>0</v>
      </c>
      <c r="DG20" s="26" t="n">
        <f aca="false">IF(OR(AV20=0,CL20="",CL20=0),0,AV20*MIN(MaxScal,TgtVol/CL20))</f>
        <v>0</v>
      </c>
      <c r="DH20" s="26" t="n">
        <f aca="false">IF(OR(AW20=0,CM20="",CM20=0),0,AW20*MIN(MaxScal,TgtVol/CM20))</f>
        <v>0</v>
      </c>
      <c r="DI20" s="26" t="n">
        <f aca="false">IF(OR(AX20=0,CN20="",CN20=0),0,AX20*MIN(MaxScal,TgtVol/CN20))</f>
        <v>0</v>
      </c>
      <c r="DJ20" s="26" t="n">
        <f aca="false">IF(OR(AY20=0,CO20="",CO20=0),0,AY20*MIN(MaxScal,TgtVol/CO20))</f>
        <v>0</v>
      </c>
      <c r="DK20" s="26" t="n">
        <f aca="false">IF(OR(AZ20=0,CP20="",CP20=0),0,AZ20*MIN(MaxScal,TgtVol/CP20))</f>
        <v>0</v>
      </c>
      <c r="DL20" s="26" t="n">
        <f aca="false">IF(OR(BA20=0,CQ20="",CQ20=0),0,BA20*MIN(MaxScal,TgtVol/CQ20))</f>
        <v>0</v>
      </c>
      <c r="DM20" s="26" t="n">
        <f aca="false">IF(OR(BB20=0,CR20="",CR20=0),0,BB20*MIN(MaxScal,TgtVol/CR20))</f>
        <v>0</v>
      </c>
      <c r="DN20" s="26" t="n">
        <f aca="false">IF(OR(BC20=0,CS20="",CS20=0),0,BC20*MIN(MaxScal,TgtVol/CS20))</f>
        <v>0</v>
      </c>
      <c r="DO20" s="26" t="n">
        <f aca="false">IF(OR(BD20=0,CT20="",CT20=0),0,BD20*MIN(MaxScal,TgtVol/CT20))</f>
        <v>0</v>
      </c>
      <c r="DP20" s="26" t="n">
        <f aca="false">IF(OR(BE20=0,CU20="",CU20=0),0,BE20*MIN(MaxScal,TgtVol/CU20))</f>
        <v>0</v>
      </c>
      <c r="DQ20" s="26" t="n">
        <f aca="false">IF(OR(BF20=0,CV20="",CV20=0),0,BF20*MIN(MaxScal,TgtVol/CV20))</f>
        <v>0</v>
      </c>
      <c r="DR20" s="26" t="n">
        <f aca="false">IF(OR(BG20=0,CW20="",CW20=0),0,BG20*MIN(MaxScal,TgtVol/CW20))</f>
        <v>0</v>
      </c>
      <c r="DS20" s="26" t="n">
        <f aca="false">IF(OR(BH20=0,CX20="",CX20=0),0,BH20*MIN(MaxScal,TgtVol/CX20))</f>
        <v>0</v>
      </c>
      <c r="DT20" s="26" t="n">
        <f aca="false">IF(OR(BI20=0,CY20="",CY20=0),0,BI20*MIN(MaxScal,TgtVol/CY20))</f>
        <v>0</v>
      </c>
      <c r="DU20" s="26" t="n">
        <f aca="false">IF(OR(BJ20=0,CZ20="",CZ20=0),0,BJ20*MIN(MaxScal,TgtVol/CZ20))</f>
        <v>0</v>
      </c>
      <c r="DV20" s="26" t="n">
        <f aca="false">IF(OR(BK20=0,DA20="",DA20=0),0,BK20*MIN(MaxScal,TgtVol/DA20))</f>
        <v>0</v>
      </c>
      <c r="DW20" s="26" t="n">
        <f aca="false">IF(OR(BL20=0,DB20="",DB20=0),0,BL20*MIN(MaxScal,TgtVol/DB20))</f>
        <v>0</v>
      </c>
      <c r="DX20" s="28" t="n">
        <f aca="false">IFERROR(DC19*BM20,"")</f>
        <v>0</v>
      </c>
      <c r="DY20" s="28" t="n">
        <f aca="false">IFERROR(DD19*BN20,"")</f>
        <v>-0</v>
      </c>
      <c r="DZ20" s="28" t="n">
        <f aca="false">IFERROR(DE19*BO20,"")</f>
        <v>0</v>
      </c>
      <c r="EA20" s="28" t="n">
        <f aca="false">IFERROR(DF19*BP20,"")</f>
        <v>0</v>
      </c>
      <c r="EB20" s="28" t="n">
        <f aca="false">IFERROR(DG19*BQ20,"")</f>
        <v>0</v>
      </c>
      <c r="EC20" s="28" t="n">
        <f aca="false">IFERROR(DH19*BR20,"")</f>
        <v>0</v>
      </c>
      <c r="ED20" s="28" t="n">
        <f aca="false">IFERROR(DI19*BS20,"")</f>
        <v>-0</v>
      </c>
      <c r="EE20" s="28" t="n">
        <f aca="false">IFERROR(DJ19*BT20,"")</f>
        <v>0</v>
      </c>
      <c r="EF20" s="28" t="n">
        <f aca="false">IFERROR(DK19*BU20,"")</f>
        <v>0</v>
      </c>
      <c r="EG20" s="28" t="n">
        <f aca="false">IFERROR(DL19*BV20,"")</f>
        <v>0</v>
      </c>
      <c r="EH20" s="28" t="n">
        <f aca="false">IFERROR(DM19*BW20,"")</f>
        <v>0</v>
      </c>
      <c r="EI20" s="28" t="n">
        <f aca="false">IFERROR(DN19*BX20,"")</f>
        <v>0</v>
      </c>
      <c r="EJ20" s="28" t="n">
        <f aca="false">IFERROR(DO19*BY20,"")</f>
        <v>0</v>
      </c>
      <c r="EK20" s="28" t="n">
        <f aca="false">IFERROR(DP19*BZ20,"")</f>
        <v>-0</v>
      </c>
      <c r="EL20" s="28" t="n">
        <f aca="false">IFERROR(DQ19*CA20,"")</f>
        <v>0</v>
      </c>
      <c r="EM20" s="28" t="n">
        <f aca="false">IFERROR(DR19*CB20,"")</f>
        <v>0</v>
      </c>
      <c r="EN20" s="28" t="n">
        <f aca="false">IFERROR(DS19*CC20,"")</f>
        <v>-0</v>
      </c>
      <c r="EO20" s="28" t="n">
        <f aca="false">IFERROR(DT19*CD20,"")</f>
        <v>0</v>
      </c>
      <c r="EP20" s="28" t="n">
        <f aca="false">IFERROR(DU19*CE20,"")</f>
        <v>-0</v>
      </c>
      <c r="EQ20" s="28" t="n">
        <f aca="false">IFERROR(DV19*CF20,"")</f>
        <v>-0</v>
      </c>
      <c r="ER20" s="28" t="n">
        <f aca="false">IFERROR(DW19*CG20,"")</f>
        <v>-0</v>
      </c>
      <c r="ES20" s="28" t="n">
        <f aca="false">IF(ROW()=4,"",SUM(DX20:ER20))</f>
        <v>0</v>
      </c>
      <c r="ET20" s="29" t="n">
        <f aca="false">COUNTIF(AR20:BL20,"&gt;0")</f>
        <v>0</v>
      </c>
    </row>
    <row r="21" customFormat="false" ht="15" hidden="false" customHeight="false" outlineLevel="0" collapsed="false">
      <c r="A21" s="19" t="n">
        <v>38533</v>
      </c>
      <c r="B21" s="23" t="n">
        <f aca="false">ABS(Rates_Data!AD21-Rates_Data!AE21)</f>
        <v>0.224</v>
      </c>
      <c r="C21" s="23" t="n">
        <f aca="false">ABS(Rates_Data!AD21-Rates_Data!AF21)</f>
        <v>0.732777777777778</v>
      </c>
      <c r="D21" s="23" t="n">
        <f aca="false">ABS(Rates_Data!AD21-Rates_Data!AG21)</f>
        <v>0.271666666666667</v>
      </c>
      <c r="E21" s="23" t="n">
        <f aca="false">ABS(Rates_Data!AD21-Rates_Data!AH21)</f>
        <v>0.356666666666667</v>
      </c>
      <c r="F21" s="23" t="n">
        <f aca="false">ABS(Rates_Data!AD21-Rates_Data!AI21)</f>
        <v>0.0731111111111112</v>
      </c>
      <c r="G21" s="23" t="n">
        <f aca="false">ABS(Rates_Data!AD21-Rates_Data!AJ21)</f>
        <v>0.220833333333333</v>
      </c>
      <c r="H21" s="23" t="n">
        <f aca="false">ABS(Rates_Data!AE21-Rates_Data!AF21)</f>
        <v>0.508777777777778</v>
      </c>
      <c r="I21" s="23" t="n">
        <f aca="false">ABS(Rates_Data!AE21-Rates_Data!AG21)</f>
        <v>0.047666666666667</v>
      </c>
      <c r="J21" s="23" t="n">
        <f aca="false">ABS(Rates_Data!AE21-Rates_Data!AH21)</f>
        <v>0.132666666666667</v>
      </c>
      <c r="K21" s="23" t="n">
        <f aca="false">ABS(Rates_Data!AE21-Rates_Data!AI21)</f>
        <v>0.297111111111111</v>
      </c>
      <c r="L21" s="23" t="n">
        <f aca="false">ABS(Rates_Data!AE21-Rates_Data!AJ21)</f>
        <v>0.00316666666666671</v>
      </c>
      <c r="M21" s="23" t="n">
        <f aca="false">ABS(Rates_Data!AF21-Rates_Data!AG21)</f>
        <v>0.461111111111111</v>
      </c>
      <c r="N21" s="23" t="n">
        <f aca="false">ABS(Rates_Data!AF21-Rates_Data!AH21)</f>
        <v>0.376111111111111</v>
      </c>
      <c r="O21" s="23" t="n">
        <f aca="false">ABS(Rates_Data!AF21-Rates_Data!AI21)</f>
        <v>0.805888888888889</v>
      </c>
      <c r="P21" s="23" t="n">
        <f aca="false">ABS(Rates_Data!AF21-Rates_Data!AJ21)</f>
        <v>0.511944444444445</v>
      </c>
      <c r="Q21" s="23" t="n">
        <f aca="false">ABS(Rates_Data!AG21-Rates_Data!AH21)</f>
        <v>0.0849999999999999</v>
      </c>
      <c r="R21" s="23" t="n">
        <f aca="false">ABS(Rates_Data!AG21-Rates_Data!AI21)</f>
        <v>0.344777777777778</v>
      </c>
      <c r="S21" s="23" t="n">
        <f aca="false">ABS(Rates_Data!AG21-Rates_Data!AJ21)</f>
        <v>0.0508333333333337</v>
      </c>
      <c r="T21" s="23" t="n">
        <f aca="false">ABS(Rates_Data!AH21-Rates_Data!AI21)</f>
        <v>0.429777777777778</v>
      </c>
      <c r="U21" s="23" t="n">
        <f aca="false">ABS(Rates_Data!AH21-Rates_Data!AJ21)</f>
        <v>0.135833333333334</v>
      </c>
      <c r="V21" s="23" t="n">
        <f aca="false">ABS(Rates_Data!AI21-Rates_Data!AJ21)</f>
        <v>0.293944444444444</v>
      </c>
      <c r="W21" s="26" t="str">
        <f aca="false">IF(ROW()&lt;4+MinObs-1,"",IFERROR((B21-AVERAGE(B$4:B21))/STDEV(B$4:B21),""))</f>
        <v/>
      </c>
      <c r="X21" s="26" t="str">
        <f aca="false">IF(ROW()&lt;4+MinObs-1,"",IFERROR((C21-AVERAGE(C$4:C21))/STDEV(C$4:C21),""))</f>
        <v/>
      </c>
      <c r="Y21" s="26" t="str">
        <f aca="false">IF(ROW()&lt;4+MinObs-1,"",IFERROR((D21-AVERAGE(D$4:D21))/STDEV(D$4:D21),""))</f>
        <v/>
      </c>
      <c r="Z21" s="26" t="str">
        <f aca="false">IF(ROW()&lt;4+MinObs-1,"",IFERROR((E21-AVERAGE(E$4:E21))/STDEV(E$4:E21),""))</f>
        <v/>
      </c>
      <c r="AA21" s="26" t="str">
        <f aca="false">IF(ROW()&lt;4+MinObs-1,"",IFERROR((F21-AVERAGE(F$4:F21))/STDEV(F$4:F21),""))</f>
        <v/>
      </c>
      <c r="AB21" s="26" t="str">
        <f aca="false">IF(ROW()&lt;4+MinObs-1,"",IFERROR((G21-AVERAGE(G$4:G21))/STDEV(G$4:G21),""))</f>
        <v/>
      </c>
      <c r="AC21" s="26" t="str">
        <f aca="false">IF(ROW()&lt;4+MinObs-1,"",IFERROR((H21-AVERAGE(H$4:H21))/STDEV(H$4:H21),""))</f>
        <v/>
      </c>
      <c r="AD21" s="26" t="str">
        <f aca="false">IF(ROW()&lt;4+MinObs-1,"",IFERROR((I21-AVERAGE(I$4:I21))/STDEV(I$4:I21),""))</f>
        <v/>
      </c>
      <c r="AE21" s="26" t="str">
        <f aca="false">IF(ROW()&lt;4+MinObs-1,"",IFERROR((J21-AVERAGE(J$4:J21))/STDEV(J$4:J21),""))</f>
        <v/>
      </c>
      <c r="AF21" s="26" t="str">
        <f aca="false">IF(ROW()&lt;4+MinObs-1,"",IFERROR((K21-AVERAGE(K$4:K21))/STDEV(K$4:K21),""))</f>
        <v/>
      </c>
      <c r="AG21" s="26" t="str">
        <f aca="false">IF(ROW()&lt;4+MinObs-1,"",IFERROR((L21-AVERAGE(L$4:L21))/STDEV(L$4:L21),""))</f>
        <v/>
      </c>
      <c r="AH21" s="26" t="str">
        <f aca="false">IF(ROW()&lt;4+MinObs-1,"",IFERROR((M21-AVERAGE(M$4:M21))/STDEV(M$4:M21),""))</f>
        <v/>
      </c>
      <c r="AI21" s="26" t="str">
        <f aca="false">IF(ROW()&lt;4+MinObs-1,"",IFERROR((N21-AVERAGE(N$4:N21))/STDEV(N$4:N21),""))</f>
        <v/>
      </c>
      <c r="AJ21" s="26" t="str">
        <f aca="false">IF(ROW()&lt;4+MinObs-1,"",IFERROR((O21-AVERAGE(O$4:O21))/STDEV(O$4:O21),""))</f>
        <v/>
      </c>
      <c r="AK21" s="26" t="str">
        <f aca="false">IF(ROW()&lt;4+MinObs-1,"",IFERROR((P21-AVERAGE(P$4:P21))/STDEV(P$4:P21),""))</f>
        <v/>
      </c>
      <c r="AL21" s="26" t="str">
        <f aca="false">IF(ROW()&lt;4+MinObs-1,"",IFERROR((Q21-AVERAGE(Q$4:Q21))/STDEV(Q$4:Q21),""))</f>
        <v/>
      </c>
      <c r="AM21" s="26" t="str">
        <f aca="false">IF(ROW()&lt;4+MinObs-1,"",IFERROR((R21-AVERAGE(R$4:R21))/STDEV(R$4:R21),""))</f>
        <v/>
      </c>
      <c r="AN21" s="26" t="str">
        <f aca="false">IF(ROW()&lt;4+MinObs-1,"",IFERROR((S21-AVERAGE(S$4:S21))/STDEV(S$4:S21),""))</f>
        <v/>
      </c>
      <c r="AO21" s="26" t="str">
        <f aca="false">IF(ROW()&lt;4+MinObs-1,"",IFERROR((T21-AVERAGE(T$4:T21))/STDEV(T$4:T21),""))</f>
        <v/>
      </c>
      <c r="AP21" s="26" t="str">
        <f aca="false">IF(ROW()&lt;4+MinObs-1,"",IFERROR((U21-AVERAGE(U$4:U21))/STDEV(U$4:U21),""))</f>
        <v/>
      </c>
      <c r="AQ21" s="26" t="str">
        <f aca="false">IF(ROW()&lt;4+MinObs-1,"",IFERROR((V21-AVERAGE(V$4:V21))/STDEV(V$4:V21),""))</f>
        <v/>
      </c>
      <c r="AR21" s="26" t="n">
        <f aca="false">IF(W21="",0,IF(W21&gt;=z4,w4,IF(W21&gt;=z3,w3,IF(W21&gt;=zEntry,w2,IF(AND(W21&gt;=ExitZ,AR20&gt;0),w2,0)))))</f>
        <v>0</v>
      </c>
      <c r="AS21" s="26" t="n">
        <f aca="false">IF(X21="",0,IF(X21&gt;=z4,w4,IF(X21&gt;=z3,w3,IF(X21&gt;=zEntry,w2,IF(AND(X21&gt;=ExitZ,AS20&gt;0),w2,0)))))</f>
        <v>0</v>
      </c>
      <c r="AT21" s="26" t="n">
        <f aca="false">IF(Y21="",0,IF(Y21&gt;=z4,w4,IF(Y21&gt;=z3,w3,IF(Y21&gt;=zEntry,w2,IF(AND(Y21&gt;=ExitZ,AT20&gt;0),w2,0)))))</f>
        <v>0</v>
      </c>
      <c r="AU21" s="26" t="n">
        <f aca="false">IF(Z21="",0,IF(Z21&gt;=z4,w4,IF(Z21&gt;=z3,w3,IF(Z21&gt;=zEntry,w2,IF(AND(Z21&gt;=ExitZ,AU20&gt;0),w2,0)))))</f>
        <v>0</v>
      </c>
      <c r="AV21" s="26" t="n">
        <f aca="false">IF(AA21="",0,IF(AA21&gt;=z4,w4,IF(AA21&gt;=z3,w3,IF(AA21&gt;=zEntry,w2,IF(AND(AA21&gt;=ExitZ,AV20&gt;0),w2,0)))))</f>
        <v>0</v>
      </c>
      <c r="AW21" s="26" t="n">
        <f aca="false">IF(AB21="",0,IF(AB21&gt;=z4,w4,IF(AB21&gt;=z3,w3,IF(AB21&gt;=zEntry,w2,IF(AND(AB21&gt;=ExitZ,AW20&gt;0),w2,0)))))</f>
        <v>0</v>
      </c>
      <c r="AX21" s="26" t="n">
        <f aca="false">IF(AC21="",0,IF(AC21&gt;=z4,w4,IF(AC21&gt;=z3,w3,IF(AC21&gt;=zEntry,w2,IF(AND(AC21&gt;=ExitZ,AX20&gt;0),w2,0)))))</f>
        <v>0</v>
      </c>
      <c r="AY21" s="26" t="n">
        <f aca="false">IF(AD21="",0,IF(AD21&gt;=z4,w4,IF(AD21&gt;=z3,w3,IF(AD21&gt;=zEntry,w2,IF(AND(AD21&gt;=ExitZ,AY20&gt;0),w2,0)))))</f>
        <v>0</v>
      </c>
      <c r="AZ21" s="26" t="n">
        <f aca="false">IF(AE21="",0,IF(AE21&gt;=z4,w4,IF(AE21&gt;=z3,w3,IF(AE21&gt;=zEntry,w2,IF(AND(AE21&gt;=ExitZ,AZ20&gt;0),w2,0)))))</f>
        <v>0</v>
      </c>
      <c r="BA21" s="26" t="n">
        <f aca="false">IF(AF21="",0,IF(AF21&gt;=z4,w4,IF(AF21&gt;=z3,w3,IF(AF21&gt;=zEntry,w2,IF(AND(AF21&gt;=ExitZ,BA20&gt;0),w2,0)))))</f>
        <v>0</v>
      </c>
      <c r="BB21" s="26" t="n">
        <f aca="false">IF(AG21="",0,IF(AG21&gt;=z4,w4,IF(AG21&gt;=z3,w3,IF(AG21&gt;=zEntry,w2,IF(AND(AG21&gt;=ExitZ,BB20&gt;0),w2,0)))))</f>
        <v>0</v>
      </c>
      <c r="BC21" s="26" t="n">
        <f aca="false">IF(AH21="",0,IF(AH21&gt;=z4,w4,IF(AH21&gt;=z3,w3,IF(AH21&gt;=zEntry,w2,IF(AND(AH21&gt;=ExitZ,BC20&gt;0),w2,0)))))</f>
        <v>0</v>
      </c>
      <c r="BD21" s="26" t="n">
        <f aca="false">IF(AI21="",0,IF(AI21&gt;=z4,w4,IF(AI21&gt;=z3,w3,IF(AI21&gt;=zEntry,w2,IF(AND(AI21&gt;=ExitZ,BD20&gt;0),w2,0)))))</f>
        <v>0</v>
      </c>
      <c r="BE21" s="26" t="n">
        <f aca="false">IF(AJ21="",0,IF(AJ21&gt;=z4,w4,IF(AJ21&gt;=z3,w3,IF(AJ21&gt;=zEntry,w2,IF(AND(AJ21&gt;=ExitZ,BE20&gt;0),w2,0)))))</f>
        <v>0</v>
      </c>
      <c r="BF21" s="26" t="n">
        <f aca="false">IF(AK21="",0,IF(AK21&gt;=z4,w4,IF(AK21&gt;=z3,w3,IF(AK21&gt;=zEntry,w2,IF(AND(AK21&gt;=ExitZ,BF20&gt;0),w2,0)))))</f>
        <v>0</v>
      </c>
      <c r="BG21" s="26" t="n">
        <f aca="false">IF(AL21="",0,IF(AL21&gt;=z4,w4,IF(AL21&gt;=z3,w3,IF(AL21&gt;=zEntry,w2,IF(AND(AL21&gt;=ExitZ,BG20&gt;0),w2,0)))))</f>
        <v>0</v>
      </c>
      <c r="BH21" s="26" t="n">
        <f aca="false">IF(AM21="",0,IF(AM21&gt;=z4,w4,IF(AM21&gt;=z3,w3,IF(AM21&gt;=zEntry,w2,IF(AND(AM21&gt;=ExitZ,BH20&gt;0),w2,0)))))</f>
        <v>0</v>
      </c>
      <c r="BI21" s="26" t="n">
        <f aca="false">IF(AN21="",0,IF(AN21&gt;=z4,w4,IF(AN21&gt;=z3,w3,IF(AN21&gt;=zEntry,w2,IF(AND(AN21&gt;=ExitZ,BI20&gt;0),w2,0)))))</f>
        <v>0</v>
      </c>
      <c r="BJ21" s="26" t="n">
        <f aca="false">IF(AO21="",0,IF(AO21&gt;=z4,w4,IF(AO21&gt;=z3,w3,IF(AO21&gt;=zEntry,w2,IF(AND(AO21&gt;=ExitZ,BJ20&gt;0),w2,0)))))</f>
        <v>0</v>
      </c>
      <c r="BK21" s="26" t="n">
        <f aca="false">IF(AP21="",0,IF(AP21&gt;=z4,w4,IF(AP21&gt;=z3,w3,IF(AP21&gt;=zEntry,w2,IF(AND(AP21&gt;=ExitZ,BK20&gt;0),w2,0)))))</f>
        <v>0</v>
      </c>
      <c r="BL21" s="26" t="n">
        <f aca="false">IF(AQ21="",0,IF(AQ21&gt;=z4,w4,IF(AQ21&gt;=z3,w3,IF(AQ21&gt;=zEntry,w2,IF(AND(AQ21&gt;=ExitZ,BL20&gt;0),w2,0)))))</f>
        <v>0</v>
      </c>
      <c r="BM21" s="23" t="n">
        <f aca="false">IF(Rates_Data!AD20&gt;=Rates_Data!AE20,Rates_Data!AK21-Rates_Data!AL21,Rates_Data!AL21-Rates_Data!AK21)</f>
        <v>0.004978</v>
      </c>
      <c r="BN21" s="23" t="n">
        <f aca="false">IF(Rates_Data!AD20&gt;=Rates_Data!AF20,Rates_Data!AK21-Rates_Data!AM21,Rates_Data!AM21-Rates_Data!AK21)</f>
        <v>5.70000000000015E-005</v>
      </c>
      <c r="BO21" s="23" t="n">
        <f aca="false">IF(Rates_Data!AD20&gt;=Rates_Data!AG20,Rates_Data!AK21-Rates_Data!AN21,Rates_Data!AN21-Rates_Data!AK21)</f>
        <v>0.003382</v>
      </c>
      <c r="BP21" s="23" t="n">
        <f aca="false">IF(Rates_Data!AD20&gt;=Rates_Data!AH20,Rates_Data!AK21-Rates_Data!AO21,Rates_Data!AO21-Rates_Data!AK21)</f>
        <v>-0.000892999999999995</v>
      </c>
      <c r="BQ21" s="23" t="n">
        <f aca="false">IF(Rates_Data!AD20&gt;=Rates_Data!AI20,Rates_Data!AK21-Rates_Data!AP21,Rates_Data!AP21-Rates_Data!AK21)</f>
        <v>0.006707</v>
      </c>
      <c r="BR21" s="23" t="n">
        <f aca="false">IF(Rates_Data!AD20&gt;=Rates_Data!AJ20,Rates_Data!AK21-Rates_Data!AQ21,Rates_Data!AQ21-Rates_Data!AK21)</f>
        <v>0.001273</v>
      </c>
      <c r="BS21" s="23" t="n">
        <f aca="false">IF(Rates_Data!AE20&gt;=Rates_Data!AF20,Rates_Data!AL21-Rates_Data!AM21,Rates_Data!AM21-Rates_Data!AL21)</f>
        <v>-0.004921</v>
      </c>
      <c r="BT21" s="23" t="n">
        <f aca="false">IF(Rates_Data!AE20&gt;=Rates_Data!AG20,Rates_Data!AL21-Rates_Data!AN21,Rates_Data!AN21-Rates_Data!AL21)</f>
        <v>-0.001596</v>
      </c>
      <c r="BU21" s="23" t="n">
        <f aca="false">IF(Rates_Data!AE20&gt;=Rates_Data!AH20,Rates_Data!AL21-Rates_Data!AO21,Rates_Data!AO21-Rates_Data!AL21)</f>
        <v>-0.00587099999999999</v>
      </c>
      <c r="BV21" s="23" t="n">
        <f aca="false">IF(Rates_Data!AE20&gt;=Rates_Data!AI20,Rates_Data!AL21-Rates_Data!AP21,Rates_Data!AP21-Rates_Data!AL21)</f>
        <v>-0.001729</v>
      </c>
      <c r="BW21" s="23" t="n">
        <f aca="false">IF(Rates_Data!AE20&gt;=Rates_Data!AJ20,Rates_Data!AL21-Rates_Data!AQ21,Rates_Data!AQ21-Rates_Data!AL21)</f>
        <v>-0.003705</v>
      </c>
      <c r="BX21" s="23" t="n">
        <f aca="false">IF(Rates_Data!AF20&gt;=Rates_Data!AG20,Rates_Data!AM21-Rates_Data!AN21,Rates_Data!AN21-Rates_Data!AM21)</f>
        <v>-0.003325</v>
      </c>
      <c r="BY21" s="23" t="n">
        <f aca="false">IF(Rates_Data!AF20&gt;=Rates_Data!AH20,Rates_Data!AM21-Rates_Data!AO21,Rates_Data!AO21-Rates_Data!AM21)</f>
        <v>0.000949999999999996</v>
      </c>
      <c r="BZ21" s="23" t="n">
        <f aca="false">IF(Rates_Data!AF20&gt;=Rates_Data!AI20,Rates_Data!AM21-Rates_Data!AP21,Rates_Data!AP21-Rates_Data!AM21)</f>
        <v>-0.00665</v>
      </c>
      <c r="CA21" s="23" t="n">
        <f aca="false">IF(Rates_Data!AF20&gt;=Rates_Data!AJ20,Rates_Data!AM21-Rates_Data!AQ21,Rates_Data!AQ21-Rates_Data!AM21)</f>
        <v>-0.001216</v>
      </c>
      <c r="CB21" s="23" t="n">
        <f aca="false">IF(Rates_Data!AG20&gt;=Rates_Data!AH20,Rates_Data!AN21-Rates_Data!AO21,Rates_Data!AO21-Rates_Data!AN21)</f>
        <v>-0.00427499999999999</v>
      </c>
      <c r="CC21" s="23" t="n">
        <f aca="false">IF(Rates_Data!AG20&gt;=Rates_Data!AI20,Rates_Data!AN21-Rates_Data!AP21,Rates_Data!AP21-Rates_Data!AN21)</f>
        <v>-0.003325</v>
      </c>
      <c r="CD21" s="23" t="n">
        <f aca="false">IF(Rates_Data!AG20&gt;=Rates_Data!AJ20,Rates_Data!AN21-Rates_Data!AQ21,Rates_Data!AQ21-Rates_Data!AN21)</f>
        <v>0.002109</v>
      </c>
      <c r="CE21" s="23" t="n">
        <f aca="false">IF(Rates_Data!AH20&gt;=Rates_Data!AI20,Rates_Data!AO21-Rates_Data!AP21,Rates_Data!AP21-Rates_Data!AO21)</f>
        <v>-0.0076</v>
      </c>
      <c r="CF21" s="23" t="n">
        <f aca="false">IF(Rates_Data!AH20&gt;=Rates_Data!AJ20,Rates_Data!AO21-Rates_Data!AQ21,Rates_Data!AQ21-Rates_Data!AO21)</f>
        <v>-0.002166</v>
      </c>
      <c r="CG21" s="23" t="n">
        <f aca="false">IF(Rates_Data!AI20&gt;=Rates_Data!AJ20,Rates_Data!AP21-Rates_Data!AQ21,Rates_Data!AQ21-Rates_Data!AP21)</f>
        <v>-0.005434</v>
      </c>
      <c r="CH21" s="27" t="str">
        <f aca="false">IF(ROW()&lt;4+VolLB,"",STDEV(INDEX($BM:$BM,ROW()-VolLB+1):INDEX($BM:$BM,ROW()))*SQRT(12))</f>
        <v/>
      </c>
      <c r="CI21" s="27" t="str">
        <f aca="false">IF(ROW()&lt;4+VolLB,"",STDEV(INDEX($BN:$BN,ROW()-VolLB+1):INDEX($BN:$BN,ROW()))*SQRT(12))</f>
        <v/>
      </c>
      <c r="CJ21" s="27" t="str">
        <f aca="false">IF(ROW()&lt;4+VolLB,"",STDEV(INDEX($BO:$BO,ROW()-VolLB+1):INDEX($BO:$BO,ROW()))*SQRT(12))</f>
        <v/>
      </c>
      <c r="CK21" s="27" t="str">
        <f aca="false">IF(ROW()&lt;4+VolLB,"",STDEV(INDEX($BP:$BP,ROW()-VolLB+1):INDEX($BP:$BP,ROW()))*SQRT(12))</f>
        <v/>
      </c>
      <c r="CL21" s="27" t="str">
        <f aca="false">IF(ROW()&lt;4+VolLB,"",STDEV(INDEX($BQ:$BQ,ROW()-VolLB+1):INDEX($BQ:$BQ,ROW()))*SQRT(12))</f>
        <v/>
      </c>
      <c r="CM21" s="27" t="str">
        <f aca="false">IF(ROW()&lt;4+VolLB,"",STDEV(INDEX($BR:$BR,ROW()-VolLB+1):INDEX($BR:$BR,ROW()))*SQRT(12))</f>
        <v/>
      </c>
      <c r="CN21" s="27" t="str">
        <f aca="false">IF(ROW()&lt;4+VolLB,"",STDEV(INDEX($BS:$BS,ROW()-VolLB+1):INDEX($BS:$BS,ROW()))*SQRT(12))</f>
        <v/>
      </c>
      <c r="CO21" s="27" t="str">
        <f aca="false">IF(ROW()&lt;4+VolLB,"",STDEV(INDEX($BT:$BT,ROW()-VolLB+1):INDEX($BT:$BT,ROW()))*SQRT(12))</f>
        <v/>
      </c>
      <c r="CP21" s="27" t="str">
        <f aca="false">IF(ROW()&lt;4+VolLB,"",STDEV(INDEX($BU:$BU,ROW()-VolLB+1):INDEX($BU:$BU,ROW()))*SQRT(12))</f>
        <v/>
      </c>
      <c r="CQ21" s="27" t="str">
        <f aca="false">IF(ROW()&lt;4+VolLB,"",STDEV(INDEX($BV:$BV,ROW()-VolLB+1):INDEX($BV:$BV,ROW()))*SQRT(12))</f>
        <v/>
      </c>
      <c r="CR21" s="27" t="str">
        <f aca="false">IF(ROW()&lt;4+VolLB,"",STDEV(INDEX($BW:$BW,ROW()-VolLB+1):INDEX($BW:$BW,ROW()))*SQRT(12))</f>
        <v/>
      </c>
      <c r="CS21" s="27" t="str">
        <f aca="false">IF(ROW()&lt;4+VolLB,"",STDEV(INDEX($BX:$BX,ROW()-VolLB+1):INDEX($BX:$BX,ROW()))*SQRT(12))</f>
        <v/>
      </c>
      <c r="CT21" s="27" t="str">
        <f aca="false">IF(ROW()&lt;4+VolLB,"",STDEV(INDEX($BY:$BY,ROW()-VolLB+1):INDEX($BY:$BY,ROW()))*SQRT(12))</f>
        <v/>
      </c>
      <c r="CU21" s="27" t="str">
        <f aca="false">IF(ROW()&lt;4+VolLB,"",STDEV(INDEX($BZ:$BZ,ROW()-VolLB+1):INDEX($BZ:$BZ,ROW()))*SQRT(12))</f>
        <v/>
      </c>
      <c r="CV21" s="27" t="str">
        <f aca="false">IF(ROW()&lt;4+VolLB,"",STDEV(INDEX($CA:$CA,ROW()-VolLB+1):INDEX($CA:$CA,ROW()))*SQRT(12))</f>
        <v/>
      </c>
      <c r="CW21" s="27" t="str">
        <f aca="false">IF(ROW()&lt;4+VolLB,"",STDEV(INDEX($CB:$CB,ROW()-VolLB+1):INDEX($CB:$CB,ROW()))*SQRT(12))</f>
        <v/>
      </c>
      <c r="CX21" s="27" t="str">
        <f aca="false">IF(ROW()&lt;4+VolLB,"",STDEV(INDEX($CC:$CC,ROW()-VolLB+1):INDEX($CC:$CC,ROW()))*SQRT(12))</f>
        <v/>
      </c>
      <c r="CY21" s="27" t="str">
        <f aca="false">IF(ROW()&lt;4+VolLB,"",STDEV(INDEX($CD:$CD,ROW()-VolLB+1):INDEX($CD:$CD,ROW()))*SQRT(12))</f>
        <v/>
      </c>
      <c r="CZ21" s="27" t="str">
        <f aca="false">IF(ROW()&lt;4+VolLB,"",STDEV(INDEX($CE:$CE,ROW()-VolLB+1):INDEX($CE:$CE,ROW()))*SQRT(12))</f>
        <v/>
      </c>
      <c r="DA21" s="27" t="str">
        <f aca="false">IF(ROW()&lt;4+VolLB,"",STDEV(INDEX($CF:$CF,ROW()-VolLB+1):INDEX($CF:$CF,ROW()))*SQRT(12))</f>
        <v/>
      </c>
      <c r="DB21" s="27" t="str">
        <f aca="false">IF(ROW()&lt;4+VolLB,"",STDEV(INDEX($CG:$CG,ROW()-VolLB+1):INDEX($CG:$CG,ROW()))*SQRT(12))</f>
        <v/>
      </c>
      <c r="DC21" s="26" t="n">
        <f aca="false">IF(OR(AR21=0,CH21="",CH21=0),0,AR21*MIN(MaxScal,TgtVol/CH21))</f>
        <v>0</v>
      </c>
      <c r="DD21" s="26" t="n">
        <f aca="false">IF(OR(AS21=0,CI21="",CI21=0),0,AS21*MIN(MaxScal,TgtVol/CI21))</f>
        <v>0</v>
      </c>
      <c r="DE21" s="26" t="n">
        <f aca="false">IF(OR(AT21=0,CJ21="",CJ21=0),0,AT21*MIN(MaxScal,TgtVol/CJ21))</f>
        <v>0</v>
      </c>
      <c r="DF21" s="26" t="n">
        <f aca="false">IF(OR(AU21=0,CK21="",CK21=0),0,AU21*MIN(MaxScal,TgtVol/CK21))</f>
        <v>0</v>
      </c>
      <c r="DG21" s="26" t="n">
        <f aca="false">IF(OR(AV21=0,CL21="",CL21=0),0,AV21*MIN(MaxScal,TgtVol/CL21))</f>
        <v>0</v>
      </c>
      <c r="DH21" s="26" t="n">
        <f aca="false">IF(OR(AW21=0,CM21="",CM21=0),0,AW21*MIN(MaxScal,TgtVol/CM21))</f>
        <v>0</v>
      </c>
      <c r="DI21" s="26" t="n">
        <f aca="false">IF(OR(AX21=0,CN21="",CN21=0),0,AX21*MIN(MaxScal,TgtVol/CN21))</f>
        <v>0</v>
      </c>
      <c r="DJ21" s="26" t="n">
        <f aca="false">IF(OR(AY21=0,CO21="",CO21=0),0,AY21*MIN(MaxScal,TgtVol/CO21))</f>
        <v>0</v>
      </c>
      <c r="DK21" s="26" t="n">
        <f aca="false">IF(OR(AZ21=0,CP21="",CP21=0),0,AZ21*MIN(MaxScal,TgtVol/CP21))</f>
        <v>0</v>
      </c>
      <c r="DL21" s="26" t="n">
        <f aca="false">IF(OR(BA21=0,CQ21="",CQ21=0),0,BA21*MIN(MaxScal,TgtVol/CQ21))</f>
        <v>0</v>
      </c>
      <c r="DM21" s="26" t="n">
        <f aca="false">IF(OR(BB21=0,CR21="",CR21=0),0,BB21*MIN(MaxScal,TgtVol/CR21))</f>
        <v>0</v>
      </c>
      <c r="DN21" s="26" t="n">
        <f aca="false">IF(OR(BC21=0,CS21="",CS21=0),0,BC21*MIN(MaxScal,TgtVol/CS21))</f>
        <v>0</v>
      </c>
      <c r="DO21" s="26" t="n">
        <f aca="false">IF(OR(BD21=0,CT21="",CT21=0),0,BD21*MIN(MaxScal,TgtVol/CT21))</f>
        <v>0</v>
      </c>
      <c r="DP21" s="26" t="n">
        <f aca="false">IF(OR(BE21=0,CU21="",CU21=0),0,BE21*MIN(MaxScal,TgtVol/CU21))</f>
        <v>0</v>
      </c>
      <c r="DQ21" s="26" t="n">
        <f aca="false">IF(OR(BF21=0,CV21="",CV21=0),0,BF21*MIN(MaxScal,TgtVol/CV21))</f>
        <v>0</v>
      </c>
      <c r="DR21" s="26" t="n">
        <f aca="false">IF(OR(BG21=0,CW21="",CW21=0),0,BG21*MIN(MaxScal,TgtVol/CW21))</f>
        <v>0</v>
      </c>
      <c r="DS21" s="26" t="n">
        <f aca="false">IF(OR(BH21=0,CX21="",CX21=0),0,BH21*MIN(MaxScal,TgtVol/CX21))</f>
        <v>0</v>
      </c>
      <c r="DT21" s="26" t="n">
        <f aca="false">IF(OR(BI21=0,CY21="",CY21=0),0,BI21*MIN(MaxScal,TgtVol/CY21))</f>
        <v>0</v>
      </c>
      <c r="DU21" s="26" t="n">
        <f aca="false">IF(OR(BJ21=0,CZ21="",CZ21=0),0,BJ21*MIN(MaxScal,TgtVol/CZ21))</f>
        <v>0</v>
      </c>
      <c r="DV21" s="26" t="n">
        <f aca="false">IF(OR(BK21=0,DA21="",DA21=0),0,BK21*MIN(MaxScal,TgtVol/DA21))</f>
        <v>0</v>
      </c>
      <c r="DW21" s="26" t="n">
        <f aca="false">IF(OR(BL21=0,DB21="",DB21=0),0,BL21*MIN(MaxScal,TgtVol/DB21))</f>
        <v>0</v>
      </c>
      <c r="DX21" s="28" t="n">
        <f aca="false">IFERROR(DC20*BM21,"")</f>
        <v>0</v>
      </c>
      <c r="DY21" s="28" t="n">
        <f aca="false">IFERROR(DD20*BN21,"")</f>
        <v>0</v>
      </c>
      <c r="DZ21" s="28" t="n">
        <f aca="false">IFERROR(DE20*BO21,"")</f>
        <v>0</v>
      </c>
      <c r="EA21" s="28" t="n">
        <f aca="false">IFERROR(DF20*BP21,"")</f>
        <v>-0</v>
      </c>
      <c r="EB21" s="28" t="n">
        <f aca="false">IFERROR(DG20*BQ21,"")</f>
        <v>0</v>
      </c>
      <c r="EC21" s="28" t="n">
        <f aca="false">IFERROR(DH20*BR21,"")</f>
        <v>0</v>
      </c>
      <c r="ED21" s="28" t="n">
        <f aca="false">IFERROR(DI20*BS21,"")</f>
        <v>-0</v>
      </c>
      <c r="EE21" s="28" t="n">
        <f aca="false">IFERROR(DJ20*BT21,"")</f>
        <v>-0</v>
      </c>
      <c r="EF21" s="28" t="n">
        <f aca="false">IFERROR(DK20*BU21,"")</f>
        <v>-0</v>
      </c>
      <c r="EG21" s="28" t="n">
        <f aca="false">IFERROR(DL20*BV21,"")</f>
        <v>-0</v>
      </c>
      <c r="EH21" s="28" t="n">
        <f aca="false">IFERROR(DM20*BW21,"")</f>
        <v>-0</v>
      </c>
      <c r="EI21" s="28" t="n">
        <f aca="false">IFERROR(DN20*BX21,"")</f>
        <v>-0</v>
      </c>
      <c r="EJ21" s="28" t="n">
        <f aca="false">IFERROR(DO20*BY21,"")</f>
        <v>0</v>
      </c>
      <c r="EK21" s="28" t="n">
        <f aca="false">IFERROR(DP20*BZ21,"")</f>
        <v>-0</v>
      </c>
      <c r="EL21" s="28" t="n">
        <f aca="false">IFERROR(DQ20*CA21,"")</f>
        <v>-0</v>
      </c>
      <c r="EM21" s="28" t="n">
        <f aca="false">IFERROR(DR20*CB21,"")</f>
        <v>-0</v>
      </c>
      <c r="EN21" s="28" t="n">
        <f aca="false">IFERROR(DS20*CC21,"")</f>
        <v>-0</v>
      </c>
      <c r="EO21" s="28" t="n">
        <f aca="false">IFERROR(DT20*CD21,"")</f>
        <v>0</v>
      </c>
      <c r="EP21" s="28" t="n">
        <f aca="false">IFERROR(DU20*CE21,"")</f>
        <v>-0</v>
      </c>
      <c r="EQ21" s="28" t="n">
        <f aca="false">IFERROR(DV20*CF21,"")</f>
        <v>-0</v>
      </c>
      <c r="ER21" s="28" t="n">
        <f aca="false">IFERROR(DW20*CG21,"")</f>
        <v>-0</v>
      </c>
      <c r="ES21" s="28" t="n">
        <f aca="false">IF(ROW()=4,"",SUM(DX21:ER21))</f>
        <v>0</v>
      </c>
      <c r="ET21" s="29" t="n">
        <f aca="false">COUNTIF(AR21:BL21,"&gt;0")</f>
        <v>0</v>
      </c>
    </row>
    <row r="22" customFormat="false" ht="15" hidden="false" customHeight="false" outlineLevel="0" collapsed="false">
      <c r="A22" s="19" t="n">
        <v>38564</v>
      </c>
      <c r="B22" s="23" t="n">
        <f aca="false">ABS(Rates_Data!AD22-Rates_Data!AE22)</f>
        <v>0.150631578947368</v>
      </c>
      <c r="C22" s="23" t="n">
        <f aca="false">ABS(Rates_Data!AD22-Rates_Data!AF22)</f>
        <v>0.383473684210527</v>
      </c>
      <c r="D22" s="23" t="n">
        <f aca="false">ABS(Rates_Data!AD22-Rates_Data!AG22)</f>
        <v>0.0565263157894736</v>
      </c>
      <c r="E22" s="23" t="n">
        <f aca="false">ABS(Rates_Data!AD22-Rates_Data!AH22)</f>
        <v>0.022421052631579</v>
      </c>
      <c r="F22" s="23" t="n">
        <f aca="false">ABS(Rates_Data!AD22-Rates_Data!AI22)</f>
        <v>0.147894736842105</v>
      </c>
      <c r="G22" s="23" t="n">
        <f aca="false">ABS(Rates_Data!AD22-Rates_Data!AJ22)</f>
        <v>0.0576315789473689</v>
      </c>
      <c r="H22" s="23" t="n">
        <f aca="false">ABS(Rates_Data!AE22-Rates_Data!AF22)</f>
        <v>0.534105263157895</v>
      </c>
      <c r="I22" s="23" t="n">
        <f aca="false">ABS(Rates_Data!AE22-Rates_Data!AG22)</f>
        <v>0.207157894736842</v>
      </c>
      <c r="J22" s="23" t="n">
        <f aca="false">ABS(Rates_Data!AE22-Rates_Data!AH22)</f>
        <v>0.173052631578947</v>
      </c>
      <c r="K22" s="23" t="n">
        <f aca="false">ABS(Rates_Data!AE22-Rates_Data!AI22)</f>
        <v>0.00273684210526315</v>
      </c>
      <c r="L22" s="23" t="n">
        <f aca="false">ABS(Rates_Data!AE22-Rates_Data!AJ22)</f>
        <v>0.208263157894737</v>
      </c>
      <c r="M22" s="23" t="n">
        <f aca="false">ABS(Rates_Data!AF22-Rates_Data!AG22)</f>
        <v>0.326947368421053</v>
      </c>
      <c r="N22" s="23" t="n">
        <f aca="false">ABS(Rates_Data!AF22-Rates_Data!AH22)</f>
        <v>0.361052631578948</v>
      </c>
      <c r="O22" s="23" t="n">
        <f aca="false">ABS(Rates_Data!AF22-Rates_Data!AI22)</f>
        <v>0.531368421052632</v>
      </c>
      <c r="P22" s="23" t="n">
        <f aca="false">ABS(Rates_Data!AF22-Rates_Data!AJ22)</f>
        <v>0.325842105263158</v>
      </c>
      <c r="Q22" s="23" t="n">
        <f aca="false">ABS(Rates_Data!AG22-Rates_Data!AH22)</f>
        <v>0.0341052631578946</v>
      </c>
      <c r="R22" s="23" t="n">
        <f aca="false">ABS(Rates_Data!AG22-Rates_Data!AI22)</f>
        <v>0.204421052631579</v>
      </c>
      <c r="S22" s="23" t="n">
        <f aca="false">ABS(Rates_Data!AG22-Rates_Data!AJ22)</f>
        <v>0.00110526315789536</v>
      </c>
      <c r="T22" s="23" t="n">
        <f aca="false">ABS(Rates_Data!AH22-Rates_Data!AI22)</f>
        <v>0.170315789473684</v>
      </c>
      <c r="U22" s="23" t="n">
        <f aca="false">ABS(Rates_Data!AH22-Rates_Data!AJ22)</f>
        <v>0.0352105263157899</v>
      </c>
      <c r="V22" s="23" t="n">
        <f aca="false">ABS(Rates_Data!AI22-Rates_Data!AJ22)</f>
        <v>0.205526315789474</v>
      </c>
      <c r="W22" s="26" t="str">
        <f aca="false">IF(ROW()&lt;4+MinObs-1,"",IFERROR((B22-AVERAGE(B$4:B22))/STDEV(B$4:B22),""))</f>
        <v/>
      </c>
      <c r="X22" s="26" t="str">
        <f aca="false">IF(ROW()&lt;4+MinObs-1,"",IFERROR((C22-AVERAGE(C$4:C22))/STDEV(C$4:C22),""))</f>
        <v/>
      </c>
      <c r="Y22" s="26" t="str">
        <f aca="false">IF(ROW()&lt;4+MinObs-1,"",IFERROR((D22-AVERAGE(D$4:D22))/STDEV(D$4:D22),""))</f>
        <v/>
      </c>
      <c r="Z22" s="26" t="str">
        <f aca="false">IF(ROW()&lt;4+MinObs-1,"",IFERROR((E22-AVERAGE(E$4:E22))/STDEV(E$4:E22),""))</f>
        <v/>
      </c>
      <c r="AA22" s="26" t="str">
        <f aca="false">IF(ROW()&lt;4+MinObs-1,"",IFERROR((F22-AVERAGE(F$4:F22))/STDEV(F$4:F22),""))</f>
        <v/>
      </c>
      <c r="AB22" s="26" t="str">
        <f aca="false">IF(ROW()&lt;4+MinObs-1,"",IFERROR((G22-AVERAGE(G$4:G22))/STDEV(G$4:G22),""))</f>
        <v/>
      </c>
      <c r="AC22" s="26" t="str">
        <f aca="false">IF(ROW()&lt;4+MinObs-1,"",IFERROR((H22-AVERAGE(H$4:H22))/STDEV(H$4:H22),""))</f>
        <v/>
      </c>
      <c r="AD22" s="26" t="str">
        <f aca="false">IF(ROW()&lt;4+MinObs-1,"",IFERROR((I22-AVERAGE(I$4:I22))/STDEV(I$4:I22),""))</f>
        <v/>
      </c>
      <c r="AE22" s="26" t="str">
        <f aca="false">IF(ROW()&lt;4+MinObs-1,"",IFERROR((J22-AVERAGE(J$4:J22))/STDEV(J$4:J22),""))</f>
        <v/>
      </c>
      <c r="AF22" s="26" t="str">
        <f aca="false">IF(ROW()&lt;4+MinObs-1,"",IFERROR((K22-AVERAGE(K$4:K22))/STDEV(K$4:K22),""))</f>
        <v/>
      </c>
      <c r="AG22" s="26" t="str">
        <f aca="false">IF(ROW()&lt;4+MinObs-1,"",IFERROR((L22-AVERAGE(L$4:L22))/STDEV(L$4:L22),""))</f>
        <v/>
      </c>
      <c r="AH22" s="26" t="str">
        <f aca="false">IF(ROW()&lt;4+MinObs-1,"",IFERROR((M22-AVERAGE(M$4:M22))/STDEV(M$4:M22),""))</f>
        <v/>
      </c>
      <c r="AI22" s="26" t="str">
        <f aca="false">IF(ROW()&lt;4+MinObs-1,"",IFERROR((N22-AVERAGE(N$4:N22))/STDEV(N$4:N22),""))</f>
        <v/>
      </c>
      <c r="AJ22" s="26" t="str">
        <f aca="false">IF(ROW()&lt;4+MinObs-1,"",IFERROR((O22-AVERAGE(O$4:O22))/STDEV(O$4:O22),""))</f>
        <v/>
      </c>
      <c r="AK22" s="26" t="str">
        <f aca="false">IF(ROW()&lt;4+MinObs-1,"",IFERROR((P22-AVERAGE(P$4:P22))/STDEV(P$4:P22),""))</f>
        <v/>
      </c>
      <c r="AL22" s="26" t="str">
        <f aca="false">IF(ROW()&lt;4+MinObs-1,"",IFERROR((Q22-AVERAGE(Q$4:Q22))/STDEV(Q$4:Q22),""))</f>
        <v/>
      </c>
      <c r="AM22" s="26" t="str">
        <f aca="false">IF(ROW()&lt;4+MinObs-1,"",IFERROR((R22-AVERAGE(R$4:R22))/STDEV(R$4:R22),""))</f>
        <v/>
      </c>
      <c r="AN22" s="26" t="str">
        <f aca="false">IF(ROW()&lt;4+MinObs-1,"",IFERROR((S22-AVERAGE(S$4:S22))/STDEV(S$4:S22),""))</f>
        <v/>
      </c>
      <c r="AO22" s="26" t="str">
        <f aca="false">IF(ROW()&lt;4+MinObs-1,"",IFERROR((T22-AVERAGE(T$4:T22))/STDEV(T$4:T22),""))</f>
        <v/>
      </c>
      <c r="AP22" s="26" t="str">
        <f aca="false">IF(ROW()&lt;4+MinObs-1,"",IFERROR((U22-AVERAGE(U$4:U22))/STDEV(U$4:U22),""))</f>
        <v/>
      </c>
      <c r="AQ22" s="26" t="str">
        <f aca="false">IF(ROW()&lt;4+MinObs-1,"",IFERROR((V22-AVERAGE(V$4:V22))/STDEV(V$4:V22),""))</f>
        <v/>
      </c>
      <c r="AR22" s="26" t="n">
        <f aca="false">IF(W22="",0,IF(W22&gt;=z4,w4,IF(W22&gt;=z3,w3,IF(W22&gt;=zEntry,w2,IF(AND(W22&gt;=ExitZ,AR21&gt;0),w2,0)))))</f>
        <v>0</v>
      </c>
      <c r="AS22" s="26" t="n">
        <f aca="false">IF(X22="",0,IF(X22&gt;=z4,w4,IF(X22&gt;=z3,w3,IF(X22&gt;=zEntry,w2,IF(AND(X22&gt;=ExitZ,AS21&gt;0),w2,0)))))</f>
        <v>0</v>
      </c>
      <c r="AT22" s="26" t="n">
        <f aca="false">IF(Y22="",0,IF(Y22&gt;=z4,w4,IF(Y22&gt;=z3,w3,IF(Y22&gt;=zEntry,w2,IF(AND(Y22&gt;=ExitZ,AT21&gt;0),w2,0)))))</f>
        <v>0</v>
      </c>
      <c r="AU22" s="26" t="n">
        <f aca="false">IF(Z22="",0,IF(Z22&gt;=z4,w4,IF(Z22&gt;=z3,w3,IF(Z22&gt;=zEntry,w2,IF(AND(Z22&gt;=ExitZ,AU21&gt;0),w2,0)))))</f>
        <v>0</v>
      </c>
      <c r="AV22" s="26" t="n">
        <f aca="false">IF(AA22="",0,IF(AA22&gt;=z4,w4,IF(AA22&gt;=z3,w3,IF(AA22&gt;=zEntry,w2,IF(AND(AA22&gt;=ExitZ,AV21&gt;0),w2,0)))))</f>
        <v>0</v>
      </c>
      <c r="AW22" s="26" t="n">
        <f aca="false">IF(AB22="",0,IF(AB22&gt;=z4,w4,IF(AB22&gt;=z3,w3,IF(AB22&gt;=zEntry,w2,IF(AND(AB22&gt;=ExitZ,AW21&gt;0),w2,0)))))</f>
        <v>0</v>
      </c>
      <c r="AX22" s="26" t="n">
        <f aca="false">IF(AC22="",0,IF(AC22&gt;=z4,w4,IF(AC22&gt;=z3,w3,IF(AC22&gt;=zEntry,w2,IF(AND(AC22&gt;=ExitZ,AX21&gt;0),w2,0)))))</f>
        <v>0</v>
      </c>
      <c r="AY22" s="26" t="n">
        <f aca="false">IF(AD22="",0,IF(AD22&gt;=z4,w4,IF(AD22&gt;=z3,w3,IF(AD22&gt;=zEntry,w2,IF(AND(AD22&gt;=ExitZ,AY21&gt;0),w2,0)))))</f>
        <v>0</v>
      </c>
      <c r="AZ22" s="26" t="n">
        <f aca="false">IF(AE22="",0,IF(AE22&gt;=z4,w4,IF(AE22&gt;=z3,w3,IF(AE22&gt;=zEntry,w2,IF(AND(AE22&gt;=ExitZ,AZ21&gt;0),w2,0)))))</f>
        <v>0</v>
      </c>
      <c r="BA22" s="26" t="n">
        <f aca="false">IF(AF22="",0,IF(AF22&gt;=z4,w4,IF(AF22&gt;=z3,w3,IF(AF22&gt;=zEntry,w2,IF(AND(AF22&gt;=ExitZ,BA21&gt;0),w2,0)))))</f>
        <v>0</v>
      </c>
      <c r="BB22" s="26" t="n">
        <f aca="false">IF(AG22="",0,IF(AG22&gt;=z4,w4,IF(AG22&gt;=z3,w3,IF(AG22&gt;=zEntry,w2,IF(AND(AG22&gt;=ExitZ,BB21&gt;0),w2,0)))))</f>
        <v>0</v>
      </c>
      <c r="BC22" s="26" t="n">
        <f aca="false">IF(AH22="",0,IF(AH22&gt;=z4,w4,IF(AH22&gt;=z3,w3,IF(AH22&gt;=zEntry,w2,IF(AND(AH22&gt;=ExitZ,BC21&gt;0),w2,0)))))</f>
        <v>0</v>
      </c>
      <c r="BD22" s="26" t="n">
        <f aca="false">IF(AI22="",0,IF(AI22&gt;=z4,w4,IF(AI22&gt;=z3,w3,IF(AI22&gt;=zEntry,w2,IF(AND(AI22&gt;=ExitZ,BD21&gt;0),w2,0)))))</f>
        <v>0</v>
      </c>
      <c r="BE22" s="26" t="n">
        <f aca="false">IF(AJ22="",0,IF(AJ22&gt;=z4,w4,IF(AJ22&gt;=z3,w3,IF(AJ22&gt;=zEntry,w2,IF(AND(AJ22&gt;=ExitZ,BE21&gt;0),w2,0)))))</f>
        <v>0</v>
      </c>
      <c r="BF22" s="26" t="n">
        <f aca="false">IF(AK22="",0,IF(AK22&gt;=z4,w4,IF(AK22&gt;=z3,w3,IF(AK22&gt;=zEntry,w2,IF(AND(AK22&gt;=ExitZ,BF21&gt;0),w2,0)))))</f>
        <v>0</v>
      </c>
      <c r="BG22" s="26" t="n">
        <f aca="false">IF(AL22="",0,IF(AL22&gt;=z4,w4,IF(AL22&gt;=z3,w3,IF(AL22&gt;=zEntry,w2,IF(AND(AL22&gt;=ExitZ,BG21&gt;0),w2,0)))))</f>
        <v>0</v>
      </c>
      <c r="BH22" s="26" t="n">
        <f aca="false">IF(AM22="",0,IF(AM22&gt;=z4,w4,IF(AM22&gt;=z3,w3,IF(AM22&gt;=zEntry,w2,IF(AND(AM22&gt;=ExitZ,BH21&gt;0),w2,0)))))</f>
        <v>0</v>
      </c>
      <c r="BI22" s="26" t="n">
        <f aca="false">IF(AN22="",0,IF(AN22&gt;=z4,w4,IF(AN22&gt;=z3,w3,IF(AN22&gt;=zEntry,w2,IF(AND(AN22&gt;=ExitZ,BI21&gt;0),w2,0)))))</f>
        <v>0</v>
      </c>
      <c r="BJ22" s="26" t="n">
        <f aca="false">IF(AO22="",0,IF(AO22&gt;=z4,w4,IF(AO22&gt;=z3,w3,IF(AO22&gt;=zEntry,w2,IF(AND(AO22&gt;=ExitZ,BJ21&gt;0),w2,0)))))</f>
        <v>0</v>
      </c>
      <c r="BK22" s="26" t="n">
        <f aca="false">IF(AP22="",0,IF(AP22&gt;=z4,w4,IF(AP22&gt;=z3,w3,IF(AP22&gt;=zEntry,w2,IF(AND(AP22&gt;=ExitZ,BK21&gt;0),w2,0)))))</f>
        <v>0</v>
      </c>
      <c r="BL22" s="26" t="n">
        <f aca="false">IF(AQ22="",0,IF(AQ22&gt;=z4,w4,IF(AQ22&gt;=z3,w3,IF(AQ22&gt;=zEntry,w2,IF(AND(AQ22&gt;=ExitZ,BL21&gt;0),w2,0)))))</f>
        <v>0</v>
      </c>
      <c r="BM22" s="23" t="n">
        <f aca="false">IF(Rates_Data!AD21&gt;=Rates_Data!AE21,Rates_Data!AK22-Rates_Data!AL22,Rates_Data!AL22-Rates_Data!AK22)</f>
        <v>0.001748</v>
      </c>
      <c r="BN22" s="23" t="n">
        <f aca="false">IF(Rates_Data!AD21&gt;=Rates_Data!AF21,Rates_Data!AK22-Rates_Data!AM22,Rates_Data!AM22-Rates_Data!AK22)</f>
        <v>0.002869</v>
      </c>
      <c r="BO22" s="23" t="n">
        <f aca="false">IF(Rates_Data!AD21&gt;=Rates_Data!AG21,Rates_Data!AK22-Rates_Data!AN22,Rates_Data!AN22-Rates_Data!AK22)</f>
        <v>-0.000418000000000005</v>
      </c>
      <c r="BP22" s="23" t="n">
        <f aca="false">IF(Rates_Data!AD21&gt;=Rates_Data!AH21,Rates_Data!AK22-Rates_Data!AO22,Rates_Data!AO22-Rates_Data!AK22)</f>
        <v>0.008265</v>
      </c>
      <c r="BQ22" s="23" t="n">
        <f aca="false">IF(Rates_Data!AD21&gt;=Rates_Data!AI21,Rates_Data!AK22-Rates_Data!AP22,Rates_Data!AP22-Rates_Data!AK22)</f>
        <v>0.001254</v>
      </c>
      <c r="BR22" s="23" t="n">
        <f aca="false">IF(Rates_Data!AD21&gt;=Rates_Data!AJ21,Rates_Data!AK22-Rates_Data!AQ22,Rates_Data!AQ22-Rates_Data!AK22)</f>
        <v>0.00108300000000001</v>
      </c>
      <c r="BS22" s="23" t="n">
        <f aca="false">IF(Rates_Data!AE21&gt;=Rates_Data!AF21,Rates_Data!AL22-Rates_Data!AM22,Rates_Data!AM22-Rates_Data!AL22)</f>
        <v>0.001121</v>
      </c>
      <c r="BT22" s="23" t="n">
        <f aca="false">IF(Rates_Data!AE21&gt;=Rates_Data!AG21,Rates_Data!AL22-Rates_Data!AN22,Rates_Data!AN22-Rates_Data!AL22)</f>
        <v>-0.00216600000000001</v>
      </c>
      <c r="BU22" s="23" t="n">
        <f aca="false">IF(Rates_Data!AE21&gt;=Rates_Data!AH21,Rates_Data!AL22-Rates_Data!AO22,Rates_Data!AO22-Rates_Data!AL22)</f>
        <v>0.006517</v>
      </c>
      <c r="BV22" s="23" t="n">
        <f aca="false">IF(Rates_Data!AE21&gt;=Rates_Data!AI21,Rates_Data!AL22-Rates_Data!AP22,Rates_Data!AP22-Rates_Data!AL22)</f>
        <v>0.003002</v>
      </c>
      <c r="BW22" s="23" t="n">
        <f aca="false">IF(Rates_Data!AE21&gt;=Rates_Data!AJ21,Rates_Data!AL22-Rates_Data!AQ22,Rates_Data!AQ22-Rates_Data!AL22)</f>
        <v>0.000664999999999994</v>
      </c>
      <c r="BX22" s="23" t="n">
        <f aca="false">IF(Rates_Data!AF21&gt;=Rates_Data!AG21,Rates_Data!AM22-Rates_Data!AN22,Rates_Data!AN22-Rates_Data!AM22)</f>
        <v>0.00328700000000001</v>
      </c>
      <c r="BY22" s="23" t="n">
        <f aca="false">IF(Rates_Data!AF21&gt;=Rates_Data!AH21,Rates_Data!AM22-Rates_Data!AO22,Rates_Data!AO22-Rates_Data!AM22)</f>
        <v>-0.005396</v>
      </c>
      <c r="BZ22" s="23" t="n">
        <f aca="false">IF(Rates_Data!AF21&gt;=Rates_Data!AI21,Rates_Data!AM22-Rates_Data!AP22,Rates_Data!AP22-Rates_Data!AM22)</f>
        <v>0.004123</v>
      </c>
      <c r="CA22" s="23" t="n">
        <f aca="false">IF(Rates_Data!AF21&gt;=Rates_Data!AJ21,Rates_Data!AM22-Rates_Data!AQ22,Rates_Data!AQ22-Rates_Data!AM22)</f>
        <v>0.001786</v>
      </c>
      <c r="CB22" s="23" t="n">
        <f aca="false">IF(Rates_Data!AG21&gt;=Rates_Data!AH21,Rates_Data!AN22-Rates_Data!AO22,Rates_Data!AO22-Rates_Data!AN22)</f>
        <v>0.00868300000000001</v>
      </c>
      <c r="CC22" s="23" t="n">
        <f aca="false">IF(Rates_Data!AG21&gt;=Rates_Data!AI21,Rates_Data!AN22-Rates_Data!AP22,Rates_Data!AP22-Rates_Data!AN22)</f>
        <v>0.000835999999999994</v>
      </c>
      <c r="CD22" s="23" t="n">
        <f aca="false">IF(Rates_Data!AG21&gt;=Rates_Data!AJ21,Rates_Data!AN22-Rates_Data!AQ22,Rates_Data!AQ22-Rates_Data!AN22)</f>
        <v>-0.00150100000000001</v>
      </c>
      <c r="CE22" s="23" t="n">
        <f aca="false">IF(Rates_Data!AH21&gt;=Rates_Data!AI21,Rates_Data!AO22-Rates_Data!AP22,Rates_Data!AP22-Rates_Data!AO22)</f>
        <v>0.009519</v>
      </c>
      <c r="CF22" s="23" t="n">
        <f aca="false">IF(Rates_Data!AH21&gt;=Rates_Data!AJ21,Rates_Data!AO22-Rates_Data!AQ22,Rates_Data!AQ22-Rates_Data!AO22)</f>
        <v>0.00718199999999999</v>
      </c>
      <c r="CG22" s="23" t="n">
        <f aca="false">IF(Rates_Data!AI21&gt;=Rates_Data!AJ21,Rates_Data!AP22-Rates_Data!AQ22,Rates_Data!AQ22-Rates_Data!AP22)</f>
        <v>0.00233700000000001</v>
      </c>
      <c r="CH22" s="27" t="str">
        <f aca="false">IF(ROW()&lt;4+VolLB,"",STDEV(INDEX($BM:$BM,ROW()-VolLB+1):INDEX($BM:$BM,ROW()))*SQRT(12))</f>
        <v/>
      </c>
      <c r="CI22" s="27" t="str">
        <f aca="false">IF(ROW()&lt;4+VolLB,"",STDEV(INDEX($BN:$BN,ROW()-VolLB+1):INDEX($BN:$BN,ROW()))*SQRT(12))</f>
        <v/>
      </c>
      <c r="CJ22" s="27" t="str">
        <f aca="false">IF(ROW()&lt;4+VolLB,"",STDEV(INDEX($BO:$BO,ROW()-VolLB+1):INDEX($BO:$BO,ROW()))*SQRT(12))</f>
        <v/>
      </c>
      <c r="CK22" s="27" t="str">
        <f aca="false">IF(ROW()&lt;4+VolLB,"",STDEV(INDEX($BP:$BP,ROW()-VolLB+1):INDEX($BP:$BP,ROW()))*SQRT(12))</f>
        <v/>
      </c>
      <c r="CL22" s="27" t="str">
        <f aca="false">IF(ROW()&lt;4+VolLB,"",STDEV(INDEX($BQ:$BQ,ROW()-VolLB+1):INDEX($BQ:$BQ,ROW()))*SQRT(12))</f>
        <v/>
      </c>
      <c r="CM22" s="27" t="str">
        <f aca="false">IF(ROW()&lt;4+VolLB,"",STDEV(INDEX($BR:$BR,ROW()-VolLB+1):INDEX($BR:$BR,ROW()))*SQRT(12))</f>
        <v/>
      </c>
      <c r="CN22" s="27" t="str">
        <f aca="false">IF(ROW()&lt;4+VolLB,"",STDEV(INDEX($BS:$BS,ROW()-VolLB+1):INDEX($BS:$BS,ROW()))*SQRT(12))</f>
        <v/>
      </c>
      <c r="CO22" s="27" t="str">
        <f aca="false">IF(ROW()&lt;4+VolLB,"",STDEV(INDEX($BT:$BT,ROW()-VolLB+1):INDEX($BT:$BT,ROW()))*SQRT(12))</f>
        <v/>
      </c>
      <c r="CP22" s="27" t="str">
        <f aca="false">IF(ROW()&lt;4+VolLB,"",STDEV(INDEX($BU:$BU,ROW()-VolLB+1):INDEX($BU:$BU,ROW()))*SQRT(12))</f>
        <v/>
      </c>
      <c r="CQ22" s="27" t="str">
        <f aca="false">IF(ROW()&lt;4+VolLB,"",STDEV(INDEX($BV:$BV,ROW()-VolLB+1):INDEX($BV:$BV,ROW()))*SQRT(12))</f>
        <v/>
      </c>
      <c r="CR22" s="27" t="str">
        <f aca="false">IF(ROW()&lt;4+VolLB,"",STDEV(INDEX($BW:$BW,ROW()-VolLB+1):INDEX($BW:$BW,ROW()))*SQRT(12))</f>
        <v/>
      </c>
      <c r="CS22" s="27" t="str">
        <f aca="false">IF(ROW()&lt;4+VolLB,"",STDEV(INDEX($BX:$BX,ROW()-VolLB+1):INDEX($BX:$BX,ROW()))*SQRT(12))</f>
        <v/>
      </c>
      <c r="CT22" s="27" t="str">
        <f aca="false">IF(ROW()&lt;4+VolLB,"",STDEV(INDEX($BY:$BY,ROW()-VolLB+1):INDEX($BY:$BY,ROW()))*SQRT(12))</f>
        <v/>
      </c>
      <c r="CU22" s="27" t="str">
        <f aca="false">IF(ROW()&lt;4+VolLB,"",STDEV(INDEX($BZ:$BZ,ROW()-VolLB+1):INDEX($BZ:$BZ,ROW()))*SQRT(12))</f>
        <v/>
      </c>
      <c r="CV22" s="27" t="str">
        <f aca="false">IF(ROW()&lt;4+VolLB,"",STDEV(INDEX($CA:$CA,ROW()-VolLB+1):INDEX($CA:$CA,ROW()))*SQRT(12))</f>
        <v/>
      </c>
      <c r="CW22" s="27" t="str">
        <f aca="false">IF(ROW()&lt;4+VolLB,"",STDEV(INDEX($CB:$CB,ROW()-VolLB+1):INDEX($CB:$CB,ROW()))*SQRT(12))</f>
        <v/>
      </c>
      <c r="CX22" s="27" t="str">
        <f aca="false">IF(ROW()&lt;4+VolLB,"",STDEV(INDEX($CC:$CC,ROW()-VolLB+1):INDEX($CC:$CC,ROW()))*SQRT(12))</f>
        <v/>
      </c>
      <c r="CY22" s="27" t="str">
        <f aca="false">IF(ROW()&lt;4+VolLB,"",STDEV(INDEX($CD:$CD,ROW()-VolLB+1):INDEX($CD:$CD,ROW()))*SQRT(12))</f>
        <v/>
      </c>
      <c r="CZ22" s="27" t="str">
        <f aca="false">IF(ROW()&lt;4+VolLB,"",STDEV(INDEX($CE:$CE,ROW()-VolLB+1):INDEX($CE:$CE,ROW()))*SQRT(12))</f>
        <v/>
      </c>
      <c r="DA22" s="27" t="str">
        <f aca="false">IF(ROW()&lt;4+VolLB,"",STDEV(INDEX($CF:$CF,ROW()-VolLB+1):INDEX($CF:$CF,ROW()))*SQRT(12))</f>
        <v/>
      </c>
      <c r="DB22" s="27" t="str">
        <f aca="false">IF(ROW()&lt;4+VolLB,"",STDEV(INDEX($CG:$CG,ROW()-VolLB+1):INDEX($CG:$CG,ROW()))*SQRT(12))</f>
        <v/>
      </c>
      <c r="DC22" s="26" t="n">
        <f aca="false">IF(OR(AR22=0,CH22="",CH22=0),0,AR22*MIN(MaxScal,TgtVol/CH22))</f>
        <v>0</v>
      </c>
      <c r="DD22" s="26" t="n">
        <f aca="false">IF(OR(AS22=0,CI22="",CI22=0),0,AS22*MIN(MaxScal,TgtVol/CI22))</f>
        <v>0</v>
      </c>
      <c r="DE22" s="26" t="n">
        <f aca="false">IF(OR(AT22=0,CJ22="",CJ22=0),0,AT22*MIN(MaxScal,TgtVol/CJ22))</f>
        <v>0</v>
      </c>
      <c r="DF22" s="26" t="n">
        <f aca="false">IF(OR(AU22=0,CK22="",CK22=0),0,AU22*MIN(MaxScal,TgtVol/CK22))</f>
        <v>0</v>
      </c>
      <c r="DG22" s="26" t="n">
        <f aca="false">IF(OR(AV22=0,CL22="",CL22=0),0,AV22*MIN(MaxScal,TgtVol/CL22))</f>
        <v>0</v>
      </c>
      <c r="DH22" s="26" t="n">
        <f aca="false">IF(OR(AW22=0,CM22="",CM22=0),0,AW22*MIN(MaxScal,TgtVol/CM22))</f>
        <v>0</v>
      </c>
      <c r="DI22" s="26" t="n">
        <f aca="false">IF(OR(AX22=0,CN22="",CN22=0),0,AX22*MIN(MaxScal,TgtVol/CN22))</f>
        <v>0</v>
      </c>
      <c r="DJ22" s="26" t="n">
        <f aca="false">IF(OR(AY22=0,CO22="",CO22=0),0,AY22*MIN(MaxScal,TgtVol/CO22))</f>
        <v>0</v>
      </c>
      <c r="DK22" s="26" t="n">
        <f aca="false">IF(OR(AZ22=0,CP22="",CP22=0),0,AZ22*MIN(MaxScal,TgtVol/CP22))</f>
        <v>0</v>
      </c>
      <c r="DL22" s="26" t="n">
        <f aca="false">IF(OR(BA22=0,CQ22="",CQ22=0),0,BA22*MIN(MaxScal,TgtVol/CQ22))</f>
        <v>0</v>
      </c>
      <c r="DM22" s="26" t="n">
        <f aca="false">IF(OR(BB22=0,CR22="",CR22=0),0,BB22*MIN(MaxScal,TgtVol/CR22))</f>
        <v>0</v>
      </c>
      <c r="DN22" s="26" t="n">
        <f aca="false">IF(OR(BC22=0,CS22="",CS22=0),0,BC22*MIN(MaxScal,TgtVol/CS22))</f>
        <v>0</v>
      </c>
      <c r="DO22" s="26" t="n">
        <f aca="false">IF(OR(BD22=0,CT22="",CT22=0),0,BD22*MIN(MaxScal,TgtVol/CT22))</f>
        <v>0</v>
      </c>
      <c r="DP22" s="26" t="n">
        <f aca="false">IF(OR(BE22=0,CU22="",CU22=0),0,BE22*MIN(MaxScal,TgtVol/CU22))</f>
        <v>0</v>
      </c>
      <c r="DQ22" s="26" t="n">
        <f aca="false">IF(OR(BF22=0,CV22="",CV22=0),0,BF22*MIN(MaxScal,TgtVol/CV22))</f>
        <v>0</v>
      </c>
      <c r="DR22" s="26" t="n">
        <f aca="false">IF(OR(BG22=0,CW22="",CW22=0),0,BG22*MIN(MaxScal,TgtVol/CW22))</f>
        <v>0</v>
      </c>
      <c r="DS22" s="26" t="n">
        <f aca="false">IF(OR(BH22=0,CX22="",CX22=0),0,BH22*MIN(MaxScal,TgtVol/CX22))</f>
        <v>0</v>
      </c>
      <c r="DT22" s="26" t="n">
        <f aca="false">IF(OR(BI22=0,CY22="",CY22=0),0,BI22*MIN(MaxScal,TgtVol/CY22))</f>
        <v>0</v>
      </c>
      <c r="DU22" s="26" t="n">
        <f aca="false">IF(OR(BJ22=0,CZ22="",CZ22=0),0,BJ22*MIN(MaxScal,TgtVol/CZ22))</f>
        <v>0</v>
      </c>
      <c r="DV22" s="26" t="n">
        <f aca="false">IF(OR(BK22=0,DA22="",DA22=0),0,BK22*MIN(MaxScal,TgtVol/DA22))</f>
        <v>0</v>
      </c>
      <c r="DW22" s="26" t="n">
        <f aca="false">IF(OR(BL22=0,DB22="",DB22=0),0,BL22*MIN(MaxScal,TgtVol/DB22))</f>
        <v>0</v>
      </c>
      <c r="DX22" s="28" t="n">
        <f aca="false">IFERROR(DC21*BM22,"")</f>
        <v>0</v>
      </c>
      <c r="DY22" s="28" t="n">
        <f aca="false">IFERROR(DD21*BN22,"")</f>
        <v>0</v>
      </c>
      <c r="DZ22" s="28" t="n">
        <f aca="false">IFERROR(DE21*BO22,"")</f>
        <v>-0</v>
      </c>
      <c r="EA22" s="28" t="n">
        <f aca="false">IFERROR(DF21*BP22,"")</f>
        <v>0</v>
      </c>
      <c r="EB22" s="28" t="n">
        <f aca="false">IFERROR(DG21*BQ22,"")</f>
        <v>0</v>
      </c>
      <c r="EC22" s="28" t="n">
        <f aca="false">IFERROR(DH21*BR22,"")</f>
        <v>0</v>
      </c>
      <c r="ED22" s="28" t="n">
        <f aca="false">IFERROR(DI21*BS22,"")</f>
        <v>0</v>
      </c>
      <c r="EE22" s="28" t="n">
        <f aca="false">IFERROR(DJ21*BT22,"")</f>
        <v>-0</v>
      </c>
      <c r="EF22" s="28" t="n">
        <f aca="false">IFERROR(DK21*BU22,"")</f>
        <v>0</v>
      </c>
      <c r="EG22" s="28" t="n">
        <f aca="false">IFERROR(DL21*BV22,"")</f>
        <v>0</v>
      </c>
      <c r="EH22" s="28" t="n">
        <f aca="false">IFERROR(DM21*BW22,"")</f>
        <v>0</v>
      </c>
      <c r="EI22" s="28" t="n">
        <f aca="false">IFERROR(DN21*BX22,"")</f>
        <v>0</v>
      </c>
      <c r="EJ22" s="28" t="n">
        <f aca="false">IFERROR(DO21*BY22,"")</f>
        <v>-0</v>
      </c>
      <c r="EK22" s="28" t="n">
        <f aca="false">IFERROR(DP21*BZ22,"")</f>
        <v>0</v>
      </c>
      <c r="EL22" s="28" t="n">
        <f aca="false">IFERROR(DQ21*CA22,"")</f>
        <v>0</v>
      </c>
      <c r="EM22" s="28" t="n">
        <f aca="false">IFERROR(DR21*CB22,"")</f>
        <v>0</v>
      </c>
      <c r="EN22" s="28" t="n">
        <f aca="false">IFERROR(DS21*CC22,"")</f>
        <v>0</v>
      </c>
      <c r="EO22" s="28" t="n">
        <f aca="false">IFERROR(DT21*CD22,"")</f>
        <v>-0</v>
      </c>
      <c r="EP22" s="28" t="n">
        <f aca="false">IFERROR(DU21*CE22,"")</f>
        <v>0</v>
      </c>
      <c r="EQ22" s="28" t="n">
        <f aca="false">IFERROR(DV21*CF22,"")</f>
        <v>0</v>
      </c>
      <c r="ER22" s="28" t="n">
        <f aca="false">IFERROR(DW21*CG22,"")</f>
        <v>0</v>
      </c>
      <c r="ES22" s="28" t="n">
        <f aca="false">IF(ROW()=4,"",SUM(DX22:ER22))</f>
        <v>0</v>
      </c>
      <c r="ET22" s="29" t="n">
        <f aca="false">COUNTIF(AR22:BL22,"&gt;0")</f>
        <v>0</v>
      </c>
    </row>
    <row r="23" customFormat="false" ht="15" hidden="false" customHeight="false" outlineLevel="0" collapsed="false">
      <c r="A23" s="19" t="n">
        <v>38595</v>
      </c>
      <c r="B23" s="23" t="n">
        <f aca="false">ABS(Rates_Data!AD23-Rates_Data!AE23)</f>
        <v>0.1051</v>
      </c>
      <c r="C23" s="23" t="n">
        <f aca="false">ABS(Rates_Data!AD23-Rates_Data!AF23)</f>
        <v>0.67305</v>
      </c>
      <c r="D23" s="23" t="n">
        <f aca="false">ABS(Rates_Data!AD23-Rates_Data!AG23)</f>
        <v>0.0698499999999995</v>
      </c>
      <c r="E23" s="23" t="n">
        <f aca="false">ABS(Rates_Data!AD23-Rates_Data!AH23)</f>
        <v>0.4792</v>
      </c>
      <c r="F23" s="23" t="n">
        <f aca="false">ABS(Rates_Data!AD23-Rates_Data!AI23)</f>
        <v>0.24045</v>
      </c>
      <c r="G23" s="23" t="n">
        <f aca="false">ABS(Rates_Data!AD23-Rates_Data!AJ23)</f>
        <v>0.202</v>
      </c>
      <c r="H23" s="23" t="n">
        <f aca="false">ABS(Rates_Data!AE23-Rates_Data!AF23)</f>
        <v>0.77815</v>
      </c>
      <c r="I23" s="23" t="n">
        <f aca="false">ABS(Rates_Data!AE23-Rates_Data!AG23)</f>
        <v>0.17495</v>
      </c>
      <c r="J23" s="23" t="n">
        <f aca="false">ABS(Rates_Data!AE23-Rates_Data!AH23)</f>
        <v>0.5843</v>
      </c>
      <c r="K23" s="23" t="n">
        <f aca="false">ABS(Rates_Data!AE23-Rates_Data!AI23)</f>
        <v>0.34555</v>
      </c>
      <c r="L23" s="23" t="n">
        <f aca="false">ABS(Rates_Data!AE23-Rates_Data!AJ23)</f>
        <v>0.3071</v>
      </c>
      <c r="M23" s="23" t="n">
        <f aca="false">ABS(Rates_Data!AF23-Rates_Data!AG23)</f>
        <v>0.6032</v>
      </c>
      <c r="N23" s="23" t="n">
        <f aca="false">ABS(Rates_Data!AF23-Rates_Data!AH23)</f>
        <v>0.19385</v>
      </c>
      <c r="O23" s="23" t="n">
        <f aca="false">ABS(Rates_Data!AF23-Rates_Data!AI23)</f>
        <v>0.4326</v>
      </c>
      <c r="P23" s="23" t="n">
        <f aca="false">ABS(Rates_Data!AF23-Rates_Data!AJ23)</f>
        <v>0.47105</v>
      </c>
      <c r="Q23" s="23" t="n">
        <f aca="false">ABS(Rates_Data!AG23-Rates_Data!AH23)</f>
        <v>0.409350000000001</v>
      </c>
      <c r="R23" s="23" t="n">
        <f aca="false">ABS(Rates_Data!AG23-Rates_Data!AI23)</f>
        <v>0.1706</v>
      </c>
      <c r="S23" s="23" t="n">
        <f aca="false">ABS(Rates_Data!AG23-Rates_Data!AJ23)</f>
        <v>0.13215</v>
      </c>
      <c r="T23" s="23" t="n">
        <f aca="false">ABS(Rates_Data!AH23-Rates_Data!AI23)</f>
        <v>0.23875</v>
      </c>
      <c r="U23" s="23" t="n">
        <f aca="false">ABS(Rates_Data!AH23-Rates_Data!AJ23)</f>
        <v>0.277200000000001</v>
      </c>
      <c r="V23" s="23" t="n">
        <f aca="false">ABS(Rates_Data!AI23-Rates_Data!AJ23)</f>
        <v>0.0384500000000004</v>
      </c>
      <c r="W23" s="26" t="str">
        <f aca="false">IF(ROW()&lt;4+MinObs-1,"",IFERROR((B23-AVERAGE(B$4:B23))/STDEV(B$4:B23),""))</f>
        <v/>
      </c>
      <c r="X23" s="26" t="str">
        <f aca="false">IF(ROW()&lt;4+MinObs-1,"",IFERROR((C23-AVERAGE(C$4:C23))/STDEV(C$4:C23),""))</f>
        <v/>
      </c>
      <c r="Y23" s="26" t="str">
        <f aca="false">IF(ROW()&lt;4+MinObs-1,"",IFERROR((D23-AVERAGE(D$4:D23))/STDEV(D$4:D23),""))</f>
        <v/>
      </c>
      <c r="Z23" s="26" t="str">
        <f aca="false">IF(ROW()&lt;4+MinObs-1,"",IFERROR((E23-AVERAGE(E$4:E23))/STDEV(E$4:E23),""))</f>
        <v/>
      </c>
      <c r="AA23" s="26" t="str">
        <f aca="false">IF(ROW()&lt;4+MinObs-1,"",IFERROR((F23-AVERAGE(F$4:F23))/STDEV(F$4:F23),""))</f>
        <v/>
      </c>
      <c r="AB23" s="26" t="str">
        <f aca="false">IF(ROW()&lt;4+MinObs-1,"",IFERROR((G23-AVERAGE(G$4:G23))/STDEV(G$4:G23),""))</f>
        <v/>
      </c>
      <c r="AC23" s="26" t="str">
        <f aca="false">IF(ROW()&lt;4+MinObs-1,"",IFERROR((H23-AVERAGE(H$4:H23))/STDEV(H$4:H23),""))</f>
        <v/>
      </c>
      <c r="AD23" s="26" t="str">
        <f aca="false">IF(ROW()&lt;4+MinObs-1,"",IFERROR((I23-AVERAGE(I$4:I23))/STDEV(I$4:I23),""))</f>
        <v/>
      </c>
      <c r="AE23" s="26" t="str">
        <f aca="false">IF(ROW()&lt;4+MinObs-1,"",IFERROR((J23-AVERAGE(J$4:J23))/STDEV(J$4:J23),""))</f>
        <v/>
      </c>
      <c r="AF23" s="26" t="str">
        <f aca="false">IF(ROW()&lt;4+MinObs-1,"",IFERROR((K23-AVERAGE(K$4:K23))/STDEV(K$4:K23),""))</f>
        <v/>
      </c>
      <c r="AG23" s="26" t="str">
        <f aca="false">IF(ROW()&lt;4+MinObs-1,"",IFERROR((L23-AVERAGE(L$4:L23))/STDEV(L$4:L23),""))</f>
        <v/>
      </c>
      <c r="AH23" s="26" t="str">
        <f aca="false">IF(ROW()&lt;4+MinObs-1,"",IFERROR((M23-AVERAGE(M$4:M23))/STDEV(M$4:M23),""))</f>
        <v/>
      </c>
      <c r="AI23" s="26" t="str">
        <f aca="false">IF(ROW()&lt;4+MinObs-1,"",IFERROR((N23-AVERAGE(N$4:N23))/STDEV(N$4:N23),""))</f>
        <v/>
      </c>
      <c r="AJ23" s="26" t="str">
        <f aca="false">IF(ROW()&lt;4+MinObs-1,"",IFERROR((O23-AVERAGE(O$4:O23))/STDEV(O$4:O23),""))</f>
        <v/>
      </c>
      <c r="AK23" s="26" t="str">
        <f aca="false">IF(ROW()&lt;4+MinObs-1,"",IFERROR((P23-AVERAGE(P$4:P23))/STDEV(P$4:P23),""))</f>
        <v/>
      </c>
      <c r="AL23" s="26" t="str">
        <f aca="false">IF(ROW()&lt;4+MinObs-1,"",IFERROR((Q23-AVERAGE(Q$4:Q23))/STDEV(Q$4:Q23),""))</f>
        <v/>
      </c>
      <c r="AM23" s="26" t="str">
        <f aca="false">IF(ROW()&lt;4+MinObs-1,"",IFERROR((R23-AVERAGE(R$4:R23))/STDEV(R$4:R23),""))</f>
        <v/>
      </c>
      <c r="AN23" s="26" t="str">
        <f aca="false">IF(ROW()&lt;4+MinObs-1,"",IFERROR((S23-AVERAGE(S$4:S23))/STDEV(S$4:S23),""))</f>
        <v/>
      </c>
      <c r="AO23" s="26" t="str">
        <f aca="false">IF(ROW()&lt;4+MinObs-1,"",IFERROR((T23-AVERAGE(T$4:T23))/STDEV(T$4:T23),""))</f>
        <v/>
      </c>
      <c r="AP23" s="26" t="str">
        <f aca="false">IF(ROW()&lt;4+MinObs-1,"",IFERROR((U23-AVERAGE(U$4:U23))/STDEV(U$4:U23),""))</f>
        <v/>
      </c>
      <c r="AQ23" s="26" t="str">
        <f aca="false">IF(ROW()&lt;4+MinObs-1,"",IFERROR((V23-AVERAGE(V$4:V23))/STDEV(V$4:V23),""))</f>
        <v/>
      </c>
      <c r="AR23" s="26" t="n">
        <f aca="false">IF(W23="",0,IF(W23&gt;=z4,w4,IF(W23&gt;=z3,w3,IF(W23&gt;=zEntry,w2,IF(AND(W23&gt;=ExitZ,AR22&gt;0),w2,0)))))</f>
        <v>0</v>
      </c>
      <c r="AS23" s="26" t="n">
        <f aca="false">IF(X23="",0,IF(X23&gt;=z4,w4,IF(X23&gt;=z3,w3,IF(X23&gt;=zEntry,w2,IF(AND(X23&gt;=ExitZ,AS22&gt;0),w2,0)))))</f>
        <v>0</v>
      </c>
      <c r="AT23" s="26" t="n">
        <f aca="false">IF(Y23="",0,IF(Y23&gt;=z4,w4,IF(Y23&gt;=z3,w3,IF(Y23&gt;=zEntry,w2,IF(AND(Y23&gt;=ExitZ,AT22&gt;0),w2,0)))))</f>
        <v>0</v>
      </c>
      <c r="AU23" s="26" t="n">
        <f aca="false">IF(Z23="",0,IF(Z23&gt;=z4,w4,IF(Z23&gt;=z3,w3,IF(Z23&gt;=zEntry,w2,IF(AND(Z23&gt;=ExitZ,AU22&gt;0),w2,0)))))</f>
        <v>0</v>
      </c>
      <c r="AV23" s="26" t="n">
        <f aca="false">IF(AA23="",0,IF(AA23&gt;=z4,w4,IF(AA23&gt;=z3,w3,IF(AA23&gt;=zEntry,w2,IF(AND(AA23&gt;=ExitZ,AV22&gt;0),w2,0)))))</f>
        <v>0</v>
      </c>
      <c r="AW23" s="26" t="n">
        <f aca="false">IF(AB23="",0,IF(AB23&gt;=z4,w4,IF(AB23&gt;=z3,w3,IF(AB23&gt;=zEntry,w2,IF(AND(AB23&gt;=ExitZ,AW22&gt;0),w2,0)))))</f>
        <v>0</v>
      </c>
      <c r="AX23" s="26" t="n">
        <f aca="false">IF(AC23="",0,IF(AC23&gt;=z4,w4,IF(AC23&gt;=z3,w3,IF(AC23&gt;=zEntry,w2,IF(AND(AC23&gt;=ExitZ,AX22&gt;0),w2,0)))))</f>
        <v>0</v>
      </c>
      <c r="AY23" s="26" t="n">
        <f aca="false">IF(AD23="",0,IF(AD23&gt;=z4,w4,IF(AD23&gt;=z3,w3,IF(AD23&gt;=zEntry,w2,IF(AND(AD23&gt;=ExitZ,AY22&gt;0),w2,0)))))</f>
        <v>0</v>
      </c>
      <c r="AZ23" s="26" t="n">
        <f aca="false">IF(AE23="",0,IF(AE23&gt;=z4,w4,IF(AE23&gt;=z3,w3,IF(AE23&gt;=zEntry,w2,IF(AND(AE23&gt;=ExitZ,AZ22&gt;0),w2,0)))))</f>
        <v>0</v>
      </c>
      <c r="BA23" s="26" t="n">
        <f aca="false">IF(AF23="",0,IF(AF23&gt;=z4,w4,IF(AF23&gt;=z3,w3,IF(AF23&gt;=zEntry,w2,IF(AND(AF23&gt;=ExitZ,BA22&gt;0),w2,0)))))</f>
        <v>0</v>
      </c>
      <c r="BB23" s="26" t="n">
        <f aca="false">IF(AG23="",0,IF(AG23&gt;=z4,w4,IF(AG23&gt;=z3,w3,IF(AG23&gt;=zEntry,w2,IF(AND(AG23&gt;=ExitZ,BB22&gt;0),w2,0)))))</f>
        <v>0</v>
      </c>
      <c r="BC23" s="26" t="n">
        <f aca="false">IF(AH23="",0,IF(AH23&gt;=z4,w4,IF(AH23&gt;=z3,w3,IF(AH23&gt;=zEntry,w2,IF(AND(AH23&gt;=ExitZ,BC22&gt;0),w2,0)))))</f>
        <v>0</v>
      </c>
      <c r="BD23" s="26" t="n">
        <f aca="false">IF(AI23="",0,IF(AI23&gt;=z4,w4,IF(AI23&gt;=z3,w3,IF(AI23&gt;=zEntry,w2,IF(AND(AI23&gt;=ExitZ,BD22&gt;0),w2,0)))))</f>
        <v>0</v>
      </c>
      <c r="BE23" s="26" t="n">
        <f aca="false">IF(AJ23="",0,IF(AJ23&gt;=z4,w4,IF(AJ23&gt;=z3,w3,IF(AJ23&gt;=zEntry,w2,IF(AND(AJ23&gt;=ExitZ,BE22&gt;0),w2,0)))))</f>
        <v>0</v>
      </c>
      <c r="BF23" s="26" t="n">
        <f aca="false">IF(AK23="",0,IF(AK23&gt;=z4,w4,IF(AK23&gt;=z3,w3,IF(AK23&gt;=zEntry,w2,IF(AND(AK23&gt;=ExitZ,BF22&gt;0),w2,0)))))</f>
        <v>0</v>
      </c>
      <c r="BG23" s="26" t="n">
        <f aca="false">IF(AL23="",0,IF(AL23&gt;=z4,w4,IF(AL23&gt;=z3,w3,IF(AL23&gt;=zEntry,w2,IF(AND(AL23&gt;=ExitZ,BG22&gt;0),w2,0)))))</f>
        <v>0</v>
      </c>
      <c r="BH23" s="26" t="n">
        <f aca="false">IF(AM23="",0,IF(AM23&gt;=z4,w4,IF(AM23&gt;=z3,w3,IF(AM23&gt;=zEntry,w2,IF(AND(AM23&gt;=ExitZ,BH22&gt;0),w2,0)))))</f>
        <v>0</v>
      </c>
      <c r="BI23" s="26" t="n">
        <f aca="false">IF(AN23="",0,IF(AN23&gt;=z4,w4,IF(AN23&gt;=z3,w3,IF(AN23&gt;=zEntry,w2,IF(AND(AN23&gt;=ExitZ,BI22&gt;0),w2,0)))))</f>
        <v>0</v>
      </c>
      <c r="BJ23" s="26" t="n">
        <f aca="false">IF(AO23="",0,IF(AO23&gt;=z4,w4,IF(AO23&gt;=z3,w3,IF(AO23&gt;=zEntry,w2,IF(AND(AO23&gt;=ExitZ,BJ22&gt;0),w2,0)))))</f>
        <v>0</v>
      </c>
      <c r="BK23" s="26" t="n">
        <f aca="false">IF(AP23="",0,IF(AP23&gt;=z4,w4,IF(AP23&gt;=z3,w3,IF(AP23&gt;=zEntry,w2,IF(AND(AP23&gt;=ExitZ,BK22&gt;0),w2,0)))))</f>
        <v>0</v>
      </c>
      <c r="BL23" s="26" t="n">
        <f aca="false">IF(AQ23="",0,IF(AQ23&gt;=z4,w4,IF(AQ23&gt;=z3,w3,IF(AQ23&gt;=zEntry,w2,IF(AND(AQ23&gt;=ExitZ,BL22&gt;0),w2,0)))))</f>
        <v>0</v>
      </c>
      <c r="BM23" s="23" t="n">
        <f aca="false">IF(Rates_Data!AD22&gt;=Rates_Data!AE22,Rates_Data!AK23-Rates_Data!AL23,Rates_Data!AL23-Rates_Data!AK23)</f>
        <v>0.004617</v>
      </c>
      <c r="BN23" s="23" t="n">
        <f aca="false">IF(Rates_Data!AD22&gt;=Rates_Data!AF22,Rates_Data!AK23-Rates_Data!AM23,Rates_Data!AM23-Rates_Data!AK23)</f>
        <v>-0.00138700000000001</v>
      </c>
      <c r="BO23" s="23" t="n">
        <f aca="false">IF(Rates_Data!AD22&gt;=Rates_Data!AG22,Rates_Data!AK23-Rates_Data!AN23,Rates_Data!AN23-Rates_Data!AK23)</f>
        <v>0.000779000000000006</v>
      </c>
      <c r="BP23" s="23" t="n">
        <f aca="false">IF(Rates_Data!AD22&gt;=Rates_Data!AH22,Rates_Data!AK23-Rates_Data!AO23,Rates_Data!AO23-Rates_Data!AK23)</f>
        <v>-0.009481</v>
      </c>
      <c r="BQ23" s="23" t="n">
        <f aca="false">IF(Rates_Data!AD22&gt;=Rates_Data!AI22,Rates_Data!AK23-Rates_Data!AP23,Rates_Data!AP23-Rates_Data!AK23)</f>
        <v>0.006251</v>
      </c>
      <c r="BR23" s="23" t="n">
        <f aca="false">IF(Rates_Data!AD22&gt;=Rates_Data!AJ22,Rates_Data!AK23-Rates_Data!AQ23,Rates_Data!AQ23-Rates_Data!AK23)</f>
        <v>-0.00699200000000001</v>
      </c>
      <c r="BS23" s="23" t="n">
        <f aca="false">IF(Rates_Data!AE22&gt;=Rates_Data!AF22,Rates_Data!AL23-Rates_Data!AM23,Rates_Data!AM23-Rates_Data!AL23)</f>
        <v>0.00322999999999999</v>
      </c>
      <c r="BT23" s="23" t="n">
        <f aca="false">IF(Rates_Data!AE22&gt;=Rates_Data!AG22,Rates_Data!AL23-Rates_Data!AN23,Rates_Data!AN23-Rates_Data!AL23)</f>
        <v>0.005396</v>
      </c>
      <c r="BU23" s="23" t="n">
        <f aca="false">IF(Rates_Data!AE22&gt;=Rates_Data!AH22,Rates_Data!AL23-Rates_Data!AO23,Rates_Data!AO23-Rates_Data!AL23)</f>
        <v>-0.004864</v>
      </c>
      <c r="BV23" s="23" t="n">
        <f aca="false">IF(Rates_Data!AE22&gt;=Rates_Data!AI22,Rates_Data!AL23-Rates_Data!AP23,Rates_Data!AP23-Rates_Data!AL23)</f>
        <v>-0.001634</v>
      </c>
      <c r="BW23" s="23" t="n">
        <f aca="false">IF(Rates_Data!AE22&gt;=Rates_Data!AJ22,Rates_Data!AL23-Rates_Data!AQ23,Rates_Data!AQ23-Rates_Data!AL23)</f>
        <v>-0.00237500000000001</v>
      </c>
      <c r="BX23" s="23" t="n">
        <f aca="false">IF(Rates_Data!AF22&gt;=Rates_Data!AG22,Rates_Data!AM23-Rates_Data!AN23,Rates_Data!AN23-Rates_Data!AM23)</f>
        <v>-0.00216600000000001</v>
      </c>
      <c r="BY23" s="23" t="n">
        <f aca="false">IF(Rates_Data!AF22&gt;=Rates_Data!AH22,Rates_Data!AM23-Rates_Data!AO23,Rates_Data!AO23-Rates_Data!AM23)</f>
        <v>0.00809399999999999</v>
      </c>
      <c r="BZ23" s="23" t="n">
        <f aca="false">IF(Rates_Data!AF22&gt;=Rates_Data!AI22,Rates_Data!AM23-Rates_Data!AP23,Rates_Data!AP23-Rates_Data!AM23)</f>
        <v>0.00486399999999999</v>
      </c>
      <c r="CA23" s="23" t="n">
        <f aca="false">IF(Rates_Data!AF22&gt;=Rates_Data!AJ22,Rates_Data!AM23-Rates_Data!AQ23,Rates_Data!AQ23-Rates_Data!AM23)</f>
        <v>0.005605</v>
      </c>
      <c r="CB23" s="23" t="n">
        <f aca="false">IF(Rates_Data!AG22&gt;=Rates_Data!AH22,Rates_Data!AN23-Rates_Data!AO23,Rates_Data!AO23-Rates_Data!AN23)</f>
        <v>0.01026</v>
      </c>
      <c r="CC23" s="23" t="n">
        <f aca="false">IF(Rates_Data!AG22&gt;=Rates_Data!AI22,Rates_Data!AN23-Rates_Data!AP23,Rates_Data!AP23-Rates_Data!AN23)</f>
        <v>0.00703000000000001</v>
      </c>
      <c r="CD23" s="23" t="n">
        <f aca="false">IF(Rates_Data!AG22&gt;=Rates_Data!AJ22,Rates_Data!AN23-Rates_Data!AQ23,Rates_Data!AQ23-Rates_Data!AN23)</f>
        <v>-0.00777100000000001</v>
      </c>
      <c r="CE23" s="23" t="n">
        <f aca="false">IF(Rates_Data!AH22&gt;=Rates_Data!AI22,Rates_Data!AO23-Rates_Data!AP23,Rates_Data!AP23-Rates_Data!AO23)</f>
        <v>-0.00323</v>
      </c>
      <c r="CF23" s="23" t="n">
        <f aca="false">IF(Rates_Data!AH22&gt;=Rates_Data!AJ22,Rates_Data!AO23-Rates_Data!AQ23,Rates_Data!AQ23-Rates_Data!AO23)</f>
        <v>0.002489</v>
      </c>
      <c r="CG23" s="23" t="n">
        <f aca="false">IF(Rates_Data!AI22&gt;=Rates_Data!AJ22,Rates_Data!AP23-Rates_Data!AQ23,Rates_Data!AQ23-Rates_Data!AP23)</f>
        <v>-0.000741000000000005</v>
      </c>
      <c r="CH23" s="27" t="str">
        <f aca="false">IF(ROW()&lt;4+VolLB,"",STDEV(INDEX($BM:$BM,ROW()-VolLB+1):INDEX($BM:$BM,ROW()))*SQRT(12))</f>
        <v/>
      </c>
      <c r="CI23" s="27" t="str">
        <f aca="false">IF(ROW()&lt;4+VolLB,"",STDEV(INDEX($BN:$BN,ROW()-VolLB+1):INDEX($BN:$BN,ROW()))*SQRT(12))</f>
        <v/>
      </c>
      <c r="CJ23" s="27" t="str">
        <f aca="false">IF(ROW()&lt;4+VolLB,"",STDEV(INDEX($BO:$BO,ROW()-VolLB+1):INDEX($BO:$BO,ROW()))*SQRT(12))</f>
        <v/>
      </c>
      <c r="CK23" s="27" t="str">
        <f aca="false">IF(ROW()&lt;4+VolLB,"",STDEV(INDEX($BP:$BP,ROW()-VolLB+1):INDEX($BP:$BP,ROW()))*SQRT(12))</f>
        <v/>
      </c>
      <c r="CL23" s="27" t="str">
        <f aca="false">IF(ROW()&lt;4+VolLB,"",STDEV(INDEX($BQ:$BQ,ROW()-VolLB+1):INDEX($BQ:$BQ,ROW()))*SQRT(12))</f>
        <v/>
      </c>
      <c r="CM23" s="27" t="str">
        <f aca="false">IF(ROW()&lt;4+VolLB,"",STDEV(INDEX($BR:$BR,ROW()-VolLB+1):INDEX($BR:$BR,ROW()))*SQRT(12))</f>
        <v/>
      </c>
      <c r="CN23" s="27" t="str">
        <f aca="false">IF(ROW()&lt;4+VolLB,"",STDEV(INDEX($BS:$BS,ROW()-VolLB+1):INDEX($BS:$BS,ROW()))*SQRT(12))</f>
        <v/>
      </c>
      <c r="CO23" s="27" t="str">
        <f aca="false">IF(ROW()&lt;4+VolLB,"",STDEV(INDEX($BT:$BT,ROW()-VolLB+1):INDEX($BT:$BT,ROW()))*SQRT(12))</f>
        <v/>
      </c>
      <c r="CP23" s="27" t="str">
        <f aca="false">IF(ROW()&lt;4+VolLB,"",STDEV(INDEX($BU:$BU,ROW()-VolLB+1):INDEX($BU:$BU,ROW()))*SQRT(12))</f>
        <v/>
      </c>
      <c r="CQ23" s="27" t="str">
        <f aca="false">IF(ROW()&lt;4+VolLB,"",STDEV(INDEX($BV:$BV,ROW()-VolLB+1):INDEX($BV:$BV,ROW()))*SQRT(12))</f>
        <v/>
      </c>
      <c r="CR23" s="27" t="str">
        <f aca="false">IF(ROW()&lt;4+VolLB,"",STDEV(INDEX($BW:$BW,ROW()-VolLB+1):INDEX($BW:$BW,ROW()))*SQRT(12))</f>
        <v/>
      </c>
      <c r="CS23" s="27" t="str">
        <f aca="false">IF(ROW()&lt;4+VolLB,"",STDEV(INDEX($BX:$BX,ROW()-VolLB+1):INDEX($BX:$BX,ROW()))*SQRT(12))</f>
        <v/>
      </c>
      <c r="CT23" s="27" t="str">
        <f aca="false">IF(ROW()&lt;4+VolLB,"",STDEV(INDEX($BY:$BY,ROW()-VolLB+1):INDEX($BY:$BY,ROW()))*SQRT(12))</f>
        <v/>
      </c>
      <c r="CU23" s="27" t="str">
        <f aca="false">IF(ROW()&lt;4+VolLB,"",STDEV(INDEX($BZ:$BZ,ROW()-VolLB+1):INDEX($BZ:$BZ,ROW()))*SQRT(12))</f>
        <v/>
      </c>
      <c r="CV23" s="27" t="str">
        <f aca="false">IF(ROW()&lt;4+VolLB,"",STDEV(INDEX($CA:$CA,ROW()-VolLB+1):INDEX($CA:$CA,ROW()))*SQRT(12))</f>
        <v/>
      </c>
      <c r="CW23" s="27" t="str">
        <f aca="false">IF(ROW()&lt;4+VolLB,"",STDEV(INDEX($CB:$CB,ROW()-VolLB+1):INDEX($CB:$CB,ROW()))*SQRT(12))</f>
        <v/>
      </c>
      <c r="CX23" s="27" t="str">
        <f aca="false">IF(ROW()&lt;4+VolLB,"",STDEV(INDEX($CC:$CC,ROW()-VolLB+1):INDEX($CC:$CC,ROW()))*SQRT(12))</f>
        <v/>
      </c>
      <c r="CY23" s="27" t="str">
        <f aca="false">IF(ROW()&lt;4+VolLB,"",STDEV(INDEX($CD:$CD,ROW()-VolLB+1):INDEX($CD:$CD,ROW()))*SQRT(12))</f>
        <v/>
      </c>
      <c r="CZ23" s="27" t="str">
        <f aca="false">IF(ROW()&lt;4+VolLB,"",STDEV(INDEX($CE:$CE,ROW()-VolLB+1):INDEX($CE:$CE,ROW()))*SQRT(12))</f>
        <v/>
      </c>
      <c r="DA23" s="27" t="str">
        <f aca="false">IF(ROW()&lt;4+VolLB,"",STDEV(INDEX($CF:$CF,ROW()-VolLB+1):INDEX($CF:$CF,ROW()))*SQRT(12))</f>
        <v/>
      </c>
      <c r="DB23" s="27" t="str">
        <f aca="false">IF(ROW()&lt;4+VolLB,"",STDEV(INDEX($CG:$CG,ROW()-VolLB+1):INDEX($CG:$CG,ROW()))*SQRT(12))</f>
        <v/>
      </c>
      <c r="DC23" s="26" t="n">
        <f aca="false">IF(OR(AR23=0,CH23="",CH23=0),0,AR23*MIN(MaxScal,TgtVol/CH23))</f>
        <v>0</v>
      </c>
      <c r="DD23" s="26" t="n">
        <f aca="false">IF(OR(AS23=0,CI23="",CI23=0),0,AS23*MIN(MaxScal,TgtVol/CI23))</f>
        <v>0</v>
      </c>
      <c r="DE23" s="26" t="n">
        <f aca="false">IF(OR(AT23=0,CJ23="",CJ23=0),0,AT23*MIN(MaxScal,TgtVol/CJ23))</f>
        <v>0</v>
      </c>
      <c r="DF23" s="26" t="n">
        <f aca="false">IF(OR(AU23=0,CK23="",CK23=0),0,AU23*MIN(MaxScal,TgtVol/CK23))</f>
        <v>0</v>
      </c>
      <c r="DG23" s="26" t="n">
        <f aca="false">IF(OR(AV23=0,CL23="",CL23=0),0,AV23*MIN(MaxScal,TgtVol/CL23))</f>
        <v>0</v>
      </c>
      <c r="DH23" s="26" t="n">
        <f aca="false">IF(OR(AW23=0,CM23="",CM23=0),0,AW23*MIN(MaxScal,TgtVol/CM23))</f>
        <v>0</v>
      </c>
      <c r="DI23" s="26" t="n">
        <f aca="false">IF(OR(AX23=0,CN23="",CN23=0),0,AX23*MIN(MaxScal,TgtVol/CN23))</f>
        <v>0</v>
      </c>
      <c r="DJ23" s="26" t="n">
        <f aca="false">IF(OR(AY23=0,CO23="",CO23=0),0,AY23*MIN(MaxScal,TgtVol/CO23))</f>
        <v>0</v>
      </c>
      <c r="DK23" s="26" t="n">
        <f aca="false">IF(OR(AZ23=0,CP23="",CP23=0),0,AZ23*MIN(MaxScal,TgtVol/CP23))</f>
        <v>0</v>
      </c>
      <c r="DL23" s="26" t="n">
        <f aca="false">IF(OR(BA23=0,CQ23="",CQ23=0),0,BA23*MIN(MaxScal,TgtVol/CQ23))</f>
        <v>0</v>
      </c>
      <c r="DM23" s="26" t="n">
        <f aca="false">IF(OR(BB23=0,CR23="",CR23=0),0,BB23*MIN(MaxScal,TgtVol/CR23))</f>
        <v>0</v>
      </c>
      <c r="DN23" s="26" t="n">
        <f aca="false">IF(OR(BC23=0,CS23="",CS23=0),0,BC23*MIN(MaxScal,TgtVol/CS23))</f>
        <v>0</v>
      </c>
      <c r="DO23" s="26" t="n">
        <f aca="false">IF(OR(BD23=0,CT23="",CT23=0),0,BD23*MIN(MaxScal,TgtVol/CT23))</f>
        <v>0</v>
      </c>
      <c r="DP23" s="26" t="n">
        <f aca="false">IF(OR(BE23=0,CU23="",CU23=0),0,BE23*MIN(MaxScal,TgtVol/CU23))</f>
        <v>0</v>
      </c>
      <c r="DQ23" s="26" t="n">
        <f aca="false">IF(OR(BF23=0,CV23="",CV23=0),0,BF23*MIN(MaxScal,TgtVol/CV23))</f>
        <v>0</v>
      </c>
      <c r="DR23" s="26" t="n">
        <f aca="false">IF(OR(BG23=0,CW23="",CW23=0),0,BG23*MIN(MaxScal,TgtVol/CW23))</f>
        <v>0</v>
      </c>
      <c r="DS23" s="26" t="n">
        <f aca="false">IF(OR(BH23=0,CX23="",CX23=0),0,BH23*MIN(MaxScal,TgtVol/CX23))</f>
        <v>0</v>
      </c>
      <c r="DT23" s="26" t="n">
        <f aca="false">IF(OR(BI23=0,CY23="",CY23=0),0,BI23*MIN(MaxScal,TgtVol/CY23))</f>
        <v>0</v>
      </c>
      <c r="DU23" s="26" t="n">
        <f aca="false">IF(OR(BJ23=0,CZ23="",CZ23=0),0,BJ23*MIN(MaxScal,TgtVol/CZ23))</f>
        <v>0</v>
      </c>
      <c r="DV23" s="26" t="n">
        <f aca="false">IF(OR(BK23=0,DA23="",DA23=0),0,BK23*MIN(MaxScal,TgtVol/DA23))</f>
        <v>0</v>
      </c>
      <c r="DW23" s="26" t="n">
        <f aca="false">IF(OR(BL23=0,DB23="",DB23=0),0,BL23*MIN(MaxScal,TgtVol/DB23))</f>
        <v>0</v>
      </c>
      <c r="DX23" s="28" t="n">
        <f aca="false">IFERROR(DC22*BM23,"")</f>
        <v>0</v>
      </c>
      <c r="DY23" s="28" t="n">
        <f aca="false">IFERROR(DD22*BN23,"")</f>
        <v>-0</v>
      </c>
      <c r="DZ23" s="28" t="n">
        <f aca="false">IFERROR(DE22*BO23,"")</f>
        <v>0</v>
      </c>
      <c r="EA23" s="28" t="n">
        <f aca="false">IFERROR(DF22*BP23,"")</f>
        <v>-0</v>
      </c>
      <c r="EB23" s="28" t="n">
        <f aca="false">IFERROR(DG22*BQ23,"")</f>
        <v>0</v>
      </c>
      <c r="EC23" s="28" t="n">
        <f aca="false">IFERROR(DH22*BR23,"")</f>
        <v>-0</v>
      </c>
      <c r="ED23" s="28" t="n">
        <f aca="false">IFERROR(DI22*BS23,"")</f>
        <v>0</v>
      </c>
      <c r="EE23" s="28" t="n">
        <f aca="false">IFERROR(DJ22*BT23,"")</f>
        <v>0</v>
      </c>
      <c r="EF23" s="28" t="n">
        <f aca="false">IFERROR(DK22*BU23,"")</f>
        <v>-0</v>
      </c>
      <c r="EG23" s="28" t="n">
        <f aca="false">IFERROR(DL22*BV23,"")</f>
        <v>-0</v>
      </c>
      <c r="EH23" s="28" t="n">
        <f aca="false">IFERROR(DM22*BW23,"")</f>
        <v>-0</v>
      </c>
      <c r="EI23" s="28" t="n">
        <f aca="false">IFERROR(DN22*BX23,"")</f>
        <v>-0</v>
      </c>
      <c r="EJ23" s="28" t="n">
        <f aca="false">IFERROR(DO22*BY23,"")</f>
        <v>0</v>
      </c>
      <c r="EK23" s="28" t="n">
        <f aca="false">IFERROR(DP22*BZ23,"")</f>
        <v>0</v>
      </c>
      <c r="EL23" s="28" t="n">
        <f aca="false">IFERROR(DQ22*CA23,"")</f>
        <v>0</v>
      </c>
      <c r="EM23" s="28" t="n">
        <f aca="false">IFERROR(DR22*CB23,"")</f>
        <v>0</v>
      </c>
      <c r="EN23" s="28" t="n">
        <f aca="false">IFERROR(DS22*CC23,"")</f>
        <v>0</v>
      </c>
      <c r="EO23" s="28" t="n">
        <f aca="false">IFERROR(DT22*CD23,"")</f>
        <v>-0</v>
      </c>
      <c r="EP23" s="28" t="n">
        <f aca="false">IFERROR(DU22*CE23,"")</f>
        <v>-0</v>
      </c>
      <c r="EQ23" s="28" t="n">
        <f aca="false">IFERROR(DV22*CF23,"")</f>
        <v>0</v>
      </c>
      <c r="ER23" s="28" t="n">
        <f aca="false">IFERROR(DW22*CG23,"")</f>
        <v>-0</v>
      </c>
      <c r="ES23" s="28" t="n">
        <f aca="false">IF(ROW()=4,"",SUM(DX23:ER23))</f>
        <v>0</v>
      </c>
      <c r="ET23" s="29" t="n">
        <f aca="false">COUNTIF(AR23:BL23,"&gt;0")</f>
        <v>0</v>
      </c>
    </row>
    <row r="24" customFormat="false" ht="15" hidden="false" customHeight="false" outlineLevel="0" collapsed="false">
      <c r="A24" s="19" t="n">
        <v>38625</v>
      </c>
      <c r="B24" s="23" t="n">
        <f aca="false">ABS(Rates_Data!AD24-Rates_Data!AE24)</f>
        <v>0.421809523809524</v>
      </c>
      <c r="C24" s="23" t="n">
        <f aca="false">ABS(Rates_Data!AD24-Rates_Data!AF24)</f>
        <v>0.686714285714286</v>
      </c>
      <c r="D24" s="23" t="n">
        <f aca="false">ABS(Rates_Data!AD24-Rates_Data!AG24)</f>
        <v>0.353190476190476</v>
      </c>
      <c r="E24" s="23" t="n">
        <f aca="false">ABS(Rates_Data!AD24-Rates_Data!AH24)</f>
        <v>1.08304761904762</v>
      </c>
      <c r="F24" s="23" t="n">
        <f aca="false">ABS(Rates_Data!AD24-Rates_Data!AI24)</f>
        <v>0.170904761904762</v>
      </c>
      <c r="G24" s="23" t="n">
        <f aca="false">ABS(Rates_Data!AD24-Rates_Data!AJ24)</f>
        <v>0.356190476190476</v>
      </c>
      <c r="H24" s="23" t="n">
        <f aca="false">ABS(Rates_Data!AE24-Rates_Data!AF24)</f>
        <v>0.264904761904762</v>
      </c>
      <c r="I24" s="23" t="n">
        <f aca="false">ABS(Rates_Data!AE24-Rates_Data!AG24)</f>
        <v>0.0686190476190481</v>
      </c>
      <c r="J24" s="23" t="n">
        <f aca="false">ABS(Rates_Data!AE24-Rates_Data!AH24)</f>
        <v>0.661238095238095</v>
      </c>
      <c r="K24" s="23" t="n">
        <f aca="false">ABS(Rates_Data!AE24-Rates_Data!AI24)</f>
        <v>0.250904761904762</v>
      </c>
      <c r="L24" s="23" t="n">
        <f aca="false">ABS(Rates_Data!AE24-Rates_Data!AJ24)</f>
        <v>0.065619047619048</v>
      </c>
      <c r="M24" s="23" t="n">
        <f aca="false">ABS(Rates_Data!AF24-Rates_Data!AG24)</f>
        <v>0.33352380952381</v>
      </c>
      <c r="N24" s="23" t="n">
        <f aca="false">ABS(Rates_Data!AF24-Rates_Data!AH24)</f>
        <v>0.396333333333333</v>
      </c>
      <c r="O24" s="23" t="n">
        <f aca="false">ABS(Rates_Data!AF24-Rates_Data!AI24)</f>
        <v>0.515809523809524</v>
      </c>
      <c r="P24" s="23" t="n">
        <f aca="false">ABS(Rates_Data!AF24-Rates_Data!AJ24)</f>
        <v>0.33052380952381</v>
      </c>
      <c r="Q24" s="23" t="n">
        <f aca="false">ABS(Rates_Data!AG24-Rates_Data!AH24)</f>
        <v>0.729857142857143</v>
      </c>
      <c r="R24" s="23" t="n">
        <f aca="false">ABS(Rates_Data!AG24-Rates_Data!AI24)</f>
        <v>0.182285714285714</v>
      </c>
      <c r="S24" s="23" t="n">
        <f aca="false">ABS(Rates_Data!AG24-Rates_Data!AJ24)</f>
        <v>0.00300000000000006</v>
      </c>
      <c r="T24" s="23" t="n">
        <f aca="false">ABS(Rates_Data!AH24-Rates_Data!AI24)</f>
        <v>0.912142857142857</v>
      </c>
      <c r="U24" s="23" t="n">
        <f aca="false">ABS(Rates_Data!AH24-Rates_Data!AJ24)</f>
        <v>0.726857142857143</v>
      </c>
      <c r="V24" s="23" t="n">
        <f aca="false">ABS(Rates_Data!AI24-Rates_Data!AJ24)</f>
        <v>0.185285714285714</v>
      </c>
      <c r="W24" s="26" t="str">
        <f aca="false">IF(ROW()&lt;4+MinObs-1,"",IFERROR((B24-AVERAGE(B$4:B24))/STDEV(B$4:B24),""))</f>
        <v/>
      </c>
      <c r="X24" s="26" t="str">
        <f aca="false">IF(ROW()&lt;4+MinObs-1,"",IFERROR((C24-AVERAGE(C$4:C24))/STDEV(C$4:C24),""))</f>
        <v/>
      </c>
      <c r="Y24" s="26" t="str">
        <f aca="false">IF(ROW()&lt;4+MinObs-1,"",IFERROR((D24-AVERAGE(D$4:D24))/STDEV(D$4:D24),""))</f>
        <v/>
      </c>
      <c r="Z24" s="26" t="str">
        <f aca="false">IF(ROW()&lt;4+MinObs-1,"",IFERROR((E24-AVERAGE(E$4:E24))/STDEV(E$4:E24),""))</f>
        <v/>
      </c>
      <c r="AA24" s="26" t="str">
        <f aca="false">IF(ROW()&lt;4+MinObs-1,"",IFERROR((F24-AVERAGE(F$4:F24))/STDEV(F$4:F24),""))</f>
        <v/>
      </c>
      <c r="AB24" s="26" t="str">
        <f aca="false">IF(ROW()&lt;4+MinObs-1,"",IFERROR((G24-AVERAGE(G$4:G24))/STDEV(G$4:G24),""))</f>
        <v/>
      </c>
      <c r="AC24" s="26" t="str">
        <f aca="false">IF(ROW()&lt;4+MinObs-1,"",IFERROR((H24-AVERAGE(H$4:H24))/STDEV(H$4:H24),""))</f>
        <v/>
      </c>
      <c r="AD24" s="26" t="str">
        <f aca="false">IF(ROW()&lt;4+MinObs-1,"",IFERROR((I24-AVERAGE(I$4:I24))/STDEV(I$4:I24),""))</f>
        <v/>
      </c>
      <c r="AE24" s="26" t="str">
        <f aca="false">IF(ROW()&lt;4+MinObs-1,"",IFERROR((J24-AVERAGE(J$4:J24))/STDEV(J$4:J24),""))</f>
        <v/>
      </c>
      <c r="AF24" s="26" t="str">
        <f aca="false">IF(ROW()&lt;4+MinObs-1,"",IFERROR((K24-AVERAGE(K$4:K24))/STDEV(K$4:K24),""))</f>
        <v/>
      </c>
      <c r="AG24" s="26" t="str">
        <f aca="false">IF(ROW()&lt;4+MinObs-1,"",IFERROR((L24-AVERAGE(L$4:L24))/STDEV(L$4:L24),""))</f>
        <v/>
      </c>
      <c r="AH24" s="26" t="str">
        <f aca="false">IF(ROW()&lt;4+MinObs-1,"",IFERROR((M24-AVERAGE(M$4:M24))/STDEV(M$4:M24),""))</f>
        <v/>
      </c>
      <c r="AI24" s="26" t="str">
        <f aca="false">IF(ROW()&lt;4+MinObs-1,"",IFERROR((N24-AVERAGE(N$4:N24))/STDEV(N$4:N24),""))</f>
        <v/>
      </c>
      <c r="AJ24" s="26" t="str">
        <f aca="false">IF(ROW()&lt;4+MinObs-1,"",IFERROR((O24-AVERAGE(O$4:O24))/STDEV(O$4:O24),""))</f>
        <v/>
      </c>
      <c r="AK24" s="26" t="str">
        <f aca="false">IF(ROW()&lt;4+MinObs-1,"",IFERROR((P24-AVERAGE(P$4:P24))/STDEV(P$4:P24),""))</f>
        <v/>
      </c>
      <c r="AL24" s="26" t="str">
        <f aca="false">IF(ROW()&lt;4+MinObs-1,"",IFERROR((Q24-AVERAGE(Q$4:Q24))/STDEV(Q$4:Q24),""))</f>
        <v/>
      </c>
      <c r="AM24" s="26" t="str">
        <f aca="false">IF(ROW()&lt;4+MinObs-1,"",IFERROR((R24-AVERAGE(R$4:R24))/STDEV(R$4:R24),""))</f>
        <v/>
      </c>
      <c r="AN24" s="26" t="str">
        <f aca="false">IF(ROW()&lt;4+MinObs-1,"",IFERROR((S24-AVERAGE(S$4:S24))/STDEV(S$4:S24),""))</f>
        <v/>
      </c>
      <c r="AO24" s="26" t="str">
        <f aca="false">IF(ROW()&lt;4+MinObs-1,"",IFERROR((T24-AVERAGE(T$4:T24))/STDEV(T$4:T24),""))</f>
        <v/>
      </c>
      <c r="AP24" s="26" t="str">
        <f aca="false">IF(ROW()&lt;4+MinObs-1,"",IFERROR((U24-AVERAGE(U$4:U24))/STDEV(U$4:U24),""))</f>
        <v/>
      </c>
      <c r="AQ24" s="26" t="str">
        <f aca="false">IF(ROW()&lt;4+MinObs-1,"",IFERROR((V24-AVERAGE(V$4:V24))/STDEV(V$4:V24),""))</f>
        <v/>
      </c>
      <c r="AR24" s="26" t="n">
        <f aca="false">IF(W24="",0,IF(W24&gt;=z4,w4,IF(W24&gt;=z3,w3,IF(W24&gt;=zEntry,w2,IF(AND(W24&gt;=ExitZ,AR23&gt;0),w2,0)))))</f>
        <v>0</v>
      </c>
      <c r="AS24" s="26" t="n">
        <f aca="false">IF(X24="",0,IF(X24&gt;=z4,w4,IF(X24&gt;=z3,w3,IF(X24&gt;=zEntry,w2,IF(AND(X24&gt;=ExitZ,AS23&gt;0),w2,0)))))</f>
        <v>0</v>
      </c>
      <c r="AT24" s="26" t="n">
        <f aca="false">IF(Y24="",0,IF(Y24&gt;=z4,w4,IF(Y24&gt;=z3,w3,IF(Y24&gt;=zEntry,w2,IF(AND(Y24&gt;=ExitZ,AT23&gt;0),w2,0)))))</f>
        <v>0</v>
      </c>
      <c r="AU24" s="26" t="n">
        <f aca="false">IF(Z24="",0,IF(Z24&gt;=z4,w4,IF(Z24&gt;=z3,w3,IF(Z24&gt;=zEntry,w2,IF(AND(Z24&gt;=ExitZ,AU23&gt;0),w2,0)))))</f>
        <v>0</v>
      </c>
      <c r="AV24" s="26" t="n">
        <f aca="false">IF(AA24="",0,IF(AA24&gt;=z4,w4,IF(AA24&gt;=z3,w3,IF(AA24&gt;=zEntry,w2,IF(AND(AA24&gt;=ExitZ,AV23&gt;0),w2,0)))))</f>
        <v>0</v>
      </c>
      <c r="AW24" s="26" t="n">
        <f aca="false">IF(AB24="",0,IF(AB24&gt;=z4,w4,IF(AB24&gt;=z3,w3,IF(AB24&gt;=zEntry,w2,IF(AND(AB24&gt;=ExitZ,AW23&gt;0),w2,0)))))</f>
        <v>0</v>
      </c>
      <c r="AX24" s="26" t="n">
        <f aca="false">IF(AC24="",0,IF(AC24&gt;=z4,w4,IF(AC24&gt;=z3,w3,IF(AC24&gt;=zEntry,w2,IF(AND(AC24&gt;=ExitZ,AX23&gt;0),w2,0)))))</f>
        <v>0</v>
      </c>
      <c r="AY24" s="26" t="n">
        <f aca="false">IF(AD24="",0,IF(AD24&gt;=z4,w4,IF(AD24&gt;=z3,w3,IF(AD24&gt;=zEntry,w2,IF(AND(AD24&gt;=ExitZ,AY23&gt;0),w2,0)))))</f>
        <v>0</v>
      </c>
      <c r="AZ24" s="26" t="n">
        <f aca="false">IF(AE24="",0,IF(AE24&gt;=z4,w4,IF(AE24&gt;=z3,w3,IF(AE24&gt;=zEntry,w2,IF(AND(AE24&gt;=ExitZ,AZ23&gt;0),w2,0)))))</f>
        <v>0</v>
      </c>
      <c r="BA24" s="26" t="n">
        <f aca="false">IF(AF24="",0,IF(AF24&gt;=z4,w4,IF(AF24&gt;=z3,w3,IF(AF24&gt;=zEntry,w2,IF(AND(AF24&gt;=ExitZ,BA23&gt;0),w2,0)))))</f>
        <v>0</v>
      </c>
      <c r="BB24" s="26" t="n">
        <f aca="false">IF(AG24="",0,IF(AG24&gt;=z4,w4,IF(AG24&gt;=z3,w3,IF(AG24&gt;=zEntry,w2,IF(AND(AG24&gt;=ExitZ,BB23&gt;0),w2,0)))))</f>
        <v>0</v>
      </c>
      <c r="BC24" s="26" t="n">
        <f aca="false">IF(AH24="",0,IF(AH24&gt;=z4,w4,IF(AH24&gt;=z3,w3,IF(AH24&gt;=zEntry,w2,IF(AND(AH24&gt;=ExitZ,BC23&gt;0),w2,0)))))</f>
        <v>0</v>
      </c>
      <c r="BD24" s="26" t="n">
        <f aca="false">IF(AI24="",0,IF(AI24&gt;=z4,w4,IF(AI24&gt;=z3,w3,IF(AI24&gt;=zEntry,w2,IF(AND(AI24&gt;=ExitZ,BD23&gt;0),w2,0)))))</f>
        <v>0</v>
      </c>
      <c r="BE24" s="26" t="n">
        <f aca="false">IF(AJ24="",0,IF(AJ24&gt;=z4,w4,IF(AJ24&gt;=z3,w3,IF(AJ24&gt;=zEntry,w2,IF(AND(AJ24&gt;=ExitZ,BE23&gt;0),w2,0)))))</f>
        <v>0</v>
      </c>
      <c r="BF24" s="26" t="n">
        <f aca="false">IF(AK24="",0,IF(AK24&gt;=z4,w4,IF(AK24&gt;=z3,w3,IF(AK24&gt;=zEntry,w2,IF(AND(AK24&gt;=ExitZ,BF23&gt;0),w2,0)))))</f>
        <v>0</v>
      </c>
      <c r="BG24" s="26" t="n">
        <f aca="false">IF(AL24="",0,IF(AL24&gt;=z4,w4,IF(AL24&gt;=z3,w3,IF(AL24&gt;=zEntry,w2,IF(AND(AL24&gt;=ExitZ,BG23&gt;0),w2,0)))))</f>
        <v>0</v>
      </c>
      <c r="BH24" s="26" t="n">
        <f aca="false">IF(AM24="",0,IF(AM24&gt;=z4,w4,IF(AM24&gt;=z3,w3,IF(AM24&gt;=zEntry,w2,IF(AND(AM24&gt;=ExitZ,BH23&gt;0),w2,0)))))</f>
        <v>0</v>
      </c>
      <c r="BI24" s="26" t="n">
        <f aca="false">IF(AN24="",0,IF(AN24&gt;=z4,w4,IF(AN24&gt;=z3,w3,IF(AN24&gt;=zEntry,w2,IF(AND(AN24&gt;=ExitZ,BI23&gt;0),w2,0)))))</f>
        <v>0</v>
      </c>
      <c r="BJ24" s="26" t="n">
        <f aca="false">IF(AO24="",0,IF(AO24&gt;=z4,w4,IF(AO24&gt;=z3,w3,IF(AO24&gt;=zEntry,w2,IF(AND(AO24&gt;=ExitZ,BJ23&gt;0),w2,0)))))</f>
        <v>0</v>
      </c>
      <c r="BK24" s="26" t="n">
        <f aca="false">IF(AP24="",0,IF(AP24&gt;=z4,w4,IF(AP24&gt;=z3,w3,IF(AP24&gt;=zEntry,w2,IF(AND(AP24&gt;=ExitZ,BK23&gt;0),w2,0)))))</f>
        <v>0</v>
      </c>
      <c r="BL24" s="26" t="n">
        <f aca="false">IF(AQ24="",0,IF(AQ24&gt;=z4,w4,IF(AQ24&gt;=z3,w3,IF(AQ24&gt;=zEntry,w2,IF(AND(AQ24&gt;=ExitZ,BL23&gt;0),w2,0)))))</f>
        <v>0</v>
      </c>
      <c r="BM24" s="23" t="n">
        <f aca="false">IF(Rates_Data!AD23&gt;=Rates_Data!AE23,Rates_Data!AK24-Rates_Data!AL24,Rates_Data!AL24-Rates_Data!AK24)</f>
        <v>0.009025</v>
      </c>
      <c r="BN24" s="23" t="n">
        <f aca="false">IF(Rates_Data!AD23&gt;=Rates_Data!AF23,Rates_Data!AK24-Rates_Data!AM24,Rates_Data!AM24-Rates_Data!AK24)</f>
        <v>-0.000588999999999995</v>
      </c>
      <c r="BO24" s="23" t="n">
        <f aca="false">IF(Rates_Data!AD23&gt;=Rates_Data!AG23,Rates_Data!AK24-Rates_Data!AN24,Rates_Data!AN24-Rates_Data!AK24)</f>
        <v>-0.004332</v>
      </c>
      <c r="BP24" s="23" t="n">
        <f aca="false">IF(Rates_Data!AD23&gt;=Rates_Data!AH23,Rates_Data!AK24-Rates_Data!AO24,Rates_Data!AO24-Rates_Data!AK24)</f>
        <v>-0.00638400000000001</v>
      </c>
      <c r="BQ24" s="23" t="n">
        <f aca="false">IF(Rates_Data!AD23&gt;=Rates_Data!AI23,Rates_Data!AK24-Rates_Data!AP24,Rates_Data!AP24-Rates_Data!AK24)</f>
        <v>0.002565</v>
      </c>
      <c r="BR24" s="23" t="n">
        <f aca="false">IF(Rates_Data!AD23&gt;=Rates_Data!AJ23,Rates_Data!AK24-Rates_Data!AQ24,Rates_Data!AQ24-Rates_Data!AK24)</f>
        <v>0.00549099999999999</v>
      </c>
      <c r="BS24" s="23" t="n">
        <f aca="false">IF(Rates_Data!AE23&gt;=Rates_Data!AF23,Rates_Data!AL24-Rates_Data!AM24,Rates_Data!AM24-Rates_Data!AL24)</f>
        <v>0.00843600000000001</v>
      </c>
      <c r="BT24" s="23" t="n">
        <f aca="false">IF(Rates_Data!AE23&gt;=Rates_Data!AG23,Rates_Data!AL24-Rates_Data!AN24,Rates_Data!AN24-Rates_Data!AL24)</f>
        <v>0.004693</v>
      </c>
      <c r="BU24" s="23" t="n">
        <f aca="false">IF(Rates_Data!AE23&gt;=Rates_Data!AH23,Rates_Data!AL24-Rates_Data!AO24,Rates_Data!AO24-Rates_Data!AL24)</f>
        <v>0.002641</v>
      </c>
      <c r="BV24" s="23" t="n">
        <f aca="false">IF(Rates_Data!AE23&gt;=Rates_Data!AI23,Rates_Data!AL24-Rates_Data!AP24,Rates_Data!AP24-Rates_Data!AL24)</f>
        <v>0.01159</v>
      </c>
      <c r="BW24" s="23" t="n">
        <f aca="false">IF(Rates_Data!AE23&gt;=Rates_Data!AJ23,Rates_Data!AL24-Rates_Data!AQ24,Rates_Data!AQ24-Rates_Data!AL24)</f>
        <v>0.014516</v>
      </c>
      <c r="BX24" s="23" t="n">
        <f aca="false">IF(Rates_Data!AF23&gt;=Rates_Data!AG23,Rates_Data!AM24-Rates_Data!AN24,Rates_Data!AN24-Rates_Data!AM24)</f>
        <v>0.00374300000000001</v>
      </c>
      <c r="BY24" s="23" t="n">
        <f aca="false">IF(Rates_Data!AF23&gt;=Rates_Data!AH23,Rates_Data!AM24-Rates_Data!AO24,Rates_Data!AO24-Rates_Data!AM24)</f>
        <v>0.00579500000000001</v>
      </c>
      <c r="BZ24" s="23" t="n">
        <f aca="false">IF(Rates_Data!AF23&gt;=Rates_Data!AI23,Rates_Data!AM24-Rates_Data!AP24,Rates_Data!AP24-Rates_Data!AM24)</f>
        <v>-0.00315399999999999</v>
      </c>
      <c r="CA24" s="23" t="n">
        <f aca="false">IF(Rates_Data!AF23&gt;=Rates_Data!AJ23,Rates_Data!AM24-Rates_Data!AQ24,Rates_Data!AQ24-Rates_Data!AM24)</f>
        <v>-0.00607999999999999</v>
      </c>
      <c r="CB24" s="23" t="n">
        <f aca="false">IF(Rates_Data!AG23&gt;=Rates_Data!AH23,Rates_Data!AN24-Rates_Data!AO24,Rates_Data!AO24-Rates_Data!AN24)</f>
        <v>-0.002052</v>
      </c>
      <c r="CC24" s="23" t="n">
        <f aca="false">IF(Rates_Data!AG23&gt;=Rates_Data!AI23,Rates_Data!AN24-Rates_Data!AP24,Rates_Data!AP24-Rates_Data!AN24)</f>
        <v>0.006897</v>
      </c>
      <c r="CD24" s="23" t="n">
        <f aca="false">IF(Rates_Data!AG23&gt;=Rates_Data!AJ23,Rates_Data!AN24-Rates_Data!AQ24,Rates_Data!AQ24-Rates_Data!AN24)</f>
        <v>0.009823</v>
      </c>
      <c r="CE24" s="23" t="n">
        <f aca="false">IF(Rates_Data!AH23&gt;=Rates_Data!AI23,Rates_Data!AO24-Rates_Data!AP24,Rates_Data!AP24-Rates_Data!AO24)</f>
        <v>-0.00894900000000001</v>
      </c>
      <c r="CF24" s="23" t="n">
        <f aca="false">IF(Rates_Data!AH23&gt;=Rates_Data!AJ23,Rates_Data!AO24-Rates_Data!AQ24,Rates_Data!AQ24-Rates_Data!AO24)</f>
        <v>-0.011875</v>
      </c>
      <c r="CG24" s="23" t="n">
        <f aca="false">IF(Rates_Data!AI23&gt;=Rates_Data!AJ23,Rates_Data!AP24-Rates_Data!AQ24,Rates_Data!AQ24-Rates_Data!AP24)</f>
        <v>-0.00292599999999999</v>
      </c>
      <c r="CH24" s="27" t="str">
        <f aca="false">IF(ROW()&lt;4+VolLB,"",STDEV(INDEX($BM:$BM,ROW()-VolLB+1):INDEX($BM:$BM,ROW()))*SQRT(12))</f>
        <v/>
      </c>
      <c r="CI24" s="27" t="str">
        <f aca="false">IF(ROW()&lt;4+VolLB,"",STDEV(INDEX($BN:$BN,ROW()-VolLB+1):INDEX($BN:$BN,ROW()))*SQRT(12))</f>
        <v/>
      </c>
      <c r="CJ24" s="27" t="str">
        <f aca="false">IF(ROW()&lt;4+VolLB,"",STDEV(INDEX($BO:$BO,ROW()-VolLB+1):INDEX($BO:$BO,ROW()))*SQRT(12))</f>
        <v/>
      </c>
      <c r="CK24" s="27" t="str">
        <f aca="false">IF(ROW()&lt;4+VolLB,"",STDEV(INDEX($BP:$BP,ROW()-VolLB+1):INDEX($BP:$BP,ROW()))*SQRT(12))</f>
        <v/>
      </c>
      <c r="CL24" s="27" t="str">
        <f aca="false">IF(ROW()&lt;4+VolLB,"",STDEV(INDEX($BQ:$BQ,ROW()-VolLB+1):INDEX($BQ:$BQ,ROW()))*SQRT(12))</f>
        <v/>
      </c>
      <c r="CM24" s="27" t="str">
        <f aca="false">IF(ROW()&lt;4+VolLB,"",STDEV(INDEX($BR:$BR,ROW()-VolLB+1):INDEX($BR:$BR,ROW()))*SQRT(12))</f>
        <v/>
      </c>
      <c r="CN24" s="27" t="str">
        <f aca="false">IF(ROW()&lt;4+VolLB,"",STDEV(INDEX($BS:$BS,ROW()-VolLB+1):INDEX($BS:$BS,ROW()))*SQRT(12))</f>
        <v/>
      </c>
      <c r="CO24" s="27" t="str">
        <f aca="false">IF(ROW()&lt;4+VolLB,"",STDEV(INDEX($BT:$BT,ROW()-VolLB+1):INDEX($BT:$BT,ROW()))*SQRT(12))</f>
        <v/>
      </c>
      <c r="CP24" s="27" t="str">
        <f aca="false">IF(ROW()&lt;4+VolLB,"",STDEV(INDEX($BU:$BU,ROW()-VolLB+1):INDEX($BU:$BU,ROW()))*SQRT(12))</f>
        <v/>
      </c>
      <c r="CQ24" s="27" t="str">
        <f aca="false">IF(ROW()&lt;4+VolLB,"",STDEV(INDEX($BV:$BV,ROW()-VolLB+1):INDEX($BV:$BV,ROW()))*SQRT(12))</f>
        <v/>
      </c>
      <c r="CR24" s="27" t="str">
        <f aca="false">IF(ROW()&lt;4+VolLB,"",STDEV(INDEX($BW:$BW,ROW()-VolLB+1):INDEX($BW:$BW,ROW()))*SQRT(12))</f>
        <v/>
      </c>
      <c r="CS24" s="27" t="str">
        <f aca="false">IF(ROW()&lt;4+VolLB,"",STDEV(INDEX($BX:$BX,ROW()-VolLB+1):INDEX($BX:$BX,ROW()))*SQRT(12))</f>
        <v/>
      </c>
      <c r="CT24" s="27" t="str">
        <f aca="false">IF(ROW()&lt;4+VolLB,"",STDEV(INDEX($BY:$BY,ROW()-VolLB+1):INDEX($BY:$BY,ROW()))*SQRT(12))</f>
        <v/>
      </c>
      <c r="CU24" s="27" t="str">
        <f aca="false">IF(ROW()&lt;4+VolLB,"",STDEV(INDEX($BZ:$BZ,ROW()-VolLB+1):INDEX($BZ:$BZ,ROW()))*SQRT(12))</f>
        <v/>
      </c>
      <c r="CV24" s="27" t="str">
        <f aca="false">IF(ROW()&lt;4+VolLB,"",STDEV(INDEX($CA:$CA,ROW()-VolLB+1):INDEX($CA:$CA,ROW()))*SQRT(12))</f>
        <v/>
      </c>
      <c r="CW24" s="27" t="str">
        <f aca="false">IF(ROW()&lt;4+VolLB,"",STDEV(INDEX($CB:$CB,ROW()-VolLB+1):INDEX($CB:$CB,ROW()))*SQRT(12))</f>
        <v/>
      </c>
      <c r="CX24" s="27" t="str">
        <f aca="false">IF(ROW()&lt;4+VolLB,"",STDEV(INDEX($CC:$CC,ROW()-VolLB+1):INDEX($CC:$CC,ROW()))*SQRT(12))</f>
        <v/>
      </c>
      <c r="CY24" s="27" t="str">
        <f aca="false">IF(ROW()&lt;4+VolLB,"",STDEV(INDEX($CD:$CD,ROW()-VolLB+1):INDEX($CD:$CD,ROW()))*SQRT(12))</f>
        <v/>
      </c>
      <c r="CZ24" s="27" t="str">
        <f aca="false">IF(ROW()&lt;4+VolLB,"",STDEV(INDEX($CE:$CE,ROW()-VolLB+1):INDEX($CE:$CE,ROW()))*SQRT(12))</f>
        <v/>
      </c>
      <c r="DA24" s="27" t="str">
        <f aca="false">IF(ROW()&lt;4+VolLB,"",STDEV(INDEX($CF:$CF,ROW()-VolLB+1):INDEX($CF:$CF,ROW()))*SQRT(12))</f>
        <v/>
      </c>
      <c r="DB24" s="27" t="str">
        <f aca="false">IF(ROW()&lt;4+VolLB,"",STDEV(INDEX($CG:$CG,ROW()-VolLB+1):INDEX($CG:$CG,ROW()))*SQRT(12))</f>
        <v/>
      </c>
      <c r="DC24" s="26" t="n">
        <f aca="false">IF(OR(AR24=0,CH24="",CH24=0),0,AR24*MIN(MaxScal,TgtVol/CH24))</f>
        <v>0</v>
      </c>
      <c r="DD24" s="26" t="n">
        <f aca="false">IF(OR(AS24=0,CI24="",CI24=0),0,AS24*MIN(MaxScal,TgtVol/CI24))</f>
        <v>0</v>
      </c>
      <c r="DE24" s="26" t="n">
        <f aca="false">IF(OR(AT24=0,CJ24="",CJ24=0),0,AT24*MIN(MaxScal,TgtVol/CJ24))</f>
        <v>0</v>
      </c>
      <c r="DF24" s="26" t="n">
        <f aca="false">IF(OR(AU24=0,CK24="",CK24=0),0,AU24*MIN(MaxScal,TgtVol/CK24))</f>
        <v>0</v>
      </c>
      <c r="DG24" s="26" t="n">
        <f aca="false">IF(OR(AV24=0,CL24="",CL24=0),0,AV24*MIN(MaxScal,TgtVol/CL24))</f>
        <v>0</v>
      </c>
      <c r="DH24" s="26" t="n">
        <f aca="false">IF(OR(AW24=0,CM24="",CM24=0),0,AW24*MIN(MaxScal,TgtVol/CM24))</f>
        <v>0</v>
      </c>
      <c r="DI24" s="26" t="n">
        <f aca="false">IF(OR(AX24=0,CN24="",CN24=0),0,AX24*MIN(MaxScal,TgtVol/CN24))</f>
        <v>0</v>
      </c>
      <c r="DJ24" s="26" t="n">
        <f aca="false">IF(OR(AY24=0,CO24="",CO24=0),0,AY24*MIN(MaxScal,TgtVol/CO24))</f>
        <v>0</v>
      </c>
      <c r="DK24" s="26" t="n">
        <f aca="false">IF(OR(AZ24=0,CP24="",CP24=0),0,AZ24*MIN(MaxScal,TgtVol/CP24))</f>
        <v>0</v>
      </c>
      <c r="DL24" s="26" t="n">
        <f aca="false">IF(OR(BA24=0,CQ24="",CQ24=0),0,BA24*MIN(MaxScal,TgtVol/CQ24))</f>
        <v>0</v>
      </c>
      <c r="DM24" s="26" t="n">
        <f aca="false">IF(OR(BB24=0,CR24="",CR24=0),0,BB24*MIN(MaxScal,TgtVol/CR24))</f>
        <v>0</v>
      </c>
      <c r="DN24" s="26" t="n">
        <f aca="false">IF(OR(BC24=0,CS24="",CS24=0),0,BC24*MIN(MaxScal,TgtVol/CS24))</f>
        <v>0</v>
      </c>
      <c r="DO24" s="26" t="n">
        <f aca="false">IF(OR(BD24=0,CT24="",CT24=0),0,BD24*MIN(MaxScal,TgtVol/CT24))</f>
        <v>0</v>
      </c>
      <c r="DP24" s="26" t="n">
        <f aca="false">IF(OR(BE24=0,CU24="",CU24=0),0,BE24*MIN(MaxScal,TgtVol/CU24))</f>
        <v>0</v>
      </c>
      <c r="DQ24" s="26" t="n">
        <f aca="false">IF(OR(BF24=0,CV24="",CV24=0),0,BF24*MIN(MaxScal,TgtVol/CV24))</f>
        <v>0</v>
      </c>
      <c r="DR24" s="26" t="n">
        <f aca="false">IF(OR(BG24=0,CW24="",CW24=0),0,BG24*MIN(MaxScal,TgtVol/CW24))</f>
        <v>0</v>
      </c>
      <c r="DS24" s="26" t="n">
        <f aca="false">IF(OR(BH24=0,CX24="",CX24=0),0,BH24*MIN(MaxScal,TgtVol/CX24))</f>
        <v>0</v>
      </c>
      <c r="DT24" s="26" t="n">
        <f aca="false">IF(OR(BI24=0,CY24="",CY24=0),0,BI24*MIN(MaxScal,TgtVol/CY24))</f>
        <v>0</v>
      </c>
      <c r="DU24" s="26" t="n">
        <f aca="false">IF(OR(BJ24=0,CZ24="",CZ24=0),0,BJ24*MIN(MaxScal,TgtVol/CZ24))</f>
        <v>0</v>
      </c>
      <c r="DV24" s="26" t="n">
        <f aca="false">IF(OR(BK24=0,DA24="",DA24=0),0,BK24*MIN(MaxScal,TgtVol/DA24))</f>
        <v>0</v>
      </c>
      <c r="DW24" s="26" t="n">
        <f aca="false">IF(OR(BL24=0,DB24="",DB24=0),0,BL24*MIN(MaxScal,TgtVol/DB24))</f>
        <v>0</v>
      </c>
      <c r="DX24" s="28" t="n">
        <f aca="false">IFERROR(DC23*BM24,"")</f>
        <v>0</v>
      </c>
      <c r="DY24" s="28" t="n">
        <f aca="false">IFERROR(DD23*BN24,"")</f>
        <v>-0</v>
      </c>
      <c r="DZ24" s="28" t="n">
        <f aca="false">IFERROR(DE23*BO24,"")</f>
        <v>-0</v>
      </c>
      <c r="EA24" s="28" t="n">
        <f aca="false">IFERROR(DF23*BP24,"")</f>
        <v>-0</v>
      </c>
      <c r="EB24" s="28" t="n">
        <f aca="false">IFERROR(DG23*BQ24,"")</f>
        <v>0</v>
      </c>
      <c r="EC24" s="28" t="n">
        <f aca="false">IFERROR(DH23*BR24,"")</f>
        <v>0</v>
      </c>
      <c r="ED24" s="28" t="n">
        <f aca="false">IFERROR(DI23*BS24,"")</f>
        <v>0</v>
      </c>
      <c r="EE24" s="28" t="n">
        <f aca="false">IFERROR(DJ23*BT24,"")</f>
        <v>0</v>
      </c>
      <c r="EF24" s="28" t="n">
        <f aca="false">IFERROR(DK23*BU24,"")</f>
        <v>0</v>
      </c>
      <c r="EG24" s="28" t="n">
        <f aca="false">IFERROR(DL23*BV24,"")</f>
        <v>0</v>
      </c>
      <c r="EH24" s="28" t="n">
        <f aca="false">IFERROR(DM23*BW24,"")</f>
        <v>0</v>
      </c>
      <c r="EI24" s="28" t="n">
        <f aca="false">IFERROR(DN23*BX24,"")</f>
        <v>0</v>
      </c>
      <c r="EJ24" s="28" t="n">
        <f aca="false">IFERROR(DO23*BY24,"")</f>
        <v>0</v>
      </c>
      <c r="EK24" s="28" t="n">
        <f aca="false">IFERROR(DP23*BZ24,"")</f>
        <v>-0</v>
      </c>
      <c r="EL24" s="28" t="n">
        <f aca="false">IFERROR(DQ23*CA24,"")</f>
        <v>-0</v>
      </c>
      <c r="EM24" s="28" t="n">
        <f aca="false">IFERROR(DR23*CB24,"")</f>
        <v>-0</v>
      </c>
      <c r="EN24" s="28" t="n">
        <f aca="false">IFERROR(DS23*CC24,"")</f>
        <v>0</v>
      </c>
      <c r="EO24" s="28" t="n">
        <f aca="false">IFERROR(DT23*CD24,"")</f>
        <v>0</v>
      </c>
      <c r="EP24" s="28" t="n">
        <f aca="false">IFERROR(DU23*CE24,"")</f>
        <v>-0</v>
      </c>
      <c r="EQ24" s="28" t="n">
        <f aca="false">IFERROR(DV23*CF24,"")</f>
        <v>-0</v>
      </c>
      <c r="ER24" s="28" t="n">
        <f aca="false">IFERROR(DW23*CG24,"")</f>
        <v>-0</v>
      </c>
      <c r="ES24" s="28" t="n">
        <f aca="false">IF(ROW()=4,"",SUM(DX24:ER24))</f>
        <v>0</v>
      </c>
      <c r="ET24" s="29" t="n">
        <f aca="false">COUNTIF(AR24:BL24,"&gt;0")</f>
        <v>0</v>
      </c>
    </row>
    <row r="25" customFormat="false" ht="15" hidden="false" customHeight="false" outlineLevel="0" collapsed="false">
      <c r="A25" s="19" t="n">
        <v>38656</v>
      </c>
      <c r="B25" s="23" t="n">
        <f aca="false">ABS(Rates_Data!AD25-Rates_Data!AE25)</f>
        <v>0.463727272727273</v>
      </c>
      <c r="C25" s="23" t="n">
        <f aca="false">ABS(Rates_Data!AD25-Rates_Data!AF25)</f>
        <v>0.6345</v>
      </c>
      <c r="D25" s="23" t="n">
        <f aca="false">ABS(Rates_Data!AD25-Rates_Data!AG25)</f>
        <v>0.574818181818182</v>
      </c>
      <c r="E25" s="23" t="n">
        <f aca="false">ABS(Rates_Data!AD25-Rates_Data!AH25)</f>
        <v>1.06722727272727</v>
      </c>
      <c r="F25" s="23" t="n">
        <f aca="false">ABS(Rates_Data!AD25-Rates_Data!AI25)</f>
        <v>0.188909090909091</v>
      </c>
      <c r="G25" s="23" t="n">
        <f aca="false">ABS(Rates_Data!AD25-Rates_Data!AJ25)</f>
        <v>0.487</v>
      </c>
      <c r="H25" s="23" t="n">
        <f aca="false">ABS(Rates_Data!AE25-Rates_Data!AF25)</f>
        <v>0.170772727272727</v>
      </c>
      <c r="I25" s="23" t="n">
        <f aca="false">ABS(Rates_Data!AE25-Rates_Data!AG25)</f>
        <v>0.111090909090909</v>
      </c>
      <c r="J25" s="23" t="n">
        <f aca="false">ABS(Rates_Data!AE25-Rates_Data!AH25)</f>
        <v>0.6035</v>
      </c>
      <c r="K25" s="23" t="n">
        <f aca="false">ABS(Rates_Data!AE25-Rates_Data!AI25)</f>
        <v>0.274818181818182</v>
      </c>
      <c r="L25" s="23" t="n">
        <f aca="false">ABS(Rates_Data!AE25-Rates_Data!AJ25)</f>
        <v>0.0232727272727274</v>
      </c>
      <c r="M25" s="23" t="n">
        <f aca="false">ABS(Rates_Data!AF25-Rates_Data!AG25)</f>
        <v>0.0596818181818179</v>
      </c>
      <c r="N25" s="23" t="n">
        <f aca="false">ABS(Rates_Data!AF25-Rates_Data!AH25)</f>
        <v>0.432727272727273</v>
      </c>
      <c r="O25" s="23" t="n">
        <f aca="false">ABS(Rates_Data!AF25-Rates_Data!AI25)</f>
        <v>0.445590909090909</v>
      </c>
      <c r="P25" s="23" t="n">
        <f aca="false">ABS(Rates_Data!AF25-Rates_Data!AJ25)</f>
        <v>0.1475</v>
      </c>
      <c r="Q25" s="23" t="n">
        <f aca="false">ABS(Rates_Data!AG25-Rates_Data!AH25)</f>
        <v>0.492409090909091</v>
      </c>
      <c r="R25" s="23" t="n">
        <f aca="false">ABS(Rates_Data!AG25-Rates_Data!AI25)</f>
        <v>0.385909090909091</v>
      </c>
      <c r="S25" s="23" t="n">
        <f aca="false">ABS(Rates_Data!AG25-Rates_Data!AJ25)</f>
        <v>0.0878181818181817</v>
      </c>
      <c r="T25" s="23" t="n">
        <f aca="false">ABS(Rates_Data!AH25-Rates_Data!AI25)</f>
        <v>0.878318181818182</v>
      </c>
      <c r="U25" s="23" t="n">
        <f aca="false">ABS(Rates_Data!AH25-Rates_Data!AJ25)</f>
        <v>0.580227272727273</v>
      </c>
      <c r="V25" s="23" t="n">
        <f aca="false">ABS(Rates_Data!AI25-Rates_Data!AJ25)</f>
        <v>0.298090909090909</v>
      </c>
      <c r="W25" s="26" t="str">
        <f aca="false">IF(ROW()&lt;4+MinObs-1,"",IFERROR((B25-AVERAGE(B$4:B25))/STDEV(B$4:B25),""))</f>
        <v/>
      </c>
      <c r="X25" s="26" t="str">
        <f aca="false">IF(ROW()&lt;4+MinObs-1,"",IFERROR((C25-AVERAGE(C$4:C25))/STDEV(C$4:C25),""))</f>
        <v/>
      </c>
      <c r="Y25" s="26" t="str">
        <f aca="false">IF(ROW()&lt;4+MinObs-1,"",IFERROR((D25-AVERAGE(D$4:D25))/STDEV(D$4:D25),""))</f>
        <v/>
      </c>
      <c r="Z25" s="26" t="str">
        <f aca="false">IF(ROW()&lt;4+MinObs-1,"",IFERROR((E25-AVERAGE(E$4:E25))/STDEV(E$4:E25),""))</f>
        <v/>
      </c>
      <c r="AA25" s="26" t="str">
        <f aca="false">IF(ROW()&lt;4+MinObs-1,"",IFERROR((F25-AVERAGE(F$4:F25))/STDEV(F$4:F25),""))</f>
        <v/>
      </c>
      <c r="AB25" s="26" t="str">
        <f aca="false">IF(ROW()&lt;4+MinObs-1,"",IFERROR((G25-AVERAGE(G$4:G25))/STDEV(G$4:G25),""))</f>
        <v/>
      </c>
      <c r="AC25" s="26" t="str">
        <f aca="false">IF(ROW()&lt;4+MinObs-1,"",IFERROR((H25-AVERAGE(H$4:H25))/STDEV(H$4:H25),""))</f>
        <v/>
      </c>
      <c r="AD25" s="26" t="str">
        <f aca="false">IF(ROW()&lt;4+MinObs-1,"",IFERROR((I25-AVERAGE(I$4:I25))/STDEV(I$4:I25),""))</f>
        <v/>
      </c>
      <c r="AE25" s="26" t="str">
        <f aca="false">IF(ROW()&lt;4+MinObs-1,"",IFERROR((J25-AVERAGE(J$4:J25))/STDEV(J$4:J25),""))</f>
        <v/>
      </c>
      <c r="AF25" s="26" t="str">
        <f aca="false">IF(ROW()&lt;4+MinObs-1,"",IFERROR((K25-AVERAGE(K$4:K25))/STDEV(K$4:K25),""))</f>
        <v/>
      </c>
      <c r="AG25" s="26" t="str">
        <f aca="false">IF(ROW()&lt;4+MinObs-1,"",IFERROR((L25-AVERAGE(L$4:L25))/STDEV(L$4:L25),""))</f>
        <v/>
      </c>
      <c r="AH25" s="26" t="str">
        <f aca="false">IF(ROW()&lt;4+MinObs-1,"",IFERROR((M25-AVERAGE(M$4:M25))/STDEV(M$4:M25),""))</f>
        <v/>
      </c>
      <c r="AI25" s="26" t="str">
        <f aca="false">IF(ROW()&lt;4+MinObs-1,"",IFERROR((N25-AVERAGE(N$4:N25))/STDEV(N$4:N25),""))</f>
        <v/>
      </c>
      <c r="AJ25" s="26" t="str">
        <f aca="false">IF(ROW()&lt;4+MinObs-1,"",IFERROR((O25-AVERAGE(O$4:O25))/STDEV(O$4:O25),""))</f>
        <v/>
      </c>
      <c r="AK25" s="26" t="str">
        <f aca="false">IF(ROW()&lt;4+MinObs-1,"",IFERROR((P25-AVERAGE(P$4:P25))/STDEV(P$4:P25),""))</f>
        <v/>
      </c>
      <c r="AL25" s="26" t="str">
        <f aca="false">IF(ROW()&lt;4+MinObs-1,"",IFERROR((Q25-AVERAGE(Q$4:Q25))/STDEV(Q$4:Q25),""))</f>
        <v/>
      </c>
      <c r="AM25" s="26" t="str">
        <f aca="false">IF(ROW()&lt;4+MinObs-1,"",IFERROR((R25-AVERAGE(R$4:R25))/STDEV(R$4:R25),""))</f>
        <v/>
      </c>
      <c r="AN25" s="26" t="str">
        <f aca="false">IF(ROW()&lt;4+MinObs-1,"",IFERROR((S25-AVERAGE(S$4:S25))/STDEV(S$4:S25),""))</f>
        <v/>
      </c>
      <c r="AO25" s="26" t="str">
        <f aca="false">IF(ROW()&lt;4+MinObs-1,"",IFERROR((T25-AVERAGE(T$4:T25))/STDEV(T$4:T25),""))</f>
        <v/>
      </c>
      <c r="AP25" s="26" t="str">
        <f aca="false">IF(ROW()&lt;4+MinObs-1,"",IFERROR((U25-AVERAGE(U$4:U25))/STDEV(U$4:U25),""))</f>
        <v/>
      </c>
      <c r="AQ25" s="26" t="str">
        <f aca="false">IF(ROW()&lt;4+MinObs-1,"",IFERROR((V25-AVERAGE(V$4:V25))/STDEV(V$4:V25),""))</f>
        <v/>
      </c>
      <c r="AR25" s="26" t="n">
        <f aca="false">IF(W25="",0,IF(W25&gt;=z4,w4,IF(W25&gt;=z3,w3,IF(W25&gt;=zEntry,w2,IF(AND(W25&gt;=ExitZ,AR24&gt;0),w2,0)))))</f>
        <v>0</v>
      </c>
      <c r="AS25" s="26" t="n">
        <f aca="false">IF(X25="",0,IF(X25&gt;=z4,w4,IF(X25&gt;=z3,w3,IF(X25&gt;=zEntry,w2,IF(AND(X25&gt;=ExitZ,AS24&gt;0),w2,0)))))</f>
        <v>0</v>
      </c>
      <c r="AT25" s="26" t="n">
        <f aca="false">IF(Y25="",0,IF(Y25&gt;=z4,w4,IF(Y25&gt;=z3,w3,IF(Y25&gt;=zEntry,w2,IF(AND(Y25&gt;=ExitZ,AT24&gt;0),w2,0)))))</f>
        <v>0</v>
      </c>
      <c r="AU25" s="26" t="n">
        <f aca="false">IF(Z25="",0,IF(Z25&gt;=z4,w4,IF(Z25&gt;=z3,w3,IF(Z25&gt;=zEntry,w2,IF(AND(Z25&gt;=ExitZ,AU24&gt;0),w2,0)))))</f>
        <v>0</v>
      </c>
      <c r="AV25" s="26" t="n">
        <f aca="false">IF(AA25="",0,IF(AA25&gt;=z4,w4,IF(AA25&gt;=z3,w3,IF(AA25&gt;=zEntry,w2,IF(AND(AA25&gt;=ExitZ,AV24&gt;0),w2,0)))))</f>
        <v>0</v>
      </c>
      <c r="AW25" s="26" t="n">
        <f aca="false">IF(AB25="",0,IF(AB25&gt;=z4,w4,IF(AB25&gt;=z3,w3,IF(AB25&gt;=zEntry,w2,IF(AND(AB25&gt;=ExitZ,AW24&gt;0),w2,0)))))</f>
        <v>0</v>
      </c>
      <c r="AX25" s="26" t="n">
        <f aca="false">IF(AC25="",0,IF(AC25&gt;=z4,w4,IF(AC25&gt;=z3,w3,IF(AC25&gt;=zEntry,w2,IF(AND(AC25&gt;=ExitZ,AX24&gt;0),w2,0)))))</f>
        <v>0</v>
      </c>
      <c r="AY25" s="26" t="n">
        <f aca="false">IF(AD25="",0,IF(AD25&gt;=z4,w4,IF(AD25&gt;=z3,w3,IF(AD25&gt;=zEntry,w2,IF(AND(AD25&gt;=ExitZ,AY24&gt;0),w2,0)))))</f>
        <v>0</v>
      </c>
      <c r="AZ25" s="26" t="n">
        <f aca="false">IF(AE25="",0,IF(AE25&gt;=z4,w4,IF(AE25&gt;=z3,w3,IF(AE25&gt;=zEntry,w2,IF(AND(AE25&gt;=ExitZ,AZ24&gt;0),w2,0)))))</f>
        <v>0</v>
      </c>
      <c r="BA25" s="26" t="n">
        <f aca="false">IF(AF25="",0,IF(AF25&gt;=z4,w4,IF(AF25&gt;=z3,w3,IF(AF25&gt;=zEntry,w2,IF(AND(AF25&gt;=ExitZ,BA24&gt;0),w2,0)))))</f>
        <v>0</v>
      </c>
      <c r="BB25" s="26" t="n">
        <f aca="false">IF(AG25="",0,IF(AG25&gt;=z4,w4,IF(AG25&gt;=z3,w3,IF(AG25&gt;=zEntry,w2,IF(AND(AG25&gt;=ExitZ,BB24&gt;0),w2,0)))))</f>
        <v>0</v>
      </c>
      <c r="BC25" s="26" t="n">
        <f aca="false">IF(AH25="",0,IF(AH25&gt;=z4,w4,IF(AH25&gt;=z3,w3,IF(AH25&gt;=zEntry,w2,IF(AND(AH25&gt;=ExitZ,BC24&gt;0),w2,0)))))</f>
        <v>0</v>
      </c>
      <c r="BD25" s="26" t="n">
        <f aca="false">IF(AI25="",0,IF(AI25&gt;=z4,w4,IF(AI25&gt;=z3,w3,IF(AI25&gt;=zEntry,w2,IF(AND(AI25&gt;=ExitZ,BD24&gt;0),w2,0)))))</f>
        <v>0</v>
      </c>
      <c r="BE25" s="26" t="n">
        <f aca="false">IF(AJ25="",0,IF(AJ25&gt;=z4,w4,IF(AJ25&gt;=z3,w3,IF(AJ25&gt;=zEntry,w2,IF(AND(AJ25&gt;=ExitZ,BE24&gt;0),w2,0)))))</f>
        <v>0</v>
      </c>
      <c r="BF25" s="26" t="n">
        <f aca="false">IF(AK25="",0,IF(AK25&gt;=z4,w4,IF(AK25&gt;=z3,w3,IF(AK25&gt;=zEntry,w2,IF(AND(AK25&gt;=ExitZ,BF24&gt;0),w2,0)))))</f>
        <v>0</v>
      </c>
      <c r="BG25" s="26" t="n">
        <f aca="false">IF(AL25="",0,IF(AL25&gt;=z4,w4,IF(AL25&gt;=z3,w3,IF(AL25&gt;=zEntry,w2,IF(AND(AL25&gt;=ExitZ,BG24&gt;0),w2,0)))))</f>
        <v>0</v>
      </c>
      <c r="BH25" s="26" t="n">
        <f aca="false">IF(AM25="",0,IF(AM25&gt;=z4,w4,IF(AM25&gt;=z3,w3,IF(AM25&gt;=zEntry,w2,IF(AND(AM25&gt;=ExitZ,BH24&gt;0),w2,0)))))</f>
        <v>0</v>
      </c>
      <c r="BI25" s="26" t="n">
        <f aca="false">IF(AN25="",0,IF(AN25&gt;=z4,w4,IF(AN25&gt;=z3,w3,IF(AN25&gt;=zEntry,w2,IF(AND(AN25&gt;=ExitZ,BI24&gt;0),w2,0)))))</f>
        <v>0</v>
      </c>
      <c r="BJ25" s="26" t="n">
        <f aca="false">IF(AO25="",0,IF(AO25&gt;=z4,w4,IF(AO25&gt;=z3,w3,IF(AO25&gt;=zEntry,w2,IF(AND(AO25&gt;=ExitZ,BJ24&gt;0),w2,0)))))</f>
        <v>0</v>
      </c>
      <c r="BK25" s="26" t="n">
        <f aca="false">IF(AP25="",0,IF(AP25&gt;=z4,w4,IF(AP25&gt;=z3,w3,IF(AP25&gt;=zEntry,w2,IF(AND(AP25&gt;=ExitZ,BK24&gt;0),w2,0)))))</f>
        <v>0</v>
      </c>
      <c r="BL25" s="26" t="n">
        <f aca="false">IF(AQ25="",0,IF(AQ25&gt;=z4,w4,IF(AQ25&gt;=z3,w3,IF(AQ25&gt;=zEntry,w2,IF(AND(AQ25&gt;=ExitZ,BL24&gt;0),w2,0)))))</f>
        <v>0</v>
      </c>
      <c r="BM25" s="23" t="n">
        <f aca="false">IF(Rates_Data!AD24&gt;=Rates_Data!AE24,Rates_Data!AK25-Rates_Data!AL25,Rates_Data!AL25-Rates_Data!AK25)</f>
        <v>0.004446</v>
      </c>
      <c r="BN25" s="23" t="n">
        <f aca="false">IF(Rates_Data!AD24&gt;=Rates_Data!AF24,Rates_Data!AK25-Rates_Data!AM25,Rates_Data!AM25-Rates_Data!AK25)</f>
        <v>0.000816999999999994</v>
      </c>
      <c r="BO25" s="23" t="n">
        <f aca="false">IF(Rates_Data!AD24&gt;=Rates_Data!AG24,Rates_Data!AK25-Rates_Data!AN25,Rates_Data!AN25-Rates_Data!AK25)</f>
        <v>-0.007942</v>
      </c>
      <c r="BP25" s="23" t="n">
        <f aca="false">IF(Rates_Data!AD24&gt;=Rates_Data!AH24,Rates_Data!AK25-Rates_Data!AO25,Rates_Data!AO25-Rates_Data!AK25)</f>
        <v>-0.003173</v>
      </c>
      <c r="BQ25" s="23" t="n">
        <f aca="false">IF(Rates_Data!AD24&gt;=Rates_Data!AI24,Rates_Data!AK25-Rates_Data!AP25,Rates_Data!AP25-Rates_Data!AK25)</f>
        <v>-0.006099</v>
      </c>
      <c r="BR25" s="23" t="n">
        <f aca="false">IF(Rates_Data!AD24&gt;=Rates_Data!AJ24,Rates_Data!AK25-Rates_Data!AQ25,Rates_Data!AQ25-Rates_Data!AK25)</f>
        <v>-0.00579499999999999</v>
      </c>
      <c r="BS25" s="23" t="n">
        <f aca="false">IF(Rates_Data!AE24&gt;=Rates_Data!AF24,Rates_Data!AL25-Rates_Data!AM25,Rates_Data!AM25-Rates_Data!AL25)</f>
        <v>-0.003629</v>
      </c>
      <c r="BT25" s="23" t="n">
        <f aca="false">IF(Rates_Data!AE24&gt;=Rates_Data!AG24,Rates_Data!AL25-Rates_Data!AN25,Rates_Data!AN25-Rates_Data!AL25)</f>
        <v>0.012388</v>
      </c>
      <c r="BU25" s="23" t="n">
        <f aca="false">IF(Rates_Data!AE24&gt;=Rates_Data!AH24,Rates_Data!AL25-Rates_Data!AO25,Rates_Data!AO25-Rates_Data!AL25)</f>
        <v>-0.007619</v>
      </c>
      <c r="BV25" s="23" t="n">
        <f aca="false">IF(Rates_Data!AE24&gt;=Rates_Data!AI24,Rates_Data!AL25-Rates_Data!AP25,Rates_Data!AP25-Rates_Data!AL25)</f>
        <v>0.010545</v>
      </c>
      <c r="BW25" s="23" t="n">
        <f aca="false">IF(Rates_Data!AE24&gt;=Rates_Data!AJ24,Rates_Data!AL25-Rates_Data!AQ25,Rates_Data!AQ25-Rates_Data!AL25)</f>
        <v>0.010241</v>
      </c>
      <c r="BX25" s="23" t="n">
        <f aca="false">IF(Rates_Data!AF24&gt;=Rates_Data!AG24,Rates_Data!AM25-Rates_Data!AN25,Rates_Data!AN25-Rates_Data!AM25)</f>
        <v>0.008759</v>
      </c>
      <c r="BY25" s="23" t="n">
        <f aca="false">IF(Rates_Data!AF24&gt;=Rates_Data!AH24,Rates_Data!AM25-Rates_Data!AO25,Rates_Data!AO25-Rates_Data!AM25)</f>
        <v>-0.00398999999999999</v>
      </c>
      <c r="BZ25" s="23" t="n">
        <f aca="false">IF(Rates_Data!AF24&gt;=Rates_Data!AI24,Rates_Data!AM25-Rates_Data!AP25,Rates_Data!AP25-Rates_Data!AM25)</f>
        <v>0.006916</v>
      </c>
      <c r="CA25" s="23" t="n">
        <f aca="false">IF(Rates_Data!AF24&gt;=Rates_Data!AJ24,Rates_Data!AM25-Rates_Data!AQ25,Rates_Data!AQ25-Rates_Data!AM25)</f>
        <v>0.00661199999999999</v>
      </c>
      <c r="CB25" s="23" t="n">
        <f aca="false">IF(Rates_Data!AG24&gt;=Rates_Data!AH24,Rates_Data!AN25-Rates_Data!AO25,Rates_Data!AO25-Rates_Data!AN25)</f>
        <v>0.00476900000000001</v>
      </c>
      <c r="CC25" s="23" t="n">
        <f aca="false">IF(Rates_Data!AG24&gt;=Rates_Data!AI24,Rates_Data!AN25-Rates_Data!AP25,Rates_Data!AP25-Rates_Data!AN25)</f>
        <v>-0.001843</v>
      </c>
      <c r="CD25" s="23" t="n">
        <f aca="false">IF(Rates_Data!AG24&gt;=Rates_Data!AJ24,Rates_Data!AN25-Rates_Data!AQ25,Rates_Data!AQ25-Rates_Data!AN25)</f>
        <v>0.00214700000000001</v>
      </c>
      <c r="CE25" s="23" t="n">
        <f aca="false">IF(Rates_Data!AH24&gt;=Rates_Data!AI24,Rates_Data!AO25-Rates_Data!AP25,Rates_Data!AP25-Rates_Data!AO25)</f>
        <v>0.00292600000000001</v>
      </c>
      <c r="CF25" s="23" t="n">
        <f aca="false">IF(Rates_Data!AH24&gt;=Rates_Data!AJ24,Rates_Data!AO25-Rates_Data!AQ25,Rates_Data!AQ25-Rates_Data!AO25)</f>
        <v>0.002622</v>
      </c>
      <c r="CG25" s="23" t="n">
        <f aca="false">IF(Rates_Data!AI24&gt;=Rates_Data!AJ24,Rates_Data!AP25-Rates_Data!AQ25,Rates_Data!AQ25-Rates_Data!AP25)</f>
        <v>0.000304000000000009</v>
      </c>
      <c r="CH25" s="27" t="str">
        <f aca="false">IF(ROW()&lt;4+VolLB,"",STDEV(INDEX($BM:$BM,ROW()-VolLB+1):INDEX($BM:$BM,ROW()))*SQRT(12))</f>
        <v/>
      </c>
      <c r="CI25" s="27" t="str">
        <f aca="false">IF(ROW()&lt;4+VolLB,"",STDEV(INDEX($BN:$BN,ROW()-VolLB+1):INDEX($BN:$BN,ROW()))*SQRT(12))</f>
        <v/>
      </c>
      <c r="CJ25" s="27" t="str">
        <f aca="false">IF(ROW()&lt;4+VolLB,"",STDEV(INDEX($BO:$BO,ROW()-VolLB+1):INDEX($BO:$BO,ROW()))*SQRT(12))</f>
        <v/>
      </c>
      <c r="CK25" s="27" t="str">
        <f aca="false">IF(ROW()&lt;4+VolLB,"",STDEV(INDEX($BP:$BP,ROW()-VolLB+1):INDEX($BP:$BP,ROW()))*SQRT(12))</f>
        <v/>
      </c>
      <c r="CL25" s="27" t="str">
        <f aca="false">IF(ROW()&lt;4+VolLB,"",STDEV(INDEX($BQ:$BQ,ROW()-VolLB+1):INDEX($BQ:$BQ,ROW()))*SQRT(12))</f>
        <v/>
      </c>
      <c r="CM25" s="27" t="str">
        <f aca="false">IF(ROW()&lt;4+VolLB,"",STDEV(INDEX($BR:$BR,ROW()-VolLB+1):INDEX($BR:$BR,ROW()))*SQRT(12))</f>
        <v/>
      </c>
      <c r="CN25" s="27" t="str">
        <f aca="false">IF(ROW()&lt;4+VolLB,"",STDEV(INDEX($BS:$BS,ROW()-VolLB+1):INDEX($BS:$BS,ROW()))*SQRT(12))</f>
        <v/>
      </c>
      <c r="CO25" s="27" t="str">
        <f aca="false">IF(ROW()&lt;4+VolLB,"",STDEV(INDEX($BT:$BT,ROW()-VolLB+1):INDEX($BT:$BT,ROW()))*SQRT(12))</f>
        <v/>
      </c>
      <c r="CP25" s="27" t="str">
        <f aca="false">IF(ROW()&lt;4+VolLB,"",STDEV(INDEX($BU:$BU,ROW()-VolLB+1):INDEX($BU:$BU,ROW()))*SQRT(12))</f>
        <v/>
      </c>
      <c r="CQ25" s="27" t="str">
        <f aca="false">IF(ROW()&lt;4+VolLB,"",STDEV(INDEX($BV:$BV,ROW()-VolLB+1):INDEX($BV:$BV,ROW()))*SQRT(12))</f>
        <v/>
      </c>
      <c r="CR25" s="27" t="str">
        <f aca="false">IF(ROW()&lt;4+VolLB,"",STDEV(INDEX($BW:$BW,ROW()-VolLB+1):INDEX($BW:$BW,ROW()))*SQRT(12))</f>
        <v/>
      </c>
      <c r="CS25" s="27" t="str">
        <f aca="false">IF(ROW()&lt;4+VolLB,"",STDEV(INDEX($BX:$BX,ROW()-VolLB+1):INDEX($BX:$BX,ROW()))*SQRT(12))</f>
        <v/>
      </c>
      <c r="CT25" s="27" t="str">
        <f aca="false">IF(ROW()&lt;4+VolLB,"",STDEV(INDEX($BY:$BY,ROW()-VolLB+1):INDEX($BY:$BY,ROW()))*SQRT(12))</f>
        <v/>
      </c>
      <c r="CU25" s="27" t="str">
        <f aca="false">IF(ROW()&lt;4+VolLB,"",STDEV(INDEX($BZ:$BZ,ROW()-VolLB+1):INDEX($BZ:$BZ,ROW()))*SQRT(12))</f>
        <v/>
      </c>
      <c r="CV25" s="27" t="str">
        <f aca="false">IF(ROW()&lt;4+VolLB,"",STDEV(INDEX($CA:$CA,ROW()-VolLB+1):INDEX($CA:$CA,ROW()))*SQRT(12))</f>
        <v/>
      </c>
      <c r="CW25" s="27" t="str">
        <f aca="false">IF(ROW()&lt;4+VolLB,"",STDEV(INDEX($CB:$CB,ROW()-VolLB+1):INDEX($CB:$CB,ROW()))*SQRT(12))</f>
        <v/>
      </c>
      <c r="CX25" s="27" t="str">
        <f aca="false">IF(ROW()&lt;4+VolLB,"",STDEV(INDEX($CC:$CC,ROW()-VolLB+1):INDEX($CC:$CC,ROW()))*SQRT(12))</f>
        <v/>
      </c>
      <c r="CY25" s="27" t="str">
        <f aca="false">IF(ROW()&lt;4+VolLB,"",STDEV(INDEX($CD:$CD,ROW()-VolLB+1):INDEX($CD:$CD,ROW()))*SQRT(12))</f>
        <v/>
      </c>
      <c r="CZ25" s="27" t="str">
        <f aca="false">IF(ROW()&lt;4+VolLB,"",STDEV(INDEX($CE:$CE,ROW()-VolLB+1):INDEX($CE:$CE,ROW()))*SQRT(12))</f>
        <v/>
      </c>
      <c r="DA25" s="27" t="str">
        <f aca="false">IF(ROW()&lt;4+VolLB,"",STDEV(INDEX($CF:$CF,ROW()-VolLB+1):INDEX($CF:$CF,ROW()))*SQRT(12))</f>
        <v/>
      </c>
      <c r="DB25" s="27" t="str">
        <f aca="false">IF(ROW()&lt;4+VolLB,"",STDEV(INDEX($CG:$CG,ROW()-VolLB+1):INDEX($CG:$CG,ROW()))*SQRT(12))</f>
        <v/>
      </c>
      <c r="DC25" s="26" t="n">
        <f aca="false">IF(OR(AR25=0,CH25="",CH25=0),0,AR25*MIN(MaxScal,TgtVol/CH25))</f>
        <v>0</v>
      </c>
      <c r="DD25" s="26" t="n">
        <f aca="false">IF(OR(AS25=0,CI25="",CI25=0),0,AS25*MIN(MaxScal,TgtVol/CI25))</f>
        <v>0</v>
      </c>
      <c r="DE25" s="26" t="n">
        <f aca="false">IF(OR(AT25=0,CJ25="",CJ25=0),0,AT25*MIN(MaxScal,TgtVol/CJ25))</f>
        <v>0</v>
      </c>
      <c r="DF25" s="26" t="n">
        <f aca="false">IF(OR(AU25=0,CK25="",CK25=0),0,AU25*MIN(MaxScal,TgtVol/CK25))</f>
        <v>0</v>
      </c>
      <c r="DG25" s="26" t="n">
        <f aca="false">IF(OR(AV25=0,CL25="",CL25=0),0,AV25*MIN(MaxScal,TgtVol/CL25))</f>
        <v>0</v>
      </c>
      <c r="DH25" s="26" t="n">
        <f aca="false">IF(OR(AW25=0,CM25="",CM25=0),0,AW25*MIN(MaxScal,TgtVol/CM25))</f>
        <v>0</v>
      </c>
      <c r="DI25" s="26" t="n">
        <f aca="false">IF(OR(AX25=0,CN25="",CN25=0),0,AX25*MIN(MaxScal,TgtVol/CN25))</f>
        <v>0</v>
      </c>
      <c r="DJ25" s="26" t="n">
        <f aca="false">IF(OR(AY25=0,CO25="",CO25=0),0,AY25*MIN(MaxScal,TgtVol/CO25))</f>
        <v>0</v>
      </c>
      <c r="DK25" s="26" t="n">
        <f aca="false">IF(OR(AZ25=0,CP25="",CP25=0),0,AZ25*MIN(MaxScal,TgtVol/CP25))</f>
        <v>0</v>
      </c>
      <c r="DL25" s="26" t="n">
        <f aca="false">IF(OR(BA25=0,CQ25="",CQ25=0),0,BA25*MIN(MaxScal,TgtVol/CQ25))</f>
        <v>0</v>
      </c>
      <c r="DM25" s="26" t="n">
        <f aca="false">IF(OR(BB25=0,CR25="",CR25=0),0,BB25*MIN(MaxScal,TgtVol/CR25))</f>
        <v>0</v>
      </c>
      <c r="DN25" s="26" t="n">
        <f aca="false">IF(OR(BC25=0,CS25="",CS25=0),0,BC25*MIN(MaxScal,TgtVol/CS25))</f>
        <v>0</v>
      </c>
      <c r="DO25" s="26" t="n">
        <f aca="false">IF(OR(BD25=0,CT25="",CT25=0),0,BD25*MIN(MaxScal,TgtVol/CT25))</f>
        <v>0</v>
      </c>
      <c r="DP25" s="26" t="n">
        <f aca="false">IF(OR(BE25=0,CU25="",CU25=0),0,BE25*MIN(MaxScal,TgtVol/CU25))</f>
        <v>0</v>
      </c>
      <c r="DQ25" s="26" t="n">
        <f aca="false">IF(OR(BF25=0,CV25="",CV25=0),0,BF25*MIN(MaxScal,TgtVol/CV25))</f>
        <v>0</v>
      </c>
      <c r="DR25" s="26" t="n">
        <f aca="false">IF(OR(BG25=0,CW25="",CW25=0),0,BG25*MIN(MaxScal,TgtVol/CW25))</f>
        <v>0</v>
      </c>
      <c r="DS25" s="26" t="n">
        <f aca="false">IF(OR(BH25=0,CX25="",CX25=0),0,BH25*MIN(MaxScal,TgtVol/CX25))</f>
        <v>0</v>
      </c>
      <c r="DT25" s="26" t="n">
        <f aca="false">IF(OR(BI25=0,CY25="",CY25=0),0,BI25*MIN(MaxScal,TgtVol/CY25))</f>
        <v>0</v>
      </c>
      <c r="DU25" s="26" t="n">
        <f aca="false">IF(OR(BJ25=0,CZ25="",CZ25=0),0,BJ25*MIN(MaxScal,TgtVol/CZ25))</f>
        <v>0</v>
      </c>
      <c r="DV25" s="26" t="n">
        <f aca="false">IF(OR(BK25=0,DA25="",DA25=0),0,BK25*MIN(MaxScal,TgtVol/DA25))</f>
        <v>0</v>
      </c>
      <c r="DW25" s="26" t="n">
        <f aca="false">IF(OR(BL25=0,DB25="",DB25=0),0,BL25*MIN(MaxScal,TgtVol/DB25))</f>
        <v>0</v>
      </c>
      <c r="DX25" s="28" t="n">
        <f aca="false">IFERROR(DC24*BM25,"")</f>
        <v>0</v>
      </c>
      <c r="DY25" s="28" t="n">
        <f aca="false">IFERROR(DD24*BN25,"")</f>
        <v>0</v>
      </c>
      <c r="DZ25" s="28" t="n">
        <f aca="false">IFERROR(DE24*BO25,"")</f>
        <v>-0</v>
      </c>
      <c r="EA25" s="28" t="n">
        <f aca="false">IFERROR(DF24*BP25,"")</f>
        <v>-0</v>
      </c>
      <c r="EB25" s="28" t="n">
        <f aca="false">IFERROR(DG24*BQ25,"")</f>
        <v>-0</v>
      </c>
      <c r="EC25" s="28" t="n">
        <f aca="false">IFERROR(DH24*BR25,"")</f>
        <v>-0</v>
      </c>
      <c r="ED25" s="28" t="n">
        <f aca="false">IFERROR(DI24*BS25,"")</f>
        <v>-0</v>
      </c>
      <c r="EE25" s="28" t="n">
        <f aca="false">IFERROR(DJ24*BT25,"")</f>
        <v>0</v>
      </c>
      <c r="EF25" s="28" t="n">
        <f aca="false">IFERROR(DK24*BU25,"")</f>
        <v>-0</v>
      </c>
      <c r="EG25" s="28" t="n">
        <f aca="false">IFERROR(DL24*BV25,"")</f>
        <v>0</v>
      </c>
      <c r="EH25" s="28" t="n">
        <f aca="false">IFERROR(DM24*BW25,"")</f>
        <v>0</v>
      </c>
      <c r="EI25" s="28" t="n">
        <f aca="false">IFERROR(DN24*BX25,"")</f>
        <v>0</v>
      </c>
      <c r="EJ25" s="28" t="n">
        <f aca="false">IFERROR(DO24*BY25,"")</f>
        <v>-0</v>
      </c>
      <c r="EK25" s="28" t="n">
        <f aca="false">IFERROR(DP24*BZ25,"")</f>
        <v>0</v>
      </c>
      <c r="EL25" s="28" t="n">
        <f aca="false">IFERROR(DQ24*CA25,"")</f>
        <v>0</v>
      </c>
      <c r="EM25" s="28" t="n">
        <f aca="false">IFERROR(DR24*CB25,"")</f>
        <v>0</v>
      </c>
      <c r="EN25" s="28" t="n">
        <f aca="false">IFERROR(DS24*CC25,"")</f>
        <v>-0</v>
      </c>
      <c r="EO25" s="28" t="n">
        <f aca="false">IFERROR(DT24*CD25,"")</f>
        <v>0</v>
      </c>
      <c r="EP25" s="28" t="n">
        <f aca="false">IFERROR(DU24*CE25,"")</f>
        <v>0</v>
      </c>
      <c r="EQ25" s="28" t="n">
        <f aca="false">IFERROR(DV24*CF25,"")</f>
        <v>0</v>
      </c>
      <c r="ER25" s="28" t="n">
        <f aca="false">IFERROR(DW24*CG25,"")</f>
        <v>0</v>
      </c>
      <c r="ES25" s="28" t="n">
        <f aca="false">IF(ROW()=4,"",SUM(DX25:ER25))</f>
        <v>0</v>
      </c>
      <c r="ET25" s="29" t="n">
        <f aca="false">COUNTIF(AR25:BL25,"&gt;0")</f>
        <v>0</v>
      </c>
    </row>
    <row r="26" customFormat="false" ht="15" hidden="false" customHeight="false" outlineLevel="0" collapsed="false">
      <c r="A26" s="19" t="n">
        <v>38686</v>
      </c>
      <c r="B26" s="23" t="n">
        <f aca="false">ABS(Rates_Data!AD26-Rates_Data!AE26)</f>
        <v>0.702782608695652</v>
      </c>
      <c r="C26" s="23" t="n">
        <f aca="false">ABS(Rates_Data!AD26-Rates_Data!AF26)</f>
        <v>0.78291304347826</v>
      </c>
      <c r="D26" s="23" t="n">
        <f aca="false">ABS(Rates_Data!AD26-Rates_Data!AG26)</f>
        <v>0.638782608695652</v>
      </c>
      <c r="E26" s="23" t="n">
        <f aca="false">ABS(Rates_Data!AD26-Rates_Data!AH26)</f>
        <v>0.867782608695652</v>
      </c>
      <c r="F26" s="23" t="n">
        <f aca="false">ABS(Rates_Data!AD26-Rates_Data!AI26)</f>
        <v>0.0592173913043477</v>
      </c>
      <c r="G26" s="23" t="n">
        <f aca="false">ABS(Rates_Data!AD26-Rates_Data!AJ26)</f>
        <v>0.234347826086956</v>
      </c>
      <c r="H26" s="23" t="n">
        <f aca="false">ABS(Rates_Data!AE26-Rates_Data!AF26)</f>
        <v>0.0801304347826083</v>
      </c>
      <c r="I26" s="23" t="n">
        <f aca="false">ABS(Rates_Data!AE26-Rates_Data!AG26)</f>
        <v>0.0639999999999999</v>
      </c>
      <c r="J26" s="23" t="n">
        <f aca="false">ABS(Rates_Data!AE26-Rates_Data!AH26)</f>
        <v>0.165</v>
      </c>
      <c r="K26" s="23" t="n">
        <f aca="false">ABS(Rates_Data!AE26-Rates_Data!AI26)</f>
        <v>0.643565217391304</v>
      </c>
      <c r="L26" s="23" t="n">
        <f aca="false">ABS(Rates_Data!AE26-Rates_Data!AJ26)</f>
        <v>0.468434782608696</v>
      </c>
      <c r="M26" s="23" t="n">
        <f aca="false">ABS(Rates_Data!AF26-Rates_Data!AG26)</f>
        <v>0.144130434782608</v>
      </c>
      <c r="N26" s="23" t="n">
        <f aca="false">ABS(Rates_Data!AF26-Rates_Data!AH26)</f>
        <v>0.0848695652173916</v>
      </c>
      <c r="O26" s="23" t="n">
        <f aca="false">ABS(Rates_Data!AF26-Rates_Data!AI26)</f>
        <v>0.723695652173913</v>
      </c>
      <c r="P26" s="23" t="n">
        <f aca="false">ABS(Rates_Data!AF26-Rates_Data!AJ26)</f>
        <v>0.548565217391304</v>
      </c>
      <c r="Q26" s="23" t="n">
        <f aca="false">ABS(Rates_Data!AG26-Rates_Data!AH26)</f>
        <v>0.229</v>
      </c>
      <c r="R26" s="23" t="n">
        <f aca="false">ABS(Rates_Data!AG26-Rates_Data!AI26)</f>
        <v>0.579565217391304</v>
      </c>
      <c r="S26" s="23" t="n">
        <f aca="false">ABS(Rates_Data!AG26-Rates_Data!AJ26)</f>
        <v>0.404434782608696</v>
      </c>
      <c r="T26" s="23" t="n">
        <f aca="false">ABS(Rates_Data!AH26-Rates_Data!AI26)</f>
        <v>0.808565217391304</v>
      </c>
      <c r="U26" s="23" t="n">
        <f aca="false">ABS(Rates_Data!AH26-Rates_Data!AJ26)</f>
        <v>0.633434782608695</v>
      </c>
      <c r="V26" s="23" t="n">
        <f aca="false">ABS(Rates_Data!AI26-Rates_Data!AJ26)</f>
        <v>0.175130434782609</v>
      </c>
      <c r="W26" s="26" t="str">
        <f aca="false">IF(ROW()&lt;4+MinObs-1,"",IFERROR((B26-AVERAGE(B$4:B26))/STDEV(B$4:B26),""))</f>
        <v/>
      </c>
      <c r="X26" s="26" t="str">
        <f aca="false">IF(ROW()&lt;4+MinObs-1,"",IFERROR((C26-AVERAGE(C$4:C26))/STDEV(C$4:C26),""))</f>
        <v/>
      </c>
      <c r="Y26" s="26" t="str">
        <f aca="false">IF(ROW()&lt;4+MinObs-1,"",IFERROR((D26-AVERAGE(D$4:D26))/STDEV(D$4:D26),""))</f>
        <v/>
      </c>
      <c r="Z26" s="26" t="str">
        <f aca="false">IF(ROW()&lt;4+MinObs-1,"",IFERROR((E26-AVERAGE(E$4:E26))/STDEV(E$4:E26),""))</f>
        <v/>
      </c>
      <c r="AA26" s="26" t="str">
        <f aca="false">IF(ROW()&lt;4+MinObs-1,"",IFERROR((F26-AVERAGE(F$4:F26))/STDEV(F$4:F26),""))</f>
        <v/>
      </c>
      <c r="AB26" s="26" t="str">
        <f aca="false">IF(ROW()&lt;4+MinObs-1,"",IFERROR((G26-AVERAGE(G$4:G26))/STDEV(G$4:G26),""))</f>
        <v/>
      </c>
      <c r="AC26" s="26" t="str">
        <f aca="false">IF(ROW()&lt;4+MinObs-1,"",IFERROR((H26-AVERAGE(H$4:H26))/STDEV(H$4:H26),""))</f>
        <v/>
      </c>
      <c r="AD26" s="26" t="str">
        <f aca="false">IF(ROW()&lt;4+MinObs-1,"",IFERROR((I26-AVERAGE(I$4:I26))/STDEV(I$4:I26),""))</f>
        <v/>
      </c>
      <c r="AE26" s="26" t="str">
        <f aca="false">IF(ROW()&lt;4+MinObs-1,"",IFERROR((J26-AVERAGE(J$4:J26))/STDEV(J$4:J26),""))</f>
        <v/>
      </c>
      <c r="AF26" s="26" t="str">
        <f aca="false">IF(ROW()&lt;4+MinObs-1,"",IFERROR((K26-AVERAGE(K$4:K26))/STDEV(K$4:K26),""))</f>
        <v/>
      </c>
      <c r="AG26" s="26" t="str">
        <f aca="false">IF(ROW()&lt;4+MinObs-1,"",IFERROR((L26-AVERAGE(L$4:L26))/STDEV(L$4:L26),""))</f>
        <v/>
      </c>
      <c r="AH26" s="26" t="str">
        <f aca="false">IF(ROW()&lt;4+MinObs-1,"",IFERROR((M26-AVERAGE(M$4:M26))/STDEV(M$4:M26),""))</f>
        <v/>
      </c>
      <c r="AI26" s="26" t="str">
        <f aca="false">IF(ROW()&lt;4+MinObs-1,"",IFERROR((N26-AVERAGE(N$4:N26))/STDEV(N$4:N26),""))</f>
        <v/>
      </c>
      <c r="AJ26" s="26" t="str">
        <f aca="false">IF(ROW()&lt;4+MinObs-1,"",IFERROR((O26-AVERAGE(O$4:O26))/STDEV(O$4:O26),""))</f>
        <v/>
      </c>
      <c r="AK26" s="26" t="str">
        <f aca="false">IF(ROW()&lt;4+MinObs-1,"",IFERROR((P26-AVERAGE(P$4:P26))/STDEV(P$4:P26),""))</f>
        <v/>
      </c>
      <c r="AL26" s="26" t="str">
        <f aca="false">IF(ROW()&lt;4+MinObs-1,"",IFERROR((Q26-AVERAGE(Q$4:Q26))/STDEV(Q$4:Q26),""))</f>
        <v/>
      </c>
      <c r="AM26" s="26" t="str">
        <f aca="false">IF(ROW()&lt;4+MinObs-1,"",IFERROR((R26-AVERAGE(R$4:R26))/STDEV(R$4:R26),""))</f>
        <v/>
      </c>
      <c r="AN26" s="26" t="str">
        <f aca="false">IF(ROW()&lt;4+MinObs-1,"",IFERROR((S26-AVERAGE(S$4:S26))/STDEV(S$4:S26),""))</f>
        <v/>
      </c>
      <c r="AO26" s="26" t="str">
        <f aca="false">IF(ROW()&lt;4+MinObs-1,"",IFERROR((T26-AVERAGE(T$4:T26))/STDEV(T$4:T26),""))</f>
        <v/>
      </c>
      <c r="AP26" s="26" t="str">
        <f aca="false">IF(ROW()&lt;4+MinObs-1,"",IFERROR((U26-AVERAGE(U$4:U26))/STDEV(U$4:U26),""))</f>
        <v/>
      </c>
      <c r="AQ26" s="26" t="str">
        <f aca="false">IF(ROW()&lt;4+MinObs-1,"",IFERROR((V26-AVERAGE(V$4:V26))/STDEV(V$4:V26),""))</f>
        <v/>
      </c>
      <c r="AR26" s="26" t="n">
        <f aca="false">IF(W26="",0,IF(W26&gt;=z4,w4,IF(W26&gt;=z3,w3,IF(W26&gt;=zEntry,w2,IF(AND(W26&gt;=ExitZ,AR25&gt;0),w2,0)))))</f>
        <v>0</v>
      </c>
      <c r="AS26" s="26" t="n">
        <f aca="false">IF(X26="",0,IF(X26&gt;=z4,w4,IF(X26&gt;=z3,w3,IF(X26&gt;=zEntry,w2,IF(AND(X26&gt;=ExitZ,AS25&gt;0),w2,0)))))</f>
        <v>0</v>
      </c>
      <c r="AT26" s="26" t="n">
        <f aca="false">IF(Y26="",0,IF(Y26&gt;=z4,w4,IF(Y26&gt;=z3,w3,IF(Y26&gt;=zEntry,w2,IF(AND(Y26&gt;=ExitZ,AT25&gt;0),w2,0)))))</f>
        <v>0</v>
      </c>
      <c r="AU26" s="26" t="n">
        <f aca="false">IF(Z26="",0,IF(Z26&gt;=z4,w4,IF(Z26&gt;=z3,w3,IF(Z26&gt;=zEntry,w2,IF(AND(Z26&gt;=ExitZ,AU25&gt;0),w2,0)))))</f>
        <v>0</v>
      </c>
      <c r="AV26" s="26" t="n">
        <f aca="false">IF(AA26="",0,IF(AA26&gt;=z4,w4,IF(AA26&gt;=z3,w3,IF(AA26&gt;=zEntry,w2,IF(AND(AA26&gt;=ExitZ,AV25&gt;0),w2,0)))))</f>
        <v>0</v>
      </c>
      <c r="AW26" s="26" t="n">
        <f aca="false">IF(AB26="",0,IF(AB26&gt;=z4,w4,IF(AB26&gt;=z3,w3,IF(AB26&gt;=zEntry,w2,IF(AND(AB26&gt;=ExitZ,AW25&gt;0),w2,0)))))</f>
        <v>0</v>
      </c>
      <c r="AX26" s="26" t="n">
        <f aca="false">IF(AC26="",0,IF(AC26&gt;=z4,w4,IF(AC26&gt;=z3,w3,IF(AC26&gt;=zEntry,w2,IF(AND(AC26&gt;=ExitZ,AX25&gt;0),w2,0)))))</f>
        <v>0</v>
      </c>
      <c r="AY26" s="26" t="n">
        <f aca="false">IF(AD26="",0,IF(AD26&gt;=z4,w4,IF(AD26&gt;=z3,w3,IF(AD26&gt;=zEntry,w2,IF(AND(AD26&gt;=ExitZ,AY25&gt;0),w2,0)))))</f>
        <v>0</v>
      </c>
      <c r="AZ26" s="26" t="n">
        <f aca="false">IF(AE26="",0,IF(AE26&gt;=z4,w4,IF(AE26&gt;=z3,w3,IF(AE26&gt;=zEntry,w2,IF(AND(AE26&gt;=ExitZ,AZ25&gt;0),w2,0)))))</f>
        <v>0</v>
      </c>
      <c r="BA26" s="26" t="n">
        <f aca="false">IF(AF26="",0,IF(AF26&gt;=z4,w4,IF(AF26&gt;=z3,w3,IF(AF26&gt;=zEntry,w2,IF(AND(AF26&gt;=ExitZ,BA25&gt;0),w2,0)))))</f>
        <v>0</v>
      </c>
      <c r="BB26" s="26" t="n">
        <f aca="false">IF(AG26="",0,IF(AG26&gt;=z4,w4,IF(AG26&gt;=z3,w3,IF(AG26&gt;=zEntry,w2,IF(AND(AG26&gt;=ExitZ,BB25&gt;0),w2,0)))))</f>
        <v>0</v>
      </c>
      <c r="BC26" s="26" t="n">
        <f aca="false">IF(AH26="",0,IF(AH26&gt;=z4,w4,IF(AH26&gt;=z3,w3,IF(AH26&gt;=zEntry,w2,IF(AND(AH26&gt;=ExitZ,BC25&gt;0),w2,0)))))</f>
        <v>0</v>
      </c>
      <c r="BD26" s="26" t="n">
        <f aca="false">IF(AI26="",0,IF(AI26&gt;=z4,w4,IF(AI26&gt;=z3,w3,IF(AI26&gt;=zEntry,w2,IF(AND(AI26&gt;=ExitZ,BD25&gt;0),w2,0)))))</f>
        <v>0</v>
      </c>
      <c r="BE26" s="26" t="n">
        <f aca="false">IF(AJ26="",0,IF(AJ26&gt;=z4,w4,IF(AJ26&gt;=z3,w3,IF(AJ26&gt;=zEntry,w2,IF(AND(AJ26&gt;=ExitZ,BE25&gt;0),w2,0)))))</f>
        <v>0</v>
      </c>
      <c r="BF26" s="26" t="n">
        <f aca="false">IF(AK26="",0,IF(AK26&gt;=z4,w4,IF(AK26&gt;=z3,w3,IF(AK26&gt;=zEntry,w2,IF(AND(AK26&gt;=ExitZ,BF25&gt;0),w2,0)))))</f>
        <v>0</v>
      </c>
      <c r="BG26" s="26" t="n">
        <f aca="false">IF(AL26="",0,IF(AL26&gt;=z4,w4,IF(AL26&gt;=z3,w3,IF(AL26&gt;=zEntry,w2,IF(AND(AL26&gt;=ExitZ,BG25&gt;0),w2,0)))))</f>
        <v>0</v>
      </c>
      <c r="BH26" s="26" t="n">
        <f aca="false">IF(AM26="",0,IF(AM26&gt;=z4,w4,IF(AM26&gt;=z3,w3,IF(AM26&gt;=zEntry,w2,IF(AND(AM26&gt;=ExitZ,BH25&gt;0),w2,0)))))</f>
        <v>0</v>
      </c>
      <c r="BI26" s="26" t="n">
        <f aca="false">IF(AN26="",0,IF(AN26&gt;=z4,w4,IF(AN26&gt;=z3,w3,IF(AN26&gt;=zEntry,w2,IF(AND(AN26&gt;=ExitZ,BI25&gt;0),w2,0)))))</f>
        <v>0</v>
      </c>
      <c r="BJ26" s="26" t="n">
        <f aca="false">IF(AO26="",0,IF(AO26&gt;=z4,w4,IF(AO26&gt;=z3,w3,IF(AO26&gt;=zEntry,w2,IF(AND(AO26&gt;=ExitZ,BJ25&gt;0),w2,0)))))</f>
        <v>0</v>
      </c>
      <c r="BK26" s="26" t="n">
        <f aca="false">IF(AP26="",0,IF(AP26&gt;=z4,w4,IF(AP26&gt;=z3,w3,IF(AP26&gt;=zEntry,w2,IF(AND(AP26&gt;=ExitZ,BK25&gt;0),w2,0)))))</f>
        <v>0</v>
      </c>
      <c r="BL26" s="26" t="n">
        <f aca="false">IF(AQ26="",0,IF(AQ26&gt;=z4,w4,IF(AQ26&gt;=z3,w3,IF(AQ26&gt;=zEntry,w2,IF(AND(AQ26&gt;=ExitZ,BL25&gt;0),w2,0)))))</f>
        <v>0</v>
      </c>
      <c r="BM26" s="23" t="n">
        <f aca="false">IF(Rates_Data!AD25&gt;=Rates_Data!AE25,Rates_Data!AK26-Rates_Data!AL26,Rates_Data!AL26-Rates_Data!AK26)</f>
        <v>-0.00404699999999999</v>
      </c>
      <c r="BN26" s="23" t="n">
        <f aca="false">IF(Rates_Data!AD25&gt;=Rates_Data!AF25,Rates_Data!AK26-Rates_Data!AM26,Rates_Data!AM26-Rates_Data!AK26)</f>
        <v>-0.00571899999999999</v>
      </c>
      <c r="BO26" s="23" t="n">
        <f aca="false">IF(Rates_Data!AD25&gt;=Rates_Data!AG25,Rates_Data!AK26-Rates_Data!AN26,Rates_Data!AN26-Rates_Data!AK26)</f>
        <v>0.00266</v>
      </c>
      <c r="BP26" s="23" t="n">
        <f aca="false">IF(Rates_Data!AD25&gt;=Rates_Data!AH25,Rates_Data!AK26-Rates_Data!AO26,Rates_Data!AO26-Rates_Data!AK26)</f>
        <v>0.003819</v>
      </c>
      <c r="BQ26" s="23" t="n">
        <f aca="false">IF(Rates_Data!AD25&gt;=Rates_Data!AI25,Rates_Data!AK26-Rates_Data!AP26,Rates_Data!AP26-Rates_Data!AK26)</f>
        <v>0.00522500000000001</v>
      </c>
      <c r="BR26" s="23" t="n">
        <f aca="false">IF(Rates_Data!AD25&gt;=Rates_Data!AJ25,Rates_Data!AK26-Rates_Data!AQ26,Rates_Data!AQ26-Rates_Data!AK26)</f>
        <v>0.003344</v>
      </c>
      <c r="BS26" s="23" t="n">
        <f aca="false">IF(Rates_Data!AE25&gt;=Rates_Data!AF25,Rates_Data!AL26-Rates_Data!AM26,Rates_Data!AM26-Rates_Data!AL26)</f>
        <v>-0.001672</v>
      </c>
      <c r="BT26" s="23" t="n">
        <f aca="false">IF(Rates_Data!AE25&gt;=Rates_Data!AG25,Rates_Data!AL26-Rates_Data!AN26,Rates_Data!AN26-Rates_Data!AL26)</f>
        <v>0.006707</v>
      </c>
      <c r="BU26" s="23" t="n">
        <f aca="false">IF(Rates_Data!AE25&gt;=Rates_Data!AH25,Rates_Data!AL26-Rates_Data!AO26,Rates_Data!AO26-Rates_Data!AL26)</f>
        <v>0.007866</v>
      </c>
      <c r="BV26" s="23" t="n">
        <f aca="false">IF(Rates_Data!AE25&gt;=Rates_Data!AI25,Rates_Data!AL26-Rates_Data!AP26,Rates_Data!AP26-Rates_Data!AL26)</f>
        <v>-0.009272</v>
      </c>
      <c r="BW26" s="23" t="n">
        <f aca="false">IF(Rates_Data!AE25&gt;=Rates_Data!AJ25,Rates_Data!AL26-Rates_Data!AQ26,Rates_Data!AQ26-Rates_Data!AL26)</f>
        <v>0.007391</v>
      </c>
      <c r="BX26" s="23" t="n">
        <f aca="false">IF(Rates_Data!AF25&gt;=Rates_Data!AG25,Rates_Data!AM26-Rates_Data!AN26,Rates_Data!AN26-Rates_Data!AM26)</f>
        <v>-0.008379</v>
      </c>
      <c r="BY26" s="23" t="n">
        <f aca="false">IF(Rates_Data!AF25&gt;=Rates_Data!AH25,Rates_Data!AM26-Rates_Data!AO26,Rates_Data!AO26-Rates_Data!AM26)</f>
        <v>0.00953799999999999</v>
      </c>
      <c r="BZ26" s="23" t="n">
        <f aca="false">IF(Rates_Data!AF25&gt;=Rates_Data!AI25,Rates_Data!AM26-Rates_Data!AP26,Rates_Data!AP26-Rates_Data!AM26)</f>
        <v>-0.010944</v>
      </c>
      <c r="CA26" s="23" t="n">
        <f aca="false">IF(Rates_Data!AF25&gt;=Rates_Data!AJ25,Rates_Data!AM26-Rates_Data!AQ26,Rates_Data!AQ26-Rates_Data!AM26)</f>
        <v>-0.009063</v>
      </c>
      <c r="CB26" s="23" t="n">
        <f aca="false">IF(Rates_Data!AG25&gt;=Rates_Data!AH25,Rates_Data!AN26-Rates_Data!AO26,Rates_Data!AO26-Rates_Data!AN26)</f>
        <v>0.001159</v>
      </c>
      <c r="CC26" s="23" t="n">
        <f aca="false">IF(Rates_Data!AG25&gt;=Rates_Data!AI25,Rates_Data!AN26-Rates_Data!AP26,Rates_Data!AP26-Rates_Data!AN26)</f>
        <v>-0.002565</v>
      </c>
      <c r="CD26" s="23" t="n">
        <f aca="false">IF(Rates_Data!AG25&gt;=Rates_Data!AJ25,Rates_Data!AN26-Rates_Data!AQ26,Rates_Data!AQ26-Rates_Data!AN26)</f>
        <v>-0.000684000000000001</v>
      </c>
      <c r="CE26" s="23" t="n">
        <f aca="false">IF(Rates_Data!AH25&gt;=Rates_Data!AI25,Rates_Data!AO26-Rates_Data!AP26,Rates_Data!AP26-Rates_Data!AO26)</f>
        <v>-0.00140600000000001</v>
      </c>
      <c r="CF26" s="23" t="n">
        <f aca="false">IF(Rates_Data!AH25&gt;=Rates_Data!AJ25,Rates_Data!AO26-Rates_Data!AQ26,Rates_Data!AQ26-Rates_Data!AO26)</f>
        <v>0.000474999999999998</v>
      </c>
      <c r="CG26" s="23" t="n">
        <f aca="false">IF(Rates_Data!AI25&gt;=Rates_Data!AJ25,Rates_Data!AP26-Rates_Data!AQ26,Rates_Data!AQ26-Rates_Data!AP26)</f>
        <v>-0.001881</v>
      </c>
      <c r="CH26" s="27" t="str">
        <f aca="false">IF(ROW()&lt;4+VolLB,"",STDEV(INDEX($BM:$BM,ROW()-VolLB+1):INDEX($BM:$BM,ROW()))*SQRT(12))</f>
        <v/>
      </c>
      <c r="CI26" s="27" t="str">
        <f aca="false">IF(ROW()&lt;4+VolLB,"",STDEV(INDEX($BN:$BN,ROW()-VolLB+1):INDEX($BN:$BN,ROW()))*SQRT(12))</f>
        <v/>
      </c>
      <c r="CJ26" s="27" t="str">
        <f aca="false">IF(ROW()&lt;4+VolLB,"",STDEV(INDEX($BO:$BO,ROW()-VolLB+1):INDEX($BO:$BO,ROW()))*SQRT(12))</f>
        <v/>
      </c>
      <c r="CK26" s="27" t="str">
        <f aca="false">IF(ROW()&lt;4+VolLB,"",STDEV(INDEX($BP:$BP,ROW()-VolLB+1):INDEX($BP:$BP,ROW()))*SQRT(12))</f>
        <v/>
      </c>
      <c r="CL26" s="27" t="str">
        <f aca="false">IF(ROW()&lt;4+VolLB,"",STDEV(INDEX($BQ:$BQ,ROW()-VolLB+1):INDEX($BQ:$BQ,ROW()))*SQRT(12))</f>
        <v/>
      </c>
      <c r="CM26" s="27" t="str">
        <f aca="false">IF(ROW()&lt;4+VolLB,"",STDEV(INDEX($BR:$BR,ROW()-VolLB+1):INDEX($BR:$BR,ROW()))*SQRT(12))</f>
        <v/>
      </c>
      <c r="CN26" s="27" t="str">
        <f aca="false">IF(ROW()&lt;4+VolLB,"",STDEV(INDEX($BS:$BS,ROW()-VolLB+1):INDEX($BS:$BS,ROW()))*SQRT(12))</f>
        <v/>
      </c>
      <c r="CO26" s="27" t="str">
        <f aca="false">IF(ROW()&lt;4+VolLB,"",STDEV(INDEX($BT:$BT,ROW()-VolLB+1):INDEX($BT:$BT,ROW()))*SQRT(12))</f>
        <v/>
      </c>
      <c r="CP26" s="27" t="str">
        <f aca="false">IF(ROW()&lt;4+VolLB,"",STDEV(INDEX($BU:$BU,ROW()-VolLB+1):INDEX($BU:$BU,ROW()))*SQRT(12))</f>
        <v/>
      </c>
      <c r="CQ26" s="27" t="str">
        <f aca="false">IF(ROW()&lt;4+VolLB,"",STDEV(INDEX($BV:$BV,ROW()-VolLB+1):INDEX($BV:$BV,ROW()))*SQRT(12))</f>
        <v/>
      </c>
      <c r="CR26" s="27" t="str">
        <f aca="false">IF(ROW()&lt;4+VolLB,"",STDEV(INDEX($BW:$BW,ROW()-VolLB+1):INDEX($BW:$BW,ROW()))*SQRT(12))</f>
        <v/>
      </c>
      <c r="CS26" s="27" t="str">
        <f aca="false">IF(ROW()&lt;4+VolLB,"",STDEV(INDEX($BX:$BX,ROW()-VolLB+1):INDEX($BX:$BX,ROW()))*SQRT(12))</f>
        <v/>
      </c>
      <c r="CT26" s="27" t="str">
        <f aca="false">IF(ROW()&lt;4+VolLB,"",STDEV(INDEX($BY:$BY,ROW()-VolLB+1):INDEX($BY:$BY,ROW()))*SQRT(12))</f>
        <v/>
      </c>
      <c r="CU26" s="27" t="str">
        <f aca="false">IF(ROW()&lt;4+VolLB,"",STDEV(INDEX($BZ:$BZ,ROW()-VolLB+1):INDEX($BZ:$BZ,ROW()))*SQRT(12))</f>
        <v/>
      </c>
      <c r="CV26" s="27" t="str">
        <f aca="false">IF(ROW()&lt;4+VolLB,"",STDEV(INDEX($CA:$CA,ROW()-VolLB+1):INDEX($CA:$CA,ROW()))*SQRT(12))</f>
        <v/>
      </c>
      <c r="CW26" s="27" t="str">
        <f aca="false">IF(ROW()&lt;4+VolLB,"",STDEV(INDEX($CB:$CB,ROW()-VolLB+1):INDEX($CB:$CB,ROW()))*SQRT(12))</f>
        <v/>
      </c>
      <c r="CX26" s="27" t="str">
        <f aca="false">IF(ROW()&lt;4+VolLB,"",STDEV(INDEX($CC:$CC,ROW()-VolLB+1):INDEX($CC:$CC,ROW()))*SQRT(12))</f>
        <v/>
      </c>
      <c r="CY26" s="27" t="str">
        <f aca="false">IF(ROW()&lt;4+VolLB,"",STDEV(INDEX($CD:$CD,ROW()-VolLB+1):INDEX($CD:$CD,ROW()))*SQRT(12))</f>
        <v/>
      </c>
      <c r="CZ26" s="27" t="str">
        <f aca="false">IF(ROW()&lt;4+VolLB,"",STDEV(INDEX($CE:$CE,ROW()-VolLB+1):INDEX($CE:$CE,ROW()))*SQRT(12))</f>
        <v/>
      </c>
      <c r="DA26" s="27" t="str">
        <f aca="false">IF(ROW()&lt;4+VolLB,"",STDEV(INDEX($CF:$CF,ROW()-VolLB+1):INDEX($CF:$CF,ROW()))*SQRT(12))</f>
        <v/>
      </c>
      <c r="DB26" s="27" t="str">
        <f aca="false">IF(ROW()&lt;4+VolLB,"",STDEV(INDEX($CG:$CG,ROW()-VolLB+1):INDEX($CG:$CG,ROW()))*SQRT(12))</f>
        <v/>
      </c>
      <c r="DC26" s="26" t="n">
        <f aca="false">IF(OR(AR26=0,CH26="",CH26=0),0,AR26*MIN(MaxScal,TgtVol/CH26))</f>
        <v>0</v>
      </c>
      <c r="DD26" s="26" t="n">
        <f aca="false">IF(OR(AS26=0,CI26="",CI26=0),0,AS26*MIN(MaxScal,TgtVol/CI26))</f>
        <v>0</v>
      </c>
      <c r="DE26" s="26" t="n">
        <f aca="false">IF(OR(AT26=0,CJ26="",CJ26=0),0,AT26*MIN(MaxScal,TgtVol/CJ26))</f>
        <v>0</v>
      </c>
      <c r="DF26" s="26" t="n">
        <f aca="false">IF(OR(AU26=0,CK26="",CK26=0),0,AU26*MIN(MaxScal,TgtVol/CK26))</f>
        <v>0</v>
      </c>
      <c r="DG26" s="26" t="n">
        <f aca="false">IF(OR(AV26=0,CL26="",CL26=0),0,AV26*MIN(MaxScal,TgtVol/CL26))</f>
        <v>0</v>
      </c>
      <c r="DH26" s="26" t="n">
        <f aca="false">IF(OR(AW26=0,CM26="",CM26=0),0,AW26*MIN(MaxScal,TgtVol/CM26))</f>
        <v>0</v>
      </c>
      <c r="DI26" s="26" t="n">
        <f aca="false">IF(OR(AX26=0,CN26="",CN26=0),0,AX26*MIN(MaxScal,TgtVol/CN26))</f>
        <v>0</v>
      </c>
      <c r="DJ26" s="26" t="n">
        <f aca="false">IF(OR(AY26=0,CO26="",CO26=0),0,AY26*MIN(MaxScal,TgtVol/CO26))</f>
        <v>0</v>
      </c>
      <c r="DK26" s="26" t="n">
        <f aca="false">IF(OR(AZ26=0,CP26="",CP26=0),0,AZ26*MIN(MaxScal,TgtVol/CP26))</f>
        <v>0</v>
      </c>
      <c r="DL26" s="26" t="n">
        <f aca="false">IF(OR(BA26=0,CQ26="",CQ26=0),0,BA26*MIN(MaxScal,TgtVol/CQ26))</f>
        <v>0</v>
      </c>
      <c r="DM26" s="26" t="n">
        <f aca="false">IF(OR(BB26=0,CR26="",CR26=0),0,BB26*MIN(MaxScal,TgtVol/CR26))</f>
        <v>0</v>
      </c>
      <c r="DN26" s="26" t="n">
        <f aca="false">IF(OR(BC26=0,CS26="",CS26=0),0,BC26*MIN(MaxScal,TgtVol/CS26))</f>
        <v>0</v>
      </c>
      <c r="DO26" s="26" t="n">
        <f aca="false">IF(OR(BD26=0,CT26="",CT26=0),0,BD26*MIN(MaxScal,TgtVol/CT26))</f>
        <v>0</v>
      </c>
      <c r="DP26" s="26" t="n">
        <f aca="false">IF(OR(BE26=0,CU26="",CU26=0),0,BE26*MIN(MaxScal,TgtVol/CU26))</f>
        <v>0</v>
      </c>
      <c r="DQ26" s="26" t="n">
        <f aca="false">IF(OR(BF26=0,CV26="",CV26=0),0,BF26*MIN(MaxScal,TgtVol/CV26))</f>
        <v>0</v>
      </c>
      <c r="DR26" s="26" t="n">
        <f aca="false">IF(OR(BG26=0,CW26="",CW26=0),0,BG26*MIN(MaxScal,TgtVol/CW26))</f>
        <v>0</v>
      </c>
      <c r="DS26" s="26" t="n">
        <f aca="false">IF(OR(BH26=0,CX26="",CX26=0),0,BH26*MIN(MaxScal,TgtVol/CX26))</f>
        <v>0</v>
      </c>
      <c r="DT26" s="26" t="n">
        <f aca="false">IF(OR(BI26=0,CY26="",CY26=0),0,BI26*MIN(MaxScal,TgtVol/CY26))</f>
        <v>0</v>
      </c>
      <c r="DU26" s="26" t="n">
        <f aca="false">IF(OR(BJ26=0,CZ26="",CZ26=0),0,BJ26*MIN(MaxScal,TgtVol/CZ26))</f>
        <v>0</v>
      </c>
      <c r="DV26" s="26" t="n">
        <f aca="false">IF(OR(BK26=0,DA26="",DA26=0),0,BK26*MIN(MaxScal,TgtVol/DA26))</f>
        <v>0</v>
      </c>
      <c r="DW26" s="26" t="n">
        <f aca="false">IF(OR(BL26=0,DB26="",DB26=0),0,BL26*MIN(MaxScal,TgtVol/DB26))</f>
        <v>0</v>
      </c>
      <c r="DX26" s="28" t="n">
        <f aca="false">IFERROR(DC25*BM26,"")</f>
        <v>-0</v>
      </c>
      <c r="DY26" s="28" t="n">
        <f aca="false">IFERROR(DD25*BN26,"")</f>
        <v>-0</v>
      </c>
      <c r="DZ26" s="28" t="n">
        <f aca="false">IFERROR(DE25*BO26,"")</f>
        <v>0</v>
      </c>
      <c r="EA26" s="28" t="n">
        <f aca="false">IFERROR(DF25*BP26,"")</f>
        <v>0</v>
      </c>
      <c r="EB26" s="28" t="n">
        <f aca="false">IFERROR(DG25*BQ26,"")</f>
        <v>0</v>
      </c>
      <c r="EC26" s="28" t="n">
        <f aca="false">IFERROR(DH25*BR26,"")</f>
        <v>0</v>
      </c>
      <c r="ED26" s="28" t="n">
        <f aca="false">IFERROR(DI25*BS26,"")</f>
        <v>-0</v>
      </c>
      <c r="EE26" s="28" t="n">
        <f aca="false">IFERROR(DJ25*BT26,"")</f>
        <v>0</v>
      </c>
      <c r="EF26" s="28" t="n">
        <f aca="false">IFERROR(DK25*BU26,"")</f>
        <v>0</v>
      </c>
      <c r="EG26" s="28" t="n">
        <f aca="false">IFERROR(DL25*BV26,"")</f>
        <v>-0</v>
      </c>
      <c r="EH26" s="28" t="n">
        <f aca="false">IFERROR(DM25*BW26,"")</f>
        <v>0</v>
      </c>
      <c r="EI26" s="28" t="n">
        <f aca="false">IFERROR(DN25*BX26,"")</f>
        <v>-0</v>
      </c>
      <c r="EJ26" s="28" t="n">
        <f aca="false">IFERROR(DO25*BY26,"")</f>
        <v>0</v>
      </c>
      <c r="EK26" s="28" t="n">
        <f aca="false">IFERROR(DP25*BZ26,"")</f>
        <v>-0</v>
      </c>
      <c r="EL26" s="28" t="n">
        <f aca="false">IFERROR(DQ25*CA26,"")</f>
        <v>-0</v>
      </c>
      <c r="EM26" s="28" t="n">
        <f aca="false">IFERROR(DR25*CB26,"")</f>
        <v>0</v>
      </c>
      <c r="EN26" s="28" t="n">
        <f aca="false">IFERROR(DS25*CC26,"")</f>
        <v>-0</v>
      </c>
      <c r="EO26" s="28" t="n">
        <f aca="false">IFERROR(DT25*CD26,"")</f>
        <v>-0</v>
      </c>
      <c r="EP26" s="28" t="n">
        <f aca="false">IFERROR(DU25*CE26,"")</f>
        <v>-0</v>
      </c>
      <c r="EQ26" s="28" t="n">
        <f aca="false">IFERROR(DV25*CF26,"")</f>
        <v>0</v>
      </c>
      <c r="ER26" s="28" t="n">
        <f aca="false">IFERROR(DW25*CG26,"")</f>
        <v>-0</v>
      </c>
      <c r="ES26" s="28" t="n">
        <f aca="false">IF(ROW()=4,"",SUM(DX26:ER26))</f>
        <v>0</v>
      </c>
      <c r="ET26" s="29" t="n">
        <f aca="false">COUNTIF(AR26:BL26,"&gt;0")</f>
        <v>0</v>
      </c>
    </row>
    <row r="27" customFormat="false" ht="15" hidden="false" customHeight="false" outlineLevel="0" collapsed="false">
      <c r="A27" s="19" t="n">
        <v>38717</v>
      </c>
      <c r="B27" s="23" t="n">
        <f aca="false">ABS(Rates_Data!AD27-Rates_Data!AE27)</f>
        <v>0.574791666666667</v>
      </c>
      <c r="C27" s="23" t="n">
        <f aca="false">ABS(Rates_Data!AD27-Rates_Data!AF27)</f>
        <v>0.412958333333333</v>
      </c>
      <c r="D27" s="23" t="n">
        <f aca="false">ABS(Rates_Data!AD27-Rates_Data!AG27)</f>
        <v>0.164625</v>
      </c>
      <c r="E27" s="23" t="n">
        <f aca="false">ABS(Rates_Data!AD27-Rates_Data!AH27)</f>
        <v>0.815333333333334</v>
      </c>
      <c r="F27" s="23" t="n">
        <f aca="false">ABS(Rates_Data!AD27-Rates_Data!AI27)</f>
        <v>0.187625</v>
      </c>
      <c r="G27" s="23" t="n">
        <f aca="false">ABS(Rates_Data!AD27-Rates_Data!AJ27)</f>
        <v>0.0262083333333334</v>
      </c>
      <c r="H27" s="23" t="n">
        <f aca="false">ABS(Rates_Data!AE27-Rates_Data!AF27)</f>
        <v>0.161833333333333</v>
      </c>
      <c r="I27" s="23" t="n">
        <f aca="false">ABS(Rates_Data!AE27-Rates_Data!AG27)</f>
        <v>0.410166666666666</v>
      </c>
      <c r="J27" s="23" t="n">
        <f aca="false">ABS(Rates_Data!AE27-Rates_Data!AH27)</f>
        <v>0.240541666666667</v>
      </c>
      <c r="K27" s="23" t="n">
        <f aca="false">ABS(Rates_Data!AE27-Rates_Data!AI27)</f>
        <v>0.762416666666667</v>
      </c>
      <c r="L27" s="23" t="n">
        <f aca="false">ABS(Rates_Data!AE27-Rates_Data!AJ27)</f>
        <v>0.548583333333333</v>
      </c>
      <c r="M27" s="23" t="n">
        <f aca="false">ABS(Rates_Data!AF27-Rates_Data!AG27)</f>
        <v>0.248333333333333</v>
      </c>
      <c r="N27" s="23" t="n">
        <f aca="false">ABS(Rates_Data!AF27-Rates_Data!AH27)</f>
        <v>0.402375</v>
      </c>
      <c r="O27" s="23" t="n">
        <f aca="false">ABS(Rates_Data!AF27-Rates_Data!AI27)</f>
        <v>0.600583333333333</v>
      </c>
      <c r="P27" s="23" t="n">
        <f aca="false">ABS(Rates_Data!AF27-Rates_Data!AJ27)</f>
        <v>0.38675</v>
      </c>
      <c r="Q27" s="23" t="n">
        <f aca="false">ABS(Rates_Data!AG27-Rates_Data!AH27)</f>
        <v>0.650708333333333</v>
      </c>
      <c r="R27" s="23" t="n">
        <f aca="false">ABS(Rates_Data!AG27-Rates_Data!AI27)</f>
        <v>0.35225</v>
      </c>
      <c r="S27" s="23" t="n">
        <f aca="false">ABS(Rates_Data!AG27-Rates_Data!AJ27)</f>
        <v>0.138416666666667</v>
      </c>
      <c r="T27" s="23" t="n">
        <f aca="false">ABS(Rates_Data!AH27-Rates_Data!AI27)</f>
        <v>1.00295833333333</v>
      </c>
      <c r="U27" s="23" t="n">
        <f aca="false">ABS(Rates_Data!AH27-Rates_Data!AJ27)</f>
        <v>0.789125</v>
      </c>
      <c r="V27" s="23" t="n">
        <f aca="false">ABS(Rates_Data!AI27-Rates_Data!AJ27)</f>
        <v>0.213833333333333</v>
      </c>
      <c r="W27" s="26" t="str">
        <f aca="false">IF(ROW()&lt;4+MinObs-1,"",IFERROR((B27-AVERAGE(B$4:B27))/STDEV(B$4:B27),""))</f>
        <v/>
      </c>
      <c r="X27" s="26" t="str">
        <f aca="false">IF(ROW()&lt;4+MinObs-1,"",IFERROR((C27-AVERAGE(C$4:C27))/STDEV(C$4:C27),""))</f>
        <v/>
      </c>
      <c r="Y27" s="26" t="str">
        <f aca="false">IF(ROW()&lt;4+MinObs-1,"",IFERROR((D27-AVERAGE(D$4:D27))/STDEV(D$4:D27),""))</f>
        <v/>
      </c>
      <c r="Z27" s="26" t="str">
        <f aca="false">IF(ROW()&lt;4+MinObs-1,"",IFERROR((E27-AVERAGE(E$4:E27))/STDEV(E$4:E27),""))</f>
        <v/>
      </c>
      <c r="AA27" s="26" t="str">
        <f aca="false">IF(ROW()&lt;4+MinObs-1,"",IFERROR((F27-AVERAGE(F$4:F27))/STDEV(F$4:F27),""))</f>
        <v/>
      </c>
      <c r="AB27" s="26" t="str">
        <f aca="false">IF(ROW()&lt;4+MinObs-1,"",IFERROR((G27-AVERAGE(G$4:G27))/STDEV(G$4:G27),""))</f>
        <v/>
      </c>
      <c r="AC27" s="26" t="str">
        <f aca="false">IF(ROW()&lt;4+MinObs-1,"",IFERROR((H27-AVERAGE(H$4:H27))/STDEV(H$4:H27),""))</f>
        <v/>
      </c>
      <c r="AD27" s="26" t="str">
        <f aca="false">IF(ROW()&lt;4+MinObs-1,"",IFERROR((I27-AVERAGE(I$4:I27))/STDEV(I$4:I27),""))</f>
        <v/>
      </c>
      <c r="AE27" s="26" t="str">
        <f aca="false">IF(ROW()&lt;4+MinObs-1,"",IFERROR((J27-AVERAGE(J$4:J27))/STDEV(J$4:J27),""))</f>
        <v/>
      </c>
      <c r="AF27" s="26" t="str">
        <f aca="false">IF(ROW()&lt;4+MinObs-1,"",IFERROR((K27-AVERAGE(K$4:K27))/STDEV(K$4:K27),""))</f>
        <v/>
      </c>
      <c r="AG27" s="26" t="str">
        <f aca="false">IF(ROW()&lt;4+MinObs-1,"",IFERROR((L27-AVERAGE(L$4:L27))/STDEV(L$4:L27),""))</f>
        <v/>
      </c>
      <c r="AH27" s="26" t="str">
        <f aca="false">IF(ROW()&lt;4+MinObs-1,"",IFERROR((M27-AVERAGE(M$4:M27))/STDEV(M$4:M27),""))</f>
        <v/>
      </c>
      <c r="AI27" s="26" t="str">
        <f aca="false">IF(ROW()&lt;4+MinObs-1,"",IFERROR((N27-AVERAGE(N$4:N27))/STDEV(N$4:N27),""))</f>
        <v/>
      </c>
      <c r="AJ27" s="26" t="str">
        <f aca="false">IF(ROW()&lt;4+MinObs-1,"",IFERROR((O27-AVERAGE(O$4:O27))/STDEV(O$4:O27),""))</f>
        <v/>
      </c>
      <c r="AK27" s="26" t="str">
        <f aca="false">IF(ROW()&lt;4+MinObs-1,"",IFERROR((P27-AVERAGE(P$4:P27))/STDEV(P$4:P27),""))</f>
        <v/>
      </c>
      <c r="AL27" s="26" t="str">
        <f aca="false">IF(ROW()&lt;4+MinObs-1,"",IFERROR((Q27-AVERAGE(Q$4:Q27))/STDEV(Q$4:Q27),""))</f>
        <v/>
      </c>
      <c r="AM27" s="26" t="str">
        <f aca="false">IF(ROW()&lt;4+MinObs-1,"",IFERROR((R27-AVERAGE(R$4:R27))/STDEV(R$4:R27),""))</f>
        <v/>
      </c>
      <c r="AN27" s="26" t="str">
        <f aca="false">IF(ROW()&lt;4+MinObs-1,"",IFERROR((S27-AVERAGE(S$4:S27))/STDEV(S$4:S27),""))</f>
        <v/>
      </c>
      <c r="AO27" s="26" t="str">
        <f aca="false">IF(ROW()&lt;4+MinObs-1,"",IFERROR((T27-AVERAGE(T$4:T27))/STDEV(T$4:T27),""))</f>
        <v/>
      </c>
      <c r="AP27" s="26" t="str">
        <f aca="false">IF(ROW()&lt;4+MinObs-1,"",IFERROR((U27-AVERAGE(U$4:U27))/STDEV(U$4:U27),""))</f>
        <v/>
      </c>
      <c r="AQ27" s="26" t="str">
        <f aca="false">IF(ROW()&lt;4+MinObs-1,"",IFERROR((V27-AVERAGE(V$4:V27))/STDEV(V$4:V27),""))</f>
        <v/>
      </c>
      <c r="AR27" s="26" t="n">
        <f aca="false">IF(W27="",0,IF(W27&gt;=z4,w4,IF(W27&gt;=z3,w3,IF(W27&gt;=zEntry,w2,IF(AND(W27&gt;=ExitZ,AR26&gt;0),w2,0)))))</f>
        <v>0</v>
      </c>
      <c r="AS27" s="26" t="n">
        <f aca="false">IF(X27="",0,IF(X27&gt;=z4,w4,IF(X27&gt;=z3,w3,IF(X27&gt;=zEntry,w2,IF(AND(X27&gt;=ExitZ,AS26&gt;0),w2,0)))))</f>
        <v>0</v>
      </c>
      <c r="AT27" s="26" t="n">
        <f aca="false">IF(Y27="",0,IF(Y27&gt;=z4,w4,IF(Y27&gt;=z3,w3,IF(Y27&gt;=zEntry,w2,IF(AND(Y27&gt;=ExitZ,AT26&gt;0),w2,0)))))</f>
        <v>0</v>
      </c>
      <c r="AU27" s="26" t="n">
        <f aca="false">IF(Z27="",0,IF(Z27&gt;=z4,w4,IF(Z27&gt;=z3,w3,IF(Z27&gt;=zEntry,w2,IF(AND(Z27&gt;=ExitZ,AU26&gt;0),w2,0)))))</f>
        <v>0</v>
      </c>
      <c r="AV27" s="26" t="n">
        <f aca="false">IF(AA27="",0,IF(AA27&gt;=z4,w4,IF(AA27&gt;=z3,w3,IF(AA27&gt;=zEntry,w2,IF(AND(AA27&gt;=ExitZ,AV26&gt;0),w2,0)))))</f>
        <v>0</v>
      </c>
      <c r="AW27" s="26" t="n">
        <f aca="false">IF(AB27="",0,IF(AB27&gt;=z4,w4,IF(AB27&gt;=z3,w3,IF(AB27&gt;=zEntry,w2,IF(AND(AB27&gt;=ExitZ,AW26&gt;0),w2,0)))))</f>
        <v>0</v>
      </c>
      <c r="AX27" s="26" t="n">
        <f aca="false">IF(AC27="",0,IF(AC27&gt;=z4,w4,IF(AC27&gt;=z3,w3,IF(AC27&gt;=zEntry,w2,IF(AND(AC27&gt;=ExitZ,AX26&gt;0),w2,0)))))</f>
        <v>0</v>
      </c>
      <c r="AY27" s="26" t="n">
        <f aca="false">IF(AD27="",0,IF(AD27&gt;=z4,w4,IF(AD27&gt;=z3,w3,IF(AD27&gt;=zEntry,w2,IF(AND(AD27&gt;=ExitZ,AY26&gt;0),w2,0)))))</f>
        <v>0</v>
      </c>
      <c r="AZ27" s="26" t="n">
        <f aca="false">IF(AE27="",0,IF(AE27&gt;=z4,w4,IF(AE27&gt;=z3,w3,IF(AE27&gt;=zEntry,w2,IF(AND(AE27&gt;=ExitZ,AZ26&gt;0),w2,0)))))</f>
        <v>0</v>
      </c>
      <c r="BA27" s="26" t="n">
        <f aca="false">IF(AF27="",0,IF(AF27&gt;=z4,w4,IF(AF27&gt;=z3,w3,IF(AF27&gt;=zEntry,w2,IF(AND(AF27&gt;=ExitZ,BA26&gt;0),w2,0)))))</f>
        <v>0</v>
      </c>
      <c r="BB27" s="26" t="n">
        <f aca="false">IF(AG27="",0,IF(AG27&gt;=z4,w4,IF(AG27&gt;=z3,w3,IF(AG27&gt;=zEntry,w2,IF(AND(AG27&gt;=ExitZ,BB26&gt;0),w2,0)))))</f>
        <v>0</v>
      </c>
      <c r="BC27" s="26" t="n">
        <f aca="false">IF(AH27="",0,IF(AH27&gt;=z4,w4,IF(AH27&gt;=z3,w3,IF(AH27&gt;=zEntry,w2,IF(AND(AH27&gt;=ExitZ,BC26&gt;0),w2,0)))))</f>
        <v>0</v>
      </c>
      <c r="BD27" s="26" t="n">
        <f aca="false">IF(AI27="",0,IF(AI27&gt;=z4,w4,IF(AI27&gt;=z3,w3,IF(AI27&gt;=zEntry,w2,IF(AND(AI27&gt;=ExitZ,BD26&gt;0),w2,0)))))</f>
        <v>0</v>
      </c>
      <c r="BE27" s="26" t="n">
        <f aca="false">IF(AJ27="",0,IF(AJ27&gt;=z4,w4,IF(AJ27&gt;=z3,w3,IF(AJ27&gt;=zEntry,w2,IF(AND(AJ27&gt;=ExitZ,BE26&gt;0),w2,0)))))</f>
        <v>0</v>
      </c>
      <c r="BF27" s="26" t="n">
        <f aca="false">IF(AK27="",0,IF(AK27&gt;=z4,w4,IF(AK27&gt;=z3,w3,IF(AK27&gt;=zEntry,w2,IF(AND(AK27&gt;=ExitZ,BF26&gt;0),w2,0)))))</f>
        <v>0</v>
      </c>
      <c r="BG27" s="26" t="n">
        <f aca="false">IF(AL27="",0,IF(AL27&gt;=z4,w4,IF(AL27&gt;=z3,w3,IF(AL27&gt;=zEntry,w2,IF(AND(AL27&gt;=ExitZ,BG26&gt;0),w2,0)))))</f>
        <v>0</v>
      </c>
      <c r="BH27" s="26" t="n">
        <f aca="false">IF(AM27="",0,IF(AM27&gt;=z4,w4,IF(AM27&gt;=z3,w3,IF(AM27&gt;=zEntry,w2,IF(AND(AM27&gt;=ExitZ,BH26&gt;0),w2,0)))))</f>
        <v>0</v>
      </c>
      <c r="BI27" s="26" t="n">
        <f aca="false">IF(AN27="",0,IF(AN27&gt;=z4,w4,IF(AN27&gt;=z3,w3,IF(AN27&gt;=zEntry,w2,IF(AND(AN27&gt;=ExitZ,BI26&gt;0),w2,0)))))</f>
        <v>0</v>
      </c>
      <c r="BJ27" s="26" t="n">
        <f aca="false">IF(AO27="",0,IF(AO27&gt;=z4,w4,IF(AO27&gt;=z3,w3,IF(AO27&gt;=zEntry,w2,IF(AND(AO27&gt;=ExitZ,BJ26&gt;0),w2,0)))))</f>
        <v>0</v>
      </c>
      <c r="BK27" s="26" t="n">
        <f aca="false">IF(AP27="",0,IF(AP27&gt;=z4,w4,IF(AP27&gt;=z3,w3,IF(AP27&gt;=zEntry,w2,IF(AND(AP27&gt;=ExitZ,BK26&gt;0),w2,0)))))</f>
        <v>0</v>
      </c>
      <c r="BL27" s="26" t="n">
        <f aca="false">IF(AQ27="",0,IF(AQ27&gt;=z4,w4,IF(AQ27&gt;=z3,w3,IF(AQ27&gt;=zEntry,w2,IF(AND(AQ27&gt;=ExitZ,BL26&gt;0),w2,0)))))</f>
        <v>0</v>
      </c>
      <c r="BM27" s="23" t="n">
        <f aca="false">IF(Rates_Data!AD26&gt;=Rates_Data!AE26,Rates_Data!AK27-Rates_Data!AL27,Rates_Data!AL27-Rates_Data!AK27)</f>
        <v>0.000664999999999994</v>
      </c>
      <c r="BN27" s="23" t="n">
        <f aca="false">IF(Rates_Data!AD26&gt;=Rates_Data!AF26,Rates_Data!AK27-Rates_Data!AM27,Rates_Data!AM27-Rates_Data!AK27)</f>
        <v>0.001501</v>
      </c>
      <c r="BO27" s="23" t="n">
        <f aca="false">IF(Rates_Data!AD26&gt;=Rates_Data!AG26,Rates_Data!AK27-Rates_Data!AN27,Rates_Data!AN27-Rates_Data!AK27)</f>
        <v>0.009025</v>
      </c>
      <c r="BP27" s="23" t="n">
        <f aca="false">IF(Rates_Data!AD26&gt;=Rates_Data!AH26,Rates_Data!AK27-Rates_Data!AO27,Rates_Data!AO27-Rates_Data!AK27)</f>
        <v>-0.002413</v>
      </c>
      <c r="BQ27" s="23" t="n">
        <f aca="false">IF(Rates_Data!AD26&gt;=Rates_Data!AI26,Rates_Data!AK27-Rates_Data!AP27,Rates_Data!AP27-Rates_Data!AK27)</f>
        <v>0.004009</v>
      </c>
      <c r="BR27" s="23" t="n">
        <f aca="false">IF(Rates_Data!AD26&gt;=Rates_Data!AJ26,Rates_Data!AK27-Rates_Data!AQ27,Rates_Data!AQ27-Rates_Data!AK27)</f>
        <v>-7.60000000000085E-005</v>
      </c>
      <c r="BS27" s="23" t="n">
        <f aca="false">IF(Rates_Data!AE26&gt;=Rates_Data!AF26,Rates_Data!AL27-Rates_Data!AM27,Rates_Data!AM27-Rates_Data!AL27)</f>
        <v>0.000836000000000009</v>
      </c>
      <c r="BT27" s="23" t="n">
        <f aca="false">IF(Rates_Data!AE26&gt;=Rates_Data!AG26,Rates_Data!AL27-Rates_Data!AN27,Rates_Data!AN27-Rates_Data!AL27)</f>
        <v>-0.00836000000000001</v>
      </c>
      <c r="BU27" s="23" t="n">
        <f aca="false">IF(Rates_Data!AE26&gt;=Rates_Data!AH26,Rates_Data!AL27-Rates_Data!AO27,Rates_Data!AO27-Rates_Data!AL27)</f>
        <v>-0.00307799999999999</v>
      </c>
      <c r="BV27" s="23" t="n">
        <f aca="false">IF(Rates_Data!AE26&gt;=Rates_Data!AI26,Rates_Data!AL27-Rates_Data!AP27,Rates_Data!AP27-Rates_Data!AL27)</f>
        <v>-0.00334400000000001</v>
      </c>
      <c r="BW27" s="23" t="n">
        <f aca="false">IF(Rates_Data!AE26&gt;=Rates_Data!AJ26,Rates_Data!AL27-Rates_Data!AQ27,Rates_Data!AQ27-Rates_Data!AL27)</f>
        <v>0.000741000000000003</v>
      </c>
      <c r="BX27" s="23" t="n">
        <f aca="false">IF(Rates_Data!AF26&gt;=Rates_Data!AG26,Rates_Data!AM27-Rates_Data!AN27,Rates_Data!AN27-Rates_Data!AM27)</f>
        <v>-0.007524</v>
      </c>
      <c r="BY27" s="23" t="n">
        <f aca="false">IF(Rates_Data!AF26&gt;=Rates_Data!AH26,Rates_Data!AM27-Rates_Data!AO27,Rates_Data!AO27-Rates_Data!AM27)</f>
        <v>-0.003914</v>
      </c>
      <c r="BZ27" s="23" t="n">
        <f aca="false">IF(Rates_Data!AF26&gt;=Rates_Data!AI26,Rates_Data!AM27-Rates_Data!AP27,Rates_Data!AP27-Rates_Data!AM27)</f>
        <v>-0.002508</v>
      </c>
      <c r="CA27" s="23" t="n">
        <f aca="false">IF(Rates_Data!AF26&gt;=Rates_Data!AJ26,Rates_Data!AM27-Rates_Data!AQ27,Rates_Data!AQ27-Rates_Data!AM27)</f>
        <v>0.00157700000000001</v>
      </c>
      <c r="CB27" s="23" t="n">
        <f aca="false">IF(Rates_Data!AG26&gt;=Rates_Data!AH26,Rates_Data!AN27-Rates_Data!AO27,Rates_Data!AO27-Rates_Data!AN27)</f>
        <v>-0.011438</v>
      </c>
      <c r="CC27" s="23" t="n">
        <f aca="false">IF(Rates_Data!AG26&gt;=Rates_Data!AI26,Rates_Data!AN27-Rates_Data!AP27,Rates_Data!AP27-Rates_Data!AN27)</f>
        <v>0.005016</v>
      </c>
      <c r="CD27" s="23" t="n">
        <f aca="false">IF(Rates_Data!AG26&gt;=Rates_Data!AJ26,Rates_Data!AN27-Rates_Data!AQ27,Rates_Data!AQ27-Rates_Data!AN27)</f>
        <v>0.00910100000000001</v>
      </c>
      <c r="CE27" s="23" t="n">
        <f aca="false">IF(Rates_Data!AH26&gt;=Rates_Data!AI26,Rates_Data!AO27-Rates_Data!AP27,Rates_Data!AP27-Rates_Data!AO27)</f>
        <v>-0.006422</v>
      </c>
      <c r="CF27" s="23" t="n">
        <f aca="false">IF(Rates_Data!AH26&gt;=Rates_Data!AJ26,Rates_Data!AO27-Rates_Data!AQ27,Rates_Data!AQ27-Rates_Data!AO27)</f>
        <v>-0.00233699999999999</v>
      </c>
      <c r="CG27" s="23" t="n">
        <f aca="false">IF(Rates_Data!AI26&gt;=Rates_Data!AJ26,Rates_Data!AP27-Rates_Data!AQ27,Rates_Data!AQ27-Rates_Data!AP27)</f>
        <v>-0.00408500000000001</v>
      </c>
      <c r="CH27" s="27" t="str">
        <f aca="false">IF(ROW()&lt;4+VolLB,"",STDEV(INDEX($BM:$BM,ROW()-VolLB+1):INDEX($BM:$BM,ROW()))*SQRT(12))</f>
        <v/>
      </c>
      <c r="CI27" s="27" t="str">
        <f aca="false">IF(ROW()&lt;4+VolLB,"",STDEV(INDEX($BN:$BN,ROW()-VolLB+1):INDEX($BN:$BN,ROW()))*SQRT(12))</f>
        <v/>
      </c>
      <c r="CJ27" s="27" t="str">
        <f aca="false">IF(ROW()&lt;4+VolLB,"",STDEV(INDEX($BO:$BO,ROW()-VolLB+1):INDEX($BO:$BO,ROW()))*SQRT(12))</f>
        <v/>
      </c>
      <c r="CK27" s="27" t="str">
        <f aca="false">IF(ROW()&lt;4+VolLB,"",STDEV(INDEX($BP:$BP,ROW()-VolLB+1):INDEX($BP:$BP,ROW()))*SQRT(12))</f>
        <v/>
      </c>
      <c r="CL27" s="27" t="str">
        <f aca="false">IF(ROW()&lt;4+VolLB,"",STDEV(INDEX($BQ:$BQ,ROW()-VolLB+1):INDEX($BQ:$BQ,ROW()))*SQRT(12))</f>
        <v/>
      </c>
      <c r="CM27" s="27" t="str">
        <f aca="false">IF(ROW()&lt;4+VolLB,"",STDEV(INDEX($BR:$BR,ROW()-VolLB+1):INDEX($BR:$BR,ROW()))*SQRT(12))</f>
        <v/>
      </c>
      <c r="CN27" s="27" t="str">
        <f aca="false">IF(ROW()&lt;4+VolLB,"",STDEV(INDEX($BS:$BS,ROW()-VolLB+1):INDEX($BS:$BS,ROW()))*SQRT(12))</f>
        <v/>
      </c>
      <c r="CO27" s="27" t="str">
        <f aca="false">IF(ROW()&lt;4+VolLB,"",STDEV(INDEX($BT:$BT,ROW()-VolLB+1):INDEX($BT:$BT,ROW()))*SQRT(12))</f>
        <v/>
      </c>
      <c r="CP27" s="27" t="str">
        <f aca="false">IF(ROW()&lt;4+VolLB,"",STDEV(INDEX($BU:$BU,ROW()-VolLB+1):INDEX($BU:$BU,ROW()))*SQRT(12))</f>
        <v/>
      </c>
      <c r="CQ27" s="27" t="str">
        <f aca="false">IF(ROW()&lt;4+VolLB,"",STDEV(INDEX($BV:$BV,ROW()-VolLB+1):INDEX($BV:$BV,ROW()))*SQRT(12))</f>
        <v/>
      </c>
      <c r="CR27" s="27" t="str">
        <f aca="false">IF(ROW()&lt;4+VolLB,"",STDEV(INDEX($BW:$BW,ROW()-VolLB+1):INDEX($BW:$BW,ROW()))*SQRT(12))</f>
        <v/>
      </c>
      <c r="CS27" s="27" t="str">
        <f aca="false">IF(ROW()&lt;4+VolLB,"",STDEV(INDEX($BX:$BX,ROW()-VolLB+1):INDEX($BX:$BX,ROW()))*SQRT(12))</f>
        <v/>
      </c>
      <c r="CT27" s="27" t="str">
        <f aca="false">IF(ROW()&lt;4+VolLB,"",STDEV(INDEX($BY:$BY,ROW()-VolLB+1):INDEX($BY:$BY,ROW()))*SQRT(12))</f>
        <v/>
      </c>
      <c r="CU27" s="27" t="str">
        <f aca="false">IF(ROW()&lt;4+VolLB,"",STDEV(INDEX($BZ:$BZ,ROW()-VolLB+1):INDEX($BZ:$BZ,ROW()))*SQRT(12))</f>
        <v/>
      </c>
      <c r="CV27" s="27" t="str">
        <f aca="false">IF(ROW()&lt;4+VolLB,"",STDEV(INDEX($CA:$CA,ROW()-VolLB+1):INDEX($CA:$CA,ROW()))*SQRT(12))</f>
        <v/>
      </c>
      <c r="CW27" s="27" t="str">
        <f aca="false">IF(ROW()&lt;4+VolLB,"",STDEV(INDEX($CB:$CB,ROW()-VolLB+1):INDEX($CB:$CB,ROW()))*SQRT(12))</f>
        <v/>
      </c>
      <c r="CX27" s="27" t="str">
        <f aca="false">IF(ROW()&lt;4+VolLB,"",STDEV(INDEX($CC:$CC,ROW()-VolLB+1):INDEX($CC:$CC,ROW()))*SQRT(12))</f>
        <v/>
      </c>
      <c r="CY27" s="27" t="str">
        <f aca="false">IF(ROW()&lt;4+VolLB,"",STDEV(INDEX($CD:$CD,ROW()-VolLB+1):INDEX($CD:$CD,ROW()))*SQRT(12))</f>
        <v/>
      </c>
      <c r="CZ27" s="27" t="str">
        <f aca="false">IF(ROW()&lt;4+VolLB,"",STDEV(INDEX($CE:$CE,ROW()-VolLB+1):INDEX($CE:$CE,ROW()))*SQRT(12))</f>
        <v/>
      </c>
      <c r="DA27" s="27" t="str">
        <f aca="false">IF(ROW()&lt;4+VolLB,"",STDEV(INDEX($CF:$CF,ROW()-VolLB+1):INDEX($CF:$CF,ROW()))*SQRT(12))</f>
        <v/>
      </c>
      <c r="DB27" s="27" t="str">
        <f aca="false">IF(ROW()&lt;4+VolLB,"",STDEV(INDEX($CG:$CG,ROW()-VolLB+1):INDEX($CG:$CG,ROW()))*SQRT(12))</f>
        <v/>
      </c>
      <c r="DC27" s="26" t="n">
        <f aca="false">IF(OR(AR27=0,CH27="",CH27=0),0,AR27*MIN(MaxScal,TgtVol/CH27))</f>
        <v>0</v>
      </c>
      <c r="DD27" s="26" t="n">
        <f aca="false">IF(OR(AS27=0,CI27="",CI27=0),0,AS27*MIN(MaxScal,TgtVol/CI27))</f>
        <v>0</v>
      </c>
      <c r="DE27" s="26" t="n">
        <f aca="false">IF(OR(AT27=0,CJ27="",CJ27=0),0,AT27*MIN(MaxScal,TgtVol/CJ27))</f>
        <v>0</v>
      </c>
      <c r="DF27" s="26" t="n">
        <f aca="false">IF(OR(AU27=0,CK27="",CK27=0),0,AU27*MIN(MaxScal,TgtVol/CK27))</f>
        <v>0</v>
      </c>
      <c r="DG27" s="26" t="n">
        <f aca="false">IF(OR(AV27=0,CL27="",CL27=0),0,AV27*MIN(MaxScal,TgtVol/CL27))</f>
        <v>0</v>
      </c>
      <c r="DH27" s="26" t="n">
        <f aca="false">IF(OR(AW27=0,CM27="",CM27=0),0,AW27*MIN(MaxScal,TgtVol/CM27))</f>
        <v>0</v>
      </c>
      <c r="DI27" s="26" t="n">
        <f aca="false">IF(OR(AX27=0,CN27="",CN27=0),0,AX27*MIN(MaxScal,TgtVol/CN27))</f>
        <v>0</v>
      </c>
      <c r="DJ27" s="26" t="n">
        <f aca="false">IF(OR(AY27=0,CO27="",CO27=0),0,AY27*MIN(MaxScal,TgtVol/CO27))</f>
        <v>0</v>
      </c>
      <c r="DK27" s="26" t="n">
        <f aca="false">IF(OR(AZ27=0,CP27="",CP27=0),0,AZ27*MIN(MaxScal,TgtVol/CP27))</f>
        <v>0</v>
      </c>
      <c r="DL27" s="26" t="n">
        <f aca="false">IF(OR(BA27=0,CQ27="",CQ27=0),0,BA27*MIN(MaxScal,TgtVol/CQ27))</f>
        <v>0</v>
      </c>
      <c r="DM27" s="26" t="n">
        <f aca="false">IF(OR(BB27=0,CR27="",CR27=0),0,BB27*MIN(MaxScal,TgtVol/CR27))</f>
        <v>0</v>
      </c>
      <c r="DN27" s="26" t="n">
        <f aca="false">IF(OR(BC27=0,CS27="",CS27=0),0,BC27*MIN(MaxScal,TgtVol/CS27))</f>
        <v>0</v>
      </c>
      <c r="DO27" s="26" t="n">
        <f aca="false">IF(OR(BD27=0,CT27="",CT27=0),0,BD27*MIN(MaxScal,TgtVol/CT27))</f>
        <v>0</v>
      </c>
      <c r="DP27" s="26" t="n">
        <f aca="false">IF(OR(BE27=0,CU27="",CU27=0),0,BE27*MIN(MaxScal,TgtVol/CU27))</f>
        <v>0</v>
      </c>
      <c r="DQ27" s="26" t="n">
        <f aca="false">IF(OR(BF27=0,CV27="",CV27=0),0,BF27*MIN(MaxScal,TgtVol/CV27))</f>
        <v>0</v>
      </c>
      <c r="DR27" s="26" t="n">
        <f aca="false">IF(OR(BG27=0,CW27="",CW27=0),0,BG27*MIN(MaxScal,TgtVol/CW27))</f>
        <v>0</v>
      </c>
      <c r="DS27" s="26" t="n">
        <f aca="false">IF(OR(BH27=0,CX27="",CX27=0),0,BH27*MIN(MaxScal,TgtVol/CX27))</f>
        <v>0</v>
      </c>
      <c r="DT27" s="26" t="n">
        <f aca="false">IF(OR(BI27=0,CY27="",CY27=0),0,BI27*MIN(MaxScal,TgtVol/CY27))</f>
        <v>0</v>
      </c>
      <c r="DU27" s="26" t="n">
        <f aca="false">IF(OR(BJ27=0,CZ27="",CZ27=0),0,BJ27*MIN(MaxScal,TgtVol/CZ27))</f>
        <v>0</v>
      </c>
      <c r="DV27" s="26" t="n">
        <f aca="false">IF(OR(BK27=0,DA27="",DA27=0),0,BK27*MIN(MaxScal,TgtVol/DA27))</f>
        <v>0</v>
      </c>
      <c r="DW27" s="26" t="n">
        <f aca="false">IF(OR(BL27=0,DB27="",DB27=0),0,BL27*MIN(MaxScal,TgtVol/DB27))</f>
        <v>0</v>
      </c>
      <c r="DX27" s="28" t="n">
        <f aca="false">IFERROR(DC26*BM27,"")</f>
        <v>0</v>
      </c>
      <c r="DY27" s="28" t="n">
        <f aca="false">IFERROR(DD26*BN27,"")</f>
        <v>0</v>
      </c>
      <c r="DZ27" s="28" t="n">
        <f aca="false">IFERROR(DE26*BO27,"")</f>
        <v>0</v>
      </c>
      <c r="EA27" s="28" t="n">
        <f aca="false">IFERROR(DF26*BP27,"")</f>
        <v>-0</v>
      </c>
      <c r="EB27" s="28" t="n">
        <f aca="false">IFERROR(DG26*BQ27,"")</f>
        <v>0</v>
      </c>
      <c r="EC27" s="28" t="n">
        <f aca="false">IFERROR(DH26*BR27,"")</f>
        <v>-0</v>
      </c>
      <c r="ED27" s="28" t="n">
        <f aca="false">IFERROR(DI26*BS27,"")</f>
        <v>0</v>
      </c>
      <c r="EE27" s="28" t="n">
        <f aca="false">IFERROR(DJ26*BT27,"")</f>
        <v>-0</v>
      </c>
      <c r="EF27" s="28" t="n">
        <f aca="false">IFERROR(DK26*BU27,"")</f>
        <v>-0</v>
      </c>
      <c r="EG27" s="28" t="n">
        <f aca="false">IFERROR(DL26*BV27,"")</f>
        <v>-0</v>
      </c>
      <c r="EH27" s="28" t="n">
        <f aca="false">IFERROR(DM26*BW27,"")</f>
        <v>0</v>
      </c>
      <c r="EI27" s="28" t="n">
        <f aca="false">IFERROR(DN26*BX27,"")</f>
        <v>-0</v>
      </c>
      <c r="EJ27" s="28" t="n">
        <f aca="false">IFERROR(DO26*BY27,"")</f>
        <v>-0</v>
      </c>
      <c r="EK27" s="28" t="n">
        <f aca="false">IFERROR(DP26*BZ27,"")</f>
        <v>-0</v>
      </c>
      <c r="EL27" s="28" t="n">
        <f aca="false">IFERROR(DQ26*CA27,"")</f>
        <v>0</v>
      </c>
      <c r="EM27" s="28" t="n">
        <f aca="false">IFERROR(DR26*CB27,"")</f>
        <v>-0</v>
      </c>
      <c r="EN27" s="28" t="n">
        <f aca="false">IFERROR(DS26*CC27,"")</f>
        <v>0</v>
      </c>
      <c r="EO27" s="28" t="n">
        <f aca="false">IFERROR(DT26*CD27,"")</f>
        <v>0</v>
      </c>
      <c r="EP27" s="28" t="n">
        <f aca="false">IFERROR(DU26*CE27,"")</f>
        <v>-0</v>
      </c>
      <c r="EQ27" s="28" t="n">
        <f aca="false">IFERROR(DV26*CF27,"")</f>
        <v>-0</v>
      </c>
      <c r="ER27" s="28" t="n">
        <f aca="false">IFERROR(DW26*CG27,"")</f>
        <v>-0</v>
      </c>
      <c r="ES27" s="28" t="n">
        <f aca="false">IF(ROW()=4,"",SUM(DX27:ER27))</f>
        <v>0</v>
      </c>
      <c r="ET27" s="29" t="n">
        <f aca="false">COUNTIF(AR27:BL27,"&gt;0")</f>
        <v>0</v>
      </c>
    </row>
    <row r="28" customFormat="false" ht="15" hidden="false" customHeight="false" outlineLevel="0" collapsed="false">
      <c r="A28" s="19" t="n">
        <v>38748</v>
      </c>
      <c r="B28" s="23" t="n">
        <f aca="false">ABS(Rates_Data!AD28-Rates_Data!AE28)</f>
        <v>0.21292</v>
      </c>
      <c r="C28" s="23" t="n">
        <f aca="false">ABS(Rates_Data!AD28-Rates_Data!AF28)</f>
        <v>0.18716</v>
      </c>
      <c r="D28" s="23" t="n">
        <f aca="false">ABS(Rates_Data!AD28-Rates_Data!AG28)</f>
        <v>0.24636</v>
      </c>
      <c r="E28" s="23" t="n">
        <f aca="false">ABS(Rates_Data!AD28-Rates_Data!AH28)</f>
        <v>0.57152</v>
      </c>
      <c r="F28" s="23" t="n">
        <f aca="false">ABS(Rates_Data!AD28-Rates_Data!AI28)</f>
        <v>0.42204</v>
      </c>
      <c r="G28" s="23" t="n">
        <f aca="false">ABS(Rates_Data!AD28-Rates_Data!AJ28)</f>
        <v>0.125</v>
      </c>
      <c r="H28" s="23" t="n">
        <f aca="false">ABS(Rates_Data!AE28-Rates_Data!AF28)</f>
        <v>0.0257600000000003</v>
      </c>
      <c r="I28" s="23" t="n">
        <f aca="false">ABS(Rates_Data!AE28-Rates_Data!AG28)</f>
        <v>0.03344</v>
      </c>
      <c r="J28" s="23" t="n">
        <f aca="false">ABS(Rates_Data!AE28-Rates_Data!AH28)</f>
        <v>0.3586</v>
      </c>
      <c r="K28" s="23" t="n">
        <f aca="false">ABS(Rates_Data!AE28-Rates_Data!AI28)</f>
        <v>0.63496</v>
      </c>
      <c r="L28" s="23" t="n">
        <f aca="false">ABS(Rates_Data!AE28-Rates_Data!AJ28)</f>
        <v>0.0879200000000002</v>
      </c>
      <c r="M28" s="23" t="n">
        <f aca="false">ABS(Rates_Data!AF28-Rates_Data!AG28)</f>
        <v>0.0592000000000003</v>
      </c>
      <c r="N28" s="23" t="n">
        <f aca="false">ABS(Rates_Data!AF28-Rates_Data!AH28)</f>
        <v>0.38436</v>
      </c>
      <c r="O28" s="23" t="n">
        <f aca="false">ABS(Rates_Data!AF28-Rates_Data!AI28)</f>
        <v>0.6092</v>
      </c>
      <c r="P28" s="23" t="n">
        <f aca="false">ABS(Rates_Data!AF28-Rates_Data!AJ28)</f>
        <v>0.0621599999999999</v>
      </c>
      <c r="Q28" s="23" t="n">
        <f aca="false">ABS(Rates_Data!AG28-Rates_Data!AH28)</f>
        <v>0.32516</v>
      </c>
      <c r="R28" s="23" t="n">
        <f aca="false">ABS(Rates_Data!AG28-Rates_Data!AI28)</f>
        <v>0.6684</v>
      </c>
      <c r="S28" s="23" t="n">
        <f aca="false">ABS(Rates_Data!AG28-Rates_Data!AJ28)</f>
        <v>0.12136</v>
      </c>
      <c r="T28" s="23" t="n">
        <f aca="false">ABS(Rates_Data!AH28-Rates_Data!AI28)</f>
        <v>0.99356</v>
      </c>
      <c r="U28" s="23" t="n">
        <f aca="false">ABS(Rates_Data!AH28-Rates_Data!AJ28)</f>
        <v>0.44652</v>
      </c>
      <c r="V28" s="23" t="n">
        <f aca="false">ABS(Rates_Data!AI28-Rates_Data!AJ28)</f>
        <v>0.54704</v>
      </c>
      <c r="W28" s="26" t="str">
        <f aca="false">IF(ROW()&lt;4+MinObs-1,"",IFERROR((B28-AVERAGE(B$4:B28))/STDEV(B$4:B28),""))</f>
        <v/>
      </c>
      <c r="X28" s="26" t="str">
        <f aca="false">IF(ROW()&lt;4+MinObs-1,"",IFERROR((C28-AVERAGE(C$4:C28))/STDEV(C$4:C28),""))</f>
        <v/>
      </c>
      <c r="Y28" s="26" t="str">
        <f aca="false">IF(ROW()&lt;4+MinObs-1,"",IFERROR((D28-AVERAGE(D$4:D28))/STDEV(D$4:D28),""))</f>
        <v/>
      </c>
      <c r="Z28" s="26" t="str">
        <f aca="false">IF(ROW()&lt;4+MinObs-1,"",IFERROR((E28-AVERAGE(E$4:E28))/STDEV(E$4:E28),""))</f>
        <v/>
      </c>
      <c r="AA28" s="26" t="str">
        <f aca="false">IF(ROW()&lt;4+MinObs-1,"",IFERROR((F28-AVERAGE(F$4:F28))/STDEV(F$4:F28),""))</f>
        <v/>
      </c>
      <c r="AB28" s="26" t="str">
        <f aca="false">IF(ROW()&lt;4+MinObs-1,"",IFERROR((G28-AVERAGE(G$4:G28))/STDEV(G$4:G28),""))</f>
        <v/>
      </c>
      <c r="AC28" s="26" t="str">
        <f aca="false">IF(ROW()&lt;4+MinObs-1,"",IFERROR((H28-AVERAGE(H$4:H28))/STDEV(H$4:H28),""))</f>
        <v/>
      </c>
      <c r="AD28" s="26" t="str">
        <f aca="false">IF(ROW()&lt;4+MinObs-1,"",IFERROR((I28-AVERAGE(I$4:I28))/STDEV(I$4:I28),""))</f>
        <v/>
      </c>
      <c r="AE28" s="26" t="str">
        <f aca="false">IF(ROW()&lt;4+MinObs-1,"",IFERROR((J28-AVERAGE(J$4:J28))/STDEV(J$4:J28),""))</f>
        <v/>
      </c>
      <c r="AF28" s="26" t="str">
        <f aca="false">IF(ROW()&lt;4+MinObs-1,"",IFERROR((K28-AVERAGE(K$4:K28))/STDEV(K$4:K28),""))</f>
        <v/>
      </c>
      <c r="AG28" s="26" t="str">
        <f aca="false">IF(ROW()&lt;4+MinObs-1,"",IFERROR((L28-AVERAGE(L$4:L28))/STDEV(L$4:L28),""))</f>
        <v/>
      </c>
      <c r="AH28" s="26" t="str">
        <f aca="false">IF(ROW()&lt;4+MinObs-1,"",IFERROR((M28-AVERAGE(M$4:M28))/STDEV(M$4:M28),""))</f>
        <v/>
      </c>
      <c r="AI28" s="26" t="str">
        <f aca="false">IF(ROW()&lt;4+MinObs-1,"",IFERROR((N28-AVERAGE(N$4:N28))/STDEV(N$4:N28),""))</f>
        <v/>
      </c>
      <c r="AJ28" s="26" t="str">
        <f aca="false">IF(ROW()&lt;4+MinObs-1,"",IFERROR((O28-AVERAGE(O$4:O28))/STDEV(O$4:O28),""))</f>
        <v/>
      </c>
      <c r="AK28" s="26" t="str">
        <f aca="false">IF(ROW()&lt;4+MinObs-1,"",IFERROR((P28-AVERAGE(P$4:P28))/STDEV(P$4:P28),""))</f>
        <v/>
      </c>
      <c r="AL28" s="26" t="str">
        <f aca="false">IF(ROW()&lt;4+MinObs-1,"",IFERROR((Q28-AVERAGE(Q$4:Q28))/STDEV(Q$4:Q28),""))</f>
        <v/>
      </c>
      <c r="AM28" s="26" t="str">
        <f aca="false">IF(ROW()&lt;4+MinObs-1,"",IFERROR((R28-AVERAGE(R$4:R28))/STDEV(R$4:R28),""))</f>
        <v/>
      </c>
      <c r="AN28" s="26" t="str">
        <f aca="false">IF(ROW()&lt;4+MinObs-1,"",IFERROR((S28-AVERAGE(S$4:S28))/STDEV(S$4:S28),""))</f>
        <v/>
      </c>
      <c r="AO28" s="26" t="str">
        <f aca="false">IF(ROW()&lt;4+MinObs-1,"",IFERROR((T28-AVERAGE(T$4:T28))/STDEV(T$4:T28),""))</f>
        <v/>
      </c>
      <c r="AP28" s="26" t="str">
        <f aca="false">IF(ROW()&lt;4+MinObs-1,"",IFERROR((U28-AVERAGE(U$4:U28))/STDEV(U$4:U28),""))</f>
        <v/>
      </c>
      <c r="AQ28" s="26" t="str">
        <f aca="false">IF(ROW()&lt;4+MinObs-1,"",IFERROR((V28-AVERAGE(V$4:V28))/STDEV(V$4:V28),""))</f>
        <v/>
      </c>
      <c r="AR28" s="26" t="n">
        <f aca="false">IF(W28="",0,IF(W28&gt;=z4,w4,IF(W28&gt;=z3,w3,IF(W28&gt;=zEntry,w2,IF(AND(W28&gt;=ExitZ,AR27&gt;0),w2,0)))))</f>
        <v>0</v>
      </c>
      <c r="AS28" s="26" t="n">
        <f aca="false">IF(X28="",0,IF(X28&gt;=z4,w4,IF(X28&gt;=z3,w3,IF(X28&gt;=zEntry,w2,IF(AND(X28&gt;=ExitZ,AS27&gt;0),w2,0)))))</f>
        <v>0</v>
      </c>
      <c r="AT28" s="26" t="n">
        <f aca="false">IF(Y28="",0,IF(Y28&gt;=z4,w4,IF(Y28&gt;=z3,w3,IF(Y28&gt;=zEntry,w2,IF(AND(Y28&gt;=ExitZ,AT27&gt;0),w2,0)))))</f>
        <v>0</v>
      </c>
      <c r="AU28" s="26" t="n">
        <f aca="false">IF(Z28="",0,IF(Z28&gt;=z4,w4,IF(Z28&gt;=z3,w3,IF(Z28&gt;=zEntry,w2,IF(AND(Z28&gt;=ExitZ,AU27&gt;0),w2,0)))))</f>
        <v>0</v>
      </c>
      <c r="AV28" s="26" t="n">
        <f aca="false">IF(AA28="",0,IF(AA28&gt;=z4,w4,IF(AA28&gt;=z3,w3,IF(AA28&gt;=zEntry,w2,IF(AND(AA28&gt;=ExitZ,AV27&gt;0),w2,0)))))</f>
        <v>0</v>
      </c>
      <c r="AW28" s="26" t="n">
        <f aca="false">IF(AB28="",0,IF(AB28&gt;=z4,w4,IF(AB28&gt;=z3,w3,IF(AB28&gt;=zEntry,w2,IF(AND(AB28&gt;=ExitZ,AW27&gt;0),w2,0)))))</f>
        <v>0</v>
      </c>
      <c r="AX28" s="26" t="n">
        <f aca="false">IF(AC28="",0,IF(AC28&gt;=z4,w4,IF(AC28&gt;=z3,w3,IF(AC28&gt;=zEntry,w2,IF(AND(AC28&gt;=ExitZ,AX27&gt;0),w2,0)))))</f>
        <v>0</v>
      </c>
      <c r="AY28" s="26" t="n">
        <f aca="false">IF(AD28="",0,IF(AD28&gt;=z4,w4,IF(AD28&gt;=z3,w3,IF(AD28&gt;=zEntry,w2,IF(AND(AD28&gt;=ExitZ,AY27&gt;0),w2,0)))))</f>
        <v>0</v>
      </c>
      <c r="AZ28" s="26" t="n">
        <f aca="false">IF(AE28="",0,IF(AE28&gt;=z4,w4,IF(AE28&gt;=z3,w3,IF(AE28&gt;=zEntry,w2,IF(AND(AE28&gt;=ExitZ,AZ27&gt;0),w2,0)))))</f>
        <v>0</v>
      </c>
      <c r="BA28" s="26" t="n">
        <f aca="false">IF(AF28="",0,IF(AF28&gt;=z4,w4,IF(AF28&gt;=z3,w3,IF(AF28&gt;=zEntry,w2,IF(AND(AF28&gt;=ExitZ,BA27&gt;0),w2,0)))))</f>
        <v>0</v>
      </c>
      <c r="BB28" s="26" t="n">
        <f aca="false">IF(AG28="",0,IF(AG28&gt;=z4,w4,IF(AG28&gt;=z3,w3,IF(AG28&gt;=zEntry,w2,IF(AND(AG28&gt;=ExitZ,BB27&gt;0),w2,0)))))</f>
        <v>0</v>
      </c>
      <c r="BC28" s="26" t="n">
        <f aca="false">IF(AH28="",0,IF(AH28&gt;=z4,w4,IF(AH28&gt;=z3,w3,IF(AH28&gt;=zEntry,w2,IF(AND(AH28&gt;=ExitZ,BC27&gt;0),w2,0)))))</f>
        <v>0</v>
      </c>
      <c r="BD28" s="26" t="n">
        <f aca="false">IF(AI28="",0,IF(AI28&gt;=z4,w4,IF(AI28&gt;=z3,w3,IF(AI28&gt;=zEntry,w2,IF(AND(AI28&gt;=ExitZ,BD27&gt;0),w2,0)))))</f>
        <v>0</v>
      </c>
      <c r="BE28" s="26" t="n">
        <f aca="false">IF(AJ28="",0,IF(AJ28&gt;=z4,w4,IF(AJ28&gt;=z3,w3,IF(AJ28&gt;=zEntry,w2,IF(AND(AJ28&gt;=ExitZ,BE27&gt;0),w2,0)))))</f>
        <v>0</v>
      </c>
      <c r="BF28" s="26" t="n">
        <f aca="false">IF(AK28="",0,IF(AK28&gt;=z4,w4,IF(AK28&gt;=z3,w3,IF(AK28&gt;=zEntry,w2,IF(AND(AK28&gt;=ExitZ,BF27&gt;0),w2,0)))))</f>
        <v>0</v>
      </c>
      <c r="BG28" s="26" t="n">
        <f aca="false">IF(AL28="",0,IF(AL28&gt;=z4,w4,IF(AL28&gt;=z3,w3,IF(AL28&gt;=zEntry,w2,IF(AND(AL28&gt;=ExitZ,BG27&gt;0),w2,0)))))</f>
        <v>0</v>
      </c>
      <c r="BH28" s="26" t="n">
        <f aca="false">IF(AM28="",0,IF(AM28&gt;=z4,w4,IF(AM28&gt;=z3,w3,IF(AM28&gt;=zEntry,w2,IF(AND(AM28&gt;=ExitZ,BH27&gt;0),w2,0)))))</f>
        <v>0</v>
      </c>
      <c r="BI28" s="26" t="n">
        <f aca="false">IF(AN28="",0,IF(AN28&gt;=z4,w4,IF(AN28&gt;=z3,w3,IF(AN28&gt;=zEntry,w2,IF(AND(AN28&gt;=ExitZ,BI27&gt;0),w2,0)))))</f>
        <v>0</v>
      </c>
      <c r="BJ28" s="26" t="n">
        <f aca="false">IF(AO28="",0,IF(AO28&gt;=z4,w4,IF(AO28&gt;=z3,w3,IF(AO28&gt;=zEntry,w2,IF(AND(AO28&gt;=ExitZ,BJ27&gt;0),w2,0)))))</f>
        <v>0</v>
      </c>
      <c r="BK28" s="26" t="n">
        <f aca="false">IF(AP28="",0,IF(AP28&gt;=z4,w4,IF(AP28&gt;=z3,w3,IF(AP28&gt;=zEntry,w2,IF(AND(AP28&gt;=ExitZ,BK27&gt;0),w2,0)))))</f>
        <v>0</v>
      </c>
      <c r="BL28" s="26" t="n">
        <f aca="false">IF(AQ28="",0,IF(AQ28&gt;=z4,w4,IF(AQ28&gt;=z3,w3,IF(AQ28&gt;=zEntry,w2,IF(AND(AQ28&gt;=ExitZ,BL27&gt;0),w2,0)))))</f>
        <v>0</v>
      </c>
      <c r="BM28" s="23" t="n">
        <f aca="false">IF(Rates_Data!AD27&gt;=Rates_Data!AE27,Rates_Data!AK28-Rates_Data!AL28,Rates_Data!AL28-Rates_Data!AK28)</f>
        <v>0.005149</v>
      </c>
      <c r="BN28" s="23" t="n">
        <f aca="false">IF(Rates_Data!AD27&gt;=Rates_Data!AF27,Rates_Data!AK28-Rates_Data!AM28,Rates_Data!AM28-Rates_Data!AK28)</f>
        <v>0.006555</v>
      </c>
      <c r="BO28" s="23" t="n">
        <f aca="false">IF(Rates_Data!AD27&gt;=Rates_Data!AG27,Rates_Data!AK28-Rates_Data!AN28,Rates_Data!AN28-Rates_Data!AK28)</f>
        <v>-9.49999999999979E-005</v>
      </c>
      <c r="BP28" s="23" t="n">
        <f aca="false">IF(Rates_Data!AD27&gt;=Rates_Data!AH27,Rates_Data!AK28-Rates_Data!AO28,Rates_Data!AO28-Rates_Data!AK28)</f>
        <v>0.00494</v>
      </c>
      <c r="BQ28" s="23" t="n">
        <f aca="false">IF(Rates_Data!AD27&gt;=Rates_Data!AI27,Rates_Data!AK28-Rates_Data!AP28,Rates_Data!AP28-Rates_Data!AK28)</f>
        <v>-0.004636</v>
      </c>
      <c r="BR28" s="23" t="n">
        <f aca="false">IF(Rates_Data!AD27&gt;=Rates_Data!AJ27,Rates_Data!AK28-Rates_Data!AQ28,Rates_Data!AQ28-Rates_Data!AK28)</f>
        <v>-0.00322999999999999</v>
      </c>
      <c r="BS28" s="23" t="n">
        <f aca="false">IF(Rates_Data!AE27&gt;=Rates_Data!AF27,Rates_Data!AL28-Rates_Data!AM28,Rates_Data!AM28-Rates_Data!AL28)</f>
        <v>-0.001406</v>
      </c>
      <c r="BT28" s="23" t="n">
        <f aca="false">IF(Rates_Data!AE27&gt;=Rates_Data!AG27,Rates_Data!AL28-Rates_Data!AN28,Rates_Data!AN28-Rates_Data!AL28)</f>
        <v>0.005244</v>
      </c>
      <c r="BU28" s="23" t="n">
        <f aca="false">IF(Rates_Data!AE27&gt;=Rates_Data!AH27,Rates_Data!AL28-Rates_Data!AO28,Rates_Data!AO28-Rates_Data!AL28)</f>
        <v>-0.000209000000000002</v>
      </c>
      <c r="BV28" s="23" t="n">
        <f aca="false">IF(Rates_Data!AE27&gt;=Rates_Data!AI27,Rates_Data!AL28-Rates_Data!AP28,Rates_Data!AP28-Rates_Data!AL28)</f>
        <v>0.000512999999999998</v>
      </c>
      <c r="BW28" s="23" t="n">
        <f aca="false">IF(Rates_Data!AE27&gt;=Rates_Data!AJ27,Rates_Data!AL28-Rates_Data!AQ28,Rates_Data!AQ28-Rates_Data!AL28)</f>
        <v>0.00837899999999999</v>
      </c>
      <c r="BX28" s="23" t="n">
        <f aca="false">IF(Rates_Data!AF27&gt;=Rates_Data!AG27,Rates_Data!AM28-Rates_Data!AN28,Rates_Data!AN28-Rates_Data!AM28)</f>
        <v>0.00664999999999999</v>
      </c>
      <c r="BY28" s="23" t="n">
        <f aca="false">IF(Rates_Data!AF27&gt;=Rates_Data!AH27,Rates_Data!AM28-Rates_Data!AO28,Rates_Data!AO28-Rates_Data!AM28)</f>
        <v>-0.001615</v>
      </c>
      <c r="BZ28" s="23" t="n">
        <f aca="false">IF(Rates_Data!AF27&gt;=Rates_Data!AI27,Rates_Data!AM28-Rates_Data!AP28,Rates_Data!AP28-Rates_Data!AM28)</f>
        <v>0.001919</v>
      </c>
      <c r="CA28" s="23" t="n">
        <f aca="false">IF(Rates_Data!AF27&gt;=Rates_Data!AJ27,Rates_Data!AM28-Rates_Data!AQ28,Rates_Data!AQ28-Rates_Data!AM28)</f>
        <v>0.00978499999999999</v>
      </c>
      <c r="CB28" s="23" t="n">
        <f aca="false">IF(Rates_Data!AG27&gt;=Rates_Data!AH27,Rates_Data!AN28-Rates_Data!AO28,Rates_Data!AO28-Rates_Data!AN28)</f>
        <v>0.00503499999999999</v>
      </c>
      <c r="CC28" s="23" t="n">
        <f aca="false">IF(Rates_Data!AG27&gt;=Rates_Data!AI27,Rates_Data!AN28-Rates_Data!AP28,Rates_Data!AP28-Rates_Data!AN28)</f>
        <v>-0.004731</v>
      </c>
      <c r="CD28" s="23" t="n">
        <f aca="false">IF(Rates_Data!AG27&gt;=Rates_Data!AJ27,Rates_Data!AN28-Rates_Data!AQ28,Rates_Data!AQ28-Rates_Data!AN28)</f>
        <v>0.00313499999999999</v>
      </c>
      <c r="CE28" s="23" t="n">
        <f aca="false">IF(Rates_Data!AH27&gt;=Rates_Data!AI27,Rates_Data!AO28-Rates_Data!AP28,Rates_Data!AP28-Rates_Data!AO28)</f>
        <v>0.000303999999999996</v>
      </c>
      <c r="CF28" s="23" t="n">
        <f aca="false">IF(Rates_Data!AH27&gt;=Rates_Data!AJ27,Rates_Data!AO28-Rates_Data!AQ28,Rates_Data!AQ28-Rates_Data!AO28)</f>
        <v>0.00816999999999999</v>
      </c>
      <c r="CG28" s="23" t="n">
        <f aca="false">IF(Rates_Data!AI27&gt;=Rates_Data!AJ27,Rates_Data!AP28-Rates_Data!AQ28,Rates_Data!AQ28-Rates_Data!AP28)</f>
        <v>-0.00786599999999999</v>
      </c>
      <c r="CH28" s="27" t="str">
        <f aca="false">IF(ROW()&lt;4+VolLB,"",STDEV(INDEX($BM:$BM,ROW()-VolLB+1):INDEX($BM:$BM,ROW()))*SQRT(12))</f>
        <v/>
      </c>
      <c r="CI28" s="27" t="str">
        <f aca="false">IF(ROW()&lt;4+VolLB,"",STDEV(INDEX($BN:$BN,ROW()-VolLB+1):INDEX($BN:$BN,ROW()))*SQRT(12))</f>
        <v/>
      </c>
      <c r="CJ28" s="27" t="str">
        <f aca="false">IF(ROW()&lt;4+VolLB,"",STDEV(INDEX($BO:$BO,ROW()-VolLB+1):INDEX($BO:$BO,ROW()))*SQRT(12))</f>
        <v/>
      </c>
      <c r="CK28" s="27" t="str">
        <f aca="false">IF(ROW()&lt;4+VolLB,"",STDEV(INDEX($BP:$BP,ROW()-VolLB+1):INDEX($BP:$BP,ROW()))*SQRT(12))</f>
        <v/>
      </c>
      <c r="CL28" s="27" t="str">
        <f aca="false">IF(ROW()&lt;4+VolLB,"",STDEV(INDEX($BQ:$BQ,ROW()-VolLB+1):INDEX($BQ:$BQ,ROW()))*SQRT(12))</f>
        <v/>
      </c>
      <c r="CM28" s="27" t="str">
        <f aca="false">IF(ROW()&lt;4+VolLB,"",STDEV(INDEX($BR:$BR,ROW()-VolLB+1):INDEX($BR:$BR,ROW()))*SQRT(12))</f>
        <v/>
      </c>
      <c r="CN28" s="27" t="str">
        <f aca="false">IF(ROW()&lt;4+VolLB,"",STDEV(INDEX($BS:$BS,ROW()-VolLB+1):INDEX($BS:$BS,ROW()))*SQRT(12))</f>
        <v/>
      </c>
      <c r="CO28" s="27" t="str">
        <f aca="false">IF(ROW()&lt;4+VolLB,"",STDEV(INDEX($BT:$BT,ROW()-VolLB+1):INDEX($BT:$BT,ROW()))*SQRT(12))</f>
        <v/>
      </c>
      <c r="CP28" s="27" t="str">
        <f aca="false">IF(ROW()&lt;4+VolLB,"",STDEV(INDEX($BU:$BU,ROW()-VolLB+1):INDEX($BU:$BU,ROW()))*SQRT(12))</f>
        <v/>
      </c>
      <c r="CQ28" s="27" t="str">
        <f aca="false">IF(ROW()&lt;4+VolLB,"",STDEV(INDEX($BV:$BV,ROW()-VolLB+1):INDEX($BV:$BV,ROW()))*SQRT(12))</f>
        <v/>
      </c>
      <c r="CR28" s="27" t="str">
        <f aca="false">IF(ROW()&lt;4+VolLB,"",STDEV(INDEX($BW:$BW,ROW()-VolLB+1):INDEX($BW:$BW,ROW()))*SQRT(12))</f>
        <v/>
      </c>
      <c r="CS28" s="27" t="str">
        <f aca="false">IF(ROW()&lt;4+VolLB,"",STDEV(INDEX($BX:$BX,ROW()-VolLB+1):INDEX($BX:$BX,ROW()))*SQRT(12))</f>
        <v/>
      </c>
      <c r="CT28" s="27" t="str">
        <f aca="false">IF(ROW()&lt;4+VolLB,"",STDEV(INDEX($BY:$BY,ROW()-VolLB+1):INDEX($BY:$BY,ROW()))*SQRT(12))</f>
        <v/>
      </c>
      <c r="CU28" s="27" t="str">
        <f aca="false">IF(ROW()&lt;4+VolLB,"",STDEV(INDEX($BZ:$BZ,ROW()-VolLB+1):INDEX($BZ:$BZ,ROW()))*SQRT(12))</f>
        <v/>
      </c>
      <c r="CV28" s="27" t="str">
        <f aca="false">IF(ROW()&lt;4+VolLB,"",STDEV(INDEX($CA:$CA,ROW()-VolLB+1):INDEX($CA:$CA,ROW()))*SQRT(12))</f>
        <v/>
      </c>
      <c r="CW28" s="27" t="str">
        <f aca="false">IF(ROW()&lt;4+VolLB,"",STDEV(INDEX($CB:$CB,ROW()-VolLB+1):INDEX($CB:$CB,ROW()))*SQRT(12))</f>
        <v/>
      </c>
      <c r="CX28" s="27" t="str">
        <f aca="false">IF(ROW()&lt;4+VolLB,"",STDEV(INDEX($CC:$CC,ROW()-VolLB+1):INDEX($CC:$CC,ROW()))*SQRT(12))</f>
        <v/>
      </c>
      <c r="CY28" s="27" t="str">
        <f aca="false">IF(ROW()&lt;4+VolLB,"",STDEV(INDEX($CD:$CD,ROW()-VolLB+1):INDEX($CD:$CD,ROW()))*SQRT(12))</f>
        <v/>
      </c>
      <c r="CZ28" s="27" t="str">
        <f aca="false">IF(ROW()&lt;4+VolLB,"",STDEV(INDEX($CE:$CE,ROW()-VolLB+1):INDEX($CE:$CE,ROW()))*SQRT(12))</f>
        <v/>
      </c>
      <c r="DA28" s="27" t="str">
        <f aca="false">IF(ROW()&lt;4+VolLB,"",STDEV(INDEX($CF:$CF,ROW()-VolLB+1):INDEX($CF:$CF,ROW()))*SQRT(12))</f>
        <v/>
      </c>
      <c r="DB28" s="27" t="str">
        <f aca="false">IF(ROW()&lt;4+VolLB,"",STDEV(INDEX($CG:$CG,ROW()-VolLB+1):INDEX($CG:$CG,ROW()))*SQRT(12))</f>
        <v/>
      </c>
      <c r="DC28" s="26" t="n">
        <f aca="false">IF(OR(AR28=0,CH28="",CH28=0),0,AR28*MIN(MaxScal,TgtVol/CH28))</f>
        <v>0</v>
      </c>
      <c r="DD28" s="26" t="n">
        <f aca="false">IF(OR(AS28=0,CI28="",CI28=0),0,AS28*MIN(MaxScal,TgtVol/CI28))</f>
        <v>0</v>
      </c>
      <c r="DE28" s="26" t="n">
        <f aca="false">IF(OR(AT28=0,CJ28="",CJ28=0),0,AT28*MIN(MaxScal,TgtVol/CJ28))</f>
        <v>0</v>
      </c>
      <c r="DF28" s="26" t="n">
        <f aca="false">IF(OR(AU28=0,CK28="",CK28=0),0,AU28*MIN(MaxScal,TgtVol/CK28))</f>
        <v>0</v>
      </c>
      <c r="DG28" s="26" t="n">
        <f aca="false">IF(OR(AV28=0,CL28="",CL28=0),0,AV28*MIN(MaxScal,TgtVol/CL28))</f>
        <v>0</v>
      </c>
      <c r="DH28" s="26" t="n">
        <f aca="false">IF(OR(AW28=0,CM28="",CM28=0),0,AW28*MIN(MaxScal,TgtVol/CM28))</f>
        <v>0</v>
      </c>
      <c r="DI28" s="26" t="n">
        <f aca="false">IF(OR(AX28=0,CN28="",CN28=0),0,AX28*MIN(MaxScal,TgtVol/CN28))</f>
        <v>0</v>
      </c>
      <c r="DJ28" s="26" t="n">
        <f aca="false">IF(OR(AY28=0,CO28="",CO28=0),0,AY28*MIN(MaxScal,TgtVol/CO28))</f>
        <v>0</v>
      </c>
      <c r="DK28" s="26" t="n">
        <f aca="false">IF(OR(AZ28=0,CP28="",CP28=0),0,AZ28*MIN(MaxScal,TgtVol/CP28))</f>
        <v>0</v>
      </c>
      <c r="DL28" s="26" t="n">
        <f aca="false">IF(OR(BA28=0,CQ28="",CQ28=0),0,BA28*MIN(MaxScal,TgtVol/CQ28))</f>
        <v>0</v>
      </c>
      <c r="DM28" s="26" t="n">
        <f aca="false">IF(OR(BB28=0,CR28="",CR28=0),0,BB28*MIN(MaxScal,TgtVol/CR28))</f>
        <v>0</v>
      </c>
      <c r="DN28" s="26" t="n">
        <f aca="false">IF(OR(BC28=0,CS28="",CS28=0),0,BC28*MIN(MaxScal,TgtVol/CS28))</f>
        <v>0</v>
      </c>
      <c r="DO28" s="26" t="n">
        <f aca="false">IF(OR(BD28=0,CT28="",CT28=0),0,BD28*MIN(MaxScal,TgtVol/CT28))</f>
        <v>0</v>
      </c>
      <c r="DP28" s="26" t="n">
        <f aca="false">IF(OR(BE28=0,CU28="",CU28=0),0,BE28*MIN(MaxScal,TgtVol/CU28))</f>
        <v>0</v>
      </c>
      <c r="DQ28" s="26" t="n">
        <f aca="false">IF(OR(BF28=0,CV28="",CV28=0),0,BF28*MIN(MaxScal,TgtVol/CV28))</f>
        <v>0</v>
      </c>
      <c r="DR28" s="26" t="n">
        <f aca="false">IF(OR(BG28=0,CW28="",CW28=0),0,BG28*MIN(MaxScal,TgtVol/CW28))</f>
        <v>0</v>
      </c>
      <c r="DS28" s="26" t="n">
        <f aca="false">IF(OR(BH28=0,CX28="",CX28=0),0,BH28*MIN(MaxScal,TgtVol/CX28))</f>
        <v>0</v>
      </c>
      <c r="DT28" s="26" t="n">
        <f aca="false">IF(OR(BI28=0,CY28="",CY28=0),0,BI28*MIN(MaxScal,TgtVol/CY28))</f>
        <v>0</v>
      </c>
      <c r="DU28" s="26" t="n">
        <f aca="false">IF(OR(BJ28=0,CZ28="",CZ28=0),0,BJ28*MIN(MaxScal,TgtVol/CZ28))</f>
        <v>0</v>
      </c>
      <c r="DV28" s="26" t="n">
        <f aca="false">IF(OR(BK28=0,DA28="",DA28=0),0,BK28*MIN(MaxScal,TgtVol/DA28))</f>
        <v>0</v>
      </c>
      <c r="DW28" s="26" t="n">
        <f aca="false">IF(OR(BL28=0,DB28="",DB28=0),0,BL28*MIN(MaxScal,TgtVol/DB28))</f>
        <v>0</v>
      </c>
      <c r="DX28" s="28" t="n">
        <f aca="false">IFERROR(DC27*BM28,"")</f>
        <v>0</v>
      </c>
      <c r="DY28" s="28" t="n">
        <f aca="false">IFERROR(DD27*BN28,"")</f>
        <v>0</v>
      </c>
      <c r="DZ28" s="28" t="n">
        <f aca="false">IFERROR(DE27*BO28,"")</f>
        <v>-0</v>
      </c>
      <c r="EA28" s="28" t="n">
        <f aca="false">IFERROR(DF27*BP28,"")</f>
        <v>0</v>
      </c>
      <c r="EB28" s="28" t="n">
        <f aca="false">IFERROR(DG27*BQ28,"")</f>
        <v>-0</v>
      </c>
      <c r="EC28" s="28" t="n">
        <f aca="false">IFERROR(DH27*BR28,"")</f>
        <v>-0</v>
      </c>
      <c r="ED28" s="28" t="n">
        <f aca="false">IFERROR(DI27*BS28,"")</f>
        <v>-0</v>
      </c>
      <c r="EE28" s="28" t="n">
        <f aca="false">IFERROR(DJ27*BT28,"")</f>
        <v>0</v>
      </c>
      <c r="EF28" s="28" t="n">
        <f aca="false">IFERROR(DK27*BU28,"")</f>
        <v>-0</v>
      </c>
      <c r="EG28" s="28" t="n">
        <f aca="false">IFERROR(DL27*BV28,"")</f>
        <v>0</v>
      </c>
      <c r="EH28" s="28" t="n">
        <f aca="false">IFERROR(DM27*BW28,"")</f>
        <v>0</v>
      </c>
      <c r="EI28" s="28" t="n">
        <f aca="false">IFERROR(DN27*BX28,"")</f>
        <v>0</v>
      </c>
      <c r="EJ28" s="28" t="n">
        <f aca="false">IFERROR(DO27*BY28,"")</f>
        <v>-0</v>
      </c>
      <c r="EK28" s="28" t="n">
        <f aca="false">IFERROR(DP27*BZ28,"")</f>
        <v>0</v>
      </c>
      <c r="EL28" s="28" t="n">
        <f aca="false">IFERROR(DQ27*CA28,"")</f>
        <v>0</v>
      </c>
      <c r="EM28" s="28" t="n">
        <f aca="false">IFERROR(DR27*CB28,"")</f>
        <v>0</v>
      </c>
      <c r="EN28" s="28" t="n">
        <f aca="false">IFERROR(DS27*CC28,"")</f>
        <v>-0</v>
      </c>
      <c r="EO28" s="28" t="n">
        <f aca="false">IFERROR(DT27*CD28,"")</f>
        <v>0</v>
      </c>
      <c r="EP28" s="28" t="n">
        <f aca="false">IFERROR(DU27*CE28,"")</f>
        <v>0</v>
      </c>
      <c r="EQ28" s="28" t="n">
        <f aca="false">IFERROR(DV27*CF28,"")</f>
        <v>0</v>
      </c>
      <c r="ER28" s="28" t="n">
        <f aca="false">IFERROR(DW27*CG28,"")</f>
        <v>-0</v>
      </c>
      <c r="ES28" s="28" t="n">
        <f aca="false">IF(ROW()=4,"",SUM(DX28:ER28))</f>
        <v>0</v>
      </c>
      <c r="ET28" s="29" t="n">
        <f aca="false">COUNTIF(AR28:BL28,"&gt;0")</f>
        <v>0</v>
      </c>
    </row>
    <row r="29" customFormat="false" ht="15" hidden="false" customHeight="false" outlineLevel="0" collapsed="false">
      <c r="A29" s="19" t="n">
        <v>38776</v>
      </c>
      <c r="B29" s="23" t="n">
        <f aca="false">ABS(Rates_Data!AD29-Rates_Data!AE29)</f>
        <v>0.0153076923076925</v>
      </c>
      <c r="C29" s="23" t="n">
        <f aca="false">ABS(Rates_Data!AD29-Rates_Data!AF29)</f>
        <v>0.209769230769231</v>
      </c>
      <c r="D29" s="23" t="n">
        <f aca="false">ABS(Rates_Data!AD29-Rates_Data!AG29)</f>
        <v>0.255153846153847</v>
      </c>
      <c r="E29" s="23" t="n">
        <f aca="false">ABS(Rates_Data!AD29-Rates_Data!AH29)</f>
        <v>0.391846153846154</v>
      </c>
      <c r="F29" s="23" t="n">
        <f aca="false">ABS(Rates_Data!AD29-Rates_Data!AI29)</f>
        <v>0.232730769230769</v>
      </c>
      <c r="G29" s="23" t="n">
        <f aca="false">ABS(Rates_Data!AD29-Rates_Data!AJ29)</f>
        <v>0.010576923076923</v>
      </c>
      <c r="H29" s="23" t="n">
        <f aca="false">ABS(Rates_Data!AE29-Rates_Data!AF29)</f>
        <v>0.194461538461539</v>
      </c>
      <c r="I29" s="23" t="n">
        <f aca="false">ABS(Rates_Data!AE29-Rates_Data!AG29)</f>
        <v>0.239846153846154</v>
      </c>
      <c r="J29" s="23" t="n">
        <f aca="false">ABS(Rates_Data!AE29-Rates_Data!AH29)</f>
        <v>0.376538461538462</v>
      </c>
      <c r="K29" s="23" t="n">
        <f aca="false">ABS(Rates_Data!AE29-Rates_Data!AI29)</f>
        <v>0.248038461538461</v>
      </c>
      <c r="L29" s="23" t="n">
        <f aca="false">ABS(Rates_Data!AE29-Rates_Data!AJ29)</f>
        <v>0.00473076923076943</v>
      </c>
      <c r="M29" s="23" t="n">
        <f aca="false">ABS(Rates_Data!AF29-Rates_Data!AG29)</f>
        <v>0.0453846153846157</v>
      </c>
      <c r="N29" s="23" t="n">
        <f aca="false">ABS(Rates_Data!AF29-Rates_Data!AH29)</f>
        <v>0.182076923076923</v>
      </c>
      <c r="O29" s="23" t="n">
        <f aca="false">ABS(Rates_Data!AF29-Rates_Data!AI29)</f>
        <v>0.4425</v>
      </c>
      <c r="P29" s="23" t="n">
        <f aca="false">ABS(Rates_Data!AF29-Rates_Data!AJ29)</f>
        <v>0.199192307692308</v>
      </c>
      <c r="Q29" s="23" t="n">
        <f aca="false">ABS(Rates_Data!AG29-Rates_Data!AH29)</f>
        <v>0.136692307692307</v>
      </c>
      <c r="R29" s="23" t="n">
        <f aca="false">ABS(Rates_Data!AG29-Rates_Data!AI29)</f>
        <v>0.487884615384616</v>
      </c>
      <c r="S29" s="23" t="n">
        <f aca="false">ABS(Rates_Data!AG29-Rates_Data!AJ29)</f>
        <v>0.244576923076924</v>
      </c>
      <c r="T29" s="23" t="n">
        <f aca="false">ABS(Rates_Data!AH29-Rates_Data!AI29)</f>
        <v>0.624576923076923</v>
      </c>
      <c r="U29" s="23" t="n">
        <f aca="false">ABS(Rates_Data!AH29-Rates_Data!AJ29)</f>
        <v>0.381269230769231</v>
      </c>
      <c r="V29" s="23" t="n">
        <f aca="false">ABS(Rates_Data!AI29-Rates_Data!AJ29)</f>
        <v>0.243307692307692</v>
      </c>
      <c r="W29" s="26" t="str">
        <f aca="false">IF(ROW()&lt;4+MinObs-1,"",IFERROR((B29-AVERAGE(B$4:B29))/STDEV(B$4:B29),""))</f>
        <v/>
      </c>
      <c r="X29" s="26" t="str">
        <f aca="false">IF(ROW()&lt;4+MinObs-1,"",IFERROR((C29-AVERAGE(C$4:C29))/STDEV(C$4:C29),""))</f>
        <v/>
      </c>
      <c r="Y29" s="26" t="str">
        <f aca="false">IF(ROW()&lt;4+MinObs-1,"",IFERROR((D29-AVERAGE(D$4:D29))/STDEV(D$4:D29),""))</f>
        <v/>
      </c>
      <c r="Z29" s="26" t="str">
        <f aca="false">IF(ROW()&lt;4+MinObs-1,"",IFERROR((E29-AVERAGE(E$4:E29))/STDEV(E$4:E29),""))</f>
        <v/>
      </c>
      <c r="AA29" s="26" t="str">
        <f aca="false">IF(ROW()&lt;4+MinObs-1,"",IFERROR((F29-AVERAGE(F$4:F29))/STDEV(F$4:F29),""))</f>
        <v/>
      </c>
      <c r="AB29" s="26" t="str">
        <f aca="false">IF(ROW()&lt;4+MinObs-1,"",IFERROR((G29-AVERAGE(G$4:G29))/STDEV(G$4:G29),""))</f>
        <v/>
      </c>
      <c r="AC29" s="26" t="str">
        <f aca="false">IF(ROW()&lt;4+MinObs-1,"",IFERROR((H29-AVERAGE(H$4:H29))/STDEV(H$4:H29),""))</f>
        <v/>
      </c>
      <c r="AD29" s="26" t="str">
        <f aca="false">IF(ROW()&lt;4+MinObs-1,"",IFERROR((I29-AVERAGE(I$4:I29))/STDEV(I$4:I29),""))</f>
        <v/>
      </c>
      <c r="AE29" s="26" t="str">
        <f aca="false">IF(ROW()&lt;4+MinObs-1,"",IFERROR((J29-AVERAGE(J$4:J29))/STDEV(J$4:J29),""))</f>
        <v/>
      </c>
      <c r="AF29" s="26" t="str">
        <f aca="false">IF(ROW()&lt;4+MinObs-1,"",IFERROR((K29-AVERAGE(K$4:K29))/STDEV(K$4:K29),""))</f>
        <v/>
      </c>
      <c r="AG29" s="26" t="str">
        <f aca="false">IF(ROW()&lt;4+MinObs-1,"",IFERROR((L29-AVERAGE(L$4:L29))/STDEV(L$4:L29),""))</f>
        <v/>
      </c>
      <c r="AH29" s="26" t="str">
        <f aca="false">IF(ROW()&lt;4+MinObs-1,"",IFERROR((M29-AVERAGE(M$4:M29))/STDEV(M$4:M29),""))</f>
        <v/>
      </c>
      <c r="AI29" s="26" t="str">
        <f aca="false">IF(ROW()&lt;4+MinObs-1,"",IFERROR((N29-AVERAGE(N$4:N29))/STDEV(N$4:N29),""))</f>
        <v/>
      </c>
      <c r="AJ29" s="26" t="str">
        <f aca="false">IF(ROW()&lt;4+MinObs-1,"",IFERROR((O29-AVERAGE(O$4:O29))/STDEV(O$4:O29),""))</f>
        <v/>
      </c>
      <c r="AK29" s="26" t="str">
        <f aca="false">IF(ROW()&lt;4+MinObs-1,"",IFERROR((P29-AVERAGE(P$4:P29))/STDEV(P$4:P29),""))</f>
        <v/>
      </c>
      <c r="AL29" s="26" t="str">
        <f aca="false">IF(ROW()&lt;4+MinObs-1,"",IFERROR((Q29-AVERAGE(Q$4:Q29))/STDEV(Q$4:Q29),""))</f>
        <v/>
      </c>
      <c r="AM29" s="26" t="str">
        <f aca="false">IF(ROW()&lt;4+MinObs-1,"",IFERROR((R29-AVERAGE(R$4:R29))/STDEV(R$4:R29),""))</f>
        <v/>
      </c>
      <c r="AN29" s="26" t="str">
        <f aca="false">IF(ROW()&lt;4+MinObs-1,"",IFERROR((S29-AVERAGE(S$4:S29))/STDEV(S$4:S29),""))</f>
        <v/>
      </c>
      <c r="AO29" s="26" t="str">
        <f aca="false">IF(ROW()&lt;4+MinObs-1,"",IFERROR((T29-AVERAGE(T$4:T29))/STDEV(T$4:T29),""))</f>
        <v/>
      </c>
      <c r="AP29" s="26" t="str">
        <f aca="false">IF(ROW()&lt;4+MinObs-1,"",IFERROR((U29-AVERAGE(U$4:U29))/STDEV(U$4:U29),""))</f>
        <v/>
      </c>
      <c r="AQ29" s="26" t="str">
        <f aca="false">IF(ROW()&lt;4+MinObs-1,"",IFERROR((V29-AVERAGE(V$4:V29))/STDEV(V$4:V29),""))</f>
        <v/>
      </c>
      <c r="AR29" s="26" t="n">
        <f aca="false">IF(W29="",0,IF(W29&gt;=z4,w4,IF(W29&gt;=z3,w3,IF(W29&gt;=zEntry,w2,IF(AND(W29&gt;=ExitZ,AR28&gt;0),w2,0)))))</f>
        <v>0</v>
      </c>
      <c r="AS29" s="26" t="n">
        <f aca="false">IF(X29="",0,IF(X29&gt;=z4,w4,IF(X29&gt;=z3,w3,IF(X29&gt;=zEntry,w2,IF(AND(X29&gt;=ExitZ,AS28&gt;0),w2,0)))))</f>
        <v>0</v>
      </c>
      <c r="AT29" s="26" t="n">
        <f aca="false">IF(Y29="",0,IF(Y29&gt;=z4,w4,IF(Y29&gt;=z3,w3,IF(Y29&gt;=zEntry,w2,IF(AND(Y29&gt;=ExitZ,AT28&gt;0),w2,0)))))</f>
        <v>0</v>
      </c>
      <c r="AU29" s="26" t="n">
        <f aca="false">IF(Z29="",0,IF(Z29&gt;=z4,w4,IF(Z29&gt;=z3,w3,IF(Z29&gt;=zEntry,w2,IF(AND(Z29&gt;=ExitZ,AU28&gt;0),w2,0)))))</f>
        <v>0</v>
      </c>
      <c r="AV29" s="26" t="n">
        <f aca="false">IF(AA29="",0,IF(AA29&gt;=z4,w4,IF(AA29&gt;=z3,w3,IF(AA29&gt;=zEntry,w2,IF(AND(AA29&gt;=ExitZ,AV28&gt;0),w2,0)))))</f>
        <v>0</v>
      </c>
      <c r="AW29" s="26" t="n">
        <f aca="false">IF(AB29="",0,IF(AB29&gt;=z4,w4,IF(AB29&gt;=z3,w3,IF(AB29&gt;=zEntry,w2,IF(AND(AB29&gt;=ExitZ,AW28&gt;0),w2,0)))))</f>
        <v>0</v>
      </c>
      <c r="AX29" s="26" t="n">
        <f aca="false">IF(AC29="",0,IF(AC29&gt;=z4,w4,IF(AC29&gt;=z3,w3,IF(AC29&gt;=zEntry,w2,IF(AND(AC29&gt;=ExitZ,AX28&gt;0),w2,0)))))</f>
        <v>0</v>
      </c>
      <c r="AY29" s="26" t="n">
        <f aca="false">IF(AD29="",0,IF(AD29&gt;=z4,w4,IF(AD29&gt;=z3,w3,IF(AD29&gt;=zEntry,w2,IF(AND(AD29&gt;=ExitZ,AY28&gt;0),w2,0)))))</f>
        <v>0</v>
      </c>
      <c r="AZ29" s="26" t="n">
        <f aca="false">IF(AE29="",0,IF(AE29&gt;=z4,w4,IF(AE29&gt;=z3,w3,IF(AE29&gt;=zEntry,w2,IF(AND(AE29&gt;=ExitZ,AZ28&gt;0),w2,0)))))</f>
        <v>0</v>
      </c>
      <c r="BA29" s="26" t="n">
        <f aca="false">IF(AF29="",0,IF(AF29&gt;=z4,w4,IF(AF29&gt;=z3,w3,IF(AF29&gt;=zEntry,w2,IF(AND(AF29&gt;=ExitZ,BA28&gt;0),w2,0)))))</f>
        <v>0</v>
      </c>
      <c r="BB29" s="26" t="n">
        <f aca="false">IF(AG29="",0,IF(AG29&gt;=z4,w4,IF(AG29&gt;=z3,w3,IF(AG29&gt;=zEntry,w2,IF(AND(AG29&gt;=ExitZ,BB28&gt;0),w2,0)))))</f>
        <v>0</v>
      </c>
      <c r="BC29" s="26" t="n">
        <f aca="false">IF(AH29="",0,IF(AH29&gt;=z4,w4,IF(AH29&gt;=z3,w3,IF(AH29&gt;=zEntry,w2,IF(AND(AH29&gt;=ExitZ,BC28&gt;0),w2,0)))))</f>
        <v>0</v>
      </c>
      <c r="BD29" s="26" t="n">
        <f aca="false">IF(AI29="",0,IF(AI29&gt;=z4,w4,IF(AI29&gt;=z3,w3,IF(AI29&gt;=zEntry,w2,IF(AND(AI29&gt;=ExitZ,BD28&gt;0),w2,0)))))</f>
        <v>0</v>
      </c>
      <c r="BE29" s="26" t="n">
        <f aca="false">IF(AJ29="",0,IF(AJ29&gt;=z4,w4,IF(AJ29&gt;=z3,w3,IF(AJ29&gt;=zEntry,w2,IF(AND(AJ29&gt;=ExitZ,BE28&gt;0),w2,0)))))</f>
        <v>0</v>
      </c>
      <c r="BF29" s="26" t="n">
        <f aca="false">IF(AK29="",0,IF(AK29&gt;=z4,w4,IF(AK29&gt;=z3,w3,IF(AK29&gt;=zEntry,w2,IF(AND(AK29&gt;=ExitZ,BF28&gt;0),w2,0)))))</f>
        <v>0</v>
      </c>
      <c r="BG29" s="26" t="n">
        <f aca="false">IF(AL29="",0,IF(AL29&gt;=z4,w4,IF(AL29&gt;=z3,w3,IF(AL29&gt;=zEntry,w2,IF(AND(AL29&gt;=ExitZ,BG28&gt;0),w2,0)))))</f>
        <v>0</v>
      </c>
      <c r="BH29" s="26" t="n">
        <f aca="false">IF(AM29="",0,IF(AM29&gt;=z4,w4,IF(AM29&gt;=z3,w3,IF(AM29&gt;=zEntry,w2,IF(AND(AM29&gt;=ExitZ,BH28&gt;0),w2,0)))))</f>
        <v>0</v>
      </c>
      <c r="BI29" s="26" t="n">
        <f aca="false">IF(AN29="",0,IF(AN29&gt;=z4,w4,IF(AN29&gt;=z3,w3,IF(AN29&gt;=zEntry,w2,IF(AND(AN29&gt;=ExitZ,BI28&gt;0),w2,0)))))</f>
        <v>0</v>
      </c>
      <c r="BJ29" s="26" t="n">
        <f aca="false">IF(AO29="",0,IF(AO29&gt;=z4,w4,IF(AO29&gt;=z3,w3,IF(AO29&gt;=zEntry,w2,IF(AND(AO29&gt;=ExitZ,BJ28&gt;0),w2,0)))))</f>
        <v>0</v>
      </c>
      <c r="BK29" s="26" t="n">
        <f aca="false">IF(AP29="",0,IF(AP29&gt;=z4,w4,IF(AP29&gt;=z3,w3,IF(AP29&gt;=zEntry,w2,IF(AND(AP29&gt;=ExitZ,BK28&gt;0),w2,0)))))</f>
        <v>0</v>
      </c>
      <c r="BL29" s="26" t="n">
        <f aca="false">IF(AQ29="",0,IF(AQ29&gt;=z4,w4,IF(AQ29&gt;=z3,w3,IF(AQ29&gt;=zEntry,w2,IF(AND(AQ29&gt;=ExitZ,BL28&gt;0),w2,0)))))</f>
        <v>0</v>
      </c>
      <c r="BM29" s="23" t="n">
        <f aca="false">IF(Rates_Data!AD28&gt;=Rates_Data!AE28,Rates_Data!AK29-Rates_Data!AL29,Rates_Data!AL29-Rates_Data!AK29)</f>
        <v>0.00494</v>
      </c>
      <c r="BN29" s="23" t="n">
        <f aca="false">IF(Rates_Data!AD28&gt;=Rates_Data!AF28,Rates_Data!AK29-Rates_Data!AM29,Rates_Data!AM29-Rates_Data!AK29)</f>
        <v>0.00247</v>
      </c>
      <c r="BO29" s="23" t="n">
        <f aca="false">IF(Rates_Data!AD28&gt;=Rates_Data!AG28,Rates_Data!AK29-Rates_Data!AN29,Rates_Data!AN29-Rates_Data!AK29)</f>
        <v>0.000873999999999997</v>
      </c>
      <c r="BP29" s="23" t="n">
        <f aca="false">IF(Rates_Data!AD28&gt;=Rates_Data!AH28,Rates_Data!AK29-Rates_Data!AO29,Rates_Data!AO29-Rates_Data!AK29)</f>
        <v>0.001653</v>
      </c>
      <c r="BQ29" s="23" t="n">
        <f aca="false">IF(Rates_Data!AD28&gt;=Rates_Data!AI28,Rates_Data!AK29-Rates_Data!AP29,Rates_Data!AP29-Rates_Data!AK29)</f>
        <v>0.00822700000000001</v>
      </c>
      <c r="BR29" s="23" t="n">
        <f aca="false">IF(Rates_Data!AD28&gt;=Rates_Data!AJ28,Rates_Data!AK29-Rates_Data!AQ29,Rates_Data!AQ29-Rates_Data!AK29)</f>
        <v>0.00503499999999999</v>
      </c>
      <c r="BS29" s="23" t="n">
        <f aca="false">IF(Rates_Data!AE28&gt;=Rates_Data!AF28,Rates_Data!AL29-Rates_Data!AM29,Rates_Data!AM29-Rates_Data!AL29)</f>
        <v>0.00247</v>
      </c>
      <c r="BT29" s="23" t="n">
        <f aca="false">IF(Rates_Data!AE28&gt;=Rates_Data!AG28,Rates_Data!AL29-Rates_Data!AN29,Rates_Data!AN29-Rates_Data!AL29)</f>
        <v>-0.004066</v>
      </c>
      <c r="BU29" s="23" t="n">
        <f aca="false">IF(Rates_Data!AE28&gt;=Rates_Data!AH28,Rates_Data!AL29-Rates_Data!AO29,Rates_Data!AO29-Rates_Data!AL29)</f>
        <v>-0.003287</v>
      </c>
      <c r="BV29" s="23" t="n">
        <f aca="false">IF(Rates_Data!AE28&gt;=Rates_Data!AI28,Rates_Data!AL29-Rates_Data!AP29,Rates_Data!AP29-Rates_Data!AL29)</f>
        <v>0.013167</v>
      </c>
      <c r="BW29" s="23" t="n">
        <f aca="false">IF(Rates_Data!AE28&gt;=Rates_Data!AJ28,Rates_Data!AL29-Rates_Data!AQ29,Rates_Data!AQ29-Rates_Data!AL29)</f>
        <v>-9.49999999999896E-005</v>
      </c>
      <c r="BX29" s="23" t="n">
        <f aca="false">IF(Rates_Data!AF28&gt;=Rates_Data!AG28,Rates_Data!AM29-Rates_Data!AN29,Rates_Data!AN29-Rates_Data!AM29)</f>
        <v>-0.001596</v>
      </c>
      <c r="BY29" s="23" t="n">
        <f aca="false">IF(Rates_Data!AF28&gt;=Rates_Data!AH28,Rates_Data!AM29-Rates_Data!AO29,Rates_Data!AO29-Rates_Data!AM29)</f>
        <v>-0.000817000000000003</v>
      </c>
      <c r="BZ29" s="23" t="n">
        <f aca="false">IF(Rates_Data!AF28&gt;=Rates_Data!AI28,Rates_Data!AM29-Rates_Data!AP29,Rates_Data!AP29-Rates_Data!AM29)</f>
        <v>0.010697</v>
      </c>
      <c r="CA29" s="23" t="n">
        <f aca="false">IF(Rates_Data!AF28&gt;=Rates_Data!AJ28,Rates_Data!AM29-Rates_Data!AQ29,Rates_Data!AQ29-Rates_Data!AM29)</f>
        <v>-0.00256499999999999</v>
      </c>
      <c r="CB29" s="23" t="n">
        <f aca="false">IF(Rates_Data!AG28&gt;=Rates_Data!AH28,Rates_Data!AN29-Rates_Data!AO29,Rates_Data!AO29-Rates_Data!AN29)</f>
        <v>0.000778999999999999</v>
      </c>
      <c r="CC29" s="23" t="n">
        <f aca="false">IF(Rates_Data!AG28&gt;=Rates_Data!AI28,Rates_Data!AN29-Rates_Data!AP29,Rates_Data!AP29-Rates_Data!AN29)</f>
        <v>0.009101</v>
      </c>
      <c r="CD29" s="23" t="n">
        <f aca="false">IF(Rates_Data!AG28&gt;=Rates_Data!AJ28,Rates_Data!AN29-Rates_Data!AQ29,Rates_Data!AQ29-Rates_Data!AN29)</f>
        <v>-0.00416099999999999</v>
      </c>
      <c r="CE29" s="23" t="n">
        <f aca="false">IF(Rates_Data!AH28&gt;=Rates_Data!AI28,Rates_Data!AO29-Rates_Data!AP29,Rates_Data!AP29-Rates_Data!AO29)</f>
        <v>0.00988</v>
      </c>
      <c r="CF29" s="23" t="n">
        <f aca="false">IF(Rates_Data!AH28&gt;=Rates_Data!AJ28,Rates_Data!AO29-Rates_Data!AQ29,Rates_Data!AQ29-Rates_Data!AO29)</f>
        <v>-0.00338199999999999</v>
      </c>
      <c r="CG29" s="23" t="n">
        <f aca="false">IF(Rates_Data!AI28&gt;=Rates_Data!AJ28,Rates_Data!AP29-Rates_Data!AQ29,Rates_Data!AQ29-Rates_Data!AP29)</f>
        <v>0.013262</v>
      </c>
      <c r="CH29" s="27" t="str">
        <f aca="false">IF(ROW()&lt;4+VolLB,"",STDEV(INDEX($BM:$BM,ROW()-VolLB+1):INDEX($BM:$BM,ROW()))*SQRT(12))</f>
        <v/>
      </c>
      <c r="CI29" s="27" t="str">
        <f aca="false">IF(ROW()&lt;4+VolLB,"",STDEV(INDEX($BN:$BN,ROW()-VolLB+1):INDEX($BN:$BN,ROW()))*SQRT(12))</f>
        <v/>
      </c>
      <c r="CJ29" s="27" t="str">
        <f aca="false">IF(ROW()&lt;4+VolLB,"",STDEV(INDEX($BO:$BO,ROW()-VolLB+1):INDEX($BO:$BO,ROW()))*SQRT(12))</f>
        <v/>
      </c>
      <c r="CK29" s="27" t="str">
        <f aca="false">IF(ROW()&lt;4+VolLB,"",STDEV(INDEX($BP:$BP,ROW()-VolLB+1):INDEX($BP:$BP,ROW()))*SQRT(12))</f>
        <v/>
      </c>
      <c r="CL29" s="27" t="str">
        <f aca="false">IF(ROW()&lt;4+VolLB,"",STDEV(INDEX($BQ:$BQ,ROW()-VolLB+1):INDEX($BQ:$BQ,ROW()))*SQRT(12))</f>
        <v/>
      </c>
      <c r="CM29" s="27" t="str">
        <f aca="false">IF(ROW()&lt;4+VolLB,"",STDEV(INDEX($BR:$BR,ROW()-VolLB+1):INDEX($BR:$BR,ROW()))*SQRT(12))</f>
        <v/>
      </c>
      <c r="CN29" s="27" t="str">
        <f aca="false">IF(ROW()&lt;4+VolLB,"",STDEV(INDEX($BS:$BS,ROW()-VolLB+1):INDEX($BS:$BS,ROW()))*SQRT(12))</f>
        <v/>
      </c>
      <c r="CO29" s="27" t="str">
        <f aca="false">IF(ROW()&lt;4+VolLB,"",STDEV(INDEX($BT:$BT,ROW()-VolLB+1):INDEX($BT:$BT,ROW()))*SQRT(12))</f>
        <v/>
      </c>
      <c r="CP29" s="27" t="str">
        <f aca="false">IF(ROW()&lt;4+VolLB,"",STDEV(INDEX($BU:$BU,ROW()-VolLB+1):INDEX($BU:$BU,ROW()))*SQRT(12))</f>
        <v/>
      </c>
      <c r="CQ29" s="27" t="str">
        <f aca="false">IF(ROW()&lt;4+VolLB,"",STDEV(INDEX($BV:$BV,ROW()-VolLB+1):INDEX($BV:$BV,ROW()))*SQRT(12))</f>
        <v/>
      </c>
      <c r="CR29" s="27" t="str">
        <f aca="false">IF(ROW()&lt;4+VolLB,"",STDEV(INDEX($BW:$BW,ROW()-VolLB+1):INDEX($BW:$BW,ROW()))*SQRT(12))</f>
        <v/>
      </c>
      <c r="CS29" s="27" t="str">
        <f aca="false">IF(ROW()&lt;4+VolLB,"",STDEV(INDEX($BX:$BX,ROW()-VolLB+1):INDEX($BX:$BX,ROW()))*SQRT(12))</f>
        <v/>
      </c>
      <c r="CT29" s="27" t="str">
        <f aca="false">IF(ROW()&lt;4+VolLB,"",STDEV(INDEX($BY:$BY,ROW()-VolLB+1):INDEX($BY:$BY,ROW()))*SQRT(12))</f>
        <v/>
      </c>
      <c r="CU29" s="27" t="str">
        <f aca="false">IF(ROW()&lt;4+VolLB,"",STDEV(INDEX($BZ:$BZ,ROW()-VolLB+1):INDEX($BZ:$BZ,ROW()))*SQRT(12))</f>
        <v/>
      </c>
      <c r="CV29" s="27" t="str">
        <f aca="false">IF(ROW()&lt;4+VolLB,"",STDEV(INDEX($CA:$CA,ROW()-VolLB+1):INDEX($CA:$CA,ROW()))*SQRT(12))</f>
        <v/>
      </c>
      <c r="CW29" s="27" t="str">
        <f aca="false">IF(ROW()&lt;4+VolLB,"",STDEV(INDEX($CB:$CB,ROW()-VolLB+1):INDEX($CB:$CB,ROW()))*SQRT(12))</f>
        <v/>
      </c>
      <c r="CX29" s="27" t="str">
        <f aca="false">IF(ROW()&lt;4+VolLB,"",STDEV(INDEX($CC:$CC,ROW()-VolLB+1):INDEX($CC:$CC,ROW()))*SQRT(12))</f>
        <v/>
      </c>
      <c r="CY29" s="27" t="str">
        <f aca="false">IF(ROW()&lt;4+VolLB,"",STDEV(INDEX($CD:$CD,ROW()-VolLB+1):INDEX($CD:$CD,ROW()))*SQRT(12))</f>
        <v/>
      </c>
      <c r="CZ29" s="27" t="str">
        <f aca="false">IF(ROW()&lt;4+VolLB,"",STDEV(INDEX($CE:$CE,ROW()-VolLB+1):INDEX($CE:$CE,ROW()))*SQRT(12))</f>
        <v/>
      </c>
      <c r="DA29" s="27" t="str">
        <f aca="false">IF(ROW()&lt;4+VolLB,"",STDEV(INDEX($CF:$CF,ROW()-VolLB+1):INDEX($CF:$CF,ROW()))*SQRT(12))</f>
        <v/>
      </c>
      <c r="DB29" s="27" t="str">
        <f aca="false">IF(ROW()&lt;4+VolLB,"",STDEV(INDEX($CG:$CG,ROW()-VolLB+1):INDEX($CG:$CG,ROW()))*SQRT(12))</f>
        <v/>
      </c>
      <c r="DC29" s="26" t="n">
        <f aca="false">IF(OR(AR29=0,CH29="",CH29=0),0,AR29*MIN(MaxScal,TgtVol/CH29))</f>
        <v>0</v>
      </c>
      <c r="DD29" s="26" t="n">
        <f aca="false">IF(OR(AS29=0,CI29="",CI29=0),0,AS29*MIN(MaxScal,TgtVol/CI29))</f>
        <v>0</v>
      </c>
      <c r="DE29" s="26" t="n">
        <f aca="false">IF(OR(AT29=0,CJ29="",CJ29=0),0,AT29*MIN(MaxScal,TgtVol/CJ29))</f>
        <v>0</v>
      </c>
      <c r="DF29" s="26" t="n">
        <f aca="false">IF(OR(AU29=0,CK29="",CK29=0),0,AU29*MIN(MaxScal,TgtVol/CK29))</f>
        <v>0</v>
      </c>
      <c r="DG29" s="26" t="n">
        <f aca="false">IF(OR(AV29=0,CL29="",CL29=0),0,AV29*MIN(MaxScal,TgtVol/CL29))</f>
        <v>0</v>
      </c>
      <c r="DH29" s="26" t="n">
        <f aca="false">IF(OR(AW29=0,CM29="",CM29=0),0,AW29*MIN(MaxScal,TgtVol/CM29))</f>
        <v>0</v>
      </c>
      <c r="DI29" s="26" t="n">
        <f aca="false">IF(OR(AX29=0,CN29="",CN29=0),0,AX29*MIN(MaxScal,TgtVol/CN29))</f>
        <v>0</v>
      </c>
      <c r="DJ29" s="26" t="n">
        <f aca="false">IF(OR(AY29=0,CO29="",CO29=0),0,AY29*MIN(MaxScal,TgtVol/CO29))</f>
        <v>0</v>
      </c>
      <c r="DK29" s="26" t="n">
        <f aca="false">IF(OR(AZ29=0,CP29="",CP29=0),0,AZ29*MIN(MaxScal,TgtVol/CP29))</f>
        <v>0</v>
      </c>
      <c r="DL29" s="26" t="n">
        <f aca="false">IF(OR(BA29=0,CQ29="",CQ29=0),0,BA29*MIN(MaxScal,TgtVol/CQ29))</f>
        <v>0</v>
      </c>
      <c r="DM29" s="26" t="n">
        <f aca="false">IF(OR(BB29=0,CR29="",CR29=0),0,BB29*MIN(MaxScal,TgtVol/CR29))</f>
        <v>0</v>
      </c>
      <c r="DN29" s="26" t="n">
        <f aca="false">IF(OR(BC29=0,CS29="",CS29=0),0,BC29*MIN(MaxScal,TgtVol/CS29))</f>
        <v>0</v>
      </c>
      <c r="DO29" s="26" t="n">
        <f aca="false">IF(OR(BD29=0,CT29="",CT29=0),0,BD29*MIN(MaxScal,TgtVol/CT29))</f>
        <v>0</v>
      </c>
      <c r="DP29" s="26" t="n">
        <f aca="false">IF(OR(BE29=0,CU29="",CU29=0),0,BE29*MIN(MaxScal,TgtVol/CU29))</f>
        <v>0</v>
      </c>
      <c r="DQ29" s="26" t="n">
        <f aca="false">IF(OR(BF29=0,CV29="",CV29=0),0,BF29*MIN(MaxScal,TgtVol/CV29))</f>
        <v>0</v>
      </c>
      <c r="DR29" s="26" t="n">
        <f aca="false">IF(OR(BG29=0,CW29="",CW29=0),0,BG29*MIN(MaxScal,TgtVol/CW29))</f>
        <v>0</v>
      </c>
      <c r="DS29" s="26" t="n">
        <f aca="false">IF(OR(BH29=0,CX29="",CX29=0),0,BH29*MIN(MaxScal,TgtVol/CX29))</f>
        <v>0</v>
      </c>
      <c r="DT29" s="26" t="n">
        <f aca="false">IF(OR(BI29=0,CY29="",CY29=0),0,BI29*MIN(MaxScal,TgtVol/CY29))</f>
        <v>0</v>
      </c>
      <c r="DU29" s="26" t="n">
        <f aca="false">IF(OR(BJ29=0,CZ29="",CZ29=0),0,BJ29*MIN(MaxScal,TgtVol/CZ29))</f>
        <v>0</v>
      </c>
      <c r="DV29" s="26" t="n">
        <f aca="false">IF(OR(BK29=0,DA29="",DA29=0),0,BK29*MIN(MaxScal,TgtVol/DA29))</f>
        <v>0</v>
      </c>
      <c r="DW29" s="26" t="n">
        <f aca="false">IF(OR(BL29=0,DB29="",DB29=0),0,BL29*MIN(MaxScal,TgtVol/DB29))</f>
        <v>0</v>
      </c>
      <c r="DX29" s="28" t="n">
        <f aca="false">IFERROR(DC28*BM29,"")</f>
        <v>0</v>
      </c>
      <c r="DY29" s="28" t="n">
        <f aca="false">IFERROR(DD28*BN29,"")</f>
        <v>0</v>
      </c>
      <c r="DZ29" s="28" t="n">
        <f aca="false">IFERROR(DE28*BO29,"")</f>
        <v>0</v>
      </c>
      <c r="EA29" s="28" t="n">
        <f aca="false">IFERROR(DF28*BP29,"")</f>
        <v>0</v>
      </c>
      <c r="EB29" s="28" t="n">
        <f aca="false">IFERROR(DG28*BQ29,"")</f>
        <v>0</v>
      </c>
      <c r="EC29" s="28" t="n">
        <f aca="false">IFERROR(DH28*BR29,"")</f>
        <v>0</v>
      </c>
      <c r="ED29" s="28" t="n">
        <f aca="false">IFERROR(DI28*BS29,"")</f>
        <v>0</v>
      </c>
      <c r="EE29" s="28" t="n">
        <f aca="false">IFERROR(DJ28*BT29,"")</f>
        <v>-0</v>
      </c>
      <c r="EF29" s="28" t="n">
        <f aca="false">IFERROR(DK28*BU29,"")</f>
        <v>-0</v>
      </c>
      <c r="EG29" s="28" t="n">
        <f aca="false">IFERROR(DL28*BV29,"")</f>
        <v>0</v>
      </c>
      <c r="EH29" s="28" t="n">
        <f aca="false">IFERROR(DM28*BW29,"")</f>
        <v>-0</v>
      </c>
      <c r="EI29" s="28" t="n">
        <f aca="false">IFERROR(DN28*BX29,"")</f>
        <v>-0</v>
      </c>
      <c r="EJ29" s="28" t="n">
        <f aca="false">IFERROR(DO28*BY29,"")</f>
        <v>-0</v>
      </c>
      <c r="EK29" s="28" t="n">
        <f aca="false">IFERROR(DP28*BZ29,"")</f>
        <v>0</v>
      </c>
      <c r="EL29" s="28" t="n">
        <f aca="false">IFERROR(DQ28*CA29,"")</f>
        <v>-0</v>
      </c>
      <c r="EM29" s="28" t="n">
        <f aca="false">IFERROR(DR28*CB29,"")</f>
        <v>0</v>
      </c>
      <c r="EN29" s="28" t="n">
        <f aca="false">IFERROR(DS28*CC29,"")</f>
        <v>0</v>
      </c>
      <c r="EO29" s="28" t="n">
        <f aca="false">IFERROR(DT28*CD29,"")</f>
        <v>-0</v>
      </c>
      <c r="EP29" s="28" t="n">
        <f aca="false">IFERROR(DU28*CE29,"")</f>
        <v>0</v>
      </c>
      <c r="EQ29" s="28" t="n">
        <f aca="false">IFERROR(DV28*CF29,"")</f>
        <v>-0</v>
      </c>
      <c r="ER29" s="28" t="n">
        <f aca="false">IFERROR(DW28*CG29,"")</f>
        <v>0</v>
      </c>
      <c r="ES29" s="28" t="n">
        <f aca="false">IF(ROW()=4,"",SUM(DX29:ER29))</f>
        <v>0</v>
      </c>
      <c r="ET29" s="29" t="n">
        <f aca="false">COUNTIF(AR29:BL29,"&gt;0")</f>
        <v>0</v>
      </c>
    </row>
    <row r="30" customFormat="false" ht="15" hidden="false" customHeight="false" outlineLevel="0" collapsed="false">
      <c r="A30" s="19" t="n">
        <v>38807</v>
      </c>
      <c r="B30" s="23" t="n">
        <f aca="false">ABS(Rates_Data!AD30-Rates_Data!AE30)</f>
        <v>0.0834814814814813</v>
      </c>
      <c r="C30" s="23" t="n">
        <f aca="false">ABS(Rates_Data!AD30-Rates_Data!AF30)</f>
        <v>0.250592592592593</v>
      </c>
      <c r="D30" s="23" t="n">
        <f aca="false">ABS(Rates_Data!AD30-Rates_Data!AG30)</f>
        <v>0.435407407407408</v>
      </c>
      <c r="E30" s="23" t="n">
        <f aca="false">ABS(Rates_Data!AD30-Rates_Data!AH30)</f>
        <v>0.249259259259259</v>
      </c>
      <c r="F30" s="23" t="n">
        <f aca="false">ABS(Rates_Data!AD30-Rates_Data!AI30)</f>
        <v>0.383</v>
      </c>
      <c r="G30" s="23" t="n">
        <f aca="false">ABS(Rates_Data!AD30-Rates_Data!AJ30)</f>
        <v>0.189148148148148</v>
      </c>
      <c r="H30" s="23" t="n">
        <f aca="false">ABS(Rates_Data!AE30-Rates_Data!AF30)</f>
        <v>0.167111111111111</v>
      </c>
      <c r="I30" s="23" t="n">
        <f aca="false">ABS(Rates_Data!AE30-Rates_Data!AG30)</f>
        <v>0.518888888888889</v>
      </c>
      <c r="J30" s="23" t="n">
        <f aca="false">ABS(Rates_Data!AE30-Rates_Data!AH30)</f>
        <v>0.332740740740741</v>
      </c>
      <c r="K30" s="23" t="n">
        <f aca="false">ABS(Rates_Data!AE30-Rates_Data!AI30)</f>
        <v>0.299518518518519</v>
      </c>
      <c r="L30" s="23" t="n">
        <f aca="false">ABS(Rates_Data!AE30-Rates_Data!AJ30)</f>
        <v>0.105666666666667</v>
      </c>
      <c r="M30" s="23" t="n">
        <f aca="false">ABS(Rates_Data!AF30-Rates_Data!AG30)</f>
        <v>0.686000000000001</v>
      </c>
      <c r="N30" s="23" t="n">
        <f aca="false">ABS(Rates_Data!AF30-Rates_Data!AH30)</f>
        <v>0.499851851851852</v>
      </c>
      <c r="O30" s="23" t="n">
        <f aca="false">ABS(Rates_Data!AF30-Rates_Data!AI30)</f>
        <v>0.132407407407407</v>
      </c>
      <c r="P30" s="23" t="n">
        <f aca="false">ABS(Rates_Data!AF30-Rates_Data!AJ30)</f>
        <v>0.0614444444444449</v>
      </c>
      <c r="Q30" s="23" t="n">
        <f aca="false">ABS(Rates_Data!AG30-Rates_Data!AH30)</f>
        <v>0.186148148148148</v>
      </c>
      <c r="R30" s="23" t="n">
        <f aca="false">ABS(Rates_Data!AG30-Rates_Data!AI30)</f>
        <v>0.818407407407408</v>
      </c>
      <c r="S30" s="23" t="n">
        <f aca="false">ABS(Rates_Data!AG30-Rates_Data!AJ30)</f>
        <v>0.624555555555556</v>
      </c>
      <c r="T30" s="23" t="n">
        <f aca="false">ABS(Rates_Data!AH30-Rates_Data!AI30)</f>
        <v>0.632259259259259</v>
      </c>
      <c r="U30" s="23" t="n">
        <f aca="false">ABS(Rates_Data!AH30-Rates_Data!AJ30)</f>
        <v>0.438407407407407</v>
      </c>
      <c r="V30" s="23" t="n">
        <f aca="false">ABS(Rates_Data!AI30-Rates_Data!AJ30)</f>
        <v>0.193851851851852</v>
      </c>
      <c r="W30" s="26" t="str">
        <f aca="false">IF(ROW()&lt;4+MinObs-1,"",IFERROR((B30-AVERAGE(B$4:B30))/STDEV(B$4:B30),""))</f>
        <v/>
      </c>
      <c r="X30" s="26" t="str">
        <f aca="false">IF(ROW()&lt;4+MinObs-1,"",IFERROR((C30-AVERAGE(C$4:C30))/STDEV(C$4:C30),""))</f>
        <v/>
      </c>
      <c r="Y30" s="26" t="str">
        <f aca="false">IF(ROW()&lt;4+MinObs-1,"",IFERROR((D30-AVERAGE(D$4:D30))/STDEV(D$4:D30),""))</f>
        <v/>
      </c>
      <c r="Z30" s="26" t="str">
        <f aca="false">IF(ROW()&lt;4+MinObs-1,"",IFERROR((E30-AVERAGE(E$4:E30))/STDEV(E$4:E30),""))</f>
        <v/>
      </c>
      <c r="AA30" s="26" t="str">
        <f aca="false">IF(ROW()&lt;4+MinObs-1,"",IFERROR((F30-AVERAGE(F$4:F30))/STDEV(F$4:F30),""))</f>
        <v/>
      </c>
      <c r="AB30" s="26" t="str">
        <f aca="false">IF(ROW()&lt;4+MinObs-1,"",IFERROR((G30-AVERAGE(G$4:G30))/STDEV(G$4:G30),""))</f>
        <v/>
      </c>
      <c r="AC30" s="26" t="str">
        <f aca="false">IF(ROW()&lt;4+MinObs-1,"",IFERROR((H30-AVERAGE(H$4:H30))/STDEV(H$4:H30),""))</f>
        <v/>
      </c>
      <c r="AD30" s="26" t="str">
        <f aca="false">IF(ROW()&lt;4+MinObs-1,"",IFERROR((I30-AVERAGE(I$4:I30))/STDEV(I$4:I30),""))</f>
        <v/>
      </c>
      <c r="AE30" s="26" t="str">
        <f aca="false">IF(ROW()&lt;4+MinObs-1,"",IFERROR((J30-AVERAGE(J$4:J30))/STDEV(J$4:J30),""))</f>
        <v/>
      </c>
      <c r="AF30" s="26" t="str">
        <f aca="false">IF(ROW()&lt;4+MinObs-1,"",IFERROR((K30-AVERAGE(K$4:K30))/STDEV(K$4:K30),""))</f>
        <v/>
      </c>
      <c r="AG30" s="26" t="str">
        <f aca="false">IF(ROW()&lt;4+MinObs-1,"",IFERROR((L30-AVERAGE(L$4:L30))/STDEV(L$4:L30),""))</f>
        <v/>
      </c>
      <c r="AH30" s="26" t="str">
        <f aca="false">IF(ROW()&lt;4+MinObs-1,"",IFERROR((M30-AVERAGE(M$4:M30))/STDEV(M$4:M30),""))</f>
        <v/>
      </c>
      <c r="AI30" s="26" t="str">
        <f aca="false">IF(ROW()&lt;4+MinObs-1,"",IFERROR((N30-AVERAGE(N$4:N30))/STDEV(N$4:N30),""))</f>
        <v/>
      </c>
      <c r="AJ30" s="26" t="str">
        <f aca="false">IF(ROW()&lt;4+MinObs-1,"",IFERROR((O30-AVERAGE(O$4:O30))/STDEV(O$4:O30),""))</f>
        <v/>
      </c>
      <c r="AK30" s="26" t="str">
        <f aca="false">IF(ROW()&lt;4+MinObs-1,"",IFERROR((P30-AVERAGE(P$4:P30))/STDEV(P$4:P30),""))</f>
        <v/>
      </c>
      <c r="AL30" s="26" t="str">
        <f aca="false">IF(ROW()&lt;4+MinObs-1,"",IFERROR((Q30-AVERAGE(Q$4:Q30))/STDEV(Q$4:Q30),""))</f>
        <v/>
      </c>
      <c r="AM30" s="26" t="str">
        <f aca="false">IF(ROW()&lt;4+MinObs-1,"",IFERROR((R30-AVERAGE(R$4:R30))/STDEV(R$4:R30),""))</f>
        <v/>
      </c>
      <c r="AN30" s="26" t="str">
        <f aca="false">IF(ROW()&lt;4+MinObs-1,"",IFERROR((S30-AVERAGE(S$4:S30))/STDEV(S$4:S30),""))</f>
        <v/>
      </c>
      <c r="AO30" s="26" t="str">
        <f aca="false">IF(ROW()&lt;4+MinObs-1,"",IFERROR((T30-AVERAGE(T$4:T30))/STDEV(T$4:T30),""))</f>
        <v/>
      </c>
      <c r="AP30" s="26" t="str">
        <f aca="false">IF(ROW()&lt;4+MinObs-1,"",IFERROR((U30-AVERAGE(U$4:U30))/STDEV(U$4:U30),""))</f>
        <v/>
      </c>
      <c r="AQ30" s="26" t="str">
        <f aca="false">IF(ROW()&lt;4+MinObs-1,"",IFERROR((V30-AVERAGE(V$4:V30))/STDEV(V$4:V30),""))</f>
        <v/>
      </c>
      <c r="AR30" s="26" t="n">
        <f aca="false">IF(W30="",0,IF(W30&gt;=z4,w4,IF(W30&gt;=z3,w3,IF(W30&gt;=zEntry,w2,IF(AND(W30&gt;=ExitZ,AR29&gt;0),w2,0)))))</f>
        <v>0</v>
      </c>
      <c r="AS30" s="26" t="n">
        <f aca="false">IF(X30="",0,IF(X30&gt;=z4,w4,IF(X30&gt;=z3,w3,IF(X30&gt;=zEntry,w2,IF(AND(X30&gt;=ExitZ,AS29&gt;0),w2,0)))))</f>
        <v>0</v>
      </c>
      <c r="AT30" s="26" t="n">
        <f aca="false">IF(Y30="",0,IF(Y30&gt;=z4,w4,IF(Y30&gt;=z3,w3,IF(Y30&gt;=zEntry,w2,IF(AND(Y30&gt;=ExitZ,AT29&gt;0),w2,0)))))</f>
        <v>0</v>
      </c>
      <c r="AU30" s="26" t="n">
        <f aca="false">IF(Z30="",0,IF(Z30&gt;=z4,w4,IF(Z30&gt;=z3,w3,IF(Z30&gt;=zEntry,w2,IF(AND(Z30&gt;=ExitZ,AU29&gt;0),w2,0)))))</f>
        <v>0</v>
      </c>
      <c r="AV30" s="26" t="n">
        <f aca="false">IF(AA30="",0,IF(AA30&gt;=z4,w4,IF(AA30&gt;=z3,w3,IF(AA30&gt;=zEntry,w2,IF(AND(AA30&gt;=ExitZ,AV29&gt;0),w2,0)))))</f>
        <v>0</v>
      </c>
      <c r="AW30" s="26" t="n">
        <f aca="false">IF(AB30="",0,IF(AB30&gt;=z4,w4,IF(AB30&gt;=z3,w3,IF(AB30&gt;=zEntry,w2,IF(AND(AB30&gt;=ExitZ,AW29&gt;0),w2,0)))))</f>
        <v>0</v>
      </c>
      <c r="AX30" s="26" t="n">
        <f aca="false">IF(AC30="",0,IF(AC30&gt;=z4,w4,IF(AC30&gt;=z3,w3,IF(AC30&gt;=zEntry,w2,IF(AND(AC30&gt;=ExitZ,AX29&gt;0),w2,0)))))</f>
        <v>0</v>
      </c>
      <c r="AY30" s="26" t="n">
        <f aca="false">IF(AD30="",0,IF(AD30&gt;=z4,w4,IF(AD30&gt;=z3,w3,IF(AD30&gt;=zEntry,w2,IF(AND(AD30&gt;=ExitZ,AY29&gt;0),w2,0)))))</f>
        <v>0</v>
      </c>
      <c r="AZ30" s="26" t="n">
        <f aca="false">IF(AE30="",0,IF(AE30&gt;=z4,w4,IF(AE30&gt;=z3,w3,IF(AE30&gt;=zEntry,w2,IF(AND(AE30&gt;=ExitZ,AZ29&gt;0),w2,0)))))</f>
        <v>0</v>
      </c>
      <c r="BA30" s="26" t="n">
        <f aca="false">IF(AF30="",0,IF(AF30&gt;=z4,w4,IF(AF30&gt;=z3,w3,IF(AF30&gt;=zEntry,w2,IF(AND(AF30&gt;=ExitZ,BA29&gt;0),w2,0)))))</f>
        <v>0</v>
      </c>
      <c r="BB30" s="26" t="n">
        <f aca="false">IF(AG30="",0,IF(AG30&gt;=z4,w4,IF(AG30&gt;=z3,w3,IF(AG30&gt;=zEntry,w2,IF(AND(AG30&gt;=ExitZ,BB29&gt;0),w2,0)))))</f>
        <v>0</v>
      </c>
      <c r="BC30" s="26" t="n">
        <f aca="false">IF(AH30="",0,IF(AH30&gt;=z4,w4,IF(AH30&gt;=z3,w3,IF(AH30&gt;=zEntry,w2,IF(AND(AH30&gt;=ExitZ,BC29&gt;0),w2,0)))))</f>
        <v>0</v>
      </c>
      <c r="BD30" s="26" t="n">
        <f aca="false">IF(AI30="",0,IF(AI30&gt;=z4,w4,IF(AI30&gt;=z3,w3,IF(AI30&gt;=zEntry,w2,IF(AND(AI30&gt;=ExitZ,BD29&gt;0),w2,0)))))</f>
        <v>0</v>
      </c>
      <c r="BE30" s="26" t="n">
        <f aca="false">IF(AJ30="",0,IF(AJ30&gt;=z4,w4,IF(AJ30&gt;=z3,w3,IF(AJ30&gt;=zEntry,w2,IF(AND(AJ30&gt;=ExitZ,BE29&gt;0),w2,0)))))</f>
        <v>0</v>
      </c>
      <c r="BF30" s="26" t="n">
        <f aca="false">IF(AK30="",0,IF(AK30&gt;=z4,w4,IF(AK30&gt;=z3,w3,IF(AK30&gt;=zEntry,w2,IF(AND(AK30&gt;=ExitZ,BF29&gt;0),w2,0)))))</f>
        <v>0</v>
      </c>
      <c r="BG30" s="26" t="n">
        <f aca="false">IF(AL30="",0,IF(AL30&gt;=z4,w4,IF(AL30&gt;=z3,w3,IF(AL30&gt;=zEntry,w2,IF(AND(AL30&gt;=ExitZ,BG29&gt;0),w2,0)))))</f>
        <v>0</v>
      </c>
      <c r="BH30" s="26" t="n">
        <f aca="false">IF(AM30="",0,IF(AM30&gt;=z4,w4,IF(AM30&gt;=z3,w3,IF(AM30&gt;=zEntry,w2,IF(AND(AM30&gt;=ExitZ,BH29&gt;0),w2,0)))))</f>
        <v>0</v>
      </c>
      <c r="BI30" s="26" t="n">
        <f aca="false">IF(AN30="",0,IF(AN30&gt;=z4,w4,IF(AN30&gt;=z3,w3,IF(AN30&gt;=zEntry,w2,IF(AND(AN30&gt;=ExitZ,BI29&gt;0),w2,0)))))</f>
        <v>0</v>
      </c>
      <c r="BJ30" s="26" t="n">
        <f aca="false">IF(AO30="",0,IF(AO30&gt;=z4,w4,IF(AO30&gt;=z3,w3,IF(AO30&gt;=zEntry,w2,IF(AND(AO30&gt;=ExitZ,BJ29&gt;0),w2,0)))))</f>
        <v>0</v>
      </c>
      <c r="BK30" s="26" t="n">
        <f aca="false">IF(AP30="",0,IF(AP30&gt;=z4,w4,IF(AP30&gt;=z3,w3,IF(AP30&gt;=zEntry,w2,IF(AND(AP30&gt;=ExitZ,BK29&gt;0),w2,0)))))</f>
        <v>0</v>
      </c>
      <c r="BL30" s="26" t="n">
        <f aca="false">IF(AQ30="",0,IF(AQ30&gt;=z4,w4,IF(AQ30&gt;=z3,w3,IF(AQ30&gt;=zEntry,w2,IF(AND(AQ30&gt;=ExitZ,BL29&gt;0),w2,0)))))</f>
        <v>0</v>
      </c>
      <c r="BM30" s="23" t="n">
        <f aca="false">IF(Rates_Data!AD29&gt;=Rates_Data!AE29,Rates_Data!AK30-Rates_Data!AL30,Rates_Data!AL30-Rates_Data!AK30)</f>
        <v>0.000608000000000009</v>
      </c>
      <c r="BN30" s="23" t="n">
        <f aca="false">IF(Rates_Data!AD29&gt;=Rates_Data!AF29,Rates_Data!AK30-Rates_Data!AM30,Rates_Data!AM30-Rates_Data!AK30)</f>
        <v>0.006213</v>
      </c>
      <c r="BO30" s="23" t="n">
        <f aca="false">IF(Rates_Data!AD29&gt;=Rates_Data!AG29,Rates_Data!AK30-Rates_Data!AN30,Rates_Data!AN30-Rates_Data!AK30)</f>
        <v>-0.002109</v>
      </c>
      <c r="BP30" s="23" t="n">
        <f aca="false">IF(Rates_Data!AD29&gt;=Rates_Data!AH29,Rates_Data!AK30-Rates_Data!AO30,Rates_Data!AO30-Rates_Data!AK30)</f>
        <v>0.009747</v>
      </c>
      <c r="BQ30" s="23" t="n">
        <f aca="false">IF(Rates_Data!AD29&gt;=Rates_Data!AI29,Rates_Data!AK30-Rates_Data!AP30,Rates_Data!AP30-Rates_Data!AK30)</f>
        <v>-0.004997</v>
      </c>
      <c r="BR30" s="23" t="n">
        <f aca="false">IF(Rates_Data!AD29&gt;=Rates_Data!AJ29,Rates_Data!AK30-Rates_Data!AQ30,Rates_Data!AQ30-Rates_Data!AK30)</f>
        <v>0.00201400000000002</v>
      </c>
      <c r="BS30" s="23" t="n">
        <f aca="false">IF(Rates_Data!AE29&gt;=Rates_Data!AF29,Rates_Data!AL30-Rates_Data!AM30,Rates_Data!AM30-Rates_Data!AL30)</f>
        <v>0.00560499999999999</v>
      </c>
      <c r="BT30" s="23" t="n">
        <f aca="false">IF(Rates_Data!AE29&gt;=Rates_Data!AG29,Rates_Data!AL30-Rates_Data!AN30,Rates_Data!AN30-Rates_Data!AL30)</f>
        <v>-0.00271700000000001</v>
      </c>
      <c r="BU30" s="23" t="n">
        <f aca="false">IF(Rates_Data!AE29&gt;=Rates_Data!AH29,Rates_Data!AL30-Rates_Data!AO30,Rates_Data!AO30-Rates_Data!AL30)</f>
        <v>0.00913899999999999</v>
      </c>
      <c r="BV30" s="23" t="n">
        <f aca="false">IF(Rates_Data!AE29&gt;=Rates_Data!AI29,Rates_Data!AL30-Rates_Data!AP30,Rates_Data!AP30-Rates_Data!AL30)</f>
        <v>-0.00438899999999999</v>
      </c>
      <c r="BW30" s="23" t="n">
        <f aca="false">IF(Rates_Data!AE29&gt;=Rates_Data!AJ29,Rates_Data!AL30-Rates_Data!AQ30,Rates_Data!AQ30-Rates_Data!AL30)</f>
        <v>-0.00140600000000001</v>
      </c>
      <c r="BX30" s="23" t="n">
        <f aca="false">IF(Rates_Data!AF29&gt;=Rates_Data!AG29,Rates_Data!AM30-Rates_Data!AN30,Rates_Data!AN30-Rates_Data!AM30)</f>
        <v>-0.008322</v>
      </c>
      <c r="BY30" s="23" t="n">
        <f aca="false">IF(Rates_Data!AF29&gt;=Rates_Data!AH29,Rates_Data!AM30-Rates_Data!AO30,Rates_Data!AO30-Rates_Data!AM30)</f>
        <v>0.003534</v>
      </c>
      <c r="BZ30" s="23" t="n">
        <f aca="false">IF(Rates_Data!AF29&gt;=Rates_Data!AI29,Rates_Data!AM30-Rates_Data!AP30,Rates_Data!AP30-Rates_Data!AM30)</f>
        <v>0.001216</v>
      </c>
      <c r="CA30" s="23" t="n">
        <f aca="false">IF(Rates_Data!AF29&gt;=Rates_Data!AJ29,Rates_Data!AM30-Rates_Data!AQ30,Rates_Data!AQ30-Rates_Data!AM30)</f>
        <v>0.00419899999999999</v>
      </c>
      <c r="CB30" s="23" t="n">
        <f aca="false">IF(Rates_Data!AG29&gt;=Rates_Data!AH29,Rates_Data!AN30-Rates_Data!AO30,Rates_Data!AO30-Rates_Data!AN30)</f>
        <v>0.011856</v>
      </c>
      <c r="CC30" s="23" t="n">
        <f aca="false">IF(Rates_Data!AG29&gt;=Rates_Data!AI29,Rates_Data!AN30-Rates_Data!AP30,Rates_Data!AP30-Rates_Data!AN30)</f>
        <v>-0.00710600000000001</v>
      </c>
      <c r="CD30" s="23" t="n">
        <f aca="false">IF(Rates_Data!AG29&gt;=Rates_Data!AJ29,Rates_Data!AN30-Rates_Data!AQ30,Rates_Data!AQ30-Rates_Data!AN30)</f>
        <v>-0.00412300000000002</v>
      </c>
      <c r="CE30" s="23" t="n">
        <f aca="false">IF(Rates_Data!AH29&gt;=Rates_Data!AI29,Rates_Data!AO30-Rates_Data!AP30,Rates_Data!AP30-Rates_Data!AO30)</f>
        <v>0.00475</v>
      </c>
      <c r="CF30" s="23" t="n">
        <f aca="false">IF(Rates_Data!AH29&gt;=Rates_Data!AJ29,Rates_Data!AO30-Rates_Data!AQ30,Rates_Data!AQ30-Rates_Data!AO30)</f>
        <v>0.00773299999999998</v>
      </c>
      <c r="CG30" s="23" t="n">
        <f aca="false">IF(Rates_Data!AI29&gt;=Rates_Data!AJ29,Rates_Data!AP30-Rates_Data!AQ30,Rates_Data!AQ30-Rates_Data!AP30)</f>
        <v>-0.00298299999999999</v>
      </c>
      <c r="CH30" s="27" t="str">
        <f aca="false">IF(ROW()&lt;4+VolLB,"",STDEV(INDEX($BM:$BM,ROW()-VolLB+1):INDEX($BM:$BM,ROW()))*SQRT(12))</f>
        <v/>
      </c>
      <c r="CI30" s="27" t="str">
        <f aca="false">IF(ROW()&lt;4+VolLB,"",STDEV(INDEX($BN:$BN,ROW()-VolLB+1):INDEX($BN:$BN,ROW()))*SQRT(12))</f>
        <v/>
      </c>
      <c r="CJ30" s="27" t="str">
        <f aca="false">IF(ROW()&lt;4+VolLB,"",STDEV(INDEX($BO:$BO,ROW()-VolLB+1):INDEX($BO:$BO,ROW()))*SQRT(12))</f>
        <v/>
      </c>
      <c r="CK30" s="27" t="str">
        <f aca="false">IF(ROW()&lt;4+VolLB,"",STDEV(INDEX($BP:$BP,ROW()-VolLB+1):INDEX($BP:$BP,ROW()))*SQRT(12))</f>
        <v/>
      </c>
      <c r="CL30" s="27" t="str">
        <f aca="false">IF(ROW()&lt;4+VolLB,"",STDEV(INDEX($BQ:$BQ,ROW()-VolLB+1):INDEX($BQ:$BQ,ROW()))*SQRT(12))</f>
        <v/>
      </c>
      <c r="CM30" s="27" t="str">
        <f aca="false">IF(ROW()&lt;4+VolLB,"",STDEV(INDEX($BR:$BR,ROW()-VolLB+1):INDEX($BR:$BR,ROW()))*SQRT(12))</f>
        <v/>
      </c>
      <c r="CN30" s="27" t="str">
        <f aca="false">IF(ROW()&lt;4+VolLB,"",STDEV(INDEX($BS:$BS,ROW()-VolLB+1):INDEX($BS:$BS,ROW()))*SQRT(12))</f>
        <v/>
      </c>
      <c r="CO30" s="27" t="str">
        <f aca="false">IF(ROW()&lt;4+VolLB,"",STDEV(INDEX($BT:$BT,ROW()-VolLB+1):INDEX($BT:$BT,ROW()))*SQRT(12))</f>
        <v/>
      </c>
      <c r="CP30" s="27" t="str">
        <f aca="false">IF(ROW()&lt;4+VolLB,"",STDEV(INDEX($BU:$BU,ROW()-VolLB+1):INDEX($BU:$BU,ROW()))*SQRT(12))</f>
        <v/>
      </c>
      <c r="CQ30" s="27" t="str">
        <f aca="false">IF(ROW()&lt;4+VolLB,"",STDEV(INDEX($BV:$BV,ROW()-VolLB+1):INDEX($BV:$BV,ROW()))*SQRT(12))</f>
        <v/>
      </c>
      <c r="CR30" s="27" t="str">
        <f aca="false">IF(ROW()&lt;4+VolLB,"",STDEV(INDEX($BW:$BW,ROW()-VolLB+1):INDEX($BW:$BW,ROW()))*SQRT(12))</f>
        <v/>
      </c>
      <c r="CS30" s="27" t="str">
        <f aca="false">IF(ROW()&lt;4+VolLB,"",STDEV(INDEX($BX:$BX,ROW()-VolLB+1):INDEX($BX:$BX,ROW()))*SQRT(12))</f>
        <v/>
      </c>
      <c r="CT30" s="27" t="str">
        <f aca="false">IF(ROW()&lt;4+VolLB,"",STDEV(INDEX($BY:$BY,ROW()-VolLB+1):INDEX($BY:$BY,ROW()))*SQRT(12))</f>
        <v/>
      </c>
      <c r="CU30" s="27" t="str">
        <f aca="false">IF(ROW()&lt;4+VolLB,"",STDEV(INDEX($BZ:$BZ,ROW()-VolLB+1):INDEX($BZ:$BZ,ROW()))*SQRT(12))</f>
        <v/>
      </c>
      <c r="CV30" s="27" t="str">
        <f aca="false">IF(ROW()&lt;4+VolLB,"",STDEV(INDEX($CA:$CA,ROW()-VolLB+1):INDEX($CA:$CA,ROW()))*SQRT(12))</f>
        <v/>
      </c>
      <c r="CW30" s="27" t="str">
        <f aca="false">IF(ROW()&lt;4+VolLB,"",STDEV(INDEX($CB:$CB,ROW()-VolLB+1):INDEX($CB:$CB,ROW()))*SQRT(12))</f>
        <v/>
      </c>
      <c r="CX30" s="27" t="str">
        <f aca="false">IF(ROW()&lt;4+VolLB,"",STDEV(INDEX($CC:$CC,ROW()-VolLB+1):INDEX($CC:$CC,ROW()))*SQRT(12))</f>
        <v/>
      </c>
      <c r="CY30" s="27" t="str">
        <f aca="false">IF(ROW()&lt;4+VolLB,"",STDEV(INDEX($CD:$CD,ROW()-VolLB+1):INDEX($CD:$CD,ROW()))*SQRT(12))</f>
        <v/>
      </c>
      <c r="CZ30" s="27" t="str">
        <f aca="false">IF(ROW()&lt;4+VolLB,"",STDEV(INDEX($CE:$CE,ROW()-VolLB+1):INDEX($CE:$CE,ROW()))*SQRT(12))</f>
        <v/>
      </c>
      <c r="DA30" s="27" t="str">
        <f aca="false">IF(ROW()&lt;4+VolLB,"",STDEV(INDEX($CF:$CF,ROW()-VolLB+1):INDEX($CF:$CF,ROW()))*SQRT(12))</f>
        <v/>
      </c>
      <c r="DB30" s="27" t="str">
        <f aca="false">IF(ROW()&lt;4+VolLB,"",STDEV(INDEX($CG:$CG,ROW()-VolLB+1):INDEX($CG:$CG,ROW()))*SQRT(12))</f>
        <v/>
      </c>
      <c r="DC30" s="26" t="n">
        <f aca="false">IF(OR(AR30=0,CH30="",CH30=0),0,AR30*MIN(MaxScal,TgtVol/CH30))</f>
        <v>0</v>
      </c>
      <c r="DD30" s="26" t="n">
        <f aca="false">IF(OR(AS30=0,CI30="",CI30=0),0,AS30*MIN(MaxScal,TgtVol/CI30))</f>
        <v>0</v>
      </c>
      <c r="DE30" s="26" t="n">
        <f aca="false">IF(OR(AT30=0,CJ30="",CJ30=0),0,AT30*MIN(MaxScal,TgtVol/CJ30))</f>
        <v>0</v>
      </c>
      <c r="DF30" s="26" t="n">
        <f aca="false">IF(OR(AU30=0,CK30="",CK30=0),0,AU30*MIN(MaxScal,TgtVol/CK30))</f>
        <v>0</v>
      </c>
      <c r="DG30" s="26" t="n">
        <f aca="false">IF(OR(AV30=0,CL30="",CL30=0),0,AV30*MIN(MaxScal,TgtVol/CL30))</f>
        <v>0</v>
      </c>
      <c r="DH30" s="26" t="n">
        <f aca="false">IF(OR(AW30=0,CM30="",CM30=0),0,AW30*MIN(MaxScal,TgtVol/CM30))</f>
        <v>0</v>
      </c>
      <c r="DI30" s="26" t="n">
        <f aca="false">IF(OR(AX30=0,CN30="",CN30=0),0,AX30*MIN(MaxScal,TgtVol/CN30))</f>
        <v>0</v>
      </c>
      <c r="DJ30" s="26" t="n">
        <f aca="false">IF(OR(AY30=0,CO30="",CO30=0),0,AY30*MIN(MaxScal,TgtVol/CO30))</f>
        <v>0</v>
      </c>
      <c r="DK30" s="26" t="n">
        <f aca="false">IF(OR(AZ30=0,CP30="",CP30=0),0,AZ30*MIN(MaxScal,TgtVol/CP30))</f>
        <v>0</v>
      </c>
      <c r="DL30" s="26" t="n">
        <f aca="false">IF(OR(BA30=0,CQ30="",CQ30=0),0,BA30*MIN(MaxScal,TgtVol/CQ30))</f>
        <v>0</v>
      </c>
      <c r="DM30" s="26" t="n">
        <f aca="false">IF(OR(BB30=0,CR30="",CR30=0),0,BB30*MIN(MaxScal,TgtVol/CR30))</f>
        <v>0</v>
      </c>
      <c r="DN30" s="26" t="n">
        <f aca="false">IF(OR(BC30=0,CS30="",CS30=0),0,BC30*MIN(MaxScal,TgtVol/CS30))</f>
        <v>0</v>
      </c>
      <c r="DO30" s="26" t="n">
        <f aca="false">IF(OR(BD30=0,CT30="",CT30=0),0,BD30*MIN(MaxScal,TgtVol/CT30))</f>
        <v>0</v>
      </c>
      <c r="DP30" s="26" t="n">
        <f aca="false">IF(OR(BE30=0,CU30="",CU30=0),0,BE30*MIN(MaxScal,TgtVol/CU30))</f>
        <v>0</v>
      </c>
      <c r="DQ30" s="26" t="n">
        <f aca="false">IF(OR(BF30=0,CV30="",CV30=0),0,BF30*MIN(MaxScal,TgtVol/CV30))</f>
        <v>0</v>
      </c>
      <c r="DR30" s="26" t="n">
        <f aca="false">IF(OR(BG30=0,CW30="",CW30=0),0,BG30*MIN(MaxScal,TgtVol/CW30))</f>
        <v>0</v>
      </c>
      <c r="DS30" s="26" t="n">
        <f aca="false">IF(OR(BH30=0,CX30="",CX30=0),0,BH30*MIN(MaxScal,TgtVol/CX30))</f>
        <v>0</v>
      </c>
      <c r="DT30" s="26" t="n">
        <f aca="false">IF(OR(BI30=0,CY30="",CY30=0),0,BI30*MIN(MaxScal,TgtVol/CY30))</f>
        <v>0</v>
      </c>
      <c r="DU30" s="26" t="n">
        <f aca="false">IF(OR(BJ30=0,CZ30="",CZ30=0),0,BJ30*MIN(MaxScal,TgtVol/CZ30))</f>
        <v>0</v>
      </c>
      <c r="DV30" s="26" t="n">
        <f aca="false">IF(OR(BK30=0,DA30="",DA30=0),0,BK30*MIN(MaxScal,TgtVol/DA30))</f>
        <v>0</v>
      </c>
      <c r="DW30" s="26" t="n">
        <f aca="false">IF(OR(BL30=0,DB30="",DB30=0),0,BL30*MIN(MaxScal,TgtVol/DB30))</f>
        <v>0</v>
      </c>
      <c r="DX30" s="28" t="n">
        <f aca="false">IFERROR(DC29*BM30,"")</f>
        <v>0</v>
      </c>
      <c r="DY30" s="28" t="n">
        <f aca="false">IFERROR(DD29*BN30,"")</f>
        <v>0</v>
      </c>
      <c r="DZ30" s="28" t="n">
        <f aca="false">IFERROR(DE29*BO30,"")</f>
        <v>-0</v>
      </c>
      <c r="EA30" s="28" t="n">
        <f aca="false">IFERROR(DF29*BP30,"")</f>
        <v>0</v>
      </c>
      <c r="EB30" s="28" t="n">
        <f aca="false">IFERROR(DG29*BQ30,"")</f>
        <v>-0</v>
      </c>
      <c r="EC30" s="28" t="n">
        <f aca="false">IFERROR(DH29*BR30,"")</f>
        <v>0</v>
      </c>
      <c r="ED30" s="28" t="n">
        <f aca="false">IFERROR(DI29*BS30,"")</f>
        <v>0</v>
      </c>
      <c r="EE30" s="28" t="n">
        <f aca="false">IFERROR(DJ29*BT30,"")</f>
        <v>-0</v>
      </c>
      <c r="EF30" s="28" t="n">
        <f aca="false">IFERROR(DK29*BU30,"")</f>
        <v>0</v>
      </c>
      <c r="EG30" s="28" t="n">
        <f aca="false">IFERROR(DL29*BV30,"")</f>
        <v>-0</v>
      </c>
      <c r="EH30" s="28" t="n">
        <f aca="false">IFERROR(DM29*BW30,"")</f>
        <v>-0</v>
      </c>
      <c r="EI30" s="28" t="n">
        <f aca="false">IFERROR(DN29*BX30,"")</f>
        <v>-0</v>
      </c>
      <c r="EJ30" s="28" t="n">
        <f aca="false">IFERROR(DO29*BY30,"")</f>
        <v>0</v>
      </c>
      <c r="EK30" s="28" t="n">
        <f aca="false">IFERROR(DP29*BZ30,"")</f>
        <v>0</v>
      </c>
      <c r="EL30" s="28" t="n">
        <f aca="false">IFERROR(DQ29*CA30,"")</f>
        <v>0</v>
      </c>
      <c r="EM30" s="28" t="n">
        <f aca="false">IFERROR(DR29*CB30,"")</f>
        <v>0</v>
      </c>
      <c r="EN30" s="28" t="n">
        <f aca="false">IFERROR(DS29*CC30,"")</f>
        <v>-0</v>
      </c>
      <c r="EO30" s="28" t="n">
        <f aca="false">IFERROR(DT29*CD30,"")</f>
        <v>-0</v>
      </c>
      <c r="EP30" s="28" t="n">
        <f aca="false">IFERROR(DU29*CE30,"")</f>
        <v>0</v>
      </c>
      <c r="EQ30" s="28" t="n">
        <f aca="false">IFERROR(DV29*CF30,"")</f>
        <v>0</v>
      </c>
      <c r="ER30" s="28" t="n">
        <f aca="false">IFERROR(DW29*CG30,"")</f>
        <v>-0</v>
      </c>
      <c r="ES30" s="28" t="n">
        <f aca="false">IF(ROW()=4,"",SUM(DX30:ER30))</f>
        <v>0</v>
      </c>
      <c r="ET30" s="29" t="n">
        <f aca="false">COUNTIF(AR30:BL30,"&gt;0")</f>
        <v>0</v>
      </c>
    </row>
    <row r="31" customFormat="false" ht="15" hidden="false" customHeight="false" outlineLevel="0" collapsed="false">
      <c r="A31" s="19" t="n">
        <v>38837</v>
      </c>
      <c r="B31" s="23" t="n">
        <f aca="false">ABS(Rates_Data!AD31-Rates_Data!AE31)</f>
        <v>0.207785714285714</v>
      </c>
      <c r="C31" s="23" t="n">
        <f aca="false">ABS(Rates_Data!AD31-Rates_Data!AF31)</f>
        <v>0.309142857142857</v>
      </c>
      <c r="D31" s="23" t="n">
        <f aca="false">ABS(Rates_Data!AD31-Rates_Data!AG31)</f>
        <v>0.450714285714286</v>
      </c>
      <c r="E31" s="23" t="n">
        <f aca="false">ABS(Rates_Data!AD31-Rates_Data!AH31)</f>
        <v>0.22975</v>
      </c>
      <c r="F31" s="23" t="n">
        <f aca="false">ABS(Rates_Data!AD31-Rates_Data!AI31)</f>
        <v>0.27675</v>
      </c>
      <c r="G31" s="23" t="n">
        <f aca="false">ABS(Rates_Data!AD31-Rates_Data!AJ31)</f>
        <v>0.301964285714286</v>
      </c>
      <c r="H31" s="23" t="n">
        <f aca="false">ABS(Rates_Data!AE31-Rates_Data!AF31)</f>
        <v>0.101357142857143</v>
      </c>
      <c r="I31" s="23" t="n">
        <f aca="false">ABS(Rates_Data!AE31-Rates_Data!AG31)</f>
        <v>0.6585</v>
      </c>
      <c r="J31" s="23" t="n">
        <f aca="false">ABS(Rates_Data!AE31-Rates_Data!AH31)</f>
        <v>0.437535714285714</v>
      </c>
      <c r="K31" s="23" t="n">
        <f aca="false">ABS(Rates_Data!AE31-Rates_Data!AI31)</f>
        <v>0.0689642857142859</v>
      </c>
      <c r="L31" s="23" t="n">
        <f aca="false">ABS(Rates_Data!AE31-Rates_Data!AJ31)</f>
        <v>0.0941785714285722</v>
      </c>
      <c r="M31" s="23" t="n">
        <f aca="false">ABS(Rates_Data!AF31-Rates_Data!AG31)</f>
        <v>0.759857142857142</v>
      </c>
      <c r="N31" s="23" t="n">
        <f aca="false">ABS(Rates_Data!AF31-Rates_Data!AH31)</f>
        <v>0.538892857142857</v>
      </c>
      <c r="O31" s="23" t="n">
        <f aca="false">ABS(Rates_Data!AF31-Rates_Data!AI31)</f>
        <v>0.0323928571428568</v>
      </c>
      <c r="P31" s="23" t="n">
        <f aca="false">ABS(Rates_Data!AF31-Rates_Data!AJ31)</f>
        <v>0.00717857142857048</v>
      </c>
      <c r="Q31" s="23" t="n">
        <f aca="false">ABS(Rates_Data!AG31-Rates_Data!AH31)</f>
        <v>0.220964285714286</v>
      </c>
      <c r="R31" s="23" t="n">
        <f aca="false">ABS(Rates_Data!AG31-Rates_Data!AI31)</f>
        <v>0.727464285714286</v>
      </c>
      <c r="S31" s="23" t="n">
        <f aca="false">ABS(Rates_Data!AG31-Rates_Data!AJ31)</f>
        <v>0.752678571428572</v>
      </c>
      <c r="T31" s="23" t="n">
        <f aca="false">ABS(Rates_Data!AH31-Rates_Data!AI31)</f>
        <v>0.5065</v>
      </c>
      <c r="U31" s="23" t="n">
        <f aca="false">ABS(Rates_Data!AH31-Rates_Data!AJ31)</f>
        <v>0.531714285714286</v>
      </c>
      <c r="V31" s="23" t="n">
        <f aca="false">ABS(Rates_Data!AI31-Rates_Data!AJ31)</f>
        <v>0.0252142857142863</v>
      </c>
      <c r="W31" s="26" t="str">
        <f aca="false">IF(ROW()&lt;4+MinObs-1,"",IFERROR((B31-AVERAGE(B$4:B31))/STDEV(B$4:B31),""))</f>
        <v/>
      </c>
      <c r="X31" s="26" t="str">
        <f aca="false">IF(ROW()&lt;4+MinObs-1,"",IFERROR((C31-AVERAGE(C$4:C31))/STDEV(C$4:C31),""))</f>
        <v/>
      </c>
      <c r="Y31" s="26" t="str">
        <f aca="false">IF(ROW()&lt;4+MinObs-1,"",IFERROR((D31-AVERAGE(D$4:D31))/STDEV(D$4:D31),""))</f>
        <v/>
      </c>
      <c r="Z31" s="26" t="str">
        <f aca="false">IF(ROW()&lt;4+MinObs-1,"",IFERROR((E31-AVERAGE(E$4:E31))/STDEV(E$4:E31),""))</f>
        <v/>
      </c>
      <c r="AA31" s="26" t="str">
        <f aca="false">IF(ROW()&lt;4+MinObs-1,"",IFERROR((F31-AVERAGE(F$4:F31))/STDEV(F$4:F31),""))</f>
        <v/>
      </c>
      <c r="AB31" s="26" t="str">
        <f aca="false">IF(ROW()&lt;4+MinObs-1,"",IFERROR((G31-AVERAGE(G$4:G31))/STDEV(G$4:G31),""))</f>
        <v/>
      </c>
      <c r="AC31" s="26" t="str">
        <f aca="false">IF(ROW()&lt;4+MinObs-1,"",IFERROR((H31-AVERAGE(H$4:H31))/STDEV(H$4:H31),""))</f>
        <v/>
      </c>
      <c r="AD31" s="26" t="str">
        <f aca="false">IF(ROW()&lt;4+MinObs-1,"",IFERROR((I31-AVERAGE(I$4:I31))/STDEV(I$4:I31),""))</f>
        <v/>
      </c>
      <c r="AE31" s="26" t="str">
        <f aca="false">IF(ROW()&lt;4+MinObs-1,"",IFERROR((J31-AVERAGE(J$4:J31))/STDEV(J$4:J31),""))</f>
        <v/>
      </c>
      <c r="AF31" s="26" t="str">
        <f aca="false">IF(ROW()&lt;4+MinObs-1,"",IFERROR((K31-AVERAGE(K$4:K31))/STDEV(K$4:K31),""))</f>
        <v/>
      </c>
      <c r="AG31" s="26" t="str">
        <f aca="false">IF(ROW()&lt;4+MinObs-1,"",IFERROR((L31-AVERAGE(L$4:L31))/STDEV(L$4:L31),""))</f>
        <v/>
      </c>
      <c r="AH31" s="26" t="str">
        <f aca="false">IF(ROW()&lt;4+MinObs-1,"",IFERROR((M31-AVERAGE(M$4:M31))/STDEV(M$4:M31),""))</f>
        <v/>
      </c>
      <c r="AI31" s="26" t="str">
        <f aca="false">IF(ROW()&lt;4+MinObs-1,"",IFERROR((N31-AVERAGE(N$4:N31))/STDEV(N$4:N31),""))</f>
        <v/>
      </c>
      <c r="AJ31" s="26" t="str">
        <f aca="false">IF(ROW()&lt;4+MinObs-1,"",IFERROR((O31-AVERAGE(O$4:O31))/STDEV(O$4:O31),""))</f>
        <v/>
      </c>
      <c r="AK31" s="26" t="str">
        <f aca="false">IF(ROW()&lt;4+MinObs-1,"",IFERROR((P31-AVERAGE(P$4:P31))/STDEV(P$4:P31),""))</f>
        <v/>
      </c>
      <c r="AL31" s="26" t="str">
        <f aca="false">IF(ROW()&lt;4+MinObs-1,"",IFERROR((Q31-AVERAGE(Q$4:Q31))/STDEV(Q$4:Q31),""))</f>
        <v/>
      </c>
      <c r="AM31" s="26" t="str">
        <f aca="false">IF(ROW()&lt;4+MinObs-1,"",IFERROR((R31-AVERAGE(R$4:R31))/STDEV(R$4:R31),""))</f>
        <v/>
      </c>
      <c r="AN31" s="26" t="str">
        <f aca="false">IF(ROW()&lt;4+MinObs-1,"",IFERROR((S31-AVERAGE(S$4:S31))/STDEV(S$4:S31),""))</f>
        <v/>
      </c>
      <c r="AO31" s="26" t="str">
        <f aca="false">IF(ROW()&lt;4+MinObs-1,"",IFERROR((T31-AVERAGE(T$4:T31))/STDEV(T$4:T31),""))</f>
        <v/>
      </c>
      <c r="AP31" s="26" t="str">
        <f aca="false">IF(ROW()&lt;4+MinObs-1,"",IFERROR((U31-AVERAGE(U$4:U31))/STDEV(U$4:U31),""))</f>
        <v/>
      </c>
      <c r="AQ31" s="26" t="str">
        <f aca="false">IF(ROW()&lt;4+MinObs-1,"",IFERROR((V31-AVERAGE(V$4:V31))/STDEV(V$4:V31),""))</f>
        <v/>
      </c>
      <c r="AR31" s="26" t="n">
        <f aca="false">IF(W31="",0,IF(W31&gt;=z4,w4,IF(W31&gt;=z3,w3,IF(W31&gt;=zEntry,w2,IF(AND(W31&gt;=ExitZ,AR30&gt;0),w2,0)))))</f>
        <v>0</v>
      </c>
      <c r="AS31" s="26" t="n">
        <f aca="false">IF(X31="",0,IF(X31&gt;=z4,w4,IF(X31&gt;=z3,w3,IF(X31&gt;=zEntry,w2,IF(AND(X31&gt;=ExitZ,AS30&gt;0),w2,0)))))</f>
        <v>0</v>
      </c>
      <c r="AT31" s="26" t="n">
        <f aca="false">IF(Y31="",0,IF(Y31&gt;=z4,w4,IF(Y31&gt;=z3,w3,IF(Y31&gt;=zEntry,w2,IF(AND(Y31&gt;=ExitZ,AT30&gt;0),w2,0)))))</f>
        <v>0</v>
      </c>
      <c r="AU31" s="26" t="n">
        <f aca="false">IF(Z31="",0,IF(Z31&gt;=z4,w4,IF(Z31&gt;=z3,w3,IF(Z31&gt;=zEntry,w2,IF(AND(Z31&gt;=ExitZ,AU30&gt;0),w2,0)))))</f>
        <v>0</v>
      </c>
      <c r="AV31" s="26" t="n">
        <f aca="false">IF(AA31="",0,IF(AA31&gt;=z4,w4,IF(AA31&gt;=z3,w3,IF(AA31&gt;=zEntry,w2,IF(AND(AA31&gt;=ExitZ,AV30&gt;0),w2,0)))))</f>
        <v>0</v>
      </c>
      <c r="AW31" s="26" t="n">
        <f aca="false">IF(AB31="",0,IF(AB31&gt;=z4,w4,IF(AB31&gt;=z3,w3,IF(AB31&gt;=zEntry,w2,IF(AND(AB31&gt;=ExitZ,AW30&gt;0),w2,0)))))</f>
        <v>0</v>
      </c>
      <c r="AX31" s="26" t="n">
        <f aca="false">IF(AC31="",0,IF(AC31&gt;=z4,w4,IF(AC31&gt;=z3,w3,IF(AC31&gt;=zEntry,w2,IF(AND(AC31&gt;=ExitZ,AX30&gt;0),w2,0)))))</f>
        <v>0</v>
      </c>
      <c r="AY31" s="26" t="n">
        <f aca="false">IF(AD31="",0,IF(AD31&gt;=z4,w4,IF(AD31&gt;=z3,w3,IF(AD31&gt;=zEntry,w2,IF(AND(AD31&gt;=ExitZ,AY30&gt;0),w2,0)))))</f>
        <v>0</v>
      </c>
      <c r="AZ31" s="26" t="n">
        <f aca="false">IF(AE31="",0,IF(AE31&gt;=z4,w4,IF(AE31&gt;=z3,w3,IF(AE31&gt;=zEntry,w2,IF(AND(AE31&gt;=ExitZ,AZ30&gt;0),w2,0)))))</f>
        <v>0</v>
      </c>
      <c r="BA31" s="26" t="n">
        <f aca="false">IF(AF31="",0,IF(AF31&gt;=z4,w4,IF(AF31&gt;=z3,w3,IF(AF31&gt;=zEntry,w2,IF(AND(AF31&gt;=ExitZ,BA30&gt;0),w2,0)))))</f>
        <v>0</v>
      </c>
      <c r="BB31" s="26" t="n">
        <f aca="false">IF(AG31="",0,IF(AG31&gt;=z4,w4,IF(AG31&gt;=z3,w3,IF(AG31&gt;=zEntry,w2,IF(AND(AG31&gt;=ExitZ,BB30&gt;0),w2,0)))))</f>
        <v>0</v>
      </c>
      <c r="BC31" s="26" t="n">
        <f aca="false">IF(AH31="",0,IF(AH31&gt;=z4,w4,IF(AH31&gt;=z3,w3,IF(AH31&gt;=zEntry,w2,IF(AND(AH31&gt;=ExitZ,BC30&gt;0),w2,0)))))</f>
        <v>0</v>
      </c>
      <c r="BD31" s="26" t="n">
        <f aca="false">IF(AI31="",0,IF(AI31&gt;=z4,w4,IF(AI31&gt;=z3,w3,IF(AI31&gt;=zEntry,w2,IF(AND(AI31&gt;=ExitZ,BD30&gt;0),w2,0)))))</f>
        <v>0</v>
      </c>
      <c r="BE31" s="26" t="n">
        <f aca="false">IF(AJ31="",0,IF(AJ31&gt;=z4,w4,IF(AJ31&gt;=z3,w3,IF(AJ31&gt;=zEntry,w2,IF(AND(AJ31&gt;=ExitZ,BE30&gt;0),w2,0)))))</f>
        <v>0</v>
      </c>
      <c r="BF31" s="26" t="n">
        <f aca="false">IF(AK31="",0,IF(AK31&gt;=z4,w4,IF(AK31&gt;=z3,w3,IF(AK31&gt;=zEntry,w2,IF(AND(AK31&gt;=ExitZ,BF30&gt;0),w2,0)))))</f>
        <v>0</v>
      </c>
      <c r="BG31" s="26" t="n">
        <f aca="false">IF(AL31="",0,IF(AL31&gt;=z4,w4,IF(AL31&gt;=z3,w3,IF(AL31&gt;=zEntry,w2,IF(AND(AL31&gt;=ExitZ,BG30&gt;0),w2,0)))))</f>
        <v>0</v>
      </c>
      <c r="BH31" s="26" t="n">
        <f aca="false">IF(AM31="",0,IF(AM31&gt;=z4,w4,IF(AM31&gt;=z3,w3,IF(AM31&gt;=zEntry,w2,IF(AND(AM31&gt;=ExitZ,BH30&gt;0),w2,0)))))</f>
        <v>0</v>
      </c>
      <c r="BI31" s="26" t="n">
        <f aca="false">IF(AN31="",0,IF(AN31&gt;=z4,w4,IF(AN31&gt;=z3,w3,IF(AN31&gt;=zEntry,w2,IF(AND(AN31&gt;=ExitZ,BI30&gt;0),w2,0)))))</f>
        <v>0</v>
      </c>
      <c r="BJ31" s="26" t="n">
        <f aca="false">IF(AO31="",0,IF(AO31&gt;=z4,w4,IF(AO31&gt;=z3,w3,IF(AO31&gt;=zEntry,w2,IF(AND(AO31&gt;=ExitZ,BJ30&gt;0),w2,0)))))</f>
        <v>0</v>
      </c>
      <c r="BK31" s="26" t="n">
        <f aca="false">IF(AP31="",0,IF(AP31&gt;=z4,w4,IF(AP31&gt;=z3,w3,IF(AP31&gt;=zEntry,w2,IF(AND(AP31&gt;=ExitZ,BK30&gt;0),w2,0)))))</f>
        <v>0</v>
      </c>
      <c r="BL31" s="26" t="n">
        <f aca="false">IF(AQ31="",0,IF(AQ31&gt;=z4,w4,IF(AQ31&gt;=z3,w3,IF(AQ31&gt;=zEntry,w2,IF(AND(AQ31&gt;=ExitZ,BL30&gt;0),w2,0)))))</f>
        <v>0</v>
      </c>
      <c r="BM31" s="23" t="n">
        <f aca="false">IF(Rates_Data!AD30&gt;=Rates_Data!AE30,Rates_Data!AK31-Rates_Data!AL31,Rates_Data!AL31-Rates_Data!AK31)</f>
        <v>-0.00630800000000001</v>
      </c>
      <c r="BN31" s="23" t="n">
        <f aca="false">IF(Rates_Data!AD30&gt;=Rates_Data!AF30,Rates_Data!AK31-Rates_Data!AM31,Rates_Data!AM31-Rates_Data!AK31)</f>
        <v>-0.007258</v>
      </c>
      <c r="BO31" s="23" t="n">
        <f aca="false">IF(Rates_Data!AD30&gt;=Rates_Data!AG30,Rates_Data!AK31-Rates_Data!AN31,Rates_Data!AN31-Rates_Data!AK31)</f>
        <v>-0.00315399999999999</v>
      </c>
      <c r="BP31" s="23" t="n">
        <f aca="false">IF(Rates_Data!AD30&gt;=Rates_Data!AH30,Rates_Data!AK31-Rates_Data!AO31,Rates_Data!AO31-Rates_Data!AK31)</f>
        <v>-0.00017099999999999</v>
      </c>
      <c r="BQ31" s="23" t="n">
        <f aca="false">IF(Rates_Data!AD30&gt;=Rates_Data!AI30,Rates_Data!AK31-Rates_Data!AP31,Rates_Data!AP31-Rates_Data!AK31)</f>
        <v>-0.0019</v>
      </c>
      <c r="BR31" s="23" t="n">
        <f aca="false">IF(Rates_Data!AD30&gt;=Rates_Data!AJ30,Rates_Data!AK31-Rates_Data!AQ31,Rates_Data!AQ31-Rates_Data!AK31)</f>
        <v>-0.00189999999999999</v>
      </c>
      <c r="BS31" s="23" t="n">
        <f aca="false">IF(Rates_Data!AE30&gt;=Rates_Data!AF30,Rates_Data!AL31-Rates_Data!AM31,Rates_Data!AM31-Rates_Data!AL31)</f>
        <v>-0.000949999999999996</v>
      </c>
      <c r="BT31" s="23" t="n">
        <f aca="false">IF(Rates_Data!AE30&gt;=Rates_Data!AG30,Rates_Data!AL31-Rates_Data!AN31,Rates_Data!AN31-Rates_Data!AL31)</f>
        <v>-0.009462</v>
      </c>
      <c r="BU31" s="23" t="n">
        <f aca="false">IF(Rates_Data!AE30&gt;=Rates_Data!AH30,Rates_Data!AL31-Rates_Data!AO31,Rates_Data!AO31-Rates_Data!AL31)</f>
        <v>-0.006479</v>
      </c>
      <c r="BV31" s="23" t="n">
        <f aca="false">IF(Rates_Data!AE30&gt;=Rates_Data!AI30,Rates_Data!AL31-Rates_Data!AP31,Rates_Data!AP31-Rates_Data!AL31)</f>
        <v>0.004408</v>
      </c>
      <c r="BW31" s="23" t="n">
        <f aca="false">IF(Rates_Data!AE30&gt;=Rates_Data!AJ30,Rates_Data!AL31-Rates_Data!AQ31,Rates_Data!AQ31-Rates_Data!AL31)</f>
        <v>0.00440800000000001</v>
      </c>
      <c r="BX31" s="23" t="n">
        <f aca="false">IF(Rates_Data!AF30&gt;=Rates_Data!AG30,Rates_Data!AM31-Rates_Data!AN31,Rates_Data!AN31-Rates_Data!AM31)</f>
        <v>-0.010412</v>
      </c>
      <c r="BY31" s="23" t="n">
        <f aca="false">IF(Rates_Data!AF30&gt;=Rates_Data!AH30,Rates_Data!AM31-Rates_Data!AO31,Rates_Data!AO31-Rates_Data!AM31)</f>
        <v>-0.00742899999999999</v>
      </c>
      <c r="BZ31" s="23" t="n">
        <f aca="false">IF(Rates_Data!AF30&gt;=Rates_Data!AI30,Rates_Data!AM31-Rates_Data!AP31,Rates_Data!AP31-Rates_Data!AM31)</f>
        <v>0.005358</v>
      </c>
      <c r="CA31" s="23" t="n">
        <f aca="false">IF(Rates_Data!AF30&gt;=Rates_Data!AJ30,Rates_Data!AM31-Rates_Data!AQ31,Rates_Data!AQ31-Rates_Data!AM31)</f>
        <v>-0.00535800000000001</v>
      </c>
      <c r="CB31" s="23" t="n">
        <f aca="false">IF(Rates_Data!AG30&gt;=Rates_Data!AH30,Rates_Data!AN31-Rates_Data!AO31,Rates_Data!AO31-Rates_Data!AN31)</f>
        <v>-0.002983</v>
      </c>
      <c r="CC31" s="23" t="n">
        <f aca="false">IF(Rates_Data!AG30&gt;=Rates_Data!AI30,Rates_Data!AN31-Rates_Data!AP31,Rates_Data!AP31-Rates_Data!AN31)</f>
        <v>-0.00505399999999999</v>
      </c>
      <c r="CD31" s="23" t="n">
        <f aca="false">IF(Rates_Data!AG30&gt;=Rates_Data!AJ30,Rates_Data!AN31-Rates_Data!AQ31,Rates_Data!AQ31-Rates_Data!AN31)</f>
        <v>-0.00505399999999998</v>
      </c>
      <c r="CE31" s="23" t="n">
        <f aca="false">IF(Rates_Data!AH30&gt;=Rates_Data!AI30,Rates_Data!AO31-Rates_Data!AP31,Rates_Data!AP31-Rates_Data!AO31)</f>
        <v>-0.00207099999999999</v>
      </c>
      <c r="CF31" s="23" t="n">
        <f aca="false">IF(Rates_Data!AH30&gt;=Rates_Data!AJ30,Rates_Data!AO31-Rates_Data!AQ31,Rates_Data!AQ31-Rates_Data!AO31)</f>
        <v>-0.00207099999999998</v>
      </c>
      <c r="CG31" s="23" t="n">
        <f aca="false">IF(Rates_Data!AI30&gt;=Rates_Data!AJ30,Rates_Data!AP31-Rates_Data!AQ31,Rates_Data!AQ31-Rates_Data!AP31)</f>
        <v>-1.06251812903579E-017</v>
      </c>
      <c r="CH31" s="27" t="str">
        <f aca="false">IF(ROW()&lt;4+VolLB,"",STDEV(INDEX($BM:$BM,ROW()-VolLB+1):INDEX($BM:$BM,ROW()))*SQRT(12))</f>
        <v/>
      </c>
      <c r="CI31" s="27" t="str">
        <f aca="false">IF(ROW()&lt;4+VolLB,"",STDEV(INDEX($BN:$BN,ROW()-VolLB+1):INDEX($BN:$BN,ROW()))*SQRT(12))</f>
        <v/>
      </c>
      <c r="CJ31" s="27" t="str">
        <f aca="false">IF(ROW()&lt;4+VolLB,"",STDEV(INDEX($BO:$BO,ROW()-VolLB+1):INDEX($BO:$BO,ROW()))*SQRT(12))</f>
        <v/>
      </c>
      <c r="CK31" s="27" t="str">
        <f aca="false">IF(ROW()&lt;4+VolLB,"",STDEV(INDEX($BP:$BP,ROW()-VolLB+1):INDEX($BP:$BP,ROW()))*SQRT(12))</f>
        <v/>
      </c>
      <c r="CL31" s="27" t="str">
        <f aca="false">IF(ROW()&lt;4+VolLB,"",STDEV(INDEX($BQ:$BQ,ROW()-VolLB+1):INDEX($BQ:$BQ,ROW()))*SQRT(12))</f>
        <v/>
      </c>
      <c r="CM31" s="27" t="str">
        <f aca="false">IF(ROW()&lt;4+VolLB,"",STDEV(INDEX($BR:$BR,ROW()-VolLB+1):INDEX($BR:$BR,ROW()))*SQRT(12))</f>
        <v/>
      </c>
      <c r="CN31" s="27" t="str">
        <f aca="false">IF(ROW()&lt;4+VolLB,"",STDEV(INDEX($BS:$BS,ROW()-VolLB+1):INDEX($BS:$BS,ROW()))*SQRT(12))</f>
        <v/>
      </c>
      <c r="CO31" s="27" t="str">
        <f aca="false">IF(ROW()&lt;4+VolLB,"",STDEV(INDEX($BT:$BT,ROW()-VolLB+1):INDEX($BT:$BT,ROW()))*SQRT(12))</f>
        <v/>
      </c>
      <c r="CP31" s="27" t="str">
        <f aca="false">IF(ROW()&lt;4+VolLB,"",STDEV(INDEX($BU:$BU,ROW()-VolLB+1):INDEX($BU:$BU,ROW()))*SQRT(12))</f>
        <v/>
      </c>
      <c r="CQ31" s="27" t="str">
        <f aca="false">IF(ROW()&lt;4+VolLB,"",STDEV(INDEX($BV:$BV,ROW()-VolLB+1):INDEX($BV:$BV,ROW()))*SQRT(12))</f>
        <v/>
      </c>
      <c r="CR31" s="27" t="str">
        <f aca="false">IF(ROW()&lt;4+VolLB,"",STDEV(INDEX($BW:$BW,ROW()-VolLB+1):INDEX($BW:$BW,ROW()))*SQRT(12))</f>
        <v/>
      </c>
      <c r="CS31" s="27" t="str">
        <f aca="false">IF(ROW()&lt;4+VolLB,"",STDEV(INDEX($BX:$BX,ROW()-VolLB+1):INDEX($BX:$BX,ROW()))*SQRT(12))</f>
        <v/>
      </c>
      <c r="CT31" s="27" t="str">
        <f aca="false">IF(ROW()&lt;4+VolLB,"",STDEV(INDEX($BY:$BY,ROW()-VolLB+1):INDEX($BY:$BY,ROW()))*SQRT(12))</f>
        <v/>
      </c>
      <c r="CU31" s="27" t="str">
        <f aca="false">IF(ROW()&lt;4+VolLB,"",STDEV(INDEX($BZ:$BZ,ROW()-VolLB+1):INDEX($BZ:$BZ,ROW()))*SQRT(12))</f>
        <v/>
      </c>
      <c r="CV31" s="27" t="str">
        <f aca="false">IF(ROW()&lt;4+VolLB,"",STDEV(INDEX($CA:$CA,ROW()-VolLB+1):INDEX($CA:$CA,ROW()))*SQRT(12))</f>
        <v/>
      </c>
      <c r="CW31" s="27" t="str">
        <f aca="false">IF(ROW()&lt;4+VolLB,"",STDEV(INDEX($CB:$CB,ROW()-VolLB+1):INDEX($CB:$CB,ROW()))*SQRT(12))</f>
        <v/>
      </c>
      <c r="CX31" s="27" t="str">
        <f aca="false">IF(ROW()&lt;4+VolLB,"",STDEV(INDEX($CC:$CC,ROW()-VolLB+1):INDEX($CC:$CC,ROW()))*SQRT(12))</f>
        <v/>
      </c>
      <c r="CY31" s="27" t="str">
        <f aca="false">IF(ROW()&lt;4+VolLB,"",STDEV(INDEX($CD:$CD,ROW()-VolLB+1):INDEX($CD:$CD,ROW()))*SQRT(12))</f>
        <v/>
      </c>
      <c r="CZ31" s="27" t="str">
        <f aca="false">IF(ROW()&lt;4+VolLB,"",STDEV(INDEX($CE:$CE,ROW()-VolLB+1):INDEX($CE:$CE,ROW()))*SQRT(12))</f>
        <v/>
      </c>
      <c r="DA31" s="27" t="str">
        <f aca="false">IF(ROW()&lt;4+VolLB,"",STDEV(INDEX($CF:$CF,ROW()-VolLB+1):INDEX($CF:$CF,ROW()))*SQRT(12))</f>
        <v/>
      </c>
      <c r="DB31" s="27" t="str">
        <f aca="false">IF(ROW()&lt;4+VolLB,"",STDEV(INDEX($CG:$CG,ROW()-VolLB+1):INDEX($CG:$CG,ROW()))*SQRT(12))</f>
        <v/>
      </c>
      <c r="DC31" s="26" t="n">
        <f aca="false">IF(OR(AR31=0,CH31="",CH31=0),0,AR31*MIN(MaxScal,TgtVol/CH31))</f>
        <v>0</v>
      </c>
      <c r="DD31" s="26" t="n">
        <f aca="false">IF(OR(AS31=0,CI31="",CI31=0),0,AS31*MIN(MaxScal,TgtVol/CI31))</f>
        <v>0</v>
      </c>
      <c r="DE31" s="26" t="n">
        <f aca="false">IF(OR(AT31=0,CJ31="",CJ31=0),0,AT31*MIN(MaxScal,TgtVol/CJ31))</f>
        <v>0</v>
      </c>
      <c r="DF31" s="26" t="n">
        <f aca="false">IF(OR(AU31=0,CK31="",CK31=0),0,AU31*MIN(MaxScal,TgtVol/CK31))</f>
        <v>0</v>
      </c>
      <c r="DG31" s="26" t="n">
        <f aca="false">IF(OR(AV31=0,CL31="",CL31=0),0,AV31*MIN(MaxScal,TgtVol/CL31))</f>
        <v>0</v>
      </c>
      <c r="DH31" s="26" t="n">
        <f aca="false">IF(OR(AW31=0,CM31="",CM31=0),0,AW31*MIN(MaxScal,TgtVol/CM31))</f>
        <v>0</v>
      </c>
      <c r="DI31" s="26" t="n">
        <f aca="false">IF(OR(AX31=0,CN31="",CN31=0),0,AX31*MIN(MaxScal,TgtVol/CN31))</f>
        <v>0</v>
      </c>
      <c r="DJ31" s="26" t="n">
        <f aca="false">IF(OR(AY31=0,CO31="",CO31=0),0,AY31*MIN(MaxScal,TgtVol/CO31))</f>
        <v>0</v>
      </c>
      <c r="DK31" s="26" t="n">
        <f aca="false">IF(OR(AZ31=0,CP31="",CP31=0),0,AZ31*MIN(MaxScal,TgtVol/CP31))</f>
        <v>0</v>
      </c>
      <c r="DL31" s="26" t="n">
        <f aca="false">IF(OR(BA31=0,CQ31="",CQ31=0),0,BA31*MIN(MaxScal,TgtVol/CQ31))</f>
        <v>0</v>
      </c>
      <c r="DM31" s="26" t="n">
        <f aca="false">IF(OR(BB31=0,CR31="",CR31=0),0,BB31*MIN(MaxScal,TgtVol/CR31))</f>
        <v>0</v>
      </c>
      <c r="DN31" s="26" t="n">
        <f aca="false">IF(OR(BC31=0,CS31="",CS31=0),0,BC31*MIN(MaxScal,TgtVol/CS31))</f>
        <v>0</v>
      </c>
      <c r="DO31" s="26" t="n">
        <f aca="false">IF(OR(BD31=0,CT31="",CT31=0),0,BD31*MIN(MaxScal,TgtVol/CT31))</f>
        <v>0</v>
      </c>
      <c r="DP31" s="26" t="n">
        <f aca="false">IF(OR(BE31=0,CU31="",CU31=0),0,BE31*MIN(MaxScal,TgtVol/CU31))</f>
        <v>0</v>
      </c>
      <c r="DQ31" s="26" t="n">
        <f aca="false">IF(OR(BF31=0,CV31="",CV31=0),0,BF31*MIN(MaxScal,TgtVol/CV31))</f>
        <v>0</v>
      </c>
      <c r="DR31" s="26" t="n">
        <f aca="false">IF(OR(BG31=0,CW31="",CW31=0),0,BG31*MIN(MaxScal,TgtVol/CW31))</f>
        <v>0</v>
      </c>
      <c r="DS31" s="26" t="n">
        <f aca="false">IF(OR(BH31=0,CX31="",CX31=0),0,BH31*MIN(MaxScal,TgtVol/CX31))</f>
        <v>0</v>
      </c>
      <c r="DT31" s="26" t="n">
        <f aca="false">IF(OR(BI31=0,CY31="",CY31=0),0,BI31*MIN(MaxScal,TgtVol/CY31))</f>
        <v>0</v>
      </c>
      <c r="DU31" s="26" t="n">
        <f aca="false">IF(OR(BJ31=0,CZ31="",CZ31=0),0,BJ31*MIN(MaxScal,TgtVol/CZ31))</f>
        <v>0</v>
      </c>
      <c r="DV31" s="26" t="n">
        <f aca="false">IF(OR(BK31=0,DA31="",DA31=0),0,BK31*MIN(MaxScal,TgtVol/DA31))</f>
        <v>0</v>
      </c>
      <c r="DW31" s="26" t="n">
        <f aca="false">IF(OR(BL31=0,DB31="",DB31=0),0,BL31*MIN(MaxScal,TgtVol/DB31))</f>
        <v>0</v>
      </c>
      <c r="DX31" s="28" t="n">
        <f aca="false">IFERROR(DC30*BM31,"")</f>
        <v>-0</v>
      </c>
      <c r="DY31" s="28" t="n">
        <f aca="false">IFERROR(DD30*BN31,"")</f>
        <v>-0</v>
      </c>
      <c r="DZ31" s="28" t="n">
        <f aca="false">IFERROR(DE30*BO31,"")</f>
        <v>-0</v>
      </c>
      <c r="EA31" s="28" t="n">
        <f aca="false">IFERROR(DF30*BP31,"")</f>
        <v>-0</v>
      </c>
      <c r="EB31" s="28" t="n">
        <f aca="false">IFERROR(DG30*BQ31,"")</f>
        <v>-0</v>
      </c>
      <c r="EC31" s="28" t="n">
        <f aca="false">IFERROR(DH30*BR31,"")</f>
        <v>-0</v>
      </c>
      <c r="ED31" s="28" t="n">
        <f aca="false">IFERROR(DI30*BS31,"")</f>
        <v>-0</v>
      </c>
      <c r="EE31" s="28" t="n">
        <f aca="false">IFERROR(DJ30*BT31,"")</f>
        <v>-0</v>
      </c>
      <c r="EF31" s="28" t="n">
        <f aca="false">IFERROR(DK30*BU31,"")</f>
        <v>-0</v>
      </c>
      <c r="EG31" s="28" t="n">
        <f aca="false">IFERROR(DL30*BV31,"")</f>
        <v>0</v>
      </c>
      <c r="EH31" s="28" t="n">
        <f aca="false">IFERROR(DM30*BW31,"")</f>
        <v>0</v>
      </c>
      <c r="EI31" s="28" t="n">
        <f aca="false">IFERROR(DN30*BX31,"")</f>
        <v>-0</v>
      </c>
      <c r="EJ31" s="28" t="n">
        <f aca="false">IFERROR(DO30*BY31,"")</f>
        <v>-0</v>
      </c>
      <c r="EK31" s="28" t="n">
        <f aca="false">IFERROR(DP30*BZ31,"")</f>
        <v>0</v>
      </c>
      <c r="EL31" s="28" t="n">
        <f aca="false">IFERROR(DQ30*CA31,"")</f>
        <v>-0</v>
      </c>
      <c r="EM31" s="28" t="n">
        <f aca="false">IFERROR(DR30*CB31,"")</f>
        <v>-0</v>
      </c>
      <c r="EN31" s="28" t="n">
        <f aca="false">IFERROR(DS30*CC31,"")</f>
        <v>-0</v>
      </c>
      <c r="EO31" s="28" t="n">
        <f aca="false">IFERROR(DT30*CD31,"")</f>
        <v>-0</v>
      </c>
      <c r="EP31" s="28" t="n">
        <f aca="false">IFERROR(DU30*CE31,"")</f>
        <v>-0</v>
      </c>
      <c r="EQ31" s="28" t="n">
        <f aca="false">IFERROR(DV30*CF31,"")</f>
        <v>-0</v>
      </c>
      <c r="ER31" s="28" t="n">
        <f aca="false">IFERROR(DW30*CG31,"")</f>
        <v>-0</v>
      </c>
      <c r="ES31" s="28" t="n">
        <f aca="false">IF(ROW()=4,"",SUM(DX31:ER31))</f>
        <v>0</v>
      </c>
      <c r="ET31" s="29" t="n">
        <f aca="false">COUNTIF(AR31:BL31,"&gt;0")</f>
        <v>0</v>
      </c>
    </row>
    <row r="32" customFormat="false" ht="15" hidden="false" customHeight="false" outlineLevel="0" collapsed="false">
      <c r="A32" s="19" t="n">
        <v>38868</v>
      </c>
      <c r="B32" s="23" t="n">
        <f aca="false">ABS(Rates_Data!AD32-Rates_Data!AE32)</f>
        <v>0.445862068965517</v>
      </c>
      <c r="C32" s="23" t="n">
        <f aca="false">ABS(Rates_Data!AD32-Rates_Data!AF32)</f>
        <v>0.284965517241379</v>
      </c>
      <c r="D32" s="23" t="n">
        <f aca="false">ABS(Rates_Data!AD32-Rates_Data!AG32)</f>
        <v>0.028689655172414</v>
      </c>
      <c r="E32" s="23" t="n">
        <f aca="false">ABS(Rates_Data!AD32-Rates_Data!AH32)</f>
        <v>0.0745862068965516</v>
      </c>
      <c r="F32" s="23" t="n">
        <f aca="false">ABS(Rates_Data!AD32-Rates_Data!AI32)</f>
        <v>0.307758620689655</v>
      </c>
      <c r="G32" s="23" t="n">
        <f aca="false">ABS(Rates_Data!AD32-Rates_Data!AJ32)</f>
        <v>0.479827586206896</v>
      </c>
      <c r="H32" s="23" t="n">
        <f aca="false">ABS(Rates_Data!AE32-Rates_Data!AF32)</f>
        <v>0.160896551724138</v>
      </c>
      <c r="I32" s="23" t="n">
        <f aca="false">ABS(Rates_Data!AE32-Rates_Data!AG32)</f>
        <v>0.474551724137931</v>
      </c>
      <c r="J32" s="23" t="n">
        <f aca="false">ABS(Rates_Data!AE32-Rates_Data!AH32)</f>
        <v>0.371275862068966</v>
      </c>
      <c r="K32" s="23" t="n">
        <f aca="false">ABS(Rates_Data!AE32-Rates_Data!AI32)</f>
        <v>0.138103448275862</v>
      </c>
      <c r="L32" s="23" t="n">
        <f aca="false">ABS(Rates_Data!AE32-Rates_Data!AJ32)</f>
        <v>0.0339655172413793</v>
      </c>
      <c r="M32" s="23" t="n">
        <f aca="false">ABS(Rates_Data!AF32-Rates_Data!AG32)</f>
        <v>0.313655172413793</v>
      </c>
      <c r="N32" s="23" t="n">
        <f aca="false">ABS(Rates_Data!AF32-Rates_Data!AH32)</f>
        <v>0.210379310344827</v>
      </c>
      <c r="O32" s="23" t="n">
        <f aca="false">ABS(Rates_Data!AF32-Rates_Data!AI32)</f>
        <v>0.022793103448276</v>
      </c>
      <c r="P32" s="23" t="n">
        <f aca="false">ABS(Rates_Data!AF32-Rates_Data!AJ32)</f>
        <v>0.194862068965517</v>
      </c>
      <c r="Q32" s="23" t="n">
        <f aca="false">ABS(Rates_Data!AG32-Rates_Data!AH32)</f>
        <v>0.103275862068966</v>
      </c>
      <c r="R32" s="23" t="n">
        <f aca="false">ABS(Rates_Data!AG32-Rates_Data!AI32)</f>
        <v>0.336448275862069</v>
      </c>
      <c r="S32" s="23" t="n">
        <f aca="false">ABS(Rates_Data!AG32-Rates_Data!AJ32)</f>
        <v>0.50851724137931</v>
      </c>
      <c r="T32" s="23" t="n">
        <f aca="false">ABS(Rates_Data!AH32-Rates_Data!AI32)</f>
        <v>0.233172413793103</v>
      </c>
      <c r="U32" s="23" t="n">
        <f aca="false">ABS(Rates_Data!AH32-Rates_Data!AJ32)</f>
        <v>0.405241379310345</v>
      </c>
      <c r="V32" s="23" t="n">
        <f aca="false">ABS(Rates_Data!AI32-Rates_Data!AJ32)</f>
        <v>0.172068965517241</v>
      </c>
      <c r="W32" s="26" t="str">
        <f aca="false">IF(ROW()&lt;4+MinObs-1,"",IFERROR((B32-AVERAGE(B$4:B32))/STDEV(B$4:B32),""))</f>
        <v/>
      </c>
      <c r="X32" s="26" t="str">
        <f aca="false">IF(ROW()&lt;4+MinObs-1,"",IFERROR((C32-AVERAGE(C$4:C32))/STDEV(C$4:C32),""))</f>
        <v/>
      </c>
      <c r="Y32" s="26" t="str">
        <f aca="false">IF(ROW()&lt;4+MinObs-1,"",IFERROR((D32-AVERAGE(D$4:D32))/STDEV(D$4:D32),""))</f>
        <v/>
      </c>
      <c r="Z32" s="26" t="str">
        <f aca="false">IF(ROW()&lt;4+MinObs-1,"",IFERROR((E32-AVERAGE(E$4:E32))/STDEV(E$4:E32),""))</f>
        <v/>
      </c>
      <c r="AA32" s="26" t="str">
        <f aca="false">IF(ROW()&lt;4+MinObs-1,"",IFERROR((F32-AVERAGE(F$4:F32))/STDEV(F$4:F32),""))</f>
        <v/>
      </c>
      <c r="AB32" s="26" t="str">
        <f aca="false">IF(ROW()&lt;4+MinObs-1,"",IFERROR((G32-AVERAGE(G$4:G32))/STDEV(G$4:G32),""))</f>
        <v/>
      </c>
      <c r="AC32" s="26" t="str">
        <f aca="false">IF(ROW()&lt;4+MinObs-1,"",IFERROR((H32-AVERAGE(H$4:H32))/STDEV(H$4:H32),""))</f>
        <v/>
      </c>
      <c r="AD32" s="26" t="str">
        <f aca="false">IF(ROW()&lt;4+MinObs-1,"",IFERROR((I32-AVERAGE(I$4:I32))/STDEV(I$4:I32),""))</f>
        <v/>
      </c>
      <c r="AE32" s="26" t="str">
        <f aca="false">IF(ROW()&lt;4+MinObs-1,"",IFERROR((J32-AVERAGE(J$4:J32))/STDEV(J$4:J32),""))</f>
        <v/>
      </c>
      <c r="AF32" s="26" t="str">
        <f aca="false">IF(ROW()&lt;4+MinObs-1,"",IFERROR((K32-AVERAGE(K$4:K32))/STDEV(K$4:K32),""))</f>
        <v/>
      </c>
      <c r="AG32" s="26" t="str">
        <f aca="false">IF(ROW()&lt;4+MinObs-1,"",IFERROR((L32-AVERAGE(L$4:L32))/STDEV(L$4:L32),""))</f>
        <v/>
      </c>
      <c r="AH32" s="26" t="str">
        <f aca="false">IF(ROW()&lt;4+MinObs-1,"",IFERROR((M32-AVERAGE(M$4:M32))/STDEV(M$4:M32),""))</f>
        <v/>
      </c>
      <c r="AI32" s="26" t="str">
        <f aca="false">IF(ROW()&lt;4+MinObs-1,"",IFERROR((N32-AVERAGE(N$4:N32))/STDEV(N$4:N32),""))</f>
        <v/>
      </c>
      <c r="AJ32" s="26" t="str">
        <f aca="false">IF(ROW()&lt;4+MinObs-1,"",IFERROR((O32-AVERAGE(O$4:O32))/STDEV(O$4:O32),""))</f>
        <v/>
      </c>
      <c r="AK32" s="26" t="str">
        <f aca="false">IF(ROW()&lt;4+MinObs-1,"",IFERROR((P32-AVERAGE(P$4:P32))/STDEV(P$4:P32),""))</f>
        <v/>
      </c>
      <c r="AL32" s="26" t="str">
        <f aca="false">IF(ROW()&lt;4+MinObs-1,"",IFERROR((Q32-AVERAGE(Q$4:Q32))/STDEV(Q$4:Q32),""))</f>
        <v/>
      </c>
      <c r="AM32" s="26" t="str">
        <f aca="false">IF(ROW()&lt;4+MinObs-1,"",IFERROR((R32-AVERAGE(R$4:R32))/STDEV(R$4:R32),""))</f>
        <v/>
      </c>
      <c r="AN32" s="26" t="str">
        <f aca="false">IF(ROW()&lt;4+MinObs-1,"",IFERROR((S32-AVERAGE(S$4:S32))/STDEV(S$4:S32),""))</f>
        <v/>
      </c>
      <c r="AO32" s="26" t="str">
        <f aca="false">IF(ROW()&lt;4+MinObs-1,"",IFERROR((T32-AVERAGE(T$4:T32))/STDEV(T$4:T32),""))</f>
        <v/>
      </c>
      <c r="AP32" s="26" t="str">
        <f aca="false">IF(ROW()&lt;4+MinObs-1,"",IFERROR((U32-AVERAGE(U$4:U32))/STDEV(U$4:U32),""))</f>
        <v/>
      </c>
      <c r="AQ32" s="26" t="str">
        <f aca="false">IF(ROW()&lt;4+MinObs-1,"",IFERROR((V32-AVERAGE(V$4:V32))/STDEV(V$4:V32),""))</f>
        <v/>
      </c>
      <c r="AR32" s="26" t="n">
        <f aca="false">IF(W32="",0,IF(W32&gt;=z4,w4,IF(W32&gt;=z3,w3,IF(W32&gt;=zEntry,w2,IF(AND(W32&gt;=ExitZ,AR31&gt;0),w2,0)))))</f>
        <v>0</v>
      </c>
      <c r="AS32" s="26" t="n">
        <f aca="false">IF(X32="",0,IF(X32&gt;=z4,w4,IF(X32&gt;=z3,w3,IF(X32&gt;=zEntry,w2,IF(AND(X32&gt;=ExitZ,AS31&gt;0),w2,0)))))</f>
        <v>0</v>
      </c>
      <c r="AT32" s="26" t="n">
        <f aca="false">IF(Y32="",0,IF(Y32&gt;=z4,w4,IF(Y32&gt;=z3,w3,IF(Y32&gt;=zEntry,w2,IF(AND(Y32&gt;=ExitZ,AT31&gt;0),w2,0)))))</f>
        <v>0</v>
      </c>
      <c r="AU32" s="26" t="n">
        <f aca="false">IF(Z32="",0,IF(Z32&gt;=z4,w4,IF(Z32&gt;=z3,w3,IF(Z32&gt;=zEntry,w2,IF(AND(Z32&gt;=ExitZ,AU31&gt;0),w2,0)))))</f>
        <v>0</v>
      </c>
      <c r="AV32" s="26" t="n">
        <f aca="false">IF(AA32="",0,IF(AA32&gt;=z4,w4,IF(AA32&gt;=z3,w3,IF(AA32&gt;=zEntry,w2,IF(AND(AA32&gt;=ExitZ,AV31&gt;0),w2,0)))))</f>
        <v>0</v>
      </c>
      <c r="AW32" s="26" t="n">
        <f aca="false">IF(AB32="",0,IF(AB32&gt;=z4,w4,IF(AB32&gt;=z3,w3,IF(AB32&gt;=zEntry,w2,IF(AND(AB32&gt;=ExitZ,AW31&gt;0),w2,0)))))</f>
        <v>0</v>
      </c>
      <c r="AX32" s="26" t="n">
        <f aca="false">IF(AC32="",0,IF(AC32&gt;=z4,w4,IF(AC32&gt;=z3,w3,IF(AC32&gt;=zEntry,w2,IF(AND(AC32&gt;=ExitZ,AX31&gt;0),w2,0)))))</f>
        <v>0</v>
      </c>
      <c r="AY32" s="26" t="n">
        <f aca="false">IF(AD32="",0,IF(AD32&gt;=z4,w4,IF(AD32&gt;=z3,w3,IF(AD32&gt;=zEntry,w2,IF(AND(AD32&gt;=ExitZ,AY31&gt;0),w2,0)))))</f>
        <v>0</v>
      </c>
      <c r="AZ32" s="26" t="n">
        <f aca="false">IF(AE32="",0,IF(AE32&gt;=z4,w4,IF(AE32&gt;=z3,w3,IF(AE32&gt;=zEntry,w2,IF(AND(AE32&gt;=ExitZ,AZ31&gt;0),w2,0)))))</f>
        <v>0</v>
      </c>
      <c r="BA32" s="26" t="n">
        <f aca="false">IF(AF32="",0,IF(AF32&gt;=z4,w4,IF(AF32&gt;=z3,w3,IF(AF32&gt;=zEntry,w2,IF(AND(AF32&gt;=ExitZ,BA31&gt;0),w2,0)))))</f>
        <v>0</v>
      </c>
      <c r="BB32" s="26" t="n">
        <f aca="false">IF(AG32="",0,IF(AG32&gt;=z4,w4,IF(AG32&gt;=z3,w3,IF(AG32&gt;=zEntry,w2,IF(AND(AG32&gt;=ExitZ,BB31&gt;0),w2,0)))))</f>
        <v>0</v>
      </c>
      <c r="BC32" s="26" t="n">
        <f aca="false">IF(AH32="",0,IF(AH32&gt;=z4,w4,IF(AH32&gt;=z3,w3,IF(AH32&gt;=zEntry,w2,IF(AND(AH32&gt;=ExitZ,BC31&gt;0),w2,0)))))</f>
        <v>0</v>
      </c>
      <c r="BD32" s="26" t="n">
        <f aca="false">IF(AI32="",0,IF(AI32&gt;=z4,w4,IF(AI32&gt;=z3,w3,IF(AI32&gt;=zEntry,w2,IF(AND(AI32&gt;=ExitZ,BD31&gt;0),w2,0)))))</f>
        <v>0</v>
      </c>
      <c r="BE32" s="26" t="n">
        <f aca="false">IF(AJ32="",0,IF(AJ32&gt;=z4,w4,IF(AJ32&gt;=z3,w3,IF(AJ32&gt;=zEntry,w2,IF(AND(AJ32&gt;=ExitZ,BE31&gt;0),w2,0)))))</f>
        <v>0</v>
      </c>
      <c r="BF32" s="26" t="n">
        <f aca="false">IF(AK32="",0,IF(AK32&gt;=z4,w4,IF(AK32&gt;=z3,w3,IF(AK32&gt;=zEntry,w2,IF(AND(AK32&gt;=ExitZ,BF31&gt;0),w2,0)))))</f>
        <v>0</v>
      </c>
      <c r="BG32" s="26" t="n">
        <f aca="false">IF(AL32="",0,IF(AL32&gt;=z4,w4,IF(AL32&gt;=z3,w3,IF(AL32&gt;=zEntry,w2,IF(AND(AL32&gt;=ExitZ,BG31&gt;0),w2,0)))))</f>
        <v>0</v>
      </c>
      <c r="BH32" s="26" t="n">
        <f aca="false">IF(AM32="",0,IF(AM32&gt;=z4,w4,IF(AM32&gt;=z3,w3,IF(AM32&gt;=zEntry,w2,IF(AND(AM32&gt;=ExitZ,BH31&gt;0),w2,0)))))</f>
        <v>0</v>
      </c>
      <c r="BI32" s="26" t="n">
        <f aca="false">IF(AN32="",0,IF(AN32&gt;=z4,w4,IF(AN32&gt;=z3,w3,IF(AN32&gt;=zEntry,w2,IF(AND(AN32&gt;=ExitZ,BI31&gt;0),w2,0)))))</f>
        <v>0</v>
      </c>
      <c r="BJ32" s="26" t="n">
        <f aca="false">IF(AO32="",0,IF(AO32&gt;=z4,w4,IF(AO32&gt;=z3,w3,IF(AO32&gt;=zEntry,w2,IF(AND(AO32&gt;=ExitZ,BJ31&gt;0),w2,0)))))</f>
        <v>0</v>
      </c>
      <c r="BK32" s="26" t="n">
        <f aca="false">IF(AP32="",0,IF(AP32&gt;=z4,w4,IF(AP32&gt;=z3,w3,IF(AP32&gt;=zEntry,w2,IF(AND(AP32&gt;=ExitZ,BK31&gt;0),w2,0)))))</f>
        <v>0</v>
      </c>
      <c r="BL32" s="26" t="n">
        <f aca="false">IF(AQ32="",0,IF(AQ32&gt;=z4,w4,IF(AQ32&gt;=z3,w3,IF(AQ32&gt;=zEntry,w2,IF(AND(AQ32&gt;=ExitZ,BL31&gt;0),w2,0)))))</f>
        <v>0</v>
      </c>
      <c r="BM32" s="23" t="n">
        <f aca="false">IF(Rates_Data!AD31&gt;=Rates_Data!AE31,Rates_Data!AK32-Rates_Data!AL32,Rates_Data!AL32-Rates_Data!AK32)</f>
        <v>-0.00273599999999999</v>
      </c>
      <c r="BN32" s="23" t="n">
        <f aca="false">IF(Rates_Data!AD31&gt;=Rates_Data!AF31,Rates_Data!AK32-Rates_Data!AM32,Rates_Data!AM32-Rates_Data!AK32)</f>
        <v>0.007391</v>
      </c>
      <c r="BO32" s="23" t="n">
        <f aca="false">IF(Rates_Data!AD31&gt;=Rates_Data!AG31,Rates_Data!AK32-Rates_Data!AN32,Rates_Data!AN32-Rates_Data!AK32)</f>
        <v>9.49999999999979E-005</v>
      </c>
      <c r="BP32" s="23" t="n">
        <f aca="false">IF(Rates_Data!AD31&gt;=Rates_Data!AH31,Rates_Data!AK32-Rates_Data!AO32,Rates_Data!AO32-Rates_Data!AK32)</f>
        <v>0.004636</v>
      </c>
      <c r="BQ32" s="23" t="n">
        <f aca="false">IF(Rates_Data!AD31&gt;=Rates_Data!AI31,Rates_Data!AK32-Rates_Data!AP32,Rates_Data!AP32-Rates_Data!AK32)</f>
        <v>-0.003097</v>
      </c>
      <c r="BR32" s="23" t="n">
        <f aca="false">IF(Rates_Data!AD31&gt;=Rates_Data!AJ31,Rates_Data!AK32-Rates_Data!AQ32,Rates_Data!AQ32-Rates_Data!AK32)</f>
        <v>-0.00247000000000001</v>
      </c>
      <c r="BS32" s="23" t="n">
        <f aca="false">IF(Rates_Data!AE31&gt;=Rates_Data!AF31,Rates_Data!AL32-Rates_Data!AM32,Rates_Data!AM32-Rates_Data!AL32)</f>
        <v>0.010127</v>
      </c>
      <c r="BT32" s="23" t="n">
        <f aca="false">IF(Rates_Data!AE31&gt;=Rates_Data!AG31,Rates_Data!AL32-Rates_Data!AN32,Rates_Data!AN32-Rates_Data!AL32)</f>
        <v>-0.002641</v>
      </c>
      <c r="BU32" s="23" t="n">
        <f aca="false">IF(Rates_Data!AE31&gt;=Rates_Data!AH31,Rates_Data!AL32-Rates_Data!AO32,Rates_Data!AO32-Rates_Data!AL32)</f>
        <v>0.0019</v>
      </c>
      <c r="BV32" s="23" t="n">
        <f aca="false">IF(Rates_Data!AE31&gt;=Rates_Data!AI31,Rates_Data!AL32-Rates_Data!AP32,Rates_Data!AP32-Rates_Data!AL32)</f>
        <v>-0.000361000000000003</v>
      </c>
      <c r="BW32" s="23" t="n">
        <f aca="false">IF(Rates_Data!AE31&gt;=Rates_Data!AJ31,Rates_Data!AL32-Rates_Data!AQ32,Rates_Data!AQ32-Rates_Data!AL32)</f>
        <v>0.000265999999999988</v>
      </c>
      <c r="BX32" s="23" t="n">
        <f aca="false">IF(Rates_Data!AF31&gt;=Rates_Data!AG31,Rates_Data!AM32-Rates_Data!AN32,Rates_Data!AN32-Rates_Data!AM32)</f>
        <v>0.007486</v>
      </c>
      <c r="BY32" s="23" t="n">
        <f aca="false">IF(Rates_Data!AF31&gt;=Rates_Data!AH31,Rates_Data!AM32-Rates_Data!AO32,Rates_Data!AO32-Rates_Data!AM32)</f>
        <v>0.012027</v>
      </c>
      <c r="BZ32" s="23" t="n">
        <f aca="false">IF(Rates_Data!AF31&gt;=Rates_Data!AI31,Rates_Data!AM32-Rates_Data!AP32,Rates_Data!AP32-Rates_Data!AM32)</f>
        <v>0.010488</v>
      </c>
      <c r="CA32" s="23" t="n">
        <f aca="false">IF(Rates_Data!AF31&gt;=Rates_Data!AJ31,Rates_Data!AM32-Rates_Data!AQ32,Rates_Data!AQ32-Rates_Data!AM32)</f>
        <v>0.00986100000000001</v>
      </c>
      <c r="CB32" s="23" t="n">
        <f aca="false">IF(Rates_Data!AG31&gt;=Rates_Data!AH31,Rates_Data!AN32-Rates_Data!AO32,Rates_Data!AO32-Rates_Data!AN32)</f>
        <v>-0.004541</v>
      </c>
      <c r="CC32" s="23" t="n">
        <f aca="false">IF(Rates_Data!AG31&gt;=Rates_Data!AI31,Rates_Data!AN32-Rates_Data!AP32,Rates_Data!AP32-Rates_Data!AN32)</f>
        <v>-0.003002</v>
      </c>
      <c r="CD32" s="23" t="n">
        <f aca="false">IF(Rates_Data!AG31&gt;=Rates_Data!AJ31,Rates_Data!AN32-Rates_Data!AQ32,Rates_Data!AQ32-Rates_Data!AN32)</f>
        <v>-0.00237500000000001</v>
      </c>
      <c r="CE32" s="23" t="n">
        <f aca="false">IF(Rates_Data!AH31&gt;=Rates_Data!AI31,Rates_Data!AO32-Rates_Data!AP32,Rates_Data!AP32-Rates_Data!AO32)</f>
        <v>0.001539</v>
      </c>
      <c r="CF32" s="23" t="n">
        <f aca="false">IF(Rates_Data!AH31&gt;=Rates_Data!AJ31,Rates_Data!AO32-Rates_Data!AQ32,Rates_Data!AQ32-Rates_Data!AO32)</f>
        <v>0.00216599999999999</v>
      </c>
      <c r="CG32" s="23" t="n">
        <f aca="false">IF(Rates_Data!AI31&gt;=Rates_Data!AJ31,Rates_Data!AP32-Rates_Data!AQ32,Rates_Data!AQ32-Rates_Data!AP32)</f>
        <v>0.00062699999999999</v>
      </c>
      <c r="CH32" s="27" t="str">
        <f aca="false">IF(ROW()&lt;4+VolLB,"",STDEV(INDEX($BM:$BM,ROW()-VolLB+1):INDEX($BM:$BM,ROW()))*SQRT(12))</f>
        <v/>
      </c>
      <c r="CI32" s="27" t="str">
        <f aca="false">IF(ROW()&lt;4+VolLB,"",STDEV(INDEX($BN:$BN,ROW()-VolLB+1):INDEX($BN:$BN,ROW()))*SQRT(12))</f>
        <v/>
      </c>
      <c r="CJ32" s="27" t="str">
        <f aca="false">IF(ROW()&lt;4+VolLB,"",STDEV(INDEX($BO:$BO,ROW()-VolLB+1):INDEX($BO:$BO,ROW()))*SQRT(12))</f>
        <v/>
      </c>
      <c r="CK32" s="27" t="str">
        <f aca="false">IF(ROW()&lt;4+VolLB,"",STDEV(INDEX($BP:$BP,ROW()-VolLB+1):INDEX($BP:$BP,ROW()))*SQRT(12))</f>
        <v/>
      </c>
      <c r="CL32" s="27" t="str">
        <f aca="false">IF(ROW()&lt;4+VolLB,"",STDEV(INDEX($BQ:$BQ,ROW()-VolLB+1):INDEX($BQ:$BQ,ROW()))*SQRT(12))</f>
        <v/>
      </c>
      <c r="CM32" s="27" t="str">
        <f aca="false">IF(ROW()&lt;4+VolLB,"",STDEV(INDEX($BR:$BR,ROW()-VolLB+1):INDEX($BR:$BR,ROW()))*SQRT(12))</f>
        <v/>
      </c>
      <c r="CN32" s="27" t="str">
        <f aca="false">IF(ROW()&lt;4+VolLB,"",STDEV(INDEX($BS:$BS,ROW()-VolLB+1):INDEX($BS:$BS,ROW()))*SQRT(12))</f>
        <v/>
      </c>
      <c r="CO32" s="27" t="str">
        <f aca="false">IF(ROW()&lt;4+VolLB,"",STDEV(INDEX($BT:$BT,ROW()-VolLB+1):INDEX($BT:$BT,ROW()))*SQRT(12))</f>
        <v/>
      </c>
      <c r="CP32" s="27" t="str">
        <f aca="false">IF(ROW()&lt;4+VolLB,"",STDEV(INDEX($BU:$BU,ROW()-VolLB+1):INDEX($BU:$BU,ROW()))*SQRT(12))</f>
        <v/>
      </c>
      <c r="CQ32" s="27" t="str">
        <f aca="false">IF(ROW()&lt;4+VolLB,"",STDEV(INDEX($BV:$BV,ROW()-VolLB+1):INDEX($BV:$BV,ROW()))*SQRT(12))</f>
        <v/>
      </c>
      <c r="CR32" s="27" t="str">
        <f aca="false">IF(ROW()&lt;4+VolLB,"",STDEV(INDEX($BW:$BW,ROW()-VolLB+1):INDEX($BW:$BW,ROW()))*SQRT(12))</f>
        <v/>
      </c>
      <c r="CS32" s="27" t="str">
        <f aca="false">IF(ROW()&lt;4+VolLB,"",STDEV(INDEX($BX:$BX,ROW()-VolLB+1):INDEX($BX:$BX,ROW()))*SQRT(12))</f>
        <v/>
      </c>
      <c r="CT32" s="27" t="str">
        <f aca="false">IF(ROW()&lt;4+VolLB,"",STDEV(INDEX($BY:$BY,ROW()-VolLB+1):INDEX($BY:$BY,ROW()))*SQRT(12))</f>
        <v/>
      </c>
      <c r="CU32" s="27" t="str">
        <f aca="false">IF(ROW()&lt;4+VolLB,"",STDEV(INDEX($BZ:$BZ,ROW()-VolLB+1):INDEX($BZ:$BZ,ROW()))*SQRT(12))</f>
        <v/>
      </c>
      <c r="CV32" s="27" t="str">
        <f aca="false">IF(ROW()&lt;4+VolLB,"",STDEV(INDEX($CA:$CA,ROW()-VolLB+1):INDEX($CA:$CA,ROW()))*SQRT(12))</f>
        <v/>
      </c>
      <c r="CW32" s="27" t="str">
        <f aca="false">IF(ROW()&lt;4+VolLB,"",STDEV(INDEX($CB:$CB,ROW()-VolLB+1):INDEX($CB:$CB,ROW()))*SQRT(12))</f>
        <v/>
      </c>
      <c r="CX32" s="27" t="str">
        <f aca="false">IF(ROW()&lt;4+VolLB,"",STDEV(INDEX($CC:$CC,ROW()-VolLB+1):INDEX($CC:$CC,ROW()))*SQRT(12))</f>
        <v/>
      </c>
      <c r="CY32" s="27" t="str">
        <f aca="false">IF(ROW()&lt;4+VolLB,"",STDEV(INDEX($CD:$CD,ROW()-VolLB+1):INDEX($CD:$CD,ROW()))*SQRT(12))</f>
        <v/>
      </c>
      <c r="CZ32" s="27" t="str">
        <f aca="false">IF(ROW()&lt;4+VolLB,"",STDEV(INDEX($CE:$CE,ROW()-VolLB+1):INDEX($CE:$CE,ROW()))*SQRT(12))</f>
        <v/>
      </c>
      <c r="DA32" s="27" t="str">
        <f aca="false">IF(ROW()&lt;4+VolLB,"",STDEV(INDEX($CF:$CF,ROW()-VolLB+1):INDEX($CF:$CF,ROW()))*SQRT(12))</f>
        <v/>
      </c>
      <c r="DB32" s="27" t="str">
        <f aca="false">IF(ROW()&lt;4+VolLB,"",STDEV(INDEX($CG:$CG,ROW()-VolLB+1):INDEX($CG:$CG,ROW()))*SQRT(12))</f>
        <v/>
      </c>
      <c r="DC32" s="26" t="n">
        <f aca="false">IF(OR(AR32=0,CH32="",CH32=0),0,AR32*MIN(MaxScal,TgtVol/CH32))</f>
        <v>0</v>
      </c>
      <c r="DD32" s="26" t="n">
        <f aca="false">IF(OR(AS32=0,CI32="",CI32=0),0,AS32*MIN(MaxScal,TgtVol/CI32))</f>
        <v>0</v>
      </c>
      <c r="DE32" s="26" t="n">
        <f aca="false">IF(OR(AT32=0,CJ32="",CJ32=0),0,AT32*MIN(MaxScal,TgtVol/CJ32))</f>
        <v>0</v>
      </c>
      <c r="DF32" s="26" t="n">
        <f aca="false">IF(OR(AU32=0,CK32="",CK32=0),0,AU32*MIN(MaxScal,TgtVol/CK32))</f>
        <v>0</v>
      </c>
      <c r="DG32" s="26" t="n">
        <f aca="false">IF(OR(AV32=0,CL32="",CL32=0),0,AV32*MIN(MaxScal,TgtVol/CL32))</f>
        <v>0</v>
      </c>
      <c r="DH32" s="26" t="n">
        <f aca="false">IF(OR(AW32=0,CM32="",CM32=0),0,AW32*MIN(MaxScal,TgtVol/CM32))</f>
        <v>0</v>
      </c>
      <c r="DI32" s="26" t="n">
        <f aca="false">IF(OR(AX32=0,CN32="",CN32=0),0,AX32*MIN(MaxScal,TgtVol/CN32))</f>
        <v>0</v>
      </c>
      <c r="DJ32" s="26" t="n">
        <f aca="false">IF(OR(AY32=0,CO32="",CO32=0),0,AY32*MIN(MaxScal,TgtVol/CO32))</f>
        <v>0</v>
      </c>
      <c r="DK32" s="26" t="n">
        <f aca="false">IF(OR(AZ32=0,CP32="",CP32=0),0,AZ32*MIN(MaxScal,TgtVol/CP32))</f>
        <v>0</v>
      </c>
      <c r="DL32" s="26" t="n">
        <f aca="false">IF(OR(BA32=0,CQ32="",CQ32=0),0,BA32*MIN(MaxScal,TgtVol/CQ32))</f>
        <v>0</v>
      </c>
      <c r="DM32" s="26" t="n">
        <f aca="false">IF(OR(BB32=0,CR32="",CR32=0),0,BB32*MIN(MaxScal,TgtVol/CR32))</f>
        <v>0</v>
      </c>
      <c r="DN32" s="26" t="n">
        <f aca="false">IF(OR(BC32=0,CS32="",CS32=0),0,BC32*MIN(MaxScal,TgtVol/CS32))</f>
        <v>0</v>
      </c>
      <c r="DO32" s="26" t="n">
        <f aca="false">IF(OR(BD32=0,CT32="",CT32=0),0,BD32*MIN(MaxScal,TgtVol/CT32))</f>
        <v>0</v>
      </c>
      <c r="DP32" s="26" t="n">
        <f aca="false">IF(OR(BE32=0,CU32="",CU32=0),0,BE32*MIN(MaxScal,TgtVol/CU32))</f>
        <v>0</v>
      </c>
      <c r="DQ32" s="26" t="n">
        <f aca="false">IF(OR(BF32=0,CV32="",CV32=0),0,BF32*MIN(MaxScal,TgtVol/CV32))</f>
        <v>0</v>
      </c>
      <c r="DR32" s="26" t="n">
        <f aca="false">IF(OR(BG32=0,CW32="",CW32=0),0,BG32*MIN(MaxScal,TgtVol/CW32))</f>
        <v>0</v>
      </c>
      <c r="DS32" s="26" t="n">
        <f aca="false">IF(OR(BH32=0,CX32="",CX32=0),0,BH32*MIN(MaxScal,TgtVol/CX32))</f>
        <v>0</v>
      </c>
      <c r="DT32" s="26" t="n">
        <f aca="false">IF(OR(BI32=0,CY32="",CY32=0),0,BI32*MIN(MaxScal,TgtVol/CY32))</f>
        <v>0</v>
      </c>
      <c r="DU32" s="26" t="n">
        <f aca="false">IF(OR(BJ32=0,CZ32="",CZ32=0),0,BJ32*MIN(MaxScal,TgtVol/CZ32))</f>
        <v>0</v>
      </c>
      <c r="DV32" s="26" t="n">
        <f aca="false">IF(OR(BK32=0,DA32="",DA32=0),0,BK32*MIN(MaxScal,TgtVol/DA32))</f>
        <v>0</v>
      </c>
      <c r="DW32" s="26" t="n">
        <f aca="false">IF(OR(BL32=0,DB32="",DB32=0),0,BL32*MIN(MaxScal,TgtVol/DB32))</f>
        <v>0</v>
      </c>
      <c r="DX32" s="28" t="n">
        <f aca="false">IFERROR(DC31*BM32,"")</f>
        <v>-0</v>
      </c>
      <c r="DY32" s="28" t="n">
        <f aca="false">IFERROR(DD31*BN32,"")</f>
        <v>0</v>
      </c>
      <c r="DZ32" s="28" t="n">
        <f aca="false">IFERROR(DE31*BO32,"")</f>
        <v>0</v>
      </c>
      <c r="EA32" s="28" t="n">
        <f aca="false">IFERROR(DF31*BP32,"")</f>
        <v>0</v>
      </c>
      <c r="EB32" s="28" t="n">
        <f aca="false">IFERROR(DG31*BQ32,"")</f>
        <v>-0</v>
      </c>
      <c r="EC32" s="28" t="n">
        <f aca="false">IFERROR(DH31*BR32,"")</f>
        <v>-0</v>
      </c>
      <c r="ED32" s="28" t="n">
        <f aca="false">IFERROR(DI31*BS32,"")</f>
        <v>0</v>
      </c>
      <c r="EE32" s="28" t="n">
        <f aca="false">IFERROR(DJ31*BT32,"")</f>
        <v>-0</v>
      </c>
      <c r="EF32" s="28" t="n">
        <f aca="false">IFERROR(DK31*BU32,"")</f>
        <v>0</v>
      </c>
      <c r="EG32" s="28" t="n">
        <f aca="false">IFERROR(DL31*BV32,"")</f>
        <v>-0</v>
      </c>
      <c r="EH32" s="28" t="n">
        <f aca="false">IFERROR(DM31*BW32,"")</f>
        <v>0</v>
      </c>
      <c r="EI32" s="28" t="n">
        <f aca="false">IFERROR(DN31*BX32,"")</f>
        <v>0</v>
      </c>
      <c r="EJ32" s="28" t="n">
        <f aca="false">IFERROR(DO31*BY32,"")</f>
        <v>0</v>
      </c>
      <c r="EK32" s="28" t="n">
        <f aca="false">IFERROR(DP31*BZ32,"")</f>
        <v>0</v>
      </c>
      <c r="EL32" s="28" t="n">
        <f aca="false">IFERROR(DQ31*CA32,"")</f>
        <v>0</v>
      </c>
      <c r="EM32" s="28" t="n">
        <f aca="false">IFERROR(DR31*CB32,"")</f>
        <v>-0</v>
      </c>
      <c r="EN32" s="28" t="n">
        <f aca="false">IFERROR(DS31*CC32,"")</f>
        <v>-0</v>
      </c>
      <c r="EO32" s="28" t="n">
        <f aca="false">IFERROR(DT31*CD32,"")</f>
        <v>-0</v>
      </c>
      <c r="EP32" s="28" t="n">
        <f aca="false">IFERROR(DU31*CE32,"")</f>
        <v>0</v>
      </c>
      <c r="EQ32" s="28" t="n">
        <f aca="false">IFERROR(DV31*CF32,"")</f>
        <v>0</v>
      </c>
      <c r="ER32" s="28" t="n">
        <f aca="false">IFERROR(DW31*CG32,"")</f>
        <v>0</v>
      </c>
      <c r="ES32" s="28" t="n">
        <f aca="false">IF(ROW()=4,"",SUM(DX32:ER32))</f>
        <v>0</v>
      </c>
      <c r="ET32" s="29" t="n">
        <f aca="false">COUNTIF(AR32:BL32,"&gt;0")</f>
        <v>0</v>
      </c>
    </row>
    <row r="33" customFormat="false" ht="15" hidden="false" customHeight="false" outlineLevel="0" collapsed="false">
      <c r="A33" s="19" t="n">
        <v>38898</v>
      </c>
      <c r="B33" s="23" t="n">
        <f aca="false">ABS(Rates_Data!AD33-Rates_Data!AE33)</f>
        <v>0.526700000000001</v>
      </c>
      <c r="C33" s="23" t="n">
        <f aca="false">ABS(Rates_Data!AD33-Rates_Data!AF33)</f>
        <v>0.525833333333334</v>
      </c>
      <c r="D33" s="23" t="n">
        <f aca="false">ABS(Rates_Data!AD33-Rates_Data!AG33)</f>
        <v>0.161733333333334</v>
      </c>
      <c r="E33" s="23" t="n">
        <f aca="false">ABS(Rates_Data!AD33-Rates_Data!AH33)</f>
        <v>0.377566666666667</v>
      </c>
      <c r="F33" s="23" t="n">
        <f aca="false">ABS(Rates_Data!AD33-Rates_Data!AI33)</f>
        <v>0.5846</v>
      </c>
      <c r="G33" s="23" t="n">
        <f aca="false">ABS(Rates_Data!AD33-Rates_Data!AJ33)</f>
        <v>0.842766666666666</v>
      </c>
      <c r="H33" s="23" t="n">
        <f aca="false">ABS(Rates_Data!AE33-Rates_Data!AF33)</f>
        <v>0.000866666666667071</v>
      </c>
      <c r="I33" s="23" t="n">
        <f aca="false">ABS(Rates_Data!AE33-Rates_Data!AG33)</f>
        <v>0.364966666666667</v>
      </c>
      <c r="J33" s="23" t="n">
        <f aca="false">ABS(Rates_Data!AE33-Rates_Data!AH33)</f>
        <v>0.149133333333334</v>
      </c>
      <c r="K33" s="23" t="n">
        <f aca="false">ABS(Rates_Data!AE33-Rates_Data!AI33)</f>
        <v>0.0578999999999998</v>
      </c>
      <c r="L33" s="23" t="n">
        <f aca="false">ABS(Rates_Data!AE33-Rates_Data!AJ33)</f>
        <v>0.316066666666666</v>
      </c>
      <c r="M33" s="23" t="n">
        <f aca="false">ABS(Rates_Data!AF33-Rates_Data!AG33)</f>
        <v>0.3641</v>
      </c>
      <c r="N33" s="23" t="n">
        <f aca="false">ABS(Rates_Data!AF33-Rates_Data!AH33)</f>
        <v>0.148266666666667</v>
      </c>
      <c r="O33" s="23" t="n">
        <f aca="false">ABS(Rates_Data!AF33-Rates_Data!AI33)</f>
        <v>0.0587666666666669</v>
      </c>
      <c r="P33" s="23" t="n">
        <f aca="false">ABS(Rates_Data!AF33-Rates_Data!AJ33)</f>
        <v>0.316933333333333</v>
      </c>
      <c r="Q33" s="23" t="n">
        <f aca="false">ABS(Rates_Data!AG33-Rates_Data!AH33)</f>
        <v>0.215833333333333</v>
      </c>
      <c r="R33" s="23" t="n">
        <f aca="false">ABS(Rates_Data!AG33-Rates_Data!AI33)</f>
        <v>0.422866666666667</v>
      </c>
      <c r="S33" s="23" t="n">
        <f aca="false">ABS(Rates_Data!AG33-Rates_Data!AJ33)</f>
        <v>0.681033333333333</v>
      </c>
      <c r="T33" s="23" t="n">
        <f aca="false">ABS(Rates_Data!AH33-Rates_Data!AI33)</f>
        <v>0.207033333333333</v>
      </c>
      <c r="U33" s="23" t="n">
        <f aca="false">ABS(Rates_Data!AH33-Rates_Data!AJ33)</f>
        <v>0.4652</v>
      </c>
      <c r="V33" s="23" t="n">
        <f aca="false">ABS(Rates_Data!AI33-Rates_Data!AJ33)</f>
        <v>0.258166666666666</v>
      </c>
      <c r="W33" s="26" t="str">
        <f aca="false">IF(ROW()&lt;4+MinObs-1,"",IFERROR((B33-AVERAGE(B$4:B33))/STDEV(B$4:B33),""))</f>
        <v/>
      </c>
      <c r="X33" s="26" t="str">
        <f aca="false">IF(ROW()&lt;4+MinObs-1,"",IFERROR((C33-AVERAGE(C$4:C33))/STDEV(C$4:C33),""))</f>
        <v/>
      </c>
      <c r="Y33" s="26" t="str">
        <f aca="false">IF(ROW()&lt;4+MinObs-1,"",IFERROR((D33-AVERAGE(D$4:D33))/STDEV(D$4:D33),""))</f>
        <v/>
      </c>
      <c r="Z33" s="26" t="str">
        <f aca="false">IF(ROW()&lt;4+MinObs-1,"",IFERROR((E33-AVERAGE(E$4:E33))/STDEV(E$4:E33),""))</f>
        <v/>
      </c>
      <c r="AA33" s="26" t="str">
        <f aca="false">IF(ROW()&lt;4+MinObs-1,"",IFERROR((F33-AVERAGE(F$4:F33))/STDEV(F$4:F33),""))</f>
        <v/>
      </c>
      <c r="AB33" s="26" t="str">
        <f aca="false">IF(ROW()&lt;4+MinObs-1,"",IFERROR((G33-AVERAGE(G$4:G33))/STDEV(G$4:G33),""))</f>
        <v/>
      </c>
      <c r="AC33" s="26" t="str">
        <f aca="false">IF(ROW()&lt;4+MinObs-1,"",IFERROR((H33-AVERAGE(H$4:H33))/STDEV(H$4:H33),""))</f>
        <v/>
      </c>
      <c r="AD33" s="26" t="str">
        <f aca="false">IF(ROW()&lt;4+MinObs-1,"",IFERROR((I33-AVERAGE(I$4:I33))/STDEV(I$4:I33),""))</f>
        <v/>
      </c>
      <c r="AE33" s="26" t="str">
        <f aca="false">IF(ROW()&lt;4+MinObs-1,"",IFERROR((J33-AVERAGE(J$4:J33))/STDEV(J$4:J33),""))</f>
        <v/>
      </c>
      <c r="AF33" s="26" t="str">
        <f aca="false">IF(ROW()&lt;4+MinObs-1,"",IFERROR((K33-AVERAGE(K$4:K33))/STDEV(K$4:K33),""))</f>
        <v/>
      </c>
      <c r="AG33" s="26" t="str">
        <f aca="false">IF(ROW()&lt;4+MinObs-1,"",IFERROR((L33-AVERAGE(L$4:L33))/STDEV(L$4:L33),""))</f>
        <v/>
      </c>
      <c r="AH33" s="26" t="str">
        <f aca="false">IF(ROW()&lt;4+MinObs-1,"",IFERROR((M33-AVERAGE(M$4:M33))/STDEV(M$4:M33),""))</f>
        <v/>
      </c>
      <c r="AI33" s="26" t="str">
        <f aca="false">IF(ROW()&lt;4+MinObs-1,"",IFERROR((N33-AVERAGE(N$4:N33))/STDEV(N$4:N33),""))</f>
        <v/>
      </c>
      <c r="AJ33" s="26" t="str">
        <f aca="false">IF(ROW()&lt;4+MinObs-1,"",IFERROR((O33-AVERAGE(O$4:O33))/STDEV(O$4:O33),""))</f>
        <v/>
      </c>
      <c r="AK33" s="26" t="str">
        <f aca="false">IF(ROW()&lt;4+MinObs-1,"",IFERROR((P33-AVERAGE(P$4:P33))/STDEV(P$4:P33),""))</f>
        <v/>
      </c>
      <c r="AL33" s="26" t="str">
        <f aca="false">IF(ROW()&lt;4+MinObs-1,"",IFERROR((Q33-AVERAGE(Q$4:Q33))/STDEV(Q$4:Q33),""))</f>
        <v/>
      </c>
      <c r="AM33" s="26" t="str">
        <f aca="false">IF(ROW()&lt;4+MinObs-1,"",IFERROR((R33-AVERAGE(R$4:R33))/STDEV(R$4:R33),""))</f>
        <v/>
      </c>
      <c r="AN33" s="26" t="str">
        <f aca="false">IF(ROW()&lt;4+MinObs-1,"",IFERROR((S33-AVERAGE(S$4:S33))/STDEV(S$4:S33),""))</f>
        <v/>
      </c>
      <c r="AO33" s="26" t="str">
        <f aca="false">IF(ROW()&lt;4+MinObs-1,"",IFERROR((T33-AVERAGE(T$4:T33))/STDEV(T$4:T33),""))</f>
        <v/>
      </c>
      <c r="AP33" s="26" t="str">
        <f aca="false">IF(ROW()&lt;4+MinObs-1,"",IFERROR((U33-AVERAGE(U$4:U33))/STDEV(U$4:U33),""))</f>
        <v/>
      </c>
      <c r="AQ33" s="26" t="str">
        <f aca="false">IF(ROW()&lt;4+MinObs-1,"",IFERROR((V33-AVERAGE(V$4:V33))/STDEV(V$4:V33),""))</f>
        <v/>
      </c>
      <c r="AR33" s="26" t="n">
        <f aca="false">IF(W33="",0,IF(W33&gt;=z4,w4,IF(W33&gt;=z3,w3,IF(W33&gt;=zEntry,w2,IF(AND(W33&gt;=ExitZ,AR32&gt;0),w2,0)))))</f>
        <v>0</v>
      </c>
      <c r="AS33" s="26" t="n">
        <f aca="false">IF(X33="",0,IF(X33&gt;=z4,w4,IF(X33&gt;=z3,w3,IF(X33&gt;=zEntry,w2,IF(AND(X33&gt;=ExitZ,AS32&gt;0),w2,0)))))</f>
        <v>0</v>
      </c>
      <c r="AT33" s="26" t="n">
        <f aca="false">IF(Y33="",0,IF(Y33&gt;=z4,w4,IF(Y33&gt;=z3,w3,IF(Y33&gt;=zEntry,w2,IF(AND(Y33&gt;=ExitZ,AT32&gt;0),w2,0)))))</f>
        <v>0</v>
      </c>
      <c r="AU33" s="26" t="n">
        <f aca="false">IF(Z33="",0,IF(Z33&gt;=z4,w4,IF(Z33&gt;=z3,w3,IF(Z33&gt;=zEntry,w2,IF(AND(Z33&gt;=ExitZ,AU32&gt;0),w2,0)))))</f>
        <v>0</v>
      </c>
      <c r="AV33" s="26" t="n">
        <f aca="false">IF(AA33="",0,IF(AA33&gt;=z4,w4,IF(AA33&gt;=z3,w3,IF(AA33&gt;=zEntry,w2,IF(AND(AA33&gt;=ExitZ,AV32&gt;0),w2,0)))))</f>
        <v>0</v>
      </c>
      <c r="AW33" s="26" t="n">
        <f aca="false">IF(AB33="",0,IF(AB33&gt;=z4,w4,IF(AB33&gt;=z3,w3,IF(AB33&gt;=zEntry,w2,IF(AND(AB33&gt;=ExitZ,AW32&gt;0),w2,0)))))</f>
        <v>0</v>
      </c>
      <c r="AX33" s="26" t="n">
        <f aca="false">IF(AC33="",0,IF(AC33&gt;=z4,w4,IF(AC33&gt;=z3,w3,IF(AC33&gt;=zEntry,w2,IF(AND(AC33&gt;=ExitZ,AX32&gt;0),w2,0)))))</f>
        <v>0</v>
      </c>
      <c r="AY33" s="26" t="n">
        <f aca="false">IF(AD33="",0,IF(AD33&gt;=z4,w4,IF(AD33&gt;=z3,w3,IF(AD33&gt;=zEntry,w2,IF(AND(AD33&gt;=ExitZ,AY32&gt;0),w2,0)))))</f>
        <v>0</v>
      </c>
      <c r="AZ33" s="26" t="n">
        <f aca="false">IF(AE33="",0,IF(AE33&gt;=z4,w4,IF(AE33&gt;=z3,w3,IF(AE33&gt;=zEntry,w2,IF(AND(AE33&gt;=ExitZ,AZ32&gt;0),w2,0)))))</f>
        <v>0</v>
      </c>
      <c r="BA33" s="26" t="n">
        <f aca="false">IF(AF33="",0,IF(AF33&gt;=z4,w4,IF(AF33&gt;=z3,w3,IF(AF33&gt;=zEntry,w2,IF(AND(AF33&gt;=ExitZ,BA32&gt;0),w2,0)))))</f>
        <v>0</v>
      </c>
      <c r="BB33" s="26" t="n">
        <f aca="false">IF(AG33="",0,IF(AG33&gt;=z4,w4,IF(AG33&gt;=z3,w3,IF(AG33&gt;=zEntry,w2,IF(AND(AG33&gt;=ExitZ,BB32&gt;0),w2,0)))))</f>
        <v>0</v>
      </c>
      <c r="BC33" s="26" t="n">
        <f aca="false">IF(AH33="",0,IF(AH33&gt;=z4,w4,IF(AH33&gt;=z3,w3,IF(AH33&gt;=zEntry,w2,IF(AND(AH33&gt;=ExitZ,BC32&gt;0),w2,0)))))</f>
        <v>0</v>
      </c>
      <c r="BD33" s="26" t="n">
        <f aca="false">IF(AI33="",0,IF(AI33&gt;=z4,w4,IF(AI33&gt;=z3,w3,IF(AI33&gt;=zEntry,w2,IF(AND(AI33&gt;=ExitZ,BD32&gt;0),w2,0)))))</f>
        <v>0</v>
      </c>
      <c r="BE33" s="26" t="n">
        <f aca="false">IF(AJ33="",0,IF(AJ33&gt;=z4,w4,IF(AJ33&gt;=z3,w3,IF(AJ33&gt;=zEntry,w2,IF(AND(AJ33&gt;=ExitZ,BE32&gt;0),w2,0)))))</f>
        <v>0</v>
      </c>
      <c r="BF33" s="26" t="n">
        <f aca="false">IF(AK33="",0,IF(AK33&gt;=z4,w4,IF(AK33&gt;=z3,w3,IF(AK33&gt;=zEntry,w2,IF(AND(AK33&gt;=ExitZ,BF32&gt;0),w2,0)))))</f>
        <v>0</v>
      </c>
      <c r="BG33" s="26" t="n">
        <f aca="false">IF(AL33="",0,IF(AL33&gt;=z4,w4,IF(AL33&gt;=z3,w3,IF(AL33&gt;=zEntry,w2,IF(AND(AL33&gt;=ExitZ,BG32&gt;0),w2,0)))))</f>
        <v>0</v>
      </c>
      <c r="BH33" s="26" t="n">
        <f aca="false">IF(AM33="",0,IF(AM33&gt;=z4,w4,IF(AM33&gt;=z3,w3,IF(AM33&gt;=zEntry,w2,IF(AND(AM33&gt;=ExitZ,BH32&gt;0),w2,0)))))</f>
        <v>0</v>
      </c>
      <c r="BI33" s="26" t="n">
        <f aca="false">IF(AN33="",0,IF(AN33&gt;=z4,w4,IF(AN33&gt;=z3,w3,IF(AN33&gt;=zEntry,w2,IF(AND(AN33&gt;=ExitZ,BI32&gt;0),w2,0)))))</f>
        <v>0</v>
      </c>
      <c r="BJ33" s="26" t="n">
        <f aca="false">IF(AO33="",0,IF(AO33&gt;=z4,w4,IF(AO33&gt;=z3,w3,IF(AO33&gt;=zEntry,w2,IF(AND(AO33&gt;=ExitZ,BJ32&gt;0),w2,0)))))</f>
        <v>0</v>
      </c>
      <c r="BK33" s="26" t="n">
        <f aca="false">IF(AP33="",0,IF(AP33&gt;=z4,w4,IF(AP33&gt;=z3,w3,IF(AP33&gt;=zEntry,w2,IF(AND(AP33&gt;=ExitZ,BK32&gt;0),w2,0)))))</f>
        <v>0</v>
      </c>
      <c r="BL33" s="26" t="n">
        <f aca="false">IF(AQ33="",0,IF(AQ33&gt;=z4,w4,IF(AQ33&gt;=z3,w3,IF(AQ33&gt;=zEntry,w2,IF(AND(AQ33&gt;=ExitZ,BL32&gt;0),w2,0)))))</f>
        <v>0</v>
      </c>
      <c r="BM33" s="23" t="n">
        <f aca="false">IF(Rates_Data!AD32&gt;=Rates_Data!AE32,Rates_Data!AK33-Rates_Data!AL33,Rates_Data!AL33-Rates_Data!AK33)</f>
        <v>0.000493999999999996</v>
      </c>
      <c r="BN33" s="23" t="n">
        <f aca="false">IF(Rates_Data!AD32&gt;=Rates_Data!AF32,Rates_Data!AK33-Rates_Data!AM33,Rates_Data!AM33-Rates_Data!AK33)</f>
        <v>-0.005548</v>
      </c>
      <c r="BO33" s="23" t="n">
        <f aca="false">IF(Rates_Data!AD32&gt;=Rates_Data!AG32,Rates_Data!AK33-Rates_Data!AN33,Rates_Data!AN33-Rates_Data!AK33)</f>
        <v>-0.001691</v>
      </c>
      <c r="BP33" s="23" t="n">
        <f aca="false">IF(Rates_Data!AD32&gt;=Rates_Data!AH32,Rates_Data!AK33-Rates_Data!AO33,Rates_Data!AO33-Rates_Data!AK33)</f>
        <v>-0.002109</v>
      </c>
      <c r="BQ33" s="23" t="n">
        <f aca="false">IF(Rates_Data!AD32&gt;=Rates_Data!AI32,Rates_Data!AK33-Rates_Data!AP33,Rates_Data!AP33-Rates_Data!AK33)</f>
        <v>-0.002261</v>
      </c>
      <c r="BR33" s="23" t="n">
        <f aca="false">IF(Rates_Data!AD32&gt;=Rates_Data!AJ32,Rates_Data!AK33-Rates_Data!AQ33,Rates_Data!AQ33-Rates_Data!AK33)</f>
        <v>-0.000911999999999992</v>
      </c>
      <c r="BS33" s="23" t="n">
        <f aca="false">IF(Rates_Data!AE32&gt;=Rates_Data!AF32,Rates_Data!AL33-Rates_Data!AM33,Rates_Data!AM33-Rates_Data!AL33)</f>
        <v>0.006042</v>
      </c>
      <c r="BT33" s="23" t="n">
        <f aca="false">IF(Rates_Data!AE32&gt;=Rates_Data!AG32,Rates_Data!AL33-Rates_Data!AN33,Rates_Data!AN33-Rates_Data!AL33)</f>
        <v>-0.001197</v>
      </c>
      <c r="BU33" s="23" t="n">
        <f aca="false">IF(Rates_Data!AE32&gt;=Rates_Data!AH32,Rates_Data!AL33-Rates_Data!AO33,Rates_Data!AO33-Rates_Data!AL33)</f>
        <v>0.002603</v>
      </c>
      <c r="BV33" s="23" t="n">
        <f aca="false">IF(Rates_Data!AE32&gt;=Rates_Data!AI32,Rates_Data!AL33-Rates_Data!AP33,Rates_Data!AP33-Rates_Data!AL33)</f>
        <v>0.002755</v>
      </c>
      <c r="BW33" s="23" t="n">
        <f aca="false">IF(Rates_Data!AE32&gt;=Rates_Data!AJ32,Rates_Data!AL33-Rates_Data!AQ33,Rates_Data!AQ33-Rates_Data!AL33)</f>
        <v>-0.00140599999999999</v>
      </c>
      <c r="BX33" s="23" t="n">
        <f aca="false">IF(Rates_Data!AF32&gt;=Rates_Data!AG32,Rates_Data!AM33-Rates_Data!AN33,Rates_Data!AN33-Rates_Data!AM33)</f>
        <v>-0.007239</v>
      </c>
      <c r="BY33" s="23" t="n">
        <f aca="false">IF(Rates_Data!AF32&gt;=Rates_Data!AH32,Rates_Data!AM33-Rates_Data!AO33,Rates_Data!AO33-Rates_Data!AM33)</f>
        <v>-0.003439</v>
      </c>
      <c r="BZ33" s="23" t="n">
        <f aca="false">IF(Rates_Data!AF32&gt;=Rates_Data!AI32,Rates_Data!AM33-Rates_Data!AP33,Rates_Data!AP33-Rates_Data!AM33)</f>
        <v>0.003287</v>
      </c>
      <c r="CA33" s="23" t="n">
        <f aca="false">IF(Rates_Data!AF32&gt;=Rates_Data!AJ32,Rates_Data!AM33-Rates_Data!AQ33,Rates_Data!AQ33-Rates_Data!AM33)</f>
        <v>0.00463600000000001</v>
      </c>
      <c r="CB33" s="23" t="n">
        <f aca="false">IF(Rates_Data!AG32&gt;=Rates_Data!AH32,Rates_Data!AN33-Rates_Data!AO33,Rates_Data!AO33-Rates_Data!AN33)</f>
        <v>-0.0038</v>
      </c>
      <c r="CC33" s="23" t="n">
        <f aca="false">IF(Rates_Data!AG32&gt;=Rates_Data!AI32,Rates_Data!AN33-Rates_Data!AP33,Rates_Data!AP33-Rates_Data!AN33)</f>
        <v>-0.003952</v>
      </c>
      <c r="CD33" s="23" t="n">
        <f aca="false">IF(Rates_Data!AG32&gt;=Rates_Data!AJ32,Rates_Data!AN33-Rates_Data!AQ33,Rates_Data!AQ33-Rates_Data!AN33)</f>
        <v>-0.00260299999999999</v>
      </c>
      <c r="CE33" s="23" t="n">
        <f aca="false">IF(Rates_Data!AH32&gt;=Rates_Data!AI32,Rates_Data!AO33-Rates_Data!AP33,Rates_Data!AP33-Rates_Data!AO33)</f>
        <v>-0.000152</v>
      </c>
      <c r="CF33" s="23" t="n">
        <f aca="false">IF(Rates_Data!AH32&gt;=Rates_Data!AJ32,Rates_Data!AO33-Rates_Data!AQ33,Rates_Data!AQ33-Rates_Data!AO33)</f>
        <v>0.00119700000000001</v>
      </c>
      <c r="CG33" s="23" t="n">
        <f aca="false">IF(Rates_Data!AI32&gt;=Rates_Data!AJ32,Rates_Data!AP33-Rates_Data!AQ33,Rates_Data!AQ33-Rates_Data!AP33)</f>
        <v>0.00134900000000001</v>
      </c>
      <c r="CH33" s="27" t="str">
        <f aca="false">IF(ROW()&lt;4+VolLB,"",STDEV(INDEX($BM:$BM,ROW()-VolLB+1):INDEX($BM:$BM,ROW()))*SQRT(12))</f>
        <v/>
      </c>
      <c r="CI33" s="27" t="str">
        <f aca="false">IF(ROW()&lt;4+VolLB,"",STDEV(INDEX($BN:$BN,ROW()-VolLB+1):INDEX($BN:$BN,ROW()))*SQRT(12))</f>
        <v/>
      </c>
      <c r="CJ33" s="27" t="str">
        <f aca="false">IF(ROW()&lt;4+VolLB,"",STDEV(INDEX($BO:$BO,ROW()-VolLB+1):INDEX($BO:$BO,ROW()))*SQRT(12))</f>
        <v/>
      </c>
      <c r="CK33" s="27" t="str">
        <f aca="false">IF(ROW()&lt;4+VolLB,"",STDEV(INDEX($BP:$BP,ROW()-VolLB+1):INDEX($BP:$BP,ROW()))*SQRT(12))</f>
        <v/>
      </c>
      <c r="CL33" s="27" t="str">
        <f aca="false">IF(ROW()&lt;4+VolLB,"",STDEV(INDEX($BQ:$BQ,ROW()-VolLB+1):INDEX($BQ:$BQ,ROW()))*SQRT(12))</f>
        <v/>
      </c>
      <c r="CM33" s="27" t="str">
        <f aca="false">IF(ROW()&lt;4+VolLB,"",STDEV(INDEX($BR:$BR,ROW()-VolLB+1):INDEX($BR:$BR,ROW()))*SQRT(12))</f>
        <v/>
      </c>
      <c r="CN33" s="27" t="str">
        <f aca="false">IF(ROW()&lt;4+VolLB,"",STDEV(INDEX($BS:$BS,ROW()-VolLB+1):INDEX($BS:$BS,ROW()))*SQRT(12))</f>
        <v/>
      </c>
      <c r="CO33" s="27" t="str">
        <f aca="false">IF(ROW()&lt;4+VolLB,"",STDEV(INDEX($BT:$BT,ROW()-VolLB+1):INDEX($BT:$BT,ROW()))*SQRT(12))</f>
        <v/>
      </c>
      <c r="CP33" s="27" t="str">
        <f aca="false">IF(ROW()&lt;4+VolLB,"",STDEV(INDEX($BU:$BU,ROW()-VolLB+1):INDEX($BU:$BU,ROW()))*SQRT(12))</f>
        <v/>
      </c>
      <c r="CQ33" s="27" t="str">
        <f aca="false">IF(ROW()&lt;4+VolLB,"",STDEV(INDEX($BV:$BV,ROW()-VolLB+1):INDEX($BV:$BV,ROW()))*SQRT(12))</f>
        <v/>
      </c>
      <c r="CR33" s="27" t="str">
        <f aca="false">IF(ROW()&lt;4+VolLB,"",STDEV(INDEX($BW:$BW,ROW()-VolLB+1):INDEX($BW:$BW,ROW()))*SQRT(12))</f>
        <v/>
      </c>
      <c r="CS33" s="27" t="str">
        <f aca="false">IF(ROW()&lt;4+VolLB,"",STDEV(INDEX($BX:$BX,ROW()-VolLB+1):INDEX($BX:$BX,ROW()))*SQRT(12))</f>
        <v/>
      </c>
      <c r="CT33" s="27" t="str">
        <f aca="false">IF(ROW()&lt;4+VolLB,"",STDEV(INDEX($BY:$BY,ROW()-VolLB+1):INDEX($BY:$BY,ROW()))*SQRT(12))</f>
        <v/>
      </c>
      <c r="CU33" s="27" t="str">
        <f aca="false">IF(ROW()&lt;4+VolLB,"",STDEV(INDEX($BZ:$BZ,ROW()-VolLB+1):INDEX($BZ:$BZ,ROW()))*SQRT(12))</f>
        <v/>
      </c>
      <c r="CV33" s="27" t="str">
        <f aca="false">IF(ROW()&lt;4+VolLB,"",STDEV(INDEX($CA:$CA,ROW()-VolLB+1):INDEX($CA:$CA,ROW()))*SQRT(12))</f>
        <v/>
      </c>
      <c r="CW33" s="27" t="str">
        <f aca="false">IF(ROW()&lt;4+VolLB,"",STDEV(INDEX($CB:$CB,ROW()-VolLB+1):INDEX($CB:$CB,ROW()))*SQRT(12))</f>
        <v/>
      </c>
      <c r="CX33" s="27" t="str">
        <f aca="false">IF(ROW()&lt;4+VolLB,"",STDEV(INDEX($CC:$CC,ROW()-VolLB+1):INDEX($CC:$CC,ROW()))*SQRT(12))</f>
        <v/>
      </c>
      <c r="CY33" s="27" t="str">
        <f aca="false">IF(ROW()&lt;4+VolLB,"",STDEV(INDEX($CD:$CD,ROW()-VolLB+1):INDEX($CD:$CD,ROW()))*SQRT(12))</f>
        <v/>
      </c>
      <c r="CZ33" s="27" t="str">
        <f aca="false">IF(ROW()&lt;4+VolLB,"",STDEV(INDEX($CE:$CE,ROW()-VolLB+1):INDEX($CE:$CE,ROW()))*SQRT(12))</f>
        <v/>
      </c>
      <c r="DA33" s="27" t="str">
        <f aca="false">IF(ROW()&lt;4+VolLB,"",STDEV(INDEX($CF:$CF,ROW()-VolLB+1):INDEX($CF:$CF,ROW()))*SQRT(12))</f>
        <v/>
      </c>
      <c r="DB33" s="27" t="str">
        <f aca="false">IF(ROW()&lt;4+VolLB,"",STDEV(INDEX($CG:$CG,ROW()-VolLB+1):INDEX($CG:$CG,ROW()))*SQRT(12))</f>
        <v/>
      </c>
      <c r="DC33" s="26" t="n">
        <f aca="false">IF(OR(AR33=0,CH33="",CH33=0),0,AR33*MIN(MaxScal,TgtVol/CH33))</f>
        <v>0</v>
      </c>
      <c r="DD33" s="26" t="n">
        <f aca="false">IF(OR(AS33=0,CI33="",CI33=0),0,AS33*MIN(MaxScal,TgtVol/CI33))</f>
        <v>0</v>
      </c>
      <c r="DE33" s="26" t="n">
        <f aca="false">IF(OR(AT33=0,CJ33="",CJ33=0),0,AT33*MIN(MaxScal,TgtVol/CJ33))</f>
        <v>0</v>
      </c>
      <c r="DF33" s="26" t="n">
        <f aca="false">IF(OR(AU33=0,CK33="",CK33=0),0,AU33*MIN(MaxScal,TgtVol/CK33))</f>
        <v>0</v>
      </c>
      <c r="DG33" s="26" t="n">
        <f aca="false">IF(OR(AV33=0,CL33="",CL33=0),0,AV33*MIN(MaxScal,TgtVol/CL33))</f>
        <v>0</v>
      </c>
      <c r="DH33" s="26" t="n">
        <f aca="false">IF(OR(AW33=0,CM33="",CM33=0),0,AW33*MIN(MaxScal,TgtVol/CM33))</f>
        <v>0</v>
      </c>
      <c r="DI33" s="26" t="n">
        <f aca="false">IF(OR(AX33=0,CN33="",CN33=0),0,AX33*MIN(MaxScal,TgtVol/CN33))</f>
        <v>0</v>
      </c>
      <c r="DJ33" s="26" t="n">
        <f aca="false">IF(OR(AY33=0,CO33="",CO33=0),0,AY33*MIN(MaxScal,TgtVol/CO33))</f>
        <v>0</v>
      </c>
      <c r="DK33" s="26" t="n">
        <f aca="false">IF(OR(AZ33=0,CP33="",CP33=0),0,AZ33*MIN(MaxScal,TgtVol/CP33))</f>
        <v>0</v>
      </c>
      <c r="DL33" s="26" t="n">
        <f aca="false">IF(OR(BA33=0,CQ33="",CQ33=0),0,BA33*MIN(MaxScal,TgtVol/CQ33))</f>
        <v>0</v>
      </c>
      <c r="DM33" s="26" t="n">
        <f aca="false">IF(OR(BB33=0,CR33="",CR33=0),0,BB33*MIN(MaxScal,TgtVol/CR33))</f>
        <v>0</v>
      </c>
      <c r="DN33" s="26" t="n">
        <f aca="false">IF(OR(BC33=0,CS33="",CS33=0),0,BC33*MIN(MaxScal,TgtVol/CS33))</f>
        <v>0</v>
      </c>
      <c r="DO33" s="26" t="n">
        <f aca="false">IF(OR(BD33=0,CT33="",CT33=0),0,BD33*MIN(MaxScal,TgtVol/CT33))</f>
        <v>0</v>
      </c>
      <c r="DP33" s="26" t="n">
        <f aca="false">IF(OR(BE33=0,CU33="",CU33=0),0,BE33*MIN(MaxScal,TgtVol/CU33))</f>
        <v>0</v>
      </c>
      <c r="DQ33" s="26" t="n">
        <f aca="false">IF(OR(BF33=0,CV33="",CV33=0),0,BF33*MIN(MaxScal,TgtVol/CV33))</f>
        <v>0</v>
      </c>
      <c r="DR33" s="26" t="n">
        <f aca="false">IF(OR(BG33=0,CW33="",CW33=0),0,BG33*MIN(MaxScal,TgtVol/CW33))</f>
        <v>0</v>
      </c>
      <c r="DS33" s="26" t="n">
        <f aca="false">IF(OR(BH33=0,CX33="",CX33=0),0,BH33*MIN(MaxScal,TgtVol/CX33))</f>
        <v>0</v>
      </c>
      <c r="DT33" s="26" t="n">
        <f aca="false">IF(OR(BI33=0,CY33="",CY33=0),0,BI33*MIN(MaxScal,TgtVol/CY33))</f>
        <v>0</v>
      </c>
      <c r="DU33" s="26" t="n">
        <f aca="false">IF(OR(BJ33=0,CZ33="",CZ33=0),0,BJ33*MIN(MaxScal,TgtVol/CZ33))</f>
        <v>0</v>
      </c>
      <c r="DV33" s="26" t="n">
        <f aca="false">IF(OR(BK33=0,DA33="",DA33=0),0,BK33*MIN(MaxScal,TgtVol/DA33))</f>
        <v>0</v>
      </c>
      <c r="DW33" s="26" t="n">
        <f aca="false">IF(OR(BL33=0,DB33="",DB33=0),0,BL33*MIN(MaxScal,TgtVol/DB33))</f>
        <v>0</v>
      </c>
      <c r="DX33" s="28" t="n">
        <f aca="false">IFERROR(DC32*BM33,"")</f>
        <v>0</v>
      </c>
      <c r="DY33" s="28" t="n">
        <f aca="false">IFERROR(DD32*BN33,"")</f>
        <v>-0</v>
      </c>
      <c r="DZ33" s="28" t="n">
        <f aca="false">IFERROR(DE32*BO33,"")</f>
        <v>-0</v>
      </c>
      <c r="EA33" s="28" t="n">
        <f aca="false">IFERROR(DF32*BP33,"")</f>
        <v>-0</v>
      </c>
      <c r="EB33" s="28" t="n">
        <f aca="false">IFERROR(DG32*BQ33,"")</f>
        <v>-0</v>
      </c>
      <c r="EC33" s="28" t="n">
        <f aca="false">IFERROR(DH32*BR33,"")</f>
        <v>-0</v>
      </c>
      <c r="ED33" s="28" t="n">
        <f aca="false">IFERROR(DI32*BS33,"")</f>
        <v>0</v>
      </c>
      <c r="EE33" s="28" t="n">
        <f aca="false">IFERROR(DJ32*BT33,"")</f>
        <v>-0</v>
      </c>
      <c r="EF33" s="28" t="n">
        <f aca="false">IFERROR(DK32*BU33,"")</f>
        <v>0</v>
      </c>
      <c r="EG33" s="28" t="n">
        <f aca="false">IFERROR(DL32*BV33,"")</f>
        <v>0</v>
      </c>
      <c r="EH33" s="28" t="n">
        <f aca="false">IFERROR(DM32*BW33,"")</f>
        <v>-0</v>
      </c>
      <c r="EI33" s="28" t="n">
        <f aca="false">IFERROR(DN32*BX33,"")</f>
        <v>-0</v>
      </c>
      <c r="EJ33" s="28" t="n">
        <f aca="false">IFERROR(DO32*BY33,"")</f>
        <v>-0</v>
      </c>
      <c r="EK33" s="28" t="n">
        <f aca="false">IFERROR(DP32*BZ33,"")</f>
        <v>0</v>
      </c>
      <c r="EL33" s="28" t="n">
        <f aca="false">IFERROR(DQ32*CA33,"")</f>
        <v>0</v>
      </c>
      <c r="EM33" s="28" t="n">
        <f aca="false">IFERROR(DR32*CB33,"")</f>
        <v>-0</v>
      </c>
      <c r="EN33" s="28" t="n">
        <f aca="false">IFERROR(DS32*CC33,"")</f>
        <v>-0</v>
      </c>
      <c r="EO33" s="28" t="n">
        <f aca="false">IFERROR(DT32*CD33,"")</f>
        <v>-0</v>
      </c>
      <c r="EP33" s="28" t="n">
        <f aca="false">IFERROR(DU32*CE33,"")</f>
        <v>-0</v>
      </c>
      <c r="EQ33" s="28" t="n">
        <f aca="false">IFERROR(DV32*CF33,"")</f>
        <v>0</v>
      </c>
      <c r="ER33" s="28" t="n">
        <f aca="false">IFERROR(DW32*CG33,"")</f>
        <v>0</v>
      </c>
      <c r="ES33" s="28" t="n">
        <f aca="false">IF(ROW()=4,"",SUM(DX33:ER33))</f>
        <v>0</v>
      </c>
      <c r="ET33" s="29" t="n">
        <f aca="false">COUNTIF(AR33:BL33,"&gt;0")</f>
        <v>0</v>
      </c>
    </row>
    <row r="34" customFormat="false" ht="15" hidden="false" customHeight="false" outlineLevel="0" collapsed="false">
      <c r="A34" s="19" t="n">
        <v>38929</v>
      </c>
      <c r="B34" s="23" t="n">
        <f aca="false">ABS(Rates_Data!AD34-Rates_Data!AE34)</f>
        <v>0.407129032258064</v>
      </c>
      <c r="C34" s="23" t="n">
        <f aca="false">ABS(Rates_Data!AD34-Rates_Data!AF34)</f>
        <v>0.537903225806451</v>
      </c>
      <c r="D34" s="23" t="n">
        <f aca="false">ABS(Rates_Data!AD34-Rates_Data!AG34)</f>
        <v>0.166193548387096</v>
      </c>
      <c r="E34" s="23" t="n">
        <f aca="false">ABS(Rates_Data!AD34-Rates_Data!AH34)</f>
        <v>0.230870967741935</v>
      </c>
      <c r="F34" s="23" t="n">
        <f aca="false">ABS(Rates_Data!AD34-Rates_Data!AI34)</f>
        <v>0.639290322580645</v>
      </c>
      <c r="G34" s="23" t="n">
        <f aca="false">ABS(Rates_Data!AD34-Rates_Data!AJ34)</f>
        <v>0.966548387096775</v>
      </c>
      <c r="H34" s="23" t="n">
        <f aca="false">ABS(Rates_Data!AE34-Rates_Data!AF34)</f>
        <v>0.130774193548387</v>
      </c>
      <c r="I34" s="23" t="n">
        <f aca="false">ABS(Rates_Data!AE34-Rates_Data!AG34)</f>
        <v>0.240935483870968</v>
      </c>
      <c r="J34" s="23" t="n">
        <f aca="false">ABS(Rates_Data!AE34-Rates_Data!AH34)</f>
        <v>0.176258064516129</v>
      </c>
      <c r="K34" s="23" t="n">
        <f aca="false">ABS(Rates_Data!AE34-Rates_Data!AI34)</f>
        <v>0.232161290322581</v>
      </c>
      <c r="L34" s="23" t="n">
        <f aca="false">ABS(Rates_Data!AE34-Rates_Data!AJ34)</f>
        <v>0.55941935483871</v>
      </c>
      <c r="M34" s="23" t="n">
        <f aca="false">ABS(Rates_Data!AF34-Rates_Data!AG34)</f>
        <v>0.371709677419355</v>
      </c>
      <c r="N34" s="23" t="n">
        <f aca="false">ABS(Rates_Data!AF34-Rates_Data!AH34)</f>
        <v>0.307032258064516</v>
      </c>
      <c r="O34" s="23" t="n">
        <f aca="false">ABS(Rates_Data!AF34-Rates_Data!AI34)</f>
        <v>0.101387096774194</v>
      </c>
      <c r="P34" s="23" t="n">
        <f aca="false">ABS(Rates_Data!AF34-Rates_Data!AJ34)</f>
        <v>0.428645161290323</v>
      </c>
      <c r="Q34" s="23" t="n">
        <f aca="false">ABS(Rates_Data!AG34-Rates_Data!AH34)</f>
        <v>0.0646774193548389</v>
      </c>
      <c r="R34" s="23" t="n">
        <f aca="false">ABS(Rates_Data!AG34-Rates_Data!AI34)</f>
        <v>0.473096774193549</v>
      </c>
      <c r="S34" s="23" t="n">
        <f aca="false">ABS(Rates_Data!AG34-Rates_Data!AJ34)</f>
        <v>0.800354838709678</v>
      </c>
      <c r="T34" s="23" t="n">
        <f aca="false">ABS(Rates_Data!AH34-Rates_Data!AI34)</f>
        <v>0.40841935483871</v>
      </c>
      <c r="U34" s="23" t="n">
        <f aca="false">ABS(Rates_Data!AH34-Rates_Data!AJ34)</f>
        <v>0.735677419354839</v>
      </c>
      <c r="V34" s="23" t="n">
        <f aca="false">ABS(Rates_Data!AI34-Rates_Data!AJ34)</f>
        <v>0.32725806451613</v>
      </c>
      <c r="W34" s="26" t="str">
        <f aca="false">IF(ROW()&lt;4+MinObs-1,"",IFERROR((B34-AVERAGE(B$4:B34))/STDEV(B$4:B34),""))</f>
        <v/>
      </c>
      <c r="X34" s="26" t="str">
        <f aca="false">IF(ROW()&lt;4+MinObs-1,"",IFERROR((C34-AVERAGE(C$4:C34))/STDEV(C$4:C34),""))</f>
        <v/>
      </c>
      <c r="Y34" s="26" t="str">
        <f aca="false">IF(ROW()&lt;4+MinObs-1,"",IFERROR((D34-AVERAGE(D$4:D34))/STDEV(D$4:D34),""))</f>
        <v/>
      </c>
      <c r="Z34" s="26" t="str">
        <f aca="false">IF(ROW()&lt;4+MinObs-1,"",IFERROR((E34-AVERAGE(E$4:E34))/STDEV(E$4:E34),""))</f>
        <v/>
      </c>
      <c r="AA34" s="26" t="str">
        <f aca="false">IF(ROW()&lt;4+MinObs-1,"",IFERROR((F34-AVERAGE(F$4:F34))/STDEV(F$4:F34),""))</f>
        <v/>
      </c>
      <c r="AB34" s="26" t="str">
        <f aca="false">IF(ROW()&lt;4+MinObs-1,"",IFERROR((G34-AVERAGE(G$4:G34))/STDEV(G$4:G34),""))</f>
        <v/>
      </c>
      <c r="AC34" s="26" t="str">
        <f aca="false">IF(ROW()&lt;4+MinObs-1,"",IFERROR((H34-AVERAGE(H$4:H34))/STDEV(H$4:H34),""))</f>
        <v/>
      </c>
      <c r="AD34" s="26" t="str">
        <f aca="false">IF(ROW()&lt;4+MinObs-1,"",IFERROR((I34-AVERAGE(I$4:I34))/STDEV(I$4:I34),""))</f>
        <v/>
      </c>
      <c r="AE34" s="26" t="str">
        <f aca="false">IF(ROW()&lt;4+MinObs-1,"",IFERROR((J34-AVERAGE(J$4:J34))/STDEV(J$4:J34),""))</f>
        <v/>
      </c>
      <c r="AF34" s="26" t="str">
        <f aca="false">IF(ROW()&lt;4+MinObs-1,"",IFERROR((K34-AVERAGE(K$4:K34))/STDEV(K$4:K34),""))</f>
        <v/>
      </c>
      <c r="AG34" s="26" t="str">
        <f aca="false">IF(ROW()&lt;4+MinObs-1,"",IFERROR((L34-AVERAGE(L$4:L34))/STDEV(L$4:L34),""))</f>
        <v/>
      </c>
      <c r="AH34" s="26" t="str">
        <f aca="false">IF(ROW()&lt;4+MinObs-1,"",IFERROR((M34-AVERAGE(M$4:M34))/STDEV(M$4:M34),""))</f>
        <v/>
      </c>
      <c r="AI34" s="26" t="str">
        <f aca="false">IF(ROW()&lt;4+MinObs-1,"",IFERROR((N34-AVERAGE(N$4:N34))/STDEV(N$4:N34),""))</f>
        <v/>
      </c>
      <c r="AJ34" s="26" t="str">
        <f aca="false">IF(ROW()&lt;4+MinObs-1,"",IFERROR((O34-AVERAGE(O$4:O34))/STDEV(O$4:O34),""))</f>
        <v/>
      </c>
      <c r="AK34" s="26" t="str">
        <f aca="false">IF(ROW()&lt;4+MinObs-1,"",IFERROR((P34-AVERAGE(P$4:P34))/STDEV(P$4:P34),""))</f>
        <v/>
      </c>
      <c r="AL34" s="26" t="str">
        <f aca="false">IF(ROW()&lt;4+MinObs-1,"",IFERROR((Q34-AVERAGE(Q$4:Q34))/STDEV(Q$4:Q34),""))</f>
        <v/>
      </c>
      <c r="AM34" s="26" t="str">
        <f aca="false">IF(ROW()&lt;4+MinObs-1,"",IFERROR((R34-AVERAGE(R$4:R34))/STDEV(R$4:R34),""))</f>
        <v/>
      </c>
      <c r="AN34" s="26" t="str">
        <f aca="false">IF(ROW()&lt;4+MinObs-1,"",IFERROR((S34-AVERAGE(S$4:S34))/STDEV(S$4:S34),""))</f>
        <v/>
      </c>
      <c r="AO34" s="26" t="str">
        <f aca="false">IF(ROW()&lt;4+MinObs-1,"",IFERROR((T34-AVERAGE(T$4:T34))/STDEV(T$4:T34),""))</f>
        <v/>
      </c>
      <c r="AP34" s="26" t="str">
        <f aca="false">IF(ROW()&lt;4+MinObs-1,"",IFERROR((U34-AVERAGE(U$4:U34))/STDEV(U$4:U34),""))</f>
        <v/>
      </c>
      <c r="AQ34" s="26" t="str">
        <f aca="false">IF(ROW()&lt;4+MinObs-1,"",IFERROR((V34-AVERAGE(V$4:V34))/STDEV(V$4:V34),""))</f>
        <v/>
      </c>
      <c r="AR34" s="26" t="n">
        <f aca="false">IF(W34="",0,IF(W34&gt;=z4,w4,IF(W34&gt;=z3,w3,IF(W34&gt;=zEntry,w2,IF(AND(W34&gt;=ExitZ,AR33&gt;0),w2,0)))))</f>
        <v>0</v>
      </c>
      <c r="AS34" s="26" t="n">
        <f aca="false">IF(X34="",0,IF(X34&gt;=z4,w4,IF(X34&gt;=z3,w3,IF(X34&gt;=zEntry,w2,IF(AND(X34&gt;=ExitZ,AS33&gt;0),w2,0)))))</f>
        <v>0</v>
      </c>
      <c r="AT34" s="26" t="n">
        <f aca="false">IF(Y34="",0,IF(Y34&gt;=z4,w4,IF(Y34&gt;=z3,w3,IF(Y34&gt;=zEntry,w2,IF(AND(Y34&gt;=ExitZ,AT33&gt;0),w2,0)))))</f>
        <v>0</v>
      </c>
      <c r="AU34" s="26" t="n">
        <f aca="false">IF(Z34="",0,IF(Z34&gt;=z4,w4,IF(Z34&gt;=z3,w3,IF(Z34&gt;=zEntry,w2,IF(AND(Z34&gt;=ExitZ,AU33&gt;0),w2,0)))))</f>
        <v>0</v>
      </c>
      <c r="AV34" s="26" t="n">
        <f aca="false">IF(AA34="",0,IF(AA34&gt;=z4,w4,IF(AA34&gt;=z3,w3,IF(AA34&gt;=zEntry,w2,IF(AND(AA34&gt;=ExitZ,AV33&gt;0),w2,0)))))</f>
        <v>0</v>
      </c>
      <c r="AW34" s="26" t="n">
        <f aca="false">IF(AB34="",0,IF(AB34&gt;=z4,w4,IF(AB34&gt;=z3,w3,IF(AB34&gt;=zEntry,w2,IF(AND(AB34&gt;=ExitZ,AW33&gt;0),w2,0)))))</f>
        <v>0</v>
      </c>
      <c r="AX34" s="26" t="n">
        <f aca="false">IF(AC34="",0,IF(AC34&gt;=z4,w4,IF(AC34&gt;=z3,w3,IF(AC34&gt;=zEntry,w2,IF(AND(AC34&gt;=ExitZ,AX33&gt;0),w2,0)))))</f>
        <v>0</v>
      </c>
      <c r="AY34" s="26" t="n">
        <f aca="false">IF(AD34="",0,IF(AD34&gt;=z4,w4,IF(AD34&gt;=z3,w3,IF(AD34&gt;=zEntry,w2,IF(AND(AD34&gt;=ExitZ,AY33&gt;0),w2,0)))))</f>
        <v>0</v>
      </c>
      <c r="AZ34" s="26" t="n">
        <f aca="false">IF(AE34="",0,IF(AE34&gt;=z4,w4,IF(AE34&gt;=z3,w3,IF(AE34&gt;=zEntry,w2,IF(AND(AE34&gt;=ExitZ,AZ33&gt;0),w2,0)))))</f>
        <v>0</v>
      </c>
      <c r="BA34" s="26" t="n">
        <f aca="false">IF(AF34="",0,IF(AF34&gt;=z4,w4,IF(AF34&gt;=z3,w3,IF(AF34&gt;=zEntry,w2,IF(AND(AF34&gt;=ExitZ,BA33&gt;0),w2,0)))))</f>
        <v>0</v>
      </c>
      <c r="BB34" s="26" t="n">
        <f aca="false">IF(AG34="",0,IF(AG34&gt;=z4,w4,IF(AG34&gt;=z3,w3,IF(AG34&gt;=zEntry,w2,IF(AND(AG34&gt;=ExitZ,BB33&gt;0),w2,0)))))</f>
        <v>0</v>
      </c>
      <c r="BC34" s="26" t="n">
        <f aca="false">IF(AH34="",0,IF(AH34&gt;=z4,w4,IF(AH34&gt;=z3,w3,IF(AH34&gt;=zEntry,w2,IF(AND(AH34&gt;=ExitZ,BC33&gt;0),w2,0)))))</f>
        <v>0</v>
      </c>
      <c r="BD34" s="26" t="n">
        <f aca="false">IF(AI34="",0,IF(AI34&gt;=z4,w4,IF(AI34&gt;=z3,w3,IF(AI34&gt;=zEntry,w2,IF(AND(AI34&gt;=ExitZ,BD33&gt;0),w2,0)))))</f>
        <v>0</v>
      </c>
      <c r="BE34" s="26" t="n">
        <f aca="false">IF(AJ34="",0,IF(AJ34&gt;=z4,w4,IF(AJ34&gt;=z3,w3,IF(AJ34&gt;=zEntry,w2,IF(AND(AJ34&gt;=ExitZ,BE33&gt;0),w2,0)))))</f>
        <v>0</v>
      </c>
      <c r="BF34" s="26" t="n">
        <f aca="false">IF(AK34="",0,IF(AK34&gt;=z4,w4,IF(AK34&gt;=z3,w3,IF(AK34&gt;=zEntry,w2,IF(AND(AK34&gt;=ExitZ,BF33&gt;0),w2,0)))))</f>
        <v>0</v>
      </c>
      <c r="BG34" s="26" t="n">
        <f aca="false">IF(AL34="",0,IF(AL34&gt;=z4,w4,IF(AL34&gt;=z3,w3,IF(AL34&gt;=zEntry,w2,IF(AND(AL34&gt;=ExitZ,BG33&gt;0),w2,0)))))</f>
        <v>0</v>
      </c>
      <c r="BH34" s="26" t="n">
        <f aca="false">IF(AM34="",0,IF(AM34&gt;=z4,w4,IF(AM34&gt;=z3,w3,IF(AM34&gt;=zEntry,w2,IF(AND(AM34&gt;=ExitZ,BH33&gt;0),w2,0)))))</f>
        <v>0</v>
      </c>
      <c r="BI34" s="26" t="n">
        <f aca="false">IF(AN34="",0,IF(AN34&gt;=z4,w4,IF(AN34&gt;=z3,w3,IF(AN34&gt;=zEntry,w2,IF(AND(AN34&gt;=ExitZ,BI33&gt;0),w2,0)))))</f>
        <v>0</v>
      </c>
      <c r="BJ34" s="26" t="n">
        <f aca="false">IF(AO34="",0,IF(AO34&gt;=z4,w4,IF(AO34&gt;=z3,w3,IF(AO34&gt;=zEntry,w2,IF(AND(AO34&gt;=ExitZ,BJ33&gt;0),w2,0)))))</f>
        <v>0</v>
      </c>
      <c r="BK34" s="26" t="n">
        <f aca="false">IF(AP34="",0,IF(AP34&gt;=z4,w4,IF(AP34&gt;=z3,w3,IF(AP34&gt;=zEntry,w2,IF(AND(AP34&gt;=ExitZ,BK33&gt;0),w2,0)))))</f>
        <v>0</v>
      </c>
      <c r="BL34" s="26" t="n">
        <f aca="false">IF(AQ34="",0,IF(AQ34&gt;=z4,w4,IF(AQ34&gt;=z3,w3,IF(AQ34&gt;=zEntry,w2,IF(AND(AQ34&gt;=ExitZ,BL33&gt;0),w2,0)))))</f>
        <v>0</v>
      </c>
      <c r="BM34" s="23" t="n">
        <f aca="false">IF(Rates_Data!AD33&gt;=Rates_Data!AE33,Rates_Data!AK34-Rates_Data!AL34,Rates_Data!AL34-Rates_Data!AK34)</f>
        <v>0.00153900000000001</v>
      </c>
      <c r="BN34" s="23" t="n">
        <f aca="false">IF(Rates_Data!AD33&gt;=Rates_Data!AF33,Rates_Data!AK34-Rates_Data!AM34,Rates_Data!AM34-Rates_Data!AK34)</f>
        <v>0.002755</v>
      </c>
      <c r="BO34" s="23" t="n">
        <f aca="false">IF(Rates_Data!AD33&gt;=Rates_Data!AG33,Rates_Data!AK34-Rates_Data!AN34,Rates_Data!AN34-Rates_Data!AK34)</f>
        <v>-0.00265999999999999</v>
      </c>
      <c r="BP34" s="23" t="n">
        <f aca="false">IF(Rates_Data!AD33&gt;=Rates_Data!AH33,Rates_Data!AK34-Rates_Data!AO34,Rates_Data!AO34-Rates_Data!AK34)</f>
        <v>-0.00457899999999999</v>
      </c>
      <c r="BQ34" s="23" t="n">
        <f aca="false">IF(Rates_Data!AD33&gt;=Rates_Data!AI33,Rates_Data!AK34-Rates_Data!AP34,Rates_Data!AP34-Rates_Data!AK34)</f>
        <v>-0.001577</v>
      </c>
      <c r="BR34" s="23" t="n">
        <f aca="false">IF(Rates_Data!AD33&gt;=Rates_Data!AJ33,Rates_Data!AK34-Rates_Data!AQ34,Rates_Data!AQ34-Rates_Data!AK34)</f>
        <v>-0.005054</v>
      </c>
      <c r="BS34" s="23" t="n">
        <f aca="false">IF(Rates_Data!AE33&gt;=Rates_Data!AF33,Rates_Data!AL34-Rates_Data!AM34,Rates_Data!AM34-Rates_Data!AL34)</f>
        <v>-0.00121599999999999</v>
      </c>
      <c r="BT34" s="23" t="n">
        <f aca="false">IF(Rates_Data!AE33&gt;=Rates_Data!AG33,Rates_Data!AL34-Rates_Data!AN34,Rates_Data!AN34-Rates_Data!AL34)</f>
        <v>0.004199</v>
      </c>
      <c r="BU34" s="23" t="n">
        <f aca="false">IF(Rates_Data!AE33&gt;=Rates_Data!AH33,Rates_Data!AL34-Rates_Data!AO34,Rates_Data!AO34-Rates_Data!AL34)</f>
        <v>0.006118</v>
      </c>
      <c r="BV34" s="23" t="n">
        <f aca="false">IF(Rates_Data!AE33&gt;=Rates_Data!AI33,Rates_Data!AL34-Rates_Data!AP34,Rates_Data!AP34-Rates_Data!AL34)</f>
        <v>-0.00311600000000001</v>
      </c>
      <c r="BW34" s="23" t="n">
        <f aca="false">IF(Rates_Data!AE33&gt;=Rates_Data!AJ33,Rates_Data!AL34-Rates_Data!AQ34,Rates_Data!AQ34-Rates_Data!AL34)</f>
        <v>-0.00659300000000001</v>
      </c>
      <c r="BX34" s="23" t="n">
        <f aca="false">IF(Rates_Data!AF33&gt;=Rates_Data!AG33,Rates_Data!AM34-Rates_Data!AN34,Rates_Data!AN34-Rates_Data!AM34)</f>
        <v>0.00541499999999999</v>
      </c>
      <c r="BY34" s="23" t="n">
        <f aca="false">IF(Rates_Data!AF33&gt;=Rates_Data!AH33,Rates_Data!AM34-Rates_Data!AO34,Rates_Data!AO34-Rates_Data!AM34)</f>
        <v>0.00733399999999999</v>
      </c>
      <c r="BZ34" s="23" t="n">
        <f aca="false">IF(Rates_Data!AF33&gt;=Rates_Data!AI33,Rates_Data!AM34-Rates_Data!AP34,Rates_Data!AP34-Rates_Data!AM34)</f>
        <v>-0.004332</v>
      </c>
      <c r="CA34" s="23" t="n">
        <f aca="false">IF(Rates_Data!AF33&gt;=Rates_Data!AJ33,Rates_Data!AM34-Rates_Data!AQ34,Rates_Data!AQ34-Rates_Data!AM34)</f>
        <v>-0.007809</v>
      </c>
      <c r="CB34" s="23" t="n">
        <f aca="false">IF(Rates_Data!AG33&gt;=Rates_Data!AH33,Rates_Data!AN34-Rates_Data!AO34,Rates_Data!AO34-Rates_Data!AN34)</f>
        <v>-0.001919</v>
      </c>
      <c r="CC34" s="23" t="n">
        <f aca="false">IF(Rates_Data!AG33&gt;=Rates_Data!AI33,Rates_Data!AN34-Rates_Data!AP34,Rates_Data!AP34-Rates_Data!AN34)</f>
        <v>0.001083</v>
      </c>
      <c r="CD34" s="23" t="n">
        <f aca="false">IF(Rates_Data!AG33&gt;=Rates_Data!AJ33,Rates_Data!AN34-Rates_Data!AQ34,Rates_Data!AQ34-Rates_Data!AN34)</f>
        <v>-0.00239400000000001</v>
      </c>
      <c r="CE34" s="23" t="n">
        <f aca="false">IF(Rates_Data!AH33&gt;=Rates_Data!AI33,Rates_Data!AO34-Rates_Data!AP34,Rates_Data!AP34-Rates_Data!AO34)</f>
        <v>0.003002</v>
      </c>
      <c r="CF34" s="23" t="n">
        <f aca="false">IF(Rates_Data!AH33&gt;=Rates_Data!AJ33,Rates_Data!AO34-Rates_Data!AQ34,Rates_Data!AQ34-Rates_Data!AO34)</f>
        <v>-0.000475000000000007</v>
      </c>
      <c r="CG34" s="23" t="n">
        <f aca="false">IF(Rates_Data!AI33&gt;=Rates_Data!AJ33,Rates_Data!AP34-Rates_Data!AQ34,Rates_Data!AQ34-Rates_Data!AP34)</f>
        <v>-0.003477</v>
      </c>
      <c r="CH34" s="27" t="str">
        <f aca="false">IF(ROW()&lt;4+VolLB,"",STDEV(INDEX($BM:$BM,ROW()-VolLB+1):INDEX($BM:$BM,ROW()))*SQRT(12))</f>
        <v/>
      </c>
      <c r="CI34" s="27" t="str">
        <f aca="false">IF(ROW()&lt;4+VolLB,"",STDEV(INDEX($BN:$BN,ROW()-VolLB+1):INDEX($BN:$BN,ROW()))*SQRT(12))</f>
        <v/>
      </c>
      <c r="CJ34" s="27" t="str">
        <f aca="false">IF(ROW()&lt;4+VolLB,"",STDEV(INDEX($BO:$BO,ROW()-VolLB+1):INDEX($BO:$BO,ROW()))*SQRT(12))</f>
        <v/>
      </c>
      <c r="CK34" s="27" t="str">
        <f aca="false">IF(ROW()&lt;4+VolLB,"",STDEV(INDEX($BP:$BP,ROW()-VolLB+1):INDEX($BP:$BP,ROW()))*SQRT(12))</f>
        <v/>
      </c>
      <c r="CL34" s="27" t="str">
        <f aca="false">IF(ROW()&lt;4+VolLB,"",STDEV(INDEX($BQ:$BQ,ROW()-VolLB+1):INDEX($BQ:$BQ,ROW()))*SQRT(12))</f>
        <v/>
      </c>
      <c r="CM34" s="27" t="str">
        <f aca="false">IF(ROW()&lt;4+VolLB,"",STDEV(INDEX($BR:$BR,ROW()-VolLB+1):INDEX($BR:$BR,ROW()))*SQRT(12))</f>
        <v/>
      </c>
      <c r="CN34" s="27" t="str">
        <f aca="false">IF(ROW()&lt;4+VolLB,"",STDEV(INDEX($BS:$BS,ROW()-VolLB+1):INDEX($BS:$BS,ROW()))*SQRT(12))</f>
        <v/>
      </c>
      <c r="CO34" s="27" t="str">
        <f aca="false">IF(ROW()&lt;4+VolLB,"",STDEV(INDEX($BT:$BT,ROW()-VolLB+1):INDEX($BT:$BT,ROW()))*SQRT(12))</f>
        <v/>
      </c>
      <c r="CP34" s="27" t="str">
        <f aca="false">IF(ROW()&lt;4+VolLB,"",STDEV(INDEX($BU:$BU,ROW()-VolLB+1):INDEX($BU:$BU,ROW()))*SQRT(12))</f>
        <v/>
      </c>
      <c r="CQ34" s="27" t="str">
        <f aca="false">IF(ROW()&lt;4+VolLB,"",STDEV(INDEX($BV:$BV,ROW()-VolLB+1):INDEX($BV:$BV,ROW()))*SQRT(12))</f>
        <v/>
      </c>
      <c r="CR34" s="27" t="str">
        <f aca="false">IF(ROW()&lt;4+VolLB,"",STDEV(INDEX($BW:$BW,ROW()-VolLB+1):INDEX($BW:$BW,ROW()))*SQRT(12))</f>
        <v/>
      </c>
      <c r="CS34" s="27" t="str">
        <f aca="false">IF(ROW()&lt;4+VolLB,"",STDEV(INDEX($BX:$BX,ROW()-VolLB+1):INDEX($BX:$BX,ROW()))*SQRT(12))</f>
        <v/>
      </c>
      <c r="CT34" s="27" t="str">
        <f aca="false">IF(ROW()&lt;4+VolLB,"",STDEV(INDEX($BY:$BY,ROW()-VolLB+1):INDEX($BY:$BY,ROW()))*SQRT(12))</f>
        <v/>
      </c>
      <c r="CU34" s="27" t="str">
        <f aca="false">IF(ROW()&lt;4+VolLB,"",STDEV(INDEX($BZ:$BZ,ROW()-VolLB+1):INDEX($BZ:$BZ,ROW()))*SQRT(12))</f>
        <v/>
      </c>
      <c r="CV34" s="27" t="str">
        <f aca="false">IF(ROW()&lt;4+VolLB,"",STDEV(INDEX($CA:$CA,ROW()-VolLB+1):INDEX($CA:$CA,ROW()))*SQRT(12))</f>
        <v/>
      </c>
      <c r="CW34" s="27" t="str">
        <f aca="false">IF(ROW()&lt;4+VolLB,"",STDEV(INDEX($CB:$CB,ROW()-VolLB+1):INDEX($CB:$CB,ROW()))*SQRT(12))</f>
        <v/>
      </c>
      <c r="CX34" s="27" t="str">
        <f aca="false">IF(ROW()&lt;4+VolLB,"",STDEV(INDEX($CC:$CC,ROW()-VolLB+1):INDEX($CC:$CC,ROW()))*SQRT(12))</f>
        <v/>
      </c>
      <c r="CY34" s="27" t="str">
        <f aca="false">IF(ROW()&lt;4+VolLB,"",STDEV(INDEX($CD:$CD,ROW()-VolLB+1):INDEX($CD:$CD,ROW()))*SQRT(12))</f>
        <v/>
      </c>
      <c r="CZ34" s="27" t="str">
        <f aca="false">IF(ROW()&lt;4+VolLB,"",STDEV(INDEX($CE:$CE,ROW()-VolLB+1):INDEX($CE:$CE,ROW()))*SQRT(12))</f>
        <v/>
      </c>
      <c r="DA34" s="27" t="str">
        <f aca="false">IF(ROW()&lt;4+VolLB,"",STDEV(INDEX($CF:$CF,ROW()-VolLB+1):INDEX($CF:$CF,ROW()))*SQRT(12))</f>
        <v/>
      </c>
      <c r="DB34" s="27" t="str">
        <f aca="false">IF(ROW()&lt;4+VolLB,"",STDEV(INDEX($CG:$CG,ROW()-VolLB+1):INDEX($CG:$CG,ROW()))*SQRT(12))</f>
        <v/>
      </c>
      <c r="DC34" s="26" t="n">
        <f aca="false">IF(OR(AR34=0,CH34="",CH34=0),0,AR34*MIN(MaxScal,TgtVol/CH34))</f>
        <v>0</v>
      </c>
      <c r="DD34" s="26" t="n">
        <f aca="false">IF(OR(AS34=0,CI34="",CI34=0),0,AS34*MIN(MaxScal,TgtVol/CI34))</f>
        <v>0</v>
      </c>
      <c r="DE34" s="26" t="n">
        <f aca="false">IF(OR(AT34=0,CJ34="",CJ34=0),0,AT34*MIN(MaxScal,TgtVol/CJ34))</f>
        <v>0</v>
      </c>
      <c r="DF34" s="26" t="n">
        <f aca="false">IF(OR(AU34=0,CK34="",CK34=0),0,AU34*MIN(MaxScal,TgtVol/CK34))</f>
        <v>0</v>
      </c>
      <c r="DG34" s="26" t="n">
        <f aca="false">IF(OR(AV34=0,CL34="",CL34=0),0,AV34*MIN(MaxScal,TgtVol/CL34))</f>
        <v>0</v>
      </c>
      <c r="DH34" s="26" t="n">
        <f aca="false">IF(OR(AW34=0,CM34="",CM34=0),0,AW34*MIN(MaxScal,TgtVol/CM34))</f>
        <v>0</v>
      </c>
      <c r="DI34" s="26" t="n">
        <f aca="false">IF(OR(AX34=0,CN34="",CN34=0),0,AX34*MIN(MaxScal,TgtVol/CN34))</f>
        <v>0</v>
      </c>
      <c r="DJ34" s="26" t="n">
        <f aca="false">IF(OR(AY34=0,CO34="",CO34=0),0,AY34*MIN(MaxScal,TgtVol/CO34))</f>
        <v>0</v>
      </c>
      <c r="DK34" s="26" t="n">
        <f aca="false">IF(OR(AZ34=0,CP34="",CP34=0),0,AZ34*MIN(MaxScal,TgtVol/CP34))</f>
        <v>0</v>
      </c>
      <c r="DL34" s="26" t="n">
        <f aca="false">IF(OR(BA34=0,CQ34="",CQ34=0),0,BA34*MIN(MaxScal,TgtVol/CQ34))</f>
        <v>0</v>
      </c>
      <c r="DM34" s="26" t="n">
        <f aca="false">IF(OR(BB34=0,CR34="",CR34=0),0,BB34*MIN(MaxScal,TgtVol/CR34))</f>
        <v>0</v>
      </c>
      <c r="DN34" s="26" t="n">
        <f aca="false">IF(OR(BC34=0,CS34="",CS34=0),0,BC34*MIN(MaxScal,TgtVol/CS34))</f>
        <v>0</v>
      </c>
      <c r="DO34" s="26" t="n">
        <f aca="false">IF(OR(BD34=0,CT34="",CT34=0),0,BD34*MIN(MaxScal,TgtVol/CT34))</f>
        <v>0</v>
      </c>
      <c r="DP34" s="26" t="n">
        <f aca="false">IF(OR(BE34=0,CU34="",CU34=0),0,BE34*MIN(MaxScal,TgtVol/CU34))</f>
        <v>0</v>
      </c>
      <c r="DQ34" s="26" t="n">
        <f aca="false">IF(OR(BF34=0,CV34="",CV34=0),0,BF34*MIN(MaxScal,TgtVol/CV34))</f>
        <v>0</v>
      </c>
      <c r="DR34" s="26" t="n">
        <f aca="false">IF(OR(BG34=0,CW34="",CW34=0),0,BG34*MIN(MaxScal,TgtVol/CW34))</f>
        <v>0</v>
      </c>
      <c r="DS34" s="26" t="n">
        <f aca="false">IF(OR(BH34=0,CX34="",CX34=0),0,BH34*MIN(MaxScal,TgtVol/CX34))</f>
        <v>0</v>
      </c>
      <c r="DT34" s="26" t="n">
        <f aca="false">IF(OR(BI34=0,CY34="",CY34=0),0,BI34*MIN(MaxScal,TgtVol/CY34))</f>
        <v>0</v>
      </c>
      <c r="DU34" s="26" t="n">
        <f aca="false">IF(OR(BJ34=0,CZ34="",CZ34=0),0,BJ34*MIN(MaxScal,TgtVol/CZ34))</f>
        <v>0</v>
      </c>
      <c r="DV34" s="26" t="n">
        <f aca="false">IF(OR(BK34=0,DA34="",DA34=0),0,BK34*MIN(MaxScal,TgtVol/DA34))</f>
        <v>0</v>
      </c>
      <c r="DW34" s="26" t="n">
        <f aca="false">IF(OR(BL34=0,DB34="",DB34=0),0,BL34*MIN(MaxScal,TgtVol/DB34))</f>
        <v>0</v>
      </c>
      <c r="DX34" s="28" t="n">
        <f aca="false">IFERROR(DC33*BM34,"")</f>
        <v>0</v>
      </c>
      <c r="DY34" s="28" t="n">
        <f aca="false">IFERROR(DD33*BN34,"")</f>
        <v>0</v>
      </c>
      <c r="DZ34" s="28" t="n">
        <f aca="false">IFERROR(DE33*BO34,"")</f>
        <v>-0</v>
      </c>
      <c r="EA34" s="28" t="n">
        <f aca="false">IFERROR(DF33*BP34,"")</f>
        <v>-0</v>
      </c>
      <c r="EB34" s="28" t="n">
        <f aca="false">IFERROR(DG33*BQ34,"")</f>
        <v>-0</v>
      </c>
      <c r="EC34" s="28" t="n">
        <f aca="false">IFERROR(DH33*BR34,"")</f>
        <v>-0</v>
      </c>
      <c r="ED34" s="28" t="n">
        <f aca="false">IFERROR(DI33*BS34,"")</f>
        <v>-0</v>
      </c>
      <c r="EE34" s="28" t="n">
        <f aca="false">IFERROR(DJ33*BT34,"")</f>
        <v>0</v>
      </c>
      <c r="EF34" s="28" t="n">
        <f aca="false">IFERROR(DK33*BU34,"")</f>
        <v>0</v>
      </c>
      <c r="EG34" s="28" t="n">
        <f aca="false">IFERROR(DL33*BV34,"")</f>
        <v>-0</v>
      </c>
      <c r="EH34" s="28" t="n">
        <f aca="false">IFERROR(DM33*BW34,"")</f>
        <v>-0</v>
      </c>
      <c r="EI34" s="28" t="n">
        <f aca="false">IFERROR(DN33*BX34,"")</f>
        <v>0</v>
      </c>
      <c r="EJ34" s="28" t="n">
        <f aca="false">IFERROR(DO33*BY34,"")</f>
        <v>0</v>
      </c>
      <c r="EK34" s="28" t="n">
        <f aca="false">IFERROR(DP33*BZ34,"")</f>
        <v>-0</v>
      </c>
      <c r="EL34" s="28" t="n">
        <f aca="false">IFERROR(DQ33*CA34,"")</f>
        <v>-0</v>
      </c>
      <c r="EM34" s="28" t="n">
        <f aca="false">IFERROR(DR33*CB34,"")</f>
        <v>-0</v>
      </c>
      <c r="EN34" s="28" t="n">
        <f aca="false">IFERROR(DS33*CC34,"")</f>
        <v>0</v>
      </c>
      <c r="EO34" s="28" t="n">
        <f aca="false">IFERROR(DT33*CD34,"")</f>
        <v>-0</v>
      </c>
      <c r="EP34" s="28" t="n">
        <f aca="false">IFERROR(DU33*CE34,"")</f>
        <v>0</v>
      </c>
      <c r="EQ34" s="28" t="n">
        <f aca="false">IFERROR(DV33*CF34,"")</f>
        <v>-0</v>
      </c>
      <c r="ER34" s="28" t="n">
        <f aca="false">IFERROR(DW33*CG34,"")</f>
        <v>-0</v>
      </c>
      <c r="ES34" s="28" t="n">
        <f aca="false">IF(ROW()=4,"",SUM(DX34:ER34))</f>
        <v>0</v>
      </c>
      <c r="ET34" s="29" t="n">
        <f aca="false">COUNTIF(AR34:BL34,"&gt;0")</f>
        <v>0</v>
      </c>
    </row>
    <row r="35" customFormat="false" ht="15" hidden="false" customHeight="false" outlineLevel="0" collapsed="false">
      <c r="A35" s="19" t="n">
        <v>38960</v>
      </c>
      <c r="B35" s="23" t="n">
        <f aca="false">ABS(Rates_Data!AD35-Rates_Data!AE35)</f>
        <v>0.28396875</v>
      </c>
      <c r="C35" s="23" t="n">
        <f aca="false">ABS(Rates_Data!AD35-Rates_Data!AF35)</f>
        <v>0.25275</v>
      </c>
      <c r="D35" s="23" t="n">
        <f aca="false">ABS(Rates_Data!AD35-Rates_Data!AG35)</f>
        <v>0.242000000000001</v>
      </c>
      <c r="E35" s="23" t="n">
        <f aca="false">ABS(Rates_Data!AD35-Rates_Data!AH35)</f>
        <v>0.19071875</v>
      </c>
      <c r="F35" s="23" t="n">
        <f aca="false">ABS(Rates_Data!AD35-Rates_Data!AI35)</f>
        <v>0.505</v>
      </c>
      <c r="G35" s="23" t="n">
        <f aca="false">ABS(Rates_Data!AD35-Rates_Data!AJ35)</f>
        <v>0.7358125</v>
      </c>
      <c r="H35" s="23" t="n">
        <f aca="false">ABS(Rates_Data!AE35-Rates_Data!AF35)</f>
        <v>0.0312187500000001</v>
      </c>
      <c r="I35" s="23" t="n">
        <f aca="false">ABS(Rates_Data!AE35-Rates_Data!AG35)</f>
        <v>0.525968750000001</v>
      </c>
      <c r="J35" s="23" t="n">
        <f aca="false">ABS(Rates_Data!AE35-Rates_Data!AH35)</f>
        <v>0.0932500000000002</v>
      </c>
      <c r="K35" s="23" t="n">
        <f aca="false">ABS(Rates_Data!AE35-Rates_Data!AI35)</f>
        <v>0.22103125</v>
      </c>
      <c r="L35" s="23" t="n">
        <f aca="false">ABS(Rates_Data!AE35-Rates_Data!AJ35)</f>
        <v>0.45184375</v>
      </c>
      <c r="M35" s="23" t="n">
        <f aca="false">ABS(Rates_Data!AF35-Rates_Data!AG35)</f>
        <v>0.49475</v>
      </c>
      <c r="N35" s="23" t="n">
        <f aca="false">ABS(Rates_Data!AF35-Rates_Data!AH35)</f>
        <v>0.06203125</v>
      </c>
      <c r="O35" s="23" t="n">
        <f aca="false">ABS(Rates_Data!AF35-Rates_Data!AI35)</f>
        <v>0.25225</v>
      </c>
      <c r="P35" s="23" t="n">
        <f aca="false">ABS(Rates_Data!AF35-Rates_Data!AJ35)</f>
        <v>0.4830625</v>
      </c>
      <c r="Q35" s="23" t="n">
        <f aca="false">ABS(Rates_Data!AG35-Rates_Data!AH35)</f>
        <v>0.43271875</v>
      </c>
      <c r="R35" s="23" t="n">
        <f aca="false">ABS(Rates_Data!AG35-Rates_Data!AI35)</f>
        <v>0.747</v>
      </c>
      <c r="S35" s="23" t="n">
        <f aca="false">ABS(Rates_Data!AG35-Rates_Data!AJ35)</f>
        <v>0.9778125</v>
      </c>
      <c r="T35" s="23" t="n">
        <f aca="false">ABS(Rates_Data!AH35-Rates_Data!AI35)</f>
        <v>0.31428125</v>
      </c>
      <c r="U35" s="23" t="n">
        <f aca="false">ABS(Rates_Data!AH35-Rates_Data!AJ35)</f>
        <v>0.54509375</v>
      </c>
      <c r="V35" s="23" t="n">
        <f aca="false">ABS(Rates_Data!AI35-Rates_Data!AJ35)</f>
        <v>0.2308125</v>
      </c>
      <c r="W35" s="26" t="str">
        <f aca="false">IF(ROW()&lt;4+MinObs-1,"",IFERROR((B35-AVERAGE(B$4:B35))/STDEV(B$4:B35),""))</f>
        <v/>
      </c>
      <c r="X35" s="26" t="str">
        <f aca="false">IF(ROW()&lt;4+MinObs-1,"",IFERROR((C35-AVERAGE(C$4:C35))/STDEV(C$4:C35),""))</f>
        <v/>
      </c>
      <c r="Y35" s="26" t="str">
        <f aca="false">IF(ROW()&lt;4+MinObs-1,"",IFERROR((D35-AVERAGE(D$4:D35))/STDEV(D$4:D35),""))</f>
        <v/>
      </c>
      <c r="Z35" s="26" t="str">
        <f aca="false">IF(ROW()&lt;4+MinObs-1,"",IFERROR((E35-AVERAGE(E$4:E35))/STDEV(E$4:E35),""))</f>
        <v/>
      </c>
      <c r="AA35" s="26" t="str">
        <f aca="false">IF(ROW()&lt;4+MinObs-1,"",IFERROR((F35-AVERAGE(F$4:F35))/STDEV(F$4:F35),""))</f>
        <v/>
      </c>
      <c r="AB35" s="26" t="str">
        <f aca="false">IF(ROW()&lt;4+MinObs-1,"",IFERROR((G35-AVERAGE(G$4:G35))/STDEV(G$4:G35),""))</f>
        <v/>
      </c>
      <c r="AC35" s="26" t="str">
        <f aca="false">IF(ROW()&lt;4+MinObs-1,"",IFERROR((H35-AVERAGE(H$4:H35))/STDEV(H$4:H35),""))</f>
        <v/>
      </c>
      <c r="AD35" s="26" t="str">
        <f aca="false">IF(ROW()&lt;4+MinObs-1,"",IFERROR((I35-AVERAGE(I$4:I35))/STDEV(I$4:I35),""))</f>
        <v/>
      </c>
      <c r="AE35" s="26" t="str">
        <f aca="false">IF(ROW()&lt;4+MinObs-1,"",IFERROR((J35-AVERAGE(J$4:J35))/STDEV(J$4:J35),""))</f>
        <v/>
      </c>
      <c r="AF35" s="26" t="str">
        <f aca="false">IF(ROW()&lt;4+MinObs-1,"",IFERROR((K35-AVERAGE(K$4:K35))/STDEV(K$4:K35),""))</f>
        <v/>
      </c>
      <c r="AG35" s="26" t="str">
        <f aca="false">IF(ROW()&lt;4+MinObs-1,"",IFERROR((L35-AVERAGE(L$4:L35))/STDEV(L$4:L35),""))</f>
        <v/>
      </c>
      <c r="AH35" s="26" t="str">
        <f aca="false">IF(ROW()&lt;4+MinObs-1,"",IFERROR((M35-AVERAGE(M$4:M35))/STDEV(M$4:M35),""))</f>
        <v/>
      </c>
      <c r="AI35" s="26" t="str">
        <f aca="false">IF(ROW()&lt;4+MinObs-1,"",IFERROR((N35-AVERAGE(N$4:N35))/STDEV(N$4:N35),""))</f>
        <v/>
      </c>
      <c r="AJ35" s="26" t="str">
        <f aca="false">IF(ROW()&lt;4+MinObs-1,"",IFERROR((O35-AVERAGE(O$4:O35))/STDEV(O$4:O35),""))</f>
        <v/>
      </c>
      <c r="AK35" s="26" t="str">
        <f aca="false">IF(ROW()&lt;4+MinObs-1,"",IFERROR((P35-AVERAGE(P$4:P35))/STDEV(P$4:P35),""))</f>
        <v/>
      </c>
      <c r="AL35" s="26" t="str">
        <f aca="false">IF(ROW()&lt;4+MinObs-1,"",IFERROR((Q35-AVERAGE(Q$4:Q35))/STDEV(Q$4:Q35),""))</f>
        <v/>
      </c>
      <c r="AM35" s="26" t="str">
        <f aca="false">IF(ROW()&lt;4+MinObs-1,"",IFERROR((R35-AVERAGE(R$4:R35))/STDEV(R$4:R35),""))</f>
        <v/>
      </c>
      <c r="AN35" s="26" t="str">
        <f aca="false">IF(ROW()&lt;4+MinObs-1,"",IFERROR((S35-AVERAGE(S$4:S35))/STDEV(S$4:S35),""))</f>
        <v/>
      </c>
      <c r="AO35" s="26" t="str">
        <f aca="false">IF(ROW()&lt;4+MinObs-1,"",IFERROR((T35-AVERAGE(T$4:T35))/STDEV(T$4:T35),""))</f>
        <v/>
      </c>
      <c r="AP35" s="26" t="str">
        <f aca="false">IF(ROW()&lt;4+MinObs-1,"",IFERROR((U35-AVERAGE(U$4:U35))/STDEV(U$4:U35),""))</f>
        <v/>
      </c>
      <c r="AQ35" s="26" t="str">
        <f aca="false">IF(ROW()&lt;4+MinObs-1,"",IFERROR((V35-AVERAGE(V$4:V35))/STDEV(V$4:V35),""))</f>
        <v/>
      </c>
      <c r="AR35" s="26" t="n">
        <f aca="false">IF(W35="",0,IF(W35&gt;=z4,w4,IF(W35&gt;=z3,w3,IF(W35&gt;=zEntry,w2,IF(AND(W35&gt;=ExitZ,AR34&gt;0),w2,0)))))</f>
        <v>0</v>
      </c>
      <c r="AS35" s="26" t="n">
        <f aca="false">IF(X35="",0,IF(X35&gt;=z4,w4,IF(X35&gt;=z3,w3,IF(X35&gt;=zEntry,w2,IF(AND(X35&gt;=ExitZ,AS34&gt;0),w2,0)))))</f>
        <v>0</v>
      </c>
      <c r="AT35" s="26" t="n">
        <f aca="false">IF(Y35="",0,IF(Y35&gt;=z4,w4,IF(Y35&gt;=z3,w3,IF(Y35&gt;=zEntry,w2,IF(AND(Y35&gt;=ExitZ,AT34&gt;0),w2,0)))))</f>
        <v>0</v>
      </c>
      <c r="AU35" s="26" t="n">
        <f aca="false">IF(Z35="",0,IF(Z35&gt;=z4,w4,IF(Z35&gt;=z3,w3,IF(Z35&gt;=zEntry,w2,IF(AND(Z35&gt;=ExitZ,AU34&gt;0),w2,0)))))</f>
        <v>0</v>
      </c>
      <c r="AV35" s="26" t="n">
        <f aca="false">IF(AA35="",0,IF(AA35&gt;=z4,w4,IF(AA35&gt;=z3,w3,IF(AA35&gt;=zEntry,w2,IF(AND(AA35&gt;=ExitZ,AV34&gt;0),w2,0)))))</f>
        <v>0</v>
      </c>
      <c r="AW35" s="26" t="n">
        <f aca="false">IF(AB35="",0,IF(AB35&gt;=z4,w4,IF(AB35&gt;=z3,w3,IF(AB35&gt;=zEntry,w2,IF(AND(AB35&gt;=ExitZ,AW34&gt;0),w2,0)))))</f>
        <v>0</v>
      </c>
      <c r="AX35" s="26" t="n">
        <f aca="false">IF(AC35="",0,IF(AC35&gt;=z4,w4,IF(AC35&gt;=z3,w3,IF(AC35&gt;=zEntry,w2,IF(AND(AC35&gt;=ExitZ,AX34&gt;0),w2,0)))))</f>
        <v>0</v>
      </c>
      <c r="AY35" s="26" t="n">
        <f aca="false">IF(AD35="",0,IF(AD35&gt;=z4,w4,IF(AD35&gt;=z3,w3,IF(AD35&gt;=zEntry,w2,IF(AND(AD35&gt;=ExitZ,AY34&gt;0),w2,0)))))</f>
        <v>0</v>
      </c>
      <c r="AZ35" s="26" t="n">
        <f aca="false">IF(AE35="",0,IF(AE35&gt;=z4,w4,IF(AE35&gt;=z3,w3,IF(AE35&gt;=zEntry,w2,IF(AND(AE35&gt;=ExitZ,AZ34&gt;0),w2,0)))))</f>
        <v>0</v>
      </c>
      <c r="BA35" s="26" t="n">
        <f aca="false">IF(AF35="",0,IF(AF35&gt;=z4,w4,IF(AF35&gt;=z3,w3,IF(AF35&gt;=zEntry,w2,IF(AND(AF35&gt;=ExitZ,BA34&gt;0),w2,0)))))</f>
        <v>0</v>
      </c>
      <c r="BB35" s="26" t="n">
        <f aca="false">IF(AG35="",0,IF(AG35&gt;=z4,w4,IF(AG35&gt;=z3,w3,IF(AG35&gt;=zEntry,w2,IF(AND(AG35&gt;=ExitZ,BB34&gt;0),w2,0)))))</f>
        <v>0</v>
      </c>
      <c r="BC35" s="26" t="n">
        <f aca="false">IF(AH35="",0,IF(AH35&gt;=z4,w4,IF(AH35&gt;=z3,w3,IF(AH35&gt;=zEntry,w2,IF(AND(AH35&gt;=ExitZ,BC34&gt;0),w2,0)))))</f>
        <v>0</v>
      </c>
      <c r="BD35" s="26" t="n">
        <f aca="false">IF(AI35="",0,IF(AI35&gt;=z4,w4,IF(AI35&gt;=z3,w3,IF(AI35&gt;=zEntry,w2,IF(AND(AI35&gt;=ExitZ,BD34&gt;0),w2,0)))))</f>
        <v>0</v>
      </c>
      <c r="BE35" s="26" t="n">
        <f aca="false">IF(AJ35="",0,IF(AJ35&gt;=z4,w4,IF(AJ35&gt;=z3,w3,IF(AJ35&gt;=zEntry,w2,IF(AND(AJ35&gt;=ExitZ,BE34&gt;0),w2,0)))))</f>
        <v>0</v>
      </c>
      <c r="BF35" s="26" t="n">
        <f aca="false">IF(AK35="",0,IF(AK35&gt;=z4,w4,IF(AK35&gt;=z3,w3,IF(AK35&gt;=zEntry,w2,IF(AND(AK35&gt;=ExitZ,BF34&gt;0),w2,0)))))</f>
        <v>0</v>
      </c>
      <c r="BG35" s="26" t="n">
        <f aca="false">IF(AL35="",0,IF(AL35&gt;=z4,w4,IF(AL35&gt;=z3,w3,IF(AL35&gt;=zEntry,w2,IF(AND(AL35&gt;=ExitZ,BG34&gt;0),w2,0)))))</f>
        <v>0</v>
      </c>
      <c r="BH35" s="26" t="n">
        <f aca="false">IF(AM35="",0,IF(AM35&gt;=z4,w4,IF(AM35&gt;=z3,w3,IF(AM35&gt;=zEntry,w2,IF(AND(AM35&gt;=ExitZ,BH34&gt;0),w2,0)))))</f>
        <v>0</v>
      </c>
      <c r="BI35" s="26" t="n">
        <f aca="false">IF(AN35="",0,IF(AN35&gt;=z4,w4,IF(AN35&gt;=z3,w3,IF(AN35&gt;=zEntry,w2,IF(AND(AN35&gt;=ExitZ,BI34&gt;0),w2,0)))))</f>
        <v>0</v>
      </c>
      <c r="BJ35" s="26" t="n">
        <f aca="false">IF(AO35="",0,IF(AO35&gt;=z4,w4,IF(AO35&gt;=z3,w3,IF(AO35&gt;=zEntry,w2,IF(AND(AO35&gt;=ExitZ,BJ34&gt;0),w2,0)))))</f>
        <v>0</v>
      </c>
      <c r="BK35" s="26" t="n">
        <f aca="false">IF(AP35="",0,IF(AP35&gt;=z4,w4,IF(AP35&gt;=z3,w3,IF(AP35&gt;=zEntry,w2,IF(AND(AP35&gt;=ExitZ,BK34&gt;0),w2,0)))))</f>
        <v>0</v>
      </c>
      <c r="BL35" s="26" t="n">
        <f aca="false">IF(AQ35="",0,IF(AQ35&gt;=z4,w4,IF(AQ35&gt;=z3,w3,IF(AQ35&gt;=zEntry,w2,IF(AND(AQ35&gt;=ExitZ,BL34&gt;0),w2,0)))))</f>
        <v>0</v>
      </c>
      <c r="BM35" s="23" t="n">
        <f aca="false">IF(Rates_Data!AD34&gt;=Rates_Data!AE34,Rates_Data!AK35-Rates_Data!AL35,Rates_Data!AL35-Rates_Data!AK35)</f>
        <v>0.00397099999999999</v>
      </c>
      <c r="BN35" s="23" t="n">
        <f aca="false">IF(Rates_Data!AD34&gt;=Rates_Data!AF34,Rates_Data!AK35-Rates_Data!AM35,Rates_Data!AM35-Rates_Data!AK35)</f>
        <v>0.004617</v>
      </c>
      <c r="BO35" s="23" t="n">
        <f aca="false">IF(Rates_Data!AD34&gt;=Rates_Data!AG34,Rates_Data!AK35-Rates_Data!AN35,Rates_Data!AN35-Rates_Data!AK35)</f>
        <v>0.005453</v>
      </c>
      <c r="BP35" s="23" t="n">
        <f aca="false">IF(Rates_Data!AD34&gt;=Rates_Data!AH34,Rates_Data!AK35-Rates_Data!AO35,Rates_Data!AO35-Rates_Data!AK35)</f>
        <v>0.00311599999999999</v>
      </c>
      <c r="BQ35" s="23" t="n">
        <f aca="false">IF(Rates_Data!AD34&gt;=Rates_Data!AI34,Rates_Data!AK35-Rates_Data!AP35,Rates_Data!AP35-Rates_Data!AK35)</f>
        <v>0.00209</v>
      </c>
      <c r="BR35" s="23" t="n">
        <f aca="false">IF(Rates_Data!AD34&gt;=Rates_Data!AJ34,Rates_Data!AK35-Rates_Data!AQ35,Rates_Data!AQ35-Rates_Data!AK35)</f>
        <v>0.000760000000000001</v>
      </c>
      <c r="BS35" s="23" t="n">
        <f aca="false">IF(Rates_Data!AE34&gt;=Rates_Data!AF34,Rates_Data!AL35-Rates_Data!AM35,Rates_Data!AM35-Rates_Data!AL35)</f>
        <v>0.000646000000000005</v>
      </c>
      <c r="BT35" s="23" t="n">
        <f aca="false">IF(Rates_Data!AE34&gt;=Rates_Data!AG34,Rates_Data!AL35-Rates_Data!AN35,Rates_Data!AN35-Rates_Data!AL35)</f>
        <v>-0.00148200000000001</v>
      </c>
      <c r="BU35" s="23" t="n">
        <f aca="false">IF(Rates_Data!AE34&gt;=Rates_Data!AH34,Rates_Data!AL35-Rates_Data!AO35,Rates_Data!AO35-Rates_Data!AL35)</f>
        <v>0.000854999999999998</v>
      </c>
      <c r="BV35" s="23" t="n">
        <f aca="false">IF(Rates_Data!AE34&gt;=Rates_Data!AI34,Rates_Data!AL35-Rates_Data!AP35,Rates_Data!AP35-Rates_Data!AL35)</f>
        <v>-0.00188099999999999</v>
      </c>
      <c r="BW35" s="23" t="n">
        <f aca="false">IF(Rates_Data!AE34&gt;=Rates_Data!AJ34,Rates_Data!AL35-Rates_Data!AQ35,Rates_Data!AQ35-Rates_Data!AL35)</f>
        <v>-0.00321099999999999</v>
      </c>
      <c r="BX35" s="23" t="n">
        <f aca="false">IF(Rates_Data!AF34&gt;=Rates_Data!AG34,Rates_Data!AM35-Rates_Data!AN35,Rates_Data!AN35-Rates_Data!AM35)</f>
        <v>-0.000836000000000002</v>
      </c>
      <c r="BY35" s="23" t="n">
        <f aca="false">IF(Rates_Data!AF34&gt;=Rates_Data!AH34,Rates_Data!AM35-Rates_Data!AO35,Rates_Data!AO35-Rates_Data!AM35)</f>
        <v>0.001501</v>
      </c>
      <c r="BZ35" s="23" t="n">
        <f aca="false">IF(Rates_Data!AF34&gt;=Rates_Data!AI34,Rates_Data!AM35-Rates_Data!AP35,Rates_Data!AP35-Rates_Data!AM35)</f>
        <v>-0.002527</v>
      </c>
      <c r="CA35" s="23" t="n">
        <f aca="false">IF(Rates_Data!AF34&gt;=Rates_Data!AJ34,Rates_Data!AM35-Rates_Data!AQ35,Rates_Data!AQ35-Rates_Data!AM35)</f>
        <v>-0.003857</v>
      </c>
      <c r="CB35" s="23" t="n">
        <f aca="false">IF(Rates_Data!AG34&gt;=Rates_Data!AH34,Rates_Data!AN35-Rates_Data!AO35,Rates_Data!AO35-Rates_Data!AN35)</f>
        <v>-0.00233700000000001</v>
      </c>
      <c r="CC35" s="23" t="n">
        <f aca="false">IF(Rates_Data!AG34&gt;=Rates_Data!AI34,Rates_Data!AN35-Rates_Data!AP35,Rates_Data!AP35-Rates_Data!AN35)</f>
        <v>-0.003363</v>
      </c>
      <c r="CD35" s="23" t="n">
        <f aca="false">IF(Rates_Data!AG34&gt;=Rates_Data!AJ34,Rates_Data!AN35-Rates_Data!AQ35,Rates_Data!AQ35-Rates_Data!AN35)</f>
        <v>-0.004693</v>
      </c>
      <c r="CE35" s="23" t="n">
        <f aca="false">IF(Rates_Data!AH34&gt;=Rates_Data!AI34,Rates_Data!AO35-Rates_Data!AP35,Rates_Data!AP35-Rates_Data!AO35)</f>
        <v>-0.00102599999999999</v>
      </c>
      <c r="CF35" s="23" t="n">
        <f aca="false">IF(Rates_Data!AH34&gt;=Rates_Data!AJ34,Rates_Data!AO35-Rates_Data!AQ35,Rates_Data!AQ35-Rates_Data!AO35)</f>
        <v>-0.00235599999999999</v>
      </c>
      <c r="CG35" s="23" t="n">
        <f aca="false">IF(Rates_Data!AI34&gt;=Rates_Data!AJ34,Rates_Data!AP35-Rates_Data!AQ35,Rates_Data!AQ35-Rates_Data!AP35)</f>
        <v>-0.00133</v>
      </c>
      <c r="CH35" s="27" t="str">
        <f aca="false">IF(ROW()&lt;4+VolLB,"",STDEV(INDEX($BM:$BM,ROW()-VolLB+1):INDEX($BM:$BM,ROW()))*SQRT(12))</f>
        <v/>
      </c>
      <c r="CI35" s="27" t="str">
        <f aca="false">IF(ROW()&lt;4+VolLB,"",STDEV(INDEX($BN:$BN,ROW()-VolLB+1):INDEX($BN:$BN,ROW()))*SQRT(12))</f>
        <v/>
      </c>
      <c r="CJ35" s="27" t="str">
        <f aca="false">IF(ROW()&lt;4+VolLB,"",STDEV(INDEX($BO:$BO,ROW()-VolLB+1):INDEX($BO:$BO,ROW()))*SQRT(12))</f>
        <v/>
      </c>
      <c r="CK35" s="27" t="str">
        <f aca="false">IF(ROW()&lt;4+VolLB,"",STDEV(INDEX($BP:$BP,ROW()-VolLB+1):INDEX($BP:$BP,ROW()))*SQRT(12))</f>
        <v/>
      </c>
      <c r="CL35" s="27" t="str">
        <f aca="false">IF(ROW()&lt;4+VolLB,"",STDEV(INDEX($BQ:$BQ,ROW()-VolLB+1):INDEX($BQ:$BQ,ROW()))*SQRT(12))</f>
        <v/>
      </c>
      <c r="CM35" s="27" t="str">
        <f aca="false">IF(ROW()&lt;4+VolLB,"",STDEV(INDEX($BR:$BR,ROW()-VolLB+1):INDEX($BR:$BR,ROW()))*SQRT(12))</f>
        <v/>
      </c>
      <c r="CN35" s="27" t="str">
        <f aca="false">IF(ROW()&lt;4+VolLB,"",STDEV(INDEX($BS:$BS,ROW()-VolLB+1):INDEX($BS:$BS,ROW()))*SQRT(12))</f>
        <v/>
      </c>
      <c r="CO35" s="27" t="str">
        <f aca="false">IF(ROW()&lt;4+VolLB,"",STDEV(INDEX($BT:$BT,ROW()-VolLB+1):INDEX($BT:$BT,ROW()))*SQRT(12))</f>
        <v/>
      </c>
      <c r="CP35" s="27" t="str">
        <f aca="false">IF(ROW()&lt;4+VolLB,"",STDEV(INDEX($BU:$BU,ROW()-VolLB+1):INDEX($BU:$BU,ROW()))*SQRT(12))</f>
        <v/>
      </c>
      <c r="CQ35" s="27" t="str">
        <f aca="false">IF(ROW()&lt;4+VolLB,"",STDEV(INDEX($BV:$BV,ROW()-VolLB+1):INDEX($BV:$BV,ROW()))*SQRT(12))</f>
        <v/>
      </c>
      <c r="CR35" s="27" t="str">
        <f aca="false">IF(ROW()&lt;4+VolLB,"",STDEV(INDEX($BW:$BW,ROW()-VolLB+1):INDEX($BW:$BW,ROW()))*SQRT(12))</f>
        <v/>
      </c>
      <c r="CS35" s="27" t="str">
        <f aca="false">IF(ROW()&lt;4+VolLB,"",STDEV(INDEX($BX:$BX,ROW()-VolLB+1):INDEX($BX:$BX,ROW()))*SQRT(12))</f>
        <v/>
      </c>
      <c r="CT35" s="27" t="str">
        <f aca="false">IF(ROW()&lt;4+VolLB,"",STDEV(INDEX($BY:$BY,ROW()-VolLB+1):INDEX($BY:$BY,ROW()))*SQRT(12))</f>
        <v/>
      </c>
      <c r="CU35" s="27" t="str">
        <f aca="false">IF(ROW()&lt;4+VolLB,"",STDEV(INDEX($BZ:$BZ,ROW()-VolLB+1):INDEX($BZ:$BZ,ROW()))*SQRT(12))</f>
        <v/>
      </c>
      <c r="CV35" s="27" t="str">
        <f aca="false">IF(ROW()&lt;4+VolLB,"",STDEV(INDEX($CA:$CA,ROW()-VolLB+1):INDEX($CA:$CA,ROW()))*SQRT(12))</f>
        <v/>
      </c>
      <c r="CW35" s="27" t="str">
        <f aca="false">IF(ROW()&lt;4+VolLB,"",STDEV(INDEX($CB:$CB,ROW()-VolLB+1):INDEX($CB:$CB,ROW()))*SQRT(12))</f>
        <v/>
      </c>
      <c r="CX35" s="27" t="str">
        <f aca="false">IF(ROW()&lt;4+VolLB,"",STDEV(INDEX($CC:$CC,ROW()-VolLB+1):INDEX($CC:$CC,ROW()))*SQRT(12))</f>
        <v/>
      </c>
      <c r="CY35" s="27" t="str">
        <f aca="false">IF(ROW()&lt;4+VolLB,"",STDEV(INDEX($CD:$CD,ROW()-VolLB+1):INDEX($CD:$CD,ROW()))*SQRT(12))</f>
        <v/>
      </c>
      <c r="CZ35" s="27" t="str">
        <f aca="false">IF(ROW()&lt;4+VolLB,"",STDEV(INDEX($CE:$CE,ROW()-VolLB+1):INDEX($CE:$CE,ROW()))*SQRT(12))</f>
        <v/>
      </c>
      <c r="DA35" s="27" t="str">
        <f aca="false">IF(ROW()&lt;4+VolLB,"",STDEV(INDEX($CF:$CF,ROW()-VolLB+1):INDEX($CF:$CF,ROW()))*SQRT(12))</f>
        <v/>
      </c>
      <c r="DB35" s="27" t="str">
        <f aca="false">IF(ROW()&lt;4+VolLB,"",STDEV(INDEX($CG:$CG,ROW()-VolLB+1):INDEX($CG:$CG,ROW()))*SQRT(12))</f>
        <v/>
      </c>
      <c r="DC35" s="26" t="n">
        <f aca="false">IF(OR(AR35=0,CH35="",CH35=0),0,AR35*MIN(MaxScal,TgtVol/CH35))</f>
        <v>0</v>
      </c>
      <c r="DD35" s="26" t="n">
        <f aca="false">IF(OR(AS35=0,CI35="",CI35=0),0,AS35*MIN(MaxScal,TgtVol/CI35))</f>
        <v>0</v>
      </c>
      <c r="DE35" s="26" t="n">
        <f aca="false">IF(OR(AT35=0,CJ35="",CJ35=0),0,AT35*MIN(MaxScal,TgtVol/CJ35))</f>
        <v>0</v>
      </c>
      <c r="DF35" s="26" t="n">
        <f aca="false">IF(OR(AU35=0,CK35="",CK35=0),0,AU35*MIN(MaxScal,TgtVol/CK35))</f>
        <v>0</v>
      </c>
      <c r="DG35" s="26" t="n">
        <f aca="false">IF(OR(AV35=0,CL35="",CL35=0),0,AV35*MIN(MaxScal,TgtVol/CL35))</f>
        <v>0</v>
      </c>
      <c r="DH35" s="26" t="n">
        <f aca="false">IF(OR(AW35=0,CM35="",CM35=0),0,AW35*MIN(MaxScal,TgtVol/CM35))</f>
        <v>0</v>
      </c>
      <c r="DI35" s="26" t="n">
        <f aca="false">IF(OR(AX35=0,CN35="",CN35=0),0,AX35*MIN(MaxScal,TgtVol/CN35))</f>
        <v>0</v>
      </c>
      <c r="DJ35" s="26" t="n">
        <f aca="false">IF(OR(AY35=0,CO35="",CO35=0),0,AY35*MIN(MaxScal,TgtVol/CO35))</f>
        <v>0</v>
      </c>
      <c r="DK35" s="26" t="n">
        <f aca="false">IF(OR(AZ35=0,CP35="",CP35=0),0,AZ35*MIN(MaxScal,TgtVol/CP35))</f>
        <v>0</v>
      </c>
      <c r="DL35" s="26" t="n">
        <f aca="false">IF(OR(BA35=0,CQ35="",CQ35=0),0,BA35*MIN(MaxScal,TgtVol/CQ35))</f>
        <v>0</v>
      </c>
      <c r="DM35" s="26" t="n">
        <f aca="false">IF(OR(BB35=0,CR35="",CR35=0),0,BB35*MIN(MaxScal,TgtVol/CR35))</f>
        <v>0</v>
      </c>
      <c r="DN35" s="26" t="n">
        <f aca="false">IF(OR(BC35=0,CS35="",CS35=0),0,BC35*MIN(MaxScal,TgtVol/CS35))</f>
        <v>0</v>
      </c>
      <c r="DO35" s="26" t="n">
        <f aca="false">IF(OR(BD35=0,CT35="",CT35=0),0,BD35*MIN(MaxScal,TgtVol/CT35))</f>
        <v>0</v>
      </c>
      <c r="DP35" s="26" t="n">
        <f aca="false">IF(OR(BE35=0,CU35="",CU35=0),0,BE35*MIN(MaxScal,TgtVol/CU35))</f>
        <v>0</v>
      </c>
      <c r="DQ35" s="26" t="n">
        <f aca="false">IF(OR(BF35=0,CV35="",CV35=0),0,BF35*MIN(MaxScal,TgtVol/CV35))</f>
        <v>0</v>
      </c>
      <c r="DR35" s="26" t="n">
        <f aca="false">IF(OR(BG35=0,CW35="",CW35=0),0,BG35*MIN(MaxScal,TgtVol/CW35))</f>
        <v>0</v>
      </c>
      <c r="DS35" s="26" t="n">
        <f aca="false">IF(OR(BH35=0,CX35="",CX35=0),0,BH35*MIN(MaxScal,TgtVol/CX35))</f>
        <v>0</v>
      </c>
      <c r="DT35" s="26" t="n">
        <f aca="false">IF(OR(BI35=0,CY35="",CY35=0),0,BI35*MIN(MaxScal,TgtVol/CY35))</f>
        <v>0</v>
      </c>
      <c r="DU35" s="26" t="n">
        <f aca="false">IF(OR(BJ35=0,CZ35="",CZ35=0),0,BJ35*MIN(MaxScal,TgtVol/CZ35))</f>
        <v>0</v>
      </c>
      <c r="DV35" s="26" t="n">
        <f aca="false">IF(OR(BK35=0,DA35="",DA35=0),0,BK35*MIN(MaxScal,TgtVol/DA35))</f>
        <v>0</v>
      </c>
      <c r="DW35" s="26" t="n">
        <f aca="false">IF(OR(BL35=0,DB35="",DB35=0),0,BL35*MIN(MaxScal,TgtVol/DB35))</f>
        <v>0</v>
      </c>
      <c r="DX35" s="28" t="n">
        <f aca="false">IFERROR(DC34*BM35,"")</f>
        <v>0</v>
      </c>
      <c r="DY35" s="28" t="n">
        <f aca="false">IFERROR(DD34*BN35,"")</f>
        <v>0</v>
      </c>
      <c r="DZ35" s="28" t="n">
        <f aca="false">IFERROR(DE34*BO35,"")</f>
        <v>0</v>
      </c>
      <c r="EA35" s="28" t="n">
        <f aca="false">IFERROR(DF34*BP35,"")</f>
        <v>0</v>
      </c>
      <c r="EB35" s="28" t="n">
        <f aca="false">IFERROR(DG34*BQ35,"")</f>
        <v>0</v>
      </c>
      <c r="EC35" s="28" t="n">
        <f aca="false">IFERROR(DH34*BR35,"")</f>
        <v>0</v>
      </c>
      <c r="ED35" s="28" t="n">
        <f aca="false">IFERROR(DI34*BS35,"")</f>
        <v>0</v>
      </c>
      <c r="EE35" s="28" t="n">
        <f aca="false">IFERROR(DJ34*BT35,"")</f>
        <v>-0</v>
      </c>
      <c r="EF35" s="28" t="n">
        <f aca="false">IFERROR(DK34*BU35,"")</f>
        <v>0</v>
      </c>
      <c r="EG35" s="28" t="n">
        <f aca="false">IFERROR(DL34*BV35,"")</f>
        <v>-0</v>
      </c>
      <c r="EH35" s="28" t="n">
        <f aca="false">IFERROR(DM34*BW35,"")</f>
        <v>-0</v>
      </c>
      <c r="EI35" s="28" t="n">
        <f aca="false">IFERROR(DN34*BX35,"")</f>
        <v>-0</v>
      </c>
      <c r="EJ35" s="28" t="n">
        <f aca="false">IFERROR(DO34*BY35,"")</f>
        <v>0</v>
      </c>
      <c r="EK35" s="28" t="n">
        <f aca="false">IFERROR(DP34*BZ35,"")</f>
        <v>-0</v>
      </c>
      <c r="EL35" s="28" t="n">
        <f aca="false">IFERROR(DQ34*CA35,"")</f>
        <v>-0</v>
      </c>
      <c r="EM35" s="28" t="n">
        <f aca="false">IFERROR(DR34*CB35,"")</f>
        <v>-0</v>
      </c>
      <c r="EN35" s="28" t="n">
        <f aca="false">IFERROR(DS34*CC35,"")</f>
        <v>-0</v>
      </c>
      <c r="EO35" s="28" t="n">
        <f aca="false">IFERROR(DT34*CD35,"")</f>
        <v>-0</v>
      </c>
      <c r="EP35" s="28" t="n">
        <f aca="false">IFERROR(DU34*CE35,"")</f>
        <v>-0</v>
      </c>
      <c r="EQ35" s="28" t="n">
        <f aca="false">IFERROR(DV34*CF35,"")</f>
        <v>-0</v>
      </c>
      <c r="ER35" s="28" t="n">
        <f aca="false">IFERROR(DW34*CG35,"")</f>
        <v>-0</v>
      </c>
      <c r="ES35" s="28" t="n">
        <f aca="false">IF(ROW()=4,"",SUM(DX35:ER35))</f>
        <v>0</v>
      </c>
      <c r="ET35" s="29" t="n">
        <f aca="false">COUNTIF(AR35:BL35,"&gt;0")</f>
        <v>0</v>
      </c>
    </row>
    <row r="36" customFormat="false" ht="15" hidden="false" customHeight="false" outlineLevel="0" collapsed="false">
      <c r="A36" s="19" t="n">
        <v>38990</v>
      </c>
      <c r="B36" s="23" t="n">
        <f aca="false">ABS(Rates_Data!AD36-Rates_Data!AE36)</f>
        <v>0.269545454545455</v>
      </c>
      <c r="C36" s="23" t="n">
        <f aca="false">ABS(Rates_Data!AD36-Rates_Data!AF36)</f>
        <v>0.224727272727273</v>
      </c>
      <c r="D36" s="23" t="n">
        <f aca="false">ABS(Rates_Data!AD36-Rates_Data!AG36)</f>
        <v>0.151272727272727</v>
      </c>
      <c r="E36" s="23" t="n">
        <f aca="false">ABS(Rates_Data!AD36-Rates_Data!AH36)</f>
        <v>0.199484848484848</v>
      </c>
      <c r="F36" s="23" t="n">
        <f aca="false">ABS(Rates_Data!AD36-Rates_Data!AI36)</f>
        <v>0.537212121212121</v>
      </c>
      <c r="G36" s="23" t="n">
        <f aca="false">ABS(Rates_Data!AD36-Rates_Data!AJ36)</f>
        <v>0.706727272727273</v>
      </c>
      <c r="H36" s="23" t="n">
        <f aca="false">ABS(Rates_Data!AE36-Rates_Data!AF36)</f>
        <v>0.0448181818181818</v>
      </c>
      <c r="I36" s="23" t="n">
        <f aca="false">ABS(Rates_Data!AE36-Rates_Data!AG36)</f>
        <v>0.420818181818182</v>
      </c>
      <c r="J36" s="23" t="n">
        <f aca="false">ABS(Rates_Data!AE36-Rates_Data!AH36)</f>
        <v>0.0700606060606061</v>
      </c>
      <c r="K36" s="23" t="n">
        <f aca="false">ABS(Rates_Data!AE36-Rates_Data!AI36)</f>
        <v>0.267666666666667</v>
      </c>
      <c r="L36" s="23" t="n">
        <f aca="false">ABS(Rates_Data!AE36-Rates_Data!AJ36)</f>
        <v>0.437181818181819</v>
      </c>
      <c r="M36" s="23" t="n">
        <f aca="false">ABS(Rates_Data!AF36-Rates_Data!AG36)</f>
        <v>0.376</v>
      </c>
      <c r="N36" s="23" t="n">
        <f aca="false">ABS(Rates_Data!AF36-Rates_Data!AH36)</f>
        <v>0.0252424242424243</v>
      </c>
      <c r="O36" s="23" t="n">
        <f aca="false">ABS(Rates_Data!AF36-Rates_Data!AI36)</f>
        <v>0.312484848484848</v>
      </c>
      <c r="P36" s="23" t="n">
        <f aca="false">ABS(Rates_Data!AF36-Rates_Data!AJ36)</f>
        <v>0.482000000000001</v>
      </c>
      <c r="Q36" s="23" t="n">
        <f aca="false">ABS(Rates_Data!AG36-Rates_Data!AH36)</f>
        <v>0.350757575757576</v>
      </c>
      <c r="R36" s="23" t="n">
        <f aca="false">ABS(Rates_Data!AG36-Rates_Data!AI36)</f>
        <v>0.688484848484849</v>
      </c>
      <c r="S36" s="23" t="n">
        <f aca="false">ABS(Rates_Data!AG36-Rates_Data!AJ36)</f>
        <v>0.858000000000001</v>
      </c>
      <c r="T36" s="23" t="n">
        <f aca="false">ABS(Rates_Data!AH36-Rates_Data!AI36)</f>
        <v>0.337727272727273</v>
      </c>
      <c r="U36" s="23" t="n">
        <f aca="false">ABS(Rates_Data!AH36-Rates_Data!AJ36)</f>
        <v>0.507242424242425</v>
      </c>
      <c r="V36" s="23" t="n">
        <f aca="false">ABS(Rates_Data!AI36-Rates_Data!AJ36)</f>
        <v>0.169515151515152</v>
      </c>
      <c r="W36" s="26" t="str">
        <f aca="false">IF(ROW()&lt;4+MinObs-1,"",IFERROR((B36-AVERAGE(B$4:B36))/STDEV(B$4:B36),""))</f>
        <v/>
      </c>
      <c r="X36" s="26" t="str">
        <f aca="false">IF(ROW()&lt;4+MinObs-1,"",IFERROR((C36-AVERAGE(C$4:C36))/STDEV(C$4:C36),""))</f>
        <v/>
      </c>
      <c r="Y36" s="26" t="str">
        <f aca="false">IF(ROW()&lt;4+MinObs-1,"",IFERROR((D36-AVERAGE(D$4:D36))/STDEV(D$4:D36),""))</f>
        <v/>
      </c>
      <c r="Z36" s="26" t="str">
        <f aca="false">IF(ROW()&lt;4+MinObs-1,"",IFERROR((E36-AVERAGE(E$4:E36))/STDEV(E$4:E36),""))</f>
        <v/>
      </c>
      <c r="AA36" s="26" t="str">
        <f aca="false">IF(ROW()&lt;4+MinObs-1,"",IFERROR((F36-AVERAGE(F$4:F36))/STDEV(F$4:F36),""))</f>
        <v/>
      </c>
      <c r="AB36" s="26" t="str">
        <f aca="false">IF(ROW()&lt;4+MinObs-1,"",IFERROR((G36-AVERAGE(G$4:G36))/STDEV(G$4:G36),""))</f>
        <v/>
      </c>
      <c r="AC36" s="26" t="str">
        <f aca="false">IF(ROW()&lt;4+MinObs-1,"",IFERROR((H36-AVERAGE(H$4:H36))/STDEV(H$4:H36),""))</f>
        <v/>
      </c>
      <c r="AD36" s="26" t="str">
        <f aca="false">IF(ROW()&lt;4+MinObs-1,"",IFERROR((I36-AVERAGE(I$4:I36))/STDEV(I$4:I36),""))</f>
        <v/>
      </c>
      <c r="AE36" s="26" t="str">
        <f aca="false">IF(ROW()&lt;4+MinObs-1,"",IFERROR((J36-AVERAGE(J$4:J36))/STDEV(J$4:J36),""))</f>
        <v/>
      </c>
      <c r="AF36" s="26" t="str">
        <f aca="false">IF(ROW()&lt;4+MinObs-1,"",IFERROR((K36-AVERAGE(K$4:K36))/STDEV(K$4:K36),""))</f>
        <v/>
      </c>
      <c r="AG36" s="26" t="str">
        <f aca="false">IF(ROW()&lt;4+MinObs-1,"",IFERROR((L36-AVERAGE(L$4:L36))/STDEV(L$4:L36),""))</f>
        <v/>
      </c>
      <c r="AH36" s="26" t="str">
        <f aca="false">IF(ROW()&lt;4+MinObs-1,"",IFERROR((M36-AVERAGE(M$4:M36))/STDEV(M$4:M36),""))</f>
        <v/>
      </c>
      <c r="AI36" s="26" t="str">
        <f aca="false">IF(ROW()&lt;4+MinObs-1,"",IFERROR((N36-AVERAGE(N$4:N36))/STDEV(N$4:N36),""))</f>
        <v/>
      </c>
      <c r="AJ36" s="26" t="str">
        <f aca="false">IF(ROW()&lt;4+MinObs-1,"",IFERROR((O36-AVERAGE(O$4:O36))/STDEV(O$4:O36),""))</f>
        <v/>
      </c>
      <c r="AK36" s="26" t="str">
        <f aca="false">IF(ROW()&lt;4+MinObs-1,"",IFERROR((P36-AVERAGE(P$4:P36))/STDEV(P$4:P36),""))</f>
        <v/>
      </c>
      <c r="AL36" s="26" t="str">
        <f aca="false">IF(ROW()&lt;4+MinObs-1,"",IFERROR((Q36-AVERAGE(Q$4:Q36))/STDEV(Q$4:Q36),""))</f>
        <v/>
      </c>
      <c r="AM36" s="26" t="str">
        <f aca="false">IF(ROW()&lt;4+MinObs-1,"",IFERROR((R36-AVERAGE(R$4:R36))/STDEV(R$4:R36),""))</f>
        <v/>
      </c>
      <c r="AN36" s="26" t="str">
        <f aca="false">IF(ROW()&lt;4+MinObs-1,"",IFERROR((S36-AVERAGE(S$4:S36))/STDEV(S$4:S36),""))</f>
        <v/>
      </c>
      <c r="AO36" s="26" t="str">
        <f aca="false">IF(ROW()&lt;4+MinObs-1,"",IFERROR((T36-AVERAGE(T$4:T36))/STDEV(T$4:T36),""))</f>
        <v/>
      </c>
      <c r="AP36" s="26" t="str">
        <f aca="false">IF(ROW()&lt;4+MinObs-1,"",IFERROR((U36-AVERAGE(U$4:U36))/STDEV(U$4:U36),""))</f>
        <v/>
      </c>
      <c r="AQ36" s="26" t="str">
        <f aca="false">IF(ROW()&lt;4+MinObs-1,"",IFERROR((V36-AVERAGE(V$4:V36))/STDEV(V$4:V36),""))</f>
        <v/>
      </c>
      <c r="AR36" s="26" t="n">
        <f aca="false">IF(W36="",0,IF(W36&gt;=z4,w4,IF(W36&gt;=z3,w3,IF(W36&gt;=zEntry,w2,IF(AND(W36&gt;=ExitZ,AR35&gt;0),w2,0)))))</f>
        <v>0</v>
      </c>
      <c r="AS36" s="26" t="n">
        <f aca="false">IF(X36="",0,IF(X36&gt;=z4,w4,IF(X36&gt;=z3,w3,IF(X36&gt;=zEntry,w2,IF(AND(X36&gt;=ExitZ,AS35&gt;0),w2,0)))))</f>
        <v>0</v>
      </c>
      <c r="AT36" s="26" t="n">
        <f aca="false">IF(Y36="",0,IF(Y36&gt;=z4,w4,IF(Y36&gt;=z3,w3,IF(Y36&gt;=zEntry,w2,IF(AND(Y36&gt;=ExitZ,AT35&gt;0),w2,0)))))</f>
        <v>0</v>
      </c>
      <c r="AU36" s="26" t="n">
        <f aca="false">IF(Z36="",0,IF(Z36&gt;=z4,w4,IF(Z36&gt;=z3,w3,IF(Z36&gt;=zEntry,w2,IF(AND(Z36&gt;=ExitZ,AU35&gt;0),w2,0)))))</f>
        <v>0</v>
      </c>
      <c r="AV36" s="26" t="n">
        <f aca="false">IF(AA36="",0,IF(AA36&gt;=z4,w4,IF(AA36&gt;=z3,w3,IF(AA36&gt;=zEntry,w2,IF(AND(AA36&gt;=ExitZ,AV35&gt;0),w2,0)))))</f>
        <v>0</v>
      </c>
      <c r="AW36" s="26" t="n">
        <f aca="false">IF(AB36="",0,IF(AB36&gt;=z4,w4,IF(AB36&gt;=z3,w3,IF(AB36&gt;=zEntry,w2,IF(AND(AB36&gt;=ExitZ,AW35&gt;0),w2,0)))))</f>
        <v>0</v>
      </c>
      <c r="AX36" s="26" t="n">
        <f aca="false">IF(AC36="",0,IF(AC36&gt;=z4,w4,IF(AC36&gt;=z3,w3,IF(AC36&gt;=zEntry,w2,IF(AND(AC36&gt;=ExitZ,AX35&gt;0),w2,0)))))</f>
        <v>0</v>
      </c>
      <c r="AY36" s="26" t="n">
        <f aca="false">IF(AD36="",0,IF(AD36&gt;=z4,w4,IF(AD36&gt;=z3,w3,IF(AD36&gt;=zEntry,w2,IF(AND(AD36&gt;=ExitZ,AY35&gt;0),w2,0)))))</f>
        <v>0</v>
      </c>
      <c r="AZ36" s="26" t="n">
        <f aca="false">IF(AE36="",0,IF(AE36&gt;=z4,w4,IF(AE36&gt;=z3,w3,IF(AE36&gt;=zEntry,w2,IF(AND(AE36&gt;=ExitZ,AZ35&gt;0),w2,0)))))</f>
        <v>0</v>
      </c>
      <c r="BA36" s="26" t="n">
        <f aca="false">IF(AF36="",0,IF(AF36&gt;=z4,w4,IF(AF36&gt;=z3,w3,IF(AF36&gt;=zEntry,w2,IF(AND(AF36&gt;=ExitZ,BA35&gt;0),w2,0)))))</f>
        <v>0</v>
      </c>
      <c r="BB36" s="26" t="n">
        <f aca="false">IF(AG36="",0,IF(AG36&gt;=z4,w4,IF(AG36&gt;=z3,w3,IF(AG36&gt;=zEntry,w2,IF(AND(AG36&gt;=ExitZ,BB35&gt;0),w2,0)))))</f>
        <v>0</v>
      </c>
      <c r="BC36" s="26" t="n">
        <f aca="false">IF(AH36="",0,IF(AH36&gt;=z4,w4,IF(AH36&gt;=z3,w3,IF(AH36&gt;=zEntry,w2,IF(AND(AH36&gt;=ExitZ,BC35&gt;0),w2,0)))))</f>
        <v>0</v>
      </c>
      <c r="BD36" s="26" t="n">
        <f aca="false">IF(AI36="",0,IF(AI36&gt;=z4,w4,IF(AI36&gt;=z3,w3,IF(AI36&gt;=zEntry,w2,IF(AND(AI36&gt;=ExitZ,BD35&gt;0),w2,0)))))</f>
        <v>0</v>
      </c>
      <c r="BE36" s="26" t="n">
        <f aca="false">IF(AJ36="",0,IF(AJ36&gt;=z4,w4,IF(AJ36&gt;=z3,w3,IF(AJ36&gt;=zEntry,w2,IF(AND(AJ36&gt;=ExitZ,BE35&gt;0),w2,0)))))</f>
        <v>0</v>
      </c>
      <c r="BF36" s="26" t="n">
        <f aca="false">IF(AK36="",0,IF(AK36&gt;=z4,w4,IF(AK36&gt;=z3,w3,IF(AK36&gt;=zEntry,w2,IF(AND(AK36&gt;=ExitZ,BF35&gt;0),w2,0)))))</f>
        <v>0</v>
      </c>
      <c r="BG36" s="26" t="n">
        <f aca="false">IF(AL36="",0,IF(AL36&gt;=z4,w4,IF(AL36&gt;=z3,w3,IF(AL36&gt;=zEntry,w2,IF(AND(AL36&gt;=ExitZ,BG35&gt;0),w2,0)))))</f>
        <v>0</v>
      </c>
      <c r="BH36" s="26" t="n">
        <f aca="false">IF(AM36="",0,IF(AM36&gt;=z4,w4,IF(AM36&gt;=z3,w3,IF(AM36&gt;=zEntry,w2,IF(AND(AM36&gt;=ExitZ,BH35&gt;0),w2,0)))))</f>
        <v>0</v>
      </c>
      <c r="BI36" s="26" t="n">
        <f aca="false">IF(AN36="",0,IF(AN36&gt;=z4,w4,IF(AN36&gt;=z3,w3,IF(AN36&gt;=zEntry,w2,IF(AND(AN36&gt;=ExitZ,BI35&gt;0),w2,0)))))</f>
        <v>0</v>
      </c>
      <c r="BJ36" s="26" t="n">
        <f aca="false">IF(AO36="",0,IF(AO36&gt;=z4,w4,IF(AO36&gt;=z3,w3,IF(AO36&gt;=zEntry,w2,IF(AND(AO36&gt;=ExitZ,BJ35&gt;0),w2,0)))))</f>
        <v>0</v>
      </c>
      <c r="BK36" s="26" t="n">
        <f aca="false">IF(AP36="",0,IF(AP36&gt;=z4,w4,IF(AP36&gt;=z3,w3,IF(AP36&gt;=zEntry,w2,IF(AND(AP36&gt;=ExitZ,BK35&gt;0),w2,0)))))</f>
        <v>0</v>
      </c>
      <c r="BL36" s="26" t="n">
        <f aca="false">IF(AQ36="",0,IF(AQ36&gt;=z4,w4,IF(AQ36&gt;=z3,w3,IF(AQ36&gt;=zEntry,w2,IF(AND(AQ36&gt;=ExitZ,BL35&gt;0),w2,0)))))</f>
        <v>0</v>
      </c>
      <c r="BM36" s="23" t="n">
        <f aca="false">IF(Rates_Data!AD35&gt;=Rates_Data!AE35,Rates_Data!AK36-Rates_Data!AL36,Rates_Data!AL36-Rates_Data!AK36)</f>
        <v>0.00131100000000001</v>
      </c>
      <c r="BN36" s="23" t="n">
        <f aca="false">IF(Rates_Data!AD35&gt;=Rates_Data!AF35,Rates_Data!AK36-Rates_Data!AM36,Rates_Data!AM36-Rates_Data!AK36)</f>
        <v>-0.002945</v>
      </c>
      <c r="BO36" s="23" t="n">
        <f aca="false">IF(Rates_Data!AD35&gt;=Rates_Data!AG35,Rates_Data!AK36-Rates_Data!AN36,Rates_Data!AN36-Rates_Data!AK36)</f>
        <v>0.001387</v>
      </c>
      <c r="BP36" s="23" t="n">
        <f aca="false">IF(Rates_Data!AD35&gt;=Rates_Data!AH35,Rates_Data!AK36-Rates_Data!AO36,Rates_Data!AO36-Rates_Data!AK36)</f>
        <v>0.00691600000000001</v>
      </c>
      <c r="BQ36" s="23" t="n">
        <f aca="false">IF(Rates_Data!AD35&gt;=Rates_Data!AI35,Rates_Data!AK36-Rates_Data!AP36,Rates_Data!AP36-Rates_Data!AK36)</f>
        <v>0.006099</v>
      </c>
      <c r="BR36" s="23" t="n">
        <f aca="false">IF(Rates_Data!AD35&gt;=Rates_Data!AJ35,Rates_Data!AK36-Rates_Data!AQ36,Rates_Data!AQ36-Rates_Data!AK36)</f>
        <v>0.00583300000000001</v>
      </c>
      <c r="BS36" s="23" t="n">
        <f aca="false">IF(Rates_Data!AE35&gt;=Rates_Data!AF35,Rates_Data!AL36-Rates_Data!AM36,Rates_Data!AM36-Rates_Data!AL36)</f>
        <v>0.004256</v>
      </c>
      <c r="BT36" s="23" t="n">
        <f aca="false">IF(Rates_Data!AE35&gt;=Rates_Data!AG35,Rates_Data!AL36-Rates_Data!AN36,Rates_Data!AN36-Rates_Data!AL36)</f>
        <v>0.00269800000000001</v>
      </c>
      <c r="BU36" s="23" t="n">
        <f aca="false">IF(Rates_Data!AE35&gt;=Rates_Data!AH35,Rates_Data!AL36-Rates_Data!AO36,Rates_Data!AO36-Rates_Data!AL36)</f>
        <v>-0.005605</v>
      </c>
      <c r="BV36" s="23" t="n">
        <f aca="false">IF(Rates_Data!AE35&gt;=Rates_Data!AI35,Rates_Data!AL36-Rates_Data!AP36,Rates_Data!AP36-Rates_Data!AL36)</f>
        <v>0.004788</v>
      </c>
      <c r="BW36" s="23" t="n">
        <f aca="false">IF(Rates_Data!AE35&gt;=Rates_Data!AJ35,Rates_Data!AL36-Rates_Data!AQ36,Rates_Data!AQ36-Rates_Data!AL36)</f>
        <v>0.004522</v>
      </c>
      <c r="BX36" s="23" t="n">
        <f aca="false">IF(Rates_Data!AF35&gt;=Rates_Data!AG35,Rates_Data!AM36-Rates_Data!AN36,Rates_Data!AN36-Rates_Data!AM36)</f>
        <v>-0.001558</v>
      </c>
      <c r="BY36" s="23" t="n">
        <f aca="false">IF(Rates_Data!AF35&gt;=Rates_Data!AH35,Rates_Data!AM36-Rates_Data!AO36,Rates_Data!AO36-Rates_Data!AM36)</f>
        <v>-0.009861</v>
      </c>
      <c r="BZ36" s="23" t="n">
        <f aca="false">IF(Rates_Data!AF35&gt;=Rates_Data!AI35,Rates_Data!AM36-Rates_Data!AP36,Rates_Data!AP36-Rates_Data!AM36)</f>
        <v>0.009044</v>
      </c>
      <c r="CA36" s="23" t="n">
        <f aca="false">IF(Rates_Data!AF35&gt;=Rates_Data!AJ35,Rates_Data!AM36-Rates_Data!AQ36,Rates_Data!AQ36-Rates_Data!AM36)</f>
        <v>0.008778</v>
      </c>
      <c r="CB36" s="23" t="n">
        <f aca="false">IF(Rates_Data!AG35&gt;=Rates_Data!AH35,Rates_Data!AN36-Rates_Data!AO36,Rates_Data!AO36-Rates_Data!AN36)</f>
        <v>0.00830300000000001</v>
      </c>
      <c r="CC36" s="23" t="n">
        <f aca="false">IF(Rates_Data!AG35&gt;=Rates_Data!AI35,Rates_Data!AN36-Rates_Data!AP36,Rates_Data!AP36-Rates_Data!AN36)</f>
        <v>0.007486</v>
      </c>
      <c r="CD36" s="23" t="n">
        <f aca="false">IF(Rates_Data!AG35&gt;=Rates_Data!AJ35,Rates_Data!AN36-Rates_Data!AQ36,Rates_Data!AQ36-Rates_Data!AN36)</f>
        <v>0.00722000000000001</v>
      </c>
      <c r="CE36" s="23" t="n">
        <f aca="false">IF(Rates_Data!AH35&gt;=Rates_Data!AI35,Rates_Data!AO36-Rates_Data!AP36,Rates_Data!AP36-Rates_Data!AO36)</f>
        <v>-0.000817000000000002</v>
      </c>
      <c r="CF36" s="23" t="n">
        <f aca="false">IF(Rates_Data!AH35&gt;=Rates_Data!AJ35,Rates_Data!AO36-Rates_Data!AQ36,Rates_Data!AQ36-Rates_Data!AO36)</f>
        <v>-0.001083</v>
      </c>
      <c r="CG36" s="23" t="n">
        <f aca="false">IF(Rates_Data!AI35&gt;=Rates_Data!AJ35,Rates_Data!AP36-Rates_Data!AQ36,Rates_Data!AQ36-Rates_Data!AP36)</f>
        <v>-0.000265999999999996</v>
      </c>
      <c r="CH36" s="27" t="str">
        <f aca="false">IF(ROW()&lt;4+VolLB,"",STDEV(INDEX($BM:$BM,ROW()-VolLB+1):INDEX($BM:$BM,ROW()))*SQRT(12))</f>
        <v/>
      </c>
      <c r="CI36" s="27" t="str">
        <f aca="false">IF(ROW()&lt;4+VolLB,"",STDEV(INDEX($BN:$BN,ROW()-VolLB+1):INDEX($BN:$BN,ROW()))*SQRT(12))</f>
        <v/>
      </c>
      <c r="CJ36" s="27" t="str">
        <f aca="false">IF(ROW()&lt;4+VolLB,"",STDEV(INDEX($BO:$BO,ROW()-VolLB+1):INDEX($BO:$BO,ROW()))*SQRT(12))</f>
        <v/>
      </c>
      <c r="CK36" s="27" t="str">
        <f aca="false">IF(ROW()&lt;4+VolLB,"",STDEV(INDEX($BP:$BP,ROW()-VolLB+1):INDEX($BP:$BP,ROW()))*SQRT(12))</f>
        <v/>
      </c>
      <c r="CL36" s="27" t="str">
        <f aca="false">IF(ROW()&lt;4+VolLB,"",STDEV(INDEX($BQ:$BQ,ROW()-VolLB+1):INDEX($BQ:$BQ,ROW()))*SQRT(12))</f>
        <v/>
      </c>
      <c r="CM36" s="27" t="str">
        <f aca="false">IF(ROW()&lt;4+VolLB,"",STDEV(INDEX($BR:$BR,ROW()-VolLB+1):INDEX($BR:$BR,ROW()))*SQRT(12))</f>
        <v/>
      </c>
      <c r="CN36" s="27" t="str">
        <f aca="false">IF(ROW()&lt;4+VolLB,"",STDEV(INDEX($BS:$BS,ROW()-VolLB+1):INDEX($BS:$BS,ROW()))*SQRT(12))</f>
        <v/>
      </c>
      <c r="CO36" s="27" t="str">
        <f aca="false">IF(ROW()&lt;4+VolLB,"",STDEV(INDEX($BT:$BT,ROW()-VolLB+1):INDEX($BT:$BT,ROW()))*SQRT(12))</f>
        <v/>
      </c>
      <c r="CP36" s="27" t="str">
        <f aca="false">IF(ROW()&lt;4+VolLB,"",STDEV(INDEX($BU:$BU,ROW()-VolLB+1):INDEX($BU:$BU,ROW()))*SQRT(12))</f>
        <v/>
      </c>
      <c r="CQ36" s="27" t="str">
        <f aca="false">IF(ROW()&lt;4+VolLB,"",STDEV(INDEX($BV:$BV,ROW()-VolLB+1):INDEX($BV:$BV,ROW()))*SQRT(12))</f>
        <v/>
      </c>
      <c r="CR36" s="27" t="str">
        <f aca="false">IF(ROW()&lt;4+VolLB,"",STDEV(INDEX($BW:$BW,ROW()-VolLB+1):INDEX($BW:$BW,ROW()))*SQRT(12))</f>
        <v/>
      </c>
      <c r="CS36" s="27" t="str">
        <f aca="false">IF(ROW()&lt;4+VolLB,"",STDEV(INDEX($BX:$BX,ROW()-VolLB+1):INDEX($BX:$BX,ROW()))*SQRT(12))</f>
        <v/>
      </c>
      <c r="CT36" s="27" t="str">
        <f aca="false">IF(ROW()&lt;4+VolLB,"",STDEV(INDEX($BY:$BY,ROW()-VolLB+1):INDEX($BY:$BY,ROW()))*SQRT(12))</f>
        <v/>
      </c>
      <c r="CU36" s="27" t="str">
        <f aca="false">IF(ROW()&lt;4+VolLB,"",STDEV(INDEX($BZ:$BZ,ROW()-VolLB+1):INDEX($BZ:$BZ,ROW()))*SQRT(12))</f>
        <v/>
      </c>
      <c r="CV36" s="27" t="str">
        <f aca="false">IF(ROW()&lt;4+VolLB,"",STDEV(INDEX($CA:$CA,ROW()-VolLB+1):INDEX($CA:$CA,ROW()))*SQRT(12))</f>
        <v/>
      </c>
      <c r="CW36" s="27" t="str">
        <f aca="false">IF(ROW()&lt;4+VolLB,"",STDEV(INDEX($CB:$CB,ROW()-VolLB+1):INDEX($CB:$CB,ROW()))*SQRT(12))</f>
        <v/>
      </c>
      <c r="CX36" s="27" t="str">
        <f aca="false">IF(ROW()&lt;4+VolLB,"",STDEV(INDEX($CC:$CC,ROW()-VolLB+1):INDEX($CC:$CC,ROW()))*SQRT(12))</f>
        <v/>
      </c>
      <c r="CY36" s="27" t="str">
        <f aca="false">IF(ROW()&lt;4+VolLB,"",STDEV(INDEX($CD:$CD,ROW()-VolLB+1):INDEX($CD:$CD,ROW()))*SQRT(12))</f>
        <v/>
      </c>
      <c r="CZ36" s="27" t="str">
        <f aca="false">IF(ROW()&lt;4+VolLB,"",STDEV(INDEX($CE:$CE,ROW()-VolLB+1):INDEX($CE:$CE,ROW()))*SQRT(12))</f>
        <v/>
      </c>
      <c r="DA36" s="27" t="str">
        <f aca="false">IF(ROW()&lt;4+VolLB,"",STDEV(INDEX($CF:$CF,ROW()-VolLB+1):INDEX($CF:$CF,ROW()))*SQRT(12))</f>
        <v/>
      </c>
      <c r="DB36" s="27" t="str">
        <f aca="false">IF(ROW()&lt;4+VolLB,"",STDEV(INDEX($CG:$CG,ROW()-VolLB+1):INDEX($CG:$CG,ROW()))*SQRT(12))</f>
        <v/>
      </c>
      <c r="DC36" s="26" t="n">
        <f aca="false">IF(OR(AR36=0,CH36="",CH36=0),0,AR36*MIN(MaxScal,TgtVol/CH36))</f>
        <v>0</v>
      </c>
      <c r="DD36" s="26" t="n">
        <f aca="false">IF(OR(AS36=0,CI36="",CI36=0),0,AS36*MIN(MaxScal,TgtVol/CI36))</f>
        <v>0</v>
      </c>
      <c r="DE36" s="26" t="n">
        <f aca="false">IF(OR(AT36=0,CJ36="",CJ36=0),0,AT36*MIN(MaxScal,TgtVol/CJ36))</f>
        <v>0</v>
      </c>
      <c r="DF36" s="26" t="n">
        <f aca="false">IF(OR(AU36=0,CK36="",CK36=0),0,AU36*MIN(MaxScal,TgtVol/CK36))</f>
        <v>0</v>
      </c>
      <c r="DG36" s="26" t="n">
        <f aca="false">IF(OR(AV36=0,CL36="",CL36=0),0,AV36*MIN(MaxScal,TgtVol/CL36))</f>
        <v>0</v>
      </c>
      <c r="DH36" s="26" t="n">
        <f aca="false">IF(OR(AW36=0,CM36="",CM36=0),0,AW36*MIN(MaxScal,TgtVol/CM36))</f>
        <v>0</v>
      </c>
      <c r="DI36" s="26" t="n">
        <f aca="false">IF(OR(AX36=0,CN36="",CN36=0),0,AX36*MIN(MaxScal,TgtVol/CN36))</f>
        <v>0</v>
      </c>
      <c r="DJ36" s="26" t="n">
        <f aca="false">IF(OR(AY36=0,CO36="",CO36=0),0,AY36*MIN(MaxScal,TgtVol/CO36))</f>
        <v>0</v>
      </c>
      <c r="DK36" s="26" t="n">
        <f aca="false">IF(OR(AZ36=0,CP36="",CP36=0),0,AZ36*MIN(MaxScal,TgtVol/CP36))</f>
        <v>0</v>
      </c>
      <c r="DL36" s="26" t="n">
        <f aca="false">IF(OR(BA36=0,CQ36="",CQ36=0),0,BA36*MIN(MaxScal,TgtVol/CQ36))</f>
        <v>0</v>
      </c>
      <c r="DM36" s="26" t="n">
        <f aca="false">IF(OR(BB36=0,CR36="",CR36=0),0,BB36*MIN(MaxScal,TgtVol/CR36))</f>
        <v>0</v>
      </c>
      <c r="DN36" s="26" t="n">
        <f aca="false">IF(OR(BC36=0,CS36="",CS36=0),0,BC36*MIN(MaxScal,TgtVol/CS36))</f>
        <v>0</v>
      </c>
      <c r="DO36" s="26" t="n">
        <f aca="false">IF(OR(BD36=0,CT36="",CT36=0),0,BD36*MIN(MaxScal,TgtVol/CT36))</f>
        <v>0</v>
      </c>
      <c r="DP36" s="26" t="n">
        <f aca="false">IF(OR(BE36=0,CU36="",CU36=0),0,BE36*MIN(MaxScal,TgtVol/CU36))</f>
        <v>0</v>
      </c>
      <c r="DQ36" s="26" t="n">
        <f aca="false">IF(OR(BF36=0,CV36="",CV36=0),0,BF36*MIN(MaxScal,TgtVol/CV36))</f>
        <v>0</v>
      </c>
      <c r="DR36" s="26" t="n">
        <f aca="false">IF(OR(BG36=0,CW36="",CW36=0),0,BG36*MIN(MaxScal,TgtVol/CW36))</f>
        <v>0</v>
      </c>
      <c r="DS36" s="26" t="n">
        <f aca="false">IF(OR(BH36=0,CX36="",CX36=0),0,BH36*MIN(MaxScal,TgtVol/CX36))</f>
        <v>0</v>
      </c>
      <c r="DT36" s="26" t="n">
        <f aca="false">IF(OR(BI36=0,CY36="",CY36=0),0,BI36*MIN(MaxScal,TgtVol/CY36))</f>
        <v>0</v>
      </c>
      <c r="DU36" s="26" t="n">
        <f aca="false">IF(OR(BJ36=0,CZ36="",CZ36=0),0,BJ36*MIN(MaxScal,TgtVol/CZ36))</f>
        <v>0</v>
      </c>
      <c r="DV36" s="26" t="n">
        <f aca="false">IF(OR(BK36=0,DA36="",DA36=0),0,BK36*MIN(MaxScal,TgtVol/DA36))</f>
        <v>0</v>
      </c>
      <c r="DW36" s="26" t="n">
        <f aca="false">IF(OR(BL36=0,DB36="",DB36=0),0,BL36*MIN(MaxScal,TgtVol/DB36))</f>
        <v>0</v>
      </c>
      <c r="DX36" s="28" t="n">
        <f aca="false">IFERROR(DC35*BM36,"")</f>
        <v>0</v>
      </c>
      <c r="DY36" s="28" t="n">
        <f aca="false">IFERROR(DD35*BN36,"")</f>
        <v>-0</v>
      </c>
      <c r="DZ36" s="28" t="n">
        <f aca="false">IFERROR(DE35*BO36,"")</f>
        <v>0</v>
      </c>
      <c r="EA36" s="28" t="n">
        <f aca="false">IFERROR(DF35*BP36,"")</f>
        <v>0</v>
      </c>
      <c r="EB36" s="28" t="n">
        <f aca="false">IFERROR(DG35*BQ36,"")</f>
        <v>0</v>
      </c>
      <c r="EC36" s="28" t="n">
        <f aca="false">IFERROR(DH35*BR36,"")</f>
        <v>0</v>
      </c>
      <c r="ED36" s="28" t="n">
        <f aca="false">IFERROR(DI35*BS36,"")</f>
        <v>0</v>
      </c>
      <c r="EE36" s="28" t="n">
        <f aca="false">IFERROR(DJ35*BT36,"")</f>
        <v>0</v>
      </c>
      <c r="EF36" s="28" t="n">
        <f aca="false">IFERROR(DK35*BU36,"")</f>
        <v>-0</v>
      </c>
      <c r="EG36" s="28" t="n">
        <f aca="false">IFERROR(DL35*BV36,"")</f>
        <v>0</v>
      </c>
      <c r="EH36" s="28" t="n">
        <f aca="false">IFERROR(DM35*BW36,"")</f>
        <v>0</v>
      </c>
      <c r="EI36" s="28" t="n">
        <f aca="false">IFERROR(DN35*BX36,"")</f>
        <v>-0</v>
      </c>
      <c r="EJ36" s="28" t="n">
        <f aca="false">IFERROR(DO35*BY36,"")</f>
        <v>-0</v>
      </c>
      <c r="EK36" s="28" t="n">
        <f aca="false">IFERROR(DP35*BZ36,"")</f>
        <v>0</v>
      </c>
      <c r="EL36" s="28" t="n">
        <f aca="false">IFERROR(DQ35*CA36,"")</f>
        <v>0</v>
      </c>
      <c r="EM36" s="28" t="n">
        <f aca="false">IFERROR(DR35*CB36,"")</f>
        <v>0</v>
      </c>
      <c r="EN36" s="28" t="n">
        <f aca="false">IFERROR(DS35*CC36,"")</f>
        <v>0</v>
      </c>
      <c r="EO36" s="28" t="n">
        <f aca="false">IFERROR(DT35*CD36,"")</f>
        <v>0</v>
      </c>
      <c r="EP36" s="28" t="n">
        <f aca="false">IFERROR(DU35*CE36,"")</f>
        <v>-0</v>
      </c>
      <c r="EQ36" s="28" t="n">
        <f aca="false">IFERROR(DV35*CF36,"")</f>
        <v>-0</v>
      </c>
      <c r="ER36" s="28" t="n">
        <f aca="false">IFERROR(DW35*CG36,"")</f>
        <v>-0</v>
      </c>
      <c r="ES36" s="28" t="n">
        <f aca="false">IF(ROW()=4,"",SUM(DX36:ER36))</f>
        <v>0</v>
      </c>
      <c r="ET36" s="29" t="n">
        <f aca="false">COUNTIF(AR36:BL36,"&gt;0")</f>
        <v>0</v>
      </c>
    </row>
    <row r="37" customFormat="false" ht="15" hidden="false" customHeight="false" outlineLevel="0" collapsed="false">
      <c r="A37" s="19" t="n">
        <v>39021</v>
      </c>
      <c r="B37" s="23" t="n">
        <f aca="false">ABS(Rates_Data!AD37-Rates_Data!AE37)</f>
        <v>0.197558823529412</v>
      </c>
      <c r="C37" s="23" t="n">
        <f aca="false">ABS(Rates_Data!AD37-Rates_Data!AF37)</f>
        <v>0.166676470588235</v>
      </c>
      <c r="D37" s="23" t="n">
        <f aca="false">ABS(Rates_Data!AD37-Rates_Data!AG37)</f>
        <v>0.0885882352941178</v>
      </c>
      <c r="E37" s="23" t="n">
        <f aca="false">ABS(Rates_Data!AD37-Rates_Data!AH37)</f>
        <v>0.485764705882353</v>
      </c>
      <c r="F37" s="23" t="n">
        <f aca="false">ABS(Rates_Data!AD37-Rates_Data!AI37)</f>
        <v>0.888294117647059</v>
      </c>
      <c r="G37" s="23" t="n">
        <f aca="false">ABS(Rates_Data!AD37-Rates_Data!AJ37)</f>
        <v>0.603441176470588</v>
      </c>
      <c r="H37" s="23" t="n">
        <f aca="false">ABS(Rates_Data!AE37-Rates_Data!AF37)</f>
        <v>0.0308823529411768</v>
      </c>
      <c r="I37" s="23" t="n">
        <f aca="false">ABS(Rates_Data!AE37-Rates_Data!AG37)</f>
        <v>0.286147058823529</v>
      </c>
      <c r="J37" s="23" t="n">
        <f aca="false">ABS(Rates_Data!AE37-Rates_Data!AH37)</f>
        <v>0.288205882352941</v>
      </c>
      <c r="K37" s="23" t="n">
        <f aca="false">ABS(Rates_Data!AE37-Rates_Data!AI37)</f>
        <v>0.690735294117647</v>
      </c>
      <c r="L37" s="23" t="n">
        <f aca="false">ABS(Rates_Data!AE37-Rates_Data!AJ37)</f>
        <v>0.405882352941176</v>
      </c>
      <c r="M37" s="23" t="n">
        <f aca="false">ABS(Rates_Data!AF37-Rates_Data!AG37)</f>
        <v>0.255264705882353</v>
      </c>
      <c r="N37" s="23" t="n">
        <f aca="false">ABS(Rates_Data!AF37-Rates_Data!AH37)</f>
        <v>0.319088235294118</v>
      </c>
      <c r="O37" s="23" t="n">
        <f aca="false">ABS(Rates_Data!AF37-Rates_Data!AI37)</f>
        <v>0.721617647058824</v>
      </c>
      <c r="P37" s="23" t="n">
        <f aca="false">ABS(Rates_Data!AF37-Rates_Data!AJ37)</f>
        <v>0.436764705882353</v>
      </c>
      <c r="Q37" s="23" t="n">
        <f aca="false">ABS(Rates_Data!AG37-Rates_Data!AH37)</f>
        <v>0.57435294117647</v>
      </c>
      <c r="R37" s="23" t="n">
        <f aca="false">ABS(Rates_Data!AG37-Rates_Data!AI37)</f>
        <v>0.976882352941176</v>
      </c>
      <c r="S37" s="23" t="n">
        <f aca="false">ABS(Rates_Data!AG37-Rates_Data!AJ37)</f>
        <v>0.692029411764706</v>
      </c>
      <c r="T37" s="23" t="n">
        <f aca="false">ABS(Rates_Data!AH37-Rates_Data!AI37)</f>
        <v>0.402529411764706</v>
      </c>
      <c r="U37" s="23" t="n">
        <f aca="false">ABS(Rates_Data!AH37-Rates_Data!AJ37)</f>
        <v>0.117676470588235</v>
      </c>
      <c r="V37" s="23" t="n">
        <f aca="false">ABS(Rates_Data!AI37-Rates_Data!AJ37)</f>
        <v>0.284852941176471</v>
      </c>
      <c r="W37" s="26" t="str">
        <f aca="false">IF(ROW()&lt;4+MinObs-1,"",IFERROR((B37-AVERAGE(B$4:B37))/STDEV(B$4:B37),""))</f>
        <v/>
      </c>
      <c r="X37" s="26" t="str">
        <f aca="false">IF(ROW()&lt;4+MinObs-1,"",IFERROR((C37-AVERAGE(C$4:C37))/STDEV(C$4:C37),""))</f>
        <v/>
      </c>
      <c r="Y37" s="26" t="str">
        <f aca="false">IF(ROW()&lt;4+MinObs-1,"",IFERROR((D37-AVERAGE(D$4:D37))/STDEV(D$4:D37),""))</f>
        <v/>
      </c>
      <c r="Z37" s="26" t="str">
        <f aca="false">IF(ROW()&lt;4+MinObs-1,"",IFERROR((E37-AVERAGE(E$4:E37))/STDEV(E$4:E37),""))</f>
        <v/>
      </c>
      <c r="AA37" s="26" t="str">
        <f aca="false">IF(ROW()&lt;4+MinObs-1,"",IFERROR((F37-AVERAGE(F$4:F37))/STDEV(F$4:F37),""))</f>
        <v/>
      </c>
      <c r="AB37" s="26" t="str">
        <f aca="false">IF(ROW()&lt;4+MinObs-1,"",IFERROR((G37-AVERAGE(G$4:G37))/STDEV(G$4:G37),""))</f>
        <v/>
      </c>
      <c r="AC37" s="26" t="str">
        <f aca="false">IF(ROW()&lt;4+MinObs-1,"",IFERROR((H37-AVERAGE(H$4:H37))/STDEV(H$4:H37),""))</f>
        <v/>
      </c>
      <c r="AD37" s="26" t="str">
        <f aca="false">IF(ROW()&lt;4+MinObs-1,"",IFERROR((I37-AVERAGE(I$4:I37))/STDEV(I$4:I37),""))</f>
        <v/>
      </c>
      <c r="AE37" s="26" t="str">
        <f aca="false">IF(ROW()&lt;4+MinObs-1,"",IFERROR((J37-AVERAGE(J$4:J37))/STDEV(J$4:J37),""))</f>
        <v/>
      </c>
      <c r="AF37" s="26" t="str">
        <f aca="false">IF(ROW()&lt;4+MinObs-1,"",IFERROR((K37-AVERAGE(K$4:K37))/STDEV(K$4:K37),""))</f>
        <v/>
      </c>
      <c r="AG37" s="26" t="str">
        <f aca="false">IF(ROW()&lt;4+MinObs-1,"",IFERROR((L37-AVERAGE(L$4:L37))/STDEV(L$4:L37),""))</f>
        <v/>
      </c>
      <c r="AH37" s="26" t="str">
        <f aca="false">IF(ROW()&lt;4+MinObs-1,"",IFERROR((M37-AVERAGE(M$4:M37))/STDEV(M$4:M37),""))</f>
        <v/>
      </c>
      <c r="AI37" s="26" t="str">
        <f aca="false">IF(ROW()&lt;4+MinObs-1,"",IFERROR((N37-AVERAGE(N$4:N37))/STDEV(N$4:N37),""))</f>
        <v/>
      </c>
      <c r="AJ37" s="26" t="str">
        <f aca="false">IF(ROW()&lt;4+MinObs-1,"",IFERROR((O37-AVERAGE(O$4:O37))/STDEV(O$4:O37),""))</f>
        <v/>
      </c>
      <c r="AK37" s="26" t="str">
        <f aca="false">IF(ROW()&lt;4+MinObs-1,"",IFERROR((P37-AVERAGE(P$4:P37))/STDEV(P$4:P37),""))</f>
        <v/>
      </c>
      <c r="AL37" s="26" t="str">
        <f aca="false">IF(ROW()&lt;4+MinObs-1,"",IFERROR((Q37-AVERAGE(Q$4:Q37))/STDEV(Q$4:Q37),""))</f>
        <v/>
      </c>
      <c r="AM37" s="26" t="str">
        <f aca="false">IF(ROW()&lt;4+MinObs-1,"",IFERROR((R37-AVERAGE(R$4:R37))/STDEV(R$4:R37),""))</f>
        <v/>
      </c>
      <c r="AN37" s="26" t="str">
        <f aca="false">IF(ROW()&lt;4+MinObs-1,"",IFERROR((S37-AVERAGE(S$4:S37))/STDEV(S$4:S37),""))</f>
        <v/>
      </c>
      <c r="AO37" s="26" t="str">
        <f aca="false">IF(ROW()&lt;4+MinObs-1,"",IFERROR((T37-AVERAGE(T$4:T37))/STDEV(T$4:T37),""))</f>
        <v/>
      </c>
      <c r="AP37" s="26" t="str">
        <f aca="false">IF(ROW()&lt;4+MinObs-1,"",IFERROR((U37-AVERAGE(U$4:U37))/STDEV(U$4:U37),""))</f>
        <v/>
      </c>
      <c r="AQ37" s="26" t="str">
        <f aca="false">IF(ROW()&lt;4+MinObs-1,"",IFERROR((V37-AVERAGE(V$4:V37))/STDEV(V$4:V37),""))</f>
        <v/>
      </c>
      <c r="AR37" s="26" t="n">
        <f aca="false">IF(W37="",0,IF(W37&gt;=z4,w4,IF(W37&gt;=z3,w3,IF(W37&gt;=zEntry,w2,IF(AND(W37&gt;=ExitZ,AR36&gt;0),w2,0)))))</f>
        <v>0</v>
      </c>
      <c r="AS37" s="26" t="n">
        <f aca="false">IF(X37="",0,IF(X37&gt;=z4,w4,IF(X37&gt;=z3,w3,IF(X37&gt;=zEntry,w2,IF(AND(X37&gt;=ExitZ,AS36&gt;0),w2,0)))))</f>
        <v>0</v>
      </c>
      <c r="AT37" s="26" t="n">
        <f aca="false">IF(Y37="",0,IF(Y37&gt;=z4,w4,IF(Y37&gt;=z3,w3,IF(Y37&gt;=zEntry,w2,IF(AND(Y37&gt;=ExitZ,AT36&gt;0),w2,0)))))</f>
        <v>0</v>
      </c>
      <c r="AU37" s="26" t="n">
        <f aca="false">IF(Z37="",0,IF(Z37&gt;=z4,w4,IF(Z37&gt;=z3,w3,IF(Z37&gt;=zEntry,w2,IF(AND(Z37&gt;=ExitZ,AU36&gt;0),w2,0)))))</f>
        <v>0</v>
      </c>
      <c r="AV37" s="26" t="n">
        <f aca="false">IF(AA37="",0,IF(AA37&gt;=z4,w4,IF(AA37&gt;=z3,w3,IF(AA37&gt;=zEntry,w2,IF(AND(AA37&gt;=ExitZ,AV36&gt;0),w2,0)))))</f>
        <v>0</v>
      </c>
      <c r="AW37" s="26" t="n">
        <f aca="false">IF(AB37="",0,IF(AB37&gt;=z4,w4,IF(AB37&gt;=z3,w3,IF(AB37&gt;=zEntry,w2,IF(AND(AB37&gt;=ExitZ,AW36&gt;0),w2,0)))))</f>
        <v>0</v>
      </c>
      <c r="AX37" s="26" t="n">
        <f aca="false">IF(AC37="",0,IF(AC37&gt;=z4,w4,IF(AC37&gt;=z3,w3,IF(AC37&gt;=zEntry,w2,IF(AND(AC37&gt;=ExitZ,AX36&gt;0),w2,0)))))</f>
        <v>0</v>
      </c>
      <c r="AY37" s="26" t="n">
        <f aca="false">IF(AD37="",0,IF(AD37&gt;=z4,w4,IF(AD37&gt;=z3,w3,IF(AD37&gt;=zEntry,w2,IF(AND(AD37&gt;=ExitZ,AY36&gt;0),w2,0)))))</f>
        <v>0</v>
      </c>
      <c r="AZ37" s="26" t="n">
        <f aca="false">IF(AE37="",0,IF(AE37&gt;=z4,w4,IF(AE37&gt;=z3,w3,IF(AE37&gt;=zEntry,w2,IF(AND(AE37&gt;=ExitZ,AZ36&gt;0),w2,0)))))</f>
        <v>0</v>
      </c>
      <c r="BA37" s="26" t="n">
        <f aca="false">IF(AF37="",0,IF(AF37&gt;=z4,w4,IF(AF37&gt;=z3,w3,IF(AF37&gt;=zEntry,w2,IF(AND(AF37&gt;=ExitZ,BA36&gt;0),w2,0)))))</f>
        <v>0</v>
      </c>
      <c r="BB37" s="26" t="n">
        <f aca="false">IF(AG37="",0,IF(AG37&gt;=z4,w4,IF(AG37&gt;=z3,w3,IF(AG37&gt;=zEntry,w2,IF(AND(AG37&gt;=ExitZ,BB36&gt;0),w2,0)))))</f>
        <v>0</v>
      </c>
      <c r="BC37" s="26" t="n">
        <f aca="false">IF(AH37="",0,IF(AH37&gt;=z4,w4,IF(AH37&gt;=z3,w3,IF(AH37&gt;=zEntry,w2,IF(AND(AH37&gt;=ExitZ,BC36&gt;0),w2,0)))))</f>
        <v>0</v>
      </c>
      <c r="BD37" s="26" t="n">
        <f aca="false">IF(AI37="",0,IF(AI37&gt;=z4,w4,IF(AI37&gt;=z3,w3,IF(AI37&gt;=zEntry,w2,IF(AND(AI37&gt;=ExitZ,BD36&gt;0),w2,0)))))</f>
        <v>0</v>
      </c>
      <c r="BE37" s="26" t="n">
        <f aca="false">IF(AJ37="",0,IF(AJ37&gt;=z4,w4,IF(AJ37&gt;=z3,w3,IF(AJ37&gt;=zEntry,w2,IF(AND(AJ37&gt;=ExitZ,BE36&gt;0),w2,0)))))</f>
        <v>0</v>
      </c>
      <c r="BF37" s="26" t="n">
        <f aca="false">IF(AK37="",0,IF(AK37&gt;=z4,w4,IF(AK37&gt;=z3,w3,IF(AK37&gt;=zEntry,w2,IF(AND(AK37&gt;=ExitZ,BF36&gt;0),w2,0)))))</f>
        <v>0</v>
      </c>
      <c r="BG37" s="26" t="n">
        <f aca="false">IF(AL37="",0,IF(AL37&gt;=z4,w4,IF(AL37&gt;=z3,w3,IF(AL37&gt;=zEntry,w2,IF(AND(AL37&gt;=ExitZ,BG36&gt;0),w2,0)))))</f>
        <v>0</v>
      </c>
      <c r="BH37" s="26" t="n">
        <f aca="false">IF(AM37="",0,IF(AM37&gt;=z4,w4,IF(AM37&gt;=z3,w3,IF(AM37&gt;=zEntry,w2,IF(AND(AM37&gt;=ExitZ,BH36&gt;0),w2,0)))))</f>
        <v>0</v>
      </c>
      <c r="BI37" s="26" t="n">
        <f aca="false">IF(AN37="",0,IF(AN37&gt;=z4,w4,IF(AN37&gt;=z3,w3,IF(AN37&gt;=zEntry,w2,IF(AND(AN37&gt;=ExitZ,BI36&gt;0),w2,0)))))</f>
        <v>0</v>
      </c>
      <c r="BJ37" s="26" t="n">
        <f aca="false">IF(AO37="",0,IF(AO37&gt;=z4,w4,IF(AO37&gt;=z3,w3,IF(AO37&gt;=zEntry,w2,IF(AND(AO37&gt;=ExitZ,BJ36&gt;0),w2,0)))))</f>
        <v>0</v>
      </c>
      <c r="BK37" s="26" t="n">
        <f aca="false">IF(AP37="",0,IF(AP37&gt;=z4,w4,IF(AP37&gt;=z3,w3,IF(AP37&gt;=zEntry,w2,IF(AND(AP37&gt;=ExitZ,BK36&gt;0),w2,0)))))</f>
        <v>0</v>
      </c>
      <c r="BL37" s="26" t="n">
        <f aca="false">IF(AQ37="",0,IF(AQ37&gt;=z4,w4,IF(AQ37&gt;=z3,w3,IF(AQ37&gt;=zEntry,w2,IF(AND(AQ37&gt;=ExitZ,BL36&gt;0),w2,0)))))</f>
        <v>0</v>
      </c>
      <c r="BM37" s="23" t="n">
        <f aca="false">IF(Rates_Data!AD36&gt;=Rates_Data!AE36,Rates_Data!AK37-Rates_Data!AL37,Rates_Data!AL37-Rates_Data!AK37)</f>
        <v>-0.005092</v>
      </c>
      <c r="BN37" s="23" t="n">
        <f aca="false">IF(Rates_Data!AD36&gt;=Rates_Data!AF36,Rates_Data!AK37-Rates_Data!AM37,Rates_Data!AM37-Rates_Data!AK37)</f>
        <v>0.001634</v>
      </c>
      <c r="BO37" s="23" t="n">
        <f aca="false">IF(Rates_Data!AD36&gt;=Rates_Data!AG36,Rates_Data!AK37-Rates_Data!AN37,Rates_Data!AN37-Rates_Data!AK37)</f>
        <v>0.00513</v>
      </c>
      <c r="BP37" s="23" t="n">
        <f aca="false">IF(Rates_Data!AD36&gt;=Rates_Data!AH36,Rates_Data!AK37-Rates_Data!AO37,Rates_Data!AO37-Rates_Data!AK37)</f>
        <v>-0.010526</v>
      </c>
      <c r="BQ37" s="23" t="n">
        <f aca="false">IF(Rates_Data!AD36&gt;=Rates_Data!AI36,Rates_Data!AK37-Rates_Data!AP37,Rates_Data!AP37-Rates_Data!AK37)</f>
        <v>-0.010621</v>
      </c>
      <c r="BR37" s="23" t="n">
        <f aca="false">IF(Rates_Data!AD36&gt;=Rates_Data!AJ36,Rates_Data!AK37-Rates_Data!AQ37,Rates_Data!AQ37-Rates_Data!AK37)</f>
        <v>-0.002793</v>
      </c>
      <c r="BS37" s="23" t="n">
        <f aca="false">IF(Rates_Data!AE36&gt;=Rates_Data!AF36,Rates_Data!AL37-Rates_Data!AM37,Rates_Data!AM37-Rates_Data!AL37)</f>
        <v>-0.006726</v>
      </c>
      <c r="BT37" s="23" t="n">
        <f aca="false">IF(Rates_Data!AE36&gt;=Rates_Data!AG36,Rates_Data!AL37-Rates_Data!AN37,Rates_Data!AN37-Rates_Data!AL37)</f>
        <v>3.79999999999958E-005</v>
      </c>
      <c r="BU37" s="23" t="n">
        <f aca="false">IF(Rates_Data!AE36&gt;=Rates_Data!AH36,Rates_Data!AL37-Rates_Data!AO37,Rates_Data!AO37-Rates_Data!AL37)</f>
        <v>0.005434</v>
      </c>
      <c r="BV37" s="23" t="n">
        <f aca="false">IF(Rates_Data!AE36&gt;=Rates_Data!AI36,Rates_Data!AL37-Rates_Data!AP37,Rates_Data!AP37-Rates_Data!AL37)</f>
        <v>-0.005529</v>
      </c>
      <c r="BW37" s="23" t="n">
        <f aca="false">IF(Rates_Data!AE36&gt;=Rates_Data!AJ36,Rates_Data!AL37-Rates_Data!AQ37,Rates_Data!AQ37-Rates_Data!AL37)</f>
        <v>0.002299</v>
      </c>
      <c r="BX37" s="23" t="n">
        <f aca="false">IF(Rates_Data!AF36&gt;=Rates_Data!AG36,Rates_Data!AM37-Rates_Data!AN37,Rates_Data!AN37-Rates_Data!AM37)</f>
        <v>0.006764</v>
      </c>
      <c r="BY37" s="23" t="n">
        <f aca="false">IF(Rates_Data!AF36&gt;=Rates_Data!AH36,Rates_Data!AM37-Rates_Data!AO37,Rates_Data!AO37-Rates_Data!AM37)</f>
        <v>0.01216</v>
      </c>
      <c r="BZ37" s="23" t="n">
        <f aca="false">IF(Rates_Data!AF36&gt;=Rates_Data!AI36,Rates_Data!AM37-Rates_Data!AP37,Rates_Data!AP37-Rates_Data!AM37)</f>
        <v>-0.012255</v>
      </c>
      <c r="CA37" s="23" t="n">
        <f aca="false">IF(Rates_Data!AF36&gt;=Rates_Data!AJ36,Rates_Data!AM37-Rates_Data!AQ37,Rates_Data!AQ37-Rates_Data!AM37)</f>
        <v>-0.004427</v>
      </c>
      <c r="CB37" s="23" t="n">
        <f aca="false">IF(Rates_Data!AG36&gt;=Rates_Data!AH36,Rates_Data!AN37-Rates_Data!AO37,Rates_Data!AO37-Rates_Data!AN37)</f>
        <v>-0.005396</v>
      </c>
      <c r="CC37" s="23" t="n">
        <f aca="false">IF(Rates_Data!AG36&gt;=Rates_Data!AI36,Rates_Data!AN37-Rates_Data!AP37,Rates_Data!AP37-Rates_Data!AN37)</f>
        <v>-0.005491</v>
      </c>
      <c r="CD37" s="23" t="n">
        <f aca="false">IF(Rates_Data!AG36&gt;=Rates_Data!AJ36,Rates_Data!AN37-Rates_Data!AQ37,Rates_Data!AQ37-Rates_Data!AN37)</f>
        <v>0.002337</v>
      </c>
      <c r="CE37" s="23" t="n">
        <f aca="false">IF(Rates_Data!AH36&gt;=Rates_Data!AI36,Rates_Data!AO37-Rates_Data!AP37,Rates_Data!AP37-Rates_Data!AO37)</f>
        <v>-9.4999999999997E-005</v>
      </c>
      <c r="CF37" s="23" t="n">
        <f aca="false">IF(Rates_Data!AH36&gt;=Rates_Data!AJ36,Rates_Data!AO37-Rates_Data!AQ37,Rates_Data!AQ37-Rates_Data!AO37)</f>
        <v>0.007733</v>
      </c>
      <c r="CG37" s="23" t="n">
        <f aca="false">IF(Rates_Data!AI36&gt;=Rates_Data!AJ36,Rates_Data!AP37-Rates_Data!AQ37,Rates_Data!AQ37-Rates_Data!AP37)</f>
        <v>0.007828</v>
      </c>
      <c r="CH37" s="27" t="str">
        <f aca="false">IF(ROW()&lt;4+VolLB,"",STDEV(INDEX($BM:$BM,ROW()-VolLB+1):INDEX($BM:$BM,ROW()))*SQRT(12))</f>
        <v/>
      </c>
      <c r="CI37" s="27" t="str">
        <f aca="false">IF(ROW()&lt;4+VolLB,"",STDEV(INDEX($BN:$BN,ROW()-VolLB+1):INDEX($BN:$BN,ROW()))*SQRT(12))</f>
        <v/>
      </c>
      <c r="CJ37" s="27" t="str">
        <f aca="false">IF(ROW()&lt;4+VolLB,"",STDEV(INDEX($BO:$BO,ROW()-VolLB+1):INDEX($BO:$BO,ROW()))*SQRT(12))</f>
        <v/>
      </c>
      <c r="CK37" s="27" t="str">
        <f aca="false">IF(ROW()&lt;4+VolLB,"",STDEV(INDEX($BP:$BP,ROW()-VolLB+1):INDEX($BP:$BP,ROW()))*SQRT(12))</f>
        <v/>
      </c>
      <c r="CL37" s="27" t="str">
        <f aca="false">IF(ROW()&lt;4+VolLB,"",STDEV(INDEX($BQ:$BQ,ROW()-VolLB+1):INDEX($BQ:$BQ,ROW()))*SQRT(12))</f>
        <v/>
      </c>
      <c r="CM37" s="27" t="str">
        <f aca="false">IF(ROW()&lt;4+VolLB,"",STDEV(INDEX($BR:$BR,ROW()-VolLB+1):INDEX($BR:$BR,ROW()))*SQRT(12))</f>
        <v/>
      </c>
      <c r="CN37" s="27" t="str">
        <f aca="false">IF(ROW()&lt;4+VolLB,"",STDEV(INDEX($BS:$BS,ROW()-VolLB+1):INDEX($BS:$BS,ROW()))*SQRT(12))</f>
        <v/>
      </c>
      <c r="CO37" s="27" t="str">
        <f aca="false">IF(ROW()&lt;4+VolLB,"",STDEV(INDEX($BT:$BT,ROW()-VolLB+1):INDEX($BT:$BT,ROW()))*SQRT(12))</f>
        <v/>
      </c>
      <c r="CP37" s="27" t="str">
        <f aca="false">IF(ROW()&lt;4+VolLB,"",STDEV(INDEX($BU:$BU,ROW()-VolLB+1):INDEX($BU:$BU,ROW()))*SQRT(12))</f>
        <v/>
      </c>
      <c r="CQ37" s="27" t="str">
        <f aca="false">IF(ROW()&lt;4+VolLB,"",STDEV(INDEX($BV:$BV,ROW()-VolLB+1):INDEX($BV:$BV,ROW()))*SQRT(12))</f>
        <v/>
      </c>
      <c r="CR37" s="27" t="str">
        <f aca="false">IF(ROW()&lt;4+VolLB,"",STDEV(INDEX($BW:$BW,ROW()-VolLB+1):INDEX($BW:$BW,ROW()))*SQRT(12))</f>
        <v/>
      </c>
      <c r="CS37" s="27" t="str">
        <f aca="false">IF(ROW()&lt;4+VolLB,"",STDEV(INDEX($BX:$BX,ROW()-VolLB+1):INDEX($BX:$BX,ROW()))*SQRT(12))</f>
        <v/>
      </c>
      <c r="CT37" s="27" t="str">
        <f aca="false">IF(ROW()&lt;4+VolLB,"",STDEV(INDEX($BY:$BY,ROW()-VolLB+1):INDEX($BY:$BY,ROW()))*SQRT(12))</f>
        <v/>
      </c>
      <c r="CU37" s="27" t="str">
        <f aca="false">IF(ROW()&lt;4+VolLB,"",STDEV(INDEX($BZ:$BZ,ROW()-VolLB+1):INDEX($BZ:$BZ,ROW()))*SQRT(12))</f>
        <v/>
      </c>
      <c r="CV37" s="27" t="str">
        <f aca="false">IF(ROW()&lt;4+VolLB,"",STDEV(INDEX($CA:$CA,ROW()-VolLB+1):INDEX($CA:$CA,ROW()))*SQRT(12))</f>
        <v/>
      </c>
      <c r="CW37" s="27" t="str">
        <f aca="false">IF(ROW()&lt;4+VolLB,"",STDEV(INDEX($CB:$CB,ROW()-VolLB+1):INDEX($CB:$CB,ROW()))*SQRT(12))</f>
        <v/>
      </c>
      <c r="CX37" s="27" t="str">
        <f aca="false">IF(ROW()&lt;4+VolLB,"",STDEV(INDEX($CC:$CC,ROW()-VolLB+1):INDEX($CC:$CC,ROW()))*SQRT(12))</f>
        <v/>
      </c>
      <c r="CY37" s="27" t="str">
        <f aca="false">IF(ROW()&lt;4+VolLB,"",STDEV(INDEX($CD:$CD,ROW()-VolLB+1):INDEX($CD:$CD,ROW()))*SQRT(12))</f>
        <v/>
      </c>
      <c r="CZ37" s="27" t="str">
        <f aca="false">IF(ROW()&lt;4+VolLB,"",STDEV(INDEX($CE:$CE,ROW()-VolLB+1):INDEX($CE:$CE,ROW()))*SQRT(12))</f>
        <v/>
      </c>
      <c r="DA37" s="27" t="str">
        <f aca="false">IF(ROW()&lt;4+VolLB,"",STDEV(INDEX($CF:$CF,ROW()-VolLB+1):INDEX($CF:$CF,ROW()))*SQRT(12))</f>
        <v/>
      </c>
      <c r="DB37" s="27" t="str">
        <f aca="false">IF(ROW()&lt;4+VolLB,"",STDEV(INDEX($CG:$CG,ROW()-VolLB+1):INDEX($CG:$CG,ROW()))*SQRT(12))</f>
        <v/>
      </c>
      <c r="DC37" s="26" t="n">
        <f aca="false">IF(OR(AR37=0,CH37="",CH37=0),0,AR37*MIN(MaxScal,TgtVol/CH37))</f>
        <v>0</v>
      </c>
      <c r="DD37" s="26" t="n">
        <f aca="false">IF(OR(AS37=0,CI37="",CI37=0),0,AS37*MIN(MaxScal,TgtVol/CI37))</f>
        <v>0</v>
      </c>
      <c r="DE37" s="26" t="n">
        <f aca="false">IF(OR(AT37=0,CJ37="",CJ37=0),0,AT37*MIN(MaxScal,TgtVol/CJ37))</f>
        <v>0</v>
      </c>
      <c r="DF37" s="26" t="n">
        <f aca="false">IF(OR(AU37=0,CK37="",CK37=0),0,AU37*MIN(MaxScal,TgtVol/CK37))</f>
        <v>0</v>
      </c>
      <c r="DG37" s="26" t="n">
        <f aca="false">IF(OR(AV37=0,CL37="",CL37=0),0,AV37*MIN(MaxScal,TgtVol/CL37))</f>
        <v>0</v>
      </c>
      <c r="DH37" s="26" t="n">
        <f aca="false">IF(OR(AW37=0,CM37="",CM37=0),0,AW37*MIN(MaxScal,TgtVol/CM37))</f>
        <v>0</v>
      </c>
      <c r="DI37" s="26" t="n">
        <f aca="false">IF(OR(AX37=0,CN37="",CN37=0),0,AX37*MIN(MaxScal,TgtVol/CN37))</f>
        <v>0</v>
      </c>
      <c r="DJ37" s="26" t="n">
        <f aca="false">IF(OR(AY37=0,CO37="",CO37=0),0,AY37*MIN(MaxScal,TgtVol/CO37))</f>
        <v>0</v>
      </c>
      <c r="DK37" s="26" t="n">
        <f aca="false">IF(OR(AZ37=0,CP37="",CP37=0),0,AZ37*MIN(MaxScal,TgtVol/CP37))</f>
        <v>0</v>
      </c>
      <c r="DL37" s="26" t="n">
        <f aca="false">IF(OR(BA37=0,CQ37="",CQ37=0),0,BA37*MIN(MaxScal,TgtVol/CQ37))</f>
        <v>0</v>
      </c>
      <c r="DM37" s="26" t="n">
        <f aca="false">IF(OR(BB37=0,CR37="",CR37=0),0,BB37*MIN(MaxScal,TgtVol/CR37))</f>
        <v>0</v>
      </c>
      <c r="DN37" s="26" t="n">
        <f aca="false">IF(OR(BC37=0,CS37="",CS37=0),0,BC37*MIN(MaxScal,TgtVol/CS37))</f>
        <v>0</v>
      </c>
      <c r="DO37" s="26" t="n">
        <f aca="false">IF(OR(BD37=0,CT37="",CT37=0),0,BD37*MIN(MaxScal,TgtVol/CT37))</f>
        <v>0</v>
      </c>
      <c r="DP37" s="26" t="n">
        <f aca="false">IF(OR(BE37=0,CU37="",CU37=0),0,BE37*MIN(MaxScal,TgtVol/CU37))</f>
        <v>0</v>
      </c>
      <c r="DQ37" s="26" t="n">
        <f aca="false">IF(OR(BF37=0,CV37="",CV37=0),0,BF37*MIN(MaxScal,TgtVol/CV37))</f>
        <v>0</v>
      </c>
      <c r="DR37" s="26" t="n">
        <f aca="false">IF(OR(BG37=0,CW37="",CW37=0),0,BG37*MIN(MaxScal,TgtVol/CW37))</f>
        <v>0</v>
      </c>
      <c r="DS37" s="26" t="n">
        <f aca="false">IF(OR(BH37=0,CX37="",CX37=0),0,BH37*MIN(MaxScal,TgtVol/CX37))</f>
        <v>0</v>
      </c>
      <c r="DT37" s="26" t="n">
        <f aca="false">IF(OR(BI37=0,CY37="",CY37=0),0,BI37*MIN(MaxScal,TgtVol/CY37))</f>
        <v>0</v>
      </c>
      <c r="DU37" s="26" t="n">
        <f aca="false">IF(OR(BJ37=0,CZ37="",CZ37=0),0,BJ37*MIN(MaxScal,TgtVol/CZ37))</f>
        <v>0</v>
      </c>
      <c r="DV37" s="26" t="n">
        <f aca="false">IF(OR(BK37=0,DA37="",DA37=0),0,BK37*MIN(MaxScal,TgtVol/DA37))</f>
        <v>0</v>
      </c>
      <c r="DW37" s="26" t="n">
        <f aca="false">IF(OR(BL37=0,DB37="",DB37=0),0,BL37*MIN(MaxScal,TgtVol/DB37))</f>
        <v>0</v>
      </c>
      <c r="DX37" s="28" t="n">
        <f aca="false">IFERROR(DC36*BM37,"")</f>
        <v>-0</v>
      </c>
      <c r="DY37" s="28" t="n">
        <f aca="false">IFERROR(DD36*BN37,"")</f>
        <v>0</v>
      </c>
      <c r="DZ37" s="28" t="n">
        <f aca="false">IFERROR(DE36*BO37,"")</f>
        <v>0</v>
      </c>
      <c r="EA37" s="28" t="n">
        <f aca="false">IFERROR(DF36*BP37,"")</f>
        <v>-0</v>
      </c>
      <c r="EB37" s="28" t="n">
        <f aca="false">IFERROR(DG36*BQ37,"")</f>
        <v>-0</v>
      </c>
      <c r="EC37" s="28" t="n">
        <f aca="false">IFERROR(DH36*BR37,"")</f>
        <v>-0</v>
      </c>
      <c r="ED37" s="28" t="n">
        <f aca="false">IFERROR(DI36*BS37,"")</f>
        <v>-0</v>
      </c>
      <c r="EE37" s="28" t="n">
        <f aca="false">IFERROR(DJ36*BT37,"")</f>
        <v>0</v>
      </c>
      <c r="EF37" s="28" t="n">
        <f aca="false">IFERROR(DK36*BU37,"")</f>
        <v>0</v>
      </c>
      <c r="EG37" s="28" t="n">
        <f aca="false">IFERROR(DL36*BV37,"")</f>
        <v>-0</v>
      </c>
      <c r="EH37" s="28" t="n">
        <f aca="false">IFERROR(DM36*BW37,"")</f>
        <v>0</v>
      </c>
      <c r="EI37" s="28" t="n">
        <f aca="false">IFERROR(DN36*BX37,"")</f>
        <v>0</v>
      </c>
      <c r="EJ37" s="28" t="n">
        <f aca="false">IFERROR(DO36*BY37,"")</f>
        <v>0</v>
      </c>
      <c r="EK37" s="28" t="n">
        <f aca="false">IFERROR(DP36*BZ37,"")</f>
        <v>-0</v>
      </c>
      <c r="EL37" s="28" t="n">
        <f aca="false">IFERROR(DQ36*CA37,"")</f>
        <v>-0</v>
      </c>
      <c r="EM37" s="28" t="n">
        <f aca="false">IFERROR(DR36*CB37,"")</f>
        <v>-0</v>
      </c>
      <c r="EN37" s="28" t="n">
        <f aca="false">IFERROR(DS36*CC37,"")</f>
        <v>-0</v>
      </c>
      <c r="EO37" s="28" t="n">
        <f aca="false">IFERROR(DT36*CD37,"")</f>
        <v>0</v>
      </c>
      <c r="EP37" s="28" t="n">
        <f aca="false">IFERROR(DU36*CE37,"")</f>
        <v>-0</v>
      </c>
      <c r="EQ37" s="28" t="n">
        <f aca="false">IFERROR(DV36*CF37,"")</f>
        <v>0</v>
      </c>
      <c r="ER37" s="28" t="n">
        <f aca="false">IFERROR(DW36*CG37,"")</f>
        <v>0</v>
      </c>
      <c r="ES37" s="28" t="n">
        <f aca="false">IF(ROW()=4,"",SUM(DX37:ER37))</f>
        <v>0</v>
      </c>
      <c r="ET37" s="29" t="n">
        <f aca="false">COUNTIF(AR37:BL37,"&gt;0")</f>
        <v>0</v>
      </c>
    </row>
    <row r="38" customFormat="false" ht="15" hidden="false" customHeight="false" outlineLevel="0" collapsed="false">
      <c r="A38" s="19" t="n">
        <v>39051</v>
      </c>
      <c r="B38" s="23" t="n">
        <f aca="false">ABS(Rates_Data!AD38-Rates_Data!AE38)</f>
        <v>0.0557999999999999</v>
      </c>
      <c r="C38" s="23" t="n">
        <f aca="false">ABS(Rates_Data!AD38-Rates_Data!AF38)</f>
        <v>0.276542857142858</v>
      </c>
      <c r="D38" s="23" t="n">
        <f aca="false">ABS(Rates_Data!AD38-Rates_Data!AG38)</f>
        <v>0.510571428571428</v>
      </c>
      <c r="E38" s="23" t="n">
        <f aca="false">ABS(Rates_Data!AD38-Rates_Data!AH38)</f>
        <v>0.638000000000001</v>
      </c>
      <c r="F38" s="23" t="n">
        <f aca="false">ABS(Rates_Data!AD38-Rates_Data!AI38)</f>
        <v>0.770628571428571</v>
      </c>
      <c r="G38" s="23" t="n">
        <f aca="false">ABS(Rates_Data!AD38-Rates_Data!AJ38)</f>
        <v>0.377342857142857</v>
      </c>
      <c r="H38" s="23" t="n">
        <f aca="false">ABS(Rates_Data!AE38-Rates_Data!AF38)</f>
        <v>0.332342857142858</v>
      </c>
      <c r="I38" s="23" t="n">
        <f aca="false">ABS(Rates_Data!AE38-Rates_Data!AG38)</f>
        <v>0.454771428571429</v>
      </c>
      <c r="J38" s="23" t="n">
        <f aca="false">ABS(Rates_Data!AE38-Rates_Data!AH38)</f>
        <v>0.6938</v>
      </c>
      <c r="K38" s="23" t="n">
        <f aca="false">ABS(Rates_Data!AE38-Rates_Data!AI38)</f>
        <v>0.826428571428571</v>
      </c>
      <c r="L38" s="23" t="n">
        <f aca="false">ABS(Rates_Data!AE38-Rates_Data!AJ38)</f>
        <v>0.433142857142857</v>
      </c>
      <c r="M38" s="23" t="n">
        <f aca="false">ABS(Rates_Data!AF38-Rates_Data!AG38)</f>
        <v>0.787114285714286</v>
      </c>
      <c r="N38" s="23" t="n">
        <f aca="false">ABS(Rates_Data!AF38-Rates_Data!AH38)</f>
        <v>0.361457142857143</v>
      </c>
      <c r="O38" s="23" t="n">
        <f aca="false">ABS(Rates_Data!AF38-Rates_Data!AI38)</f>
        <v>0.494085714285714</v>
      </c>
      <c r="P38" s="23" t="n">
        <f aca="false">ABS(Rates_Data!AF38-Rates_Data!AJ38)</f>
        <v>0.100799999999999</v>
      </c>
      <c r="Q38" s="23" t="n">
        <f aca="false">ABS(Rates_Data!AG38-Rates_Data!AH38)</f>
        <v>1.14857142857143</v>
      </c>
      <c r="R38" s="23" t="n">
        <f aca="false">ABS(Rates_Data!AG38-Rates_Data!AI38)</f>
        <v>1.2812</v>
      </c>
      <c r="S38" s="23" t="n">
        <f aca="false">ABS(Rates_Data!AG38-Rates_Data!AJ38)</f>
        <v>0.887914285714285</v>
      </c>
      <c r="T38" s="23" t="n">
        <f aca="false">ABS(Rates_Data!AH38-Rates_Data!AI38)</f>
        <v>0.132628571428571</v>
      </c>
      <c r="U38" s="23" t="n">
        <f aca="false">ABS(Rates_Data!AH38-Rates_Data!AJ38)</f>
        <v>0.260657142857144</v>
      </c>
      <c r="V38" s="23" t="n">
        <f aca="false">ABS(Rates_Data!AI38-Rates_Data!AJ38)</f>
        <v>0.393285714285714</v>
      </c>
      <c r="W38" s="26" t="str">
        <f aca="false">IF(ROW()&lt;4+MinObs-1,"",IFERROR((B38-AVERAGE(B$4:B38))/STDEV(B$4:B38),""))</f>
        <v/>
      </c>
      <c r="X38" s="26" t="str">
        <f aca="false">IF(ROW()&lt;4+MinObs-1,"",IFERROR((C38-AVERAGE(C$4:C38))/STDEV(C$4:C38),""))</f>
        <v/>
      </c>
      <c r="Y38" s="26" t="str">
        <f aca="false">IF(ROW()&lt;4+MinObs-1,"",IFERROR((D38-AVERAGE(D$4:D38))/STDEV(D$4:D38),""))</f>
        <v/>
      </c>
      <c r="Z38" s="26" t="str">
        <f aca="false">IF(ROW()&lt;4+MinObs-1,"",IFERROR((E38-AVERAGE(E$4:E38))/STDEV(E$4:E38),""))</f>
        <v/>
      </c>
      <c r="AA38" s="26" t="str">
        <f aca="false">IF(ROW()&lt;4+MinObs-1,"",IFERROR((F38-AVERAGE(F$4:F38))/STDEV(F$4:F38),""))</f>
        <v/>
      </c>
      <c r="AB38" s="26" t="str">
        <f aca="false">IF(ROW()&lt;4+MinObs-1,"",IFERROR((G38-AVERAGE(G$4:G38))/STDEV(G$4:G38),""))</f>
        <v/>
      </c>
      <c r="AC38" s="26" t="str">
        <f aca="false">IF(ROW()&lt;4+MinObs-1,"",IFERROR((H38-AVERAGE(H$4:H38))/STDEV(H$4:H38),""))</f>
        <v/>
      </c>
      <c r="AD38" s="26" t="str">
        <f aca="false">IF(ROW()&lt;4+MinObs-1,"",IFERROR((I38-AVERAGE(I$4:I38))/STDEV(I$4:I38),""))</f>
        <v/>
      </c>
      <c r="AE38" s="26" t="str">
        <f aca="false">IF(ROW()&lt;4+MinObs-1,"",IFERROR((J38-AVERAGE(J$4:J38))/STDEV(J$4:J38),""))</f>
        <v/>
      </c>
      <c r="AF38" s="26" t="str">
        <f aca="false">IF(ROW()&lt;4+MinObs-1,"",IFERROR((K38-AVERAGE(K$4:K38))/STDEV(K$4:K38),""))</f>
        <v/>
      </c>
      <c r="AG38" s="26" t="str">
        <f aca="false">IF(ROW()&lt;4+MinObs-1,"",IFERROR((L38-AVERAGE(L$4:L38))/STDEV(L$4:L38),""))</f>
        <v/>
      </c>
      <c r="AH38" s="26" t="str">
        <f aca="false">IF(ROW()&lt;4+MinObs-1,"",IFERROR((M38-AVERAGE(M$4:M38))/STDEV(M$4:M38),""))</f>
        <v/>
      </c>
      <c r="AI38" s="26" t="str">
        <f aca="false">IF(ROW()&lt;4+MinObs-1,"",IFERROR((N38-AVERAGE(N$4:N38))/STDEV(N$4:N38),""))</f>
        <v/>
      </c>
      <c r="AJ38" s="26" t="str">
        <f aca="false">IF(ROW()&lt;4+MinObs-1,"",IFERROR((O38-AVERAGE(O$4:O38))/STDEV(O$4:O38),""))</f>
        <v/>
      </c>
      <c r="AK38" s="26" t="str">
        <f aca="false">IF(ROW()&lt;4+MinObs-1,"",IFERROR((P38-AVERAGE(P$4:P38))/STDEV(P$4:P38),""))</f>
        <v/>
      </c>
      <c r="AL38" s="26" t="str">
        <f aca="false">IF(ROW()&lt;4+MinObs-1,"",IFERROR((Q38-AVERAGE(Q$4:Q38))/STDEV(Q$4:Q38),""))</f>
        <v/>
      </c>
      <c r="AM38" s="26" t="str">
        <f aca="false">IF(ROW()&lt;4+MinObs-1,"",IFERROR((R38-AVERAGE(R$4:R38))/STDEV(R$4:R38),""))</f>
        <v/>
      </c>
      <c r="AN38" s="26" t="str">
        <f aca="false">IF(ROW()&lt;4+MinObs-1,"",IFERROR((S38-AVERAGE(S$4:S38))/STDEV(S$4:S38),""))</f>
        <v/>
      </c>
      <c r="AO38" s="26" t="str">
        <f aca="false">IF(ROW()&lt;4+MinObs-1,"",IFERROR((T38-AVERAGE(T$4:T38))/STDEV(T$4:T38),""))</f>
        <v/>
      </c>
      <c r="AP38" s="26" t="str">
        <f aca="false">IF(ROW()&lt;4+MinObs-1,"",IFERROR((U38-AVERAGE(U$4:U38))/STDEV(U$4:U38),""))</f>
        <v/>
      </c>
      <c r="AQ38" s="26" t="str">
        <f aca="false">IF(ROW()&lt;4+MinObs-1,"",IFERROR((V38-AVERAGE(V$4:V38))/STDEV(V$4:V38),""))</f>
        <v/>
      </c>
      <c r="AR38" s="26" t="n">
        <f aca="false">IF(W38="",0,IF(W38&gt;=z4,w4,IF(W38&gt;=z3,w3,IF(W38&gt;=zEntry,w2,IF(AND(W38&gt;=ExitZ,AR37&gt;0),w2,0)))))</f>
        <v>0</v>
      </c>
      <c r="AS38" s="26" t="n">
        <f aca="false">IF(X38="",0,IF(X38&gt;=z4,w4,IF(X38&gt;=z3,w3,IF(X38&gt;=zEntry,w2,IF(AND(X38&gt;=ExitZ,AS37&gt;0),w2,0)))))</f>
        <v>0</v>
      </c>
      <c r="AT38" s="26" t="n">
        <f aca="false">IF(Y38="",0,IF(Y38&gt;=z4,w4,IF(Y38&gt;=z3,w3,IF(Y38&gt;=zEntry,w2,IF(AND(Y38&gt;=ExitZ,AT37&gt;0),w2,0)))))</f>
        <v>0</v>
      </c>
      <c r="AU38" s="26" t="n">
        <f aca="false">IF(Z38="",0,IF(Z38&gt;=z4,w4,IF(Z38&gt;=z3,w3,IF(Z38&gt;=zEntry,w2,IF(AND(Z38&gt;=ExitZ,AU37&gt;0),w2,0)))))</f>
        <v>0</v>
      </c>
      <c r="AV38" s="26" t="n">
        <f aca="false">IF(AA38="",0,IF(AA38&gt;=z4,w4,IF(AA38&gt;=z3,w3,IF(AA38&gt;=zEntry,w2,IF(AND(AA38&gt;=ExitZ,AV37&gt;0),w2,0)))))</f>
        <v>0</v>
      </c>
      <c r="AW38" s="26" t="n">
        <f aca="false">IF(AB38="",0,IF(AB38&gt;=z4,w4,IF(AB38&gt;=z3,w3,IF(AB38&gt;=zEntry,w2,IF(AND(AB38&gt;=ExitZ,AW37&gt;0),w2,0)))))</f>
        <v>0</v>
      </c>
      <c r="AX38" s="26" t="n">
        <f aca="false">IF(AC38="",0,IF(AC38&gt;=z4,w4,IF(AC38&gt;=z3,w3,IF(AC38&gt;=zEntry,w2,IF(AND(AC38&gt;=ExitZ,AX37&gt;0),w2,0)))))</f>
        <v>0</v>
      </c>
      <c r="AY38" s="26" t="n">
        <f aca="false">IF(AD38="",0,IF(AD38&gt;=z4,w4,IF(AD38&gt;=z3,w3,IF(AD38&gt;=zEntry,w2,IF(AND(AD38&gt;=ExitZ,AY37&gt;0),w2,0)))))</f>
        <v>0</v>
      </c>
      <c r="AZ38" s="26" t="n">
        <f aca="false">IF(AE38="",0,IF(AE38&gt;=z4,w4,IF(AE38&gt;=z3,w3,IF(AE38&gt;=zEntry,w2,IF(AND(AE38&gt;=ExitZ,AZ37&gt;0),w2,0)))))</f>
        <v>0</v>
      </c>
      <c r="BA38" s="26" t="n">
        <f aca="false">IF(AF38="",0,IF(AF38&gt;=z4,w4,IF(AF38&gt;=z3,w3,IF(AF38&gt;=zEntry,w2,IF(AND(AF38&gt;=ExitZ,BA37&gt;0),w2,0)))))</f>
        <v>0</v>
      </c>
      <c r="BB38" s="26" t="n">
        <f aca="false">IF(AG38="",0,IF(AG38&gt;=z4,w4,IF(AG38&gt;=z3,w3,IF(AG38&gt;=zEntry,w2,IF(AND(AG38&gt;=ExitZ,BB37&gt;0),w2,0)))))</f>
        <v>0</v>
      </c>
      <c r="BC38" s="26" t="n">
        <f aca="false">IF(AH38="",0,IF(AH38&gt;=z4,w4,IF(AH38&gt;=z3,w3,IF(AH38&gt;=zEntry,w2,IF(AND(AH38&gt;=ExitZ,BC37&gt;0),w2,0)))))</f>
        <v>0</v>
      </c>
      <c r="BD38" s="26" t="n">
        <f aca="false">IF(AI38="",0,IF(AI38&gt;=z4,w4,IF(AI38&gt;=z3,w3,IF(AI38&gt;=zEntry,w2,IF(AND(AI38&gt;=ExitZ,BD37&gt;0),w2,0)))))</f>
        <v>0</v>
      </c>
      <c r="BE38" s="26" t="n">
        <f aca="false">IF(AJ38="",0,IF(AJ38&gt;=z4,w4,IF(AJ38&gt;=z3,w3,IF(AJ38&gt;=zEntry,w2,IF(AND(AJ38&gt;=ExitZ,BE37&gt;0),w2,0)))))</f>
        <v>0</v>
      </c>
      <c r="BF38" s="26" t="n">
        <f aca="false">IF(AK38="",0,IF(AK38&gt;=z4,w4,IF(AK38&gt;=z3,w3,IF(AK38&gt;=zEntry,w2,IF(AND(AK38&gt;=ExitZ,BF37&gt;0),w2,0)))))</f>
        <v>0</v>
      </c>
      <c r="BG38" s="26" t="n">
        <f aca="false">IF(AL38="",0,IF(AL38&gt;=z4,w4,IF(AL38&gt;=z3,w3,IF(AL38&gt;=zEntry,w2,IF(AND(AL38&gt;=ExitZ,BG37&gt;0),w2,0)))))</f>
        <v>0</v>
      </c>
      <c r="BH38" s="26" t="n">
        <f aca="false">IF(AM38="",0,IF(AM38&gt;=z4,w4,IF(AM38&gt;=z3,w3,IF(AM38&gt;=zEntry,w2,IF(AND(AM38&gt;=ExitZ,BH37&gt;0),w2,0)))))</f>
        <v>0</v>
      </c>
      <c r="BI38" s="26" t="n">
        <f aca="false">IF(AN38="",0,IF(AN38&gt;=z4,w4,IF(AN38&gt;=z3,w3,IF(AN38&gt;=zEntry,w2,IF(AND(AN38&gt;=ExitZ,BI37&gt;0),w2,0)))))</f>
        <v>0</v>
      </c>
      <c r="BJ38" s="26" t="n">
        <f aca="false">IF(AO38="",0,IF(AO38&gt;=z4,w4,IF(AO38&gt;=z3,w3,IF(AO38&gt;=zEntry,w2,IF(AND(AO38&gt;=ExitZ,BJ37&gt;0),w2,0)))))</f>
        <v>0</v>
      </c>
      <c r="BK38" s="26" t="n">
        <f aca="false">IF(AP38="",0,IF(AP38&gt;=z4,w4,IF(AP38&gt;=z3,w3,IF(AP38&gt;=zEntry,w2,IF(AND(AP38&gt;=ExitZ,BK37&gt;0),w2,0)))))</f>
        <v>0</v>
      </c>
      <c r="BL38" s="26" t="n">
        <f aca="false">IF(AQ38="",0,IF(AQ38&gt;=z4,w4,IF(AQ38&gt;=z3,w3,IF(AQ38&gt;=zEntry,w2,IF(AND(AQ38&gt;=ExitZ,BL37&gt;0),w2,0)))))</f>
        <v>0</v>
      </c>
      <c r="BM38" s="23" t="n">
        <f aca="false">IF(Rates_Data!AD37&gt;=Rates_Data!AE37,Rates_Data!AK38-Rates_Data!AL38,Rates_Data!AL38-Rates_Data!AK38)</f>
        <v>0.006175</v>
      </c>
      <c r="BN38" s="23" t="n">
        <f aca="false">IF(Rates_Data!AD37&gt;=Rates_Data!AF37,Rates_Data!AK38-Rates_Data!AM38,Rates_Data!AM38-Rates_Data!AK38)</f>
        <v>-0.004693</v>
      </c>
      <c r="BO38" s="23" t="n">
        <f aca="false">IF(Rates_Data!AD37&gt;=Rates_Data!AG37,Rates_Data!AK38-Rates_Data!AN38,Rates_Data!AN38-Rates_Data!AK38)</f>
        <v>-0.005168</v>
      </c>
      <c r="BP38" s="23" t="n">
        <f aca="false">IF(Rates_Data!AD37&gt;=Rates_Data!AH37,Rates_Data!AK38-Rates_Data!AO38,Rates_Data!AO38-Rates_Data!AK38)</f>
        <v>-0.003705</v>
      </c>
      <c r="BQ38" s="23" t="n">
        <f aca="false">IF(Rates_Data!AD37&gt;=Rates_Data!AI37,Rates_Data!AK38-Rates_Data!AP38,Rates_Data!AP38-Rates_Data!AK38)</f>
        <v>0.003762</v>
      </c>
      <c r="BR38" s="23" t="n">
        <f aca="false">IF(Rates_Data!AD37&gt;=Rates_Data!AJ37,Rates_Data!AK38-Rates_Data!AQ38,Rates_Data!AQ38-Rates_Data!AK38)</f>
        <v>-0.000702999999999999</v>
      </c>
      <c r="BS38" s="23" t="n">
        <f aca="false">IF(Rates_Data!AE37&gt;=Rates_Data!AF37,Rates_Data!AL38-Rates_Data!AM38,Rates_Data!AM38-Rates_Data!AL38)</f>
        <v>0.010868</v>
      </c>
      <c r="BT38" s="23" t="n">
        <f aca="false">IF(Rates_Data!AE37&gt;=Rates_Data!AG37,Rates_Data!AL38-Rates_Data!AN38,Rates_Data!AN38-Rates_Data!AL38)</f>
        <v>0.001007</v>
      </c>
      <c r="BU38" s="23" t="n">
        <f aca="false">IF(Rates_Data!AE37&gt;=Rates_Data!AH37,Rates_Data!AL38-Rates_Data!AO38,Rates_Data!AO38-Rates_Data!AL38)</f>
        <v>-0.00988</v>
      </c>
      <c r="BV38" s="23" t="n">
        <f aca="false">IF(Rates_Data!AE37&gt;=Rates_Data!AI37,Rates_Data!AL38-Rates_Data!AP38,Rates_Data!AP38-Rates_Data!AL38)</f>
        <v>-0.002413</v>
      </c>
      <c r="BW38" s="23" t="n">
        <f aca="false">IF(Rates_Data!AE37&gt;=Rates_Data!AJ37,Rates_Data!AL38-Rates_Data!AQ38,Rates_Data!AQ38-Rates_Data!AL38)</f>
        <v>-0.006878</v>
      </c>
      <c r="BX38" s="23" t="n">
        <f aca="false">IF(Rates_Data!AF37&gt;=Rates_Data!AG37,Rates_Data!AM38-Rates_Data!AN38,Rates_Data!AN38-Rates_Data!AM38)</f>
        <v>-0.009861</v>
      </c>
      <c r="BY38" s="23" t="n">
        <f aca="false">IF(Rates_Data!AF37&gt;=Rates_Data!AH37,Rates_Data!AM38-Rates_Data!AO38,Rates_Data!AO38-Rates_Data!AM38)</f>
        <v>0.000988000000000001</v>
      </c>
      <c r="BZ38" s="23" t="n">
        <f aca="false">IF(Rates_Data!AF37&gt;=Rates_Data!AI37,Rates_Data!AM38-Rates_Data!AP38,Rates_Data!AP38-Rates_Data!AM38)</f>
        <v>0.008455</v>
      </c>
      <c r="CA38" s="23" t="n">
        <f aca="false">IF(Rates_Data!AF37&gt;=Rates_Data!AJ37,Rates_Data!AM38-Rates_Data!AQ38,Rates_Data!AQ38-Rates_Data!AM38)</f>
        <v>0.00399</v>
      </c>
      <c r="CB38" s="23" t="n">
        <f aca="false">IF(Rates_Data!AG37&gt;=Rates_Data!AH37,Rates_Data!AN38-Rates_Data!AO38,Rates_Data!AO38-Rates_Data!AN38)</f>
        <v>-0.008873</v>
      </c>
      <c r="CC38" s="23" t="n">
        <f aca="false">IF(Rates_Data!AG37&gt;=Rates_Data!AI37,Rates_Data!AN38-Rates_Data!AP38,Rates_Data!AP38-Rates_Data!AN38)</f>
        <v>-0.001406</v>
      </c>
      <c r="CD38" s="23" t="n">
        <f aca="false">IF(Rates_Data!AG37&gt;=Rates_Data!AJ37,Rates_Data!AN38-Rates_Data!AQ38,Rates_Data!AQ38-Rates_Data!AN38)</f>
        <v>-0.005871</v>
      </c>
      <c r="CE38" s="23" t="n">
        <f aca="false">IF(Rates_Data!AH37&gt;=Rates_Data!AI37,Rates_Data!AO38-Rates_Data!AP38,Rates_Data!AP38-Rates_Data!AO38)</f>
        <v>0.007467</v>
      </c>
      <c r="CF38" s="23" t="n">
        <f aca="false">IF(Rates_Data!AH37&gt;=Rates_Data!AJ37,Rates_Data!AO38-Rates_Data!AQ38,Rates_Data!AQ38-Rates_Data!AO38)</f>
        <v>0.003002</v>
      </c>
      <c r="CG38" s="23" t="n">
        <f aca="false">IF(Rates_Data!AI37&gt;=Rates_Data!AJ37,Rates_Data!AP38-Rates_Data!AQ38,Rates_Data!AQ38-Rates_Data!AP38)</f>
        <v>0.004465</v>
      </c>
      <c r="CH38" s="27" t="str">
        <f aca="false">IF(ROW()&lt;4+VolLB,"",STDEV(INDEX($BM:$BM,ROW()-VolLB+1):INDEX($BM:$BM,ROW()))*SQRT(12))</f>
        <v/>
      </c>
      <c r="CI38" s="27" t="str">
        <f aca="false">IF(ROW()&lt;4+VolLB,"",STDEV(INDEX($BN:$BN,ROW()-VolLB+1):INDEX($BN:$BN,ROW()))*SQRT(12))</f>
        <v/>
      </c>
      <c r="CJ38" s="27" t="str">
        <f aca="false">IF(ROW()&lt;4+VolLB,"",STDEV(INDEX($BO:$BO,ROW()-VolLB+1):INDEX($BO:$BO,ROW()))*SQRT(12))</f>
        <v/>
      </c>
      <c r="CK38" s="27" t="str">
        <f aca="false">IF(ROW()&lt;4+VolLB,"",STDEV(INDEX($BP:$BP,ROW()-VolLB+1):INDEX($BP:$BP,ROW()))*SQRT(12))</f>
        <v/>
      </c>
      <c r="CL38" s="27" t="str">
        <f aca="false">IF(ROW()&lt;4+VolLB,"",STDEV(INDEX($BQ:$BQ,ROW()-VolLB+1):INDEX($BQ:$BQ,ROW()))*SQRT(12))</f>
        <v/>
      </c>
      <c r="CM38" s="27" t="str">
        <f aca="false">IF(ROW()&lt;4+VolLB,"",STDEV(INDEX($BR:$BR,ROW()-VolLB+1):INDEX($BR:$BR,ROW()))*SQRT(12))</f>
        <v/>
      </c>
      <c r="CN38" s="27" t="str">
        <f aca="false">IF(ROW()&lt;4+VolLB,"",STDEV(INDEX($BS:$BS,ROW()-VolLB+1):INDEX($BS:$BS,ROW()))*SQRT(12))</f>
        <v/>
      </c>
      <c r="CO38" s="27" t="str">
        <f aca="false">IF(ROW()&lt;4+VolLB,"",STDEV(INDEX($BT:$BT,ROW()-VolLB+1):INDEX($BT:$BT,ROW()))*SQRT(12))</f>
        <v/>
      </c>
      <c r="CP38" s="27" t="str">
        <f aca="false">IF(ROW()&lt;4+VolLB,"",STDEV(INDEX($BU:$BU,ROW()-VolLB+1):INDEX($BU:$BU,ROW()))*SQRT(12))</f>
        <v/>
      </c>
      <c r="CQ38" s="27" t="str">
        <f aca="false">IF(ROW()&lt;4+VolLB,"",STDEV(INDEX($BV:$BV,ROW()-VolLB+1):INDEX($BV:$BV,ROW()))*SQRT(12))</f>
        <v/>
      </c>
      <c r="CR38" s="27" t="str">
        <f aca="false">IF(ROW()&lt;4+VolLB,"",STDEV(INDEX($BW:$BW,ROW()-VolLB+1):INDEX($BW:$BW,ROW()))*SQRT(12))</f>
        <v/>
      </c>
      <c r="CS38" s="27" t="str">
        <f aca="false">IF(ROW()&lt;4+VolLB,"",STDEV(INDEX($BX:$BX,ROW()-VolLB+1):INDEX($BX:$BX,ROW()))*SQRT(12))</f>
        <v/>
      </c>
      <c r="CT38" s="27" t="str">
        <f aca="false">IF(ROW()&lt;4+VolLB,"",STDEV(INDEX($BY:$BY,ROW()-VolLB+1):INDEX($BY:$BY,ROW()))*SQRT(12))</f>
        <v/>
      </c>
      <c r="CU38" s="27" t="str">
        <f aca="false">IF(ROW()&lt;4+VolLB,"",STDEV(INDEX($BZ:$BZ,ROW()-VolLB+1):INDEX($BZ:$BZ,ROW()))*SQRT(12))</f>
        <v/>
      </c>
      <c r="CV38" s="27" t="str">
        <f aca="false">IF(ROW()&lt;4+VolLB,"",STDEV(INDEX($CA:$CA,ROW()-VolLB+1):INDEX($CA:$CA,ROW()))*SQRT(12))</f>
        <v/>
      </c>
      <c r="CW38" s="27" t="str">
        <f aca="false">IF(ROW()&lt;4+VolLB,"",STDEV(INDEX($CB:$CB,ROW()-VolLB+1):INDEX($CB:$CB,ROW()))*SQRT(12))</f>
        <v/>
      </c>
      <c r="CX38" s="27" t="str">
        <f aca="false">IF(ROW()&lt;4+VolLB,"",STDEV(INDEX($CC:$CC,ROW()-VolLB+1):INDEX($CC:$CC,ROW()))*SQRT(12))</f>
        <v/>
      </c>
      <c r="CY38" s="27" t="str">
        <f aca="false">IF(ROW()&lt;4+VolLB,"",STDEV(INDEX($CD:$CD,ROW()-VolLB+1):INDEX($CD:$CD,ROW()))*SQRT(12))</f>
        <v/>
      </c>
      <c r="CZ38" s="27" t="str">
        <f aca="false">IF(ROW()&lt;4+VolLB,"",STDEV(INDEX($CE:$CE,ROW()-VolLB+1):INDEX($CE:$CE,ROW()))*SQRT(12))</f>
        <v/>
      </c>
      <c r="DA38" s="27" t="str">
        <f aca="false">IF(ROW()&lt;4+VolLB,"",STDEV(INDEX($CF:$CF,ROW()-VolLB+1):INDEX($CF:$CF,ROW()))*SQRT(12))</f>
        <v/>
      </c>
      <c r="DB38" s="27" t="str">
        <f aca="false">IF(ROW()&lt;4+VolLB,"",STDEV(INDEX($CG:$CG,ROW()-VolLB+1):INDEX($CG:$CG,ROW()))*SQRT(12))</f>
        <v/>
      </c>
      <c r="DC38" s="26" t="n">
        <f aca="false">IF(OR(AR38=0,CH38="",CH38=0),0,AR38*MIN(MaxScal,TgtVol/CH38))</f>
        <v>0</v>
      </c>
      <c r="DD38" s="26" t="n">
        <f aca="false">IF(OR(AS38=0,CI38="",CI38=0),0,AS38*MIN(MaxScal,TgtVol/CI38))</f>
        <v>0</v>
      </c>
      <c r="DE38" s="26" t="n">
        <f aca="false">IF(OR(AT38=0,CJ38="",CJ38=0),0,AT38*MIN(MaxScal,TgtVol/CJ38))</f>
        <v>0</v>
      </c>
      <c r="DF38" s="26" t="n">
        <f aca="false">IF(OR(AU38=0,CK38="",CK38=0),0,AU38*MIN(MaxScal,TgtVol/CK38))</f>
        <v>0</v>
      </c>
      <c r="DG38" s="26" t="n">
        <f aca="false">IF(OR(AV38=0,CL38="",CL38=0),0,AV38*MIN(MaxScal,TgtVol/CL38))</f>
        <v>0</v>
      </c>
      <c r="DH38" s="26" t="n">
        <f aca="false">IF(OR(AW38=0,CM38="",CM38=0),0,AW38*MIN(MaxScal,TgtVol/CM38))</f>
        <v>0</v>
      </c>
      <c r="DI38" s="26" t="n">
        <f aca="false">IF(OR(AX38=0,CN38="",CN38=0),0,AX38*MIN(MaxScal,TgtVol/CN38))</f>
        <v>0</v>
      </c>
      <c r="DJ38" s="26" t="n">
        <f aca="false">IF(OR(AY38=0,CO38="",CO38=0),0,AY38*MIN(MaxScal,TgtVol/CO38))</f>
        <v>0</v>
      </c>
      <c r="DK38" s="26" t="n">
        <f aca="false">IF(OR(AZ38=0,CP38="",CP38=0),0,AZ38*MIN(MaxScal,TgtVol/CP38))</f>
        <v>0</v>
      </c>
      <c r="DL38" s="26" t="n">
        <f aca="false">IF(OR(BA38=0,CQ38="",CQ38=0),0,BA38*MIN(MaxScal,TgtVol/CQ38))</f>
        <v>0</v>
      </c>
      <c r="DM38" s="26" t="n">
        <f aca="false">IF(OR(BB38=0,CR38="",CR38=0),0,BB38*MIN(MaxScal,TgtVol/CR38))</f>
        <v>0</v>
      </c>
      <c r="DN38" s="26" t="n">
        <f aca="false">IF(OR(BC38=0,CS38="",CS38=0),0,BC38*MIN(MaxScal,TgtVol/CS38))</f>
        <v>0</v>
      </c>
      <c r="DO38" s="26" t="n">
        <f aca="false">IF(OR(BD38=0,CT38="",CT38=0),0,BD38*MIN(MaxScal,TgtVol/CT38))</f>
        <v>0</v>
      </c>
      <c r="DP38" s="26" t="n">
        <f aca="false">IF(OR(BE38=0,CU38="",CU38=0),0,BE38*MIN(MaxScal,TgtVol/CU38))</f>
        <v>0</v>
      </c>
      <c r="DQ38" s="26" t="n">
        <f aca="false">IF(OR(BF38=0,CV38="",CV38=0),0,BF38*MIN(MaxScal,TgtVol/CV38))</f>
        <v>0</v>
      </c>
      <c r="DR38" s="26" t="n">
        <f aca="false">IF(OR(BG38=0,CW38="",CW38=0),0,BG38*MIN(MaxScal,TgtVol/CW38))</f>
        <v>0</v>
      </c>
      <c r="DS38" s="26" t="n">
        <f aca="false">IF(OR(BH38=0,CX38="",CX38=0),0,BH38*MIN(MaxScal,TgtVol/CX38))</f>
        <v>0</v>
      </c>
      <c r="DT38" s="26" t="n">
        <f aca="false">IF(OR(BI38=0,CY38="",CY38=0),0,BI38*MIN(MaxScal,TgtVol/CY38))</f>
        <v>0</v>
      </c>
      <c r="DU38" s="26" t="n">
        <f aca="false">IF(OR(BJ38=0,CZ38="",CZ38=0),0,BJ38*MIN(MaxScal,TgtVol/CZ38))</f>
        <v>0</v>
      </c>
      <c r="DV38" s="26" t="n">
        <f aca="false">IF(OR(BK38=0,DA38="",DA38=0),0,BK38*MIN(MaxScal,TgtVol/DA38))</f>
        <v>0</v>
      </c>
      <c r="DW38" s="26" t="n">
        <f aca="false">IF(OR(BL38=0,DB38="",DB38=0),0,BL38*MIN(MaxScal,TgtVol/DB38))</f>
        <v>0</v>
      </c>
      <c r="DX38" s="28" t="n">
        <f aca="false">IFERROR(DC37*BM38,"")</f>
        <v>0</v>
      </c>
      <c r="DY38" s="28" t="n">
        <f aca="false">IFERROR(DD37*BN38,"")</f>
        <v>-0</v>
      </c>
      <c r="DZ38" s="28" t="n">
        <f aca="false">IFERROR(DE37*BO38,"")</f>
        <v>-0</v>
      </c>
      <c r="EA38" s="28" t="n">
        <f aca="false">IFERROR(DF37*BP38,"")</f>
        <v>-0</v>
      </c>
      <c r="EB38" s="28" t="n">
        <f aca="false">IFERROR(DG37*BQ38,"")</f>
        <v>0</v>
      </c>
      <c r="EC38" s="28" t="n">
        <f aca="false">IFERROR(DH37*BR38,"")</f>
        <v>-0</v>
      </c>
      <c r="ED38" s="28" t="n">
        <f aca="false">IFERROR(DI37*BS38,"")</f>
        <v>0</v>
      </c>
      <c r="EE38" s="28" t="n">
        <f aca="false">IFERROR(DJ37*BT38,"")</f>
        <v>0</v>
      </c>
      <c r="EF38" s="28" t="n">
        <f aca="false">IFERROR(DK37*BU38,"")</f>
        <v>-0</v>
      </c>
      <c r="EG38" s="28" t="n">
        <f aca="false">IFERROR(DL37*BV38,"")</f>
        <v>-0</v>
      </c>
      <c r="EH38" s="28" t="n">
        <f aca="false">IFERROR(DM37*BW38,"")</f>
        <v>-0</v>
      </c>
      <c r="EI38" s="28" t="n">
        <f aca="false">IFERROR(DN37*BX38,"")</f>
        <v>-0</v>
      </c>
      <c r="EJ38" s="28" t="n">
        <f aca="false">IFERROR(DO37*BY38,"")</f>
        <v>0</v>
      </c>
      <c r="EK38" s="28" t="n">
        <f aca="false">IFERROR(DP37*BZ38,"")</f>
        <v>0</v>
      </c>
      <c r="EL38" s="28" t="n">
        <f aca="false">IFERROR(DQ37*CA38,"")</f>
        <v>0</v>
      </c>
      <c r="EM38" s="28" t="n">
        <f aca="false">IFERROR(DR37*CB38,"")</f>
        <v>-0</v>
      </c>
      <c r="EN38" s="28" t="n">
        <f aca="false">IFERROR(DS37*CC38,"")</f>
        <v>-0</v>
      </c>
      <c r="EO38" s="28" t="n">
        <f aca="false">IFERROR(DT37*CD38,"")</f>
        <v>-0</v>
      </c>
      <c r="EP38" s="28" t="n">
        <f aca="false">IFERROR(DU37*CE38,"")</f>
        <v>0</v>
      </c>
      <c r="EQ38" s="28" t="n">
        <f aca="false">IFERROR(DV37*CF38,"")</f>
        <v>0</v>
      </c>
      <c r="ER38" s="28" t="n">
        <f aca="false">IFERROR(DW37*CG38,"")</f>
        <v>0</v>
      </c>
      <c r="ES38" s="28" t="n">
        <f aca="false">IF(ROW()=4,"",SUM(DX38:ER38))</f>
        <v>0</v>
      </c>
      <c r="ET38" s="29" t="n">
        <f aca="false">COUNTIF(AR38:BL38,"&gt;0")</f>
        <v>0</v>
      </c>
    </row>
    <row r="39" customFormat="false" ht="15" hidden="false" customHeight="false" outlineLevel="0" collapsed="false">
      <c r="A39" s="19" t="n">
        <v>39082</v>
      </c>
      <c r="B39" s="23" t="n">
        <f aca="false">ABS(Rates_Data!AD39-Rates_Data!AE39)</f>
        <v>0.0536666666666663</v>
      </c>
      <c r="C39" s="23" t="n">
        <f aca="false">ABS(Rates_Data!AD39-Rates_Data!AF39)</f>
        <v>0.0491388888888888</v>
      </c>
      <c r="D39" s="23" t="n">
        <f aca="false">ABS(Rates_Data!AD39-Rates_Data!AG39)</f>
        <v>0.655833333333333</v>
      </c>
      <c r="E39" s="23" t="n">
        <f aca="false">ABS(Rates_Data!AD39-Rates_Data!AH39)</f>
        <v>0.474444444444444</v>
      </c>
      <c r="F39" s="23" t="n">
        <f aca="false">ABS(Rates_Data!AD39-Rates_Data!AI39)</f>
        <v>0.160055555555555</v>
      </c>
      <c r="G39" s="23" t="n">
        <f aca="false">ABS(Rates_Data!AD39-Rates_Data!AJ39)</f>
        <v>0.257972222222222</v>
      </c>
      <c r="H39" s="23" t="n">
        <f aca="false">ABS(Rates_Data!AE39-Rates_Data!AF39)</f>
        <v>0.00452777777777741</v>
      </c>
      <c r="I39" s="23" t="n">
        <f aca="false">ABS(Rates_Data!AE39-Rates_Data!AG39)</f>
        <v>0.7095</v>
      </c>
      <c r="J39" s="23" t="n">
        <f aca="false">ABS(Rates_Data!AE39-Rates_Data!AH39)</f>
        <v>0.420777777777778</v>
      </c>
      <c r="K39" s="23" t="n">
        <f aca="false">ABS(Rates_Data!AE39-Rates_Data!AI39)</f>
        <v>0.106388888888889</v>
      </c>
      <c r="L39" s="23" t="n">
        <f aca="false">ABS(Rates_Data!AE39-Rates_Data!AJ39)</f>
        <v>0.204305555555556</v>
      </c>
      <c r="M39" s="23" t="n">
        <f aca="false">ABS(Rates_Data!AF39-Rates_Data!AG39)</f>
        <v>0.704972222222222</v>
      </c>
      <c r="N39" s="23" t="n">
        <f aca="false">ABS(Rates_Data!AF39-Rates_Data!AH39)</f>
        <v>0.425305555555555</v>
      </c>
      <c r="O39" s="23" t="n">
        <f aca="false">ABS(Rates_Data!AF39-Rates_Data!AI39)</f>
        <v>0.110916666666667</v>
      </c>
      <c r="P39" s="23" t="n">
        <f aca="false">ABS(Rates_Data!AF39-Rates_Data!AJ39)</f>
        <v>0.208833333333333</v>
      </c>
      <c r="Q39" s="23" t="n">
        <f aca="false">ABS(Rates_Data!AG39-Rates_Data!AH39)</f>
        <v>1.13027777777778</v>
      </c>
      <c r="R39" s="23" t="n">
        <f aca="false">ABS(Rates_Data!AG39-Rates_Data!AI39)</f>
        <v>0.815888888888889</v>
      </c>
      <c r="S39" s="23" t="n">
        <f aca="false">ABS(Rates_Data!AG39-Rates_Data!AJ39)</f>
        <v>0.913805555555555</v>
      </c>
      <c r="T39" s="23" t="n">
        <f aca="false">ABS(Rates_Data!AH39-Rates_Data!AI39)</f>
        <v>0.314388888888889</v>
      </c>
      <c r="U39" s="23" t="n">
        <f aca="false">ABS(Rates_Data!AH39-Rates_Data!AJ39)</f>
        <v>0.216472222222222</v>
      </c>
      <c r="V39" s="23" t="n">
        <f aca="false">ABS(Rates_Data!AI39-Rates_Data!AJ39)</f>
        <v>0.0979166666666666</v>
      </c>
      <c r="W39" s="26" t="str">
        <f aca="false">IF(ROW()&lt;4+MinObs-1,"",IFERROR((B39-AVERAGE(B$4:B39))/STDEV(B$4:B39),""))</f>
        <v/>
      </c>
      <c r="X39" s="26" t="str">
        <f aca="false">IF(ROW()&lt;4+MinObs-1,"",IFERROR((C39-AVERAGE(C$4:C39))/STDEV(C$4:C39),""))</f>
        <v/>
      </c>
      <c r="Y39" s="26" t="str">
        <f aca="false">IF(ROW()&lt;4+MinObs-1,"",IFERROR((D39-AVERAGE(D$4:D39))/STDEV(D$4:D39),""))</f>
        <v/>
      </c>
      <c r="Z39" s="26" t="str">
        <f aca="false">IF(ROW()&lt;4+MinObs-1,"",IFERROR((E39-AVERAGE(E$4:E39))/STDEV(E$4:E39),""))</f>
        <v/>
      </c>
      <c r="AA39" s="26" t="str">
        <f aca="false">IF(ROW()&lt;4+MinObs-1,"",IFERROR((F39-AVERAGE(F$4:F39))/STDEV(F$4:F39),""))</f>
        <v/>
      </c>
      <c r="AB39" s="26" t="str">
        <f aca="false">IF(ROW()&lt;4+MinObs-1,"",IFERROR((G39-AVERAGE(G$4:G39))/STDEV(G$4:G39),""))</f>
        <v/>
      </c>
      <c r="AC39" s="26" t="str">
        <f aca="false">IF(ROW()&lt;4+MinObs-1,"",IFERROR((H39-AVERAGE(H$4:H39))/STDEV(H$4:H39),""))</f>
        <v/>
      </c>
      <c r="AD39" s="26" t="str">
        <f aca="false">IF(ROW()&lt;4+MinObs-1,"",IFERROR((I39-AVERAGE(I$4:I39))/STDEV(I$4:I39),""))</f>
        <v/>
      </c>
      <c r="AE39" s="26" t="str">
        <f aca="false">IF(ROW()&lt;4+MinObs-1,"",IFERROR((J39-AVERAGE(J$4:J39))/STDEV(J$4:J39),""))</f>
        <v/>
      </c>
      <c r="AF39" s="26" t="str">
        <f aca="false">IF(ROW()&lt;4+MinObs-1,"",IFERROR((K39-AVERAGE(K$4:K39))/STDEV(K$4:K39),""))</f>
        <v/>
      </c>
      <c r="AG39" s="26" t="str">
        <f aca="false">IF(ROW()&lt;4+MinObs-1,"",IFERROR((L39-AVERAGE(L$4:L39))/STDEV(L$4:L39),""))</f>
        <v/>
      </c>
      <c r="AH39" s="26" t="str">
        <f aca="false">IF(ROW()&lt;4+MinObs-1,"",IFERROR((M39-AVERAGE(M$4:M39))/STDEV(M$4:M39),""))</f>
        <v/>
      </c>
      <c r="AI39" s="26" t="str">
        <f aca="false">IF(ROW()&lt;4+MinObs-1,"",IFERROR((N39-AVERAGE(N$4:N39))/STDEV(N$4:N39),""))</f>
        <v/>
      </c>
      <c r="AJ39" s="26" t="str">
        <f aca="false">IF(ROW()&lt;4+MinObs-1,"",IFERROR((O39-AVERAGE(O$4:O39))/STDEV(O$4:O39),""))</f>
        <v/>
      </c>
      <c r="AK39" s="26" t="str">
        <f aca="false">IF(ROW()&lt;4+MinObs-1,"",IFERROR((P39-AVERAGE(P$4:P39))/STDEV(P$4:P39),""))</f>
        <v/>
      </c>
      <c r="AL39" s="26" t="str">
        <f aca="false">IF(ROW()&lt;4+MinObs-1,"",IFERROR((Q39-AVERAGE(Q$4:Q39))/STDEV(Q$4:Q39),""))</f>
        <v/>
      </c>
      <c r="AM39" s="26" t="str">
        <f aca="false">IF(ROW()&lt;4+MinObs-1,"",IFERROR((R39-AVERAGE(R$4:R39))/STDEV(R$4:R39),""))</f>
        <v/>
      </c>
      <c r="AN39" s="26" t="str">
        <f aca="false">IF(ROW()&lt;4+MinObs-1,"",IFERROR((S39-AVERAGE(S$4:S39))/STDEV(S$4:S39),""))</f>
        <v/>
      </c>
      <c r="AO39" s="26" t="str">
        <f aca="false">IF(ROW()&lt;4+MinObs-1,"",IFERROR((T39-AVERAGE(T$4:T39))/STDEV(T$4:T39),""))</f>
        <v/>
      </c>
      <c r="AP39" s="26" t="str">
        <f aca="false">IF(ROW()&lt;4+MinObs-1,"",IFERROR((U39-AVERAGE(U$4:U39))/STDEV(U$4:U39),""))</f>
        <v/>
      </c>
      <c r="AQ39" s="26" t="str">
        <f aca="false">IF(ROW()&lt;4+MinObs-1,"",IFERROR((V39-AVERAGE(V$4:V39))/STDEV(V$4:V39),""))</f>
        <v/>
      </c>
      <c r="AR39" s="26" t="n">
        <f aca="false">IF(W39="",0,IF(W39&gt;=z4,w4,IF(W39&gt;=z3,w3,IF(W39&gt;=zEntry,w2,IF(AND(W39&gt;=ExitZ,AR38&gt;0),w2,0)))))</f>
        <v>0</v>
      </c>
      <c r="AS39" s="26" t="n">
        <f aca="false">IF(X39="",0,IF(X39&gt;=z4,w4,IF(X39&gt;=z3,w3,IF(X39&gt;=zEntry,w2,IF(AND(X39&gt;=ExitZ,AS38&gt;0),w2,0)))))</f>
        <v>0</v>
      </c>
      <c r="AT39" s="26" t="n">
        <f aca="false">IF(Y39="",0,IF(Y39&gt;=z4,w4,IF(Y39&gt;=z3,w3,IF(Y39&gt;=zEntry,w2,IF(AND(Y39&gt;=ExitZ,AT38&gt;0),w2,0)))))</f>
        <v>0</v>
      </c>
      <c r="AU39" s="26" t="n">
        <f aca="false">IF(Z39="",0,IF(Z39&gt;=z4,w4,IF(Z39&gt;=z3,w3,IF(Z39&gt;=zEntry,w2,IF(AND(Z39&gt;=ExitZ,AU38&gt;0),w2,0)))))</f>
        <v>0</v>
      </c>
      <c r="AV39" s="26" t="n">
        <f aca="false">IF(AA39="",0,IF(AA39&gt;=z4,w4,IF(AA39&gt;=z3,w3,IF(AA39&gt;=zEntry,w2,IF(AND(AA39&gt;=ExitZ,AV38&gt;0),w2,0)))))</f>
        <v>0</v>
      </c>
      <c r="AW39" s="26" t="n">
        <f aca="false">IF(AB39="",0,IF(AB39&gt;=z4,w4,IF(AB39&gt;=z3,w3,IF(AB39&gt;=zEntry,w2,IF(AND(AB39&gt;=ExitZ,AW38&gt;0),w2,0)))))</f>
        <v>0</v>
      </c>
      <c r="AX39" s="26" t="n">
        <f aca="false">IF(AC39="",0,IF(AC39&gt;=z4,w4,IF(AC39&gt;=z3,w3,IF(AC39&gt;=zEntry,w2,IF(AND(AC39&gt;=ExitZ,AX38&gt;0),w2,0)))))</f>
        <v>0</v>
      </c>
      <c r="AY39" s="26" t="n">
        <f aca="false">IF(AD39="",0,IF(AD39&gt;=z4,w4,IF(AD39&gt;=z3,w3,IF(AD39&gt;=zEntry,w2,IF(AND(AD39&gt;=ExitZ,AY38&gt;0),w2,0)))))</f>
        <v>0</v>
      </c>
      <c r="AZ39" s="26" t="n">
        <f aca="false">IF(AE39="",0,IF(AE39&gt;=z4,w4,IF(AE39&gt;=z3,w3,IF(AE39&gt;=zEntry,w2,IF(AND(AE39&gt;=ExitZ,AZ38&gt;0),w2,0)))))</f>
        <v>0</v>
      </c>
      <c r="BA39" s="26" t="n">
        <f aca="false">IF(AF39="",0,IF(AF39&gt;=z4,w4,IF(AF39&gt;=z3,w3,IF(AF39&gt;=zEntry,w2,IF(AND(AF39&gt;=ExitZ,BA38&gt;0),w2,0)))))</f>
        <v>0</v>
      </c>
      <c r="BB39" s="26" t="n">
        <f aca="false">IF(AG39="",0,IF(AG39&gt;=z4,w4,IF(AG39&gt;=z3,w3,IF(AG39&gt;=zEntry,w2,IF(AND(AG39&gt;=ExitZ,BB38&gt;0),w2,0)))))</f>
        <v>0</v>
      </c>
      <c r="BC39" s="26" t="n">
        <f aca="false">IF(AH39="",0,IF(AH39&gt;=z4,w4,IF(AH39&gt;=z3,w3,IF(AH39&gt;=zEntry,w2,IF(AND(AH39&gt;=ExitZ,BC38&gt;0),w2,0)))))</f>
        <v>0</v>
      </c>
      <c r="BD39" s="26" t="n">
        <f aca="false">IF(AI39="",0,IF(AI39&gt;=z4,w4,IF(AI39&gt;=z3,w3,IF(AI39&gt;=zEntry,w2,IF(AND(AI39&gt;=ExitZ,BD38&gt;0),w2,0)))))</f>
        <v>0</v>
      </c>
      <c r="BE39" s="26" t="n">
        <f aca="false">IF(AJ39="",0,IF(AJ39&gt;=z4,w4,IF(AJ39&gt;=z3,w3,IF(AJ39&gt;=zEntry,w2,IF(AND(AJ39&gt;=ExitZ,BE38&gt;0),w2,0)))))</f>
        <v>0</v>
      </c>
      <c r="BF39" s="26" t="n">
        <f aca="false">IF(AK39="",0,IF(AK39&gt;=z4,w4,IF(AK39&gt;=z3,w3,IF(AK39&gt;=zEntry,w2,IF(AND(AK39&gt;=ExitZ,BF38&gt;0),w2,0)))))</f>
        <v>0</v>
      </c>
      <c r="BG39" s="26" t="n">
        <f aca="false">IF(AL39="",0,IF(AL39&gt;=z4,w4,IF(AL39&gt;=z3,w3,IF(AL39&gt;=zEntry,w2,IF(AND(AL39&gt;=ExitZ,BG38&gt;0),w2,0)))))</f>
        <v>0</v>
      </c>
      <c r="BH39" s="26" t="n">
        <f aca="false">IF(AM39="",0,IF(AM39&gt;=z4,w4,IF(AM39&gt;=z3,w3,IF(AM39&gt;=zEntry,w2,IF(AND(AM39&gt;=ExitZ,BH38&gt;0),w2,0)))))</f>
        <v>0</v>
      </c>
      <c r="BI39" s="26" t="n">
        <f aca="false">IF(AN39="",0,IF(AN39&gt;=z4,w4,IF(AN39&gt;=z3,w3,IF(AN39&gt;=zEntry,w2,IF(AND(AN39&gt;=ExitZ,BI38&gt;0),w2,0)))))</f>
        <v>0</v>
      </c>
      <c r="BJ39" s="26" t="n">
        <f aca="false">IF(AO39="",0,IF(AO39&gt;=z4,w4,IF(AO39&gt;=z3,w3,IF(AO39&gt;=zEntry,w2,IF(AND(AO39&gt;=ExitZ,BJ38&gt;0),w2,0)))))</f>
        <v>0</v>
      </c>
      <c r="BK39" s="26" t="n">
        <f aca="false">IF(AP39="",0,IF(AP39&gt;=z4,w4,IF(AP39&gt;=z3,w3,IF(AP39&gt;=zEntry,w2,IF(AND(AP39&gt;=ExitZ,BK38&gt;0),w2,0)))))</f>
        <v>0</v>
      </c>
      <c r="BL39" s="26" t="n">
        <f aca="false">IF(AQ39="",0,IF(AQ39&gt;=z4,w4,IF(AQ39&gt;=z3,w3,IF(AQ39&gt;=zEntry,w2,IF(AND(AQ39&gt;=ExitZ,BL38&gt;0),w2,0)))))</f>
        <v>0</v>
      </c>
      <c r="BM39" s="23" t="n">
        <f aca="false">IF(Rates_Data!AD38&gt;=Rates_Data!AE38,Rates_Data!AK39-Rates_Data!AL39,Rates_Data!AL39-Rates_Data!AK39)</f>
        <v>-0.001235</v>
      </c>
      <c r="BN39" s="23" t="n">
        <f aca="false">IF(Rates_Data!AD38&gt;=Rates_Data!AF38,Rates_Data!AK39-Rates_Data!AM39,Rates_Data!AM39-Rates_Data!AK39)</f>
        <v>0.010279</v>
      </c>
      <c r="BO39" s="23" t="n">
        <f aca="false">IF(Rates_Data!AD38&gt;=Rates_Data!AG38,Rates_Data!AK39-Rates_Data!AN39,Rates_Data!AN39-Rates_Data!AK39)</f>
        <v>-0.008721</v>
      </c>
      <c r="BP39" s="23" t="n">
        <f aca="false">IF(Rates_Data!AD38&gt;=Rates_Data!AH38,Rates_Data!AK39-Rates_Data!AO39,Rates_Data!AO39-Rates_Data!AK39)</f>
        <v>0.012122</v>
      </c>
      <c r="BQ39" s="23" t="n">
        <f aca="false">IF(Rates_Data!AD38&gt;=Rates_Data!AI38,Rates_Data!AK39-Rates_Data!AP39,Rates_Data!AP39-Rates_Data!AK39)</f>
        <v>0.014383</v>
      </c>
      <c r="BR39" s="23" t="n">
        <f aca="false">IF(Rates_Data!AD38&gt;=Rates_Data!AJ38,Rates_Data!AK39-Rates_Data!AQ39,Rates_Data!AQ39-Rates_Data!AK39)</f>
        <v>0.00399</v>
      </c>
      <c r="BS39" s="23" t="n">
        <f aca="false">IF(Rates_Data!AE38&gt;=Rates_Data!AF38,Rates_Data!AL39-Rates_Data!AM39,Rates_Data!AM39-Rates_Data!AL39)</f>
        <v>0.009044</v>
      </c>
      <c r="BT39" s="23" t="n">
        <f aca="false">IF(Rates_Data!AE38&gt;=Rates_Data!AG38,Rates_Data!AL39-Rates_Data!AN39,Rates_Data!AN39-Rates_Data!AL39)</f>
        <v>-0.007486</v>
      </c>
      <c r="BU39" s="23" t="n">
        <f aca="false">IF(Rates_Data!AE38&gt;=Rates_Data!AH38,Rates_Data!AL39-Rates_Data!AO39,Rates_Data!AO39-Rates_Data!AL39)</f>
        <v>0.010887</v>
      </c>
      <c r="BV39" s="23" t="n">
        <f aca="false">IF(Rates_Data!AE38&gt;=Rates_Data!AI38,Rates_Data!AL39-Rates_Data!AP39,Rates_Data!AP39-Rates_Data!AL39)</f>
        <v>0.013148</v>
      </c>
      <c r="BW39" s="23" t="n">
        <f aca="false">IF(Rates_Data!AE38&gt;=Rates_Data!AJ38,Rates_Data!AL39-Rates_Data!AQ39,Rates_Data!AQ39-Rates_Data!AL39)</f>
        <v>0.002755</v>
      </c>
      <c r="BX39" s="23" t="n">
        <f aca="false">IF(Rates_Data!AF38&gt;=Rates_Data!AG38,Rates_Data!AM39-Rates_Data!AN39,Rates_Data!AN39-Rates_Data!AM39)</f>
        <v>0.001558</v>
      </c>
      <c r="BY39" s="23" t="n">
        <f aca="false">IF(Rates_Data!AF38&gt;=Rates_Data!AH38,Rates_Data!AM39-Rates_Data!AO39,Rates_Data!AO39-Rates_Data!AM39)</f>
        <v>0.001843</v>
      </c>
      <c r="BZ39" s="23" t="n">
        <f aca="false">IF(Rates_Data!AF38&gt;=Rates_Data!AI38,Rates_Data!AM39-Rates_Data!AP39,Rates_Data!AP39-Rates_Data!AM39)</f>
        <v>0.004104</v>
      </c>
      <c r="CA39" s="23" t="n">
        <f aca="false">IF(Rates_Data!AF38&gt;=Rates_Data!AJ38,Rates_Data!AM39-Rates_Data!AQ39,Rates_Data!AQ39-Rates_Data!AM39)</f>
        <v>-0.006289</v>
      </c>
      <c r="CB39" s="23" t="n">
        <f aca="false">IF(Rates_Data!AG38&gt;=Rates_Data!AH38,Rates_Data!AN39-Rates_Data!AO39,Rates_Data!AO39-Rates_Data!AN39)</f>
        <v>0.003401</v>
      </c>
      <c r="CC39" s="23" t="n">
        <f aca="false">IF(Rates_Data!AG38&gt;=Rates_Data!AI38,Rates_Data!AN39-Rates_Data!AP39,Rates_Data!AP39-Rates_Data!AN39)</f>
        <v>0.005662</v>
      </c>
      <c r="CD39" s="23" t="n">
        <f aca="false">IF(Rates_Data!AG38&gt;=Rates_Data!AJ38,Rates_Data!AN39-Rates_Data!AQ39,Rates_Data!AQ39-Rates_Data!AN39)</f>
        <v>-0.004731</v>
      </c>
      <c r="CE39" s="23" t="n">
        <f aca="false">IF(Rates_Data!AH38&gt;=Rates_Data!AI38,Rates_Data!AO39-Rates_Data!AP39,Rates_Data!AP39-Rates_Data!AO39)</f>
        <v>0.002261</v>
      </c>
      <c r="CF39" s="23" t="n">
        <f aca="false">IF(Rates_Data!AH38&gt;=Rates_Data!AJ38,Rates_Data!AO39-Rates_Data!AQ39,Rates_Data!AQ39-Rates_Data!AO39)</f>
        <v>0.008132</v>
      </c>
      <c r="CG39" s="23" t="n">
        <f aca="false">IF(Rates_Data!AI38&gt;=Rates_Data!AJ38,Rates_Data!AP39-Rates_Data!AQ39,Rates_Data!AQ39-Rates_Data!AP39)</f>
        <v>0.010393</v>
      </c>
      <c r="CH39" s="27" t="str">
        <f aca="false">IF(ROW()&lt;4+VolLB,"",STDEV(INDEX($BM:$BM,ROW()-VolLB+1):INDEX($BM:$BM,ROW()))*SQRT(12))</f>
        <v/>
      </c>
      <c r="CI39" s="27" t="str">
        <f aca="false">IF(ROW()&lt;4+VolLB,"",STDEV(INDEX($BN:$BN,ROW()-VolLB+1):INDEX($BN:$BN,ROW()))*SQRT(12))</f>
        <v/>
      </c>
      <c r="CJ39" s="27" t="str">
        <f aca="false">IF(ROW()&lt;4+VolLB,"",STDEV(INDEX($BO:$BO,ROW()-VolLB+1):INDEX($BO:$BO,ROW()))*SQRT(12))</f>
        <v/>
      </c>
      <c r="CK39" s="27" t="str">
        <f aca="false">IF(ROW()&lt;4+VolLB,"",STDEV(INDEX($BP:$BP,ROW()-VolLB+1):INDEX($BP:$BP,ROW()))*SQRT(12))</f>
        <v/>
      </c>
      <c r="CL39" s="27" t="str">
        <f aca="false">IF(ROW()&lt;4+VolLB,"",STDEV(INDEX($BQ:$BQ,ROW()-VolLB+1):INDEX($BQ:$BQ,ROW()))*SQRT(12))</f>
        <v/>
      </c>
      <c r="CM39" s="27" t="str">
        <f aca="false">IF(ROW()&lt;4+VolLB,"",STDEV(INDEX($BR:$BR,ROW()-VolLB+1):INDEX($BR:$BR,ROW()))*SQRT(12))</f>
        <v/>
      </c>
      <c r="CN39" s="27" t="str">
        <f aca="false">IF(ROW()&lt;4+VolLB,"",STDEV(INDEX($BS:$BS,ROW()-VolLB+1):INDEX($BS:$BS,ROW()))*SQRT(12))</f>
        <v/>
      </c>
      <c r="CO39" s="27" t="str">
        <f aca="false">IF(ROW()&lt;4+VolLB,"",STDEV(INDEX($BT:$BT,ROW()-VolLB+1):INDEX($BT:$BT,ROW()))*SQRT(12))</f>
        <v/>
      </c>
      <c r="CP39" s="27" t="str">
        <f aca="false">IF(ROW()&lt;4+VolLB,"",STDEV(INDEX($BU:$BU,ROW()-VolLB+1):INDEX($BU:$BU,ROW()))*SQRT(12))</f>
        <v/>
      </c>
      <c r="CQ39" s="27" t="str">
        <f aca="false">IF(ROW()&lt;4+VolLB,"",STDEV(INDEX($BV:$BV,ROW()-VolLB+1):INDEX($BV:$BV,ROW()))*SQRT(12))</f>
        <v/>
      </c>
      <c r="CR39" s="27" t="str">
        <f aca="false">IF(ROW()&lt;4+VolLB,"",STDEV(INDEX($BW:$BW,ROW()-VolLB+1):INDEX($BW:$BW,ROW()))*SQRT(12))</f>
        <v/>
      </c>
      <c r="CS39" s="27" t="str">
        <f aca="false">IF(ROW()&lt;4+VolLB,"",STDEV(INDEX($BX:$BX,ROW()-VolLB+1):INDEX($BX:$BX,ROW()))*SQRT(12))</f>
        <v/>
      </c>
      <c r="CT39" s="27" t="str">
        <f aca="false">IF(ROW()&lt;4+VolLB,"",STDEV(INDEX($BY:$BY,ROW()-VolLB+1):INDEX($BY:$BY,ROW()))*SQRT(12))</f>
        <v/>
      </c>
      <c r="CU39" s="27" t="str">
        <f aca="false">IF(ROW()&lt;4+VolLB,"",STDEV(INDEX($BZ:$BZ,ROW()-VolLB+1):INDEX($BZ:$BZ,ROW()))*SQRT(12))</f>
        <v/>
      </c>
      <c r="CV39" s="27" t="str">
        <f aca="false">IF(ROW()&lt;4+VolLB,"",STDEV(INDEX($CA:$CA,ROW()-VolLB+1):INDEX($CA:$CA,ROW()))*SQRT(12))</f>
        <v/>
      </c>
      <c r="CW39" s="27" t="str">
        <f aca="false">IF(ROW()&lt;4+VolLB,"",STDEV(INDEX($CB:$CB,ROW()-VolLB+1):INDEX($CB:$CB,ROW()))*SQRT(12))</f>
        <v/>
      </c>
      <c r="CX39" s="27" t="str">
        <f aca="false">IF(ROW()&lt;4+VolLB,"",STDEV(INDEX($CC:$CC,ROW()-VolLB+1):INDEX($CC:$CC,ROW()))*SQRT(12))</f>
        <v/>
      </c>
      <c r="CY39" s="27" t="str">
        <f aca="false">IF(ROW()&lt;4+VolLB,"",STDEV(INDEX($CD:$CD,ROW()-VolLB+1):INDEX($CD:$CD,ROW()))*SQRT(12))</f>
        <v/>
      </c>
      <c r="CZ39" s="27" t="str">
        <f aca="false">IF(ROW()&lt;4+VolLB,"",STDEV(INDEX($CE:$CE,ROW()-VolLB+1):INDEX($CE:$CE,ROW()))*SQRT(12))</f>
        <v/>
      </c>
      <c r="DA39" s="27" t="str">
        <f aca="false">IF(ROW()&lt;4+VolLB,"",STDEV(INDEX($CF:$CF,ROW()-VolLB+1):INDEX($CF:$CF,ROW()))*SQRT(12))</f>
        <v/>
      </c>
      <c r="DB39" s="27" t="str">
        <f aca="false">IF(ROW()&lt;4+VolLB,"",STDEV(INDEX($CG:$CG,ROW()-VolLB+1):INDEX($CG:$CG,ROW()))*SQRT(12))</f>
        <v/>
      </c>
      <c r="DC39" s="26" t="n">
        <f aca="false">IF(OR(AR39=0,CH39="",CH39=0),0,AR39*MIN(MaxScal,TgtVol/CH39))</f>
        <v>0</v>
      </c>
      <c r="DD39" s="26" t="n">
        <f aca="false">IF(OR(AS39=0,CI39="",CI39=0),0,AS39*MIN(MaxScal,TgtVol/CI39))</f>
        <v>0</v>
      </c>
      <c r="DE39" s="26" t="n">
        <f aca="false">IF(OR(AT39=0,CJ39="",CJ39=0),0,AT39*MIN(MaxScal,TgtVol/CJ39))</f>
        <v>0</v>
      </c>
      <c r="DF39" s="26" t="n">
        <f aca="false">IF(OR(AU39=0,CK39="",CK39=0),0,AU39*MIN(MaxScal,TgtVol/CK39))</f>
        <v>0</v>
      </c>
      <c r="DG39" s="26" t="n">
        <f aca="false">IF(OR(AV39=0,CL39="",CL39=0),0,AV39*MIN(MaxScal,TgtVol/CL39))</f>
        <v>0</v>
      </c>
      <c r="DH39" s="26" t="n">
        <f aca="false">IF(OR(AW39=0,CM39="",CM39=0),0,AW39*MIN(MaxScal,TgtVol/CM39))</f>
        <v>0</v>
      </c>
      <c r="DI39" s="26" t="n">
        <f aca="false">IF(OR(AX39=0,CN39="",CN39=0),0,AX39*MIN(MaxScal,TgtVol/CN39))</f>
        <v>0</v>
      </c>
      <c r="DJ39" s="26" t="n">
        <f aca="false">IF(OR(AY39=0,CO39="",CO39=0),0,AY39*MIN(MaxScal,TgtVol/CO39))</f>
        <v>0</v>
      </c>
      <c r="DK39" s="26" t="n">
        <f aca="false">IF(OR(AZ39=0,CP39="",CP39=0),0,AZ39*MIN(MaxScal,TgtVol/CP39))</f>
        <v>0</v>
      </c>
      <c r="DL39" s="26" t="n">
        <f aca="false">IF(OR(BA39=0,CQ39="",CQ39=0),0,BA39*MIN(MaxScal,TgtVol/CQ39))</f>
        <v>0</v>
      </c>
      <c r="DM39" s="26" t="n">
        <f aca="false">IF(OR(BB39=0,CR39="",CR39=0),0,BB39*MIN(MaxScal,TgtVol/CR39))</f>
        <v>0</v>
      </c>
      <c r="DN39" s="26" t="n">
        <f aca="false">IF(OR(BC39=0,CS39="",CS39=0),0,BC39*MIN(MaxScal,TgtVol/CS39))</f>
        <v>0</v>
      </c>
      <c r="DO39" s="26" t="n">
        <f aca="false">IF(OR(BD39=0,CT39="",CT39=0),0,BD39*MIN(MaxScal,TgtVol/CT39))</f>
        <v>0</v>
      </c>
      <c r="DP39" s="26" t="n">
        <f aca="false">IF(OR(BE39=0,CU39="",CU39=0),0,BE39*MIN(MaxScal,TgtVol/CU39))</f>
        <v>0</v>
      </c>
      <c r="DQ39" s="26" t="n">
        <f aca="false">IF(OR(BF39=0,CV39="",CV39=0),0,BF39*MIN(MaxScal,TgtVol/CV39))</f>
        <v>0</v>
      </c>
      <c r="DR39" s="26" t="n">
        <f aca="false">IF(OR(BG39=0,CW39="",CW39=0),0,BG39*MIN(MaxScal,TgtVol/CW39))</f>
        <v>0</v>
      </c>
      <c r="DS39" s="26" t="n">
        <f aca="false">IF(OR(BH39=0,CX39="",CX39=0),0,BH39*MIN(MaxScal,TgtVol/CX39))</f>
        <v>0</v>
      </c>
      <c r="DT39" s="26" t="n">
        <f aca="false">IF(OR(BI39=0,CY39="",CY39=0),0,BI39*MIN(MaxScal,TgtVol/CY39))</f>
        <v>0</v>
      </c>
      <c r="DU39" s="26" t="n">
        <f aca="false">IF(OR(BJ39=0,CZ39="",CZ39=0),0,BJ39*MIN(MaxScal,TgtVol/CZ39))</f>
        <v>0</v>
      </c>
      <c r="DV39" s="26" t="n">
        <f aca="false">IF(OR(BK39=0,DA39="",DA39=0),0,BK39*MIN(MaxScal,TgtVol/DA39))</f>
        <v>0</v>
      </c>
      <c r="DW39" s="26" t="n">
        <f aca="false">IF(OR(BL39=0,DB39="",DB39=0),0,BL39*MIN(MaxScal,TgtVol/DB39))</f>
        <v>0</v>
      </c>
      <c r="DX39" s="28" t="n">
        <f aca="false">IFERROR(DC38*BM39,"")</f>
        <v>-0</v>
      </c>
      <c r="DY39" s="28" t="n">
        <f aca="false">IFERROR(DD38*BN39,"")</f>
        <v>0</v>
      </c>
      <c r="DZ39" s="28" t="n">
        <f aca="false">IFERROR(DE38*BO39,"")</f>
        <v>-0</v>
      </c>
      <c r="EA39" s="28" t="n">
        <f aca="false">IFERROR(DF38*BP39,"")</f>
        <v>0</v>
      </c>
      <c r="EB39" s="28" t="n">
        <f aca="false">IFERROR(DG38*BQ39,"")</f>
        <v>0</v>
      </c>
      <c r="EC39" s="28" t="n">
        <f aca="false">IFERROR(DH38*BR39,"")</f>
        <v>0</v>
      </c>
      <c r="ED39" s="28" t="n">
        <f aca="false">IFERROR(DI38*BS39,"")</f>
        <v>0</v>
      </c>
      <c r="EE39" s="28" t="n">
        <f aca="false">IFERROR(DJ38*BT39,"")</f>
        <v>-0</v>
      </c>
      <c r="EF39" s="28" t="n">
        <f aca="false">IFERROR(DK38*BU39,"")</f>
        <v>0</v>
      </c>
      <c r="EG39" s="28" t="n">
        <f aca="false">IFERROR(DL38*BV39,"")</f>
        <v>0</v>
      </c>
      <c r="EH39" s="28" t="n">
        <f aca="false">IFERROR(DM38*BW39,"")</f>
        <v>0</v>
      </c>
      <c r="EI39" s="28" t="n">
        <f aca="false">IFERROR(DN38*BX39,"")</f>
        <v>0</v>
      </c>
      <c r="EJ39" s="28" t="n">
        <f aca="false">IFERROR(DO38*BY39,"")</f>
        <v>0</v>
      </c>
      <c r="EK39" s="28" t="n">
        <f aca="false">IFERROR(DP38*BZ39,"")</f>
        <v>0</v>
      </c>
      <c r="EL39" s="28" t="n">
        <f aca="false">IFERROR(DQ38*CA39,"")</f>
        <v>-0</v>
      </c>
      <c r="EM39" s="28" t="n">
        <f aca="false">IFERROR(DR38*CB39,"")</f>
        <v>0</v>
      </c>
      <c r="EN39" s="28" t="n">
        <f aca="false">IFERROR(DS38*CC39,"")</f>
        <v>0</v>
      </c>
      <c r="EO39" s="28" t="n">
        <f aca="false">IFERROR(DT38*CD39,"")</f>
        <v>-0</v>
      </c>
      <c r="EP39" s="28" t="n">
        <f aca="false">IFERROR(DU38*CE39,"")</f>
        <v>0</v>
      </c>
      <c r="EQ39" s="28" t="n">
        <f aca="false">IFERROR(DV38*CF39,"")</f>
        <v>0</v>
      </c>
      <c r="ER39" s="28" t="n">
        <f aca="false">IFERROR(DW38*CG39,"")</f>
        <v>0</v>
      </c>
      <c r="ES39" s="28" t="n">
        <f aca="false">IF(ROW()=4,"",SUM(DX39:ER39))</f>
        <v>0</v>
      </c>
      <c r="ET39" s="29" t="n">
        <f aca="false">COUNTIF(AR39:BL39,"&gt;0")</f>
        <v>0</v>
      </c>
    </row>
    <row r="40" customFormat="false" ht="15" hidden="false" customHeight="false" outlineLevel="0" collapsed="false">
      <c r="A40" s="19" t="n">
        <v>39113</v>
      </c>
      <c r="B40" s="23" t="n">
        <f aca="false">ABS(Rates_Data!AD40-Rates_Data!AE40)</f>
        <v>0.265297297297298</v>
      </c>
      <c r="C40" s="23" t="n">
        <f aca="false">ABS(Rates_Data!AD40-Rates_Data!AF40)</f>
        <v>0.0653243243243246</v>
      </c>
      <c r="D40" s="23" t="n">
        <f aca="false">ABS(Rates_Data!AD40-Rates_Data!AG40)</f>
        <v>0.495081081081081</v>
      </c>
      <c r="E40" s="23" t="n">
        <f aca="false">ABS(Rates_Data!AD40-Rates_Data!AH40)</f>
        <v>0.533621621621622</v>
      </c>
      <c r="F40" s="23" t="n">
        <f aca="false">ABS(Rates_Data!AD40-Rates_Data!AI40)</f>
        <v>0.410648648648649</v>
      </c>
      <c r="G40" s="23" t="n">
        <f aca="false">ABS(Rates_Data!AD40-Rates_Data!AJ40)</f>
        <v>0.682027027027028</v>
      </c>
      <c r="H40" s="23" t="n">
        <f aca="false">ABS(Rates_Data!AE40-Rates_Data!AF40)</f>
        <v>0.199972972972973</v>
      </c>
      <c r="I40" s="23" t="n">
        <f aca="false">ABS(Rates_Data!AE40-Rates_Data!AG40)</f>
        <v>0.760378378378379</v>
      </c>
      <c r="J40" s="23" t="n">
        <f aca="false">ABS(Rates_Data!AE40-Rates_Data!AH40)</f>
        <v>0.268324324324324</v>
      </c>
      <c r="K40" s="23" t="n">
        <f aca="false">ABS(Rates_Data!AE40-Rates_Data!AI40)</f>
        <v>0.145351351351351</v>
      </c>
      <c r="L40" s="23" t="n">
        <f aca="false">ABS(Rates_Data!AE40-Rates_Data!AJ40)</f>
        <v>0.41672972972973</v>
      </c>
      <c r="M40" s="23" t="n">
        <f aca="false">ABS(Rates_Data!AF40-Rates_Data!AG40)</f>
        <v>0.560405405405405</v>
      </c>
      <c r="N40" s="23" t="n">
        <f aca="false">ABS(Rates_Data!AF40-Rates_Data!AH40)</f>
        <v>0.468297297297297</v>
      </c>
      <c r="O40" s="23" t="n">
        <f aca="false">ABS(Rates_Data!AF40-Rates_Data!AI40)</f>
        <v>0.345324324324324</v>
      </c>
      <c r="P40" s="23" t="n">
        <f aca="false">ABS(Rates_Data!AF40-Rates_Data!AJ40)</f>
        <v>0.616702702702703</v>
      </c>
      <c r="Q40" s="23" t="n">
        <f aca="false">ABS(Rates_Data!AG40-Rates_Data!AH40)</f>
        <v>1.0287027027027</v>
      </c>
      <c r="R40" s="23" t="n">
        <f aca="false">ABS(Rates_Data!AG40-Rates_Data!AI40)</f>
        <v>0.90572972972973</v>
      </c>
      <c r="S40" s="23" t="n">
        <f aca="false">ABS(Rates_Data!AG40-Rates_Data!AJ40)</f>
        <v>1.17710810810811</v>
      </c>
      <c r="T40" s="23" t="n">
        <f aca="false">ABS(Rates_Data!AH40-Rates_Data!AI40)</f>
        <v>0.122972972972973</v>
      </c>
      <c r="U40" s="23" t="n">
        <f aca="false">ABS(Rates_Data!AH40-Rates_Data!AJ40)</f>
        <v>0.148405405405406</v>
      </c>
      <c r="V40" s="23" t="n">
        <f aca="false">ABS(Rates_Data!AI40-Rates_Data!AJ40)</f>
        <v>0.271378378378379</v>
      </c>
      <c r="W40" s="26" t="str">
        <f aca="false">IF(ROW()&lt;4+MinObs-1,"",IFERROR((B40-AVERAGE(B$4:B40))/STDEV(B$4:B40),""))</f>
        <v/>
      </c>
      <c r="X40" s="26" t="str">
        <f aca="false">IF(ROW()&lt;4+MinObs-1,"",IFERROR((C40-AVERAGE(C$4:C40))/STDEV(C$4:C40),""))</f>
        <v/>
      </c>
      <c r="Y40" s="26" t="str">
        <f aca="false">IF(ROW()&lt;4+MinObs-1,"",IFERROR((D40-AVERAGE(D$4:D40))/STDEV(D$4:D40),""))</f>
        <v/>
      </c>
      <c r="Z40" s="26" t="str">
        <f aca="false">IF(ROW()&lt;4+MinObs-1,"",IFERROR((E40-AVERAGE(E$4:E40))/STDEV(E$4:E40),""))</f>
        <v/>
      </c>
      <c r="AA40" s="26" t="str">
        <f aca="false">IF(ROW()&lt;4+MinObs-1,"",IFERROR((F40-AVERAGE(F$4:F40))/STDEV(F$4:F40),""))</f>
        <v/>
      </c>
      <c r="AB40" s="26" t="str">
        <f aca="false">IF(ROW()&lt;4+MinObs-1,"",IFERROR((G40-AVERAGE(G$4:G40))/STDEV(G$4:G40),""))</f>
        <v/>
      </c>
      <c r="AC40" s="26" t="str">
        <f aca="false">IF(ROW()&lt;4+MinObs-1,"",IFERROR((H40-AVERAGE(H$4:H40))/STDEV(H$4:H40),""))</f>
        <v/>
      </c>
      <c r="AD40" s="26" t="str">
        <f aca="false">IF(ROW()&lt;4+MinObs-1,"",IFERROR((I40-AVERAGE(I$4:I40))/STDEV(I$4:I40),""))</f>
        <v/>
      </c>
      <c r="AE40" s="26" t="str">
        <f aca="false">IF(ROW()&lt;4+MinObs-1,"",IFERROR((J40-AVERAGE(J$4:J40))/STDEV(J$4:J40),""))</f>
        <v/>
      </c>
      <c r="AF40" s="26" t="str">
        <f aca="false">IF(ROW()&lt;4+MinObs-1,"",IFERROR((K40-AVERAGE(K$4:K40))/STDEV(K$4:K40),""))</f>
        <v/>
      </c>
      <c r="AG40" s="26" t="str">
        <f aca="false">IF(ROW()&lt;4+MinObs-1,"",IFERROR((L40-AVERAGE(L$4:L40))/STDEV(L$4:L40),""))</f>
        <v/>
      </c>
      <c r="AH40" s="26" t="str">
        <f aca="false">IF(ROW()&lt;4+MinObs-1,"",IFERROR((M40-AVERAGE(M$4:M40))/STDEV(M$4:M40),""))</f>
        <v/>
      </c>
      <c r="AI40" s="26" t="str">
        <f aca="false">IF(ROW()&lt;4+MinObs-1,"",IFERROR((N40-AVERAGE(N$4:N40))/STDEV(N$4:N40),""))</f>
        <v/>
      </c>
      <c r="AJ40" s="26" t="str">
        <f aca="false">IF(ROW()&lt;4+MinObs-1,"",IFERROR((O40-AVERAGE(O$4:O40))/STDEV(O$4:O40),""))</f>
        <v/>
      </c>
      <c r="AK40" s="26" t="str">
        <f aca="false">IF(ROW()&lt;4+MinObs-1,"",IFERROR((P40-AVERAGE(P$4:P40))/STDEV(P$4:P40),""))</f>
        <v/>
      </c>
      <c r="AL40" s="26" t="str">
        <f aca="false">IF(ROW()&lt;4+MinObs-1,"",IFERROR((Q40-AVERAGE(Q$4:Q40))/STDEV(Q$4:Q40),""))</f>
        <v/>
      </c>
      <c r="AM40" s="26" t="str">
        <f aca="false">IF(ROW()&lt;4+MinObs-1,"",IFERROR((R40-AVERAGE(R$4:R40))/STDEV(R$4:R40),""))</f>
        <v/>
      </c>
      <c r="AN40" s="26" t="str">
        <f aca="false">IF(ROW()&lt;4+MinObs-1,"",IFERROR((S40-AVERAGE(S$4:S40))/STDEV(S$4:S40),""))</f>
        <v/>
      </c>
      <c r="AO40" s="26" t="str">
        <f aca="false">IF(ROW()&lt;4+MinObs-1,"",IFERROR((T40-AVERAGE(T$4:T40))/STDEV(T$4:T40),""))</f>
        <v/>
      </c>
      <c r="AP40" s="26" t="str">
        <f aca="false">IF(ROW()&lt;4+MinObs-1,"",IFERROR((U40-AVERAGE(U$4:U40))/STDEV(U$4:U40),""))</f>
        <v/>
      </c>
      <c r="AQ40" s="26" t="str">
        <f aca="false">IF(ROW()&lt;4+MinObs-1,"",IFERROR((V40-AVERAGE(V$4:V40))/STDEV(V$4:V40),""))</f>
        <v/>
      </c>
      <c r="AR40" s="26" t="n">
        <f aca="false">IF(W40="",0,IF(W40&gt;=z4,w4,IF(W40&gt;=z3,w3,IF(W40&gt;=zEntry,w2,IF(AND(W40&gt;=ExitZ,AR39&gt;0),w2,0)))))</f>
        <v>0</v>
      </c>
      <c r="AS40" s="26" t="n">
        <f aca="false">IF(X40="",0,IF(X40&gt;=z4,w4,IF(X40&gt;=z3,w3,IF(X40&gt;=zEntry,w2,IF(AND(X40&gt;=ExitZ,AS39&gt;0),w2,0)))))</f>
        <v>0</v>
      </c>
      <c r="AT40" s="26" t="n">
        <f aca="false">IF(Y40="",0,IF(Y40&gt;=z4,w4,IF(Y40&gt;=z3,w3,IF(Y40&gt;=zEntry,w2,IF(AND(Y40&gt;=ExitZ,AT39&gt;0),w2,0)))))</f>
        <v>0</v>
      </c>
      <c r="AU40" s="26" t="n">
        <f aca="false">IF(Z40="",0,IF(Z40&gt;=z4,w4,IF(Z40&gt;=z3,w3,IF(Z40&gt;=zEntry,w2,IF(AND(Z40&gt;=ExitZ,AU39&gt;0),w2,0)))))</f>
        <v>0</v>
      </c>
      <c r="AV40" s="26" t="n">
        <f aca="false">IF(AA40="",0,IF(AA40&gt;=z4,w4,IF(AA40&gt;=z3,w3,IF(AA40&gt;=zEntry,w2,IF(AND(AA40&gt;=ExitZ,AV39&gt;0),w2,0)))))</f>
        <v>0</v>
      </c>
      <c r="AW40" s="26" t="n">
        <f aca="false">IF(AB40="",0,IF(AB40&gt;=z4,w4,IF(AB40&gt;=z3,w3,IF(AB40&gt;=zEntry,w2,IF(AND(AB40&gt;=ExitZ,AW39&gt;0),w2,0)))))</f>
        <v>0</v>
      </c>
      <c r="AX40" s="26" t="n">
        <f aca="false">IF(AC40="",0,IF(AC40&gt;=z4,w4,IF(AC40&gt;=z3,w3,IF(AC40&gt;=zEntry,w2,IF(AND(AC40&gt;=ExitZ,AX39&gt;0),w2,0)))))</f>
        <v>0</v>
      </c>
      <c r="AY40" s="26" t="n">
        <f aca="false">IF(AD40="",0,IF(AD40&gt;=z4,w4,IF(AD40&gt;=z3,w3,IF(AD40&gt;=zEntry,w2,IF(AND(AD40&gt;=ExitZ,AY39&gt;0),w2,0)))))</f>
        <v>0</v>
      </c>
      <c r="AZ40" s="26" t="n">
        <f aca="false">IF(AE40="",0,IF(AE40&gt;=z4,w4,IF(AE40&gt;=z3,w3,IF(AE40&gt;=zEntry,w2,IF(AND(AE40&gt;=ExitZ,AZ39&gt;0),w2,0)))))</f>
        <v>0</v>
      </c>
      <c r="BA40" s="26" t="n">
        <f aca="false">IF(AF40="",0,IF(AF40&gt;=z4,w4,IF(AF40&gt;=z3,w3,IF(AF40&gt;=zEntry,w2,IF(AND(AF40&gt;=ExitZ,BA39&gt;0),w2,0)))))</f>
        <v>0</v>
      </c>
      <c r="BB40" s="26" t="n">
        <f aca="false">IF(AG40="",0,IF(AG40&gt;=z4,w4,IF(AG40&gt;=z3,w3,IF(AG40&gt;=zEntry,w2,IF(AND(AG40&gt;=ExitZ,BB39&gt;0),w2,0)))))</f>
        <v>0</v>
      </c>
      <c r="BC40" s="26" t="n">
        <f aca="false">IF(AH40="",0,IF(AH40&gt;=z4,w4,IF(AH40&gt;=z3,w3,IF(AH40&gt;=zEntry,w2,IF(AND(AH40&gt;=ExitZ,BC39&gt;0),w2,0)))))</f>
        <v>0</v>
      </c>
      <c r="BD40" s="26" t="n">
        <f aca="false">IF(AI40="",0,IF(AI40&gt;=z4,w4,IF(AI40&gt;=z3,w3,IF(AI40&gt;=zEntry,w2,IF(AND(AI40&gt;=ExitZ,BD39&gt;0),w2,0)))))</f>
        <v>0</v>
      </c>
      <c r="BE40" s="26" t="n">
        <f aca="false">IF(AJ40="",0,IF(AJ40&gt;=z4,w4,IF(AJ40&gt;=z3,w3,IF(AJ40&gt;=zEntry,w2,IF(AND(AJ40&gt;=ExitZ,BE39&gt;0),w2,0)))))</f>
        <v>0</v>
      </c>
      <c r="BF40" s="26" t="n">
        <f aca="false">IF(AK40="",0,IF(AK40&gt;=z4,w4,IF(AK40&gt;=z3,w3,IF(AK40&gt;=zEntry,w2,IF(AND(AK40&gt;=ExitZ,BF39&gt;0),w2,0)))))</f>
        <v>0</v>
      </c>
      <c r="BG40" s="26" t="n">
        <f aca="false">IF(AL40="",0,IF(AL40&gt;=z4,w4,IF(AL40&gt;=z3,w3,IF(AL40&gt;=zEntry,w2,IF(AND(AL40&gt;=ExitZ,BG39&gt;0),w2,0)))))</f>
        <v>0</v>
      </c>
      <c r="BH40" s="26" t="n">
        <f aca="false">IF(AM40="",0,IF(AM40&gt;=z4,w4,IF(AM40&gt;=z3,w3,IF(AM40&gt;=zEntry,w2,IF(AND(AM40&gt;=ExitZ,BH39&gt;0),w2,0)))))</f>
        <v>0</v>
      </c>
      <c r="BI40" s="26" t="n">
        <f aca="false">IF(AN40="",0,IF(AN40&gt;=z4,w4,IF(AN40&gt;=z3,w3,IF(AN40&gt;=zEntry,w2,IF(AND(AN40&gt;=ExitZ,BI39&gt;0),w2,0)))))</f>
        <v>0</v>
      </c>
      <c r="BJ40" s="26" t="n">
        <f aca="false">IF(AO40="",0,IF(AO40&gt;=z4,w4,IF(AO40&gt;=z3,w3,IF(AO40&gt;=zEntry,w2,IF(AND(AO40&gt;=ExitZ,BJ39&gt;0),w2,0)))))</f>
        <v>0</v>
      </c>
      <c r="BK40" s="26" t="n">
        <f aca="false">IF(AP40="",0,IF(AP40&gt;=z4,w4,IF(AP40&gt;=z3,w3,IF(AP40&gt;=zEntry,w2,IF(AND(AP40&gt;=ExitZ,BK39&gt;0),w2,0)))))</f>
        <v>0</v>
      </c>
      <c r="BL40" s="26" t="n">
        <f aca="false">IF(AQ40="",0,IF(AQ40&gt;=z4,w4,IF(AQ40&gt;=z3,w3,IF(AQ40&gt;=zEntry,w2,IF(AND(AQ40&gt;=ExitZ,BL39&gt;0),w2,0)))))</f>
        <v>0</v>
      </c>
      <c r="BM40" s="23" t="n">
        <f aca="false">IF(Rates_Data!AD39&gt;=Rates_Data!AE39,Rates_Data!AK40-Rates_Data!AL40,Rates_Data!AL40-Rates_Data!AK40)</f>
        <v>-0.009842</v>
      </c>
      <c r="BN40" s="23" t="n">
        <f aca="false">IF(Rates_Data!AD39&gt;=Rates_Data!AF39,Rates_Data!AK40-Rates_Data!AM40,Rates_Data!AM40-Rates_Data!AK40)</f>
        <v>-0.00780899999999999</v>
      </c>
      <c r="BO40" s="23" t="n">
        <f aca="false">IF(Rates_Data!AD39&gt;=Rates_Data!AG39,Rates_Data!AK40-Rates_Data!AN40,Rates_Data!AN40-Rates_Data!AK40)</f>
        <v>0.007942</v>
      </c>
      <c r="BP40" s="23" t="n">
        <f aca="false">IF(Rates_Data!AD39&gt;=Rates_Data!AH39,Rates_Data!AK40-Rates_Data!AO40,Rates_Data!AO40-Rates_Data!AK40)</f>
        <v>-0.005472</v>
      </c>
      <c r="BQ40" s="23" t="n">
        <f aca="false">IF(Rates_Data!AD39&gt;=Rates_Data!AI39,Rates_Data!AK40-Rates_Data!AP40,Rates_Data!AP40-Rates_Data!AK40)</f>
        <v>-0.009519</v>
      </c>
      <c r="BR40" s="23" t="n">
        <f aca="false">IF(Rates_Data!AD39&gt;=Rates_Data!AJ39,Rates_Data!AK40-Rates_Data!AQ40,Rates_Data!AQ40-Rates_Data!AK40)</f>
        <v>-0.013775</v>
      </c>
      <c r="BS40" s="23" t="n">
        <f aca="false">IF(Rates_Data!AE39&gt;=Rates_Data!AF39,Rates_Data!AL40-Rates_Data!AM40,Rates_Data!AM40-Rates_Data!AL40)</f>
        <v>-0.002033</v>
      </c>
      <c r="BT40" s="23" t="n">
        <f aca="false">IF(Rates_Data!AE39&gt;=Rates_Data!AG39,Rates_Data!AL40-Rates_Data!AN40,Rates_Data!AN40-Rates_Data!AL40)</f>
        <v>-0.0019</v>
      </c>
      <c r="BU40" s="23" t="n">
        <f aca="false">IF(Rates_Data!AE39&gt;=Rates_Data!AH39,Rates_Data!AL40-Rates_Data!AO40,Rates_Data!AO40-Rates_Data!AL40)</f>
        <v>0.00437</v>
      </c>
      <c r="BV40" s="23" t="n">
        <f aca="false">IF(Rates_Data!AE39&gt;=Rates_Data!AI39,Rates_Data!AL40-Rates_Data!AP40,Rates_Data!AP40-Rates_Data!AL40)</f>
        <v>0.000322999999999999</v>
      </c>
      <c r="BW40" s="23" t="n">
        <f aca="false">IF(Rates_Data!AE39&gt;=Rates_Data!AJ39,Rates_Data!AL40-Rates_Data!AQ40,Rates_Data!AQ40-Rates_Data!AL40)</f>
        <v>-0.003933</v>
      </c>
      <c r="BX40" s="23" t="n">
        <f aca="false">IF(Rates_Data!AF39&gt;=Rates_Data!AG39,Rates_Data!AM40-Rates_Data!AN40,Rates_Data!AN40-Rates_Data!AM40)</f>
        <v>0.000133000000000006</v>
      </c>
      <c r="BY40" s="23" t="n">
        <f aca="false">IF(Rates_Data!AF39&gt;=Rates_Data!AH39,Rates_Data!AM40-Rates_Data!AO40,Rates_Data!AO40-Rates_Data!AM40)</f>
        <v>0.002337</v>
      </c>
      <c r="BZ40" s="23" t="n">
        <f aca="false">IF(Rates_Data!AF39&gt;=Rates_Data!AI39,Rates_Data!AM40-Rates_Data!AP40,Rates_Data!AP40-Rates_Data!AM40)</f>
        <v>-0.00171</v>
      </c>
      <c r="CA40" s="23" t="n">
        <f aca="false">IF(Rates_Data!AF39&gt;=Rates_Data!AJ39,Rates_Data!AM40-Rates_Data!AQ40,Rates_Data!AQ40-Rates_Data!AM40)</f>
        <v>-0.005966</v>
      </c>
      <c r="CB40" s="23" t="n">
        <f aca="false">IF(Rates_Data!AG39&gt;=Rates_Data!AH39,Rates_Data!AN40-Rates_Data!AO40,Rates_Data!AO40-Rates_Data!AN40)</f>
        <v>0.00247</v>
      </c>
      <c r="CC40" s="23" t="n">
        <f aca="false">IF(Rates_Data!AG39&gt;=Rates_Data!AI39,Rates_Data!AN40-Rates_Data!AP40,Rates_Data!AP40-Rates_Data!AN40)</f>
        <v>-0.001577</v>
      </c>
      <c r="CD40" s="23" t="n">
        <f aca="false">IF(Rates_Data!AG39&gt;=Rates_Data!AJ39,Rates_Data!AN40-Rates_Data!AQ40,Rates_Data!AQ40-Rates_Data!AN40)</f>
        <v>-0.00583299999999999</v>
      </c>
      <c r="CE40" s="23" t="n">
        <f aca="false">IF(Rates_Data!AH39&gt;=Rates_Data!AI39,Rates_Data!AO40-Rates_Data!AP40,Rates_Data!AP40-Rates_Data!AO40)</f>
        <v>0.004047</v>
      </c>
      <c r="CF40" s="23" t="n">
        <f aca="false">IF(Rates_Data!AH39&gt;=Rates_Data!AJ39,Rates_Data!AO40-Rates_Data!AQ40,Rates_Data!AQ40-Rates_Data!AO40)</f>
        <v>0.008303</v>
      </c>
      <c r="CG40" s="23" t="n">
        <f aca="false">IF(Rates_Data!AI39&gt;=Rates_Data!AJ39,Rates_Data!AP40-Rates_Data!AQ40,Rates_Data!AQ40-Rates_Data!AP40)</f>
        <v>-0.004256</v>
      </c>
      <c r="CH40" s="27" t="n">
        <f aca="false">IF(ROW()&lt;4+VolLB,"",STDEV(INDEX($BM:$BM,ROW()-VolLB+1):INDEX($BM:$BM,ROW()))*SQRT(12))</f>
        <v>0.0176046874050229</v>
      </c>
      <c r="CI40" s="27" t="n">
        <f aca="false">IF(ROW()&lt;4+VolLB,"",STDEV(INDEX($BN:$BN,ROW()-VolLB+1):INDEX($BN:$BN,ROW()))*SQRT(12))</f>
        <v>0.0201727298830211</v>
      </c>
      <c r="CJ40" s="27" t="n">
        <f aca="false">IF(ROW()&lt;4+VolLB,"",STDEV(INDEX($BO:$BO,ROW()-VolLB+1):INDEX($BO:$BO,ROW()))*SQRT(12))</f>
        <v>0.019423253548015</v>
      </c>
      <c r="CK40" s="27" t="n">
        <f aca="false">IF(ROW()&lt;4+VolLB,"",STDEV(INDEX($BP:$BP,ROW()-VolLB+1):INDEX($BP:$BP,ROW()))*SQRT(12))</f>
        <v>0.0244122093013195</v>
      </c>
      <c r="CL40" s="27" t="n">
        <f aca="false">IF(ROW()&lt;4+VolLB,"",STDEV(INDEX($BQ:$BQ,ROW()-VolLB+1):INDEX($BQ:$BQ,ROW()))*SQRT(12))</f>
        <v>0.0211269324841652</v>
      </c>
      <c r="CM40" s="27" t="n">
        <f aca="false">IF(ROW()&lt;4+VolLB,"",STDEV(INDEX($BR:$BR,ROW()-VolLB+1):INDEX($BR:$BR,ROW()))*SQRT(12))</f>
        <v>0.017846352516224</v>
      </c>
      <c r="CN40" s="27" t="n">
        <f aca="false">IF(ROW()&lt;4+VolLB,"",STDEV(INDEX($BS:$BS,ROW()-VolLB+1):INDEX($BS:$BS,ROW()))*SQRT(12))</f>
        <v>0.021052959287066</v>
      </c>
      <c r="CO40" s="27" t="n">
        <f aca="false">IF(ROW()&lt;4+VolLB,"",STDEV(INDEX($BT:$BT,ROW()-VolLB+1):INDEX($BT:$BT,ROW()))*SQRT(12))</f>
        <v>0.0187209440306839</v>
      </c>
      <c r="CP40" s="27" t="n">
        <f aca="false">IF(ROW()&lt;4+VolLB,"",STDEV(INDEX($BU:$BU,ROW()-VolLB+1):INDEX($BU:$BU,ROW()))*SQRT(12))</f>
        <v>0.0208524340285321</v>
      </c>
      <c r="CQ40" s="27" t="n">
        <f aca="false">IF(ROW()&lt;4+VolLB,"",STDEV(INDEX($BV:$BV,ROW()-VolLB+1):INDEX($BV:$BV,ROW()))*SQRT(12))</f>
        <v>0.0227324581010124</v>
      </c>
      <c r="CR40" s="27" t="n">
        <f aca="false">IF(ROW()&lt;4+VolLB,"",STDEV(INDEX($BW:$BW,ROW()-VolLB+1):INDEX($BW:$BW,ROW()))*SQRT(12))</f>
        <v>0.0185420261049377</v>
      </c>
      <c r="CS40" s="27" t="n">
        <f aca="false">IF(ROW()&lt;4+VolLB,"",STDEV(INDEX($BX:$BX,ROW()-VolLB+1):INDEX($BX:$BX,ROW()))*SQRT(12))</f>
        <v>0.0214696674774081</v>
      </c>
      <c r="CT40" s="27" t="n">
        <f aca="false">IF(ROW()&lt;4+VolLB,"",STDEV(INDEX($BY:$BY,ROW()-VolLB+1):INDEX($BY:$BY,ROW()))*SQRT(12))</f>
        <v>0.0221350511791765</v>
      </c>
      <c r="CU40" s="27" t="n">
        <f aca="false">IF(ROW()&lt;4+VolLB,"",STDEV(INDEX($BZ:$BZ,ROW()-VolLB+1):INDEX($BZ:$BZ,ROW()))*SQRT(12))</f>
        <v>0.0214545548827993</v>
      </c>
      <c r="CV40" s="27" t="n">
        <f aca="false">IF(ROW()&lt;4+VolLB,"",STDEV(INDEX($CA:$CA,ROW()-VolLB+1):INDEX($CA:$CA,ROW()))*SQRT(12))</f>
        <v>0.0209655667462264</v>
      </c>
      <c r="CW40" s="27" t="n">
        <f aca="false">IF(ROW()&lt;4+VolLB,"",STDEV(INDEX($CB:$CB,ROW()-VolLB+1):INDEX($CB:$CB,ROW()))*SQRT(12))</f>
        <v>0.0211916030025821</v>
      </c>
      <c r="CX40" s="27" t="n">
        <f aca="false">IF(ROW()&lt;4+VolLB,"",STDEV(INDEX($CC:$CC,ROW()-VolLB+1):INDEX($CC:$CC,ROW()))*SQRT(12))</f>
        <v>0.018216746650894</v>
      </c>
      <c r="CY40" s="27" t="n">
        <f aca="false">IF(ROW()&lt;4+VolLB,"",STDEV(INDEX($CD:$CD,ROW()-VolLB+1):INDEX($CD:$CD,ROW()))*SQRT(12))</f>
        <v>0.0192698819654378</v>
      </c>
      <c r="CZ40" s="27" t="n">
        <f aca="false">IF(ROW()&lt;4+VolLB,"",STDEV(INDEX($CE:$CE,ROW()-VolLB+1):INDEX($CE:$CE,ROW()))*SQRT(12))</f>
        <v>0.0226250116312519</v>
      </c>
      <c r="DA40" s="27" t="n">
        <f aca="false">IF(ROW()&lt;4+VolLB,"",STDEV(INDEX($CF:$CF,ROW()-VolLB+1):INDEX($CF:$CF,ROW()))*SQRT(12))</f>
        <v>0.0218553335105448</v>
      </c>
      <c r="DB40" s="27" t="n">
        <f aca="false">IF(ROW()&lt;4+VolLB,"",STDEV(INDEX($CG:$CG,ROW()-VolLB+1):INDEX($CG:$CG,ROW()))*SQRT(12))</f>
        <v>0.0193085193622376</v>
      </c>
      <c r="DC40" s="26" t="n">
        <f aca="false">IF(OR(AR40=0,CH40="",CH40=0),0,AR40*MIN(MaxScal,TgtVol/CH40))</f>
        <v>0</v>
      </c>
      <c r="DD40" s="26" t="n">
        <f aca="false">IF(OR(AS40=0,CI40="",CI40=0),0,AS40*MIN(MaxScal,TgtVol/CI40))</f>
        <v>0</v>
      </c>
      <c r="DE40" s="26" t="n">
        <f aca="false">IF(OR(AT40=0,CJ40="",CJ40=0),0,AT40*MIN(MaxScal,TgtVol/CJ40))</f>
        <v>0</v>
      </c>
      <c r="DF40" s="26" t="n">
        <f aca="false">IF(OR(AU40=0,CK40="",CK40=0),0,AU40*MIN(MaxScal,TgtVol/CK40))</f>
        <v>0</v>
      </c>
      <c r="DG40" s="26" t="n">
        <f aca="false">IF(OR(AV40=0,CL40="",CL40=0),0,AV40*MIN(MaxScal,TgtVol/CL40))</f>
        <v>0</v>
      </c>
      <c r="DH40" s="26" t="n">
        <f aca="false">IF(OR(AW40=0,CM40="",CM40=0),0,AW40*MIN(MaxScal,TgtVol/CM40))</f>
        <v>0</v>
      </c>
      <c r="DI40" s="26" t="n">
        <f aca="false">IF(OR(AX40=0,CN40="",CN40=0),0,AX40*MIN(MaxScal,TgtVol/CN40))</f>
        <v>0</v>
      </c>
      <c r="DJ40" s="26" t="n">
        <f aca="false">IF(OR(AY40=0,CO40="",CO40=0),0,AY40*MIN(MaxScal,TgtVol/CO40))</f>
        <v>0</v>
      </c>
      <c r="DK40" s="26" t="n">
        <f aca="false">IF(OR(AZ40=0,CP40="",CP40=0),0,AZ40*MIN(MaxScal,TgtVol/CP40))</f>
        <v>0</v>
      </c>
      <c r="DL40" s="26" t="n">
        <f aca="false">IF(OR(BA40=0,CQ40="",CQ40=0),0,BA40*MIN(MaxScal,TgtVol/CQ40))</f>
        <v>0</v>
      </c>
      <c r="DM40" s="26" t="n">
        <f aca="false">IF(OR(BB40=0,CR40="",CR40=0),0,BB40*MIN(MaxScal,TgtVol/CR40))</f>
        <v>0</v>
      </c>
      <c r="DN40" s="26" t="n">
        <f aca="false">IF(OR(BC40=0,CS40="",CS40=0),0,BC40*MIN(MaxScal,TgtVol/CS40))</f>
        <v>0</v>
      </c>
      <c r="DO40" s="26" t="n">
        <f aca="false">IF(OR(BD40=0,CT40="",CT40=0),0,BD40*MIN(MaxScal,TgtVol/CT40))</f>
        <v>0</v>
      </c>
      <c r="DP40" s="26" t="n">
        <f aca="false">IF(OR(BE40=0,CU40="",CU40=0),0,BE40*MIN(MaxScal,TgtVol/CU40))</f>
        <v>0</v>
      </c>
      <c r="DQ40" s="26" t="n">
        <f aca="false">IF(OR(BF40=0,CV40="",CV40=0),0,BF40*MIN(MaxScal,TgtVol/CV40))</f>
        <v>0</v>
      </c>
      <c r="DR40" s="26" t="n">
        <f aca="false">IF(OR(BG40=0,CW40="",CW40=0),0,BG40*MIN(MaxScal,TgtVol/CW40))</f>
        <v>0</v>
      </c>
      <c r="DS40" s="26" t="n">
        <f aca="false">IF(OR(BH40=0,CX40="",CX40=0),0,BH40*MIN(MaxScal,TgtVol/CX40))</f>
        <v>0</v>
      </c>
      <c r="DT40" s="26" t="n">
        <f aca="false">IF(OR(BI40=0,CY40="",CY40=0),0,BI40*MIN(MaxScal,TgtVol/CY40))</f>
        <v>0</v>
      </c>
      <c r="DU40" s="26" t="n">
        <f aca="false">IF(OR(BJ40=0,CZ40="",CZ40=0),0,BJ40*MIN(MaxScal,TgtVol/CZ40))</f>
        <v>0</v>
      </c>
      <c r="DV40" s="26" t="n">
        <f aca="false">IF(OR(BK40=0,DA40="",DA40=0),0,BK40*MIN(MaxScal,TgtVol/DA40))</f>
        <v>0</v>
      </c>
      <c r="DW40" s="26" t="n">
        <f aca="false">IF(OR(BL40=0,DB40="",DB40=0),0,BL40*MIN(MaxScal,TgtVol/DB40))</f>
        <v>0</v>
      </c>
      <c r="DX40" s="28" t="n">
        <f aca="false">IFERROR(DC39*BM40,"")</f>
        <v>-0</v>
      </c>
      <c r="DY40" s="28" t="n">
        <f aca="false">IFERROR(DD39*BN40,"")</f>
        <v>-0</v>
      </c>
      <c r="DZ40" s="28" t="n">
        <f aca="false">IFERROR(DE39*BO40,"")</f>
        <v>0</v>
      </c>
      <c r="EA40" s="28" t="n">
        <f aca="false">IFERROR(DF39*BP40,"")</f>
        <v>-0</v>
      </c>
      <c r="EB40" s="28" t="n">
        <f aca="false">IFERROR(DG39*BQ40,"")</f>
        <v>-0</v>
      </c>
      <c r="EC40" s="28" t="n">
        <f aca="false">IFERROR(DH39*BR40,"")</f>
        <v>-0</v>
      </c>
      <c r="ED40" s="28" t="n">
        <f aca="false">IFERROR(DI39*BS40,"")</f>
        <v>-0</v>
      </c>
      <c r="EE40" s="28" t="n">
        <f aca="false">IFERROR(DJ39*BT40,"")</f>
        <v>-0</v>
      </c>
      <c r="EF40" s="28" t="n">
        <f aca="false">IFERROR(DK39*BU40,"")</f>
        <v>0</v>
      </c>
      <c r="EG40" s="28" t="n">
        <f aca="false">IFERROR(DL39*BV40,"")</f>
        <v>0</v>
      </c>
      <c r="EH40" s="28" t="n">
        <f aca="false">IFERROR(DM39*BW40,"")</f>
        <v>-0</v>
      </c>
      <c r="EI40" s="28" t="n">
        <f aca="false">IFERROR(DN39*BX40,"")</f>
        <v>0</v>
      </c>
      <c r="EJ40" s="28" t="n">
        <f aca="false">IFERROR(DO39*BY40,"")</f>
        <v>0</v>
      </c>
      <c r="EK40" s="28" t="n">
        <f aca="false">IFERROR(DP39*BZ40,"")</f>
        <v>-0</v>
      </c>
      <c r="EL40" s="28" t="n">
        <f aca="false">IFERROR(DQ39*CA40,"")</f>
        <v>-0</v>
      </c>
      <c r="EM40" s="28" t="n">
        <f aca="false">IFERROR(DR39*CB40,"")</f>
        <v>0</v>
      </c>
      <c r="EN40" s="28" t="n">
        <f aca="false">IFERROR(DS39*CC40,"")</f>
        <v>-0</v>
      </c>
      <c r="EO40" s="28" t="n">
        <f aca="false">IFERROR(DT39*CD40,"")</f>
        <v>-0</v>
      </c>
      <c r="EP40" s="28" t="n">
        <f aca="false">IFERROR(DU39*CE40,"")</f>
        <v>0</v>
      </c>
      <c r="EQ40" s="28" t="n">
        <f aca="false">IFERROR(DV39*CF40,"")</f>
        <v>0</v>
      </c>
      <c r="ER40" s="28" t="n">
        <f aca="false">IFERROR(DW39*CG40,"")</f>
        <v>-0</v>
      </c>
      <c r="ES40" s="28" t="n">
        <f aca="false">IF(ROW()=4,"",SUM(DX40:ER40))</f>
        <v>0</v>
      </c>
      <c r="ET40" s="29" t="n">
        <f aca="false">COUNTIF(AR40:BL40,"&gt;0")</f>
        <v>0</v>
      </c>
    </row>
    <row r="41" customFormat="false" ht="15" hidden="false" customHeight="false" outlineLevel="0" collapsed="false">
      <c r="A41" s="19" t="n">
        <v>39141</v>
      </c>
      <c r="B41" s="23" t="n">
        <f aca="false">ABS(Rates_Data!AD41-Rates_Data!AE41)</f>
        <v>0.417026315789474</v>
      </c>
      <c r="C41" s="23" t="n">
        <f aca="false">ABS(Rates_Data!AD41-Rates_Data!AF41)</f>
        <v>0.154157894736842</v>
      </c>
      <c r="D41" s="23" t="n">
        <f aca="false">ABS(Rates_Data!AD41-Rates_Data!AG41)</f>
        <v>0.579421052631579</v>
      </c>
      <c r="E41" s="23" t="n">
        <f aca="false">ABS(Rates_Data!AD41-Rates_Data!AH41)</f>
        <v>0.555605263157895</v>
      </c>
      <c r="F41" s="23" t="n">
        <f aca="false">ABS(Rates_Data!AD41-Rates_Data!AI41)</f>
        <v>0.337526315789474</v>
      </c>
      <c r="G41" s="23" t="n">
        <f aca="false">ABS(Rates_Data!AD41-Rates_Data!AJ41)</f>
        <v>0.740026315789474</v>
      </c>
      <c r="H41" s="23" t="n">
        <f aca="false">ABS(Rates_Data!AE41-Rates_Data!AF41)</f>
        <v>0.262868421052631</v>
      </c>
      <c r="I41" s="23" t="n">
        <f aca="false">ABS(Rates_Data!AE41-Rates_Data!AG41)</f>
        <v>0.996447368421052</v>
      </c>
      <c r="J41" s="23" t="n">
        <f aca="false">ABS(Rates_Data!AE41-Rates_Data!AH41)</f>
        <v>0.138578947368421</v>
      </c>
      <c r="K41" s="23" t="n">
        <f aca="false">ABS(Rates_Data!AE41-Rates_Data!AI41)</f>
        <v>0.0794999999999999</v>
      </c>
      <c r="L41" s="23" t="n">
        <f aca="false">ABS(Rates_Data!AE41-Rates_Data!AJ41)</f>
        <v>0.323</v>
      </c>
      <c r="M41" s="23" t="n">
        <f aca="false">ABS(Rates_Data!AF41-Rates_Data!AG41)</f>
        <v>0.733578947368421</v>
      </c>
      <c r="N41" s="23" t="n">
        <f aca="false">ABS(Rates_Data!AF41-Rates_Data!AH41)</f>
        <v>0.401447368421052</v>
      </c>
      <c r="O41" s="23" t="n">
        <f aca="false">ABS(Rates_Data!AF41-Rates_Data!AI41)</f>
        <v>0.183368421052631</v>
      </c>
      <c r="P41" s="23" t="n">
        <f aca="false">ABS(Rates_Data!AF41-Rates_Data!AJ41)</f>
        <v>0.585868421052631</v>
      </c>
      <c r="Q41" s="23" t="n">
        <f aca="false">ABS(Rates_Data!AG41-Rates_Data!AH41)</f>
        <v>1.13502631578947</v>
      </c>
      <c r="R41" s="23" t="n">
        <f aca="false">ABS(Rates_Data!AG41-Rates_Data!AI41)</f>
        <v>0.916947368421053</v>
      </c>
      <c r="S41" s="23" t="n">
        <f aca="false">ABS(Rates_Data!AG41-Rates_Data!AJ41)</f>
        <v>1.31944736842105</v>
      </c>
      <c r="T41" s="23" t="n">
        <f aca="false">ABS(Rates_Data!AH41-Rates_Data!AI41)</f>
        <v>0.218078947368421</v>
      </c>
      <c r="U41" s="23" t="n">
        <f aca="false">ABS(Rates_Data!AH41-Rates_Data!AJ41)</f>
        <v>0.184421052631579</v>
      </c>
      <c r="V41" s="23" t="n">
        <f aca="false">ABS(Rates_Data!AI41-Rates_Data!AJ41)</f>
        <v>0.4025</v>
      </c>
      <c r="W41" s="26" t="str">
        <f aca="false">IF(ROW()&lt;4+MinObs-1,"",IFERROR((B41-AVERAGE(B$4:B41))/STDEV(B$4:B41),""))</f>
        <v/>
      </c>
      <c r="X41" s="26" t="str">
        <f aca="false">IF(ROW()&lt;4+MinObs-1,"",IFERROR((C41-AVERAGE(C$4:C41))/STDEV(C$4:C41),""))</f>
        <v/>
      </c>
      <c r="Y41" s="26" t="str">
        <f aca="false">IF(ROW()&lt;4+MinObs-1,"",IFERROR((D41-AVERAGE(D$4:D41))/STDEV(D$4:D41),""))</f>
        <v/>
      </c>
      <c r="Z41" s="26" t="str">
        <f aca="false">IF(ROW()&lt;4+MinObs-1,"",IFERROR((E41-AVERAGE(E$4:E41))/STDEV(E$4:E41),""))</f>
        <v/>
      </c>
      <c r="AA41" s="26" t="str">
        <f aca="false">IF(ROW()&lt;4+MinObs-1,"",IFERROR((F41-AVERAGE(F$4:F41))/STDEV(F$4:F41),""))</f>
        <v/>
      </c>
      <c r="AB41" s="26" t="str">
        <f aca="false">IF(ROW()&lt;4+MinObs-1,"",IFERROR((G41-AVERAGE(G$4:G41))/STDEV(G$4:G41),""))</f>
        <v/>
      </c>
      <c r="AC41" s="26" t="str">
        <f aca="false">IF(ROW()&lt;4+MinObs-1,"",IFERROR((H41-AVERAGE(H$4:H41))/STDEV(H$4:H41),""))</f>
        <v/>
      </c>
      <c r="AD41" s="26" t="str">
        <f aca="false">IF(ROW()&lt;4+MinObs-1,"",IFERROR((I41-AVERAGE(I$4:I41))/STDEV(I$4:I41),""))</f>
        <v/>
      </c>
      <c r="AE41" s="26" t="str">
        <f aca="false">IF(ROW()&lt;4+MinObs-1,"",IFERROR((J41-AVERAGE(J$4:J41))/STDEV(J$4:J41),""))</f>
        <v/>
      </c>
      <c r="AF41" s="26" t="str">
        <f aca="false">IF(ROW()&lt;4+MinObs-1,"",IFERROR((K41-AVERAGE(K$4:K41))/STDEV(K$4:K41),""))</f>
        <v/>
      </c>
      <c r="AG41" s="26" t="str">
        <f aca="false">IF(ROW()&lt;4+MinObs-1,"",IFERROR((L41-AVERAGE(L$4:L41))/STDEV(L$4:L41),""))</f>
        <v/>
      </c>
      <c r="AH41" s="26" t="str">
        <f aca="false">IF(ROW()&lt;4+MinObs-1,"",IFERROR((M41-AVERAGE(M$4:M41))/STDEV(M$4:M41),""))</f>
        <v/>
      </c>
      <c r="AI41" s="26" t="str">
        <f aca="false">IF(ROW()&lt;4+MinObs-1,"",IFERROR((N41-AVERAGE(N$4:N41))/STDEV(N$4:N41),""))</f>
        <v/>
      </c>
      <c r="AJ41" s="26" t="str">
        <f aca="false">IF(ROW()&lt;4+MinObs-1,"",IFERROR((O41-AVERAGE(O$4:O41))/STDEV(O$4:O41),""))</f>
        <v/>
      </c>
      <c r="AK41" s="26" t="str">
        <f aca="false">IF(ROW()&lt;4+MinObs-1,"",IFERROR((P41-AVERAGE(P$4:P41))/STDEV(P$4:P41),""))</f>
        <v/>
      </c>
      <c r="AL41" s="26" t="str">
        <f aca="false">IF(ROW()&lt;4+MinObs-1,"",IFERROR((Q41-AVERAGE(Q$4:Q41))/STDEV(Q$4:Q41),""))</f>
        <v/>
      </c>
      <c r="AM41" s="26" t="str">
        <f aca="false">IF(ROW()&lt;4+MinObs-1,"",IFERROR((R41-AVERAGE(R$4:R41))/STDEV(R$4:R41),""))</f>
        <v/>
      </c>
      <c r="AN41" s="26" t="str">
        <f aca="false">IF(ROW()&lt;4+MinObs-1,"",IFERROR((S41-AVERAGE(S$4:S41))/STDEV(S$4:S41),""))</f>
        <v/>
      </c>
      <c r="AO41" s="26" t="str">
        <f aca="false">IF(ROW()&lt;4+MinObs-1,"",IFERROR((T41-AVERAGE(T$4:T41))/STDEV(T$4:T41),""))</f>
        <v/>
      </c>
      <c r="AP41" s="26" t="str">
        <f aca="false">IF(ROW()&lt;4+MinObs-1,"",IFERROR((U41-AVERAGE(U$4:U41))/STDEV(U$4:U41),""))</f>
        <v/>
      </c>
      <c r="AQ41" s="26" t="str">
        <f aca="false">IF(ROW()&lt;4+MinObs-1,"",IFERROR((V41-AVERAGE(V$4:V41))/STDEV(V$4:V41),""))</f>
        <v/>
      </c>
      <c r="AR41" s="26" t="n">
        <f aca="false">IF(W41="",0,IF(W41&gt;=z4,w4,IF(W41&gt;=z3,w3,IF(W41&gt;=zEntry,w2,IF(AND(W41&gt;=ExitZ,AR40&gt;0),w2,0)))))</f>
        <v>0</v>
      </c>
      <c r="AS41" s="26" t="n">
        <f aca="false">IF(X41="",0,IF(X41&gt;=z4,w4,IF(X41&gt;=z3,w3,IF(X41&gt;=zEntry,w2,IF(AND(X41&gt;=ExitZ,AS40&gt;0),w2,0)))))</f>
        <v>0</v>
      </c>
      <c r="AT41" s="26" t="n">
        <f aca="false">IF(Y41="",0,IF(Y41&gt;=z4,w4,IF(Y41&gt;=z3,w3,IF(Y41&gt;=zEntry,w2,IF(AND(Y41&gt;=ExitZ,AT40&gt;0),w2,0)))))</f>
        <v>0</v>
      </c>
      <c r="AU41" s="26" t="n">
        <f aca="false">IF(Z41="",0,IF(Z41&gt;=z4,w4,IF(Z41&gt;=z3,w3,IF(Z41&gt;=zEntry,w2,IF(AND(Z41&gt;=ExitZ,AU40&gt;0),w2,0)))))</f>
        <v>0</v>
      </c>
      <c r="AV41" s="26" t="n">
        <f aca="false">IF(AA41="",0,IF(AA41&gt;=z4,w4,IF(AA41&gt;=z3,w3,IF(AA41&gt;=zEntry,w2,IF(AND(AA41&gt;=ExitZ,AV40&gt;0),w2,0)))))</f>
        <v>0</v>
      </c>
      <c r="AW41" s="26" t="n">
        <f aca="false">IF(AB41="",0,IF(AB41&gt;=z4,w4,IF(AB41&gt;=z3,w3,IF(AB41&gt;=zEntry,w2,IF(AND(AB41&gt;=ExitZ,AW40&gt;0),w2,0)))))</f>
        <v>0</v>
      </c>
      <c r="AX41" s="26" t="n">
        <f aca="false">IF(AC41="",0,IF(AC41&gt;=z4,w4,IF(AC41&gt;=z3,w3,IF(AC41&gt;=zEntry,w2,IF(AND(AC41&gt;=ExitZ,AX40&gt;0),w2,0)))))</f>
        <v>0</v>
      </c>
      <c r="AY41" s="26" t="n">
        <f aca="false">IF(AD41="",0,IF(AD41&gt;=z4,w4,IF(AD41&gt;=z3,w3,IF(AD41&gt;=zEntry,w2,IF(AND(AD41&gt;=ExitZ,AY40&gt;0),w2,0)))))</f>
        <v>0</v>
      </c>
      <c r="AZ41" s="26" t="n">
        <f aca="false">IF(AE41="",0,IF(AE41&gt;=z4,w4,IF(AE41&gt;=z3,w3,IF(AE41&gt;=zEntry,w2,IF(AND(AE41&gt;=ExitZ,AZ40&gt;0),w2,0)))))</f>
        <v>0</v>
      </c>
      <c r="BA41" s="26" t="n">
        <f aca="false">IF(AF41="",0,IF(AF41&gt;=z4,w4,IF(AF41&gt;=z3,w3,IF(AF41&gt;=zEntry,w2,IF(AND(AF41&gt;=ExitZ,BA40&gt;0),w2,0)))))</f>
        <v>0</v>
      </c>
      <c r="BB41" s="26" t="n">
        <f aca="false">IF(AG41="",0,IF(AG41&gt;=z4,w4,IF(AG41&gt;=z3,w3,IF(AG41&gt;=zEntry,w2,IF(AND(AG41&gt;=ExitZ,BB40&gt;0),w2,0)))))</f>
        <v>0</v>
      </c>
      <c r="BC41" s="26" t="n">
        <f aca="false">IF(AH41="",0,IF(AH41&gt;=z4,w4,IF(AH41&gt;=z3,w3,IF(AH41&gt;=zEntry,w2,IF(AND(AH41&gt;=ExitZ,BC40&gt;0),w2,0)))))</f>
        <v>0</v>
      </c>
      <c r="BD41" s="26" t="n">
        <f aca="false">IF(AI41="",0,IF(AI41&gt;=z4,w4,IF(AI41&gt;=z3,w3,IF(AI41&gt;=zEntry,w2,IF(AND(AI41&gt;=ExitZ,BD40&gt;0),w2,0)))))</f>
        <v>0</v>
      </c>
      <c r="BE41" s="26" t="n">
        <f aca="false">IF(AJ41="",0,IF(AJ41&gt;=z4,w4,IF(AJ41&gt;=z3,w3,IF(AJ41&gt;=zEntry,w2,IF(AND(AJ41&gt;=ExitZ,BE40&gt;0),w2,0)))))</f>
        <v>0</v>
      </c>
      <c r="BF41" s="26" t="n">
        <f aca="false">IF(AK41="",0,IF(AK41&gt;=z4,w4,IF(AK41&gt;=z3,w3,IF(AK41&gt;=zEntry,w2,IF(AND(AK41&gt;=ExitZ,BF40&gt;0),w2,0)))))</f>
        <v>0</v>
      </c>
      <c r="BG41" s="26" t="n">
        <f aca="false">IF(AL41="",0,IF(AL41&gt;=z4,w4,IF(AL41&gt;=z3,w3,IF(AL41&gt;=zEntry,w2,IF(AND(AL41&gt;=ExitZ,BG40&gt;0),w2,0)))))</f>
        <v>0</v>
      </c>
      <c r="BH41" s="26" t="n">
        <f aca="false">IF(AM41="",0,IF(AM41&gt;=z4,w4,IF(AM41&gt;=z3,w3,IF(AM41&gt;=zEntry,w2,IF(AND(AM41&gt;=ExitZ,BH40&gt;0),w2,0)))))</f>
        <v>0</v>
      </c>
      <c r="BI41" s="26" t="n">
        <f aca="false">IF(AN41="",0,IF(AN41&gt;=z4,w4,IF(AN41&gt;=z3,w3,IF(AN41&gt;=zEntry,w2,IF(AND(AN41&gt;=ExitZ,BI40&gt;0),w2,0)))))</f>
        <v>0</v>
      </c>
      <c r="BJ41" s="26" t="n">
        <f aca="false">IF(AO41="",0,IF(AO41&gt;=z4,w4,IF(AO41&gt;=z3,w3,IF(AO41&gt;=zEntry,w2,IF(AND(AO41&gt;=ExitZ,BJ40&gt;0),w2,0)))))</f>
        <v>0</v>
      </c>
      <c r="BK41" s="26" t="n">
        <f aca="false">IF(AP41="",0,IF(AP41&gt;=z4,w4,IF(AP41&gt;=z3,w3,IF(AP41&gt;=zEntry,w2,IF(AND(AP41&gt;=ExitZ,BK40&gt;0),w2,0)))))</f>
        <v>0</v>
      </c>
      <c r="BL41" s="26" t="n">
        <f aca="false">IF(AQ41="",0,IF(AQ41&gt;=z4,w4,IF(AQ41&gt;=z3,w3,IF(AQ41&gt;=zEntry,w2,IF(AND(AQ41&gt;=ExitZ,BL40&gt;0),w2,0)))))</f>
        <v>0</v>
      </c>
      <c r="BM41" s="23" t="n">
        <f aca="false">IF(Rates_Data!AD40&gt;=Rates_Data!AE40,Rates_Data!AK41-Rates_Data!AL41,Rates_Data!AL41-Rates_Data!AK41)</f>
        <v>-0.00290700000000001</v>
      </c>
      <c r="BN41" s="23" t="n">
        <f aca="false">IF(Rates_Data!AD40&gt;=Rates_Data!AF40,Rates_Data!AK41-Rates_Data!AM41,Rates_Data!AM41-Rates_Data!AK41)</f>
        <v>-0.00408500000000001</v>
      </c>
      <c r="BO41" s="23" t="n">
        <f aca="false">IF(Rates_Data!AD40&gt;=Rates_Data!AG40,Rates_Data!AK41-Rates_Data!AN41,Rates_Data!AN41-Rates_Data!AK41)</f>
        <v>-0.001026</v>
      </c>
      <c r="BP41" s="23" t="n">
        <f aca="false">IF(Rates_Data!AD40&gt;=Rates_Data!AH40,Rates_Data!AK41-Rates_Data!AO41,Rates_Data!AO41-Rates_Data!AK41)</f>
        <v>-0.001691</v>
      </c>
      <c r="BQ41" s="23" t="n">
        <f aca="false">IF(Rates_Data!AD40&gt;=Rates_Data!AI40,Rates_Data!AK41-Rates_Data!AP41,Rates_Data!AP41-Rates_Data!AK41)</f>
        <v>-0.00625100000000001</v>
      </c>
      <c r="BR41" s="23" t="n">
        <f aca="false">IF(Rates_Data!AD40&gt;=Rates_Data!AJ40,Rates_Data!AK41-Rates_Data!AQ41,Rates_Data!AQ41-Rates_Data!AK41)</f>
        <v>-0.00286900000000001</v>
      </c>
      <c r="BS41" s="23" t="n">
        <f aca="false">IF(Rates_Data!AE40&gt;=Rates_Data!AF40,Rates_Data!AL41-Rates_Data!AM41,Rates_Data!AM41-Rates_Data!AL41)</f>
        <v>0.001178</v>
      </c>
      <c r="BT41" s="23" t="n">
        <f aca="false">IF(Rates_Data!AE40&gt;=Rates_Data!AG40,Rates_Data!AL41-Rates_Data!AN41,Rates_Data!AN41-Rates_Data!AL41)</f>
        <v>-0.00393300000000001</v>
      </c>
      <c r="BU41" s="23" t="n">
        <f aca="false">IF(Rates_Data!AE40&gt;=Rates_Data!AH40,Rates_Data!AL41-Rates_Data!AO41,Rates_Data!AO41-Rates_Data!AL41)</f>
        <v>0.00121600000000001</v>
      </c>
      <c r="BV41" s="23" t="n">
        <f aca="false">IF(Rates_Data!AE40&gt;=Rates_Data!AI40,Rates_Data!AL41-Rates_Data!AP41,Rates_Data!AP41-Rates_Data!AL41)</f>
        <v>-0.003344</v>
      </c>
      <c r="BW41" s="23" t="n">
        <f aca="false">IF(Rates_Data!AE40&gt;=Rates_Data!AJ40,Rates_Data!AL41-Rates_Data!AQ41,Rates_Data!AQ41-Rates_Data!AL41)</f>
        <v>3.79999999999958E-005</v>
      </c>
      <c r="BX41" s="23" t="n">
        <f aca="false">IF(Rates_Data!AF40&gt;=Rates_Data!AG40,Rates_Data!AM41-Rates_Data!AN41,Rates_Data!AN41-Rates_Data!AM41)</f>
        <v>-0.005111</v>
      </c>
      <c r="BY41" s="23" t="n">
        <f aca="false">IF(Rates_Data!AF40&gt;=Rates_Data!AH40,Rates_Data!AM41-Rates_Data!AO41,Rates_Data!AO41-Rates_Data!AM41)</f>
        <v>0.00239400000000001</v>
      </c>
      <c r="BZ41" s="23" t="n">
        <f aca="false">IF(Rates_Data!AF40&gt;=Rates_Data!AI40,Rates_Data!AM41-Rates_Data!AP41,Rates_Data!AP41-Rates_Data!AM41)</f>
        <v>-0.002166</v>
      </c>
      <c r="CA41" s="23" t="n">
        <f aca="false">IF(Rates_Data!AF40&gt;=Rates_Data!AJ40,Rates_Data!AM41-Rates_Data!AQ41,Rates_Data!AQ41-Rates_Data!AM41)</f>
        <v>0.00121599999999999</v>
      </c>
      <c r="CB41" s="23" t="n">
        <f aca="false">IF(Rates_Data!AG40&gt;=Rates_Data!AH40,Rates_Data!AN41-Rates_Data!AO41,Rates_Data!AO41-Rates_Data!AN41)</f>
        <v>-0.002717</v>
      </c>
      <c r="CC41" s="23" t="n">
        <f aca="false">IF(Rates_Data!AG40&gt;=Rates_Data!AI40,Rates_Data!AN41-Rates_Data!AP41,Rates_Data!AP41-Rates_Data!AN41)</f>
        <v>-0.007277</v>
      </c>
      <c r="CD41" s="23" t="n">
        <f aca="false">IF(Rates_Data!AG40&gt;=Rates_Data!AJ40,Rates_Data!AN41-Rates_Data!AQ41,Rates_Data!AQ41-Rates_Data!AN41)</f>
        <v>-0.00389500000000001</v>
      </c>
      <c r="CE41" s="23" t="n">
        <f aca="false">IF(Rates_Data!AH40&gt;=Rates_Data!AI40,Rates_Data!AO41-Rates_Data!AP41,Rates_Data!AP41-Rates_Data!AO41)</f>
        <v>0.00456000000000001</v>
      </c>
      <c r="CF41" s="23" t="n">
        <f aca="false">IF(Rates_Data!AH40&gt;=Rates_Data!AJ40,Rates_Data!AO41-Rates_Data!AQ41,Rates_Data!AQ41-Rates_Data!AO41)</f>
        <v>-0.00117800000000001</v>
      </c>
      <c r="CG41" s="23" t="n">
        <f aca="false">IF(Rates_Data!AI40&gt;=Rates_Data!AJ40,Rates_Data!AP41-Rates_Data!AQ41,Rates_Data!AQ41-Rates_Data!AP41)</f>
        <v>0.00338199999999999</v>
      </c>
      <c r="CH41" s="27" t="n">
        <f aca="false">IF(ROW()&lt;4+VolLB,"",STDEV(INDEX($BM:$BM,ROW()-VolLB+1):INDEX($BM:$BM,ROW()))*SQRT(12))</f>
        <v>0.0177750785111119</v>
      </c>
      <c r="CI41" s="27" t="n">
        <f aca="false">IF(ROW()&lt;4+VolLB,"",STDEV(INDEX($BN:$BN,ROW()-VolLB+1):INDEX($BN:$BN,ROW()))*SQRT(12))</f>
        <v>0.0200214917352519</v>
      </c>
      <c r="CJ41" s="27" t="n">
        <f aca="false">IF(ROW()&lt;4+VolLB,"",STDEV(INDEX($BO:$BO,ROW()-VolLB+1):INDEX($BO:$BO,ROW()))*SQRT(12))</f>
        <v>0.0194178615408352</v>
      </c>
      <c r="CK41" s="27" t="n">
        <f aca="false">IF(ROW()&lt;4+VolLB,"",STDEV(INDEX($BP:$BP,ROW()-VolLB+1):INDEX($BP:$BP,ROW()))*SQRT(12))</f>
        <v>0.0242576847032421</v>
      </c>
      <c r="CL41" s="27" t="n">
        <f aca="false">IF(ROW()&lt;4+VolLB,"",STDEV(INDEX($BQ:$BQ,ROW()-VolLB+1):INDEX($BQ:$BQ,ROW()))*SQRT(12))</f>
        <v>0.0204235263211444</v>
      </c>
      <c r="CM41" s="27" t="n">
        <f aca="false">IF(ROW()&lt;4+VolLB,"",STDEV(INDEX($BR:$BR,ROW()-VolLB+1):INDEX($BR:$BR,ROW()))*SQRT(12))</f>
        <v>0.0178564917780354</v>
      </c>
      <c r="CN41" s="27" t="n">
        <f aca="false">IF(ROW()&lt;4+VolLB,"",STDEV(INDEX($BS:$BS,ROW()-VolLB+1):INDEX($BS:$BS,ROW()))*SQRT(12))</f>
        <v>0.020214543059745</v>
      </c>
      <c r="CO41" s="27" t="n">
        <f aca="false">IF(ROW()&lt;4+VolLB,"",STDEV(INDEX($BT:$BT,ROW()-VolLB+1):INDEX($BT:$BT,ROW()))*SQRT(12))</f>
        <v>0.0187640342073162</v>
      </c>
      <c r="CP41" s="27" t="n">
        <f aca="false">IF(ROW()&lt;4+VolLB,"",STDEV(INDEX($BU:$BU,ROW()-VolLB+1):INDEX($BU:$BU,ROW()))*SQRT(12))</f>
        <v>0.0208387301916408</v>
      </c>
      <c r="CQ41" s="27" t="n">
        <f aca="false">IF(ROW()&lt;4+VolLB,"",STDEV(INDEX($BV:$BV,ROW()-VolLB+1):INDEX($BV:$BV,ROW()))*SQRT(12))</f>
        <v>0.0212545276628635</v>
      </c>
      <c r="CR41" s="27" t="n">
        <f aca="false">IF(ROW()&lt;4+VolLB,"",STDEV(INDEX($BW:$BW,ROW()-VolLB+1):INDEX($BW:$BW,ROW()))*SQRT(12))</f>
        <v>0.0180668370043806</v>
      </c>
      <c r="CS41" s="27" t="n">
        <f aca="false">IF(ROW()&lt;4+VolLB,"",STDEV(INDEX($BX:$BX,ROW()-VolLB+1):INDEX($BX:$BX,ROW()))*SQRT(12))</f>
        <v>0.0215394999727522</v>
      </c>
      <c r="CT41" s="27" t="n">
        <f aca="false">IF(ROW()&lt;4+VolLB,"",STDEV(INDEX($BY:$BY,ROW()-VolLB+1):INDEX($BY:$BY,ROW()))*SQRT(12))</f>
        <v>0.0215524519650262</v>
      </c>
      <c r="CU41" s="27" t="n">
        <f aca="false">IF(ROW()&lt;4+VolLB,"",STDEV(INDEX($BZ:$BZ,ROW()-VolLB+1):INDEX($BZ:$BZ,ROW()))*SQRT(12))</f>
        <v>0.021237137278833</v>
      </c>
      <c r="CV41" s="27" t="n">
        <f aca="false">IF(ROW()&lt;4+VolLB,"",STDEV(INDEX($CA:$CA,ROW()-VolLB+1):INDEX($CA:$CA,ROW()))*SQRT(12))</f>
        <v>0.0209213457574976</v>
      </c>
      <c r="CW41" s="27" t="n">
        <f aca="false">IF(ROW()&lt;4+VolLB,"",STDEV(INDEX($CB:$CB,ROW()-VolLB+1):INDEX($CB:$CB,ROW()))*SQRT(12))</f>
        <v>0.0210522377844573</v>
      </c>
      <c r="CX41" s="27" t="n">
        <f aca="false">IF(ROW()&lt;4+VolLB,"",STDEV(INDEX($CC:$CC,ROW()-VolLB+1):INDEX($CC:$CC,ROW()))*SQRT(12))</f>
        <v>0.0179002469724915</v>
      </c>
      <c r="CY41" s="27" t="n">
        <f aca="false">IF(ROW()&lt;4+VolLB,"",STDEV(INDEX($CD:$CD,ROW()-VolLB+1):INDEX($CD:$CD,ROW()))*SQRT(12))</f>
        <v>0.0193576813081673</v>
      </c>
      <c r="CZ41" s="27" t="n">
        <f aca="false">IF(ROW()&lt;4+VolLB,"",STDEV(INDEX($CE:$CE,ROW()-VolLB+1):INDEX($CE:$CE,ROW()))*SQRT(12))</f>
        <v>0.0207761200337585</v>
      </c>
      <c r="DA41" s="27" t="n">
        <f aca="false">IF(ROW()&lt;4+VolLB,"",STDEV(INDEX($CF:$CF,ROW()-VolLB+1):INDEX($CF:$CF,ROW()))*SQRT(12))</f>
        <v>0.0213925226801106</v>
      </c>
      <c r="DB41" s="27" t="n">
        <f aca="false">IF(ROW()&lt;4+VolLB,"",STDEV(INDEX($CG:$CG,ROW()-VolLB+1):INDEX($CG:$CG,ROW()))*SQRT(12))</f>
        <v>0.0188574811071034</v>
      </c>
      <c r="DC41" s="26" t="n">
        <f aca="false">IF(OR(AR41=0,CH41="",CH41=0),0,AR41*MIN(MaxScal,TgtVol/CH41))</f>
        <v>0</v>
      </c>
      <c r="DD41" s="26" t="n">
        <f aca="false">IF(OR(AS41=0,CI41="",CI41=0),0,AS41*MIN(MaxScal,TgtVol/CI41))</f>
        <v>0</v>
      </c>
      <c r="DE41" s="26" t="n">
        <f aca="false">IF(OR(AT41=0,CJ41="",CJ41=0),0,AT41*MIN(MaxScal,TgtVol/CJ41))</f>
        <v>0</v>
      </c>
      <c r="DF41" s="26" t="n">
        <f aca="false">IF(OR(AU41=0,CK41="",CK41=0),0,AU41*MIN(MaxScal,TgtVol/CK41))</f>
        <v>0</v>
      </c>
      <c r="DG41" s="26" t="n">
        <f aca="false">IF(OR(AV41=0,CL41="",CL41=0),0,AV41*MIN(MaxScal,TgtVol/CL41))</f>
        <v>0</v>
      </c>
      <c r="DH41" s="26" t="n">
        <f aca="false">IF(OR(AW41=0,CM41="",CM41=0),0,AW41*MIN(MaxScal,TgtVol/CM41))</f>
        <v>0</v>
      </c>
      <c r="DI41" s="26" t="n">
        <f aca="false">IF(OR(AX41=0,CN41="",CN41=0),0,AX41*MIN(MaxScal,TgtVol/CN41))</f>
        <v>0</v>
      </c>
      <c r="DJ41" s="26" t="n">
        <f aca="false">IF(OR(AY41=0,CO41="",CO41=0),0,AY41*MIN(MaxScal,TgtVol/CO41))</f>
        <v>0</v>
      </c>
      <c r="DK41" s="26" t="n">
        <f aca="false">IF(OR(AZ41=0,CP41="",CP41=0),0,AZ41*MIN(MaxScal,TgtVol/CP41))</f>
        <v>0</v>
      </c>
      <c r="DL41" s="26" t="n">
        <f aca="false">IF(OR(BA41=0,CQ41="",CQ41=0),0,BA41*MIN(MaxScal,TgtVol/CQ41))</f>
        <v>0</v>
      </c>
      <c r="DM41" s="26" t="n">
        <f aca="false">IF(OR(BB41=0,CR41="",CR41=0),0,BB41*MIN(MaxScal,TgtVol/CR41))</f>
        <v>0</v>
      </c>
      <c r="DN41" s="26" t="n">
        <f aca="false">IF(OR(BC41=0,CS41="",CS41=0),0,BC41*MIN(MaxScal,TgtVol/CS41))</f>
        <v>0</v>
      </c>
      <c r="DO41" s="26" t="n">
        <f aca="false">IF(OR(BD41=0,CT41="",CT41=0),0,BD41*MIN(MaxScal,TgtVol/CT41))</f>
        <v>0</v>
      </c>
      <c r="DP41" s="26" t="n">
        <f aca="false">IF(OR(BE41=0,CU41="",CU41=0),0,BE41*MIN(MaxScal,TgtVol/CU41))</f>
        <v>0</v>
      </c>
      <c r="DQ41" s="26" t="n">
        <f aca="false">IF(OR(BF41=0,CV41="",CV41=0),0,BF41*MIN(MaxScal,TgtVol/CV41))</f>
        <v>0</v>
      </c>
      <c r="DR41" s="26" t="n">
        <f aca="false">IF(OR(BG41=0,CW41="",CW41=0),0,BG41*MIN(MaxScal,TgtVol/CW41))</f>
        <v>0</v>
      </c>
      <c r="DS41" s="26" t="n">
        <f aca="false">IF(OR(BH41=0,CX41="",CX41=0),0,BH41*MIN(MaxScal,TgtVol/CX41))</f>
        <v>0</v>
      </c>
      <c r="DT41" s="26" t="n">
        <f aca="false">IF(OR(BI41=0,CY41="",CY41=0),0,BI41*MIN(MaxScal,TgtVol/CY41))</f>
        <v>0</v>
      </c>
      <c r="DU41" s="26" t="n">
        <f aca="false">IF(OR(BJ41=0,CZ41="",CZ41=0),0,BJ41*MIN(MaxScal,TgtVol/CZ41))</f>
        <v>0</v>
      </c>
      <c r="DV41" s="26" t="n">
        <f aca="false">IF(OR(BK41=0,DA41="",DA41=0),0,BK41*MIN(MaxScal,TgtVol/DA41))</f>
        <v>0</v>
      </c>
      <c r="DW41" s="26" t="n">
        <f aca="false">IF(OR(BL41=0,DB41="",DB41=0),0,BL41*MIN(MaxScal,TgtVol/DB41))</f>
        <v>0</v>
      </c>
      <c r="DX41" s="28" t="n">
        <f aca="false">IFERROR(DC40*BM41,"")</f>
        <v>-0</v>
      </c>
      <c r="DY41" s="28" t="n">
        <f aca="false">IFERROR(DD40*BN41,"")</f>
        <v>-0</v>
      </c>
      <c r="DZ41" s="28" t="n">
        <f aca="false">IFERROR(DE40*BO41,"")</f>
        <v>-0</v>
      </c>
      <c r="EA41" s="28" t="n">
        <f aca="false">IFERROR(DF40*BP41,"")</f>
        <v>-0</v>
      </c>
      <c r="EB41" s="28" t="n">
        <f aca="false">IFERROR(DG40*BQ41,"")</f>
        <v>-0</v>
      </c>
      <c r="EC41" s="28" t="n">
        <f aca="false">IFERROR(DH40*BR41,"")</f>
        <v>-0</v>
      </c>
      <c r="ED41" s="28" t="n">
        <f aca="false">IFERROR(DI40*BS41,"")</f>
        <v>0</v>
      </c>
      <c r="EE41" s="28" t="n">
        <f aca="false">IFERROR(DJ40*BT41,"")</f>
        <v>-0</v>
      </c>
      <c r="EF41" s="28" t="n">
        <f aca="false">IFERROR(DK40*BU41,"")</f>
        <v>0</v>
      </c>
      <c r="EG41" s="28" t="n">
        <f aca="false">IFERROR(DL40*BV41,"")</f>
        <v>-0</v>
      </c>
      <c r="EH41" s="28" t="n">
        <f aca="false">IFERROR(DM40*BW41,"")</f>
        <v>0</v>
      </c>
      <c r="EI41" s="28" t="n">
        <f aca="false">IFERROR(DN40*BX41,"")</f>
        <v>-0</v>
      </c>
      <c r="EJ41" s="28" t="n">
        <f aca="false">IFERROR(DO40*BY41,"")</f>
        <v>0</v>
      </c>
      <c r="EK41" s="28" t="n">
        <f aca="false">IFERROR(DP40*BZ41,"")</f>
        <v>-0</v>
      </c>
      <c r="EL41" s="28" t="n">
        <f aca="false">IFERROR(DQ40*CA41,"")</f>
        <v>0</v>
      </c>
      <c r="EM41" s="28" t="n">
        <f aca="false">IFERROR(DR40*CB41,"")</f>
        <v>-0</v>
      </c>
      <c r="EN41" s="28" t="n">
        <f aca="false">IFERROR(DS40*CC41,"")</f>
        <v>-0</v>
      </c>
      <c r="EO41" s="28" t="n">
        <f aca="false">IFERROR(DT40*CD41,"")</f>
        <v>-0</v>
      </c>
      <c r="EP41" s="28" t="n">
        <f aca="false">IFERROR(DU40*CE41,"")</f>
        <v>0</v>
      </c>
      <c r="EQ41" s="28" t="n">
        <f aca="false">IFERROR(DV40*CF41,"")</f>
        <v>-0</v>
      </c>
      <c r="ER41" s="28" t="n">
        <f aca="false">IFERROR(DW40*CG41,"")</f>
        <v>0</v>
      </c>
      <c r="ES41" s="28" t="n">
        <f aca="false">IF(ROW()=4,"",SUM(DX41:ER41))</f>
        <v>0</v>
      </c>
      <c r="ET41" s="29" t="n">
        <f aca="false">COUNTIF(AR41:BL41,"&gt;0")</f>
        <v>0</v>
      </c>
    </row>
    <row r="42" customFormat="false" ht="15" hidden="false" customHeight="false" outlineLevel="0" collapsed="false">
      <c r="A42" s="19" t="n">
        <v>39172</v>
      </c>
      <c r="B42" s="23" t="n">
        <f aca="false">ABS(Rates_Data!AD42-Rates_Data!AE42)</f>
        <v>0.518384615384616</v>
      </c>
      <c r="C42" s="23" t="n">
        <f aca="false">ABS(Rates_Data!AD42-Rates_Data!AF42)</f>
        <v>0.103435897435898</v>
      </c>
      <c r="D42" s="23" t="n">
        <f aca="false">ABS(Rates_Data!AD42-Rates_Data!AG42)</f>
        <v>0.0531794871794876</v>
      </c>
      <c r="E42" s="23" t="n">
        <f aca="false">ABS(Rates_Data!AD42-Rates_Data!AH42)</f>
        <v>0.81223076923077</v>
      </c>
      <c r="F42" s="23" t="n">
        <f aca="false">ABS(Rates_Data!AD42-Rates_Data!AI42)</f>
        <v>0.650410256410257</v>
      </c>
      <c r="G42" s="23" t="n">
        <f aca="false">ABS(Rates_Data!AD42-Rates_Data!AJ42)</f>
        <v>0.617769230769231</v>
      </c>
      <c r="H42" s="23" t="n">
        <f aca="false">ABS(Rates_Data!AE42-Rates_Data!AF42)</f>
        <v>0.414948717948718</v>
      </c>
      <c r="I42" s="23" t="n">
        <f aca="false">ABS(Rates_Data!AE42-Rates_Data!AG42)</f>
        <v>0.465205128205128</v>
      </c>
      <c r="J42" s="23" t="n">
        <f aca="false">ABS(Rates_Data!AE42-Rates_Data!AH42)</f>
        <v>0.293846153846154</v>
      </c>
      <c r="K42" s="23" t="n">
        <f aca="false">ABS(Rates_Data!AE42-Rates_Data!AI42)</f>
        <v>0.132025641025641</v>
      </c>
      <c r="L42" s="23" t="n">
        <f aca="false">ABS(Rates_Data!AE42-Rates_Data!AJ42)</f>
        <v>0.0993846153846151</v>
      </c>
      <c r="M42" s="23" t="n">
        <f aca="false">ABS(Rates_Data!AF42-Rates_Data!AG42)</f>
        <v>0.0502564102564101</v>
      </c>
      <c r="N42" s="23" t="n">
        <f aca="false">ABS(Rates_Data!AF42-Rates_Data!AH42)</f>
        <v>0.708794871794872</v>
      </c>
      <c r="O42" s="23" t="n">
        <f aca="false">ABS(Rates_Data!AF42-Rates_Data!AI42)</f>
        <v>0.546974358974359</v>
      </c>
      <c r="P42" s="23" t="n">
        <f aca="false">ABS(Rates_Data!AF42-Rates_Data!AJ42)</f>
        <v>0.514333333333333</v>
      </c>
      <c r="Q42" s="23" t="n">
        <f aca="false">ABS(Rates_Data!AG42-Rates_Data!AH42)</f>
        <v>0.759051282051282</v>
      </c>
      <c r="R42" s="23" t="n">
        <f aca="false">ABS(Rates_Data!AG42-Rates_Data!AI42)</f>
        <v>0.597230769230769</v>
      </c>
      <c r="S42" s="23" t="n">
        <f aca="false">ABS(Rates_Data!AG42-Rates_Data!AJ42)</f>
        <v>0.564589743589743</v>
      </c>
      <c r="T42" s="23" t="n">
        <f aca="false">ABS(Rates_Data!AH42-Rates_Data!AI42)</f>
        <v>0.161820512820513</v>
      </c>
      <c r="U42" s="23" t="n">
        <f aca="false">ABS(Rates_Data!AH42-Rates_Data!AJ42)</f>
        <v>0.194461538461539</v>
      </c>
      <c r="V42" s="23" t="n">
        <f aca="false">ABS(Rates_Data!AI42-Rates_Data!AJ42)</f>
        <v>0.0326410256410258</v>
      </c>
      <c r="W42" s="26" t="str">
        <f aca="false">IF(ROW()&lt;4+MinObs-1,"",IFERROR((B42-AVERAGE(B$4:B42))/STDEV(B$4:B42),""))</f>
        <v/>
      </c>
      <c r="X42" s="26" t="str">
        <f aca="false">IF(ROW()&lt;4+MinObs-1,"",IFERROR((C42-AVERAGE(C$4:C42))/STDEV(C$4:C42),""))</f>
        <v/>
      </c>
      <c r="Y42" s="26" t="str">
        <f aca="false">IF(ROW()&lt;4+MinObs-1,"",IFERROR((D42-AVERAGE(D$4:D42))/STDEV(D$4:D42),""))</f>
        <v/>
      </c>
      <c r="Z42" s="26" t="str">
        <f aca="false">IF(ROW()&lt;4+MinObs-1,"",IFERROR((E42-AVERAGE(E$4:E42))/STDEV(E$4:E42),""))</f>
        <v/>
      </c>
      <c r="AA42" s="26" t="str">
        <f aca="false">IF(ROW()&lt;4+MinObs-1,"",IFERROR((F42-AVERAGE(F$4:F42))/STDEV(F$4:F42),""))</f>
        <v/>
      </c>
      <c r="AB42" s="26" t="str">
        <f aca="false">IF(ROW()&lt;4+MinObs-1,"",IFERROR((G42-AVERAGE(G$4:G42))/STDEV(G$4:G42),""))</f>
        <v/>
      </c>
      <c r="AC42" s="26" t="str">
        <f aca="false">IF(ROW()&lt;4+MinObs-1,"",IFERROR((H42-AVERAGE(H$4:H42))/STDEV(H$4:H42),""))</f>
        <v/>
      </c>
      <c r="AD42" s="26" t="str">
        <f aca="false">IF(ROW()&lt;4+MinObs-1,"",IFERROR((I42-AVERAGE(I$4:I42))/STDEV(I$4:I42),""))</f>
        <v/>
      </c>
      <c r="AE42" s="26" t="str">
        <f aca="false">IF(ROW()&lt;4+MinObs-1,"",IFERROR((J42-AVERAGE(J$4:J42))/STDEV(J$4:J42),""))</f>
        <v/>
      </c>
      <c r="AF42" s="26" t="str">
        <f aca="false">IF(ROW()&lt;4+MinObs-1,"",IFERROR((K42-AVERAGE(K$4:K42))/STDEV(K$4:K42),""))</f>
        <v/>
      </c>
      <c r="AG42" s="26" t="str">
        <f aca="false">IF(ROW()&lt;4+MinObs-1,"",IFERROR((L42-AVERAGE(L$4:L42))/STDEV(L$4:L42),""))</f>
        <v/>
      </c>
      <c r="AH42" s="26" t="str">
        <f aca="false">IF(ROW()&lt;4+MinObs-1,"",IFERROR((M42-AVERAGE(M$4:M42))/STDEV(M$4:M42),""))</f>
        <v/>
      </c>
      <c r="AI42" s="26" t="str">
        <f aca="false">IF(ROW()&lt;4+MinObs-1,"",IFERROR((N42-AVERAGE(N$4:N42))/STDEV(N$4:N42),""))</f>
        <v/>
      </c>
      <c r="AJ42" s="26" t="str">
        <f aca="false">IF(ROW()&lt;4+MinObs-1,"",IFERROR((O42-AVERAGE(O$4:O42))/STDEV(O$4:O42),""))</f>
        <v/>
      </c>
      <c r="AK42" s="26" t="str">
        <f aca="false">IF(ROW()&lt;4+MinObs-1,"",IFERROR((P42-AVERAGE(P$4:P42))/STDEV(P$4:P42),""))</f>
        <v/>
      </c>
      <c r="AL42" s="26" t="str">
        <f aca="false">IF(ROW()&lt;4+MinObs-1,"",IFERROR((Q42-AVERAGE(Q$4:Q42))/STDEV(Q$4:Q42),""))</f>
        <v/>
      </c>
      <c r="AM42" s="26" t="str">
        <f aca="false">IF(ROW()&lt;4+MinObs-1,"",IFERROR((R42-AVERAGE(R$4:R42))/STDEV(R$4:R42),""))</f>
        <v/>
      </c>
      <c r="AN42" s="26" t="str">
        <f aca="false">IF(ROW()&lt;4+MinObs-1,"",IFERROR((S42-AVERAGE(S$4:S42))/STDEV(S$4:S42),""))</f>
        <v/>
      </c>
      <c r="AO42" s="26" t="str">
        <f aca="false">IF(ROW()&lt;4+MinObs-1,"",IFERROR((T42-AVERAGE(T$4:T42))/STDEV(T$4:T42),""))</f>
        <v/>
      </c>
      <c r="AP42" s="26" t="str">
        <f aca="false">IF(ROW()&lt;4+MinObs-1,"",IFERROR((U42-AVERAGE(U$4:U42))/STDEV(U$4:U42),""))</f>
        <v/>
      </c>
      <c r="AQ42" s="26" t="str">
        <f aca="false">IF(ROW()&lt;4+MinObs-1,"",IFERROR((V42-AVERAGE(V$4:V42))/STDEV(V$4:V42),""))</f>
        <v/>
      </c>
      <c r="AR42" s="26" t="n">
        <f aca="false">IF(W42="",0,IF(W42&gt;=z4,w4,IF(W42&gt;=z3,w3,IF(W42&gt;=zEntry,w2,IF(AND(W42&gt;=ExitZ,AR41&gt;0),w2,0)))))</f>
        <v>0</v>
      </c>
      <c r="AS42" s="26" t="n">
        <f aca="false">IF(X42="",0,IF(X42&gt;=z4,w4,IF(X42&gt;=z3,w3,IF(X42&gt;=zEntry,w2,IF(AND(X42&gt;=ExitZ,AS41&gt;0),w2,0)))))</f>
        <v>0</v>
      </c>
      <c r="AT42" s="26" t="n">
        <f aca="false">IF(Y42="",0,IF(Y42&gt;=z4,w4,IF(Y42&gt;=z3,w3,IF(Y42&gt;=zEntry,w2,IF(AND(Y42&gt;=ExitZ,AT41&gt;0),w2,0)))))</f>
        <v>0</v>
      </c>
      <c r="AU42" s="26" t="n">
        <f aca="false">IF(Z42="",0,IF(Z42&gt;=z4,w4,IF(Z42&gt;=z3,w3,IF(Z42&gt;=zEntry,w2,IF(AND(Z42&gt;=ExitZ,AU41&gt;0),w2,0)))))</f>
        <v>0</v>
      </c>
      <c r="AV42" s="26" t="n">
        <f aca="false">IF(AA42="",0,IF(AA42&gt;=z4,w4,IF(AA42&gt;=z3,w3,IF(AA42&gt;=zEntry,w2,IF(AND(AA42&gt;=ExitZ,AV41&gt;0),w2,0)))))</f>
        <v>0</v>
      </c>
      <c r="AW42" s="26" t="n">
        <f aca="false">IF(AB42="",0,IF(AB42&gt;=z4,w4,IF(AB42&gt;=z3,w3,IF(AB42&gt;=zEntry,w2,IF(AND(AB42&gt;=ExitZ,AW41&gt;0),w2,0)))))</f>
        <v>0</v>
      </c>
      <c r="AX42" s="26" t="n">
        <f aca="false">IF(AC42="",0,IF(AC42&gt;=z4,w4,IF(AC42&gt;=z3,w3,IF(AC42&gt;=zEntry,w2,IF(AND(AC42&gt;=ExitZ,AX41&gt;0),w2,0)))))</f>
        <v>0</v>
      </c>
      <c r="AY42" s="26" t="n">
        <f aca="false">IF(AD42="",0,IF(AD42&gt;=z4,w4,IF(AD42&gt;=z3,w3,IF(AD42&gt;=zEntry,w2,IF(AND(AD42&gt;=ExitZ,AY41&gt;0),w2,0)))))</f>
        <v>0</v>
      </c>
      <c r="AZ42" s="26" t="n">
        <f aca="false">IF(AE42="",0,IF(AE42&gt;=z4,w4,IF(AE42&gt;=z3,w3,IF(AE42&gt;=zEntry,w2,IF(AND(AE42&gt;=ExitZ,AZ41&gt;0),w2,0)))))</f>
        <v>0</v>
      </c>
      <c r="BA42" s="26" t="n">
        <f aca="false">IF(AF42="",0,IF(AF42&gt;=z4,w4,IF(AF42&gt;=z3,w3,IF(AF42&gt;=zEntry,w2,IF(AND(AF42&gt;=ExitZ,BA41&gt;0),w2,0)))))</f>
        <v>0</v>
      </c>
      <c r="BB42" s="26" t="n">
        <f aca="false">IF(AG42="",0,IF(AG42&gt;=z4,w4,IF(AG42&gt;=z3,w3,IF(AG42&gt;=zEntry,w2,IF(AND(AG42&gt;=ExitZ,BB41&gt;0),w2,0)))))</f>
        <v>0</v>
      </c>
      <c r="BC42" s="26" t="n">
        <f aca="false">IF(AH42="",0,IF(AH42&gt;=z4,w4,IF(AH42&gt;=z3,w3,IF(AH42&gt;=zEntry,w2,IF(AND(AH42&gt;=ExitZ,BC41&gt;0),w2,0)))))</f>
        <v>0</v>
      </c>
      <c r="BD42" s="26" t="n">
        <f aca="false">IF(AI42="",0,IF(AI42&gt;=z4,w4,IF(AI42&gt;=z3,w3,IF(AI42&gt;=zEntry,w2,IF(AND(AI42&gt;=ExitZ,BD41&gt;0),w2,0)))))</f>
        <v>0</v>
      </c>
      <c r="BE42" s="26" t="n">
        <f aca="false">IF(AJ42="",0,IF(AJ42&gt;=z4,w4,IF(AJ42&gt;=z3,w3,IF(AJ42&gt;=zEntry,w2,IF(AND(AJ42&gt;=ExitZ,BE41&gt;0),w2,0)))))</f>
        <v>0</v>
      </c>
      <c r="BF42" s="26" t="n">
        <f aca="false">IF(AK42="",0,IF(AK42&gt;=z4,w4,IF(AK42&gt;=z3,w3,IF(AK42&gt;=zEntry,w2,IF(AND(AK42&gt;=ExitZ,BF41&gt;0),w2,0)))))</f>
        <v>0</v>
      </c>
      <c r="BG42" s="26" t="n">
        <f aca="false">IF(AL42="",0,IF(AL42&gt;=z4,w4,IF(AL42&gt;=z3,w3,IF(AL42&gt;=zEntry,w2,IF(AND(AL42&gt;=ExitZ,BG41&gt;0),w2,0)))))</f>
        <v>0</v>
      </c>
      <c r="BH42" s="26" t="n">
        <f aca="false">IF(AM42="",0,IF(AM42&gt;=z4,w4,IF(AM42&gt;=z3,w3,IF(AM42&gt;=zEntry,w2,IF(AND(AM42&gt;=ExitZ,BH41&gt;0),w2,0)))))</f>
        <v>0</v>
      </c>
      <c r="BI42" s="26" t="n">
        <f aca="false">IF(AN42="",0,IF(AN42&gt;=z4,w4,IF(AN42&gt;=z3,w3,IF(AN42&gt;=zEntry,w2,IF(AND(AN42&gt;=ExitZ,BI41&gt;0),w2,0)))))</f>
        <v>0</v>
      </c>
      <c r="BJ42" s="26" t="n">
        <f aca="false">IF(AO42="",0,IF(AO42&gt;=z4,w4,IF(AO42&gt;=z3,w3,IF(AO42&gt;=zEntry,w2,IF(AND(AO42&gt;=ExitZ,BJ41&gt;0),w2,0)))))</f>
        <v>0</v>
      </c>
      <c r="BK42" s="26" t="n">
        <f aca="false">IF(AP42="",0,IF(AP42&gt;=z4,w4,IF(AP42&gt;=z3,w3,IF(AP42&gt;=zEntry,w2,IF(AND(AP42&gt;=ExitZ,BK41&gt;0),w2,0)))))</f>
        <v>0</v>
      </c>
      <c r="BL42" s="26" t="n">
        <f aca="false">IF(AQ42="",0,IF(AQ42&gt;=z4,w4,IF(AQ42&gt;=z3,w3,IF(AQ42&gt;=zEntry,w2,IF(AND(AQ42&gt;=ExitZ,BL41&gt;0),w2,0)))))</f>
        <v>0</v>
      </c>
      <c r="BM42" s="23" t="n">
        <f aca="false">IF(Rates_Data!AD41&gt;=Rates_Data!AE41,Rates_Data!AK42-Rates_Data!AL42,Rates_Data!AL42-Rates_Data!AK42)</f>
        <v>0.00383800000000001</v>
      </c>
      <c r="BN42" s="23" t="n">
        <f aca="false">IF(Rates_Data!AD41&gt;=Rates_Data!AF41,Rates_Data!AK42-Rates_Data!AM42,Rates_Data!AM42-Rates_Data!AK42)</f>
        <v>0.006574</v>
      </c>
      <c r="BO42" s="23" t="n">
        <f aca="false">IF(Rates_Data!AD41&gt;=Rates_Data!AG41,Rates_Data!AK42-Rates_Data!AN42,Rates_Data!AN42-Rates_Data!AK42)</f>
        <v>0.004579</v>
      </c>
      <c r="BP42" s="23" t="n">
        <f aca="false">IF(Rates_Data!AD41&gt;=Rates_Data!AH41,Rates_Data!AK42-Rates_Data!AO42,Rates_Data!AO42-Rates_Data!AK42)</f>
        <v>-0.002147</v>
      </c>
      <c r="BQ42" s="23" t="n">
        <f aca="false">IF(Rates_Data!AD41&gt;=Rates_Data!AI41,Rates_Data!AK42-Rates_Data!AP42,Rates_Data!AP42-Rates_Data!AK42)</f>
        <v>0.001558</v>
      </c>
      <c r="BR42" s="23" t="n">
        <f aca="false">IF(Rates_Data!AD41&gt;=Rates_Data!AJ41,Rates_Data!AK42-Rates_Data!AQ42,Rates_Data!AQ42-Rates_Data!AK42)</f>
        <v>0.00891100000000001</v>
      </c>
      <c r="BS42" s="23" t="n">
        <f aca="false">IF(Rates_Data!AE41&gt;=Rates_Data!AF41,Rates_Data!AL42-Rates_Data!AM42,Rates_Data!AM42-Rates_Data!AL42)</f>
        <v>-0.00273599999999999</v>
      </c>
      <c r="BT42" s="23" t="n">
        <f aca="false">IF(Rates_Data!AE41&gt;=Rates_Data!AG41,Rates_Data!AL42-Rates_Data!AN42,Rates_Data!AN42-Rates_Data!AL42)</f>
        <v>0.008417</v>
      </c>
      <c r="BU42" s="23" t="n">
        <f aca="false">IF(Rates_Data!AE41&gt;=Rates_Data!AH41,Rates_Data!AL42-Rates_Data!AO42,Rates_Data!AO42-Rates_Data!AL42)</f>
        <v>-0.00598500000000001</v>
      </c>
      <c r="BV42" s="23" t="n">
        <f aca="false">IF(Rates_Data!AE41&gt;=Rates_Data!AI41,Rates_Data!AL42-Rates_Data!AP42,Rates_Data!AP42-Rates_Data!AL42)</f>
        <v>0.00228</v>
      </c>
      <c r="BW42" s="23" t="n">
        <f aca="false">IF(Rates_Data!AE41&gt;=Rates_Data!AJ41,Rates_Data!AL42-Rates_Data!AQ42,Rates_Data!AQ42-Rates_Data!AL42)</f>
        <v>0.005073</v>
      </c>
      <c r="BX42" s="23" t="n">
        <f aca="false">IF(Rates_Data!AF41&gt;=Rates_Data!AG41,Rates_Data!AM42-Rates_Data!AN42,Rates_Data!AN42-Rates_Data!AM42)</f>
        <v>0.011153</v>
      </c>
      <c r="BY42" s="23" t="n">
        <f aca="false">IF(Rates_Data!AF41&gt;=Rates_Data!AH41,Rates_Data!AM42-Rates_Data!AO42,Rates_Data!AO42-Rates_Data!AM42)</f>
        <v>-0.008721</v>
      </c>
      <c r="BZ42" s="23" t="n">
        <f aca="false">IF(Rates_Data!AF41&gt;=Rates_Data!AI41,Rates_Data!AM42-Rates_Data!AP42,Rates_Data!AP42-Rates_Data!AM42)</f>
        <v>-0.005016</v>
      </c>
      <c r="CA42" s="23" t="n">
        <f aca="false">IF(Rates_Data!AF41&gt;=Rates_Data!AJ41,Rates_Data!AM42-Rates_Data!AQ42,Rates_Data!AQ42-Rates_Data!AM42)</f>
        <v>0.00233700000000001</v>
      </c>
      <c r="CB42" s="23" t="n">
        <f aca="false">IF(Rates_Data!AG41&gt;=Rates_Data!AH41,Rates_Data!AN42-Rates_Data!AO42,Rates_Data!AO42-Rates_Data!AN42)</f>
        <v>0.002432</v>
      </c>
      <c r="CC42" s="23" t="n">
        <f aca="false">IF(Rates_Data!AG41&gt;=Rates_Data!AI41,Rates_Data!AN42-Rates_Data!AP42,Rates_Data!AP42-Rates_Data!AN42)</f>
        <v>0.006137</v>
      </c>
      <c r="CD42" s="23" t="n">
        <f aca="false">IF(Rates_Data!AG41&gt;=Rates_Data!AJ41,Rates_Data!AN42-Rates_Data!AQ42,Rates_Data!AQ42-Rates_Data!AN42)</f>
        <v>0.01349</v>
      </c>
      <c r="CE42" s="23" t="n">
        <f aca="false">IF(Rates_Data!AH41&gt;=Rates_Data!AI41,Rates_Data!AO42-Rates_Data!AP42,Rates_Data!AP42-Rates_Data!AO42)</f>
        <v>-0.003705</v>
      </c>
      <c r="CF42" s="23" t="n">
        <f aca="false">IF(Rates_Data!AH41&gt;=Rates_Data!AJ41,Rates_Data!AO42-Rates_Data!AQ42,Rates_Data!AQ42-Rates_Data!AO42)</f>
        <v>0.011058</v>
      </c>
      <c r="CG42" s="23" t="n">
        <f aca="false">IF(Rates_Data!AI41&gt;=Rates_Data!AJ41,Rates_Data!AP42-Rates_Data!AQ42,Rates_Data!AQ42-Rates_Data!AP42)</f>
        <v>0.007353</v>
      </c>
      <c r="CH42" s="27" t="n">
        <f aca="false">IF(ROW()&lt;4+VolLB,"",STDEV(INDEX($BM:$BM,ROW()-VolLB+1):INDEX($BM:$BM,ROW()))*SQRT(12))</f>
        <v>0.0166049262592819</v>
      </c>
      <c r="CI42" s="27" t="n">
        <f aca="false">IF(ROW()&lt;4+VolLB,"",STDEV(INDEX($BN:$BN,ROW()-VolLB+1):INDEX($BN:$BN,ROW()))*SQRT(12))</f>
        <v>0.0203134484648307</v>
      </c>
      <c r="CJ42" s="27" t="n">
        <f aca="false">IF(ROW()&lt;4+VolLB,"",STDEV(INDEX($BO:$BO,ROW()-VolLB+1):INDEX($BO:$BO,ROW()))*SQRT(12))</f>
        <v>0.0194249153281234</v>
      </c>
      <c r="CK42" s="27" t="n">
        <f aca="false">IF(ROW()&lt;4+VolLB,"",STDEV(INDEX($BP:$BP,ROW()-VolLB+1):INDEX($BP:$BP,ROW()))*SQRT(12))</f>
        <v>0.0242468067975185</v>
      </c>
      <c r="CL42" s="27" t="n">
        <f aca="false">IF(ROW()&lt;4+VolLB,"",STDEV(INDEX($BQ:$BQ,ROW()-VolLB+1):INDEX($BQ:$BQ,ROW()))*SQRT(12))</f>
        <v>0.0196055380514209</v>
      </c>
      <c r="CM42" s="27" t="n">
        <f aca="false">IF(ROW()&lt;4+VolLB,"",STDEV(INDEX($BR:$BR,ROW()-VolLB+1):INDEX($BR:$BR,ROW()))*SQRT(12))</f>
        <v>0.018480442335203</v>
      </c>
      <c r="CN42" s="27" t="n">
        <f aca="false">IF(ROW()&lt;4+VolLB,"",STDEV(INDEX($BS:$BS,ROW()-VolLB+1):INDEX($BS:$BS,ROW()))*SQRT(12))</f>
        <v>0.0199091484144972</v>
      </c>
      <c r="CO42" s="27" t="n">
        <f aca="false">IF(ROW()&lt;4+VolLB,"",STDEV(INDEX($BT:$BT,ROW()-VolLB+1):INDEX($BT:$BT,ROW()))*SQRT(12))</f>
        <v>0.0191251546359139</v>
      </c>
      <c r="CP42" s="27" t="n">
        <f aca="false">IF(ROW()&lt;4+VolLB,"",STDEV(INDEX($BU:$BU,ROW()-VolLB+1):INDEX($BU:$BU,ROW()))*SQRT(12))</f>
        <v>0.0206298805894104</v>
      </c>
      <c r="CQ42" s="27" t="n">
        <f aca="false">IF(ROW()&lt;4+VolLB,"",STDEV(INDEX($BV:$BV,ROW()-VolLB+1):INDEX($BV:$BV,ROW()))*SQRT(12))</f>
        <v>0.0212690954713977</v>
      </c>
      <c r="CR42" s="27" t="n">
        <f aca="false">IF(ROW()&lt;4+VolLB,"",STDEV(INDEX($BW:$BW,ROW()-VolLB+1):INDEX($BW:$BW,ROW()))*SQRT(12))</f>
        <v>0.0172515052635167</v>
      </c>
      <c r="CS42" s="27" t="n">
        <f aca="false">IF(ROW()&lt;4+VolLB,"",STDEV(INDEX($BX:$BX,ROW()-VolLB+1):INDEX($BX:$BX,ROW()))*SQRT(12))</f>
        <v>0.0223424070698793</v>
      </c>
      <c r="CT42" s="27" t="n">
        <f aca="false">IF(ROW()&lt;4+VolLB,"",STDEV(INDEX($BY:$BY,ROW()-VolLB+1):INDEX($BY:$BY,ROW()))*SQRT(12))</f>
        <v>0.0223420601401205</v>
      </c>
      <c r="CU42" s="27" t="n">
        <f aca="false">IF(ROW()&lt;4+VolLB,"",STDEV(INDEX($BZ:$BZ,ROW()-VolLB+1):INDEX($BZ:$BZ,ROW()))*SQRT(12))</f>
        <v>0.0208684694453253</v>
      </c>
      <c r="CV42" s="27" t="n">
        <f aca="false">IF(ROW()&lt;4+VolLB,"",STDEV(INDEX($CA:$CA,ROW()-VolLB+1):INDEX($CA:$CA,ROW()))*SQRT(12))</f>
        <v>0.0209426017110714</v>
      </c>
      <c r="CW42" s="27" t="n">
        <f aca="false">IF(ROW()&lt;4+VolLB,"",STDEV(INDEX($CB:$CB,ROW()-VolLB+1):INDEX($CB:$CB,ROW()))*SQRT(12))</f>
        <v>0.0209991906354235</v>
      </c>
      <c r="CX42" s="27" t="n">
        <f aca="false">IF(ROW()&lt;4+VolLB,"",STDEV(INDEX($CC:$CC,ROW()-VolLB+1):INDEX($CC:$CC,ROW()))*SQRT(12))</f>
        <v>0.0180459172525454</v>
      </c>
      <c r="CY42" s="27" t="n">
        <f aca="false">IF(ROW()&lt;4+VolLB,"",STDEV(INDEX($CD:$CD,ROW()-VolLB+1):INDEX($CD:$CD,ROW()))*SQRT(12))</f>
        <v>0.0210010295155806</v>
      </c>
      <c r="CZ42" s="27" t="n">
        <f aca="false">IF(ROW()&lt;4+VolLB,"",STDEV(INDEX($CE:$CE,ROW()-VolLB+1):INDEX($CE:$CE,ROW()))*SQRT(12))</f>
        <v>0.0204212003198823</v>
      </c>
      <c r="DA42" s="27" t="n">
        <f aca="false">IF(ROW()&lt;4+VolLB,"",STDEV(INDEX($CF:$CF,ROW()-VolLB+1):INDEX($CF:$CF,ROW()))*SQRT(12))</f>
        <v>0.0221927079958818</v>
      </c>
      <c r="DB42" s="27" t="n">
        <f aca="false">IF(ROW()&lt;4+VolLB,"",STDEV(INDEX($CG:$CG,ROW()-VolLB+1):INDEX($CG:$CG,ROW()))*SQRT(12))</f>
        <v>0.0187994710166207</v>
      </c>
      <c r="DC42" s="26" t="n">
        <f aca="false">IF(OR(AR42=0,CH42="",CH42=0),0,AR42*MIN(MaxScal,TgtVol/CH42))</f>
        <v>0</v>
      </c>
      <c r="DD42" s="26" t="n">
        <f aca="false">IF(OR(AS42=0,CI42="",CI42=0),0,AS42*MIN(MaxScal,TgtVol/CI42))</f>
        <v>0</v>
      </c>
      <c r="DE42" s="26" t="n">
        <f aca="false">IF(OR(AT42=0,CJ42="",CJ42=0),0,AT42*MIN(MaxScal,TgtVol/CJ42))</f>
        <v>0</v>
      </c>
      <c r="DF42" s="26" t="n">
        <f aca="false">IF(OR(AU42=0,CK42="",CK42=0),0,AU42*MIN(MaxScal,TgtVol/CK42))</f>
        <v>0</v>
      </c>
      <c r="DG42" s="26" t="n">
        <f aca="false">IF(OR(AV42=0,CL42="",CL42=0),0,AV42*MIN(MaxScal,TgtVol/CL42))</f>
        <v>0</v>
      </c>
      <c r="DH42" s="26" t="n">
        <f aca="false">IF(OR(AW42=0,CM42="",CM42=0),0,AW42*MIN(MaxScal,TgtVol/CM42))</f>
        <v>0</v>
      </c>
      <c r="DI42" s="26" t="n">
        <f aca="false">IF(OR(AX42=0,CN42="",CN42=0),0,AX42*MIN(MaxScal,TgtVol/CN42))</f>
        <v>0</v>
      </c>
      <c r="DJ42" s="26" t="n">
        <f aca="false">IF(OR(AY42=0,CO42="",CO42=0),0,AY42*MIN(MaxScal,TgtVol/CO42))</f>
        <v>0</v>
      </c>
      <c r="DK42" s="26" t="n">
        <f aca="false">IF(OR(AZ42=0,CP42="",CP42=0),0,AZ42*MIN(MaxScal,TgtVol/CP42))</f>
        <v>0</v>
      </c>
      <c r="DL42" s="26" t="n">
        <f aca="false">IF(OR(BA42=0,CQ42="",CQ42=0),0,BA42*MIN(MaxScal,TgtVol/CQ42))</f>
        <v>0</v>
      </c>
      <c r="DM42" s="26" t="n">
        <f aca="false">IF(OR(BB42=0,CR42="",CR42=0),0,BB42*MIN(MaxScal,TgtVol/CR42))</f>
        <v>0</v>
      </c>
      <c r="DN42" s="26" t="n">
        <f aca="false">IF(OR(BC42=0,CS42="",CS42=0),0,BC42*MIN(MaxScal,TgtVol/CS42))</f>
        <v>0</v>
      </c>
      <c r="DO42" s="26" t="n">
        <f aca="false">IF(OR(BD42=0,CT42="",CT42=0),0,BD42*MIN(MaxScal,TgtVol/CT42))</f>
        <v>0</v>
      </c>
      <c r="DP42" s="26" t="n">
        <f aca="false">IF(OR(BE42=0,CU42="",CU42=0),0,BE42*MIN(MaxScal,TgtVol/CU42))</f>
        <v>0</v>
      </c>
      <c r="DQ42" s="26" t="n">
        <f aca="false">IF(OR(BF42=0,CV42="",CV42=0),0,BF42*MIN(MaxScal,TgtVol/CV42))</f>
        <v>0</v>
      </c>
      <c r="DR42" s="26" t="n">
        <f aca="false">IF(OR(BG42=0,CW42="",CW42=0),0,BG42*MIN(MaxScal,TgtVol/CW42))</f>
        <v>0</v>
      </c>
      <c r="DS42" s="26" t="n">
        <f aca="false">IF(OR(BH42=0,CX42="",CX42=0),0,BH42*MIN(MaxScal,TgtVol/CX42))</f>
        <v>0</v>
      </c>
      <c r="DT42" s="26" t="n">
        <f aca="false">IF(OR(BI42=0,CY42="",CY42=0),0,BI42*MIN(MaxScal,TgtVol/CY42))</f>
        <v>0</v>
      </c>
      <c r="DU42" s="26" t="n">
        <f aca="false">IF(OR(BJ42=0,CZ42="",CZ42=0),0,BJ42*MIN(MaxScal,TgtVol/CZ42))</f>
        <v>0</v>
      </c>
      <c r="DV42" s="26" t="n">
        <f aca="false">IF(OR(BK42=0,DA42="",DA42=0),0,BK42*MIN(MaxScal,TgtVol/DA42))</f>
        <v>0</v>
      </c>
      <c r="DW42" s="26" t="n">
        <f aca="false">IF(OR(BL42=0,DB42="",DB42=0),0,BL42*MIN(MaxScal,TgtVol/DB42))</f>
        <v>0</v>
      </c>
      <c r="DX42" s="28" t="n">
        <f aca="false">IFERROR(DC41*BM42,"")</f>
        <v>0</v>
      </c>
      <c r="DY42" s="28" t="n">
        <f aca="false">IFERROR(DD41*BN42,"")</f>
        <v>0</v>
      </c>
      <c r="DZ42" s="28" t="n">
        <f aca="false">IFERROR(DE41*BO42,"")</f>
        <v>0</v>
      </c>
      <c r="EA42" s="28" t="n">
        <f aca="false">IFERROR(DF41*BP42,"")</f>
        <v>-0</v>
      </c>
      <c r="EB42" s="28" t="n">
        <f aca="false">IFERROR(DG41*BQ42,"")</f>
        <v>0</v>
      </c>
      <c r="EC42" s="28" t="n">
        <f aca="false">IFERROR(DH41*BR42,"")</f>
        <v>0</v>
      </c>
      <c r="ED42" s="28" t="n">
        <f aca="false">IFERROR(DI41*BS42,"")</f>
        <v>-0</v>
      </c>
      <c r="EE42" s="28" t="n">
        <f aca="false">IFERROR(DJ41*BT42,"")</f>
        <v>0</v>
      </c>
      <c r="EF42" s="28" t="n">
        <f aca="false">IFERROR(DK41*BU42,"")</f>
        <v>-0</v>
      </c>
      <c r="EG42" s="28" t="n">
        <f aca="false">IFERROR(DL41*BV42,"")</f>
        <v>0</v>
      </c>
      <c r="EH42" s="28" t="n">
        <f aca="false">IFERROR(DM41*BW42,"")</f>
        <v>0</v>
      </c>
      <c r="EI42" s="28" t="n">
        <f aca="false">IFERROR(DN41*BX42,"")</f>
        <v>0</v>
      </c>
      <c r="EJ42" s="28" t="n">
        <f aca="false">IFERROR(DO41*BY42,"")</f>
        <v>-0</v>
      </c>
      <c r="EK42" s="28" t="n">
        <f aca="false">IFERROR(DP41*BZ42,"")</f>
        <v>-0</v>
      </c>
      <c r="EL42" s="28" t="n">
        <f aca="false">IFERROR(DQ41*CA42,"")</f>
        <v>0</v>
      </c>
      <c r="EM42" s="28" t="n">
        <f aca="false">IFERROR(DR41*CB42,"")</f>
        <v>0</v>
      </c>
      <c r="EN42" s="28" t="n">
        <f aca="false">IFERROR(DS41*CC42,"")</f>
        <v>0</v>
      </c>
      <c r="EO42" s="28" t="n">
        <f aca="false">IFERROR(DT41*CD42,"")</f>
        <v>0</v>
      </c>
      <c r="EP42" s="28" t="n">
        <f aca="false">IFERROR(DU41*CE42,"")</f>
        <v>-0</v>
      </c>
      <c r="EQ42" s="28" t="n">
        <f aca="false">IFERROR(DV41*CF42,"")</f>
        <v>0</v>
      </c>
      <c r="ER42" s="28" t="n">
        <f aca="false">IFERROR(DW41*CG42,"")</f>
        <v>0</v>
      </c>
      <c r="ES42" s="28" t="n">
        <f aca="false">IF(ROW()=4,"",SUM(DX42:ER42))</f>
        <v>0</v>
      </c>
      <c r="ET42" s="29" t="n">
        <f aca="false">COUNTIF(AR42:BL42,"&gt;0")</f>
        <v>0</v>
      </c>
    </row>
    <row r="43" customFormat="false" ht="15" hidden="false" customHeight="false" outlineLevel="0" collapsed="false">
      <c r="A43" s="19" t="n">
        <v>39202</v>
      </c>
      <c r="B43" s="23" t="n">
        <f aca="false">ABS(Rates_Data!AD43-Rates_Data!AE43)</f>
        <v>0.0705749999999994</v>
      </c>
      <c r="C43" s="23" t="n">
        <f aca="false">ABS(Rates_Data!AD43-Rates_Data!AF43)</f>
        <v>0.2053</v>
      </c>
      <c r="D43" s="23" t="n">
        <f aca="false">ABS(Rates_Data!AD43-Rates_Data!AG43)</f>
        <v>0.0212750000000003</v>
      </c>
      <c r="E43" s="23" t="n">
        <f aca="false">ABS(Rates_Data!AD43-Rates_Data!AH43)</f>
        <v>0.626174999999999</v>
      </c>
      <c r="F43" s="23" t="n">
        <f aca="false">ABS(Rates_Data!AD43-Rates_Data!AI43)</f>
        <v>0.1798</v>
      </c>
      <c r="G43" s="23" t="n">
        <f aca="false">ABS(Rates_Data!AD43-Rates_Data!AJ43)</f>
        <v>0.230849999999999</v>
      </c>
      <c r="H43" s="23" t="n">
        <f aca="false">ABS(Rates_Data!AE43-Rates_Data!AF43)</f>
        <v>0.275875</v>
      </c>
      <c r="I43" s="23" t="n">
        <f aca="false">ABS(Rates_Data!AE43-Rates_Data!AG43)</f>
        <v>0.0918499999999997</v>
      </c>
      <c r="J43" s="23" t="n">
        <f aca="false">ABS(Rates_Data!AE43-Rates_Data!AH43)</f>
        <v>0.5556</v>
      </c>
      <c r="K43" s="23" t="n">
        <f aca="false">ABS(Rates_Data!AE43-Rates_Data!AI43)</f>
        <v>0.109225</v>
      </c>
      <c r="L43" s="23" t="n">
        <f aca="false">ABS(Rates_Data!AE43-Rates_Data!AJ43)</f>
        <v>0.160275</v>
      </c>
      <c r="M43" s="23" t="n">
        <f aca="false">ABS(Rates_Data!AF43-Rates_Data!AG43)</f>
        <v>0.184025</v>
      </c>
      <c r="N43" s="23" t="n">
        <f aca="false">ABS(Rates_Data!AF43-Rates_Data!AH43)</f>
        <v>0.831475</v>
      </c>
      <c r="O43" s="23" t="n">
        <f aca="false">ABS(Rates_Data!AF43-Rates_Data!AI43)</f>
        <v>0.3851</v>
      </c>
      <c r="P43" s="23" t="n">
        <f aca="false">ABS(Rates_Data!AF43-Rates_Data!AJ43)</f>
        <v>0.43615</v>
      </c>
      <c r="Q43" s="23" t="n">
        <f aca="false">ABS(Rates_Data!AG43-Rates_Data!AH43)</f>
        <v>0.64745</v>
      </c>
      <c r="R43" s="23" t="n">
        <f aca="false">ABS(Rates_Data!AG43-Rates_Data!AI43)</f>
        <v>0.201075</v>
      </c>
      <c r="S43" s="23" t="n">
        <f aca="false">ABS(Rates_Data!AG43-Rates_Data!AJ43)</f>
        <v>0.252125</v>
      </c>
      <c r="T43" s="23" t="n">
        <f aca="false">ABS(Rates_Data!AH43-Rates_Data!AI43)</f>
        <v>0.446375</v>
      </c>
      <c r="U43" s="23" t="n">
        <f aca="false">ABS(Rates_Data!AH43-Rates_Data!AJ43)</f>
        <v>0.395325</v>
      </c>
      <c r="V43" s="23" t="n">
        <f aca="false">ABS(Rates_Data!AI43-Rates_Data!AJ43)</f>
        <v>0.0510499999999997</v>
      </c>
      <c r="W43" s="26" t="str">
        <f aca="false">IF(ROW()&lt;4+MinObs-1,"",IFERROR((B43-AVERAGE(B$4:B43))/STDEV(B$4:B43),""))</f>
        <v/>
      </c>
      <c r="X43" s="26" t="str">
        <f aca="false">IF(ROW()&lt;4+MinObs-1,"",IFERROR((C43-AVERAGE(C$4:C43))/STDEV(C$4:C43),""))</f>
        <v/>
      </c>
      <c r="Y43" s="26" t="str">
        <f aca="false">IF(ROW()&lt;4+MinObs-1,"",IFERROR((D43-AVERAGE(D$4:D43))/STDEV(D$4:D43),""))</f>
        <v/>
      </c>
      <c r="Z43" s="26" t="str">
        <f aca="false">IF(ROW()&lt;4+MinObs-1,"",IFERROR((E43-AVERAGE(E$4:E43))/STDEV(E$4:E43),""))</f>
        <v/>
      </c>
      <c r="AA43" s="26" t="str">
        <f aca="false">IF(ROW()&lt;4+MinObs-1,"",IFERROR((F43-AVERAGE(F$4:F43))/STDEV(F$4:F43),""))</f>
        <v/>
      </c>
      <c r="AB43" s="26" t="str">
        <f aca="false">IF(ROW()&lt;4+MinObs-1,"",IFERROR((G43-AVERAGE(G$4:G43))/STDEV(G$4:G43),""))</f>
        <v/>
      </c>
      <c r="AC43" s="26" t="str">
        <f aca="false">IF(ROW()&lt;4+MinObs-1,"",IFERROR((H43-AVERAGE(H$4:H43))/STDEV(H$4:H43),""))</f>
        <v/>
      </c>
      <c r="AD43" s="26" t="str">
        <f aca="false">IF(ROW()&lt;4+MinObs-1,"",IFERROR((I43-AVERAGE(I$4:I43))/STDEV(I$4:I43),""))</f>
        <v/>
      </c>
      <c r="AE43" s="26" t="str">
        <f aca="false">IF(ROW()&lt;4+MinObs-1,"",IFERROR((J43-AVERAGE(J$4:J43))/STDEV(J$4:J43),""))</f>
        <v/>
      </c>
      <c r="AF43" s="26" t="str">
        <f aca="false">IF(ROW()&lt;4+MinObs-1,"",IFERROR((K43-AVERAGE(K$4:K43))/STDEV(K$4:K43),""))</f>
        <v/>
      </c>
      <c r="AG43" s="26" t="str">
        <f aca="false">IF(ROW()&lt;4+MinObs-1,"",IFERROR((L43-AVERAGE(L$4:L43))/STDEV(L$4:L43),""))</f>
        <v/>
      </c>
      <c r="AH43" s="26" t="str">
        <f aca="false">IF(ROW()&lt;4+MinObs-1,"",IFERROR((M43-AVERAGE(M$4:M43))/STDEV(M$4:M43),""))</f>
        <v/>
      </c>
      <c r="AI43" s="26" t="str">
        <f aca="false">IF(ROW()&lt;4+MinObs-1,"",IFERROR((N43-AVERAGE(N$4:N43))/STDEV(N$4:N43),""))</f>
        <v/>
      </c>
      <c r="AJ43" s="26" t="str">
        <f aca="false">IF(ROW()&lt;4+MinObs-1,"",IFERROR((O43-AVERAGE(O$4:O43))/STDEV(O$4:O43),""))</f>
        <v/>
      </c>
      <c r="AK43" s="26" t="str">
        <f aca="false">IF(ROW()&lt;4+MinObs-1,"",IFERROR((P43-AVERAGE(P$4:P43))/STDEV(P$4:P43),""))</f>
        <v/>
      </c>
      <c r="AL43" s="26" t="str">
        <f aca="false">IF(ROW()&lt;4+MinObs-1,"",IFERROR((Q43-AVERAGE(Q$4:Q43))/STDEV(Q$4:Q43),""))</f>
        <v/>
      </c>
      <c r="AM43" s="26" t="str">
        <f aca="false">IF(ROW()&lt;4+MinObs-1,"",IFERROR((R43-AVERAGE(R$4:R43))/STDEV(R$4:R43),""))</f>
        <v/>
      </c>
      <c r="AN43" s="26" t="str">
        <f aca="false">IF(ROW()&lt;4+MinObs-1,"",IFERROR((S43-AVERAGE(S$4:S43))/STDEV(S$4:S43),""))</f>
        <v/>
      </c>
      <c r="AO43" s="26" t="str">
        <f aca="false">IF(ROW()&lt;4+MinObs-1,"",IFERROR((T43-AVERAGE(T$4:T43))/STDEV(T$4:T43),""))</f>
        <v/>
      </c>
      <c r="AP43" s="26" t="str">
        <f aca="false">IF(ROW()&lt;4+MinObs-1,"",IFERROR((U43-AVERAGE(U$4:U43))/STDEV(U$4:U43),""))</f>
        <v/>
      </c>
      <c r="AQ43" s="26" t="str">
        <f aca="false">IF(ROW()&lt;4+MinObs-1,"",IFERROR((V43-AVERAGE(V$4:V43))/STDEV(V$4:V43),""))</f>
        <v/>
      </c>
      <c r="AR43" s="26" t="n">
        <f aca="false">IF(W43="",0,IF(W43&gt;=z4,w4,IF(W43&gt;=z3,w3,IF(W43&gt;=zEntry,w2,IF(AND(W43&gt;=ExitZ,AR42&gt;0),w2,0)))))</f>
        <v>0</v>
      </c>
      <c r="AS43" s="26" t="n">
        <f aca="false">IF(X43="",0,IF(X43&gt;=z4,w4,IF(X43&gt;=z3,w3,IF(X43&gt;=zEntry,w2,IF(AND(X43&gt;=ExitZ,AS42&gt;0),w2,0)))))</f>
        <v>0</v>
      </c>
      <c r="AT43" s="26" t="n">
        <f aca="false">IF(Y43="",0,IF(Y43&gt;=z4,w4,IF(Y43&gt;=z3,w3,IF(Y43&gt;=zEntry,w2,IF(AND(Y43&gt;=ExitZ,AT42&gt;0),w2,0)))))</f>
        <v>0</v>
      </c>
      <c r="AU43" s="26" t="n">
        <f aca="false">IF(Z43="",0,IF(Z43&gt;=z4,w4,IF(Z43&gt;=z3,w3,IF(Z43&gt;=zEntry,w2,IF(AND(Z43&gt;=ExitZ,AU42&gt;0),w2,0)))))</f>
        <v>0</v>
      </c>
      <c r="AV43" s="26" t="n">
        <f aca="false">IF(AA43="",0,IF(AA43&gt;=z4,w4,IF(AA43&gt;=z3,w3,IF(AA43&gt;=zEntry,w2,IF(AND(AA43&gt;=ExitZ,AV42&gt;0),w2,0)))))</f>
        <v>0</v>
      </c>
      <c r="AW43" s="26" t="n">
        <f aca="false">IF(AB43="",0,IF(AB43&gt;=z4,w4,IF(AB43&gt;=z3,w3,IF(AB43&gt;=zEntry,w2,IF(AND(AB43&gt;=ExitZ,AW42&gt;0),w2,0)))))</f>
        <v>0</v>
      </c>
      <c r="AX43" s="26" t="n">
        <f aca="false">IF(AC43="",0,IF(AC43&gt;=z4,w4,IF(AC43&gt;=z3,w3,IF(AC43&gt;=zEntry,w2,IF(AND(AC43&gt;=ExitZ,AX42&gt;0),w2,0)))))</f>
        <v>0</v>
      </c>
      <c r="AY43" s="26" t="n">
        <f aca="false">IF(AD43="",0,IF(AD43&gt;=z4,w4,IF(AD43&gt;=z3,w3,IF(AD43&gt;=zEntry,w2,IF(AND(AD43&gt;=ExitZ,AY42&gt;0),w2,0)))))</f>
        <v>0</v>
      </c>
      <c r="AZ43" s="26" t="n">
        <f aca="false">IF(AE43="",0,IF(AE43&gt;=z4,w4,IF(AE43&gt;=z3,w3,IF(AE43&gt;=zEntry,w2,IF(AND(AE43&gt;=ExitZ,AZ42&gt;0),w2,0)))))</f>
        <v>0</v>
      </c>
      <c r="BA43" s="26" t="n">
        <f aca="false">IF(AF43="",0,IF(AF43&gt;=z4,w4,IF(AF43&gt;=z3,w3,IF(AF43&gt;=zEntry,w2,IF(AND(AF43&gt;=ExitZ,BA42&gt;0),w2,0)))))</f>
        <v>0</v>
      </c>
      <c r="BB43" s="26" t="n">
        <f aca="false">IF(AG43="",0,IF(AG43&gt;=z4,w4,IF(AG43&gt;=z3,w3,IF(AG43&gt;=zEntry,w2,IF(AND(AG43&gt;=ExitZ,BB42&gt;0),w2,0)))))</f>
        <v>0</v>
      </c>
      <c r="BC43" s="26" t="n">
        <f aca="false">IF(AH43="",0,IF(AH43&gt;=z4,w4,IF(AH43&gt;=z3,w3,IF(AH43&gt;=zEntry,w2,IF(AND(AH43&gt;=ExitZ,BC42&gt;0),w2,0)))))</f>
        <v>0</v>
      </c>
      <c r="BD43" s="26" t="n">
        <f aca="false">IF(AI43="",0,IF(AI43&gt;=z4,w4,IF(AI43&gt;=z3,w3,IF(AI43&gt;=zEntry,w2,IF(AND(AI43&gt;=ExitZ,BD42&gt;0),w2,0)))))</f>
        <v>0</v>
      </c>
      <c r="BE43" s="26" t="n">
        <f aca="false">IF(AJ43="",0,IF(AJ43&gt;=z4,w4,IF(AJ43&gt;=z3,w3,IF(AJ43&gt;=zEntry,w2,IF(AND(AJ43&gt;=ExitZ,BE42&gt;0),w2,0)))))</f>
        <v>0</v>
      </c>
      <c r="BF43" s="26" t="n">
        <f aca="false">IF(AK43="",0,IF(AK43&gt;=z4,w4,IF(AK43&gt;=z3,w3,IF(AK43&gt;=zEntry,w2,IF(AND(AK43&gt;=ExitZ,BF42&gt;0),w2,0)))))</f>
        <v>0</v>
      </c>
      <c r="BG43" s="26" t="n">
        <f aca="false">IF(AL43="",0,IF(AL43&gt;=z4,w4,IF(AL43&gt;=z3,w3,IF(AL43&gt;=zEntry,w2,IF(AND(AL43&gt;=ExitZ,BG42&gt;0),w2,0)))))</f>
        <v>0</v>
      </c>
      <c r="BH43" s="26" t="n">
        <f aca="false">IF(AM43="",0,IF(AM43&gt;=z4,w4,IF(AM43&gt;=z3,w3,IF(AM43&gt;=zEntry,w2,IF(AND(AM43&gt;=ExitZ,BH42&gt;0),w2,0)))))</f>
        <v>0</v>
      </c>
      <c r="BI43" s="26" t="n">
        <f aca="false">IF(AN43="",0,IF(AN43&gt;=z4,w4,IF(AN43&gt;=z3,w3,IF(AN43&gt;=zEntry,w2,IF(AND(AN43&gt;=ExitZ,BI42&gt;0),w2,0)))))</f>
        <v>0</v>
      </c>
      <c r="BJ43" s="26" t="n">
        <f aca="false">IF(AO43="",0,IF(AO43&gt;=z4,w4,IF(AO43&gt;=z3,w3,IF(AO43&gt;=zEntry,w2,IF(AND(AO43&gt;=ExitZ,BJ42&gt;0),w2,0)))))</f>
        <v>0</v>
      </c>
      <c r="BK43" s="26" t="n">
        <f aca="false">IF(AP43="",0,IF(AP43&gt;=z4,w4,IF(AP43&gt;=z3,w3,IF(AP43&gt;=zEntry,w2,IF(AND(AP43&gt;=ExitZ,BK42&gt;0),w2,0)))))</f>
        <v>0</v>
      </c>
      <c r="BL43" s="26" t="n">
        <f aca="false">IF(AQ43="",0,IF(AQ43&gt;=z4,w4,IF(AQ43&gt;=z3,w3,IF(AQ43&gt;=zEntry,w2,IF(AND(AQ43&gt;=ExitZ,BL42&gt;0),w2,0)))))</f>
        <v>0</v>
      </c>
      <c r="BM43" s="23" t="n">
        <f aca="false">IF(Rates_Data!AD42&gt;=Rates_Data!AE42,Rates_Data!AK43-Rates_Data!AL43,Rates_Data!AL43-Rates_Data!AK43)</f>
        <v>0.008683</v>
      </c>
      <c r="BN43" s="23" t="n">
        <f aca="false">IF(Rates_Data!AD42&gt;=Rates_Data!AF42,Rates_Data!AK43-Rates_Data!AM43,Rates_Data!AM43-Rates_Data!AK43)</f>
        <v>0.001102</v>
      </c>
      <c r="BO43" s="23" t="n">
        <f aca="false">IF(Rates_Data!AD42&gt;=Rates_Data!AG42,Rates_Data!AK43-Rates_Data!AN43,Rates_Data!AN43-Rates_Data!AK43)</f>
        <v>-0.002527</v>
      </c>
      <c r="BP43" s="23" t="n">
        <f aca="false">IF(Rates_Data!AD42&gt;=Rates_Data!AH42,Rates_Data!AK43-Rates_Data!AO43,Rates_Data!AO43-Rates_Data!AK43)</f>
        <v>0.000702999999999998</v>
      </c>
      <c r="BQ43" s="23" t="n">
        <f aca="false">IF(Rates_Data!AD42&gt;=Rates_Data!AI42,Rates_Data!AK43-Rates_Data!AP43,Rates_Data!AP43-Rates_Data!AK43)</f>
        <v>0.010032</v>
      </c>
      <c r="BR43" s="23" t="n">
        <f aca="false">IF(Rates_Data!AD42&gt;=Rates_Data!AJ42,Rates_Data!AK43-Rates_Data!AQ43,Rates_Data!AQ43-Rates_Data!AK43)</f>
        <v>0.00203299999999999</v>
      </c>
      <c r="BS43" s="23" t="n">
        <f aca="false">IF(Rates_Data!AE42&gt;=Rates_Data!AF42,Rates_Data!AL43-Rates_Data!AM43,Rates_Data!AM43-Rates_Data!AL43)</f>
        <v>0.007581</v>
      </c>
      <c r="BT43" s="23" t="n">
        <f aca="false">IF(Rates_Data!AE42&gt;=Rates_Data!AG42,Rates_Data!AL43-Rates_Data!AN43,Rates_Data!AN43-Rates_Data!AL43)</f>
        <v>0.01121</v>
      </c>
      <c r="BU43" s="23" t="n">
        <f aca="false">IF(Rates_Data!AE42&gt;=Rates_Data!AH42,Rates_Data!AL43-Rates_Data!AO43,Rates_Data!AO43-Rates_Data!AL43)</f>
        <v>-0.00798</v>
      </c>
      <c r="BV43" s="23" t="n">
        <f aca="false">IF(Rates_Data!AE42&gt;=Rates_Data!AI42,Rates_Data!AL43-Rates_Data!AP43,Rates_Data!AP43-Rates_Data!AL43)</f>
        <v>0.001349</v>
      </c>
      <c r="BW43" s="23" t="n">
        <f aca="false">IF(Rates_Data!AE42&gt;=Rates_Data!AJ42,Rates_Data!AL43-Rates_Data!AQ43,Rates_Data!AQ43-Rates_Data!AL43)</f>
        <v>-0.00665000000000001</v>
      </c>
      <c r="BX43" s="23" t="n">
        <f aca="false">IF(Rates_Data!AF42&gt;=Rates_Data!AG42,Rates_Data!AM43-Rates_Data!AN43,Rates_Data!AN43-Rates_Data!AM43)</f>
        <v>0.003629</v>
      </c>
      <c r="BY43" s="23" t="n">
        <f aca="false">IF(Rates_Data!AF42&gt;=Rates_Data!AH42,Rates_Data!AM43-Rates_Data!AO43,Rates_Data!AO43-Rates_Data!AM43)</f>
        <v>-0.000398999999999998</v>
      </c>
      <c r="BZ43" s="23" t="n">
        <f aca="false">IF(Rates_Data!AF42&gt;=Rates_Data!AI42,Rates_Data!AM43-Rates_Data!AP43,Rates_Data!AP43-Rates_Data!AM43)</f>
        <v>0.00893</v>
      </c>
      <c r="CA43" s="23" t="n">
        <f aca="false">IF(Rates_Data!AF42&gt;=Rates_Data!AJ42,Rates_Data!AM43-Rates_Data!AQ43,Rates_Data!AQ43-Rates_Data!AM43)</f>
        <v>0.00093099999999999</v>
      </c>
      <c r="CB43" s="23" t="n">
        <f aca="false">IF(Rates_Data!AG42&gt;=Rates_Data!AH42,Rates_Data!AN43-Rates_Data!AO43,Rates_Data!AO43-Rates_Data!AN43)</f>
        <v>0.00323</v>
      </c>
      <c r="CC43" s="23" t="n">
        <f aca="false">IF(Rates_Data!AG42&gt;=Rates_Data!AI42,Rates_Data!AN43-Rates_Data!AP43,Rates_Data!AP43-Rates_Data!AN43)</f>
        <v>0.012559</v>
      </c>
      <c r="CD43" s="23" t="n">
        <f aca="false">IF(Rates_Data!AG42&gt;=Rates_Data!AJ42,Rates_Data!AN43-Rates_Data!AQ43,Rates_Data!AQ43-Rates_Data!AN43)</f>
        <v>0.00455999999999999</v>
      </c>
      <c r="CE43" s="23" t="n">
        <f aca="false">IF(Rates_Data!AH42&gt;=Rates_Data!AI42,Rates_Data!AO43-Rates_Data!AP43,Rates_Data!AP43-Rates_Data!AO43)</f>
        <v>-0.009329</v>
      </c>
      <c r="CF43" s="23" t="n">
        <f aca="false">IF(Rates_Data!AH42&gt;=Rates_Data!AJ42,Rates_Data!AO43-Rates_Data!AQ43,Rates_Data!AQ43-Rates_Data!AO43)</f>
        <v>-0.00132999999999999</v>
      </c>
      <c r="CG43" s="23" t="n">
        <f aca="false">IF(Rates_Data!AI42&gt;=Rates_Data!AJ42,Rates_Data!AP43-Rates_Data!AQ43,Rates_Data!AQ43-Rates_Data!AP43)</f>
        <v>0.00799900000000001</v>
      </c>
      <c r="CH43" s="27" t="n">
        <f aca="false">IF(ROW()&lt;4+VolLB,"",STDEV(INDEX($BM:$BM,ROW()-VolLB+1):INDEX($BM:$BM,ROW()))*SQRT(12))</f>
        <v>0.0166790228821943</v>
      </c>
      <c r="CI43" s="27" t="n">
        <f aca="false">IF(ROW()&lt;4+VolLB,"",STDEV(INDEX($BN:$BN,ROW()-VolLB+1):INDEX($BN:$BN,ROW()))*SQRT(12))</f>
        <v>0.0197810533813594</v>
      </c>
      <c r="CJ43" s="27" t="n">
        <f aca="false">IF(ROW()&lt;4+VolLB,"",STDEV(INDEX($BO:$BO,ROW()-VolLB+1):INDEX($BO:$BO,ROW()))*SQRT(12))</f>
        <v>0.0193079822336083</v>
      </c>
      <c r="CK43" s="27" t="n">
        <f aca="false">IF(ROW()&lt;4+VolLB,"",STDEV(INDEX($BP:$BP,ROW()-VolLB+1):INDEX($BP:$BP,ROW()))*SQRT(12))</f>
        <v>0.0219282126349118</v>
      </c>
      <c r="CL43" s="27" t="n">
        <f aca="false">IF(ROW()&lt;4+VolLB,"",STDEV(INDEX($BQ:$BQ,ROW()-VolLB+1):INDEX($BQ:$BQ,ROW()))*SQRT(12))</f>
        <v>0.0196037249723229</v>
      </c>
      <c r="CM43" s="27" t="n">
        <f aca="false">IF(ROW()&lt;4+VolLB,"",STDEV(INDEX($BR:$BR,ROW()-VolLB+1):INDEX($BR:$BR,ROW()))*SQRT(12))</f>
        <v>0.0179497650216746</v>
      </c>
      <c r="CN43" s="27" t="n">
        <f aca="false">IF(ROW()&lt;4+VolLB,"",STDEV(INDEX($BS:$BS,ROW()-VolLB+1):INDEX($BS:$BS,ROW()))*SQRT(12))</f>
        <v>0.0200699784202793</v>
      </c>
      <c r="CO43" s="27" t="n">
        <f aca="false">IF(ROW()&lt;4+VolLB,"",STDEV(INDEX($BT:$BT,ROW()-VolLB+1):INDEX($BT:$BT,ROW()))*SQRT(12))</f>
        <v>0.0201057280771994</v>
      </c>
      <c r="CP43" s="27" t="n">
        <f aca="false">IF(ROW()&lt;4+VolLB,"",STDEV(INDEX($BU:$BU,ROW()-VolLB+1):INDEX($BU:$BU,ROW()))*SQRT(12))</f>
        <v>0.0195756658880842</v>
      </c>
      <c r="CQ43" s="27" t="n">
        <f aca="false">IF(ROW()&lt;4+VolLB,"",STDEV(INDEX($BV:$BV,ROW()-VolLB+1):INDEX($BV:$BV,ROW()))*SQRT(12))</f>
        <v>0.0211497098849854</v>
      </c>
      <c r="CR43" s="27" t="n">
        <f aca="false">IF(ROW()&lt;4+VolLB,"",STDEV(INDEX($BW:$BW,ROW()-VolLB+1):INDEX($BW:$BW,ROW()))*SQRT(12))</f>
        <v>0.0179947121828291</v>
      </c>
      <c r="CS43" s="27" t="n">
        <f aca="false">IF(ROW()&lt;4+VolLB,"",STDEV(INDEX($BX:$BX,ROW()-VolLB+1):INDEX($BX:$BX,ROW()))*SQRT(12))</f>
        <v>0.0222998251086458</v>
      </c>
      <c r="CT43" s="27" t="n">
        <f aca="false">IF(ROW()&lt;4+VolLB,"",STDEV(INDEX($BY:$BY,ROW()-VolLB+1):INDEX($BY:$BY,ROW()))*SQRT(12))</f>
        <v>0.0216044763745629</v>
      </c>
      <c r="CU43" s="27" t="n">
        <f aca="false">IF(ROW()&lt;4+VolLB,"",STDEV(INDEX($BZ:$BZ,ROW()-VolLB+1):INDEX($BZ:$BZ,ROW()))*SQRT(12))</f>
        <v>0.0213200222324105</v>
      </c>
      <c r="CV43" s="27" t="n">
        <f aca="false">IF(ROW()&lt;4+VolLB,"",STDEV(INDEX($CA:$CA,ROW()-VolLB+1):INDEX($CA:$CA,ROW()))*SQRT(12))</f>
        <v>0.0209368386377423</v>
      </c>
      <c r="CW43" s="27" t="n">
        <f aca="false">IF(ROW()&lt;4+VolLB,"",STDEV(INDEX($CB:$CB,ROW()-VolLB+1):INDEX($CB:$CB,ROW()))*SQRT(12))</f>
        <v>0.0195921420185796</v>
      </c>
      <c r="CX43" s="27" t="n">
        <f aca="false">IF(ROW()&lt;4+VolLB,"",STDEV(INDEX($CC:$CC,ROW()-VolLB+1):INDEX($CC:$CC,ROW()))*SQRT(12))</f>
        <v>0.0192994863489507</v>
      </c>
      <c r="CY43" s="27" t="n">
        <f aca="false">IF(ROW()&lt;4+VolLB,"",STDEV(INDEX($CD:$CD,ROW()-VolLB+1):INDEX($CD:$CD,ROW()))*SQRT(12))</f>
        <v>0.0211239913292017</v>
      </c>
      <c r="CZ43" s="27" t="n">
        <f aca="false">IF(ROW()&lt;4+VolLB,"",STDEV(INDEX($CE:$CE,ROW()-VolLB+1):INDEX($CE:$CE,ROW()))*SQRT(12))</f>
        <v>0.0203606620043932</v>
      </c>
      <c r="DA43" s="27" t="n">
        <f aca="false">IF(ROW()&lt;4+VolLB,"",STDEV(INDEX($CF:$CF,ROW()-VolLB+1):INDEX($CF:$CF,ROW()))*SQRT(12))</f>
        <v>0.0210457990179694</v>
      </c>
      <c r="DB43" s="27" t="n">
        <f aca="false">IF(ROW()&lt;4+VolLB,"",STDEV(INDEX($CG:$CG,ROW()-VolLB+1):INDEX($CG:$CG,ROW()))*SQRT(12))</f>
        <v>0.019255308708188</v>
      </c>
      <c r="DC43" s="26" t="n">
        <f aca="false">IF(OR(AR43=0,CH43="",CH43=0),0,AR43*MIN(MaxScal,TgtVol/CH43))</f>
        <v>0</v>
      </c>
      <c r="DD43" s="26" t="n">
        <f aca="false">IF(OR(AS43=0,CI43="",CI43=0),0,AS43*MIN(MaxScal,TgtVol/CI43))</f>
        <v>0</v>
      </c>
      <c r="DE43" s="26" t="n">
        <f aca="false">IF(OR(AT43=0,CJ43="",CJ43=0),0,AT43*MIN(MaxScal,TgtVol/CJ43))</f>
        <v>0</v>
      </c>
      <c r="DF43" s="26" t="n">
        <f aca="false">IF(OR(AU43=0,CK43="",CK43=0),0,AU43*MIN(MaxScal,TgtVol/CK43))</f>
        <v>0</v>
      </c>
      <c r="DG43" s="26" t="n">
        <f aca="false">IF(OR(AV43=0,CL43="",CL43=0),0,AV43*MIN(MaxScal,TgtVol/CL43))</f>
        <v>0</v>
      </c>
      <c r="DH43" s="26" t="n">
        <f aca="false">IF(OR(AW43=0,CM43="",CM43=0),0,AW43*MIN(MaxScal,TgtVol/CM43))</f>
        <v>0</v>
      </c>
      <c r="DI43" s="26" t="n">
        <f aca="false">IF(OR(AX43=0,CN43="",CN43=0),0,AX43*MIN(MaxScal,TgtVol/CN43))</f>
        <v>0</v>
      </c>
      <c r="DJ43" s="26" t="n">
        <f aca="false">IF(OR(AY43=0,CO43="",CO43=0),0,AY43*MIN(MaxScal,TgtVol/CO43))</f>
        <v>0</v>
      </c>
      <c r="DK43" s="26" t="n">
        <f aca="false">IF(OR(AZ43=0,CP43="",CP43=0),0,AZ43*MIN(MaxScal,TgtVol/CP43))</f>
        <v>0</v>
      </c>
      <c r="DL43" s="26" t="n">
        <f aca="false">IF(OR(BA43=0,CQ43="",CQ43=0),0,BA43*MIN(MaxScal,TgtVol/CQ43))</f>
        <v>0</v>
      </c>
      <c r="DM43" s="26" t="n">
        <f aca="false">IF(OR(BB43=0,CR43="",CR43=0),0,BB43*MIN(MaxScal,TgtVol/CR43))</f>
        <v>0</v>
      </c>
      <c r="DN43" s="26" t="n">
        <f aca="false">IF(OR(BC43=0,CS43="",CS43=0),0,BC43*MIN(MaxScal,TgtVol/CS43))</f>
        <v>0</v>
      </c>
      <c r="DO43" s="26" t="n">
        <f aca="false">IF(OR(BD43=0,CT43="",CT43=0),0,BD43*MIN(MaxScal,TgtVol/CT43))</f>
        <v>0</v>
      </c>
      <c r="DP43" s="26" t="n">
        <f aca="false">IF(OR(BE43=0,CU43="",CU43=0),0,BE43*MIN(MaxScal,TgtVol/CU43))</f>
        <v>0</v>
      </c>
      <c r="DQ43" s="26" t="n">
        <f aca="false">IF(OR(BF43=0,CV43="",CV43=0),0,BF43*MIN(MaxScal,TgtVol/CV43))</f>
        <v>0</v>
      </c>
      <c r="DR43" s="26" t="n">
        <f aca="false">IF(OR(BG43=0,CW43="",CW43=0),0,BG43*MIN(MaxScal,TgtVol/CW43))</f>
        <v>0</v>
      </c>
      <c r="DS43" s="26" t="n">
        <f aca="false">IF(OR(BH43=0,CX43="",CX43=0),0,BH43*MIN(MaxScal,TgtVol/CX43))</f>
        <v>0</v>
      </c>
      <c r="DT43" s="26" t="n">
        <f aca="false">IF(OR(BI43=0,CY43="",CY43=0),0,BI43*MIN(MaxScal,TgtVol/CY43))</f>
        <v>0</v>
      </c>
      <c r="DU43" s="26" t="n">
        <f aca="false">IF(OR(BJ43=0,CZ43="",CZ43=0),0,BJ43*MIN(MaxScal,TgtVol/CZ43))</f>
        <v>0</v>
      </c>
      <c r="DV43" s="26" t="n">
        <f aca="false">IF(OR(BK43=0,DA43="",DA43=0),0,BK43*MIN(MaxScal,TgtVol/DA43))</f>
        <v>0</v>
      </c>
      <c r="DW43" s="26" t="n">
        <f aca="false">IF(OR(BL43=0,DB43="",DB43=0),0,BL43*MIN(MaxScal,TgtVol/DB43))</f>
        <v>0</v>
      </c>
      <c r="DX43" s="28" t="n">
        <f aca="false">IFERROR(DC42*BM43,"")</f>
        <v>0</v>
      </c>
      <c r="DY43" s="28" t="n">
        <f aca="false">IFERROR(DD42*BN43,"")</f>
        <v>0</v>
      </c>
      <c r="DZ43" s="28" t="n">
        <f aca="false">IFERROR(DE42*BO43,"")</f>
        <v>-0</v>
      </c>
      <c r="EA43" s="28" t="n">
        <f aca="false">IFERROR(DF42*BP43,"")</f>
        <v>0</v>
      </c>
      <c r="EB43" s="28" t="n">
        <f aca="false">IFERROR(DG42*BQ43,"")</f>
        <v>0</v>
      </c>
      <c r="EC43" s="28" t="n">
        <f aca="false">IFERROR(DH42*BR43,"")</f>
        <v>0</v>
      </c>
      <c r="ED43" s="28" t="n">
        <f aca="false">IFERROR(DI42*BS43,"")</f>
        <v>0</v>
      </c>
      <c r="EE43" s="28" t="n">
        <f aca="false">IFERROR(DJ42*BT43,"")</f>
        <v>0</v>
      </c>
      <c r="EF43" s="28" t="n">
        <f aca="false">IFERROR(DK42*BU43,"")</f>
        <v>-0</v>
      </c>
      <c r="EG43" s="28" t="n">
        <f aca="false">IFERROR(DL42*BV43,"")</f>
        <v>0</v>
      </c>
      <c r="EH43" s="28" t="n">
        <f aca="false">IFERROR(DM42*BW43,"")</f>
        <v>-0</v>
      </c>
      <c r="EI43" s="28" t="n">
        <f aca="false">IFERROR(DN42*BX43,"")</f>
        <v>0</v>
      </c>
      <c r="EJ43" s="28" t="n">
        <f aca="false">IFERROR(DO42*BY43,"")</f>
        <v>-0</v>
      </c>
      <c r="EK43" s="28" t="n">
        <f aca="false">IFERROR(DP42*BZ43,"")</f>
        <v>0</v>
      </c>
      <c r="EL43" s="28" t="n">
        <f aca="false">IFERROR(DQ42*CA43,"")</f>
        <v>0</v>
      </c>
      <c r="EM43" s="28" t="n">
        <f aca="false">IFERROR(DR42*CB43,"")</f>
        <v>0</v>
      </c>
      <c r="EN43" s="28" t="n">
        <f aca="false">IFERROR(DS42*CC43,"")</f>
        <v>0</v>
      </c>
      <c r="EO43" s="28" t="n">
        <f aca="false">IFERROR(DT42*CD43,"")</f>
        <v>0</v>
      </c>
      <c r="EP43" s="28" t="n">
        <f aca="false">IFERROR(DU42*CE43,"")</f>
        <v>-0</v>
      </c>
      <c r="EQ43" s="28" t="n">
        <f aca="false">IFERROR(DV42*CF43,"")</f>
        <v>-0</v>
      </c>
      <c r="ER43" s="28" t="n">
        <f aca="false">IFERROR(DW42*CG43,"")</f>
        <v>0</v>
      </c>
      <c r="ES43" s="28" t="n">
        <f aca="false">IF(ROW()=4,"",SUM(DX43:ER43))</f>
        <v>0</v>
      </c>
      <c r="ET43" s="29" t="n">
        <f aca="false">COUNTIF(AR43:BL43,"&gt;0")</f>
        <v>0</v>
      </c>
    </row>
    <row r="44" customFormat="false" ht="15" hidden="false" customHeight="false" outlineLevel="0" collapsed="false">
      <c r="A44" s="19" t="n">
        <v>39233</v>
      </c>
      <c r="B44" s="23" t="n">
        <f aca="false">ABS(Rates_Data!AD44-Rates_Data!AE44)</f>
        <v>0.0570000000000002</v>
      </c>
      <c r="C44" s="23" t="n">
        <f aca="false">ABS(Rates_Data!AD44-Rates_Data!AF44)</f>
        <v>0.219804878048781</v>
      </c>
      <c r="D44" s="23" t="n">
        <f aca="false">ABS(Rates_Data!AD44-Rates_Data!AG44)</f>
        <v>0.091</v>
      </c>
      <c r="E44" s="23" t="n">
        <f aca="false">ABS(Rates_Data!AD44-Rates_Data!AH44)</f>
        <v>0.592365853658536</v>
      </c>
      <c r="F44" s="23" t="n">
        <f aca="false">ABS(Rates_Data!AD44-Rates_Data!AI44)</f>
        <v>0.0606829268292686</v>
      </c>
      <c r="G44" s="23" t="n">
        <f aca="false">ABS(Rates_Data!AD44-Rates_Data!AJ44)</f>
        <v>0.0739999999999994</v>
      </c>
      <c r="H44" s="23" t="n">
        <f aca="false">ABS(Rates_Data!AE44-Rates_Data!AF44)</f>
        <v>0.16280487804878</v>
      </c>
      <c r="I44" s="23" t="n">
        <f aca="false">ABS(Rates_Data!AE44-Rates_Data!AG44)</f>
        <v>0.0339999999999998</v>
      </c>
      <c r="J44" s="23" t="n">
        <f aca="false">ABS(Rates_Data!AE44-Rates_Data!AH44)</f>
        <v>0.649365853658536</v>
      </c>
      <c r="K44" s="23" t="n">
        <f aca="false">ABS(Rates_Data!AE44-Rates_Data!AI44)</f>
        <v>0.00368292682926841</v>
      </c>
      <c r="L44" s="23" t="n">
        <f aca="false">ABS(Rates_Data!AE44-Rates_Data!AJ44)</f>
        <v>0.131</v>
      </c>
      <c r="M44" s="23" t="n">
        <f aca="false">ABS(Rates_Data!AF44-Rates_Data!AG44)</f>
        <v>0.128804878048781</v>
      </c>
      <c r="N44" s="23" t="n">
        <f aca="false">ABS(Rates_Data!AF44-Rates_Data!AH44)</f>
        <v>0.812170731707317</v>
      </c>
      <c r="O44" s="23" t="n">
        <f aca="false">ABS(Rates_Data!AF44-Rates_Data!AI44)</f>
        <v>0.159121951219512</v>
      </c>
      <c r="P44" s="23" t="n">
        <f aca="false">ABS(Rates_Data!AF44-Rates_Data!AJ44)</f>
        <v>0.29380487804878</v>
      </c>
      <c r="Q44" s="23" t="n">
        <f aca="false">ABS(Rates_Data!AG44-Rates_Data!AH44)</f>
        <v>0.683365853658536</v>
      </c>
      <c r="R44" s="23" t="n">
        <f aca="false">ABS(Rates_Data!AG44-Rates_Data!AI44)</f>
        <v>0.0303170731707314</v>
      </c>
      <c r="S44" s="23" t="n">
        <f aca="false">ABS(Rates_Data!AG44-Rates_Data!AJ44)</f>
        <v>0.164999999999999</v>
      </c>
      <c r="T44" s="23" t="n">
        <f aca="false">ABS(Rates_Data!AH44-Rates_Data!AI44)</f>
        <v>0.653048780487805</v>
      </c>
      <c r="U44" s="23" t="n">
        <f aca="false">ABS(Rates_Data!AH44-Rates_Data!AJ44)</f>
        <v>0.518365853658537</v>
      </c>
      <c r="V44" s="23" t="n">
        <f aca="false">ABS(Rates_Data!AI44-Rates_Data!AJ44)</f>
        <v>0.134682926829268</v>
      </c>
      <c r="W44" s="26" t="str">
        <f aca="false">IF(ROW()&lt;4+MinObs-1,"",IFERROR((B44-AVERAGE(B$4:B44))/STDEV(B$4:B44),""))</f>
        <v/>
      </c>
      <c r="X44" s="26" t="str">
        <f aca="false">IF(ROW()&lt;4+MinObs-1,"",IFERROR((C44-AVERAGE(C$4:C44))/STDEV(C$4:C44),""))</f>
        <v/>
      </c>
      <c r="Y44" s="26" t="str">
        <f aca="false">IF(ROW()&lt;4+MinObs-1,"",IFERROR((D44-AVERAGE(D$4:D44))/STDEV(D$4:D44),""))</f>
        <v/>
      </c>
      <c r="Z44" s="26" t="str">
        <f aca="false">IF(ROW()&lt;4+MinObs-1,"",IFERROR((E44-AVERAGE(E$4:E44))/STDEV(E$4:E44),""))</f>
        <v/>
      </c>
      <c r="AA44" s="26" t="str">
        <f aca="false">IF(ROW()&lt;4+MinObs-1,"",IFERROR((F44-AVERAGE(F$4:F44))/STDEV(F$4:F44),""))</f>
        <v/>
      </c>
      <c r="AB44" s="26" t="str">
        <f aca="false">IF(ROW()&lt;4+MinObs-1,"",IFERROR((G44-AVERAGE(G$4:G44))/STDEV(G$4:G44),""))</f>
        <v/>
      </c>
      <c r="AC44" s="26" t="str">
        <f aca="false">IF(ROW()&lt;4+MinObs-1,"",IFERROR((H44-AVERAGE(H$4:H44))/STDEV(H$4:H44),""))</f>
        <v/>
      </c>
      <c r="AD44" s="26" t="str">
        <f aca="false">IF(ROW()&lt;4+MinObs-1,"",IFERROR((I44-AVERAGE(I$4:I44))/STDEV(I$4:I44),""))</f>
        <v/>
      </c>
      <c r="AE44" s="26" t="str">
        <f aca="false">IF(ROW()&lt;4+MinObs-1,"",IFERROR((J44-AVERAGE(J$4:J44))/STDEV(J$4:J44),""))</f>
        <v/>
      </c>
      <c r="AF44" s="26" t="str">
        <f aca="false">IF(ROW()&lt;4+MinObs-1,"",IFERROR((K44-AVERAGE(K$4:K44))/STDEV(K$4:K44),""))</f>
        <v/>
      </c>
      <c r="AG44" s="26" t="str">
        <f aca="false">IF(ROW()&lt;4+MinObs-1,"",IFERROR((L44-AVERAGE(L$4:L44))/STDEV(L$4:L44),""))</f>
        <v/>
      </c>
      <c r="AH44" s="26" t="str">
        <f aca="false">IF(ROW()&lt;4+MinObs-1,"",IFERROR((M44-AVERAGE(M$4:M44))/STDEV(M$4:M44),""))</f>
        <v/>
      </c>
      <c r="AI44" s="26" t="str">
        <f aca="false">IF(ROW()&lt;4+MinObs-1,"",IFERROR((N44-AVERAGE(N$4:N44))/STDEV(N$4:N44),""))</f>
        <v/>
      </c>
      <c r="AJ44" s="26" t="str">
        <f aca="false">IF(ROW()&lt;4+MinObs-1,"",IFERROR((O44-AVERAGE(O$4:O44))/STDEV(O$4:O44),""))</f>
        <v/>
      </c>
      <c r="AK44" s="26" t="str">
        <f aca="false">IF(ROW()&lt;4+MinObs-1,"",IFERROR((P44-AVERAGE(P$4:P44))/STDEV(P$4:P44),""))</f>
        <v/>
      </c>
      <c r="AL44" s="26" t="str">
        <f aca="false">IF(ROW()&lt;4+MinObs-1,"",IFERROR((Q44-AVERAGE(Q$4:Q44))/STDEV(Q$4:Q44),""))</f>
        <v/>
      </c>
      <c r="AM44" s="26" t="str">
        <f aca="false">IF(ROW()&lt;4+MinObs-1,"",IFERROR((R44-AVERAGE(R$4:R44))/STDEV(R$4:R44),""))</f>
        <v/>
      </c>
      <c r="AN44" s="26" t="str">
        <f aca="false">IF(ROW()&lt;4+MinObs-1,"",IFERROR((S44-AVERAGE(S$4:S44))/STDEV(S$4:S44),""))</f>
        <v/>
      </c>
      <c r="AO44" s="26" t="str">
        <f aca="false">IF(ROW()&lt;4+MinObs-1,"",IFERROR((T44-AVERAGE(T$4:T44))/STDEV(T$4:T44),""))</f>
        <v/>
      </c>
      <c r="AP44" s="26" t="str">
        <f aca="false">IF(ROW()&lt;4+MinObs-1,"",IFERROR((U44-AVERAGE(U$4:U44))/STDEV(U$4:U44),""))</f>
        <v/>
      </c>
      <c r="AQ44" s="26" t="str">
        <f aca="false">IF(ROW()&lt;4+MinObs-1,"",IFERROR((V44-AVERAGE(V$4:V44))/STDEV(V$4:V44),""))</f>
        <v/>
      </c>
      <c r="AR44" s="26" t="n">
        <f aca="false">IF(W44="",0,IF(W44&gt;=z4,w4,IF(W44&gt;=z3,w3,IF(W44&gt;=zEntry,w2,IF(AND(W44&gt;=ExitZ,AR43&gt;0),w2,0)))))</f>
        <v>0</v>
      </c>
      <c r="AS44" s="26" t="n">
        <f aca="false">IF(X44="",0,IF(X44&gt;=z4,w4,IF(X44&gt;=z3,w3,IF(X44&gt;=zEntry,w2,IF(AND(X44&gt;=ExitZ,AS43&gt;0),w2,0)))))</f>
        <v>0</v>
      </c>
      <c r="AT44" s="26" t="n">
        <f aca="false">IF(Y44="",0,IF(Y44&gt;=z4,w4,IF(Y44&gt;=z3,w3,IF(Y44&gt;=zEntry,w2,IF(AND(Y44&gt;=ExitZ,AT43&gt;0),w2,0)))))</f>
        <v>0</v>
      </c>
      <c r="AU44" s="26" t="n">
        <f aca="false">IF(Z44="",0,IF(Z44&gt;=z4,w4,IF(Z44&gt;=z3,w3,IF(Z44&gt;=zEntry,w2,IF(AND(Z44&gt;=ExitZ,AU43&gt;0),w2,0)))))</f>
        <v>0</v>
      </c>
      <c r="AV44" s="26" t="n">
        <f aca="false">IF(AA44="",0,IF(AA44&gt;=z4,w4,IF(AA44&gt;=z3,w3,IF(AA44&gt;=zEntry,w2,IF(AND(AA44&gt;=ExitZ,AV43&gt;0),w2,0)))))</f>
        <v>0</v>
      </c>
      <c r="AW44" s="26" t="n">
        <f aca="false">IF(AB44="",0,IF(AB44&gt;=z4,w4,IF(AB44&gt;=z3,w3,IF(AB44&gt;=zEntry,w2,IF(AND(AB44&gt;=ExitZ,AW43&gt;0),w2,0)))))</f>
        <v>0</v>
      </c>
      <c r="AX44" s="26" t="n">
        <f aca="false">IF(AC44="",0,IF(AC44&gt;=z4,w4,IF(AC44&gt;=z3,w3,IF(AC44&gt;=zEntry,w2,IF(AND(AC44&gt;=ExitZ,AX43&gt;0),w2,0)))))</f>
        <v>0</v>
      </c>
      <c r="AY44" s="26" t="n">
        <f aca="false">IF(AD44="",0,IF(AD44&gt;=z4,w4,IF(AD44&gt;=z3,w3,IF(AD44&gt;=zEntry,w2,IF(AND(AD44&gt;=ExitZ,AY43&gt;0),w2,0)))))</f>
        <v>0</v>
      </c>
      <c r="AZ44" s="26" t="n">
        <f aca="false">IF(AE44="",0,IF(AE44&gt;=z4,w4,IF(AE44&gt;=z3,w3,IF(AE44&gt;=zEntry,w2,IF(AND(AE44&gt;=ExitZ,AZ43&gt;0),w2,0)))))</f>
        <v>0</v>
      </c>
      <c r="BA44" s="26" t="n">
        <f aca="false">IF(AF44="",0,IF(AF44&gt;=z4,w4,IF(AF44&gt;=z3,w3,IF(AF44&gt;=zEntry,w2,IF(AND(AF44&gt;=ExitZ,BA43&gt;0),w2,0)))))</f>
        <v>0</v>
      </c>
      <c r="BB44" s="26" t="n">
        <f aca="false">IF(AG44="",0,IF(AG44&gt;=z4,w4,IF(AG44&gt;=z3,w3,IF(AG44&gt;=zEntry,w2,IF(AND(AG44&gt;=ExitZ,BB43&gt;0),w2,0)))))</f>
        <v>0</v>
      </c>
      <c r="BC44" s="26" t="n">
        <f aca="false">IF(AH44="",0,IF(AH44&gt;=z4,w4,IF(AH44&gt;=z3,w3,IF(AH44&gt;=zEntry,w2,IF(AND(AH44&gt;=ExitZ,BC43&gt;0),w2,0)))))</f>
        <v>0</v>
      </c>
      <c r="BD44" s="26" t="n">
        <f aca="false">IF(AI44="",0,IF(AI44&gt;=z4,w4,IF(AI44&gt;=z3,w3,IF(AI44&gt;=zEntry,w2,IF(AND(AI44&gt;=ExitZ,BD43&gt;0),w2,0)))))</f>
        <v>0</v>
      </c>
      <c r="BE44" s="26" t="n">
        <f aca="false">IF(AJ44="",0,IF(AJ44&gt;=z4,w4,IF(AJ44&gt;=z3,w3,IF(AJ44&gt;=zEntry,w2,IF(AND(AJ44&gt;=ExitZ,BE43&gt;0),w2,0)))))</f>
        <v>0</v>
      </c>
      <c r="BF44" s="26" t="n">
        <f aca="false">IF(AK44="",0,IF(AK44&gt;=z4,w4,IF(AK44&gt;=z3,w3,IF(AK44&gt;=zEntry,w2,IF(AND(AK44&gt;=ExitZ,BF43&gt;0),w2,0)))))</f>
        <v>0</v>
      </c>
      <c r="BG44" s="26" t="n">
        <f aca="false">IF(AL44="",0,IF(AL44&gt;=z4,w4,IF(AL44&gt;=z3,w3,IF(AL44&gt;=zEntry,w2,IF(AND(AL44&gt;=ExitZ,BG43&gt;0),w2,0)))))</f>
        <v>0</v>
      </c>
      <c r="BH44" s="26" t="n">
        <f aca="false">IF(AM44="",0,IF(AM44&gt;=z4,w4,IF(AM44&gt;=z3,w3,IF(AM44&gt;=zEntry,w2,IF(AND(AM44&gt;=ExitZ,BH43&gt;0),w2,0)))))</f>
        <v>0</v>
      </c>
      <c r="BI44" s="26" t="n">
        <f aca="false">IF(AN44="",0,IF(AN44&gt;=z4,w4,IF(AN44&gt;=z3,w3,IF(AN44&gt;=zEntry,w2,IF(AND(AN44&gt;=ExitZ,BI43&gt;0),w2,0)))))</f>
        <v>0</v>
      </c>
      <c r="BJ44" s="26" t="n">
        <f aca="false">IF(AO44="",0,IF(AO44&gt;=z4,w4,IF(AO44&gt;=z3,w3,IF(AO44&gt;=zEntry,w2,IF(AND(AO44&gt;=ExitZ,BJ43&gt;0),w2,0)))))</f>
        <v>0</v>
      </c>
      <c r="BK44" s="26" t="n">
        <f aca="false">IF(AP44="",0,IF(AP44&gt;=z4,w4,IF(AP44&gt;=z3,w3,IF(AP44&gt;=zEntry,w2,IF(AND(AP44&gt;=ExitZ,BK43&gt;0),w2,0)))))</f>
        <v>0</v>
      </c>
      <c r="BL44" s="26" t="n">
        <f aca="false">IF(AQ44="",0,IF(AQ44&gt;=z4,w4,IF(AQ44&gt;=z3,w3,IF(AQ44&gt;=zEntry,w2,IF(AND(AQ44&gt;=ExitZ,BL43&gt;0),w2,0)))))</f>
        <v>0</v>
      </c>
      <c r="BM44" s="23" t="n">
        <f aca="false">IF(Rates_Data!AD43&gt;=Rates_Data!AE43,Rates_Data!AK44-Rates_Data!AL44,Rates_Data!AL44-Rates_Data!AK44)</f>
        <v>-0.00317300000000001</v>
      </c>
      <c r="BN44" s="23" t="n">
        <f aca="false">IF(Rates_Data!AD43&gt;=Rates_Data!AF43,Rates_Data!AK44-Rates_Data!AM44,Rates_Data!AM44-Rates_Data!AK44)</f>
        <v>0.000836000000000001</v>
      </c>
      <c r="BO44" s="23" t="n">
        <f aca="false">IF(Rates_Data!AD43&gt;=Rates_Data!AG43,Rates_Data!AK44-Rates_Data!AN44,Rates_Data!AN44-Rates_Data!AK44)</f>
        <v>-0.001387</v>
      </c>
      <c r="BP44" s="23" t="n">
        <f aca="false">IF(Rates_Data!AD43&gt;=Rates_Data!AH43,Rates_Data!AK44-Rates_Data!AO44,Rates_Data!AO44-Rates_Data!AK44)</f>
        <v>-0.000912000000000001</v>
      </c>
      <c r="BQ44" s="23" t="n">
        <f aca="false">IF(Rates_Data!AD43&gt;=Rates_Data!AI43,Rates_Data!AK44-Rates_Data!AP44,Rates_Data!AP44-Rates_Data!AK44)</f>
        <v>-0.000494000000000004</v>
      </c>
      <c r="BR44" s="23" t="n">
        <f aca="false">IF(Rates_Data!AD43&gt;=Rates_Data!AJ43,Rates_Data!AK44-Rates_Data!AQ44,Rates_Data!AQ44-Rates_Data!AK44)</f>
        <v>0.00418000000000001</v>
      </c>
      <c r="BS44" s="23" t="n">
        <f aca="false">IF(Rates_Data!AE43&gt;=Rates_Data!AF43,Rates_Data!AL44-Rates_Data!AM44,Rates_Data!AM44-Rates_Data!AL44)</f>
        <v>-0.002337</v>
      </c>
      <c r="BT44" s="23" t="n">
        <f aca="false">IF(Rates_Data!AE43&gt;=Rates_Data!AG43,Rates_Data!AL44-Rates_Data!AN44,Rates_Data!AN44-Rates_Data!AL44)</f>
        <v>-0.00456</v>
      </c>
      <c r="BU44" s="23" t="n">
        <f aca="false">IF(Rates_Data!AE43&gt;=Rates_Data!AH43,Rates_Data!AL44-Rates_Data!AO44,Rates_Data!AO44-Rates_Data!AL44)</f>
        <v>0.002261</v>
      </c>
      <c r="BV44" s="23" t="n">
        <f aca="false">IF(Rates_Data!AE43&gt;=Rates_Data!AI43,Rates_Data!AL44-Rates_Data!AP44,Rates_Data!AP44-Rates_Data!AL44)</f>
        <v>0.002679</v>
      </c>
      <c r="BW44" s="23" t="n">
        <f aca="false">IF(Rates_Data!AE43&gt;=Rates_Data!AJ43,Rates_Data!AL44-Rates_Data!AQ44,Rates_Data!AQ44-Rates_Data!AL44)</f>
        <v>0.00735300000000002</v>
      </c>
      <c r="BX44" s="23" t="n">
        <f aca="false">IF(Rates_Data!AF43&gt;=Rates_Data!AG43,Rates_Data!AM44-Rates_Data!AN44,Rates_Data!AN44-Rates_Data!AM44)</f>
        <v>0.002223</v>
      </c>
      <c r="BY44" s="23" t="n">
        <f aca="false">IF(Rates_Data!AF43&gt;=Rates_Data!AH43,Rates_Data!AM44-Rates_Data!AO44,Rates_Data!AO44-Rates_Data!AM44)</f>
        <v>-7.59999999999999E-005</v>
      </c>
      <c r="BZ44" s="23" t="n">
        <f aca="false">IF(Rates_Data!AF43&gt;=Rates_Data!AI43,Rates_Data!AM44-Rates_Data!AP44,Rates_Data!AP44-Rates_Data!AM44)</f>
        <v>0.000341999999999997</v>
      </c>
      <c r="CA44" s="23" t="n">
        <f aca="false">IF(Rates_Data!AF43&gt;=Rates_Data!AJ43,Rates_Data!AM44-Rates_Data!AQ44,Rates_Data!AQ44-Rates_Data!AM44)</f>
        <v>0.00501600000000001</v>
      </c>
      <c r="CB44" s="23" t="n">
        <f aca="false">IF(Rates_Data!AG43&gt;=Rates_Data!AH43,Rates_Data!AN44-Rates_Data!AO44,Rates_Data!AO44-Rates_Data!AN44)</f>
        <v>-0.002299</v>
      </c>
      <c r="CC44" s="23" t="n">
        <f aca="false">IF(Rates_Data!AG43&gt;=Rates_Data!AI43,Rates_Data!AN44-Rates_Data!AP44,Rates_Data!AP44-Rates_Data!AN44)</f>
        <v>-0.001881</v>
      </c>
      <c r="CD44" s="23" t="n">
        <f aca="false">IF(Rates_Data!AG43&gt;=Rates_Data!AJ43,Rates_Data!AN44-Rates_Data!AQ44,Rates_Data!AQ44-Rates_Data!AN44)</f>
        <v>0.00279300000000001</v>
      </c>
      <c r="CE44" s="23" t="n">
        <f aca="false">IF(Rates_Data!AH43&gt;=Rates_Data!AI43,Rates_Data!AO44-Rates_Data!AP44,Rates_Data!AP44-Rates_Data!AO44)</f>
        <v>-0.000417999999999997</v>
      </c>
      <c r="CF44" s="23" t="n">
        <f aca="false">IF(Rates_Data!AH43&gt;=Rates_Data!AJ43,Rates_Data!AO44-Rates_Data!AQ44,Rates_Data!AQ44-Rates_Data!AO44)</f>
        <v>-0.00509200000000001</v>
      </c>
      <c r="CG44" s="23" t="n">
        <f aca="false">IF(Rates_Data!AI43&gt;=Rates_Data!AJ43,Rates_Data!AP44-Rates_Data!AQ44,Rates_Data!AQ44-Rates_Data!AP44)</f>
        <v>0.00467400000000002</v>
      </c>
      <c r="CH44" s="27" t="n">
        <f aca="false">IF(ROW()&lt;4+VolLB,"",STDEV(INDEX($BM:$BM,ROW()-VolLB+1):INDEX($BM:$BM,ROW()))*SQRT(12))</f>
        <v>0.0169030788832489</v>
      </c>
      <c r="CI44" s="27" t="n">
        <f aca="false">IF(ROW()&lt;4+VolLB,"",STDEV(INDEX($BN:$BN,ROW()-VolLB+1):INDEX($BN:$BN,ROW()))*SQRT(12))</f>
        <v>0.019722851050543</v>
      </c>
      <c r="CJ44" s="27" t="n">
        <f aca="false">IF(ROW()&lt;4+VolLB,"",STDEV(INDEX($BO:$BO,ROW()-VolLB+1):INDEX($BO:$BO,ROW()))*SQRT(12))</f>
        <v>0.0186683998365458</v>
      </c>
      <c r="CK44" s="27" t="n">
        <f aca="false">IF(ROW()&lt;4+VolLB,"",STDEV(INDEX($BP:$BP,ROW()-VolLB+1):INDEX($BP:$BP,ROW()))*SQRT(12))</f>
        <v>0.0218345414343333</v>
      </c>
      <c r="CL44" s="27" t="n">
        <f aca="false">IF(ROW()&lt;4+VolLB,"",STDEV(INDEX($BQ:$BQ,ROW()-VolLB+1):INDEX($BQ:$BQ,ROW()))*SQRT(12))</f>
        <v>0.0196016789737634</v>
      </c>
      <c r="CM44" s="27" t="n">
        <f aca="false">IF(ROW()&lt;4+VolLB,"",STDEV(INDEX($BR:$BR,ROW()-VolLB+1):INDEX($BR:$BR,ROW()))*SQRT(12))</f>
        <v>0.017943799479539</v>
      </c>
      <c r="CN44" s="27" t="n">
        <f aca="false">IF(ROW()&lt;4+VolLB,"",STDEV(INDEX($BS:$BS,ROW()-VolLB+1):INDEX($BS:$BS,ROW()))*SQRT(12))</f>
        <v>0.0201515052851429</v>
      </c>
      <c r="CO44" s="27" t="n">
        <f aca="false">IF(ROW()&lt;4+VolLB,"",STDEV(INDEX($BT:$BT,ROW()-VolLB+1):INDEX($BT:$BT,ROW()))*SQRT(12))</f>
        <v>0.019504693010853</v>
      </c>
      <c r="CP44" s="27" t="n">
        <f aca="false">IF(ROW()&lt;4+VolLB,"",STDEV(INDEX($BU:$BU,ROW()-VolLB+1):INDEX($BU:$BU,ROW()))*SQRT(12))</f>
        <v>0.0194898400323275</v>
      </c>
      <c r="CQ44" s="27" t="n">
        <f aca="false">IF(ROW()&lt;4+VolLB,"",STDEV(INDEX($BV:$BV,ROW()-VolLB+1):INDEX($BV:$BV,ROW()))*SQRT(12))</f>
        <v>0.0210896671101999</v>
      </c>
      <c r="CR44" s="27" t="n">
        <f aca="false">IF(ROW()&lt;4+VolLB,"",STDEV(INDEX($BW:$BW,ROW()-VolLB+1):INDEX($BW:$BW,ROW()))*SQRT(12))</f>
        <v>0.0182602406396807</v>
      </c>
      <c r="CS44" s="27" t="n">
        <f aca="false">IF(ROW()&lt;4+VolLB,"",STDEV(INDEX($BX:$BX,ROW()-VolLB+1):INDEX($BX:$BX,ROW()))*SQRT(12))</f>
        <v>0.0219983897194231</v>
      </c>
      <c r="CT44" s="27" t="n">
        <f aca="false">IF(ROW()&lt;4+VolLB,"",STDEV(INDEX($BY:$BY,ROW()-VolLB+1):INDEX($BY:$BY,ROW()))*SQRT(12))</f>
        <v>0.0216056049524633</v>
      </c>
      <c r="CU44" s="27" t="n">
        <f aca="false">IF(ROW()&lt;4+VolLB,"",STDEV(INDEX($BZ:$BZ,ROW()-VolLB+1):INDEX($BZ:$BZ,ROW()))*SQRT(12))</f>
        <v>0.0213216948499924</v>
      </c>
      <c r="CV44" s="27" t="n">
        <f aca="false">IF(ROW()&lt;4+VolLB,"",STDEV(INDEX($CA:$CA,ROW()-VolLB+1):INDEX($CA:$CA,ROW()))*SQRT(12))</f>
        <v>0.0208715713883514</v>
      </c>
      <c r="CW44" s="27" t="n">
        <f aca="false">IF(ROW()&lt;4+VolLB,"",STDEV(INDEX($CB:$CB,ROW()-VolLB+1):INDEX($CB:$CB,ROW()))*SQRT(12))</f>
        <v>0.0193680501767116</v>
      </c>
      <c r="CX44" s="27" t="n">
        <f aca="false">IF(ROW()&lt;4+VolLB,"",STDEV(INDEX($CC:$CC,ROW()-VolLB+1):INDEX($CC:$CC,ROW()))*SQRT(12))</f>
        <v>0.0190806425578136</v>
      </c>
      <c r="CY44" s="27" t="n">
        <f aca="false">IF(ROW()&lt;4+VolLB,"",STDEV(INDEX($CD:$CD,ROW()-VolLB+1):INDEX($CD:$CD,ROW()))*SQRT(12))</f>
        <v>0.0201656320673613</v>
      </c>
      <c r="CZ44" s="27" t="n">
        <f aca="false">IF(ROW()&lt;4+VolLB,"",STDEV(INDEX($CE:$CE,ROW()-VolLB+1):INDEX($CE:$CE,ROW()))*SQRT(12))</f>
        <v>0.0203653688465773</v>
      </c>
      <c r="DA44" s="27" t="n">
        <f aca="false">IF(ROW()&lt;4+VolLB,"",STDEV(INDEX($CF:$CF,ROW()-VolLB+1):INDEX($CF:$CF,ROW()))*SQRT(12))</f>
        <v>0.021187221865122</v>
      </c>
      <c r="DB44" s="27" t="n">
        <f aca="false">IF(ROW()&lt;4+VolLB,"",STDEV(INDEX($CG:$CG,ROW()-VolLB+1):INDEX($CG:$CG,ROW()))*SQRT(12))</f>
        <v>0.0191234164677758</v>
      </c>
      <c r="DC44" s="26" t="n">
        <f aca="false">IF(OR(AR44=0,CH44="",CH44=0),0,AR44*MIN(MaxScal,TgtVol/CH44))</f>
        <v>0</v>
      </c>
      <c r="DD44" s="26" t="n">
        <f aca="false">IF(OR(AS44=0,CI44="",CI44=0),0,AS44*MIN(MaxScal,TgtVol/CI44))</f>
        <v>0</v>
      </c>
      <c r="DE44" s="26" t="n">
        <f aca="false">IF(OR(AT44=0,CJ44="",CJ44=0),0,AT44*MIN(MaxScal,TgtVol/CJ44))</f>
        <v>0</v>
      </c>
      <c r="DF44" s="26" t="n">
        <f aca="false">IF(OR(AU44=0,CK44="",CK44=0),0,AU44*MIN(MaxScal,TgtVol/CK44))</f>
        <v>0</v>
      </c>
      <c r="DG44" s="26" t="n">
        <f aca="false">IF(OR(AV44=0,CL44="",CL44=0),0,AV44*MIN(MaxScal,TgtVol/CL44))</f>
        <v>0</v>
      </c>
      <c r="DH44" s="26" t="n">
        <f aca="false">IF(OR(AW44=0,CM44="",CM44=0),0,AW44*MIN(MaxScal,TgtVol/CM44))</f>
        <v>0</v>
      </c>
      <c r="DI44" s="26" t="n">
        <f aca="false">IF(OR(AX44=0,CN44="",CN44=0),0,AX44*MIN(MaxScal,TgtVol/CN44))</f>
        <v>0</v>
      </c>
      <c r="DJ44" s="26" t="n">
        <f aca="false">IF(OR(AY44=0,CO44="",CO44=0),0,AY44*MIN(MaxScal,TgtVol/CO44))</f>
        <v>0</v>
      </c>
      <c r="DK44" s="26" t="n">
        <f aca="false">IF(OR(AZ44=0,CP44="",CP44=0),0,AZ44*MIN(MaxScal,TgtVol/CP44))</f>
        <v>0</v>
      </c>
      <c r="DL44" s="26" t="n">
        <f aca="false">IF(OR(BA44=0,CQ44="",CQ44=0),0,BA44*MIN(MaxScal,TgtVol/CQ44))</f>
        <v>0</v>
      </c>
      <c r="DM44" s="26" t="n">
        <f aca="false">IF(OR(BB44=0,CR44="",CR44=0),0,BB44*MIN(MaxScal,TgtVol/CR44))</f>
        <v>0</v>
      </c>
      <c r="DN44" s="26" t="n">
        <f aca="false">IF(OR(BC44=0,CS44="",CS44=0),0,BC44*MIN(MaxScal,TgtVol/CS44))</f>
        <v>0</v>
      </c>
      <c r="DO44" s="26" t="n">
        <f aca="false">IF(OR(BD44=0,CT44="",CT44=0),0,BD44*MIN(MaxScal,TgtVol/CT44))</f>
        <v>0</v>
      </c>
      <c r="DP44" s="26" t="n">
        <f aca="false">IF(OR(BE44=0,CU44="",CU44=0),0,BE44*MIN(MaxScal,TgtVol/CU44))</f>
        <v>0</v>
      </c>
      <c r="DQ44" s="26" t="n">
        <f aca="false">IF(OR(BF44=0,CV44="",CV44=0),0,BF44*MIN(MaxScal,TgtVol/CV44))</f>
        <v>0</v>
      </c>
      <c r="DR44" s="26" t="n">
        <f aca="false">IF(OR(BG44=0,CW44="",CW44=0),0,BG44*MIN(MaxScal,TgtVol/CW44))</f>
        <v>0</v>
      </c>
      <c r="DS44" s="26" t="n">
        <f aca="false">IF(OR(BH44=0,CX44="",CX44=0),0,BH44*MIN(MaxScal,TgtVol/CX44))</f>
        <v>0</v>
      </c>
      <c r="DT44" s="26" t="n">
        <f aca="false">IF(OR(BI44=0,CY44="",CY44=0),0,BI44*MIN(MaxScal,TgtVol/CY44))</f>
        <v>0</v>
      </c>
      <c r="DU44" s="26" t="n">
        <f aca="false">IF(OR(BJ44=0,CZ44="",CZ44=0),0,BJ44*MIN(MaxScal,TgtVol/CZ44))</f>
        <v>0</v>
      </c>
      <c r="DV44" s="26" t="n">
        <f aca="false">IF(OR(BK44=0,DA44="",DA44=0),0,BK44*MIN(MaxScal,TgtVol/DA44))</f>
        <v>0</v>
      </c>
      <c r="DW44" s="26" t="n">
        <f aca="false">IF(OR(BL44=0,DB44="",DB44=0),0,BL44*MIN(MaxScal,TgtVol/DB44))</f>
        <v>0</v>
      </c>
      <c r="DX44" s="28" t="n">
        <f aca="false">IFERROR(DC43*BM44,"")</f>
        <v>-0</v>
      </c>
      <c r="DY44" s="28" t="n">
        <f aca="false">IFERROR(DD43*BN44,"")</f>
        <v>0</v>
      </c>
      <c r="DZ44" s="28" t="n">
        <f aca="false">IFERROR(DE43*BO44,"")</f>
        <v>-0</v>
      </c>
      <c r="EA44" s="28" t="n">
        <f aca="false">IFERROR(DF43*BP44,"")</f>
        <v>-0</v>
      </c>
      <c r="EB44" s="28" t="n">
        <f aca="false">IFERROR(DG43*BQ44,"")</f>
        <v>-0</v>
      </c>
      <c r="EC44" s="28" t="n">
        <f aca="false">IFERROR(DH43*BR44,"")</f>
        <v>0</v>
      </c>
      <c r="ED44" s="28" t="n">
        <f aca="false">IFERROR(DI43*BS44,"")</f>
        <v>-0</v>
      </c>
      <c r="EE44" s="28" t="n">
        <f aca="false">IFERROR(DJ43*BT44,"")</f>
        <v>-0</v>
      </c>
      <c r="EF44" s="28" t="n">
        <f aca="false">IFERROR(DK43*BU44,"")</f>
        <v>0</v>
      </c>
      <c r="EG44" s="28" t="n">
        <f aca="false">IFERROR(DL43*BV44,"")</f>
        <v>0</v>
      </c>
      <c r="EH44" s="28" t="n">
        <f aca="false">IFERROR(DM43*BW44,"")</f>
        <v>0</v>
      </c>
      <c r="EI44" s="28" t="n">
        <f aca="false">IFERROR(DN43*BX44,"")</f>
        <v>0</v>
      </c>
      <c r="EJ44" s="28" t="n">
        <f aca="false">IFERROR(DO43*BY44,"")</f>
        <v>-0</v>
      </c>
      <c r="EK44" s="28" t="n">
        <f aca="false">IFERROR(DP43*BZ44,"")</f>
        <v>0</v>
      </c>
      <c r="EL44" s="28" t="n">
        <f aca="false">IFERROR(DQ43*CA44,"")</f>
        <v>0</v>
      </c>
      <c r="EM44" s="28" t="n">
        <f aca="false">IFERROR(DR43*CB44,"")</f>
        <v>-0</v>
      </c>
      <c r="EN44" s="28" t="n">
        <f aca="false">IFERROR(DS43*CC44,"")</f>
        <v>-0</v>
      </c>
      <c r="EO44" s="28" t="n">
        <f aca="false">IFERROR(DT43*CD44,"")</f>
        <v>0</v>
      </c>
      <c r="EP44" s="28" t="n">
        <f aca="false">IFERROR(DU43*CE44,"")</f>
        <v>-0</v>
      </c>
      <c r="EQ44" s="28" t="n">
        <f aca="false">IFERROR(DV43*CF44,"")</f>
        <v>-0</v>
      </c>
      <c r="ER44" s="28" t="n">
        <f aca="false">IFERROR(DW43*CG44,"")</f>
        <v>0</v>
      </c>
      <c r="ES44" s="28" t="n">
        <f aca="false">IF(ROW()=4,"",SUM(DX44:ER44))</f>
        <v>0</v>
      </c>
      <c r="ET44" s="29" t="n">
        <f aca="false">COUNTIF(AR44:BL44,"&gt;0")</f>
        <v>0</v>
      </c>
    </row>
    <row r="45" customFormat="false" ht="15" hidden="false" customHeight="false" outlineLevel="0" collapsed="false">
      <c r="A45" s="19" t="n">
        <v>39263</v>
      </c>
      <c r="B45" s="23" t="n">
        <f aca="false">ABS(Rates_Data!AD45-Rates_Data!AE45)</f>
        <v>0.0048809523809521</v>
      </c>
      <c r="C45" s="23" t="n">
        <f aca="false">ABS(Rates_Data!AD45-Rates_Data!AF45)</f>
        <v>0.196023809523809</v>
      </c>
      <c r="D45" s="23" t="n">
        <f aca="false">ABS(Rates_Data!AD45-Rates_Data!AG45)</f>
        <v>0.138619047619048</v>
      </c>
      <c r="E45" s="23" t="n">
        <f aca="false">ABS(Rates_Data!AD45-Rates_Data!AH45)</f>
        <v>0.758857142857143</v>
      </c>
      <c r="F45" s="23" t="n">
        <f aca="false">ABS(Rates_Data!AD45-Rates_Data!AI45)</f>
        <v>0.0797380952380949</v>
      </c>
      <c r="G45" s="23" t="n">
        <f aca="false">ABS(Rates_Data!AD45-Rates_Data!AJ45)</f>
        <v>0.166928571428571</v>
      </c>
      <c r="H45" s="23" t="n">
        <f aca="false">ABS(Rates_Data!AE45-Rates_Data!AF45)</f>
        <v>0.191142857142857</v>
      </c>
      <c r="I45" s="23" t="n">
        <f aca="false">ABS(Rates_Data!AE45-Rates_Data!AG45)</f>
        <v>0.1435</v>
      </c>
      <c r="J45" s="23" t="n">
        <f aca="false">ABS(Rates_Data!AE45-Rates_Data!AH45)</f>
        <v>0.763738095238095</v>
      </c>
      <c r="K45" s="23" t="n">
        <f aca="false">ABS(Rates_Data!AE45-Rates_Data!AI45)</f>
        <v>0.0748571428571428</v>
      </c>
      <c r="L45" s="23" t="n">
        <f aca="false">ABS(Rates_Data!AE45-Rates_Data!AJ45)</f>
        <v>0.162047619047619</v>
      </c>
      <c r="M45" s="23" t="n">
        <f aca="false">ABS(Rates_Data!AF45-Rates_Data!AG45)</f>
        <v>0.334642857142857</v>
      </c>
      <c r="N45" s="23" t="n">
        <f aca="false">ABS(Rates_Data!AF45-Rates_Data!AH45)</f>
        <v>0.954880952380952</v>
      </c>
      <c r="O45" s="23" t="n">
        <f aca="false">ABS(Rates_Data!AF45-Rates_Data!AI45)</f>
        <v>0.116285714285714</v>
      </c>
      <c r="P45" s="23" t="n">
        <f aca="false">ABS(Rates_Data!AF45-Rates_Data!AJ45)</f>
        <v>0.029095238095238</v>
      </c>
      <c r="Q45" s="23" t="n">
        <f aca="false">ABS(Rates_Data!AG45-Rates_Data!AH45)</f>
        <v>0.620238095238096</v>
      </c>
      <c r="R45" s="23" t="n">
        <f aca="false">ABS(Rates_Data!AG45-Rates_Data!AI45)</f>
        <v>0.218357142857143</v>
      </c>
      <c r="S45" s="23" t="n">
        <f aca="false">ABS(Rates_Data!AG45-Rates_Data!AJ45)</f>
        <v>0.305547619047619</v>
      </c>
      <c r="T45" s="23" t="n">
        <f aca="false">ABS(Rates_Data!AH45-Rates_Data!AI45)</f>
        <v>0.838595238095238</v>
      </c>
      <c r="U45" s="23" t="n">
        <f aca="false">ABS(Rates_Data!AH45-Rates_Data!AJ45)</f>
        <v>0.925785714285714</v>
      </c>
      <c r="V45" s="23" t="n">
        <f aca="false">ABS(Rates_Data!AI45-Rates_Data!AJ45)</f>
        <v>0.0871904761904762</v>
      </c>
      <c r="W45" s="26" t="str">
        <f aca="false">IF(ROW()&lt;4+MinObs-1,"",IFERROR((B45-AVERAGE(B$4:B45))/STDEV(B$4:B45),""))</f>
        <v/>
      </c>
      <c r="X45" s="26" t="str">
        <f aca="false">IF(ROW()&lt;4+MinObs-1,"",IFERROR((C45-AVERAGE(C$4:C45))/STDEV(C$4:C45),""))</f>
        <v/>
      </c>
      <c r="Y45" s="26" t="str">
        <f aca="false">IF(ROW()&lt;4+MinObs-1,"",IFERROR((D45-AVERAGE(D$4:D45))/STDEV(D$4:D45),""))</f>
        <v/>
      </c>
      <c r="Z45" s="26" t="str">
        <f aca="false">IF(ROW()&lt;4+MinObs-1,"",IFERROR((E45-AVERAGE(E$4:E45))/STDEV(E$4:E45),""))</f>
        <v/>
      </c>
      <c r="AA45" s="26" t="str">
        <f aca="false">IF(ROW()&lt;4+MinObs-1,"",IFERROR((F45-AVERAGE(F$4:F45))/STDEV(F$4:F45),""))</f>
        <v/>
      </c>
      <c r="AB45" s="26" t="str">
        <f aca="false">IF(ROW()&lt;4+MinObs-1,"",IFERROR((G45-AVERAGE(G$4:G45))/STDEV(G$4:G45),""))</f>
        <v/>
      </c>
      <c r="AC45" s="26" t="str">
        <f aca="false">IF(ROW()&lt;4+MinObs-1,"",IFERROR((H45-AVERAGE(H$4:H45))/STDEV(H$4:H45),""))</f>
        <v/>
      </c>
      <c r="AD45" s="26" t="str">
        <f aca="false">IF(ROW()&lt;4+MinObs-1,"",IFERROR((I45-AVERAGE(I$4:I45))/STDEV(I$4:I45),""))</f>
        <v/>
      </c>
      <c r="AE45" s="26" t="str">
        <f aca="false">IF(ROW()&lt;4+MinObs-1,"",IFERROR((J45-AVERAGE(J$4:J45))/STDEV(J$4:J45),""))</f>
        <v/>
      </c>
      <c r="AF45" s="26" t="str">
        <f aca="false">IF(ROW()&lt;4+MinObs-1,"",IFERROR((K45-AVERAGE(K$4:K45))/STDEV(K$4:K45),""))</f>
        <v/>
      </c>
      <c r="AG45" s="26" t="str">
        <f aca="false">IF(ROW()&lt;4+MinObs-1,"",IFERROR((L45-AVERAGE(L$4:L45))/STDEV(L$4:L45),""))</f>
        <v/>
      </c>
      <c r="AH45" s="26" t="str">
        <f aca="false">IF(ROW()&lt;4+MinObs-1,"",IFERROR((M45-AVERAGE(M$4:M45))/STDEV(M$4:M45),""))</f>
        <v/>
      </c>
      <c r="AI45" s="26" t="str">
        <f aca="false">IF(ROW()&lt;4+MinObs-1,"",IFERROR((N45-AVERAGE(N$4:N45))/STDEV(N$4:N45),""))</f>
        <v/>
      </c>
      <c r="AJ45" s="26" t="str">
        <f aca="false">IF(ROW()&lt;4+MinObs-1,"",IFERROR((O45-AVERAGE(O$4:O45))/STDEV(O$4:O45),""))</f>
        <v/>
      </c>
      <c r="AK45" s="26" t="str">
        <f aca="false">IF(ROW()&lt;4+MinObs-1,"",IFERROR((P45-AVERAGE(P$4:P45))/STDEV(P$4:P45),""))</f>
        <v/>
      </c>
      <c r="AL45" s="26" t="str">
        <f aca="false">IF(ROW()&lt;4+MinObs-1,"",IFERROR((Q45-AVERAGE(Q$4:Q45))/STDEV(Q$4:Q45),""))</f>
        <v/>
      </c>
      <c r="AM45" s="26" t="str">
        <f aca="false">IF(ROW()&lt;4+MinObs-1,"",IFERROR((R45-AVERAGE(R$4:R45))/STDEV(R$4:R45),""))</f>
        <v/>
      </c>
      <c r="AN45" s="26" t="str">
        <f aca="false">IF(ROW()&lt;4+MinObs-1,"",IFERROR((S45-AVERAGE(S$4:S45))/STDEV(S$4:S45),""))</f>
        <v/>
      </c>
      <c r="AO45" s="26" t="str">
        <f aca="false">IF(ROW()&lt;4+MinObs-1,"",IFERROR((T45-AVERAGE(T$4:T45))/STDEV(T$4:T45),""))</f>
        <v/>
      </c>
      <c r="AP45" s="26" t="str">
        <f aca="false">IF(ROW()&lt;4+MinObs-1,"",IFERROR((U45-AVERAGE(U$4:U45))/STDEV(U$4:U45),""))</f>
        <v/>
      </c>
      <c r="AQ45" s="26" t="str">
        <f aca="false">IF(ROW()&lt;4+MinObs-1,"",IFERROR((V45-AVERAGE(V$4:V45))/STDEV(V$4:V45),""))</f>
        <v/>
      </c>
      <c r="AR45" s="26" t="n">
        <f aca="false">IF(W45="",0,IF(W45&gt;=z4,w4,IF(W45&gt;=z3,w3,IF(W45&gt;=zEntry,w2,IF(AND(W45&gt;=ExitZ,AR44&gt;0),w2,0)))))</f>
        <v>0</v>
      </c>
      <c r="AS45" s="26" t="n">
        <f aca="false">IF(X45="",0,IF(X45&gt;=z4,w4,IF(X45&gt;=z3,w3,IF(X45&gt;=zEntry,w2,IF(AND(X45&gt;=ExitZ,AS44&gt;0),w2,0)))))</f>
        <v>0</v>
      </c>
      <c r="AT45" s="26" t="n">
        <f aca="false">IF(Y45="",0,IF(Y45&gt;=z4,w4,IF(Y45&gt;=z3,w3,IF(Y45&gt;=zEntry,w2,IF(AND(Y45&gt;=ExitZ,AT44&gt;0),w2,0)))))</f>
        <v>0</v>
      </c>
      <c r="AU45" s="26" t="n">
        <f aca="false">IF(Z45="",0,IF(Z45&gt;=z4,w4,IF(Z45&gt;=z3,w3,IF(Z45&gt;=zEntry,w2,IF(AND(Z45&gt;=ExitZ,AU44&gt;0),w2,0)))))</f>
        <v>0</v>
      </c>
      <c r="AV45" s="26" t="n">
        <f aca="false">IF(AA45="",0,IF(AA45&gt;=z4,w4,IF(AA45&gt;=z3,w3,IF(AA45&gt;=zEntry,w2,IF(AND(AA45&gt;=ExitZ,AV44&gt;0),w2,0)))))</f>
        <v>0</v>
      </c>
      <c r="AW45" s="26" t="n">
        <f aca="false">IF(AB45="",0,IF(AB45&gt;=z4,w4,IF(AB45&gt;=z3,w3,IF(AB45&gt;=zEntry,w2,IF(AND(AB45&gt;=ExitZ,AW44&gt;0),w2,0)))))</f>
        <v>0</v>
      </c>
      <c r="AX45" s="26" t="n">
        <f aca="false">IF(AC45="",0,IF(AC45&gt;=z4,w4,IF(AC45&gt;=z3,w3,IF(AC45&gt;=zEntry,w2,IF(AND(AC45&gt;=ExitZ,AX44&gt;0),w2,0)))))</f>
        <v>0</v>
      </c>
      <c r="AY45" s="26" t="n">
        <f aca="false">IF(AD45="",0,IF(AD45&gt;=z4,w4,IF(AD45&gt;=z3,w3,IF(AD45&gt;=zEntry,w2,IF(AND(AD45&gt;=ExitZ,AY44&gt;0),w2,0)))))</f>
        <v>0</v>
      </c>
      <c r="AZ45" s="26" t="n">
        <f aca="false">IF(AE45="",0,IF(AE45&gt;=z4,w4,IF(AE45&gt;=z3,w3,IF(AE45&gt;=zEntry,w2,IF(AND(AE45&gt;=ExitZ,AZ44&gt;0),w2,0)))))</f>
        <v>0</v>
      </c>
      <c r="BA45" s="26" t="n">
        <f aca="false">IF(AF45="",0,IF(AF45&gt;=z4,w4,IF(AF45&gt;=z3,w3,IF(AF45&gt;=zEntry,w2,IF(AND(AF45&gt;=ExitZ,BA44&gt;0),w2,0)))))</f>
        <v>0</v>
      </c>
      <c r="BB45" s="26" t="n">
        <f aca="false">IF(AG45="",0,IF(AG45&gt;=z4,w4,IF(AG45&gt;=z3,w3,IF(AG45&gt;=zEntry,w2,IF(AND(AG45&gt;=ExitZ,BB44&gt;0),w2,0)))))</f>
        <v>0</v>
      </c>
      <c r="BC45" s="26" t="n">
        <f aca="false">IF(AH45="",0,IF(AH45&gt;=z4,w4,IF(AH45&gt;=z3,w3,IF(AH45&gt;=zEntry,w2,IF(AND(AH45&gt;=ExitZ,BC44&gt;0),w2,0)))))</f>
        <v>0</v>
      </c>
      <c r="BD45" s="26" t="n">
        <f aca="false">IF(AI45="",0,IF(AI45&gt;=z4,w4,IF(AI45&gt;=z3,w3,IF(AI45&gt;=zEntry,w2,IF(AND(AI45&gt;=ExitZ,BD44&gt;0),w2,0)))))</f>
        <v>0</v>
      </c>
      <c r="BE45" s="26" t="n">
        <f aca="false">IF(AJ45="",0,IF(AJ45&gt;=z4,w4,IF(AJ45&gt;=z3,w3,IF(AJ45&gt;=zEntry,w2,IF(AND(AJ45&gt;=ExitZ,BE44&gt;0),w2,0)))))</f>
        <v>0</v>
      </c>
      <c r="BF45" s="26" t="n">
        <f aca="false">IF(AK45="",0,IF(AK45&gt;=z4,w4,IF(AK45&gt;=z3,w3,IF(AK45&gt;=zEntry,w2,IF(AND(AK45&gt;=ExitZ,BF44&gt;0),w2,0)))))</f>
        <v>0</v>
      </c>
      <c r="BG45" s="26" t="n">
        <f aca="false">IF(AL45="",0,IF(AL45&gt;=z4,w4,IF(AL45&gt;=z3,w3,IF(AL45&gt;=zEntry,w2,IF(AND(AL45&gt;=ExitZ,BG44&gt;0),w2,0)))))</f>
        <v>0</v>
      </c>
      <c r="BH45" s="26" t="n">
        <f aca="false">IF(AM45="",0,IF(AM45&gt;=z4,w4,IF(AM45&gt;=z3,w3,IF(AM45&gt;=zEntry,w2,IF(AND(AM45&gt;=ExitZ,BH44&gt;0),w2,0)))))</f>
        <v>0</v>
      </c>
      <c r="BI45" s="26" t="n">
        <f aca="false">IF(AN45="",0,IF(AN45&gt;=z4,w4,IF(AN45&gt;=z3,w3,IF(AN45&gt;=zEntry,w2,IF(AND(AN45&gt;=ExitZ,BI44&gt;0),w2,0)))))</f>
        <v>0</v>
      </c>
      <c r="BJ45" s="26" t="n">
        <f aca="false">IF(AO45="",0,IF(AO45&gt;=z4,w4,IF(AO45&gt;=z3,w3,IF(AO45&gt;=zEntry,w2,IF(AND(AO45&gt;=ExitZ,BJ44&gt;0),w2,0)))))</f>
        <v>0</v>
      </c>
      <c r="BK45" s="26" t="n">
        <f aca="false">IF(AP45="",0,IF(AP45&gt;=z4,w4,IF(AP45&gt;=z3,w3,IF(AP45&gt;=zEntry,w2,IF(AND(AP45&gt;=ExitZ,BK44&gt;0),w2,0)))))</f>
        <v>0</v>
      </c>
      <c r="BL45" s="26" t="n">
        <f aca="false">IF(AQ45="",0,IF(AQ45&gt;=z4,w4,IF(AQ45&gt;=z3,w3,IF(AQ45&gt;=zEntry,w2,IF(AND(AQ45&gt;=ExitZ,BL44&gt;0),w2,0)))))</f>
        <v>0</v>
      </c>
      <c r="BM45" s="23" t="n">
        <f aca="false">IF(Rates_Data!AD44&gt;=Rates_Data!AE44,Rates_Data!AK45-Rates_Data!AL45,Rates_Data!AL45-Rates_Data!AK45)</f>
        <v>-0.002869</v>
      </c>
      <c r="BN45" s="23" t="n">
        <f aca="false">IF(Rates_Data!AD44&gt;=Rates_Data!AF44,Rates_Data!AK45-Rates_Data!AM45,Rates_Data!AM45-Rates_Data!AK45)</f>
        <v>-0.003496</v>
      </c>
      <c r="BO45" s="23" t="n">
        <f aca="false">IF(Rates_Data!AD44&gt;=Rates_Data!AG44,Rates_Data!AK45-Rates_Data!AN45,Rates_Data!AN45-Rates_Data!AK45)</f>
        <v>0.000589000000000003</v>
      </c>
      <c r="BP45" s="23" t="n">
        <f aca="false">IF(Rates_Data!AD44&gt;=Rates_Data!AH44,Rates_Data!AK45-Rates_Data!AO45,Rates_Data!AO45-Rates_Data!AK45)</f>
        <v>5.69999999999937E-005</v>
      </c>
      <c r="BQ45" s="23" t="n">
        <f aca="false">IF(Rates_Data!AD44&gt;=Rates_Data!AI44,Rates_Data!AK45-Rates_Data!AP45,Rates_Data!AP45-Rates_Data!AK45)</f>
        <v>-0.003496</v>
      </c>
      <c r="BR45" s="23" t="n">
        <f aca="false">IF(Rates_Data!AD44&gt;=Rates_Data!AJ44,Rates_Data!AK45-Rates_Data!AQ45,Rates_Data!AQ45-Rates_Data!AK45)</f>
        <v>0.00142499999999999</v>
      </c>
      <c r="BS45" s="23" t="n">
        <f aca="false">IF(Rates_Data!AE44&gt;=Rates_Data!AF44,Rates_Data!AL45-Rates_Data!AM45,Rates_Data!AM45-Rates_Data!AL45)</f>
        <v>-0.000627000000000003</v>
      </c>
      <c r="BT45" s="23" t="n">
        <f aca="false">IF(Rates_Data!AE44&gt;=Rates_Data!AG44,Rates_Data!AL45-Rates_Data!AN45,Rates_Data!AN45-Rates_Data!AL45)</f>
        <v>0.003458</v>
      </c>
      <c r="BU45" s="23" t="n">
        <f aca="false">IF(Rates_Data!AE44&gt;=Rates_Data!AH44,Rates_Data!AL45-Rates_Data!AO45,Rates_Data!AO45-Rates_Data!AL45)</f>
        <v>-0.00281200000000001</v>
      </c>
      <c r="BV45" s="23" t="n">
        <f aca="false">IF(Rates_Data!AE44&gt;=Rates_Data!AI44,Rates_Data!AL45-Rates_Data!AP45,Rates_Data!AP45-Rates_Data!AL45)</f>
        <v>-0.000627</v>
      </c>
      <c r="BW45" s="23" t="n">
        <f aca="false">IF(Rates_Data!AE44&gt;=Rates_Data!AJ44,Rates_Data!AL45-Rates_Data!AQ45,Rates_Data!AQ45-Rates_Data!AL45)</f>
        <v>-0.00144400000000001</v>
      </c>
      <c r="BX45" s="23" t="n">
        <f aca="false">IF(Rates_Data!AF44&gt;=Rates_Data!AG44,Rates_Data!AM45-Rates_Data!AN45,Rates_Data!AN45-Rates_Data!AM45)</f>
        <v>-0.00408500000000001</v>
      </c>
      <c r="BY45" s="23" t="n">
        <f aca="false">IF(Rates_Data!AF44&gt;=Rates_Data!AH44,Rates_Data!AM45-Rates_Data!AO45,Rates_Data!AO45-Rates_Data!AM45)</f>
        <v>-0.00343900000000001</v>
      </c>
      <c r="BZ45" s="23" t="n">
        <f aca="false">IF(Rates_Data!AF44&gt;=Rates_Data!AI44,Rates_Data!AM45-Rates_Data!AP45,Rates_Data!AP45-Rates_Data!AM45)</f>
        <v>0</v>
      </c>
      <c r="CA45" s="23" t="n">
        <f aca="false">IF(Rates_Data!AF44&gt;=Rates_Data!AJ44,Rates_Data!AM45-Rates_Data!AQ45,Rates_Data!AQ45-Rates_Data!AM45)</f>
        <v>-0.00207100000000002</v>
      </c>
      <c r="CB45" s="23" t="n">
        <f aca="false">IF(Rates_Data!AG44&gt;=Rates_Data!AH44,Rates_Data!AN45-Rates_Data!AO45,Rates_Data!AO45-Rates_Data!AN45)</f>
        <v>0.000645999999999996</v>
      </c>
      <c r="CC45" s="23" t="n">
        <f aca="false">IF(Rates_Data!AG44&gt;=Rates_Data!AI44,Rates_Data!AN45-Rates_Data!AP45,Rates_Data!AP45-Rates_Data!AN45)</f>
        <v>0.004085</v>
      </c>
      <c r="CD45" s="23" t="n">
        <f aca="false">IF(Rates_Data!AG44&gt;=Rates_Data!AJ44,Rates_Data!AN45-Rates_Data!AQ45,Rates_Data!AQ45-Rates_Data!AN45)</f>
        <v>0.00201399999999999</v>
      </c>
      <c r="CE45" s="23" t="n">
        <f aca="false">IF(Rates_Data!AH44&gt;=Rates_Data!AI44,Rates_Data!AO45-Rates_Data!AP45,Rates_Data!AP45-Rates_Data!AO45)</f>
        <v>-0.00343900000000001</v>
      </c>
      <c r="CF45" s="23" t="n">
        <f aca="false">IF(Rates_Data!AH44&gt;=Rates_Data!AJ44,Rates_Data!AO45-Rates_Data!AQ45,Rates_Data!AQ45-Rates_Data!AO45)</f>
        <v>-0.00136799999999999</v>
      </c>
      <c r="CG45" s="23" t="n">
        <f aca="false">IF(Rates_Data!AI44&gt;=Rates_Data!AJ44,Rates_Data!AP45-Rates_Data!AQ45,Rates_Data!AQ45-Rates_Data!AP45)</f>
        <v>-0.00207100000000001</v>
      </c>
      <c r="CH45" s="27" t="n">
        <f aca="false">IF(ROW()&lt;4+VolLB,"",STDEV(INDEX($BM:$BM,ROW()-VolLB+1):INDEX($BM:$BM,ROW()))*SQRT(12))</f>
        <v>0.0170187657131767</v>
      </c>
      <c r="CI45" s="27" t="n">
        <f aca="false">IF(ROW()&lt;4+VolLB,"",STDEV(INDEX($BN:$BN,ROW()-VolLB+1):INDEX($BN:$BN,ROW()))*SQRT(12))</f>
        <v>0.0196637875816726</v>
      </c>
      <c r="CJ45" s="27" t="n">
        <f aca="false">IF(ROW()&lt;4+VolLB,"",STDEV(INDEX($BO:$BO,ROW()-VolLB+1):INDEX($BO:$BO,ROW()))*SQRT(12))</f>
        <v>0.0186519401516048</v>
      </c>
      <c r="CK45" s="27" t="n">
        <f aca="false">IF(ROW()&lt;4+VolLB,"",STDEV(INDEX($BP:$BP,ROW()-VolLB+1):INDEX($BP:$BP,ROW()))*SQRT(12))</f>
        <v>0.0217225693104572</v>
      </c>
      <c r="CL45" s="27" t="n">
        <f aca="false">IF(ROW()&lt;4+VolLB,"",STDEV(INDEX($BQ:$BQ,ROW()-VolLB+1):INDEX($BQ:$BQ,ROW()))*SQRT(12))</f>
        <v>0.0198156292773443</v>
      </c>
      <c r="CM45" s="27" t="n">
        <f aca="false">IF(ROW()&lt;4+VolLB,"",STDEV(INDEX($BR:$BR,ROW()-VolLB+1):INDEX($BR:$BR,ROW()))*SQRT(12))</f>
        <v>0.0178166415185354</v>
      </c>
      <c r="CN45" s="27" t="n">
        <f aca="false">IF(ROW()&lt;4+VolLB,"",STDEV(INDEX($BS:$BS,ROW()-VolLB+1):INDEX($BS:$BS,ROW()))*SQRT(12))</f>
        <v>0.019109241763134</v>
      </c>
      <c r="CO45" s="27" t="n">
        <f aca="false">IF(ROW()&lt;4+VolLB,"",STDEV(INDEX($BT:$BT,ROW()-VolLB+1):INDEX($BT:$BT,ROW()))*SQRT(12))</f>
        <v>0.01947482646148</v>
      </c>
      <c r="CP45" s="27" t="n">
        <f aca="false">IF(ROW()&lt;4+VolLB,"",STDEV(INDEX($BU:$BU,ROW()-VolLB+1):INDEX($BU:$BU,ROW()))*SQRT(12))</f>
        <v>0.018808858320331</v>
      </c>
      <c r="CQ45" s="27" t="n">
        <f aca="false">IF(ROW()&lt;4+VolLB,"",STDEV(INDEX($BV:$BV,ROW()-VolLB+1):INDEX($BV:$BV,ROW()))*SQRT(12))</f>
        <v>0.0209772348325285</v>
      </c>
      <c r="CR45" s="27" t="n">
        <f aca="false">IF(ROW()&lt;4+VolLB,"",STDEV(INDEX($BW:$BW,ROW()-VolLB+1):INDEX($BW:$BW,ROW()))*SQRT(12))</f>
        <v>0.0183035756764316</v>
      </c>
      <c r="CS45" s="27" t="n">
        <f aca="false">IF(ROW()&lt;4+VolLB,"",STDEV(INDEX($BX:$BX,ROW()-VolLB+1):INDEX($BX:$BX,ROW()))*SQRT(12))</f>
        <v>0.021861731926991</v>
      </c>
      <c r="CT45" s="27" t="n">
        <f aca="false">IF(ROW()&lt;4+VolLB,"",STDEV(INDEX($BY:$BY,ROW()-VolLB+1):INDEX($BY:$BY,ROW()))*SQRT(12))</f>
        <v>0.0217486926976575</v>
      </c>
      <c r="CU45" s="27" t="n">
        <f aca="false">IF(ROW()&lt;4+VolLB,"",STDEV(INDEX($BZ:$BZ,ROW()-VolLB+1):INDEX($BZ:$BZ,ROW()))*SQRT(12))</f>
        <v>0.0211203953768908</v>
      </c>
      <c r="CV45" s="27" t="n">
        <f aca="false">IF(ROW()&lt;4+VolLB,"",STDEV(INDEX($CA:$CA,ROW()-VolLB+1):INDEX($CA:$CA,ROW()))*SQRT(12))</f>
        <v>0.0203452652123757</v>
      </c>
      <c r="CW45" s="27" t="n">
        <f aca="false">IF(ROW()&lt;4+VolLB,"",STDEV(INDEX($CB:$CB,ROW()-VolLB+1):INDEX($CB:$CB,ROW()))*SQRT(12))</f>
        <v>0.0190749101993767</v>
      </c>
      <c r="CX45" s="27" t="n">
        <f aca="false">IF(ROW()&lt;4+VolLB,"",STDEV(INDEX($CC:$CC,ROW()-VolLB+1):INDEX($CC:$CC,ROW()))*SQRT(12))</f>
        <v>0.0191778546997758</v>
      </c>
      <c r="CY45" s="27" t="n">
        <f aca="false">IF(ROW()&lt;4+VolLB,"",STDEV(INDEX($CD:$CD,ROW()-VolLB+1):INDEX($CD:$CD,ROW()))*SQRT(12))</f>
        <v>0.0201086903620348</v>
      </c>
      <c r="CZ45" s="27" t="n">
        <f aca="false">IF(ROW()&lt;4+VolLB,"",STDEV(INDEX($CE:$CE,ROW()-VolLB+1):INDEX($CE:$CE,ROW()))*SQRT(12))</f>
        <v>0.0201680202744463</v>
      </c>
      <c r="DA45" s="27" t="n">
        <f aca="false">IF(ROW()&lt;4+VolLB,"",STDEV(INDEX($CF:$CF,ROW()-VolLB+1):INDEX($CF:$CF,ROW()))*SQRT(12))</f>
        <v>0.0204711943092634</v>
      </c>
      <c r="DB45" s="27" t="n">
        <f aca="false">IF(ROW()&lt;4+VolLB,"",STDEV(INDEX($CG:$CG,ROW()-VolLB+1):INDEX($CG:$CG,ROW()))*SQRT(12))</f>
        <v>0.019110836758985</v>
      </c>
      <c r="DC45" s="26" t="n">
        <f aca="false">IF(OR(AR45=0,CH45="",CH45=0),0,AR45*MIN(MaxScal,TgtVol/CH45))</f>
        <v>0</v>
      </c>
      <c r="DD45" s="26" t="n">
        <f aca="false">IF(OR(AS45=0,CI45="",CI45=0),0,AS45*MIN(MaxScal,TgtVol/CI45))</f>
        <v>0</v>
      </c>
      <c r="DE45" s="26" t="n">
        <f aca="false">IF(OR(AT45=0,CJ45="",CJ45=0),0,AT45*MIN(MaxScal,TgtVol/CJ45))</f>
        <v>0</v>
      </c>
      <c r="DF45" s="26" t="n">
        <f aca="false">IF(OR(AU45=0,CK45="",CK45=0),0,AU45*MIN(MaxScal,TgtVol/CK45))</f>
        <v>0</v>
      </c>
      <c r="DG45" s="26" t="n">
        <f aca="false">IF(OR(AV45=0,CL45="",CL45=0),0,AV45*MIN(MaxScal,TgtVol/CL45))</f>
        <v>0</v>
      </c>
      <c r="DH45" s="26" t="n">
        <f aca="false">IF(OR(AW45=0,CM45="",CM45=0),0,AW45*MIN(MaxScal,TgtVol/CM45))</f>
        <v>0</v>
      </c>
      <c r="DI45" s="26" t="n">
        <f aca="false">IF(OR(AX45=0,CN45="",CN45=0),0,AX45*MIN(MaxScal,TgtVol/CN45))</f>
        <v>0</v>
      </c>
      <c r="DJ45" s="26" t="n">
        <f aca="false">IF(OR(AY45=0,CO45="",CO45=0),0,AY45*MIN(MaxScal,TgtVol/CO45))</f>
        <v>0</v>
      </c>
      <c r="DK45" s="26" t="n">
        <f aca="false">IF(OR(AZ45=0,CP45="",CP45=0),0,AZ45*MIN(MaxScal,TgtVol/CP45))</f>
        <v>0</v>
      </c>
      <c r="DL45" s="26" t="n">
        <f aca="false">IF(OR(BA45=0,CQ45="",CQ45=0),0,BA45*MIN(MaxScal,TgtVol/CQ45))</f>
        <v>0</v>
      </c>
      <c r="DM45" s="26" t="n">
        <f aca="false">IF(OR(BB45=0,CR45="",CR45=0),0,BB45*MIN(MaxScal,TgtVol/CR45))</f>
        <v>0</v>
      </c>
      <c r="DN45" s="26" t="n">
        <f aca="false">IF(OR(BC45=0,CS45="",CS45=0),0,BC45*MIN(MaxScal,TgtVol/CS45))</f>
        <v>0</v>
      </c>
      <c r="DO45" s="26" t="n">
        <f aca="false">IF(OR(BD45=0,CT45="",CT45=0),0,BD45*MIN(MaxScal,TgtVol/CT45))</f>
        <v>0</v>
      </c>
      <c r="DP45" s="26" t="n">
        <f aca="false">IF(OR(BE45=0,CU45="",CU45=0),0,BE45*MIN(MaxScal,TgtVol/CU45))</f>
        <v>0</v>
      </c>
      <c r="DQ45" s="26" t="n">
        <f aca="false">IF(OR(BF45=0,CV45="",CV45=0),0,BF45*MIN(MaxScal,TgtVol/CV45))</f>
        <v>0</v>
      </c>
      <c r="DR45" s="26" t="n">
        <f aca="false">IF(OR(BG45=0,CW45="",CW45=0),0,BG45*MIN(MaxScal,TgtVol/CW45))</f>
        <v>0</v>
      </c>
      <c r="DS45" s="26" t="n">
        <f aca="false">IF(OR(BH45=0,CX45="",CX45=0),0,BH45*MIN(MaxScal,TgtVol/CX45))</f>
        <v>0</v>
      </c>
      <c r="DT45" s="26" t="n">
        <f aca="false">IF(OR(BI45=0,CY45="",CY45=0),0,BI45*MIN(MaxScal,TgtVol/CY45))</f>
        <v>0</v>
      </c>
      <c r="DU45" s="26" t="n">
        <f aca="false">IF(OR(BJ45=0,CZ45="",CZ45=0),0,BJ45*MIN(MaxScal,TgtVol/CZ45))</f>
        <v>0</v>
      </c>
      <c r="DV45" s="26" t="n">
        <f aca="false">IF(OR(BK45=0,DA45="",DA45=0),0,BK45*MIN(MaxScal,TgtVol/DA45))</f>
        <v>0</v>
      </c>
      <c r="DW45" s="26" t="n">
        <f aca="false">IF(OR(BL45=0,DB45="",DB45=0),0,BL45*MIN(MaxScal,TgtVol/DB45))</f>
        <v>0</v>
      </c>
      <c r="DX45" s="28" t="n">
        <f aca="false">IFERROR(DC44*BM45,"")</f>
        <v>-0</v>
      </c>
      <c r="DY45" s="28" t="n">
        <f aca="false">IFERROR(DD44*BN45,"")</f>
        <v>-0</v>
      </c>
      <c r="DZ45" s="28" t="n">
        <f aca="false">IFERROR(DE44*BO45,"")</f>
        <v>0</v>
      </c>
      <c r="EA45" s="28" t="n">
        <f aca="false">IFERROR(DF44*BP45,"")</f>
        <v>0</v>
      </c>
      <c r="EB45" s="28" t="n">
        <f aca="false">IFERROR(DG44*BQ45,"")</f>
        <v>-0</v>
      </c>
      <c r="EC45" s="28" t="n">
        <f aca="false">IFERROR(DH44*BR45,"")</f>
        <v>0</v>
      </c>
      <c r="ED45" s="28" t="n">
        <f aca="false">IFERROR(DI44*BS45,"")</f>
        <v>-0</v>
      </c>
      <c r="EE45" s="28" t="n">
        <f aca="false">IFERROR(DJ44*BT45,"")</f>
        <v>0</v>
      </c>
      <c r="EF45" s="28" t="n">
        <f aca="false">IFERROR(DK44*BU45,"")</f>
        <v>-0</v>
      </c>
      <c r="EG45" s="28" t="n">
        <f aca="false">IFERROR(DL44*BV45,"")</f>
        <v>-0</v>
      </c>
      <c r="EH45" s="28" t="n">
        <f aca="false">IFERROR(DM44*BW45,"")</f>
        <v>-0</v>
      </c>
      <c r="EI45" s="28" t="n">
        <f aca="false">IFERROR(DN44*BX45,"")</f>
        <v>-0</v>
      </c>
      <c r="EJ45" s="28" t="n">
        <f aca="false">IFERROR(DO44*BY45,"")</f>
        <v>-0</v>
      </c>
      <c r="EK45" s="28" t="n">
        <f aca="false">IFERROR(DP44*BZ45,"")</f>
        <v>0</v>
      </c>
      <c r="EL45" s="28" t="n">
        <f aca="false">IFERROR(DQ44*CA45,"")</f>
        <v>-0</v>
      </c>
      <c r="EM45" s="28" t="n">
        <f aca="false">IFERROR(DR44*CB45,"")</f>
        <v>0</v>
      </c>
      <c r="EN45" s="28" t="n">
        <f aca="false">IFERROR(DS44*CC45,"")</f>
        <v>0</v>
      </c>
      <c r="EO45" s="28" t="n">
        <f aca="false">IFERROR(DT44*CD45,"")</f>
        <v>0</v>
      </c>
      <c r="EP45" s="28" t="n">
        <f aca="false">IFERROR(DU44*CE45,"")</f>
        <v>-0</v>
      </c>
      <c r="EQ45" s="28" t="n">
        <f aca="false">IFERROR(DV44*CF45,"")</f>
        <v>-0</v>
      </c>
      <c r="ER45" s="28" t="n">
        <f aca="false">IFERROR(DW44*CG45,"")</f>
        <v>-0</v>
      </c>
      <c r="ES45" s="28" t="n">
        <f aca="false">IF(ROW()=4,"",SUM(DX45:ER45))</f>
        <v>0</v>
      </c>
      <c r="ET45" s="29" t="n">
        <f aca="false">COUNTIF(AR45:BL45,"&gt;0")</f>
        <v>0</v>
      </c>
    </row>
    <row r="46" customFormat="false" ht="15" hidden="false" customHeight="false" outlineLevel="0" collapsed="false">
      <c r="A46" s="19" t="n">
        <v>39294</v>
      </c>
      <c r="B46" s="23" t="n">
        <f aca="false">ABS(Rates_Data!AD46-Rates_Data!AE46)</f>
        <v>0.443325581395349</v>
      </c>
      <c r="C46" s="23" t="n">
        <f aca="false">ABS(Rates_Data!AD46-Rates_Data!AF46)</f>
        <v>0.415139534883721</v>
      </c>
      <c r="D46" s="23" t="n">
        <f aca="false">ABS(Rates_Data!AD46-Rates_Data!AG46)</f>
        <v>0.0833953488372095</v>
      </c>
      <c r="E46" s="23" t="n">
        <f aca="false">ABS(Rates_Data!AD46-Rates_Data!AH46)</f>
        <v>0.70506976744186</v>
      </c>
      <c r="F46" s="23" t="n">
        <f aca="false">ABS(Rates_Data!AD46-Rates_Data!AI46)</f>
        <v>0.334767441860465</v>
      </c>
      <c r="G46" s="23" t="n">
        <f aca="false">ABS(Rates_Data!AD46-Rates_Data!AJ46)</f>
        <v>0.570348837209303</v>
      </c>
      <c r="H46" s="23" t="n">
        <f aca="false">ABS(Rates_Data!AE46-Rates_Data!AF46)</f>
        <v>0.0281860465116279</v>
      </c>
      <c r="I46" s="23" t="n">
        <f aca="false">ABS(Rates_Data!AE46-Rates_Data!AG46)</f>
        <v>0.35993023255814</v>
      </c>
      <c r="J46" s="23" t="n">
        <f aca="false">ABS(Rates_Data!AE46-Rates_Data!AH46)</f>
        <v>1.14839534883721</v>
      </c>
      <c r="K46" s="23" t="n">
        <f aca="false">ABS(Rates_Data!AE46-Rates_Data!AI46)</f>
        <v>0.108558139534884</v>
      </c>
      <c r="L46" s="23" t="n">
        <f aca="false">ABS(Rates_Data!AE46-Rates_Data!AJ46)</f>
        <v>0.127023255813954</v>
      </c>
      <c r="M46" s="23" t="n">
        <f aca="false">ABS(Rates_Data!AF46-Rates_Data!AG46)</f>
        <v>0.331744186046512</v>
      </c>
      <c r="N46" s="23" t="n">
        <f aca="false">ABS(Rates_Data!AF46-Rates_Data!AH46)</f>
        <v>1.12020930232558</v>
      </c>
      <c r="O46" s="23" t="n">
        <f aca="false">ABS(Rates_Data!AF46-Rates_Data!AI46)</f>
        <v>0.080372093023256</v>
      </c>
      <c r="P46" s="23" t="n">
        <f aca="false">ABS(Rates_Data!AF46-Rates_Data!AJ46)</f>
        <v>0.155209302325582</v>
      </c>
      <c r="Q46" s="23" t="n">
        <f aca="false">ABS(Rates_Data!AG46-Rates_Data!AH46)</f>
        <v>0.78846511627907</v>
      </c>
      <c r="R46" s="23" t="n">
        <f aca="false">ABS(Rates_Data!AG46-Rates_Data!AI46)</f>
        <v>0.251372093023256</v>
      </c>
      <c r="S46" s="23" t="n">
        <f aca="false">ABS(Rates_Data!AG46-Rates_Data!AJ46)</f>
        <v>0.486953488372093</v>
      </c>
      <c r="T46" s="23" t="n">
        <f aca="false">ABS(Rates_Data!AH46-Rates_Data!AI46)</f>
        <v>1.03983720930233</v>
      </c>
      <c r="U46" s="23" t="n">
        <f aca="false">ABS(Rates_Data!AH46-Rates_Data!AJ46)</f>
        <v>1.27541860465116</v>
      </c>
      <c r="V46" s="23" t="n">
        <f aca="false">ABS(Rates_Data!AI46-Rates_Data!AJ46)</f>
        <v>0.235581395348838</v>
      </c>
      <c r="W46" s="26" t="str">
        <f aca="false">IF(ROW()&lt;4+MinObs-1,"",IFERROR((B46-AVERAGE(B$4:B46))/STDEV(B$4:B46),""))</f>
        <v/>
      </c>
      <c r="X46" s="26" t="str">
        <f aca="false">IF(ROW()&lt;4+MinObs-1,"",IFERROR((C46-AVERAGE(C$4:C46))/STDEV(C$4:C46),""))</f>
        <v/>
      </c>
      <c r="Y46" s="26" t="str">
        <f aca="false">IF(ROW()&lt;4+MinObs-1,"",IFERROR((D46-AVERAGE(D$4:D46))/STDEV(D$4:D46),""))</f>
        <v/>
      </c>
      <c r="Z46" s="26" t="str">
        <f aca="false">IF(ROW()&lt;4+MinObs-1,"",IFERROR((E46-AVERAGE(E$4:E46))/STDEV(E$4:E46),""))</f>
        <v/>
      </c>
      <c r="AA46" s="26" t="str">
        <f aca="false">IF(ROW()&lt;4+MinObs-1,"",IFERROR((F46-AVERAGE(F$4:F46))/STDEV(F$4:F46),""))</f>
        <v/>
      </c>
      <c r="AB46" s="26" t="str">
        <f aca="false">IF(ROW()&lt;4+MinObs-1,"",IFERROR((G46-AVERAGE(G$4:G46))/STDEV(G$4:G46),""))</f>
        <v/>
      </c>
      <c r="AC46" s="26" t="str">
        <f aca="false">IF(ROW()&lt;4+MinObs-1,"",IFERROR((H46-AVERAGE(H$4:H46))/STDEV(H$4:H46),""))</f>
        <v/>
      </c>
      <c r="AD46" s="26" t="str">
        <f aca="false">IF(ROW()&lt;4+MinObs-1,"",IFERROR((I46-AVERAGE(I$4:I46))/STDEV(I$4:I46),""))</f>
        <v/>
      </c>
      <c r="AE46" s="26" t="str">
        <f aca="false">IF(ROW()&lt;4+MinObs-1,"",IFERROR((J46-AVERAGE(J$4:J46))/STDEV(J$4:J46),""))</f>
        <v/>
      </c>
      <c r="AF46" s="26" t="str">
        <f aca="false">IF(ROW()&lt;4+MinObs-1,"",IFERROR((K46-AVERAGE(K$4:K46))/STDEV(K$4:K46),""))</f>
        <v/>
      </c>
      <c r="AG46" s="26" t="str">
        <f aca="false">IF(ROW()&lt;4+MinObs-1,"",IFERROR((L46-AVERAGE(L$4:L46))/STDEV(L$4:L46),""))</f>
        <v/>
      </c>
      <c r="AH46" s="26" t="str">
        <f aca="false">IF(ROW()&lt;4+MinObs-1,"",IFERROR((M46-AVERAGE(M$4:M46))/STDEV(M$4:M46),""))</f>
        <v/>
      </c>
      <c r="AI46" s="26" t="str">
        <f aca="false">IF(ROW()&lt;4+MinObs-1,"",IFERROR((N46-AVERAGE(N$4:N46))/STDEV(N$4:N46),""))</f>
        <v/>
      </c>
      <c r="AJ46" s="26" t="str">
        <f aca="false">IF(ROW()&lt;4+MinObs-1,"",IFERROR((O46-AVERAGE(O$4:O46))/STDEV(O$4:O46),""))</f>
        <v/>
      </c>
      <c r="AK46" s="26" t="str">
        <f aca="false">IF(ROW()&lt;4+MinObs-1,"",IFERROR((P46-AVERAGE(P$4:P46))/STDEV(P$4:P46),""))</f>
        <v/>
      </c>
      <c r="AL46" s="26" t="str">
        <f aca="false">IF(ROW()&lt;4+MinObs-1,"",IFERROR((Q46-AVERAGE(Q$4:Q46))/STDEV(Q$4:Q46),""))</f>
        <v/>
      </c>
      <c r="AM46" s="26" t="str">
        <f aca="false">IF(ROW()&lt;4+MinObs-1,"",IFERROR((R46-AVERAGE(R$4:R46))/STDEV(R$4:R46),""))</f>
        <v/>
      </c>
      <c r="AN46" s="26" t="str">
        <f aca="false">IF(ROW()&lt;4+MinObs-1,"",IFERROR((S46-AVERAGE(S$4:S46))/STDEV(S$4:S46),""))</f>
        <v/>
      </c>
      <c r="AO46" s="26" t="str">
        <f aca="false">IF(ROW()&lt;4+MinObs-1,"",IFERROR((T46-AVERAGE(T$4:T46))/STDEV(T$4:T46),""))</f>
        <v/>
      </c>
      <c r="AP46" s="26" t="str">
        <f aca="false">IF(ROW()&lt;4+MinObs-1,"",IFERROR((U46-AVERAGE(U$4:U46))/STDEV(U$4:U46),""))</f>
        <v/>
      </c>
      <c r="AQ46" s="26" t="str">
        <f aca="false">IF(ROW()&lt;4+MinObs-1,"",IFERROR((V46-AVERAGE(V$4:V46))/STDEV(V$4:V46),""))</f>
        <v/>
      </c>
      <c r="AR46" s="26" t="n">
        <f aca="false">IF(W46="",0,IF(W46&gt;=z4,w4,IF(W46&gt;=z3,w3,IF(W46&gt;=zEntry,w2,IF(AND(W46&gt;=ExitZ,AR45&gt;0),w2,0)))))</f>
        <v>0</v>
      </c>
      <c r="AS46" s="26" t="n">
        <f aca="false">IF(X46="",0,IF(X46&gt;=z4,w4,IF(X46&gt;=z3,w3,IF(X46&gt;=zEntry,w2,IF(AND(X46&gt;=ExitZ,AS45&gt;0),w2,0)))))</f>
        <v>0</v>
      </c>
      <c r="AT46" s="26" t="n">
        <f aca="false">IF(Y46="",0,IF(Y46&gt;=z4,w4,IF(Y46&gt;=z3,w3,IF(Y46&gt;=zEntry,w2,IF(AND(Y46&gt;=ExitZ,AT45&gt;0),w2,0)))))</f>
        <v>0</v>
      </c>
      <c r="AU46" s="26" t="n">
        <f aca="false">IF(Z46="",0,IF(Z46&gt;=z4,w4,IF(Z46&gt;=z3,w3,IF(Z46&gt;=zEntry,w2,IF(AND(Z46&gt;=ExitZ,AU45&gt;0),w2,0)))))</f>
        <v>0</v>
      </c>
      <c r="AV46" s="26" t="n">
        <f aca="false">IF(AA46="",0,IF(AA46&gt;=z4,w4,IF(AA46&gt;=z3,w3,IF(AA46&gt;=zEntry,w2,IF(AND(AA46&gt;=ExitZ,AV45&gt;0),w2,0)))))</f>
        <v>0</v>
      </c>
      <c r="AW46" s="26" t="n">
        <f aca="false">IF(AB46="",0,IF(AB46&gt;=z4,w4,IF(AB46&gt;=z3,w3,IF(AB46&gt;=zEntry,w2,IF(AND(AB46&gt;=ExitZ,AW45&gt;0),w2,0)))))</f>
        <v>0</v>
      </c>
      <c r="AX46" s="26" t="n">
        <f aca="false">IF(AC46="",0,IF(AC46&gt;=z4,w4,IF(AC46&gt;=z3,w3,IF(AC46&gt;=zEntry,w2,IF(AND(AC46&gt;=ExitZ,AX45&gt;0),w2,0)))))</f>
        <v>0</v>
      </c>
      <c r="AY46" s="26" t="n">
        <f aca="false">IF(AD46="",0,IF(AD46&gt;=z4,w4,IF(AD46&gt;=z3,w3,IF(AD46&gt;=zEntry,w2,IF(AND(AD46&gt;=ExitZ,AY45&gt;0),w2,0)))))</f>
        <v>0</v>
      </c>
      <c r="AZ46" s="26" t="n">
        <f aca="false">IF(AE46="",0,IF(AE46&gt;=z4,w4,IF(AE46&gt;=z3,w3,IF(AE46&gt;=zEntry,w2,IF(AND(AE46&gt;=ExitZ,AZ45&gt;0),w2,0)))))</f>
        <v>0</v>
      </c>
      <c r="BA46" s="26" t="n">
        <f aca="false">IF(AF46="",0,IF(AF46&gt;=z4,w4,IF(AF46&gt;=z3,w3,IF(AF46&gt;=zEntry,w2,IF(AND(AF46&gt;=ExitZ,BA45&gt;0),w2,0)))))</f>
        <v>0</v>
      </c>
      <c r="BB46" s="26" t="n">
        <f aca="false">IF(AG46="",0,IF(AG46&gt;=z4,w4,IF(AG46&gt;=z3,w3,IF(AG46&gt;=zEntry,w2,IF(AND(AG46&gt;=ExitZ,BB45&gt;0),w2,0)))))</f>
        <v>0</v>
      </c>
      <c r="BC46" s="26" t="n">
        <f aca="false">IF(AH46="",0,IF(AH46&gt;=z4,w4,IF(AH46&gt;=z3,w3,IF(AH46&gt;=zEntry,w2,IF(AND(AH46&gt;=ExitZ,BC45&gt;0),w2,0)))))</f>
        <v>0</v>
      </c>
      <c r="BD46" s="26" t="n">
        <f aca="false">IF(AI46="",0,IF(AI46&gt;=z4,w4,IF(AI46&gt;=z3,w3,IF(AI46&gt;=zEntry,w2,IF(AND(AI46&gt;=ExitZ,BD45&gt;0),w2,0)))))</f>
        <v>0</v>
      </c>
      <c r="BE46" s="26" t="n">
        <f aca="false">IF(AJ46="",0,IF(AJ46&gt;=z4,w4,IF(AJ46&gt;=z3,w3,IF(AJ46&gt;=zEntry,w2,IF(AND(AJ46&gt;=ExitZ,BE45&gt;0),w2,0)))))</f>
        <v>0</v>
      </c>
      <c r="BF46" s="26" t="n">
        <f aca="false">IF(AK46="",0,IF(AK46&gt;=z4,w4,IF(AK46&gt;=z3,w3,IF(AK46&gt;=zEntry,w2,IF(AND(AK46&gt;=ExitZ,BF45&gt;0),w2,0)))))</f>
        <v>0</v>
      </c>
      <c r="BG46" s="26" t="n">
        <f aca="false">IF(AL46="",0,IF(AL46&gt;=z4,w4,IF(AL46&gt;=z3,w3,IF(AL46&gt;=zEntry,w2,IF(AND(AL46&gt;=ExitZ,BG45&gt;0),w2,0)))))</f>
        <v>0</v>
      </c>
      <c r="BH46" s="26" t="n">
        <f aca="false">IF(AM46="",0,IF(AM46&gt;=z4,w4,IF(AM46&gt;=z3,w3,IF(AM46&gt;=zEntry,w2,IF(AND(AM46&gt;=ExitZ,BH45&gt;0),w2,0)))))</f>
        <v>0</v>
      </c>
      <c r="BI46" s="26" t="n">
        <f aca="false">IF(AN46="",0,IF(AN46&gt;=z4,w4,IF(AN46&gt;=z3,w3,IF(AN46&gt;=zEntry,w2,IF(AND(AN46&gt;=ExitZ,BI45&gt;0),w2,0)))))</f>
        <v>0</v>
      </c>
      <c r="BJ46" s="26" t="n">
        <f aca="false">IF(AO46="",0,IF(AO46&gt;=z4,w4,IF(AO46&gt;=z3,w3,IF(AO46&gt;=zEntry,w2,IF(AND(AO46&gt;=ExitZ,BJ45&gt;0),w2,0)))))</f>
        <v>0</v>
      </c>
      <c r="BK46" s="26" t="n">
        <f aca="false">IF(AP46="",0,IF(AP46&gt;=z4,w4,IF(AP46&gt;=z3,w3,IF(AP46&gt;=zEntry,w2,IF(AND(AP46&gt;=ExitZ,BK45&gt;0),w2,0)))))</f>
        <v>0</v>
      </c>
      <c r="BL46" s="26" t="n">
        <f aca="false">IF(AQ46="",0,IF(AQ46&gt;=z4,w4,IF(AQ46&gt;=z3,w3,IF(AQ46&gt;=zEntry,w2,IF(AND(AQ46&gt;=ExitZ,BL45&gt;0),w2,0)))))</f>
        <v>0</v>
      </c>
      <c r="BM46" s="23" t="n">
        <f aca="false">IF(Rates_Data!AD45&gt;=Rates_Data!AE45,Rates_Data!AK46-Rates_Data!AL46,Rates_Data!AL46-Rates_Data!AK46)</f>
        <v>-0.000703000000000003</v>
      </c>
      <c r="BN46" s="23" t="n">
        <f aca="false">IF(Rates_Data!AD45&gt;=Rates_Data!AF45,Rates_Data!AK46-Rates_Data!AM46,Rates_Data!AM46-Rates_Data!AK46)</f>
        <v>0.005263</v>
      </c>
      <c r="BO46" s="23" t="n">
        <f aca="false">IF(Rates_Data!AD45&gt;=Rates_Data!AG45,Rates_Data!AK46-Rates_Data!AN46,Rates_Data!AN46-Rates_Data!AK46)</f>
        <v>0.003819</v>
      </c>
      <c r="BP46" s="23" t="n">
        <f aca="false">IF(Rates_Data!AD45&gt;=Rates_Data!AH45,Rates_Data!AK46-Rates_Data!AO46,Rates_Data!AO46-Rates_Data!AK46)</f>
        <v>-0.007524</v>
      </c>
      <c r="BQ46" s="23" t="n">
        <f aca="false">IF(Rates_Data!AD45&gt;=Rates_Data!AI45,Rates_Data!AK46-Rates_Data!AP46,Rates_Data!AP46-Rates_Data!AK46)</f>
        <v>0.003781</v>
      </c>
      <c r="BR46" s="23" t="n">
        <f aca="false">IF(Rates_Data!AD45&gt;=Rates_Data!AJ45,Rates_Data!AK46-Rates_Data!AQ46,Rates_Data!AQ46-Rates_Data!AK46)</f>
        <v>-0.000532000000000009</v>
      </c>
      <c r="BS46" s="23" t="n">
        <f aca="false">IF(Rates_Data!AE45&gt;=Rates_Data!AF45,Rates_Data!AL46-Rates_Data!AM46,Rates_Data!AM46-Rates_Data!AL46)</f>
        <v>0.00596600000000001</v>
      </c>
      <c r="BT46" s="23" t="n">
        <f aca="false">IF(Rates_Data!AE45&gt;=Rates_Data!AG45,Rates_Data!AL46-Rates_Data!AN46,Rates_Data!AN46-Rates_Data!AL46)</f>
        <v>0.003116</v>
      </c>
      <c r="BU46" s="23" t="n">
        <f aca="false">IF(Rates_Data!AE45&gt;=Rates_Data!AH45,Rates_Data!AL46-Rates_Data!AO46,Rates_Data!AO46-Rates_Data!AL46)</f>
        <v>-0.008227</v>
      </c>
      <c r="BV46" s="23" t="n">
        <f aca="false">IF(Rates_Data!AE45&gt;=Rates_Data!AI45,Rates_Data!AL46-Rates_Data!AP46,Rates_Data!AP46-Rates_Data!AL46)</f>
        <v>0.004484</v>
      </c>
      <c r="BW46" s="23" t="n">
        <f aca="false">IF(Rates_Data!AE45&gt;=Rates_Data!AJ45,Rates_Data!AL46-Rates_Data!AQ46,Rates_Data!AQ46-Rates_Data!AL46)</f>
        <v>0.000170999999999994</v>
      </c>
      <c r="BX46" s="23" t="n">
        <f aca="false">IF(Rates_Data!AF45&gt;=Rates_Data!AG45,Rates_Data!AM46-Rates_Data!AN46,Rates_Data!AN46-Rates_Data!AM46)</f>
        <v>0.009082</v>
      </c>
      <c r="BY46" s="23" t="n">
        <f aca="false">IF(Rates_Data!AF45&gt;=Rates_Data!AH45,Rates_Data!AM46-Rates_Data!AO46,Rates_Data!AO46-Rates_Data!AM46)</f>
        <v>-0.002261</v>
      </c>
      <c r="BZ46" s="23" t="n">
        <f aca="false">IF(Rates_Data!AF45&gt;=Rates_Data!AI45,Rates_Data!AM46-Rates_Data!AP46,Rates_Data!AP46-Rates_Data!AM46)</f>
        <v>0.001482</v>
      </c>
      <c r="CA46" s="23" t="n">
        <f aca="false">IF(Rates_Data!AF45&gt;=Rates_Data!AJ45,Rates_Data!AM46-Rates_Data!AQ46,Rates_Data!AQ46-Rates_Data!AM46)</f>
        <v>0.00579500000000001</v>
      </c>
      <c r="CB46" s="23" t="n">
        <f aca="false">IF(Rates_Data!AG45&gt;=Rates_Data!AH45,Rates_Data!AN46-Rates_Data!AO46,Rates_Data!AO46-Rates_Data!AN46)</f>
        <v>-0.011343</v>
      </c>
      <c r="CC46" s="23" t="n">
        <f aca="false">IF(Rates_Data!AG45&gt;=Rates_Data!AI45,Rates_Data!AN46-Rates_Data!AP46,Rates_Data!AP46-Rates_Data!AN46)</f>
        <v>0.0076</v>
      </c>
      <c r="CD46" s="23" t="n">
        <f aca="false">IF(Rates_Data!AG45&gt;=Rates_Data!AJ45,Rates_Data!AN46-Rates_Data!AQ46,Rates_Data!AQ46-Rates_Data!AN46)</f>
        <v>0.00328699999999999</v>
      </c>
      <c r="CE46" s="23" t="n">
        <f aca="false">IF(Rates_Data!AH45&gt;=Rates_Data!AI45,Rates_Data!AO46-Rates_Data!AP46,Rates_Data!AP46-Rates_Data!AO46)</f>
        <v>-0.003743</v>
      </c>
      <c r="CF46" s="23" t="n">
        <f aca="false">IF(Rates_Data!AH45&gt;=Rates_Data!AJ45,Rates_Data!AO46-Rates_Data!AQ46,Rates_Data!AQ46-Rates_Data!AO46)</f>
        <v>-0.00805600000000001</v>
      </c>
      <c r="CG46" s="23" t="n">
        <f aca="false">IF(Rates_Data!AI45&gt;=Rates_Data!AJ45,Rates_Data!AP46-Rates_Data!AQ46,Rates_Data!AQ46-Rates_Data!AP46)</f>
        <v>-0.00431300000000001</v>
      </c>
      <c r="CH46" s="27" t="n">
        <f aca="false">IF(ROW()&lt;4+VolLB,"",STDEV(INDEX($BM:$BM,ROW()-VolLB+1):INDEX($BM:$BM,ROW()))*SQRT(12))</f>
        <v>0.0170800799158942</v>
      </c>
      <c r="CI46" s="27" t="n">
        <f aca="false">IF(ROW()&lt;4+VolLB,"",STDEV(INDEX($BN:$BN,ROW()-VolLB+1):INDEX($BN:$BN,ROW()))*SQRT(12))</f>
        <v>0.0197449413728947</v>
      </c>
      <c r="CJ46" s="27" t="n">
        <f aca="false">IF(ROW()&lt;4+VolLB,"",STDEV(INDEX($BO:$BO,ROW()-VolLB+1):INDEX($BO:$BO,ROW()))*SQRT(12))</f>
        <v>0.0187526914434016</v>
      </c>
      <c r="CK46" s="27" t="n">
        <f aca="false">IF(ROW()&lt;4+VolLB,"",STDEV(INDEX($BP:$BP,ROW()-VolLB+1):INDEX($BP:$BP,ROW()))*SQRT(12))</f>
        <v>0.0221147852227332</v>
      </c>
      <c r="CL46" s="27" t="n">
        <f aca="false">IF(ROW()&lt;4+VolLB,"",STDEV(INDEX($BQ:$BQ,ROW()-VolLB+1):INDEX($BQ:$BQ,ROW()))*SQRT(12))</f>
        <v>0.0198385008503787</v>
      </c>
      <c r="CM46" s="27" t="n">
        <f aca="false">IF(ROW()&lt;4+VolLB,"",STDEV(INDEX($BR:$BR,ROW()-VolLB+1):INDEX($BR:$BR,ROW()))*SQRT(12))</f>
        <v>0.0174550445877948</v>
      </c>
      <c r="CN46" s="27" t="n">
        <f aca="false">IF(ROW()&lt;4+VolLB,"",STDEV(INDEX($BS:$BS,ROW()-VolLB+1):INDEX($BS:$BS,ROW()))*SQRT(12))</f>
        <v>0.0192628054081039</v>
      </c>
      <c r="CO46" s="27" t="n">
        <f aca="false">IF(ROW()&lt;4+VolLB,"",STDEV(INDEX($BT:$BT,ROW()-VolLB+1):INDEX($BT:$BT,ROW()))*SQRT(12))</f>
        <v>0.0195121097538841</v>
      </c>
      <c r="CP46" s="27" t="n">
        <f aca="false">IF(ROW()&lt;4+VolLB,"",STDEV(INDEX($BU:$BU,ROW()-VolLB+1):INDEX($BU:$BU,ROW()))*SQRT(12))</f>
        <v>0.0193902550691738</v>
      </c>
      <c r="CQ46" s="27" t="n">
        <f aca="false">IF(ROW()&lt;4+VolLB,"",STDEV(INDEX($BV:$BV,ROW()-VolLB+1):INDEX($BV:$BV,ROW()))*SQRT(12))</f>
        <v>0.0209966862283416</v>
      </c>
      <c r="CR46" s="27" t="n">
        <f aca="false">IF(ROW()&lt;4+VolLB,"",STDEV(INDEX($BW:$BW,ROW()-VolLB+1):INDEX($BW:$BW,ROW()))*SQRT(12))</f>
        <v>0.0182082751137786</v>
      </c>
      <c r="CS46" s="27" t="n">
        <f aca="false">IF(ROW()&lt;4+VolLB,"",STDEV(INDEX($BX:$BX,ROW()-VolLB+1):INDEX($BX:$BX,ROW()))*SQRT(12))</f>
        <v>0.0223185687960667</v>
      </c>
      <c r="CT46" s="27" t="n">
        <f aca="false">IF(ROW()&lt;4+VolLB,"",STDEV(INDEX($BY:$BY,ROW()-VolLB+1):INDEX($BY:$BY,ROW()))*SQRT(12))</f>
        <v>0.0217496041052092</v>
      </c>
      <c r="CU46" s="27" t="n">
        <f aca="false">IF(ROW()&lt;4+VolLB,"",STDEV(INDEX($BZ:$BZ,ROW()-VolLB+1):INDEX($BZ:$BZ,ROW()))*SQRT(12))</f>
        <v>0.0211193649192033</v>
      </c>
      <c r="CV46" s="27" t="n">
        <f aca="false">IF(ROW()&lt;4+VolLB,"",STDEV(INDEX($CA:$CA,ROW()-VolLB+1):INDEX($CA:$CA,ROW()))*SQRT(12))</f>
        <v>0.0204771347742282</v>
      </c>
      <c r="CW46" s="27" t="n">
        <f aca="false">IF(ROW()&lt;4+VolLB,"",STDEV(INDEX($CB:$CB,ROW()-VolLB+1):INDEX($CB:$CB,ROW()))*SQRT(12))</f>
        <v>0.0202852734035591</v>
      </c>
      <c r="CX46" s="27" t="n">
        <f aca="false">IF(ROW()&lt;4+VolLB,"",STDEV(INDEX($CC:$CC,ROW()-VolLB+1):INDEX($CC:$CC,ROW()))*SQRT(12))</f>
        <v>0.0195667278263018</v>
      </c>
      <c r="CY46" s="27" t="n">
        <f aca="false">IF(ROW()&lt;4+VolLB,"",STDEV(INDEX($CD:$CD,ROW()-VolLB+1):INDEX($CD:$CD,ROW()))*SQRT(12))</f>
        <v>0.0199144989026301</v>
      </c>
      <c r="CZ46" s="27" t="n">
        <f aca="false">IF(ROW()&lt;4+VolLB,"",STDEV(INDEX($CE:$CE,ROW()-VolLB+1):INDEX($CE:$CE,ROW()))*SQRT(12))</f>
        <v>0.0202727186484694</v>
      </c>
      <c r="DA46" s="27" t="n">
        <f aca="false">IF(ROW()&lt;4+VolLB,"",STDEV(INDEX($CF:$CF,ROW()-VolLB+1):INDEX($CF:$CF,ROW()))*SQRT(12))</f>
        <v>0.0208308499682562</v>
      </c>
      <c r="DB46" s="27" t="n">
        <f aca="false">IF(ROW()&lt;4+VolLB,"",STDEV(INDEX($CG:$CG,ROW()-VolLB+1):INDEX($CG:$CG,ROW()))*SQRT(12))</f>
        <v>0.0192515847122603</v>
      </c>
      <c r="DC46" s="26" t="n">
        <f aca="false">IF(OR(AR46=0,CH46="",CH46=0),0,AR46*MIN(MaxScal,TgtVol/CH46))</f>
        <v>0</v>
      </c>
      <c r="DD46" s="26" t="n">
        <f aca="false">IF(OR(AS46=0,CI46="",CI46=0),0,AS46*MIN(MaxScal,TgtVol/CI46))</f>
        <v>0</v>
      </c>
      <c r="DE46" s="26" t="n">
        <f aca="false">IF(OR(AT46=0,CJ46="",CJ46=0),0,AT46*MIN(MaxScal,TgtVol/CJ46))</f>
        <v>0</v>
      </c>
      <c r="DF46" s="26" t="n">
        <f aca="false">IF(OR(AU46=0,CK46="",CK46=0),0,AU46*MIN(MaxScal,TgtVol/CK46))</f>
        <v>0</v>
      </c>
      <c r="DG46" s="26" t="n">
        <f aca="false">IF(OR(AV46=0,CL46="",CL46=0),0,AV46*MIN(MaxScal,TgtVol/CL46))</f>
        <v>0</v>
      </c>
      <c r="DH46" s="26" t="n">
        <f aca="false">IF(OR(AW46=0,CM46="",CM46=0),0,AW46*MIN(MaxScal,TgtVol/CM46))</f>
        <v>0</v>
      </c>
      <c r="DI46" s="26" t="n">
        <f aca="false">IF(OR(AX46=0,CN46="",CN46=0),0,AX46*MIN(MaxScal,TgtVol/CN46))</f>
        <v>0</v>
      </c>
      <c r="DJ46" s="26" t="n">
        <f aca="false">IF(OR(AY46=0,CO46="",CO46=0),0,AY46*MIN(MaxScal,TgtVol/CO46))</f>
        <v>0</v>
      </c>
      <c r="DK46" s="26" t="n">
        <f aca="false">IF(OR(AZ46=0,CP46="",CP46=0),0,AZ46*MIN(MaxScal,TgtVol/CP46))</f>
        <v>0</v>
      </c>
      <c r="DL46" s="26" t="n">
        <f aca="false">IF(OR(BA46=0,CQ46="",CQ46=0),0,BA46*MIN(MaxScal,TgtVol/CQ46))</f>
        <v>0</v>
      </c>
      <c r="DM46" s="26" t="n">
        <f aca="false">IF(OR(BB46=0,CR46="",CR46=0),0,BB46*MIN(MaxScal,TgtVol/CR46))</f>
        <v>0</v>
      </c>
      <c r="DN46" s="26" t="n">
        <f aca="false">IF(OR(BC46=0,CS46="",CS46=0),0,BC46*MIN(MaxScal,TgtVol/CS46))</f>
        <v>0</v>
      </c>
      <c r="DO46" s="26" t="n">
        <f aca="false">IF(OR(BD46=0,CT46="",CT46=0),0,BD46*MIN(MaxScal,TgtVol/CT46))</f>
        <v>0</v>
      </c>
      <c r="DP46" s="26" t="n">
        <f aca="false">IF(OR(BE46=0,CU46="",CU46=0),0,BE46*MIN(MaxScal,TgtVol/CU46))</f>
        <v>0</v>
      </c>
      <c r="DQ46" s="26" t="n">
        <f aca="false">IF(OR(BF46=0,CV46="",CV46=0),0,BF46*MIN(MaxScal,TgtVol/CV46))</f>
        <v>0</v>
      </c>
      <c r="DR46" s="26" t="n">
        <f aca="false">IF(OR(BG46=0,CW46="",CW46=0),0,BG46*MIN(MaxScal,TgtVol/CW46))</f>
        <v>0</v>
      </c>
      <c r="DS46" s="26" t="n">
        <f aca="false">IF(OR(BH46=0,CX46="",CX46=0),0,BH46*MIN(MaxScal,TgtVol/CX46))</f>
        <v>0</v>
      </c>
      <c r="DT46" s="26" t="n">
        <f aca="false">IF(OR(BI46=0,CY46="",CY46=0),0,BI46*MIN(MaxScal,TgtVol/CY46))</f>
        <v>0</v>
      </c>
      <c r="DU46" s="26" t="n">
        <f aca="false">IF(OR(BJ46=0,CZ46="",CZ46=0),0,BJ46*MIN(MaxScal,TgtVol/CZ46))</f>
        <v>0</v>
      </c>
      <c r="DV46" s="26" t="n">
        <f aca="false">IF(OR(BK46=0,DA46="",DA46=0),0,BK46*MIN(MaxScal,TgtVol/DA46))</f>
        <v>0</v>
      </c>
      <c r="DW46" s="26" t="n">
        <f aca="false">IF(OR(BL46=0,DB46="",DB46=0),0,BL46*MIN(MaxScal,TgtVol/DB46))</f>
        <v>0</v>
      </c>
      <c r="DX46" s="28" t="n">
        <f aca="false">IFERROR(DC45*BM46,"")</f>
        <v>-0</v>
      </c>
      <c r="DY46" s="28" t="n">
        <f aca="false">IFERROR(DD45*BN46,"")</f>
        <v>0</v>
      </c>
      <c r="DZ46" s="28" t="n">
        <f aca="false">IFERROR(DE45*BO46,"")</f>
        <v>0</v>
      </c>
      <c r="EA46" s="28" t="n">
        <f aca="false">IFERROR(DF45*BP46,"")</f>
        <v>-0</v>
      </c>
      <c r="EB46" s="28" t="n">
        <f aca="false">IFERROR(DG45*BQ46,"")</f>
        <v>0</v>
      </c>
      <c r="EC46" s="28" t="n">
        <f aca="false">IFERROR(DH45*BR46,"")</f>
        <v>-0</v>
      </c>
      <c r="ED46" s="28" t="n">
        <f aca="false">IFERROR(DI45*BS46,"")</f>
        <v>0</v>
      </c>
      <c r="EE46" s="28" t="n">
        <f aca="false">IFERROR(DJ45*BT46,"")</f>
        <v>0</v>
      </c>
      <c r="EF46" s="28" t="n">
        <f aca="false">IFERROR(DK45*BU46,"")</f>
        <v>-0</v>
      </c>
      <c r="EG46" s="28" t="n">
        <f aca="false">IFERROR(DL45*BV46,"")</f>
        <v>0</v>
      </c>
      <c r="EH46" s="28" t="n">
        <f aca="false">IFERROR(DM45*BW46,"")</f>
        <v>0</v>
      </c>
      <c r="EI46" s="28" t="n">
        <f aca="false">IFERROR(DN45*BX46,"")</f>
        <v>0</v>
      </c>
      <c r="EJ46" s="28" t="n">
        <f aca="false">IFERROR(DO45*BY46,"")</f>
        <v>-0</v>
      </c>
      <c r="EK46" s="28" t="n">
        <f aca="false">IFERROR(DP45*BZ46,"")</f>
        <v>0</v>
      </c>
      <c r="EL46" s="28" t="n">
        <f aca="false">IFERROR(DQ45*CA46,"")</f>
        <v>0</v>
      </c>
      <c r="EM46" s="28" t="n">
        <f aca="false">IFERROR(DR45*CB46,"")</f>
        <v>-0</v>
      </c>
      <c r="EN46" s="28" t="n">
        <f aca="false">IFERROR(DS45*CC46,"")</f>
        <v>0</v>
      </c>
      <c r="EO46" s="28" t="n">
        <f aca="false">IFERROR(DT45*CD46,"")</f>
        <v>0</v>
      </c>
      <c r="EP46" s="28" t="n">
        <f aca="false">IFERROR(DU45*CE46,"")</f>
        <v>-0</v>
      </c>
      <c r="EQ46" s="28" t="n">
        <f aca="false">IFERROR(DV45*CF46,"")</f>
        <v>-0</v>
      </c>
      <c r="ER46" s="28" t="n">
        <f aca="false">IFERROR(DW45*CG46,"")</f>
        <v>-0</v>
      </c>
      <c r="ES46" s="28" t="n">
        <f aca="false">IF(ROW()=4,"",SUM(DX46:ER46))</f>
        <v>0</v>
      </c>
      <c r="ET46" s="29" t="n">
        <f aca="false">COUNTIF(AR46:BL46,"&gt;0")</f>
        <v>0</v>
      </c>
    </row>
    <row r="47" customFormat="false" ht="15" hidden="false" customHeight="false" outlineLevel="0" collapsed="false">
      <c r="A47" s="19" t="n">
        <v>39325</v>
      </c>
      <c r="B47" s="23" t="n">
        <f aca="false">ABS(Rates_Data!AD47-Rates_Data!AE47)</f>
        <v>0.221181818181818</v>
      </c>
      <c r="C47" s="23" t="n">
        <f aca="false">ABS(Rates_Data!AD47-Rates_Data!AF47)</f>
        <v>0.2425</v>
      </c>
      <c r="D47" s="23" t="n">
        <f aca="false">ABS(Rates_Data!AD47-Rates_Data!AG47)</f>
        <v>0.272272727272727</v>
      </c>
      <c r="E47" s="23" t="n">
        <f aca="false">ABS(Rates_Data!AD47-Rates_Data!AH47)</f>
        <v>0.603045454545454</v>
      </c>
      <c r="F47" s="23" t="n">
        <f aca="false">ABS(Rates_Data!AD47-Rates_Data!AI47)</f>
        <v>0.520659090909091</v>
      </c>
      <c r="G47" s="23" t="n">
        <f aca="false">ABS(Rates_Data!AD47-Rates_Data!AJ47)</f>
        <v>0.715704545454546</v>
      </c>
      <c r="H47" s="23" t="n">
        <f aca="false">ABS(Rates_Data!AE47-Rates_Data!AF47)</f>
        <v>0.0213181818181818</v>
      </c>
      <c r="I47" s="23" t="n">
        <f aca="false">ABS(Rates_Data!AE47-Rates_Data!AG47)</f>
        <v>0.493454545454546</v>
      </c>
      <c r="J47" s="23" t="n">
        <f aca="false">ABS(Rates_Data!AE47-Rates_Data!AH47)</f>
        <v>0.824227272727273</v>
      </c>
      <c r="K47" s="23" t="n">
        <f aca="false">ABS(Rates_Data!AE47-Rates_Data!AI47)</f>
        <v>0.299477272727273</v>
      </c>
      <c r="L47" s="23" t="n">
        <f aca="false">ABS(Rates_Data!AE47-Rates_Data!AJ47)</f>
        <v>0.494522727272728</v>
      </c>
      <c r="M47" s="23" t="n">
        <f aca="false">ABS(Rates_Data!AF47-Rates_Data!AG47)</f>
        <v>0.514772727272727</v>
      </c>
      <c r="N47" s="23" t="n">
        <f aca="false">ABS(Rates_Data!AF47-Rates_Data!AH47)</f>
        <v>0.845545454545455</v>
      </c>
      <c r="O47" s="23" t="n">
        <f aca="false">ABS(Rates_Data!AF47-Rates_Data!AI47)</f>
        <v>0.278159090909091</v>
      </c>
      <c r="P47" s="23" t="n">
        <f aca="false">ABS(Rates_Data!AF47-Rates_Data!AJ47)</f>
        <v>0.473204545454546</v>
      </c>
      <c r="Q47" s="23" t="n">
        <f aca="false">ABS(Rates_Data!AG47-Rates_Data!AH47)</f>
        <v>0.330772727272727</v>
      </c>
      <c r="R47" s="23" t="n">
        <f aca="false">ABS(Rates_Data!AG47-Rates_Data!AI47)</f>
        <v>0.792931818181818</v>
      </c>
      <c r="S47" s="23" t="n">
        <f aca="false">ABS(Rates_Data!AG47-Rates_Data!AJ47)</f>
        <v>0.987977272727273</v>
      </c>
      <c r="T47" s="23" t="n">
        <f aca="false">ABS(Rates_Data!AH47-Rates_Data!AI47)</f>
        <v>1.12370454545455</v>
      </c>
      <c r="U47" s="23" t="n">
        <f aca="false">ABS(Rates_Data!AH47-Rates_Data!AJ47)</f>
        <v>1.31875</v>
      </c>
      <c r="V47" s="23" t="n">
        <f aca="false">ABS(Rates_Data!AI47-Rates_Data!AJ47)</f>
        <v>0.195045454545455</v>
      </c>
      <c r="W47" s="26" t="str">
        <f aca="false">IF(ROW()&lt;4+MinObs-1,"",IFERROR((B47-AVERAGE(B$4:B47))/STDEV(B$4:B47),""))</f>
        <v/>
      </c>
      <c r="X47" s="26" t="str">
        <f aca="false">IF(ROW()&lt;4+MinObs-1,"",IFERROR((C47-AVERAGE(C$4:C47))/STDEV(C$4:C47),""))</f>
        <v/>
      </c>
      <c r="Y47" s="26" t="str">
        <f aca="false">IF(ROW()&lt;4+MinObs-1,"",IFERROR((D47-AVERAGE(D$4:D47))/STDEV(D$4:D47),""))</f>
        <v/>
      </c>
      <c r="Z47" s="26" t="str">
        <f aca="false">IF(ROW()&lt;4+MinObs-1,"",IFERROR((E47-AVERAGE(E$4:E47))/STDEV(E$4:E47),""))</f>
        <v/>
      </c>
      <c r="AA47" s="26" t="str">
        <f aca="false">IF(ROW()&lt;4+MinObs-1,"",IFERROR((F47-AVERAGE(F$4:F47))/STDEV(F$4:F47),""))</f>
        <v/>
      </c>
      <c r="AB47" s="26" t="str">
        <f aca="false">IF(ROW()&lt;4+MinObs-1,"",IFERROR((G47-AVERAGE(G$4:G47))/STDEV(G$4:G47),""))</f>
        <v/>
      </c>
      <c r="AC47" s="26" t="str">
        <f aca="false">IF(ROW()&lt;4+MinObs-1,"",IFERROR((H47-AVERAGE(H$4:H47))/STDEV(H$4:H47),""))</f>
        <v/>
      </c>
      <c r="AD47" s="26" t="str">
        <f aca="false">IF(ROW()&lt;4+MinObs-1,"",IFERROR((I47-AVERAGE(I$4:I47))/STDEV(I$4:I47),""))</f>
        <v/>
      </c>
      <c r="AE47" s="26" t="str">
        <f aca="false">IF(ROW()&lt;4+MinObs-1,"",IFERROR((J47-AVERAGE(J$4:J47))/STDEV(J$4:J47),""))</f>
        <v/>
      </c>
      <c r="AF47" s="26" t="str">
        <f aca="false">IF(ROW()&lt;4+MinObs-1,"",IFERROR((K47-AVERAGE(K$4:K47))/STDEV(K$4:K47),""))</f>
        <v/>
      </c>
      <c r="AG47" s="26" t="str">
        <f aca="false">IF(ROW()&lt;4+MinObs-1,"",IFERROR((L47-AVERAGE(L$4:L47))/STDEV(L$4:L47),""))</f>
        <v/>
      </c>
      <c r="AH47" s="26" t="str">
        <f aca="false">IF(ROW()&lt;4+MinObs-1,"",IFERROR((M47-AVERAGE(M$4:M47))/STDEV(M$4:M47),""))</f>
        <v/>
      </c>
      <c r="AI47" s="26" t="str">
        <f aca="false">IF(ROW()&lt;4+MinObs-1,"",IFERROR((N47-AVERAGE(N$4:N47))/STDEV(N$4:N47),""))</f>
        <v/>
      </c>
      <c r="AJ47" s="26" t="str">
        <f aca="false">IF(ROW()&lt;4+MinObs-1,"",IFERROR((O47-AVERAGE(O$4:O47))/STDEV(O$4:O47),""))</f>
        <v/>
      </c>
      <c r="AK47" s="26" t="str">
        <f aca="false">IF(ROW()&lt;4+MinObs-1,"",IFERROR((P47-AVERAGE(P$4:P47))/STDEV(P$4:P47),""))</f>
        <v/>
      </c>
      <c r="AL47" s="26" t="str">
        <f aca="false">IF(ROW()&lt;4+MinObs-1,"",IFERROR((Q47-AVERAGE(Q$4:Q47))/STDEV(Q$4:Q47),""))</f>
        <v/>
      </c>
      <c r="AM47" s="26" t="str">
        <f aca="false">IF(ROW()&lt;4+MinObs-1,"",IFERROR((R47-AVERAGE(R$4:R47))/STDEV(R$4:R47),""))</f>
        <v/>
      </c>
      <c r="AN47" s="26" t="str">
        <f aca="false">IF(ROW()&lt;4+MinObs-1,"",IFERROR((S47-AVERAGE(S$4:S47))/STDEV(S$4:S47),""))</f>
        <v/>
      </c>
      <c r="AO47" s="26" t="str">
        <f aca="false">IF(ROW()&lt;4+MinObs-1,"",IFERROR((T47-AVERAGE(T$4:T47))/STDEV(T$4:T47),""))</f>
        <v/>
      </c>
      <c r="AP47" s="26" t="str">
        <f aca="false">IF(ROW()&lt;4+MinObs-1,"",IFERROR((U47-AVERAGE(U$4:U47))/STDEV(U$4:U47),""))</f>
        <v/>
      </c>
      <c r="AQ47" s="26" t="str">
        <f aca="false">IF(ROW()&lt;4+MinObs-1,"",IFERROR((V47-AVERAGE(V$4:V47))/STDEV(V$4:V47),""))</f>
        <v/>
      </c>
      <c r="AR47" s="26" t="n">
        <f aca="false">IF(W47="",0,IF(W47&gt;=z4,w4,IF(W47&gt;=z3,w3,IF(W47&gt;=zEntry,w2,IF(AND(W47&gt;=ExitZ,AR46&gt;0),w2,0)))))</f>
        <v>0</v>
      </c>
      <c r="AS47" s="26" t="n">
        <f aca="false">IF(X47="",0,IF(X47&gt;=z4,w4,IF(X47&gt;=z3,w3,IF(X47&gt;=zEntry,w2,IF(AND(X47&gt;=ExitZ,AS46&gt;0),w2,0)))))</f>
        <v>0</v>
      </c>
      <c r="AT47" s="26" t="n">
        <f aca="false">IF(Y47="",0,IF(Y47&gt;=z4,w4,IF(Y47&gt;=z3,w3,IF(Y47&gt;=zEntry,w2,IF(AND(Y47&gt;=ExitZ,AT46&gt;0),w2,0)))))</f>
        <v>0</v>
      </c>
      <c r="AU47" s="26" t="n">
        <f aca="false">IF(Z47="",0,IF(Z47&gt;=z4,w4,IF(Z47&gt;=z3,w3,IF(Z47&gt;=zEntry,w2,IF(AND(Z47&gt;=ExitZ,AU46&gt;0),w2,0)))))</f>
        <v>0</v>
      </c>
      <c r="AV47" s="26" t="n">
        <f aca="false">IF(AA47="",0,IF(AA47&gt;=z4,w4,IF(AA47&gt;=z3,w3,IF(AA47&gt;=zEntry,w2,IF(AND(AA47&gt;=ExitZ,AV46&gt;0),w2,0)))))</f>
        <v>0</v>
      </c>
      <c r="AW47" s="26" t="n">
        <f aca="false">IF(AB47="",0,IF(AB47&gt;=z4,w4,IF(AB47&gt;=z3,w3,IF(AB47&gt;=zEntry,w2,IF(AND(AB47&gt;=ExitZ,AW46&gt;0),w2,0)))))</f>
        <v>0</v>
      </c>
      <c r="AX47" s="26" t="n">
        <f aca="false">IF(AC47="",0,IF(AC47&gt;=z4,w4,IF(AC47&gt;=z3,w3,IF(AC47&gt;=zEntry,w2,IF(AND(AC47&gt;=ExitZ,AX46&gt;0),w2,0)))))</f>
        <v>0</v>
      </c>
      <c r="AY47" s="26" t="n">
        <f aca="false">IF(AD47="",0,IF(AD47&gt;=z4,w4,IF(AD47&gt;=z3,w3,IF(AD47&gt;=zEntry,w2,IF(AND(AD47&gt;=ExitZ,AY46&gt;0),w2,0)))))</f>
        <v>0</v>
      </c>
      <c r="AZ47" s="26" t="n">
        <f aca="false">IF(AE47="",0,IF(AE47&gt;=z4,w4,IF(AE47&gt;=z3,w3,IF(AE47&gt;=zEntry,w2,IF(AND(AE47&gt;=ExitZ,AZ46&gt;0),w2,0)))))</f>
        <v>0</v>
      </c>
      <c r="BA47" s="26" t="n">
        <f aca="false">IF(AF47="",0,IF(AF47&gt;=z4,w4,IF(AF47&gt;=z3,w3,IF(AF47&gt;=zEntry,w2,IF(AND(AF47&gt;=ExitZ,BA46&gt;0),w2,0)))))</f>
        <v>0</v>
      </c>
      <c r="BB47" s="26" t="n">
        <f aca="false">IF(AG47="",0,IF(AG47&gt;=z4,w4,IF(AG47&gt;=z3,w3,IF(AG47&gt;=zEntry,w2,IF(AND(AG47&gt;=ExitZ,BB46&gt;0),w2,0)))))</f>
        <v>0</v>
      </c>
      <c r="BC47" s="26" t="n">
        <f aca="false">IF(AH47="",0,IF(AH47&gt;=z4,w4,IF(AH47&gt;=z3,w3,IF(AH47&gt;=zEntry,w2,IF(AND(AH47&gt;=ExitZ,BC46&gt;0),w2,0)))))</f>
        <v>0</v>
      </c>
      <c r="BD47" s="26" t="n">
        <f aca="false">IF(AI47="",0,IF(AI47&gt;=z4,w4,IF(AI47&gt;=z3,w3,IF(AI47&gt;=zEntry,w2,IF(AND(AI47&gt;=ExitZ,BD46&gt;0),w2,0)))))</f>
        <v>0</v>
      </c>
      <c r="BE47" s="26" t="n">
        <f aca="false">IF(AJ47="",0,IF(AJ47&gt;=z4,w4,IF(AJ47&gt;=z3,w3,IF(AJ47&gt;=zEntry,w2,IF(AND(AJ47&gt;=ExitZ,BE46&gt;0),w2,0)))))</f>
        <v>0</v>
      </c>
      <c r="BF47" s="26" t="n">
        <f aca="false">IF(AK47="",0,IF(AK47&gt;=z4,w4,IF(AK47&gt;=z3,w3,IF(AK47&gt;=zEntry,w2,IF(AND(AK47&gt;=ExitZ,BF46&gt;0),w2,0)))))</f>
        <v>0</v>
      </c>
      <c r="BG47" s="26" t="n">
        <f aca="false">IF(AL47="",0,IF(AL47&gt;=z4,w4,IF(AL47&gt;=z3,w3,IF(AL47&gt;=zEntry,w2,IF(AND(AL47&gt;=ExitZ,BG46&gt;0),w2,0)))))</f>
        <v>0</v>
      </c>
      <c r="BH47" s="26" t="n">
        <f aca="false">IF(AM47="",0,IF(AM47&gt;=z4,w4,IF(AM47&gt;=z3,w3,IF(AM47&gt;=zEntry,w2,IF(AND(AM47&gt;=ExitZ,BH46&gt;0),w2,0)))))</f>
        <v>0</v>
      </c>
      <c r="BI47" s="26" t="n">
        <f aca="false">IF(AN47="",0,IF(AN47&gt;=z4,w4,IF(AN47&gt;=z3,w3,IF(AN47&gt;=zEntry,w2,IF(AND(AN47&gt;=ExitZ,BI46&gt;0),w2,0)))))</f>
        <v>0</v>
      </c>
      <c r="BJ47" s="26" t="n">
        <f aca="false">IF(AO47="",0,IF(AO47&gt;=z4,w4,IF(AO47&gt;=z3,w3,IF(AO47&gt;=zEntry,w2,IF(AND(AO47&gt;=ExitZ,BJ46&gt;0),w2,0)))))</f>
        <v>0</v>
      </c>
      <c r="BK47" s="26" t="n">
        <f aca="false">IF(AP47="",0,IF(AP47&gt;=z4,w4,IF(AP47&gt;=z3,w3,IF(AP47&gt;=zEntry,w2,IF(AND(AP47&gt;=ExitZ,BK46&gt;0),w2,0)))))</f>
        <v>0</v>
      </c>
      <c r="BL47" s="26" t="n">
        <f aca="false">IF(AQ47="",0,IF(AQ47&gt;=z4,w4,IF(AQ47&gt;=z3,w3,IF(AQ47&gt;=zEntry,w2,IF(AND(AQ47&gt;=ExitZ,BL46&gt;0),w2,0)))))</f>
        <v>0</v>
      </c>
      <c r="BM47" s="23" t="n">
        <f aca="false">IF(Rates_Data!AD46&gt;=Rates_Data!AE46,Rates_Data!AK47-Rates_Data!AL47,Rates_Data!AL47-Rates_Data!AK47)</f>
        <v>-1.89999999999982E-005</v>
      </c>
      <c r="BN47" s="23" t="n">
        <f aca="false">IF(Rates_Data!AD46&gt;=Rates_Data!AF46,Rates_Data!AK47-Rates_Data!AM47,Rates_Data!AM47-Rates_Data!AK47)</f>
        <v>0.000322999999999998</v>
      </c>
      <c r="BO47" s="23" t="n">
        <f aca="false">IF(Rates_Data!AD46&gt;=Rates_Data!AG46,Rates_Data!AK47-Rates_Data!AN47,Rates_Data!AN47-Rates_Data!AK47)</f>
        <v>0.004218</v>
      </c>
      <c r="BP47" s="23" t="n">
        <f aca="false">IF(Rates_Data!AD46&gt;=Rates_Data!AH46,Rates_Data!AK47-Rates_Data!AO47,Rates_Data!AO47-Rates_Data!AK47)</f>
        <v>0.004921</v>
      </c>
      <c r="BQ47" s="23" t="n">
        <f aca="false">IF(Rates_Data!AD46&gt;=Rates_Data!AI46,Rates_Data!AK47-Rates_Data!AP47,Rates_Data!AP47-Rates_Data!AK47)</f>
        <v>-0.010089</v>
      </c>
      <c r="BR47" s="23" t="n">
        <f aca="false">IF(Rates_Data!AD46&gt;=Rates_Data!AJ46,Rates_Data!AK47-Rates_Data!AQ47,Rates_Data!AQ47-Rates_Data!AK47)</f>
        <v>-0.007619</v>
      </c>
      <c r="BS47" s="23" t="n">
        <f aca="false">IF(Rates_Data!AE46&gt;=Rates_Data!AF46,Rates_Data!AL47-Rates_Data!AM47,Rates_Data!AM47-Rates_Data!AL47)</f>
        <v>-0.000341999999999996</v>
      </c>
      <c r="BT47" s="23" t="n">
        <f aca="false">IF(Rates_Data!AE46&gt;=Rates_Data!AG46,Rates_Data!AL47-Rates_Data!AN47,Rates_Data!AN47-Rates_Data!AL47)</f>
        <v>-0.004237</v>
      </c>
      <c r="BU47" s="23" t="n">
        <f aca="false">IF(Rates_Data!AE46&gt;=Rates_Data!AH46,Rates_Data!AL47-Rates_Data!AO47,Rates_Data!AO47-Rates_Data!AL47)</f>
        <v>0.004902</v>
      </c>
      <c r="BV47" s="23" t="n">
        <f aca="false">IF(Rates_Data!AE46&gt;=Rates_Data!AI46,Rates_Data!AL47-Rates_Data!AP47,Rates_Data!AP47-Rates_Data!AL47)</f>
        <v>0.01007</v>
      </c>
      <c r="BW47" s="23" t="n">
        <f aca="false">IF(Rates_Data!AE46&gt;=Rates_Data!AJ46,Rates_Data!AL47-Rates_Data!AQ47,Rates_Data!AQ47-Rates_Data!AL47)</f>
        <v>-0.0076</v>
      </c>
      <c r="BX47" s="23" t="n">
        <f aca="false">IF(Rates_Data!AF46&gt;=Rates_Data!AG46,Rates_Data!AM47-Rates_Data!AN47,Rates_Data!AN47-Rates_Data!AM47)</f>
        <v>-0.003895</v>
      </c>
      <c r="BY47" s="23" t="n">
        <f aca="false">IF(Rates_Data!AF46&gt;=Rates_Data!AH46,Rates_Data!AM47-Rates_Data!AO47,Rates_Data!AO47-Rates_Data!AM47)</f>
        <v>0.005244</v>
      </c>
      <c r="BZ47" s="23" t="n">
        <f aca="false">IF(Rates_Data!AF46&gt;=Rates_Data!AI46,Rates_Data!AM47-Rates_Data!AP47,Rates_Data!AP47-Rates_Data!AM47)</f>
        <v>0.010412</v>
      </c>
      <c r="CA47" s="23" t="n">
        <f aca="false">IF(Rates_Data!AF46&gt;=Rates_Data!AJ46,Rates_Data!AM47-Rates_Data!AQ47,Rates_Data!AQ47-Rates_Data!AM47)</f>
        <v>-0.00794199999999999</v>
      </c>
      <c r="CB47" s="23" t="n">
        <f aca="false">IF(Rates_Data!AG46&gt;=Rates_Data!AH46,Rates_Data!AN47-Rates_Data!AO47,Rates_Data!AO47-Rates_Data!AN47)</f>
        <v>0.009139</v>
      </c>
      <c r="CC47" s="23" t="n">
        <f aca="false">IF(Rates_Data!AG46&gt;=Rates_Data!AI46,Rates_Data!AN47-Rates_Data!AP47,Rates_Data!AP47-Rates_Data!AN47)</f>
        <v>-0.014307</v>
      </c>
      <c r="CD47" s="23" t="n">
        <f aca="false">IF(Rates_Data!AG46&gt;=Rates_Data!AJ46,Rates_Data!AN47-Rates_Data!AQ47,Rates_Data!AQ47-Rates_Data!AN47)</f>
        <v>-0.011837</v>
      </c>
      <c r="CE47" s="23" t="n">
        <f aca="false">IF(Rates_Data!AH46&gt;=Rates_Data!AI46,Rates_Data!AO47-Rates_Data!AP47,Rates_Data!AP47-Rates_Data!AO47)</f>
        <v>-0.005168</v>
      </c>
      <c r="CF47" s="23" t="n">
        <f aca="false">IF(Rates_Data!AH46&gt;=Rates_Data!AJ46,Rates_Data!AO47-Rates_Data!AQ47,Rates_Data!AQ47-Rates_Data!AO47)</f>
        <v>-0.002698</v>
      </c>
      <c r="CG47" s="23" t="n">
        <f aca="false">IF(Rates_Data!AI46&gt;=Rates_Data!AJ46,Rates_Data!AP47-Rates_Data!AQ47,Rates_Data!AQ47-Rates_Data!AP47)</f>
        <v>0.00247</v>
      </c>
      <c r="CH47" s="27" t="n">
        <f aca="false">IF(ROW()&lt;4+VolLB,"",STDEV(INDEX($BM:$BM,ROW()-VolLB+1):INDEX($BM:$BM,ROW()))*SQRT(12))</f>
        <v>0.0170647562785883</v>
      </c>
      <c r="CI47" s="27" t="n">
        <f aca="false">IF(ROW()&lt;4+VolLB,"",STDEV(INDEX($BN:$BN,ROW()-VolLB+1):INDEX($BN:$BN,ROW()))*SQRT(12))</f>
        <v>0.0186956391951248</v>
      </c>
      <c r="CJ47" s="27" t="n">
        <f aca="false">IF(ROW()&lt;4+VolLB,"",STDEV(INDEX($BO:$BO,ROW()-VolLB+1):INDEX($BO:$BO,ROW()))*SQRT(12))</f>
        <v>0.0183623600254641</v>
      </c>
      <c r="CK47" s="27" t="n">
        <f aca="false">IF(ROW()&lt;4+VolLB,"",STDEV(INDEX($BP:$BP,ROW()-VolLB+1):INDEX($BP:$BP,ROW()))*SQRT(12))</f>
        <v>0.0220065839619917</v>
      </c>
      <c r="CL47" s="27" t="n">
        <f aca="false">IF(ROW()&lt;4+VolLB,"",STDEV(INDEX($BQ:$BQ,ROW()-VolLB+1):INDEX($BQ:$BQ,ROW()))*SQRT(12))</f>
        <v>0.0207854409257102</v>
      </c>
      <c r="CM47" s="27" t="n">
        <f aca="false">IF(ROW()&lt;4+VolLB,"",STDEV(INDEX($BR:$BR,ROW()-VolLB+1):INDEX($BR:$BR,ROW()))*SQRT(12))</f>
        <v>0.0179115386465182</v>
      </c>
      <c r="CN47" s="27" t="n">
        <f aca="false">IF(ROW()&lt;4+VolLB,"",STDEV(INDEX($BS:$BS,ROW()-VolLB+1):INDEX($BS:$BS,ROW()))*SQRT(12))</f>
        <v>0.0179392985314365</v>
      </c>
      <c r="CO47" s="27" t="n">
        <f aca="false">IF(ROW()&lt;4+VolLB,"",STDEV(INDEX($BT:$BT,ROW()-VolLB+1):INDEX($BT:$BT,ROW()))*SQRT(12))</f>
        <v>0.0187970126400574</v>
      </c>
      <c r="CP47" s="27" t="n">
        <f aca="false">IF(ROW()&lt;4+VolLB,"",STDEV(INDEX($BU:$BU,ROW()-VolLB+1):INDEX($BU:$BU,ROW()))*SQRT(12))</f>
        <v>0.0186697547929417</v>
      </c>
      <c r="CQ47" s="27" t="n">
        <f aca="false">IF(ROW()&lt;4+VolLB,"",STDEV(INDEX($BV:$BV,ROW()-VolLB+1):INDEX($BV:$BV,ROW()))*SQRT(12))</f>
        <v>0.0210262095116683</v>
      </c>
      <c r="CR47" s="27" t="n">
        <f aca="false">IF(ROW()&lt;4+VolLB,"",STDEV(INDEX($BW:$BW,ROW()-VolLB+1):INDEX($BW:$BW,ROW()))*SQRT(12))</f>
        <v>0.0185452750586234</v>
      </c>
      <c r="CS47" s="27" t="n">
        <f aca="false">IF(ROW()&lt;4+VolLB,"",STDEV(INDEX($BX:$BX,ROW()-VolLB+1):INDEX($BX:$BX,ROW()))*SQRT(12))</f>
        <v>0.0224012721175766</v>
      </c>
      <c r="CT47" s="27" t="n">
        <f aca="false">IF(ROW()&lt;4+VolLB,"",STDEV(INDEX($BY:$BY,ROW()-VolLB+1):INDEX($BY:$BY,ROW()))*SQRT(12))</f>
        <v>0.0218512187983057</v>
      </c>
      <c r="CU47" s="27" t="n">
        <f aca="false">IF(ROW()&lt;4+VolLB,"",STDEV(INDEX($BZ:$BZ,ROW()-VolLB+1):INDEX($BZ:$BZ,ROW()))*SQRT(12))</f>
        <v>0.0215362550902957</v>
      </c>
      <c r="CV47" s="27" t="n">
        <f aca="false">IF(ROW()&lt;4+VolLB,"",STDEV(INDEX($CA:$CA,ROW()-VolLB+1):INDEX($CA:$CA,ROW()))*SQRT(12))</f>
        <v>0.0208346500225443</v>
      </c>
      <c r="CW47" s="27" t="n">
        <f aca="false">IF(ROW()&lt;4+VolLB,"",STDEV(INDEX($CB:$CB,ROW()-VolLB+1):INDEX($CB:$CB,ROW()))*SQRT(12))</f>
        <v>0.0209204260402307</v>
      </c>
      <c r="CX47" s="27" t="n">
        <f aca="false">IF(ROW()&lt;4+VolLB,"",STDEV(INDEX($CC:$CC,ROW()-VolLB+1):INDEX($CC:$CC,ROW()))*SQRT(12))</f>
        <v>0.0213650800600285</v>
      </c>
      <c r="CY47" s="27" t="n">
        <f aca="false">IF(ROW()&lt;4+VolLB,"",STDEV(INDEX($CD:$CD,ROW()-VolLB+1):INDEX($CD:$CD,ROW()))*SQRT(12))</f>
        <v>0.0210333297001733</v>
      </c>
      <c r="CZ47" s="27" t="n">
        <f aca="false">IF(ROW()&lt;4+VolLB,"",STDEV(INDEX($CE:$CE,ROW()-VolLB+1):INDEX($CE:$CE,ROW()))*SQRT(12))</f>
        <v>0.020397150284619</v>
      </c>
      <c r="DA47" s="27" t="n">
        <f aca="false">IF(ROW()&lt;4+VolLB,"",STDEV(INDEX($CF:$CF,ROW()-VolLB+1):INDEX($CF:$CF,ROW()))*SQRT(12))</f>
        <v>0.0208967909744193</v>
      </c>
      <c r="DB47" s="27" t="n">
        <f aca="false">IF(ROW()&lt;4+VolLB,"",STDEV(INDEX($CG:$CG,ROW()-VolLB+1):INDEX($CG:$CG,ROW()))*SQRT(12))</f>
        <v>0.0192647889729275</v>
      </c>
      <c r="DC47" s="26" t="n">
        <f aca="false">IF(OR(AR47=0,CH47="",CH47=0),0,AR47*MIN(MaxScal,TgtVol/CH47))</f>
        <v>0</v>
      </c>
      <c r="DD47" s="26" t="n">
        <f aca="false">IF(OR(AS47=0,CI47="",CI47=0),0,AS47*MIN(MaxScal,TgtVol/CI47))</f>
        <v>0</v>
      </c>
      <c r="DE47" s="26" t="n">
        <f aca="false">IF(OR(AT47=0,CJ47="",CJ47=0),0,AT47*MIN(MaxScal,TgtVol/CJ47))</f>
        <v>0</v>
      </c>
      <c r="DF47" s="26" t="n">
        <f aca="false">IF(OR(AU47=0,CK47="",CK47=0),0,AU47*MIN(MaxScal,TgtVol/CK47))</f>
        <v>0</v>
      </c>
      <c r="DG47" s="26" t="n">
        <f aca="false">IF(OR(AV47=0,CL47="",CL47=0),0,AV47*MIN(MaxScal,TgtVol/CL47))</f>
        <v>0</v>
      </c>
      <c r="DH47" s="26" t="n">
        <f aca="false">IF(OR(AW47=0,CM47="",CM47=0),0,AW47*MIN(MaxScal,TgtVol/CM47))</f>
        <v>0</v>
      </c>
      <c r="DI47" s="26" t="n">
        <f aca="false">IF(OR(AX47=0,CN47="",CN47=0),0,AX47*MIN(MaxScal,TgtVol/CN47))</f>
        <v>0</v>
      </c>
      <c r="DJ47" s="26" t="n">
        <f aca="false">IF(OR(AY47=0,CO47="",CO47=0),0,AY47*MIN(MaxScal,TgtVol/CO47))</f>
        <v>0</v>
      </c>
      <c r="DK47" s="26" t="n">
        <f aca="false">IF(OR(AZ47=0,CP47="",CP47=0),0,AZ47*MIN(MaxScal,TgtVol/CP47))</f>
        <v>0</v>
      </c>
      <c r="DL47" s="26" t="n">
        <f aca="false">IF(OR(BA47=0,CQ47="",CQ47=0),0,BA47*MIN(MaxScal,TgtVol/CQ47))</f>
        <v>0</v>
      </c>
      <c r="DM47" s="26" t="n">
        <f aca="false">IF(OR(BB47=0,CR47="",CR47=0),0,BB47*MIN(MaxScal,TgtVol/CR47))</f>
        <v>0</v>
      </c>
      <c r="DN47" s="26" t="n">
        <f aca="false">IF(OR(BC47=0,CS47="",CS47=0),0,BC47*MIN(MaxScal,TgtVol/CS47))</f>
        <v>0</v>
      </c>
      <c r="DO47" s="26" t="n">
        <f aca="false">IF(OR(BD47=0,CT47="",CT47=0),0,BD47*MIN(MaxScal,TgtVol/CT47))</f>
        <v>0</v>
      </c>
      <c r="DP47" s="26" t="n">
        <f aca="false">IF(OR(BE47=0,CU47="",CU47=0),0,BE47*MIN(MaxScal,TgtVol/CU47))</f>
        <v>0</v>
      </c>
      <c r="DQ47" s="26" t="n">
        <f aca="false">IF(OR(BF47=0,CV47="",CV47=0),0,BF47*MIN(MaxScal,TgtVol/CV47))</f>
        <v>0</v>
      </c>
      <c r="DR47" s="26" t="n">
        <f aca="false">IF(OR(BG47=0,CW47="",CW47=0),0,BG47*MIN(MaxScal,TgtVol/CW47))</f>
        <v>0</v>
      </c>
      <c r="DS47" s="26" t="n">
        <f aca="false">IF(OR(BH47=0,CX47="",CX47=0),0,BH47*MIN(MaxScal,TgtVol/CX47))</f>
        <v>0</v>
      </c>
      <c r="DT47" s="26" t="n">
        <f aca="false">IF(OR(BI47=0,CY47="",CY47=0),0,BI47*MIN(MaxScal,TgtVol/CY47))</f>
        <v>0</v>
      </c>
      <c r="DU47" s="26" t="n">
        <f aca="false">IF(OR(BJ47=0,CZ47="",CZ47=0),0,BJ47*MIN(MaxScal,TgtVol/CZ47))</f>
        <v>0</v>
      </c>
      <c r="DV47" s="26" t="n">
        <f aca="false">IF(OR(BK47=0,DA47="",DA47=0),0,BK47*MIN(MaxScal,TgtVol/DA47))</f>
        <v>0</v>
      </c>
      <c r="DW47" s="26" t="n">
        <f aca="false">IF(OR(BL47=0,DB47="",DB47=0),0,BL47*MIN(MaxScal,TgtVol/DB47))</f>
        <v>0</v>
      </c>
      <c r="DX47" s="28" t="n">
        <f aca="false">IFERROR(DC46*BM47,"")</f>
        <v>-0</v>
      </c>
      <c r="DY47" s="28" t="n">
        <f aca="false">IFERROR(DD46*BN47,"")</f>
        <v>0</v>
      </c>
      <c r="DZ47" s="28" t="n">
        <f aca="false">IFERROR(DE46*BO47,"")</f>
        <v>0</v>
      </c>
      <c r="EA47" s="28" t="n">
        <f aca="false">IFERROR(DF46*BP47,"")</f>
        <v>0</v>
      </c>
      <c r="EB47" s="28" t="n">
        <f aca="false">IFERROR(DG46*BQ47,"")</f>
        <v>-0</v>
      </c>
      <c r="EC47" s="28" t="n">
        <f aca="false">IFERROR(DH46*BR47,"")</f>
        <v>-0</v>
      </c>
      <c r="ED47" s="28" t="n">
        <f aca="false">IFERROR(DI46*BS47,"")</f>
        <v>-0</v>
      </c>
      <c r="EE47" s="28" t="n">
        <f aca="false">IFERROR(DJ46*BT47,"")</f>
        <v>-0</v>
      </c>
      <c r="EF47" s="28" t="n">
        <f aca="false">IFERROR(DK46*BU47,"")</f>
        <v>0</v>
      </c>
      <c r="EG47" s="28" t="n">
        <f aca="false">IFERROR(DL46*BV47,"")</f>
        <v>0</v>
      </c>
      <c r="EH47" s="28" t="n">
        <f aca="false">IFERROR(DM46*BW47,"")</f>
        <v>-0</v>
      </c>
      <c r="EI47" s="28" t="n">
        <f aca="false">IFERROR(DN46*BX47,"")</f>
        <v>-0</v>
      </c>
      <c r="EJ47" s="28" t="n">
        <f aca="false">IFERROR(DO46*BY47,"")</f>
        <v>0</v>
      </c>
      <c r="EK47" s="28" t="n">
        <f aca="false">IFERROR(DP46*BZ47,"")</f>
        <v>0</v>
      </c>
      <c r="EL47" s="28" t="n">
        <f aca="false">IFERROR(DQ46*CA47,"")</f>
        <v>-0</v>
      </c>
      <c r="EM47" s="28" t="n">
        <f aca="false">IFERROR(DR46*CB47,"")</f>
        <v>0</v>
      </c>
      <c r="EN47" s="28" t="n">
        <f aca="false">IFERROR(DS46*CC47,"")</f>
        <v>-0</v>
      </c>
      <c r="EO47" s="28" t="n">
        <f aca="false">IFERROR(DT46*CD47,"")</f>
        <v>-0</v>
      </c>
      <c r="EP47" s="28" t="n">
        <f aca="false">IFERROR(DU46*CE47,"")</f>
        <v>-0</v>
      </c>
      <c r="EQ47" s="28" t="n">
        <f aca="false">IFERROR(DV46*CF47,"")</f>
        <v>-0</v>
      </c>
      <c r="ER47" s="28" t="n">
        <f aca="false">IFERROR(DW46*CG47,"")</f>
        <v>0</v>
      </c>
      <c r="ES47" s="28" t="n">
        <f aca="false">IF(ROW()=4,"",SUM(DX47:ER47))</f>
        <v>0</v>
      </c>
      <c r="ET47" s="29" t="n">
        <f aca="false">COUNTIF(AR47:BL47,"&gt;0")</f>
        <v>0</v>
      </c>
    </row>
    <row r="48" customFormat="false" ht="15" hidden="false" customHeight="false" outlineLevel="0" collapsed="false">
      <c r="A48" s="19" t="n">
        <v>39355</v>
      </c>
      <c r="B48" s="23" t="n">
        <f aca="false">ABS(Rates_Data!AD48-Rates_Data!AE48)</f>
        <v>0.191822222222222</v>
      </c>
      <c r="C48" s="23" t="n">
        <f aca="false">ABS(Rates_Data!AD48-Rates_Data!AF48)</f>
        <v>0.4356</v>
      </c>
      <c r="D48" s="23" t="n">
        <f aca="false">ABS(Rates_Data!AD48-Rates_Data!AG48)</f>
        <v>0.281333333333333</v>
      </c>
      <c r="E48" s="23" t="n">
        <f aca="false">ABS(Rates_Data!AD48-Rates_Data!AH48)</f>
        <v>0.483066666666667</v>
      </c>
      <c r="F48" s="23" t="n">
        <f aca="false">ABS(Rates_Data!AD48-Rates_Data!AI48)</f>
        <v>0.511044444444444</v>
      </c>
      <c r="G48" s="23" t="n">
        <f aca="false">ABS(Rates_Data!AD48-Rates_Data!AJ48)</f>
        <v>0.734022222222223</v>
      </c>
      <c r="H48" s="23" t="n">
        <f aca="false">ABS(Rates_Data!AE48-Rates_Data!AF48)</f>
        <v>0.243777777777777</v>
      </c>
      <c r="I48" s="23" t="n">
        <f aca="false">ABS(Rates_Data!AE48-Rates_Data!AG48)</f>
        <v>0.0895111111111109</v>
      </c>
      <c r="J48" s="23" t="n">
        <f aca="false">ABS(Rates_Data!AE48-Rates_Data!AH48)</f>
        <v>0.674888888888889</v>
      </c>
      <c r="K48" s="23" t="n">
        <f aca="false">ABS(Rates_Data!AE48-Rates_Data!AI48)</f>
        <v>0.319222222222222</v>
      </c>
      <c r="L48" s="23" t="n">
        <f aca="false">ABS(Rates_Data!AE48-Rates_Data!AJ48)</f>
        <v>0.5422</v>
      </c>
      <c r="M48" s="23" t="n">
        <f aca="false">ABS(Rates_Data!AF48-Rates_Data!AG48)</f>
        <v>0.154266666666667</v>
      </c>
      <c r="N48" s="23" t="n">
        <f aca="false">ABS(Rates_Data!AF48-Rates_Data!AH48)</f>
        <v>0.918666666666666</v>
      </c>
      <c r="O48" s="23" t="n">
        <f aca="false">ABS(Rates_Data!AF48-Rates_Data!AI48)</f>
        <v>0.0754444444444447</v>
      </c>
      <c r="P48" s="23" t="n">
        <f aca="false">ABS(Rates_Data!AF48-Rates_Data!AJ48)</f>
        <v>0.298422222222223</v>
      </c>
      <c r="Q48" s="23" t="n">
        <f aca="false">ABS(Rates_Data!AG48-Rates_Data!AH48)</f>
        <v>0.7644</v>
      </c>
      <c r="R48" s="23" t="n">
        <f aca="false">ABS(Rates_Data!AG48-Rates_Data!AI48)</f>
        <v>0.229711111111111</v>
      </c>
      <c r="S48" s="23" t="n">
        <f aca="false">ABS(Rates_Data!AG48-Rates_Data!AJ48)</f>
        <v>0.452688888888889</v>
      </c>
      <c r="T48" s="23" t="n">
        <f aca="false">ABS(Rates_Data!AH48-Rates_Data!AI48)</f>
        <v>0.994111111111111</v>
      </c>
      <c r="U48" s="23" t="n">
        <f aca="false">ABS(Rates_Data!AH48-Rates_Data!AJ48)</f>
        <v>1.21708888888889</v>
      </c>
      <c r="V48" s="23" t="n">
        <f aca="false">ABS(Rates_Data!AI48-Rates_Data!AJ48)</f>
        <v>0.222977777777778</v>
      </c>
      <c r="W48" s="26" t="str">
        <f aca="false">IF(ROW()&lt;4+MinObs-1,"",IFERROR((B48-AVERAGE(B$4:B48))/STDEV(B$4:B48),""))</f>
        <v/>
      </c>
      <c r="X48" s="26" t="str">
        <f aca="false">IF(ROW()&lt;4+MinObs-1,"",IFERROR((C48-AVERAGE(C$4:C48))/STDEV(C$4:C48),""))</f>
        <v/>
      </c>
      <c r="Y48" s="26" t="str">
        <f aca="false">IF(ROW()&lt;4+MinObs-1,"",IFERROR((D48-AVERAGE(D$4:D48))/STDEV(D$4:D48),""))</f>
        <v/>
      </c>
      <c r="Z48" s="26" t="str">
        <f aca="false">IF(ROW()&lt;4+MinObs-1,"",IFERROR((E48-AVERAGE(E$4:E48))/STDEV(E$4:E48),""))</f>
        <v/>
      </c>
      <c r="AA48" s="26" t="str">
        <f aca="false">IF(ROW()&lt;4+MinObs-1,"",IFERROR((F48-AVERAGE(F$4:F48))/STDEV(F$4:F48),""))</f>
        <v/>
      </c>
      <c r="AB48" s="26" t="str">
        <f aca="false">IF(ROW()&lt;4+MinObs-1,"",IFERROR((G48-AVERAGE(G$4:G48))/STDEV(G$4:G48),""))</f>
        <v/>
      </c>
      <c r="AC48" s="26" t="str">
        <f aca="false">IF(ROW()&lt;4+MinObs-1,"",IFERROR((H48-AVERAGE(H$4:H48))/STDEV(H$4:H48),""))</f>
        <v/>
      </c>
      <c r="AD48" s="26" t="str">
        <f aca="false">IF(ROW()&lt;4+MinObs-1,"",IFERROR((I48-AVERAGE(I$4:I48))/STDEV(I$4:I48),""))</f>
        <v/>
      </c>
      <c r="AE48" s="26" t="str">
        <f aca="false">IF(ROW()&lt;4+MinObs-1,"",IFERROR((J48-AVERAGE(J$4:J48))/STDEV(J$4:J48),""))</f>
        <v/>
      </c>
      <c r="AF48" s="26" t="str">
        <f aca="false">IF(ROW()&lt;4+MinObs-1,"",IFERROR((K48-AVERAGE(K$4:K48))/STDEV(K$4:K48),""))</f>
        <v/>
      </c>
      <c r="AG48" s="26" t="str">
        <f aca="false">IF(ROW()&lt;4+MinObs-1,"",IFERROR((L48-AVERAGE(L$4:L48))/STDEV(L$4:L48),""))</f>
        <v/>
      </c>
      <c r="AH48" s="26" t="str">
        <f aca="false">IF(ROW()&lt;4+MinObs-1,"",IFERROR((M48-AVERAGE(M$4:M48))/STDEV(M$4:M48),""))</f>
        <v/>
      </c>
      <c r="AI48" s="26" t="str">
        <f aca="false">IF(ROW()&lt;4+MinObs-1,"",IFERROR((N48-AVERAGE(N$4:N48))/STDEV(N$4:N48),""))</f>
        <v/>
      </c>
      <c r="AJ48" s="26" t="str">
        <f aca="false">IF(ROW()&lt;4+MinObs-1,"",IFERROR((O48-AVERAGE(O$4:O48))/STDEV(O$4:O48),""))</f>
        <v/>
      </c>
      <c r="AK48" s="26" t="str">
        <f aca="false">IF(ROW()&lt;4+MinObs-1,"",IFERROR((P48-AVERAGE(P$4:P48))/STDEV(P$4:P48),""))</f>
        <v/>
      </c>
      <c r="AL48" s="26" t="str">
        <f aca="false">IF(ROW()&lt;4+MinObs-1,"",IFERROR((Q48-AVERAGE(Q$4:Q48))/STDEV(Q$4:Q48),""))</f>
        <v/>
      </c>
      <c r="AM48" s="26" t="str">
        <f aca="false">IF(ROW()&lt;4+MinObs-1,"",IFERROR((R48-AVERAGE(R$4:R48))/STDEV(R$4:R48),""))</f>
        <v/>
      </c>
      <c r="AN48" s="26" t="str">
        <f aca="false">IF(ROW()&lt;4+MinObs-1,"",IFERROR((S48-AVERAGE(S$4:S48))/STDEV(S$4:S48),""))</f>
        <v/>
      </c>
      <c r="AO48" s="26" t="str">
        <f aca="false">IF(ROW()&lt;4+MinObs-1,"",IFERROR((T48-AVERAGE(T$4:T48))/STDEV(T$4:T48),""))</f>
        <v/>
      </c>
      <c r="AP48" s="26" t="str">
        <f aca="false">IF(ROW()&lt;4+MinObs-1,"",IFERROR((U48-AVERAGE(U$4:U48))/STDEV(U$4:U48),""))</f>
        <v/>
      </c>
      <c r="AQ48" s="26" t="str">
        <f aca="false">IF(ROW()&lt;4+MinObs-1,"",IFERROR((V48-AVERAGE(V$4:V48))/STDEV(V$4:V48),""))</f>
        <v/>
      </c>
      <c r="AR48" s="26" t="n">
        <f aca="false">IF(W48="",0,IF(W48&gt;=z4,w4,IF(W48&gt;=z3,w3,IF(W48&gt;=zEntry,w2,IF(AND(W48&gt;=ExitZ,AR47&gt;0),w2,0)))))</f>
        <v>0</v>
      </c>
      <c r="AS48" s="26" t="n">
        <f aca="false">IF(X48="",0,IF(X48&gt;=z4,w4,IF(X48&gt;=z3,w3,IF(X48&gt;=zEntry,w2,IF(AND(X48&gt;=ExitZ,AS47&gt;0),w2,0)))))</f>
        <v>0</v>
      </c>
      <c r="AT48" s="26" t="n">
        <f aca="false">IF(Y48="",0,IF(Y48&gt;=z4,w4,IF(Y48&gt;=z3,w3,IF(Y48&gt;=zEntry,w2,IF(AND(Y48&gt;=ExitZ,AT47&gt;0),w2,0)))))</f>
        <v>0</v>
      </c>
      <c r="AU48" s="26" t="n">
        <f aca="false">IF(Z48="",0,IF(Z48&gt;=z4,w4,IF(Z48&gt;=z3,w3,IF(Z48&gt;=zEntry,w2,IF(AND(Z48&gt;=ExitZ,AU47&gt;0),w2,0)))))</f>
        <v>0</v>
      </c>
      <c r="AV48" s="26" t="n">
        <f aca="false">IF(AA48="",0,IF(AA48&gt;=z4,w4,IF(AA48&gt;=z3,w3,IF(AA48&gt;=zEntry,w2,IF(AND(AA48&gt;=ExitZ,AV47&gt;0),w2,0)))))</f>
        <v>0</v>
      </c>
      <c r="AW48" s="26" t="n">
        <f aca="false">IF(AB48="",0,IF(AB48&gt;=z4,w4,IF(AB48&gt;=z3,w3,IF(AB48&gt;=zEntry,w2,IF(AND(AB48&gt;=ExitZ,AW47&gt;0),w2,0)))))</f>
        <v>0</v>
      </c>
      <c r="AX48" s="26" t="n">
        <f aca="false">IF(AC48="",0,IF(AC48&gt;=z4,w4,IF(AC48&gt;=z3,w3,IF(AC48&gt;=zEntry,w2,IF(AND(AC48&gt;=ExitZ,AX47&gt;0),w2,0)))))</f>
        <v>0</v>
      </c>
      <c r="AY48" s="26" t="n">
        <f aca="false">IF(AD48="",0,IF(AD48&gt;=z4,w4,IF(AD48&gt;=z3,w3,IF(AD48&gt;=zEntry,w2,IF(AND(AD48&gt;=ExitZ,AY47&gt;0),w2,0)))))</f>
        <v>0</v>
      </c>
      <c r="AZ48" s="26" t="n">
        <f aca="false">IF(AE48="",0,IF(AE48&gt;=z4,w4,IF(AE48&gt;=z3,w3,IF(AE48&gt;=zEntry,w2,IF(AND(AE48&gt;=ExitZ,AZ47&gt;0),w2,0)))))</f>
        <v>0</v>
      </c>
      <c r="BA48" s="26" t="n">
        <f aca="false">IF(AF48="",0,IF(AF48&gt;=z4,w4,IF(AF48&gt;=z3,w3,IF(AF48&gt;=zEntry,w2,IF(AND(AF48&gt;=ExitZ,BA47&gt;0),w2,0)))))</f>
        <v>0</v>
      </c>
      <c r="BB48" s="26" t="n">
        <f aca="false">IF(AG48="",0,IF(AG48&gt;=z4,w4,IF(AG48&gt;=z3,w3,IF(AG48&gt;=zEntry,w2,IF(AND(AG48&gt;=ExitZ,BB47&gt;0),w2,0)))))</f>
        <v>0</v>
      </c>
      <c r="BC48" s="26" t="n">
        <f aca="false">IF(AH48="",0,IF(AH48&gt;=z4,w4,IF(AH48&gt;=z3,w3,IF(AH48&gt;=zEntry,w2,IF(AND(AH48&gt;=ExitZ,BC47&gt;0),w2,0)))))</f>
        <v>0</v>
      </c>
      <c r="BD48" s="26" t="n">
        <f aca="false">IF(AI48="",0,IF(AI48&gt;=z4,w4,IF(AI48&gt;=z3,w3,IF(AI48&gt;=zEntry,w2,IF(AND(AI48&gt;=ExitZ,BD47&gt;0),w2,0)))))</f>
        <v>0</v>
      </c>
      <c r="BE48" s="26" t="n">
        <f aca="false">IF(AJ48="",0,IF(AJ48&gt;=z4,w4,IF(AJ48&gt;=z3,w3,IF(AJ48&gt;=zEntry,w2,IF(AND(AJ48&gt;=ExitZ,BE47&gt;0),w2,0)))))</f>
        <v>0</v>
      </c>
      <c r="BF48" s="26" t="n">
        <f aca="false">IF(AK48="",0,IF(AK48&gt;=z4,w4,IF(AK48&gt;=z3,w3,IF(AK48&gt;=zEntry,w2,IF(AND(AK48&gt;=ExitZ,BF47&gt;0),w2,0)))))</f>
        <v>0</v>
      </c>
      <c r="BG48" s="26" t="n">
        <f aca="false">IF(AL48="",0,IF(AL48&gt;=z4,w4,IF(AL48&gt;=z3,w3,IF(AL48&gt;=zEntry,w2,IF(AND(AL48&gt;=ExitZ,BG47&gt;0),w2,0)))))</f>
        <v>0</v>
      </c>
      <c r="BH48" s="26" t="n">
        <f aca="false">IF(AM48="",0,IF(AM48&gt;=z4,w4,IF(AM48&gt;=z3,w3,IF(AM48&gt;=zEntry,w2,IF(AND(AM48&gt;=ExitZ,BH47&gt;0),w2,0)))))</f>
        <v>0</v>
      </c>
      <c r="BI48" s="26" t="n">
        <f aca="false">IF(AN48="",0,IF(AN48&gt;=z4,w4,IF(AN48&gt;=z3,w3,IF(AN48&gt;=zEntry,w2,IF(AND(AN48&gt;=ExitZ,BI47&gt;0),w2,0)))))</f>
        <v>0</v>
      </c>
      <c r="BJ48" s="26" t="n">
        <f aca="false">IF(AO48="",0,IF(AO48&gt;=z4,w4,IF(AO48&gt;=z3,w3,IF(AO48&gt;=zEntry,w2,IF(AND(AO48&gt;=ExitZ,BJ47&gt;0),w2,0)))))</f>
        <v>0</v>
      </c>
      <c r="BK48" s="26" t="n">
        <f aca="false">IF(AP48="",0,IF(AP48&gt;=z4,w4,IF(AP48&gt;=z3,w3,IF(AP48&gt;=zEntry,w2,IF(AND(AP48&gt;=ExitZ,BK47&gt;0),w2,0)))))</f>
        <v>0</v>
      </c>
      <c r="BL48" s="26" t="n">
        <f aca="false">IF(AQ48="",0,IF(AQ48&gt;=z4,w4,IF(AQ48&gt;=z3,w3,IF(AQ48&gt;=zEntry,w2,IF(AND(AQ48&gt;=ExitZ,BL47&gt;0),w2,0)))))</f>
        <v>0</v>
      </c>
      <c r="BM48" s="23" t="n">
        <f aca="false">IF(Rates_Data!AD47&gt;=Rates_Data!AE47,Rates_Data!AK48-Rates_Data!AL48,Rates_Data!AL48-Rates_Data!AK48)</f>
        <v>-0.007999</v>
      </c>
      <c r="BN48" s="23" t="n">
        <f aca="false">IF(Rates_Data!AD47&gt;=Rates_Data!AF47,Rates_Data!AK48-Rates_Data!AM48,Rates_Data!AM48-Rates_Data!AK48)</f>
        <v>-0.008702</v>
      </c>
      <c r="BO48" s="23" t="n">
        <f aca="false">IF(Rates_Data!AD47&gt;=Rates_Data!AG47,Rates_Data!AK48-Rates_Data!AN48,Rates_Data!AN48-Rates_Data!AK48)</f>
        <v>0.010716</v>
      </c>
      <c r="BP48" s="23" t="n">
        <f aca="false">IF(Rates_Data!AD47&gt;=Rates_Data!AH47,Rates_Data!AK48-Rates_Data!AO48,Rates_Data!AO48-Rates_Data!AK48)</f>
        <v>0.00689700000000001</v>
      </c>
      <c r="BQ48" s="23" t="n">
        <f aca="false">IF(Rates_Data!AD47&gt;=Rates_Data!AI47,Rates_Data!AK48-Rates_Data!AP48,Rates_Data!AP48-Rates_Data!AK48)</f>
        <v>0.000721999999999995</v>
      </c>
      <c r="BR48" s="23" t="n">
        <f aca="false">IF(Rates_Data!AD47&gt;=Rates_Data!AJ47,Rates_Data!AK48-Rates_Data!AQ48,Rates_Data!AQ48-Rates_Data!AK48)</f>
        <v>-0.00704900000000001</v>
      </c>
      <c r="BS48" s="23" t="n">
        <f aca="false">IF(Rates_Data!AE47&gt;=Rates_Data!AF47,Rates_Data!AL48-Rates_Data!AM48,Rates_Data!AM48-Rates_Data!AL48)</f>
        <v>-0.000702999999999998</v>
      </c>
      <c r="BT48" s="23" t="n">
        <f aca="false">IF(Rates_Data!AE47&gt;=Rates_Data!AG47,Rates_Data!AL48-Rates_Data!AN48,Rates_Data!AN48-Rates_Data!AL48)</f>
        <v>0.002717</v>
      </c>
      <c r="BU48" s="23" t="n">
        <f aca="false">IF(Rates_Data!AE47&gt;=Rates_Data!AH47,Rates_Data!AL48-Rates_Data!AO48,Rates_Data!AO48-Rates_Data!AL48)</f>
        <v>-0.001102</v>
      </c>
      <c r="BV48" s="23" t="n">
        <f aca="false">IF(Rates_Data!AE47&gt;=Rates_Data!AI47,Rates_Data!AL48-Rates_Data!AP48,Rates_Data!AP48-Rates_Data!AL48)</f>
        <v>0.008721</v>
      </c>
      <c r="BW48" s="23" t="n">
        <f aca="false">IF(Rates_Data!AE47&gt;=Rates_Data!AJ47,Rates_Data!AL48-Rates_Data!AQ48,Rates_Data!AQ48-Rates_Data!AL48)</f>
        <v>0.000949999999999997</v>
      </c>
      <c r="BX48" s="23" t="n">
        <f aca="false">IF(Rates_Data!AF47&gt;=Rates_Data!AG47,Rates_Data!AM48-Rates_Data!AN48,Rates_Data!AN48-Rates_Data!AM48)</f>
        <v>0.002014</v>
      </c>
      <c r="BY48" s="23" t="n">
        <f aca="false">IF(Rates_Data!AF47&gt;=Rates_Data!AH47,Rates_Data!AM48-Rates_Data!AO48,Rates_Data!AO48-Rates_Data!AM48)</f>
        <v>-0.001805</v>
      </c>
      <c r="BZ48" s="23" t="n">
        <f aca="false">IF(Rates_Data!AF47&gt;=Rates_Data!AI47,Rates_Data!AM48-Rates_Data!AP48,Rates_Data!AP48-Rates_Data!AM48)</f>
        <v>0.009424</v>
      </c>
      <c r="CA48" s="23" t="n">
        <f aca="false">IF(Rates_Data!AF47&gt;=Rates_Data!AJ47,Rates_Data!AM48-Rates_Data!AQ48,Rates_Data!AQ48-Rates_Data!AM48)</f>
        <v>0.001653</v>
      </c>
      <c r="CB48" s="23" t="n">
        <f aca="false">IF(Rates_Data!AG47&gt;=Rates_Data!AH47,Rates_Data!AN48-Rates_Data!AO48,Rates_Data!AO48-Rates_Data!AN48)</f>
        <v>-0.003819</v>
      </c>
      <c r="CC48" s="23" t="n">
        <f aca="false">IF(Rates_Data!AG47&gt;=Rates_Data!AI47,Rates_Data!AN48-Rates_Data!AP48,Rates_Data!AP48-Rates_Data!AN48)</f>
        <v>0.011438</v>
      </c>
      <c r="CD48" s="23" t="n">
        <f aca="false">IF(Rates_Data!AG47&gt;=Rates_Data!AJ47,Rates_Data!AN48-Rates_Data!AQ48,Rates_Data!AQ48-Rates_Data!AN48)</f>
        <v>0.003667</v>
      </c>
      <c r="CE48" s="23" t="n">
        <f aca="false">IF(Rates_Data!AH47&gt;=Rates_Data!AI47,Rates_Data!AO48-Rates_Data!AP48,Rates_Data!AP48-Rates_Data!AO48)</f>
        <v>0.007619</v>
      </c>
      <c r="CF48" s="23" t="n">
        <f aca="false">IF(Rates_Data!AH47&gt;=Rates_Data!AJ47,Rates_Data!AO48-Rates_Data!AQ48,Rates_Data!AQ48-Rates_Data!AO48)</f>
        <v>-0.000152</v>
      </c>
      <c r="CG48" s="23" t="n">
        <f aca="false">IF(Rates_Data!AI47&gt;=Rates_Data!AJ47,Rates_Data!AP48-Rates_Data!AQ48,Rates_Data!AQ48-Rates_Data!AP48)</f>
        <v>-0.007771</v>
      </c>
      <c r="CH48" s="27" t="n">
        <f aca="false">IF(ROW()&lt;4+VolLB,"",STDEV(INDEX($BM:$BM,ROW()-VolLB+1):INDEX($BM:$BM,ROW()))*SQRT(12))</f>
        <v>0.0179371664723596</v>
      </c>
      <c r="CI48" s="27" t="n">
        <f aca="false">IF(ROW()&lt;4+VolLB,"",STDEV(INDEX($BN:$BN,ROW()-VolLB+1):INDEX($BN:$BN,ROW()))*SQRT(12))</f>
        <v>0.0189181529358646</v>
      </c>
      <c r="CJ48" s="27" t="n">
        <f aca="false">IF(ROW()&lt;4+VolLB,"",STDEV(INDEX($BO:$BO,ROW()-VolLB+1):INDEX($BO:$BO,ROW()))*SQRT(12))</f>
        <v>0.0192574215004922</v>
      </c>
      <c r="CK48" s="27" t="n">
        <f aca="false">IF(ROW()&lt;4+VolLB,"",STDEV(INDEX($BP:$BP,ROW()-VolLB+1):INDEX($BP:$BP,ROW()))*SQRT(12))</f>
        <v>0.0221837270130715</v>
      </c>
      <c r="CL48" s="27" t="n">
        <f aca="false">IF(ROW()&lt;4+VolLB,"",STDEV(INDEX($BQ:$BQ,ROW()-VolLB+1):INDEX($BQ:$BQ,ROW()))*SQRT(12))</f>
        <v>0.0205468675782025</v>
      </c>
      <c r="CM48" s="27" t="n">
        <f aca="false">IF(ROW()&lt;4+VolLB,"",STDEV(INDEX($BR:$BR,ROW()-VolLB+1):INDEX($BR:$BR,ROW()))*SQRT(12))</f>
        <v>0.0177541745881007</v>
      </c>
      <c r="CN48" s="27" t="n">
        <f aca="false">IF(ROW()&lt;4+VolLB,"",STDEV(INDEX($BS:$BS,ROW()-VolLB+1):INDEX($BS:$BS,ROW()))*SQRT(12))</f>
        <v>0.0177216151214918</v>
      </c>
      <c r="CO48" s="27" t="n">
        <f aca="false">IF(ROW()&lt;4+VolLB,"",STDEV(INDEX($BT:$BT,ROW()-VolLB+1):INDEX($BT:$BT,ROW()))*SQRT(12))</f>
        <v>0.0188268097279739</v>
      </c>
      <c r="CP48" s="27" t="n">
        <f aca="false">IF(ROW()&lt;4+VolLB,"",STDEV(INDEX($BU:$BU,ROW()-VolLB+1):INDEX($BU:$BU,ROW()))*SQRT(12))</f>
        <v>0.0186422419198979</v>
      </c>
      <c r="CQ48" s="27" t="n">
        <f aca="false">IF(ROW()&lt;4+VolLB,"",STDEV(INDEX($BV:$BV,ROW()-VolLB+1):INDEX($BV:$BV,ROW()))*SQRT(12))</f>
        <v>0.0213803801229071</v>
      </c>
      <c r="CR48" s="27" t="n">
        <f aca="false">IF(ROW()&lt;4+VolLB,"",STDEV(INDEX($BW:$BW,ROW()-VolLB+1):INDEX($BW:$BW,ROW()))*SQRT(12))</f>
        <v>0.0183796682979551</v>
      </c>
      <c r="CS48" s="27" t="n">
        <f aca="false">IF(ROW()&lt;4+VolLB,"",STDEV(INDEX($BX:$BX,ROW()-VolLB+1):INDEX($BX:$BX,ROW()))*SQRT(12))</f>
        <v>0.0221505569814954</v>
      </c>
      <c r="CT48" s="27" t="n">
        <f aca="false">IF(ROW()&lt;4+VolLB,"",STDEV(INDEX($BY:$BY,ROW()-VolLB+1):INDEX($BY:$BY,ROW()))*SQRT(12))</f>
        <v>0.0217035399691036</v>
      </c>
      <c r="CU48" s="27" t="n">
        <f aca="false">IF(ROW()&lt;4+VolLB,"",STDEV(INDEX($BZ:$BZ,ROW()-VolLB+1):INDEX($BZ:$BZ,ROW()))*SQRT(12))</f>
        <v>0.022019836659357</v>
      </c>
      <c r="CV48" s="27" t="n">
        <f aca="false">IF(ROW()&lt;4+VolLB,"",STDEV(INDEX($CA:$CA,ROW()-VolLB+1):INDEX($CA:$CA,ROW()))*SQRT(12))</f>
        <v>0.0208446437646747</v>
      </c>
      <c r="CW48" s="27" t="n">
        <f aca="false">IF(ROW()&lt;4+VolLB,"",STDEV(INDEX($CB:$CB,ROW()-VolLB+1):INDEX($CB:$CB,ROW()))*SQRT(12))</f>
        <v>0.0210216947119376</v>
      </c>
      <c r="CX48" s="27" t="n">
        <f aca="false">IF(ROW()&lt;4+VolLB,"",STDEV(INDEX($CC:$CC,ROW()-VolLB+1):INDEX($CC:$CC,ROW()))*SQRT(12))</f>
        <v>0.0220708989686808</v>
      </c>
      <c r="CY48" s="27" t="n">
        <f aca="false">IF(ROW()&lt;4+VolLB,"",STDEV(INDEX($CD:$CD,ROW()-VolLB+1):INDEX($CD:$CD,ROW()))*SQRT(12))</f>
        <v>0.0208381497634004</v>
      </c>
      <c r="CZ48" s="27" t="n">
        <f aca="false">IF(ROW()&lt;4+VolLB,"",STDEV(INDEX($CE:$CE,ROW()-VolLB+1):INDEX($CE:$CE,ROW()))*SQRT(12))</f>
        <v>0.0208474046611266</v>
      </c>
      <c r="DA48" s="27" t="n">
        <f aca="false">IF(ROW()&lt;4+VolLB,"",STDEV(INDEX($CF:$CF,ROW()-VolLB+1):INDEX($CF:$CF,ROW()))*SQRT(12))</f>
        <v>0.0207340131513874</v>
      </c>
      <c r="DB48" s="27" t="n">
        <f aca="false">IF(ROW()&lt;4+VolLB,"",STDEV(INDEX($CG:$CG,ROW()-VolLB+1):INDEX($CG:$CG,ROW()))*SQRT(12))</f>
        <v>0.0198257734676475</v>
      </c>
      <c r="DC48" s="26" t="n">
        <f aca="false">IF(OR(AR48=0,CH48="",CH48=0),0,AR48*MIN(MaxScal,TgtVol/CH48))</f>
        <v>0</v>
      </c>
      <c r="DD48" s="26" t="n">
        <f aca="false">IF(OR(AS48=0,CI48="",CI48=0),0,AS48*MIN(MaxScal,TgtVol/CI48))</f>
        <v>0</v>
      </c>
      <c r="DE48" s="26" t="n">
        <f aca="false">IF(OR(AT48=0,CJ48="",CJ48=0),0,AT48*MIN(MaxScal,TgtVol/CJ48))</f>
        <v>0</v>
      </c>
      <c r="DF48" s="26" t="n">
        <f aca="false">IF(OR(AU48=0,CK48="",CK48=0),0,AU48*MIN(MaxScal,TgtVol/CK48))</f>
        <v>0</v>
      </c>
      <c r="DG48" s="26" t="n">
        <f aca="false">IF(OR(AV48=0,CL48="",CL48=0),0,AV48*MIN(MaxScal,TgtVol/CL48))</f>
        <v>0</v>
      </c>
      <c r="DH48" s="26" t="n">
        <f aca="false">IF(OR(AW48=0,CM48="",CM48=0),0,AW48*MIN(MaxScal,TgtVol/CM48))</f>
        <v>0</v>
      </c>
      <c r="DI48" s="26" t="n">
        <f aca="false">IF(OR(AX48=0,CN48="",CN48=0),0,AX48*MIN(MaxScal,TgtVol/CN48))</f>
        <v>0</v>
      </c>
      <c r="DJ48" s="26" t="n">
        <f aca="false">IF(OR(AY48=0,CO48="",CO48=0),0,AY48*MIN(MaxScal,TgtVol/CO48))</f>
        <v>0</v>
      </c>
      <c r="DK48" s="26" t="n">
        <f aca="false">IF(OR(AZ48=0,CP48="",CP48=0),0,AZ48*MIN(MaxScal,TgtVol/CP48))</f>
        <v>0</v>
      </c>
      <c r="DL48" s="26" t="n">
        <f aca="false">IF(OR(BA48=0,CQ48="",CQ48=0),0,BA48*MIN(MaxScal,TgtVol/CQ48))</f>
        <v>0</v>
      </c>
      <c r="DM48" s="26" t="n">
        <f aca="false">IF(OR(BB48=0,CR48="",CR48=0),0,BB48*MIN(MaxScal,TgtVol/CR48))</f>
        <v>0</v>
      </c>
      <c r="DN48" s="26" t="n">
        <f aca="false">IF(OR(BC48=0,CS48="",CS48=0),0,BC48*MIN(MaxScal,TgtVol/CS48))</f>
        <v>0</v>
      </c>
      <c r="DO48" s="26" t="n">
        <f aca="false">IF(OR(BD48=0,CT48="",CT48=0),0,BD48*MIN(MaxScal,TgtVol/CT48))</f>
        <v>0</v>
      </c>
      <c r="DP48" s="26" t="n">
        <f aca="false">IF(OR(BE48=0,CU48="",CU48=0),0,BE48*MIN(MaxScal,TgtVol/CU48))</f>
        <v>0</v>
      </c>
      <c r="DQ48" s="26" t="n">
        <f aca="false">IF(OR(BF48=0,CV48="",CV48=0),0,BF48*MIN(MaxScal,TgtVol/CV48))</f>
        <v>0</v>
      </c>
      <c r="DR48" s="26" t="n">
        <f aca="false">IF(OR(BG48=0,CW48="",CW48=0),0,BG48*MIN(MaxScal,TgtVol/CW48))</f>
        <v>0</v>
      </c>
      <c r="DS48" s="26" t="n">
        <f aca="false">IF(OR(BH48=0,CX48="",CX48=0),0,BH48*MIN(MaxScal,TgtVol/CX48))</f>
        <v>0</v>
      </c>
      <c r="DT48" s="26" t="n">
        <f aca="false">IF(OR(BI48=0,CY48="",CY48=0),0,BI48*MIN(MaxScal,TgtVol/CY48))</f>
        <v>0</v>
      </c>
      <c r="DU48" s="26" t="n">
        <f aca="false">IF(OR(BJ48=0,CZ48="",CZ48=0),0,BJ48*MIN(MaxScal,TgtVol/CZ48))</f>
        <v>0</v>
      </c>
      <c r="DV48" s="26" t="n">
        <f aca="false">IF(OR(BK48=0,DA48="",DA48=0),0,BK48*MIN(MaxScal,TgtVol/DA48))</f>
        <v>0</v>
      </c>
      <c r="DW48" s="26" t="n">
        <f aca="false">IF(OR(BL48=0,DB48="",DB48=0),0,BL48*MIN(MaxScal,TgtVol/DB48))</f>
        <v>0</v>
      </c>
      <c r="DX48" s="28" t="n">
        <f aca="false">IFERROR(DC47*BM48,"")</f>
        <v>-0</v>
      </c>
      <c r="DY48" s="28" t="n">
        <f aca="false">IFERROR(DD47*BN48,"")</f>
        <v>-0</v>
      </c>
      <c r="DZ48" s="28" t="n">
        <f aca="false">IFERROR(DE47*BO48,"")</f>
        <v>0</v>
      </c>
      <c r="EA48" s="28" t="n">
        <f aca="false">IFERROR(DF47*BP48,"")</f>
        <v>0</v>
      </c>
      <c r="EB48" s="28" t="n">
        <f aca="false">IFERROR(DG47*BQ48,"")</f>
        <v>0</v>
      </c>
      <c r="EC48" s="28" t="n">
        <f aca="false">IFERROR(DH47*BR48,"")</f>
        <v>-0</v>
      </c>
      <c r="ED48" s="28" t="n">
        <f aca="false">IFERROR(DI47*BS48,"")</f>
        <v>-0</v>
      </c>
      <c r="EE48" s="28" t="n">
        <f aca="false">IFERROR(DJ47*BT48,"")</f>
        <v>0</v>
      </c>
      <c r="EF48" s="28" t="n">
        <f aca="false">IFERROR(DK47*BU48,"")</f>
        <v>-0</v>
      </c>
      <c r="EG48" s="28" t="n">
        <f aca="false">IFERROR(DL47*BV48,"")</f>
        <v>0</v>
      </c>
      <c r="EH48" s="28" t="n">
        <f aca="false">IFERROR(DM47*BW48,"")</f>
        <v>0</v>
      </c>
      <c r="EI48" s="28" t="n">
        <f aca="false">IFERROR(DN47*BX48,"")</f>
        <v>0</v>
      </c>
      <c r="EJ48" s="28" t="n">
        <f aca="false">IFERROR(DO47*BY48,"")</f>
        <v>-0</v>
      </c>
      <c r="EK48" s="28" t="n">
        <f aca="false">IFERROR(DP47*BZ48,"")</f>
        <v>0</v>
      </c>
      <c r="EL48" s="28" t="n">
        <f aca="false">IFERROR(DQ47*CA48,"")</f>
        <v>0</v>
      </c>
      <c r="EM48" s="28" t="n">
        <f aca="false">IFERROR(DR47*CB48,"")</f>
        <v>-0</v>
      </c>
      <c r="EN48" s="28" t="n">
        <f aca="false">IFERROR(DS47*CC48,"")</f>
        <v>0</v>
      </c>
      <c r="EO48" s="28" t="n">
        <f aca="false">IFERROR(DT47*CD48,"")</f>
        <v>0</v>
      </c>
      <c r="EP48" s="28" t="n">
        <f aca="false">IFERROR(DU47*CE48,"")</f>
        <v>0</v>
      </c>
      <c r="EQ48" s="28" t="n">
        <f aca="false">IFERROR(DV47*CF48,"")</f>
        <v>-0</v>
      </c>
      <c r="ER48" s="28" t="n">
        <f aca="false">IFERROR(DW47*CG48,"")</f>
        <v>-0</v>
      </c>
      <c r="ES48" s="28" t="n">
        <f aca="false">IF(ROW()=4,"",SUM(DX48:ER48))</f>
        <v>0</v>
      </c>
      <c r="ET48" s="29" t="n">
        <f aca="false">COUNTIF(AR48:BL48,"&gt;0")</f>
        <v>0</v>
      </c>
    </row>
    <row r="49" customFormat="false" ht="15" hidden="false" customHeight="false" outlineLevel="0" collapsed="false">
      <c r="A49" s="19" t="n">
        <v>39386</v>
      </c>
      <c r="B49" s="23" t="n">
        <f aca="false">ABS(Rates_Data!AD49-Rates_Data!AE49)</f>
        <v>0.255152173913043</v>
      </c>
      <c r="C49" s="23" t="n">
        <f aca="false">ABS(Rates_Data!AD49-Rates_Data!AF49)</f>
        <v>0.647217391304348</v>
      </c>
      <c r="D49" s="23" t="n">
        <f aca="false">ABS(Rates_Data!AD49-Rates_Data!AG49)</f>
        <v>0.161739130434783</v>
      </c>
      <c r="E49" s="23" t="n">
        <f aca="false">ABS(Rates_Data!AD49-Rates_Data!AH49)</f>
        <v>0.363</v>
      </c>
      <c r="F49" s="23" t="n">
        <f aca="false">ABS(Rates_Data!AD49-Rates_Data!AI49)</f>
        <v>0.391347826086956</v>
      </c>
      <c r="G49" s="23" t="n">
        <f aca="false">ABS(Rates_Data!AD49-Rates_Data!AJ49)</f>
        <v>1.1935</v>
      </c>
      <c r="H49" s="23" t="n">
        <f aca="false">ABS(Rates_Data!AE49-Rates_Data!AF49)</f>
        <v>0.392065217391304</v>
      </c>
      <c r="I49" s="23" t="n">
        <f aca="false">ABS(Rates_Data!AE49-Rates_Data!AG49)</f>
        <v>0.0934130434782607</v>
      </c>
      <c r="J49" s="23" t="n">
        <f aca="false">ABS(Rates_Data!AE49-Rates_Data!AH49)</f>
        <v>0.618152173913043</v>
      </c>
      <c r="K49" s="23" t="n">
        <f aca="false">ABS(Rates_Data!AE49-Rates_Data!AI49)</f>
        <v>0.136195652173913</v>
      </c>
      <c r="L49" s="23" t="n">
        <f aca="false">ABS(Rates_Data!AE49-Rates_Data!AJ49)</f>
        <v>0.938347826086957</v>
      </c>
      <c r="M49" s="23" t="n">
        <f aca="false">ABS(Rates_Data!AF49-Rates_Data!AG49)</f>
        <v>0.485478260869565</v>
      </c>
      <c r="N49" s="23" t="n">
        <f aca="false">ABS(Rates_Data!AF49-Rates_Data!AH49)</f>
        <v>1.01021739130435</v>
      </c>
      <c r="O49" s="23" t="n">
        <f aca="false">ABS(Rates_Data!AF49-Rates_Data!AI49)</f>
        <v>0.255869565217391</v>
      </c>
      <c r="P49" s="23" t="n">
        <f aca="false">ABS(Rates_Data!AF49-Rates_Data!AJ49)</f>
        <v>0.546282608695652</v>
      </c>
      <c r="Q49" s="23" t="n">
        <f aca="false">ABS(Rates_Data!AG49-Rates_Data!AH49)</f>
        <v>0.524739130434783</v>
      </c>
      <c r="R49" s="23" t="n">
        <f aca="false">ABS(Rates_Data!AG49-Rates_Data!AI49)</f>
        <v>0.229608695652174</v>
      </c>
      <c r="S49" s="23" t="n">
        <f aca="false">ABS(Rates_Data!AG49-Rates_Data!AJ49)</f>
        <v>1.03176086956522</v>
      </c>
      <c r="T49" s="23" t="n">
        <f aca="false">ABS(Rates_Data!AH49-Rates_Data!AI49)</f>
        <v>0.754347826086957</v>
      </c>
      <c r="U49" s="23" t="n">
        <f aca="false">ABS(Rates_Data!AH49-Rates_Data!AJ49)</f>
        <v>1.5565</v>
      </c>
      <c r="V49" s="23" t="n">
        <f aca="false">ABS(Rates_Data!AI49-Rates_Data!AJ49)</f>
        <v>0.802152173913043</v>
      </c>
      <c r="W49" s="26" t="str">
        <f aca="false">IF(ROW()&lt;4+MinObs-1,"",IFERROR((B49-AVERAGE(B$4:B49))/STDEV(B$4:B49),""))</f>
        <v/>
      </c>
      <c r="X49" s="26" t="str">
        <f aca="false">IF(ROW()&lt;4+MinObs-1,"",IFERROR((C49-AVERAGE(C$4:C49))/STDEV(C$4:C49),""))</f>
        <v/>
      </c>
      <c r="Y49" s="26" t="str">
        <f aca="false">IF(ROW()&lt;4+MinObs-1,"",IFERROR((D49-AVERAGE(D$4:D49))/STDEV(D$4:D49),""))</f>
        <v/>
      </c>
      <c r="Z49" s="26" t="str">
        <f aca="false">IF(ROW()&lt;4+MinObs-1,"",IFERROR((E49-AVERAGE(E$4:E49))/STDEV(E$4:E49),""))</f>
        <v/>
      </c>
      <c r="AA49" s="26" t="str">
        <f aca="false">IF(ROW()&lt;4+MinObs-1,"",IFERROR((F49-AVERAGE(F$4:F49))/STDEV(F$4:F49),""))</f>
        <v/>
      </c>
      <c r="AB49" s="26" t="str">
        <f aca="false">IF(ROW()&lt;4+MinObs-1,"",IFERROR((G49-AVERAGE(G$4:G49))/STDEV(G$4:G49),""))</f>
        <v/>
      </c>
      <c r="AC49" s="26" t="str">
        <f aca="false">IF(ROW()&lt;4+MinObs-1,"",IFERROR((H49-AVERAGE(H$4:H49))/STDEV(H$4:H49),""))</f>
        <v/>
      </c>
      <c r="AD49" s="26" t="str">
        <f aca="false">IF(ROW()&lt;4+MinObs-1,"",IFERROR((I49-AVERAGE(I$4:I49))/STDEV(I$4:I49),""))</f>
        <v/>
      </c>
      <c r="AE49" s="26" t="str">
        <f aca="false">IF(ROW()&lt;4+MinObs-1,"",IFERROR((J49-AVERAGE(J$4:J49))/STDEV(J$4:J49),""))</f>
        <v/>
      </c>
      <c r="AF49" s="26" t="str">
        <f aca="false">IF(ROW()&lt;4+MinObs-1,"",IFERROR((K49-AVERAGE(K$4:K49))/STDEV(K$4:K49),""))</f>
        <v/>
      </c>
      <c r="AG49" s="26" t="str">
        <f aca="false">IF(ROW()&lt;4+MinObs-1,"",IFERROR((L49-AVERAGE(L$4:L49))/STDEV(L$4:L49),""))</f>
        <v/>
      </c>
      <c r="AH49" s="26" t="str">
        <f aca="false">IF(ROW()&lt;4+MinObs-1,"",IFERROR((M49-AVERAGE(M$4:M49))/STDEV(M$4:M49),""))</f>
        <v/>
      </c>
      <c r="AI49" s="26" t="str">
        <f aca="false">IF(ROW()&lt;4+MinObs-1,"",IFERROR((N49-AVERAGE(N$4:N49))/STDEV(N$4:N49),""))</f>
        <v/>
      </c>
      <c r="AJ49" s="26" t="str">
        <f aca="false">IF(ROW()&lt;4+MinObs-1,"",IFERROR((O49-AVERAGE(O$4:O49))/STDEV(O$4:O49),""))</f>
        <v/>
      </c>
      <c r="AK49" s="26" t="str">
        <f aca="false">IF(ROW()&lt;4+MinObs-1,"",IFERROR((P49-AVERAGE(P$4:P49))/STDEV(P$4:P49),""))</f>
        <v/>
      </c>
      <c r="AL49" s="26" t="str">
        <f aca="false">IF(ROW()&lt;4+MinObs-1,"",IFERROR((Q49-AVERAGE(Q$4:Q49))/STDEV(Q$4:Q49),""))</f>
        <v/>
      </c>
      <c r="AM49" s="26" t="str">
        <f aca="false">IF(ROW()&lt;4+MinObs-1,"",IFERROR((R49-AVERAGE(R$4:R49))/STDEV(R$4:R49),""))</f>
        <v/>
      </c>
      <c r="AN49" s="26" t="str">
        <f aca="false">IF(ROW()&lt;4+MinObs-1,"",IFERROR((S49-AVERAGE(S$4:S49))/STDEV(S$4:S49),""))</f>
        <v/>
      </c>
      <c r="AO49" s="26" t="str">
        <f aca="false">IF(ROW()&lt;4+MinObs-1,"",IFERROR((T49-AVERAGE(T$4:T49))/STDEV(T$4:T49),""))</f>
        <v/>
      </c>
      <c r="AP49" s="26" t="str">
        <f aca="false">IF(ROW()&lt;4+MinObs-1,"",IFERROR((U49-AVERAGE(U$4:U49))/STDEV(U$4:U49),""))</f>
        <v/>
      </c>
      <c r="AQ49" s="26" t="str">
        <f aca="false">IF(ROW()&lt;4+MinObs-1,"",IFERROR((V49-AVERAGE(V$4:V49))/STDEV(V$4:V49),""))</f>
        <v/>
      </c>
      <c r="AR49" s="26" t="n">
        <f aca="false">IF(W49="",0,IF(W49&gt;=z4,w4,IF(W49&gt;=z3,w3,IF(W49&gt;=zEntry,w2,IF(AND(W49&gt;=ExitZ,AR48&gt;0),w2,0)))))</f>
        <v>0</v>
      </c>
      <c r="AS49" s="26" t="n">
        <f aca="false">IF(X49="",0,IF(X49&gt;=z4,w4,IF(X49&gt;=z3,w3,IF(X49&gt;=zEntry,w2,IF(AND(X49&gt;=ExitZ,AS48&gt;0),w2,0)))))</f>
        <v>0</v>
      </c>
      <c r="AT49" s="26" t="n">
        <f aca="false">IF(Y49="",0,IF(Y49&gt;=z4,w4,IF(Y49&gt;=z3,w3,IF(Y49&gt;=zEntry,w2,IF(AND(Y49&gt;=ExitZ,AT48&gt;0),w2,0)))))</f>
        <v>0</v>
      </c>
      <c r="AU49" s="26" t="n">
        <f aca="false">IF(Z49="",0,IF(Z49&gt;=z4,w4,IF(Z49&gt;=z3,w3,IF(Z49&gt;=zEntry,w2,IF(AND(Z49&gt;=ExitZ,AU48&gt;0),w2,0)))))</f>
        <v>0</v>
      </c>
      <c r="AV49" s="26" t="n">
        <f aca="false">IF(AA49="",0,IF(AA49&gt;=z4,w4,IF(AA49&gt;=z3,w3,IF(AA49&gt;=zEntry,w2,IF(AND(AA49&gt;=ExitZ,AV48&gt;0),w2,0)))))</f>
        <v>0</v>
      </c>
      <c r="AW49" s="26" t="n">
        <f aca="false">IF(AB49="",0,IF(AB49&gt;=z4,w4,IF(AB49&gt;=z3,w3,IF(AB49&gt;=zEntry,w2,IF(AND(AB49&gt;=ExitZ,AW48&gt;0),w2,0)))))</f>
        <v>0</v>
      </c>
      <c r="AX49" s="26" t="n">
        <f aca="false">IF(AC49="",0,IF(AC49&gt;=z4,w4,IF(AC49&gt;=z3,w3,IF(AC49&gt;=zEntry,w2,IF(AND(AC49&gt;=ExitZ,AX48&gt;0),w2,0)))))</f>
        <v>0</v>
      </c>
      <c r="AY49" s="26" t="n">
        <f aca="false">IF(AD49="",0,IF(AD49&gt;=z4,w4,IF(AD49&gt;=z3,w3,IF(AD49&gt;=zEntry,w2,IF(AND(AD49&gt;=ExitZ,AY48&gt;0),w2,0)))))</f>
        <v>0</v>
      </c>
      <c r="AZ49" s="26" t="n">
        <f aca="false">IF(AE49="",0,IF(AE49&gt;=z4,w4,IF(AE49&gt;=z3,w3,IF(AE49&gt;=zEntry,w2,IF(AND(AE49&gt;=ExitZ,AZ48&gt;0),w2,0)))))</f>
        <v>0</v>
      </c>
      <c r="BA49" s="26" t="n">
        <f aca="false">IF(AF49="",0,IF(AF49&gt;=z4,w4,IF(AF49&gt;=z3,w3,IF(AF49&gt;=zEntry,w2,IF(AND(AF49&gt;=ExitZ,BA48&gt;0),w2,0)))))</f>
        <v>0</v>
      </c>
      <c r="BB49" s="26" t="n">
        <f aca="false">IF(AG49="",0,IF(AG49&gt;=z4,w4,IF(AG49&gt;=z3,w3,IF(AG49&gt;=zEntry,w2,IF(AND(AG49&gt;=ExitZ,BB48&gt;0),w2,0)))))</f>
        <v>0</v>
      </c>
      <c r="BC49" s="26" t="n">
        <f aca="false">IF(AH49="",0,IF(AH49&gt;=z4,w4,IF(AH49&gt;=z3,w3,IF(AH49&gt;=zEntry,w2,IF(AND(AH49&gt;=ExitZ,BC48&gt;0),w2,0)))))</f>
        <v>0</v>
      </c>
      <c r="BD49" s="26" t="n">
        <f aca="false">IF(AI49="",0,IF(AI49&gt;=z4,w4,IF(AI49&gt;=z3,w3,IF(AI49&gt;=zEntry,w2,IF(AND(AI49&gt;=ExitZ,BD48&gt;0),w2,0)))))</f>
        <v>0</v>
      </c>
      <c r="BE49" s="26" t="n">
        <f aca="false">IF(AJ49="",0,IF(AJ49&gt;=z4,w4,IF(AJ49&gt;=z3,w3,IF(AJ49&gt;=zEntry,w2,IF(AND(AJ49&gt;=ExitZ,BE48&gt;0),w2,0)))))</f>
        <v>0</v>
      </c>
      <c r="BF49" s="26" t="n">
        <f aca="false">IF(AK49="",0,IF(AK49&gt;=z4,w4,IF(AK49&gt;=z3,w3,IF(AK49&gt;=zEntry,w2,IF(AND(AK49&gt;=ExitZ,BF48&gt;0),w2,0)))))</f>
        <v>0</v>
      </c>
      <c r="BG49" s="26" t="n">
        <f aca="false">IF(AL49="",0,IF(AL49&gt;=z4,w4,IF(AL49&gt;=z3,w3,IF(AL49&gt;=zEntry,w2,IF(AND(AL49&gt;=ExitZ,BG48&gt;0),w2,0)))))</f>
        <v>0</v>
      </c>
      <c r="BH49" s="26" t="n">
        <f aca="false">IF(AM49="",0,IF(AM49&gt;=z4,w4,IF(AM49&gt;=z3,w3,IF(AM49&gt;=zEntry,w2,IF(AND(AM49&gt;=ExitZ,BH48&gt;0),w2,0)))))</f>
        <v>0</v>
      </c>
      <c r="BI49" s="26" t="n">
        <f aca="false">IF(AN49="",0,IF(AN49&gt;=z4,w4,IF(AN49&gt;=z3,w3,IF(AN49&gt;=zEntry,w2,IF(AND(AN49&gt;=ExitZ,BI48&gt;0),w2,0)))))</f>
        <v>0</v>
      </c>
      <c r="BJ49" s="26" t="n">
        <f aca="false">IF(AO49="",0,IF(AO49&gt;=z4,w4,IF(AO49&gt;=z3,w3,IF(AO49&gt;=zEntry,w2,IF(AND(AO49&gt;=ExitZ,BJ48&gt;0),w2,0)))))</f>
        <v>0</v>
      </c>
      <c r="BK49" s="26" t="n">
        <f aca="false">IF(AP49="",0,IF(AP49&gt;=z4,w4,IF(AP49&gt;=z3,w3,IF(AP49&gt;=zEntry,w2,IF(AND(AP49&gt;=ExitZ,BK48&gt;0),w2,0)))))</f>
        <v>0</v>
      </c>
      <c r="BL49" s="26" t="n">
        <f aca="false">IF(AQ49="",0,IF(AQ49&gt;=z4,w4,IF(AQ49&gt;=z3,w3,IF(AQ49&gt;=zEntry,w2,IF(AND(AQ49&gt;=ExitZ,BL48&gt;0),w2,0)))))</f>
        <v>0</v>
      </c>
      <c r="BM49" s="23" t="n">
        <f aca="false">IF(Rates_Data!AD48&gt;=Rates_Data!AE48,Rates_Data!AK49-Rates_Data!AL49,Rates_Data!AL49-Rates_Data!AK49)</f>
        <v>0.008797</v>
      </c>
      <c r="BN49" s="23" t="n">
        <f aca="false">IF(Rates_Data!AD48&gt;=Rates_Data!AF48,Rates_Data!AK49-Rates_Data!AM49,Rates_Data!AM49-Rates_Data!AK49)</f>
        <v>-0.00326799999999999</v>
      </c>
      <c r="BO49" s="23" t="n">
        <f aca="false">IF(Rates_Data!AD48&gt;=Rates_Data!AG48,Rates_Data!AK49-Rates_Data!AN49,Rates_Data!AN49-Rates_Data!AK49)</f>
        <v>0.004807</v>
      </c>
      <c r="BP49" s="23" t="n">
        <f aca="false">IF(Rates_Data!AD48&gt;=Rates_Data!AH48,Rates_Data!AK49-Rates_Data!AO49,Rates_Data!AO49-Rates_Data!AK49)</f>
        <v>-0.001957</v>
      </c>
      <c r="BQ49" s="23" t="n">
        <f aca="false">IF(Rates_Data!AD48&gt;=Rates_Data!AI48,Rates_Data!AK49-Rates_Data!AP49,Rates_Data!AP49-Rates_Data!AK49)</f>
        <v>0.000874000000000002</v>
      </c>
      <c r="BR49" s="23" t="n">
        <f aca="false">IF(Rates_Data!AD48&gt;=Rates_Data!AJ48,Rates_Data!AK49-Rates_Data!AQ49,Rates_Data!AQ49-Rates_Data!AK49)</f>
        <v>-0.004598</v>
      </c>
      <c r="BS49" s="23" t="n">
        <f aca="false">IF(Rates_Data!AE48&gt;=Rates_Data!AF48,Rates_Data!AL49-Rates_Data!AM49,Rates_Data!AM49-Rates_Data!AL49)</f>
        <v>-0.012065</v>
      </c>
      <c r="BT49" s="23" t="n">
        <f aca="false">IF(Rates_Data!AE48&gt;=Rates_Data!AG48,Rates_Data!AL49-Rates_Data!AN49,Rates_Data!AN49-Rates_Data!AL49)</f>
        <v>-0.00399</v>
      </c>
      <c r="BU49" s="23" t="n">
        <f aca="false">IF(Rates_Data!AE48&gt;=Rates_Data!AH48,Rates_Data!AL49-Rates_Data!AO49,Rates_Data!AO49-Rates_Data!AL49)</f>
        <v>0.00684</v>
      </c>
      <c r="BV49" s="23" t="n">
        <f aca="false">IF(Rates_Data!AE48&gt;=Rates_Data!AI48,Rates_Data!AL49-Rates_Data!AP49,Rates_Data!AP49-Rates_Data!AL49)</f>
        <v>-0.007923</v>
      </c>
      <c r="BW49" s="23" t="n">
        <f aca="false">IF(Rates_Data!AE48&gt;=Rates_Data!AJ48,Rates_Data!AL49-Rates_Data!AQ49,Rates_Data!AQ49-Rates_Data!AL49)</f>
        <v>-0.013395</v>
      </c>
      <c r="BX49" s="23" t="n">
        <f aca="false">IF(Rates_Data!AF48&gt;=Rates_Data!AG48,Rates_Data!AM49-Rates_Data!AN49,Rates_Data!AN49-Rates_Data!AM49)</f>
        <v>-0.008075</v>
      </c>
      <c r="BY49" s="23" t="n">
        <f aca="false">IF(Rates_Data!AF48&gt;=Rates_Data!AH48,Rates_Data!AM49-Rates_Data!AO49,Rates_Data!AO49-Rates_Data!AM49)</f>
        <v>-0.005225</v>
      </c>
      <c r="BZ49" s="23" t="n">
        <f aca="false">IF(Rates_Data!AF48&gt;=Rates_Data!AI48,Rates_Data!AM49-Rates_Data!AP49,Rates_Data!AP49-Rates_Data!AM49)</f>
        <v>0.004142</v>
      </c>
      <c r="CA49" s="23" t="n">
        <f aca="false">IF(Rates_Data!AF48&gt;=Rates_Data!AJ48,Rates_Data!AM49-Rates_Data!AQ49,Rates_Data!AQ49-Rates_Data!AM49)</f>
        <v>-0.00133000000000001</v>
      </c>
      <c r="CB49" s="23" t="n">
        <f aca="false">IF(Rates_Data!AG48&gt;=Rates_Data!AH48,Rates_Data!AN49-Rates_Data!AO49,Rates_Data!AO49-Rates_Data!AN49)</f>
        <v>0.00285</v>
      </c>
      <c r="CC49" s="23" t="n">
        <f aca="false">IF(Rates_Data!AG48&gt;=Rates_Data!AI48,Rates_Data!AN49-Rates_Data!AP49,Rates_Data!AP49-Rates_Data!AN49)</f>
        <v>-0.003933</v>
      </c>
      <c r="CD49" s="23" t="n">
        <f aca="false">IF(Rates_Data!AG48&gt;=Rates_Data!AJ48,Rates_Data!AN49-Rates_Data!AQ49,Rates_Data!AQ49-Rates_Data!AN49)</f>
        <v>-0.009405</v>
      </c>
      <c r="CE49" s="23" t="n">
        <f aca="false">IF(Rates_Data!AH48&gt;=Rates_Data!AI48,Rates_Data!AO49-Rates_Data!AP49,Rates_Data!AP49-Rates_Data!AO49)</f>
        <v>-0.001083</v>
      </c>
      <c r="CF49" s="23" t="n">
        <f aca="false">IF(Rates_Data!AH48&gt;=Rates_Data!AJ48,Rates_Data!AO49-Rates_Data!AQ49,Rates_Data!AQ49-Rates_Data!AO49)</f>
        <v>-0.006555</v>
      </c>
      <c r="CG49" s="23" t="n">
        <f aca="false">IF(Rates_Data!AI48&gt;=Rates_Data!AJ48,Rates_Data!AP49-Rates_Data!AQ49,Rates_Data!AQ49-Rates_Data!AP49)</f>
        <v>-0.005472</v>
      </c>
      <c r="CH49" s="27" t="n">
        <f aca="false">IF(ROW()&lt;4+VolLB,"",STDEV(INDEX($BM:$BM,ROW()-VolLB+1):INDEX($BM:$BM,ROW()))*SQRT(12))</f>
        <v>0.0183122900065971</v>
      </c>
      <c r="CI49" s="27" t="n">
        <f aca="false">IF(ROW()&lt;4+VolLB,"",STDEV(INDEX($BN:$BN,ROW()-VolLB+1):INDEX($BN:$BN,ROW()))*SQRT(12))</f>
        <v>0.0190503718948826</v>
      </c>
      <c r="CJ49" s="27" t="n">
        <f aca="false">IF(ROW()&lt;4+VolLB,"",STDEV(INDEX($BO:$BO,ROW()-VolLB+1):INDEX($BO:$BO,ROW()))*SQRT(12))</f>
        <v>0.0184916624228841</v>
      </c>
      <c r="CK49" s="27" t="n">
        <f aca="false">IF(ROW()&lt;4+VolLB,"",STDEV(INDEX($BP:$BP,ROW()-VolLB+1):INDEX($BP:$BP,ROW()))*SQRT(12))</f>
        <v>0.0217936946914644</v>
      </c>
      <c r="CL49" s="27" t="n">
        <f aca="false">IF(ROW()&lt;4+VolLB,"",STDEV(INDEX($BQ:$BQ,ROW()-VolLB+1):INDEX($BQ:$BQ,ROW()))*SQRT(12))</f>
        <v>0.0204907784218495</v>
      </c>
      <c r="CM49" s="27" t="n">
        <f aca="false">IF(ROW()&lt;4+VolLB,"",STDEV(INDEX($BR:$BR,ROW()-VolLB+1):INDEX($BR:$BR,ROW()))*SQRT(12))</f>
        <v>0.0178847374428589</v>
      </c>
      <c r="CN49" s="27" t="n">
        <f aca="false">IF(ROW()&lt;4+VolLB,"",STDEV(INDEX($BS:$BS,ROW()-VolLB+1):INDEX($BS:$BS,ROW()))*SQRT(12))</f>
        <v>0.0190031275949638</v>
      </c>
      <c r="CO49" s="27" t="n">
        <f aca="false">IF(ROW()&lt;4+VolLB,"",STDEV(INDEX($BT:$BT,ROW()-VolLB+1):INDEX($BT:$BT,ROW()))*SQRT(12))</f>
        <v>0.0188529050501129</v>
      </c>
      <c r="CP49" s="27" t="n">
        <f aca="false">IF(ROW()&lt;4+VolLB,"",STDEV(INDEX($BU:$BU,ROW()-VolLB+1):INDEX($BU:$BU,ROW()))*SQRT(12))</f>
        <v>0.0190047145817382</v>
      </c>
      <c r="CQ49" s="27" t="n">
        <f aca="false">IF(ROW()&lt;4+VolLB,"",STDEV(INDEX($BV:$BV,ROW()-VolLB+1):INDEX($BV:$BV,ROW()))*SQRT(12))</f>
        <v>0.0220774773809138</v>
      </c>
      <c r="CR49" s="27" t="n">
        <f aca="false">IF(ROW()&lt;4+VolLB,"",STDEV(INDEX($BW:$BW,ROW()-VolLB+1):INDEX($BW:$BW,ROW()))*SQRT(12))</f>
        <v>0.0198303664505199</v>
      </c>
      <c r="CS49" s="27" t="n">
        <f aca="false">IF(ROW()&lt;4+VolLB,"",STDEV(INDEX($BX:$BX,ROW()-VolLB+1):INDEX($BX:$BX,ROW()))*SQRT(12))</f>
        <v>0.0221180497659179</v>
      </c>
      <c r="CT49" s="27" t="n">
        <f aca="false">IF(ROW()&lt;4+VolLB,"",STDEV(INDEX($BY:$BY,ROW()-VolLB+1):INDEX($BY:$BY,ROW()))*SQRT(12))</f>
        <v>0.0212992313950304</v>
      </c>
      <c r="CU49" s="27" t="n">
        <f aca="false">IF(ROW()&lt;4+VolLB,"",STDEV(INDEX($BZ:$BZ,ROW()-VolLB+1):INDEX($BZ:$BZ,ROW()))*SQRT(12))</f>
        <v>0.0220601572232449</v>
      </c>
      <c r="CV49" s="27" t="n">
        <f aca="false">IF(ROW()&lt;4+VolLB,"",STDEV(INDEX($CA:$CA,ROW()-VolLB+1):INDEX($CA:$CA,ROW()))*SQRT(12))</f>
        <v>0.020840395079657</v>
      </c>
      <c r="CW49" s="27" t="n">
        <f aca="false">IF(ROW()&lt;4+VolLB,"",STDEV(INDEX($CB:$CB,ROW()-VolLB+1):INDEX($CB:$CB,ROW()))*SQRT(12))</f>
        <v>0.0210580029089723</v>
      </c>
      <c r="CX49" s="27" t="n">
        <f aca="false">IF(ROW()&lt;4+VolLB,"",STDEV(INDEX($CC:$CC,ROW()-VolLB+1):INDEX($CC:$CC,ROW()))*SQRT(12))</f>
        <v>0.0217020470456459</v>
      </c>
      <c r="CY49" s="27" t="n">
        <f aca="false">IF(ROW()&lt;4+VolLB,"",STDEV(INDEX($CD:$CD,ROW()-VolLB+1):INDEX($CD:$CD,ROW()))*SQRT(12))</f>
        <v>0.0204473950137327</v>
      </c>
      <c r="CZ49" s="27" t="n">
        <f aca="false">IF(ROW()&lt;4+VolLB,"",STDEV(INDEX($CE:$CE,ROW()-VolLB+1):INDEX($CE:$CE,ROW()))*SQRT(12))</f>
        <v>0.020560471557266</v>
      </c>
      <c r="DA49" s="27" t="n">
        <f aca="false">IF(ROW()&lt;4+VolLB,"",STDEV(INDEX($CF:$CF,ROW()-VolLB+1):INDEX($CF:$CF,ROW()))*SQRT(12))</f>
        <v>0.0201959236195728</v>
      </c>
      <c r="DB49" s="27" t="n">
        <f aca="false">IF(ROW()&lt;4+VolLB,"",STDEV(INDEX($CG:$CG,ROW()-VolLB+1):INDEX($CG:$CG,ROW()))*SQRT(12))</f>
        <v>0.0199458383505122</v>
      </c>
      <c r="DC49" s="26" t="n">
        <f aca="false">IF(OR(AR49=0,CH49="",CH49=0),0,AR49*MIN(MaxScal,TgtVol/CH49))</f>
        <v>0</v>
      </c>
      <c r="DD49" s="26" t="n">
        <f aca="false">IF(OR(AS49=0,CI49="",CI49=0),0,AS49*MIN(MaxScal,TgtVol/CI49))</f>
        <v>0</v>
      </c>
      <c r="DE49" s="26" t="n">
        <f aca="false">IF(OR(AT49=0,CJ49="",CJ49=0),0,AT49*MIN(MaxScal,TgtVol/CJ49))</f>
        <v>0</v>
      </c>
      <c r="DF49" s="26" t="n">
        <f aca="false">IF(OR(AU49=0,CK49="",CK49=0),0,AU49*MIN(MaxScal,TgtVol/CK49))</f>
        <v>0</v>
      </c>
      <c r="DG49" s="26" t="n">
        <f aca="false">IF(OR(AV49=0,CL49="",CL49=0),0,AV49*MIN(MaxScal,TgtVol/CL49))</f>
        <v>0</v>
      </c>
      <c r="DH49" s="26" t="n">
        <f aca="false">IF(OR(AW49=0,CM49="",CM49=0),0,AW49*MIN(MaxScal,TgtVol/CM49))</f>
        <v>0</v>
      </c>
      <c r="DI49" s="26" t="n">
        <f aca="false">IF(OR(AX49=0,CN49="",CN49=0),0,AX49*MIN(MaxScal,TgtVol/CN49))</f>
        <v>0</v>
      </c>
      <c r="DJ49" s="26" t="n">
        <f aca="false">IF(OR(AY49=0,CO49="",CO49=0),0,AY49*MIN(MaxScal,TgtVol/CO49))</f>
        <v>0</v>
      </c>
      <c r="DK49" s="26" t="n">
        <f aca="false">IF(OR(AZ49=0,CP49="",CP49=0),0,AZ49*MIN(MaxScal,TgtVol/CP49))</f>
        <v>0</v>
      </c>
      <c r="DL49" s="26" t="n">
        <f aca="false">IF(OR(BA49=0,CQ49="",CQ49=0),0,BA49*MIN(MaxScal,TgtVol/CQ49))</f>
        <v>0</v>
      </c>
      <c r="DM49" s="26" t="n">
        <f aca="false">IF(OR(BB49=0,CR49="",CR49=0),0,BB49*MIN(MaxScal,TgtVol/CR49))</f>
        <v>0</v>
      </c>
      <c r="DN49" s="26" t="n">
        <f aca="false">IF(OR(BC49=0,CS49="",CS49=0),0,BC49*MIN(MaxScal,TgtVol/CS49))</f>
        <v>0</v>
      </c>
      <c r="DO49" s="26" t="n">
        <f aca="false">IF(OR(BD49=0,CT49="",CT49=0),0,BD49*MIN(MaxScal,TgtVol/CT49))</f>
        <v>0</v>
      </c>
      <c r="DP49" s="26" t="n">
        <f aca="false">IF(OR(BE49=0,CU49="",CU49=0),0,BE49*MIN(MaxScal,TgtVol/CU49))</f>
        <v>0</v>
      </c>
      <c r="DQ49" s="26" t="n">
        <f aca="false">IF(OR(BF49=0,CV49="",CV49=0),0,BF49*MIN(MaxScal,TgtVol/CV49))</f>
        <v>0</v>
      </c>
      <c r="DR49" s="26" t="n">
        <f aca="false">IF(OR(BG49=0,CW49="",CW49=0),0,BG49*MIN(MaxScal,TgtVol/CW49))</f>
        <v>0</v>
      </c>
      <c r="DS49" s="26" t="n">
        <f aca="false">IF(OR(BH49=0,CX49="",CX49=0),0,BH49*MIN(MaxScal,TgtVol/CX49))</f>
        <v>0</v>
      </c>
      <c r="DT49" s="26" t="n">
        <f aca="false">IF(OR(BI49=0,CY49="",CY49=0),0,BI49*MIN(MaxScal,TgtVol/CY49))</f>
        <v>0</v>
      </c>
      <c r="DU49" s="26" t="n">
        <f aca="false">IF(OR(BJ49=0,CZ49="",CZ49=0),0,BJ49*MIN(MaxScal,TgtVol/CZ49))</f>
        <v>0</v>
      </c>
      <c r="DV49" s="26" t="n">
        <f aca="false">IF(OR(BK49=0,DA49="",DA49=0),0,BK49*MIN(MaxScal,TgtVol/DA49))</f>
        <v>0</v>
      </c>
      <c r="DW49" s="26" t="n">
        <f aca="false">IF(OR(BL49=0,DB49="",DB49=0),0,BL49*MIN(MaxScal,TgtVol/DB49))</f>
        <v>0</v>
      </c>
      <c r="DX49" s="28" t="n">
        <f aca="false">IFERROR(DC48*BM49,"")</f>
        <v>0</v>
      </c>
      <c r="DY49" s="28" t="n">
        <f aca="false">IFERROR(DD48*BN49,"")</f>
        <v>-0</v>
      </c>
      <c r="DZ49" s="28" t="n">
        <f aca="false">IFERROR(DE48*BO49,"")</f>
        <v>0</v>
      </c>
      <c r="EA49" s="28" t="n">
        <f aca="false">IFERROR(DF48*BP49,"")</f>
        <v>-0</v>
      </c>
      <c r="EB49" s="28" t="n">
        <f aca="false">IFERROR(DG48*BQ49,"")</f>
        <v>0</v>
      </c>
      <c r="EC49" s="28" t="n">
        <f aca="false">IFERROR(DH48*BR49,"")</f>
        <v>-0</v>
      </c>
      <c r="ED49" s="28" t="n">
        <f aca="false">IFERROR(DI48*BS49,"")</f>
        <v>-0</v>
      </c>
      <c r="EE49" s="28" t="n">
        <f aca="false">IFERROR(DJ48*BT49,"")</f>
        <v>-0</v>
      </c>
      <c r="EF49" s="28" t="n">
        <f aca="false">IFERROR(DK48*BU49,"")</f>
        <v>0</v>
      </c>
      <c r="EG49" s="28" t="n">
        <f aca="false">IFERROR(DL48*BV49,"")</f>
        <v>-0</v>
      </c>
      <c r="EH49" s="28" t="n">
        <f aca="false">IFERROR(DM48*BW49,"")</f>
        <v>-0</v>
      </c>
      <c r="EI49" s="28" t="n">
        <f aca="false">IFERROR(DN48*BX49,"")</f>
        <v>-0</v>
      </c>
      <c r="EJ49" s="28" t="n">
        <f aca="false">IFERROR(DO48*BY49,"")</f>
        <v>-0</v>
      </c>
      <c r="EK49" s="28" t="n">
        <f aca="false">IFERROR(DP48*BZ49,"")</f>
        <v>0</v>
      </c>
      <c r="EL49" s="28" t="n">
        <f aca="false">IFERROR(DQ48*CA49,"")</f>
        <v>-0</v>
      </c>
      <c r="EM49" s="28" t="n">
        <f aca="false">IFERROR(DR48*CB49,"")</f>
        <v>0</v>
      </c>
      <c r="EN49" s="28" t="n">
        <f aca="false">IFERROR(DS48*CC49,"")</f>
        <v>-0</v>
      </c>
      <c r="EO49" s="28" t="n">
        <f aca="false">IFERROR(DT48*CD49,"")</f>
        <v>-0</v>
      </c>
      <c r="EP49" s="28" t="n">
        <f aca="false">IFERROR(DU48*CE49,"")</f>
        <v>-0</v>
      </c>
      <c r="EQ49" s="28" t="n">
        <f aca="false">IFERROR(DV48*CF49,"")</f>
        <v>-0</v>
      </c>
      <c r="ER49" s="28" t="n">
        <f aca="false">IFERROR(DW48*CG49,"")</f>
        <v>-0</v>
      </c>
      <c r="ES49" s="28" t="n">
        <f aca="false">IF(ROW()=4,"",SUM(DX49:ER49))</f>
        <v>0</v>
      </c>
      <c r="ET49" s="29" t="n">
        <f aca="false">COUNTIF(AR49:BL49,"&gt;0")</f>
        <v>0</v>
      </c>
    </row>
    <row r="50" customFormat="false" ht="15" hidden="false" customHeight="false" outlineLevel="0" collapsed="false">
      <c r="A50" s="19" t="n">
        <v>39416</v>
      </c>
      <c r="B50" s="23" t="n">
        <f aca="false">ABS(Rates_Data!AD50-Rates_Data!AE50)</f>
        <v>0.0928297872340426</v>
      </c>
      <c r="C50" s="23" t="n">
        <f aca="false">ABS(Rates_Data!AD50-Rates_Data!AF50)</f>
        <v>0.247829787234043</v>
      </c>
      <c r="D50" s="23" t="n">
        <f aca="false">ABS(Rates_Data!AD50-Rates_Data!AG50)</f>
        <v>0.113787234042553</v>
      </c>
      <c r="E50" s="23" t="n">
        <f aca="false">ABS(Rates_Data!AD50-Rates_Data!AH50)</f>
        <v>0.00880851063829813</v>
      </c>
      <c r="F50" s="23" t="n">
        <f aca="false">ABS(Rates_Data!AD50-Rates_Data!AI50)</f>
        <v>0.401617021276596</v>
      </c>
      <c r="G50" s="23" t="n">
        <f aca="false">ABS(Rates_Data!AD50-Rates_Data!AJ50)</f>
        <v>1.19257446808511</v>
      </c>
      <c r="H50" s="23" t="n">
        <f aca="false">ABS(Rates_Data!AE50-Rates_Data!AF50)</f>
        <v>0.340659574468085</v>
      </c>
      <c r="I50" s="23" t="n">
        <f aca="false">ABS(Rates_Data!AE50-Rates_Data!AG50)</f>
        <v>0.0209574468085108</v>
      </c>
      <c r="J50" s="23" t="n">
        <f aca="false">ABS(Rates_Data!AE50-Rates_Data!AH50)</f>
        <v>0.0840212765957444</v>
      </c>
      <c r="K50" s="23" t="n">
        <f aca="false">ABS(Rates_Data!AE50-Rates_Data!AI50)</f>
        <v>0.494446808510638</v>
      </c>
      <c r="L50" s="23" t="n">
        <f aca="false">ABS(Rates_Data!AE50-Rates_Data!AJ50)</f>
        <v>1.28540425531915</v>
      </c>
      <c r="M50" s="23" t="n">
        <f aca="false">ABS(Rates_Data!AF50-Rates_Data!AG50)</f>
        <v>0.361617021276596</v>
      </c>
      <c r="N50" s="23" t="n">
        <f aca="false">ABS(Rates_Data!AF50-Rates_Data!AH50)</f>
        <v>0.256638297872341</v>
      </c>
      <c r="O50" s="23" t="n">
        <f aca="false">ABS(Rates_Data!AF50-Rates_Data!AI50)</f>
        <v>0.153787234042553</v>
      </c>
      <c r="P50" s="23" t="n">
        <f aca="false">ABS(Rates_Data!AF50-Rates_Data!AJ50)</f>
        <v>0.944744680851064</v>
      </c>
      <c r="Q50" s="23" t="n">
        <f aca="false">ABS(Rates_Data!AG50-Rates_Data!AH50)</f>
        <v>0.104978723404255</v>
      </c>
      <c r="R50" s="23" t="n">
        <f aca="false">ABS(Rates_Data!AG50-Rates_Data!AI50)</f>
        <v>0.515404255319149</v>
      </c>
      <c r="S50" s="23" t="n">
        <f aca="false">ABS(Rates_Data!AG50-Rates_Data!AJ50)</f>
        <v>1.30636170212766</v>
      </c>
      <c r="T50" s="23" t="n">
        <f aca="false">ABS(Rates_Data!AH50-Rates_Data!AI50)</f>
        <v>0.410425531914894</v>
      </c>
      <c r="U50" s="23" t="n">
        <f aca="false">ABS(Rates_Data!AH50-Rates_Data!AJ50)</f>
        <v>1.2013829787234</v>
      </c>
      <c r="V50" s="23" t="n">
        <f aca="false">ABS(Rates_Data!AI50-Rates_Data!AJ50)</f>
        <v>0.790957446808511</v>
      </c>
      <c r="W50" s="26" t="str">
        <f aca="false">IF(ROW()&lt;4+MinObs-1,"",IFERROR((B50-AVERAGE(B$4:B50))/STDEV(B$4:B50),""))</f>
        <v/>
      </c>
      <c r="X50" s="26" t="str">
        <f aca="false">IF(ROW()&lt;4+MinObs-1,"",IFERROR((C50-AVERAGE(C$4:C50))/STDEV(C$4:C50),""))</f>
        <v/>
      </c>
      <c r="Y50" s="26" t="str">
        <f aca="false">IF(ROW()&lt;4+MinObs-1,"",IFERROR((D50-AVERAGE(D$4:D50))/STDEV(D$4:D50),""))</f>
        <v/>
      </c>
      <c r="Z50" s="26" t="str">
        <f aca="false">IF(ROW()&lt;4+MinObs-1,"",IFERROR((E50-AVERAGE(E$4:E50))/STDEV(E$4:E50),""))</f>
        <v/>
      </c>
      <c r="AA50" s="26" t="str">
        <f aca="false">IF(ROW()&lt;4+MinObs-1,"",IFERROR((F50-AVERAGE(F$4:F50))/STDEV(F$4:F50),""))</f>
        <v/>
      </c>
      <c r="AB50" s="26" t="str">
        <f aca="false">IF(ROW()&lt;4+MinObs-1,"",IFERROR((G50-AVERAGE(G$4:G50))/STDEV(G$4:G50),""))</f>
        <v/>
      </c>
      <c r="AC50" s="26" t="str">
        <f aca="false">IF(ROW()&lt;4+MinObs-1,"",IFERROR((H50-AVERAGE(H$4:H50))/STDEV(H$4:H50),""))</f>
        <v/>
      </c>
      <c r="AD50" s="26" t="str">
        <f aca="false">IF(ROW()&lt;4+MinObs-1,"",IFERROR((I50-AVERAGE(I$4:I50))/STDEV(I$4:I50),""))</f>
        <v/>
      </c>
      <c r="AE50" s="26" t="str">
        <f aca="false">IF(ROW()&lt;4+MinObs-1,"",IFERROR((J50-AVERAGE(J$4:J50))/STDEV(J$4:J50),""))</f>
        <v/>
      </c>
      <c r="AF50" s="26" t="str">
        <f aca="false">IF(ROW()&lt;4+MinObs-1,"",IFERROR((K50-AVERAGE(K$4:K50))/STDEV(K$4:K50),""))</f>
        <v/>
      </c>
      <c r="AG50" s="26" t="str">
        <f aca="false">IF(ROW()&lt;4+MinObs-1,"",IFERROR((L50-AVERAGE(L$4:L50))/STDEV(L$4:L50),""))</f>
        <v/>
      </c>
      <c r="AH50" s="26" t="str">
        <f aca="false">IF(ROW()&lt;4+MinObs-1,"",IFERROR((M50-AVERAGE(M$4:M50))/STDEV(M$4:M50),""))</f>
        <v/>
      </c>
      <c r="AI50" s="26" t="str">
        <f aca="false">IF(ROW()&lt;4+MinObs-1,"",IFERROR((N50-AVERAGE(N$4:N50))/STDEV(N$4:N50),""))</f>
        <v/>
      </c>
      <c r="AJ50" s="26" t="str">
        <f aca="false">IF(ROW()&lt;4+MinObs-1,"",IFERROR((O50-AVERAGE(O$4:O50))/STDEV(O$4:O50),""))</f>
        <v/>
      </c>
      <c r="AK50" s="26" t="str">
        <f aca="false">IF(ROW()&lt;4+MinObs-1,"",IFERROR((P50-AVERAGE(P$4:P50))/STDEV(P$4:P50),""))</f>
        <v/>
      </c>
      <c r="AL50" s="26" t="str">
        <f aca="false">IF(ROW()&lt;4+MinObs-1,"",IFERROR((Q50-AVERAGE(Q$4:Q50))/STDEV(Q$4:Q50),""))</f>
        <v/>
      </c>
      <c r="AM50" s="26" t="str">
        <f aca="false">IF(ROW()&lt;4+MinObs-1,"",IFERROR((R50-AVERAGE(R$4:R50))/STDEV(R$4:R50),""))</f>
        <v/>
      </c>
      <c r="AN50" s="26" t="str">
        <f aca="false">IF(ROW()&lt;4+MinObs-1,"",IFERROR((S50-AVERAGE(S$4:S50))/STDEV(S$4:S50),""))</f>
        <v/>
      </c>
      <c r="AO50" s="26" t="str">
        <f aca="false">IF(ROW()&lt;4+MinObs-1,"",IFERROR((T50-AVERAGE(T$4:T50))/STDEV(T$4:T50),""))</f>
        <v/>
      </c>
      <c r="AP50" s="26" t="str">
        <f aca="false">IF(ROW()&lt;4+MinObs-1,"",IFERROR((U50-AVERAGE(U$4:U50))/STDEV(U$4:U50),""))</f>
        <v/>
      </c>
      <c r="AQ50" s="26" t="str">
        <f aca="false">IF(ROW()&lt;4+MinObs-1,"",IFERROR((V50-AVERAGE(V$4:V50))/STDEV(V$4:V50),""))</f>
        <v/>
      </c>
      <c r="AR50" s="26" t="n">
        <f aca="false">IF(W50="",0,IF(W50&gt;=z4,w4,IF(W50&gt;=z3,w3,IF(W50&gt;=zEntry,w2,IF(AND(W50&gt;=ExitZ,AR49&gt;0),w2,0)))))</f>
        <v>0</v>
      </c>
      <c r="AS50" s="26" t="n">
        <f aca="false">IF(X50="",0,IF(X50&gt;=z4,w4,IF(X50&gt;=z3,w3,IF(X50&gt;=zEntry,w2,IF(AND(X50&gt;=ExitZ,AS49&gt;0),w2,0)))))</f>
        <v>0</v>
      </c>
      <c r="AT50" s="26" t="n">
        <f aca="false">IF(Y50="",0,IF(Y50&gt;=z4,w4,IF(Y50&gt;=z3,w3,IF(Y50&gt;=zEntry,w2,IF(AND(Y50&gt;=ExitZ,AT49&gt;0),w2,0)))))</f>
        <v>0</v>
      </c>
      <c r="AU50" s="26" t="n">
        <f aca="false">IF(Z50="",0,IF(Z50&gt;=z4,w4,IF(Z50&gt;=z3,w3,IF(Z50&gt;=zEntry,w2,IF(AND(Z50&gt;=ExitZ,AU49&gt;0),w2,0)))))</f>
        <v>0</v>
      </c>
      <c r="AV50" s="26" t="n">
        <f aca="false">IF(AA50="",0,IF(AA50&gt;=z4,w4,IF(AA50&gt;=z3,w3,IF(AA50&gt;=zEntry,w2,IF(AND(AA50&gt;=ExitZ,AV49&gt;0),w2,0)))))</f>
        <v>0</v>
      </c>
      <c r="AW50" s="26" t="n">
        <f aca="false">IF(AB50="",0,IF(AB50&gt;=z4,w4,IF(AB50&gt;=z3,w3,IF(AB50&gt;=zEntry,w2,IF(AND(AB50&gt;=ExitZ,AW49&gt;0),w2,0)))))</f>
        <v>0</v>
      </c>
      <c r="AX50" s="26" t="n">
        <f aca="false">IF(AC50="",0,IF(AC50&gt;=z4,w4,IF(AC50&gt;=z3,w3,IF(AC50&gt;=zEntry,w2,IF(AND(AC50&gt;=ExitZ,AX49&gt;0),w2,0)))))</f>
        <v>0</v>
      </c>
      <c r="AY50" s="26" t="n">
        <f aca="false">IF(AD50="",0,IF(AD50&gt;=z4,w4,IF(AD50&gt;=z3,w3,IF(AD50&gt;=zEntry,w2,IF(AND(AD50&gt;=ExitZ,AY49&gt;0),w2,0)))))</f>
        <v>0</v>
      </c>
      <c r="AZ50" s="26" t="n">
        <f aca="false">IF(AE50="",0,IF(AE50&gt;=z4,w4,IF(AE50&gt;=z3,w3,IF(AE50&gt;=zEntry,w2,IF(AND(AE50&gt;=ExitZ,AZ49&gt;0),w2,0)))))</f>
        <v>0</v>
      </c>
      <c r="BA50" s="26" t="n">
        <f aca="false">IF(AF50="",0,IF(AF50&gt;=z4,w4,IF(AF50&gt;=z3,w3,IF(AF50&gt;=zEntry,w2,IF(AND(AF50&gt;=ExitZ,BA49&gt;0),w2,0)))))</f>
        <v>0</v>
      </c>
      <c r="BB50" s="26" t="n">
        <f aca="false">IF(AG50="",0,IF(AG50&gt;=z4,w4,IF(AG50&gt;=z3,w3,IF(AG50&gt;=zEntry,w2,IF(AND(AG50&gt;=ExitZ,BB49&gt;0),w2,0)))))</f>
        <v>0</v>
      </c>
      <c r="BC50" s="26" t="n">
        <f aca="false">IF(AH50="",0,IF(AH50&gt;=z4,w4,IF(AH50&gt;=z3,w3,IF(AH50&gt;=zEntry,w2,IF(AND(AH50&gt;=ExitZ,BC49&gt;0),w2,0)))))</f>
        <v>0</v>
      </c>
      <c r="BD50" s="26" t="n">
        <f aca="false">IF(AI50="",0,IF(AI50&gt;=z4,w4,IF(AI50&gt;=z3,w3,IF(AI50&gt;=zEntry,w2,IF(AND(AI50&gt;=ExitZ,BD49&gt;0),w2,0)))))</f>
        <v>0</v>
      </c>
      <c r="BE50" s="26" t="n">
        <f aca="false">IF(AJ50="",0,IF(AJ50&gt;=z4,w4,IF(AJ50&gt;=z3,w3,IF(AJ50&gt;=zEntry,w2,IF(AND(AJ50&gt;=ExitZ,BE49&gt;0),w2,0)))))</f>
        <v>0</v>
      </c>
      <c r="BF50" s="26" t="n">
        <f aca="false">IF(AK50="",0,IF(AK50&gt;=z4,w4,IF(AK50&gt;=z3,w3,IF(AK50&gt;=zEntry,w2,IF(AND(AK50&gt;=ExitZ,BF49&gt;0),w2,0)))))</f>
        <v>0</v>
      </c>
      <c r="BG50" s="26" t="n">
        <f aca="false">IF(AL50="",0,IF(AL50&gt;=z4,w4,IF(AL50&gt;=z3,w3,IF(AL50&gt;=zEntry,w2,IF(AND(AL50&gt;=ExitZ,BG49&gt;0),w2,0)))))</f>
        <v>0</v>
      </c>
      <c r="BH50" s="26" t="n">
        <f aca="false">IF(AM50="",0,IF(AM50&gt;=z4,w4,IF(AM50&gt;=z3,w3,IF(AM50&gt;=zEntry,w2,IF(AND(AM50&gt;=ExitZ,BH49&gt;0),w2,0)))))</f>
        <v>0</v>
      </c>
      <c r="BI50" s="26" t="n">
        <f aca="false">IF(AN50="",0,IF(AN50&gt;=z4,w4,IF(AN50&gt;=z3,w3,IF(AN50&gt;=zEntry,w2,IF(AND(AN50&gt;=ExitZ,BI49&gt;0),w2,0)))))</f>
        <v>0</v>
      </c>
      <c r="BJ50" s="26" t="n">
        <f aca="false">IF(AO50="",0,IF(AO50&gt;=z4,w4,IF(AO50&gt;=z3,w3,IF(AO50&gt;=zEntry,w2,IF(AND(AO50&gt;=ExitZ,BJ49&gt;0),w2,0)))))</f>
        <v>0</v>
      </c>
      <c r="BK50" s="26" t="n">
        <f aca="false">IF(AP50="",0,IF(AP50&gt;=z4,w4,IF(AP50&gt;=z3,w3,IF(AP50&gt;=zEntry,w2,IF(AND(AP50&gt;=ExitZ,BK49&gt;0),w2,0)))))</f>
        <v>0</v>
      </c>
      <c r="BL50" s="26" t="n">
        <f aca="false">IF(AQ50="",0,IF(AQ50&gt;=z4,w4,IF(AQ50&gt;=z3,w3,IF(AQ50&gt;=zEntry,w2,IF(AND(AQ50&gt;=ExitZ,BL49&gt;0),w2,0)))))</f>
        <v>0</v>
      </c>
      <c r="BM50" s="23" t="n">
        <f aca="false">IF(Rates_Data!AD49&gt;=Rates_Data!AE49,Rates_Data!AK50-Rates_Data!AL50,Rates_Data!AL50-Rates_Data!AK50)</f>
        <v>0.00834099999999999</v>
      </c>
      <c r="BN50" s="23" t="n">
        <f aca="false">IF(Rates_Data!AD49&gt;=Rates_Data!AF49,Rates_Data!AK50-Rates_Data!AM50,Rates_Data!AM50-Rates_Data!AK50)</f>
        <v>0.012198</v>
      </c>
      <c r="BO50" s="23" t="n">
        <f aca="false">IF(Rates_Data!AD49&gt;=Rates_Data!AG49,Rates_Data!AK50-Rates_Data!AN50,Rates_Data!AN50-Rates_Data!AK50)</f>
        <v>0.00575699999999999</v>
      </c>
      <c r="BP50" s="23" t="n">
        <f aca="false">IF(Rates_Data!AD49&gt;=Rates_Data!AH49,Rates_Data!AK50-Rates_Data!AO50,Rates_Data!AO50-Rates_Data!AK50)</f>
        <v>0.00492100000000001</v>
      </c>
      <c r="BQ50" s="23" t="n">
        <f aca="false">IF(Rates_Data!AD49&gt;=Rates_Data!AI49,Rates_Data!AK50-Rates_Data!AP50,Rates_Data!AP50-Rates_Data!AK50)</f>
        <v>0.00988</v>
      </c>
      <c r="BR50" s="23" t="n">
        <f aca="false">IF(Rates_Data!AD49&gt;=Rates_Data!AJ49,Rates_Data!AK50-Rates_Data!AQ50,Rates_Data!AQ50-Rates_Data!AK50)</f>
        <v>0.00494</v>
      </c>
      <c r="BS50" s="23" t="n">
        <f aca="false">IF(Rates_Data!AE49&gt;=Rates_Data!AF49,Rates_Data!AL50-Rates_Data!AM50,Rates_Data!AM50-Rates_Data!AL50)</f>
        <v>0.00385700000000001</v>
      </c>
      <c r="BT50" s="23" t="n">
        <f aca="false">IF(Rates_Data!AE49&gt;=Rates_Data!AG49,Rates_Data!AL50-Rates_Data!AN50,Rates_Data!AN50-Rates_Data!AL50)</f>
        <v>0.002584</v>
      </c>
      <c r="BU50" s="23" t="n">
        <f aca="false">IF(Rates_Data!AE49&gt;=Rates_Data!AH49,Rates_Data!AL50-Rates_Data!AO50,Rates_Data!AO50-Rates_Data!AL50)</f>
        <v>0.013262</v>
      </c>
      <c r="BV50" s="23" t="n">
        <f aca="false">IF(Rates_Data!AE49&gt;=Rates_Data!AI49,Rates_Data!AL50-Rates_Data!AP50,Rates_Data!AP50-Rates_Data!AL50)</f>
        <v>0.001539</v>
      </c>
      <c r="BW50" s="23" t="n">
        <f aca="false">IF(Rates_Data!AE49&gt;=Rates_Data!AJ49,Rates_Data!AL50-Rates_Data!AQ50,Rates_Data!AQ50-Rates_Data!AL50)</f>
        <v>-0.003401</v>
      </c>
      <c r="BX50" s="23" t="n">
        <f aca="false">IF(Rates_Data!AF49&gt;=Rates_Data!AG49,Rates_Data!AM50-Rates_Data!AN50,Rates_Data!AN50-Rates_Data!AM50)</f>
        <v>0.006441</v>
      </c>
      <c r="BY50" s="23" t="n">
        <f aca="false">IF(Rates_Data!AF49&gt;=Rates_Data!AH49,Rates_Data!AM50-Rates_Data!AO50,Rates_Data!AO50-Rates_Data!AM50)</f>
        <v>0.017119</v>
      </c>
      <c r="BZ50" s="23" t="n">
        <f aca="false">IF(Rates_Data!AF49&gt;=Rates_Data!AI49,Rates_Data!AM50-Rates_Data!AP50,Rates_Data!AP50-Rates_Data!AM50)</f>
        <v>0.002318</v>
      </c>
      <c r="CA50" s="23" t="n">
        <f aca="false">IF(Rates_Data!AF49&gt;=Rates_Data!AJ49,Rates_Data!AM50-Rates_Data!AQ50,Rates_Data!AQ50-Rates_Data!AM50)</f>
        <v>-0.007258</v>
      </c>
      <c r="CB50" s="23" t="n">
        <f aca="false">IF(Rates_Data!AG49&gt;=Rates_Data!AH49,Rates_Data!AN50-Rates_Data!AO50,Rates_Data!AO50-Rates_Data!AN50)</f>
        <v>0.010678</v>
      </c>
      <c r="CC50" s="23" t="n">
        <f aca="false">IF(Rates_Data!AG49&gt;=Rates_Data!AI49,Rates_Data!AN50-Rates_Data!AP50,Rates_Data!AP50-Rates_Data!AN50)</f>
        <v>0.004123</v>
      </c>
      <c r="CD50" s="23" t="n">
        <f aca="false">IF(Rates_Data!AG49&gt;=Rates_Data!AJ49,Rates_Data!AN50-Rates_Data!AQ50,Rates_Data!AQ50-Rates_Data!AN50)</f>
        <v>-0.000816999999999999</v>
      </c>
      <c r="CE50" s="23" t="n">
        <f aca="false">IF(Rates_Data!AH49&gt;=Rates_Data!AI49,Rates_Data!AO50-Rates_Data!AP50,Rates_Data!AP50-Rates_Data!AO50)</f>
        <v>0.014801</v>
      </c>
      <c r="CF50" s="23" t="n">
        <f aca="false">IF(Rates_Data!AH49&gt;=Rates_Data!AJ49,Rates_Data!AO50-Rates_Data!AQ50,Rates_Data!AQ50-Rates_Data!AO50)</f>
        <v>0.009861</v>
      </c>
      <c r="CG50" s="23" t="n">
        <f aca="false">IF(Rates_Data!AI49&gt;=Rates_Data!AJ49,Rates_Data!AP50-Rates_Data!AQ50,Rates_Data!AQ50-Rates_Data!AP50)</f>
        <v>-0.00494</v>
      </c>
      <c r="CH50" s="27" t="n">
        <f aca="false">IF(ROW()&lt;4+VolLB,"",STDEV(INDEX($BM:$BM,ROW()-VolLB+1):INDEX($BM:$BM,ROW()))*SQRT(12))</f>
        <v>0.0183978018987259</v>
      </c>
      <c r="CI50" s="27" t="n">
        <f aca="false">IF(ROW()&lt;4+VolLB,"",STDEV(INDEX($BN:$BN,ROW()-VolLB+1):INDEX($BN:$BN,ROW()))*SQRT(12))</f>
        <v>0.0200020494892756</v>
      </c>
      <c r="CJ50" s="27" t="n">
        <f aca="false">IF(ROW()&lt;4+VolLB,"",STDEV(INDEX($BO:$BO,ROW()-VolLB+1):INDEX($BO:$BO,ROW()))*SQRT(12))</f>
        <v>0.0165690644098889</v>
      </c>
      <c r="CK50" s="27" t="n">
        <f aca="false">IF(ROW()&lt;4+VolLB,"",STDEV(INDEX($BP:$BP,ROW()-VolLB+1):INDEX($BP:$BP,ROW()))*SQRT(12))</f>
        <v>0.0205667320245932</v>
      </c>
      <c r="CL50" s="27" t="n">
        <f aca="false">IF(ROW()&lt;4+VolLB,"",STDEV(INDEX($BQ:$BQ,ROW()-VolLB+1):INDEX($BQ:$BQ,ROW()))*SQRT(12))</f>
        <v>0.0208714481727687</v>
      </c>
      <c r="CM50" s="27" t="n">
        <f aca="false">IF(ROW()&lt;4+VolLB,"",STDEV(INDEX($BR:$BR,ROW()-VolLB+1):INDEX($BR:$BR,ROW()))*SQRT(12))</f>
        <v>0.0180638720027942</v>
      </c>
      <c r="CN50" s="27" t="n">
        <f aca="false">IF(ROW()&lt;4+VolLB,"",STDEV(INDEX($BS:$BS,ROW()-VolLB+1):INDEX($BS:$BS,ROW()))*SQRT(12))</f>
        <v>0.0190245274637518</v>
      </c>
      <c r="CO50" s="27" t="n">
        <f aca="false">IF(ROW()&lt;4+VolLB,"",STDEV(INDEX($BT:$BT,ROW()-VolLB+1):INDEX($BT:$BT,ROW()))*SQRT(12))</f>
        <v>0.0183482962102493</v>
      </c>
      <c r="CP50" s="27" t="n">
        <f aca="false">IF(ROW()&lt;4+VolLB,"",STDEV(INDEX($BU:$BU,ROW()-VolLB+1):INDEX($BU:$BU,ROW()))*SQRT(12))</f>
        <v>0.0202070241978707</v>
      </c>
      <c r="CQ50" s="27" t="n">
        <f aca="false">IF(ROW()&lt;4+VolLB,"",STDEV(INDEX($BV:$BV,ROW()-VolLB+1):INDEX($BV:$BV,ROW()))*SQRT(12))</f>
        <v>0.0220753349961099</v>
      </c>
      <c r="CR50" s="27" t="n">
        <f aca="false">IF(ROW()&lt;4+VolLB,"",STDEV(INDEX($BW:$BW,ROW()-VolLB+1):INDEX($BW:$BW,ROW()))*SQRT(12))</f>
        <v>0.019788420751733</v>
      </c>
      <c r="CS50" s="27" t="n">
        <f aca="false">IF(ROW()&lt;4+VolLB,"",STDEV(INDEX($BX:$BX,ROW()-VolLB+1):INDEX($BX:$BX,ROW()))*SQRT(12))</f>
        <v>0.0216673996090682</v>
      </c>
      <c r="CT50" s="27" t="n">
        <f aca="false">IF(ROW()&lt;4+VolLB,"",STDEV(INDEX($BY:$BY,ROW()-VolLB+1):INDEX($BY:$BY,ROW()))*SQRT(12))</f>
        <v>0.0229498380564885</v>
      </c>
      <c r="CU50" s="27" t="n">
        <f aca="false">IF(ROW()&lt;4+VolLB,"",STDEV(INDEX($BZ:$BZ,ROW()-VolLB+1):INDEX($BZ:$BZ,ROW()))*SQRT(12))</f>
        <v>0.0220089781392352</v>
      </c>
      <c r="CV50" s="27" t="n">
        <f aca="false">IF(ROW()&lt;4+VolLB,"",STDEV(INDEX($CA:$CA,ROW()-VolLB+1):INDEX($CA:$CA,ROW()))*SQRT(12))</f>
        <v>0.0212503506543618</v>
      </c>
      <c r="CW50" s="27" t="n">
        <f aca="false">IF(ROW()&lt;4+VolLB,"",STDEV(INDEX($CB:$CB,ROW()-VolLB+1):INDEX($CB:$CB,ROW()))*SQRT(12))</f>
        <v>0.0218033115307001</v>
      </c>
      <c r="CX50" s="27" t="n">
        <f aca="false">IF(ROW()&lt;4+VolLB,"",STDEV(INDEX($CC:$CC,ROW()-VolLB+1):INDEX($CC:$CC,ROW()))*SQRT(12))</f>
        <v>0.0212336969035182</v>
      </c>
      <c r="CY50" s="27" t="n">
        <f aca="false">IF(ROW()&lt;4+VolLB,"",STDEV(INDEX($CD:$CD,ROW()-VolLB+1):INDEX($CD:$CD,ROW()))*SQRT(12))</f>
        <v>0.0188446180577601</v>
      </c>
      <c r="CZ50" s="27" t="n">
        <f aca="false">IF(ROW()&lt;4+VolLB,"",STDEV(INDEX($CE:$CE,ROW()-VolLB+1):INDEX($CE:$CE,ROW()))*SQRT(12))</f>
        <v>0.021908366752062</v>
      </c>
      <c r="DA50" s="27" t="n">
        <f aca="false">IF(ROW()&lt;4+VolLB,"",STDEV(INDEX($CF:$CF,ROW()-VolLB+1):INDEX($CF:$CF,ROW()))*SQRT(12))</f>
        <v>0.0200275498812915</v>
      </c>
      <c r="DB50" s="27" t="n">
        <f aca="false">IF(ROW()&lt;4+VolLB,"",STDEV(INDEX($CG:$CG,ROW()-VolLB+1):INDEX($CG:$CG,ROW()))*SQRT(12))</f>
        <v>0.0200561382550271</v>
      </c>
      <c r="DC50" s="26" t="n">
        <f aca="false">IF(OR(AR50=0,CH50="",CH50=0),0,AR50*MIN(MaxScal,TgtVol/CH50))</f>
        <v>0</v>
      </c>
      <c r="DD50" s="26" t="n">
        <f aca="false">IF(OR(AS50=0,CI50="",CI50=0),0,AS50*MIN(MaxScal,TgtVol/CI50))</f>
        <v>0</v>
      </c>
      <c r="DE50" s="26" t="n">
        <f aca="false">IF(OR(AT50=0,CJ50="",CJ50=0),0,AT50*MIN(MaxScal,TgtVol/CJ50))</f>
        <v>0</v>
      </c>
      <c r="DF50" s="26" t="n">
        <f aca="false">IF(OR(AU50=0,CK50="",CK50=0),0,AU50*MIN(MaxScal,TgtVol/CK50))</f>
        <v>0</v>
      </c>
      <c r="DG50" s="26" t="n">
        <f aca="false">IF(OR(AV50=0,CL50="",CL50=0),0,AV50*MIN(MaxScal,TgtVol/CL50))</f>
        <v>0</v>
      </c>
      <c r="DH50" s="26" t="n">
        <f aca="false">IF(OR(AW50=0,CM50="",CM50=0),0,AW50*MIN(MaxScal,TgtVol/CM50))</f>
        <v>0</v>
      </c>
      <c r="DI50" s="26" t="n">
        <f aca="false">IF(OR(AX50=0,CN50="",CN50=0),0,AX50*MIN(MaxScal,TgtVol/CN50))</f>
        <v>0</v>
      </c>
      <c r="DJ50" s="26" t="n">
        <f aca="false">IF(OR(AY50=0,CO50="",CO50=0),0,AY50*MIN(MaxScal,TgtVol/CO50))</f>
        <v>0</v>
      </c>
      <c r="DK50" s="26" t="n">
        <f aca="false">IF(OR(AZ50=0,CP50="",CP50=0),0,AZ50*MIN(MaxScal,TgtVol/CP50))</f>
        <v>0</v>
      </c>
      <c r="DL50" s="26" t="n">
        <f aca="false">IF(OR(BA50=0,CQ50="",CQ50=0),0,BA50*MIN(MaxScal,TgtVol/CQ50))</f>
        <v>0</v>
      </c>
      <c r="DM50" s="26" t="n">
        <f aca="false">IF(OR(BB50=0,CR50="",CR50=0),0,BB50*MIN(MaxScal,TgtVol/CR50))</f>
        <v>0</v>
      </c>
      <c r="DN50" s="26" t="n">
        <f aca="false">IF(OR(BC50=0,CS50="",CS50=0),0,BC50*MIN(MaxScal,TgtVol/CS50))</f>
        <v>0</v>
      </c>
      <c r="DO50" s="26" t="n">
        <f aca="false">IF(OR(BD50=0,CT50="",CT50=0),0,BD50*MIN(MaxScal,TgtVol/CT50))</f>
        <v>0</v>
      </c>
      <c r="DP50" s="26" t="n">
        <f aca="false">IF(OR(BE50=0,CU50="",CU50=0),0,BE50*MIN(MaxScal,TgtVol/CU50))</f>
        <v>0</v>
      </c>
      <c r="DQ50" s="26" t="n">
        <f aca="false">IF(OR(BF50=0,CV50="",CV50=0),0,BF50*MIN(MaxScal,TgtVol/CV50))</f>
        <v>0</v>
      </c>
      <c r="DR50" s="26" t="n">
        <f aca="false">IF(OR(BG50=0,CW50="",CW50=0),0,BG50*MIN(MaxScal,TgtVol/CW50))</f>
        <v>0</v>
      </c>
      <c r="DS50" s="26" t="n">
        <f aca="false">IF(OR(BH50=0,CX50="",CX50=0),0,BH50*MIN(MaxScal,TgtVol/CX50))</f>
        <v>0</v>
      </c>
      <c r="DT50" s="26" t="n">
        <f aca="false">IF(OR(BI50=0,CY50="",CY50=0),0,BI50*MIN(MaxScal,TgtVol/CY50))</f>
        <v>0</v>
      </c>
      <c r="DU50" s="26" t="n">
        <f aca="false">IF(OR(BJ50=0,CZ50="",CZ50=0),0,BJ50*MIN(MaxScal,TgtVol/CZ50))</f>
        <v>0</v>
      </c>
      <c r="DV50" s="26" t="n">
        <f aca="false">IF(OR(BK50=0,DA50="",DA50=0),0,BK50*MIN(MaxScal,TgtVol/DA50))</f>
        <v>0</v>
      </c>
      <c r="DW50" s="26" t="n">
        <f aca="false">IF(OR(BL50=0,DB50="",DB50=0),0,BL50*MIN(MaxScal,TgtVol/DB50))</f>
        <v>0</v>
      </c>
      <c r="DX50" s="28" t="n">
        <f aca="false">IFERROR(DC49*BM50,"")</f>
        <v>0</v>
      </c>
      <c r="DY50" s="28" t="n">
        <f aca="false">IFERROR(DD49*BN50,"")</f>
        <v>0</v>
      </c>
      <c r="DZ50" s="28" t="n">
        <f aca="false">IFERROR(DE49*BO50,"")</f>
        <v>0</v>
      </c>
      <c r="EA50" s="28" t="n">
        <f aca="false">IFERROR(DF49*BP50,"")</f>
        <v>0</v>
      </c>
      <c r="EB50" s="28" t="n">
        <f aca="false">IFERROR(DG49*BQ50,"")</f>
        <v>0</v>
      </c>
      <c r="EC50" s="28" t="n">
        <f aca="false">IFERROR(DH49*BR50,"")</f>
        <v>0</v>
      </c>
      <c r="ED50" s="28" t="n">
        <f aca="false">IFERROR(DI49*BS50,"")</f>
        <v>0</v>
      </c>
      <c r="EE50" s="28" t="n">
        <f aca="false">IFERROR(DJ49*BT50,"")</f>
        <v>0</v>
      </c>
      <c r="EF50" s="28" t="n">
        <f aca="false">IFERROR(DK49*BU50,"")</f>
        <v>0</v>
      </c>
      <c r="EG50" s="28" t="n">
        <f aca="false">IFERROR(DL49*BV50,"")</f>
        <v>0</v>
      </c>
      <c r="EH50" s="28" t="n">
        <f aca="false">IFERROR(DM49*BW50,"")</f>
        <v>-0</v>
      </c>
      <c r="EI50" s="28" t="n">
        <f aca="false">IFERROR(DN49*BX50,"")</f>
        <v>0</v>
      </c>
      <c r="EJ50" s="28" t="n">
        <f aca="false">IFERROR(DO49*BY50,"")</f>
        <v>0</v>
      </c>
      <c r="EK50" s="28" t="n">
        <f aca="false">IFERROR(DP49*BZ50,"")</f>
        <v>0</v>
      </c>
      <c r="EL50" s="28" t="n">
        <f aca="false">IFERROR(DQ49*CA50,"")</f>
        <v>-0</v>
      </c>
      <c r="EM50" s="28" t="n">
        <f aca="false">IFERROR(DR49*CB50,"")</f>
        <v>0</v>
      </c>
      <c r="EN50" s="28" t="n">
        <f aca="false">IFERROR(DS49*CC50,"")</f>
        <v>0</v>
      </c>
      <c r="EO50" s="28" t="n">
        <f aca="false">IFERROR(DT49*CD50,"")</f>
        <v>-0</v>
      </c>
      <c r="EP50" s="28" t="n">
        <f aca="false">IFERROR(DU49*CE50,"")</f>
        <v>0</v>
      </c>
      <c r="EQ50" s="28" t="n">
        <f aca="false">IFERROR(DV49*CF50,"")</f>
        <v>0</v>
      </c>
      <c r="ER50" s="28" t="n">
        <f aca="false">IFERROR(DW49*CG50,"")</f>
        <v>-0</v>
      </c>
      <c r="ES50" s="28" t="n">
        <f aca="false">IF(ROW()=4,"",SUM(DX50:ER50))</f>
        <v>0</v>
      </c>
      <c r="ET50" s="29" t="n">
        <f aca="false">COUNTIF(AR50:BL50,"&gt;0")</f>
        <v>0</v>
      </c>
    </row>
    <row r="51" customFormat="false" ht="15" hidden="false" customHeight="false" outlineLevel="0" collapsed="false">
      <c r="A51" s="19" t="n">
        <v>39447</v>
      </c>
      <c r="B51" s="23" t="n">
        <f aca="false">ABS(Rates_Data!AD51-Rates_Data!AE51)</f>
        <v>0.18</v>
      </c>
      <c r="C51" s="23" t="n">
        <f aca="false">ABS(Rates_Data!AD51-Rates_Data!AF51)</f>
        <v>0.0468333333333328</v>
      </c>
      <c r="D51" s="23" t="n">
        <f aca="false">ABS(Rates_Data!AD51-Rates_Data!AG51)</f>
        <v>0.181916666666667</v>
      </c>
      <c r="E51" s="23" t="n">
        <f aca="false">ABS(Rates_Data!AD51-Rates_Data!AH51)</f>
        <v>0.35525</v>
      </c>
      <c r="F51" s="23" t="n">
        <f aca="false">ABS(Rates_Data!AD51-Rates_Data!AI51)</f>
        <v>0.2904375</v>
      </c>
      <c r="G51" s="23" t="n">
        <f aca="false">ABS(Rates_Data!AD51-Rates_Data!AJ51)</f>
        <v>1.30089583333333</v>
      </c>
      <c r="H51" s="23" t="n">
        <f aca="false">ABS(Rates_Data!AE51-Rates_Data!AF51)</f>
        <v>0.226833333333333</v>
      </c>
      <c r="I51" s="23" t="n">
        <f aca="false">ABS(Rates_Data!AE51-Rates_Data!AG51)</f>
        <v>0.00191666666666672</v>
      </c>
      <c r="J51" s="23" t="n">
        <f aca="false">ABS(Rates_Data!AE51-Rates_Data!AH51)</f>
        <v>0.17525</v>
      </c>
      <c r="K51" s="23" t="n">
        <f aca="false">ABS(Rates_Data!AE51-Rates_Data!AI51)</f>
        <v>0.4704375</v>
      </c>
      <c r="L51" s="23" t="n">
        <f aca="false">ABS(Rates_Data!AE51-Rates_Data!AJ51)</f>
        <v>1.48089583333333</v>
      </c>
      <c r="M51" s="23" t="n">
        <f aca="false">ABS(Rates_Data!AF51-Rates_Data!AG51)</f>
        <v>0.22875</v>
      </c>
      <c r="N51" s="23" t="n">
        <f aca="false">ABS(Rates_Data!AF51-Rates_Data!AH51)</f>
        <v>0.402083333333333</v>
      </c>
      <c r="O51" s="23" t="n">
        <f aca="false">ABS(Rates_Data!AF51-Rates_Data!AI51)</f>
        <v>0.243604166666667</v>
      </c>
      <c r="P51" s="23" t="n">
        <f aca="false">ABS(Rates_Data!AF51-Rates_Data!AJ51)</f>
        <v>1.2540625</v>
      </c>
      <c r="Q51" s="23" t="n">
        <f aca="false">ABS(Rates_Data!AG51-Rates_Data!AH51)</f>
        <v>0.173333333333333</v>
      </c>
      <c r="R51" s="23" t="n">
        <f aca="false">ABS(Rates_Data!AG51-Rates_Data!AI51)</f>
        <v>0.472354166666667</v>
      </c>
      <c r="S51" s="23" t="n">
        <f aca="false">ABS(Rates_Data!AG51-Rates_Data!AJ51)</f>
        <v>1.4828125</v>
      </c>
      <c r="T51" s="23" t="n">
        <f aca="false">ABS(Rates_Data!AH51-Rates_Data!AI51)</f>
        <v>0.6456875</v>
      </c>
      <c r="U51" s="23" t="n">
        <f aca="false">ABS(Rates_Data!AH51-Rates_Data!AJ51)</f>
        <v>1.65614583333333</v>
      </c>
      <c r="V51" s="23" t="n">
        <f aca="false">ABS(Rates_Data!AI51-Rates_Data!AJ51)</f>
        <v>1.01045833333333</v>
      </c>
      <c r="W51" s="26" t="str">
        <f aca="false">IF(ROW()&lt;4+MinObs-1,"",IFERROR((B51-AVERAGE(B$4:B51))/STDEV(B$4:B51),""))</f>
        <v/>
      </c>
      <c r="X51" s="26" t="str">
        <f aca="false">IF(ROW()&lt;4+MinObs-1,"",IFERROR((C51-AVERAGE(C$4:C51))/STDEV(C$4:C51),""))</f>
        <v/>
      </c>
      <c r="Y51" s="26" t="str">
        <f aca="false">IF(ROW()&lt;4+MinObs-1,"",IFERROR((D51-AVERAGE(D$4:D51))/STDEV(D$4:D51),""))</f>
        <v/>
      </c>
      <c r="Z51" s="26" t="str">
        <f aca="false">IF(ROW()&lt;4+MinObs-1,"",IFERROR((E51-AVERAGE(E$4:E51))/STDEV(E$4:E51),""))</f>
        <v/>
      </c>
      <c r="AA51" s="26" t="str">
        <f aca="false">IF(ROW()&lt;4+MinObs-1,"",IFERROR((F51-AVERAGE(F$4:F51))/STDEV(F$4:F51),""))</f>
        <v/>
      </c>
      <c r="AB51" s="26" t="str">
        <f aca="false">IF(ROW()&lt;4+MinObs-1,"",IFERROR((G51-AVERAGE(G$4:G51))/STDEV(G$4:G51),""))</f>
        <v/>
      </c>
      <c r="AC51" s="26" t="str">
        <f aca="false">IF(ROW()&lt;4+MinObs-1,"",IFERROR((H51-AVERAGE(H$4:H51))/STDEV(H$4:H51),""))</f>
        <v/>
      </c>
      <c r="AD51" s="26" t="str">
        <f aca="false">IF(ROW()&lt;4+MinObs-1,"",IFERROR((I51-AVERAGE(I$4:I51))/STDEV(I$4:I51),""))</f>
        <v/>
      </c>
      <c r="AE51" s="26" t="str">
        <f aca="false">IF(ROW()&lt;4+MinObs-1,"",IFERROR((J51-AVERAGE(J$4:J51))/STDEV(J$4:J51),""))</f>
        <v/>
      </c>
      <c r="AF51" s="26" t="str">
        <f aca="false">IF(ROW()&lt;4+MinObs-1,"",IFERROR((K51-AVERAGE(K$4:K51))/STDEV(K$4:K51),""))</f>
        <v/>
      </c>
      <c r="AG51" s="26" t="str">
        <f aca="false">IF(ROW()&lt;4+MinObs-1,"",IFERROR((L51-AVERAGE(L$4:L51))/STDEV(L$4:L51),""))</f>
        <v/>
      </c>
      <c r="AH51" s="26" t="str">
        <f aca="false">IF(ROW()&lt;4+MinObs-1,"",IFERROR((M51-AVERAGE(M$4:M51))/STDEV(M$4:M51),""))</f>
        <v/>
      </c>
      <c r="AI51" s="26" t="str">
        <f aca="false">IF(ROW()&lt;4+MinObs-1,"",IFERROR((N51-AVERAGE(N$4:N51))/STDEV(N$4:N51),""))</f>
        <v/>
      </c>
      <c r="AJ51" s="26" t="str">
        <f aca="false">IF(ROW()&lt;4+MinObs-1,"",IFERROR((O51-AVERAGE(O$4:O51))/STDEV(O$4:O51),""))</f>
        <v/>
      </c>
      <c r="AK51" s="26" t="str">
        <f aca="false">IF(ROW()&lt;4+MinObs-1,"",IFERROR((P51-AVERAGE(P$4:P51))/STDEV(P$4:P51),""))</f>
        <v/>
      </c>
      <c r="AL51" s="26" t="str">
        <f aca="false">IF(ROW()&lt;4+MinObs-1,"",IFERROR((Q51-AVERAGE(Q$4:Q51))/STDEV(Q$4:Q51),""))</f>
        <v/>
      </c>
      <c r="AM51" s="26" t="str">
        <f aca="false">IF(ROW()&lt;4+MinObs-1,"",IFERROR((R51-AVERAGE(R$4:R51))/STDEV(R$4:R51),""))</f>
        <v/>
      </c>
      <c r="AN51" s="26" t="str">
        <f aca="false">IF(ROW()&lt;4+MinObs-1,"",IFERROR((S51-AVERAGE(S$4:S51))/STDEV(S$4:S51),""))</f>
        <v/>
      </c>
      <c r="AO51" s="26" t="str">
        <f aca="false">IF(ROW()&lt;4+MinObs-1,"",IFERROR((T51-AVERAGE(T$4:T51))/STDEV(T$4:T51),""))</f>
        <v/>
      </c>
      <c r="AP51" s="26" t="str">
        <f aca="false">IF(ROW()&lt;4+MinObs-1,"",IFERROR((U51-AVERAGE(U$4:U51))/STDEV(U$4:U51),""))</f>
        <v/>
      </c>
      <c r="AQ51" s="26" t="str">
        <f aca="false">IF(ROW()&lt;4+MinObs-1,"",IFERROR((V51-AVERAGE(V$4:V51))/STDEV(V$4:V51),""))</f>
        <v/>
      </c>
      <c r="AR51" s="26" t="n">
        <f aca="false">IF(W51="",0,IF(W51&gt;=z4,w4,IF(W51&gt;=z3,w3,IF(W51&gt;=zEntry,w2,IF(AND(W51&gt;=ExitZ,AR50&gt;0),w2,0)))))</f>
        <v>0</v>
      </c>
      <c r="AS51" s="26" t="n">
        <f aca="false">IF(X51="",0,IF(X51&gt;=z4,w4,IF(X51&gt;=z3,w3,IF(X51&gt;=zEntry,w2,IF(AND(X51&gt;=ExitZ,AS50&gt;0),w2,0)))))</f>
        <v>0</v>
      </c>
      <c r="AT51" s="26" t="n">
        <f aca="false">IF(Y51="",0,IF(Y51&gt;=z4,w4,IF(Y51&gt;=z3,w3,IF(Y51&gt;=zEntry,w2,IF(AND(Y51&gt;=ExitZ,AT50&gt;0),w2,0)))))</f>
        <v>0</v>
      </c>
      <c r="AU51" s="26" t="n">
        <f aca="false">IF(Z51="",0,IF(Z51&gt;=z4,w4,IF(Z51&gt;=z3,w3,IF(Z51&gt;=zEntry,w2,IF(AND(Z51&gt;=ExitZ,AU50&gt;0),w2,0)))))</f>
        <v>0</v>
      </c>
      <c r="AV51" s="26" t="n">
        <f aca="false">IF(AA51="",0,IF(AA51&gt;=z4,w4,IF(AA51&gt;=z3,w3,IF(AA51&gt;=zEntry,w2,IF(AND(AA51&gt;=ExitZ,AV50&gt;0),w2,0)))))</f>
        <v>0</v>
      </c>
      <c r="AW51" s="26" t="n">
        <f aca="false">IF(AB51="",0,IF(AB51&gt;=z4,w4,IF(AB51&gt;=z3,w3,IF(AB51&gt;=zEntry,w2,IF(AND(AB51&gt;=ExitZ,AW50&gt;0),w2,0)))))</f>
        <v>0</v>
      </c>
      <c r="AX51" s="26" t="n">
        <f aca="false">IF(AC51="",0,IF(AC51&gt;=z4,w4,IF(AC51&gt;=z3,w3,IF(AC51&gt;=zEntry,w2,IF(AND(AC51&gt;=ExitZ,AX50&gt;0),w2,0)))))</f>
        <v>0</v>
      </c>
      <c r="AY51" s="26" t="n">
        <f aca="false">IF(AD51="",0,IF(AD51&gt;=z4,w4,IF(AD51&gt;=z3,w3,IF(AD51&gt;=zEntry,w2,IF(AND(AD51&gt;=ExitZ,AY50&gt;0),w2,0)))))</f>
        <v>0</v>
      </c>
      <c r="AZ51" s="26" t="n">
        <f aca="false">IF(AE51="",0,IF(AE51&gt;=z4,w4,IF(AE51&gt;=z3,w3,IF(AE51&gt;=zEntry,w2,IF(AND(AE51&gt;=ExitZ,AZ50&gt;0),w2,0)))))</f>
        <v>0</v>
      </c>
      <c r="BA51" s="26" t="n">
        <f aca="false">IF(AF51="",0,IF(AF51&gt;=z4,w4,IF(AF51&gt;=z3,w3,IF(AF51&gt;=zEntry,w2,IF(AND(AF51&gt;=ExitZ,BA50&gt;0),w2,0)))))</f>
        <v>0</v>
      </c>
      <c r="BB51" s="26" t="n">
        <f aca="false">IF(AG51="",0,IF(AG51&gt;=z4,w4,IF(AG51&gt;=z3,w3,IF(AG51&gt;=zEntry,w2,IF(AND(AG51&gt;=ExitZ,BB50&gt;0),w2,0)))))</f>
        <v>0</v>
      </c>
      <c r="BC51" s="26" t="n">
        <f aca="false">IF(AH51="",0,IF(AH51&gt;=z4,w4,IF(AH51&gt;=z3,w3,IF(AH51&gt;=zEntry,w2,IF(AND(AH51&gt;=ExitZ,BC50&gt;0),w2,0)))))</f>
        <v>0</v>
      </c>
      <c r="BD51" s="26" t="n">
        <f aca="false">IF(AI51="",0,IF(AI51&gt;=z4,w4,IF(AI51&gt;=z3,w3,IF(AI51&gt;=zEntry,w2,IF(AND(AI51&gt;=ExitZ,BD50&gt;0),w2,0)))))</f>
        <v>0</v>
      </c>
      <c r="BE51" s="26" t="n">
        <f aca="false">IF(AJ51="",0,IF(AJ51&gt;=z4,w4,IF(AJ51&gt;=z3,w3,IF(AJ51&gt;=zEntry,w2,IF(AND(AJ51&gt;=ExitZ,BE50&gt;0),w2,0)))))</f>
        <v>0</v>
      </c>
      <c r="BF51" s="26" t="n">
        <f aca="false">IF(AK51="",0,IF(AK51&gt;=z4,w4,IF(AK51&gt;=z3,w3,IF(AK51&gt;=zEntry,w2,IF(AND(AK51&gt;=ExitZ,BF50&gt;0),w2,0)))))</f>
        <v>0</v>
      </c>
      <c r="BG51" s="26" t="n">
        <f aca="false">IF(AL51="",0,IF(AL51&gt;=z4,w4,IF(AL51&gt;=z3,w3,IF(AL51&gt;=zEntry,w2,IF(AND(AL51&gt;=ExitZ,BG50&gt;0),w2,0)))))</f>
        <v>0</v>
      </c>
      <c r="BH51" s="26" t="n">
        <f aca="false">IF(AM51="",0,IF(AM51&gt;=z4,w4,IF(AM51&gt;=z3,w3,IF(AM51&gt;=zEntry,w2,IF(AND(AM51&gt;=ExitZ,BH50&gt;0),w2,0)))))</f>
        <v>0</v>
      </c>
      <c r="BI51" s="26" t="n">
        <f aca="false">IF(AN51="",0,IF(AN51&gt;=z4,w4,IF(AN51&gt;=z3,w3,IF(AN51&gt;=zEntry,w2,IF(AND(AN51&gt;=ExitZ,BI50&gt;0),w2,0)))))</f>
        <v>0</v>
      </c>
      <c r="BJ51" s="26" t="n">
        <f aca="false">IF(AO51="",0,IF(AO51&gt;=z4,w4,IF(AO51&gt;=z3,w3,IF(AO51&gt;=zEntry,w2,IF(AND(AO51&gt;=ExitZ,BJ50&gt;0),w2,0)))))</f>
        <v>0</v>
      </c>
      <c r="BK51" s="26" t="n">
        <f aca="false">IF(AP51="",0,IF(AP51&gt;=z4,w4,IF(AP51&gt;=z3,w3,IF(AP51&gt;=zEntry,w2,IF(AND(AP51&gt;=ExitZ,BK50&gt;0),w2,0)))))</f>
        <v>0</v>
      </c>
      <c r="BL51" s="26" t="n">
        <f aca="false">IF(AQ51="",0,IF(AQ51&gt;=z4,w4,IF(AQ51&gt;=z3,w3,IF(AQ51&gt;=zEntry,w2,IF(AND(AQ51&gt;=ExitZ,BL50&gt;0),w2,0)))))</f>
        <v>0</v>
      </c>
      <c r="BM51" s="23" t="n">
        <f aca="false">IF(Rates_Data!AD50&gt;=Rates_Data!AE50,Rates_Data!AK51-Rates_Data!AL51,Rates_Data!AL51-Rates_Data!AK51)</f>
        <v>0.004161</v>
      </c>
      <c r="BN51" s="23" t="n">
        <f aca="false">IF(Rates_Data!AD50&gt;=Rates_Data!AF50,Rates_Data!AK51-Rates_Data!AM51,Rates_Data!AM51-Rates_Data!AK51)</f>
        <v>-0.000608000000000001</v>
      </c>
      <c r="BO51" s="23" t="n">
        <f aca="false">IF(Rates_Data!AD50&gt;=Rates_Data!AG50,Rates_Data!AK51-Rates_Data!AN51,Rates_Data!AN51-Rates_Data!AK51)</f>
        <v>-0.004332</v>
      </c>
      <c r="BP51" s="23" t="n">
        <f aca="false">IF(Rates_Data!AD50&gt;=Rates_Data!AH50,Rates_Data!AK51-Rates_Data!AO51,Rates_Data!AO51-Rates_Data!AK51)</f>
        <v>-0.00779</v>
      </c>
      <c r="BQ51" s="23" t="n">
        <f aca="false">IF(Rates_Data!AD50&gt;=Rates_Data!AI50,Rates_Data!AK51-Rates_Data!AP51,Rates_Data!AP51-Rates_Data!AK51)</f>
        <v>-0.006707</v>
      </c>
      <c r="BR51" s="23" t="n">
        <f aca="false">IF(Rates_Data!AD50&gt;=Rates_Data!AJ50,Rates_Data!AK51-Rates_Data!AQ51,Rates_Data!AQ51-Rates_Data!AK51)</f>
        <v>-0.007144</v>
      </c>
      <c r="BS51" s="23" t="n">
        <f aca="false">IF(Rates_Data!AE50&gt;=Rates_Data!AF50,Rates_Data!AL51-Rates_Data!AM51,Rates_Data!AM51-Rates_Data!AL51)</f>
        <v>0.003553</v>
      </c>
      <c r="BT51" s="23" t="n">
        <f aca="false">IF(Rates_Data!AE50&gt;=Rates_Data!AG50,Rates_Data!AL51-Rates_Data!AN51,Rates_Data!AN51-Rates_Data!AL51)</f>
        <v>-0.008493</v>
      </c>
      <c r="BU51" s="23" t="n">
        <f aca="false">IF(Rates_Data!AE50&gt;=Rates_Data!AH50,Rates_Data!AL51-Rates_Data!AO51,Rates_Data!AO51-Rates_Data!AL51)</f>
        <v>0.011951</v>
      </c>
      <c r="BV51" s="23" t="n">
        <f aca="false">IF(Rates_Data!AE50&gt;=Rates_Data!AI50,Rates_Data!AL51-Rates_Data!AP51,Rates_Data!AP51-Rates_Data!AL51)</f>
        <v>-0.002546</v>
      </c>
      <c r="BW51" s="23" t="n">
        <f aca="false">IF(Rates_Data!AE50&gt;=Rates_Data!AJ50,Rates_Data!AL51-Rates_Data!AQ51,Rates_Data!AQ51-Rates_Data!AL51)</f>
        <v>-0.002983</v>
      </c>
      <c r="BX51" s="23" t="n">
        <f aca="false">IF(Rates_Data!AF50&gt;=Rates_Data!AG50,Rates_Data!AM51-Rates_Data!AN51,Rates_Data!AN51-Rates_Data!AM51)</f>
        <v>-0.00494</v>
      </c>
      <c r="BY51" s="23" t="n">
        <f aca="false">IF(Rates_Data!AF50&gt;=Rates_Data!AH50,Rates_Data!AM51-Rates_Data!AO51,Rates_Data!AO51-Rates_Data!AM51)</f>
        <v>-0.008398</v>
      </c>
      <c r="BZ51" s="23" t="n">
        <f aca="false">IF(Rates_Data!AF50&gt;=Rates_Data!AI50,Rates_Data!AM51-Rates_Data!AP51,Rates_Data!AP51-Rates_Data!AM51)</f>
        <v>-0.006099</v>
      </c>
      <c r="CA51" s="23" t="n">
        <f aca="false">IF(Rates_Data!AF50&gt;=Rates_Data!AJ50,Rates_Data!AM51-Rates_Data!AQ51,Rates_Data!AQ51-Rates_Data!AM51)</f>
        <v>-0.006536</v>
      </c>
      <c r="CB51" s="23" t="n">
        <f aca="false">IF(Rates_Data!AG50&gt;=Rates_Data!AH50,Rates_Data!AN51-Rates_Data!AO51,Rates_Data!AO51-Rates_Data!AN51)</f>
        <v>0.003458</v>
      </c>
      <c r="CC51" s="23" t="n">
        <f aca="false">IF(Rates_Data!AG50&gt;=Rates_Data!AI50,Rates_Data!AN51-Rates_Data!AP51,Rates_Data!AP51-Rates_Data!AN51)</f>
        <v>-0.011039</v>
      </c>
      <c r="CD51" s="23" t="n">
        <f aca="false">IF(Rates_Data!AG50&gt;=Rates_Data!AJ50,Rates_Data!AN51-Rates_Data!AQ51,Rates_Data!AQ51-Rates_Data!AN51)</f>
        <v>-0.011476</v>
      </c>
      <c r="CE51" s="23" t="n">
        <f aca="false">IF(Rates_Data!AH50&gt;=Rates_Data!AI50,Rates_Data!AO51-Rates_Data!AP51,Rates_Data!AP51-Rates_Data!AO51)</f>
        <v>-0.014497</v>
      </c>
      <c r="CF51" s="23" t="n">
        <f aca="false">IF(Rates_Data!AH50&gt;=Rates_Data!AJ50,Rates_Data!AO51-Rates_Data!AQ51,Rates_Data!AQ51-Rates_Data!AO51)</f>
        <v>-0.014934</v>
      </c>
      <c r="CG51" s="23" t="n">
        <f aca="false">IF(Rates_Data!AI50&gt;=Rates_Data!AJ50,Rates_Data!AP51-Rates_Data!AQ51,Rates_Data!AQ51-Rates_Data!AP51)</f>
        <v>-0.000437</v>
      </c>
      <c r="CH51" s="27" t="n">
        <f aca="false">IF(ROW()&lt;4+VolLB,"",STDEV(INDEX($BM:$BM,ROW()-VolLB+1):INDEX($BM:$BM,ROW()))*SQRT(12))</f>
        <v>0.0184456499336887</v>
      </c>
      <c r="CI51" s="27" t="n">
        <f aca="false">IF(ROW()&lt;4+VolLB,"",STDEV(INDEX($BN:$BN,ROW()-VolLB+1):INDEX($BN:$BN,ROW()))*SQRT(12))</f>
        <v>0.0200117054114883</v>
      </c>
      <c r="CJ51" s="27" t="n">
        <f aca="false">IF(ROW()&lt;4+VolLB,"",STDEV(INDEX($BO:$BO,ROW()-VolLB+1):INDEX($BO:$BO,ROW()))*SQRT(12))</f>
        <v>0.0167868453881518</v>
      </c>
      <c r="CK51" s="27" t="n">
        <f aca="false">IF(ROW()&lt;4+VolLB,"",STDEV(INDEX($BP:$BP,ROW()-VolLB+1):INDEX($BP:$BP,ROW()))*SQRT(12))</f>
        <v>0.0208073677800277</v>
      </c>
      <c r="CL51" s="27" t="n">
        <f aca="false">IF(ROW()&lt;4+VolLB,"",STDEV(INDEX($BQ:$BQ,ROW()-VolLB+1):INDEX($BQ:$BQ,ROW()))*SQRT(12))</f>
        <v>0.0209579975931453</v>
      </c>
      <c r="CM51" s="27" t="n">
        <f aca="false">IF(ROW()&lt;4+VolLB,"",STDEV(INDEX($BR:$BR,ROW()-VolLB+1):INDEX($BR:$BR,ROW()))*SQRT(12))</f>
        <v>0.0184678175573979</v>
      </c>
      <c r="CN51" s="27" t="n">
        <f aca="false">IF(ROW()&lt;4+VolLB,"",STDEV(INDEX($BS:$BS,ROW()-VolLB+1):INDEX($BS:$BS,ROW()))*SQRT(12))</f>
        <v>0.0190873717385531</v>
      </c>
      <c r="CO51" s="27" t="n">
        <f aca="false">IF(ROW()&lt;4+VolLB,"",STDEV(INDEX($BT:$BT,ROW()-VolLB+1):INDEX($BT:$BT,ROW()))*SQRT(12))</f>
        <v>0.019059739436584</v>
      </c>
      <c r="CP51" s="27" t="n">
        <f aca="false">IF(ROW()&lt;4+VolLB,"",STDEV(INDEX($BU:$BU,ROW()-VolLB+1):INDEX($BU:$BU,ROW()))*SQRT(12))</f>
        <v>0.0211567040884376</v>
      </c>
      <c r="CQ51" s="27" t="n">
        <f aca="false">IF(ROW()&lt;4+VolLB,"",STDEV(INDEX($BV:$BV,ROW()-VolLB+1):INDEX($BV:$BV,ROW()))*SQRT(12))</f>
        <v>0.0218460803772123</v>
      </c>
      <c r="CR51" s="27" t="n">
        <f aca="false">IF(ROW()&lt;4+VolLB,"",STDEV(INDEX($BW:$BW,ROW()-VolLB+1):INDEX($BW:$BW,ROW()))*SQRT(12))</f>
        <v>0.0198887564127981</v>
      </c>
      <c r="CS51" s="27" t="n">
        <f aca="false">IF(ROW()&lt;4+VolLB,"",STDEV(INDEX($BX:$BX,ROW()-VolLB+1):INDEX($BX:$BX,ROW()))*SQRT(12))</f>
        <v>0.0218653635924165</v>
      </c>
      <c r="CT51" s="27" t="n">
        <f aca="false">IF(ROW()&lt;4+VolLB,"",STDEV(INDEX($BY:$BY,ROW()-VolLB+1):INDEX($BY:$BY,ROW()))*SQRT(12))</f>
        <v>0.023420188787007</v>
      </c>
      <c r="CU51" s="27" t="n">
        <f aca="false">IF(ROW()&lt;4+VolLB,"",STDEV(INDEX($BZ:$BZ,ROW()-VolLB+1):INDEX($BZ:$BZ,ROW()))*SQRT(12))</f>
        <v>0.0222623869896332</v>
      </c>
      <c r="CV51" s="27" t="n">
        <f aca="false">IF(ROW()&lt;4+VolLB,"",STDEV(INDEX($CA:$CA,ROW()-VolLB+1):INDEX($CA:$CA,ROW()))*SQRT(12))</f>
        <v>0.0215981831376535</v>
      </c>
      <c r="CW51" s="27" t="n">
        <f aca="false">IF(ROW()&lt;4+VolLB,"",STDEV(INDEX($CB:$CB,ROW()-VolLB+1):INDEX($CB:$CB,ROW()))*SQRT(12))</f>
        <v>0.0217725163294068</v>
      </c>
      <c r="CX51" s="27" t="n">
        <f aca="false">IF(ROW()&lt;4+VolLB,"",STDEV(INDEX($CC:$CC,ROW()-VolLB+1):INDEX($CC:$CC,ROW()))*SQRT(12))</f>
        <v>0.0221631279896524</v>
      </c>
      <c r="CY51" s="27" t="n">
        <f aca="false">IF(ROW()&lt;4+VolLB,"",STDEV(INDEX($CD:$CD,ROW()-VolLB+1):INDEX($CD:$CD,ROW()))*SQRT(12))</f>
        <v>0.0199193336958271</v>
      </c>
      <c r="CZ51" s="27" t="n">
        <f aca="false">IF(ROW()&lt;4+VolLB,"",STDEV(INDEX($CE:$CE,ROW()-VolLB+1):INDEX($CE:$CE,ROW()))*SQRT(12))</f>
        <v>0.0235279677482333</v>
      </c>
      <c r="DA51" s="27" t="n">
        <f aca="false">IF(ROW()&lt;4+VolLB,"",STDEV(INDEX($CF:$CF,ROW()-VolLB+1):INDEX($CF:$CF,ROW()))*SQRT(12))</f>
        <v>0.021994278557107</v>
      </c>
      <c r="DB51" s="27" t="n">
        <f aca="false">IF(ROW()&lt;4+VolLB,"",STDEV(INDEX($CG:$CG,ROW()-VolLB+1):INDEX($CG:$CG,ROW()))*SQRT(12))</f>
        <v>0.0197804539971491</v>
      </c>
      <c r="DC51" s="26" t="n">
        <f aca="false">IF(OR(AR51=0,CH51="",CH51=0),0,AR51*MIN(MaxScal,TgtVol/CH51))</f>
        <v>0</v>
      </c>
      <c r="DD51" s="26" t="n">
        <f aca="false">IF(OR(AS51=0,CI51="",CI51=0),0,AS51*MIN(MaxScal,TgtVol/CI51))</f>
        <v>0</v>
      </c>
      <c r="DE51" s="26" t="n">
        <f aca="false">IF(OR(AT51=0,CJ51="",CJ51=0),0,AT51*MIN(MaxScal,TgtVol/CJ51))</f>
        <v>0</v>
      </c>
      <c r="DF51" s="26" t="n">
        <f aca="false">IF(OR(AU51=0,CK51="",CK51=0),0,AU51*MIN(MaxScal,TgtVol/CK51))</f>
        <v>0</v>
      </c>
      <c r="DG51" s="26" t="n">
        <f aca="false">IF(OR(AV51=0,CL51="",CL51=0),0,AV51*MIN(MaxScal,TgtVol/CL51))</f>
        <v>0</v>
      </c>
      <c r="DH51" s="26" t="n">
        <f aca="false">IF(OR(AW51=0,CM51="",CM51=0),0,AW51*MIN(MaxScal,TgtVol/CM51))</f>
        <v>0</v>
      </c>
      <c r="DI51" s="26" t="n">
        <f aca="false">IF(OR(AX51=0,CN51="",CN51=0),0,AX51*MIN(MaxScal,TgtVol/CN51))</f>
        <v>0</v>
      </c>
      <c r="DJ51" s="26" t="n">
        <f aca="false">IF(OR(AY51=0,CO51="",CO51=0),0,AY51*MIN(MaxScal,TgtVol/CO51))</f>
        <v>0</v>
      </c>
      <c r="DK51" s="26" t="n">
        <f aca="false">IF(OR(AZ51=0,CP51="",CP51=0),0,AZ51*MIN(MaxScal,TgtVol/CP51))</f>
        <v>0</v>
      </c>
      <c r="DL51" s="26" t="n">
        <f aca="false">IF(OR(BA51=0,CQ51="",CQ51=0),0,BA51*MIN(MaxScal,TgtVol/CQ51))</f>
        <v>0</v>
      </c>
      <c r="DM51" s="26" t="n">
        <f aca="false">IF(OR(BB51=0,CR51="",CR51=0),0,BB51*MIN(MaxScal,TgtVol/CR51))</f>
        <v>0</v>
      </c>
      <c r="DN51" s="26" t="n">
        <f aca="false">IF(OR(BC51=0,CS51="",CS51=0),0,BC51*MIN(MaxScal,TgtVol/CS51))</f>
        <v>0</v>
      </c>
      <c r="DO51" s="26" t="n">
        <f aca="false">IF(OR(BD51=0,CT51="",CT51=0),0,BD51*MIN(MaxScal,TgtVol/CT51))</f>
        <v>0</v>
      </c>
      <c r="DP51" s="26" t="n">
        <f aca="false">IF(OR(BE51=0,CU51="",CU51=0),0,BE51*MIN(MaxScal,TgtVol/CU51))</f>
        <v>0</v>
      </c>
      <c r="DQ51" s="26" t="n">
        <f aca="false">IF(OR(BF51=0,CV51="",CV51=0),0,BF51*MIN(MaxScal,TgtVol/CV51))</f>
        <v>0</v>
      </c>
      <c r="DR51" s="26" t="n">
        <f aca="false">IF(OR(BG51=0,CW51="",CW51=0),0,BG51*MIN(MaxScal,TgtVol/CW51))</f>
        <v>0</v>
      </c>
      <c r="DS51" s="26" t="n">
        <f aca="false">IF(OR(BH51=0,CX51="",CX51=0),0,BH51*MIN(MaxScal,TgtVol/CX51))</f>
        <v>0</v>
      </c>
      <c r="DT51" s="26" t="n">
        <f aca="false">IF(OR(BI51=0,CY51="",CY51=0),0,BI51*MIN(MaxScal,TgtVol/CY51))</f>
        <v>0</v>
      </c>
      <c r="DU51" s="26" t="n">
        <f aca="false">IF(OR(BJ51=0,CZ51="",CZ51=0),0,BJ51*MIN(MaxScal,TgtVol/CZ51))</f>
        <v>0</v>
      </c>
      <c r="DV51" s="26" t="n">
        <f aca="false">IF(OR(BK51=0,DA51="",DA51=0),0,BK51*MIN(MaxScal,TgtVol/DA51))</f>
        <v>0</v>
      </c>
      <c r="DW51" s="26" t="n">
        <f aca="false">IF(OR(BL51=0,DB51="",DB51=0),0,BL51*MIN(MaxScal,TgtVol/DB51))</f>
        <v>0</v>
      </c>
      <c r="DX51" s="28" t="n">
        <f aca="false">IFERROR(DC50*BM51,"")</f>
        <v>0</v>
      </c>
      <c r="DY51" s="28" t="n">
        <f aca="false">IFERROR(DD50*BN51,"")</f>
        <v>-0</v>
      </c>
      <c r="DZ51" s="28" t="n">
        <f aca="false">IFERROR(DE50*BO51,"")</f>
        <v>-0</v>
      </c>
      <c r="EA51" s="28" t="n">
        <f aca="false">IFERROR(DF50*BP51,"")</f>
        <v>-0</v>
      </c>
      <c r="EB51" s="28" t="n">
        <f aca="false">IFERROR(DG50*BQ51,"")</f>
        <v>-0</v>
      </c>
      <c r="EC51" s="28" t="n">
        <f aca="false">IFERROR(DH50*BR51,"")</f>
        <v>-0</v>
      </c>
      <c r="ED51" s="28" t="n">
        <f aca="false">IFERROR(DI50*BS51,"")</f>
        <v>0</v>
      </c>
      <c r="EE51" s="28" t="n">
        <f aca="false">IFERROR(DJ50*BT51,"")</f>
        <v>-0</v>
      </c>
      <c r="EF51" s="28" t="n">
        <f aca="false">IFERROR(DK50*BU51,"")</f>
        <v>0</v>
      </c>
      <c r="EG51" s="28" t="n">
        <f aca="false">IFERROR(DL50*BV51,"")</f>
        <v>-0</v>
      </c>
      <c r="EH51" s="28" t="n">
        <f aca="false">IFERROR(DM50*BW51,"")</f>
        <v>-0</v>
      </c>
      <c r="EI51" s="28" t="n">
        <f aca="false">IFERROR(DN50*BX51,"")</f>
        <v>-0</v>
      </c>
      <c r="EJ51" s="28" t="n">
        <f aca="false">IFERROR(DO50*BY51,"")</f>
        <v>-0</v>
      </c>
      <c r="EK51" s="28" t="n">
        <f aca="false">IFERROR(DP50*BZ51,"")</f>
        <v>-0</v>
      </c>
      <c r="EL51" s="28" t="n">
        <f aca="false">IFERROR(DQ50*CA51,"")</f>
        <v>-0</v>
      </c>
      <c r="EM51" s="28" t="n">
        <f aca="false">IFERROR(DR50*CB51,"")</f>
        <v>0</v>
      </c>
      <c r="EN51" s="28" t="n">
        <f aca="false">IFERROR(DS50*CC51,"")</f>
        <v>-0</v>
      </c>
      <c r="EO51" s="28" t="n">
        <f aca="false">IFERROR(DT50*CD51,"")</f>
        <v>-0</v>
      </c>
      <c r="EP51" s="28" t="n">
        <f aca="false">IFERROR(DU50*CE51,"")</f>
        <v>-0</v>
      </c>
      <c r="EQ51" s="28" t="n">
        <f aca="false">IFERROR(DV50*CF51,"")</f>
        <v>-0</v>
      </c>
      <c r="ER51" s="28" t="n">
        <f aca="false">IFERROR(DW50*CG51,"")</f>
        <v>-0</v>
      </c>
      <c r="ES51" s="28" t="n">
        <f aca="false">IF(ROW()=4,"",SUM(DX51:ER51))</f>
        <v>0</v>
      </c>
      <c r="ET51" s="29" t="n">
        <f aca="false">COUNTIF(AR51:BL51,"&gt;0")</f>
        <v>0</v>
      </c>
    </row>
    <row r="52" customFormat="false" ht="15" hidden="false" customHeight="false" outlineLevel="0" collapsed="false">
      <c r="A52" s="19" t="n">
        <v>39478</v>
      </c>
      <c r="B52" s="23" t="n">
        <f aca="false">ABS(Rates_Data!AD52-Rates_Data!AE52)</f>
        <v>0.0450612244897958</v>
      </c>
      <c r="C52" s="23" t="n">
        <f aca="false">ABS(Rates_Data!AD52-Rates_Data!AF52)</f>
        <v>0.0315102040816324</v>
      </c>
      <c r="D52" s="23" t="n">
        <f aca="false">ABS(Rates_Data!AD52-Rates_Data!AG52)</f>
        <v>0.211510204081632</v>
      </c>
      <c r="E52" s="23" t="n">
        <f aca="false">ABS(Rates_Data!AD52-Rates_Data!AH52)</f>
        <v>0.45869387755102</v>
      </c>
      <c r="F52" s="23" t="n">
        <f aca="false">ABS(Rates_Data!AD52-Rates_Data!AI52)</f>
        <v>0.362877551020408</v>
      </c>
      <c r="G52" s="23" t="n">
        <f aca="false">ABS(Rates_Data!AD52-Rates_Data!AJ52)</f>
        <v>0.871734693877551</v>
      </c>
      <c r="H52" s="23" t="n">
        <f aca="false">ABS(Rates_Data!AE52-Rates_Data!AF52)</f>
        <v>0.0135510204081633</v>
      </c>
      <c r="I52" s="23" t="n">
        <f aca="false">ABS(Rates_Data!AE52-Rates_Data!AG52)</f>
        <v>0.166448979591837</v>
      </c>
      <c r="J52" s="23" t="n">
        <f aca="false">ABS(Rates_Data!AE52-Rates_Data!AH52)</f>
        <v>0.413632653061225</v>
      </c>
      <c r="K52" s="23" t="n">
        <f aca="false">ABS(Rates_Data!AE52-Rates_Data!AI52)</f>
        <v>0.407938775510204</v>
      </c>
      <c r="L52" s="23" t="n">
        <f aca="false">ABS(Rates_Data!AE52-Rates_Data!AJ52)</f>
        <v>0.916795918367347</v>
      </c>
      <c r="M52" s="23" t="n">
        <f aca="false">ABS(Rates_Data!AF52-Rates_Data!AG52)</f>
        <v>0.18</v>
      </c>
      <c r="N52" s="23" t="n">
        <f aca="false">ABS(Rates_Data!AF52-Rates_Data!AH52)</f>
        <v>0.427183673469388</v>
      </c>
      <c r="O52" s="23" t="n">
        <f aca="false">ABS(Rates_Data!AF52-Rates_Data!AI52)</f>
        <v>0.394387755102041</v>
      </c>
      <c r="P52" s="23" t="n">
        <f aca="false">ABS(Rates_Data!AF52-Rates_Data!AJ52)</f>
        <v>0.903244897959184</v>
      </c>
      <c r="Q52" s="23" t="n">
        <f aca="false">ABS(Rates_Data!AG52-Rates_Data!AH52)</f>
        <v>0.247183673469388</v>
      </c>
      <c r="R52" s="23" t="n">
        <f aca="false">ABS(Rates_Data!AG52-Rates_Data!AI52)</f>
        <v>0.574387755102041</v>
      </c>
      <c r="S52" s="23" t="n">
        <f aca="false">ABS(Rates_Data!AG52-Rates_Data!AJ52)</f>
        <v>1.08324489795918</v>
      </c>
      <c r="T52" s="23" t="n">
        <f aca="false">ABS(Rates_Data!AH52-Rates_Data!AI52)</f>
        <v>0.821571428571429</v>
      </c>
      <c r="U52" s="23" t="n">
        <f aca="false">ABS(Rates_Data!AH52-Rates_Data!AJ52)</f>
        <v>1.33042857142857</v>
      </c>
      <c r="V52" s="23" t="n">
        <f aca="false">ABS(Rates_Data!AI52-Rates_Data!AJ52)</f>
        <v>0.508857142857143</v>
      </c>
      <c r="W52" s="26" t="str">
        <f aca="false">IF(ROW()&lt;4+MinObs-1,"",IFERROR((B52-AVERAGE(B$4:B52))/STDEV(B$4:B52),""))</f>
        <v/>
      </c>
      <c r="X52" s="26" t="str">
        <f aca="false">IF(ROW()&lt;4+MinObs-1,"",IFERROR((C52-AVERAGE(C$4:C52))/STDEV(C$4:C52),""))</f>
        <v/>
      </c>
      <c r="Y52" s="26" t="str">
        <f aca="false">IF(ROW()&lt;4+MinObs-1,"",IFERROR((D52-AVERAGE(D$4:D52))/STDEV(D$4:D52),""))</f>
        <v/>
      </c>
      <c r="Z52" s="26" t="str">
        <f aca="false">IF(ROW()&lt;4+MinObs-1,"",IFERROR((E52-AVERAGE(E$4:E52))/STDEV(E$4:E52),""))</f>
        <v/>
      </c>
      <c r="AA52" s="26" t="str">
        <f aca="false">IF(ROW()&lt;4+MinObs-1,"",IFERROR((F52-AVERAGE(F$4:F52))/STDEV(F$4:F52),""))</f>
        <v/>
      </c>
      <c r="AB52" s="26" t="str">
        <f aca="false">IF(ROW()&lt;4+MinObs-1,"",IFERROR((G52-AVERAGE(G$4:G52))/STDEV(G$4:G52),""))</f>
        <v/>
      </c>
      <c r="AC52" s="26" t="str">
        <f aca="false">IF(ROW()&lt;4+MinObs-1,"",IFERROR((H52-AVERAGE(H$4:H52))/STDEV(H$4:H52),""))</f>
        <v/>
      </c>
      <c r="AD52" s="26" t="str">
        <f aca="false">IF(ROW()&lt;4+MinObs-1,"",IFERROR((I52-AVERAGE(I$4:I52))/STDEV(I$4:I52),""))</f>
        <v/>
      </c>
      <c r="AE52" s="26" t="str">
        <f aca="false">IF(ROW()&lt;4+MinObs-1,"",IFERROR((J52-AVERAGE(J$4:J52))/STDEV(J$4:J52),""))</f>
        <v/>
      </c>
      <c r="AF52" s="26" t="str">
        <f aca="false">IF(ROW()&lt;4+MinObs-1,"",IFERROR((K52-AVERAGE(K$4:K52))/STDEV(K$4:K52),""))</f>
        <v/>
      </c>
      <c r="AG52" s="26" t="str">
        <f aca="false">IF(ROW()&lt;4+MinObs-1,"",IFERROR((L52-AVERAGE(L$4:L52))/STDEV(L$4:L52),""))</f>
        <v/>
      </c>
      <c r="AH52" s="26" t="str">
        <f aca="false">IF(ROW()&lt;4+MinObs-1,"",IFERROR((M52-AVERAGE(M$4:M52))/STDEV(M$4:M52),""))</f>
        <v/>
      </c>
      <c r="AI52" s="26" t="str">
        <f aca="false">IF(ROW()&lt;4+MinObs-1,"",IFERROR((N52-AVERAGE(N$4:N52))/STDEV(N$4:N52),""))</f>
        <v/>
      </c>
      <c r="AJ52" s="26" t="str">
        <f aca="false">IF(ROW()&lt;4+MinObs-1,"",IFERROR((O52-AVERAGE(O$4:O52))/STDEV(O$4:O52),""))</f>
        <v/>
      </c>
      <c r="AK52" s="26" t="str">
        <f aca="false">IF(ROW()&lt;4+MinObs-1,"",IFERROR((P52-AVERAGE(P$4:P52))/STDEV(P$4:P52),""))</f>
        <v/>
      </c>
      <c r="AL52" s="26" t="str">
        <f aca="false">IF(ROW()&lt;4+MinObs-1,"",IFERROR((Q52-AVERAGE(Q$4:Q52))/STDEV(Q$4:Q52),""))</f>
        <v/>
      </c>
      <c r="AM52" s="26" t="str">
        <f aca="false">IF(ROW()&lt;4+MinObs-1,"",IFERROR((R52-AVERAGE(R$4:R52))/STDEV(R$4:R52),""))</f>
        <v/>
      </c>
      <c r="AN52" s="26" t="str">
        <f aca="false">IF(ROW()&lt;4+MinObs-1,"",IFERROR((S52-AVERAGE(S$4:S52))/STDEV(S$4:S52),""))</f>
        <v/>
      </c>
      <c r="AO52" s="26" t="str">
        <f aca="false">IF(ROW()&lt;4+MinObs-1,"",IFERROR((T52-AVERAGE(T$4:T52))/STDEV(T$4:T52),""))</f>
        <v/>
      </c>
      <c r="AP52" s="26" t="str">
        <f aca="false">IF(ROW()&lt;4+MinObs-1,"",IFERROR((U52-AVERAGE(U$4:U52))/STDEV(U$4:U52),""))</f>
        <v/>
      </c>
      <c r="AQ52" s="26" t="str">
        <f aca="false">IF(ROW()&lt;4+MinObs-1,"",IFERROR((V52-AVERAGE(V$4:V52))/STDEV(V$4:V52),""))</f>
        <v/>
      </c>
      <c r="AR52" s="26" t="n">
        <f aca="false">IF(W52="",0,IF(W52&gt;=z4,w4,IF(W52&gt;=z3,w3,IF(W52&gt;=zEntry,w2,IF(AND(W52&gt;=ExitZ,AR51&gt;0),w2,0)))))</f>
        <v>0</v>
      </c>
      <c r="AS52" s="26" t="n">
        <f aca="false">IF(X52="",0,IF(X52&gt;=z4,w4,IF(X52&gt;=z3,w3,IF(X52&gt;=zEntry,w2,IF(AND(X52&gt;=ExitZ,AS51&gt;0),w2,0)))))</f>
        <v>0</v>
      </c>
      <c r="AT52" s="26" t="n">
        <f aca="false">IF(Y52="",0,IF(Y52&gt;=z4,w4,IF(Y52&gt;=z3,w3,IF(Y52&gt;=zEntry,w2,IF(AND(Y52&gt;=ExitZ,AT51&gt;0),w2,0)))))</f>
        <v>0</v>
      </c>
      <c r="AU52" s="26" t="n">
        <f aca="false">IF(Z52="",0,IF(Z52&gt;=z4,w4,IF(Z52&gt;=z3,w3,IF(Z52&gt;=zEntry,w2,IF(AND(Z52&gt;=ExitZ,AU51&gt;0),w2,0)))))</f>
        <v>0</v>
      </c>
      <c r="AV52" s="26" t="n">
        <f aca="false">IF(AA52="",0,IF(AA52&gt;=z4,w4,IF(AA52&gt;=z3,w3,IF(AA52&gt;=zEntry,w2,IF(AND(AA52&gt;=ExitZ,AV51&gt;0),w2,0)))))</f>
        <v>0</v>
      </c>
      <c r="AW52" s="26" t="n">
        <f aca="false">IF(AB52="",0,IF(AB52&gt;=z4,w4,IF(AB52&gt;=z3,w3,IF(AB52&gt;=zEntry,w2,IF(AND(AB52&gt;=ExitZ,AW51&gt;0),w2,0)))))</f>
        <v>0</v>
      </c>
      <c r="AX52" s="26" t="n">
        <f aca="false">IF(AC52="",0,IF(AC52&gt;=z4,w4,IF(AC52&gt;=z3,w3,IF(AC52&gt;=zEntry,w2,IF(AND(AC52&gt;=ExitZ,AX51&gt;0),w2,0)))))</f>
        <v>0</v>
      </c>
      <c r="AY52" s="26" t="n">
        <f aca="false">IF(AD52="",0,IF(AD52&gt;=z4,w4,IF(AD52&gt;=z3,w3,IF(AD52&gt;=zEntry,w2,IF(AND(AD52&gt;=ExitZ,AY51&gt;0),w2,0)))))</f>
        <v>0</v>
      </c>
      <c r="AZ52" s="26" t="n">
        <f aca="false">IF(AE52="",0,IF(AE52&gt;=z4,w4,IF(AE52&gt;=z3,w3,IF(AE52&gt;=zEntry,w2,IF(AND(AE52&gt;=ExitZ,AZ51&gt;0),w2,0)))))</f>
        <v>0</v>
      </c>
      <c r="BA52" s="26" t="n">
        <f aca="false">IF(AF52="",0,IF(AF52&gt;=z4,w4,IF(AF52&gt;=z3,w3,IF(AF52&gt;=zEntry,w2,IF(AND(AF52&gt;=ExitZ,BA51&gt;0),w2,0)))))</f>
        <v>0</v>
      </c>
      <c r="BB52" s="26" t="n">
        <f aca="false">IF(AG52="",0,IF(AG52&gt;=z4,w4,IF(AG52&gt;=z3,w3,IF(AG52&gt;=zEntry,w2,IF(AND(AG52&gt;=ExitZ,BB51&gt;0),w2,0)))))</f>
        <v>0</v>
      </c>
      <c r="BC52" s="26" t="n">
        <f aca="false">IF(AH52="",0,IF(AH52&gt;=z4,w4,IF(AH52&gt;=z3,w3,IF(AH52&gt;=zEntry,w2,IF(AND(AH52&gt;=ExitZ,BC51&gt;0),w2,0)))))</f>
        <v>0</v>
      </c>
      <c r="BD52" s="26" t="n">
        <f aca="false">IF(AI52="",0,IF(AI52&gt;=z4,w4,IF(AI52&gt;=z3,w3,IF(AI52&gt;=zEntry,w2,IF(AND(AI52&gt;=ExitZ,BD51&gt;0),w2,0)))))</f>
        <v>0</v>
      </c>
      <c r="BE52" s="26" t="n">
        <f aca="false">IF(AJ52="",0,IF(AJ52&gt;=z4,w4,IF(AJ52&gt;=z3,w3,IF(AJ52&gt;=zEntry,w2,IF(AND(AJ52&gt;=ExitZ,BE51&gt;0),w2,0)))))</f>
        <v>0</v>
      </c>
      <c r="BF52" s="26" t="n">
        <f aca="false">IF(AK52="",0,IF(AK52&gt;=z4,w4,IF(AK52&gt;=z3,w3,IF(AK52&gt;=zEntry,w2,IF(AND(AK52&gt;=ExitZ,BF51&gt;0),w2,0)))))</f>
        <v>0</v>
      </c>
      <c r="BG52" s="26" t="n">
        <f aca="false">IF(AL52="",0,IF(AL52&gt;=z4,w4,IF(AL52&gt;=z3,w3,IF(AL52&gt;=zEntry,w2,IF(AND(AL52&gt;=ExitZ,BG51&gt;0),w2,0)))))</f>
        <v>0</v>
      </c>
      <c r="BH52" s="26" t="n">
        <f aca="false">IF(AM52="",0,IF(AM52&gt;=z4,w4,IF(AM52&gt;=z3,w3,IF(AM52&gt;=zEntry,w2,IF(AND(AM52&gt;=ExitZ,BH51&gt;0),w2,0)))))</f>
        <v>0</v>
      </c>
      <c r="BI52" s="26" t="n">
        <f aca="false">IF(AN52="",0,IF(AN52&gt;=z4,w4,IF(AN52&gt;=z3,w3,IF(AN52&gt;=zEntry,w2,IF(AND(AN52&gt;=ExitZ,BI51&gt;0),w2,0)))))</f>
        <v>0</v>
      </c>
      <c r="BJ52" s="26" t="n">
        <f aca="false">IF(AO52="",0,IF(AO52&gt;=z4,w4,IF(AO52&gt;=z3,w3,IF(AO52&gt;=zEntry,w2,IF(AND(AO52&gt;=ExitZ,BJ51&gt;0),w2,0)))))</f>
        <v>0</v>
      </c>
      <c r="BK52" s="26" t="n">
        <f aca="false">IF(AP52="",0,IF(AP52&gt;=z4,w4,IF(AP52&gt;=z3,w3,IF(AP52&gt;=zEntry,w2,IF(AND(AP52&gt;=ExitZ,BK51&gt;0),w2,0)))))</f>
        <v>0</v>
      </c>
      <c r="BL52" s="26" t="n">
        <f aca="false">IF(AQ52="",0,IF(AQ52&gt;=z4,w4,IF(AQ52&gt;=z3,w3,IF(AQ52&gt;=zEntry,w2,IF(AND(AQ52&gt;=ExitZ,BL51&gt;0),w2,0)))))</f>
        <v>0</v>
      </c>
      <c r="BM52" s="23" t="n">
        <f aca="false">IF(Rates_Data!AD51&gt;=Rates_Data!AE51,Rates_Data!AK52-Rates_Data!AL52,Rates_Data!AL52-Rates_Data!AK52)</f>
        <v>0.00835999999999999</v>
      </c>
      <c r="BN52" s="23" t="n">
        <f aca="false">IF(Rates_Data!AD51&gt;=Rates_Data!AF51,Rates_Data!AK52-Rates_Data!AM52,Rates_Data!AM52-Rates_Data!AK52)</f>
        <v>0.002565</v>
      </c>
      <c r="BO52" s="23" t="n">
        <f aca="false">IF(Rates_Data!AD51&gt;=Rates_Data!AG51,Rates_Data!AK52-Rates_Data!AN52,Rates_Data!AN52-Rates_Data!AK52)</f>
        <v>0.00644099999999999</v>
      </c>
      <c r="BP52" s="23" t="n">
        <f aca="false">IF(Rates_Data!AD51&gt;=Rates_Data!AH51,Rates_Data!AK52-Rates_Data!AO52,Rates_Data!AO52-Rates_Data!AK52)</f>
        <v>0.00391399999999999</v>
      </c>
      <c r="BQ52" s="23" t="n">
        <f aca="false">IF(Rates_Data!AD51&gt;=Rates_Data!AI51,Rates_Data!AK52-Rates_Data!AP52,Rates_Data!AP52-Rates_Data!AK52)</f>
        <v>-0.00752399999999999</v>
      </c>
      <c r="BR52" s="23" t="n">
        <f aca="false">IF(Rates_Data!AD51&gt;=Rates_Data!AJ51,Rates_Data!AK52-Rates_Data!AQ52,Rates_Data!AQ52-Rates_Data!AK52)</f>
        <v>0.000532000000000009</v>
      </c>
      <c r="BS52" s="23" t="n">
        <f aca="false">IF(Rates_Data!AE51&gt;=Rates_Data!AF51,Rates_Data!AL52-Rates_Data!AM52,Rates_Data!AM52-Rates_Data!AL52)</f>
        <v>0.010925</v>
      </c>
      <c r="BT52" s="23" t="n">
        <f aca="false">IF(Rates_Data!AE51&gt;=Rates_Data!AG51,Rates_Data!AL52-Rates_Data!AN52,Rates_Data!AN52-Rates_Data!AL52)</f>
        <v>-0.001919</v>
      </c>
      <c r="BU52" s="23" t="n">
        <f aca="false">IF(Rates_Data!AE51&gt;=Rates_Data!AH51,Rates_Data!AL52-Rates_Data!AO52,Rates_Data!AO52-Rates_Data!AL52)</f>
        <v>-0.004446</v>
      </c>
      <c r="BV52" s="23" t="n">
        <f aca="false">IF(Rates_Data!AE51&gt;=Rates_Data!AI51,Rates_Data!AL52-Rates_Data!AP52,Rates_Data!AP52-Rates_Data!AL52)</f>
        <v>0.000835999999999996</v>
      </c>
      <c r="BW52" s="23" t="n">
        <f aca="false">IF(Rates_Data!AE51&gt;=Rates_Data!AJ51,Rates_Data!AL52-Rates_Data!AQ52,Rates_Data!AQ52-Rates_Data!AL52)</f>
        <v>0.008892</v>
      </c>
      <c r="BX52" s="23" t="n">
        <f aca="false">IF(Rates_Data!AF51&gt;=Rates_Data!AG51,Rates_Data!AM52-Rates_Data!AN52,Rates_Data!AN52-Rates_Data!AM52)</f>
        <v>0.009006</v>
      </c>
      <c r="BY52" s="23" t="n">
        <f aca="false">IF(Rates_Data!AF51&gt;=Rates_Data!AH51,Rates_Data!AM52-Rates_Data!AO52,Rates_Data!AO52-Rates_Data!AM52)</f>
        <v>0.00647899999999999</v>
      </c>
      <c r="BZ52" s="23" t="n">
        <f aca="false">IF(Rates_Data!AF51&gt;=Rates_Data!AI51,Rates_Data!AM52-Rates_Data!AP52,Rates_Data!AP52-Rates_Data!AM52)</f>
        <v>-0.010089</v>
      </c>
      <c r="CA52" s="23" t="n">
        <f aca="false">IF(Rates_Data!AF51&gt;=Rates_Data!AJ51,Rates_Data!AM52-Rates_Data!AQ52,Rates_Data!AQ52-Rates_Data!AM52)</f>
        <v>-0.002033</v>
      </c>
      <c r="CB52" s="23" t="n">
        <f aca="false">IF(Rates_Data!AG51&gt;=Rates_Data!AH51,Rates_Data!AN52-Rates_Data!AO52,Rates_Data!AO52-Rates_Data!AN52)</f>
        <v>-0.002527</v>
      </c>
      <c r="CC52" s="23" t="n">
        <f aca="false">IF(Rates_Data!AG51&gt;=Rates_Data!AI51,Rates_Data!AN52-Rates_Data!AP52,Rates_Data!AP52-Rates_Data!AN52)</f>
        <v>-0.001083</v>
      </c>
      <c r="CD52" s="23" t="n">
        <f aca="false">IF(Rates_Data!AG51&gt;=Rates_Data!AJ51,Rates_Data!AN52-Rates_Data!AQ52,Rates_Data!AQ52-Rates_Data!AN52)</f>
        <v>0.006973</v>
      </c>
      <c r="CE52" s="23" t="n">
        <f aca="false">IF(Rates_Data!AH51&gt;=Rates_Data!AI51,Rates_Data!AO52-Rates_Data!AP52,Rates_Data!AP52-Rates_Data!AO52)</f>
        <v>-0.00361</v>
      </c>
      <c r="CF52" s="23" t="n">
        <f aca="false">IF(Rates_Data!AH51&gt;=Rates_Data!AJ51,Rates_Data!AO52-Rates_Data!AQ52,Rates_Data!AQ52-Rates_Data!AO52)</f>
        <v>0.004446</v>
      </c>
      <c r="CG52" s="23" t="n">
        <f aca="false">IF(Rates_Data!AI51&gt;=Rates_Data!AJ51,Rates_Data!AP52-Rates_Data!AQ52,Rates_Data!AQ52-Rates_Data!AP52)</f>
        <v>0.008056</v>
      </c>
      <c r="CH52" s="27" t="n">
        <f aca="false">IF(ROW()&lt;4+VolLB,"",STDEV(INDEX($BM:$BM,ROW()-VolLB+1):INDEX($BM:$BM,ROW()))*SQRT(12))</f>
        <v>0.0186480622016388</v>
      </c>
      <c r="CI52" s="27" t="n">
        <f aca="false">IF(ROW()&lt;4+VolLB,"",STDEV(INDEX($BN:$BN,ROW()-VolLB+1):INDEX($BN:$BN,ROW()))*SQRT(12))</f>
        <v>0.0180730196069801</v>
      </c>
      <c r="CJ52" s="27" t="n">
        <f aca="false">IF(ROW()&lt;4+VolLB,"",STDEV(INDEX($BO:$BO,ROW()-VolLB+1):INDEX($BO:$BO,ROW()))*SQRT(12))</f>
        <v>0.0169523653197226</v>
      </c>
      <c r="CK52" s="27" t="n">
        <f aca="false">IF(ROW()&lt;4+VolLB,"",STDEV(INDEX($BP:$BP,ROW()-VolLB+1):INDEX($BP:$BP,ROW()))*SQRT(12))</f>
        <v>0.0207281162004425</v>
      </c>
      <c r="CL52" s="27" t="n">
        <f aca="false">IF(ROW()&lt;4+VolLB,"",STDEV(INDEX($BQ:$BQ,ROW()-VolLB+1):INDEX($BQ:$BQ,ROW()))*SQRT(12))</f>
        <v>0.0210916066655277</v>
      </c>
      <c r="CM52" s="27" t="n">
        <f aca="false">IF(ROW()&lt;4+VolLB,"",STDEV(INDEX($BR:$BR,ROW()-VolLB+1):INDEX($BR:$BR,ROW()))*SQRT(12))</f>
        <v>0.0184722920938361</v>
      </c>
      <c r="CN52" s="27" t="n">
        <f aca="false">IF(ROW()&lt;4+VolLB,"",STDEV(INDEX($BS:$BS,ROW()-VolLB+1):INDEX($BS:$BS,ROW()))*SQRT(12))</f>
        <v>0.019052998962793</v>
      </c>
      <c r="CO52" s="27" t="n">
        <f aca="false">IF(ROW()&lt;4+VolLB,"",STDEV(INDEX($BT:$BT,ROW()-VolLB+1):INDEX($BT:$BT,ROW()))*SQRT(12))</f>
        <v>0.0190771177627369</v>
      </c>
      <c r="CP52" s="27" t="n">
        <f aca="false">IF(ROW()&lt;4+VolLB,"",STDEV(INDEX($BU:$BU,ROW()-VolLB+1):INDEX($BU:$BU,ROW()))*SQRT(12))</f>
        <v>0.0213767372331077</v>
      </c>
      <c r="CQ52" s="27" t="n">
        <f aca="false">IF(ROW()&lt;4+VolLB,"",STDEV(INDEX($BV:$BV,ROW()-VolLB+1):INDEX($BV:$BV,ROW()))*SQRT(12))</f>
        <v>0.0217855020438998</v>
      </c>
      <c r="CR52" s="27" t="n">
        <f aca="false">IF(ROW()&lt;4+VolLB,"",STDEV(INDEX($BW:$BW,ROW()-VolLB+1):INDEX($BW:$BW,ROW()))*SQRT(12))</f>
        <v>0.0200143255977645</v>
      </c>
      <c r="CS52" s="27" t="n">
        <f aca="false">IF(ROW()&lt;4+VolLB,"",STDEV(INDEX($BX:$BX,ROW()-VolLB+1):INDEX($BX:$BX,ROW()))*SQRT(12))</f>
        <v>0.0216393923396331</v>
      </c>
      <c r="CT52" s="27" t="n">
        <f aca="false">IF(ROW()&lt;4+VolLB,"",STDEV(INDEX($BY:$BY,ROW()-VolLB+1):INDEX($BY:$BY,ROW()))*SQRT(12))</f>
        <v>0.0229954135774941</v>
      </c>
      <c r="CU52" s="27" t="n">
        <f aca="false">IF(ROW()&lt;4+VolLB,"",STDEV(INDEX($BZ:$BZ,ROW()-VolLB+1):INDEX($BZ:$BZ,ROW()))*SQRT(12))</f>
        <v>0.0229036281509326</v>
      </c>
      <c r="CV52" s="27" t="n">
        <f aca="false">IF(ROW()&lt;4+VolLB,"",STDEV(INDEX($CA:$CA,ROW()-VolLB+1):INDEX($CA:$CA,ROW()))*SQRT(12))</f>
        <v>0.0196017326454771</v>
      </c>
      <c r="CW52" s="27" t="n">
        <f aca="false">IF(ROW()&lt;4+VolLB,"",STDEV(INDEX($CB:$CB,ROW()-VolLB+1):INDEX($CB:$CB,ROW()))*SQRT(12))</f>
        <v>0.0218547406741268</v>
      </c>
      <c r="CX52" s="27" t="n">
        <f aca="false">IF(ROW()&lt;4+VolLB,"",STDEV(INDEX($CC:$CC,ROW()-VolLB+1):INDEX($CC:$CC,ROW()))*SQRT(12))</f>
        <v>0.0221272649145799</v>
      </c>
      <c r="CY52" s="27" t="n">
        <f aca="false">IF(ROW()&lt;4+VolLB,"",STDEV(INDEX($CD:$CD,ROW()-VolLB+1):INDEX($CD:$CD,ROW()))*SQRT(12))</f>
        <v>0.0202204569066647</v>
      </c>
      <c r="CZ52" s="27" t="n">
        <f aca="false">IF(ROW()&lt;4+VolLB,"",STDEV(INDEX($CE:$CE,ROW()-VolLB+1):INDEX($CE:$CE,ROW()))*SQRT(12))</f>
        <v>0.023564439627783</v>
      </c>
      <c r="DA52" s="27" t="n">
        <f aca="false">IF(ROW()&lt;4+VolLB,"",STDEV(INDEX($CF:$CF,ROW()-VolLB+1):INDEX($CF:$CF,ROW()))*SQRT(12))</f>
        <v>0.021792378332147</v>
      </c>
      <c r="DB52" s="27" t="n">
        <f aca="false">IF(ROW()&lt;4+VolLB,"",STDEV(INDEX($CG:$CG,ROW()-VolLB+1):INDEX($CG:$CG,ROW()))*SQRT(12))</f>
        <v>0.0196485720154829</v>
      </c>
      <c r="DC52" s="26" t="n">
        <f aca="false">IF(OR(AR52=0,CH52="",CH52=0),0,AR52*MIN(MaxScal,TgtVol/CH52))</f>
        <v>0</v>
      </c>
      <c r="DD52" s="26" t="n">
        <f aca="false">IF(OR(AS52=0,CI52="",CI52=0),0,AS52*MIN(MaxScal,TgtVol/CI52))</f>
        <v>0</v>
      </c>
      <c r="DE52" s="26" t="n">
        <f aca="false">IF(OR(AT52=0,CJ52="",CJ52=0),0,AT52*MIN(MaxScal,TgtVol/CJ52))</f>
        <v>0</v>
      </c>
      <c r="DF52" s="26" t="n">
        <f aca="false">IF(OR(AU52=0,CK52="",CK52=0),0,AU52*MIN(MaxScal,TgtVol/CK52))</f>
        <v>0</v>
      </c>
      <c r="DG52" s="26" t="n">
        <f aca="false">IF(OR(AV52=0,CL52="",CL52=0),0,AV52*MIN(MaxScal,TgtVol/CL52))</f>
        <v>0</v>
      </c>
      <c r="DH52" s="26" t="n">
        <f aca="false">IF(OR(AW52=0,CM52="",CM52=0),0,AW52*MIN(MaxScal,TgtVol/CM52))</f>
        <v>0</v>
      </c>
      <c r="DI52" s="26" t="n">
        <f aca="false">IF(OR(AX52=0,CN52="",CN52=0),0,AX52*MIN(MaxScal,TgtVol/CN52))</f>
        <v>0</v>
      </c>
      <c r="DJ52" s="26" t="n">
        <f aca="false">IF(OR(AY52=0,CO52="",CO52=0),0,AY52*MIN(MaxScal,TgtVol/CO52))</f>
        <v>0</v>
      </c>
      <c r="DK52" s="26" t="n">
        <f aca="false">IF(OR(AZ52=0,CP52="",CP52=0),0,AZ52*MIN(MaxScal,TgtVol/CP52))</f>
        <v>0</v>
      </c>
      <c r="DL52" s="26" t="n">
        <f aca="false">IF(OR(BA52=0,CQ52="",CQ52=0),0,BA52*MIN(MaxScal,TgtVol/CQ52))</f>
        <v>0</v>
      </c>
      <c r="DM52" s="26" t="n">
        <f aca="false">IF(OR(BB52=0,CR52="",CR52=0),0,BB52*MIN(MaxScal,TgtVol/CR52))</f>
        <v>0</v>
      </c>
      <c r="DN52" s="26" t="n">
        <f aca="false">IF(OR(BC52=0,CS52="",CS52=0),0,BC52*MIN(MaxScal,TgtVol/CS52))</f>
        <v>0</v>
      </c>
      <c r="DO52" s="26" t="n">
        <f aca="false">IF(OR(BD52=0,CT52="",CT52=0),0,BD52*MIN(MaxScal,TgtVol/CT52))</f>
        <v>0</v>
      </c>
      <c r="DP52" s="26" t="n">
        <f aca="false">IF(OR(BE52=0,CU52="",CU52=0),0,BE52*MIN(MaxScal,TgtVol/CU52))</f>
        <v>0</v>
      </c>
      <c r="DQ52" s="26" t="n">
        <f aca="false">IF(OR(BF52=0,CV52="",CV52=0),0,BF52*MIN(MaxScal,TgtVol/CV52))</f>
        <v>0</v>
      </c>
      <c r="DR52" s="26" t="n">
        <f aca="false">IF(OR(BG52=0,CW52="",CW52=0),0,BG52*MIN(MaxScal,TgtVol/CW52))</f>
        <v>0</v>
      </c>
      <c r="DS52" s="26" t="n">
        <f aca="false">IF(OR(BH52=0,CX52="",CX52=0),0,BH52*MIN(MaxScal,TgtVol/CX52))</f>
        <v>0</v>
      </c>
      <c r="DT52" s="26" t="n">
        <f aca="false">IF(OR(BI52=0,CY52="",CY52=0),0,BI52*MIN(MaxScal,TgtVol/CY52))</f>
        <v>0</v>
      </c>
      <c r="DU52" s="26" t="n">
        <f aca="false">IF(OR(BJ52=0,CZ52="",CZ52=0),0,BJ52*MIN(MaxScal,TgtVol/CZ52))</f>
        <v>0</v>
      </c>
      <c r="DV52" s="26" t="n">
        <f aca="false">IF(OR(BK52=0,DA52="",DA52=0),0,BK52*MIN(MaxScal,TgtVol/DA52))</f>
        <v>0</v>
      </c>
      <c r="DW52" s="26" t="n">
        <f aca="false">IF(OR(BL52=0,DB52="",DB52=0),0,BL52*MIN(MaxScal,TgtVol/DB52))</f>
        <v>0</v>
      </c>
      <c r="DX52" s="28" t="n">
        <f aca="false">IFERROR(DC51*BM52,"")</f>
        <v>0</v>
      </c>
      <c r="DY52" s="28" t="n">
        <f aca="false">IFERROR(DD51*BN52,"")</f>
        <v>0</v>
      </c>
      <c r="DZ52" s="28" t="n">
        <f aca="false">IFERROR(DE51*BO52,"")</f>
        <v>0</v>
      </c>
      <c r="EA52" s="28" t="n">
        <f aca="false">IFERROR(DF51*BP52,"")</f>
        <v>0</v>
      </c>
      <c r="EB52" s="28" t="n">
        <f aca="false">IFERROR(DG51*BQ52,"")</f>
        <v>-0</v>
      </c>
      <c r="EC52" s="28" t="n">
        <f aca="false">IFERROR(DH51*BR52,"")</f>
        <v>0</v>
      </c>
      <c r="ED52" s="28" t="n">
        <f aca="false">IFERROR(DI51*BS52,"")</f>
        <v>0</v>
      </c>
      <c r="EE52" s="28" t="n">
        <f aca="false">IFERROR(DJ51*BT52,"")</f>
        <v>-0</v>
      </c>
      <c r="EF52" s="28" t="n">
        <f aca="false">IFERROR(DK51*BU52,"")</f>
        <v>-0</v>
      </c>
      <c r="EG52" s="28" t="n">
        <f aca="false">IFERROR(DL51*BV52,"")</f>
        <v>0</v>
      </c>
      <c r="EH52" s="28" t="n">
        <f aca="false">IFERROR(DM51*BW52,"")</f>
        <v>0</v>
      </c>
      <c r="EI52" s="28" t="n">
        <f aca="false">IFERROR(DN51*BX52,"")</f>
        <v>0</v>
      </c>
      <c r="EJ52" s="28" t="n">
        <f aca="false">IFERROR(DO51*BY52,"")</f>
        <v>0</v>
      </c>
      <c r="EK52" s="28" t="n">
        <f aca="false">IFERROR(DP51*BZ52,"")</f>
        <v>-0</v>
      </c>
      <c r="EL52" s="28" t="n">
        <f aca="false">IFERROR(DQ51*CA52,"")</f>
        <v>-0</v>
      </c>
      <c r="EM52" s="28" t="n">
        <f aca="false">IFERROR(DR51*CB52,"")</f>
        <v>-0</v>
      </c>
      <c r="EN52" s="28" t="n">
        <f aca="false">IFERROR(DS51*CC52,"")</f>
        <v>-0</v>
      </c>
      <c r="EO52" s="28" t="n">
        <f aca="false">IFERROR(DT51*CD52,"")</f>
        <v>0</v>
      </c>
      <c r="EP52" s="28" t="n">
        <f aca="false">IFERROR(DU51*CE52,"")</f>
        <v>-0</v>
      </c>
      <c r="EQ52" s="28" t="n">
        <f aca="false">IFERROR(DV51*CF52,"")</f>
        <v>0</v>
      </c>
      <c r="ER52" s="28" t="n">
        <f aca="false">IFERROR(DW51*CG52,"")</f>
        <v>0</v>
      </c>
      <c r="ES52" s="28" t="n">
        <f aca="false">IF(ROW()=4,"",SUM(DX52:ER52))</f>
        <v>0</v>
      </c>
      <c r="ET52" s="29" t="n">
        <f aca="false">COUNTIF(AR52:BL52,"&gt;0")</f>
        <v>0</v>
      </c>
    </row>
    <row r="53" customFormat="false" ht="15" hidden="false" customHeight="false" outlineLevel="0" collapsed="false">
      <c r="A53" s="19" t="n">
        <v>39507</v>
      </c>
      <c r="B53" s="23" t="n">
        <f aca="false">ABS(Rates_Data!AD53-Rates_Data!AE53)</f>
        <v>0.42526</v>
      </c>
      <c r="C53" s="23" t="n">
        <f aca="false">ABS(Rates_Data!AD53-Rates_Data!AF53)</f>
        <v>0.0543799999999996</v>
      </c>
      <c r="D53" s="23" t="n">
        <f aca="false">ABS(Rates_Data!AD53-Rates_Data!AG53)</f>
        <v>0.0563600000000003</v>
      </c>
      <c r="E53" s="23" t="n">
        <f aca="false">ABS(Rates_Data!AD53-Rates_Data!AH53)</f>
        <v>0.30742</v>
      </c>
      <c r="F53" s="23" t="n">
        <f aca="false">ABS(Rates_Data!AD53-Rates_Data!AI53)</f>
        <v>0.2684</v>
      </c>
      <c r="G53" s="23" t="n">
        <f aca="false">ABS(Rates_Data!AD53-Rates_Data!AJ53)</f>
        <v>0.76708</v>
      </c>
      <c r="H53" s="23" t="n">
        <f aca="false">ABS(Rates_Data!AE53-Rates_Data!AF53)</f>
        <v>0.37088</v>
      </c>
      <c r="I53" s="23" t="n">
        <f aca="false">ABS(Rates_Data!AE53-Rates_Data!AG53)</f>
        <v>0.48162</v>
      </c>
      <c r="J53" s="23" t="n">
        <f aca="false">ABS(Rates_Data!AE53-Rates_Data!AH53)</f>
        <v>0.73268</v>
      </c>
      <c r="K53" s="23" t="n">
        <f aca="false">ABS(Rates_Data!AE53-Rates_Data!AI53)</f>
        <v>0.15686</v>
      </c>
      <c r="L53" s="23" t="n">
        <f aca="false">ABS(Rates_Data!AE53-Rates_Data!AJ53)</f>
        <v>0.341820000000001</v>
      </c>
      <c r="M53" s="23" t="n">
        <f aca="false">ABS(Rates_Data!AF53-Rates_Data!AG53)</f>
        <v>0.11074</v>
      </c>
      <c r="N53" s="23" t="n">
        <f aca="false">ABS(Rates_Data!AF53-Rates_Data!AH53)</f>
        <v>0.3618</v>
      </c>
      <c r="O53" s="23" t="n">
        <f aca="false">ABS(Rates_Data!AF53-Rates_Data!AI53)</f>
        <v>0.21402</v>
      </c>
      <c r="P53" s="23" t="n">
        <f aca="false">ABS(Rates_Data!AF53-Rates_Data!AJ53)</f>
        <v>0.712700000000001</v>
      </c>
      <c r="Q53" s="23" t="n">
        <f aca="false">ABS(Rates_Data!AG53-Rates_Data!AH53)</f>
        <v>0.25106</v>
      </c>
      <c r="R53" s="23" t="n">
        <f aca="false">ABS(Rates_Data!AG53-Rates_Data!AI53)</f>
        <v>0.32476</v>
      </c>
      <c r="S53" s="23" t="n">
        <f aca="false">ABS(Rates_Data!AG53-Rates_Data!AJ53)</f>
        <v>0.823440000000001</v>
      </c>
      <c r="T53" s="23" t="n">
        <f aca="false">ABS(Rates_Data!AH53-Rates_Data!AI53)</f>
        <v>0.57582</v>
      </c>
      <c r="U53" s="23" t="n">
        <f aca="false">ABS(Rates_Data!AH53-Rates_Data!AJ53)</f>
        <v>1.0745</v>
      </c>
      <c r="V53" s="23" t="n">
        <f aca="false">ABS(Rates_Data!AI53-Rates_Data!AJ53)</f>
        <v>0.49868</v>
      </c>
      <c r="W53" s="26" t="str">
        <f aca="false">IF(ROW()&lt;4+MinObs-1,"",IFERROR((B53-AVERAGE(B$4:B53))/STDEV(B$4:B53),""))</f>
        <v/>
      </c>
      <c r="X53" s="26" t="str">
        <f aca="false">IF(ROW()&lt;4+MinObs-1,"",IFERROR((C53-AVERAGE(C$4:C53))/STDEV(C$4:C53),""))</f>
        <v/>
      </c>
      <c r="Y53" s="26" t="str">
        <f aca="false">IF(ROW()&lt;4+MinObs-1,"",IFERROR((D53-AVERAGE(D$4:D53))/STDEV(D$4:D53),""))</f>
        <v/>
      </c>
      <c r="Z53" s="26" t="str">
        <f aca="false">IF(ROW()&lt;4+MinObs-1,"",IFERROR((E53-AVERAGE(E$4:E53))/STDEV(E$4:E53),""))</f>
        <v/>
      </c>
      <c r="AA53" s="26" t="str">
        <f aca="false">IF(ROW()&lt;4+MinObs-1,"",IFERROR((F53-AVERAGE(F$4:F53))/STDEV(F$4:F53),""))</f>
        <v/>
      </c>
      <c r="AB53" s="26" t="str">
        <f aca="false">IF(ROW()&lt;4+MinObs-1,"",IFERROR((G53-AVERAGE(G$4:G53))/STDEV(G$4:G53),""))</f>
        <v/>
      </c>
      <c r="AC53" s="26" t="str">
        <f aca="false">IF(ROW()&lt;4+MinObs-1,"",IFERROR((H53-AVERAGE(H$4:H53))/STDEV(H$4:H53),""))</f>
        <v/>
      </c>
      <c r="AD53" s="26" t="str">
        <f aca="false">IF(ROW()&lt;4+MinObs-1,"",IFERROR((I53-AVERAGE(I$4:I53))/STDEV(I$4:I53),""))</f>
        <v/>
      </c>
      <c r="AE53" s="26" t="str">
        <f aca="false">IF(ROW()&lt;4+MinObs-1,"",IFERROR((J53-AVERAGE(J$4:J53))/STDEV(J$4:J53),""))</f>
        <v/>
      </c>
      <c r="AF53" s="26" t="str">
        <f aca="false">IF(ROW()&lt;4+MinObs-1,"",IFERROR((K53-AVERAGE(K$4:K53))/STDEV(K$4:K53),""))</f>
        <v/>
      </c>
      <c r="AG53" s="26" t="str">
        <f aca="false">IF(ROW()&lt;4+MinObs-1,"",IFERROR((L53-AVERAGE(L$4:L53))/STDEV(L$4:L53),""))</f>
        <v/>
      </c>
      <c r="AH53" s="26" t="str">
        <f aca="false">IF(ROW()&lt;4+MinObs-1,"",IFERROR((M53-AVERAGE(M$4:M53))/STDEV(M$4:M53),""))</f>
        <v/>
      </c>
      <c r="AI53" s="26" t="str">
        <f aca="false">IF(ROW()&lt;4+MinObs-1,"",IFERROR((N53-AVERAGE(N$4:N53))/STDEV(N$4:N53),""))</f>
        <v/>
      </c>
      <c r="AJ53" s="26" t="str">
        <f aca="false">IF(ROW()&lt;4+MinObs-1,"",IFERROR((O53-AVERAGE(O$4:O53))/STDEV(O$4:O53),""))</f>
        <v/>
      </c>
      <c r="AK53" s="26" t="str">
        <f aca="false">IF(ROW()&lt;4+MinObs-1,"",IFERROR((P53-AVERAGE(P$4:P53))/STDEV(P$4:P53),""))</f>
        <v/>
      </c>
      <c r="AL53" s="26" t="str">
        <f aca="false">IF(ROW()&lt;4+MinObs-1,"",IFERROR((Q53-AVERAGE(Q$4:Q53))/STDEV(Q$4:Q53),""))</f>
        <v/>
      </c>
      <c r="AM53" s="26" t="str">
        <f aca="false">IF(ROW()&lt;4+MinObs-1,"",IFERROR((R53-AVERAGE(R$4:R53))/STDEV(R$4:R53),""))</f>
        <v/>
      </c>
      <c r="AN53" s="26" t="str">
        <f aca="false">IF(ROW()&lt;4+MinObs-1,"",IFERROR((S53-AVERAGE(S$4:S53))/STDEV(S$4:S53),""))</f>
        <v/>
      </c>
      <c r="AO53" s="26" t="str">
        <f aca="false">IF(ROW()&lt;4+MinObs-1,"",IFERROR((T53-AVERAGE(T$4:T53))/STDEV(T$4:T53),""))</f>
        <v/>
      </c>
      <c r="AP53" s="26" t="str">
        <f aca="false">IF(ROW()&lt;4+MinObs-1,"",IFERROR((U53-AVERAGE(U$4:U53))/STDEV(U$4:U53),""))</f>
        <v/>
      </c>
      <c r="AQ53" s="26" t="str">
        <f aca="false">IF(ROW()&lt;4+MinObs-1,"",IFERROR((V53-AVERAGE(V$4:V53))/STDEV(V$4:V53),""))</f>
        <v/>
      </c>
      <c r="AR53" s="26" t="n">
        <f aca="false">IF(W53="",0,IF(W53&gt;=z4,w4,IF(W53&gt;=z3,w3,IF(W53&gt;=zEntry,w2,IF(AND(W53&gt;=ExitZ,AR52&gt;0),w2,0)))))</f>
        <v>0</v>
      </c>
      <c r="AS53" s="26" t="n">
        <f aca="false">IF(X53="",0,IF(X53&gt;=z4,w4,IF(X53&gt;=z3,w3,IF(X53&gt;=zEntry,w2,IF(AND(X53&gt;=ExitZ,AS52&gt;0),w2,0)))))</f>
        <v>0</v>
      </c>
      <c r="AT53" s="26" t="n">
        <f aca="false">IF(Y53="",0,IF(Y53&gt;=z4,w4,IF(Y53&gt;=z3,w3,IF(Y53&gt;=zEntry,w2,IF(AND(Y53&gt;=ExitZ,AT52&gt;0),w2,0)))))</f>
        <v>0</v>
      </c>
      <c r="AU53" s="26" t="n">
        <f aca="false">IF(Z53="",0,IF(Z53&gt;=z4,w4,IF(Z53&gt;=z3,w3,IF(Z53&gt;=zEntry,w2,IF(AND(Z53&gt;=ExitZ,AU52&gt;0),w2,0)))))</f>
        <v>0</v>
      </c>
      <c r="AV53" s="26" t="n">
        <f aca="false">IF(AA53="",0,IF(AA53&gt;=z4,w4,IF(AA53&gt;=z3,w3,IF(AA53&gt;=zEntry,w2,IF(AND(AA53&gt;=ExitZ,AV52&gt;0),w2,0)))))</f>
        <v>0</v>
      </c>
      <c r="AW53" s="26" t="n">
        <f aca="false">IF(AB53="",0,IF(AB53&gt;=z4,w4,IF(AB53&gt;=z3,w3,IF(AB53&gt;=zEntry,w2,IF(AND(AB53&gt;=ExitZ,AW52&gt;0),w2,0)))))</f>
        <v>0</v>
      </c>
      <c r="AX53" s="26" t="n">
        <f aca="false">IF(AC53="",0,IF(AC53&gt;=z4,w4,IF(AC53&gt;=z3,w3,IF(AC53&gt;=zEntry,w2,IF(AND(AC53&gt;=ExitZ,AX52&gt;0),w2,0)))))</f>
        <v>0</v>
      </c>
      <c r="AY53" s="26" t="n">
        <f aca="false">IF(AD53="",0,IF(AD53&gt;=z4,w4,IF(AD53&gt;=z3,w3,IF(AD53&gt;=zEntry,w2,IF(AND(AD53&gt;=ExitZ,AY52&gt;0),w2,0)))))</f>
        <v>0</v>
      </c>
      <c r="AZ53" s="26" t="n">
        <f aca="false">IF(AE53="",0,IF(AE53&gt;=z4,w4,IF(AE53&gt;=z3,w3,IF(AE53&gt;=zEntry,w2,IF(AND(AE53&gt;=ExitZ,AZ52&gt;0),w2,0)))))</f>
        <v>0</v>
      </c>
      <c r="BA53" s="26" t="n">
        <f aca="false">IF(AF53="",0,IF(AF53&gt;=z4,w4,IF(AF53&gt;=z3,w3,IF(AF53&gt;=zEntry,w2,IF(AND(AF53&gt;=ExitZ,BA52&gt;0),w2,0)))))</f>
        <v>0</v>
      </c>
      <c r="BB53" s="26" t="n">
        <f aca="false">IF(AG53="",0,IF(AG53&gt;=z4,w4,IF(AG53&gt;=z3,w3,IF(AG53&gt;=zEntry,w2,IF(AND(AG53&gt;=ExitZ,BB52&gt;0),w2,0)))))</f>
        <v>0</v>
      </c>
      <c r="BC53" s="26" t="n">
        <f aca="false">IF(AH53="",0,IF(AH53&gt;=z4,w4,IF(AH53&gt;=z3,w3,IF(AH53&gt;=zEntry,w2,IF(AND(AH53&gt;=ExitZ,BC52&gt;0),w2,0)))))</f>
        <v>0</v>
      </c>
      <c r="BD53" s="26" t="n">
        <f aca="false">IF(AI53="",0,IF(AI53&gt;=z4,w4,IF(AI53&gt;=z3,w3,IF(AI53&gt;=zEntry,w2,IF(AND(AI53&gt;=ExitZ,BD52&gt;0),w2,0)))))</f>
        <v>0</v>
      </c>
      <c r="BE53" s="26" t="n">
        <f aca="false">IF(AJ53="",0,IF(AJ53&gt;=z4,w4,IF(AJ53&gt;=z3,w3,IF(AJ53&gt;=zEntry,w2,IF(AND(AJ53&gt;=ExitZ,BE52&gt;0),w2,0)))))</f>
        <v>0</v>
      </c>
      <c r="BF53" s="26" t="n">
        <f aca="false">IF(AK53="",0,IF(AK53&gt;=z4,w4,IF(AK53&gt;=z3,w3,IF(AK53&gt;=zEntry,w2,IF(AND(AK53&gt;=ExitZ,BF52&gt;0),w2,0)))))</f>
        <v>0</v>
      </c>
      <c r="BG53" s="26" t="n">
        <f aca="false">IF(AL53="",0,IF(AL53&gt;=z4,w4,IF(AL53&gt;=z3,w3,IF(AL53&gt;=zEntry,w2,IF(AND(AL53&gt;=ExitZ,BG52&gt;0),w2,0)))))</f>
        <v>0</v>
      </c>
      <c r="BH53" s="26" t="n">
        <f aca="false">IF(AM53="",0,IF(AM53&gt;=z4,w4,IF(AM53&gt;=z3,w3,IF(AM53&gt;=zEntry,w2,IF(AND(AM53&gt;=ExitZ,BH52&gt;0),w2,0)))))</f>
        <v>0</v>
      </c>
      <c r="BI53" s="26" t="n">
        <f aca="false">IF(AN53="",0,IF(AN53&gt;=z4,w4,IF(AN53&gt;=z3,w3,IF(AN53&gt;=zEntry,w2,IF(AND(AN53&gt;=ExitZ,BI52&gt;0),w2,0)))))</f>
        <v>0</v>
      </c>
      <c r="BJ53" s="26" t="n">
        <f aca="false">IF(AO53="",0,IF(AO53&gt;=z4,w4,IF(AO53&gt;=z3,w3,IF(AO53&gt;=zEntry,w2,IF(AND(AO53&gt;=ExitZ,BJ52&gt;0),w2,0)))))</f>
        <v>0</v>
      </c>
      <c r="BK53" s="26" t="n">
        <f aca="false">IF(AP53="",0,IF(AP53&gt;=z4,w4,IF(AP53&gt;=z3,w3,IF(AP53&gt;=zEntry,w2,IF(AND(AP53&gt;=ExitZ,BK52&gt;0),w2,0)))))</f>
        <v>0</v>
      </c>
      <c r="BL53" s="26" t="n">
        <f aca="false">IF(AQ53="",0,IF(AQ53&gt;=z4,w4,IF(AQ53&gt;=z3,w3,IF(AQ53&gt;=zEntry,w2,IF(AND(AQ53&gt;=ExitZ,BL52&gt;0),w2,0)))))</f>
        <v>0</v>
      </c>
      <c r="BM53" s="23" t="n">
        <f aca="false">IF(Rates_Data!AD52&gt;=Rates_Data!AE52,Rates_Data!AK53-Rates_Data!AL53,Rates_Data!AL53-Rates_Data!AK53)</f>
        <v>0.00594700000000001</v>
      </c>
      <c r="BN53" s="23" t="n">
        <f aca="false">IF(Rates_Data!AD52&gt;=Rates_Data!AF52,Rates_Data!AK53-Rates_Data!AM53,Rates_Data!AM53-Rates_Data!AK53)</f>
        <v>0.006555</v>
      </c>
      <c r="BO53" s="23" t="n">
        <f aca="false">IF(Rates_Data!AD52&gt;=Rates_Data!AG52,Rates_Data!AK53-Rates_Data!AN53,Rates_Data!AN53-Rates_Data!AK53)</f>
        <v>0.00338200000000001</v>
      </c>
      <c r="BP53" s="23" t="n">
        <f aca="false">IF(Rates_Data!AD52&gt;=Rates_Data!AH52,Rates_Data!AK53-Rates_Data!AO53,Rates_Data!AO53-Rates_Data!AK53)</f>
        <v>0.00870200000000001</v>
      </c>
      <c r="BQ53" s="23" t="n">
        <f aca="false">IF(Rates_Data!AD52&gt;=Rates_Data!AI52,Rates_Data!AK53-Rates_Data!AP53,Rates_Data!AP53-Rates_Data!AK53)</f>
        <v>0.00651699999999999</v>
      </c>
      <c r="BR53" s="23" t="n">
        <f aca="false">IF(Rates_Data!AD52&gt;=Rates_Data!AJ52,Rates_Data!AK53-Rates_Data!AQ53,Rates_Data!AQ53-Rates_Data!AK53)</f>
        <v>-0.00161500000000001</v>
      </c>
      <c r="BS53" s="23" t="n">
        <f aca="false">IF(Rates_Data!AE52&gt;=Rates_Data!AF52,Rates_Data!AL53-Rates_Data!AM53,Rates_Data!AM53-Rates_Data!AL53)</f>
        <v>-0.000607999999999997</v>
      </c>
      <c r="BT53" s="23" t="n">
        <f aca="false">IF(Rates_Data!AE52&gt;=Rates_Data!AG52,Rates_Data!AL53-Rates_Data!AN53,Rates_Data!AN53-Rates_Data!AL53)</f>
        <v>-0.002565</v>
      </c>
      <c r="BU53" s="23" t="n">
        <f aca="false">IF(Rates_Data!AE52&gt;=Rates_Data!AH52,Rates_Data!AL53-Rates_Data!AO53,Rates_Data!AO53-Rates_Data!AL53)</f>
        <v>0.00275500000000001</v>
      </c>
      <c r="BV53" s="23" t="n">
        <f aca="false">IF(Rates_Data!AE52&gt;=Rates_Data!AI52,Rates_Data!AL53-Rates_Data!AP53,Rates_Data!AP53-Rates_Data!AL53)</f>
        <v>0.012464</v>
      </c>
      <c r="BW53" s="23" t="n">
        <f aca="false">IF(Rates_Data!AE52&gt;=Rates_Data!AJ52,Rates_Data!AL53-Rates_Data!AQ53,Rates_Data!AQ53-Rates_Data!AL53)</f>
        <v>0.004332</v>
      </c>
      <c r="BX53" s="23" t="n">
        <f aca="false">IF(Rates_Data!AF52&gt;=Rates_Data!AG52,Rates_Data!AM53-Rates_Data!AN53,Rates_Data!AN53-Rates_Data!AM53)</f>
        <v>-0.003173</v>
      </c>
      <c r="BY53" s="23" t="n">
        <f aca="false">IF(Rates_Data!AF52&gt;=Rates_Data!AH52,Rates_Data!AM53-Rates_Data!AO53,Rates_Data!AO53-Rates_Data!AM53)</f>
        <v>0.00214700000000001</v>
      </c>
      <c r="BZ53" s="23" t="n">
        <f aca="false">IF(Rates_Data!AF52&gt;=Rates_Data!AI52,Rates_Data!AM53-Rates_Data!AP53,Rates_Data!AP53-Rates_Data!AM53)</f>
        <v>0.013072</v>
      </c>
      <c r="CA53" s="23" t="n">
        <f aca="false">IF(Rates_Data!AF52&gt;=Rates_Data!AJ52,Rates_Data!AM53-Rates_Data!AQ53,Rates_Data!AQ53-Rates_Data!AM53)</f>
        <v>0.00494</v>
      </c>
      <c r="CB53" s="23" t="n">
        <f aca="false">IF(Rates_Data!AG52&gt;=Rates_Data!AH52,Rates_Data!AN53-Rates_Data!AO53,Rates_Data!AO53-Rates_Data!AN53)</f>
        <v>0.00532000000000001</v>
      </c>
      <c r="CC53" s="23" t="n">
        <f aca="false">IF(Rates_Data!AG52&gt;=Rates_Data!AI52,Rates_Data!AN53-Rates_Data!AP53,Rates_Data!AP53-Rates_Data!AN53)</f>
        <v>0.009899</v>
      </c>
      <c r="CD53" s="23" t="n">
        <f aca="false">IF(Rates_Data!AG52&gt;=Rates_Data!AJ52,Rates_Data!AN53-Rates_Data!AQ53,Rates_Data!AQ53-Rates_Data!AN53)</f>
        <v>0.001767</v>
      </c>
      <c r="CE53" s="23" t="n">
        <f aca="false">IF(Rates_Data!AH52&gt;=Rates_Data!AI52,Rates_Data!AO53-Rates_Data!AP53,Rates_Data!AP53-Rates_Data!AO53)</f>
        <v>0.015219</v>
      </c>
      <c r="CF53" s="23" t="n">
        <f aca="false">IF(Rates_Data!AH52&gt;=Rates_Data!AJ52,Rates_Data!AO53-Rates_Data!AQ53,Rates_Data!AQ53-Rates_Data!AO53)</f>
        <v>0.00708700000000001</v>
      </c>
      <c r="CG53" s="23" t="n">
        <f aca="false">IF(Rates_Data!AI52&gt;=Rates_Data!AJ52,Rates_Data!AP53-Rates_Data!AQ53,Rates_Data!AQ53-Rates_Data!AP53)</f>
        <v>-0.008132</v>
      </c>
      <c r="CH53" s="27" t="n">
        <f aca="false">IF(ROW()&lt;4+VolLB,"",STDEV(INDEX($BM:$BM,ROW()-VolLB+1):INDEX($BM:$BM,ROW()))*SQRT(12))</f>
        <v>0.0183652177737208</v>
      </c>
      <c r="CI53" s="27" t="n">
        <f aca="false">IF(ROW()&lt;4+VolLB,"",STDEV(INDEX($BN:$BN,ROW()-VolLB+1):INDEX($BN:$BN,ROW()))*SQRT(12))</f>
        <v>0.0180143140566976</v>
      </c>
      <c r="CJ53" s="27" t="n">
        <f aca="false">IF(ROW()&lt;4+VolLB,"",STDEV(INDEX($BO:$BO,ROW()-VolLB+1):INDEX($BO:$BO,ROW()))*SQRT(12))</f>
        <v>0.0155645018851659</v>
      </c>
      <c r="CK53" s="27" t="n">
        <f aca="false">IF(ROW()&lt;4+VolLB,"",STDEV(INDEX($BP:$BP,ROW()-VolLB+1):INDEX($BP:$BP,ROW()))*SQRT(12))</f>
        <v>0.0212247049662595</v>
      </c>
      <c r="CL53" s="27" t="n">
        <f aca="false">IF(ROW()&lt;4+VolLB,"",STDEV(INDEX($BQ:$BQ,ROW()-VolLB+1):INDEX($BQ:$BQ,ROW()))*SQRT(12))</f>
        <v>0.0213206421925973</v>
      </c>
      <c r="CM53" s="27" t="n">
        <f aca="false">IF(ROW()&lt;4+VolLB,"",STDEV(INDEX($BR:$BR,ROW()-VolLB+1):INDEX($BR:$BR,ROW()))*SQRT(12))</f>
        <v>0.0163833218013814</v>
      </c>
      <c r="CN53" s="27" t="n">
        <f aca="false">IF(ROW()&lt;4+VolLB,"",STDEV(INDEX($BS:$BS,ROW()-VolLB+1):INDEX($BS:$BS,ROW()))*SQRT(12))</f>
        <v>0.0190764090309022</v>
      </c>
      <c r="CO53" s="27" t="n">
        <f aca="false">IF(ROW()&lt;4+VolLB,"",STDEV(INDEX($BT:$BT,ROW()-VolLB+1):INDEX($BT:$BT,ROW()))*SQRT(12))</f>
        <v>0.0190948878271995</v>
      </c>
      <c r="CP53" s="27" t="n">
        <f aca="false">IF(ROW()&lt;4+VolLB,"",STDEV(INDEX($BU:$BU,ROW()-VolLB+1):INDEX($BU:$BU,ROW()))*SQRT(12))</f>
        <v>0.0211972307167031</v>
      </c>
      <c r="CQ53" s="27" t="n">
        <f aca="false">IF(ROW()&lt;4+VolLB,"",STDEV(INDEX($BV:$BV,ROW()-VolLB+1):INDEX($BV:$BV,ROW()))*SQRT(12))</f>
        <v>0.0225002308159589</v>
      </c>
      <c r="CR53" s="27" t="n">
        <f aca="false">IF(ROW()&lt;4+VolLB,"",STDEV(INDEX($BW:$BW,ROW()-VolLB+1):INDEX($BW:$BW,ROW()))*SQRT(12))</f>
        <v>0.0199215450223167</v>
      </c>
      <c r="CS53" s="27" t="n">
        <f aca="false">IF(ROW()&lt;4+VolLB,"",STDEV(INDEX($BX:$BX,ROW()-VolLB+1):INDEX($BX:$BX,ROW()))*SQRT(12))</f>
        <v>0.0215842988242225</v>
      </c>
      <c r="CT53" s="27" t="n">
        <f aca="false">IF(ROW()&lt;4+VolLB,"",STDEV(INDEX($BY:$BY,ROW()-VolLB+1):INDEX($BY:$BY,ROW()))*SQRT(12))</f>
        <v>0.0228575380374469</v>
      </c>
      <c r="CU53" s="27" t="n">
        <f aca="false">IF(ROW()&lt;4+VolLB,"",STDEV(INDEX($BZ:$BZ,ROW()-VolLB+1):INDEX($BZ:$BZ,ROW()))*SQRT(12))</f>
        <v>0.0239064206980149</v>
      </c>
      <c r="CV53" s="27" t="n">
        <f aca="false">IF(ROW()&lt;4+VolLB,"",STDEV(INDEX($CA:$CA,ROW()-VolLB+1):INDEX($CA:$CA,ROW()))*SQRT(12))</f>
        <v>0.0192462263371043</v>
      </c>
      <c r="CW53" s="27" t="n">
        <f aca="false">IF(ROW()&lt;4+VolLB,"",STDEV(INDEX($CB:$CB,ROW()-VolLB+1):INDEX($CB:$CB,ROW()))*SQRT(12))</f>
        <v>0.0216045884074921</v>
      </c>
      <c r="CX53" s="27" t="n">
        <f aca="false">IF(ROW()&lt;4+VolLB,"",STDEV(INDEX($CC:$CC,ROW()-VolLB+1):INDEX($CC:$CC,ROW()))*SQRT(12))</f>
        <v>0.0223027691340699</v>
      </c>
      <c r="CY53" s="27" t="n">
        <f aca="false">IF(ROW()&lt;4+VolLB,"",STDEV(INDEX($CD:$CD,ROW()-VolLB+1):INDEX($CD:$CD,ROW()))*SQRT(12))</f>
        <v>0.0201355319437343</v>
      </c>
      <c r="CZ53" s="27" t="n">
        <f aca="false">IF(ROW()&lt;4+VolLB,"",STDEV(INDEX($CE:$CE,ROW()-VolLB+1):INDEX($CE:$CE,ROW()))*SQRT(12))</f>
        <v>0.0251697898076624</v>
      </c>
      <c r="DA53" s="27" t="n">
        <f aca="false">IF(ROW()&lt;4+VolLB,"",STDEV(INDEX($CF:$CF,ROW()-VolLB+1):INDEX($CF:$CF,ROW()))*SQRT(12))</f>
        <v>0.0212192729770883</v>
      </c>
      <c r="DB53" s="27" t="n">
        <f aca="false">IF(ROW()&lt;4+VolLB,"",STDEV(INDEX($CG:$CG,ROW()-VolLB+1):INDEX($CG:$CG,ROW()))*SQRT(12))</f>
        <v>0.0191245476388456</v>
      </c>
      <c r="DC53" s="26" t="n">
        <f aca="false">IF(OR(AR53=0,CH53="",CH53=0),0,AR53*MIN(MaxScal,TgtVol/CH53))</f>
        <v>0</v>
      </c>
      <c r="DD53" s="26" t="n">
        <f aca="false">IF(OR(AS53=0,CI53="",CI53=0),0,AS53*MIN(MaxScal,TgtVol/CI53))</f>
        <v>0</v>
      </c>
      <c r="DE53" s="26" t="n">
        <f aca="false">IF(OR(AT53=0,CJ53="",CJ53=0),0,AT53*MIN(MaxScal,TgtVol/CJ53))</f>
        <v>0</v>
      </c>
      <c r="DF53" s="26" t="n">
        <f aca="false">IF(OR(AU53=0,CK53="",CK53=0),0,AU53*MIN(MaxScal,TgtVol/CK53))</f>
        <v>0</v>
      </c>
      <c r="DG53" s="26" t="n">
        <f aca="false">IF(OR(AV53=0,CL53="",CL53=0),0,AV53*MIN(MaxScal,TgtVol/CL53))</f>
        <v>0</v>
      </c>
      <c r="DH53" s="26" t="n">
        <f aca="false">IF(OR(AW53=0,CM53="",CM53=0),0,AW53*MIN(MaxScal,TgtVol/CM53))</f>
        <v>0</v>
      </c>
      <c r="DI53" s="26" t="n">
        <f aca="false">IF(OR(AX53=0,CN53="",CN53=0),0,AX53*MIN(MaxScal,TgtVol/CN53))</f>
        <v>0</v>
      </c>
      <c r="DJ53" s="26" t="n">
        <f aca="false">IF(OR(AY53=0,CO53="",CO53=0),0,AY53*MIN(MaxScal,TgtVol/CO53))</f>
        <v>0</v>
      </c>
      <c r="DK53" s="26" t="n">
        <f aca="false">IF(OR(AZ53=0,CP53="",CP53=0),0,AZ53*MIN(MaxScal,TgtVol/CP53))</f>
        <v>0</v>
      </c>
      <c r="DL53" s="26" t="n">
        <f aca="false">IF(OR(BA53=0,CQ53="",CQ53=0),0,BA53*MIN(MaxScal,TgtVol/CQ53))</f>
        <v>0</v>
      </c>
      <c r="DM53" s="26" t="n">
        <f aca="false">IF(OR(BB53=0,CR53="",CR53=0),0,BB53*MIN(MaxScal,TgtVol/CR53))</f>
        <v>0</v>
      </c>
      <c r="DN53" s="26" t="n">
        <f aca="false">IF(OR(BC53=0,CS53="",CS53=0),0,BC53*MIN(MaxScal,TgtVol/CS53))</f>
        <v>0</v>
      </c>
      <c r="DO53" s="26" t="n">
        <f aca="false">IF(OR(BD53=0,CT53="",CT53=0),0,BD53*MIN(MaxScal,TgtVol/CT53))</f>
        <v>0</v>
      </c>
      <c r="DP53" s="26" t="n">
        <f aca="false">IF(OR(BE53=0,CU53="",CU53=0),0,BE53*MIN(MaxScal,TgtVol/CU53))</f>
        <v>0</v>
      </c>
      <c r="DQ53" s="26" t="n">
        <f aca="false">IF(OR(BF53=0,CV53="",CV53=0),0,BF53*MIN(MaxScal,TgtVol/CV53))</f>
        <v>0</v>
      </c>
      <c r="DR53" s="26" t="n">
        <f aca="false">IF(OR(BG53=0,CW53="",CW53=0),0,BG53*MIN(MaxScal,TgtVol/CW53))</f>
        <v>0</v>
      </c>
      <c r="DS53" s="26" t="n">
        <f aca="false">IF(OR(BH53=0,CX53="",CX53=0),0,BH53*MIN(MaxScal,TgtVol/CX53))</f>
        <v>0</v>
      </c>
      <c r="DT53" s="26" t="n">
        <f aca="false">IF(OR(BI53=0,CY53="",CY53=0),0,BI53*MIN(MaxScal,TgtVol/CY53))</f>
        <v>0</v>
      </c>
      <c r="DU53" s="26" t="n">
        <f aca="false">IF(OR(BJ53=0,CZ53="",CZ53=0),0,BJ53*MIN(MaxScal,TgtVol/CZ53))</f>
        <v>0</v>
      </c>
      <c r="DV53" s="26" t="n">
        <f aca="false">IF(OR(BK53=0,DA53="",DA53=0),0,BK53*MIN(MaxScal,TgtVol/DA53))</f>
        <v>0</v>
      </c>
      <c r="DW53" s="26" t="n">
        <f aca="false">IF(OR(BL53=0,DB53="",DB53=0),0,BL53*MIN(MaxScal,TgtVol/DB53))</f>
        <v>0</v>
      </c>
      <c r="DX53" s="28" t="n">
        <f aca="false">IFERROR(DC52*BM53,"")</f>
        <v>0</v>
      </c>
      <c r="DY53" s="28" t="n">
        <f aca="false">IFERROR(DD52*BN53,"")</f>
        <v>0</v>
      </c>
      <c r="DZ53" s="28" t="n">
        <f aca="false">IFERROR(DE52*BO53,"")</f>
        <v>0</v>
      </c>
      <c r="EA53" s="28" t="n">
        <f aca="false">IFERROR(DF52*BP53,"")</f>
        <v>0</v>
      </c>
      <c r="EB53" s="28" t="n">
        <f aca="false">IFERROR(DG52*BQ53,"")</f>
        <v>0</v>
      </c>
      <c r="EC53" s="28" t="n">
        <f aca="false">IFERROR(DH52*BR53,"")</f>
        <v>-0</v>
      </c>
      <c r="ED53" s="28" t="n">
        <f aca="false">IFERROR(DI52*BS53,"")</f>
        <v>-0</v>
      </c>
      <c r="EE53" s="28" t="n">
        <f aca="false">IFERROR(DJ52*BT53,"")</f>
        <v>-0</v>
      </c>
      <c r="EF53" s="28" t="n">
        <f aca="false">IFERROR(DK52*BU53,"")</f>
        <v>0</v>
      </c>
      <c r="EG53" s="28" t="n">
        <f aca="false">IFERROR(DL52*BV53,"")</f>
        <v>0</v>
      </c>
      <c r="EH53" s="28" t="n">
        <f aca="false">IFERROR(DM52*BW53,"")</f>
        <v>0</v>
      </c>
      <c r="EI53" s="28" t="n">
        <f aca="false">IFERROR(DN52*BX53,"")</f>
        <v>-0</v>
      </c>
      <c r="EJ53" s="28" t="n">
        <f aca="false">IFERROR(DO52*BY53,"")</f>
        <v>0</v>
      </c>
      <c r="EK53" s="28" t="n">
        <f aca="false">IFERROR(DP52*BZ53,"")</f>
        <v>0</v>
      </c>
      <c r="EL53" s="28" t="n">
        <f aca="false">IFERROR(DQ52*CA53,"")</f>
        <v>0</v>
      </c>
      <c r="EM53" s="28" t="n">
        <f aca="false">IFERROR(DR52*CB53,"")</f>
        <v>0</v>
      </c>
      <c r="EN53" s="28" t="n">
        <f aca="false">IFERROR(DS52*CC53,"")</f>
        <v>0</v>
      </c>
      <c r="EO53" s="28" t="n">
        <f aca="false">IFERROR(DT52*CD53,"")</f>
        <v>0</v>
      </c>
      <c r="EP53" s="28" t="n">
        <f aca="false">IFERROR(DU52*CE53,"")</f>
        <v>0</v>
      </c>
      <c r="EQ53" s="28" t="n">
        <f aca="false">IFERROR(DV52*CF53,"")</f>
        <v>0</v>
      </c>
      <c r="ER53" s="28" t="n">
        <f aca="false">IFERROR(DW52*CG53,"")</f>
        <v>-0</v>
      </c>
      <c r="ES53" s="28" t="n">
        <f aca="false">IF(ROW()=4,"",SUM(DX53:ER53))</f>
        <v>0</v>
      </c>
      <c r="ET53" s="29" t="n">
        <f aca="false">COUNTIF(AR53:BL53,"&gt;0")</f>
        <v>0</v>
      </c>
    </row>
    <row r="54" customFormat="false" ht="15" hidden="false" customHeight="false" outlineLevel="0" collapsed="false">
      <c r="A54" s="19" t="n">
        <v>39538</v>
      </c>
      <c r="B54" s="23" t="n">
        <f aca="false">ABS(Rates_Data!AD54-Rates_Data!AE54)</f>
        <v>0.254176470588235</v>
      </c>
      <c r="C54" s="23" t="n">
        <f aca="false">ABS(Rates_Data!AD54-Rates_Data!AF54)</f>
        <v>0.173156862745098</v>
      </c>
      <c r="D54" s="23" t="n">
        <f aca="false">ABS(Rates_Data!AD54-Rates_Data!AG54)</f>
        <v>0.0797647058823532</v>
      </c>
      <c r="E54" s="23" t="n">
        <f aca="false">ABS(Rates_Data!AD54-Rates_Data!AH54)</f>
        <v>0.315117647058824</v>
      </c>
      <c r="F54" s="23" t="n">
        <f aca="false">ABS(Rates_Data!AD54-Rates_Data!AI54)</f>
        <v>0.189607843137255</v>
      </c>
      <c r="G54" s="23" t="n">
        <f aca="false">ABS(Rates_Data!AD54-Rates_Data!AJ54)</f>
        <v>0.931450980392157</v>
      </c>
      <c r="H54" s="23" t="n">
        <f aca="false">ABS(Rates_Data!AE54-Rates_Data!AF54)</f>
        <v>0.427333333333334</v>
      </c>
      <c r="I54" s="23" t="n">
        <f aca="false">ABS(Rates_Data!AE54-Rates_Data!AG54)</f>
        <v>0.333941176470589</v>
      </c>
      <c r="J54" s="23" t="n">
        <f aca="false">ABS(Rates_Data!AE54-Rates_Data!AH54)</f>
        <v>0.569294117647059</v>
      </c>
      <c r="K54" s="23" t="n">
        <f aca="false">ABS(Rates_Data!AE54-Rates_Data!AI54)</f>
        <v>0.0645686274509806</v>
      </c>
      <c r="L54" s="23" t="n">
        <f aca="false">ABS(Rates_Data!AE54-Rates_Data!AJ54)</f>
        <v>0.677274509803921</v>
      </c>
      <c r="M54" s="23" t="n">
        <f aca="false">ABS(Rates_Data!AF54-Rates_Data!AG54)</f>
        <v>0.093392156862745</v>
      </c>
      <c r="N54" s="23" t="n">
        <f aca="false">ABS(Rates_Data!AF54-Rates_Data!AH54)</f>
        <v>0.141960784313726</v>
      </c>
      <c r="O54" s="23" t="n">
        <f aca="false">ABS(Rates_Data!AF54-Rates_Data!AI54)</f>
        <v>0.362764705882353</v>
      </c>
      <c r="P54" s="23" t="n">
        <f aca="false">ABS(Rates_Data!AF54-Rates_Data!AJ54)</f>
        <v>1.10460784313725</v>
      </c>
      <c r="Q54" s="23" t="n">
        <f aca="false">ABS(Rates_Data!AG54-Rates_Data!AH54)</f>
        <v>0.235352941176471</v>
      </c>
      <c r="R54" s="23" t="n">
        <f aca="false">ABS(Rates_Data!AG54-Rates_Data!AI54)</f>
        <v>0.269372549019608</v>
      </c>
      <c r="S54" s="23" t="n">
        <f aca="false">ABS(Rates_Data!AG54-Rates_Data!AJ54)</f>
        <v>1.01121568627451</v>
      </c>
      <c r="T54" s="23" t="n">
        <f aca="false">ABS(Rates_Data!AH54-Rates_Data!AI54)</f>
        <v>0.504725490196079</v>
      </c>
      <c r="U54" s="23" t="n">
        <f aca="false">ABS(Rates_Data!AH54-Rates_Data!AJ54)</f>
        <v>1.24656862745098</v>
      </c>
      <c r="V54" s="23" t="n">
        <f aca="false">ABS(Rates_Data!AI54-Rates_Data!AJ54)</f>
        <v>0.741843137254902</v>
      </c>
      <c r="W54" s="26" t="str">
        <f aca="false">IF(ROW()&lt;4+MinObs-1,"",IFERROR((B54-AVERAGE(B$4:B54))/STDEV(B$4:B54),""))</f>
        <v/>
      </c>
      <c r="X54" s="26" t="str">
        <f aca="false">IF(ROW()&lt;4+MinObs-1,"",IFERROR((C54-AVERAGE(C$4:C54))/STDEV(C$4:C54),""))</f>
        <v/>
      </c>
      <c r="Y54" s="26" t="str">
        <f aca="false">IF(ROW()&lt;4+MinObs-1,"",IFERROR((D54-AVERAGE(D$4:D54))/STDEV(D$4:D54),""))</f>
        <v/>
      </c>
      <c r="Z54" s="26" t="str">
        <f aca="false">IF(ROW()&lt;4+MinObs-1,"",IFERROR((E54-AVERAGE(E$4:E54))/STDEV(E$4:E54),""))</f>
        <v/>
      </c>
      <c r="AA54" s="26" t="str">
        <f aca="false">IF(ROW()&lt;4+MinObs-1,"",IFERROR((F54-AVERAGE(F$4:F54))/STDEV(F$4:F54),""))</f>
        <v/>
      </c>
      <c r="AB54" s="26" t="str">
        <f aca="false">IF(ROW()&lt;4+MinObs-1,"",IFERROR((G54-AVERAGE(G$4:G54))/STDEV(G$4:G54),""))</f>
        <v/>
      </c>
      <c r="AC54" s="26" t="str">
        <f aca="false">IF(ROW()&lt;4+MinObs-1,"",IFERROR((H54-AVERAGE(H$4:H54))/STDEV(H$4:H54),""))</f>
        <v/>
      </c>
      <c r="AD54" s="26" t="str">
        <f aca="false">IF(ROW()&lt;4+MinObs-1,"",IFERROR((I54-AVERAGE(I$4:I54))/STDEV(I$4:I54),""))</f>
        <v/>
      </c>
      <c r="AE54" s="26" t="str">
        <f aca="false">IF(ROW()&lt;4+MinObs-1,"",IFERROR((J54-AVERAGE(J$4:J54))/STDEV(J$4:J54),""))</f>
        <v/>
      </c>
      <c r="AF54" s="26" t="str">
        <f aca="false">IF(ROW()&lt;4+MinObs-1,"",IFERROR((K54-AVERAGE(K$4:K54))/STDEV(K$4:K54),""))</f>
        <v/>
      </c>
      <c r="AG54" s="26" t="str">
        <f aca="false">IF(ROW()&lt;4+MinObs-1,"",IFERROR((L54-AVERAGE(L$4:L54))/STDEV(L$4:L54),""))</f>
        <v/>
      </c>
      <c r="AH54" s="26" t="str">
        <f aca="false">IF(ROW()&lt;4+MinObs-1,"",IFERROR((M54-AVERAGE(M$4:M54))/STDEV(M$4:M54),""))</f>
        <v/>
      </c>
      <c r="AI54" s="26" t="str">
        <f aca="false">IF(ROW()&lt;4+MinObs-1,"",IFERROR((N54-AVERAGE(N$4:N54))/STDEV(N$4:N54),""))</f>
        <v/>
      </c>
      <c r="AJ54" s="26" t="str">
        <f aca="false">IF(ROW()&lt;4+MinObs-1,"",IFERROR((O54-AVERAGE(O$4:O54))/STDEV(O$4:O54),""))</f>
        <v/>
      </c>
      <c r="AK54" s="26" t="str">
        <f aca="false">IF(ROW()&lt;4+MinObs-1,"",IFERROR((P54-AVERAGE(P$4:P54))/STDEV(P$4:P54),""))</f>
        <v/>
      </c>
      <c r="AL54" s="26" t="str">
        <f aca="false">IF(ROW()&lt;4+MinObs-1,"",IFERROR((Q54-AVERAGE(Q$4:Q54))/STDEV(Q$4:Q54),""))</f>
        <v/>
      </c>
      <c r="AM54" s="26" t="str">
        <f aca="false">IF(ROW()&lt;4+MinObs-1,"",IFERROR((R54-AVERAGE(R$4:R54))/STDEV(R$4:R54),""))</f>
        <v/>
      </c>
      <c r="AN54" s="26" t="str">
        <f aca="false">IF(ROW()&lt;4+MinObs-1,"",IFERROR((S54-AVERAGE(S$4:S54))/STDEV(S$4:S54),""))</f>
        <v/>
      </c>
      <c r="AO54" s="26" t="str">
        <f aca="false">IF(ROW()&lt;4+MinObs-1,"",IFERROR((T54-AVERAGE(T$4:T54))/STDEV(T$4:T54),""))</f>
        <v/>
      </c>
      <c r="AP54" s="26" t="str">
        <f aca="false">IF(ROW()&lt;4+MinObs-1,"",IFERROR((U54-AVERAGE(U$4:U54))/STDEV(U$4:U54),""))</f>
        <v/>
      </c>
      <c r="AQ54" s="26" t="str">
        <f aca="false">IF(ROW()&lt;4+MinObs-1,"",IFERROR((V54-AVERAGE(V$4:V54))/STDEV(V$4:V54),""))</f>
        <v/>
      </c>
      <c r="AR54" s="26" t="n">
        <f aca="false">IF(W54="",0,IF(W54&gt;=z4,w4,IF(W54&gt;=z3,w3,IF(W54&gt;=zEntry,w2,IF(AND(W54&gt;=ExitZ,AR53&gt;0),w2,0)))))</f>
        <v>0</v>
      </c>
      <c r="AS54" s="26" t="n">
        <f aca="false">IF(X54="",0,IF(X54&gt;=z4,w4,IF(X54&gt;=z3,w3,IF(X54&gt;=zEntry,w2,IF(AND(X54&gt;=ExitZ,AS53&gt;0),w2,0)))))</f>
        <v>0</v>
      </c>
      <c r="AT54" s="26" t="n">
        <f aca="false">IF(Y54="",0,IF(Y54&gt;=z4,w4,IF(Y54&gt;=z3,w3,IF(Y54&gt;=zEntry,w2,IF(AND(Y54&gt;=ExitZ,AT53&gt;0),w2,0)))))</f>
        <v>0</v>
      </c>
      <c r="AU54" s="26" t="n">
        <f aca="false">IF(Z54="",0,IF(Z54&gt;=z4,w4,IF(Z54&gt;=z3,w3,IF(Z54&gt;=zEntry,w2,IF(AND(Z54&gt;=ExitZ,AU53&gt;0),w2,0)))))</f>
        <v>0</v>
      </c>
      <c r="AV54" s="26" t="n">
        <f aca="false">IF(AA54="",0,IF(AA54&gt;=z4,w4,IF(AA54&gt;=z3,w3,IF(AA54&gt;=zEntry,w2,IF(AND(AA54&gt;=ExitZ,AV53&gt;0),w2,0)))))</f>
        <v>0</v>
      </c>
      <c r="AW54" s="26" t="n">
        <f aca="false">IF(AB54="",0,IF(AB54&gt;=z4,w4,IF(AB54&gt;=z3,w3,IF(AB54&gt;=zEntry,w2,IF(AND(AB54&gt;=ExitZ,AW53&gt;0),w2,0)))))</f>
        <v>0</v>
      </c>
      <c r="AX54" s="26" t="n">
        <f aca="false">IF(AC54="",0,IF(AC54&gt;=z4,w4,IF(AC54&gt;=z3,w3,IF(AC54&gt;=zEntry,w2,IF(AND(AC54&gt;=ExitZ,AX53&gt;0),w2,0)))))</f>
        <v>0</v>
      </c>
      <c r="AY54" s="26" t="n">
        <f aca="false">IF(AD54="",0,IF(AD54&gt;=z4,w4,IF(AD54&gt;=z3,w3,IF(AD54&gt;=zEntry,w2,IF(AND(AD54&gt;=ExitZ,AY53&gt;0),w2,0)))))</f>
        <v>0</v>
      </c>
      <c r="AZ54" s="26" t="n">
        <f aca="false">IF(AE54="",0,IF(AE54&gt;=z4,w4,IF(AE54&gt;=z3,w3,IF(AE54&gt;=zEntry,w2,IF(AND(AE54&gt;=ExitZ,AZ53&gt;0),w2,0)))))</f>
        <v>0</v>
      </c>
      <c r="BA54" s="26" t="n">
        <f aca="false">IF(AF54="",0,IF(AF54&gt;=z4,w4,IF(AF54&gt;=z3,w3,IF(AF54&gt;=zEntry,w2,IF(AND(AF54&gt;=ExitZ,BA53&gt;0),w2,0)))))</f>
        <v>0</v>
      </c>
      <c r="BB54" s="26" t="n">
        <f aca="false">IF(AG54="",0,IF(AG54&gt;=z4,w4,IF(AG54&gt;=z3,w3,IF(AG54&gt;=zEntry,w2,IF(AND(AG54&gt;=ExitZ,BB53&gt;0),w2,0)))))</f>
        <v>0</v>
      </c>
      <c r="BC54" s="26" t="n">
        <f aca="false">IF(AH54="",0,IF(AH54&gt;=z4,w4,IF(AH54&gt;=z3,w3,IF(AH54&gt;=zEntry,w2,IF(AND(AH54&gt;=ExitZ,BC53&gt;0),w2,0)))))</f>
        <v>0</v>
      </c>
      <c r="BD54" s="26" t="n">
        <f aca="false">IF(AI54="",0,IF(AI54&gt;=z4,w4,IF(AI54&gt;=z3,w3,IF(AI54&gt;=zEntry,w2,IF(AND(AI54&gt;=ExitZ,BD53&gt;0),w2,0)))))</f>
        <v>0</v>
      </c>
      <c r="BE54" s="26" t="n">
        <f aca="false">IF(AJ54="",0,IF(AJ54&gt;=z4,w4,IF(AJ54&gt;=z3,w3,IF(AJ54&gt;=zEntry,w2,IF(AND(AJ54&gt;=ExitZ,BE53&gt;0),w2,0)))))</f>
        <v>0</v>
      </c>
      <c r="BF54" s="26" t="n">
        <f aca="false">IF(AK54="",0,IF(AK54&gt;=z4,w4,IF(AK54&gt;=z3,w3,IF(AK54&gt;=zEntry,w2,IF(AND(AK54&gt;=ExitZ,BF53&gt;0),w2,0)))))</f>
        <v>0</v>
      </c>
      <c r="BG54" s="26" t="n">
        <f aca="false">IF(AL54="",0,IF(AL54&gt;=z4,w4,IF(AL54&gt;=z3,w3,IF(AL54&gt;=zEntry,w2,IF(AND(AL54&gt;=ExitZ,BG53&gt;0),w2,0)))))</f>
        <v>0</v>
      </c>
      <c r="BH54" s="26" t="n">
        <f aca="false">IF(AM54="",0,IF(AM54&gt;=z4,w4,IF(AM54&gt;=z3,w3,IF(AM54&gt;=zEntry,w2,IF(AND(AM54&gt;=ExitZ,BH53&gt;0),w2,0)))))</f>
        <v>0</v>
      </c>
      <c r="BI54" s="26" t="n">
        <f aca="false">IF(AN54="",0,IF(AN54&gt;=z4,w4,IF(AN54&gt;=z3,w3,IF(AN54&gt;=zEntry,w2,IF(AND(AN54&gt;=ExitZ,BI53&gt;0),w2,0)))))</f>
        <v>0</v>
      </c>
      <c r="BJ54" s="26" t="n">
        <f aca="false">IF(AO54="",0,IF(AO54&gt;=z4,w4,IF(AO54&gt;=z3,w3,IF(AO54&gt;=zEntry,w2,IF(AND(AO54&gt;=ExitZ,BJ53&gt;0),w2,0)))))</f>
        <v>0</v>
      </c>
      <c r="BK54" s="26" t="n">
        <f aca="false">IF(AP54="",0,IF(AP54&gt;=z4,w4,IF(AP54&gt;=z3,w3,IF(AP54&gt;=zEntry,w2,IF(AND(AP54&gt;=ExitZ,BK53&gt;0),w2,0)))))</f>
        <v>0</v>
      </c>
      <c r="BL54" s="26" t="n">
        <f aca="false">IF(AQ54="",0,IF(AQ54&gt;=z4,w4,IF(AQ54&gt;=z3,w3,IF(AQ54&gt;=zEntry,w2,IF(AND(AQ54&gt;=ExitZ,BL53&gt;0),w2,0)))))</f>
        <v>0</v>
      </c>
      <c r="BM54" s="23" t="n">
        <f aca="false">IF(Rates_Data!AD53&gt;=Rates_Data!AE53,Rates_Data!AK54-Rates_Data!AL54,Rates_Data!AL54-Rates_Data!AK54)</f>
        <v>0.008208</v>
      </c>
      <c r="BN54" s="23" t="n">
        <f aca="false">IF(Rates_Data!AD53&gt;=Rates_Data!AF53,Rates_Data!AK54-Rates_Data!AM54,Rates_Data!AM54-Rates_Data!AK54)</f>
        <v>0.011837</v>
      </c>
      <c r="BO54" s="23" t="n">
        <f aca="false">IF(Rates_Data!AD53&gt;=Rates_Data!AG53,Rates_Data!AK54-Rates_Data!AN54,Rates_Data!AN54-Rates_Data!AK54)</f>
        <v>-0.003933</v>
      </c>
      <c r="BP54" s="23" t="n">
        <f aca="false">IF(Rates_Data!AD53&gt;=Rates_Data!AH53,Rates_Data!AK54-Rates_Data!AO54,Rates_Data!AO54-Rates_Data!AK54)</f>
        <v>-0.001805</v>
      </c>
      <c r="BQ54" s="23" t="n">
        <f aca="false">IF(Rates_Data!AD53&gt;=Rates_Data!AI53,Rates_Data!AK54-Rates_Data!AP54,Rates_Data!AP54-Rates_Data!AK54)</f>
        <v>-0.003344</v>
      </c>
      <c r="BR54" s="23" t="n">
        <f aca="false">IF(Rates_Data!AD53&gt;=Rates_Data!AJ53,Rates_Data!AK54-Rates_Data!AQ54,Rates_Data!AQ54-Rates_Data!AK54)</f>
        <v>0.00267900000000001</v>
      </c>
      <c r="BS54" s="23" t="n">
        <f aca="false">IF(Rates_Data!AE53&gt;=Rates_Data!AF53,Rates_Data!AL54-Rates_Data!AM54,Rates_Data!AM54-Rates_Data!AL54)</f>
        <v>-0.003629</v>
      </c>
      <c r="BT54" s="23" t="n">
        <f aca="false">IF(Rates_Data!AE53&gt;=Rates_Data!AG53,Rates_Data!AL54-Rates_Data!AN54,Rates_Data!AN54-Rates_Data!AL54)</f>
        <v>0.00427500000000001</v>
      </c>
      <c r="BU54" s="23" t="n">
        <f aca="false">IF(Rates_Data!AE53&gt;=Rates_Data!AH53,Rates_Data!AL54-Rates_Data!AO54,Rates_Data!AO54-Rates_Data!AL54)</f>
        <v>0.006403</v>
      </c>
      <c r="BV54" s="23" t="n">
        <f aca="false">IF(Rates_Data!AE53&gt;=Rates_Data!AI53,Rates_Data!AL54-Rates_Data!AP54,Rates_Data!AP54-Rates_Data!AL54)</f>
        <v>0.011552</v>
      </c>
      <c r="BW54" s="23" t="n">
        <f aca="false">IF(Rates_Data!AE53&gt;=Rates_Data!AJ53,Rates_Data!AL54-Rates_Data!AQ54,Rates_Data!AQ54-Rates_Data!AL54)</f>
        <v>-0.00552899999999999</v>
      </c>
      <c r="BX54" s="23" t="n">
        <f aca="false">IF(Rates_Data!AF53&gt;=Rates_Data!AG53,Rates_Data!AM54-Rates_Data!AN54,Rates_Data!AN54-Rates_Data!AM54)</f>
        <v>0.00790400000000001</v>
      </c>
      <c r="BY54" s="23" t="n">
        <f aca="false">IF(Rates_Data!AF53&gt;=Rates_Data!AH53,Rates_Data!AM54-Rates_Data!AO54,Rates_Data!AO54-Rates_Data!AM54)</f>
        <v>0.010032</v>
      </c>
      <c r="BZ54" s="23" t="n">
        <f aca="false">IF(Rates_Data!AF53&gt;=Rates_Data!AI53,Rates_Data!AM54-Rates_Data!AP54,Rates_Data!AP54-Rates_Data!AM54)</f>
        <v>-0.015181</v>
      </c>
      <c r="CA54" s="23" t="n">
        <f aca="false">IF(Rates_Data!AF53&gt;=Rates_Data!AJ53,Rates_Data!AM54-Rates_Data!AQ54,Rates_Data!AQ54-Rates_Data!AM54)</f>
        <v>-0.00915799999999999</v>
      </c>
      <c r="CB54" s="23" t="n">
        <f aca="false">IF(Rates_Data!AG53&gt;=Rates_Data!AH53,Rates_Data!AN54-Rates_Data!AO54,Rates_Data!AO54-Rates_Data!AN54)</f>
        <v>0.00212799999999999</v>
      </c>
      <c r="CC54" s="23" t="n">
        <f aca="false">IF(Rates_Data!AG53&gt;=Rates_Data!AI53,Rates_Data!AN54-Rates_Data!AP54,Rates_Data!AP54-Rates_Data!AN54)</f>
        <v>-0.00727699999999999</v>
      </c>
      <c r="CD54" s="23" t="n">
        <f aca="false">IF(Rates_Data!AG53&gt;=Rates_Data!AJ53,Rates_Data!AN54-Rates_Data!AQ54,Rates_Data!AQ54-Rates_Data!AN54)</f>
        <v>-0.00125399999999999</v>
      </c>
      <c r="CE54" s="23" t="n">
        <f aca="false">IF(Rates_Data!AH53&gt;=Rates_Data!AI53,Rates_Data!AO54-Rates_Data!AP54,Rates_Data!AP54-Rates_Data!AO54)</f>
        <v>-0.005149</v>
      </c>
      <c r="CF54" s="23" t="n">
        <f aca="false">IF(Rates_Data!AH53&gt;=Rates_Data!AJ53,Rates_Data!AO54-Rates_Data!AQ54,Rates_Data!AQ54-Rates_Data!AO54)</f>
        <v>0.000874000000000005</v>
      </c>
      <c r="CG54" s="23" t="n">
        <f aca="false">IF(Rates_Data!AI53&gt;=Rates_Data!AJ53,Rates_Data!AP54-Rates_Data!AQ54,Rates_Data!AQ54-Rates_Data!AP54)</f>
        <v>0.00602300000000001</v>
      </c>
      <c r="CH54" s="27" t="n">
        <f aca="false">IF(ROW()&lt;4+VolLB,"",STDEV(INDEX($BM:$BM,ROW()-VolLB+1):INDEX($BM:$BM,ROW()))*SQRT(12))</f>
        <v>0.0180429788249111</v>
      </c>
      <c r="CI54" s="27" t="n">
        <f aca="false">IF(ROW()&lt;4+VolLB,"",STDEV(INDEX($BN:$BN,ROW()-VolLB+1):INDEX($BN:$BN,ROW()))*SQRT(12))</f>
        <v>0.0190104709099761</v>
      </c>
      <c r="CJ54" s="27" t="n">
        <f aca="false">IF(ROW()&lt;4+VolLB,"",STDEV(INDEX($BO:$BO,ROW()-VolLB+1):INDEX($BO:$BO,ROW()))*SQRT(12))</f>
        <v>0.0157804323783482</v>
      </c>
      <c r="CK54" s="27" t="n">
        <f aca="false">IF(ROW()&lt;4+VolLB,"",STDEV(INDEX($BP:$BP,ROW()-VolLB+1):INDEX($BP:$BP,ROW()))*SQRT(12))</f>
        <v>0.020063610246034</v>
      </c>
      <c r="CL54" s="27" t="n">
        <f aca="false">IF(ROW()&lt;4+VolLB,"",STDEV(INDEX($BQ:$BQ,ROW()-VolLB+1):INDEX($BQ:$BQ,ROW()))*SQRT(12))</f>
        <v>0.0214350929716846</v>
      </c>
      <c r="CM54" s="27" t="n">
        <f aca="false">IF(ROW()&lt;4+VolLB,"",STDEV(INDEX($BR:$BR,ROW()-VolLB+1):INDEX($BR:$BR,ROW()))*SQRT(12))</f>
        <v>0.0162801444181614</v>
      </c>
      <c r="CN54" s="27" t="n">
        <f aca="false">IF(ROW()&lt;4+VolLB,"",STDEV(INDEX($BS:$BS,ROW()-VolLB+1):INDEX($BS:$BS,ROW()))*SQRT(12))</f>
        <v>0.0188431934779543</v>
      </c>
      <c r="CO54" s="27" t="n">
        <f aca="false">IF(ROW()&lt;4+VolLB,"",STDEV(INDEX($BT:$BT,ROW()-VolLB+1):INDEX($BT:$BT,ROW()))*SQRT(12))</f>
        <v>0.0187506812094667</v>
      </c>
      <c r="CP54" s="27" t="n">
        <f aca="false">IF(ROW()&lt;4+VolLB,"",STDEV(INDEX($BU:$BU,ROW()-VolLB+1):INDEX($BU:$BU,ROW()))*SQRT(12))</f>
        <v>0.0214453903838164</v>
      </c>
      <c r="CQ54" s="27" t="n">
        <f aca="false">IF(ROW()&lt;4+VolLB,"",STDEV(INDEX($BV:$BV,ROW()-VolLB+1):INDEX($BV:$BV,ROW()))*SQRT(12))</f>
        <v>0.021839290029451</v>
      </c>
      <c r="CR54" s="27" t="n">
        <f aca="false">IF(ROW()&lt;4+VolLB,"",STDEV(INDEX($BW:$BW,ROW()-VolLB+1):INDEX($BW:$BW,ROW()))*SQRT(12))</f>
        <v>0.0199659807422526</v>
      </c>
      <c r="CS54" s="27" t="n">
        <f aca="false">IF(ROW()&lt;4+VolLB,"",STDEV(INDEX($BX:$BX,ROW()-VolLB+1):INDEX($BX:$BX,ROW()))*SQRT(12))</f>
        <v>0.0220293789679665</v>
      </c>
      <c r="CT54" s="27" t="n">
        <f aca="false">IF(ROW()&lt;4+VolLB,"",STDEV(INDEX($BY:$BY,ROW()-VolLB+1):INDEX($BY:$BY,ROW()))*SQRT(12))</f>
        <v>0.0227923987329109</v>
      </c>
      <c r="CU54" s="27" t="n">
        <f aca="false">IF(ROW()&lt;4+VolLB,"",STDEV(INDEX($BZ:$BZ,ROW()-VolLB+1):INDEX($BZ:$BZ,ROW()))*SQRT(12))</f>
        <v>0.0255572225905488</v>
      </c>
      <c r="CV54" s="27" t="n">
        <f aca="false">IF(ROW()&lt;4+VolLB,"",STDEV(INDEX($CA:$CA,ROW()-VolLB+1):INDEX($CA:$CA,ROW()))*SQRT(12))</f>
        <v>0.0200060739938554</v>
      </c>
      <c r="CW54" s="27" t="n">
        <f aca="false">IF(ROW()&lt;4+VolLB,"",STDEV(INDEX($CB:$CB,ROW()-VolLB+1):INDEX($CB:$CB,ROW()))*SQRT(12))</f>
        <v>0.0208251451197139</v>
      </c>
      <c r="CX54" s="27" t="n">
        <f aca="false">IF(ROW()&lt;4+VolLB,"",STDEV(INDEX($CC:$CC,ROW()-VolLB+1):INDEX($CC:$CC,ROW()))*SQRT(12))</f>
        <v>0.0226227597009232</v>
      </c>
      <c r="CY54" s="27" t="n">
        <f aca="false">IF(ROW()&lt;4+VolLB,"",STDEV(INDEX($CD:$CD,ROW()-VolLB+1):INDEX($CD:$CD,ROW()))*SQRT(12))</f>
        <v>0.0201420135920632</v>
      </c>
      <c r="CZ54" s="27" t="n">
        <f aca="false">IF(ROW()&lt;4+VolLB,"",STDEV(INDEX($CE:$CE,ROW()-VolLB+1):INDEX($CE:$CE,ROW()))*SQRT(12))</f>
        <v>0.0241523621203077</v>
      </c>
      <c r="DA54" s="27" t="n">
        <f aca="false">IF(ROW()&lt;4+VolLB,"",STDEV(INDEX($CF:$CF,ROW()-VolLB+1):INDEX($CF:$CF,ROW()))*SQRT(12))</f>
        <v>0.0207735300629477</v>
      </c>
      <c r="DB54" s="27" t="n">
        <f aca="false">IF(ROW()&lt;4+VolLB,"",STDEV(INDEX($CG:$CG,ROW()-VolLB+1):INDEX($CG:$CG,ROW()))*SQRT(12))</f>
        <v>0.0191914997858055</v>
      </c>
      <c r="DC54" s="26" t="n">
        <f aca="false">IF(OR(AR54=0,CH54="",CH54=0),0,AR54*MIN(MaxScal,TgtVol/CH54))</f>
        <v>0</v>
      </c>
      <c r="DD54" s="26" t="n">
        <f aca="false">IF(OR(AS54=0,CI54="",CI54=0),0,AS54*MIN(MaxScal,TgtVol/CI54))</f>
        <v>0</v>
      </c>
      <c r="DE54" s="26" t="n">
        <f aca="false">IF(OR(AT54=0,CJ54="",CJ54=0),0,AT54*MIN(MaxScal,TgtVol/CJ54))</f>
        <v>0</v>
      </c>
      <c r="DF54" s="26" t="n">
        <f aca="false">IF(OR(AU54=0,CK54="",CK54=0),0,AU54*MIN(MaxScal,TgtVol/CK54))</f>
        <v>0</v>
      </c>
      <c r="DG54" s="26" t="n">
        <f aca="false">IF(OR(AV54=0,CL54="",CL54=0),0,AV54*MIN(MaxScal,TgtVol/CL54))</f>
        <v>0</v>
      </c>
      <c r="DH54" s="26" t="n">
        <f aca="false">IF(OR(AW54=0,CM54="",CM54=0),0,AW54*MIN(MaxScal,TgtVol/CM54))</f>
        <v>0</v>
      </c>
      <c r="DI54" s="26" t="n">
        <f aca="false">IF(OR(AX54=0,CN54="",CN54=0),0,AX54*MIN(MaxScal,TgtVol/CN54))</f>
        <v>0</v>
      </c>
      <c r="DJ54" s="26" t="n">
        <f aca="false">IF(OR(AY54=0,CO54="",CO54=0),0,AY54*MIN(MaxScal,TgtVol/CO54))</f>
        <v>0</v>
      </c>
      <c r="DK54" s="26" t="n">
        <f aca="false">IF(OR(AZ54=0,CP54="",CP54=0),0,AZ54*MIN(MaxScal,TgtVol/CP54))</f>
        <v>0</v>
      </c>
      <c r="DL54" s="26" t="n">
        <f aca="false">IF(OR(BA54=0,CQ54="",CQ54=0),0,BA54*MIN(MaxScal,TgtVol/CQ54))</f>
        <v>0</v>
      </c>
      <c r="DM54" s="26" t="n">
        <f aca="false">IF(OR(BB54=0,CR54="",CR54=0),0,BB54*MIN(MaxScal,TgtVol/CR54))</f>
        <v>0</v>
      </c>
      <c r="DN54" s="26" t="n">
        <f aca="false">IF(OR(BC54=0,CS54="",CS54=0),0,BC54*MIN(MaxScal,TgtVol/CS54))</f>
        <v>0</v>
      </c>
      <c r="DO54" s="26" t="n">
        <f aca="false">IF(OR(BD54=0,CT54="",CT54=0),0,BD54*MIN(MaxScal,TgtVol/CT54))</f>
        <v>0</v>
      </c>
      <c r="DP54" s="26" t="n">
        <f aca="false">IF(OR(BE54=0,CU54="",CU54=0),0,BE54*MIN(MaxScal,TgtVol/CU54))</f>
        <v>0</v>
      </c>
      <c r="DQ54" s="26" t="n">
        <f aca="false">IF(OR(BF54=0,CV54="",CV54=0),0,BF54*MIN(MaxScal,TgtVol/CV54))</f>
        <v>0</v>
      </c>
      <c r="DR54" s="26" t="n">
        <f aca="false">IF(OR(BG54=0,CW54="",CW54=0),0,BG54*MIN(MaxScal,TgtVol/CW54))</f>
        <v>0</v>
      </c>
      <c r="DS54" s="26" t="n">
        <f aca="false">IF(OR(BH54=0,CX54="",CX54=0),0,BH54*MIN(MaxScal,TgtVol/CX54))</f>
        <v>0</v>
      </c>
      <c r="DT54" s="26" t="n">
        <f aca="false">IF(OR(BI54=0,CY54="",CY54=0),0,BI54*MIN(MaxScal,TgtVol/CY54))</f>
        <v>0</v>
      </c>
      <c r="DU54" s="26" t="n">
        <f aca="false">IF(OR(BJ54=0,CZ54="",CZ54=0),0,BJ54*MIN(MaxScal,TgtVol/CZ54))</f>
        <v>0</v>
      </c>
      <c r="DV54" s="26" t="n">
        <f aca="false">IF(OR(BK54=0,DA54="",DA54=0),0,BK54*MIN(MaxScal,TgtVol/DA54))</f>
        <v>0</v>
      </c>
      <c r="DW54" s="26" t="n">
        <f aca="false">IF(OR(BL54=0,DB54="",DB54=0),0,BL54*MIN(MaxScal,TgtVol/DB54))</f>
        <v>0</v>
      </c>
      <c r="DX54" s="28" t="n">
        <f aca="false">IFERROR(DC53*BM54,"")</f>
        <v>0</v>
      </c>
      <c r="DY54" s="28" t="n">
        <f aca="false">IFERROR(DD53*BN54,"")</f>
        <v>0</v>
      </c>
      <c r="DZ54" s="28" t="n">
        <f aca="false">IFERROR(DE53*BO54,"")</f>
        <v>-0</v>
      </c>
      <c r="EA54" s="28" t="n">
        <f aca="false">IFERROR(DF53*BP54,"")</f>
        <v>-0</v>
      </c>
      <c r="EB54" s="28" t="n">
        <f aca="false">IFERROR(DG53*BQ54,"")</f>
        <v>-0</v>
      </c>
      <c r="EC54" s="28" t="n">
        <f aca="false">IFERROR(DH53*BR54,"")</f>
        <v>0</v>
      </c>
      <c r="ED54" s="28" t="n">
        <f aca="false">IFERROR(DI53*BS54,"")</f>
        <v>-0</v>
      </c>
      <c r="EE54" s="28" t="n">
        <f aca="false">IFERROR(DJ53*BT54,"")</f>
        <v>0</v>
      </c>
      <c r="EF54" s="28" t="n">
        <f aca="false">IFERROR(DK53*BU54,"")</f>
        <v>0</v>
      </c>
      <c r="EG54" s="28" t="n">
        <f aca="false">IFERROR(DL53*BV54,"")</f>
        <v>0</v>
      </c>
      <c r="EH54" s="28" t="n">
        <f aca="false">IFERROR(DM53*BW54,"")</f>
        <v>-0</v>
      </c>
      <c r="EI54" s="28" t="n">
        <f aca="false">IFERROR(DN53*BX54,"")</f>
        <v>0</v>
      </c>
      <c r="EJ54" s="28" t="n">
        <f aca="false">IFERROR(DO53*BY54,"")</f>
        <v>0</v>
      </c>
      <c r="EK54" s="28" t="n">
        <f aca="false">IFERROR(DP53*BZ54,"")</f>
        <v>-0</v>
      </c>
      <c r="EL54" s="28" t="n">
        <f aca="false">IFERROR(DQ53*CA54,"")</f>
        <v>-0</v>
      </c>
      <c r="EM54" s="28" t="n">
        <f aca="false">IFERROR(DR53*CB54,"")</f>
        <v>0</v>
      </c>
      <c r="EN54" s="28" t="n">
        <f aca="false">IFERROR(DS53*CC54,"")</f>
        <v>-0</v>
      </c>
      <c r="EO54" s="28" t="n">
        <f aca="false">IFERROR(DT53*CD54,"")</f>
        <v>-0</v>
      </c>
      <c r="EP54" s="28" t="n">
        <f aca="false">IFERROR(DU53*CE54,"")</f>
        <v>-0</v>
      </c>
      <c r="EQ54" s="28" t="n">
        <f aca="false">IFERROR(DV53*CF54,"")</f>
        <v>0</v>
      </c>
      <c r="ER54" s="28" t="n">
        <f aca="false">IFERROR(DW53*CG54,"")</f>
        <v>0</v>
      </c>
      <c r="ES54" s="28" t="n">
        <f aca="false">IF(ROW()=4,"",SUM(DX54:ER54))</f>
        <v>0</v>
      </c>
      <c r="ET54" s="29" t="n">
        <f aca="false">COUNTIF(AR54:BL54,"&gt;0")</f>
        <v>0</v>
      </c>
    </row>
    <row r="55" customFormat="false" ht="15" hidden="false" customHeight="false" outlineLevel="0" collapsed="false">
      <c r="A55" s="19" t="n">
        <v>39568</v>
      </c>
      <c r="B55" s="23" t="n">
        <f aca="false">ABS(Rates_Data!AD55-Rates_Data!AE55)</f>
        <v>0.0557307692307693</v>
      </c>
      <c r="C55" s="23" t="n">
        <f aca="false">ABS(Rates_Data!AD55-Rates_Data!AF55)</f>
        <v>0.375788461538462</v>
      </c>
      <c r="D55" s="23" t="n">
        <f aca="false">ABS(Rates_Data!AD55-Rates_Data!AG55)</f>
        <v>0.307730769230769</v>
      </c>
      <c r="E55" s="23" t="n">
        <f aca="false">ABS(Rates_Data!AD55-Rates_Data!AH55)</f>
        <v>0.875942307692308</v>
      </c>
      <c r="F55" s="23" t="n">
        <f aca="false">ABS(Rates_Data!AD55-Rates_Data!AI55)</f>
        <v>0.149461538461538</v>
      </c>
      <c r="G55" s="23" t="n">
        <f aca="false">ABS(Rates_Data!AD55-Rates_Data!AJ55)</f>
        <v>0.488865384615385</v>
      </c>
      <c r="H55" s="23" t="n">
        <f aca="false">ABS(Rates_Data!AE55-Rates_Data!AF55)</f>
        <v>0.320057692307693</v>
      </c>
      <c r="I55" s="23" t="n">
        <f aca="false">ABS(Rates_Data!AE55-Rates_Data!AG55)</f>
        <v>0.252</v>
      </c>
      <c r="J55" s="23" t="n">
        <f aca="false">ABS(Rates_Data!AE55-Rates_Data!AH55)</f>
        <v>0.820211538461538</v>
      </c>
      <c r="K55" s="23" t="n">
        <f aca="false">ABS(Rates_Data!AE55-Rates_Data!AI55)</f>
        <v>0.0937307692307692</v>
      </c>
      <c r="L55" s="23" t="n">
        <f aca="false">ABS(Rates_Data!AE55-Rates_Data!AJ55)</f>
        <v>0.544596153846154</v>
      </c>
      <c r="M55" s="23" t="n">
        <f aca="false">ABS(Rates_Data!AF55-Rates_Data!AG55)</f>
        <v>0.0680576923076926</v>
      </c>
      <c r="N55" s="23" t="n">
        <f aca="false">ABS(Rates_Data!AF55-Rates_Data!AH55)</f>
        <v>0.500153846153846</v>
      </c>
      <c r="O55" s="23" t="n">
        <f aca="false">ABS(Rates_Data!AF55-Rates_Data!AI55)</f>
        <v>0.226326923076923</v>
      </c>
      <c r="P55" s="23" t="n">
        <f aca="false">ABS(Rates_Data!AF55-Rates_Data!AJ55)</f>
        <v>0.864653846153847</v>
      </c>
      <c r="Q55" s="23" t="n">
        <f aca="false">ABS(Rates_Data!AG55-Rates_Data!AH55)</f>
        <v>0.568211538461538</v>
      </c>
      <c r="R55" s="23" t="n">
        <f aca="false">ABS(Rates_Data!AG55-Rates_Data!AI55)</f>
        <v>0.158269230769231</v>
      </c>
      <c r="S55" s="23" t="n">
        <f aca="false">ABS(Rates_Data!AG55-Rates_Data!AJ55)</f>
        <v>0.796596153846154</v>
      </c>
      <c r="T55" s="23" t="n">
        <f aca="false">ABS(Rates_Data!AH55-Rates_Data!AI55)</f>
        <v>0.726480769230769</v>
      </c>
      <c r="U55" s="23" t="n">
        <f aca="false">ABS(Rates_Data!AH55-Rates_Data!AJ55)</f>
        <v>1.36480769230769</v>
      </c>
      <c r="V55" s="23" t="n">
        <f aca="false">ABS(Rates_Data!AI55-Rates_Data!AJ55)</f>
        <v>0.638326923076923</v>
      </c>
      <c r="W55" s="26" t="str">
        <f aca="false">IF(ROW()&lt;4+MinObs-1,"",IFERROR((B55-AVERAGE(B$4:B55))/STDEV(B$4:B55),""))</f>
        <v/>
      </c>
      <c r="X55" s="26" t="str">
        <f aca="false">IF(ROW()&lt;4+MinObs-1,"",IFERROR((C55-AVERAGE(C$4:C55))/STDEV(C$4:C55),""))</f>
        <v/>
      </c>
      <c r="Y55" s="26" t="str">
        <f aca="false">IF(ROW()&lt;4+MinObs-1,"",IFERROR((D55-AVERAGE(D$4:D55))/STDEV(D$4:D55),""))</f>
        <v/>
      </c>
      <c r="Z55" s="26" t="str">
        <f aca="false">IF(ROW()&lt;4+MinObs-1,"",IFERROR((E55-AVERAGE(E$4:E55))/STDEV(E$4:E55),""))</f>
        <v/>
      </c>
      <c r="AA55" s="26" t="str">
        <f aca="false">IF(ROW()&lt;4+MinObs-1,"",IFERROR((F55-AVERAGE(F$4:F55))/STDEV(F$4:F55),""))</f>
        <v/>
      </c>
      <c r="AB55" s="26" t="str">
        <f aca="false">IF(ROW()&lt;4+MinObs-1,"",IFERROR((G55-AVERAGE(G$4:G55))/STDEV(G$4:G55),""))</f>
        <v/>
      </c>
      <c r="AC55" s="26" t="str">
        <f aca="false">IF(ROW()&lt;4+MinObs-1,"",IFERROR((H55-AVERAGE(H$4:H55))/STDEV(H$4:H55),""))</f>
        <v/>
      </c>
      <c r="AD55" s="26" t="str">
        <f aca="false">IF(ROW()&lt;4+MinObs-1,"",IFERROR((I55-AVERAGE(I$4:I55))/STDEV(I$4:I55),""))</f>
        <v/>
      </c>
      <c r="AE55" s="26" t="str">
        <f aca="false">IF(ROW()&lt;4+MinObs-1,"",IFERROR((J55-AVERAGE(J$4:J55))/STDEV(J$4:J55),""))</f>
        <v/>
      </c>
      <c r="AF55" s="26" t="str">
        <f aca="false">IF(ROW()&lt;4+MinObs-1,"",IFERROR((K55-AVERAGE(K$4:K55))/STDEV(K$4:K55),""))</f>
        <v/>
      </c>
      <c r="AG55" s="26" t="str">
        <f aca="false">IF(ROW()&lt;4+MinObs-1,"",IFERROR((L55-AVERAGE(L$4:L55))/STDEV(L$4:L55),""))</f>
        <v/>
      </c>
      <c r="AH55" s="26" t="str">
        <f aca="false">IF(ROW()&lt;4+MinObs-1,"",IFERROR((M55-AVERAGE(M$4:M55))/STDEV(M$4:M55),""))</f>
        <v/>
      </c>
      <c r="AI55" s="26" t="str">
        <f aca="false">IF(ROW()&lt;4+MinObs-1,"",IFERROR((N55-AVERAGE(N$4:N55))/STDEV(N$4:N55),""))</f>
        <v/>
      </c>
      <c r="AJ55" s="26" t="str">
        <f aca="false">IF(ROW()&lt;4+MinObs-1,"",IFERROR((O55-AVERAGE(O$4:O55))/STDEV(O$4:O55),""))</f>
        <v/>
      </c>
      <c r="AK55" s="26" t="str">
        <f aca="false">IF(ROW()&lt;4+MinObs-1,"",IFERROR((P55-AVERAGE(P$4:P55))/STDEV(P$4:P55),""))</f>
        <v/>
      </c>
      <c r="AL55" s="26" t="str">
        <f aca="false">IF(ROW()&lt;4+MinObs-1,"",IFERROR((Q55-AVERAGE(Q$4:Q55))/STDEV(Q$4:Q55),""))</f>
        <v/>
      </c>
      <c r="AM55" s="26" t="str">
        <f aca="false">IF(ROW()&lt;4+MinObs-1,"",IFERROR((R55-AVERAGE(R$4:R55))/STDEV(R$4:R55),""))</f>
        <v/>
      </c>
      <c r="AN55" s="26" t="str">
        <f aca="false">IF(ROW()&lt;4+MinObs-1,"",IFERROR((S55-AVERAGE(S$4:S55))/STDEV(S$4:S55),""))</f>
        <v/>
      </c>
      <c r="AO55" s="26" t="str">
        <f aca="false">IF(ROW()&lt;4+MinObs-1,"",IFERROR((T55-AVERAGE(T$4:T55))/STDEV(T$4:T55),""))</f>
        <v/>
      </c>
      <c r="AP55" s="26" t="str">
        <f aca="false">IF(ROW()&lt;4+MinObs-1,"",IFERROR((U55-AVERAGE(U$4:U55))/STDEV(U$4:U55),""))</f>
        <v/>
      </c>
      <c r="AQ55" s="26" t="str">
        <f aca="false">IF(ROW()&lt;4+MinObs-1,"",IFERROR((V55-AVERAGE(V$4:V55))/STDEV(V$4:V55),""))</f>
        <v/>
      </c>
      <c r="AR55" s="26" t="n">
        <f aca="false">IF(W55="",0,IF(W55&gt;=z4,w4,IF(W55&gt;=z3,w3,IF(W55&gt;=zEntry,w2,IF(AND(W55&gt;=ExitZ,AR54&gt;0),w2,0)))))</f>
        <v>0</v>
      </c>
      <c r="AS55" s="26" t="n">
        <f aca="false">IF(X55="",0,IF(X55&gt;=z4,w4,IF(X55&gt;=z3,w3,IF(X55&gt;=zEntry,w2,IF(AND(X55&gt;=ExitZ,AS54&gt;0),w2,0)))))</f>
        <v>0</v>
      </c>
      <c r="AT55" s="26" t="n">
        <f aca="false">IF(Y55="",0,IF(Y55&gt;=z4,w4,IF(Y55&gt;=z3,w3,IF(Y55&gt;=zEntry,w2,IF(AND(Y55&gt;=ExitZ,AT54&gt;0),w2,0)))))</f>
        <v>0</v>
      </c>
      <c r="AU55" s="26" t="n">
        <f aca="false">IF(Z55="",0,IF(Z55&gt;=z4,w4,IF(Z55&gt;=z3,w3,IF(Z55&gt;=zEntry,w2,IF(AND(Z55&gt;=ExitZ,AU54&gt;0),w2,0)))))</f>
        <v>0</v>
      </c>
      <c r="AV55" s="26" t="n">
        <f aca="false">IF(AA55="",0,IF(AA55&gt;=z4,w4,IF(AA55&gt;=z3,w3,IF(AA55&gt;=zEntry,w2,IF(AND(AA55&gt;=ExitZ,AV54&gt;0),w2,0)))))</f>
        <v>0</v>
      </c>
      <c r="AW55" s="26" t="n">
        <f aca="false">IF(AB55="",0,IF(AB55&gt;=z4,w4,IF(AB55&gt;=z3,w3,IF(AB55&gt;=zEntry,w2,IF(AND(AB55&gt;=ExitZ,AW54&gt;0),w2,0)))))</f>
        <v>0</v>
      </c>
      <c r="AX55" s="26" t="n">
        <f aca="false">IF(AC55="",0,IF(AC55&gt;=z4,w4,IF(AC55&gt;=z3,w3,IF(AC55&gt;=zEntry,w2,IF(AND(AC55&gt;=ExitZ,AX54&gt;0),w2,0)))))</f>
        <v>0</v>
      </c>
      <c r="AY55" s="26" t="n">
        <f aca="false">IF(AD55="",0,IF(AD55&gt;=z4,w4,IF(AD55&gt;=z3,w3,IF(AD55&gt;=zEntry,w2,IF(AND(AD55&gt;=ExitZ,AY54&gt;0),w2,0)))))</f>
        <v>0</v>
      </c>
      <c r="AZ55" s="26" t="n">
        <f aca="false">IF(AE55="",0,IF(AE55&gt;=z4,w4,IF(AE55&gt;=z3,w3,IF(AE55&gt;=zEntry,w2,IF(AND(AE55&gt;=ExitZ,AZ54&gt;0),w2,0)))))</f>
        <v>0</v>
      </c>
      <c r="BA55" s="26" t="n">
        <f aca="false">IF(AF55="",0,IF(AF55&gt;=z4,w4,IF(AF55&gt;=z3,w3,IF(AF55&gt;=zEntry,w2,IF(AND(AF55&gt;=ExitZ,BA54&gt;0),w2,0)))))</f>
        <v>0</v>
      </c>
      <c r="BB55" s="26" t="n">
        <f aca="false">IF(AG55="",0,IF(AG55&gt;=z4,w4,IF(AG55&gt;=z3,w3,IF(AG55&gt;=zEntry,w2,IF(AND(AG55&gt;=ExitZ,BB54&gt;0),w2,0)))))</f>
        <v>0</v>
      </c>
      <c r="BC55" s="26" t="n">
        <f aca="false">IF(AH55="",0,IF(AH55&gt;=z4,w4,IF(AH55&gt;=z3,w3,IF(AH55&gt;=zEntry,w2,IF(AND(AH55&gt;=ExitZ,BC54&gt;0),w2,0)))))</f>
        <v>0</v>
      </c>
      <c r="BD55" s="26" t="n">
        <f aca="false">IF(AI55="",0,IF(AI55&gt;=z4,w4,IF(AI55&gt;=z3,w3,IF(AI55&gt;=zEntry,w2,IF(AND(AI55&gt;=ExitZ,BD54&gt;0),w2,0)))))</f>
        <v>0</v>
      </c>
      <c r="BE55" s="26" t="n">
        <f aca="false">IF(AJ55="",0,IF(AJ55&gt;=z4,w4,IF(AJ55&gt;=z3,w3,IF(AJ55&gt;=zEntry,w2,IF(AND(AJ55&gt;=ExitZ,BE54&gt;0),w2,0)))))</f>
        <v>0</v>
      </c>
      <c r="BF55" s="26" t="n">
        <f aca="false">IF(AK55="",0,IF(AK55&gt;=z4,w4,IF(AK55&gt;=z3,w3,IF(AK55&gt;=zEntry,w2,IF(AND(AK55&gt;=ExitZ,BF54&gt;0),w2,0)))))</f>
        <v>0</v>
      </c>
      <c r="BG55" s="26" t="n">
        <f aca="false">IF(AL55="",0,IF(AL55&gt;=z4,w4,IF(AL55&gt;=z3,w3,IF(AL55&gt;=zEntry,w2,IF(AND(AL55&gt;=ExitZ,BG54&gt;0),w2,0)))))</f>
        <v>0</v>
      </c>
      <c r="BH55" s="26" t="n">
        <f aca="false">IF(AM55="",0,IF(AM55&gt;=z4,w4,IF(AM55&gt;=z3,w3,IF(AM55&gt;=zEntry,w2,IF(AND(AM55&gt;=ExitZ,BH54&gt;0),w2,0)))))</f>
        <v>0</v>
      </c>
      <c r="BI55" s="26" t="n">
        <f aca="false">IF(AN55="",0,IF(AN55&gt;=z4,w4,IF(AN55&gt;=z3,w3,IF(AN55&gt;=zEntry,w2,IF(AND(AN55&gt;=ExitZ,BI54&gt;0),w2,0)))))</f>
        <v>0</v>
      </c>
      <c r="BJ55" s="26" t="n">
        <f aca="false">IF(AO55="",0,IF(AO55&gt;=z4,w4,IF(AO55&gt;=z3,w3,IF(AO55&gt;=zEntry,w2,IF(AND(AO55&gt;=ExitZ,BJ54&gt;0),w2,0)))))</f>
        <v>0</v>
      </c>
      <c r="BK55" s="26" t="n">
        <f aca="false">IF(AP55="",0,IF(AP55&gt;=z4,w4,IF(AP55&gt;=z3,w3,IF(AP55&gt;=zEntry,w2,IF(AND(AP55&gt;=ExitZ,BK54&gt;0),w2,0)))))</f>
        <v>0</v>
      </c>
      <c r="BL55" s="26" t="n">
        <f aca="false">IF(AQ55="",0,IF(AQ55&gt;=z4,w4,IF(AQ55&gt;=z3,w3,IF(AQ55&gt;=zEntry,w2,IF(AND(AQ55&gt;=ExitZ,BL54&gt;0),w2,0)))))</f>
        <v>0</v>
      </c>
      <c r="BM55" s="23" t="n">
        <f aca="false">IF(Rates_Data!AD54&gt;=Rates_Data!AE54,Rates_Data!AK55-Rates_Data!AL55,Rates_Data!AL55-Rates_Data!AK55)</f>
        <v>0.00589</v>
      </c>
      <c r="BN55" s="23" t="n">
        <f aca="false">IF(Rates_Data!AD54&gt;=Rates_Data!AF54,Rates_Data!AK55-Rates_Data!AM55,Rates_Data!AM55-Rates_Data!AK55)</f>
        <v>-0.003933</v>
      </c>
      <c r="BO55" s="23" t="n">
        <f aca="false">IF(Rates_Data!AD54&gt;=Rates_Data!AG54,Rates_Data!AK55-Rates_Data!AN55,Rates_Data!AN55-Rates_Data!AK55)</f>
        <v>-0.00492100000000001</v>
      </c>
      <c r="BP55" s="23" t="n">
        <f aca="false">IF(Rates_Data!AD54&gt;=Rates_Data!AH54,Rates_Data!AK55-Rates_Data!AO55,Rates_Data!AO55-Rates_Data!AK55)</f>
        <v>-0.014991</v>
      </c>
      <c r="BQ55" s="23" t="n">
        <f aca="false">IF(Rates_Data!AD54&gt;=Rates_Data!AI54,Rates_Data!AK55-Rates_Data!AP55,Rates_Data!AP55-Rates_Data!AK55)</f>
        <v>0.01083</v>
      </c>
      <c r="BR55" s="23" t="n">
        <f aca="false">IF(Rates_Data!AD54&gt;=Rates_Data!AJ54,Rates_Data!AK55-Rates_Data!AQ55,Rates_Data!AQ55-Rates_Data!AK55)</f>
        <v>0.010298</v>
      </c>
      <c r="BS55" s="23" t="n">
        <f aca="false">IF(Rates_Data!AE54&gt;=Rates_Data!AF54,Rates_Data!AL55-Rates_Data!AM55,Rates_Data!AM55-Rates_Data!AL55)</f>
        <v>0.001957</v>
      </c>
      <c r="BT55" s="23" t="n">
        <f aca="false">IF(Rates_Data!AE54&gt;=Rates_Data!AG54,Rates_Data!AL55-Rates_Data!AN55,Rates_Data!AN55-Rates_Data!AL55)</f>
        <v>0.000968999999999995</v>
      </c>
      <c r="BU55" s="23" t="n">
        <f aca="false">IF(Rates_Data!AE54&gt;=Rates_Data!AH54,Rates_Data!AL55-Rates_Data!AO55,Rates_Data!AO55-Rates_Data!AL55)</f>
        <v>-0.009101</v>
      </c>
      <c r="BV55" s="23" t="n">
        <f aca="false">IF(Rates_Data!AE54&gt;=Rates_Data!AI54,Rates_Data!AL55-Rates_Data!AP55,Rates_Data!AP55-Rates_Data!AL55)</f>
        <v>-0.00494</v>
      </c>
      <c r="BW55" s="23" t="n">
        <f aca="false">IF(Rates_Data!AE54&gt;=Rates_Data!AJ54,Rates_Data!AL55-Rates_Data!AQ55,Rates_Data!AQ55-Rates_Data!AL55)</f>
        <v>0.004408</v>
      </c>
      <c r="BX55" s="23" t="n">
        <f aca="false">IF(Rates_Data!AF54&gt;=Rates_Data!AG54,Rates_Data!AM55-Rates_Data!AN55,Rates_Data!AN55-Rates_Data!AM55)</f>
        <v>0.000988000000000009</v>
      </c>
      <c r="BY55" s="23" t="n">
        <f aca="false">IF(Rates_Data!AF54&gt;=Rates_Data!AH54,Rates_Data!AM55-Rates_Data!AO55,Rates_Data!AO55-Rates_Data!AM55)</f>
        <v>-0.011058</v>
      </c>
      <c r="BZ55" s="23" t="n">
        <f aca="false">IF(Rates_Data!AF54&gt;=Rates_Data!AI54,Rates_Data!AM55-Rates_Data!AP55,Rates_Data!AP55-Rates_Data!AM55)</f>
        <v>0.006897</v>
      </c>
      <c r="CA55" s="23" t="n">
        <f aca="false">IF(Rates_Data!AF54&gt;=Rates_Data!AJ54,Rates_Data!AM55-Rates_Data!AQ55,Rates_Data!AQ55-Rates_Data!AM55)</f>
        <v>0.006365</v>
      </c>
      <c r="CB55" s="23" t="n">
        <f aca="false">IF(Rates_Data!AG54&gt;=Rates_Data!AH54,Rates_Data!AN55-Rates_Data!AO55,Rates_Data!AO55-Rates_Data!AN55)</f>
        <v>-0.01007</v>
      </c>
      <c r="CC55" s="23" t="n">
        <f aca="false">IF(Rates_Data!AG54&gt;=Rates_Data!AI54,Rates_Data!AN55-Rates_Data!AP55,Rates_Data!AP55-Rates_Data!AN55)</f>
        <v>0.00590899999999999</v>
      </c>
      <c r="CD55" s="23" t="n">
        <f aca="false">IF(Rates_Data!AG54&gt;=Rates_Data!AJ54,Rates_Data!AN55-Rates_Data!AQ55,Rates_Data!AQ55-Rates_Data!AN55)</f>
        <v>0.00537699999999999</v>
      </c>
      <c r="CE55" s="23" t="n">
        <f aca="false">IF(Rates_Data!AH54&gt;=Rates_Data!AI54,Rates_Data!AO55-Rates_Data!AP55,Rates_Data!AP55-Rates_Data!AO55)</f>
        <v>-0.004161</v>
      </c>
      <c r="CF55" s="23" t="n">
        <f aca="false">IF(Rates_Data!AH54&gt;=Rates_Data!AJ54,Rates_Data!AO55-Rates_Data!AQ55,Rates_Data!AQ55-Rates_Data!AO55)</f>
        <v>-0.00469300000000001</v>
      </c>
      <c r="CG55" s="23" t="n">
        <f aca="false">IF(Rates_Data!AI54&gt;=Rates_Data!AJ54,Rates_Data!AP55-Rates_Data!AQ55,Rates_Data!AQ55-Rates_Data!AP55)</f>
        <v>-0.000532000000000003</v>
      </c>
      <c r="CH55" s="27" t="n">
        <f aca="false">IF(ROW()&lt;4+VolLB,"",STDEV(INDEX($BM:$BM,ROW()-VolLB+1):INDEX($BM:$BM,ROW()))*SQRT(12))</f>
        <v>0.0173985953814559</v>
      </c>
      <c r="CI55" s="27" t="n">
        <f aca="false">IF(ROW()&lt;4+VolLB,"",STDEV(INDEX($BN:$BN,ROW()-VolLB+1):INDEX($BN:$BN,ROW()))*SQRT(12))</f>
        <v>0.0192090080542586</v>
      </c>
      <c r="CJ55" s="27" t="n">
        <f aca="false">IF(ROW()&lt;4+VolLB,"",STDEV(INDEX($BO:$BO,ROW()-VolLB+1):INDEX($BO:$BO,ROW()))*SQRT(12))</f>
        <v>0.0161368868051401</v>
      </c>
      <c r="CK55" s="27" t="n">
        <f aca="false">IF(ROW()&lt;4+VolLB,"",STDEV(INDEX($BP:$BP,ROW()-VolLB+1):INDEX($BP:$BP,ROW()))*SQRT(12))</f>
        <v>0.0211383959392787</v>
      </c>
      <c r="CL55" s="27" t="n">
        <f aca="false">IF(ROW()&lt;4+VolLB,"",STDEV(INDEX($BQ:$BQ,ROW()-VolLB+1):INDEX($BQ:$BQ,ROW()))*SQRT(12))</f>
        <v>0.0219949294544166</v>
      </c>
      <c r="CM55" s="27" t="n">
        <f aca="false">IF(ROW()&lt;4+VolLB,"",STDEV(INDEX($BR:$BR,ROW()-VolLB+1):INDEX($BR:$BR,ROW()))*SQRT(12))</f>
        <v>0.0174018055177097</v>
      </c>
      <c r="CN55" s="27" t="n">
        <f aca="false">IF(ROW()&lt;4+VolLB,"",STDEV(INDEX($BS:$BS,ROW()-VolLB+1):INDEX($BS:$BS,ROW()))*SQRT(12))</f>
        <v>0.018461766143651</v>
      </c>
      <c r="CO55" s="27" t="n">
        <f aca="false">IF(ROW()&lt;4+VolLB,"",STDEV(INDEX($BT:$BT,ROW()-VolLB+1):INDEX($BT:$BT,ROW()))*SQRT(12))</f>
        <v>0.0182385070817605</v>
      </c>
      <c r="CP55" s="27" t="n">
        <f aca="false">IF(ROW()&lt;4+VolLB,"",STDEV(INDEX($BU:$BU,ROW()-VolLB+1):INDEX($BU:$BU,ROW()))*SQRT(12))</f>
        <v>0.0221338231569437</v>
      </c>
      <c r="CQ55" s="27" t="n">
        <f aca="false">IF(ROW()&lt;4+VolLB,"",STDEV(INDEX($BV:$BV,ROW()-VolLB+1):INDEX($BV:$BV,ROW()))*SQRT(12))</f>
        <v>0.0211520016119155</v>
      </c>
      <c r="CR55" s="27" t="n">
        <f aca="false">IF(ROW()&lt;4+VolLB,"",STDEV(INDEX($BW:$BW,ROW()-VolLB+1):INDEX($BW:$BW,ROW()))*SQRT(12))</f>
        <v>0.0199364704281709</v>
      </c>
      <c r="CS55" s="27" t="n">
        <f aca="false">IF(ROW()&lt;4+VolLB,"",STDEV(INDEX($BX:$BX,ROW()-VolLB+1):INDEX($BX:$BX,ROW()))*SQRT(12))</f>
        <v>0.0220305800394858</v>
      </c>
      <c r="CT55" s="27" t="n">
        <f aca="false">IF(ROW()&lt;4+VolLB,"",STDEV(INDEX($BY:$BY,ROW()-VolLB+1):INDEX($BY:$BY,ROW()))*SQRT(12))</f>
        <v>0.0233918838150981</v>
      </c>
      <c r="CU55" s="27" t="n">
        <f aca="false">IF(ROW()&lt;4+VolLB,"",STDEV(INDEX($BZ:$BZ,ROW()-VolLB+1):INDEX($BZ:$BZ,ROW()))*SQRT(12))</f>
        <v>0.0254890651579961</v>
      </c>
      <c r="CV55" s="27" t="n">
        <f aca="false">IF(ROW()&lt;4+VolLB,"",STDEV(INDEX($CA:$CA,ROW()-VolLB+1):INDEX($CA:$CA,ROW()))*SQRT(12))</f>
        <v>0.0202707343224519</v>
      </c>
      <c r="CW55" s="27" t="n">
        <f aca="false">IF(ROW()&lt;4+VolLB,"",STDEV(INDEX($CB:$CB,ROW()-VolLB+1):INDEX($CB:$CB,ROW()))*SQRT(12))</f>
        <v>0.0210953603998604</v>
      </c>
      <c r="CX55" s="27" t="n">
        <f aca="false">IF(ROW()&lt;4+VolLB,"",STDEV(INDEX($CC:$CC,ROW()-VolLB+1):INDEX($CC:$CC,ROW()))*SQRT(12))</f>
        <v>0.0225627994075372</v>
      </c>
      <c r="CY55" s="27" t="n">
        <f aca="false">IF(ROW()&lt;4+VolLB,"",STDEV(INDEX($CD:$CD,ROW()-VolLB+1):INDEX($CD:$CD,ROW()))*SQRT(12))</f>
        <v>0.0203251511663095</v>
      </c>
      <c r="CZ55" s="27" t="n">
        <f aca="false">IF(ROW()&lt;4+VolLB,"",STDEV(INDEX($CE:$CE,ROW()-VolLB+1):INDEX($CE:$CE,ROW()))*SQRT(12))</f>
        <v>0.0224321980860421</v>
      </c>
      <c r="DA55" s="27" t="n">
        <f aca="false">IF(ROW()&lt;4+VolLB,"",STDEV(INDEX($CF:$CF,ROW()-VolLB+1):INDEX($CF:$CF,ROW()))*SQRT(12))</f>
        <v>0.0206834217089551</v>
      </c>
      <c r="DB55" s="27" t="n">
        <f aca="false">IF(ROW()&lt;4+VolLB,"",STDEV(INDEX($CG:$CG,ROW()-VolLB+1):INDEX($CG:$CG,ROW()))*SQRT(12))</f>
        <v>0.0185077833354099</v>
      </c>
      <c r="DC55" s="26" t="n">
        <f aca="false">IF(OR(AR55=0,CH55="",CH55=0),0,AR55*MIN(MaxScal,TgtVol/CH55))</f>
        <v>0</v>
      </c>
      <c r="DD55" s="26" t="n">
        <f aca="false">IF(OR(AS55=0,CI55="",CI55=0),0,AS55*MIN(MaxScal,TgtVol/CI55))</f>
        <v>0</v>
      </c>
      <c r="DE55" s="26" t="n">
        <f aca="false">IF(OR(AT55=0,CJ55="",CJ55=0),0,AT55*MIN(MaxScal,TgtVol/CJ55))</f>
        <v>0</v>
      </c>
      <c r="DF55" s="26" t="n">
        <f aca="false">IF(OR(AU55=0,CK55="",CK55=0),0,AU55*MIN(MaxScal,TgtVol/CK55))</f>
        <v>0</v>
      </c>
      <c r="DG55" s="26" t="n">
        <f aca="false">IF(OR(AV55=0,CL55="",CL55=0),0,AV55*MIN(MaxScal,TgtVol/CL55))</f>
        <v>0</v>
      </c>
      <c r="DH55" s="26" t="n">
        <f aca="false">IF(OR(AW55=0,CM55="",CM55=0),0,AW55*MIN(MaxScal,TgtVol/CM55))</f>
        <v>0</v>
      </c>
      <c r="DI55" s="26" t="n">
        <f aca="false">IF(OR(AX55=0,CN55="",CN55=0),0,AX55*MIN(MaxScal,TgtVol/CN55))</f>
        <v>0</v>
      </c>
      <c r="DJ55" s="26" t="n">
        <f aca="false">IF(OR(AY55=0,CO55="",CO55=0),0,AY55*MIN(MaxScal,TgtVol/CO55))</f>
        <v>0</v>
      </c>
      <c r="DK55" s="26" t="n">
        <f aca="false">IF(OR(AZ55=0,CP55="",CP55=0),0,AZ55*MIN(MaxScal,TgtVol/CP55))</f>
        <v>0</v>
      </c>
      <c r="DL55" s="26" t="n">
        <f aca="false">IF(OR(BA55=0,CQ55="",CQ55=0),0,BA55*MIN(MaxScal,TgtVol/CQ55))</f>
        <v>0</v>
      </c>
      <c r="DM55" s="26" t="n">
        <f aca="false">IF(OR(BB55=0,CR55="",CR55=0),0,BB55*MIN(MaxScal,TgtVol/CR55))</f>
        <v>0</v>
      </c>
      <c r="DN55" s="26" t="n">
        <f aca="false">IF(OR(BC55=0,CS55="",CS55=0),0,BC55*MIN(MaxScal,TgtVol/CS55))</f>
        <v>0</v>
      </c>
      <c r="DO55" s="26" t="n">
        <f aca="false">IF(OR(BD55=0,CT55="",CT55=0),0,BD55*MIN(MaxScal,TgtVol/CT55))</f>
        <v>0</v>
      </c>
      <c r="DP55" s="26" t="n">
        <f aca="false">IF(OR(BE55=0,CU55="",CU55=0),0,BE55*MIN(MaxScal,TgtVol/CU55))</f>
        <v>0</v>
      </c>
      <c r="DQ55" s="26" t="n">
        <f aca="false">IF(OR(BF55=0,CV55="",CV55=0),0,BF55*MIN(MaxScal,TgtVol/CV55))</f>
        <v>0</v>
      </c>
      <c r="DR55" s="26" t="n">
        <f aca="false">IF(OR(BG55=0,CW55="",CW55=0),0,BG55*MIN(MaxScal,TgtVol/CW55))</f>
        <v>0</v>
      </c>
      <c r="DS55" s="26" t="n">
        <f aca="false">IF(OR(BH55=0,CX55="",CX55=0),0,BH55*MIN(MaxScal,TgtVol/CX55))</f>
        <v>0</v>
      </c>
      <c r="DT55" s="26" t="n">
        <f aca="false">IF(OR(BI55=0,CY55="",CY55=0),0,BI55*MIN(MaxScal,TgtVol/CY55))</f>
        <v>0</v>
      </c>
      <c r="DU55" s="26" t="n">
        <f aca="false">IF(OR(BJ55=0,CZ55="",CZ55=0),0,BJ55*MIN(MaxScal,TgtVol/CZ55))</f>
        <v>0</v>
      </c>
      <c r="DV55" s="26" t="n">
        <f aca="false">IF(OR(BK55=0,DA55="",DA55=0),0,BK55*MIN(MaxScal,TgtVol/DA55))</f>
        <v>0</v>
      </c>
      <c r="DW55" s="26" t="n">
        <f aca="false">IF(OR(BL55=0,DB55="",DB55=0),0,BL55*MIN(MaxScal,TgtVol/DB55))</f>
        <v>0</v>
      </c>
      <c r="DX55" s="28" t="n">
        <f aca="false">IFERROR(DC54*BM55,"")</f>
        <v>0</v>
      </c>
      <c r="DY55" s="28" t="n">
        <f aca="false">IFERROR(DD54*BN55,"")</f>
        <v>-0</v>
      </c>
      <c r="DZ55" s="28" t="n">
        <f aca="false">IFERROR(DE54*BO55,"")</f>
        <v>-0</v>
      </c>
      <c r="EA55" s="28" t="n">
        <f aca="false">IFERROR(DF54*BP55,"")</f>
        <v>-0</v>
      </c>
      <c r="EB55" s="28" t="n">
        <f aca="false">IFERROR(DG54*BQ55,"")</f>
        <v>0</v>
      </c>
      <c r="EC55" s="28" t="n">
        <f aca="false">IFERROR(DH54*BR55,"")</f>
        <v>0</v>
      </c>
      <c r="ED55" s="28" t="n">
        <f aca="false">IFERROR(DI54*BS55,"")</f>
        <v>0</v>
      </c>
      <c r="EE55" s="28" t="n">
        <f aca="false">IFERROR(DJ54*BT55,"")</f>
        <v>0</v>
      </c>
      <c r="EF55" s="28" t="n">
        <f aca="false">IFERROR(DK54*BU55,"")</f>
        <v>-0</v>
      </c>
      <c r="EG55" s="28" t="n">
        <f aca="false">IFERROR(DL54*BV55,"")</f>
        <v>-0</v>
      </c>
      <c r="EH55" s="28" t="n">
        <f aca="false">IFERROR(DM54*BW55,"")</f>
        <v>0</v>
      </c>
      <c r="EI55" s="28" t="n">
        <f aca="false">IFERROR(DN54*BX55,"")</f>
        <v>0</v>
      </c>
      <c r="EJ55" s="28" t="n">
        <f aca="false">IFERROR(DO54*BY55,"")</f>
        <v>-0</v>
      </c>
      <c r="EK55" s="28" t="n">
        <f aca="false">IFERROR(DP54*BZ55,"")</f>
        <v>0</v>
      </c>
      <c r="EL55" s="28" t="n">
        <f aca="false">IFERROR(DQ54*CA55,"")</f>
        <v>0</v>
      </c>
      <c r="EM55" s="28" t="n">
        <f aca="false">IFERROR(DR54*CB55,"")</f>
        <v>-0</v>
      </c>
      <c r="EN55" s="28" t="n">
        <f aca="false">IFERROR(DS54*CC55,"")</f>
        <v>0</v>
      </c>
      <c r="EO55" s="28" t="n">
        <f aca="false">IFERROR(DT54*CD55,"")</f>
        <v>0</v>
      </c>
      <c r="EP55" s="28" t="n">
        <f aca="false">IFERROR(DU54*CE55,"")</f>
        <v>-0</v>
      </c>
      <c r="EQ55" s="28" t="n">
        <f aca="false">IFERROR(DV54*CF55,"")</f>
        <v>-0</v>
      </c>
      <c r="ER55" s="28" t="n">
        <f aca="false">IFERROR(DW54*CG55,"")</f>
        <v>-0</v>
      </c>
      <c r="ES55" s="28" t="n">
        <f aca="false">IF(ROW()=4,"",SUM(DX55:ER55))</f>
        <v>0</v>
      </c>
      <c r="ET55" s="29" t="n">
        <f aca="false">COUNTIF(AR55:BL55,"&gt;0")</f>
        <v>0</v>
      </c>
    </row>
    <row r="56" customFormat="false" ht="15" hidden="false" customHeight="false" outlineLevel="0" collapsed="false">
      <c r="A56" s="19" t="n">
        <v>39599</v>
      </c>
      <c r="B56" s="23" t="n">
        <f aca="false">ABS(Rates_Data!AD56-Rates_Data!AE56)</f>
        <v>0.192037735849056</v>
      </c>
      <c r="C56" s="23" t="n">
        <f aca="false">ABS(Rates_Data!AD56-Rates_Data!AF56)</f>
        <v>0.448169811320755</v>
      </c>
      <c r="D56" s="23" t="n">
        <f aca="false">ABS(Rates_Data!AD56-Rates_Data!AG56)</f>
        <v>0.401018867924528</v>
      </c>
      <c r="E56" s="23" t="n">
        <f aca="false">ABS(Rates_Data!AD56-Rates_Data!AH56)</f>
        <v>1.2381320754717</v>
      </c>
      <c r="F56" s="23" t="n">
        <f aca="false">ABS(Rates_Data!AD56-Rates_Data!AI56)</f>
        <v>0.190792452830189</v>
      </c>
      <c r="G56" s="23" t="n">
        <f aca="false">ABS(Rates_Data!AD56-Rates_Data!AJ56)</f>
        <v>0.18333962264151</v>
      </c>
      <c r="H56" s="23" t="n">
        <f aca="false">ABS(Rates_Data!AE56-Rates_Data!AF56)</f>
        <v>0.256132075471698</v>
      </c>
      <c r="I56" s="23" t="n">
        <f aca="false">ABS(Rates_Data!AE56-Rates_Data!AG56)</f>
        <v>0.208981132075472</v>
      </c>
      <c r="J56" s="23" t="n">
        <f aca="false">ABS(Rates_Data!AE56-Rates_Data!AH56)</f>
        <v>1.04609433962264</v>
      </c>
      <c r="K56" s="23" t="n">
        <f aca="false">ABS(Rates_Data!AE56-Rates_Data!AI56)</f>
        <v>0.00124528301886789</v>
      </c>
      <c r="L56" s="23" t="n">
        <f aca="false">ABS(Rates_Data!AE56-Rates_Data!AJ56)</f>
        <v>0.375377358490566</v>
      </c>
      <c r="M56" s="23" t="n">
        <f aca="false">ABS(Rates_Data!AF56-Rates_Data!AG56)</f>
        <v>0.0471509433962265</v>
      </c>
      <c r="N56" s="23" t="n">
        <f aca="false">ABS(Rates_Data!AF56-Rates_Data!AH56)</f>
        <v>0.789962264150944</v>
      </c>
      <c r="O56" s="23" t="n">
        <f aca="false">ABS(Rates_Data!AF56-Rates_Data!AI56)</f>
        <v>0.257377358490566</v>
      </c>
      <c r="P56" s="23" t="n">
        <f aca="false">ABS(Rates_Data!AF56-Rates_Data!AJ56)</f>
        <v>0.631509433962264</v>
      </c>
      <c r="Q56" s="23" t="n">
        <f aca="false">ABS(Rates_Data!AG56-Rates_Data!AH56)</f>
        <v>0.83711320754717</v>
      </c>
      <c r="R56" s="23" t="n">
        <f aca="false">ABS(Rates_Data!AG56-Rates_Data!AI56)</f>
        <v>0.21022641509434</v>
      </c>
      <c r="S56" s="23" t="n">
        <f aca="false">ABS(Rates_Data!AG56-Rates_Data!AJ56)</f>
        <v>0.584358490566038</v>
      </c>
      <c r="T56" s="23" t="n">
        <f aca="false">ABS(Rates_Data!AH56-Rates_Data!AI56)</f>
        <v>1.04733962264151</v>
      </c>
      <c r="U56" s="23" t="n">
        <f aca="false">ABS(Rates_Data!AH56-Rates_Data!AJ56)</f>
        <v>1.42147169811321</v>
      </c>
      <c r="V56" s="23" t="n">
        <f aca="false">ABS(Rates_Data!AI56-Rates_Data!AJ56)</f>
        <v>0.374132075471698</v>
      </c>
      <c r="W56" s="26" t="str">
        <f aca="false">IF(ROW()&lt;4+MinObs-1,"",IFERROR((B56-AVERAGE(B$4:B56))/STDEV(B$4:B56),""))</f>
        <v/>
      </c>
      <c r="X56" s="26" t="str">
        <f aca="false">IF(ROW()&lt;4+MinObs-1,"",IFERROR((C56-AVERAGE(C$4:C56))/STDEV(C$4:C56),""))</f>
        <v/>
      </c>
      <c r="Y56" s="26" t="str">
        <f aca="false">IF(ROW()&lt;4+MinObs-1,"",IFERROR((D56-AVERAGE(D$4:D56))/STDEV(D$4:D56),""))</f>
        <v/>
      </c>
      <c r="Z56" s="26" t="str">
        <f aca="false">IF(ROW()&lt;4+MinObs-1,"",IFERROR((E56-AVERAGE(E$4:E56))/STDEV(E$4:E56),""))</f>
        <v/>
      </c>
      <c r="AA56" s="26" t="str">
        <f aca="false">IF(ROW()&lt;4+MinObs-1,"",IFERROR((F56-AVERAGE(F$4:F56))/STDEV(F$4:F56),""))</f>
        <v/>
      </c>
      <c r="AB56" s="26" t="str">
        <f aca="false">IF(ROW()&lt;4+MinObs-1,"",IFERROR((G56-AVERAGE(G$4:G56))/STDEV(G$4:G56),""))</f>
        <v/>
      </c>
      <c r="AC56" s="26" t="str">
        <f aca="false">IF(ROW()&lt;4+MinObs-1,"",IFERROR((H56-AVERAGE(H$4:H56))/STDEV(H$4:H56),""))</f>
        <v/>
      </c>
      <c r="AD56" s="26" t="str">
        <f aca="false">IF(ROW()&lt;4+MinObs-1,"",IFERROR((I56-AVERAGE(I$4:I56))/STDEV(I$4:I56),""))</f>
        <v/>
      </c>
      <c r="AE56" s="26" t="str">
        <f aca="false">IF(ROW()&lt;4+MinObs-1,"",IFERROR((J56-AVERAGE(J$4:J56))/STDEV(J$4:J56),""))</f>
        <v/>
      </c>
      <c r="AF56" s="26" t="str">
        <f aca="false">IF(ROW()&lt;4+MinObs-1,"",IFERROR((K56-AVERAGE(K$4:K56))/STDEV(K$4:K56),""))</f>
        <v/>
      </c>
      <c r="AG56" s="26" t="str">
        <f aca="false">IF(ROW()&lt;4+MinObs-1,"",IFERROR((L56-AVERAGE(L$4:L56))/STDEV(L$4:L56),""))</f>
        <v/>
      </c>
      <c r="AH56" s="26" t="str">
        <f aca="false">IF(ROW()&lt;4+MinObs-1,"",IFERROR((M56-AVERAGE(M$4:M56))/STDEV(M$4:M56),""))</f>
        <v/>
      </c>
      <c r="AI56" s="26" t="str">
        <f aca="false">IF(ROW()&lt;4+MinObs-1,"",IFERROR((N56-AVERAGE(N$4:N56))/STDEV(N$4:N56),""))</f>
        <v/>
      </c>
      <c r="AJ56" s="26" t="str">
        <f aca="false">IF(ROW()&lt;4+MinObs-1,"",IFERROR((O56-AVERAGE(O$4:O56))/STDEV(O$4:O56),""))</f>
        <v/>
      </c>
      <c r="AK56" s="26" t="str">
        <f aca="false">IF(ROW()&lt;4+MinObs-1,"",IFERROR((P56-AVERAGE(P$4:P56))/STDEV(P$4:P56),""))</f>
        <v/>
      </c>
      <c r="AL56" s="26" t="str">
        <f aca="false">IF(ROW()&lt;4+MinObs-1,"",IFERROR((Q56-AVERAGE(Q$4:Q56))/STDEV(Q$4:Q56),""))</f>
        <v/>
      </c>
      <c r="AM56" s="26" t="str">
        <f aca="false">IF(ROW()&lt;4+MinObs-1,"",IFERROR((R56-AVERAGE(R$4:R56))/STDEV(R$4:R56),""))</f>
        <v/>
      </c>
      <c r="AN56" s="26" t="str">
        <f aca="false">IF(ROW()&lt;4+MinObs-1,"",IFERROR((S56-AVERAGE(S$4:S56))/STDEV(S$4:S56),""))</f>
        <v/>
      </c>
      <c r="AO56" s="26" t="str">
        <f aca="false">IF(ROW()&lt;4+MinObs-1,"",IFERROR((T56-AVERAGE(T$4:T56))/STDEV(T$4:T56),""))</f>
        <v/>
      </c>
      <c r="AP56" s="26" t="str">
        <f aca="false">IF(ROW()&lt;4+MinObs-1,"",IFERROR((U56-AVERAGE(U$4:U56))/STDEV(U$4:U56),""))</f>
        <v/>
      </c>
      <c r="AQ56" s="26" t="str">
        <f aca="false">IF(ROW()&lt;4+MinObs-1,"",IFERROR((V56-AVERAGE(V$4:V56))/STDEV(V$4:V56),""))</f>
        <v/>
      </c>
      <c r="AR56" s="26" t="n">
        <f aca="false">IF(W56="",0,IF(W56&gt;=z4,w4,IF(W56&gt;=z3,w3,IF(W56&gt;=zEntry,w2,IF(AND(W56&gt;=ExitZ,AR55&gt;0),w2,0)))))</f>
        <v>0</v>
      </c>
      <c r="AS56" s="26" t="n">
        <f aca="false">IF(X56="",0,IF(X56&gt;=z4,w4,IF(X56&gt;=z3,w3,IF(X56&gt;=zEntry,w2,IF(AND(X56&gt;=ExitZ,AS55&gt;0),w2,0)))))</f>
        <v>0</v>
      </c>
      <c r="AT56" s="26" t="n">
        <f aca="false">IF(Y56="",0,IF(Y56&gt;=z4,w4,IF(Y56&gt;=z3,w3,IF(Y56&gt;=zEntry,w2,IF(AND(Y56&gt;=ExitZ,AT55&gt;0),w2,0)))))</f>
        <v>0</v>
      </c>
      <c r="AU56" s="26" t="n">
        <f aca="false">IF(Z56="",0,IF(Z56&gt;=z4,w4,IF(Z56&gt;=z3,w3,IF(Z56&gt;=zEntry,w2,IF(AND(Z56&gt;=ExitZ,AU55&gt;0),w2,0)))))</f>
        <v>0</v>
      </c>
      <c r="AV56" s="26" t="n">
        <f aca="false">IF(AA56="",0,IF(AA56&gt;=z4,w4,IF(AA56&gt;=z3,w3,IF(AA56&gt;=zEntry,w2,IF(AND(AA56&gt;=ExitZ,AV55&gt;0),w2,0)))))</f>
        <v>0</v>
      </c>
      <c r="AW56" s="26" t="n">
        <f aca="false">IF(AB56="",0,IF(AB56&gt;=z4,w4,IF(AB56&gt;=z3,w3,IF(AB56&gt;=zEntry,w2,IF(AND(AB56&gt;=ExitZ,AW55&gt;0),w2,0)))))</f>
        <v>0</v>
      </c>
      <c r="AX56" s="26" t="n">
        <f aca="false">IF(AC56="",0,IF(AC56&gt;=z4,w4,IF(AC56&gt;=z3,w3,IF(AC56&gt;=zEntry,w2,IF(AND(AC56&gt;=ExitZ,AX55&gt;0),w2,0)))))</f>
        <v>0</v>
      </c>
      <c r="AY56" s="26" t="n">
        <f aca="false">IF(AD56="",0,IF(AD56&gt;=z4,w4,IF(AD56&gt;=z3,w3,IF(AD56&gt;=zEntry,w2,IF(AND(AD56&gt;=ExitZ,AY55&gt;0),w2,0)))))</f>
        <v>0</v>
      </c>
      <c r="AZ56" s="26" t="n">
        <f aca="false">IF(AE56="",0,IF(AE56&gt;=z4,w4,IF(AE56&gt;=z3,w3,IF(AE56&gt;=zEntry,w2,IF(AND(AE56&gt;=ExitZ,AZ55&gt;0),w2,0)))))</f>
        <v>0</v>
      </c>
      <c r="BA56" s="26" t="n">
        <f aca="false">IF(AF56="",0,IF(AF56&gt;=z4,w4,IF(AF56&gt;=z3,w3,IF(AF56&gt;=zEntry,w2,IF(AND(AF56&gt;=ExitZ,BA55&gt;0),w2,0)))))</f>
        <v>0</v>
      </c>
      <c r="BB56" s="26" t="n">
        <f aca="false">IF(AG56="",0,IF(AG56&gt;=z4,w4,IF(AG56&gt;=z3,w3,IF(AG56&gt;=zEntry,w2,IF(AND(AG56&gt;=ExitZ,BB55&gt;0),w2,0)))))</f>
        <v>0</v>
      </c>
      <c r="BC56" s="26" t="n">
        <f aca="false">IF(AH56="",0,IF(AH56&gt;=z4,w4,IF(AH56&gt;=z3,w3,IF(AH56&gt;=zEntry,w2,IF(AND(AH56&gt;=ExitZ,BC55&gt;0),w2,0)))))</f>
        <v>0</v>
      </c>
      <c r="BD56" s="26" t="n">
        <f aca="false">IF(AI56="",0,IF(AI56&gt;=z4,w4,IF(AI56&gt;=z3,w3,IF(AI56&gt;=zEntry,w2,IF(AND(AI56&gt;=ExitZ,BD55&gt;0),w2,0)))))</f>
        <v>0</v>
      </c>
      <c r="BE56" s="26" t="n">
        <f aca="false">IF(AJ56="",0,IF(AJ56&gt;=z4,w4,IF(AJ56&gt;=z3,w3,IF(AJ56&gt;=zEntry,w2,IF(AND(AJ56&gt;=ExitZ,BE55&gt;0),w2,0)))))</f>
        <v>0</v>
      </c>
      <c r="BF56" s="26" t="n">
        <f aca="false">IF(AK56="",0,IF(AK56&gt;=z4,w4,IF(AK56&gt;=z3,w3,IF(AK56&gt;=zEntry,w2,IF(AND(AK56&gt;=ExitZ,BF55&gt;0),w2,0)))))</f>
        <v>0</v>
      </c>
      <c r="BG56" s="26" t="n">
        <f aca="false">IF(AL56="",0,IF(AL56&gt;=z4,w4,IF(AL56&gt;=z3,w3,IF(AL56&gt;=zEntry,w2,IF(AND(AL56&gt;=ExitZ,BG55&gt;0),w2,0)))))</f>
        <v>0</v>
      </c>
      <c r="BH56" s="26" t="n">
        <f aca="false">IF(AM56="",0,IF(AM56&gt;=z4,w4,IF(AM56&gt;=z3,w3,IF(AM56&gt;=zEntry,w2,IF(AND(AM56&gt;=ExitZ,BH55&gt;0),w2,0)))))</f>
        <v>0</v>
      </c>
      <c r="BI56" s="26" t="n">
        <f aca="false">IF(AN56="",0,IF(AN56&gt;=z4,w4,IF(AN56&gt;=z3,w3,IF(AN56&gt;=zEntry,w2,IF(AND(AN56&gt;=ExitZ,BI55&gt;0),w2,0)))))</f>
        <v>0</v>
      </c>
      <c r="BJ56" s="26" t="n">
        <f aca="false">IF(AO56="",0,IF(AO56&gt;=z4,w4,IF(AO56&gt;=z3,w3,IF(AO56&gt;=zEntry,w2,IF(AND(AO56&gt;=ExitZ,BJ55&gt;0),w2,0)))))</f>
        <v>0</v>
      </c>
      <c r="BK56" s="26" t="n">
        <f aca="false">IF(AP56="",0,IF(AP56&gt;=z4,w4,IF(AP56&gt;=z3,w3,IF(AP56&gt;=zEntry,w2,IF(AND(AP56&gt;=ExitZ,BK55&gt;0),w2,0)))))</f>
        <v>0</v>
      </c>
      <c r="BL56" s="26" t="n">
        <f aca="false">IF(AQ56="",0,IF(AQ56&gt;=z4,w4,IF(AQ56&gt;=z3,w3,IF(AQ56&gt;=zEntry,w2,IF(AND(AQ56&gt;=ExitZ,BL55&gt;0),w2,0)))))</f>
        <v>0</v>
      </c>
      <c r="BM56" s="23" t="n">
        <f aca="false">IF(Rates_Data!AD55&gt;=Rates_Data!AE55,Rates_Data!AK56-Rates_Data!AL56,Rates_Data!AL56-Rates_Data!AK56)</f>
        <v>-0.002907</v>
      </c>
      <c r="BN56" s="23" t="n">
        <f aca="false">IF(Rates_Data!AD55&gt;=Rates_Data!AF55,Rates_Data!AK56-Rates_Data!AM56,Rates_Data!AM56-Rates_Data!AK56)</f>
        <v>0.000665000000000003</v>
      </c>
      <c r="BO56" s="23" t="n">
        <f aca="false">IF(Rates_Data!AD55&gt;=Rates_Data!AG55,Rates_Data!AK56-Rates_Data!AN56,Rates_Data!AN56-Rates_Data!AK56)</f>
        <v>0.00169100000000001</v>
      </c>
      <c r="BP56" s="23" t="n">
        <f aca="false">IF(Rates_Data!AD55&gt;=Rates_Data!AH55,Rates_Data!AK56-Rates_Data!AO56,Rates_Data!AO56-Rates_Data!AK56)</f>
        <v>-0.006061</v>
      </c>
      <c r="BQ56" s="23" t="n">
        <f aca="false">IF(Rates_Data!AD55&gt;=Rates_Data!AI55,Rates_Data!AK56-Rates_Data!AP56,Rates_Data!AP56-Rates_Data!AK56)</f>
        <v>0.000855000000000001</v>
      </c>
      <c r="BR56" s="23" t="n">
        <f aca="false">IF(Rates_Data!AD55&gt;=Rates_Data!AJ55,Rates_Data!AK56-Rates_Data!AQ56,Rates_Data!AQ56-Rates_Data!AK56)</f>
        <v>0.001843</v>
      </c>
      <c r="BS56" s="23" t="n">
        <f aca="false">IF(Rates_Data!AE55&gt;=Rates_Data!AF55,Rates_Data!AL56-Rates_Data!AM56,Rates_Data!AM56-Rates_Data!AL56)</f>
        <v>0.003572</v>
      </c>
      <c r="BT56" s="23" t="n">
        <f aca="false">IF(Rates_Data!AE55&gt;=Rates_Data!AG55,Rates_Data!AL56-Rates_Data!AN56,Rates_Data!AN56-Rates_Data!AL56)</f>
        <v>0.00459800000000001</v>
      </c>
      <c r="BU56" s="23" t="n">
        <f aca="false">IF(Rates_Data!AE55&gt;=Rates_Data!AH55,Rates_Data!AL56-Rates_Data!AO56,Rates_Data!AO56-Rates_Data!AL56)</f>
        <v>-0.003154</v>
      </c>
      <c r="BV56" s="23" t="n">
        <f aca="false">IF(Rates_Data!AE55&gt;=Rates_Data!AI55,Rates_Data!AL56-Rates_Data!AP56,Rates_Data!AP56-Rates_Data!AL56)</f>
        <v>0.003762</v>
      </c>
      <c r="BW56" s="23" t="n">
        <f aca="false">IF(Rates_Data!AE55&gt;=Rates_Data!AJ55,Rates_Data!AL56-Rates_Data!AQ56,Rates_Data!AQ56-Rates_Data!AL56)</f>
        <v>-0.001064</v>
      </c>
      <c r="BX56" s="23" t="n">
        <f aca="false">IF(Rates_Data!AF55&gt;=Rates_Data!AG55,Rates_Data!AM56-Rates_Data!AN56,Rates_Data!AN56-Rates_Data!AM56)</f>
        <v>-0.001026</v>
      </c>
      <c r="BY56" s="23" t="n">
        <f aca="false">IF(Rates_Data!AF55&gt;=Rates_Data!AH55,Rates_Data!AM56-Rates_Data!AO56,Rates_Data!AO56-Rates_Data!AM56)</f>
        <v>-0.006726</v>
      </c>
      <c r="BZ56" s="23" t="n">
        <f aca="false">IF(Rates_Data!AF55&gt;=Rates_Data!AI55,Rates_Data!AM56-Rates_Data!AP56,Rates_Data!AP56-Rates_Data!AM56)</f>
        <v>-0.000189999999999998</v>
      </c>
      <c r="CA56" s="23" t="n">
        <f aca="false">IF(Rates_Data!AF55&gt;=Rates_Data!AJ55,Rates_Data!AM56-Rates_Data!AQ56,Rates_Data!AQ56-Rates_Data!AM56)</f>
        <v>0.002508</v>
      </c>
      <c r="CB56" s="23" t="n">
        <f aca="false">IF(Rates_Data!AG55&gt;=Rates_Data!AH55,Rates_Data!AN56-Rates_Data!AO56,Rates_Data!AO56-Rates_Data!AN56)</f>
        <v>-0.00775200000000001</v>
      </c>
      <c r="CC56" s="23" t="n">
        <f aca="false">IF(Rates_Data!AG55&gt;=Rates_Data!AI55,Rates_Data!AN56-Rates_Data!AP56,Rates_Data!AP56-Rates_Data!AN56)</f>
        <v>0.000836000000000007</v>
      </c>
      <c r="CD56" s="23" t="n">
        <f aca="false">IF(Rates_Data!AG55&gt;=Rates_Data!AJ55,Rates_Data!AN56-Rates_Data!AQ56,Rates_Data!AQ56-Rates_Data!AN56)</f>
        <v>0.00353400000000001</v>
      </c>
      <c r="CE56" s="23" t="n">
        <f aca="false">IF(Rates_Data!AH55&gt;=Rates_Data!AI55,Rates_Data!AO56-Rates_Data!AP56,Rates_Data!AP56-Rates_Data!AO56)</f>
        <v>-0.006916</v>
      </c>
      <c r="CF56" s="23" t="n">
        <f aca="false">IF(Rates_Data!AH55&gt;=Rates_Data!AJ55,Rates_Data!AO56-Rates_Data!AQ56,Rates_Data!AQ56-Rates_Data!AO56)</f>
        <v>-0.004218</v>
      </c>
      <c r="CG56" s="23" t="n">
        <f aca="false">IF(Rates_Data!AI55&gt;=Rates_Data!AJ55,Rates_Data!AP56-Rates_Data!AQ56,Rates_Data!AQ56-Rates_Data!AP56)</f>
        <v>0.002698</v>
      </c>
      <c r="CH56" s="27" t="n">
        <f aca="false">IF(ROW()&lt;4+VolLB,"",STDEV(INDEX($BM:$BM,ROW()-VolLB+1):INDEX($BM:$BM,ROW()))*SQRT(12))</f>
        <v>0.0175928728220644</v>
      </c>
      <c r="CI56" s="27" t="n">
        <f aca="false">IF(ROW()&lt;4+VolLB,"",STDEV(INDEX($BN:$BN,ROW()-VolLB+1):INDEX($BN:$BN,ROW()))*SQRT(12))</f>
        <v>0.0186058478385285</v>
      </c>
      <c r="CJ56" s="27" t="n">
        <f aca="false">IF(ROW()&lt;4+VolLB,"",STDEV(INDEX($BO:$BO,ROW()-VolLB+1):INDEX($BO:$BO,ROW()))*SQRT(12))</f>
        <v>0.0161169613430489</v>
      </c>
      <c r="CK56" s="27" t="n">
        <f aca="false">IF(ROW()&lt;4+VolLB,"",STDEV(INDEX($BP:$BP,ROW()-VolLB+1):INDEX($BP:$BP,ROW()))*SQRT(12))</f>
        <v>0.0214179686296121</v>
      </c>
      <c r="CL56" s="27" t="n">
        <f aca="false">IF(ROW()&lt;4+VolLB,"",STDEV(INDEX($BQ:$BQ,ROW()-VolLB+1):INDEX($BQ:$BQ,ROW()))*SQRT(12))</f>
        <v>0.0219236759558941</v>
      </c>
      <c r="CM56" s="27" t="n">
        <f aca="false">IF(ROW()&lt;4+VolLB,"",STDEV(INDEX($BR:$BR,ROW()-VolLB+1):INDEX($BR:$BR,ROW()))*SQRT(12))</f>
        <v>0.0174093412265616</v>
      </c>
      <c r="CN56" s="27" t="n">
        <f aca="false">IF(ROW()&lt;4+VolLB,"",STDEV(INDEX($BS:$BS,ROW()-VolLB+1):INDEX($BS:$BS,ROW()))*SQRT(12))</f>
        <v>0.0177346936553079</v>
      </c>
      <c r="CO56" s="27" t="n">
        <f aca="false">IF(ROW()&lt;4+VolLB,"",STDEV(INDEX($BT:$BT,ROW()-VolLB+1):INDEX($BT:$BT,ROW()))*SQRT(12))</f>
        <v>0.0183829037718668</v>
      </c>
      <c r="CP56" s="27" t="n">
        <f aca="false">IF(ROW()&lt;4+VolLB,"",STDEV(INDEX($BU:$BU,ROW()-VolLB+1):INDEX($BU:$BU,ROW()))*SQRT(12))</f>
        <v>0.0222379919415058</v>
      </c>
      <c r="CQ56" s="27" t="n">
        <f aca="false">IF(ROW()&lt;4+VolLB,"",STDEV(INDEX($BV:$BV,ROW()-VolLB+1):INDEX($BV:$BV,ROW()))*SQRT(12))</f>
        <v>0.0211623331225665</v>
      </c>
      <c r="CR56" s="27" t="n">
        <f aca="false">IF(ROW()&lt;4+VolLB,"",STDEV(INDEX($BW:$BW,ROW()-VolLB+1):INDEX($BW:$BW,ROW()))*SQRT(12))</f>
        <v>0.0199506172965722</v>
      </c>
      <c r="CS56" s="27" t="n">
        <f aca="false">IF(ROW()&lt;4+VolLB,"",STDEV(INDEX($BX:$BX,ROW()-VolLB+1):INDEX($BX:$BX,ROW()))*SQRT(12))</f>
        <v>0.0213384171984084</v>
      </c>
      <c r="CT56" s="27" t="n">
        <f aca="false">IF(ROW()&lt;4+VolLB,"",STDEV(INDEX($BY:$BY,ROW()-VolLB+1):INDEX($BY:$BY,ROW()))*SQRT(12))</f>
        <v>0.0234781252668866</v>
      </c>
      <c r="CU56" s="27" t="n">
        <f aca="false">IF(ROW()&lt;4+VolLB,"",STDEV(INDEX($BZ:$BZ,ROW()-VolLB+1):INDEX($BZ:$BZ,ROW()))*SQRT(12))</f>
        <v>0.0244974748247748</v>
      </c>
      <c r="CV56" s="27" t="n">
        <f aca="false">IF(ROW()&lt;4+VolLB,"",STDEV(INDEX($CA:$CA,ROW()-VolLB+1):INDEX($CA:$CA,ROW()))*SQRT(12))</f>
        <v>0.0196425293977852</v>
      </c>
      <c r="CW56" s="27" t="n">
        <f aca="false">IF(ROW()&lt;4+VolLB,"",STDEV(INDEX($CB:$CB,ROW()-VolLB+1):INDEX($CB:$CB,ROW()))*SQRT(12))</f>
        <v>0.0216029715123153</v>
      </c>
      <c r="CX56" s="27" t="n">
        <f aca="false">IF(ROW()&lt;4+VolLB,"",STDEV(INDEX($CC:$CC,ROW()-VolLB+1):INDEX($CC:$CC,ROW()))*SQRT(12))</f>
        <v>0.0225429420184593</v>
      </c>
      <c r="CY56" s="27" t="n">
        <f aca="false">IF(ROW()&lt;4+VolLB,"",STDEV(INDEX($CD:$CD,ROW()-VolLB+1):INDEX($CD:$CD,ROW()))*SQRT(12))</f>
        <v>0.0204360681727652</v>
      </c>
      <c r="CZ56" s="27" t="n">
        <f aca="false">IF(ROW()&lt;4+VolLB,"",STDEV(INDEX($CE:$CE,ROW()-VolLB+1):INDEX($CE:$CE,ROW()))*SQRT(12))</f>
        <v>0.0227074746728703</v>
      </c>
      <c r="DA56" s="27" t="n">
        <f aca="false">IF(ROW()&lt;4+VolLB,"",STDEV(INDEX($CF:$CF,ROW()-VolLB+1):INDEX($CF:$CF,ROW()))*SQRT(12))</f>
        <v>0.0208417986197152</v>
      </c>
      <c r="DB56" s="27" t="n">
        <f aca="false">IF(ROW()&lt;4+VolLB,"",STDEV(INDEX($CG:$CG,ROW()-VolLB+1):INDEX($CG:$CG,ROW()))*SQRT(12))</f>
        <v>0.0185070402611701</v>
      </c>
      <c r="DC56" s="26" t="n">
        <f aca="false">IF(OR(AR56=0,CH56="",CH56=0),0,AR56*MIN(MaxScal,TgtVol/CH56))</f>
        <v>0</v>
      </c>
      <c r="DD56" s="26" t="n">
        <f aca="false">IF(OR(AS56=0,CI56="",CI56=0),0,AS56*MIN(MaxScal,TgtVol/CI56))</f>
        <v>0</v>
      </c>
      <c r="DE56" s="26" t="n">
        <f aca="false">IF(OR(AT56=0,CJ56="",CJ56=0),0,AT56*MIN(MaxScal,TgtVol/CJ56))</f>
        <v>0</v>
      </c>
      <c r="DF56" s="26" t="n">
        <f aca="false">IF(OR(AU56=0,CK56="",CK56=0),0,AU56*MIN(MaxScal,TgtVol/CK56))</f>
        <v>0</v>
      </c>
      <c r="DG56" s="26" t="n">
        <f aca="false">IF(OR(AV56=0,CL56="",CL56=0),0,AV56*MIN(MaxScal,TgtVol/CL56))</f>
        <v>0</v>
      </c>
      <c r="DH56" s="26" t="n">
        <f aca="false">IF(OR(AW56=0,CM56="",CM56=0),0,AW56*MIN(MaxScal,TgtVol/CM56))</f>
        <v>0</v>
      </c>
      <c r="DI56" s="26" t="n">
        <f aca="false">IF(OR(AX56=0,CN56="",CN56=0),0,AX56*MIN(MaxScal,TgtVol/CN56))</f>
        <v>0</v>
      </c>
      <c r="DJ56" s="26" t="n">
        <f aca="false">IF(OR(AY56=0,CO56="",CO56=0),0,AY56*MIN(MaxScal,TgtVol/CO56))</f>
        <v>0</v>
      </c>
      <c r="DK56" s="26" t="n">
        <f aca="false">IF(OR(AZ56=0,CP56="",CP56=0),0,AZ56*MIN(MaxScal,TgtVol/CP56))</f>
        <v>0</v>
      </c>
      <c r="DL56" s="26" t="n">
        <f aca="false">IF(OR(BA56=0,CQ56="",CQ56=0),0,BA56*MIN(MaxScal,TgtVol/CQ56))</f>
        <v>0</v>
      </c>
      <c r="DM56" s="26" t="n">
        <f aca="false">IF(OR(BB56=0,CR56="",CR56=0),0,BB56*MIN(MaxScal,TgtVol/CR56))</f>
        <v>0</v>
      </c>
      <c r="DN56" s="26" t="n">
        <f aca="false">IF(OR(BC56=0,CS56="",CS56=0),0,BC56*MIN(MaxScal,TgtVol/CS56))</f>
        <v>0</v>
      </c>
      <c r="DO56" s="26" t="n">
        <f aca="false">IF(OR(BD56=0,CT56="",CT56=0),0,BD56*MIN(MaxScal,TgtVol/CT56))</f>
        <v>0</v>
      </c>
      <c r="DP56" s="26" t="n">
        <f aca="false">IF(OR(BE56=0,CU56="",CU56=0),0,BE56*MIN(MaxScal,TgtVol/CU56))</f>
        <v>0</v>
      </c>
      <c r="DQ56" s="26" t="n">
        <f aca="false">IF(OR(BF56=0,CV56="",CV56=0),0,BF56*MIN(MaxScal,TgtVol/CV56))</f>
        <v>0</v>
      </c>
      <c r="DR56" s="26" t="n">
        <f aca="false">IF(OR(BG56=0,CW56="",CW56=0),0,BG56*MIN(MaxScal,TgtVol/CW56))</f>
        <v>0</v>
      </c>
      <c r="DS56" s="26" t="n">
        <f aca="false">IF(OR(BH56=0,CX56="",CX56=0),0,BH56*MIN(MaxScal,TgtVol/CX56))</f>
        <v>0</v>
      </c>
      <c r="DT56" s="26" t="n">
        <f aca="false">IF(OR(BI56=0,CY56="",CY56=0),0,BI56*MIN(MaxScal,TgtVol/CY56))</f>
        <v>0</v>
      </c>
      <c r="DU56" s="26" t="n">
        <f aca="false">IF(OR(BJ56=0,CZ56="",CZ56=0),0,BJ56*MIN(MaxScal,TgtVol/CZ56))</f>
        <v>0</v>
      </c>
      <c r="DV56" s="26" t="n">
        <f aca="false">IF(OR(BK56=0,DA56="",DA56=0),0,BK56*MIN(MaxScal,TgtVol/DA56))</f>
        <v>0</v>
      </c>
      <c r="DW56" s="26" t="n">
        <f aca="false">IF(OR(BL56=0,DB56="",DB56=0),0,BL56*MIN(MaxScal,TgtVol/DB56))</f>
        <v>0</v>
      </c>
      <c r="DX56" s="28" t="n">
        <f aca="false">IFERROR(DC55*BM56,"")</f>
        <v>-0</v>
      </c>
      <c r="DY56" s="28" t="n">
        <f aca="false">IFERROR(DD55*BN56,"")</f>
        <v>0</v>
      </c>
      <c r="DZ56" s="28" t="n">
        <f aca="false">IFERROR(DE55*BO56,"")</f>
        <v>0</v>
      </c>
      <c r="EA56" s="28" t="n">
        <f aca="false">IFERROR(DF55*BP56,"")</f>
        <v>-0</v>
      </c>
      <c r="EB56" s="28" t="n">
        <f aca="false">IFERROR(DG55*BQ56,"")</f>
        <v>0</v>
      </c>
      <c r="EC56" s="28" t="n">
        <f aca="false">IFERROR(DH55*BR56,"")</f>
        <v>0</v>
      </c>
      <c r="ED56" s="28" t="n">
        <f aca="false">IFERROR(DI55*BS56,"")</f>
        <v>0</v>
      </c>
      <c r="EE56" s="28" t="n">
        <f aca="false">IFERROR(DJ55*BT56,"")</f>
        <v>0</v>
      </c>
      <c r="EF56" s="28" t="n">
        <f aca="false">IFERROR(DK55*BU56,"")</f>
        <v>-0</v>
      </c>
      <c r="EG56" s="28" t="n">
        <f aca="false">IFERROR(DL55*BV56,"")</f>
        <v>0</v>
      </c>
      <c r="EH56" s="28" t="n">
        <f aca="false">IFERROR(DM55*BW56,"")</f>
        <v>-0</v>
      </c>
      <c r="EI56" s="28" t="n">
        <f aca="false">IFERROR(DN55*BX56,"")</f>
        <v>-0</v>
      </c>
      <c r="EJ56" s="28" t="n">
        <f aca="false">IFERROR(DO55*BY56,"")</f>
        <v>-0</v>
      </c>
      <c r="EK56" s="28" t="n">
        <f aca="false">IFERROR(DP55*BZ56,"")</f>
        <v>-0</v>
      </c>
      <c r="EL56" s="28" t="n">
        <f aca="false">IFERROR(DQ55*CA56,"")</f>
        <v>0</v>
      </c>
      <c r="EM56" s="28" t="n">
        <f aca="false">IFERROR(DR55*CB56,"")</f>
        <v>-0</v>
      </c>
      <c r="EN56" s="28" t="n">
        <f aca="false">IFERROR(DS55*CC56,"")</f>
        <v>0</v>
      </c>
      <c r="EO56" s="28" t="n">
        <f aca="false">IFERROR(DT55*CD56,"")</f>
        <v>0</v>
      </c>
      <c r="EP56" s="28" t="n">
        <f aca="false">IFERROR(DU55*CE56,"")</f>
        <v>-0</v>
      </c>
      <c r="EQ56" s="28" t="n">
        <f aca="false">IFERROR(DV55*CF56,"")</f>
        <v>-0</v>
      </c>
      <c r="ER56" s="28" t="n">
        <f aca="false">IFERROR(DW55*CG56,"")</f>
        <v>0</v>
      </c>
      <c r="ES56" s="28" t="n">
        <f aca="false">IF(ROW()=4,"",SUM(DX56:ER56))</f>
        <v>0</v>
      </c>
      <c r="ET56" s="29" t="n">
        <f aca="false">COUNTIF(AR56:BL56,"&gt;0")</f>
        <v>0</v>
      </c>
    </row>
    <row r="57" customFormat="false" ht="15" hidden="false" customHeight="false" outlineLevel="0" collapsed="false">
      <c r="A57" s="19" t="n">
        <v>39629</v>
      </c>
      <c r="B57" s="23" t="n">
        <f aca="false">ABS(Rates_Data!AD57-Rates_Data!AE57)</f>
        <v>0.401462962962963</v>
      </c>
      <c r="C57" s="23" t="n">
        <f aca="false">ABS(Rates_Data!AD57-Rates_Data!AF57)</f>
        <v>0.559611111111111</v>
      </c>
      <c r="D57" s="23" t="n">
        <f aca="false">ABS(Rates_Data!AD57-Rates_Data!AG57)</f>
        <v>0.545722222222223</v>
      </c>
      <c r="E57" s="23" t="n">
        <f aca="false">ABS(Rates_Data!AD57-Rates_Data!AH57)</f>
        <v>1.32218518518519</v>
      </c>
      <c r="F57" s="23" t="n">
        <f aca="false">ABS(Rates_Data!AD57-Rates_Data!AI57)</f>
        <v>0.434592592592593</v>
      </c>
      <c r="G57" s="23" t="n">
        <f aca="false">ABS(Rates_Data!AD57-Rates_Data!AJ57)</f>
        <v>0.179277777777778</v>
      </c>
      <c r="H57" s="23" t="n">
        <f aca="false">ABS(Rates_Data!AE57-Rates_Data!AF57)</f>
        <v>0.158148148148148</v>
      </c>
      <c r="I57" s="23" t="n">
        <f aca="false">ABS(Rates_Data!AE57-Rates_Data!AG57)</f>
        <v>0.144259259259259</v>
      </c>
      <c r="J57" s="23" t="n">
        <f aca="false">ABS(Rates_Data!AE57-Rates_Data!AH57)</f>
        <v>0.920722222222222</v>
      </c>
      <c r="K57" s="23" t="n">
        <f aca="false">ABS(Rates_Data!AE57-Rates_Data!AI57)</f>
        <v>0.0331296296296297</v>
      </c>
      <c r="L57" s="23" t="n">
        <f aca="false">ABS(Rates_Data!AE57-Rates_Data!AJ57)</f>
        <v>0.222185185185185</v>
      </c>
      <c r="M57" s="23" t="n">
        <f aca="false">ABS(Rates_Data!AF57-Rates_Data!AG57)</f>
        <v>0.0138888888888888</v>
      </c>
      <c r="N57" s="23" t="n">
        <f aca="false">ABS(Rates_Data!AF57-Rates_Data!AH57)</f>
        <v>0.762574074074074</v>
      </c>
      <c r="O57" s="23" t="n">
        <f aca="false">ABS(Rates_Data!AF57-Rates_Data!AI57)</f>
        <v>0.125018518518519</v>
      </c>
      <c r="P57" s="23" t="n">
        <f aca="false">ABS(Rates_Data!AF57-Rates_Data!AJ57)</f>
        <v>0.380333333333333</v>
      </c>
      <c r="Q57" s="23" t="n">
        <f aca="false">ABS(Rates_Data!AG57-Rates_Data!AH57)</f>
        <v>0.776462962962963</v>
      </c>
      <c r="R57" s="23" t="n">
        <f aca="false">ABS(Rates_Data!AG57-Rates_Data!AI57)</f>
        <v>0.11112962962963</v>
      </c>
      <c r="S57" s="23" t="n">
        <f aca="false">ABS(Rates_Data!AG57-Rates_Data!AJ57)</f>
        <v>0.366444444444445</v>
      </c>
      <c r="T57" s="23" t="n">
        <f aca="false">ABS(Rates_Data!AH57-Rates_Data!AI57)</f>
        <v>0.887592592592593</v>
      </c>
      <c r="U57" s="23" t="n">
        <f aca="false">ABS(Rates_Data!AH57-Rates_Data!AJ57)</f>
        <v>1.14290740740741</v>
      </c>
      <c r="V57" s="23" t="n">
        <f aca="false">ABS(Rates_Data!AI57-Rates_Data!AJ57)</f>
        <v>0.255314814814815</v>
      </c>
      <c r="W57" s="26" t="str">
        <f aca="false">IF(ROW()&lt;4+MinObs-1,"",IFERROR((B57-AVERAGE(B$4:B57))/STDEV(B$4:B57),""))</f>
        <v/>
      </c>
      <c r="X57" s="26" t="str">
        <f aca="false">IF(ROW()&lt;4+MinObs-1,"",IFERROR((C57-AVERAGE(C$4:C57))/STDEV(C$4:C57),""))</f>
        <v/>
      </c>
      <c r="Y57" s="26" t="str">
        <f aca="false">IF(ROW()&lt;4+MinObs-1,"",IFERROR((D57-AVERAGE(D$4:D57))/STDEV(D$4:D57),""))</f>
        <v/>
      </c>
      <c r="Z57" s="26" t="str">
        <f aca="false">IF(ROW()&lt;4+MinObs-1,"",IFERROR((E57-AVERAGE(E$4:E57))/STDEV(E$4:E57),""))</f>
        <v/>
      </c>
      <c r="AA57" s="26" t="str">
        <f aca="false">IF(ROW()&lt;4+MinObs-1,"",IFERROR((F57-AVERAGE(F$4:F57))/STDEV(F$4:F57),""))</f>
        <v/>
      </c>
      <c r="AB57" s="26" t="str">
        <f aca="false">IF(ROW()&lt;4+MinObs-1,"",IFERROR((G57-AVERAGE(G$4:G57))/STDEV(G$4:G57),""))</f>
        <v/>
      </c>
      <c r="AC57" s="26" t="str">
        <f aca="false">IF(ROW()&lt;4+MinObs-1,"",IFERROR((H57-AVERAGE(H$4:H57))/STDEV(H$4:H57),""))</f>
        <v/>
      </c>
      <c r="AD57" s="26" t="str">
        <f aca="false">IF(ROW()&lt;4+MinObs-1,"",IFERROR((I57-AVERAGE(I$4:I57))/STDEV(I$4:I57),""))</f>
        <v/>
      </c>
      <c r="AE57" s="26" t="str">
        <f aca="false">IF(ROW()&lt;4+MinObs-1,"",IFERROR((J57-AVERAGE(J$4:J57))/STDEV(J$4:J57),""))</f>
        <v/>
      </c>
      <c r="AF57" s="26" t="str">
        <f aca="false">IF(ROW()&lt;4+MinObs-1,"",IFERROR((K57-AVERAGE(K$4:K57))/STDEV(K$4:K57),""))</f>
        <v/>
      </c>
      <c r="AG57" s="26" t="str">
        <f aca="false">IF(ROW()&lt;4+MinObs-1,"",IFERROR((L57-AVERAGE(L$4:L57))/STDEV(L$4:L57),""))</f>
        <v/>
      </c>
      <c r="AH57" s="26" t="str">
        <f aca="false">IF(ROW()&lt;4+MinObs-1,"",IFERROR((M57-AVERAGE(M$4:M57))/STDEV(M$4:M57),""))</f>
        <v/>
      </c>
      <c r="AI57" s="26" t="str">
        <f aca="false">IF(ROW()&lt;4+MinObs-1,"",IFERROR((N57-AVERAGE(N$4:N57))/STDEV(N$4:N57),""))</f>
        <v/>
      </c>
      <c r="AJ57" s="26" t="str">
        <f aca="false">IF(ROW()&lt;4+MinObs-1,"",IFERROR((O57-AVERAGE(O$4:O57))/STDEV(O$4:O57),""))</f>
        <v/>
      </c>
      <c r="AK57" s="26" t="str">
        <f aca="false">IF(ROW()&lt;4+MinObs-1,"",IFERROR((P57-AVERAGE(P$4:P57))/STDEV(P$4:P57),""))</f>
        <v/>
      </c>
      <c r="AL57" s="26" t="str">
        <f aca="false">IF(ROW()&lt;4+MinObs-1,"",IFERROR((Q57-AVERAGE(Q$4:Q57))/STDEV(Q$4:Q57),""))</f>
        <v/>
      </c>
      <c r="AM57" s="26" t="str">
        <f aca="false">IF(ROW()&lt;4+MinObs-1,"",IFERROR((R57-AVERAGE(R$4:R57))/STDEV(R$4:R57),""))</f>
        <v/>
      </c>
      <c r="AN57" s="26" t="str">
        <f aca="false">IF(ROW()&lt;4+MinObs-1,"",IFERROR((S57-AVERAGE(S$4:S57))/STDEV(S$4:S57),""))</f>
        <v/>
      </c>
      <c r="AO57" s="26" t="str">
        <f aca="false">IF(ROW()&lt;4+MinObs-1,"",IFERROR((T57-AVERAGE(T$4:T57))/STDEV(T$4:T57),""))</f>
        <v/>
      </c>
      <c r="AP57" s="26" t="str">
        <f aca="false">IF(ROW()&lt;4+MinObs-1,"",IFERROR((U57-AVERAGE(U$4:U57))/STDEV(U$4:U57),""))</f>
        <v/>
      </c>
      <c r="AQ57" s="26" t="str">
        <f aca="false">IF(ROW()&lt;4+MinObs-1,"",IFERROR((V57-AVERAGE(V$4:V57))/STDEV(V$4:V57),""))</f>
        <v/>
      </c>
      <c r="AR57" s="26" t="n">
        <f aca="false">IF(W57="",0,IF(W57&gt;=z4,w4,IF(W57&gt;=z3,w3,IF(W57&gt;=zEntry,w2,IF(AND(W57&gt;=ExitZ,AR56&gt;0),w2,0)))))</f>
        <v>0</v>
      </c>
      <c r="AS57" s="26" t="n">
        <f aca="false">IF(X57="",0,IF(X57&gt;=z4,w4,IF(X57&gt;=z3,w3,IF(X57&gt;=zEntry,w2,IF(AND(X57&gt;=ExitZ,AS56&gt;0),w2,0)))))</f>
        <v>0</v>
      </c>
      <c r="AT57" s="26" t="n">
        <f aca="false">IF(Y57="",0,IF(Y57&gt;=z4,w4,IF(Y57&gt;=z3,w3,IF(Y57&gt;=zEntry,w2,IF(AND(Y57&gt;=ExitZ,AT56&gt;0),w2,0)))))</f>
        <v>0</v>
      </c>
      <c r="AU57" s="26" t="n">
        <f aca="false">IF(Z57="",0,IF(Z57&gt;=z4,w4,IF(Z57&gt;=z3,w3,IF(Z57&gt;=zEntry,w2,IF(AND(Z57&gt;=ExitZ,AU56&gt;0),w2,0)))))</f>
        <v>0</v>
      </c>
      <c r="AV57" s="26" t="n">
        <f aca="false">IF(AA57="",0,IF(AA57&gt;=z4,w4,IF(AA57&gt;=z3,w3,IF(AA57&gt;=zEntry,w2,IF(AND(AA57&gt;=ExitZ,AV56&gt;0),w2,0)))))</f>
        <v>0</v>
      </c>
      <c r="AW57" s="26" t="n">
        <f aca="false">IF(AB57="",0,IF(AB57&gt;=z4,w4,IF(AB57&gt;=z3,w3,IF(AB57&gt;=zEntry,w2,IF(AND(AB57&gt;=ExitZ,AW56&gt;0),w2,0)))))</f>
        <v>0</v>
      </c>
      <c r="AX57" s="26" t="n">
        <f aca="false">IF(AC57="",0,IF(AC57&gt;=z4,w4,IF(AC57&gt;=z3,w3,IF(AC57&gt;=zEntry,w2,IF(AND(AC57&gt;=ExitZ,AX56&gt;0),w2,0)))))</f>
        <v>0</v>
      </c>
      <c r="AY57" s="26" t="n">
        <f aca="false">IF(AD57="",0,IF(AD57&gt;=z4,w4,IF(AD57&gt;=z3,w3,IF(AD57&gt;=zEntry,w2,IF(AND(AD57&gt;=ExitZ,AY56&gt;0),w2,0)))))</f>
        <v>0</v>
      </c>
      <c r="AZ57" s="26" t="n">
        <f aca="false">IF(AE57="",0,IF(AE57&gt;=z4,w4,IF(AE57&gt;=z3,w3,IF(AE57&gt;=zEntry,w2,IF(AND(AE57&gt;=ExitZ,AZ56&gt;0),w2,0)))))</f>
        <v>0</v>
      </c>
      <c r="BA57" s="26" t="n">
        <f aca="false">IF(AF57="",0,IF(AF57&gt;=z4,w4,IF(AF57&gt;=z3,w3,IF(AF57&gt;=zEntry,w2,IF(AND(AF57&gt;=ExitZ,BA56&gt;0),w2,0)))))</f>
        <v>0</v>
      </c>
      <c r="BB57" s="26" t="n">
        <f aca="false">IF(AG57="",0,IF(AG57&gt;=z4,w4,IF(AG57&gt;=z3,w3,IF(AG57&gt;=zEntry,w2,IF(AND(AG57&gt;=ExitZ,BB56&gt;0),w2,0)))))</f>
        <v>0</v>
      </c>
      <c r="BC57" s="26" t="n">
        <f aca="false">IF(AH57="",0,IF(AH57&gt;=z4,w4,IF(AH57&gt;=z3,w3,IF(AH57&gt;=zEntry,w2,IF(AND(AH57&gt;=ExitZ,BC56&gt;0),w2,0)))))</f>
        <v>0</v>
      </c>
      <c r="BD57" s="26" t="n">
        <f aca="false">IF(AI57="",0,IF(AI57&gt;=z4,w4,IF(AI57&gt;=z3,w3,IF(AI57&gt;=zEntry,w2,IF(AND(AI57&gt;=ExitZ,BD56&gt;0),w2,0)))))</f>
        <v>0</v>
      </c>
      <c r="BE57" s="26" t="n">
        <f aca="false">IF(AJ57="",0,IF(AJ57&gt;=z4,w4,IF(AJ57&gt;=z3,w3,IF(AJ57&gt;=zEntry,w2,IF(AND(AJ57&gt;=ExitZ,BE56&gt;0),w2,0)))))</f>
        <v>0</v>
      </c>
      <c r="BF57" s="26" t="n">
        <f aca="false">IF(AK57="",0,IF(AK57&gt;=z4,w4,IF(AK57&gt;=z3,w3,IF(AK57&gt;=zEntry,w2,IF(AND(AK57&gt;=ExitZ,BF56&gt;0),w2,0)))))</f>
        <v>0</v>
      </c>
      <c r="BG57" s="26" t="n">
        <f aca="false">IF(AL57="",0,IF(AL57&gt;=z4,w4,IF(AL57&gt;=z3,w3,IF(AL57&gt;=zEntry,w2,IF(AND(AL57&gt;=ExitZ,BG56&gt;0),w2,0)))))</f>
        <v>0</v>
      </c>
      <c r="BH57" s="26" t="n">
        <f aca="false">IF(AM57="",0,IF(AM57&gt;=z4,w4,IF(AM57&gt;=z3,w3,IF(AM57&gt;=zEntry,w2,IF(AND(AM57&gt;=ExitZ,BH56&gt;0),w2,0)))))</f>
        <v>0</v>
      </c>
      <c r="BI57" s="26" t="n">
        <f aca="false">IF(AN57="",0,IF(AN57&gt;=z4,w4,IF(AN57&gt;=z3,w3,IF(AN57&gt;=zEntry,w2,IF(AND(AN57&gt;=ExitZ,BI56&gt;0),w2,0)))))</f>
        <v>0</v>
      </c>
      <c r="BJ57" s="26" t="n">
        <f aca="false">IF(AO57="",0,IF(AO57&gt;=z4,w4,IF(AO57&gt;=z3,w3,IF(AO57&gt;=zEntry,w2,IF(AND(AO57&gt;=ExitZ,BJ56&gt;0),w2,0)))))</f>
        <v>0</v>
      </c>
      <c r="BK57" s="26" t="n">
        <f aca="false">IF(AP57="",0,IF(AP57&gt;=z4,w4,IF(AP57&gt;=z3,w3,IF(AP57&gt;=zEntry,w2,IF(AND(AP57&gt;=ExitZ,BK56&gt;0),w2,0)))))</f>
        <v>0</v>
      </c>
      <c r="BL57" s="26" t="n">
        <f aca="false">IF(AQ57="",0,IF(AQ57&gt;=z4,w4,IF(AQ57&gt;=z3,w3,IF(AQ57&gt;=zEntry,w2,IF(AND(AQ57&gt;=ExitZ,BL56&gt;0),w2,0)))))</f>
        <v>0</v>
      </c>
      <c r="BM57" s="23" t="n">
        <f aca="false">IF(Rates_Data!AD56&gt;=Rates_Data!AE56,Rates_Data!AK57-Rates_Data!AL57,Rates_Data!AL57-Rates_Data!AK57)</f>
        <v>-0.008474</v>
      </c>
      <c r="BN57" s="23" t="n">
        <f aca="false">IF(Rates_Data!AD56&gt;=Rates_Data!AF56,Rates_Data!AK57-Rates_Data!AM57,Rates_Data!AM57-Rates_Data!AK57)</f>
        <v>-0.003249</v>
      </c>
      <c r="BO57" s="23" t="n">
        <f aca="false">IF(Rates_Data!AD56&gt;=Rates_Data!AG56,Rates_Data!AK57-Rates_Data!AN57,Rates_Data!AN57-Rates_Data!AK57)</f>
        <v>-0.008132</v>
      </c>
      <c r="BP57" s="23" t="n">
        <f aca="false">IF(Rates_Data!AD56&gt;=Rates_Data!AH56,Rates_Data!AK57-Rates_Data!AO57,Rates_Data!AO57-Rates_Data!AK57)</f>
        <v>-0.000968999999999994</v>
      </c>
      <c r="BQ57" s="23" t="n">
        <f aca="false">IF(Rates_Data!AD56&gt;=Rates_Data!AI56,Rates_Data!AK57-Rates_Data!AP57,Rates_Data!AP57-Rates_Data!AK57)</f>
        <v>-0.011134</v>
      </c>
      <c r="BR57" s="23" t="n">
        <f aca="false">IF(Rates_Data!AD56&gt;=Rates_Data!AJ56,Rates_Data!AK57-Rates_Data!AQ57,Rates_Data!AQ57-Rates_Data!AK57)</f>
        <v>0.010773</v>
      </c>
      <c r="BS57" s="23" t="n">
        <f aca="false">IF(Rates_Data!AE56&gt;=Rates_Data!AF56,Rates_Data!AL57-Rates_Data!AM57,Rates_Data!AM57-Rates_Data!AL57)</f>
        <v>0.005225</v>
      </c>
      <c r="BT57" s="23" t="n">
        <f aca="false">IF(Rates_Data!AE56&gt;=Rates_Data!AG56,Rates_Data!AL57-Rates_Data!AN57,Rates_Data!AN57-Rates_Data!AL57)</f>
        <v>0.000341999999999996</v>
      </c>
      <c r="BU57" s="23" t="n">
        <f aca="false">IF(Rates_Data!AE56&gt;=Rates_Data!AH56,Rates_Data!AL57-Rates_Data!AO57,Rates_Data!AO57-Rates_Data!AL57)</f>
        <v>0.007505</v>
      </c>
      <c r="BV57" s="23" t="n">
        <f aca="false">IF(Rates_Data!AE56&gt;=Rates_Data!AI56,Rates_Data!AL57-Rates_Data!AP57,Rates_Data!AP57-Rates_Data!AL57)</f>
        <v>0.00266</v>
      </c>
      <c r="BW57" s="23" t="n">
        <f aca="false">IF(Rates_Data!AE56&gt;=Rates_Data!AJ56,Rates_Data!AL57-Rates_Data!AQ57,Rates_Data!AQ57-Rates_Data!AL57)</f>
        <v>0.00229900000000001</v>
      </c>
      <c r="BX57" s="23" t="n">
        <f aca="false">IF(Rates_Data!AF56&gt;=Rates_Data!AG56,Rates_Data!AM57-Rates_Data!AN57,Rates_Data!AN57-Rates_Data!AM57)</f>
        <v>0.004883</v>
      </c>
      <c r="BY57" s="23" t="n">
        <f aca="false">IF(Rates_Data!AF56&gt;=Rates_Data!AH56,Rates_Data!AM57-Rates_Data!AO57,Rates_Data!AO57-Rates_Data!AM57)</f>
        <v>0.00228</v>
      </c>
      <c r="BZ57" s="23" t="n">
        <f aca="false">IF(Rates_Data!AF56&gt;=Rates_Data!AI56,Rates_Data!AM57-Rates_Data!AP57,Rates_Data!AP57-Rates_Data!AM57)</f>
        <v>0.007885</v>
      </c>
      <c r="CA57" s="23" t="n">
        <f aca="false">IF(Rates_Data!AF56&gt;=Rates_Data!AJ56,Rates_Data!AM57-Rates_Data!AQ57,Rates_Data!AQ57-Rates_Data!AM57)</f>
        <v>0.00752400000000001</v>
      </c>
      <c r="CB57" s="23" t="n">
        <f aca="false">IF(Rates_Data!AG56&gt;=Rates_Data!AH56,Rates_Data!AN57-Rates_Data!AO57,Rates_Data!AO57-Rates_Data!AN57)</f>
        <v>0.007163</v>
      </c>
      <c r="CC57" s="23" t="n">
        <f aca="false">IF(Rates_Data!AG56&gt;=Rates_Data!AI56,Rates_Data!AN57-Rates_Data!AP57,Rates_Data!AP57-Rates_Data!AN57)</f>
        <v>0.003002</v>
      </c>
      <c r="CD57" s="23" t="n">
        <f aca="false">IF(Rates_Data!AG56&gt;=Rates_Data!AJ56,Rates_Data!AN57-Rates_Data!AQ57,Rates_Data!AQ57-Rates_Data!AN57)</f>
        <v>0.002641</v>
      </c>
      <c r="CE57" s="23" t="n">
        <f aca="false">IF(Rates_Data!AH56&gt;=Rates_Data!AI56,Rates_Data!AO57-Rates_Data!AP57,Rates_Data!AP57-Rates_Data!AO57)</f>
        <v>0.010165</v>
      </c>
      <c r="CF57" s="23" t="n">
        <f aca="false">IF(Rates_Data!AH56&gt;=Rates_Data!AJ56,Rates_Data!AO57-Rates_Data!AQ57,Rates_Data!AQ57-Rates_Data!AO57)</f>
        <v>0.00980400000000001</v>
      </c>
      <c r="CG57" s="23" t="n">
        <f aca="false">IF(Rates_Data!AI56&gt;=Rates_Data!AJ56,Rates_Data!AP57-Rates_Data!AQ57,Rates_Data!AQ57-Rates_Data!AP57)</f>
        <v>-0.000360999999999996</v>
      </c>
      <c r="CH57" s="27" t="n">
        <f aca="false">IF(ROW()&lt;4+VolLB,"",STDEV(INDEX($BM:$BM,ROW()-VolLB+1):INDEX($BM:$BM,ROW()))*SQRT(12))</f>
        <v>0.0184339290460876</v>
      </c>
      <c r="CI57" s="27" t="n">
        <f aca="false">IF(ROW()&lt;4+VolLB,"",STDEV(INDEX($BN:$BN,ROW()-VolLB+1):INDEX($BN:$BN,ROW()))*SQRT(12))</f>
        <v>0.0187589401457139</v>
      </c>
      <c r="CJ57" s="27" t="n">
        <f aca="false">IF(ROW()&lt;4+VolLB,"",STDEV(INDEX($BO:$BO,ROW()-VolLB+1):INDEX($BO:$BO,ROW()))*SQRT(12))</f>
        <v>0.0168360924637405</v>
      </c>
      <c r="CK57" s="27" t="n">
        <f aca="false">IF(ROW()&lt;4+VolLB,"",STDEV(INDEX($BP:$BP,ROW()-VolLB+1):INDEX($BP:$BP,ROW()))*SQRT(12))</f>
        <v>0.0214188142526723</v>
      </c>
      <c r="CL57" s="27" t="n">
        <f aca="false">IF(ROW()&lt;4+VolLB,"",STDEV(INDEX($BQ:$BQ,ROW()-VolLB+1):INDEX($BQ:$BQ,ROW()))*SQRT(12))</f>
        <v>0.022638790201565</v>
      </c>
      <c r="CM57" s="27" t="n">
        <f aca="false">IF(ROW()&lt;4+VolLB,"",STDEV(INDEX($BR:$BR,ROW()-VolLB+1):INDEX($BR:$BR,ROW()))*SQRT(12))</f>
        <v>0.0185249386616811</v>
      </c>
      <c r="CN57" s="27" t="n">
        <f aca="false">IF(ROW()&lt;4+VolLB,"",STDEV(INDEX($BS:$BS,ROW()-VolLB+1):INDEX($BS:$BS,ROW()))*SQRT(12))</f>
        <v>0.0174309449974682</v>
      </c>
      <c r="CO57" s="27" t="n">
        <f aca="false">IF(ROW()&lt;4+VolLB,"",STDEV(INDEX($BT:$BT,ROW()-VolLB+1):INDEX($BT:$BT,ROW()))*SQRT(12))</f>
        <v>0.018348246835675</v>
      </c>
      <c r="CP57" s="27" t="n">
        <f aca="false">IF(ROW()&lt;4+VolLB,"",STDEV(INDEX($BU:$BU,ROW()-VolLB+1):INDEX($BU:$BU,ROW()))*SQRT(12))</f>
        <v>0.022263772461536</v>
      </c>
      <c r="CQ57" s="27" t="n">
        <f aca="false">IF(ROW()&lt;4+VolLB,"",STDEV(INDEX($BV:$BV,ROW()-VolLB+1):INDEX($BV:$BV,ROW()))*SQRT(12))</f>
        <v>0.0210507091232214</v>
      </c>
      <c r="CR57" s="27" t="n">
        <f aca="false">IF(ROW()&lt;4+VolLB,"",STDEV(INDEX($BW:$BW,ROW()-VolLB+1):INDEX($BW:$BW,ROW()))*SQRT(12))</f>
        <v>0.0198239855605466</v>
      </c>
      <c r="CS57" s="27" t="n">
        <f aca="false">IF(ROW()&lt;4+VolLB,"",STDEV(INDEX($BX:$BX,ROW()-VolLB+1):INDEX($BX:$BX,ROW()))*SQRT(12))</f>
        <v>0.0214087414153769</v>
      </c>
      <c r="CT57" s="27" t="n">
        <f aca="false">IF(ROW()&lt;4+VolLB,"",STDEV(INDEX($BY:$BY,ROW()-VolLB+1):INDEX($BY:$BY,ROW()))*SQRT(12))</f>
        <v>0.0234956678712116</v>
      </c>
      <c r="CU57" s="27" t="n">
        <f aca="false">IF(ROW()&lt;4+VolLB,"",STDEV(INDEX($BZ:$BZ,ROW()-VolLB+1):INDEX($BZ:$BZ,ROW()))*SQRT(12))</f>
        <v>0.0243290323703223</v>
      </c>
      <c r="CV57" s="27" t="n">
        <f aca="false">IF(ROW()&lt;4+VolLB,"",STDEV(INDEX($CA:$CA,ROW()-VolLB+1):INDEX($CA:$CA,ROW()))*SQRT(12))</f>
        <v>0.0201055109905338</v>
      </c>
      <c r="CW57" s="27" t="n">
        <f aca="false">IF(ROW()&lt;4+VolLB,"",STDEV(INDEX($CB:$CB,ROW()-VolLB+1):INDEX($CB:$CB,ROW()))*SQRT(12))</f>
        <v>0.0217927950669154</v>
      </c>
      <c r="CX57" s="27" t="n">
        <f aca="false">IF(ROW()&lt;4+VolLB,"",STDEV(INDEX($CC:$CC,ROW()-VolLB+1):INDEX($CC:$CC,ROW()))*SQRT(12))</f>
        <v>0.0224774588006148</v>
      </c>
      <c r="CY57" s="27" t="n">
        <f aca="false">IF(ROW()&lt;4+VolLB,"",STDEV(INDEX($CD:$CD,ROW()-VolLB+1):INDEX($CD:$CD,ROW()))*SQRT(12))</f>
        <v>0.0204589584150458</v>
      </c>
      <c r="CZ57" s="27" t="n">
        <f aca="false">IF(ROW()&lt;4+VolLB,"",STDEV(INDEX($CE:$CE,ROW()-VolLB+1):INDEX($CE:$CE,ROW()))*SQRT(12))</f>
        <v>0.0230210734239409</v>
      </c>
      <c r="DA57" s="27" t="n">
        <f aca="false">IF(ROW()&lt;4+VolLB,"",STDEV(INDEX($CF:$CF,ROW()-VolLB+1):INDEX($CF:$CF,ROW()))*SQRT(12))</f>
        <v>0.0214615431342847</v>
      </c>
      <c r="DB57" s="27" t="n">
        <f aca="false">IF(ROW()&lt;4+VolLB,"",STDEV(INDEX($CG:$CG,ROW()-VolLB+1):INDEX($CG:$CG,ROW()))*SQRT(12))</f>
        <v>0.0181880084011417</v>
      </c>
      <c r="DC57" s="26" t="n">
        <f aca="false">IF(OR(AR57=0,CH57="",CH57=0),0,AR57*MIN(MaxScal,TgtVol/CH57))</f>
        <v>0</v>
      </c>
      <c r="DD57" s="26" t="n">
        <f aca="false">IF(OR(AS57=0,CI57="",CI57=0),0,AS57*MIN(MaxScal,TgtVol/CI57))</f>
        <v>0</v>
      </c>
      <c r="DE57" s="26" t="n">
        <f aca="false">IF(OR(AT57=0,CJ57="",CJ57=0),0,AT57*MIN(MaxScal,TgtVol/CJ57))</f>
        <v>0</v>
      </c>
      <c r="DF57" s="26" t="n">
        <f aca="false">IF(OR(AU57=0,CK57="",CK57=0),0,AU57*MIN(MaxScal,TgtVol/CK57))</f>
        <v>0</v>
      </c>
      <c r="DG57" s="26" t="n">
        <f aca="false">IF(OR(AV57=0,CL57="",CL57=0),0,AV57*MIN(MaxScal,TgtVol/CL57))</f>
        <v>0</v>
      </c>
      <c r="DH57" s="26" t="n">
        <f aca="false">IF(OR(AW57=0,CM57="",CM57=0),0,AW57*MIN(MaxScal,TgtVol/CM57))</f>
        <v>0</v>
      </c>
      <c r="DI57" s="26" t="n">
        <f aca="false">IF(OR(AX57=0,CN57="",CN57=0),0,AX57*MIN(MaxScal,TgtVol/CN57))</f>
        <v>0</v>
      </c>
      <c r="DJ57" s="26" t="n">
        <f aca="false">IF(OR(AY57=0,CO57="",CO57=0),0,AY57*MIN(MaxScal,TgtVol/CO57))</f>
        <v>0</v>
      </c>
      <c r="DK57" s="26" t="n">
        <f aca="false">IF(OR(AZ57=0,CP57="",CP57=0),0,AZ57*MIN(MaxScal,TgtVol/CP57))</f>
        <v>0</v>
      </c>
      <c r="DL57" s="26" t="n">
        <f aca="false">IF(OR(BA57=0,CQ57="",CQ57=0),0,BA57*MIN(MaxScal,TgtVol/CQ57))</f>
        <v>0</v>
      </c>
      <c r="DM57" s="26" t="n">
        <f aca="false">IF(OR(BB57=0,CR57="",CR57=0),0,BB57*MIN(MaxScal,TgtVol/CR57))</f>
        <v>0</v>
      </c>
      <c r="DN57" s="26" t="n">
        <f aca="false">IF(OR(BC57=0,CS57="",CS57=0),0,BC57*MIN(MaxScal,TgtVol/CS57))</f>
        <v>0</v>
      </c>
      <c r="DO57" s="26" t="n">
        <f aca="false">IF(OR(BD57=0,CT57="",CT57=0),0,BD57*MIN(MaxScal,TgtVol/CT57))</f>
        <v>0</v>
      </c>
      <c r="DP57" s="26" t="n">
        <f aca="false">IF(OR(BE57=0,CU57="",CU57=0),0,BE57*MIN(MaxScal,TgtVol/CU57))</f>
        <v>0</v>
      </c>
      <c r="DQ57" s="26" t="n">
        <f aca="false">IF(OR(BF57=0,CV57="",CV57=0),0,BF57*MIN(MaxScal,TgtVol/CV57))</f>
        <v>0</v>
      </c>
      <c r="DR57" s="26" t="n">
        <f aca="false">IF(OR(BG57=0,CW57="",CW57=0),0,BG57*MIN(MaxScal,TgtVol/CW57))</f>
        <v>0</v>
      </c>
      <c r="DS57" s="26" t="n">
        <f aca="false">IF(OR(BH57=0,CX57="",CX57=0),0,BH57*MIN(MaxScal,TgtVol/CX57))</f>
        <v>0</v>
      </c>
      <c r="DT57" s="26" t="n">
        <f aca="false">IF(OR(BI57=0,CY57="",CY57=0),0,BI57*MIN(MaxScal,TgtVol/CY57))</f>
        <v>0</v>
      </c>
      <c r="DU57" s="26" t="n">
        <f aca="false">IF(OR(BJ57=0,CZ57="",CZ57=0),0,BJ57*MIN(MaxScal,TgtVol/CZ57))</f>
        <v>0</v>
      </c>
      <c r="DV57" s="26" t="n">
        <f aca="false">IF(OR(BK57=0,DA57="",DA57=0),0,BK57*MIN(MaxScal,TgtVol/DA57))</f>
        <v>0</v>
      </c>
      <c r="DW57" s="26" t="n">
        <f aca="false">IF(OR(BL57=0,DB57="",DB57=0),0,BL57*MIN(MaxScal,TgtVol/DB57))</f>
        <v>0</v>
      </c>
      <c r="DX57" s="28" t="n">
        <f aca="false">IFERROR(DC56*BM57,"")</f>
        <v>-0</v>
      </c>
      <c r="DY57" s="28" t="n">
        <f aca="false">IFERROR(DD56*BN57,"")</f>
        <v>-0</v>
      </c>
      <c r="DZ57" s="28" t="n">
        <f aca="false">IFERROR(DE56*BO57,"")</f>
        <v>-0</v>
      </c>
      <c r="EA57" s="28" t="n">
        <f aca="false">IFERROR(DF56*BP57,"")</f>
        <v>-0</v>
      </c>
      <c r="EB57" s="28" t="n">
        <f aca="false">IFERROR(DG56*BQ57,"")</f>
        <v>-0</v>
      </c>
      <c r="EC57" s="28" t="n">
        <f aca="false">IFERROR(DH56*BR57,"")</f>
        <v>0</v>
      </c>
      <c r="ED57" s="28" t="n">
        <f aca="false">IFERROR(DI56*BS57,"")</f>
        <v>0</v>
      </c>
      <c r="EE57" s="28" t="n">
        <f aca="false">IFERROR(DJ56*BT57,"")</f>
        <v>0</v>
      </c>
      <c r="EF57" s="28" t="n">
        <f aca="false">IFERROR(DK56*BU57,"")</f>
        <v>0</v>
      </c>
      <c r="EG57" s="28" t="n">
        <f aca="false">IFERROR(DL56*BV57,"")</f>
        <v>0</v>
      </c>
      <c r="EH57" s="28" t="n">
        <f aca="false">IFERROR(DM56*BW57,"")</f>
        <v>0</v>
      </c>
      <c r="EI57" s="28" t="n">
        <f aca="false">IFERROR(DN56*BX57,"")</f>
        <v>0</v>
      </c>
      <c r="EJ57" s="28" t="n">
        <f aca="false">IFERROR(DO56*BY57,"")</f>
        <v>0</v>
      </c>
      <c r="EK57" s="28" t="n">
        <f aca="false">IFERROR(DP56*BZ57,"")</f>
        <v>0</v>
      </c>
      <c r="EL57" s="28" t="n">
        <f aca="false">IFERROR(DQ56*CA57,"")</f>
        <v>0</v>
      </c>
      <c r="EM57" s="28" t="n">
        <f aca="false">IFERROR(DR56*CB57,"")</f>
        <v>0</v>
      </c>
      <c r="EN57" s="28" t="n">
        <f aca="false">IFERROR(DS56*CC57,"")</f>
        <v>0</v>
      </c>
      <c r="EO57" s="28" t="n">
        <f aca="false">IFERROR(DT56*CD57,"")</f>
        <v>0</v>
      </c>
      <c r="EP57" s="28" t="n">
        <f aca="false">IFERROR(DU56*CE57,"")</f>
        <v>0</v>
      </c>
      <c r="EQ57" s="28" t="n">
        <f aca="false">IFERROR(DV56*CF57,"")</f>
        <v>0</v>
      </c>
      <c r="ER57" s="28" t="n">
        <f aca="false">IFERROR(DW56*CG57,"")</f>
        <v>-0</v>
      </c>
      <c r="ES57" s="28" t="n">
        <f aca="false">IF(ROW()=4,"",SUM(DX57:ER57))</f>
        <v>0</v>
      </c>
      <c r="ET57" s="29" t="n">
        <f aca="false">COUNTIF(AR57:BL57,"&gt;0")</f>
        <v>0</v>
      </c>
    </row>
    <row r="58" customFormat="false" ht="15" hidden="false" customHeight="false" outlineLevel="0" collapsed="false">
      <c r="A58" s="19" t="n">
        <v>39660</v>
      </c>
      <c r="B58" s="23" t="n">
        <f aca="false">ABS(Rates_Data!AD58-Rates_Data!AE58)</f>
        <v>0.329363636363636</v>
      </c>
      <c r="C58" s="23" t="n">
        <f aca="false">ABS(Rates_Data!AD58-Rates_Data!AF58)</f>
        <v>0.457145454545455</v>
      </c>
      <c r="D58" s="23" t="n">
        <f aca="false">ABS(Rates_Data!AD58-Rates_Data!AG58)</f>
        <v>0.648709090909091</v>
      </c>
      <c r="E58" s="23" t="n">
        <f aca="false">ABS(Rates_Data!AD58-Rates_Data!AH58)</f>
        <v>1.31483636363636</v>
      </c>
      <c r="F58" s="23" t="n">
        <f aca="false">ABS(Rates_Data!AD58-Rates_Data!AI58)</f>
        <v>0.537636363636364</v>
      </c>
      <c r="G58" s="23" t="n">
        <f aca="false">ABS(Rates_Data!AD58-Rates_Data!AJ58)</f>
        <v>0.16030909090909</v>
      </c>
      <c r="H58" s="23" t="n">
        <f aca="false">ABS(Rates_Data!AE58-Rates_Data!AF58)</f>
        <v>0.127781818181819</v>
      </c>
      <c r="I58" s="23" t="n">
        <f aca="false">ABS(Rates_Data!AE58-Rates_Data!AG58)</f>
        <v>0.319345454545454</v>
      </c>
      <c r="J58" s="23" t="n">
        <f aca="false">ABS(Rates_Data!AE58-Rates_Data!AH58)</f>
        <v>0.985472727272727</v>
      </c>
      <c r="K58" s="23" t="n">
        <f aca="false">ABS(Rates_Data!AE58-Rates_Data!AI58)</f>
        <v>0.208272727272727</v>
      </c>
      <c r="L58" s="23" t="n">
        <f aca="false">ABS(Rates_Data!AE58-Rates_Data!AJ58)</f>
        <v>0.169054545454546</v>
      </c>
      <c r="M58" s="23" t="n">
        <f aca="false">ABS(Rates_Data!AF58-Rates_Data!AG58)</f>
        <v>0.191563636363636</v>
      </c>
      <c r="N58" s="23" t="n">
        <f aca="false">ABS(Rates_Data!AF58-Rates_Data!AH58)</f>
        <v>0.857690909090909</v>
      </c>
      <c r="O58" s="23" t="n">
        <f aca="false">ABS(Rates_Data!AF58-Rates_Data!AI58)</f>
        <v>0.0804909090909088</v>
      </c>
      <c r="P58" s="23" t="n">
        <f aca="false">ABS(Rates_Data!AF58-Rates_Data!AJ58)</f>
        <v>0.296836363636364</v>
      </c>
      <c r="Q58" s="23" t="n">
        <f aca="false">ABS(Rates_Data!AG58-Rates_Data!AH58)</f>
        <v>0.666127272727273</v>
      </c>
      <c r="R58" s="23" t="n">
        <f aca="false">ABS(Rates_Data!AG58-Rates_Data!AI58)</f>
        <v>0.111072727272727</v>
      </c>
      <c r="S58" s="23" t="n">
        <f aca="false">ABS(Rates_Data!AG58-Rates_Data!AJ58)</f>
        <v>0.4884</v>
      </c>
      <c r="T58" s="23" t="n">
        <f aca="false">ABS(Rates_Data!AH58-Rates_Data!AI58)</f>
        <v>0.7772</v>
      </c>
      <c r="U58" s="23" t="n">
        <f aca="false">ABS(Rates_Data!AH58-Rates_Data!AJ58)</f>
        <v>1.15452727272727</v>
      </c>
      <c r="V58" s="23" t="n">
        <f aca="false">ABS(Rates_Data!AI58-Rates_Data!AJ58)</f>
        <v>0.377327272727273</v>
      </c>
      <c r="W58" s="26" t="str">
        <f aca="false">IF(ROW()&lt;4+MinObs-1,"",IFERROR((B58-AVERAGE(B$4:B58))/STDEV(B$4:B58),""))</f>
        <v/>
      </c>
      <c r="X58" s="26" t="str">
        <f aca="false">IF(ROW()&lt;4+MinObs-1,"",IFERROR((C58-AVERAGE(C$4:C58))/STDEV(C$4:C58),""))</f>
        <v/>
      </c>
      <c r="Y58" s="26" t="str">
        <f aca="false">IF(ROW()&lt;4+MinObs-1,"",IFERROR((D58-AVERAGE(D$4:D58))/STDEV(D$4:D58),""))</f>
        <v/>
      </c>
      <c r="Z58" s="26" t="str">
        <f aca="false">IF(ROW()&lt;4+MinObs-1,"",IFERROR((E58-AVERAGE(E$4:E58))/STDEV(E$4:E58),""))</f>
        <v/>
      </c>
      <c r="AA58" s="26" t="str">
        <f aca="false">IF(ROW()&lt;4+MinObs-1,"",IFERROR((F58-AVERAGE(F$4:F58))/STDEV(F$4:F58),""))</f>
        <v/>
      </c>
      <c r="AB58" s="26" t="str">
        <f aca="false">IF(ROW()&lt;4+MinObs-1,"",IFERROR((G58-AVERAGE(G$4:G58))/STDEV(G$4:G58),""))</f>
        <v/>
      </c>
      <c r="AC58" s="26" t="str">
        <f aca="false">IF(ROW()&lt;4+MinObs-1,"",IFERROR((H58-AVERAGE(H$4:H58))/STDEV(H$4:H58),""))</f>
        <v/>
      </c>
      <c r="AD58" s="26" t="str">
        <f aca="false">IF(ROW()&lt;4+MinObs-1,"",IFERROR((I58-AVERAGE(I$4:I58))/STDEV(I$4:I58),""))</f>
        <v/>
      </c>
      <c r="AE58" s="26" t="str">
        <f aca="false">IF(ROW()&lt;4+MinObs-1,"",IFERROR((J58-AVERAGE(J$4:J58))/STDEV(J$4:J58),""))</f>
        <v/>
      </c>
      <c r="AF58" s="26" t="str">
        <f aca="false">IF(ROW()&lt;4+MinObs-1,"",IFERROR((K58-AVERAGE(K$4:K58))/STDEV(K$4:K58),""))</f>
        <v/>
      </c>
      <c r="AG58" s="26" t="str">
        <f aca="false">IF(ROW()&lt;4+MinObs-1,"",IFERROR((L58-AVERAGE(L$4:L58))/STDEV(L$4:L58),""))</f>
        <v/>
      </c>
      <c r="AH58" s="26" t="str">
        <f aca="false">IF(ROW()&lt;4+MinObs-1,"",IFERROR((M58-AVERAGE(M$4:M58))/STDEV(M$4:M58),""))</f>
        <v/>
      </c>
      <c r="AI58" s="26" t="str">
        <f aca="false">IF(ROW()&lt;4+MinObs-1,"",IFERROR((N58-AVERAGE(N$4:N58))/STDEV(N$4:N58),""))</f>
        <v/>
      </c>
      <c r="AJ58" s="26" t="str">
        <f aca="false">IF(ROW()&lt;4+MinObs-1,"",IFERROR((O58-AVERAGE(O$4:O58))/STDEV(O$4:O58),""))</f>
        <v/>
      </c>
      <c r="AK58" s="26" t="str">
        <f aca="false">IF(ROW()&lt;4+MinObs-1,"",IFERROR((P58-AVERAGE(P$4:P58))/STDEV(P$4:P58),""))</f>
        <v/>
      </c>
      <c r="AL58" s="26" t="str">
        <f aca="false">IF(ROW()&lt;4+MinObs-1,"",IFERROR((Q58-AVERAGE(Q$4:Q58))/STDEV(Q$4:Q58),""))</f>
        <v/>
      </c>
      <c r="AM58" s="26" t="str">
        <f aca="false">IF(ROW()&lt;4+MinObs-1,"",IFERROR((R58-AVERAGE(R$4:R58))/STDEV(R$4:R58),""))</f>
        <v/>
      </c>
      <c r="AN58" s="26" t="str">
        <f aca="false">IF(ROW()&lt;4+MinObs-1,"",IFERROR((S58-AVERAGE(S$4:S58))/STDEV(S$4:S58),""))</f>
        <v/>
      </c>
      <c r="AO58" s="26" t="str">
        <f aca="false">IF(ROW()&lt;4+MinObs-1,"",IFERROR((T58-AVERAGE(T$4:T58))/STDEV(T$4:T58),""))</f>
        <v/>
      </c>
      <c r="AP58" s="26" t="str">
        <f aca="false">IF(ROW()&lt;4+MinObs-1,"",IFERROR((U58-AVERAGE(U$4:U58))/STDEV(U$4:U58),""))</f>
        <v/>
      </c>
      <c r="AQ58" s="26" t="str">
        <f aca="false">IF(ROW()&lt;4+MinObs-1,"",IFERROR((V58-AVERAGE(V$4:V58))/STDEV(V$4:V58),""))</f>
        <v/>
      </c>
      <c r="AR58" s="26" t="n">
        <f aca="false">IF(W58="",0,IF(W58&gt;=z4,w4,IF(W58&gt;=z3,w3,IF(W58&gt;=zEntry,w2,IF(AND(W58&gt;=ExitZ,AR57&gt;0),w2,0)))))</f>
        <v>0</v>
      </c>
      <c r="AS58" s="26" t="n">
        <f aca="false">IF(X58="",0,IF(X58&gt;=z4,w4,IF(X58&gt;=z3,w3,IF(X58&gt;=zEntry,w2,IF(AND(X58&gt;=ExitZ,AS57&gt;0),w2,0)))))</f>
        <v>0</v>
      </c>
      <c r="AT58" s="26" t="n">
        <f aca="false">IF(Y58="",0,IF(Y58&gt;=z4,w4,IF(Y58&gt;=z3,w3,IF(Y58&gt;=zEntry,w2,IF(AND(Y58&gt;=ExitZ,AT57&gt;0),w2,0)))))</f>
        <v>0</v>
      </c>
      <c r="AU58" s="26" t="n">
        <f aca="false">IF(Z58="",0,IF(Z58&gt;=z4,w4,IF(Z58&gt;=z3,w3,IF(Z58&gt;=zEntry,w2,IF(AND(Z58&gt;=ExitZ,AU57&gt;0),w2,0)))))</f>
        <v>0</v>
      </c>
      <c r="AV58" s="26" t="n">
        <f aca="false">IF(AA58="",0,IF(AA58&gt;=z4,w4,IF(AA58&gt;=z3,w3,IF(AA58&gt;=zEntry,w2,IF(AND(AA58&gt;=ExitZ,AV57&gt;0),w2,0)))))</f>
        <v>0</v>
      </c>
      <c r="AW58" s="26" t="n">
        <f aca="false">IF(AB58="",0,IF(AB58&gt;=z4,w4,IF(AB58&gt;=z3,w3,IF(AB58&gt;=zEntry,w2,IF(AND(AB58&gt;=ExitZ,AW57&gt;0),w2,0)))))</f>
        <v>0</v>
      </c>
      <c r="AX58" s="26" t="n">
        <f aca="false">IF(AC58="",0,IF(AC58&gt;=z4,w4,IF(AC58&gt;=z3,w3,IF(AC58&gt;=zEntry,w2,IF(AND(AC58&gt;=ExitZ,AX57&gt;0),w2,0)))))</f>
        <v>0</v>
      </c>
      <c r="AY58" s="26" t="n">
        <f aca="false">IF(AD58="",0,IF(AD58&gt;=z4,w4,IF(AD58&gt;=z3,w3,IF(AD58&gt;=zEntry,w2,IF(AND(AD58&gt;=ExitZ,AY57&gt;0),w2,0)))))</f>
        <v>0</v>
      </c>
      <c r="AZ58" s="26" t="n">
        <f aca="false">IF(AE58="",0,IF(AE58&gt;=z4,w4,IF(AE58&gt;=z3,w3,IF(AE58&gt;=zEntry,w2,IF(AND(AE58&gt;=ExitZ,AZ57&gt;0),w2,0)))))</f>
        <v>0</v>
      </c>
      <c r="BA58" s="26" t="n">
        <f aca="false">IF(AF58="",0,IF(AF58&gt;=z4,w4,IF(AF58&gt;=z3,w3,IF(AF58&gt;=zEntry,w2,IF(AND(AF58&gt;=ExitZ,BA57&gt;0),w2,0)))))</f>
        <v>0</v>
      </c>
      <c r="BB58" s="26" t="n">
        <f aca="false">IF(AG58="",0,IF(AG58&gt;=z4,w4,IF(AG58&gt;=z3,w3,IF(AG58&gt;=zEntry,w2,IF(AND(AG58&gt;=ExitZ,BB57&gt;0),w2,0)))))</f>
        <v>0</v>
      </c>
      <c r="BC58" s="26" t="n">
        <f aca="false">IF(AH58="",0,IF(AH58&gt;=z4,w4,IF(AH58&gt;=z3,w3,IF(AH58&gt;=zEntry,w2,IF(AND(AH58&gt;=ExitZ,BC57&gt;0),w2,0)))))</f>
        <v>0</v>
      </c>
      <c r="BD58" s="26" t="n">
        <f aca="false">IF(AI58="",0,IF(AI58&gt;=z4,w4,IF(AI58&gt;=z3,w3,IF(AI58&gt;=zEntry,w2,IF(AND(AI58&gt;=ExitZ,BD57&gt;0),w2,0)))))</f>
        <v>0</v>
      </c>
      <c r="BE58" s="26" t="n">
        <f aca="false">IF(AJ58="",0,IF(AJ58&gt;=z4,w4,IF(AJ58&gt;=z3,w3,IF(AJ58&gt;=zEntry,w2,IF(AND(AJ58&gt;=ExitZ,BE57&gt;0),w2,0)))))</f>
        <v>0</v>
      </c>
      <c r="BF58" s="26" t="n">
        <f aca="false">IF(AK58="",0,IF(AK58&gt;=z4,w4,IF(AK58&gt;=z3,w3,IF(AK58&gt;=zEntry,w2,IF(AND(AK58&gt;=ExitZ,BF57&gt;0),w2,0)))))</f>
        <v>0</v>
      </c>
      <c r="BG58" s="26" t="n">
        <f aca="false">IF(AL58="",0,IF(AL58&gt;=z4,w4,IF(AL58&gt;=z3,w3,IF(AL58&gt;=zEntry,w2,IF(AND(AL58&gt;=ExitZ,BG57&gt;0),w2,0)))))</f>
        <v>0</v>
      </c>
      <c r="BH58" s="26" t="n">
        <f aca="false">IF(AM58="",0,IF(AM58&gt;=z4,w4,IF(AM58&gt;=z3,w3,IF(AM58&gt;=zEntry,w2,IF(AND(AM58&gt;=ExitZ,BH57&gt;0),w2,0)))))</f>
        <v>0</v>
      </c>
      <c r="BI58" s="26" t="n">
        <f aca="false">IF(AN58="",0,IF(AN58&gt;=z4,w4,IF(AN58&gt;=z3,w3,IF(AN58&gt;=zEntry,w2,IF(AND(AN58&gt;=ExitZ,BI57&gt;0),w2,0)))))</f>
        <v>0</v>
      </c>
      <c r="BJ58" s="26" t="n">
        <f aca="false">IF(AO58="",0,IF(AO58&gt;=z4,w4,IF(AO58&gt;=z3,w3,IF(AO58&gt;=zEntry,w2,IF(AND(AO58&gt;=ExitZ,BJ57&gt;0),w2,0)))))</f>
        <v>0</v>
      </c>
      <c r="BK58" s="26" t="n">
        <f aca="false">IF(AP58="",0,IF(AP58&gt;=z4,w4,IF(AP58&gt;=z3,w3,IF(AP58&gt;=zEntry,w2,IF(AND(AP58&gt;=ExitZ,BK57&gt;0),w2,0)))))</f>
        <v>0</v>
      </c>
      <c r="BL58" s="26" t="n">
        <f aca="false">IF(AQ58="",0,IF(AQ58&gt;=z4,w4,IF(AQ58&gt;=z3,w3,IF(AQ58&gt;=zEntry,w2,IF(AND(AQ58&gt;=ExitZ,BL57&gt;0),w2,0)))))</f>
        <v>0</v>
      </c>
      <c r="BM58" s="23" t="n">
        <f aca="false">IF(Rates_Data!AD57&gt;=Rates_Data!AE57,Rates_Data!AK58-Rates_Data!AL58,Rates_Data!AL58-Rates_Data!AK58)</f>
        <v>0.000702999999999999</v>
      </c>
      <c r="BN58" s="23" t="n">
        <f aca="false">IF(Rates_Data!AD57&gt;=Rates_Data!AF57,Rates_Data!AK58-Rates_Data!AM58,Rates_Data!AM58-Rates_Data!AK58)</f>
        <v>-0.00300200000000001</v>
      </c>
      <c r="BO58" s="23" t="n">
        <f aca="false">IF(Rates_Data!AD57&gt;=Rates_Data!AG57,Rates_Data!AK58-Rates_Data!AN58,Rates_Data!AN58-Rates_Data!AK58)</f>
        <v>-0.00389500000000001</v>
      </c>
      <c r="BP58" s="23" t="n">
        <f aca="false">IF(Rates_Data!AD57&gt;=Rates_Data!AH57,Rates_Data!AK58-Rates_Data!AO58,Rates_Data!AO58-Rates_Data!AK58)</f>
        <v>-0.003268</v>
      </c>
      <c r="BQ58" s="23" t="n">
        <f aca="false">IF(Rates_Data!AD57&gt;=Rates_Data!AI57,Rates_Data!AK58-Rates_Data!AP58,Rates_Data!AP58-Rates_Data!AK58)</f>
        <v>0.001368</v>
      </c>
      <c r="BR58" s="23" t="n">
        <f aca="false">IF(Rates_Data!AD57&gt;=Rates_Data!AJ57,Rates_Data!AK58-Rates_Data!AQ58,Rates_Data!AQ58-Rates_Data!AK58)</f>
        <v>-0.002356</v>
      </c>
      <c r="BS58" s="23" t="n">
        <f aca="false">IF(Rates_Data!AE57&gt;=Rates_Data!AF57,Rates_Data!AL58-Rates_Data!AM58,Rates_Data!AM58-Rates_Data!AL58)</f>
        <v>-0.00370500000000001</v>
      </c>
      <c r="BT58" s="23" t="n">
        <f aca="false">IF(Rates_Data!AE57&gt;=Rates_Data!AG57,Rates_Data!AL58-Rates_Data!AN58,Rates_Data!AN58-Rates_Data!AL58)</f>
        <v>-0.00459800000000001</v>
      </c>
      <c r="BU58" s="23" t="n">
        <f aca="false">IF(Rates_Data!AE57&gt;=Rates_Data!AH57,Rates_Data!AL58-Rates_Data!AO58,Rates_Data!AO58-Rates_Data!AL58)</f>
        <v>-0.003971</v>
      </c>
      <c r="BV58" s="23" t="n">
        <f aca="false">IF(Rates_Data!AE57&gt;=Rates_Data!AI57,Rates_Data!AL58-Rates_Data!AP58,Rates_Data!AP58-Rates_Data!AL58)</f>
        <v>0.000664999999999999</v>
      </c>
      <c r="BW58" s="23" t="n">
        <f aca="false">IF(Rates_Data!AE57&gt;=Rates_Data!AJ57,Rates_Data!AL58-Rates_Data!AQ58,Rates_Data!AQ58-Rates_Data!AL58)</f>
        <v>0.003059</v>
      </c>
      <c r="BX58" s="23" t="n">
        <f aca="false">IF(Rates_Data!AF57&gt;=Rates_Data!AG57,Rates_Data!AM58-Rates_Data!AN58,Rates_Data!AN58-Rates_Data!AM58)</f>
        <v>0.000893000000000003</v>
      </c>
      <c r="BY58" s="23" t="n">
        <f aca="false">IF(Rates_Data!AF57&gt;=Rates_Data!AH57,Rates_Data!AM58-Rates_Data!AO58,Rates_Data!AO58-Rates_Data!AM58)</f>
        <v>-0.000265999999999996</v>
      </c>
      <c r="BZ58" s="23" t="n">
        <f aca="false">IF(Rates_Data!AF57&gt;=Rates_Data!AI57,Rates_Data!AM58-Rates_Data!AP58,Rates_Data!AP58-Rates_Data!AM58)</f>
        <v>-0.00437</v>
      </c>
      <c r="CA58" s="23" t="n">
        <f aca="false">IF(Rates_Data!AF57&gt;=Rates_Data!AJ57,Rates_Data!AM58-Rates_Data!AQ58,Rates_Data!AQ58-Rates_Data!AM58)</f>
        <v>-0.000646000000000005</v>
      </c>
      <c r="CB58" s="23" t="n">
        <f aca="false">IF(Rates_Data!AG57&gt;=Rates_Data!AH57,Rates_Data!AN58-Rates_Data!AO58,Rates_Data!AO58-Rates_Data!AN58)</f>
        <v>0.000627000000000007</v>
      </c>
      <c r="CC58" s="23" t="n">
        <f aca="false">IF(Rates_Data!AG57&gt;=Rates_Data!AI57,Rates_Data!AN58-Rates_Data!AP58,Rates_Data!AP58-Rates_Data!AN58)</f>
        <v>-0.00526300000000001</v>
      </c>
      <c r="CD58" s="23" t="n">
        <f aca="false">IF(Rates_Data!AG57&gt;=Rates_Data!AJ57,Rates_Data!AN58-Rates_Data!AQ58,Rates_Data!AQ58-Rates_Data!AN58)</f>
        <v>-0.00153900000000001</v>
      </c>
      <c r="CE58" s="23" t="n">
        <f aca="false">IF(Rates_Data!AH57&gt;=Rates_Data!AI57,Rates_Data!AO58-Rates_Data!AP58,Rates_Data!AP58-Rates_Data!AO58)</f>
        <v>-0.004636</v>
      </c>
      <c r="CF58" s="23" t="n">
        <f aca="false">IF(Rates_Data!AH57&gt;=Rates_Data!AJ57,Rates_Data!AO58-Rates_Data!AQ58,Rates_Data!AQ58-Rates_Data!AO58)</f>
        <v>-0.000912000000000001</v>
      </c>
      <c r="CG58" s="23" t="n">
        <f aca="false">IF(Rates_Data!AI57&gt;=Rates_Data!AJ57,Rates_Data!AP58-Rates_Data!AQ58,Rates_Data!AQ58-Rates_Data!AP58)</f>
        <v>0.003724</v>
      </c>
      <c r="CH58" s="27" t="n">
        <f aca="false">IF(ROW()&lt;4+VolLB,"",STDEV(INDEX($BM:$BM,ROW()-VolLB+1):INDEX($BM:$BM,ROW()))*SQRT(12))</f>
        <v>0.0184360677149569</v>
      </c>
      <c r="CI58" s="27" t="n">
        <f aca="false">IF(ROW()&lt;4+VolLB,"",STDEV(INDEX($BN:$BN,ROW()-VolLB+1):INDEX($BN:$BN,ROW()))*SQRT(12))</f>
        <v>0.0188516736867175</v>
      </c>
      <c r="CJ58" s="27" t="n">
        <f aca="false">IF(ROW()&lt;4+VolLB,"",STDEV(INDEX($BO:$BO,ROW()-VolLB+1):INDEX($BO:$BO,ROW()))*SQRT(12))</f>
        <v>0.0170174273930048</v>
      </c>
      <c r="CK58" s="27" t="n">
        <f aca="false">IF(ROW()&lt;4+VolLB,"",STDEV(INDEX($BP:$BP,ROW()-VolLB+1):INDEX($BP:$BP,ROW()))*SQRT(12))</f>
        <v>0.0208773990005597</v>
      </c>
      <c r="CL58" s="27" t="n">
        <f aca="false">IF(ROW()&lt;4+VolLB,"",STDEV(INDEX($BQ:$BQ,ROW()-VolLB+1):INDEX($BQ:$BQ,ROW()))*SQRT(12))</f>
        <v>0.0226408029632133</v>
      </c>
      <c r="CM58" s="27" t="n">
        <f aca="false">IF(ROW()&lt;4+VolLB,"",STDEV(INDEX($BR:$BR,ROW()-VolLB+1):INDEX($BR:$BR,ROW()))*SQRT(12))</f>
        <v>0.0185624400948849</v>
      </c>
      <c r="CN58" s="27" t="n">
        <f aca="false">IF(ROW()&lt;4+VolLB,"",STDEV(INDEX($BS:$BS,ROW()-VolLB+1):INDEX($BS:$BS,ROW()))*SQRT(12))</f>
        <v>0.0177183986022601</v>
      </c>
      <c r="CO58" s="27" t="n">
        <f aca="false">IF(ROW()&lt;4+VolLB,"",STDEV(INDEX($BT:$BT,ROW()-VolLB+1):INDEX($BT:$BT,ROW()))*SQRT(12))</f>
        <v>0.0185159010572509</v>
      </c>
      <c r="CP58" s="27" t="n">
        <f aca="false">IF(ROW()&lt;4+VolLB,"",STDEV(INDEX($BU:$BU,ROW()-VolLB+1):INDEX($BU:$BU,ROW()))*SQRT(12))</f>
        <v>0.022176226361751</v>
      </c>
      <c r="CQ58" s="27" t="n">
        <f aca="false">IF(ROW()&lt;4+VolLB,"",STDEV(INDEX($BV:$BV,ROW()-VolLB+1):INDEX($BV:$BV,ROW()))*SQRT(12))</f>
        <v>0.0210593154600908</v>
      </c>
      <c r="CR58" s="27" t="n">
        <f aca="false">IF(ROW()&lt;4+VolLB,"",STDEV(INDEX($BW:$BW,ROW()-VolLB+1):INDEX($BW:$BW,ROW()))*SQRT(12))</f>
        <v>0.0198746400698167</v>
      </c>
      <c r="CS58" s="27" t="n">
        <f aca="false">IF(ROW()&lt;4+VolLB,"",STDEV(INDEX($BX:$BX,ROW()-VolLB+1):INDEX($BX:$BX,ROW()))*SQRT(12))</f>
        <v>0.0213409895222896</v>
      </c>
      <c r="CT58" s="27" t="n">
        <f aca="false">IF(ROW()&lt;4+VolLB,"",STDEV(INDEX($BY:$BY,ROW()-VolLB+1):INDEX($BY:$BY,ROW()))*SQRT(12))</f>
        <v>0.0232221765591182</v>
      </c>
      <c r="CU58" s="27" t="n">
        <f aca="false">IF(ROW()&lt;4+VolLB,"",STDEV(INDEX($BZ:$BZ,ROW()-VolLB+1):INDEX($BZ:$BZ,ROW()))*SQRT(12))</f>
        <v>0.0245257335289555</v>
      </c>
      <c r="CV58" s="27" t="n">
        <f aca="false">IF(ROW()&lt;4+VolLB,"",STDEV(INDEX($CA:$CA,ROW()-VolLB+1):INDEX($CA:$CA,ROW()))*SQRT(12))</f>
        <v>0.0200889565928765</v>
      </c>
      <c r="CW58" s="27" t="n">
        <f aca="false">IF(ROW()&lt;4+VolLB,"",STDEV(INDEX($CB:$CB,ROW()-VolLB+1):INDEX($CB:$CB,ROW()))*SQRT(12))</f>
        <v>0.0212519554701388</v>
      </c>
      <c r="CX58" s="27" t="n">
        <f aca="false">IF(ROW()&lt;4+VolLB,"",STDEV(INDEX($CC:$CC,ROW()-VolLB+1):INDEX($CC:$CC,ROW()))*SQRT(12))</f>
        <v>0.0227304433968862</v>
      </c>
      <c r="CY58" s="27" t="n">
        <f aca="false">IF(ROW()&lt;4+VolLB,"",STDEV(INDEX($CD:$CD,ROW()-VolLB+1):INDEX($CD:$CD,ROW()))*SQRT(12))</f>
        <v>0.0204598090583652</v>
      </c>
      <c r="CZ58" s="27" t="n">
        <f aca="false">IF(ROW()&lt;4+VolLB,"",STDEV(INDEX($CE:$CE,ROW()-VolLB+1):INDEX($CE:$CE,ROW()))*SQRT(12))</f>
        <v>0.0225339871838075</v>
      </c>
      <c r="DA58" s="27" t="n">
        <f aca="false">IF(ROW()&lt;4+VolLB,"",STDEV(INDEX($CF:$CF,ROW()-VolLB+1):INDEX($CF:$CF,ROW()))*SQRT(12))</f>
        <v>0.0211415484523226</v>
      </c>
      <c r="DB58" s="27" t="n">
        <f aca="false">IF(ROW()&lt;4+VolLB,"",STDEV(INDEX($CG:$CG,ROW()-VolLB+1):INDEX($CG:$CG,ROW()))*SQRT(12))</f>
        <v>0.0182525502904323</v>
      </c>
      <c r="DC58" s="26" t="n">
        <f aca="false">IF(OR(AR58=0,CH58="",CH58=0),0,AR58*MIN(MaxScal,TgtVol/CH58))</f>
        <v>0</v>
      </c>
      <c r="DD58" s="26" t="n">
        <f aca="false">IF(OR(AS58=0,CI58="",CI58=0),0,AS58*MIN(MaxScal,TgtVol/CI58))</f>
        <v>0</v>
      </c>
      <c r="DE58" s="26" t="n">
        <f aca="false">IF(OR(AT58=0,CJ58="",CJ58=0),0,AT58*MIN(MaxScal,TgtVol/CJ58))</f>
        <v>0</v>
      </c>
      <c r="DF58" s="26" t="n">
        <f aca="false">IF(OR(AU58=0,CK58="",CK58=0),0,AU58*MIN(MaxScal,TgtVol/CK58))</f>
        <v>0</v>
      </c>
      <c r="DG58" s="26" t="n">
        <f aca="false">IF(OR(AV58=0,CL58="",CL58=0),0,AV58*MIN(MaxScal,TgtVol/CL58))</f>
        <v>0</v>
      </c>
      <c r="DH58" s="26" t="n">
        <f aca="false">IF(OR(AW58=0,CM58="",CM58=0),0,AW58*MIN(MaxScal,TgtVol/CM58))</f>
        <v>0</v>
      </c>
      <c r="DI58" s="26" t="n">
        <f aca="false">IF(OR(AX58=0,CN58="",CN58=0),0,AX58*MIN(MaxScal,TgtVol/CN58))</f>
        <v>0</v>
      </c>
      <c r="DJ58" s="26" t="n">
        <f aca="false">IF(OR(AY58=0,CO58="",CO58=0),0,AY58*MIN(MaxScal,TgtVol/CO58))</f>
        <v>0</v>
      </c>
      <c r="DK58" s="26" t="n">
        <f aca="false">IF(OR(AZ58=0,CP58="",CP58=0),0,AZ58*MIN(MaxScal,TgtVol/CP58))</f>
        <v>0</v>
      </c>
      <c r="DL58" s="26" t="n">
        <f aca="false">IF(OR(BA58=0,CQ58="",CQ58=0),0,BA58*MIN(MaxScal,TgtVol/CQ58))</f>
        <v>0</v>
      </c>
      <c r="DM58" s="26" t="n">
        <f aca="false">IF(OR(BB58=0,CR58="",CR58=0),0,BB58*MIN(MaxScal,TgtVol/CR58))</f>
        <v>0</v>
      </c>
      <c r="DN58" s="26" t="n">
        <f aca="false">IF(OR(BC58=0,CS58="",CS58=0),0,BC58*MIN(MaxScal,TgtVol/CS58))</f>
        <v>0</v>
      </c>
      <c r="DO58" s="26" t="n">
        <f aca="false">IF(OR(BD58=0,CT58="",CT58=0),0,BD58*MIN(MaxScal,TgtVol/CT58))</f>
        <v>0</v>
      </c>
      <c r="DP58" s="26" t="n">
        <f aca="false">IF(OR(BE58=0,CU58="",CU58=0),0,BE58*MIN(MaxScal,TgtVol/CU58))</f>
        <v>0</v>
      </c>
      <c r="DQ58" s="26" t="n">
        <f aca="false">IF(OR(BF58=0,CV58="",CV58=0),0,BF58*MIN(MaxScal,TgtVol/CV58))</f>
        <v>0</v>
      </c>
      <c r="DR58" s="26" t="n">
        <f aca="false">IF(OR(BG58=0,CW58="",CW58=0),0,BG58*MIN(MaxScal,TgtVol/CW58))</f>
        <v>0</v>
      </c>
      <c r="DS58" s="26" t="n">
        <f aca="false">IF(OR(BH58=0,CX58="",CX58=0),0,BH58*MIN(MaxScal,TgtVol/CX58))</f>
        <v>0</v>
      </c>
      <c r="DT58" s="26" t="n">
        <f aca="false">IF(OR(BI58=0,CY58="",CY58=0),0,BI58*MIN(MaxScal,TgtVol/CY58))</f>
        <v>0</v>
      </c>
      <c r="DU58" s="26" t="n">
        <f aca="false">IF(OR(BJ58=0,CZ58="",CZ58=0),0,BJ58*MIN(MaxScal,TgtVol/CZ58))</f>
        <v>0</v>
      </c>
      <c r="DV58" s="26" t="n">
        <f aca="false">IF(OR(BK58=0,DA58="",DA58=0),0,BK58*MIN(MaxScal,TgtVol/DA58))</f>
        <v>0</v>
      </c>
      <c r="DW58" s="26" t="n">
        <f aca="false">IF(OR(BL58=0,DB58="",DB58=0),0,BL58*MIN(MaxScal,TgtVol/DB58))</f>
        <v>0</v>
      </c>
      <c r="DX58" s="28" t="n">
        <f aca="false">IFERROR(DC57*BM58,"")</f>
        <v>0</v>
      </c>
      <c r="DY58" s="28" t="n">
        <f aca="false">IFERROR(DD57*BN58,"")</f>
        <v>-0</v>
      </c>
      <c r="DZ58" s="28" t="n">
        <f aca="false">IFERROR(DE57*BO58,"")</f>
        <v>-0</v>
      </c>
      <c r="EA58" s="28" t="n">
        <f aca="false">IFERROR(DF57*BP58,"")</f>
        <v>-0</v>
      </c>
      <c r="EB58" s="28" t="n">
        <f aca="false">IFERROR(DG57*BQ58,"")</f>
        <v>0</v>
      </c>
      <c r="EC58" s="28" t="n">
        <f aca="false">IFERROR(DH57*BR58,"")</f>
        <v>-0</v>
      </c>
      <c r="ED58" s="28" t="n">
        <f aca="false">IFERROR(DI57*BS58,"")</f>
        <v>-0</v>
      </c>
      <c r="EE58" s="28" t="n">
        <f aca="false">IFERROR(DJ57*BT58,"")</f>
        <v>-0</v>
      </c>
      <c r="EF58" s="28" t="n">
        <f aca="false">IFERROR(DK57*BU58,"")</f>
        <v>-0</v>
      </c>
      <c r="EG58" s="28" t="n">
        <f aca="false">IFERROR(DL57*BV58,"")</f>
        <v>0</v>
      </c>
      <c r="EH58" s="28" t="n">
        <f aca="false">IFERROR(DM57*BW58,"")</f>
        <v>0</v>
      </c>
      <c r="EI58" s="28" t="n">
        <f aca="false">IFERROR(DN57*BX58,"")</f>
        <v>0</v>
      </c>
      <c r="EJ58" s="28" t="n">
        <f aca="false">IFERROR(DO57*BY58,"")</f>
        <v>-0</v>
      </c>
      <c r="EK58" s="28" t="n">
        <f aca="false">IFERROR(DP57*BZ58,"")</f>
        <v>-0</v>
      </c>
      <c r="EL58" s="28" t="n">
        <f aca="false">IFERROR(DQ57*CA58,"")</f>
        <v>-0</v>
      </c>
      <c r="EM58" s="28" t="n">
        <f aca="false">IFERROR(DR57*CB58,"")</f>
        <v>0</v>
      </c>
      <c r="EN58" s="28" t="n">
        <f aca="false">IFERROR(DS57*CC58,"")</f>
        <v>-0</v>
      </c>
      <c r="EO58" s="28" t="n">
        <f aca="false">IFERROR(DT57*CD58,"")</f>
        <v>-0</v>
      </c>
      <c r="EP58" s="28" t="n">
        <f aca="false">IFERROR(DU57*CE58,"")</f>
        <v>-0</v>
      </c>
      <c r="EQ58" s="28" t="n">
        <f aca="false">IFERROR(DV57*CF58,"")</f>
        <v>-0</v>
      </c>
      <c r="ER58" s="28" t="n">
        <f aca="false">IFERROR(DW57*CG58,"")</f>
        <v>0</v>
      </c>
      <c r="ES58" s="28" t="n">
        <f aca="false">IF(ROW()=4,"",SUM(DX58:ER58))</f>
        <v>0</v>
      </c>
      <c r="ET58" s="29" t="n">
        <f aca="false">COUNTIF(AR58:BL58,"&gt;0")</f>
        <v>0</v>
      </c>
    </row>
    <row r="59" customFormat="false" ht="15" hidden="false" customHeight="false" outlineLevel="0" collapsed="false">
      <c r="A59" s="19" t="n">
        <v>39691</v>
      </c>
      <c r="B59" s="23" t="n">
        <f aca="false">ABS(Rates_Data!AD59-Rates_Data!AE59)</f>
        <v>0.441339285714286</v>
      </c>
      <c r="C59" s="23" t="n">
        <f aca="false">ABS(Rates_Data!AD59-Rates_Data!AF59)</f>
        <v>0.274160714285714</v>
      </c>
      <c r="D59" s="23" t="n">
        <f aca="false">ABS(Rates_Data!AD59-Rates_Data!AG59)</f>
        <v>0.973017857142857</v>
      </c>
      <c r="E59" s="23" t="n">
        <f aca="false">ABS(Rates_Data!AD59-Rates_Data!AH59)</f>
        <v>1.76769642857143</v>
      </c>
      <c r="F59" s="23" t="n">
        <f aca="false">ABS(Rates_Data!AD59-Rates_Data!AI59)</f>
        <v>0.906160714285714</v>
      </c>
      <c r="G59" s="23" t="n">
        <f aca="false">ABS(Rates_Data!AD59-Rates_Data!AJ59)</f>
        <v>0.508071428571428</v>
      </c>
      <c r="H59" s="23" t="n">
        <f aca="false">ABS(Rates_Data!AE59-Rates_Data!AF59)</f>
        <v>0.167178571428571</v>
      </c>
      <c r="I59" s="23" t="n">
        <f aca="false">ABS(Rates_Data!AE59-Rates_Data!AG59)</f>
        <v>0.531678571428571</v>
      </c>
      <c r="J59" s="23" t="n">
        <f aca="false">ABS(Rates_Data!AE59-Rates_Data!AH59)</f>
        <v>1.32635714285714</v>
      </c>
      <c r="K59" s="23" t="n">
        <f aca="false">ABS(Rates_Data!AE59-Rates_Data!AI59)</f>
        <v>0.464821428571429</v>
      </c>
      <c r="L59" s="23" t="n">
        <f aca="false">ABS(Rates_Data!AE59-Rates_Data!AJ59)</f>
        <v>0.0667321428571427</v>
      </c>
      <c r="M59" s="23" t="n">
        <f aca="false">ABS(Rates_Data!AF59-Rates_Data!AG59)</f>
        <v>0.698857142857143</v>
      </c>
      <c r="N59" s="23" t="n">
        <f aca="false">ABS(Rates_Data!AF59-Rates_Data!AH59)</f>
        <v>1.49353571428571</v>
      </c>
      <c r="O59" s="23" t="n">
        <f aca="false">ABS(Rates_Data!AF59-Rates_Data!AI59)</f>
        <v>0.632</v>
      </c>
      <c r="P59" s="23" t="n">
        <f aca="false">ABS(Rates_Data!AF59-Rates_Data!AJ59)</f>
        <v>0.233910714285714</v>
      </c>
      <c r="Q59" s="23" t="n">
        <f aca="false">ABS(Rates_Data!AG59-Rates_Data!AH59)</f>
        <v>0.794678571428571</v>
      </c>
      <c r="R59" s="23" t="n">
        <f aca="false">ABS(Rates_Data!AG59-Rates_Data!AI59)</f>
        <v>0.0668571428571428</v>
      </c>
      <c r="S59" s="23" t="n">
        <f aca="false">ABS(Rates_Data!AG59-Rates_Data!AJ59)</f>
        <v>0.464946428571429</v>
      </c>
      <c r="T59" s="23" t="n">
        <f aca="false">ABS(Rates_Data!AH59-Rates_Data!AI59)</f>
        <v>0.861535714285714</v>
      </c>
      <c r="U59" s="23" t="n">
        <f aca="false">ABS(Rates_Data!AH59-Rates_Data!AJ59)</f>
        <v>1.259625</v>
      </c>
      <c r="V59" s="23" t="n">
        <f aca="false">ABS(Rates_Data!AI59-Rates_Data!AJ59)</f>
        <v>0.398089285714286</v>
      </c>
      <c r="W59" s="26" t="str">
        <f aca="false">IF(ROW()&lt;4+MinObs-1,"",IFERROR((B59-AVERAGE(B$4:B59))/STDEV(B$4:B59),""))</f>
        <v/>
      </c>
      <c r="X59" s="26" t="str">
        <f aca="false">IF(ROW()&lt;4+MinObs-1,"",IFERROR((C59-AVERAGE(C$4:C59))/STDEV(C$4:C59),""))</f>
        <v/>
      </c>
      <c r="Y59" s="26" t="str">
        <f aca="false">IF(ROW()&lt;4+MinObs-1,"",IFERROR((D59-AVERAGE(D$4:D59))/STDEV(D$4:D59),""))</f>
        <v/>
      </c>
      <c r="Z59" s="26" t="str">
        <f aca="false">IF(ROW()&lt;4+MinObs-1,"",IFERROR((E59-AVERAGE(E$4:E59))/STDEV(E$4:E59),""))</f>
        <v/>
      </c>
      <c r="AA59" s="26" t="str">
        <f aca="false">IF(ROW()&lt;4+MinObs-1,"",IFERROR((F59-AVERAGE(F$4:F59))/STDEV(F$4:F59),""))</f>
        <v/>
      </c>
      <c r="AB59" s="26" t="str">
        <f aca="false">IF(ROW()&lt;4+MinObs-1,"",IFERROR((G59-AVERAGE(G$4:G59))/STDEV(G$4:G59),""))</f>
        <v/>
      </c>
      <c r="AC59" s="26" t="str">
        <f aca="false">IF(ROW()&lt;4+MinObs-1,"",IFERROR((H59-AVERAGE(H$4:H59))/STDEV(H$4:H59),""))</f>
        <v/>
      </c>
      <c r="AD59" s="26" t="str">
        <f aca="false">IF(ROW()&lt;4+MinObs-1,"",IFERROR((I59-AVERAGE(I$4:I59))/STDEV(I$4:I59),""))</f>
        <v/>
      </c>
      <c r="AE59" s="26" t="str">
        <f aca="false">IF(ROW()&lt;4+MinObs-1,"",IFERROR((J59-AVERAGE(J$4:J59))/STDEV(J$4:J59),""))</f>
        <v/>
      </c>
      <c r="AF59" s="26" t="str">
        <f aca="false">IF(ROW()&lt;4+MinObs-1,"",IFERROR((K59-AVERAGE(K$4:K59))/STDEV(K$4:K59),""))</f>
        <v/>
      </c>
      <c r="AG59" s="26" t="str">
        <f aca="false">IF(ROW()&lt;4+MinObs-1,"",IFERROR((L59-AVERAGE(L$4:L59))/STDEV(L$4:L59),""))</f>
        <v/>
      </c>
      <c r="AH59" s="26" t="str">
        <f aca="false">IF(ROW()&lt;4+MinObs-1,"",IFERROR((M59-AVERAGE(M$4:M59))/STDEV(M$4:M59),""))</f>
        <v/>
      </c>
      <c r="AI59" s="26" t="str">
        <f aca="false">IF(ROW()&lt;4+MinObs-1,"",IFERROR((N59-AVERAGE(N$4:N59))/STDEV(N$4:N59),""))</f>
        <v/>
      </c>
      <c r="AJ59" s="26" t="str">
        <f aca="false">IF(ROW()&lt;4+MinObs-1,"",IFERROR((O59-AVERAGE(O$4:O59))/STDEV(O$4:O59),""))</f>
        <v/>
      </c>
      <c r="AK59" s="26" t="str">
        <f aca="false">IF(ROW()&lt;4+MinObs-1,"",IFERROR((P59-AVERAGE(P$4:P59))/STDEV(P$4:P59),""))</f>
        <v/>
      </c>
      <c r="AL59" s="26" t="str">
        <f aca="false">IF(ROW()&lt;4+MinObs-1,"",IFERROR((Q59-AVERAGE(Q$4:Q59))/STDEV(Q$4:Q59),""))</f>
        <v/>
      </c>
      <c r="AM59" s="26" t="str">
        <f aca="false">IF(ROW()&lt;4+MinObs-1,"",IFERROR((R59-AVERAGE(R$4:R59))/STDEV(R$4:R59),""))</f>
        <v/>
      </c>
      <c r="AN59" s="26" t="str">
        <f aca="false">IF(ROW()&lt;4+MinObs-1,"",IFERROR((S59-AVERAGE(S$4:S59))/STDEV(S$4:S59),""))</f>
        <v/>
      </c>
      <c r="AO59" s="26" t="str">
        <f aca="false">IF(ROW()&lt;4+MinObs-1,"",IFERROR((T59-AVERAGE(T$4:T59))/STDEV(T$4:T59),""))</f>
        <v/>
      </c>
      <c r="AP59" s="26" t="str">
        <f aca="false">IF(ROW()&lt;4+MinObs-1,"",IFERROR((U59-AVERAGE(U$4:U59))/STDEV(U$4:U59),""))</f>
        <v/>
      </c>
      <c r="AQ59" s="26" t="str">
        <f aca="false">IF(ROW()&lt;4+MinObs-1,"",IFERROR((V59-AVERAGE(V$4:V59))/STDEV(V$4:V59),""))</f>
        <v/>
      </c>
      <c r="AR59" s="26" t="n">
        <f aca="false">IF(W59="",0,IF(W59&gt;=z4,w4,IF(W59&gt;=z3,w3,IF(W59&gt;=zEntry,w2,IF(AND(W59&gt;=ExitZ,AR58&gt;0),w2,0)))))</f>
        <v>0</v>
      </c>
      <c r="AS59" s="26" t="n">
        <f aca="false">IF(X59="",0,IF(X59&gt;=z4,w4,IF(X59&gt;=z3,w3,IF(X59&gt;=zEntry,w2,IF(AND(X59&gt;=ExitZ,AS58&gt;0),w2,0)))))</f>
        <v>0</v>
      </c>
      <c r="AT59" s="26" t="n">
        <f aca="false">IF(Y59="",0,IF(Y59&gt;=z4,w4,IF(Y59&gt;=z3,w3,IF(Y59&gt;=zEntry,w2,IF(AND(Y59&gt;=ExitZ,AT58&gt;0),w2,0)))))</f>
        <v>0</v>
      </c>
      <c r="AU59" s="26" t="n">
        <f aca="false">IF(Z59="",0,IF(Z59&gt;=z4,w4,IF(Z59&gt;=z3,w3,IF(Z59&gt;=zEntry,w2,IF(AND(Z59&gt;=ExitZ,AU58&gt;0),w2,0)))))</f>
        <v>0</v>
      </c>
      <c r="AV59" s="26" t="n">
        <f aca="false">IF(AA59="",0,IF(AA59&gt;=z4,w4,IF(AA59&gt;=z3,w3,IF(AA59&gt;=zEntry,w2,IF(AND(AA59&gt;=ExitZ,AV58&gt;0),w2,0)))))</f>
        <v>0</v>
      </c>
      <c r="AW59" s="26" t="n">
        <f aca="false">IF(AB59="",0,IF(AB59&gt;=z4,w4,IF(AB59&gt;=z3,w3,IF(AB59&gt;=zEntry,w2,IF(AND(AB59&gt;=ExitZ,AW58&gt;0),w2,0)))))</f>
        <v>0</v>
      </c>
      <c r="AX59" s="26" t="n">
        <f aca="false">IF(AC59="",0,IF(AC59&gt;=z4,w4,IF(AC59&gt;=z3,w3,IF(AC59&gt;=zEntry,w2,IF(AND(AC59&gt;=ExitZ,AX58&gt;0),w2,0)))))</f>
        <v>0</v>
      </c>
      <c r="AY59" s="26" t="n">
        <f aca="false">IF(AD59="",0,IF(AD59&gt;=z4,w4,IF(AD59&gt;=z3,w3,IF(AD59&gt;=zEntry,w2,IF(AND(AD59&gt;=ExitZ,AY58&gt;0),w2,0)))))</f>
        <v>0</v>
      </c>
      <c r="AZ59" s="26" t="n">
        <f aca="false">IF(AE59="",0,IF(AE59&gt;=z4,w4,IF(AE59&gt;=z3,w3,IF(AE59&gt;=zEntry,w2,IF(AND(AE59&gt;=ExitZ,AZ58&gt;0),w2,0)))))</f>
        <v>0</v>
      </c>
      <c r="BA59" s="26" t="n">
        <f aca="false">IF(AF59="",0,IF(AF59&gt;=z4,w4,IF(AF59&gt;=z3,w3,IF(AF59&gt;=zEntry,w2,IF(AND(AF59&gt;=ExitZ,BA58&gt;0),w2,0)))))</f>
        <v>0</v>
      </c>
      <c r="BB59" s="26" t="n">
        <f aca="false">IF(AG59="",0,IF(AG59&gt;=z4,w4,IF(AG59&gt;=z3,w3,IF(AG59&gt;=zEntry,w2,IF(AND(AG59&gt;=ExitZ,BB58&gt;0),w2,0)))))</f>
        <v>0</v>
      </c>
      <c r="BC59" s="26" t="n">
        <f aca="false">IF(AH59="",0,IF(AH59&gt;=z4,w4,IF(AH59&gt;=z3,w3,IF(AH59&gt;=zEntry,w2,IF(AND(AH59&gt;=ExitZ,BC58&gt;0),w2,0)))))</f>
        <v>0</v>
      </c>
      <c r="BD59" s="26" t="n">
        <f aca="false">IF(AI59="",0,IF(AI59&gt;=z4,w4,IF(AI59&gt;=z3,w3,IF(AI59&gt;=zEntry,w2,IF(AND(AI59&gt;=ExitZ,BD58&gt;0),w2,0)))))</f>
        <v>0</v>
      </c>
      <c r="BE59" s="26" t="n">
        <f aca="false">IF(AJ59="",0,IF(AJ59&gt;=z4,w4,IF(AJ59&gt;=z3,w3,IF(AJ59&gt;=zEntry,w2,IF(AND(AJ59&gt;=ExitZ,BE58&gt;0),w2,0)))))</f>
        <v>0</v>
      </c>
      <c r="BF59" s="26" t="n">
        <f aca="false">IF(AK59="",0,IF(AK59&gt;=z4,w4,IF(AK59&gt;=z3,w3,IF(AK59&gt;=zEntry,w2,IF(AND(AK59&gt;=ExitZ,BF58&gt;0),w2,0)))))</f>
        <v>0</v>
      </c>
      <c r="BG59" s="26" t="n">
        <f aca="false">IF(AL59="",0,IF(AL59&gt;=z4,w4,IF(AL59&gt;=z3,w3,IF(AL59&gt;=zEntry,w2,IF(AND(AL59&gt;=ExitZ,BG58&gt;0),w2,0)))))</f>
        <v>0</v>
      </c>
      <c r="BH59" s="26" t="n">
        <f aca="false">IF(AM59="",0,IF(AM59&gt;=z4,w4,IF(AM59&gt;=z3,w3,IF(AM59&gt;=zEntry,w2,IF(AND(AM59&gt;=ExitZ,BH58&gt;0),w2,0)))))</f>
        <v>0</v>
      </c>
      <c r="BI59" s="26" t="n">
        <f aca="false">IF(AN59="",0,IF(AN59&gt;=z4,w4,IF(AN59&gt;=z3,w3,IF(AN59&gt;=zEntry,w2,IF(AND(AN59&gt;=ExitZ,BI58&gt;0),w2,0)))))</f>
        <v>0</v>
      </c>
      <c r="BJ59" s="26" t="n">
        <f aca="false">IF(AO59="",0,IF(AO59&gt;=z4,w4,IF(AO59&gt;=z3,w3,IF(AO59&gt;=zEntry,w2,IF(AND(AO59&gt;=ExitZ,BJ58&gt;0),w2,0)))))</f>
        <v>0</v>
      </c>
      <c r="BK59" s="26" t="n">
        <f aca="false">IF(AP59="",0,IF(AP59&gt;=z4,w4,IF(AP59&gt;=z3,w3,IF(AP59&gt;=zEntry,w2,IF(AND(AP59&gt;=ExitZ,BK58&gt;0),w2,0)))))</f>
        <v>0</v>
      </c>
      <c r="BL59" s="26" t="n">
        <f aca="false">IF(AQ59="",0,IF(AQ59&gt;=z4,w4,IF(AQ59&gt;=z3,w3,IF(AQ59&gt;=zEntry,w2,IF(AND(AQ59&gt;=ExitZ,BL58&gt;0),w2,0)))))</f>
        <v>0</v>
      </c>
      <c r="BM59" s="23" t="n">
        <f aca="false">IF(Rates_Data!AD58&gt;=Rates_Data!AE58,Rates_Data!AK59-Rates_Data!AL59,Rates_Data!AL59-Rates_Data!AK59)</f>
        <v>-0.00340100000000001</v>
      </c>
      <c r="BN59" s="23" t="n">
        <f aca="false">IF(Rates_Data!AD58&gt;=Rates_Data!AF58,Rates_Data!AK59-Rates_Data!AM59,Rates_Data!AM59-Rates_Data!AK59)</f>
        <v>0.00438900000000001</v>
      </c>
      <c r="BO59" s="23" t="n">
        <f aca="false">IF(Rates_Data!AD58&gt;=Rates_Data!AG58,Rates_Data!AK59-Rates_Data!AN59,Rates_Data!AN59-Rates_Data!AK59)</f>
        <v>-0.006783</v>
      </c>
      <c r="BP59" s="23" t="n">
        <f aca="false">IF(Rates_Data!AD58&gt;=Rates_Data!AH58,Rates_Data!AK59-Rates_Data!AO59,Rates_Data!AO59-Rates_Data!AK59)</f>
        <v>-0.010412</v>
      </c>
      <c r="BQ59" s="23" t="n">
        <f aca="false">IF(Rates_Data!AD58&gt;=Rates_Data!AI58,Rates_Data!AK59-Rates_Data!AP59,Rates_Data!AP59-Rates_Data!AK59)</f>
        <v>-0.009158</v>
      </c>
      <c r="BR59" s="23" t="n">
        <f aca="false">IF(Rates_Data!AD58&gt;=Rates_Data!AJ58,Rates_Data!AK59-Rates_Data!AQ59,Rates_Data!AQ59-Rates_Data!AK59)</f>
        <v>-0.011058</v>
      </c>
      <c r="BS59" s="23" t="n">
        <f aca="false">IF(Rates_Data!AE58&gt;=Rates_Data!AF58,Rates_Data!AL59-Rates_Data!AM59,Rates_Data!AM59-Rates_Data!AL59)</f>
        <v>0.00779000000000001</v>
      </c>
      <c r="BT59" s="23" t="n">
        <f aca="false">IF(Rates_Data!AE58&gt;=Rates_Data!AG58,Rates_Data!AL59-Rates_Data!AN59,Rates_Data!AN59-Rates_Data!AL59)</f>
        <v>-0.00338199999999999</v>
      </c>
      <c r="BU59" s="23" t="n">
        <f aca="false">IF(Rates_Data!AE58&gt;=Rates_Data!AH58,Rates_Data!AL59-Rates_Data!AO59,Rates_Data!AO59-Rates_Data!AL59)</f>
        <v>-0.007011</v>
      </c>
      <c r="BV59" s="23" t="n">
        <f aca="false">IF(Rates_Data!AE58&gt;=Rates_Data!AI58,Rates_Data!AL59-Rates_Data!AP59,Rates_Data!AP59-Rates_Data!AL59)</f>
        <v>-0.00575699999999999</v>
      </c>
      <c r="BW59" s="23" t="n">
        <f aca="false">IF(Rates_Data!AE58&gt;=Rates_Data!AJ58,Rates_Data!AL59-Rates_Data!AQ59,Rates_Data!AQ59-Rates_Data!AL59)</f>
        <v>0.00765699999999999</v>
      </c>
      <c r="BX59" s="23" t="n">
        <f aca="false">IF(Rates_Data!AF58&gt;=Rates_Data!AG58,Rates_Data!AM59-Rates_Data!AN59,Rates_Data!AN59-Rates_Data!AM59)</f>
        <v>-0.011172</v>
      </c>
      <c r="BY59" s="23" t="n">
        <f aca="false">IF(Rates_Data!AF58&gt;=Rates_Data!AH58,Rates_Data!AM59-Rates_Data!AO59,Rates_Data!AO59-Rates_Data!AM59)</f>
        <v>-0.014801</v>
      </c>
      <c r="BZ59" s="23" t="n">
        <f aca="false">IF(Rates_Data!AF58&gt;=Rates_Data!AI58,Rates_Data!AM59-Rates_Data!AP59,Rates_Data!AP59-Rates_Data!AM59)</f>
        <v>-0.013547</v>
      </c>
      <c r="CA59" s="23" t="n">
        <f aca="false">IF(Rates_Data!AF58&gt;=Rates_Data!AJ58,Rates_Data!AM59-Rates_Data!AQ59,Rates_Data!AQ59-Rates_Data!AM59)</f>
        <v>0.015447</v>
      </c>
      <c r="CB59" s="23" t="n">
        <f aca="false">IF(Rates_Data!AG58&gt;=Rates_Data!AH58,Rates_Data!AN59-Rates_Data!AO59,Rates_Data!AO59-Rates_Data!AN59)</f>
        <v>-0.00362900000000001</v>
      </c>
      <c r="CC59" s="23" t="n">
        <f aca="false">IF(Rates_Data!AG58&gt;=Rates_Data!AI58,Rates_Data!AN59-Rates_Data!AP59,Rates_Data!AP59-Rates_Data!AN59)</f>
        <v>0.002375</v>
      </c>
      <c r="CD59" s="23" t="n">
        <f aca="false">IF(Rates_Data!AG58&gt;=Rates_Data!AJ58,Rates_Data!AN59-Rates_Data!AQ59,Rates_Data!AQ59-Rates_Data!AN59)</f>
        <v>0.004275</v>
      </c>
      <c r="CE59" s="23" t="n">
        <f aca="false">IF(Rates_Data!AH58&gt;=Rates_Data!AI58,Rates_Data!AO59-Rates_Data!AP59,Rates_Data!AP59-Rates_Data!AO59)</f>
        <v>-0.00125400000000001</v>
      </c>
      <c r="CF59" s="23" t="n">
        <f aca="false">IF(Rates_Data!AH58&gt;=Rates_Data!AJ58,Rates_Data!AO59-Rates_Data!AQ59,Rates_Data!AQ59-Rates_Data!AO59)</f>
        <v>0.000645999999999988</v>
      </c>
      <c r="CG59" s="23" t="n">
        <f aca="false">IF(Rates_Data!AI58&gt;=Rates_Data!AJ58,Rates_Data!AP59-Rates_Data!AQ59,Rates_Data!AQ59-Rates_Data!AP59)</f>
        <v>0.0019</v>
      </c>
      <c r="CH59" s="27" t="n">
        <f aca="false">IF(ROW()&lt;4+VolLB,"",STDEV(INDEX($BM:$BM,ROW()-VolLB+1):INDEX($BM:$BM,ROW()))*SQRT(12))</f>
        <v>0.0185255658619315</v>
      </c>
      <c r="CI59" s="27" t="n">
        <f aca="false">IF(ROW()&lt;4+VolLB,"",STDEV(INDEX($BN:$BN,ROW()-VolLB+1):INDEX($BN:$BN,ROW()))*SQRT(12))</f>
        <v>0.0189253235767771</v>
      </c>
      <c r="CJ59" s="27" t="n">
        <f aca="false">IF(ROW()&lt;4+VolLB,"",STDEV(INDEX($BO:$BO,ROW()-VolLB+1):INDEX($BO:$BO,ROW()))*SQRT(12))</f>
        <v>0.0175080882867646</v>
      </c>
      <c r="CK59" s="27" t="n">
        <f aca="false">IF(ROW()&lt;4+VolLB,"",STDEV(INDEX($BP:$BP,ROW()-VolLB+1):INDEX($BP:$BP,ROW()))*SQRT(12))</f>
        <v>0.0210202658917984</v>
      </c>
      <c r="CL59" s="27" t="n">
        <f aca="false">IF(ROW()&lt;4+VolLB,"",STDEV(INDEX($BQ:$BQ,ROW()-VolLB+1):INDEX($BQ:$BQ,ROW()))*SQRT(12))</f>
        <v>0.022961987581757</v>
      </c>
      <c r="CM59" s="27" t="n">
        <f aca="false">IF(ROW()&lt;4+VolLB,"",STDEV(INDEX($BR:$BR,ROW()-VolLB+1):INDEX($BR:$BR,ROW()))*SQRT(12))</f>
        <v>0.0192173375716528</v>
      </c>
      <c r="CN59" s="27" t="n">
        <f aca="false">IF(ROW()&lt;4+VolLB,"",STDEV(INDEX($BS:$BS,ROW()-VolLB+1):INDEX($BS:$BS,ROW()))*SQRT(12))</f>
        <v>0.0180464727982269</v>
      </c>
      <c r="CO59" s="27" t="n">
        <f aca="false">IF(ROW()&lt;4+VolLB,"",STDEV(INDEX($BT:$BT,ROW()-VolLB+1):INDEX($BT:$BT,ROW()))*SQRT(12))</f>
        <v>0.0183790820435055</v>
      </c>
      <c r="CP59" s="27" t="n">
        <f aca="false">IF(ROW()&lt;4+VolLB,"",STDEV(INDEX($BU:$BU,ROW()-VolLB+1):INDEX($BU:$BU,ROW()))*SQRT(12))</f>
        <v>0.0223907509774311</v>
      </c>
      <c r="CQ59" s="27" t="n">
        <f aca="false">IF(ROW()&lt;4+VolLB,"",STDEV(INDEX($BV:$BV,ROW()-VolLB+1):INDEX($BV:$BV,ROW()))*SQRT(12))</f>
        <v>0.0214362327127293</v>
      </c>
      <c r="CR59" s="27" t="n">
        <f aca="false">IF(ROW()&lt;4+VolLB,"",STDEV(INDEX($BW:$BW,ROW()-VolLB+1):INDEX($BW:$BW,ROW()))*SQRT(12))</f>
        <v>0.0201890960433502</v>
      </c>
      <c r="CS59" s="27" t="n">
        <f aca="false">IF(ROW()&lt;4+VolLB,"",STDEV(INDEX($BX:$BX,ROW()-VolLB+1):INDEX($BX:$BX,ROW()))*SQRT(12))</f>
        <v>0.0223081987559133</v>
      </c>
      <c r="CT59" s="27" t="n">
        <f aca="false">IF(ROW()&lt;4+VolLB,"",STDEV(INDEX($BY:$BY,ROW()-VolLB+1):INDEX($BY:$BY,ROW()))*SQRT(12))</f>
        <v>0.0245075857799561</v>
      </c>
      <c r="CU59" s="27" t="n">
        <f aca="false">IF(ROW()&lt;4+VolLB,"",STDEV(INDEX($BZ:$BZ,ROW()-VolLB+1):INDEX($BZ:$BZ,ROW()))*SQRT(12))</f>
        <v>0.0259012946409285</v>
      </c>
      <c r="CV59" s="27" t="n">
        <f aca="false">IF(ROW()&lt;4+VolLB,"",STDEV(INDEX($CA:$CA,ROW()-VolLB+1):INDEX($CA:$CA,ROW()))*SQRT(12))</f>
        <v>0.0217429399343897</v>
      </c>
      <c r="CW59" s="27" t="n">
        <f aca="false">IF(ROW()&lt;4+VolLB,"",STDEV(INDEX($CB:$CB,ROW()-VolLB+1):INDEX($CB:$CB,ROW()))*SQRT(12))</f>
        <v>0.0205271403449886</v>
      </c>
      <c r="CX59" s="27" t="n">
        <f aca="false">IF(ROW()&lt;4+VolLB,"",STDEV(INDEX($CC:$CC,ROW()-VolLB+1):INDEX($CC:$CC,ROW()))*SQRT(12))</f>
        <v>0.0224243065597515</v>
      </c>
      <c r="CY59" s="27" t="n">
        <f aca="false">IF(ROW()&lt;4+VolLB,"",STDEV(INDEX($CD:$CD,ROW()-VolLB+1):INDEX($CD:$CD,ROW()))*SQRT(12))</f>
        <v>0.0201074357039996</v>
      </c>
      <c r="CZ59" s="27" t="n">
        <f aca="false">IF(ROW()&lt;4+VolLB,"",STDEV(INDEX($CE:$CE,ROW()-VolLB+1):INDEX($CE:$CE,ROW()))*SQRT(12))</f>
        <v>0.0224668939926326</v>
      </c>
      <c r="DA59" s="27" t="n">
        <f aca="false">IF(ROW()&lt;4+VolLB,"",STDEV(INDEX($CF:$CF,ROW()-VolLB+1):INDEX($CF:$CF,ROW()))*SQRT(12))</f>
        <v>0.0211108370509195</v>
      </c>
      <c r="DB59" s="27" t="n">
        <f aca="false">IF(ROW()&lt;4+VolLB,"",STDEV(INDEX($CG:$CG,ROW()-VolLB+1):INDEX($CG:$CG,ROW()))*SQRT(12))</f>
        <v>0.0182508614486837</v>
      </c>
      <c r="DC59" s="26" t="n">
        <f aca="false">IF(OR(AR59=0,CH59="",CH59=0),0,AR59*MIN(MaxScal,TgtVol/CH59))</f>
        <v>0</v>
      </c>
      <c r="DD59" s="26" t="n">
        <f aca="false">IF(OR(AS59=0,CI59="",CI59=0),0,AS59*MIN(MaxScal,TgtVol/CI59))</f>
        <v>0</v>
      </c>
      <c r="DE59" s="26" t="n">
        <f aca="false">IF(OR(AT59=0,CJ59="",CJ59=0),0,AT59*MIN(MaxScal,TgtVol/CJ59))</f>
        <v>0</v>
      </c>
      <c r="DF59" s="26" t="n">
        <f aca="false">IF(OR(AU59=0,CK59="",CK59=0),0,AU59*MIN(MaxScal,TgtVol/CK59))</f>
        <v>0</v>
      </c>
      <c r="DG59" s="26" t="n">
        <f aca="false">IF(OR(AV59=0,CL59="",CL59=0),0,AV59*MIN(MaxScal,TgtVol/CL59))</f>
        <v>0</v>
      </c>
      <c r="DH59" s="26" t="n">
        <f aca="false">IF(OR(AW59=0,CM59="",CM59=0),0,AW59*MIN(MaxScal,TgtVol/CM59))</f>
        <v>0</v>
      </c>
      <c r="DI59" s="26" t="n">
        <f aca="false">IF(OR(AX59=0,CN59="",CN59=0),0,AX59*MIN(MaxScal,TgtVol/CN59))</f>
        <v>0</v>
      </c>
      <c r="DJ59" s="26" t="n">
        <f aca="false">IF(OR(AY59=0,CO59="",CO59=0),0,AY59*MIN(MaxScal,TgtVol/CO59))</f>
        <v>0</v>
      </c>
      <c r="DK59" s="26" t="n">
        <f aca="false">IF(OR(AZ59=0,CP59="",CP59=0),0,AZ59*MIN(MaxScal,TgtVol/CP59))</f>
        <v>0</v>
      </c>
      <c r="DL59" s="26" t="n">
        <f aca="false">IF(OR(BA59=0,CQ59="",CQ59=0),0,BA59*MIN(MaxScal,TgtVol/CQ59))</f>
        <v>0</v>
      </c>
      <c r="DM59" s="26" t="n">
        <f aca="false">IF(OR(BB59=0,CR59="",CR59=0),0,BB59*MIN(MaxScal,TgtVol/CR59))</f>
        <v>0</v>
      </c>
      <c r="DN59" s="26" t="n">
        <f aca="false">IF(OR(BC59=0,CS59="",CS59=0),0,BC59*MIN(MaxScal,TgtVol/CS59))</f>
        <v>0</v>
      </c>
      <c r="DO59" s="26" t="n">
        <f aca="false">IF(OR(BD59=0,CT59="",CT59=0),0,BD59*MIN(MaxScal,TgtVol/CT59))</f>
        <v>0</v>
      </c>
      <c r="DP59" s="26" t="n">
        <f aca="false">IF(OR(BE59=0,CU59="",CU59=0),0,BE59*MIN(MaxScal,TgtVol/CU59))</f>
        <v>0</v>
      </c>
      <c r="DQ59" s="26" t="n">
        <f aca="false">IF(OR(BF59=0,CV59="",CV59=0),0,BF59*MIN(MaxScal,TgtVol/CV59))</f>
        <v>0</v>
      </c>
      <c r="DR59" s="26" t="n">
        <f aca="false">IF(OR(BG59=0,CW59="",CW59=0),0,BG59*MIN(MaxScal,TgtVol/CW59))</f>
        <v>0</v>
      </c>
      <c r="DS59" s="26" t="n">
        <f aca="false">IF(OR(BH59=0,CX59="",CX59=0),0,BH59*MIN(MaxScal,TgtVol/CX59))</f>
        <v>0</v>
      </c>
      <c r="DT59" s="26" t="n">
        <f aca="false">IF(OR(BI59=0,CY59="",CY59=0),0,BI59*MIN(MaxScal,TgtVol/CY59))</f>
        <v>0</v>
      </c>
      <c r="DU59" s="26" t="n">
        <f aca="false">IF(OR(BJ59=0,CZ59="",CZ59=0),0,BJ59*MIN(MaxScal,TgtVol/CZ59))</f>
        <v>0</v>
      </c>
      <c r="DV59" s="26" t="n">
        <f aca="false">IF(OR(BK59=0,DA59="",DA59=0),0,BK59*MIN(MaxScal,TgtVol/DA59))</f>
        <v>0</v>
      </c>
      <c r="DW59" s="26" t="n">
        <f aca="false">IF(OR(BL59=0,DB59="",DB59=0),0,BL59*MIN(MaxScal,TgtVol/DB59))</f>
        <v>0</v>
      </c>
      <c r="DX59" s="28" t="n">
        <f aca="false">IFERROR(DC58*BM59,"")</f>
        <v>-0</v>
      </c>
      <c r="DY59" s="28" t="n">
        <f aca="false">IFERROR(DD58*BN59,"")</f>
        <v>0</v>
      </c>
      <c r="DZ59" s="28" t="n">
        <f aca="false">IFERROR(DE58*BO59,"")</f>
        <v>-0</v>
      </c>
      <c r="EA59" s="28" t="n">
        <f aca="false">IFERROR(DF58*BP59,"")</f>
        <v>-0</v>
      </c>
      <c r="EB59" s="28" t="n">
        <f aca="false">IFERROR(DG58*BQ59,"")</f>
        <v>-0</v>
      </c>
      <c r="EC59" s="28" t="n">
        <f aca="false">IFERROR(DH58*BR59,"")</f>
        <v>-0</v>
      </c>
      <c r="ED59" s="28" t="n">
        <f aca="false">IFERROR(DI58*BS59,"")</f>
        <v>0</v>
      </c>
      <c r="EE59" s="28" t="n">
        <f aca="false">IFERROR(DJ58*BT59,"")</f>
        <v>-0</v>
      </c>
      <c r="EF59" s="28" t="n">
        <f aca="false">IFERROR(DK58*BU59,"")</f>
        <v>-0</v>
      </c>
      <c r="EG59" s="28" t="n">
        <f aca="false">IFERROR(DL58*BV59,"")</f>
        <v>-0</v>
      </c>
      <c r="EH59" s="28" t="n">
        <f aca="false">IFERROR(DM58*BW59,"")</f>
        <v>0</v>
      </c>
      <c r="EI59" s="28" t="n">
        <f aca="false">IFERROR(DN58*BX59,"")</f>
        <v>-0</v>
      </c>
      <c r="EJ59" s="28" t="n">
        <f aca="false">IFERROR(DO58*BY59,"")</f>
        <v>-0</v>
      </c>
      <c r="EK59" s="28" t="n">
        <f aca="false">IFERROR(DP58*BZ59,"")</f>
        <v>-0</v>
      </c>
      <c r="EL59" s="28" t="n">
        <f aca="false">IFERROR(DQ58*CA59,"")</f>
        <v>0</v>
      </c>
      <c r="EM59" s="28" t="n">
        <f aca="false">IFERROR(DR58*CB59,"")</f>
        <v>-0</v>
      </c>
      <c r="EN59" s="28" t="n">
        <f aca="false">IFERROR(DS58*CC59,"")</f>
        <v>0</v>
      </c>
      <c r="EO59" s="28" t="n">
        <f aca="false">IFERROR(DT58*CD59,"")</f>
        <v>0</v>
      </c>
      <c r="EP59" s="28" t="n">
        <f aca="false">IFERROR(DU58*CE59,"")</f>
        <v>-0</v>
      </c>
      <c r="EQ59" s="28" t="n">
        <f aca="false">IFERROR(DV58*CF59,"")</f>
        <v>0</v>
      </c>
      <c r="ER59" s="28" t="n">
        <f aca="false">IFERROR(DW58*CG59,"")</f>
        <v>0</v>
      </c>
      <c r="ES59" s="28" t="n">
        <f aca="false">IF(ROW()=4,"",SUM(DX59:ER59))</f>
        <v>0</v>
      </c>
      <c r="ET59" s="29" t="n">
        <f aca="false">COUNTIF(AR59:BL59,"&gt;0")</f>
        <v>0</v>
      </c>
    </row>
    <row r="60" customFormat="false" ht="15" hidden="false" customHeight="false" outlineLevel="0" collapsed="false">
      <c r="A60" s="19" t="n">
        <v>39721</v>
      </c>
      <c r="B60" s="23" t="n">
        <f aca="false">ABS(Rates_Data!AD60-Rates_Data!AE60)</f>
        <v>0.357947368421052</v>
      </c>
      <c r="C60" s="23" t="n">
        <f aca="false">ABS(Rates_Data!AD60-Rates_Data!AF60)</f>
        <v>0.464859649122807</v>
      </c>
      <c r="D60" s="23" t="n">
        <f aca="false">ABS(Rates_Data!AD60-Rates_Data!AG60)</f>
        <v>0.988368421052631</v>
      </c>
      <c r="E60" s="23" t="n">
        <f aca="false">ABS(Rates_Data!AD60-Rates_Data!AH60)</f>
        <v>1.9390701754386</v>
      </c>
      <c r="F60" s="23" t="n">
        <f aca="false">ABS(Rates_Data!AD60-Rates_Data!AI60)</f>
        <v>0.799877192982456</v>
      </c>
      <c r="G60" s="23" t="n">
        <f aca="false">ABS(Rates_Data!AD60-Rates_Data!AJ60)</f>
        <v>0.44119298245614</v>
      </c>
      <c r="H60" s="23" t="n">
        <f aca="false">ABS(Rates_Data!AE60-Rates_Data!AF60)</f>
        <v>0.106912280701755</v>
      </c>
      <c r="I60" s="23" t="n">
        <f aca="false">ABS(Rates_Data!AE60-Rates_Data!AG60)</f>
        <v>0.630421052631579</v>
      </c>
      <c r="J60" s="23" t="n">
        <f aca="false">ABS(Rates_Data!AE60-Rates_Data!AH60)</f>
        <v>1.58112280701754</v>
      </c>
      <c r="K60" s="23" t="n">
        <f aca="false">ABS(Rates_Data!AE60-Rates_Data!AI60)</f>
        <v>0.441929824561404</v>
      </c>
      <c r="L60" s="23" t="n">
        <f aca="false">ABS(Rates_Data!AE60-Rates_Data!AJ60)</f>
        <v>0.0832456140350875</v>
      </c>
      <c r="M60" s="23" t="n">
        <f aca="false">ABS(Rates_Data!AF60-Rates_Data!AG60)</f>
        <v>0.523508771929824</v>
      </c>
      <c r="N60" s="23" t="n">
        <f aca="false">ABS(Rates_Data!AF60-Rates_Data!AH60)</f>
        <v>1.47421052631579</v>
      </c>
      <c r="O60" s="23" t="n">
        <f aca="false">ABS(Rates_Data!AF60-Rates_Data!AI60)</f>
        <v>0.335017543859649</v>
      </c>
      <c r="P60" s="23" t="n">
        <f aca="false">ABS(Rates_Data!AF60-Rates_Data!AJ60)</f>
        <v>0.0236666666666671</v>
      </c>
      <c r="Q60" s="23" t="n">
        <f aca="false">ABS(Rates_Data!AG60-Rates_Data!AH60)</f>
        <v>0.950701754385965</v>
      </c>
      <c r="R60" s="23" t="n">
        <f aca="false">ABS(Rates_Data!AG60-Rates_Data!AI60)</f>
        <v>0.188491228070175</v>
      </c>
      <c r="S60" s="23" t="n">
        <f aca="false">ABS(Rates_Data!AG60-Rates_Data!AJ60)</f>
        <v>0.547175438596491</v>
      </c>
      <c r="T60" s="23" t="n">
        <f aca="false">ABS(Rates_Data!AH60-Rates_Data!AI60)</f>
        <v>1.13919298245614</v>
      </c>
      <c r="U60" s="23" t="n">
        <f aca="false">ABS(Rates_Data!AH60-Rates_Data!AJ60)</f>
        <v>1.49787719298246</v>
      </c>
      <c r="V60" s="23" t="n">
        <f aca="false">ABS(Rates_Data!AI60-Rates_Data!AJ60)</f>
        <v>0.358684210526316</v>
      </c>
      <c r="W60" s="26" t="str">
        <f aca="false">IF(ROW()&lt;4+MinObs-1,"",IFERROR((B60-AVERAGE(B$4:B60))/STDEV(B$4:B60),""))</f>
        <v/>
      </c>
      <c r="X60" s="26" t="str">
        <f aca="false">IF(ROW()&lt;4+MinObs-1,"",IFERROR((C60-AVERAGE(C$4:C60))/STDEV(C$4:C60),""))</f>
        <v/>
      </c>
      <c r="Y60" s="26" t="str">
        <f aca="false">IF(ROW()&lt;4+MinObs-1,"",IFERROR((D60-AVERAGE(D$4:D60))/STDEV(D$4:D60),""))</f>
        <v/>
      </c>
      <c r="Z60" s="26" t="str">
        <f aca="false">IF(ROW()&lt;4+MinObs-1,"",IFERROR((E60-AVERAGE(E$4:E60))/STDEV(E$4:E60),""))</f>
        <v/>
      </c>
      <c r="AA60" s="26" t="str">
        <f aca="false">IF(ROW()&lt;4+MinObs-1,"",IFERROR((F60-AVERAGE(F$4:F60))/STDEV(F$4:F60),""))</f>
        <v/>
      </c>
      <c r="AB60" s="26" t="str">
        <f aca="false">IF(ROW()&lt;4+MinObs-1,"",IFERROR((G60-AVERAGE(G$4:G60))/STDEV(G$4:G60),""))</f>
        <v/>
      </c>
      <c r="AC60" s="26" t="str">
        <f aca="false">IF(ROW()&lt;4+MinObs-1,"",IFERROR((H60-AVERAGE(H$4:H60))/STDEV(H$4:H60),""))</f>
        <v/>
      </c>
      <c r="AD60" s="26" t="str">
        <f aca="false">IF(ROW()&lt;4+MinObs-1,"",IFERROR((I60-AVERAGE(I$4:I60))/STDEV(I$4:I60),""))</f>
        <v/>
      </c>
      <c r="AE60" s="26" t="str">
        <f aca="false">IF(ROW()&lt;4+MinObs-1,"",IFERROR((J60-AVERAGE(J$4:J60))/STDEV(J$4:J60),""))</f>
        <v/>
      </c>
      <c r="AF60" s="26" t="str">
        <f aca="false">IF(ROW()&lt;4+MinObs-1,"",IFERROR((K60-AVERAGE(K$4:K60))/STDEV(K$4:K60),""))</f>
        <v/>
      </c>
      <c r="AG60" s="26" t="str">
        <f aca="false">IF(ROW()&lt;4+MinObs-1,"",IFERROR((L60-AVERAGE(L$4:L60))/STDEV(L$4:L60),""))</f>
        <v/>
      </c>
      <c r="AH60" s="26" t="str">
        <f aca="false">IF(ROW()&lt;4+MinObs-1,"",IFERROR((M60-AVERAGE(M$4:M60))/STDEV(M$4:M60),""))</f>
        <v/>
      </c>
      <c r="AI60" s="26" t="str">
        <f aca="false">IF(ROW()&lt;4+MinObs-1,"",IFERROR((N60-AVERAGE(N$4:N60))/STDEV(N$4:N60),""))</f>
        <v/>
      </c>
      <c r="AJ60" s="26" t="str">
        <f aca="false">IF(ROW()&lt;4+MinObs-1,"",IFERROR((O60-AVERAGE(O$4:O60))/STDEV(O$4:O60),""))</f>
        <v/>
      </c>
      <c r="AK60" s="26" t="str">
        <f aca="false">IF(ROW()&lt;4+MinObs-1,"",IFERROR((P60-AVERAGE(P$4:P60))/STDEV(P$4:P60),""))</f>
        <v/>
      </c>
      <c r="AL60" s="26" t="str">
        <f aca="false">IF(ROW()&lt;4+MinObs-1,"",IFERROR((Q60-AVERAGE(Q$4:Q60))/STDEV(Q$4:Q60),""))</f>
        <v/>
      </c>
      <c r="AM60" s="26" t="str">
        <f aca="false">IF(ROW()&lt;4+MinObs-1,"",IFERROR((R60-AVERAGE(R$4:R60))/STDEV(R$4:R60),""))</f>
        <v/>
      </c>
      <c r="AN60" s="26" t="str">
        <f aca="false">IF(ROW()&lt;4+MinObs-1,"",IFERROR((S60-AVERAGE(S$4:S60))/STDEV(S$4:S60),""))</f>
        <v/>
      </c>
      <c r="AO60" s="26" t="str">
        <f aca="false">IF(ROW()&lt;4+MinObs-1,"",IFERROR((T60-AVERAGE(T$4:T60))/STDEV(T$4:T60),""))</f>
        <v/>
      </c>
      <c r="AP60" s="26" t="str">
        <f aca="false">IF(ROW()&lt;4+MinObs-1,"",IFERROR((U60-AVERAGE(U$4:U60))/STDEV(U$4:U60),""))</f>
        <v/>
      </c>
      <c r="AQ60" s="26" t="str">
        <f aca="false">IF(ROW()&lt;4+MinObs-1,"",IFERROR((V60-AVERAGE(V$4:V60))/STDEV(V$4:V60),""))</f>
        <v/>
      </c>
      <c r="AR60" s="26" t="n">
        <f aca="false">IF(W60="",0,IF(W60&gt;=z4,w4,IF(W60&gt;=z3,w3,IF(W60&gt;=zEntry,w2,IF(AND(W60&gt;=ExitZ,AR59&gt;0),w2,0)))))</f>
        <v>0</v>
      </c>
      <c r="AS60" s="26" t="n">
        <f aca="false">IF(X60="",0,IF(X60&gt;=z4,w4,IF(X60&gt;=z3,w3,IF(X60&gt;=zEntry,w2,IF(AND(X60&gt;=ExitZ,AS59&gt;0),w2,0)))))</f>
        <v>0</v>
      </c>
      <c r="AT60" s="26" t="n">
        <f aca="false">IF(Y60="",0,IF(Y60&gt;=z4,w4,IF(Y60&gt;=z3,w3,IF(Y60&gt;=zEntry,w2,IF(AND(Y60&gt;=ExitZ,AT59&gt;0),w2,0)))))</f>
        <v>0</v>
      </c>
      <c r="AU60" s="26" t="n">
        <f aca="false">IF(Z60="",0,IF(Z60&gt;=z4,w4,IF(Z60&gt;=z3,w3,IF(Z60&gt;=zEntry,w2,IF(AND(Z60&gt;=ExitZ,AU59&gt;0),w2,0)))))</f>
        <v>0</v>
      </c>
      <c r="AV60" s="26" t="n">
        <f aca="false">IF(AA60="",0,IF(AA60&gt;=z4,w4,IF(AA60&gt;=z3,w3,IF(AA60&gt;=zEntry,w2,IF(AND(AA60&gt;=ExitZ,AV59&gt;0),w2,0)))))</f>
        <v>0</v>
      </c>
      <c r="AW60" s="26" t="n">
        <f aca="false">IF(AB60="",0,IF(AB60&gt;=z4,w4,IF(AB60&gt;=z3,w3,IF(AB60&gt;=zEntry,w2,IF(AND(AB60&gt;=ExitZ,AW59&gt;0),w2,0)))))</f>
        <v>0</v>
      </c>
      <c r="AX60" s="26" t="n">
        <f aca="false">IF(AC60="",0,IF(AC60&gt;=z4,w4,IF(AC60&gt;=z3,w3,IF(AC60&gt;=zEntry,w2,IF(AND(AC60&gt;=ExitZ,AX59&gt;0),w2,0)))))</f>
        <v>0</v>
      </c>
      <c r="AY60" s="26" t="n">
        <f aca="false">IF(AD60="",0,IF(AD60&gt;=z4,w4,IF(AD60&gt;=z3,w3,IF(AD60&gt;=zEntry,w2,IF(AND(AD60&gt;=ExitZ,AY59&gt;0),w2,0)))))</f>
        <v>0</v>
      </c>
      <c r="AZ60" s="26" t="n">
        <f aca="false">IF(AE60="",0,IF(AE60&gt;=z4,w4,IF(AE60&gt;=z3,w3,IF(AE60&gt;=zEntry,w2,IF(AND(AE60&gt;=ExitZ,AZ59&gt;0),w2,0)))))</f>
        <v>0</v>
      </c>
      <c r="BA60" s="26" t="n">
        <f aca="false">IF(AF60="",0,IF(AF60&gt;=z4,w4,IF(AF60&gt;=z3,w3,IF(AF60&gt;=zEntry,w2,IF(AND(AF60&gt;=ExitZ,BA59&gt;0),w2,0)))))</f>
        <v>0</v>
      </c>
      <c r="BB60" s="26" t="n">
        <f aca="false">IF(AG60="",0,IF(AG60&gt;=z4,w4,IF(AG60&gt;=z3,w3,IF(AG60&gt;=zEntry,w2,IF(AND(AG60&gt;=ExitZ,BB59&gt;0),w2,0)))))</f>
        <v>0</v>
      </c>
      <c r="BC60" s="26" t="n">
        <f aca="false">IF(AH60="",0,IF(AH60&gt;=z4,w4,IF(AH60&gt;=z3,w3,IF(AH60&gt;=zEntry,w2,IF(AND(AH60&gt;=ExitZ,BC59&gt;0),w2,0)))))</f>
        <v>0</v>
      </c>
      <c r="BD60" s="26" t="n">
        <f aca="false">IF(AI60="",0,IF(AI60&gt;=z4,w4,IF(AI60&gt;=z3,w3,IF(AI60&gt;=zEntry,w2,IF(AND(AI60&gt;=ExitZ,BD59&gt;0),w2,0)))))</f>
        <v>0</v>
      </c>
      <c r="BE60" s="26" t="n">
        <f aca="false">IF(AJ60="",0,IF(AJ60&gt;=z4,w4,IF(AJ60&gt;=z3,w3,IF(AJ60&gt;=zEntry,w2,IF(AND(AJ60&gt;=ExitZ,BE59&gt;0),w2,0)))))</f>
        <v>0</v>
      </c>
      <c r="BF60" s="26" t="n">
        <f aca="false">IF(AK60="",0,IF(AK60&gt;=z4,w4,IF(AK60&gt;=z3,w3,IF(AK60&gt;=zEntry,w2,IF(AND(AK60&gt;=ExitZ,BF59&gt;0),w2,0)))))</f>
        <v>0</v>
      </c>
      <c r="BG60" s="26" t="n">
        <f aca="false">IF(AL60="",0,IF(AL60&gt;=z4,w4,IF(AL60&gt;=z3,w3,IF(AL60&gt;=zEntry,w2,IF(AND(AL60&gt;=ExitZ,BG59&gt;0),w2,0)))))</f>
        <v>0</v>
      </c>
      <c r="BH60" s="26" t="n">
        <f aca="false">IF(AM60="",0,IF(AM60&gt;=z4,w4,IF(AM60&gt;=z3,w3,IF(AM60&gt;=zEntry,w2,IF(AND(AM60&gt;=ExitZ,BH59&gt;0),w2,0)))))</f>
        <v>0</v>
      </c>
      <c r="BI60" s="26" t="n">
        <f aca="false">IF(AN60="",0,IF(AN60&gt;=z4,w4,IF(AN60&gt;=z3,w3,IF(AN60&gt;=zEntry,w2,IF(AND(AN60&gt;=ExitZ,BI59&gt;0),w2,0)))))</f>
        <v>0</v>
      </c>
      <c r="BJ60" s="26" t="n">
        <f aca="false">IF(AO60="",0,IF(AO60&gt;=z4,w4,IF(AO60&gt;=z3,w3,IF(AO60&gt;=zEntry,w2,IF(AND(AO60&gt;=ExitZ,BJ59&gt;0),w2,0)))))</f>
        <v>0</v>
      </c>
      <c r="BK60" s="26" t="n">
        <f aca="false">IF(AP60="",0,IF(AP60&gt;=z4,w4,IF(AP60&gt;=z3,w3,IF(AP60&gt;=zEntry,w2,IF(AND(AP60&gt;=ExitZ,BK59&gt;0),w2,0)))))</f>
        <v>0</v>
      </c>
      <c r="BL60" s="26" t="n">
        <f aca="false">IF(AQ60="",0,IF(AQ60&gt;=z4,w4,IF(AQ60&gt;=z3,w3,IF(AQ60&gt;=zEntry,w2,IF(AND(AQ60&gt;=ExitZ,BL59&gt;0),w2,0)))))</f>
        <v>0</v>
      </c>
      <c r="BM60" s="23" t="n">
        <f aca="false">IF(Rates_Data!AD59&gt;=Rates_Data!AE59,Rates_Data!AK60-Rates_Data!AL60,Rates_Data!AL60-Rates_Data!AK60)</f>
        <v>0.004921</v>
      </c>
      <c r="BN60" s="23" t="n">
        <f aca="false">IF(Rates_Data!AD59&gt;=Rates_Data!AF59,Rates_Data!AK60-Rates_Data!AM60,Rates_Data!AM60-Rates_Data!AK60)</f>
        <v>-0.00323000000000001</v>
      </c>
      <c r="BO60" s="23" t="n">
        <f aca="false">IF(Rates_Data!AD59&gt;=Rates_Data!AG59,Rates_Data!AK60-Rates_Data!AN60,Rates_Data!AN60-Rates_Data!AK60)</f>
        <v>0.001862</v>
      </c>
      <c r="BP60" s="23" t="n">
        <f aca="false">IF(Rates_Data!AD59&gt;=Rates_Data!AH59,Rates_Data!AK60-Rates_Data!AO60,Rates_Data!AO60-Rates_Data!AK60)</f>
        <v>-0.000227999999999992</v>
      </c>
      <c r="BQ60" s="23" t="n">
        <f aca="false">IF(Rates_Data!AD59&gt;=Rates_Data!AI59,Rates_Data!AK60-Rates_Data!AP60,Rates_Data!AP60-Rates_Data!AK60)</f>
        <v>-0.000228000000000001</v>
      </c>
      <c r="BR60" s="23" t="n">
        <f aca="false">IF(Rates_Data!AD59&gt;=Rates_Data!AJ59,Rates_Data!AK60-Rates_Data!AQ60,Rates_Data!AQ60-Rates_Data!AK60)</f>
        <v>0.00446500000000001</v>
      </c>
      <c r="BS60" s="23" t="n">
        <f aca="false">IF(Rates_Data!AE59&gt;=Rates_Data!AF59,Rates_Data!AL60-Rates_Data!AM60,Rates_Data!AM60-Rates_Data!AL60)</f>
        <v>0.00815100000000001</v>
      </c>
      <c r="BT60" s="23" t="n">
        <f aca="false">IF(Rates_Data!AE59&gt;=Rates_Data!AG59,Rates_Data!AL60-Rates_Data!AN60,Rates_Data!AN60-Rates_Data!AL60)</f>
        <v>-0.00305900000000001</v>
      </c>
      <c r="BU60" s="23" t="n">
        <f aca="false">IF(Rates_Data!AE59&gt;=Rates_Data!AH59,Rates_Data!AL60-Rates_Data!AO60,Rates_Data!AO60-Rates_Data!AL60)</f>
        <v>-0.00514899999999999</v>
      </c>
      <c r="BV60" s="23" t="n">
        <f aca="false">IF(Rates_Data!AE59&gt;=Rates_Data!AI59,Rates_Data!AL60-Rates_Data!AP60,Rates_Data!AP60-Rates_Data!AL60)</f>
        <v>-0.005149</v>
      </c>
      <c r="BW60" s="23" t="n">
        <f aca="false">IF(Rates_Data!AE59&gt;=Rates_Data!AJ59,Rates_Data!AL60-Rates_Data!AQ60,Rates_Data!AQ60-Rates_Data!AL60)</f>
        <v>-0.000455999999999997</v>
      </c>
      <c r="BX60" s="23" t="n">
        <f aca="false">IF(Rates_Data!AF59&gt;=Rates_Data!AG59,Rates_Data!AM60-Rates_Data!AN60,Rates_Data!AN60-Rates_Data!AM60)</f>
        <v>0.005092</v>
      </c>
      <c r="BY60" s="23" t="n">
        <f aca="false">IF(Rates_Data!AF59&gt;=Rates_Data!AH59,Rates_Data!AM60-Rates_Data!AO60,Rates_Data!AO60-Rates_Data!AM60)</f>
        <v>0.00300200000000002</v>
      </c>
      <c r="BZ60" s="23" t="n">
        <f aca="false">IF(Rates_Data!AF59&gt;=Rates_Data!AI59,Rates_Data!AM60-Rates_Data!AP60,Rates_Data!AP60-Rates_Data!AM60)</f>
        <v>0.00300200000000001</v>
      </c>
      <c r="CA60" s="23" t="n">
        <f aca="false">IF(Rates_Data!AF59&gt;=Rates_Data!AJ59,Rates_Data!AM60-Rates_Data!AQ60,Rates_Data!AQ60-Rates_Data!AM60)</f>
        <v>0.00769500000000001</v>
      </c>
      <c r="CB60" s="23" t="n">
        <f aca="false">IF(Rates_Data!AG59&gt;=Rates_Data!AH59,Rates_Data!AN60-Rates_Data!AO60,Rates_Data!AO60-Rates_Data!AN60)</f>
        <v>-0.00208999999999999</v>
      </c>
      <c r="CC60" s="23" t="n">
        <f aca="false">IF(Rates_Data!AG59&gt;=Rates_Data!AI59,Rates_Data!AN60-Rates_Data!AP60,Rates_Data!AP60-Rates_Data!AN60)</f>
        <v>0.00209</v>
      </c>
      <c r="CD60" s="23" t="n">
        <f aca="false">IF(Rates_Data!AG59&gt;=Rates_Data!AJ59,Rates_Data!AN60-Rates_Data!AQ60,Rates_Data!AQ60-Rates_Data!AN60)</f>
        <v>-0.00260300000000001</v>
      </c>
      <c r="CE60" s="23" t="n">
        <f aca="false">IF(Rates_Data!AH59&gt;=Rates_Data!AI59,Rates_Data!AO60-Rates_Data!AP60,Rates_Data!AP60-Rates_Data!AO60)</f>
        <v>9.54097911787244E-018</v>
      </c>
      <c r="CF60" s="23" t="n">
        <f aca="false">IF(Rates_Data!AH59&gt;=Rates_Data!AJ59,Rates_Data!AO60-Rates_Data!AQ60,Rates_Data!AQ60-Rates_Data!AO60)</f>
        <v>-0.004693</v>
      </c>
      <c r="CG60" s="23" t="n">
        <f aca="false">IF(Rates_Data!AI59&gt;=Rates_Data!AJ59,Rates_Data!AP60-Rates_Data!AQ60,Rates_Data!AQ60-Rates_Data!AP60)</f>
        <v>-0.00469300000000001</v>
      </c>
      <c r="CH60" s="27" t="n">
        <f aca="false">IF(ROW()&lt;4+VolLB,"",STDEV(INDEX($BM:$BM,ROW()-VolLB+1):INDEX($BM:$BM,ROW()))*SQRT(12))</f>
        <v>0.0180694157480587</v>
      </c>
      <c r="CI60" s="27" t="n">
        <f aca="false">IF(ROW()&lt;4+VolLB,"",STDEV(INDEX($BN:$BN,ROW()-VolLB+1):INDEX($BN:$BN,ROW()))*SQRT(12))</f>
        <v>0.0190565182059403</v>
      </c>
      <c r="CJ60" s="27" t="n">
        <f aca="false">IF(ROW()&lt;4+VolLB,"",STDEV(INDEX($BO:$BO,ROW()-VolLB+1):INDEX($BO:$BO,ROW()))*SQRT(12))</f>
        <v>0.0173275248942803</v>
      </c>
      <c r="CK60" s="27" t="n">
        <f aca="false">IF(ROW()&lt;4+VolLB,"",STDEV(INDEX($BP:$BP,ROW()-VolLB+1):INDEX($BP:$BP,ROW()))*SQRT(12))</f>
        <v>0.0207363689752133</v>
      </c>
      <c r="CL60" s="27" t="n">
        <f aca="false">IF(ROW()&lt;4+VolLB,"",STDEV(INDEX($BQ:$BQ,ROW()-VolLB+1):INDEX($BQ:$BQ,ROW()))*SQRT(12))</f>
        <v>0.0228998234120869</v>
      </c>
      <c r="CM60" s="27" t="n">
        <f aca="false">IF(ROW()&lt;4+VolLB,"",STDEV(INDEX($BR:$BR,ROW()-VolLB+1):INDEX($BR:$BR,ROW()))*SQRT(12))</f>
        <v>0.0191219213208297</v>
      </c>
      <c r="CN60" s="27" t="n">
        <f aca="false">IF(ROW()&lt;4+VolLB,"",STDEV(INDEX($BS:$BS,ROW()-VolLB+1):INDEX($BS:$BS,ROW()))*SQRT(12))</f>
        <v>0.018011370377784</v>
      </c>
      <c r="CO60" s="27" t="n">
        <f aca="false">IF(ROW()&lt;4+VolLB,"",STDEV(INDEX($BT:$BT,ROW()-VolLB+1):INDEX($BT:$BT,ROW()))*SQRT(12))</f>
        <v>0.0182516390642959</v>
      </c>
      <c r="CP60" s="27" t="n">
        <f aca="false">IF(ROW()&lt;4+VolLB,"",STDEV(INDEX($BU:$BU,ROW()-VolLB+1):INDEX($BU:$BU,ROW()))*SQRT(12))</f>
        <v>0.0225893757075565</v>
      </c>
      <c r="CQ60" s="27" t="n">
        <f aca="false">IF(ROW()&lt;4+VolLB,"",STDEV(INDEX($BV:$BV,ROW()-VolLB+1):INDEX($BV:$BV,ROW()))*SQRT(12))</f>
        <v>0.0210198007192312</v>
      </c>
      <c r="CR60" s="27" t="n">
        <f aca="false">IF(ROW()&lt;4+VolLB,"",STDEV(INDEX($BW:$BW,ROW()-VolLB+1):INDEX($BW:$BW,ROW()))*SQRT(12))</f>
        <v>0.0185211633194236</v>
      </c>
      <c r="CS60" s="27" t="n">
        <f aca="false">IF(ROW()&lt;4+VolLB,"",STDEV(INDEX($BX:$BX,ROW()-VolLB+1):INDEX($BX:$BX,ROW()))*SQRT(12))</f>
        <v>0.0223983405020912</v>
      </c>
      <c r="CT60" s="27" t="n">
        <f aca="false">IF(ROW()&lt;4+VolLB,"",STDEV(INDEX($BY:$BY,ROW()-VolLB+1):INDEX($BY:$BY,ROW()))*SQRT(12))</f>
        <v>0.0243428900946848</v>
      </c>
      <c r="CU60" s="27" t="n">
        <f aca="false">IF(ROW()&lt;4+VolLB,"",STDEV(INDEX($BZ:$BZ,ROW()-VolLB+1):INDEX($BZ:$BZ,ROW()))*SQRT(12))</f>
        <v>0.0258148779840876</v>
      </c>
      <c r="CV60" s="27" t="n">
        <f aca="false">IF(ROW()&lt;4+VolLB,"",STDEV(INDEX($CA:$CA,ROW()-VolLB+1):INDEX($CA:$CA,ROW()))*SQRT(12))</f>
        <v>0.0217875466087527</v>
      </c>
      <c r="CW60" s="27" t="n">
        <f aca="false">IF(ROW()&lt;4+VolLB,"",STDEV(INDEX($CB:$CB,ROW()-VolLB+1):INDEX($CB:$CB,ROW()))*SQRT(12))</f>
        <v>0.0205284182555839</v>
      </c>
      <c r="CX60" s="27" t="n">
        <f aca="false">IF(ROW()&lt;4+VolLB,"",STDEV(INDEX($CC:$CC,ROW()-VolLB+1):INDEX($CC:$CC,ROW()))*SQRT(12))</f>
        <v>0.0221095080023225</v>
      </c>
      <c r="CY60" s="27" t="n">
        <f aca="false">IF(ROW()&lt;4+VolLB,"",STDEV(INDEX($CD:$CD,ROW()-VolLB+1):INDEX($CD:$CD,ROW()))*SQRT(12))</f>
        <v>0.0193224202141795</v>
      </c>
      <c r="CZ60" s="27" t="n">
        <f aca="false">IF(ROW()&lt;4+VolLB,"",STDEV(INDEX($CE:$CE,ROW()-VolLB+1):INDEX($CE:$CE,ROW()))*SQRT(12))</f>
        <v>0.0218278911458755</v>
      </c>
      <c r="DA60" s="27" t="n">
        <f aca="false">IF(ROW()&lt;4+VolLB,"",STDEV(INDEX($CF:$CF,ROW()-VolLB+1):INDEX($CF:$CF,ROW()))*SQRT(12))</f>
        <v>0.0200460053324965</v>
      </c>
      <c r="DB60" s="27" t="n">
        <f aca="false">IF(ROW()&lt;4+VolLB,"",STDEV(INDEX($CG:$CG,ROW()-VolLB+1):INDEX($CG:$CG,ROW()))*SQRT(12))</f>
        <v>0.0183974960747121</v>
      </c>
      <c r="DC60" s="26" t="n">
        <f aca="false">IF(OR(AR60=0,CH60="",CH60=0),0,AR60*MIN(MaxScal,TgtVol/CH60))</f>
        <v>0</v>
      </c>
      <c r="DD60" s="26" t="n">
        <f aca="false">IF(OR(AS60=0,CI60="",CI60=0),0,AS60*MIN(MaxScal,TgtVol/CI60))</f>
        <v>0</v>
      </c>
      <c r="DE60" s="26" t="n">
        <f aca="false">IF(OR(AT60=0,CJ60="",CJ60=0),0,AT60*MIN(MaxScal,TgtVol/CJ60))</f>
        <v>0</v>
      </c>
      <c r="DF60" s="26" t="n">
        <f aca="false">IF(OR(AU60=0,CK60="",CK60=0),0,AU60*MIN(MaxScal,TgtVol/CK60))</f>
        <v>0</v>
      </c>
      <c r="DG60" s="26" t="n">
        <f aca="false">IF(OR(AV60=0,CL60="",CL60=0),0,AV60*MIN(MaxScal,TgtVol/CL60))</f>
        <v>0</v>
      </c>
      <c r="DH60" s="26" t="n">
        <f aca="false">IF(OR(AW60=0,CM60="",CM60=0),0,AW60*MIN(MaxScal,TgtVol/CM60))</f>
        <v>0</v>
      </c>
      <c r="DI60" s="26" t="n">
        <f aca="false">IF(OR(AX60=0,CN60="",CN60=0),0,AX60*MIN(MaxScal,TgtVol/CN60))</f>
        <v>0</v>
      </c>
      <c r="DJ60" s="26" t="n">
        <f aca="false">IF(OR(AY60=0,CO60="",CO60=0),0,AY60*MIN(MaxScal,TgtVol/CO60))</f>
        <v>0</v>
      </c>
      <c r="DK60" s="26" t="n">
        <f aca="false">IF(OR(AZ60=0,CP60="",CP60=0),0,AZ60*MIN(MaxScal,TgtVol/CP60))</f>
        <v>0</v>
      </c>
      <c r="DL60" s="26" t="n">
        <f aca="false">IF(OR(BA60=0,CQ60="",CQ60=0),0,BA60*MIN(MaxScal,TgtVol/CQ60))</f>
        <v>0</v>
      </c>
      <c r="DM60" s="26" t="n">
        <f aca="false">IF(OR(BB60=0,CR60="",CR60=0),0,BB60*MIN(MaxScal,TgtVol/CR60))</f>
        <v>0</v>
      </c>
      <c r="DN60" s="26" t="n">
        <f aca="false">IF(OR(BC60=0,CS60="",CS60=0),0,BC60*MIN(MaxScal,TgtVol/CS60))</f>
        <v>0</v>
      </c>
      <c r="DO60" s="26" t="n">
        <f aca="false">IF(OR(BD60=0,CT60="",CT60=0),0,BD60*MIN(MaxScal,TgtVol/CT60))</f>
        <v>0</v>
      </c>
      <c r="DP60" s="26" t="n">
        <f aca="false">IF(OR(BE60=0,CU60="",CU60=0),0,BE60*MIN(MaxScal,TgtVol/CU60))</f>
        <v>0</v>
      </c>
      <c r="DQ60" s="26" t="n">
        <f aca="false">IF(OR(BF60=0,CV60="",CV60=0),0,BF60*MIN(MaxScal,TgtVol/CV60))</f>
        <v>0</v>
      </c>
      <c r="DR60" s="26" t="n">
        <f aca="false">IF(OR(BG60=0,CW60="",CW60=0),0,BG60*MIN(MaxScal,TgtVol/CW60))</f>
        <v>0</v>
      </c>
      <c r="DS60" s="26" t="n">
        <f aca="false">IF(OR(BH60=0,CX60="",CX60=0),0,BH60*MIN(MaxScal,TgtVol/CX60))</f>
        <v>0</v>
      </c>
      <c r="DT60" s="26" t="n">
        <f aca="false">IF(OR(BI60=0,CY60="",CY60=0),0,BI60*MIN(MaxScal,TgtVol/CY60))</f>
        <v>0</v>
      </c>
      <c r="DU60" s="26" t="n">
        <f aca="false">IF(OR(BJ60=0,CZ60="",CZ60=0),0,BJ60*MIN(MaxScal,TgtVol/CZ60))</f>
        <v>0</v>
      </c>
      <c r="DV60" s="26" t="n">
        <f aca="false">IF(OR(BK60=0,DA60="",DA60=0),0,BK60*MIN(MaxScal,TgtVol/DA60))</f>
        <v>0</v>
      </c>
      <c r="DW60" s="26" t="n">
        <f aca="false">IF(OR(BL60=0,DB60="",DB60=0),0,BL60*MIN(MaxScal,TgtVol/DB60))</f>
        <v>0</v>
      </c>
      <c r="DX60" s="28" t="n">
        <f aca="false">IFERROR(DC59*BM60,"")</f>
        <v>0</v>
      </c>
      <c r="DY60" s="28" t="n">
        <f aca="false">IFERROR(DD59*BN60,"")</f>
        <v>-0</v>
      </c>
      <c r="DZ60" s="28" t="n">
        <f aca="false">IFERROR(DE59*BO60,"")</f>
        <v>0</v>
      </c>
      <c r="EA60" s="28" t="n">
        <f aca="false">IFERROR(DF59*BP60,"")</f>
        <v>-0</v>
      </c>
      <c r="EB60" s="28" t="n">
        <f aca="false">IFERROR(DG59*BQ60,"")</f>
        <v>-0</v>
      </c>
      <c r="EC60" s="28" t="n">
        <f aca="false">IFERROR(DH59*BR60,"")</f>
        <v>0</v>
      </c>
      <c r="ED60" s="28" t="n">
        <f aca="false">IFERROR(DI59*BS60,"")</f>
        <v>0</v>
      </c>
      <c r="EE60" s="28" t="n">
        <f aca="false">IFERROR(DJ59*BT60,"")</f>
        <v>-0</v>
      </c>
      <c r="EF60" s="28" t="n">
        <f aca="false">IFERROR(DK59*BU60,"")</f>
        <v>-0</v>
      </c>
      <c r="EG60" s="28" t="n">
        <f aca="false">IFERROR(DL59*BV60,"")</f>
        <v>-0</v>
      </c>
      <c r="EH60" s="28" t="n">
        <f aca="false">IFERROR(DM59*BW60,"")</f>
        <v>-0</v>
      </c>
      <c r="EI60" s="28" t="n">
        <f aca="false">IFERROR(DN59*BX60,"")</f>
        <v>0</v>
      </c>
      <c r="EJ60" s="28" t="n">
        <f aca="false">IFERROR(DO59*BY60,"")</f>
        <v>0</v>
      </c>
      <c r="EK60" s="28" t="n">
        <f aca="false">IFERROR(DP59*BZ60,"")</f>
        <v>0</v>
      </c>
      <c r="EL60" s="28" t="n">
        <f aca="false">IFERROR(DQ59*CA60,"")</f>
        <v>0</v>
      </c>
      <c r="EM60" s="28" t="n">
        <f aca="false">IFERROR(DR59*CB60,"")</f>
        <v>-0</v>
      </c>
      <c r="EN60" s="28" t="n">
        <f aca="false">IFERROR(DS59*CC60,"")</f>
        <v>0</v>
      </c>
      <c r="EO60" s="28" t="n">
        <f aca="false">IFERROR(DT59*CD60,"")</f>
        <v>-0</v>
      </c>
      <c r="EP60" s="28" t="n">
        <f aca="false">IFERROR(DU59*CE60,"")</f>
        <v>0</v>
      </c>
      <c r="EQ60" s="28" t="n">
        <f aca="false">IFERROR(DV59*CF60,"")</f>
        <v>-0</v>
      </c>
      <c r="ER60" s="28" t="n">
        <f aca="false">IFERROR(DW59*CG60,"")</f>
        <v>-0</v>
      </c>
      <c r="ES60" s="28" t="n">
        <f aca="false">IF(ROW()=4,"",SUM(DX60:ER60))</f>
        <v>0</v>
      </c>
      <c r="ET60" s="29" t="n">
        <f aca="false">COUNTIF(AR60:BL60,"&gt;0")</f>
        <v>0</v>
      </c>
    </row>
    <row r="61" customFormat="false" ht="15" hidden="false" customHeight="false" outlineLevel="0" collapsed="false">
      <c r="A61" s="19" t="n">
        <v>39752</v>
      </c>
      <c r="B61" s="23" t="n">
        <f aca="false">ABS(Rates_Data!AD61-Rates_Data!AE61)</f>
        <v>0.244655172413793</v>
      </c>
      <c r="C61" s="23" t="n">
        <f aca="false">ABS(Rates_Data!AD61-Rates_Data!AF61)</f>
        <v>0.334</v>
      </c>
      <c r="D61" s="23" t="n">
        <f aca="false">ABS(Rates_Data!AD61-Rates_Data!AG61)</f>
        <v>1.03127586206897</v>
      </c>
      <c r="E61" s="23" t="n">
        <f aca="false">ABS(Rates_Data!AD61-Rates_Data!AH61)</f>
        <v>1.83487931034483</v>
      </c>
      <c r="F61" s="23" t="n">
        <f aca="false">ABS(Rates_Data!AD61-Rates_Data!AI61)</f>
        <v>0.715327586206896</v>
      </c>
      <c r="G61" s="23" t="n">
        <f aca="false">ABS(Rates_Data!AD61-Rates_Data!AJ61)</f>
        <v>0.320568965517241</v>
      </c>
      <c r="H61" s="23" t="n">
        <f aca="false">ABS(Rates_Data!AE61-Rates_Data!AF61)</f>
        <v>0.0893448275862072</v>
      </c>
      <c r="I61" s="23" t="n">
        <f aca="false">ABS(Rates_Data!AE61-Rates_Data!AG61)</f>
        <v>0.786620689655173</v>
      </c>
      <c r="J61" s="23" t="n">
        <f aca="false">ABS(Rates_Data!AE61-Rates_Data!AH61)</f>
        <v>1.59022413793103</v>
      </c>
      <c r="K61" s="23" t="n">
        <f aca="false">ABS(Rates_Data!AE61-Rates_Data!AI61)</f>
        <v>0.470672413793103</v>
      </c>
      <c r="L61" s="23" t="n">
        <f aca="false">ABS(Rates_Data!AE61-Rates_Data!AJ61)</f>
        <v>0.075913793103448</v>
      </c>
      <c r="M61" s="23" t="n">
        <f aca="false">ABS(Rates_Data!AF61-Rates_Data!AG61)</f>
        <v>0.697275862068965</v>
      </c>
      <c r="N61" s="23" t="n">
        <f aca="false">ABS(Rates_Data!AF61-Rates_Data!AH61)</f>
        <v>1.50087931034483</v>
      </c>
      <c r="O61" s="23" t="n">
        <f aca="false">ABS(Rates_Data!AF61-Rates_Data!AI61)</f>
        <v>0.381327586206896</v>
      </c>
      <c r="P61" s="23" t="n">
        <f aca="false">ABS(Rates_Data!AF61-Rates_Data!AJ61)</f>
        <v>0.0134310344827592</v>
      </c>
      <c r="Q61" s="23" t="n">
        <f aca="false">ABS(Rates_Data!AG61-Rates_Data!AH61)</f>
        <v>0.803603448275862</v>
      </c>
      <c r="R61" s="23" t="n">
        <f aca="false">ABS(Rates_Data!AG61-Rates_Data!AI61)</f>
        <v>0.315948275862069</v>
      </c>
      <c r="S61" s="23" t="n">
        <f aca="false">ABS(Rates_Data!AG61-Rates_Data!AJ61)</f>
        <v>0.710706896551725</v>
      </c>
      <c r="T61" s="23" t="n">
        <f aca="false">ABS(Rates_Data!AH61-Rates_Data!AI61)</f>
        <v>1.11955172413793</v>
      </c>
      <c r="U61" s="23" t="n">
        <f aca="false">ABS(Rates_Data!AH61-Rates_Data!AJ61)</f>
        <v>1.51431034482759</v>
      </c>
      <c r="V61" s="23" t="n">
        <f aca="false">ABS(Rates_Data!AI61-Rates_Data!AJ61)</f>
        <v>0.394758620689655</v>
      </c>
      <c r="W61" s="26" t="str">
        <f aca="false">IF(ROW()&lt;4+MinObs-1,"",IFERROR((B61-AVERAGE(B$4:B61))/STDEV(B$4:B61),""))</f>
        <v/>
      </c>
      <c r="X61" s="26" t="str">
        <f aca="false">IF(ROW()&lt;4+MinObs-1,"",IFERROR((C61-AVERAGE(C$4:C61))/STDEV(C$4:C61),""))</f>
        <v/>
      </c>
      <c r="Y61" s="26" t="str">
        <f aca="false">IF(ROW()&lt;4+MinObs-1,"",IFERROR((D61-AVERAGE(D$4:D61))/STDEV(D$4:D61),""))</f>
        <v/>
      </c>
      <c r="Z61" s="26" t="str">
        <f aca="false">IF(ROW()&lt;4+MinObs-1,"",IFERROR((E61-AVERAGE(E$4:E61))/STDEV(E$4:E61),""))</f>
        <v/>
      </c>
      <c r="AA61" s="26" t="str">
        <f aca="false">IF(ROW()&lt;4+MinObs-1,"",IFERROR((F61-AVERAGE(F$4:F61))/STDEV(F$4:F61),""))</f>
        <v/>
      </c>
      <c r="AB61" s="26" t="str">
        <f aca="false">IF(ROW()&lt;4+MinObs-1,"",IFERROR((G61-AVERAGE(G$4:G61))/STDEV(G$4:G61),""))</f>
        <v/>
      </c>
      <c r="AC61" s="26" t="str">
        <f aca="false">IF(ROW()&lt;4+MinObs-1,"",IFERROR((H61-AVERAGE(H$4:H61))/STDEV(H$4:H61),""))</f>
        <v/>
      </c>
      <c r="AD61" s="26" t="str">
        <f aca="false">IF(ROW()&lt;4+MinObs-1,"",IFERROR((I61-AVERAGE(I$4:I61))/STDEV(I$4:I61),""))</f>
        <v/>
      </c>
      <c r="AE61" s="26" t="str">
        <f aca="false">IF(ROW()&lt;4+MinObs-1,"",IFERROR((J61-AVERAGE(J$4:J61))/STDEV(J$4:J61),""))</f>
        <v/>
      </c>
      <c r="AF61" s="26" t="str">
        <f aca="false">IF(ROW()&lt;4+MinObs-1,"",IFERROR((K61-AVERAGE(K$4:K61))/STDEV(K$4:K61),""))</f>
        <v/>
      </c>
      <c r="AG61" s="26" t="str">
        <f aca="false">IF(ROW()&lt;4+MinObs-1,"",IFERROR((L61-AVERAGE(L$4:L61))/STDEV(L$4:L61),""))</f>
        <v/>
      </c>
      <c r="AH61" s="26" t="str">
        <f aca="false">IF(ROW()&lt;4+MinObs-1,"",IFERROR((M61-AVERAGE(M$4:M61))/STDEV(M$4:M61),""))</f>
        <v/>
      </c>
      <c r="AI61" s="26" t="str">
        <f aca="false">IF(ROW()&lt;4+MinObs-1,"",IFERROR((N61-AVERAGE(N$4:N61))/STDEV(N$4:N61),""))</f>
        <v/>
      </c>
      <c r="AJ61" s="26" t="str">
        <f aca="false">IF(ROW()&lt;4+MinObs-1,"",IFERROR((O61-AVERAGE(O$4:O61))/STDEV(O$4:O61),""))</f>
        <v/>
      </c>
      <c r="AK61" s="26" t="str">
        <f aca="false">IF(ROW()&lt;4+MinObs-1,"",IFERROR((P61-AVERAGE(P$4:P61))/STDEV(P$4:P61),""))</f>
        <v/>
      </c>
      <c r="AL61" s="26" t="str">
        <f aca="false">IF(ROW()&lt;4+MinObs-1,"",IFERROR((Q61-AVERAGE(Q$4:Q61))/STDEV(Q$4:Q61),""))</f>
        <v/>
      </c>
      <c r="AM61" s="26" t="str">
        <f aca="false">IF(ROW()&lt;4+MinObs-1,"",IFERROR((R61-AVERAGE(R$4:R61))/STDEV(R$4:R61),""))</f>
        <v/>
      </c>
      <c r="AN61" s="26" t="str">
        <f aca="false">IF(ROW()&lt;4+MinObs-1,"",IFERROR((S61-AVERAGE(S$4:S61))/STDEV(S$4:S61),""))</f>
        <v/>
      </c>
      <c r="AO61" s="26" t="str">
        <f aca="false">IF(ROW()&lt;4+MinObs-1,"",IFERROR((T61-AVERAGE(T$4:T61))/STDEV(T$4:T61),""))</f>
        <v/>
      </c>
      <c r="AP61" s="26" t="str">
        <f aca="false">IF(ROW()&lt;4+MinObs-1,"",IFERROR((U61-AVERAGE(U$4:U61))/STDEV(U$4:U61),""))</f>
        <v/>
      </c>
      <c r="AQ61" s="26" t="str">
        <f aca="false">IF(ROW()&lt;4+MinObs-1,"",IFERROR((V61-AVERAGE(V$4:V61))/STDEV(V$4:V61),""))</f>
        <v/>
      </c>
      <c r="AR61" s="26" t="n">
        <f aca="false">IF(W61="",0,IF(W61&gt;=z4,w4,IF(W61&gt;=z3,w3,IF(W61&gt;=zEntry,w2,IF(AND(W61&gt;=ExitZ,AR60&gt;0),w2,0)))))</f>
        <v>0</v>
      </c>
      <c r="AS61" s="26" t="n">
        <f aca="false">IF(X61="",0,IF(X61&gt;=z4,w4,IF(X61&gt;=z3,w3,IF(X61&gt;=zEntry,w2,IF(AND(X61&gt;=ExitZ,AS60&gt;0),w2,0)))))</f>
        <v>0</v>
      </c>
      <c r="AT61" s="26" t="n">
        <f aca="false">IF(Y61="",0,IF(Y61&gt;=z4,w4,IF(Y61&gt;=z3,w3,IF(Y61&gt;=zEntry,w2,IF(AND(Y61&gt;=ExitZ,AT60&gt;0),w2,0)))))</f>
        <v>0</v>
      </c>
      <c r="AU61" s="26" t="n">
        <f aca="false">IF(Z61="",0,IF(Z61&gt;=z4,w4,IF(Z61&gt;=z3,w3,IF(Z61&gt;=zEntry,w2,IF(AND(Z61&gt;=ExitZ,AU60&gt;0),w2,0)))))</f>
        <v>0</v>
      </c>
      <c r="AV61" s="26" t="n">
        <f aca="false">IF(AA61="",0,IF(AA61&gt;=z4,w4,IF(AA61&gt;=z3,w3,IF(AA61&gt;=zEntry,w2,IF(AND(AA61&gt;=ExitZ,AV60&gt;0),w2,0)))))</f>
        <v>0</v>
      </c>
      <c r="AW61" s="26" t="n">
        <f aca="false">IF(AB61="",0,IF(AB61&gt;=z4,w4,IF(AB61&gt;=z3,w3,IF(AB61&gt;=zEntry,w2,IF(AND(AB61&gt;=ExitZ,AW60&gt;0),w2,0)))))</f>
        <v>0</v>
      </c>
      <c r="AX61" s="26" t="n">
        <f aca="false">IF(AC61="",0,IF(AC61&gt;=z4,w4,IF(AC61&gt;=z3,w3,IF(AC61&gt;=zEntry,w2,IF(AND(AC61&gt;=ExitZ,AX60&gt;0),w2,0)))))</f>
        <v>0</v>
      </c>
      <c r="AY61" s="26" t="n">
        <f aca="false">IF(AD61="",0,IF(AD61&gt;=z4,w4,IF(AD61&gt;=z3,w3,IF(AD61&gt;=zEntry,w2,IF(AND(AD61&gt;=ExitZ,AY60&gt;0),w2,0)))))</f>
        <v>0</v>
      </c>
      <c r="AZ61" s="26" t="n">
        <f aca="false">IF(AE61="",0,IF(AE61&gt;=z4,w4,IF(AE61&gt;=z3,w3,IF(AE61&gt;=zEntry,w2,IF(AND(AE61&gt;=ExitZ,AZ60&gt;0),w2,0)))))</f>
        <v>0</v>
      </c>
      <c r="BA61" s="26" t="n">
        <f aca="false">IF(AF61="",0,IF(AF61&gt;=z4,w4,IF(AF61&gt;=z3,w3,IF(AF61&gt;=zEntry,w2,IF(AND(AF61&gt;=ExitZ,BA60&gt;0),w2,0)))))</f>
        <v>0</v>
      </c>
      <c r="BB61" s="26" t="n">
        <f aca="false">IF(AG61="",0,IF(AG61&gt;=z4,w4,IF(AG61&gt;=z3,w3,IF(AG61&gt;=zEntry,w2,IF(AND(AG61&gt;=ExitZ,BB60&gt;0),w2,0)))))</f>
        <v>0</v>
      </c>
      <c r="BC61" s="26" t="n">
        <f aca="false">IF(AH61="",0,IF(AH61&gt;=z4,w4,IF(AH61&gt;=z3,w3,IF(AH61&gt;=zEntry,w2,IF(AND(AH61&gt;=ExitZ,BC60&gt;0),w2,0)))))</f>
        <v>0</v>
      </c>
      <c r="BD61" s="26" t="n">
        <f aca="false">IF(AI61="",0,IF(AI61&gt;=z4,w4,IF(AI61&gt;=z3,w3,IF(AI61&gt;=zEntry,w2,IF(AND(AI61&gt;=ExitZ,BD60&gt;0),w2,0)))))</f>
        <v>0</v>
      </c>
      <c r="BE61" s="26" t="n">
        <f aca="false">IF(AJ61="",0,IF(AJ61&gt;=z4,w4,IF(AJ61&gt;=z3,w3,IF(AJ61&gt;=zEntry,w2,IF(AND(AJ61&gt;=ExitZ,BE60&gt;0),w2,0)))))</f>
        <v>0</v>
      </c>
      <c r="BF61" s="26" t="n">
        <f aca="false">IF(AK61="",0,IF(AK61&gt;=z4,w4,IF(AK61&gt;=z3,w3,IF(AK61&gt;=zEntry,w2,IF(AND(AK61&gt;=ExitZ,BF60&gt;0),w2,0)))))</f>
        <v>0</v>
      </c>
      <c r="BG61" s="26" t="n">
        <f aca="false">IF(AL61="",0,IF(AL61&gt;=z4,w4,IF(AL61&gt;=z3,w3,IF(AL61&gt;=zEntry,w2,IF(AND(AL61&gt;=ExitZ,BG60&gt;0),w2,0)))))</f>
        <v>0</v>
      </c>
      <c r="BH61" s="26" t="n">
        <f aca="false">IF(AM61="",0,IF(AM61&gt;=z4,w4,IF(AM61&gt;=z3,w3,IF(AM61&gt;=zEntry,w2,IF(AND(AM61&gt;=ExitZ,BH60&gt;0),w2,0)))))</f>
        <v>0</v>
      </c>
      <c r="BI61" s="26" t="n">
        <f aca="false">IF(AN61="",0,IF(AN61&gt;=z4,w4,IF(AN61&gt;=z3,w3,IF(AN61&gt;=zEntry,w2,IF(AND(AN61&gt;=ExitZ,BI60&gt;0),w2,0)))))</f>
        <v>0</v>
      </c>
      <c r="BJ61" s="26" t="n">
        <f aca="false">IF(AO61="",0,IF(AO61&gt;=z4,w4,IF(AO61&gt;=z3,w3,IF(AO61&gt;=zEntry,w2,IF(AND(AO61&gt;=ExitZ,BJ60&gt;0),w2,0)))))</f>
        <v>0</v>
      </c>
      <c r="BK61" s="26" t="n">
        <f aca="false">IF(AP61="",0,IF(AP61&gt;=z4,w4,IF(AP61&gt;=z3,w3,IF(AP61&gt;=zEntry,w2,IF(AND(AP61&gt;=ExitZ,BK60&gt;0),w2,0)))))</f>
        <v>0</v>
      </c>
      <c r="BL61" s="26" t="n">
        <f aca="false">IF(AQ61="",0,IF(AQ61&gt;=z4,w4,IF(AQ61&gt;=z3,w3,IF(AQ61&gt;=zEntry,w2,IF(AND(AQ61&gt;=ExitZ,BL60&gt;0),w2,0)))))</f>
        <v>0</v>
      </c>
      <c r="BM61" s="23" t="n">
        <f aca="false">IF(Rates_Data!AD60&gt;=Rates_Data!AE60,Rates_Data!AK61-Rates_Data!AL61,Rates_Data!AL61-Rates_Data!AK61)</f>
        <v>0.005909</v>
      </c>
      <c r="BN61" s="23" t="n">
        <f aca="false">IF(Rates_Data!AD60&gt;=Rates_Data!AF60,Rates_Data!AK61-Rates_Data!AM61,Rates_Data!AM61-Rates_Data!AK61)</f>
        <v>0.004408</v>
      </c>
      <c r="BO61" s="23" t="n">
        <f aca="false">IF(Rates_Data!AD60&gt;=Rates_Data!AG60,Rates_Data!AK61-Rates_Data!AN61,Rates_Data!AN61-Rates_Data!AK61)</f>
        <v>0.002964</v>
      </c>
      <c r="BP61" s="23" t="n">
        <f aca="false">IF(Rates_Data!AD60&gt;=Rates_Data!AH60,Rates_Data!AK61-Rates_Data!AO61,Rates_Data!AO61-Rates_Data!AK61)</f>
        <v>0.005776</v>
      </c>
      <c r="BQ61" s="23" t="n">
        <f aca="false">IF(Rates_Data!AD60&gt;=Rates_Data!AI60,Rates_Data!AK61-Rates_Data!AP61,Rates_Data!AP61-Rates_Data!AK61)</f>
        <v>0.011248</v>
      </c>
      <c r="BR61" s="23" t="n">
        <f aca="false">IF(Rates_Data!AD60&gt;=Rates_Data!AJ60,Rates_Data!AK61-Rates_Data!AQ61,Rates_Data!AQ61-Rates_Data!AK61)</f>
        <v>0.00212799999999999</v>
      </c>
      <c r="BS61" s="23" t="n">
        <f aca="false">IF(Rates_Data!AE60&gt;=Rates_Data!AF60,Rates_Data!AL61-Rates_Data!AM61,Rates_Data!AM61-Rates_Data!AL61)</f>
        <v>-0.00150099999999999</v>
      </c>
      <c r="BT61" s="23" t="n">
        <f aca="false">IF(Rates_Data!AE60&gt;=Rates_Data!AG60,Rates_Data!AL61-Rates_Data!AN61,Rates_Data!AN61-Rates_Data!AL61)</f>
        <v>-0.002945</v>
      </c>
      <c r="BU61" s="23" t="n">
        <f aca="false">IF(Rates_Data!AE60&gt;=Rates_Data!AH60,Rates_Data!AL61-Rates_Data!AO61,Rates_Data!AO61-Rates_Data!AL61)</f>
        <v>-0.000133000000000002</v>
      </c>
      <c r="BV61" s="23" t="n">
        <f aca="false">IF(Rates_Data!AE60&gt;=Rates_Data!AI60,Rates_Data!AL61-Rates_Data!AP61,Rates_Data!AP61-Rates_Data!AL61)</f>
        <v>0.005339</v>
      </c>
      <c r="BW61" s="23" t="n">
        <f aca="false">IF(Rates_Data!AE60&gt;=Rates_Data!AJ60,Rates_Data!AL61-Rates_Data!AQ61,Rates_Data!AQ61-Rates_Data!AL61)</f>
        <v>-0.00378100000000001</v>
      </c>
      <c r="BX61" s="23" t="n">
        <f aca="false">IF(Rates_Data!AF60&gt;=Rates_Data!AG60,Rates_Data!AM61-Rates_Data!AN61,Rates_Data!AN61-Rates_Data!AM61)</f>
        <v>-0.001444</v>
      </c>
      <c r="BY61" s="23" t="n">
        <f aca="false">IF(Rates_Data!AF60&gt;=Rates_Data!AH60,Rates_Data!AM61-Rates_Data!AO61,Rates_Data!AO61-Rates_Data!AM61)</f>
        <v>0.00136799999999999</v>
      </c>
      <c r="BZ61" s="23" t="n">
        <f aca="false">IF(Rates_Data!AF60&gt;=Rates_Data!AI60,Rates_Data!AM61-Rates_Data!AP61,Rates_Data!AP61-Rates_Data!AM61)</f>
        <v>0.00683999999999999</v>
      </c>
      <c r="CA61" s="23" t="n">
        <f aca="false">IF(Rates_Data!AF60&gt;=Rates_Data!AJ60,Rates_Data!AM61-Rates_Data!AQ61,Rates_Data!AQ61-Rates_Data!AM61)</f>
        <v>0.00228000000000001</v>
      </c>
      <c r="CB61" s="23" t="n">
        <f aca="false">IF(Rates_Data!AG60&gt;=Rates_Data!AH60,Rates_Data!AN61-Rates_Data!AO61,Rates_Data!AO61-Rates_Data!AN61)</f>
        <v>0.00281199999999999</v>
      </c>
      <c r="CC61" s="23" t="n">
        <f aca="false">IF(Rates_Data!AG60&gt;=Rates_Data!AI60,Rates_Data!AN61-Rates_Data!AP61,Rates_Data!AP61-Rates_Data!AN61)</f>
        <v>-0.008284</v>
      </c>
      <c r="CD61" s="23" t="n">
        <f aca="false">IF(Rates_Data!AG60&gt;=Rates_Data!AJ60,Rates_Data!AN61-Rates_Data!AQ61,Rates_Data!AQ61-Rates_Data!AN61)</f>
        <v>0.000836000000000009</v>
      </c>
      <c r="CE61" s="23" t="n">
        <f aca="false">IF(Rates_Data!AH60&gt;=Rates_Data!AI60,Rates_Data!AO61-Rates_Data!AP61,Rates_Data!AP61-Rates_Data!AO61)</f>
        <v>-0.005472</v>
      </c>
      <c r="CF61" s="23" t="n">
        <f aca="false">IF(Rates_Data!AH60&gt;=Rates_Data!AJ60,Rates_Data!AO61-Rates_Data!AQ61,Rates_Data!AQ61-Rates_Data!AO61)</f>
        <v>0.003648</v>
      </c>
      <c r="CG61" s="23" t="n">
        <f aca="false">IF(Rates_Data!AI60&gt;=Rates_Data!AJ60,Rates_Data!AP61-Rates_Data!AQ61,Rates_Data!AQ61-Rates_Data!AP61)</f>
        <v>0.00912000000000001</v>
      </c>
      <c r="CH61" s="27" t="n">
        <f aca="false">IF(ROW()&lt;4+VolLB,"",STDEV(INDEX($BM:$BM,ROW()-VolLB+1):INDEX($BM:$BM,ROW()))*SQRT(12))</f>
        <v>0.01818488420849</v>
      </c>
      <c r="CI61" s="27" t="n">
        <f aca="false">IF(ROW()&lt;4+VolLB,"",STDEV(INDEX($BN:$BN,ROW()-VolLB+1):INDEX($BN:$BN,ROW()))*SQRT(12))</f>
        <v>0.0191697132042536</v>
      </c>
      <c r="CJ61" s="27" t="n">
        <f aca="false">IF(ROW()&lt;4+VolLB,"",STDEV(INDEX($BO:$BO,ROW()-VolLB+1):INDEX($BO:$BO,ROW()))*SQRT(12))</f>
        <v>0.0166737515403274</v>
      </c>
      <c r="CK61" s="27" t="n">
        <f aca="false">IF(ROW()&lt;4+VolLB,"",STDEV(INDEX($BP:$BP,ROW()-VolLB+1):INDEX($BP:$BP,ROW()))*SQRT(12))</f>
        <v>0.0209702241357779</v>
      </c>
      <c r="CL61" s="27" t="n">
        <f aca="false">IF(ROW()&lt;4+VolLB,"",STDEV(INDEX($BQ:$BQ,ROW()-VolLB+1):INDEX($BQ:$BQ,ROW()))*SQRT(12))</f>
        <v>0.023588745938729</v>
      </c>
      <c r="CM61" s="27" t="n">
        <f aca="false">IF(ROW()&lt;4+VolLB,"",STDEV(INDEX($BR:$BR,ROW()-VolLB+1):INDEX($BR:$BR,ROW()))*SQRT(12))</f>
        <v>0.0188777778020311</v>
      </c>
      <c r="CN61" s="27" t="n">
        <f aca="false">IF(ROW()&lt;4+VolLB,"",STDEV(INDEX($BS:$BS,ROW()-VolLB+1):INDEX($BS:$BS,ROW()))*SQRT(12))</f>
        <v>0.0178319398669648</v>
      </c>
      <c r="CO61" s="27" t="n">
        <f aca="false">IF(ROW()&lt;4+VolLB,"",STDEV(INDEX($BT:$BT,ROW()-VolLB+1):INDEX($BT:$BT,ROW()))*SQRT(12))</f>
        <v>0.0167172199907475</v>
      </c>
      <c r="CP61" s="27" t="n">
        <f aca="false">IF(ROW()&lt;4+VolLB,"",STDEV(INDEX($BU:$BU,ROW()-VolLB+1):INDEX($BU:$BU,ROW()))*SQRT(12))</f>
        <v>0.0220965303434509</v>
      </c>
      <c r="CQ61" s="27" t="n">
        <f aca="false">IF(ROW()&lt;4+VolLB,"",STDEV(INDEX($BV:$BV,ROW()-VolLB+1):INDEX($BV:$BV,ROW()))*SQRT(12))</f>
        <v>0.0204545923037905</v>
      </c>
      <c r="CR61" s="27" t="n">
        <f aca="false">IF(ROW()&lt;4+VolLB,"",STDEV(INDEX($BW:$BW,ROW()-VolLB+1):INDEX($BW:$BW,ROW()))*SQRT(12))</f>
        <v>0.0177547064397558</v>
      </c>
      <c r="CS61" s="27" t="n">
        <f aca="false">IF(ROW()&lt;4+VolLB,"",STDEV(INDEX($BX:$BX,ROW()-VolLB+1):INDEX($BX:$BX,ROW()))*SQRT(12))</f>
        <v>0.0218096919469085</v>
      </c>
      <c r="CT61" s="27" t="n">
        <f aca="false">IF(ROW()&lt;4+VolLB,"",STDEV(INDEX($BY:$BY,ROW()-VolLB+1):INDEX($BY:$BY,ROW()))*SQRT(12))</f>
        <v>0.0242260713563282</v>
      </c>
      <c r="CU61" s="27" t="n">
        <f aca="false">IF(ROW()&lt;4+VolLB,"",STDEV(INDEX($BZ:$BZ,ROW()-VolLB+1):INDEX($BZ:$BZ,ROW()))*SQRT(12))</f>
        <v>0.0258090119513468</v>
      </c>
      <c r="CV61" s="27" t="n">
        <f aca="false">IF(ROW()&lt;4+VolLB,"",STDEV(INDEX($CA:$CA,ROW()-VolLB+1):INDEX($CA:$CA,ROW()))*SQRT(12))</f>
        <v>0.0215329495245907</v>
      </c>
      <c r="CW61" s="27" t="n">
        <f aca="false">IF(ROW()&lt;4+VolLB,"",STDEV(INDEX($CB:$CB,ROW()-VolLB+1):INDEX($CB:$CB,ROW()))*SQRT(12))</f>
        <v>0.0204013465164855</v>
      </c>
      <c r="CX61" s="27" t="n">
        <f aca="false">IF(ROW()&lt;4+VolLB,"",STDEV(INDEX($CC:$CC,ROW()-VolLB+1):INDEX($CC:$CC,ROW()))*SQRT(12))</f>
        <v>0.0226178255205091</v>
      </c>
      <c r="CY61" s="27" t="n">
        <f aca="false">IF(ROW()&lt;4+VolLB,"",STDEV(INDEX($CD:$CD,ROW()-VolLB+1):INDEX($CD:$CD,ROW()))*SQRT(12))</f>
        <v>0.0192827173690155</v>
      </c>
      <c r="CZ61" s="27" t="n">
        <f aca="false">IF(ROW()&lt;4+VolLB,"",STDEV(INDEX($CE:$CE,ROW()-VolLB+1):INDEX($CE:$CE,ROW()))*SQRT(12))</f>
        <v>0.0220142319029348</v>
      </c>
      <c r="DA61" s="27" t="n">
        <f aca="false">IF(ROW()&lt;4+VolLB,"",STDEV(INDEX($CF:$CF,ROW()-VolLB+1):INDEX($CF:$CF,ROW()))*SQRT(12))</f>
        <v>0.0200881843783615</v>
      </c>
      <c r="DB61" s="27" t="n">
        <f aca="false">IF(ROW()&lt;4+VolLB,"",STDEV(INDEX($CG:$CG,ROW()-VolLB+1):INDEX($CG:$CG,ROW()))*SQRT(12))</f>
        <v>0.0190415037789011</v>
      </c>
      <c r="DC61" s="26" t="n">
        <f aca="false">IF(OR(AR61=0,CH61="",CH61=0),0,AR61*MIN(MaxScal,TgtVol/CH61))</f>
        <v>0</v>
      </c>
      <c r="DD61" s="26" t="n">
        <f aca="false">IF(OR(AS61=0,CI61="",CI61=0),0,AS61*MIN(MaxScal,TgtVol/CI61))</f>
        <v>0</v>
      </c>
      <c r="DE61" s="26" t="n">
        <f aca="false">IF(OR(AT61=0,CJ61="",CJ61=0),0,AT61*MIN(MaxScal,TgtVol/CJ61))</f>
        <v>0</v>
      </c>
      <c r="DF61" s="26" t="n">
        <f aca="false">IF(OR(AU61=0,CK61="",CK61=0),0,AU61*MIN(MaxScal,TgtVol/CK61))</f>
        <v>0</v>
      </c>
      <c r="DG61" s="26" t="n">
        <f aca="false">IF(OR(AV61=0,CL61="",CL61=0),0,AV61*MIN(MaxScal,TgtVol/CL61))</f>
        <v>0</v>
      </c>
      <c r="DH61" s="26" t="n">
        <f aca="false">IF(OR(AW61=0,CM61="",CM61=0),0,AW61*MIN(MaxScal,TgtVol/CM61))</f>
        <v>0</v>
      </c>
      <c r="DI61" s="26" t="n">
        <f aca="false">IF(OR(AX61=0,CN61="",CN61=0),0,AX61*MIN(MaxScal,TgtVol/CN61))</f>
        <v>0</v>
      </c>
      <c r="DJ61" s="26" t="n">
        <f aca="false">IF(OR(AY61=0,CO61="",CO61=0),0,AY61*MIN(MaxScal,TgtVol/CO61))</f>
        <v>0</v>
      </c>
      <c r="DK61" s="26" t="n">
        <f aca="false">IF(OR(AZ61=0,CP61="",CP61=0),0,AZ61*MIN(MaxScal,TgtVol/CP61))</f>
        <v>0</v>
      </c>
      <c r="DL61" s="26" t="n">
        <f aca="false">IF(OR(BA61=0,CQ61="",CQ61=0),0,BA61*MIN(MaxScal,TgtVol/CQ61))</f>
        <v>0</v>
      </c>
      <c r="DM61" s="26" t="n">
        <f aca="false">IF(OR(BB61=0,CR61="",CR61=0),0,BB61*MIN(MaxScal,TgtVol/CR61))</f>
        <v>0</v>
      </c>
      <c r="DN61" s="26" t="n">
        <f aca="false">IF(OR(BC61=0,CS61="",CS61=0),0,BC61*MIN(MaxScal,TgtVol/CS61))</f>
        <v>0</v>
      </c>
      <c r="DO61" s="26" t="n">
        <f aca="false">IF(OR(BD61=0,CT61="",CT61=0),0,BD61*MIN(MaxScal,TgtVol/CT61))</f>
        <v>0</v>
      </c>
      <c r="DP61" s="26" t="n">
        <f aca="false">IF(OR(BE61=0,CU61="",CU61=0),0,BE61*MIN(MaxScal,TgtVol/CU61))</f>
        <v>0</v>
      </c>
      <c r="DQ61" s="26" t="n">
        <f aca="false">IF(OR(BF61=0,CV61="",CV61=0),0,BF61*MIN(MaxScal,TgtVol/CV61))</f>
        <v>0</v>
      </c>
      <c r="DR61" s="26" t="n">
        <f aca="false">IF(OR(BG61=0,CW61="",CW61=0),0,BG61*MIN(MaxScal,TgtVol/CW61))</f>
        <v>0</v>
      </c>
      <c r="DS61" s="26" t="n">
        <f aca="false">IF(OR(BH61=0,CX61="",CX61=0),0,BH61*MIN(MaxScal,TgtVol/CX61))</f>
        <v>0</v>
      </c>
      <c r="DT61" s="26" t="n">
        <f aca="false">IF(OR(BI61=0,CY61="",CY61=0),0,BI61*MIN(MaxScal,TgtVol/CY61))</f>
        <v>0</v>
      </c>
      <c r="DU61" s="26" t="n">
        <f aca="false">IF(OR(BJ61=0,CZ61="",CZ61=0),0,BJ61*MIN(MaxScal,TgtVol/CZ61))</f>
        <v>0</v>
      </c>
      <c r="DV61" s="26" t="n">
        <f aca="false">IF(OR(BK61=0,DA61="",DA61=0),0,BK61*MIN(MaxScal,TgtVol/DA61))</f>
        <v>0</v>
      </c>
      <c r="DW61" s="26" t="n">
        <f aca="false">IF(OR(BL61=0,DB61="",DB61=0),0,BL61*MIN(MaxScal,TgtVol/DB61))</f>
        <v>0</v>
      </c>
      <c r="DX61" s="28" t="n">
        <f aca="false">IFERROR(DC60*BM61,"")</f>
        <v>0</v>
      </c>
      <c r="DY61" s="28" t="n">
        <f aca="false">IFERROR(DD60*BN61,"")</f>
        <v>0</v>
      </c>
      <c r="DZ61" s="28" t="n">
        <f aca="false">IFERROR(DE60*BO61,"")</f>
        <v>0</v>
      </c>
      <c r="EA61" s="28" t="n">
        <f aca="false">IFERROR(DF60*BP61,"")</f>
        <v>0</v>
      </c>
      <c r="EB61" s="28" t="n">
        <f aca="false">IFERROR(DG60*BQ61,"")</f>
        <v>0</v>
      </c>
      <c r="EC61" s="28" t="n">
        <f aca="false">IFERROR(DH60*BR61,"")</f>
        <v>0</v>
      </c>
      <c r="ED61" s="28" t="n">
        <f aca="false">IFERROR(DI60*BS61,"")</f>
        <v>-0</v>
      </c>
      <c r="EE61" s="28" t="n">
        <f aca="false">IFERROR(DJ60*BT61,"")</f>
        <v>-0</v>
      </c>
      <c r="EF61" s="28" t="n">
        <f aca="false">IFERROR(DK60*BU61,"")</f>
        <v>-0</v>
      </c>
      <c r="EG61" s="28" t="n">
        <f aca="false">IFERROR(DL60*BV61,"")</f>
        <v>0</v>
      </c>
      <c r="EH61" s="28" t="n">
        <f aca="false">IFERROR(DM60*BW61,"")</f>
        <v>-0</v>
      </c>
      <c r="EI61" s="28" t="n">
        <f aca="false">IFERROR(DN60*BX61,"")</f>
        <v>-0</v>
      </c>
      <c r="EJ61" s="28" t="n">
        <f aca="false">IFERROR(DO60*BY61,"")</f>
        <v>0</v>
      </c>
      <c r="EK61" s="28" t="n">
        <f aca="false">IFERROR(DP60*BZ61,"")</f>
        <v>0</v>
      </c>
      <c r="EL61" s="28" t="n">
        <f aca="false">IFERROR(DQ60*CA61,"")</f>
        <v>0</v>
      </c>
      <c r="EM61" s="28" t="n">
        <f aca="false">IFERROR(DR60*CB61,"")</f>
        <v>0</v>
      </c>
      <c r="EN61" s="28" t="n">
        <f aca="false">IFERROR(DS60*CC61,"")</f>
        <v>-0</v>
      </c>
      <c r="EO61" s="28" t="n">
        <f aca="false">IFERROR(DT60*CD61,"")</f>
        <v>0</v>
      </c>
      <c r="EP61" s="28" t="n">
        <f aca="false">IFERROR(DU60*CE61,"")</f>
        <v>-0</v>
      </c>
      <c r="EQ61" s="28" t="n">
        <f aca="false">IFERROR(DV60*CF61,"")</f>
        <v>0</v>
      </c>
      <c r="ER61" s="28" t="n">
        <f aca="false">IFERROR(DW60*CG61,"")</f>
        <v>0</v>
      </c>
      <c r="ES61" s="28" t="n">
        <f aca="false">IF(ROW()=4,"",SUM(DX61:ER61))</f>
        <v>0</v>
      </c>
      <c r="ET61" s="29" t="n">
        <f aca="false">COUNTIF(AR61:BL61,"&gt;0")</f>
        <v>0</v>
      </c>
    </row>
    <row r="62" customFormat="false" ht="15" hidden="false" customHeight="false" outlineLevel="0" collapsed="false">
      <c r="A62" s="19" t="n">
        <v>39782</v>
      </c>
      <c r="B62" s="23" t="n">
        <f aca="false">ABS(Rates_Data!AD62-Rates_Data!AE62)</f>
        <v>0.0360338983050849</v>
      </c>
      <c r="C62" s="23" t="n">
        <f aca="false">ABS(Rates_Data!AD62-Rates_Data!AF62)</f>
        <v>0.084542372881356</v>
      </c>
      <c r="D62" s="23" t="n">
        <f aca="false">ABS(Rates_Data!AD62-Rates_Data!AG62)</f>
        <v>0.72871186440678</v>
      </c>
      <c r="E62" s="23" t="n">
        <f aca="false">ABS(Rates_Data!AD62-Rates_Data!AH62)</f>
        <v>1.559</v>
      </c>
      <c r="F62" s="23" t="n">
        <f aca="false">ABS(Rates_Data!AD62-Rates_Data!AI62)</f>
        <v>0.443677966101695</v>
      </c>
      <c r="G62" s="23" t="n">
        <f aca="false">ABS(Rates_Data!AD62-Rates_Data!AJ62)</f>
        <v>0.0506949152542375</v>
      </c>
      <c r="H62" s="23" t="n">
        <f aca="false">ABS(Rates_Data!AE62-Rates_Data!AF62)</f>
        <v>0.0485084745762712</v>
      </c>
      <c r="I62" s="23" t="n">
        <f aca="false">ABS(Rates_Data!AE62-Rates_Data!AG62)</f>
        <v>0.692677966101695</v>
      </c>
      <c r="J62" s="23" t="n">
        <f aca="false">ABS(Rates_Data!AE62-Rates_Data!AH62)</f>
        <v>1.52296610169492</v>
      </c>
      <c r="K62" s="23" t="n">
        <f aca="false">ABS(Rates_Data!AE62-Rates_Data!AI62)</f>
        <v>0.40764406779661</v>
      </c>
      <c r="L62" s="23" t="n">
        <f aca="false">ABS(Rates_Data!AE62-Rates_Data!AJ62)</f>
        <v>0.0146610169491527</v>
      </c>
      <c r="M62" s="23" t="n">
        <f aca="false">ABS(Rates_Data!AF62-Rates_Data!AG62)</f>
        <v>0.644169491525424</v>
      </c>
      <c r="N62" s="23" t="n">
        <f aca="false">ABS(Rates_Data!AF62-Rates_Data!AH62)</f>
        <v>1.47445762711864</v>
      </c>
      <c r="O62" s="23" t="n">
        <f aca="false">ABS(Rates_Data!AF62-Rates_Data!AI62)</f>
        <v>0.359135593220339</v>
      </c>
      <c r="P62" s="23" t="n">
        <f aca="false">ABS(Rates_Data!AF62-Rates_Data!AJ62)</f>
        <v>0.0338474576271185</v>
      </c>
      <c r="Q62" s="23" t="n">
        <f aca="false">ABS(Rates_Data!AG62-Rates_Data!AH62)</f>
        <v>0.830288135593221</v>
      </c>
      <c r="R62" s="23" t="n">
        <f aca="false">ABS(Rates_Data!AG62-Rates_Data!AI62)</f>
        <v>0.285033898305085</v>
      </c>
      <c r="S62" s="23" t="n">
        <f aca="false">ABS(Rates_Data!AG62-Rates_Data!AJ62)</f>
        <v>0.678016949152542</v>
      </c>
      <c r="T62" s="23" t="n">
        <f aca="false">ABS(Rates_Data!AH62-Rates_Data!AI62)</f>
        <v>1.11532203389831</v>
      </c>
      <c r="U62" s="23" t="n">
        <f aca="false">ABS(Rates_Data!AH62-Rates_Data!AJ62)</f>
        <v>1.50830508474576</v>
      </c>
      <c r="V62" s="23" t="n">
        <f aca="false">ABS(Rates_Data!AI62-Rates_Data!AJ62)</f>
        <v>0.392983050847457</v>
      </c>
      <c r="W62" s="26" t="str">
        <f aca="false">IF(ROW()&lt;4+MinObs-1,"",IFERROR((B62-AVERAGE(B$4:B62))/STDEV(B$4:B62),""))</f>
        <v/>
      </c>
      <c r="X62" s="26" t="str">
        <f aca="false">IF(ROW()&lt;4+MinObs-1,"",IFERROR((C62-AVERAGE(C$4:C62))/STDEV(C$4:C62),""))</f>
        <v/>
      </c>
      <c r="Y62" s="26" t="str">
        <f aca="false">IF(ROW()&lt;4+MinObs-1,"",IFERROR((D62-AVERAGE(D$4:D62))/STDEV(D$4:D62),""))</f>
        <v/>
      </c>
      <c r="Z62" s="26" t="str">
        <f aca="false">IF(ROW()&lt;4+MinObs-1,"",IFERROR((E62-AVERAGE(E$4:E62))/STDEV(E$4:E62),""))</f>
        <v/>
      </c>
      <c r="AA62" s="26" t="str">
        <f aca="false">IF(ROW()&lt;4+MinObs-1,"",IFERROR((F62-AVERAGE(F$4:F62))/STDEV(F$4:F62),""))</f>
        <v/>
      </c>
      <c r="AB62" s="26" t="str">
        <f aca="false">IF(ROW()&lt;4+MinObs-1,"",IFERROR((G62-AVERAGE(G$4:G62))/STDEV(G$4:G62),""))</f>
        <v/>
      </c>
      <c r="AC62" s="26" t="str">
        <f aca="false">IF(ROW()&lt;4+MinObs-1,"",IFERROR((H62-AVERAGE(H$4:H62))/STDEV(H$4:H62),""))</f>
        <v/>
      </c>
      <c r="AD62" s="26" t="str">
        <f aca="false">IF(ROW()&lt;4+MinObs-1,"",IFERROR((I62-AVERAGE(I$4:I62))/STDEV(I$4:I62),""))</f>
        <v/>
      </c>
      <c r="AE62" s="26" t="str">
        <f aca="false">IF(ROW()&lt;4+MinObs-1,"",IFERROR((J62-AVERAGE(J$4:J62))/STDEV(J$4:J62),""))</f>
        <v/>
      </c>
      <c r="AF62" s="26" t="str">
        <f aca="false">IF(ROW()&lt;4+MinObs-1,"",IFERROR((K62-AVERAGE(K$4:K62))/STDEV(K$4:K62),""))</f>
        <v/>
      </c>
      <c r="AG62" s="26" t="str">
        <f aca="false">IF(ROW()&lt;4+MinObs-1,"",IFERROR((L62-AVERAGE(L$4:L62))/STDEV(L$4:L62),""))</f>
        <v/>
      </c>
      <c r="AH62" s="26" t="str">
        <f aca="false">IF(ROW()&lt;4+MinObs-1,"",IFERROR((M62-AVERAGE(M$4:M62))/STDEV(M$4:M62),""))</f>
        <v/>
      </c>
      <c r="AI62" s="26" t="str">
        <f aca="false">IF(ROW()&lt;4+MinObs-1,"",IFERROR((N62-AVERAGE(N$4:N62))/STDEV(N$4:N62),""))</f>
        <v/>
      </c>
      <c r="AJ62" s="26" t="str">
        <f aca="false">IF(ROW()&lt;4+MinObs-1,"",IFERROR((O62-AVERAGE(O$4:O62))/STDEV(O$4:O62),""))</f>
        <v/>
      </c>
      <c r="AK62" s="26" t="str">
        <f aca="false">IF(ROW()&lt;4+MinObs-1,"",IFERROR((P62-AVERAGE(P$4:P62))/STDEV(P$4:P62),""))</f>
        <v/>
      </c>
      <c r="AL62" s="26" t="str">
        <f aca="false">IF(ROW()&lt;4+MinObs-1,"",IFERROR((Q62-AVERAGE(Q$4:Q62))/STDEV(Q$4:Q62),""))</f>
        <v/>
      </c>
      <c r="AM62" s="26" t="str">
        <f aca="false">IF(ROW()&lt;4+MinObs-1,"",IFERROR((R62-AVERAGE(R$4:R62))/STDEV(R$4:R62),""))</f>
        <v/>
      </c>
      <c r="AN62" s="26" t="str">
        <f aca="false">IF(ROW()&lt;4+MinObs-1,"",IFERROR((S62-AVERAGE(S$4:S62))/STDEV(S$4:S62),""))</f>
        <v/>
      </c>
      <c r="AO62" s="26" t="str">
        <f aca="false">IF(ROW()&lt;4+MinObs-1,"",IFERROR((T62-AVERAGE(T$4:T62))/STDEV(T$4:T62),""))</f>
        <v/>
      </c>
      <c r="AP62" s="26" t="str">
        <f aca="false">IF(ROW()&lt;4+MinObs-1,"",IFERROR((U62-AVERAGE(U$4:U62))/STDEV(U$4:U62),""))</f>
        <v/>
      </c>
      <c r="AQ62" s="26" t="str">
        <f aca="false">IF(ROW()&lt;4+MinObs-1,"",IFERROR((V62-AVERAGE(V$4:V62))/STDEV(V$4:V62),""))</f>
        <v/>
      </c>
      <c r="AR62" s="26" t="n">
        <f aca="false">IF(W62="",0,IF(W62&gt;=z4,w4,IF(W62&gt;=z3,w3,IF(W62&gt;=zEntry,w2,IF(AND(W62&gt;=ExitZ,AR61&gt;0),w2,0)))))</f>
        <v>0</v>
      </c>
      <c r="AS62" s="26" t="n">
        <f aca="false">IF(X62="",0,IF(X62&gt;=z4,w4,IF(X62&gt;=z3,w3,IF(X62&gt;=zEntry,w2,IF(AND(X62&gt;=ExitZ,AS61&gt;0),w2,0)))))</f>
        <v>0</v>
      </c>
      <c r="AT62" s="26" t="n">
        <f aca="false">IF(Y62="",0,IF(Y62&gt;=z4,w4,IF(Y62&gt;=z3,w3,IF(Y62&gt;=zEntry,w2,IF(AND(Y62&gt;=ExitZ,AT61&gt;0),w2,0)))))</f>
        <v>0</v>
      </c>
      <c r="AU62" s="26" t="n">
        <f aca="false">IF(Z62="",0,IF(Z62&gt;=z4,w4,IF(Z62&gt;=z3,w3,IF(Z62&gt;=zEntry,w2,IF(AND(Z62&gt;=ExitZ,AU61&gt;0),w2,0)))))</f>
        <v>0</v>
      </c>
      <c r="AV62" s="26" t="n">
        <f aca="false">IF(AA62="",0,IF(AA62&gt;=z4,w4,IF(AA62&gt;=z3,w3,IF(AA62&gt;=zEntry,w2,IF(AND(AA62&gt;=ExitZ,AV61&gt;0),w2,0)))))</f>
        <v>0</v>
      </c>
      <c r="AW62" s="26" t="n">
        <f aca="false">IF(AB62="",0,IF(AB62&gt;=z4,w4,IF(AB62&gt;=z3,w3,IF(AB62&gt;=zEntry,w2,IF(AND(AB62&gt;=ExitZ,AW61&gt;0),w2,0)))))</f>
        <v>0</v>
      </c>
      <c r="AX62" s="26" t="n">
        <f aca="false">IF(AC62="",0,IF(AC62&gt;=z4,w4,IF(AC62&gt;=z3,w3,IF(AC62&gt;=zEntry,w2,IF(AND(AC62&gt;=ExitZ,AX61&gt;0),w2,0)))))</f>
        <v>0</v>
      </c>
      <c r="AY62" s="26" t="n">
        <f aca="false">IF(AD62="",0,IF(AD62&gt;=z4,w4,IF(AD62&gt;=z3,w3,IF(AD62&gt;=zEntry,w2,IF(AND(AD62&gt;=ExitZ,AY61&gt;0),w2,0)))))</f>
        <v>0</v>
      </c>
      <c r="AZ62" s="26" t="n">
        <f aca="false">IF(AE62="",0,IF(AE62&gt;=z4,w4,IF(AE62&gt;=z3,w3,IF(AE62&gt;=zEntry,w2,IF(AND(AE62&gt;=ExitZ,AZ61&gt;0),w2,0)))))</f>
        <v>0</v>
      </c>
      <c r="BA62" s="26" t="n">
        <f aca="false">IF(AF62="",0,IF(AF62&gt;=z4,w4,IF(AF62&gt;=z3,w3,IF(AF62&gt;=zEntry,w2,IF(AND(AF62&gt;=ExitZ,BA61&gt;0),w2,0)))))</f>
        <v>0</v>
      </c>
      <c r="BB62" s="26" t="n">
        <f aca="false">IF(AG62="",0,IF(AG62&gt;=z4,w4,IF(AG62&gt;=z3,w3,IF(AG62&gt;=zEntry,w2,IF(AND(AG62&gt;=ExitZ,BB61&gt;0),w2,0)))))</f>
        <v>0</v>
      </c>
      <c r="BC62" s="26" t="n">
        <f aca="false">IF(AH62="",0,IF(AH62&gt;=z4,w4,IF(AH62&gt;=z3,w3,IF(AH62&gt;=zEntry,w2,IF(AND(AH62&gt;=ExitZ,BC61&gt;0),w2,0)))))</f>
        <v>0</v>
      </c>
      <c r="BD62" s="26" t="n">
        <f aca="false">IF(AI62="",0,IF(AI62&gt;=z4,w4,IF(AI62&gt;=z3,w3,IF(AI62&gt;=zEntry,w2,IF(AND(AI62&gt;=ExitZ,BD61&gt;0),w2,0)))))</f>
        <v>0</v>
      </c>
      <c r="BE62" s="26" t="n">
        <f aca="false">IF(AJ62="",0,IF(AJ62&gt;=z4,w4,IF(AJ62&gt;=z3,w3,IF(AJ62&gt;=zEntry,w2,IF(AND(AJ62&gt;=ExitZ,BE61&gt;0),w2,0)))))</f>
        <v>0</v>
      </c>
      <c r="BF62" s="26" t="n">
        <f aca="false">IF(AK62="",0,IF(AK62&gt;=z4,w4,IF(AK62&gt;=z3,w3,IF(AK62&gt;=zEntry,w2,IF(AND(AK62&gt;=ExitZ,BF61&gt;0),w2,0)))))</f>
        <v>0</v>
      </c>
      <c r="BG62" s="26" t="n">
        <f aca="false">IF(AL62="",0,IF(AL62&gt;=z4,w4,IF(AL62&gt;=z3,w3,IF(AL62&gt;=zEntry,w2,IF(AND(AL62&gt;=ExitZ,BG61&gt;0),w2,0)))))</f>
        <v>0</v>
      </c>
      <c r="BH62" s="26" t="n">
        <f aca="false">IF(AM62="",0,IF(AM62&gt;=z4,w4,IF(AM62&gt;=z3,w3,IF(AM62&gt;=zEntry,w2,IF(AND(AM62&gt;=ExitZ,BH61&gt;0),w2,0)))))</f>
        <v>0</v>
      </c>
      <c r="BI62" s="26" t="n">
        <f aca="false">IF(AN62="",0,IF(AN62&gt;=z4,w4,IF(AN62&gt;=z3,w3,IF(AN62&gt;=zEntry,w2,IF(AND(AN62&gt;=ExitZ,BI61&gt;0),w2,0)))))</f>
        <v>0</v>
      </c>
      <c r="BJ62" s="26" t="n">
        <f aca="false">IF(AO62="",0,IF(AO62&gt;=z4,w4,IF(AO62&gt;=z3,w3,IF(AO62&gt;=zEntry,w2,IF(AND(AO62&gt;=ExitZ,BJ61&gt;0),w2,0)))))</f>
        <v>0</v>
      </c>
      <c r="BK62" s="26" t="n">
        <f aca="false">IF(AP62="",0,IF(AP62&gt;=z4,w4,IF(AP62&gt;=z3,w3,IF(AP62&gt;=zEntry,w2,IF(AND(AP62&gt;=ExitZ,BK61&gt;0),w2,0)))))</f>
        <v>0</v>
      </c>
      <c r="BL62" s="26" t="n">
        <f aca="false">IF(AQ62="",0,IF(AQ62&gt;=z4,w4,IF(AQ62&gt;=z3,w3,IF(AQ62&gt;=zEntry,w2,IF(AND(AQ62&gt;=ExitZ,BL61&gt;0),w2,0)))))</f>
        <v>0</v>
      </c>
      <c r="BM62" s="23" t="n">
        <f aca="false">IF(Rates_Data!AD61&gt;=Rates_Data!AE61,Rates_Data!AK62-Rates_Data!AL62,Rates_Data!AL62-Rates_Data!AK62)</f>
        <v>0.00323000000000001</v>
      </c>
      <c r="BN62" s="23" t="n">
        <f aca="false">IF(Rates_Data!AD61&gt;=Rates_Data!AF61,Rates_Data!AK62-Rates_Data!AM62,Rates_Data!AM62-Rates_Data!AK62)</f>
        <v>0.007239</v>
      </c>
      <c r="BO62" s="23" t="n">
        <f aca="false">IF(Rates_Data!AD61&gt;=Rates_Data!AG61,Rates_Data!AK62-Rates_Data!AN62,Rates_Data!AN62-Rates_Data!AK62)</f>
        <v>0.00590900000000001</v>
      </c>
      <c r="BP62" s="23" t="n">
        <f aca="false">IF(Rates_Data!AD61&gt;=Rates_Data!AH61,Rates_Data!AK62-Rates_Data!AO62,Rates_Data!AO62-Rates_Data!AK62)</f>
        <v>0.00674500000000001</v>
      </c>
      <c r="BQ62" s="23" t="n">
        <f aca="false">IF(Rates_Data!AD61&gt;=Rates_Data!AI61,Rates_Data!AK62-Rates_Data!AP62,Rates_Data!AP62-Rates_Data!AK62)</f>
        <v>0.005358</v>
      </c>
      <c r="BR62" s="23" t="n">
        <f aca="false">IF(Rates_Data!AD61&gt;=Rates_Data!AJ61,Rates_Data!AK62-Rates_Data!AQ62,Rates_Data!AQ62-Rates_Data!AK62)</f>
        <v>0.00695400000000001</v>
      </c>
      <c r="BS62" s="23" t="n">
        <f aca="false">IF(Rates_Data!AE61&gt;=Rates_Data!AF61,Rates_Data!AL62-Rates_Data!AM62,Rates_Data!AM62-Rates_Data!AL62)</f>
        <v>0.004009</v>
      </c>
      <c r="BT62" s="23" t="n">
        <f aca="false">IF(Rates_Data!AE61&gt;=Rates_Data!AG61,Rates_Data!AL62-Rates_Data!AN62,Rates_Data!AN62-Rates_Data!AL62)</f>
        <v>0.002679</v>
      </c>
      <c r="BU62" s="23" t="n">
        <f aca="false">IF(Rates_Data!AE61&gt;=Rates_Data!AH61,Rates_Data!AL62-Rates_Data!AO62,Rates_Data!AO62-Rates_Data!AL62)</f>
        <v>0.003515</v>
      </c>
      <c r="BV62" s="23" t="n">
        <f aca="false">IF(Rates_Data!AE61&gt;=Rates_Data!AI61,Rates_Data!AL62-Rates_Data!AP62,Rates_Data!AP62-Rates_Data!AL62)</f>
        <v>0.002128</v>
      </c>
      <c r="BW62" s="23" t="n">
        <f aca="false">IF(Rates_Data!AE61&gt;=Rates_Data!AJ61,Rates_Data!AL62-Rates_Data!AQ62,Rates_Data!AQ62-Rates_Data!AL62)</f>
        <v>0.003724</v>
      </c>
      <c r="BX62" s="23" t="n">
        <f aca="false">IF(Rates_Data!AF61&gt;=Rates_Data!AG61,Rates_Data!AM62-Rates_Data!AN62,Rates_Data!AN62-Rates_Data!AM62)</f>
        <v>-0.00133</v>
      </c>
      <c r="BY62" s="23" t="n">
        <f aca="false">IF(Rates_Data!AF61&gt;=Rates_Data!AH61,Rates_Data!AM62-Rates_Data!AO62,Rates_Data!AO62-Rates_Data!AM62)</f>
        <v>-0.000493999999999996</v>
      </c>
      <c r="BZ62" s="23" t="n">
        <f aca="false">IF(Rates_Data!AF61&gt;=Rates_Data!AI61,Rates_Data!AM62-Rates_Data!AP62,Rates_Data!AP62-Rates_Data!AM62)</f>
        <v>-0.001881</v>
      </c>
      <c r="CA62" s="23" t="n">
        <f aca="false">IF(Rates_Data!AF61&gt;=Rates_Data!AJ61,Rates_Data!AM62-Rates_Data!AQ62,Rates_Data!AQ62-Rates_Data!AM62)</f>
        <v>0.000284999999999994</v>
      </c>
      <c r="CB62" s="23" t="n">
        <f aca="false">IF(Rates_Data!AG61&gt;=Rates_Data!AH61,Rates_Data!AN62-Rates_Data!AO62,Rates_Data!AO62-Rates_Data!AN62)</f>
        <v>0.000836000000000001</v>
      </c>
      <c r="CC62" s="23" t="n">
        <f aca="false">IF(Rates_Data!AG61&gt;=Rates_Data!AI61,Rates_Data!AN62-Rates_Data!AP62,Rates_Data!AP62-Rates_Data!AN62)</f>
        <v>0.000551000000000003</v>
      </c>
      <c r="CD62" s="23" t="n">
        <f aca="false">IF(Rates_Data!AG61&gt;=Rates_Data!AJ61,Rates_Data!AN62-Rates_Data!AQ62,Rates_Data!AQ62-Rates_Data!AN62)</f>
        <v>-0.001045</v>
      </c>
      <c r="CE62" s="23" t="n">
        <f aca="false">IF(Rates_Data!AH61&gt;=Rates_Data!AI61,Rates_Data!AO62-Rates_Data!AP62,Rates_Data!AP62-Rates_Data!AO62)</f>
        <v>0.001387</v>
      </c>
      <c r="CF62" s="23" t="n">
        <f aca="false">IF(Rates_Data!AH61&gt;=Rates_Data!AJ61,Rates_Data!AO62-Rates_Data!AQ62,Rates_Data!AQ62-Rates_Data!AO62)</f>
        <v>-0.000209000000000002</v>
      </c>
      <c r="CG62" s="23" t="n">
        <f aca="false">IF(Rates_Data!AI61&gt;=Rates_Data!AJ61,Rates_Data!AP62-Rates_Data!AQ62,Rates_Data!AQ62-Rates_Data!AP62)</f>
        <v>-0.00159600000000001</v>
      </c>
      <c r="CH62" s="27" t="n">
        <f aca="false">IF(ROW()&lt;4+VolLB,"",STDEV(INDEX($BM:$BM,ROW()-VolLB+1):INDEX($BM:$BM,ROW()))*SQRT(12))</f>
        <v>0.0179731153965344</v>
      </c>
      <c r="CI62" s="27" t="n">
        <f aca="false">IF(ROW()&lt;4+VolLB,"",STDEV(INDEX($BN:$BN,ROW()-VolLB+1):INDEX($BN:$BN,ROW()))*SQRT(12))</f>
        <v>0.0190942172973914</v>
      </c>
      <c r="CJ62" s="27" t="n">
        <f aca="false">IF(ROW()&lt;4+VolLB,"",STDEV(INDEX($BO:$BO,ROW()-VolLB+1):INDEX($BO:$BO,ROW()))*SQRT(12))</f>
        <v>0.016912844576154</v>
      </c>
      <c r="CK62" s="27" t="n">
        <f aca="false">IF(ROW()&lt;4+VolLB,"",STDEV(INDEX($BP:$BP,ROW()-VolLB+1):INDEX($BP:$BP,ROW()))*SQRT(12))</f>
        <v>0.0212272192378425</v>
      </c>
      <c r="CL62" s="27" t="n">
        <f aca="false">IF(ROW()&lt;4+VolLB,"",STDEV(INDEX($BQ:$BQ,ROW()-VolLB+1):INDEX($BQ:$BQ,ROW()))*SQRT(12))</f>
        <v>0.0235987316656758</v>
      </c>
      <c r="CM62" s="27" t="n">
        <f aca="false">IF(ROW()&lt;4+VolLB,"",STDEV(INDEX($BR:$BR,ROW()-VolLB+1):INDEX($BR:$BR,ROW()))*SQRT(12))</f>
        <v>0.0192101940517206</v>
      </c>
      <c r="CN62" s="27" t="n">
        <f aca="false">IF(ROW()&lt;4+VolLB,"",STDEV(INDEX($BS:$BS,ROW()-VolLB+1):INDEX($BS:$BS,ROW()))*SQRT(12))</f>
        <v>0.0177462696828698</v>
      </c>
      <c r="CO62" s="27" t="n">
        <f aca="false">IF(ROW()&lt;4+VolLB,"",STDEV(INDEX($BT:$BT,ROW()-VolLB+1):INDEX($BT:$BT,ROW()))*SQRT(12))</f>
        <v>0.0162697787742152</v>
      </c>
      <c r="CP62" s="27" t="n">
        <f aca="false">IF(ROW()&lt;4+VolLB,"",STDEV(INDEX($BU:$BU,ROW()-VolLB+1):INDEX($BU:$BU,ROW()))*SQRT(12))</f>
        <v>0.0217403957967651</v>
      </c>
      <c r="CQ62" s="27" t="n">
        <f aca="false">IF(ROW()&lt;4+VolLB,"",STDEV(INDEX($BV:$BV,ROW()-VolLB+1):INDEX($BV:$BV,ROW()))*SQRT(12))</f>
        <v>0.0194690371916905</v>
      </c>
      <c r="CR62" s="27" t="n">
        <f aca="false">IF(ROW()&lt;4+VolLB,"",STDEV(INDEX($BW:$BW,ROW()-VolLB+1):INDEX($BW:$BW,ROW()))*SQRT(12))</f>
        <v>0.0173634125247534</v>
      </c>
      <c r="CS62" s="27" t="n">
        <f aca="false">IF(ROW()&lt;4+VolLB,"",STDEV(INDEX($BX:$BX,ROW()-VolLB+1):INDEX($BX:$BX,ROW()))*SQRT(12))</f>
        <v>0.0212769697204681</v>
      </c>
      <c r="CT62" s="27" t="n">
        <f aca="false">IF(ROW()&lt;4+VolLB,"",STDEV(INDEX($BY:$BY,ROW()-VolLB+1):INDEX($BY:$BY,ROW()))*SQRT(12))</f>
        <v>0.0235998618274809</v>
      </c>
      <c r="CU62" s="27" t="n">
        <f aca="false">IF(ROW()&lt;4+VolLB,"",STDEV(INDEX($BZ:$BZ,ROW()-VolLB+1):INDEX($BZ:$BZ,ROW()))*SQRT(12))</f>
        <v>0.0248766163544727</v>
      </c>
      <c r="CV62" s="27" t="n">
        <f aca="false">IF(ROW()&lt;4+VolLB,"",STDEV(INDEX($CA:$CA,ROW()-VolLB+1):INDEX($CA:$CA,ROW()))*SQRT(12))</f>
        <v>0.0207458068307102</v>
      </c>
      <c r="CW62" s="27" t="n">
        <f aca="false">IF(ROW()&lt;4+VolLB,"",STDEV(INDEX($CB:$CB,ROW()-VolLB+1):INDEX($CB:$CB,ROW()))*SQRT(12))</f>
        <v>0.0203952964035945</v>
      </c>
      <c r="CX62" s="27" t="n">
        <f aca="false">IF(ROW()&lt;4+VolLB,"",STDEV(INDEX($CC:$CC,ROW()-VolLB+1):INDEX($CC:$CC,ROW()))*SQRT(12))</f>
        <v>0.0225684114351179</v>
      </c>
      <c r="CY62" s="27" t="n">
        <f aca="false">IF(ROW()&lt;4+VolLB,"",STDEV(INDEX($CD:$CD,ROW()-VolLB+1):INDEX($CD:$CD,ROW()))*SQRT(12))</f>
        <v>0.0192867466016483</v>
      </c>
      <c r="CZ62" s="27" t="n">
        <f aca="false">IF(ROW()&lt;4+VolLB,"",STDEV(INDEX($CE:$CE,ROW()-VolLB+1):INDEX($CE:$CE,ROW()))*SQRT(12))</f>
        <v>0.0220108683171789</v>
      </c>
      <c r="DA62" s="27" t="n">
        <f aca="false">IF(ROW()&lt;4+VolLB,"",STDEV(INDEX($CF:$CF,ROW()-VolLB+1):INDEX($CF:$CF,ROW()))*SQRT(12))</f>
        <v>0.0200951948333545</v>
      </c>
      <c r="DB62" s="27" t="n">
        <f aca="false">IF(ROW()&lt;4+VolLB,"",STDEV(INDEX($CG:$CG,ROW()-VolLB+1):INDEX($CG:$CG,ROW()))*SQRT(12))</f>
        <v>0.0190282159441984</v>
      </c>
      <c r="DC62" s="26" t="n">
        <f aca="false">IF(OR(AR62=0,CH62="",CH62=0),0,AR62*MIN(MaxScal,TgtVol/CH62))</f>
        <v>0</v>
      </c>
      <c r="DD62" s="26" t="n">
        <f aca="false">IF(OR(AS62=0,CI62="",CI62=0),0,AS62*MIN(MaxScal,TgtVol/CI62))</f>
        <v>0</v>
      </c>
      <c r="DE62" s="26" t="n">
        <f aca="false">IF(OR(AT62=0,CJ62="",CJ62=0),0,AT62*MIN(MaxScal,TgtVol/CJ62))</f>
        <v>0</v>
      </c>
      <c r="DF62" s="26" t="n">
        <f aca="false">IF(OR(AU62=0,CK62="",CK62=0),0,AU62*MIN(MaxScal,TgtVol/CK62))</f>
        <v>0</v>
      </c>
      <c r="DG62" s="26" t="n">
        <f aca="false">IF(OR(AV62=0,CL62="",CL62=0),0,AV62*MIN(MaxScal,TgtVol/CL62))</f>
        <v>0</v>
      </c>
      <c r="DH62" s="26" t="n">
        <f aca="false">IF(OR(AW62=0,CM62="",CM62=0),0,AW62*MIN(MaxScal,TgtVol/CM62))</f>
        <v>0</v>
      </c>
      <c r="DI62" s="26" t="n">
        <f aca="false">IF(OR(AX62=0,CN62="",CN62=0),0,AX62*MIN(MaxScal,TgtVol/CN62))</f>
        <v>0</v>
      </c>
      <c r="DJ62" s="26" t="n">
        <f aca="false">IF(OR(AY62=0,CO62="",CO62=0),0,AY62*MIN(MaxScal,TgtVol/CO62))</f>
        <v>0</v>
      </c>
      <c r="DK62" s="26" t="n">
        <f aca="false">IF(OR(AZ62=0,CP62="",CP62=0),0,AZ62*MIN(MaxScal,TgtVol/CP62))</f>
        <v>0</v>
      </c>
      <c r="DL62" s="26" t="n">
        <f aca="false">IF(OR(BA62=0,CQ62="",CQ62=0),0,BA62*MIN(MaxScal,TgtVol/CQ62))</f>
        <v>0</v>
      </c>
      <c r="DM62" s="26" t="n">
        <f aca="false">IF(OR(BB62=0,CR62="",CR62=0),0,BB62*MIN(MaxScal,TgtVol/CR62))</f>
        <v>0</v>
      </c>
      <c r="DN62" s="26" t="n">
        <f aca="false">IF(OR(BC62=0,CS62="",CS62=0),0,BC62*MIN(MaxScal,TgtVol/CS62))</f>
        <v>0</v>
      </c>
      <c r="DO62" s="26" t="n">
        <f aca="false">IF(OR(BD62=0,CT62="",CT62=0),0,BD62*MIN(MaxScal,TgtVol/CT62))</f>
        <v>0</v>
      </c>
      <c r="DP62" s="26" t="n">
        <f aca="false">IF(OR(BE62=0,CU62="",CU62=0),0,BE62*MIN(MaxScal,TgtVol/CU62))</f>
        <v>0</v>
      </c>
      <c r="DQ62" s="26" t="n">
        <f aca="false">IF(OR(BF62=0,CV62="",CV62=0),0,BF62*MIN(MaxScal,TgtVol/CV62))</f>
        <v>0</v>
      </c>
      <c r="DR62" s="26" t="n">
        <f aca="false">IF(OR(BG62=0,CW62="",CW62=0),0,BG62*MIN(MaxScal,TgtVol/CW62))</f>
        <v>0</v>
      </c>
      <c r="DS62" s="26" t="n">
        <f aca="false">IF(OR(BH62=0,CX62="",CX62=0),0,BH62*MIN(MaxScal,TgtVol/CX62))</f>
        <v>0</v>
      </c>
      <c r="DT62" s="26" t="n">
        <f aca="false">IF(OR(BI62=0,CY62="",CY62=0),0,BI62*MIN(MaxScal,TgtVol/CY62))</f>
        <v>0</v>
      </c>
      <c r="DU62" s="26" t="n">
        <f aca="false">IF(OR(BJ62=0,CZ62="",CZ62=0),0,BJ62*MIN(MaxScal,TgtVol/CZ62))</f>
        <v>0</v>
      </c>
      <c r="DV62" s="26" t="n">
        <f aca="false">IF(OR(BK62=0,DA62="",DA62=0),0,BK62*MIN(MaxScal,TgtVol/DA62))</f>
        <v>0</v>
      </c>
      <c r="DW62" s="26" t="n">
        <f aca="false">IF(OR(BL62=0,DB62="",DB62=0),0,BL62*MIN(MaxScal,TgtVol/DB62))</f>
        <v>0</v>
      </c>
      <c r="DX62" s="28" t="n">
        <f aca="false">IFERROR(DC61*BM62,"")</f>
        <v>0</v>
      </c>
      <c r="DY62" s="28" t="n">
        <f aca="false">IFERROR(DD61*BN62,"")</f>
        <v>0</v>
      </c>
      <c r="DZ62" s="28" t="n">
        <f aca="false">IFERROR(DE61*BO62,"")</f>
        <v>0</v>
      </c>
      <c r="EA62" s="28" t="n">
        <f aca="false">IFERROR(DF61*BP62,"")</f>
        <v>0</v>
      </c>
      <c r="EB62" s="28" t="n">
        <f aca="false">IFERROR(DG61*BQ62,"")</f>
        <v>0</v>
      </c>
      <c r="EC62" s="28" t="n">
        <f aca="false">IFERROR(DH61*BR62,"")</f>
        <v>0</v>
      </c>
      <c r="ED62" s="28" t="n">
        <f aca="false">IFERROR(DI61*BS62,"")</f>
        <v>0</v>
      </c>
      <c r="EE62" s="28" t="n">
        <f aca="false">IFERROR(DJ61*BT62,"")</f>
        <v>0</v>
      </c>
      <c r="EF62" s="28" t="n">
        <f aca="false">IFERROR(DK61*BU62,"")</f>
        <v>0</v>
      </c>
      <c r="EG62" s="28" t="n">
        <f aca="false">IFERROR(DL61*BV62,"")</f>
        <v>0</v>
      </c>
      <c r="EH62" s="28" t="n">
        <f aca="false">IFERROR(DM61*BW62,"")</f>
        <v>0</v>
      </c>
      <c r="EI62" s="28" t="n">
        <f aca="false">IFERROR(DN61*BX62,"")</f>
        <v>-0</v>
      </c>
      <c r="EJ62" s="28" t="n">
        <f aca="false">IFERROR(DO61*BY62,"")</f>
        <v>-0</v>
      </c>
      <c r="EK62" s="28" t="n">
        <f aca="false">IFERROR(DP61*BZ62,"")</f>
        <v>-0</v>
      </c>
      <c r="EL62" s="28" t="n">
        <f aca="false">IFERROR(DQ61*CA62,"")</f>
        <v>0</v>
      </c>
      <c r="EM62" s="28" t="n">
        <f aca="false">IFERROR(DR61*CB62,"")</f>
        <v>0</v>
      </c>
      <c r="EN62" s="28" t="n">
        <f aca="false">IFERROR(DS61*CC62,"")</f>
        <v>0</v>
      </c>
      <c r="EO62" s="28" t="n">
        <f aca="false">IFERROR(DT61*CD62,"")</f>
        <v>-0</v>
      </c>
      <c r="EP62" s="28" t="n">
        <f aca="false">IFERROR(DU61*CE62,"")</f>
        <v>0</v>
      </c>
      <c r="EQ62" s="28" t="n">
        <f aca="false">IFERROR(DV61*CF62,"")</f>
        <v>-0</v>
      </c>
      <c r="ER62" s="28" t="n">
        <f aca="false">IFERROR(DW61*CG62,"")</f>
        <v>-0</v>
      </c>
      <c r="ES62" s="28" t="n">
        <f aca="false">IF(ROW()=4,"",SUM(DX62:ER62))</f>
        <v>0</v>
      </c>
      <c r="ET62" s="29" t="n">
        <f aca="false">COUNTIF(AR62:BL62,"&gt;0")</f>
        <v>0</v>
      </c>
    </row>
    <row r="63" customFormat="false" ht="15" hidden="false" customHeight="false" outlineLevel="0" collapsed="false">
      <c r="A63" s="19" t="n">
        <v>39813</v>
      </c>
      <c r="B63" s="23" t="n">
        <f aca="false">ABS(Rates_Data!AD63-Rates_Data!AE63)</f>
        <v>0.00691666666666652</v>
      </c>
      <c r="C63" s="23" t="n">
        <f aca="false">ABS(Rates_Data!AD63-Rates_Data!AF63)</f>
        <v>0.0850999999999996</v>
      </c>
      <c r="D63" s="23" t="n">
        <f aca="false">ABS(Rates_Data!AD63-Rates_Data!AG63)</f>
        <v>0.4078</v>
      </c>
      <c r="E63" s="23" t="n">
        <f aca="false">ABS(Rates_Data!AD63-Rates_Data!AH63)</f>
        <v>1.30881666666667</v>
      </c>
      <c r="F63" s="23" t="n">
        <f aca="false">ABS(Rates_Data!AD63-Rates_Data!AI63)</f>
        <v>0.3468</v>
      </c>
      <c r="G63" s="23" t="n">
        <f aca="false">ABS(Rates_Data!AD63-Rates_Data!AJ63)</f>
        <v>0.00521666666666654</v>
      </c>
      <c r="H63" s="23" t="n">
        <f aca="false">ABS(Rates_Data!AE63-Rates_Data!AF63)</f>
        <v>0.0781833333333331</v>
      </c>
      <c r="I63" s="23" t="n">
        <f aca="false">ABS(Rates_Data!AE63-Rates_Data!AG63)</f>
        <v>0.400883333333334</v>
      </c>
      <c r="J63" s="23" t="n">
        <f aca="false">ABS(Rates_Data!AE63-Rates_Data!AH63)</f>
        <v>1.3019</v>
      </c>
      <c r="K63" s="23" t="n">
        <f aca="false">ABS(Rates_Data!AE63-Rates_Data!AI63)</f>
        <v>0.339883333333334</v>
      </c>
      <c r="L63" s="23" t="n">
        <f aca="false">ABS(Rates_Data!AE63-Rates_Data!AJ63)</f>
        <v>0.0121333333333331</v>
      </c>
      <c r="M63" s="23" t="n">
        <f aca="false">ABS(Rates_Data!AF63-Rates_Data!AG63)</f>
        <v>0.322700000000001</v>
      </c>
      <c r="N63" s="23" t="n">
        <f aca="false">ABS(Rates_Data!AF63-Rates_Data!AH63)</f>
        <v>1.22371666666667</v>
      </c>
      <c r="O63" s="23" t="n">
        <f aca="false">ABS(Rates_Data!AF63-Rates_Data!AI63)</f>
        <v>0.261700000000001</v>
      </c>
      <c r="P63" s="23" t="n">
        <f aca="false">ABS(Rates_Data!AF63-Rates_Data!AJ63)</f>
        <v>0.0903166666666661</v>
      </c>
      <c r="Q63" s="23" t="n">
        <f aca="false">ABS(Rates_Data!AG63-Rates_Data!AH63)</f>
        <v>0.901016666666667</v>
      </c>
      <c r="R63" s="23" t="n">
        <f aca="false">ABS(Rates_Data!AG63-Rates_Data!AI63)</f>
        <v>0.0610000000000001</v>
      </c>
      <c r="S63" s="23" t="n">
        <f aca="false">ABS(Rates_Data!AG63-Rates_Data!AJ63)</f>
        <v>0.413016666666667</v>
      </c>
      <c r="T63" s="23" t="n">
        <f aca="false">ABS(Rates_Data!AH63-Rates_Data!AI63)</f>
        <v>0.962016666666667</v>
      </c>
      <c r="U63" s="23" t="n">
        <f aca="false">ABS(Rates_Data!AH63-Rates_Data!AJ63)</f>
        <v>1.31403333333333</v>
      </c>
      <c r="V63" s="23" t="n">
        <f aca="false">ABS(Rates_Data!AI63-Rates_Data!AJ63)</f>
        <v>0.352016666666667</v>
      </c>
      <c r="W63" s="26" t="n">
        <f aca="false">IF(ROW()&lt;4+MinObs-1,"",IFERROR((B63-AVERAGE(B$4:B63))/STDEV(B$4:B63),""))</f>
        <v>-1.03844562494935</v>
      </c>
      <c r="X63" s="26" t="n">
        <f aca="false">IF(ROW()&lt;4+MinObs-1,"",IFERROR((C63-AVERAGE(C$4:C63))/STDEV(C$4:C63),""))</f>
        <v>-1.02971327200719</v>
      </c>
      <c r="Y63" s="26" t="n">
        <f aca="false">IF(ROW()&lt;4+MinObs-1,"",IFERROR((D63-AVERAGE(D$4:D63))/STDEV(D$4:D63),""))</f>
        <v>0.17586178378314</v>
      </c>
      <c r="Z63" s="26" t="n">
        <f aca="false">IF(ROW()&lt;4+MinObs-1,"",IFERROR((E63-AVERAGE(E$4:E63))/STDEV(E$4:E63),""))</f>
        <v>1.4779721903087</v>
      </c>
      <c r="AA63" s="26" t="n">
        <f aca="false">IF(ROW()&lt;4+MinObs-1,"",IFERROR((F63-AVERAGE(F$4:F63))/STDEV(F$4:F63),""))</f>
        <v>-0.086335111117195</v>
      </c>
      <c r="AB63" s="26" t="n">
        <f aca="false">IF(ROW()&lt;4+MinObs-1,"",IFERROR((G63-AVERAGE(G$4:G63))/STDEV(G$4:G63),""))</f>
        <v>-1.21781228873204</v>
      </c>
      <c r="AC63" s="26" t="n">
        <f aca="false">IF(ROW()&lt;4+MinObs-1,"",IFERROR((H63-AVERAGE(H$4:H63))/STDEV(H$4:H63),""))</f>
        <v>-0.74601389331483</v>
      </c>
      <c r="AD63" s="26" t="n">
        <f aca="false">IF(ROW()&lt;4+MinObs-1,"",IFERROR((I63-AVERAGE(I$4:I63))/STDEV(I$4:I63),""))</f>
        <v>0.0677444215226236</v>
      </c>
      <c r="AE63" s="26" t="n">
        <f aca="false">IF(ROW()&lt;4+MinObs-1,"",IFERROR((J63-AVERAGE(J$4:J63))/STDEV(J$4:J63),""))</f>
        <v>1.97929013012811</v>
      </c>
      <c r="AF63" s="26" t="n">
        <f aca="false">IF(ROW()&lt;4+MinObs-1,"",IFERROR((K63-AVERAGE(K$4:K63))/STDEV(K$4:K63),""))</f>
        <v>0.475876207992806</v>
      </c>
      <c r="AG63" s="26" t="n">
        <f aca="false">IF(ROW()&lt;4+MinObs-1,"",IFERROR((L63-AVERAGE(L$4:L63))/STDEV(L$4:L63),""))</f>
        <v>-0.892847707104729</v>
      </c>
      <c r="AH63" s="26" t="n">
        <f aca="false">IF(ROW()&lt;4+MinObs-1,"",IFERROR((M63-AVERAGE(M$4:M63))/STDEV(M$4:M63),""))</f>
        <v>-0.0820943474719407</v>
      </c>
      <c r="AI63" s="26" t="n">
        <f aca="false">IF(ROW()&lt;4+MinObs-1,"",IFERROR((N63-AVERAGE(N$4:N63))/STDEV(N$4:N63),""))</f>
        <v>1.86634723255787</v>
      </c>
      <c r="AJ63" s="26" t="n">
        <f aca="false">IF(ROW()&lt;4+MinObs-1,"",IFERROR((O63-AVERAGE(O$4:O63))/STDEV(O$4:O63),""))</f>
        <v>-0.0579572921311944</v>
      </c>
      <c r="AK63" s="26" t="n">
        <f aca="false">IF(ROW()&lt;4+MinObs-1,"",IFERROR((P63-AVERAGE(P$4:P63))/STDEV(P$4:P63),""))</f>
        <v>-0.935701916329577</v>
      </c>
      <c r="AL63" s="26" t="n">
        <f aca="false">IF(ROW()&lt;4+MinObs-1,"",IFERROR((Q63-AVERAGE(Q$4:Q63))/STDEV(Q$4:Q63),""))</f>
        <v>0.718106339613759</v>
      </c>
      <c r="AM63" s="26" t="n">
        <f aca="false">IF(ROW()&lt;4+MinObs-1,"",IFERROR((R63-AVERAGE(R$4:R63))/STDEV(R$4:R63),""))</f>
        <v>-0.697307454322637</v>
      </c>
      <c r="AN63" s="26" t="n">
        <f aca="false">IF(ROW()&lt;4+MinObs-1,"",IFERROR((S63-AVERAGE(S$4:S63))/STDEV(S$4:S63),""))</f>
        <v>-0.279178304512778</v>
      </c>
      <c r="AO63" s="26" t="n">
        <f aca="false">IF(ROW()&lt;4+MinObs-1,"",IFERROR((T63-AVERAGE(T$4:T63))/STDEV(T$4:T63),""))</f>
        <v>1.28426015279868</v>
      </c>
      <c r="AP63" s="26" t="n">
        <f aca="false">IF(ROW()&lt;4+MinObs-1,"",IFERROR((U63-AVERAGE(U$4:U63))/STDEV(U$4:U63),""))</f>
        <v>1.29991078693871</v>
      </c>
      <c r="AQ63" s="26" t="n">
        <f aca="false">IF(ROW()&lt;4+MinObs-1,"",IFERROR((V63-AVERAGE(V$4:V63))/STDEV(V$4:V63),""))</f>
        <v>0.29365880671044</v>
      </c>
      <c r="AR63" s="26" t="n">
        <f aca="false">IF(W63="",0,IF(W63&gt;=z4,w4,IF(W63&gt;=z3,w3,IF(W63&gt;=zEntry,w2,IF(AND(W63&gt;=ExitZ,AR62&gt;0),w2,0)))))</f>
        <v>0</v>
      </c>
      <c r="AS63" s="26" t="n">
        <f aca="false">IF(X63="",0,IF(X63&gt;=z4,w4,IF(X63&gt;=z3,w3,IF(X63&gt;=zEntry,w2,IF(AND(X63&gt;=ExitZ,AS62&gt;0),w2,0)))))</f>
        <v>0</v>
      </c>
      <c r="AT63" s="26" t="n">
        <f aca="false">IF(Y63="",0,IF(Y63&gt;=z4,w4,IF(Y63&gt;=z3,w3,IF(Y63&gt;=zEntry,w2,IF(AND(Y63&gt;=ExitZ,AT62&gt;0),w2,0)))))</f>
        <v>0</v>
      </c>
      <c r="AU63" s="26" t="n">
        <f aca="false">IF(Z63="",0,IF(Z63&gt;=z4,w4,IF(Z63&gt;=z3,w3,IF(Z63&gt;=zEntry,w2,IF(AND(Z63&gt;=ExitZ,AU62&gt;0),w2,0)))))</f>
        <v>0</v>
      </c>
      <c r="AV63" s="26" t="n">
        <f aca="false">IF(AA63="",0,IF(AA63&gt;=z4,w4,IF(AA63&gt;=z3,w3,IF(AA63&gt;=zEntry,w2,IF(AND(AA63&gt;=ExitZ,AV62&gt;0),w2,0)))))</f>
        <v>0</v>
      </c>
      <c r="AW63" s="26" t="n">
        <f aca="false">IF(AB63="",0,IF(AB63&gt;=z4,w4,IF(AB63&gt;=z3,w3,IF(AB63&gt;=zEntry,w2,IF(AND(AB63&gt;=ExitZ,AW62&gt;0),w2,0)))))</f>
        <v>0</v>
      </c>
      <c r="AX63" s="26" t="n">
        <f aca="false">IF(AC63="",0,IF(AC63&gt;=z4,w4,IF(AC63&gt;=z3,w3,IF(AC63&gt;=zEntry,w2,IF(AND(AC63&gt;=ExitZ,AX62&gt;0),w2,0)))))</f>
        <v>0</v>
      </c>
      <c r="AY63" s="26" t="n">
        <f aca="false">IF(AD63="",0,IF(AD63&gt;=z4,w4,IF(AD63&gt;=z3,w3,IF(AD63&gt;=zEntry,w2,IF(AND(AD63&gt;=ExitZ,AY62&gt;0),w2,0)))))</f>
        <v>0</v>
      </c>
      <c r="AZ63" s="26" t="n">
        <f aca="false">IF(AE63="",0,IF(AE63&gt;=z4,w4,IF(AE63&gt;=z3,w3,IF(AE63&gt;=zEntry,w2,IF(AND(AE63&gt;=ExitZ,AZ62&gt;0),w2,0)))))</f>
        <v>0</v>
      </c>
      <c r="BA63" s="26" t="n">
        <f aca="false">IF(AF63="",0,IF(AF63&gt;=z4,w4,IF(AF63&gt;=z3,w3,IF(AF63&gt;=zEntry,w2,IF(AND(AF63&gt;=ExitZ,BA62&gt;0),w2,0)))))</f>
        <v>0</v>
      </c>
      <c r="BB63" s="26" t="n">
        <f aca="false">IF(AG63="",0,IF(AG63&gt;=z4,w4,IF(AG63&gt;=z3,w3,IF(AG63&gt;=zEntry,w2,IF(AND(AG63&gt;=ExitZ,BB62&gt;0),w2,0)))))</f>
        <v>0</v>
      </c>
      <c r="BC63" s="26" t="n">
        <f aca="false">IF(AH63="",0,IF(AH63&gt;=z4,w4,IF(AH63&gt;=z3,w3,IF(AH63&gt;=zEntry,w2,IF(AND(AH63&gt;=ExitZ,BC62&gt;0),w2,0)))))</f>
        <v>0</v>
      </c>
      <c r="BD63" s="26" t="n">
        <f aca="false">IF(AI63="",0,IF(AI63&gt;=z4,w4,IF(AI63&gt;=z3,w3,IF(AI63&gt;=zEntry,w2,IF(AND(AI63&gt;=ExitZ,BD62&gt;0),w2,0)))))</f>
        <v>0</v>
      </c>
      <c r="BE63" s="26" t="n">
        <f aca="false">IF(AJ63="",0,IF(AJ63&gt;=z4,w4,IF(AJ63&gt;=z3,w3,IF(AJ63&gt;=zEntry,w2,IF(AND(AJ63&gt;=ExitZ,BE62&gt;0),w2,0)))))</f>
        <v>0</v>
      </c>
      <c r="BF63" s="26" t="n">
        <f aca="false">IF(AK63="",0,IF(AK63&gt;=z4,w4,IF(AK63&gt;=z3,w3,IF(AK63&gt;=zEntry,w2,IF(AND(AK63&gt;=ExitZ,BF62&gt;0),w2,0)))))</f>
        <v>0</v>
      </c>
      <c r="BG63" s="26" t="n">
        <f aca="false">IF(AL63="",0,IF(AL63&gt;=z4,w4,IF(AL63&gt;=z3,w3,IF(AL63&gt;=zEntry,w2,IF(AND(AL63&gt;=ExitZ,BG62&gt;0),w2,0)))))</f>
        <v>0</v>
      </c>
      <c r="BH63" s="26" t="n">
        <f aca="false">IF(AM63="",0,IF(AM63&gt;=z4,w4,IF(AM63&gt;=z3,w3,IF(AM63&gt;=zEntry,w2,IF(AND(AM63&gt;=ExitZ,BH62&gt;0),w2,0)))))</f>
        <v>0</v>
      </c>
      <c r="BI63" s="26" t="n">
        <f aca="false">IF(AN63="",0,IF(AN63&gt;=z4,w4,IF(AN63&gt;=z3,w3,IF(AN63&gt;=zEntry,w2,IF(AND(AN63&gt;=ExitZ,BI62&gt;0),w2,0)))))</f>
        <v>0</v>
      </c>
      <c r="BJ63" s="26" t="n">
        <f aca="false">IF(AO63="",0,IF(AO63&gt;=z4,w4,IF(AO63&gt;=z3,w3,IF(AO63&gt;=zEntry,w2,IF(AND(AO63&gt;=ExitZ,BJ62&gt;0),w2,0)))))</f>
        <v>0</v>
      </c>
      <c r="BK63" s="26" t="n">
        <f aca="false">IF(AP63="",0,IF(AP63&gt;=z4,w4,IF(AP63&gt;=z3,w3,IF(AP63&gt;=zEntry,w2,IF(AND(AP63&gt;=ExitZ,BK62&gt;0),w2,0)))))</f>
        <v>0</v>
      </c>
      <c r="BL63" s="26" t="n">
        <f aca="false">IF(AQ63="",0,IF(AQ63&gt;=z4,w4,IF(AQ63&gt;=z3,w3,IF(AQ63&gt;=zEntry,w2,IF(AND(AQ63&gt;=ExitZ,BL62&gt;0),w2,0)))))</f>
        <v>0</v>
      </c>
      <c r="BM63" s="23" t="n">
        <f aca="false">IF(Rates_Data!AD62&gt;=Rates_Data!AE62,Rates_Data!AK63-Rates_Data!AL63,Rates_Data!AL63-Rates_Data!AK63)</f>
        <v>0.00212799999999999</v>
      </c>
      <c r="BN63" s="23" t="n">
        <f aca="false">IF(Rates_Data!AD62&gt;=Rates_Data!AF62,Rates_Data!AK63-Rates_Data!AM63,Rates_Data!AM63-Rates_Data!AK63)</f>
        <v>-0.00199500000000001</v>
      </c>
      <c r="BO63" s="23" t="n">
        <f aca="false">IF(Rates_Data!AD62&gt;=Rates_Data!AG62,Rates_Data!AK63-Rates_Data!AN63,Rates_Data!AN63-Rates_Data!AK63)</f>
        <v>0.00718199999999999</v>
      </c>
      <c r="BP63" s="23" t="n">
        <f aca="false">IF(Rates_Data!AD62&gt;=Rates_Data!AH62,Rates_Data!AK63-Rates_Data!AO63,Rates_Data!AO63-Rates_Data!AK63)</f>
        <v>0.003857</v>
      </c>
      <c r="BQ63" s="23" t="n">
        <f aca="false">IF(Rates_Data!AD62&gt;=Rates_Data!AI62,Rates_Data!AK63-Rates_Data!AP63,Rates_Data!AP63-Rates_Data!AK63)</f>
        <v>-0.003686</v>
      </c>
      <c r="BR63" s="23" t="n">
        <f aca="false">IF(Rates_Data!AD62&gt;=Rates_Data!AJ62,Rates_Data!AK63-Rates_Data!AQ63,Rates_Data!AQ63-Rates_Data!AK63)</f>
        <v>0.000455999999999992</v>
      </c>
      <c r="BS63" s="23" t="n">
        <f aca="false">IF(Rates_Data!AE62&gt;=Rates_Data!AF62,Rates_Data!AL63-Rates_Data!AM63,Rates_Data!AM63-Rates_Data!AL63)</f>
        <v>-0.004123</v>
      </c>
      <c r="BT63" s="23" t="n">
        <f aca="false">IF(Rates_Data!AE62&gt;=Rates_Data!AG62,Rates_Data!AL63-Rates_Data!AN63,Rates_Data!AN63-Rates_Data!AL63)</f>
        <v>0.005054</v>
      </c>
      <c r="BU63" s="23" t="n">
        <f aca="false">IF(Rates_Data!AE62&gt;=Rates_Data!AH62,Rates_Data!AL63-Rates_Data!AO63,Rates_Data!AO63-Rates_Data!AL63)</f>
        <v>0.001729</v>
      </c>
      <c r="BV63" s="23" t="n">
        <f aca="false">IF(Rates_Data!AE62&gt;=Rates_Data!AI62,Rates_Data!AL63-Rates_Data!AP63,Rates_Data!AP63-Rates_Data!AL63)</f>
        <v>-0.005814</v>
      </c>
      <c r="BW63" s="23" t="n">
        <f aca="false">IF(Rates_Data!AE62&gt;=Rates_Data!AJ62,Rates_Data!AL63-Rates_Data!AQ63,Rates_Data!AQ63-Rates_Data!AL63)</f>
        <v>-0.001672</v>
      </c>
      <c r="BX63" s="23" t="n">
        <f aca="false">IF(Rates_Data!AF62&gt;=Rates_Data!AG62,Rates_Data!AM63-Rates_Data!AN63,Rates_Data!AN63-Rates_Data!AM63)</f>
        <v>0.009177</v>
      </c>
      <c r="BY63" s="23" t="n">
        <f aca="false">IF(Rates_Data!AF62&gt;=Rates_Data!AH62,Rates_Data!AM63-Rates_Data!AO63,Rates_Data!AO63-Rates_Data!AM63)</f>
        <v>0.00585200000000001</v>
      </c>
      <c r="BZ63" s="23" t="n">
        <f aca="false">IF(Rates_Data!AF62&gt;=Rates_Data!AI62,Rates_Data!AM63-Rates_Data!AP63,Rates_Data!AP63-Rates_Data!AM63)</f>
        <v>-0.001691</v>
      </c>
      <c r="CA63" s="23" t="n">
        <f aca="false">IF(Rates_Data!AF62&gt;=Rates_Data!AJ62,Rates_Data!AM63-Rates_Data!AQ63,Rates_Data!AQ63-Rates_Data!AM63)</f>
        <v>-0.002451</v>
      </c>
      <c r="CB63" s="23" t="n">
        <f aca="false">IF(Rates_Data!AG62&gt;=Rates_Data!AH62,Rates_Data!AN63-Rates_Data!AO63,Rates_Data!AO63-Rates_Data!AN63)</f>
        <v>-0.003325</v>
      </c>
      <c r="CC63" s="23" t="n">
        <f aca="false">IF(Rates_Data!AG62&gt;=Rates_Data!AI62,Rates_Data!AN63-Rates_Data!AP63,Rates_Data!AP63-Rates_Data!AN63)</f>
        <v>0.010868</v>
      </c>
      <c r="CD63" s="23" t="n">
        <f aca="false">IF(Rates_Data!AG62&gt;=Rates_Data!AJ62,Rates_Data!AN63-Rates_Data!AQ63,Rates_Data!AQ63-Rates_Data!AN63)</f>
        <v>0.006726</v>
      </c>
      <c r="CE63" s="23" t="n">
        <f aca="false">IF(Rates_Data!AH62&gt;=Rates_Data!AI62,Rates_Data!AO63-Rates_Data!AP63,Rates_Data!AP63-Rates_Data!AO63)</f>
        <v>0.007543</v>
      </c>
      <c r="CF63" s="23" t="n">
        <f aca="false">IF(Rates_Data!AH62&gt;=Rates_Data!AJ62,Rates_Data!AO63-Rates_Data!AQ63,Rates_Data!AQ63-Rates_Data!AO63)</f>
        <v>0.00340100000000001</v>
      </c>
      <c r="CG63" s="23" t="n">
        <f aca="false">IF(Rates_Data!AI62&gt;=Rates_Data!AJ62,Rates_Data!AP63-Rates_Data!AQ63,Rates_Data!AQ63-Rates_Data!AP63)</f>
        <v>-0.004142</v>
      </c>
      <c r="CH63" s="27" t="n">
        <f aca="false">IF(ROW()&lt;4+VolLB,"",STDEV(INDEX($BM:$BM,ROW()-VolLB+1):INDEX($BM:$BM,ROW()))*SQRT(12))</f>
        <v>0.0179772759724736</v>
      </c>
      <c r="CI63" s="27" t="n">
        <f aca="false">IF(ROW()&lt;4+VolLB,"",STDEV(INDEX($BN:$BN,ROW()-VolLB+1):INDEX($BN:$BN,ROW()))*SQRT(12))</f>
        <v>0.0191858694517358</v>
      </c>
      <c r="CJ63" s="27" t="n">
        <f aca="false">IF(ROW()&lt;4+VolLB,"",STDEV(INDEX($BO:$BO,ROW()-VolLB+1):INDEX($BO:$BO,ROW()))*SQRT(12))</f>
        <v>0.0166339242442036</v>
      </c>
      <c r="CK63" s="27" t="n">
        <f aca="false">IF(ROW()&lt;4+VolLB,"",STDEV(INDEX($BP:$BP,ROW()-VolLB+1):INDEX($BP:$BP,ROW()))*SQRT(12))</f>
        <v>0.0212997324329271</v>
      </c>
      <c r="CL63" s="27" t="n">
        <f aca="false">IF(ROW()&lt;4+VolLB,"",STDEV(INDEX($BQ:$BQ,ROW()-VolLB+1):INDEX($BQ:$BQ,ROW()))*SQRT(12))</f>
        <v>0.0235828836677306</v>
      </c>
      <c r="CM63" s="27" t="n">
        <f aca="false">IF(ROW()&lt;4+VolLB,"",STDEV(INDEX($BR:$BR,ROW()-VolLB+1):INDEX($BR:$BR,ROW()))*SQRT(12))</f>
        <v>0.0192111261175591</v>
      </c>
      <c r="CN63" s="27" t="n">
        <f aca="false">IF(ROW()&lt;4+VolLB,"",STDEV(INDEX($BS:$BS,ROW()-VolLB+1):INDEX($BS:$BS,ROW()))*SQRT(12))</f>
        <v>0.0180883082056575</v>
      </c>
      <c r="CO63" s="27" t="n">
        <f aca="false">IF(ROW()&lt;4+VolLB,"",STDEV(INDEX($BT:$BT,ROW()-VolLB+1):INDEX($BT:$BT,ROW()))*SQRT(12))</f>
        <v>0.0159464024218631</v>
      </c>
      <c r="CP63" s="27" t="n">
        <f aca="false">IF(ROW()&lt;4+VolLB,"",STDEV(INDEX($BU:$BU,ROW()-VolLB+1):INDEX($BU:$BU,ROW()))*SQRT(12))</f>
        <v>0.0216539016811993</v>
      </c>
      <c r="CQ63" s="27" t="n">
        <f aca="false">IF(ROW()&lt;4+VolLB,"",STDEV(INDEX($BV:$BV,ROW()-VolLB+1):INDEX($BV:$BV,ROW()))*SQRT(12))</f>
        <v>0.0197353544885942</v>
      </c>
      <c r="CR63" s="27" t="n">
        <f aca="false">IF(ROW()&lt;4+VolLB,"",STDEV(INDEX($BW:$BW,ROW()-VolLB+1):INDEX($BW:$BW,ROW()))*SQRT(12))</f>
        <v>0.0173859673267182</v>
      </c>
      <c r="CS63" s="27" t="n">
        <f aca="false">IF(ROW()&lt;4+VolLB,"",STDEV(INDEX($BX:$BX,ROW()-VolLB+1):INDEX($BX:$BX,ROW()))*SQRT(12))</f>
        <v>0.0214384902027038</v>
      </c>
      <c r="CT63" s="27" t="n">
        <f aca="false">IF(ROW()&lt;4+VolLB,"",STDEV(INDEX($BY:$BY,ROW()-VolLB+1):INDEX($BY:$BY,ROW()))*SQRT(12))</f>
        <v>0.0237137058643108</v>
      </c>
      <c r="CU63" s="27" t="n">
        <f aca="false">IF(ROW()&lt;4+VolLB,"",STDEV(INDEX($BZ:$BZ,ROW()-VolLB+1):INDEX($BZ:$BZ,ROW()))*SQRT(12))</f>
        <v>0.0248379785988351</v>
      </c>
      <c r="CV63" s="27" t="n">
        <f aca="false">IF(ROW()&lt;4+VolLB,"",STDEV(INDEX($CA:$CA,ROW()-VolLB+1):INDEX($CA:$CA,ROW()))*SQRT(12))</f>
        <v>0.0208330709866149</v>
      </c>
      <c r="CW63" s="27" t="n">
        <f aca="false">IF(ROW()&lt;4+VolLB,"",STDEV(INDEX($CB:$CB,ROW()-VolLB+1):INDEX($CB:$CB,ROW()))*SQRT(12))</f>
        <v>0.0193636721928067</v>
      </c>
      <c r="CX63" s="27" t="n">
        <f aca="false">IF(ROW()&lt;4+VolLB,"",STDEV(INDEX($CC:$CC,ROW()-VolLB+1):INDEX($CC:$CC,ROW()))*SQRT(12))</f>
        <v>0.0232497429958146</v>
      </c>
      <c r="CY63" s="27" t="n">
        <f aca="false">IF(ROW()&lt;4+VolLB,"",STDEV(INDEX($CD:$CD,ROW()-VolLB+1):INDEX($CD:$CD,ROW()))*SQRT(12))</f>
        <v>0.0189378856352375</v>
      </c>
      <c r="CZ63" s="27" t="n">
        <f aca="false">IF(ROW()&lt;4+VolLB,"",STDEV(INDEX($CE:$CE,ROW()-VolLB+1):INDEX($CE:$CE,ROW()))*SQRT(12))</f>
        <v>0.0220673382870746</v>
      </c>
      <c r="DA63" s="27" t="n">
        <f aca="false">IF(ROW()&lt;4+VolLB,"",STDEV(INDEX($CF:$CF,ROW()-VolLB+1):INDEX($CF:$CF,ROW()))*SQRT(12))</f>
        <v>0.0200685674995928</v>
      </c>
      <c r="DB63" s="27" t="n">
        <f aca="false">IF(ROW()&lt;4+VolLB,"",STDEV(INDEX($CG:$CG,ROW()-VolLB+1):INDEX($CG:$CG,ROW()))*SQRT(12))</f>
        <v>0.0190333162425909</v>
      </c>
      <c r="DC63" s="26" t="n">
        <f aca="false">IF(OR(AR63=0,CH63="",CH63=0),0,AR63*MIN(MaxScal,TgtVol/CH63))</f>
        <v>0</v>
      </c>
      <c r="DD63" s="26" t="n">
        <f aca="false">IF(OR(AS63=0,CI63="",CI63=0),0,AS63*MIN(MaxScal,TgtVol/CI63))</f>
        <v>0</v>
      </c>
      <c r="DE63" s="26" t="n">
        <f aca="false">IF(OR(AT63=0,CJ63="",CJ63=0),0,AT63*MIN(MaxScal,TgtVol/CJ63))</f>
        <v>0</v>
      </c>
      <c r="DF63" s="26" t="n">
        <f aca="false">IF(OR(AU63=0,CK63="",CK63=0),0,AU63*MIN(MaxScal,TgtVol/CK63))</f>
        <v>0</v>
      </c>
      <c r="DG63" s="26" t="n">
        <f aca="false">IF(OR(AV63=0,CL63="",CL63=0),0,AV63*MIN(MaxScal,TgtVol/CL63))</f>
        <v>0</v>
      </c>
      <c r="DH63" s="26" t="n">
        <f aca="false">IF(OR(AW63=0,CM63="",CM63=0),0,AW63*MIN(MaxScal,TgtVol/CM63))</f>
        <v>0</v>
      </c>
      <c r="DI63" s="26" t="n">
        <f aca="false">IF(OR(AX63=0,CN63="",CN63=0),0,AX63*MIN(MaxScal,TgtVol/CN63))</f>
        <v>0</v>
      </c>
      <c r="DJ63" s="26" t="n">
        <f aca="false">IF(OR(AY63=0,CO63="",CO63=0),0,AY63*MIN(MaxScal,TgtVol/CO63))</f>
        <v>0</v>
      </c>
      <c r="DK63" s="26" t="n">
        <f aca="false">IF(OR(AZ63=0,CP63="",CP63=0),0,AZ63*MIN(MaxScal,TgtVol/CP63))</f>
        <v>0</v>
      </c>
      <c r="DL63" s="26" t="n">
        <f aca="false">IF(OR(BA63=0,CQ63="",CQ63=0),0,BA63*MIN(MaxScal,TgtVol/CQ63))</f>
        <v>0</v>
      </c>
      <c r="DM63" s="26" t="n">
        <f aca="false">IF(OR(BB63=0,CR63="",CR63=0),0,BB63*MIN(MaxScal,TgtVol/CR63))</f>
        <v>0</v>
      </c>
      <c r="DN63" s="26" t="n">
        <f aca="false">IF(OR(BC63=0,CS63="",CS63=0),0,BC63*MIN(MaxScal,TgtVol/CS63))</f>
        <v>0</v>
      </c>
      <c r="DO63" s="26" t="n">
        <f aca="false">IF(OR(BD63=0,CT63="",CT63=0),0,BD63*MIN(MaxScal,TgtVol/CT63))</f>
        <v>0</v>
      </c>
      <c r="DP63" s="26" t="n">
        <f aca="false">IF(OR(BE63=0,CU63="",CU63=0),0,BE63*MIN(MaxScal,TgtVol/CU63))</f>
        <v>0</v>
      </c>
      <c r="DQ63" s="26" t="n">
        <f aca="false">IF(OR(BF63=0,CV63="",CV63=0),0,BF63*MIN(MaxScal,TgtVol/CV63))</f>
        <v>0</v>
      </c>
      <c r="DR63" s="26" t="n">
        <f aca="false">IF(OR(BG63=0,CW63="",CW63=0),0,BG63*MIN(MaxScal,TgtVol/CW63))</f>
        <v>0</v>
      </c>
      <c r="DS63" s="26" t="n">
        <f aca="false">IF(OR(BH63=0,CX63="",CX63=0),0,BH63*MIN(MaxScal,TgtVol/CX63))</f>
        <v>0</v>
      </c>
      <c r="DT63" s="26" t="n">
        <f aca="false">IF(OR(BI63=0,CY63="",CY63=0),0,BI63*MIN(MaxScal,TgtVol/CY63))</f>
        <v>0</v>
      </c>
      <c r="DU63" s="26" t="n">
        <f aca="false">IF(OR(BJ63=0,CZ63="",CZ63=0),0,BJ63*MIN(MaxScal,TgtVol/CZ63))</f>
        <v>0</v>
      </c>
      <c r="DV63" s="26" t="n">
        <f aca="false">IF(OR(BK63=0,DA63="",DA63=0),0,BK63*MIN(MaxScal,TgtVol/DA63))</f>
        <v>0</v>
      </c>
      <c r="DW63" s="26" t="n">
        <f aca="false">IF(OR(BL63=0,DB63="",DB63=0),0,BL63*MIN(MaxScal,TgtVol/DB63))</f>
        <v>0</v>
      </c>
      <c r="DX63" s="28" t="n">
        <f aca="false">IFERROR(DC62*BM63,"")</f>
        <v>0</v>
      </c>
      <c r="DY63" s="28" t="n">
        <f aca="false">IFERROR(DD62*BN63,"")</f>
        <v>-0</v>
      </c>
      <c r="DZ63" s="28" t="n">
        <f aca="false">IFERROR(DE62*BO63,"")</f>
        <v>0</v>
      </c>
      <c r="EA63" s="28" t="n">
        <f aca="false">IFERROR(DF62*BP63,"")</f>
        <v>0</v>
      </c>
      <c r="EB63" s="28" t="n">
        <f aca="false">IFERROR(DG62*BQ63,"")</f>
        <v>-0</v>
      </c>
      <c r="EC63" s="28" t="n">
        <f aca="false">IFERROR(DH62*BR63,"")</f>
        <v>0</v>
      </c>
      <c r="ED63" s="28" t="n">
        <f aca="false">IFERROR(DI62*BS63,"")</f>
        <v>-0</v>
      </c>
      <c r="EE63" s="28" t="n">
        <f aca="false">IFERROR(DJ62*BT63,"")</f>
        <v>0</v>
      </c>
      <c r="EF63" s="28" t="n">
        <f aca="false">IFERROR(DK62*BU63,"")</f>
        <v>0</v>
      </c>
      <c r="EG63" s="28" t="n">
        <f aca="false">IFERROR(DL62*BV63,"")</f>
        <v>-0</v>
      </c>
      <c r="EH63" s="28" t="n">
        <f aca="false">IFERROR(DM62*BW63,"")</f>
        <v>-0</v>
      </c>
      <c r="EI63" s="28" t="n">
        <f aca="false">IFERROR(DN62*BX63,"")</f>
        <v>0</v>
      </c>
      <c r="EJ63" s="28" t="n">
        <f aca="false">IFERROR(DO62*BY63,"")</f>
        <v>0</v>
      </c>
      <c r="EK63" s="28" t="n">
        <f aca="false">IFERROR(DP62*BZ63,"")</f>
        <v>-0</v>
      </c>
      <c r="EL63" s="28" t="n">
        <f aca="false">IFERROR(DQ62*CA63,"")</f>
        <v>-0</v>
      </c>
      <c r="EM63" s="28" t="n">
        <f aca="false">IFERROR(DR62*CB63,"")</f>
        <v>-0</v>
      </c>
      <c r="EN63" s="28" t="n">
        <f aca="false">IFERROR(DS62*CC63,"")</f>
        <v>0</v>
      </c>
      <c r="EO63" s="28" t="n">
        <f aca="false">IFERROR(DT62*CD63,"")</f>
        <v>0</v>
      </c>
      <c r="EP63" s="28" t="n">
        <f aca="false">IFERROR(DU62*CE63,"")</f>
        <v>0</v>
      </c>
      <c r="EQ63" s="28" t="n">
        <f aca="false">IFERROR(DV62*CF63,"")</f>
        <v>0</v>
      </c>
      <c r="ER63" s="28" t="n">
        <f aca="false">IFERROR(DW62*CG63,"")</f>
        <v>-0</v>
      </c>
      <c r="ES63" s="28" t="n">
        <f aca="false">IF(ROW()=4,"",SUM(DX63:ER63))</f>
        <v>0</v>
      </c>
      <c r="ET63" s="29" t="n">
        <f aca="false">COUNTIF(AR63:BL63,"&gt;0")</f>
        <v>0</v>
      </c>
    </row>
    <row r="64" customFormat="false" ht="15" hidden="false" customHeight="false" outlineLevel="0" collapsed="false">
      <c r="A64" s="19" t="n">
        <v>39844</v>
      </c>
      <c r="B64" s="23" t="n">
        <f aca="false">ABS(Rates_Data!AD64-Rates_Data!AE64)</f>
        <v>0.641229508196721</v>
      </c>
      <c r="C64" s="23" t="n">
        <f aca="false">ABS(Rates_Data!AD64-Rates_Data!AF64)</f>
        <v>0.128754098360655</v>
      </c>
      <c r="D64" s="23" t="n">
        <f aca="false">ABS(Rates_Data!AD64-Rates_Data!AG64)</f>
        <v>0.753245901639345</v>
      </c>
      <c r="E64" s="23" t="n">
        <f aca="false">ABS(Rates_Data!AD64-Rates_Data!AH64)</f>
        <v>1.14670491803279</v>
      </c>
      <c r="F64" s="23" t="n">
        <f aca="false">ABS(Rates_Data!AD64-Rates_Data!AI64)</f>
        <v>0.528983606557377</v>
      </c>
      <c r="G64" s="23" t="n">
        <f aca="false">ABS(Rates_Data!AD64-Rates_Data!AJ64)</f>
        <v>0.00470491803278683</v>
      </c>
      <c r="H64" s="23" t="n">
        <f aca="false">ABS(Rates_Data!AE64-Rates_Data!AF64)</f>
        <v>0.769983606557377</v>
      </c>
      <c r="I64" s="23" t="n">
        <f aca="false">ABS(Rates_Data!AE64-Rates_Data!AG64)</f>
        <v>0.112016393442623</v>
      </c>
      <c r="J64" s="23" t="n">
        <f aca="false">ABS(Rates_Data!AE64-Rates_Data!AH64)</f>
        <v>0.505475409836065</v>
      </c>
      <c r="K64" s="23" t="n">
        <f aca="false">ABS(Rates_Data!AE64-Rates_Data!AI64)</f>
        <v>0.112245901639344</v>
      </c>
      <c r="L64" s="23" t="n">
        <f aca="false">ABS(Rates_Data!AE64-Rates_Data!AJ64)</f>
        <v>0.636524590163935</v>
      </c>
      <c r="M64" s="23" t="n">
        <f aca="false">ABS(Rates_Data!AF64-Rates_Data!AG64)</f>
        <v>0.882</v>
      </c>
      <c r="N64" s="23" t="n">
        <f aca="false">ABS(Rates_Data!AF64-Rates_Data!AH64)</f>
        <v>1.27545901639344</v>
      </c>
      <c r="O64" s="23" t="n">
        <f aca="false">ABS(Rates_Data!AF64-Rates_Data!AI64)</f>
        <v>0.657737704918033</v>
      </c>
      <c r="P64" s="23" t="n">
        <f aca="false">ABS(Rates_Data!AF64-Rates_Data!AJ64)</f>
        <v>0.133459016393442</v>
      </c>
      <c r="Q64" s="23" t="n">
        <f aca="false">ABS(Rates_Data!AG64-Rates_Data!AH64)</f>
        <v>0.393459016393442</v>
      </c>
      <c r="R64" s="23" t="n">
        <f aca="false">ABS(Rates_Data!AG64-Rates_Data!AI64)</f>
        <v>0.224262295081967</v>
      </c>
      <c r="S64" s="23" t="n">
        <f aca="false">ABS(Rates_Data!AG64-Rates_Data!AJ64)</f>
        <v>0.748540983606558</v>
      </c>
      <c r="T64" s="23" t="n">
        <f aca="false">ABS(Rates_Data!AH64-Rates_Data!AI64)</f>
        <v>0.61772131147541</v>
      </c>
      <c r="U64" s="23" t="n">
        <f aca="false">ABS(Rates_Data!AH64-Rates_Data!AJ64)</f>
        <v>1.142</v>
      </c>
      <c r="V64" s="23" t="n">
        <f aca="false">ABS(Rates_Data!AI64-Rates_Data!AJ64)</f>
        <v>0.52427868852459</v>
      </c>
      <c r="W64" s="26" t="n">
        <f aca="false">IF(ROW()&lt;4+MinObs-1,"",IFERROR((B64-AVERAGE(B$4:B64))/STDEV(B$4:B64),""))</f>
        <v>1.59009199163569</v>
      </c>
      <c r="X64" s="26" t="n">
        <f aca="false">IF(ROW()&lt;4+MinObs-1,"",IFERROR((C64-AVERAGE(C$4:C64))/STDEV(C$4:C64),""))</f>
        <v>-0.849899746172663</v>
      </c>
      <c r="Y64" s="26" t="n">
        <f aca="false">IF(ROW()&lt;4+MinObs-1,"",IFERROR((D64-AVERAGE(D$4:D64))/STDEV(D$4:D64),""))</f>
        <v>1.11877770173173</v>
      </c>
      <c r="Z64" s="26" t="n">
        <f aca="false">IF(ROW()&lt;4+MinObs-1,"",IFERROR((E64-AVERAGE(E$4:E64))/STDEV(E$4:E64),""))</f>
        <v>1.10907076736346</v>
      </c>
      <c r="AA64" s="26" t="n">
        <f aca="false">IF(ROW()&lt;4+MinObs-1,"",IFERROR((F64-AVERAGE(F$4:F64))/STDEV(F$4:F64),""))</f>
        <v>0.599697008045523</v>
      </c>
      <c r="AB64" s="26" t="n">
        <f aca="false">IF(ROW()&lt;4+MinObs-1,"",IFERROR((G64-AVERAGE(G$4:G64))/STDEV(G$4:G64),""))</f>
        <v>-1.19469162763475</v>
      </c>
      <c r="AC64" s="26" t="n">
        <f aca="false">IF(ROW()&lt;4+MinObs-1,"",IFERROR((H64-AVERAGE(H$4:H64))/STDEV(H$4:H64),""))</f>
        <v>2.95749193818612</v>
      </c>
      <c r="AD64" s="26" t="n">
        <f aca="false">IF(ROW()&lt;4+MinObs-1,"",IFERROR((I64-AVERAGE(I$4:I64))/STDEV(I$4:I64),""))</f>
        <v>-0.498869522494982</v>
      </c>
      <c r="AE64" s="26" t="n">
        <f aca="false">IF(ROW()&lt;4+MinObs-1,"",IFERROR((J64-AVERAGE(J$4:J64))/STDEV(J$4:J64),""))</f>
        <v>-0.00882131777096035</v>
      </c>
      <c r="AF64" s="26" t="n">
        <f aca="false">IF(ROW()&lt;4+MinObs-1,"",IFERROR((K64-AVERAGE(K$4:K64))/STDEV(K$4:K64),""))</f>
        <v>-0.669014308229724</v>
      </c>
      <c r="AG64" s="26" t="n">
        <f aca="false">IF(ROW()&lt;4+MinObs-1,"",IFERROR((L64-AVERAGE(L$4:L64))/STDEV(L$4:L64),""))</f>
        <v>1.16221161102669</v>
      </c>
      <c r="AH64" s="26" t="n">
        <f aca="false">IF(ROW()&lt;4+MinObs-1,"",IFERROR((M64-AVERAGE(M$4:M64))/STDEV(M$4:M64),""))</f>
        <v>1.00901776965062</v>
      </c>
      <c r="AI64" s="26" t="n">
        <f aca="false">IF(ROW()&lt;4+MinObs-1,"",IFERROR((N64-AVERAGE(N$4:N64))/STDEV(N$4:N64),""))</f>
        <v>1.91874552641726</v>
      </c>
      <c r="AJ64" s="26" t="n">
        <f aca="false">IF(ROW()&lt;4+MinObs-1,"",IFERROR((O64-AVERAGE(O$4:O64))/STDEV(O$4:O64),""))</f>
        <v>1.7870893259025</v>
      </c>
      <c r="AK64" s="26" t="n">
        <f aca="false">IF(ROW()&lt;4+MinObs-1,"",IFERROR((P64-AVERAGE(P$4:P64))/STDEV(P$4:P64),""))</f>
        <v>-0.772502981316369</v>
      </c>
      <c r="AL64" s="26" t="n">
        <f aca="false">IF(ROW()&lt;4+MinObs-1,"",IFERROR((Q64-AVERAGE(Q$4:Q64))/STDEV(Q$4:Q64),""))</f>
        <v>-0.232995919108309</v>
      </c>
      <c r="AM64" s="26" t="n">
        <f aca="false">IF(ROW()&lt;4+MinObs-1,"",IFERROR((R64-AVERAGE(R$4:R64))/STDEV(R$4:R64),""))</f>
        <v>-0.383079343635795</v>
      </c>
      <c r="AN64" s="26" t="n">
        <f aca="false">IF(ROW()&lt;4+MinObs-1,"",IFERROR((S64-AVERAGE(S$4:S64))/STDEV(S$4:S64),""))</f>
        <v>0.312037535434875</v>
      </c>
      <c r="AO64" s="26" t="n">
        <f aca="false">IF(ROW()&lt;4+MinObs-1,"",IFERROR((T64-AVERAGE(T$4:T64))/STDEV(T$4:T64),""))</f>
        <v>0.246045723912807</v>
      </c>
      <c r="AP64" s="26" t="n">
        <f aca="false">IF(ROW()&lt;4+MinObs-1,"",IFERROR((U64-AVERAGE(U$4:U64))/STDEV(U$4:U64),""))</f>
        <v>0.935935414024682</v>
      </c>
      <c r="AQ64" s="26" t="n">
        <f aca="false">IF(ROW()&lt;4+MinObs-1,"",IFERROR((V64-AVERAGE(V$4:V64))/STDEV(V$4:V64),""))</f>
        <v>1.10679266926537</v>
      </c>
      <c r="AR64" s="26" t="n">
        <f aca="false">IF(W64="",0,IF(W64&gt;=z4,w4,IF(W64&gt;=z3,w3,IF(W64&gt;=zEntry,w2,IF(AND(W64&gt;=ExitZ,AR63&gt;0),w2,0)))))</f>
        <v>0</v>
      </c>
      <c r="AS64" s="26" t="n">
        <f aca="false">IF(X64="",0,IF(X64&gt;=z4,w4,IF(X64&gt;=z3,w3,IF(X64&gt;=zEntry,w2,IF(AND(X64&gt;=ExitZ,AS63&gt;0),w2,0)))))</f>
        <v>0</v>
      </c>
      <c r="AT64" s="26" t="n">
        <f aca="false">IF(Y64="",0,IF(Y64&gt;=z4,w4,IF(Y64&gt;=z3,w3,IF(Y64&gt;=zEntry,w2,IF(AND(Y64&gt;=ExitZ,AT63&gt;0),w2,0)))))</f>
        <v>0</v>
      </c>
      <c r="AU64" s="26" t="n">
        <f aca="false">IF(Z64="",0,IF(Z64&gt;=z4,w4,IF(Z64&gt;=z3,w3,IF(Z64&gt;=zEntry,w2,IF(AND(Z64&gt;=ExitZ,AU63&gt;0),w2,0)))))</f>
        <v>0</v>
      </c>
      <c r="AV64" s="26" t="n">
        <f aca="false">IF(AA64="",0,IF(AA64&gt;=z4,w4,IF(AA64&gt;=z3,w3,IF(AA64&gt;=zEntry,w2,IF(AND(AA64&gt;=ExitZ,AV63&gt;0),w2,0)))))</f>
        <v>0</v>
      </c>
      <c r="AW64" s="26" t="n">
        <f aca="false">IF(AB64="",0,IF(AB64&gt;=z4,w4,IF(AB64&gt;=z3,w3,IF(AB64&gt;=zEntry,w2,IF(AND(AB64&gt;=ExitZ,AW63&gt;0),w2,0)))))</f>
        <v>0</v>
      </c>
      <c r="AX64" s="26" t="n">
        <f aca="false">IF(AC64="",0,IF(AC64&gt;=z4,w4,IF(AC64&gt;=z3,w3,IF(AC64&gt;=zEntry,w2,IF(AND(AC64&gt;=ExitZ,AX63&gt;0),w2,0)))))</f>
        <v>1</v>
      </c>
      <c r="AY64" s="26" t="n">
        <f aca="false">IF(AD64="",0,IF(AD64&gt;=z4,w4,IF(AD64&gt;=z3,w3,IF(AD64&gt;=zEntry,w2,IF(AND(AD64&gt;=ExitZ,AY63&gt;0),w2,0)))))</f>
        <v>0</v>
      </c>
      <c r="AZ64" s="26" t="n">
        <f aca="false">IF(AE64="",0,IF(AE64&gt;=z4,w4,IF(AE64&gt;=z3,w3,IF(AE64&gt;=zEntry,w2,IF(AND(AE64&gt;=ExitZ,AZ63&gt;0),w2,0)))))</f>
        <v>0</v>
      </c>
      <c r="BA64" s="26" t="n">
        <f aca="false">IF(AF64="",0,IF(AF64&gt;=z4,w4,IF(AF64&gt;=z3,w3,IF(AF64&gt;=zEntry,w2,IF(AND(AF64&gt;=ExitZ,BA63&gt;0),w2,0)))))</f>
        <v>0</v>
      </c>
      <c r="BB64" s="26" t="n">
        <f aca="false">IF(AG64="",0,IF(AG64&gt;=z4,w4,IF(AG64&gt;=z3,w3,IF(AG64&gt;=zEntry,w2,IF(AND(AG64&gt;=ExitZ,BB63&gt;0),w2,0)))))</f>
        <v>0</v>
      </c>
      <c r="BC64" s="26" t="n">
        <f aca="false">IF(AH64="",0,IF(AH64&gt;=z4,w4,IF(AH64&gt;=z3,w3,IF(AH64&gt;=zEntry,w2,IF(AND(AH64&gt;=ExitZ,BC63&gt;0),w2,0)))))</f>
        <v>0</v>
      </c>
      <c r="BD64" s="26" t="n">
        <f aca="false">IF(AI64="",0,IF(AI64&gt;=z4,w4,IF(AI64&gt;=z3,w3,IF(AI64&gt;=zEntry,w2,IF(AND(AI64&gt;=ExitZ,BD63&gt;0),w2,0)))))</f>
        <v>0</v>
      </c>
      <c r="BE64" s="26" t="n">
        <f aca="false">IF(AJ64="",0,IF(AJ64&gt;=z4,w4,IF(AJ64&gt;=z3,w3,IF(AJ64&gt;=zEntry,w2,IF(AND(AJ64&gt;=ExitZ,BE63&gt;0),w2,0)))))</f>
        <v>0</v>
      </c>
      <c r="BF64" s="26" t="n">
        <f aca="false">IF(AK64="",0,IF(AK64&gt;=z4,w4,IF(AK64&gt;=z3,w3,IF(AK64&gt;=zEntry,w2,IF(AND(AK64&gt;=ExitZ,BF63&gt;0),w2,0)))))</f>
        <v>0</v>
      </c>
      <c r="BG64" s="26" t="n">
        <f aca="false">IF(AL64="",0,IF(AL64&gt;=z4,w4,IF(AL64&gt;=z3,w3,IF(AL64&gt;=zEntry,w2,IF(AND(AL64&gt;=ExitZ,BG63&gt;0),w2,0)))))</f>
        <v>0</v>
      </c>
      <c r="BH64" s="26" t="n">
        <f aca="false">IF(AM64="",0,IF(AM64&gt;=z4,w4,IF(AM64&gt;=z3,w3,IF(AM64&gt;=zEntry,w2,IF(AND(AM64&gt;=ExitZ,BH63&gt;0),w2,0)))))</f>
        <v>0</v>
      </c>
      <c r="BI64" s="26" t="n">
        <f aca="false">IF(AN64="",0,IF(AN64&gt;=z4,w4,IF(AN64&gt;=z3,w3,IF(AN64&gt;=zEntry,w2,IF(AND(AN64&gt;=ExitZ,BI63&gt;0),w2,0)))))</f>
        <v>0</v>
      </c>
      <c r="BJ64" s="26" t="n">
        <f aca="false">IF(AO64="",0,IF(AO64&gt;=z4,w4,IF(AO64&gt;=z3,w3,IF(AO64&gt;=zEntry,w2,IF(AND(AO64&gt;=ExitZ,BJ63&gt;0),w2,0)))))</f>
        <v>0</v>
      </c>
      <c r="BK64" s="26" t="n">
        <f aca="false">IF(AP64="",0,IF(AP64&gt;=z4,w4,IF(AP64&gt;=z3,w3,IF(AP64&gt;=zEntry,w2,IF(AND(AP64&gt;=ExitZ,BK63&gt;0),w2,0)))))</f>
        <v>0</v>
      </c>
      <c r="BL64" s="26" t="n">
        <f aca="false">IF(AQ64="",0,IF(AQ64&gt;=z4,w4,IF(AQ64&gt;=z3,w3,IF(AQ64&gt;=zEntry,w2,IF(AND(AQ64&gt;=ExitZ,BL63&gt;0),w2,0)))))</f>
        <v>0</v>
      </c>
      <c r="BM64" s="23" t="n">
        <f aca="false">IF(Rates_Data!AD63&gt;=Rates_Data!AE63,Rates_Data!AK64-Rates_Data!AL64,Rates_Data!AL64-Rates_Data!AK64)</f>
        <v>-0.011742</v>
      </c>
      <c r="BN64" s="23" t="n">
        <f aca="false">IF(Rates_Data!AD63&gt;=Rates_Data!AF63,Rates_Data!AK64-Rates_Data!AM64,Rates_Data!AM64-Rates_Data!AK64)</f>
        <v>0.008284</v>
      </c>
      <c r="BO64" s="23" t="n">
        <f aca="false">IF(Rates_Data!AD63&gt;=Rates_Data!AG63,Rates_Data!AK64-Rates_Data!AN64,Rates_Data!AN64-Rates_Data!AK64)</f>
        <v>-0.000494000000000004</v>
      </c>
      <c r="BP64" s="23" t="n">
        <f aca="false">IF(Rates_Data!AD63&gt;=Rates_Data!AH63,Rates_Data!AK64-Rates_Data!AO64,Rates_Data!AO64-Rates_Data!AK64)</f>
        <v>0.005947</v>
      </c>
      <c r="BQ64" s="23" t="n">
        <f aca="false">IF(Rates_Data!AD63&gt;=Rates_Data!AI63,Rates_Data!AK64-Rates_Data!AP64,Rates_Data!AP64-Rates_Data!AK64)</f>
        <v>-0.001634</v>
      </c>
      <c r="BR64" s="23" t="n">
        <f aca="false">IF(Rates_Data!AD63&gt;=Rates_Data!AJ63,Rates_Data!AK64-Rates_Data!AQ64,Rates_Data!AQ64-Rates_Data!AK64)</f>
        <v>-0.002622</v>
      </c>
      <c r="BS64" s="23" t="n">
        <f aca="false">IF(Rates_Data!AE63&gt;=Rates_Data!AF63,Rates_Data!AL64-Rates_Data!AM64,Rates_Data!AM64-Rates_Data!AL64)</f>
        <v>0.020026</v>
      </c>
      <c r="BT64" s="23" t="n">
        <f aca="false">IF(Rates_Data!AE63&gt;=Rates_Data!AG63,Rates_Data!AL64-Rates_Data!AN64,Rates_Data!AN64-Rates_Data!AL64)</f>
        <v>0.011248</v>
      </c>
      <c r="BU64" s="23" t="n">
        <f aca="false">IF(Rates_Data!AE63&gt;=Rates_Data!AH63,Rates_Data!AL64-Rates_Data!AO64,Rates_Data!AO64-Rates_Data!AL64)</f>
        <v>0.017689</v>
      </c>
      <c r="BV64" s="23" t="n">
        <f aca="false">IF(Rates_Data!AE63&gt;=Rates_Data!AI63,Rates_Data!AL64-Rates_Data!AP64,Rates_Data!AP64-Rates_Data!AL64)</f>
        <v>0.010108</v>
      </c>
      <c r="BW64" s="23" t="n">
        <f aca="false">IF(Rates_Data!AE63&gt;=Rates_Data!AJ63,Rates_Data!AL64-Rates_Data!AQ64,Rates_Data!AQ64-Rates_Data!AL64)</f>
        <v>-0.014364</v>
      </c>
      <c r="BX64" s="23" t="n">
        <f aca="false">IF(Rates_Data!AF63&gt;=Rates_Data!AG63,Rates_Data!AM64-Rates_Data!AN64,Rates_Data!AN64-Rates_Data!AM64)</f>
        <v>-0.00877800000000001</v>
      </c>
      <c r="BY64" s="23" t="n">
        <f aca="false">IF(Rates_Data!AF63&gt;=Rates_Data!AH63,Rates_Data!AM64-Rates_Data!AO64,Rates_Data!AO64-Rates_Data!AM64)</f>
        <v>-0.002337</v>
      </c>
      <c r="BZ64" s="23" t="n">
        <f aca="false">IF(Rates_Data!AF63&gt;=Rates_Data!AI63,Rates_Data!AM64-Rates_Data!AP64,Rates_Data!AP64-Rates_Data!AM64)</f>
        <v>-0.009918</v>
      </c>
      <c r="CA64" s="23" t="n">
        <f aca="false">IF(Rates_Data!AF63&gt;=Rates_Data!AJ63,Rates_Data!AM64-Rates_Data!AQ64,Rates_Data!AQ64-Rates_Data!AM64)</f>
        <v>0.005662</v>
      </c>
      <c r="CB64" s="23" t="n">
        <f aca="false">IF(Rates_Data!AG63&gt;=Rates_Data!AH63,Rates_Data!AN64-Rates_Data!AO64,Rates_Data!AO64-Rates_Data!AN64)</f>
        <v>0.006441</v>
      </c>
      <c r="CC64" s="23" t="n">
        <f aca="false">IF(Rates_Data!AG63&gt;=Rates_Data!AI63,Rates_Data!AN64-Rates_Data!AP64,Rates_Data!AP64-Rates_Data!AN64)</f>
        <v>0.00114</v>
      </c>
      <c r="CD64" s="23" t="n">
        <f aca="false">IF(Rates_Data!AG63&gt;=Rates_Data!AJ63,Rates_Data!AN64-Rates_Data!AQ64,Rates_Data!AQ64-Rates_Data!AN64)</f>
        <v>-0.003116</v>
      </c>
      <c r="CE64" s="23" t="n">
        <f aca="false">IF(Rates_Data!AH63&gt;=Rates_Data!AI63,Rates_Data!AO64-Rates_Data!AP64,Rates_Data!AP64-Rates_Data!AO64)</f>
        <v>0.007581</v>
      </c>
      <c r="CF64" s="23" t="n">
        <f aca="false">IF(Rates_Data!AH63&gt;=Rates_Data!AJ63,Rates_Data!AO64-Rates_Data!AQ64,Rates_Data!AQ64-Rates_Data!AO64)</f>
        <v>0.003325</v>
      </c>
      <c r="CG64" s="23" t="n">
        <f aca="false">IF(Rates_Data!AI63&gt;=Rates_Data!AJ63,Rates_Data!AP64-Rates_Data!AQ64,Rates_Data!AQ64-Rates_Data!AP64)</f>
        <v>-0.004256</v>
      </c>
      <c r="CH64" s="27" t="n">
        <f aca="false">IF(ROW()&lt;4+VolLB,"",STDEV(INDEX($BM:$BM,ROW()-VolLB+1):INDEX($BM:$BM,ROW()))*SQRT(12))</f>
        <v>0.0193217468151944</v>
      </c>
      <c r="CI64" s="27" t="n">
        <f aca="false">IF(ROW()&lt;4+VolLB,"",STDEV(INDEX($BN:$BN,ROW()-VolLB+1):INDEX($BN:$BN,ROW()))*SQRT(12))</f>
        <v>0.0193773302362765</v>
      </c>
      <c r="CJ64" s="27" t="n">
        <f aca="false">IF(ROW()&lt;4+VolLB,"",STDEV(INDEX($BO:$BO,ROW()-VolLB+1):INDEX($BO:$BO,ROW()))*SQRT(12))</f>
        <v>0.0166418416517495</v>
      </c>
      <c r="CK64" s="27" t="n">
        <f aca="false">IF(ROW()&lt;4+VolLB,"",STDEV(INDEX($BP:$BP,ROW()-VolLB+1):INDEX($BP:$BP,ROW()))*SQRT(12))</f>
        <v>0.0213860783312527</v>
      </c>
      <c r="CL64" s="27" t="n">
        <f aca="false">IF(ROW()&lt;4+VolLB,"",STDEV(INDEX($BQ:$BQ,ROW()-VolLB+1):INDEX($BQ:$BQ,ROW()))*SQRT(12))</f>
        <v>0.0234476521953945</v>
      </c>
      <c r="CM64" s="27" t="n">
        <f aca="false">IF(ROW()&lt;4+VolLB,"",STDEV(INDEX($BR:$BR,ROW()-VolLB+1):INDEX($BR:$BR,ROW()))*SQRT(12))</f>
        <v>0.0191781799901172</v>
      </c>
      <c r="CN64" s="27" t="n">
        <f aca="false">IF(ROW()&lt;4+VolLB,"",STDEV(INDEX($BS:$BS,ROW()-VolLB+1):INDEX($BS:$BS,ROW()))*SQRT(12))</f>
        <v>0.020780464750062</v>
      </c>
      <c r="CO64" s="27" t="n">
        <f aca="false">IF(ROW()&lt;4+VolLB,"",STDEV(INDEX($BT:$BT,ROW()-VolLB+1):INDEX($BT:$BT,ROW()))*SQRT(12))</f>
        <v>0.0170079065140445</v>
      </c>
      <c r="CP64" s="27" t="n">
        <f aca="false">IF(ROW()&lt;4+VolLB,"",STDEV(INDEX($BU:$BU,ROW()-VolLB+1):INDEX($BU:$BU,ROW()))*SQRT(12))</f>
        <v>0.0238031437267473</v>
      </c>
      <c r="CQ64" s="27" t="n">
        <f aca="false">IF(ROW()&lt;4+VolLB,"",STDEV(INDEX($BV:$BV,ROW()-VolLB+1):INDEX($BV:$BV,ROW()))*SQRT(12))</f>
        <v>0.0203308107181475</v>
      </c>
      <c r="CR64" s="27" t="n">
        <f aca="false">IF(ROW()&lt;4+VolLB,"",STDEV(INDEX($BW:$BW,ROW()-VolLB+1):INDEX($BW:$BW,ROW()))*SQRT(12))</f>
        <v>0.0185369707257069</v>
      </c>
      <c r="CS64" s="27" t="n">
        <f aca="false">IF(ROW()&lt;4+VolLB,"",STDEV(INDEX($BX:$BX,ROW()-VolLB+1):INDEX($BX:$BX,ROW()))*SQRT(12))</f>
        <v>0.0217582710412561</v>
      </c>
      <c r="CT64" s="27" t="n">
        <f aca="false">IF(ROW()&lt;4+VolLB,"",STDEV(INDEX($BY:$BY,ROW()-VolLB+1):INDEX($BY:$BY,ROW()))*SQRT(12))</f>
        <v>0.0237373513175213</v>
      </c>
      <c r="CU64" s="27" t="n">
        <f aca="false">IF(ROW()&lt;4+VolLB,"",STDEV(INDEX($BZ:$BZ,ROW()-VolLB+1):INDEX($BZ:$BZ,ROW()))*SQRT(12))</f>
        <v>0.0256697276834574</v>
      </c>
      <c r="CV64" s="27" t="n">
        <f aca="false">IF(ROW()&lt;4+VolLB,"",STDEV(INDEX($CA:$CA,ROW()-VolLB+1):INDEX($CA:$CA,ROW()))*SQRT(12))</f>
        <v>0.0203553270275867</v>
      </c>
      <c r="CW64" s="27" t="n">
        <f aca="false">IF(ROW()&lt;4+VolLB,"",STDEV(INDEX($CB:$CB,ROW()-VolLB+1):INDEX($CB:$CB,ROW()))*SQRT(12))</f>
        <v>0.0195029438918236</v>
      </c>
      <c r="CX64" s="27" t="n">
        <f aca="false">IF(ROW()&lt;4+VolLB,"",STDEV(INDEX($CC:$CC,ROW()-VolLB+1):INDEX($CC:$CC,ROW()))*SQRT(12))</f>
        <v>0.0230653911781266</v>
      </c>
      <c r="CY64" s="27" t="n">
        <f aca="false">IF(ROW()&lt;4+VolLB,"",STDEV(INDEX($CD:$CD,ROW()-VolLB+1):INDEX($CD:$CD,ROW()))*SQRT(12))</f>
        <v>0.0188921080665975</v>
      </c>
      <c r="CZ64" s="27" t="n">
        <f aca="false">IF(ROW()&lt;4+VolLB,"",STDEV(INDEX($CE:$CE,ROW()-VolLB+1):INDEX($CE:$CE,ROW()))*SQRT(12))</f>
        <v>0.0224425549500433</v>
      </c>
      <c r="DA64" s="27" t="n">
        <f aca="false">IF(ROW()&lt;4+VolLB,"",STDEV(INDEX($CF:$CF,ROW()-VolLB+1):INDEX($CF:$CF,ROW()))*SQRT(12))</f>
        <v>0.019656150224003</v>
      </c>
      <c r="DB64" s="27" t="n">
        <f aca="false">IF(ROW()&lt;4+VolLB,"",STDEV(INDEX($CG:$CG,ROW()-VolLB+1):INDEX($CG:$CG,ROW()))*SQRT(12))</f>
        <v>0.0185749691879511</v>
      </c>
      <c r="DC64" s="26" t="n">
        <f aca="false">IF(OR(AR64=0,CH64="",CH64=0),0,AR64*MIN(MaxScal,TgtVol/CH64))</f>
        <v>0</v>
      </c>
      <c r="DD64" s="26" t="n">
        <f aca="false">IF(OR(AS64=0,CI64="",CI64=0),0,AS64*MIN(MaxScal,TgtVol/CI64))</f>
        <v>0</v>
      </c>
      <c r="DE64" s="26" t="n">
        <f aca="false">IF(OR(AT64=0,CJ64="",CJ64=0),0,AT64*MIN(MaxScal,TgtVol/CJ64))</f>
        <v>0</v>
      </c>
      <c r="DF64" s="26" t="n">
        <f aca="false">IF(OR(AU64=0,CK64="",CK64=0),0,AU64*MIN(MaxScal,TgtVol/CK64))</f>
        <v>0</v>
      </c>
      <c r="DG64" s="26" t="n">
        <f aca="false">IF(OR(AV64=0,CL64="",CL64=0),0,AV64*MIN(MaxScal,TgtVol/CL64))</f>
        <v>0</v>
      </c>
      <c r="DH64" s="26" t="n">
        <f aca="false">IF(OR(AW64=0,CM64="",CM64=0),0,AW64*MIN(MaxScal,TgtVol/CM64))</f>
        <v>0</v>
      </c>
      <c r="DI64" s="26" t="n">
        <f aca="false">IF(OR(AX64=0,CN64="",CN64=0),0,AX64*MIN(MaxScal,TgtVol/CN64))</f>
        <v>0.962442382331237</v>
      </c>
      <c r="DJ64" s="26" t="n">
        <f aca="false">IF(OR(AY64=0,CO64="",CO64=0),0,AY64*MIN(MaxScal,TgtVol/CO64))</f>
        <v>0</v>
      </c>
      <c r="DK64" s="26" t="n">
        <f aca="false">IF(OR(AZ64=0,CP64="",CP64=0),0,AZ64*MIN(MaxScal,TgtVol/CP64))</f>
        <v>0</v>
      </c>
      <c r="DL64" s="26" t="n">
        <f aca="false">IF(OR(BA64=0,CQ64="",CQ64=0),0,BA64*MIN(MaxScal,TgtVol/CQ64))</f>
        <v>0</v>
      </c>
      <c r="DM64" s="26" t="n">
        <f aca="false">IF(OR(BB64=0,CR64="",CR64=0),0,BB64*MIN(MaxScal,TgtVol/CR64))</f>
        <v>0</v>
      </c>
      <c r="DN64" s="26" t="n">
        <f aca="false">IF(OR(BC64=0,CS64="",CS64=0),0,BC64*MIN(MaxScal,TgtVol/CS64))</f>
        <v>0</v>
      </c>
      <c r="DO64" s="26" t="n">
        <f aca="false">IF(OR(BD64=0,CT64="",CT64=0),0,BD64*MIN(MaxScal,TgtVol/CT64))</f>
        <v>0</v>
      </c>
      <c r="DP64" s="26" t="n">
        <f aca="false">IF(OR(BE64=0,CU64="",CU64=0),0,BE64*MIN(MaxScal,TgtVol/CU64))</f>
        <v>0</v>
      </c>
      <c r="DQ64" s="26" t="n">
        <f aca="false">IF(OR(BF64=0,CV64="",CV64=0),0,BF64*MIN(MaxScal,TgtVol/CV64))</f>
        <v>0</v>
      </c>
      <c r="DR64" s="26" t="n">
        <f aca="false">IF(OR(BG64=0,CW64="",CW64=0),0,BG64*MIN(MaxScal,TgtVol/CW64))</f>
        <v>0</v>
      </c>
      <c r="DS64" s="26" t="n">
        <f aca="false">IF(OR(BH64=0,CX64="",CX64=0),0,BH64*MIN(MaxScal,TgtVol/CX64))</f>
        <v>0</v>
      </c>
      <c r="DT64" s="26" t="n">
        <f aca="false">IF(OR(BI64=0,CY64="",CY64=0),0,BI64*MIN(MaxScal,TgtVol/CY64))</f>
        <v>0</v>
      </c>
      <c r="DU64" s="26" t="n">
        <f aca="false">IF(OR(BJ64=0,CZ64="",CZ64=0),0,BJ64*MIN(MaxScal,TgtVol/CZ64))</f>
        <v>0</v>
      </c>
      <c r="DV64" s="26" t="n">
        <f aca="false">IF(OR(BK64=0,DA64="",DA64=0),0,BK64*MIN(MaxScal,TgtVol/DA64))</f>
        <v>0</v>
      </c>
      <c r="DW64" s="26" t="n">
        <f aca="false">IF(OR(BL64=0,DB64="",DB64=0),0,BL64*MIN(MaxScal,TgtVol/DB64))</f>
        <v>0</v>
      </c>
      <c r="DX64" s="28" t="n">
        <f aca="false">IFERROR(DC63*BM64,"")</f>
        <v>-0</v>
      </c>
      <c r="DY64" s="28" t="n">
        <f aca="false">IFERROR(DD63*BN64,"")</f>
        <v>0</v>
      </c>
      <c r="DZ64" s="28" t="n">
        <f aca="false">IFERROR(DE63*BO64,"")</f>
        <v>-0</v>
      </c>
      <c r="EA64" s="28" t="n">
        <f aca="false">IFERROR(DF63*BP64,"")</f>
        <v>0</v>
      </c>
      <c r="EB64" s="28" t="n">
        <f aca="false">IFERROR(DG63*BQ64,"")</f>
        <v>-0</v>
      </c>
      <c r="EC64" s="28" t="n">
        <f aca="false">IFERROR(DH63*BR64,"")</f>
        <v>-0</v>
      </c>
      <c r="ED64" s="28" t="n">
        <f aca="false">IFERROR(DI63*BS64,"")</f>
        <v>0</v>
      </c>
      <c r="EE64" s="28" t="n">
        <f aca="false">IFERROR(DJ63*BT64,"")</f>
        <v>0</v>
      </c>
      <c r="EF64" s="28" t="n">
        <f aca="false">IFERROR(DK63*BU64,"")</f>
        <v>0</v>
      </c>
      <c r="EG64" s="28" t="n">
        <f aca="false">IFERROR(DL63*BV64,"")</f>
        <v>0</v>
      </c>
      <c r="EH64" s="28" t="n">
        <f aca="false">IFERROR(DM63*BW64,"")</f>
        <v>-0</v>
      </c>
      <c r="EI64" s="28" t="n">
        <f aca="false">IFERROR(DN63*BX64,"")</f>
        <v>-0</v>
      </c>
      <c r="EJ64" s="28" t="n">
        <f aca="false">IFERROR(DO63*BY64,"")</f>
        <v>-0</v>
      </c>
      <c r="EK64" s="28" t="n">
        <f aca="false">IFERROR(DP63*BZ64,"")</f>
        <v>-0</v>
      </c>
      <c r="EL64" s="28" t="n">
        <f aca="false">IFERROR(DQ63*CA64,"")</f>
        <v>0</v>
      </c>
      <c r="EM64" s="28" t="n">
        <f aca="false">IFERROR(DR63*CB64,"")</f>
        <v>0</v>
      </c>
      <c r="EN64" s="28" t="n">
        <f aca="false">IFERROR(DS63*CC64,"")</f>
        <v>0</v>
      </c>
      <c r="EO64" s="28" t="n">
        <f aca="false">IFERROR(DT63*CD64,"")</f>
        <v>-0</v>
      </c>
      <c r="EP64" s="28" t="n">
        <f aca="false">IFERROR(DU63*CE64,"")</f>
        <v>0</v>
      </c>
      <c r="EQ64" s="28" t="n">
        <f aca="false">IFERROR(DV63*CF64,"")</f>
        <v>0</v>
      </c>
      <c r="ER64" s="28" t="n">
        <f aca="false">IFERROR(DW63*CG64,"")</f>
        <v>-0</v>
      </c>
      <c r="ES64" s="28" t="n">
        <f aca="false">IF(ROW()=4,"",SUM(DX64:ER64))</f>
        <v>0</v>
      </c>
      <c r="ET64" s="29" t="n">
        <f aca="false">COUNTIF(AR64:BL64,"&gt;0")</f>
        <v>1</v>
      </c>
    </row>
    <row r="65" customFormat="false" ht="15" hidden="false" customHeight="false" outlineLevel="0" collapsed="false">
      <c r="A65" s="19" t="n">
        <v>39872</v>
      </c>
      <c r="B65" s="23" t="n">
        <f aca="false">ABS(Rates_Data!AD65-Rates_Data!AE65)</f>
        <v>0.0385967741935482</v>
      </c>
      <c r="C65" s="23" t="n">
        <f aca="false">ABS(Rates_Data!AD65-Rates_Data!AF65)</f>
        <v>0.327387096774193</v>
      </c>
      <c r="D65" s="23" t="n">
        <f aca="false">ABS(Rates_Data!AD65-Rates_Data!AG65)</f>
        <v>0.148806451612903</v>
      </c>
      <c r="E65" s="23" t="n">
        <f aca="false">ABS(Rates_Data!AD65-Rates_Data!AH65)</f>
        <v>0.773032258064516</v>
      </c>
      <c r="F65" s="23" t="n">
        <f aca="false">ABS(Rates_Data!AD65-Rates_Data!AI65)</f>
        <v>0.120016129032258</v>
      </c>
      <c r="G65" s="23" t="n">
        <f aca="false">ABS(Rates_Data!AD65-Rates_Data!AJ65)</f>
        <v>0.350548387096774</v>
      </c>
      <c r="H65" s="23" t="n">
        <f aca="false">ABS(Rates_Data!AE65-Rates_Data!AF65)</f>
        <v>0.365983870967742</v>
      </c>
      <c r="I65" s="23" t="n">
        <f aca="false">ABS(Rates_Data!AE65-Rates_Data!AG65)</f>
        <v>0.110209677419355</v>
      </c>
      <c r="J65" s="23" t="n">
        <f aca="false">ABS(Rates_Data!AE65-Rates_Data!AH65)</f>
        <v>0.734435483870968</v>
      </c>
      <c r="K65" s="23" t="n">
        <f aca="false">ABS(Rates_Data!AE65-Rates_Data!AI65)</f>
        <v>0.0814193548387099</v>
      </c>
      <c r="L65" s="23" t="n">
        <f aca="false">ABS(Rates_Data!AE65-Rates_Data!AJ65)</f>
        <v>0.389145161290322</v>
      </c>
      <c r="M65" s="23" t="n">
        <f aca="false">ABS(Rates_Data!AF65-Rates_Data!AG65)</f>
        <v>0.476193548387097</v>
      </c>
      <c r="N65" s="23" t="n">
        <f aca="false">ABS(Rates_Data!AF65-Rates_Data!AH65)</f>
        <v>1.10041935483871</v>
      </c>
      <c r="O65" s="23" t="n">
        <f aca="false">ABS(Rates_Data!AF65-Rates_Data!AI65)</f>
        <v>0.447403225806452</v>
      </c>
      <c r="P65" s="23" t="n">
        <f aca="false">ABS(Rates_Data!AF65-Rates_Data!AJ65)</f>
        <v>0.0231612903225805</v>
      </c>
      <c r="Q65" s="23" t="n">
        <f aca="false">ABS(Rates_Data!AG65-Rates_Data!AH65)</f>
        <v>0.624225806451613</v>
      </c>
      <c r="R65" s="23" t="n">
        <f aca="false">ABS(Rates_Data!AG65-Rates_Data!AI65)</f>
        <v>0.028790322580645</v>
      </c>
      <c r="S65" s="23" t="n">
        <f aca="false">ABS(Rates_Data!AG65-Rates_Data!AJ65)</f>
        <v>0.499354838709677</v>
      </c>
      <c r="T65" s="23" t="n">
        <f aca="false">ABS(Rates_Data!AH65-Rates_Data!AI65)</f>
        <v>0.653016129032258</v>
      </c>
      <c r="U65" s="23" t="n">
        <f aca="false">ABS(Rates_Data!AH65-Rates_Data!AJ65)</f>
        <v>1.12358064516129</v>
      </c>
      <c r="V65" s="23" t="n">
        <f aca="false">ABS(Rates_Data!AI65-Rates_Data!AJ65)</f>
        <v>0.470564516129032</v>
      </c>
      <c r="W65" s="26" t="n">
        <f aca="false">IF(ROW()&lt;4+MinObs-1,"",IFERROR((B65-AVERAGE(B$4:B65))/STDEV(B$4:B65),""))</f>
        <v>-0.90555384775475</v>
      </c>
      <c r="X65" s="26" t="n">
        <f aca="false">IF(ROW()&lt;4+MinObs-1,"",IFERROR((C65-AVERAGE(C$4:C65))/STDEV(C$4:C65),""))</f>
        <v>-0.0849503808958815</v>
      </c>
      <c r="Y65" s="26" t="n">
        <f aca="false">IF(ROW()&lt;4+MinObs-1,"",IFERROR((D65-AVERAGE(D$4:D65))/STDEV(D$4:D65),""))</f>
        <v>-0.558462970165923</v>
      </c>
      <c r="Z65" s="26" t="n">
        <f aca="false">IF(ROW()&lt;4+MinObs-1,"",IFERROR((E65-AVERAGE(E$4:E65))/STDEV(E$4:E65),""))</f>
        <v>0.305893449912406</v>
      </c>
      <c r="AA65" s="26" t="n">
        <f aca="false">IF(ROW()&lt;4+MinObs-1,"",IFERROR((F65-AVERAGE(F$4:F65))/STDEV(F$4:F65),""))</f>
        <v>-0.948915080007278</v>
      </c>
      <c r="AB65" s="26" t="n">
        <f aca="false">IF(ROW()&lt;4+MinObs-1,"",IFERROR((G65-AVERAGE(G$4:G65))/STDEV(G$4:G65),""))</f>
        <v>-0.209561655467546</v>
      </c>
      <c r="AC65" s="26" t="n">
        <f aca="false">IF(ROW()&lt;4+MinObs-1,"",IFERROR((H65-AVERAGE(H$4:H65))/STDEV(H$4:H65),""))</f>
        <v>0.785694152228991</v>
      </c>
      <c r="AD65" s="26" t="n">
        <f aca="false">IF(ROW()&lt;4+MinObs-1,"",IFERROR((I65-AVERAGE(I$4:I65))/STDEV(I$4:I65),""))</f>
        <v>-0.497437790937143</v>
      </c>
      <c r="AE65" s="26" t="n">
        <f aca="false">IF(ROW()&lt;4+MinObs-1,"",IFERROR((J65-AVERAGE(J$4:J65))/STDEV(J$4:J65),""))</f>
        <v>0.561573140397615</v>
      </c>
      <c r="AF65" s="26" t="n">
        <f aca="false">IF(ROW()&lt;4+MinObs-1,"",IFERROR((K65-AVERAGE(K$4:K65))/STDEV(K$4:K65),""))</f>
        <v>-0.814741137405711</v>
      </c>
      <c r="AG65" s="26" t="n">
        <f aca="false">IF(ROW()&lt;4+MinObs-1,"",IFERROR((L65-AVERAGE(L$4:L65))/STDEV(L$4:L65),""))</f>
        <v>0.338415193611845</v>
      </c>
      <c r="AH65" s="26" t="n">
        <f aca="false">IF(ROW()&lt;4+MinObs-1,"",IFERROR((M65-AVERAGE(M$4:M65))/STDEV(M$4:M65),""))</f>
        <v>0.20346084988498</v>
      </c>
      <c r="AI65" s="26" t="n">
        <f aca="false">IF(ROW()&lt;4+MinObs-1,"",IFERROR((N65-AVERAGE(N$4:N65))/STDEV(N$4:N65),""))</f>
        <v>1.44704579448526</v>
      </c>
      <c r="AJ65" s="26" t="n">
        <f aca="false">IF(ROW()&lt;4+MinObs-1,"",IFERROR((O65-AVERAGE(O$4:O65))/STDEV(O$4:O65),""))</f>
        <v>0.78164712090653</v>
      </c>
      <c r="AK65" s="26" t="n">
        <f aca="false">IF(ROW()&lt;4+MinObs-1,"",IFERROR((P65-AVERAGE(P$4:P65))/STDEV(P$4:P65),""))</f>
        <v>-1.14286188823717</v>
      </c>
      <c r="AL65" s="26" t="n">
        <f aca="false">IF(ROW()&lt;4+MinObs-1,"",IFERROR((Q65-AVERAGE(Q$4:Q65))/STDEV(Q$4:Q65),""))</f>
        <v>0.202110896907511</v>
      </c>
      <c r="AM65" s="26" t="n">
        <f aca="false">IF(ROW()&lt;4+MinObs-1,"",IFERROR((R65-AVERAGE(R$4:R65))/STDEV(R$4:R65),""))</f>
        <v>-0.748107998338906</v>
      </c>
      <c r="AN65" s="26" t="n">
        <f aca="false">IF(ROW()&lt;4+MinObs-1,"",IFERROR((S65-AVERAGE(S$4:S65))/STDEV(S$4:S65),""))</f>
        <v>-0.131410333664087</v>
      </c>
      <c r="AO65" s="26" t="n">
        <f aca="false">IF(ROW()&lt;4+MinObs-1,"",IFERROR((T65-AVERAGE(T$4:T65))/STDEV(T$4:T65),""))</f>
        <v>0.349929328563889</v>
      </c>
      <c r="AP65" s="26" t="n">
        <f aca="false">IF(ROW()&lt;4+MinObs-1,"",IFERROR((U65-AVERAGE(U$4:U65))/STDEV(U$4:U65),""))</f>
        <v>0.885508562113739</v>
      </c>
      <c r="AQ65" s="26" t="n">
        <f aca="false">IF(ROW()&lt;4+MinObs-1,"",IFERROR((V65-AVERAGE(V$4:V65))/STDEV(V$4:V65),""))</f>
        <v>0.835649112817819</v>
      </c>
      <c r="AR65" s="26" t="n">
        <f aca="false">IF(W65="",0,IF(W65&gt;=z4,w4,IF(W65&gt;=z3,w3,IF(W65&gt;=zEntry,w2,IF(AND(W65&gt;=ExitZ,AR64&gt;0),w2,0)))))</f>
        <v>0</v>
      </c>
      <c r="AS65" s="26" t="n">
        <f aca="false">IF(X65="",0,IF(X65&gt;=z4,w4,IF(X65&gt;=z3,w3,IF(X65&gt;=zEntry,w2,IF(AND(X65&gt;=ExitZ,AS64&gt;0),w2,0)))))</f>
        <v>0</v>
      </c>
      <c r="AT65" s="26" t="n">
        <f aca="false">IF(Y65="",0,IF(Y65&gt;=z4,w4,IF(Y65&gt;=z3,w3,IF(Y65&gt;=zEntry,w2,IF(AND(Y65&gt;=ExitZ,AT64&gt;0),w2,0)))))</f>
        <v>0</v>
      </c>
      <c r="AU65" s="26" t="n">
        <f aca="false">IF(Z65="",0,IF(Z65&gt;=z4,w4,IF(Z65&gt;=z3,w3,IF(Z65&gt;=zEntry,w2,IF(AND(Z65&gt;=ExitZ,AU64&gt;0),w2,0)))))</f>
        <v>0</v>
      </c>
      <c r="AV65" s="26" t="n">
        <f aca="false">IF(AA65="",0,IF(AA65&gt;=z4,w4,IF(AA65&gt;=z3,w3,IF(AA65&gt;=zEntry,w2,IF(AND(AA65&gt;=ExitZ,AV64&gt;0),w2,0)))))</f>
        <v>0</v>
      </c>
      <c r="AW65" s="26" t="n">
        <f aca="false">IF(AB65="",0,IF(AB65&gt;=z4,w4,IF(AB65&gt;=z3,w3,IF(AB65&gt;=zEntry,w2,IF(AND(AB65&gt;=ExitZ,AW64&gt;0),w2,0)))))</f>
        <v>0</v>
      </c>
      <c r="AX65" s="26" t="n">
        <f aca="false">IF(AC65="",0,IF(AC65&gt;=z4,w4,IF(AC65&gt;=z3,w3,IF(AC65&gt;=zEntry,w2,IF(AND(AC65&gt;=ExitZ,AX64&gt;0),w2,0)))))</f>
        <v>0</v>
      </c>
      <c r="AY65" s="26" t="n">
        <f aca="false">IF(AD65="",0,IF(AD65&gt;=z4,w4,IF(AD65&gt;=z3,w3,IF(AD65&gt;=zEntry,w2,IF(AND(AD65&gt;=ExitZ,AY64&gt;0),w2,0)))))</f>
        <v>0</v>
      </c>
      <c r="AZ65" s="26" t="n">
        <f aca="false">IF(AE65="",0,IF(AE65&gt;=z4,w4,IF(AE65&gt;=z3,w3,IF(AE65&gt;=zEntry,w2,IF(AND(AE65&gt;=ExitZ,AZ64&gt;0),w2,0)))))</f>
        <v>0</v>
      </c>
      <c r="BA65" s="26" t="n">
        <f aca="false">IF(AF65="",0,IF(AF65&gt;=z4,w4,IF(AF65&gt;=z3,w3,IF(AF65&gt;=zEntry,w2,IF(AND(AF65&gt;=ExitZ,BA64&gt;0),w2,0)))))</f>
        <v>0</v>
      </c>
      <c r="BB65" s="26" t="n">
        <f aca="false">IF(AG65="",0,IF(AG65&gt;=z4,w4,IF(AG65&gt;=z3,w3,IF(AG65&gt;=zEntry,w2,IF(AND(AG65&gt;=ExitZ,BB64&gt;0),w2,0)))))</f>
        <v>0</v>
      </c>
      <c r="BC65" s="26" t="n">
        <f aca="false">IF(AH65="",0,IF(AH65&gt;=z4,w4,IF(AH65&gt;=z3,w3,IF(AH65&gt;=zEntry,w2,IF(AND(AH65&gt;=ExitZ,BC64&gt;0),w2,0)))))</f>
        <v>0</v>
      </c>
      <c r="BD65" s="26" t="n">
        <f aca="false">IF(AI65="",0,IF(AI65&gt;=z4,w4,IF(AI65&gt;=z3,w3,IF(AI65&gt;=zEntry,w2,IF(AND(AI65&gt;=ExitZ,BD64&gt;0),w2,0)))))</f>
        <v>0</v>
      </c>
      <c r="BE65" s="26" t="n">
        <f aca="false">IF(AJ65="",0,IF(AJ65&gt;=z4,w4,IF(AJ65&gt;=z3,w3,IF(AJ65&gt;=zEntry,w2,IF(AND(AJ65&gt;=ExitZ,BE64&gt;0),w2,0)))))</f>
        <v>0</v>
      </c>
      <c r="BF65" s="26" t="n">
        <f aca="false">IF(AK65="",0,IF(AK65&gt;=z4,w4,IF(AK65&gt;=z3,w3,IF(AK65&gt;=zEntry,w2,IF(AND(AK65&gt;=ExitZ,BF64&gt;0),w2,0)))))</f>
        <v>0</v>
      </c>
      <c r="BG65" s="26" t="n">
        <f aca="false">IF(AL65="",0,IF(AL65&gt;=z4,w4,IF(AL65&gt;=z3,w3,IF(AL65&gt;=zEntry,w2,IF(AND(AL65&gt;=ExitZ,BG64&gt;0),w2,0)))))</f>
        <v>0</v>
      </c>
      <c r="BH65" s="26" t="n">
        <f aca="false">IF(AM65="",0,IF(AM65&gt;=z4,w4,IF(AM65&gt;=z3,w3,IF(AM65&gt;=zEntry,w2,IF(AND(AM65&gt;=ExitZ,BH64&gt;0),w2,0)))))</f>
        <v>0</v>
      </c>
      <c r="BI65" s="26" t="n">
        <f aca="false">IF(AN65="",0,IF(AN65&gt;=z4,w4,IF(AN65&gt;=z3,w3,IF(AN65&gt;=zEntry,w2,IF(AND(AN65&gt;=ExitZ,BI64&gt;0),w2,0)))))</f>
        <v>0</v>
      </c>
      <c r="BJ65" s="26" t="n">
        <f aca="false">IF(AO65="",0,IF(AO65&gt;=z4,w4,IF(AO65&gt;=z3,w3,IF(AO65&gt;=zEntry,w2,IF(AND(AO65&gt;=ExitZ,BJ64&gt;0),w2,0)))))</f>
        <v>0</v>
      </c>
      <c r="BK65" s="26" t="n">
        <f aca="false">IF(AP65="",0,IF(AP65&gt;=z4,w4,IF(AP65&gt;=z3,w3,IF(AP65&gt;=zEntry,w2,IF(AND(AP65&gt;=ExitZ,BK64&gt;0),w2,0)))))</f>
        <v>0</v>
      </c>
      <c r="BL65" s="26" t="n">
        <f aca="false">IF(AQ65="",0,IF(AQ65&gt;=z4,w4,IF(AQ65&gt;=z3,w3,IF(AQ65&gt;=zEntry,w2,IF(AND(AQ65&gt;=ExitZ,BL64&gt;0),w2,0)))))</f>
        <v>0</v>
      </c>
      <c r="BM65" s="23" t="n">
        <f aca="false">IF(Rates_Data!AD64&gt;=Rates_Data!AE64,Rates_Data!AK65-Rates_Data!AL65,Rates_Data!AL65-Rates_Data!AK65)</f>
        <v>0.008949</v>
      </c>
      <c r="BN65" s="23" t="n">
        <f aca="false">IF(Rates_Data!AD64&gt;=Rates_Data!AF64,Rates_Data!AK65-Rates_Data!AM65,Rates_Data!AM65-Rates_Data!AK65)</f>
        <v>-0.004598</v>
      </c>
      <c r="BO65" s="23" t="n">
        <f aca="false">IF(Rates_Data!AD64&gt;=Rates_Data!AG64,Rates_Data!AK65-Rates_Data!AN65,Rates_Data!AN65-Rates_Data!AK65)</f>
        <v>0.00665</v>
      </c>
      <c r="BP65" s="23" t="n">
        <f aca="false">IF(Rates_Data!AD64&gt;=Rates_Data!AH64,Rates_Data!AK65-Rates_Data!AO65,Rates_Data!AO65-Rates_Data!AK65)</f>
        <v>0.002147</v>
      </c>
      <c r="BQ65" s="23" t="n">
        <f aca="false">IF(Rates_Data!AD64&gt;=Rates_Data!AI64,Rates_Data!AK65-Rates_Data!AP65,Rates_Data!AP65-Rates_Data!AK65)</f>
        <v>0.003268</v>
      </c>
      <c r="BR65" s="23" t="n">
        <f aca="false">IF(Rates_Data!AD64&gt;=Rates_Data!AJ64,Rates_Data!AK65-Rates_Data!AQ65,Rates_Data!AQ65-Rates_Data!AK65)</f>
        <v>0.00495899999999999</v>
      </c>
      <c r="BS65" s="23" t="n">
        <f aca="false">IF(Rates_Data!AE64&gt;=Rates_Data!AF64,Rates_Data!AL65-Rates_Data!AM65,Rates_Data!AM65-Rates_Data!AL65)</f>
        <v>0.004351</v>
      </c>
      <c r="BT65" s="23" t="n">
        <f aca="false">IF(Rates_Data!AE64&gt;=Rates_Data!AG64,Rates_Data!AL65-Rates_Data!AN65,Rates_Data!AN65-Rates_Data!AL65)</f>
        <v>-0.002299</v>
      </c>
      <c r="BU65" s="23" t="n">
        <f aca="false">IF(Rates_Data!AE64&gt;=Rates_Data!AH64,Rates_Data!AL65-Rates_Data!AO65,Rates_Data!AO65-Rates_Data!AL65)</f>
        <v>-0.006802</v>
      </c>
      <c r="BV65" s="23" t="n">
        <f aca="false">IF(Rates_Data!AE64&gt;=Rates_Data!AI64,Rates_Data!AL65-Rates_Data!AP65,Rates_Data!AP65-Rates_Data!AL65)</f>
        <v>0.005681</v>
      </c>
      <c r="BW65" s="23" t="n">
        <f aca="false">IF(Rates_Data!AE64&gt;=Rates_Data!AJ64,Rates_Data!AL65-Rates_Data!AQ65,Rates_Data!AQ65-Rates_Data!AL65)</f>
        <v>0.00399000000000001</v>
      </c>
      <c r="BX65" s="23" t="n">
        <f aca="false">IF(Rates_Data!AF64&gt;=Rates_Data!AG64,Rates_Data!AM65-Rates_Data!AN65,Rates_Data!AN65-Rates_Data!AM65)</f>
        <v>0.002052</v>
      </c>
      <c r="BY65" s="23" t="n">
        <f aca="false">IF(Rates_Data!AF64&gt;=Rates_Data!AH64,Rates_Data!AM65-Rates_Data!AO65,Rates_Data!AO65-Rates_Data!AM65)</f>
        <v>-0.002451</v>
      </c>
      <c r="BZ65" s="23" t="n">
        <f aca="false">IF(Rates_Data!AF64&gt;=Rates_Data!AI64,Rates_Data!AM65-Rates_Data!AP65,Rates_Data!AP65-Rates_Data!AM65)</f>
        <v>-0.00133</v>
      </c>
      <c r="CA65" s="23" t="n">
        <f aca="false">IF(Rates_Data!AF64&gt;=Rates_Data!AJ64,Rates_Data!AM65-Rates_Data!AQ65,Rates_Data!AQ65-Rates_Data!AM65)</f>
        <v>0.000360999999999994</v>
      </c>
      <c r="CB65" s="23" t="n">
        <f aca="false">IF(Rates_Data!AG64&gt;=Rates_Data!AH64,Rates_Data!AN65-Rates_Data!AO65,Rates_Data!AO65-Rates_Data!AN65)</f>
        <v>-0.004503</v>
      </c>
      <c r="CC65" s="23" t="n">
        <f aca="false">IF(Rates_Data!AG64&gt;=Rates_Data!AI64,Rates_Data!AN65-Rates_Data!AP65,Rates_Data!AP65-Rates_Data!AN65)</f>
        <v>0.003382</v>
      </c>
      <c r="CD65" s="23" t="n">
        <f aca="false">IF(Rates_Data!AG64&gt;=Rates_Data!AJ64,Rates_Data!AN65-Rates_Data!AQ65,Rates_Data!AQ65-Rates_Data!AN65)</f>
        <v>0.00169100000000001</v>
      </c>
      <c r="CE65" s="23" t="n">
        <f aca="false">IF(Rates_Data!AH64&gt;=Rates_Data!AI64,Rates_Data!AO65-Rates_Data!AP65,Rates_Data!AP65-Rates_Data!AO65)</f>
        <v>-0.001121</v>
      </c>
      <c r="CF65" s="23" t="n">
        <f aca="false">IF(Rates_Data!AH64&gt;=Rates_Data!AJ64,Rates_Data!AO65-Rates_Data!AQ65,Rates_Data!AQ65-Rates_Data!AO65)</f>
        <v>-0.00281199999999999</v>
      </c>
      <c r="CG65" s="23" t="n">
        <f aca="false">IF(Rates_Data!AI64&gt;=Rates_Data!AJ64,Rates_Data!AP65-Rates_Data!AQ65,Rates_Data!AQ65-Rates_Data!AP65)</f>
        <v>-0.001691</v>
      </c>
      <c r="CH65" s="27" t="n">
        <f aca="false">IF(ROW()&lt;4+VolLB,"",STDEV(INDEX($BM:$BM,ROW()-VolLB+1):INDEX($BM:$BM,ROW()))*SQRT(12))</f>
        <v>0.0197502477399772</v>
      </c>
      <c r="CI65" s="27" t="n">
        <f aca="false">IF(ROW()&lt;4+VolLB,"",STDEV(INDEX($BN:$BN,ROW()-VolLB+1):INDEX($BN:$BN,ROW()))*SQRT(12))</f>
        <v>0.0196482941462393</v>
      </c>
      <c r="CJ65" s="27" t="n">
        <f aca="false">IF(ROW()&lt;4+VolLB,"",STDEV(INDEX($BO:$BO,ROW()-VolLB+1):INDEX($BO:$BO,ROW()))*SQRT(12))</f>
        <v>0.0169972869498971</v>
      </c>
      <c r="CK65" s="27" t="n">
        <f aca="false">IF(ROW()&lt;4+VolLB,"",STDEV(INDEX($BP:$BP,ROW()-VolLB+1):INDEX($BP:$BP,ROW()))*SQRT(12))</f>
        <v>0.0214001179994522</v>
      </c>
      <c r="CL65" s="27" t="n">
        <f aca="false">IF(ROW()&lt;4+VolLB,"",STDEV(INDEX($BQ:$BQ,ROW()-VolLB+1):INDEX($BQ:$BQ,ROW()))*SQRT(12))</f>
        <v>0.023021761374011</v>
      </c>
      <c r="CM65" s="27" t="n">
        <f aca="false">IF(ROW()&lt;4+VolLB,"",STDEV(INDEX($BR:$BR,ROW()-VolLB+1):INDEX($BR:$BR,ROW()))*SQRT(12))</f>
        <v>0.0191715458084557</v>
      </c>
      <c r="CN65" s="27" t="n">
        <f aca="false">IF(ROW()&lt;4+VolLB,"",STDEV(INDEX($BS:$BS,ROW()-VolLB+1):INDEX($BS:$BS,ROW()))*SQRT(12))</f>
        <v>0.020808282911242</v>
      </c>
      <c r="CO65" s="27" t="n">
        <f aca="false">IF(ROW()&lt;4+VolLB,"",STDEV(INDEX($BT:$BT,ROW()-VolLB+1):INDEX($BT:$BT,ROW()))*SQRT(12))</f>
        <v>0.0168992830031054</v>
      </c>
      <c r="CP65" s="27" t="n">
        <f aca="false">IF(ROW()&lt;4+VolLB,"",STDEV(INDEX($BU:$BU,ROW()-VolLB+1):INDEX($BU:$BU,ROW()))*SQRT(12))</f>
        <v>0.0241061965120214</v>
      </c>
      <c r="CQ65" s="27" t="n">
        <f aca="false">IF(ROW()&lt;4+VolLB,"",STDEV(INDEX($BV:$BV,ROW()-VolLB+1):INDEX($BV:$BV,ROW()))*SQRT(12))</f>
        <v>0.0193329481298243</v>
      </c>
      <c r="CR65" s="27" t="n">
        <f aca="false">IF(ROW()&lt;4+VolLB,"",STDEV(INDEX($BW:$BW,ROW()-VolLB+1):INDEX($BW:$BW,ROW()))*SQRT(12))</f>
        <v>0.0187284854628807</v>
      </c>
      <c r="CS65" s="27" t="n">
        <f aca="false">IF(ROW()&lt;4+VolLB,"",STDEV(INDEX($BX:$BX,ROW()-VolLB+1):INDEX($BX:$BX,ROW()))*SQRT(12))</f>
        <v>0.0217668854827476</v>
      </c>
      <c r="CT65" s="27" t="n">
        <f aca="false">IF(ROW()&lt;4+VolLB,"",STDEV(INDEX($BY:$BY,ROW()-VolLB+1):INDEX($BY:$BY,ROW()))*SQRT(12))</f>
        <v>0.0237819522853941</v>
      </c>
      <c r="CU65" s="27" t="n">
        <f aca="false">IF(ROW()&lt;4+VolLB,"",STDEV(INDEX($BZ:$BZ,ROW()-VolLB+1):INDEX($BZ:$BZ,ROW()))*SQRT(12))</f>
        <v>0.0250454801397093</v>
      </c>
      <c r="CV65" s="27" t="n">
        <f aca="false">IF(ROW()&lt;4+VolLB,"",STDEV(INDEX($CA:$CA,ROW()-VolLB+1):INDEX($CA:$CA,ROW()))*SQRT(12))</f>
        <v>0.02026400490854</v>
      </c>
      <c r="CW65" s="27" t="n">
        <f aca="false">IF(ROW()&lt;4+VolLB,"",STDEV(INDEX($CB:$CB,ROW()-VolLB+1):INDEX($CB:$CB,ROW()))*SQRT(12))</f>
        <v>0.0196814940168</v>
      </c>
      <c r="CX65" s="27" t="n">
        <f aca="false">IF(ROW()&lt;4+VolLB,"",STDEV(INDEX($CC:$CC,ROW()-VolLB+1):INDEX($CC:$CC,ROW()))*SQRT(12))</f>
        <v>0.0225570360050547</v>
      </c>
      <c r="CY65" s="27" t="n">
        <f aca="false">IF(ROW()&lt;4+VolLB,"",STDEV(INDEX($CD:$CD,ROW()-VolLB+1):INDEX($CD:$CD,ROW()))*SQRT(12))</f>
        <v>0.0188032253119866</v>
      </c>
      <c r="CZ65" s="27" t="n">
        <f aca="false">IF(ROW()&lt;4+VolLB,"",STDEV(INDEX($CE:$CE,ROW()-VolLB+1):INDEX($CE:$CE,ROW()))*SQRT(12))</f>
        <v>0.0217883930365295</v>
      </c>
      <c r="DA65" s="27" t="n">
        <f aca="false">IF(ROW()&lt;4+VolLB,"",STDEV(INDEX($CF:$CF,ROW()-VolLB+1):INDEX($CF:$CF,ROW()))*SQRT(12))</f>
        <v>0.0196177965975503</v>
      </c>
      <c r="DB65" s="27" t="n">
        <f aca="false">IF(ROW()&lt;4+VolLB,"",STDEV(INDEX($CG:$CG,ROW()-VolLB+1):INDEX($CG:$CG,ROW()))*SQRT(12))</f>
        <v>0.0171273570162447</v>
      </c>
      <c r="DC65" s="26" t="n">
        <f aca="false">IF(OR(AR65=0,CH65="",CH65=0),0,AR65*MIN(MaxScal,TgtVol/CH65))</f>
        <v>0</v>
      </c>
      <c r="DD65" s="26" t="n">
        <f aca="false">IF(OR(AS65=0,CI65="",CI65=0),0,AS65*MIN(MaxScal,TgtVol/CI65))</f>
        <v>0</v>
      </c>
      <c r="DE65" s="26" t="n">
        <f aca="false">IF(OR(AT65=0,CJ65="",CJ65=0),0,AT65*MIN(MaxScal,TgtVol/CJ65))</f>
        <v>0</v>
      </c>
      <c r="DF65" s="26" t="n">
        <f aca="false">IF(OR(AU65=0,CK65="",CK65=0),0,AU65*MIN(MaxScal,TgtVol/CK65))</f>
        <v>0</v>
      </c>
      <c r="DG65" s="26" t="n">
        <f aca="false">IF(OR(AV65=0,CL65="",CL65=0),0,AV65*MIN(MaxScal,TgtVol/CL65))</f>
        <v>0</v>
      </c>
      <c r="DH65" s="26" t="n">
        <f aca="false">IF(OR(AW65=0,CM65="",CM65=0),0,AW65*MIN(MaxScal,TgtVol/CM65))</f>
        <v>0</v>
      </c>
      <c r="DI65" s="26" t="n">
        <f aca="false">IF(OR(AX65=0,CN65="",CN65=0),0,AX65*MIN(MaxScal,TgtVol/CN65))</f>
        <v>0</v>
      </c>
      <c r="DJ65" s="26" t="n">
        <f aca="false">IF(OR(AY65=0,CO65="",CO65=0),0,AY65*MIN(MaxScal,TgtVol/CO65))</f>
        <v>0</v>
      </c>
      <c r="DK65" s="26" t="n">
        <f aca="false">IF(OR(AZ65=0,CP65="",CP65=0),0,AZ65*MIN(MaxScal,TgtVol/CP65))</f>
        <v>0</v>
      </c>
      <c r="DL65" s="26" t="n">
        <f aca="false">IF(OR(BA65=0,CQ65="",CQ65=0),0,BA65*MIN(MaxScal,TgtVol/CQ65))</f>
        <v>0</v>
      </c>
      <c r="DM65" s="26" t="n">
        <f aca="false">IF(OR(BB65=0,CR65="",CR65=0),0,BB65*MIN(MaxScal,TgtVol/CR65))</f>
        <v>0</v>
      </c>
      <c r="DN65" s="26" t="n">
        <f aca="false">IF(OR(BC65=0,CS65="",CS65=0),0,BC65*MIN(MaxScal,TgtVol/CS65))</f>
        <v>0</v>
      </c>
      <c r="DO65" s="26" t="n">
        <f aca="false">IF(OR(BD65=0,CT65="",CT65=0),0,BD65*MIN(MaxScal,TgtVol/CT65))</f>
        <v>0</v>
      </c>
      <c r="DP65" s="26" t="n">
        <f aca="false">IF(OR(BE65=0,CU65="",CU65=0),0,BE65*MIN(MaxScal,TgtVol/CU65))</f>
        <v>0</v>
      </c>
      <c r="DQ65" s="26" t="n">
        <f aca="false">IF(OR(BF65=0,CV65="",CV65=0),0,BF65*MIN(MaxScal,TgtVol/CV65))</f>
        <v>0</v>
      </c>
      <c r="DR65" s="26" t="n">
        <f aca="false">IF(OR(BG65=0,CW65="",CW65=0),0,BG65*MIN(MaxScal,TgtVol/CW65))</f>
        <v>0</v>
      </c>
      <c r="DS65" s="26" t="n">
        <f aca="false">IF(OR(BH65=0,CX65="",CX65=0),0,BH65*MIN(MaxScal,TgtVol/CX65))</f>
        <v>0</v>
      </c>
      <c r="DT65" s="26" t="n">
        <f aca="false">IF(OR(BI65=0,CY65="",CY65=0),0,BI65*MIN(MaxScal,TgtVol/CY65))</f>
        <v>0</v>
      </c>
      <c r="DU65" s="26" t="n">
        <f aca="false">IF(OR(BJ65=0,CZ65="",CZ65=0),0,BJ65*MIN(MaxScal,TgtVol/CZ65))</f>
        <v>0</v>
      </c>
      <c r="DV65" s="26" t="n">
        <f aca="false">IF(OR(BK65=0,DA65="",DA65=0),0,BK65*MIN(MaxScal,TgtVol/DA65))</f>
        <v>0</v>
      </c>
      <c r="DW65" s="26" t="n">
        <f aca="false">IF(OR(BL65=0,DB65="",DB65=0),0,BL65*MIN(MaxScal,TgtVol/DB65))</f>
        <v>0</v>
      </c>
      <c r="DX65" s="28" t="n">
        <f aca="false">IFERROR(DC64*BM65,"")</f>
        <v>0</v>
      </c>
      <c r="DY65" s="28" t="n">
        <f aca="false">IFERROR(DD64*BN65,"")</f>
        <v>-0</v>
      </c>
      <c r="DZ65" s="28" t="n">
        <f aca="false">IFERROR(DE64*BO65,"")</f>
        <v>0</v>
      </c>
      <c r="EA65" s="28" t="n">
        <f aca="false">IFERROR(DF64*BP65,"")</f>
        <v>0</v>
      </c>
      <c r="EB65" s="28" t="n">
        <f aca="false">IFERROR(DG64*BQ65,"")</f>
        <v>0</v>
      </c>
      <c r="EC65" s="28" t="n">
        <f aca="false">IFERROR(DH64*BR65,"")</f>
        <v>0</v>
      </c>
      <c r="ED65" s="28" t="n">
        <f aca="false">IFERROR(DI64*BS65,"")</f>
        <v>0.00418758680552321</v>
      </c>
      <c r="EE65" s="28" t="n">
        <f aca="false">IFERROR(DJ64*BT65,"")</f>
        <v>-0</v>
      </c>
      <c r="EF65" s="28" t="n">
        <f aca="false">IFERROR(DK64*BU65,"")</f>
        <v>-0</v>
      </c>
      <c r="EG65" s="28" t="n">
        <f aca="false">IFERROR(DL64*BV65,"")</f>
        <v>0</v>
      </c>
      <c r="EH65" s="28" t="n">
        <f aca="false">IFERROR(DM64*BW65,"")</f>
        <v>0</v>
      </c>
      <c r="EI65" s="28" t="n">
        <f aca="false">IFERROR(DN64*BX65,"")</f>
        <v>0</v>
      </c>
      <c r="EJ65" s="28" t="n">
        <f aca="false">IFERROR(DO64*BY65,"")</f>
        <v>-0</v>
      </c>
      <c r="EK65" s="28" t="n">
        <f aca="false">IFERROR(DP64*BZ65,"")</f>
        <v>-0</v>
      </c>
      <c r="EL65" s="28" t="n">
        <f aca="false">IFERROR(DQ64*CA65,"")</f>
        <v>0</v>
      </c>
      <c r="EM65" s="28" t="n">
        <f aca="false">IFERROR(DR64*CB65,"")</f>
        <v>-0</v>
      </c>
      <c r="EN65" s="28" t="n">
        <f aca="false">IFERROR(DS64*CC65,"")</f>
        <v>0</v>
      </c>
      <c r="EO65" s="28" t="n">
        <f aca="false">IFERROR(DT64*CD65,"")</f>
        <v>0</v>
      </c>
      <c r="EP65" s="28" t="n">
        <f aca="false">IFERROR(DU64*CE65,"")</f>
        <v>-0</v>
      </c>
      <c r="EQ65" s="28" t="n">
        <f aca="false">IFERROR(DV64*CF65,"")</f>
        <v>-0</v>
      </c>
      <c r="ER65" s="28" t="n">
        <f aca="false">IFERROR(DW64*CG65,"")</f>
        <v>-0</v>
      </c>
      <c r="ES65" s="28" t="n">
        <f aca="false">IF(ROW()=4,"",SUM(DX65:ER65))</f>
        <v>0.00418758680552321</v>
      </c>
      <c r="ET65" s="29" t="n">
        <f aca="false">COUNTIF(AR65:BL65,"&gt;0")</f>
        <v>0</v>
      </c>
    </row>
    <row r="66" customFormat="false" ht="15" hidden="false" customHeight="false" outlineLevel="0" collapsed="false">
      <c r="A66" s="19" t="n">
        <v>39903</v>
      </c>
      <c r="B66" s="23" t="n">
        <f aca="false">ABS(Rates_Data!AD66-Rates_Data!AE66)</f>
        <v>0.231857142857143</v>
      </c>
      <c r="C66" s="23" t="n">
        <f aca="false">ABS(Rates_Data!AD66-Rates_Data!AF66)</f>
        <v>0.0596507936507941</v>
      </c>
      <c r="D66" s="23" t="n">
        <f aca="false">ABS(Rates_Data!AD66-Rates_Data!AG66)</f>
        <v>0.706412698412699</v>
      </c>
      <c r="E66" s="23" t="n">
        <f aca="false">ABS(Rates_Data!AD66-Rates_Data!AH66)</f>
        <v>0.917238095238096</v>
      </c>
      <c r="F66" s="23" t="n">
        <f aca="false">ABS(Rates_Data!AD66-Rates_Data!AI66)</f>
        <v>0.561952380952381</v>
      </c>
      <c r="G66" s="23" t="n">
        <f aca="false">ABS(Rates_Data!AD66-Rates_Data!AJ66)</f>
        <v>0.284952380952381</v>
      </c>
      <c r="H66" s="23" t="n">
        <f aca="false">ABS(Rates_Data!AE66-Rates_Data!AF66)</f>
        <v>0.172206349206349</v>
      </c>
      <c r="I66" s="23" t="n">
        <f aca="false">ABS(Rates_Data!AE66-Rates_Data!AG66)</f>
        <v>0.474555555555556</v>
      </c>
      <c r="J66" s="23" t="n">
        <f aca="false">ABS(Rates_Data!AE66-Rates_Data!AH66)</f>
        <v>0.685380952380953</v>
      </c>
      <c r="K66" s="23" t="n">
        <f aca="false">ABS(Rates_Data!AE66-Rates_Data!AI66)</f>
        <v>0.330095238095238</v>
      </c>
      <c r="L66" s="23" t="n">
        <f aca="false">ABS(Rates_Data!AE66-Rates_Data!AJ66)</f>
        <v>0.516809523809524</v>
      </c>
      <c r="M66" s="23" t="n">
        <f aca="false">ABS(Rates_Data!AF66-Rates_Data!AG66)</f>
        <v>0.646761904761904</v>
      </c>
      <c r="N66" s="23" t="n">
        <f aca="false">ABS(Rates_Data!AF66-Rates_Data!AH66)</f>
        <v>0.857587301587302</v>
      </c>
      <c r="O66" s="23" t="n">
        <f aca="false">ABS(Rates_Data!AF66-Rates_Data!AI66)</f>
        <v>0.502301587301587</v>
      </c>
      <c r="P66" s="23" t="n">
        <f aca="false">ABS(Rates_Data!AF66-Rates_Data!AJ66)</f>
        <v>0.344603174603175</v>
      </c>
      <c r="Q66" s="23" t="n">
        <f aca="false">ABS(Rates_Data!AG66-Rates_Data!AH66)</f>
        <v>0.210825396825397</v>
      </c>
      <c r="R66" s="23" t="n">
        <f aca="false">ABS(Rates_Data!AG66-Rates_Data!AI66)</f>
        <v>0.144460317460317</v>
      </c>
      <c r="S66" s="23" t="n">
        <f aca="false">ABS(Rates_Data!AG66-Rates_Data!AJ66)</f>
        <v>0.991365079365079</v>
      </c>
      <c r="T66" s="23" t="n">
        <f aca="false">ABS(Rates_Data!AH66-Rates_Data!AI66)</f>
        <v>0.355285714285714</v>
      </c>
      <c r="U66" s="23" t="n">
        <f aca="false">ABS(Rates_Data!AH66-Rates_Data!AJ66)</f>
        <v>1.20219047619048</v>
      </c>
      <c r="V66" s="23" t="n">
        <f aca="false">ABS(Rates_Data!AI66-Rates_Data!AJ66)</f>
        <v>0.846904761904762</v>
      </c>
      <c r="W66" s="26" t="n">
        <f aca="false">IF(ROW()&lt;4+MinObs-1,"",IFERROR((B66-AVERAGE(B$4:B66))/STDEV(B$4:B66),""))</f>
        <v>-0.0989587849796823</v>
      </c>
      <c r="X66" s="26" t="n">
        <f aca="false">IF(ROW()&lt;4+MinObs-1,"",IFERROR((C66-AVERAGE(C$4:C66))/STDEV(C$4:C66),""))</f>
        <v>-1.10359193250984</v>
      </c>
      <c r="Y66" s="26" t="n">
        <f aca="false">IF(ROW()&lt;4+MinObs-1,"",IFERROR((D66-AVERAGE(D$4:D66))/STDEV(D$4:D66),""))</f>
        <v>0.987279907509889</v>
      </c>
      <c r="Z66" s="26" t="n">
        <f aca="false">IF(ROW()&lt;4+MinObs-1,"",IFERROR((E66-AVERAGE(E$4:E66))/STDEV(E$4:E66),""))</f>
        <v>0.610421460277743</v>
      </c>
      <c r="AA66" s="26" t="n">
        <f aca="false">IF(ROW()&lt;4+MinObs-1,"",IFERROR((F66-AVERAGE(F$4:F66))/STDEV(F$4:F66),""))</f>
        <v>0.732745127951472</v>
      </c>
      <c r="AB66" s="26" t="n">
        <f aca="false">IF(ROW()&lt;4+MinObs-1,"",IFERROR((G66-AVERAGE(G$4:G66))/STDEV(G$4:G66),""))</f>
        <v>-0.393937753786781</v>
      </c>
      <c r="AC66" s="26" t="n">
        <f aca="false">IF(ROW()&lt;4+MinObs-1,"",IFERROR((H66-AVERAGE(H$4:H66))/STDEV(H$4:H66),""))</f>
        <v>-0.25209864898161</v>
      </c>
      <c r="AD66" s="26" t="n">
        <f aca="false">IF(ROW()&lt;4+MinObs-1,"",IFERROR((I66-AVERAGE(I$4:I66))/STDEV(I$4:I66),""))</f>
        <v>0.230841575126776</v>
      </c>
      <c r="AE66" s="26" t="n">
        <f aca="false">IF(ROW()&lt;4+MinObs-1,"",IFERROR((J66-AVERAGE(J$4:J66))/STDEV(J$4:J66),""))</f>
        <v>0.433286605443594</v>
      </c>
      <c r="AF66" s="26" t="n">
        <f aca="false">IF(ROW()&lt;4+MinObs-1,"",IFERROR((K66-AVERAGE(K$4:K66))/STDEV(K$4:K66),""))</f>
        <v>0.449657155150974</v>
      </c>
      <c r="AG66" s="26" t="n">
        <f aca="false">IF(ROW()&lt;4+MinObs-1,"",IFERROR((L66-AVERAGE(L$4:L66))/STDEV(L$4:L66),""))</f>
        <v>0.75552975999583</v>
      </c>
      <c r="AH66" s="26" t="n">
        <f aca="false">IF(ROW()&lt;4+MinObs-1,"",IFERROR((M66-AVERAGE(M$4:M66))/STDEV(M$4:M66),""))</f>
        <v>0.538473594917287</v>
      </c>
      <c r="AI66" s="26" t="n">
        <f aca="false">IF(ROW()&lt;4+MinObs-1,"",IFERROR((N66-AVERAGE(N$4:N66))/STDEV(N$4:N66),""))</f>
        <v>0.839160242464906</v>
      </c>
      <c r="AJ66" s="26" t="n">
        <f aca="false">IF(ROW()&lt;4+MinObs-1,"",IFERROR((O66-AVERAGE(O$4:O66))/STDEV(O$4:O66),""))</f>
        <v>1.02508644285564</v>
      </c>
      <c r="AK66" s="26" t="n">
        <f aca="false">IF(ROW()&lt;4+MinObs-1,"",IFERROR((P66-AVERAGE(P$4:P66))/STDEV(P$4:P66),""))</f>
        <v>-0.00274476494773245</v>
      </c>
      <c r="AL66" s="26" t="n">
        <f aca="false">IF(ROW()&lt;4+MinObs-1,"",IFERROR((Q66-AVERAGE(Q$4:Q66))/STDEV(Q$4:Q66),""))</f>
        <v>-0.580397308848117</v>
      </c>
      <c r="AM66" s="26" t="n">
        <f aca="false">IF(ROW()&lt;4+MinObs-1,"",IFERROR((R66-AVERAGE(R$4:R66))/STDEV(R$4:R66),""))</f>
        <v>-0.520379755161271</v>
      </c>
      <c r="AN66" s="26" t="n">
        <f aca="false">IF(ROW()&lt;4+MinObs-1,"",IFERROR((S66-AVERAGE(S$4:S66))/STDEV(S$4:S66),""))</f>
        <v>0.744134631353299</v>
      </c>
      <c r="AO66" s="26" t="n">
        <f aca="false">IF(ROW()&lt;4+MinObs-1,"",IFERROR((T66-AVERAGE(T$4:T66))/STDEV(T$4:T66),""))</f>
        <v>-0.553900584018989</v>
      </c>
      <c r="AP66" s="26" t="n">
        <f aca="false">IF(ROW()&lt;4+MinObs-1,"",IFERROR((U66-AVERAGE(U$4:U66))/STDEV(U$4:U66),""))</f>
        <v>1.0282945869244</v>
      </c>
      <c r="AQ66" s="26" t="n">
        <f aca="false">IF(ROW()&lt;4+MinObs-1,"",IFERROR((V66-AVERAGE(V$4:V66))/STDEV(V$4:V66),""))</f>
        <v>2.4987162547306</v>
      </c>
      <c r="AR66" s="26" t="n">
        <f aca="false">IF(W66="",0,IF(W66&gt;=z4,w4,IF(W66&gt;=z3,w3,IF(W66&gt;=zEntry,w2,IF(AND(W66&gt;=ExitZ,AR65&gt;0),w2,0)))))</f>
        <v>0</v>
      </c>
      <c r="AS66" s="26" t="n">
        <f aca="false">IF(X66="",0,IF(X66&gt;=z4,w4,IF(X66&gt;=z3,w3,IF(X66&gt;=zEntry,w2,IF(AND(X66&gt;=ExitZ,AS65&gt;0),w2,0)))))</f>
        <v>0</v>
      </c>
      <c r="AT66" s="26" t="n">
        <f aca="false">IF(Y66="",0,IF(Y66&gt;=z4,w4,IF(Y66&gt;=z3,w3,IF(Y66&gt;=zEntry,w2,IF(AND(Y66&gt;=ExitZ,AT65&gt;0),w2,0)))))</f>
        <v>0</v>
      </c>
      <c r="AU66" s="26" t="n">
        <f aca="false">IF(Z66="",0,IF(Z66&gt;=z4,w4,IF(Z66&gt;=z3,w3,IF(Z66&gt;=zEntry,w2,IF(AND(Z66&gt;=ExitZ,AU65&gt;0),w2,0)))))</f>
        <v>0</v>
      </c>
      <c r="AV66" s="26" t="n">
        <f aca="false">IF(AA66="",0,IF(AA66&gt;=z4,w4,IF(AA66&gt;=z3,w3,IF(AA66&gt;=zEntry,w2,IF(AND(AA66&gt;=ExitZ,AV65&gt;0),w2,0)))))</f>
        <v>0</v>
      </c>
      <c r="AW66" s="26" t="n">
        <f aca="false">IF(AB66="",0,IF(AB66&gt;=z4,w4,IF(AB66&gt;=z3,w3,IF(AB66&gt;=zEntry,w2,IF(AND(AB66&gt;=ExitZ,AW65&gt;0),w2,0)))))</f>
        <v>0</v>
      </c>
      <c r="AX66" s="26" t="n">
        <f aca="false">IF(AC66="",0,IF(AC66&gt;=z4,w4,IF(AC66&gt;=z3,w3,IF(AC66&gt;=zEntry,w2,IF(AND(AC66&gt;=ExitZ,AX65&gt;0),w2,0)))))</f>
        <v>0</v>
      </c>
      <c r="AY66" s="26" t="n">
        <f aca="false">IF(AD66="",0,IF(AD66&gt;=z4,w4,IF(AD66&gt;=z3,w3,IF(AD66&gt;=zEntry,w2,IF(AND(AD66&gt;=ExitZ,AY65&gt;0),w2,0)))))</f>
        <v>0</v>
      </c>
      <c r="AZ66" s="26" t="n">
        <f aca="false">IF(AE66="",0,IF(AE66&gt;=z4,w4,IF(AE66&gt;=z3,w3,IF(AE66&gt;=zEntry,w2,IF(AND(AE66&gt;=ExitZ,AZ65&gt;0),w2,0)))))</f>
        <v>0</v>
      </c>
      <c r="BA66" s="26" t="n">
        <f aca="false">IF(AF66="",0,IF(AF66&gt;=z4,w4,IF(AF66&gt;=z3,w3,IF(AF66&gt;=zEntry,w2,IF(AND(AF66&gt;=ExitZ,BA65&gt;0),w2,0)))))</f>
        <v>0</v>
      </c>
      <c r="BB66" s="26" t="n">
        <f aca="false">IF(AG66="",0,IF(AG66&gt;=z4,w4,IF(AG66&gt;=z3,w3,IF(AG66&gt;=zEntry,w2,IF(AND(AG66&gt;=ExitZ,BB65&gt;0),w2,0)))))</f>
        <v>0</v>
      </c>
      <c r="BC66" s="26" t="n">
        <f aca="false">IF(AH66="",0,IF(AH66&gt;=z4,w4,IF(AH66&gt;=z3,w3,IF(AH66&gt;=zEntry,w2,IF(AND(AH66&gt;=ExitZ,BC65&gt;0),w2,0)))))</f>
        <v>0</v>
      </c>
      <c r="BD66" s="26" t="n">
        <f aca="false">IF(AI66="",0,IF(AI66&gt;=z4,w4,IF(AI66&gt;=z3,w3,IF(AI66&gt;=zEntry,w2,IF(AND(AI66&gt;=ExitZ,BD65&gt;0),w2,0)))))</f>
        <v>0</v>
      </c>
      <c r="BE66" s="26" t="n">
        <f aca="false">IF(AJ66="",0,IF(AJ66&gt;=z4,w4,IF(AJ66&gt;=z3,w3,IF(AJ66&gt;=zEntry,w2,IF(AND(AJ66&gt;=ExitZ,BE65&gt;0),w2,0)))))</f>
        <v>0</v>
      </c>
      <c r="BF66" s="26" t="n">
        <f aca="false">IF(AK66="",0,IF(AK66&gt;=z4,w4,IF(AK66&gt;=z3,w3,IF(AK66&gt;=zEntry,w2,IF(AND(AK66&gt;=ExitZ,BF65&gt;0),w2,0)))))</f>
        <v>0</v>
      </c>
      <c r="BG66" s="26" t="n">
        <f aca="false">IF(AL66="",0,IF(AL66&gt;=z4,w4,IF(AL66&gt;=z3,w3,IF(AL66&gt;=zEntry,w2,IF(AND(AL66&gt;=ExitZ,BG65&gt;0),w2,0)))))</f>
        <v>0</v>
      </c>
      <c r="BH66" s="26" t="n">
        <f aca="false">IF(AM66="",0,IF(AM66&gt;=z4,w4,IF(AM66&gt;=z3,w3,IF(AM66&gt;=zEntry,w2,IF(AND(AM66&gt;=ExitZ,BH65&gt;0),w2,0)))))</f>
        <v>0</v>
      </c>
      <c r="BI66" s="26" t="n">
        <f aca="false">IF(AN66="",0,IF(AN66&gt;=z4,w4,IF(AN66&gt;=z3,w3,IF(AN66&gt;=zEntry,w2,IF(AND(AN66&gt;=ExitZ,BI65&gt;0),w2,0)))))</f>
        <v>0</v>
      </c>
      <c r="BJ66" s="26" t="n">
        <f aca="false">IF(AO66="",0,IF(AO66&gt;=z4,w4,IF(AO66&gt;=z3,w3,IF(AO66&gt;=zEntry,w2,IF(AND(AO66&gt;=ExitZ,BJ65&gt;0),w2,0)))))</f>
        <v>0</v>
      </c>
      <c r="BK66" s="26" t="n">
        <f aca="false">IF(AP66="",0,IF(AP66&gt;=z4,w4,IF(AP66&gt;=z3,w3,IF(AP66&gt;=zEntry,w2,IF(AND(AP66&gt;=ExitZ,BK65&gt;0),w2,0)))))</f>
        <v>0</v>
      </c>
      <c r="BL66" s="26" t="n">
        <f aca="false">IF(AQ66="",0,IF(AQ66&gt;=z4,w4,IF(AQ66&gt;=z3,w3,IF(AQ66&gt;=zEntry,w2,IF(AND(AQ66&gt;=ExitZ,BL65&gt;0),w2,0)))))</f>
        <v>1</v>
      </c>
      <c r="BM66" s="23" t="n">
        <f aca="false">IF(Rates_Data!AD65&gt;=Rates_Data!AE65,Rates_Data!AK66-Rates_Data!AL66,Rates_Data!AL66-Rates_Data!AK66)</f>
        <v>-0.003439</v>
      </c>
      <c r="BN66" s="23" t="n">
        <f aca="false">IF(Rates_Data!AD65&gt;=Rates_Data!AF65,Rates_Data!AK66-Rates_Data!AM66,Rates_Data!AM66-Rates_Data!AK66)</f>
        <v>0.013718</v>
      </c>
      <c r="BO66" s="23" t="n">
        <f aca="false">IF(Rates_Data!AD65&gt;=Rates_Data!AG65,Rates_Data!AK66-Rates_Data!AN66,Rates_Data!AN66-Rates_Data!AK66)</f>
        <v>-0.012711</v>
      </c>
      <c r="BP66" s="23" t="n">
        <f aca="false">IF(Rates_Data!AD65&gt;=Rates_Data!AH65,Rates_Data!AK66-Rates_Data!AO66,Rates_Data!AO66-Rates_Data!AK66)</f>
        <v>-0.009975</v>
      </c>
      <c r="BQ66" s="23" t="n">
        <f aca="false">IF(Rates_Data!AD65&gt;=Rates_Data!AI65,Rates_Data!AK66-Rates_Data!AP66,Rates_Data!AP66-Rates_Data!AK66)</f>
        <v>-0.010716</v>
      </c>
      <c r="BR66" s="23" t="n">
        <f aca="false">IF(Rates_Data!AD65&gt;=Rates_Data!AJ65,Rates_Data!AK66-Rates_Data!AQ66,Rates_Data!AQ66-Rates_Data!AK66)</f>
        <v>0.00495899999999999</v>
      </c>
      <c r="BS66" s="23" t="n">
        <f aca="false">IF(Rates_Data!AE65&gt;=Rates_Data!AF65,Rates_Data!AL66-Rates_Data!AM66,Rates_Data!AM66-Rates_Data!AL66)</f>
        <v>0.010279</v>
      </c>
      <c r="BT66" s="23" t="n">
        <f aca="false">IF(Rates_Data!AE65&gt;=Rates_Data!AG65,Rates_Data!AL66-Rates_Data!AN66,Rates_Data!AN66-Rates_Data!AL66)</f>
        <v>-0.009272</v>
      </c>
      <c r="BU66" s="23" t="n">
        <f aca="false">IF(Rates_Data!AE65&gt;=Rates_Data!AH65,Rates_Data!AL66-Rates_Data!AO66,Rates_Data!AO66-Rates_Data!AL66)</f>
        <v>-0.006536</v>
      </c>
      <c r="BV66" s="23" t="n">
        <f aca="false">IF(Rates_Data!AE65&gt;=Rates_Data!AI65,Rates_Data!AL66-Rates_Data!AP66,Rates_Data!AP66-Rates_Data!AL66)</f>
        <v>-0.007277</v>
      </c>
      <c r="BW66" s="23" t="n">
        <f aca="false">IF(Rates_Data!AE65&gt;=Rates_Data!AJ65,Rates_Data!AL66-Rates_Data!AQ66,Rates_Data!AQ66-Rates_Data!AL66)</f>
        <v>0.00151999999999999</v>
      </c>
      <c r="BX66" s="23" t="n">
        <f aca="false">IF(Rates_Data!AF65&gt;=Rates_Data!AG65,Rates_Data!AM66-Rates_Data!AN66,Rates_Data!AN66-Rates_Data!AM66)</f>
        <v>0.001007</v>
      </c>
      <c r="BY66" s="23" t="n">
        <f aca="false">IF(Rates_Data!AF65&gt;=Rates_Data!AH65,Rates_Data!AM66-Rates_Data!AO66,Rates_Data!AO66-Rates_Data!AM66)</f>
        <v>0.003743</v>
      </c>
      <c r="BZ66" s="23" t="n">
        <f aca="false">IF(Rates_Data!AF65&gt;=Rates_Data!AI65,Rates_Data!AM66-Rates_Data!AP66,Rates_Data!AP66-Rates_Data!AM66)</f>
        <v>0.003002</v>
      </c>
      <c r="CA66" s="23" t="n">
        <f aca="false">IF(Rates_Data!AF65&gt;=Rates_Data!AJ65,Rates_Data!AM66-Rates_Data!AQ66,Rates_Data!AQ66-Rates_Data!AM66)</f>
        <v>-0.00875900000000001</v>
      </c>
      <c r="CB66" s="23" t="n">
        <f aca="false">IF(Rates_Data!AG65&gt;=Rates_Data!AH65,Rates_Data!AN66-Rates_Data!AO66,Rates_Data!AO66-Rates_Data!AN66)</f>
        <v>0.002736</v>
      </c>
      <c r="CC66" s="23" t="n">
        <f aca="false">IF(Rates_Data!AG65&gt;=Rates_Data!AI65,Rates_Data!AN66-Rates_Data!AP66,Rates_Data!AP66-Rates_Data!AN66)</f>
        <v>-0.001995</v>
      </c>
      <c r="CD66" s="23" t="n">
        <f aca="false">IF(Rates_Data!AG65&gt;=Rates_Data!AJ65,Rates_Data!AN66-Rates_Data!AQ66,Rates_Data!AQ66-Rates_Data!AN66)</f>
        <v>-0.00775200000000001</v>
      </c>
      <c r="CE66" s="23" t="n">
        <f aca="false">IF(Rates_Data!AH65&gt;=Rates_Data!AI65,Rates_Data!AO66-Rates_Data!AP66,Rates_Data!AP66-Rates_Data!AO66)</f>
        <v>0.000740999999999998</v>
      </c>
      <c r="CF66" s="23" t="n">
        <f aca="false">IF(Rates_Data!AH65&gt;=Rates_Data!AJ65,Rates_Data!AO66-Rates_Data!AQ66,Rates_Data!AQ66-Rates_Data!AO66)</f>
        <v>-0.00501600000000001</v>
      </c>
      <c r="CG66" s="23" t="n">
        <f aca="false">IF(Rates_Data!AI65&gt;=Rates_Data!AJ65,Rates_Data!AP66-Rates_Data!AQ66,Rates_Data!AQ66-Rates_Data!AP66)</f>
        <v>-0.005757</v>
      </c>
      <c r="CH66" s="27" t="n">
        <f aca="false">IF(ROW()&lt;4+VolLB,"",STDEV(INDEX($BM:$BM,ROW()-VolLB+1):INDEX($BM:$BM,ROW()))*SQRT(12))</f>
        <v>0.0199090295176167</v>
      </c>
      <c r="CI66" s="27" t="n">
        <f aca="false">IF(ROW()&lt;4+VolLB,"",STDEV(INDEX($BN:$BN,ROW()-VolLB+1):INDEX($BN:$BN,ROW()))*SQRT(12))</f>
        <v>0.0207739463832304</v>
      </c>
      <c r="CJ66" s="27" t="n">
        <f aca="false">IF(ROW()&lt;4+VolLB,"",STDEV(INDEX($BO:$BO,ROW()-VolLB+1):INDEX($BO:$BO,ROW()))*SQRT(12))</f>
        <v>0.0186465312438687</v>
      </c>
      <c r="CK66" s="27" t="n">
        <f aca="false">IF(ROW()&lt;4+VolLB,"",STDEV(INDEX($BP:$BP,ROW()-VolLB+1):INDEX($BP:$BP,ROW()))*SQRT(12))</f>
        <v>0.0213917782361533</v>
      </c>
      <c r="CL66" s="27" t="n">
        <f aca="false">IF(ROW()&lt;4+VolLB,"",STDEV(INDEX($BQ:$BQ,ROW()-VolLB+1):INDEX($BQ:$BQ,ROW()))*SQRT(12))</f>
        <v>0.0236631647030127</v>
      </c>
      <c r="CM66" s="27" t="n">
        <f aca="false">IF(ROW()&lt;4+VolLB,"",STDEV(INDEX($BR:$BR,ROW()-VolLB+1):INDEX($BR:$BR,ROW()))*SQRT(12))</f>
        <v>0.0193462164596792</v>
      </c>
      <c r="CN66" s="27" t="n">
        <f aca="false">IF(ROW()&lt;4+VolLB,"",STDEV(INDEX($BS:$BS,ROW()-VolLB+1):INDEX($BS:$BS,ROW()))*SQRT(12))</f>
        <v>0.0212153531818014</v>
      </c>
      <c r="CO66" s="27" t="n">
        <f aca="false">IF(ROW()&lt;4+VolLB,"",STDEV(INDEX($BT:$BT,ROW()-VolLB+1):INDEX($BT:$BT,ROW()))*SQRT(12))</f>
        <v>0.0176519000641911</v>
      </c>
      <c r="CP66" s="27" t="n">
        <f aca="false">IF(ROW()&lt;4+VolLB,"",STDEV(INDEX($BU:$BU,ROW()-VolLB+1):INDEX($BU:$BU,ROW()))*SQRT(12))</f>
        <v>0.0239745831691259</v>
      </c>
      <c r="CQ66" s="27" t="n">
        <f aca="false">IF(ROW()&lt;4+VolLB,"",STDEV(INDEX($BV:$BV,ROW()-VolLB+1):INDEX($BV:$BV,ROW()))*SQRT(12))</f>
        <v>0.0197084395990289</v>
      </c>
      <c r="CR66" s="27" t="n">
        <f aca="false">IF(ROW()&lt;4+VolLB,"",STDEV(INDEX($BW:$BW,ROW()-VolLB+1):INDEX($BW:$BW,ROW()))*SQRT(12))</f>
        <v>0.0187584566529339</v>
      </c>
      <c r="CS66" s="27" t="n">
        <f aca="false">IF(ROW()&lt;4+VolLB,"",STDEV(INDEX($BX:$BX,ROW()-VolLB+1):INDEX($BX:$BX,ROW()))*SQRT(12))</f>
        <v>0.021183661559257</v>
      </c>
      <c r="CT66" s="27" t="n">
        <f aca="false">IF(ROW()&lt;4+VolLB,"",STDEV(INDEX($BY:$BY,ROW()-VolLB+1):INDEX($BY:$BY,ROW()))*SQRT(12))</f>
        <v>0.0237921968000315</v>
      </c>
      <c r="CU66" s="27" t="n">
        <f aca="false">IF(ROW()&lt;4+VolLB,"",STDEV(INDEX($BZ:$BZ,ROW()-VolLB+1):INDEX($BZ:$BZ,ROW()))*SQRT(12))</f>
        <v>0.0250798450933167</v>
      </c>
      <c r="CV66" s="27" t="n">
        <f aca="false">IF(ROW()&lt;4+VolLB,"",STDEV(INDEX($CA:$CA,ROW()-VolLB+1):INDEX($CA:$CA,ROW()))*SQRT(12))</f>
        <v>0.0208874720374268</v>
      </c>
      <c r="CW66" s="27" t="n">
        <f aca="false">IF(ROW()&lt;4+VolLB,"",STDEV(INDEX($CB:$CB,ROW()-VolLB+1):INDEX($CB:$CB,ROW()))*SQRT(12))</f>
        <v>0.0184639883600999</v>
      </c>
      <c r="CX66" s="27" t="n">
        <f aca="false">IF(ROW()&lt;4+VolLB,"",STDEV(INDEX($CC:$CC,ROW()-VolLB+1):INDEX($CC:$CC,ROW()))*SQRT(12))</f>
        <v>0.0221755193900627</v>
      </c>
      <c r="CY66" s="27" t="n">
        <f aca="false">IF(ROW()&lt;4+VolLB,"",STDEV(INDEX($CD:$CD,ROW()-VolLB+1):INDEX($CD:$CD,ROW()))*SQRT(12))</f>
        <v>0.0191681456178883</v>
      </c>
      <c r="CZ66" s="27" t="n">
        <f aca="false">IF(ROW()&lt;4+VolLB,"",STDEV(INDEX($CE:$CE,ROW()-VolLB+1):INDEX($CE:$CE,ROW()))*SQRT(12))</f>
        <v>0.0216358185652976</v>
      </c>
      <c r="DA66" s="27" t="n">
        <f aca="false">IF(ROW()&lt;4+VolLB,"",STDEV(INDEX($CF:$CF,ROW()-VolLB+1):INDEX($CF:$CF,ROW()))*SQRT(12))</f>
        <v>0.0194452901140365</v>
      </c>
      <c r="DB66" s="27" t="n">
        <f aca="false">IF(ROW()&lt;4+VolLB,"",STDEV(INDEX($CG:$CG,ROW()-VolLB+1):INDEX($CG:$CG,ROW()))*SQRT(12))</f>
        <v>0.0173956188594934</v>
      </c>
      <c r="DC66" s="26" t="n">
        <f aca="false">IF(OR(AR66=0,CH66="",CH66=0),0,AR66*MIN(MaxScal,TgtVol/CH66))</f>
        <v>0</v>
      </c>
      <c r="DD66" s="26" t="n">
        <f aca="false">IF(OR(AS66=0,CI66="",CI66=0),0,AS66*MIN(MaxScal,TgtVol/CI66))</f>
        <v>0</v>
      </c>
      <c r="DE66" s="26" t="n">
        <f aca="false">IF(OR(AT66=0,CJ66="",CJ66=0),0,AT66*MIN(MaxScal,TgtVol/CJ66))</f>
        <v>0</v>
      </c>
      <c r="DF66" s="26" t="n">
        <f aca="false">IF(OR(AU66=0,CK66="",CK66=0),0,AU66*MIN(MaxScal,TgtVol/CK66))</f>
        <v>0</v>
      </c>
      <c r="DG66" s="26" t="n">
        <f aca="false">IF(OR(AV66=0,CL66="",CL66=0),0,AV66*MIN(MaxScal,TgtVol/CL66))</f>
        <v>0</v>
      </c>
      <c r="DH66" s="26" t="n">
        <f aca="false">IF(OR(AW66=0,CM66="",CM66=0),0,AW66*MIN(MaxScal,TgtVol/CM66))</f>
        <v>0</v>
      </c>
      <c r="DI66" s="26" t="n">
        <f aca="false">IF(OR(AX66=0,CN66="",CN66=0),0,AX66*MIN(MaxScal,TgtVol/CN66))</f>
        <v>0</v>
      </c>
      <c r="DJ66" s="26" t="n">
        <f aca="false">IF(OR(AY66=0,CO66="",CO66=0),0,AY66*MIN(MaxScal,TgtVol/CO66))</f>
        <v>0</v>
      </c>
      <c r="DK66" s="26" t="n">
        <f aca="false">IF(OR(AZ66=0,CP66="",CP66=0),0,AZ66*MIN(MaxScal,TgtVol/CP66))</f>
        <v>0</v>
      </c>
      <c r="DL66" s="26" t="n">
        <f aca="false">IF(OR(BA66=0,CQ66="",CQ66=0),0,BA66*MIN(MaxScal,TgtVol/CQ66))</f>
        <v>0</v>
      </c>
      <c r="DM66" s="26" t="n">
        <f aca="false">IF(OR(BB66=0,CR66="",CR66=0),0,BB66*MIN(MaxScal,TgtVol/CR66))</f>
        <v>0</v>
      </c>
      <c r="DN66" s="26" t="n">
        <f aca="false">IF(OR(BC66=0,CS66="",CS66=0),0,BC66*MIN(MaxScal,TgtVol/CS66))</f>
        <v>0</v>
      </c>
      <c r="DO66" s="26" t="n">
        <f aca="false">IF(OR(BD66=0,CT66="",CT66=0),0,BD66*MIN(MaxScal,TgtVol/CT66))</f>
        <v>0</v>
      </c>
      <c r="DP66" s="26" t="n">
        <f aca="false">IF(OR(BE66=0,CU66="",CU66=0),0,BE66*MIN(MaxScal,TgtVol/CU66))</f>
        <v>0</v>
      </c>
      <c r="DQ66" s="26" t="n">
        <f aca="false">IF(OR(BF66=0,CV66="",CV66=0),0,BF66*MIN(MaxScal,TgtVol/CV66))</f>
        <v>0</v>
      </c>
      <c r="DR66" s="26" t="n">
        <f aca="false">IF(OR(BG66=0,CW66="",CW66=0),0,BG66*MIN(MaxScal,TgtVol/CW66))</f>
        <v>0</v>
      </c>
      <c r="DS66" s="26" t="n">
        <f aca="false">IF(OR(BH66=0,CX66="",CX66=0),0,BH66*MIN(MaxScal,TgtVol/CX66))</f>
        <v>0</v>
      </c>
      <c r="DT66" s="26" t="n">
        <f aca="false">IF(OR(BI66=0,CY66="",CY66=0),0,BI66*MIN(MaxScal,TgtVol/CY66))</f>
        <v>0</v>
      </c>
      <c r="DU66" s="26" t="n">
        <f aca="false">IF(OR(BJ66=0,CZ66="",CZ66=0),0,BJ66*MIN(MaxScal,TgtVol/CZ66))</f>
        <v>0</v>
      </c>
      <c r="DV66" s="26" t="n">
        <f aca="false">IF(OR(BK66=0,DA66="",DA66=0),0,BK66*MIN(MaxScal,TgtVol/DA66))</f>
        <v>0</v>
      </c>
      <c r="DW66" s="26" t="n">
        <f aca="false">IF(OR(BL66=0,DB66="",DB66=0),0,BL66*MIN(MaxScal,TgtVol/DB66))</f>
        <v>1.14971477367621</v>
      </c>
      <c r="DX66" s="28" t="n">
        <f aca="false">IFERROR(DC65*BM66,"")</f>
        <v>-0</v>
      </c>
      <c r="DY66" s="28" t="n">
        <f aca="false">IFERROR(DD65*BN66,"")</f>
        <v>0</v>
      </c>
      <c r="DZ66" s="28" t="n">
        <f aca="false">IFERROR(DE65*BO66,"")</f>
        <v>-0</v>
      </c>
      <c r="EA66" s="28" t="n">
        <f aca="false">IFERROR(DF65*BP66,"")</f>
        <v>-0</v>
      </c>
      <c r="EB66" s="28" t="n">
        <f aca="false">IFERROR(DG65*BQ66,"")</f>
        <v>-0</v>
      </c>
      <c r="EC66" s="28" t="n">
        <f aca="false">IFERROR(DH65*BR66,"")</f>
        <v>0</v>
      </c>
      <c r="ED66" s="28" t="n">
        <f aca="false">IFERROR(DI65*BS66,"")</f>
        <v>0</v>
      </c>
      <c r="EE66" s="28" t="n">
        <f aca="false">IFERROR(DJ65*BT66,"")</f>
        <v>-0</v>
      </c>
      <c r="EF66" s="28" t="n">
        <f aca="false">IFERROR(DK65*BU66,"")</f>
        <v>-0</v>
      </c>
      <c r="EG66" s="28" t="n">
        <f aca="false">IFERROR(DL65*BV66,"")</f>
        <v>-0</v>
      </c>
      <c r="EH66" s="28" t="n">
        <f aca="false">IFERROR(DM65*BW66,"")</f>
        <v>0</v>
      </c>
      <c r="EI66" s="28" t="n">
        <f aca="false">IFERROR(DN65*BX66,"")</f>
        <v>0</v>
      </c>
      <c r="EJ66" s="28" t="n">
        <f aca="false">IFERROR(DO65*BY66,"")</f>
        <v>0</v>
      </c>
      <c r="EK66" s="28" t="n">
        <f aca="false">IFERROR(DP65*BZ66,"")</f>
        <v>0</v>
      </c>
      <c r="EL66" s="28" t="n">
        <f aca="false">IFERROR(DQ65*CA66,"")</f>
        <v>-0</v>
      </c>
      <c r="EM66" s="28" t="n">
        <f aca="false">IFERROR(DR65*CB66,"")</f>
        <v>0</v>
      </c>
      <c r="EN66" s="28" t="n">
        <f aca="false">IFERROR(DS65*CC66,"")</f>
        <v>-0</v>
      </c>
      <c r="EO66" s="28" t="n">
        <f aca="false">IFERROR(DT65*CD66,"")</f>
        <v>-0</v>
      </c>
      <c r="EP66" s="28" t="n">
        <f aca="false">IFERROR(DU65*CE66,"")</f>
        <v>0</v>
      </c>
      <c r="EQ66" s="28" t="n">
        <f aca="false">IFERROR(DV65*CF66,"")</f>
        <v>-0</v>
      </c>
      <c r="ER66" s="28" t="n">
        <f aca="false">IFERROR(DW65*CG66,"")</f>
        <v>-0</v>
      </c>
      <c r="ES66" s="28" t="n">
        <f aca="false">IF(ROW()=4,"",SUM(DX66:ER66))</f>
        <v>0</v>
      </c>
      <c r="ET66" s="29" t="n">
        <f aca="false">COUNTIF(AR66:BL66,"&gt;0")</f>
        <v>1</v>
      </c>
    </row>
    <row r="67" customFormat="false" ht="15" hidden="false" customHeight="false" outlineLevel="0" collapsed="false">
      <c r="A67" s="19" t="n">
        <v>39933</v>
      </c>
      <c r="B67" s="23" t="n">
        <f aca="false">ABS(Rates_Data!AD67-Rates_Data!AE67)</f>
        <v>0.021515625</v>
      </c>
      <c r="C67" s="23" t="n">
        <f aca="false">ABS(Rates_Data!AD67-Rates_Data!AF67)</f>
        <v>0.02396875</v>
      </c>
      <c r="D67" s="23" t="n">
        <f aca="false">ABS(Rates_Data!AD67-Rates_Data!AG67)</f>
        <v>0.58315625</v>
      </c>
      <c r="E67" s="23" t="n">
        <f aca="false">ABS(Rates_Data!AD67-Rates_Data!AH67)</f>
        <v>0.708</v>
      </c>
      <c r="F67" s="23" t="n">
        <f aca="false">ABS(Rates_Data!AD67-Rates_Data!AI67)</f>
        <v>0.326765625</v>
      </c>
      <c r="G67" s="23" t="n">
        <f aca="false">ABS(Rates_Data!AD67-Rates_Data!AJ67)</f>
        <v>0.4419375</v>
      </c>
      <c r="H67" s="23" t="n">
        <f aca="false">ABS(Rates_Data!AE67-Rates_Data!AF67)</f>
        <v>0.045484375</v>
      </c>
      <c r="I67" s="23" t="n">
        <f aca="false">ABS(Rates_Data!AE67-Rates_Data!AG67)</f>
        <v>0.561640625</v>
      </c>
      <c r="J67" s="23" t="n">
        <f aca="false">ABS(Rates_Data!AE67-Rates_Data!AH67)</f>
        <v>0.686484375</v>
      </c>
      <c r="K67" s="23" t="n">
        <f aca="false">ABS(Rates_Data!AE67-Rates_Data!AI67)</f>
        <v>0.30525</v>
      </c>
      <c r="L67" s="23" t="n">
        <f aca="false">ABS(Rates_Data!AE67-Rates_Data!AJ67)</f>
        <v>0.463453125</v>
      </c>
      <c r="M67" s="23" t="n">
        <f aca="false">ABS(Rates_Data!AF67-Rates_Data!AG67)</f>
        <v>0.607125</v>
      </c>
      <c r="N67" s="23" t="n">
        <f aca="false">ABS(Rates_Data!AF67-Rates_Data!AH67)</f>
        <v>0.73196875</v>
      </c>
      <c r="O67" s="23" t="n">
        <f aca="false">ABS(Rates_Data!AF67-Rates_Data!AI67)</f>
        <v>0.350734375</v>
      </c>
      <c r="P67" s="23" t="n">
        <f aca="false">ABS(Rates_Data!AF67-Rates_Data!AJ67)</f>
        <v>0.41796875</v>
      </c>
      <c r="Q67" s="23" t="n">
        <f aca="false">ABS(Rates_Data!AG67-Rates_Data!AH67)</f>
        <v>0.124843749999999</v>
      </c>
      <c r="R67" s="23" t="n">
        <f aca="false">ABS(Rates_Data!AG67-Rates_Data!AI67)</f>
        <v>0.256390625</v>
      </c>
      <c r="S67" s="23" t="n">
        <f aca="false">ABS(Rates_Data!AG67-Rates_Data!AJ67)</f>
        <v>1.02509375</v>
      </c>
      <c r="T67" s="23" t="n">
        <f aca="false">ABS(Rates_Data!AH67-Rates_Data!AI67)</f>
        <v>0.381234375</v>
      </c>
      <c r="U67" s="23" t="n">
        <f aca="false">ABS(Rates_Data!AH67-Rates_Data!AJ67)</f>
        <v>1.1499375</v>
      </c>
      <c r="V67" s="23" t="n">
        <f aca="false">ABS(Rates_Data!AI67-Rates_Data!AJ67)</f>
        <v>0.768703125</v>
      </c>
      <c r="W67" s="26" t="n">
        <f aca="false">IF(ROW()&lt;4+MinObs-1,"",IFERROR((B67-AVERAGE(B$4:B67))/STDEV(B$4:B67),""))</f>
        <v>-0.968086384689418</v>
      </c>
      <c r="X67" s="26" t="n">
        <f aca="false">IF(ROW()&lt;4+MinObs-1,"",IFERROR((C67-AVERAGE(C$4:C67))/STDEV(C$4:C67),""))</f>
        <v>-1.21734867932079</v>
      </c>
      <c r="Y67" s="26" t="n">
        <f aca="false">IF(ROW()&lt;4+MinObs-1,"",IFERROR((D67-AVERAGE(D$4:D67))/STDEV(D$4:D67),""))</f>
        <v>0.635040003568307</v>
      </c>
      <c r="Z67" s="26" t="n">
        <f aca="false">IF(ROW()&lt;4+MinObs-1,"",IFERROR((E67-AVERAGE(E$4:E67))/STDEV(E$4:E67),""))</f>
        <v>0.155291982580623</v>
      </c>
      <c r="AA67" s="26" t="n">
        <f aca="false">IF(ROW()&lt;4+MinObs-1,"",IFERROR((F67-AVERAGE(F$4:F67))/STDEV(F$4:F67),""))</f>
        <v>-0.169003019894419</v>
      </c>
      <c r="AB67" s="26" t="n">
        <f aca="false">IF(ROW()&lt;4+MinObs-1,"",IFERROR((G67-AVERAGE(G$4:G67))/STDEV(G$4:G67),""))</f>
        <v>0.0586110440256481</v>
      </c>
      <c r="AC67" s="26" t="n">
        <f aca="false">IF(ROW()&lt;4+MinObs-1,"",IFERROR((H67-AVERAGE(H$4:H67))/STDEV(H$4:H67),""))</f>
        <v>-0.923697908493047</v>
      </c>
      <c r="AD67" s="26" t="n">
        <f aca="false">IF(ROW()&lt;4+MinObs-1,"",IFERROR((I67-AVERAGE(I$4:I67))/STDEV(I$4:I67),""))</f>
        <v>0.403053192788701</v>
      </c>
      <c r="AE67" s="26" t="n">
        <f aca="false">IF(ROW()&lt;4+MinObs-1,"",IFERROR((J67-AVERAGE(J$4:J67))/STDEV(J$4:J67),""))</f>
        <v>0.432080807799162</v>
      </c>
      <c r="AF67" s="26" t="n">
        <f aca="false">IF(ROW()&lt;4+MinObs-1,"",IFERROR((K67-AVERAGE(K$4:K67))/STDEV(K$4:K67),""))</f>
        <v>0.319329206840493</v>
      </c>
      <c r="AG67" s="26" t="n">
        <f aca="false">IF(ROW()&lt;4+MinObs-1,"",IFERROR((L67-AVERAGE(L$4:L67))/STDEV(L$4:L67),""))</f>
        <v>0.570638399405788</v>
      </c>
      <c r="AH67" s="26" t="n">
        <f aca="false">IF(ROW()&lt;4+MinObs-1,"",IFERROR((M67-AVERAGE(M$4:M67))/STDEV(M$4:M67),""))</f>
        <v>0.45457625039614</v>
      </c>
      <c r="AI67" s="26" t="n">
        <f aca="false">IF(ROW()&lt;4+MinObs-1,"",IFERROR((N67-AVERAGE(N$4:N67))/STDEV(N$4:N67),""))</f>
        <v>0.52469670120401</v>
      </c>
      <c r="AJ67" s="26" t="n">
        <f aca="false">IF(ROW()&lt;4+MinObs-1,"",IFERROR((O67-AVERAGE(O$4:O67))/STDEV(O$4:O67),""))</f>
        <v>0.303547641253211</v>
      </c>
      <c r="AK67" s="26" t="n">
        <f aca="false">IF(ROW()&lt;4+MinObs-1,"",IFERROR((P67-AVERAGE(P$4:P67))/STDEV(P$4:P67),""))</f>
        <v>0.257452398560556</v>
      </c>
      <c r="AL67" s="26" t="n">
        <f aca="false">IF(ROW()&lt;4+MinObs-1,"",IFERROR((Q67-AVERAGE(Q$4:Q67))/STDEV(Q$4:Q67),""))</f>
        <v>-0.73632880425813</v>
      </c>
      <c r="AM67" s="26" t="n">
        <f aca="false">IF(ROW()&lt;4+MinObs-1,"",IFERROR((R67-AVERAGE(R$4:R67))/STDEV(R$4:R67),""))</f>
        <v>-0.301281753917909</v>
      </c>
      <c r="AN67" s="26" t="n">
        <f aca="false">IF(ROW()&lt;4+MinObs-1,"",IFERROR((S67-AVERAGE(S$4:S67))/STDEV(S$4:S67),""))</f>
        <v>0.794719458405165</v>
      </c>
      <c r="AO67" s="26" t="n">
        <f aca="false">IF(ROW()&lt;4+MinObs-1,"",IFERROR((T67-AVERAGE(T$4:T67))/STDEV(T$4:T67),""))</f>
        <v>-0.469679777551287</v>
      </c>
      <c r="AP67" s="26" t="n">
        <f aca="false">IF(ROW()&lt;4+MinObs-1,"",IFERROR((U67-AVERAGE(U$4:U67))/STDEV(U$4:U67),""))</f>
        <v>0.908770657611201</v>
      </c>
      <c r="AQ67" s="26" t="n">
        <f aca="false">IF(ROW()&lt;4+MinObs-1,"",IFERROR((V67-AVERAGE(V$4:V67))/STDEV(V$4:V67),""))</f>
        <v>2.04755908372721</v>
      </c>
      <c r="AR67" s="26" t="n">
        <f aca="false">IF(W67="",0,IF(W67&gt;=z4,w4,IF(W67&gt;=z3,w3,IF(W67&gt;=zEntry,w2,IF(AND(W67&gt;=ExitZ,AR66&gt;0),w2,0)))))</f>
        <v>0</v>
      </c>
      <c r="AS67" s="26" t="n">
        <f aca="false">IF(X67="",0,IF(X67&gt;=z4,w4,IF(X67&gt;=z3,w3,IF(X67&gt;=zEntry,w2,IF(AND(X67&gt;=ExitZ,AS66&gt;0),w2,0)))))</f>
        <v>0</v>
      </c>
      <c r="AT67" s="26" t="n">
        <f aca="false">IF(Y67="",0,IF(Y67&gt;=z4,w4,IF(Y67&gt;=z3,w3,IF(Y67&gt;=zEntry,w2,IF(AND(Y67&gt;=ExitZ,AT66&gt;0),w2,0)))))</f>
        <v>0</v>
      </c>
      <c r="AU67" s="26" t="n">
        <f aca="false">IF(Z67="",0,IF(Z67&gt;=z4,w4,IF(Z67&gt;=z3,w3,IF(Z67&gt;=zEntry,w2,IF(AND(Z67&gt;=ExitZ,AU66&gt;0),w2,0)))))</f>
        <v>0</v>
      </c>
      <c r="AV67" s="26" t="n">
        <f aca="false">IF(AA67="",0,IF(AA67&gt;=z4,w4,IF(AA67&gt;=z3,w3,IF(AA67&gt;=zEntry,w2,IF(AND(AA67&gt;=ExitZ,AV66&gt;0),w2,0)))))</f>
        <v>0</v>
      </c>
      <c r="AW67" s="26" t="n">
        <f aca="false">IF(AB67="",0,IF(AB67&gt;=z4,w4,IF(AB67&gt;=z3,w3,IF(AB67&gt;=zEntry,w2,IF(AND(AB67&gt;=ExitZ,AW66&gt;0),w2,0)))))</f>
        <v>0</v>
      </c>
      <c r="AX67" s="26" t="n">
        <f aca="false">IF(AC67="",0,IF(AC67&gt;=z4,w4,IF(AC67&gt;=z3,w3,IF(AC67&gt;=zEntry,w2,IF(AND(AC67&gt;=ExitZ,AX66&gt;0),w2,0)))))</f>
        <v>0</v>
      </c>
      <c r="AY67" s="26" t="n">
        <f aca="false">IF(AD67="",0,IF(AD67&gt;=z4,w4,IF(AD67&gt;=z3,w3,IF(AD67&gt;=zEntry,w2,IF(AND(AD67&gt;=ExitZ,AY66&gt;0),w2,0)))))</f>
        <v>0</v>
      </c>
      <c r="AZ67" s="26" t="n">
        <f aca="false">IF(AE67="",0,IF(AE67&gt;=z4,w4,IF(AE67&gt;=z3,w3,IF(AE67&gt;=zEntry,w2,IF(AND(AE67&gt;=ExitZ,AZ66&gt;0),w2,0)))))</f>
        <v>0</v>
      </c>
      <c r="BA67" s="26" t="n">
        <f aca="false">IF(AF67="",0,IF(AF67&gt;=z4,w4,IF(AF67&gt;=z3,w3,IF(AF67&gt;=zEntry,w2,IF(AND(AF67&gt;=ExitZ,BA66&gt;0),w2,0)))))</f>
        <v>0</v>
      </c>
      <c r="BB67" s="26" t="n">
        <f aca="false">IF(AG67="",0,IF(AG67&gt;=z4,w4,IF(AG67&gt;=z3,w3,IF(AG67&gt;=zEntry,w2,IF(AND(AG67&gt;=ExitZ,BB66&gt;0),w2,0)))))</f>
        <v>0</v>
      </c>
      <c r="BC67" s="26" t="n">
        <f aca="false">IF(AH67="",0,IF(AH67&gt;=z4,w4,IF(AH67&gt;=z3,w3,IF(AH67&gt;=zEntry,w2,IF(AND(AH67&gt;=ExitZ,BC66&gt;0),w2,0)))))</f>
        <v>0</v>
      </c>
      <c r="BD67" s="26" t="n">
        <f aca="false">IF(AI67="",0,IF(AI67&gt;=z4,w4,IF(AI67&gt;=z3,w3,IF(AI67&gt;=zEntry,w2,IF(AND(AI67&gt;=ExitZ,BD66&gt;0),w2,0)))))</f>
        <v>0</v>
      </c>
      <c r="BE67" s="26" t="n">
        <f aca="false">IF(AJ67="",0,IF(AJ67&gt;=z4,w4,IF(AJ67&gt;=z3,w3,IF(AJ67&gt;=zEntry,w2,IF(AND(AJ67&gt;=ExitZ,BE66&gt;0),w2,0)))))</f>
        <v>0</v>
      </c>
      <c r="BF67" s="26" t="n">
        <f aca="false">IF(AK67="",0,IF(AK67&gt;=z4,w4,IF(AK67&gt;=z3,w3,IF(AK67&gt;=zEntry,w2,IF(AND(AK67&gt;=ExitZ,BF66&gt;0),w2,0)))))</f>
        <v>0</v>
      </c>
      <c r="BG67" s="26" t="n">
        <f aca="false">IF(AL67="",0,IF(AL67&gt;=z4,w4,IF(AL67&gt;=z3,w3,IF(AL67&gt;=zEntry,w2,IF(AND(AL67&gt;=ExitZ,BG66&gt;0),w2,0)))))</f>
        <v>0</v>
      </c>
      <c r="BH67" s="26" t="n">
        <f aca="false">IF(AM67="",0,IF(AM67&gt;=z4,w4,IF(AM67&gt;=z3,w3,IF(AM67&gt;=zEntry,w2,IF(AND(AM67&gt;=ExitZ,BH66&gt;0),w2,0)))))</f>
        <v>0</v>
      </c>
      <c r="BI67" s="26" t="n">
        <f aca="false">IF(AN67="",0,IF(AN67&gt;=z4,w4,IF(AN67&gt;=z3,w3,IF(AN67&gt;=zEntry,w2,IF(AND(AN67&gt;=ExitZ,BI66&gt;0),w2,0)))))</f>
        <v>0</v>
      </c>
      <c r="BJ67" s="26" t="n">
        <f aca="false">IF(AO67="",0,IF(AO67&gt;=z4,w4,IF(AO67&gt;=z3,w3,IF(AO67&gt;=zEntry,w2,IF(AND(AO67&gt;=ExitZ,BJ66&gt;0),w2,0)))))</f>
        <v>0</v>
      </c>
      <c r="BK67" s="26" t="n">
        <f aca="false">IF(AP67="",0,IF(AP67&gt;=z4,w4,IF(AP67&gt;=z3,w3,IF(AP67&gt;=zEntry,w2,IF(AND(AP67&gt;=ExitZ,BK66&gt;0),w2,0)))))</f>
        <v>0</v>
      </c>
      <c r="BL67" s="26" t="n">
        <f aca="false">IF(AQ67="",0,IF(AQ67&gt;=z4,w4,IF(AQ67&gt;=z3,w3,IF(AQ67&gt;=zEntry,w2,IF(AND(AQ67&gt;=ExitZ,BL66&gt;0),w2,0)))))</f>
        <v>1</v>
      </c>
      <c r="BM67" s="23" t="n">
        <f aca="false">IF(Rates_Data!AD66&gt;=Rates_Data!AE66,Rates_Data!AK67-Rates_Data!AL67,Rates_Data!AL67-Rates_Data!AK67)</f>
        <v>0.006137</v>
      </c>
      <c r="BN67" s="23" t="n">
        <f aca="false">IF(Rates_Data!AD66&gt;=Rates_Data!AF66,Rates_Data!AK67-Rates_Data!AM67,Rates_Data!AM67-Rates_Data!AK67)</f>
        <v>0.00277400000000001</v>
      </c>
      <c r="BO67" s="23" t="n">
        <f aca="false">IF(Rates_Data!AD66&gt;=Rates_Data!AG66,Rates_Data!AK67-Rates_Data!AN67,Rates_Data!AN67-Rates_Data!AK67)</f>
        <v>0.001729</v>
      </c>
      <c r="BP67" s="23" t="n">
        <f aca="false">IF(Rates_Data!AD66&gt;=Rates_Data!AH66,Rates_Data!AK67-Rates_Data!AO67,Rates_Data!AO67-Rates_Data!AK67)</f>
        <v>0.010431</v>
      </c>
      <c r="BQ67" s="23" t="n">
        <f aca="false">IF(Rates_Data!AD66&gt;=Rates_Data!AI66,Rates_Data!AK67-Rates_Data!AP67,Rates_Data!AP67-Rates_Data!AK67)</f>
        <v>0.006441</v>
      </c>
      <c r="BR67" s="23" t="n">
        <f aca="false">IF(Rates_Data!AD66&gt;=Rates_Data!AJ66,Rates_Data!AK67-Rates_Data!AQ67,Rates_Data!AQ67-Rates_Data!AK67)</f>
        <v>-0.003097</v>
      </c>
      <c r="BS67" s="23" t="n">
        <f aca="false">IF(Rates_Data!AE66&gt;=Rates_Data!AF66,Rates_Data!AL67-Rates_Data!AM67,Rates_Data!AM67-Rates_Data!AL67)</f>
        <v>0.003363</v>
      </c>
      <c r="BT67" s="23" t="n">
        <f aca="false">IF(Rates_Data!AE66&gt;=Rates_Data!AG66,Rates_Data!AL67-Rates_Data!AN67,Rates_Data!AN67-Rates_Data!AL67)</f>
        <v>-0.004408</v>
      </c>
      <c r="BU67" s="23" t="n">
        <f aca="false">IF(Rates_Data!AE66&gt;=Rates_Data!AH66,Rates_Data!AL67-Rates_Data!AO67,Rates_Data!AO67-Rates_Data!AL67)</f>
        <v>0.004294</v>
      </c>
      <c r="BV67" s="23" t="n">
        <f aca="false">IF(Rates_Data!AE66&gt;=Rates_Data!AI66,Rates_Data!AL67-Rates_Data!AP67,Rates_Data!AP67-Rates_Data!AL67)</f>
        <v>0.000303999999999998</v>
      </c>
      <c r="BW67" s="23" t="n">
        <f aca="false">IF(Rates_Data!AE66&gt;=Rates_Data!AJ66,Rates_Data!AL67-Rates_Data!AQ67,Rates_Data!AQ67-Rates_Data!AL67)</f>
        <v>0.00304000000000001</v>
      </c>
      <c r="BX67" s="23" t="n">
        <f aca="false">IF(Rates_Data!AF66&gt;=Rates_Data!AG66,Rates_Data!AM67-Rates_Data!AN67,Rates_Data!AN67-Rates_Data!AM67)</f>
        <v>-0.001045</v>
      </c>
      <c r="BY67" s="23" t="n">
        <f aca="false">IF(Rates_Data!AF66&gt;=Rates_Data!AH66,Rates_Data!AM67-Rates_Data!AO67,Rates_Data!AO67-Rates_Data!AM67)</f>
        <v>0.007657</v>
      </c>
      <c r="BZ67" s="23" t="n">
        <f aca="false">IF(Rates_Data!AF66&gt;=Rates_Data!AI66,Rates_Data!AM67-Rates_Data!AP67,Rates_Data!AP67-Rates_Data!AM67)</f>
        <v>0.00366699999999999</v>
      </c>
      <c r="CA67" s="23" t="n">
        <f aca="false">IF(Rates_Data!AF66&gt;=Rates_Data!AJ66,Rates_Data!AM67-Rates_Data!AQ67,Rates_Data!AQ67-Rates_Data!AM67)</f>
        <v>-0.00032299999999999</v>
      </c>
      <c r="CB67" s="23" t="n">
        <f aca="false">IF(Rates_Data!AG66&gt;=Rates_Data!AH66,Rates_Data!AN67-Rates_Data!AO67,Rates_Data!AO67-Rates_Data!AN67)</f>
        <v>0.008702</v>
      </c>
      <c r="CC67" s="23" t="n">
        <f aca="false">IF(Rates_Data!AG66&gt;=Rates_Data!AI66,Rates_Data!AN67-Rates_Data!AP67,Rates_Data!AP67-Rates_Data!AN67)</f>
        <v>-0.004712</v>
      </c>
      <c r="CD67" s="23" t="n">
        <f aca="false">IF(Rates_Data!AG66&gt;=Rates_Data!AJ66,Rates_Data!AN67-Rates_Data!AQ67,Rates_Data!AQ67-Rates_Data!AN67)</f>
        <v>-0.00136799999999999</v>
      </c>
      <c r="CE67" s="23" t="n">
        <f aca="false">IF(Rates_Data!AH66&gt;=Rates_Data!AI66,Rates_Data!AO67-Rates_Data!AP67,Rates_Data!AP67-Rates_Data!AO67)</f>
        <v>0.00399000000000001</v>
      </c>
      <c r="CF67" s="23" t="n">
        <f aca="false">IF(Rates_Data!AH66&gt;=Rates_Data!AJ66,Rates_Data!AO67-Rates_Data!AQ67,Rates_Data!AQ67-Rates_Data!AO67)</f>
        <v>0.00733400000000001</v>
      </c>
      <c r="CG67" s="23" t="n">
        <f aca="false">IF(Rates_Data!AI66&gt;=Rates_Data!AJ66,Rates_Data!AP67-Rates_Data!AQ67,Rates_Data!AQ67-Rates_Data!AP67)</f>
        <v>0.00334400000000001</v>
      </c>
      <c r="CH67" s="27" t="n">
        <f aca="false">IF(ROW()&lt;4+VolLB,"",STDEV(INDEX($BM:$BM,ROW()-VolLB+1):INDEX($BM:$BM,ROW()))*SQRT(12))</f>
        <v>0.0196814479868007</v>
      </c>
      <c r="CI67" s="27" t="n">
        <f aca="false">IF(ROW()&lt;4+VolLB,"",STDEV(INDEX($BN:$BN,ROW()-VolLB+1):INDEX($BN:$BN,ROW()))*SQRT(12))</f>
        <v>0.0201674733056309</v>
      </c>
      <c r="CJ67" s="27" t="n">
        <f aca="false">IF(ROW()&lt;4+VolLB,"",STDEV(INDEX($BO:$BO,ROW()-VolLB+1):INDEX($BO:$BO,ROW()))*SQRT(12))</f>
        <v>0.0185286166530637</v>
      </c>
      <c r="CK67" s="27" t="n">
        <f aca="false">IF(ROW()&lt;4+VolLB,"",STDEV(INDEX($BP:$BP,ROW()-VolLB+1):INDEX($BP:$BP,ROW()))*SQRT(12))</f>
        <v>0.0222900081110455</v>
      </c>
      <c r="CL67" s="27" t="n">
        <f aca="false">IF(ROW()&lt;4+VolLB,"",STDEV(INDEX($BQ:$BQ,ROW()-VolLB+1):INDEX($BQ:$BQ,ROW()))*SQRT(12))</f>
        <v>0.0239580175131814</v>
      </c>
      <c r="CM67" s="27" t="n">
        <f aca="false">IF(ROW()&lt;4+VolLB,"",STDEV(INDEX($BR:$BR,ROW()-VolLB+1):INDEX($BR:$BR,ROW()))*SQRT(12))</f>
        <v>0.0194029361567976</v>
      </c>
      <c r="CN67" s="27" t="n">
        <f aca="false">IF(ROW()&lt;4+VolLB,"",STDEV(INDEX($BS:$BS,ROW()-VolLB+1):INDEX($BS:$BS,ROW()))*SQRT(12))</f>
        <v>0.0211089376193841</v>
      </c>
      <c r="CO67" s="27" t="n">
        <f aca="false">IF(ROW()&lt;4+VolLB,"",STDEV(INDEX($BT:$BT,ROW()-VolLB+1):INDEX($BT:$BT,ROW()))*SQRT(12))</f>
        <v>0.0169809632513252</v>
      </c>
      <c r="CP67" s="27" t="n">
        <f aca="false">IF(ROW()&lt;4+VolLB,"",STDEV(INDEX($BU:$BU,ROW()-VolLB+1):INDEX($BU:$BU,ROW()))*SQRT(12))</f>
        <v>0.0237054368855192</v>
      </c>
      <c r="CQ67" s="27" t="n">
        <f aca="false">IF(ROW()&lt;4+VolLB,"",STDEV(INDEX($BV:$BV,ROW()-VolLB+1):INDEX($BV:$BV,ROW()))*SQRT(12))</f>
        <v>0.0196452607763661</v>
      </c>
      <c r="CR67" s="27" t="n">
        <f aca="false">IF(ROW()&lt;4+VolLB,"",STDEV(INDEX($BW:$BW,ROW()-VolLB+1):INDEX($BW:$BW,ROW()))*SQRT(12))</f>
        <v>0.0186530119023329</v>
      </c>
      <c r="CS67" s="27" t="n">
        <f aca="false">IF(ROW()&lt;4+VolLB,"",STDEV(INDEX($BX:$BX,ROW()-VolLB+1):INDEX($BX:$BX,ROW()))*SQRT(12))</f>
        <v>0.0202144904198284</v>
      </c>
      <c r="CT67" s="27" t="n">
        <f aca="false">IF(ROW()&lt;4+VolLB,"",STDEV(INDEX($BY:$BY,ROW()-VolLB+1):INDEX($BY:$BY,ROW()))*SQRT(12))</f>
        <v>0.0237189966631129</v>
      </c>
      <c r="CU67" s="27" t="n">
        <f aca="false">IF(ROW()&lt;4+VolLB,"",STDEV(INDEX($BZ:$BZ,ROW()-VolLB+1):INDEX($BZ:$BZ,ROW()))*SQRT(12))</f>
        <v>0.0249916439907803</v>
      </c>
      <c r="CV67" s="27" t="n">
        <f aca="false">IF(ROW()&lt;4+VolLB,"",STDEV(INDEX($CA:$CA,ROW()-VolLB+1):INDEX($CA:$CA,ROW()))*SQRT(12))</f>
        <v>0.0206097560501724</v>
      </c>
      <c r="CW67" s="27" t="n">
        <f aca="false">IF(ROW()&lt;4+VolLB,"",STDEV(INDEX($CB:$CB,ROW()-VolLB+1):INDEX($CB:$CB,ROW()))*SQRT(12))</f>
        <v>0.0190942371939559</v>
      </c>
      <c r="CX67" s="27" t="n">
        <f aca="false">IF(ROW()&lt;4+VolLB,"",STDEV(INDEX($CC:$CC,ROW()-VolLB+1):INDEX($CC:$CC,ROW()))*SQRT(12))</f>
        <v>0.0221475945857182</v>
      </c>
      <c r="CY67" s="27" t="n">
        <f aca="false">IF(ROW()&lt;4+VolLB,"",STDEV(INDEX($CD:$CD,ROW()-VolLB+1):INDEX($CD:$CD,ROW()))*SQRT(12))</f>
        <v>0.0189798046622995</v>
      </c>
      <c r="CZ67" s="27" t="n">
        <f aca="false">IF(ROW()&lt;4+VolLB,"",STDEV(INDEX($CE:$CE,ROW()-VolLB+1):INDEX($CE:$CE,ROW()))*SQRT(12))</f>
        <v>0.0216929485113086</v>
      </c>
      <c r="DA67" s="27" t="n">
        <f aca="false">IF(ROW()&lt;4+VolLB,"",STDEV(INDEX($CF:$CF,ROW()-VolLB+1):INDEX($CF:$CF,ROW()))*SQRT(12))</f>
        <v>0.0197888786455327</v>
      </c>
      <c r="DB67" s="27" t="n">
        <f aca="false">IF(ROW()&lt;4+VolLB,"",STDEV(INDEX($CG:$CG,ROW()-VolLB+1):INDEX($CG:$CG,ROW()))*SQRT(12))</f>
        <v>0.0174722550958179</v>
      </c>
      <c r="DC67" s="26" t="n">
        <f aca="false">IF(OR(AR67=0,CH67="",CH67=0),0,AR67*MIN(MaxScal,TgtVol/CH67))</f>
        <v>0</v>
      </c>
      <c r="DD67" s="26" t="n">
        <f aca="false">IF(OR(AS67=0,CI67="",CI67=0),0,AS67*MIN(MaxScal,TgtVol/CI67))</f>
        <v>0</v>
      </c>
      <c r="DE67" s="26" t="n">
        <f aca="false">IF(OR(AT67=0,CJ67="",CJ67=0),0,AT67*MIN(MaxScal,TgtVol/CJ67))</f>
        <v>0</v>
      </c>
      <c r="DF67" s="26" t="n">
        <f aca="false">IF(OR(AU67=0,CK67="",CK67=0),0,AU67*MIN(MaxScal,TgtVol/CK67))</f>
        <v>0</v>
      </c>
      <c r="DG67" s="26" t="n">
        <f aca="false">IF(OR(AV67=0,CL67="",CL67=0),0,AV67*MIN(MaxScal,TgtVol/CL67))</f>
        <v>0</v>
      </c>
      <c r="DH67" s="26" t="n">
        <f aca="false">IF(OR(AW67=0,CM67="",CM67=0),0,AW67*MIN(MaxScal,TgtVol/CM67))</f>
        <v>0</v>
      </c>
      <c r="DI67" s="26" t="n">
        <f aca="false">IF(OR(AX67=0,CN67="",CN67=0),0,AX67*MIN(MaxScal,TgtVol/CN67))</f>
        <v>0</v>
      </c>
      <c r="DJ67" s="26" t="n">
        <f aca="false">IF(OR(AY67=0,CO67="",CO67=0),0,AY67*MIN(MaxScal,TgtVol/CO67))</f>
        <v>0</v>
      </c>
      <c r="DK67" s="26" t="n">
        <f aca="false">IF(OR(AZ67=0,CP67="",CP67=0),0,AZ67*MIN(MaxScal,TgtVol/CP67))</f>
        <v>0</v>
      </c>
      <c r="DL67" s="26" t="n">
        <f aca="false">IF(OR(BA67=0,CQ67="",CQ67=0),0,BA67*MIN(MaxScal,TgtVol/CQ67))</f>
        <v>0</v>
      </c>
      <c r="DM67" s="26" t="n">
        <f aca="false">IF(OR(BB67=0,CR67="",CR67=0),0,BB67*MIN(MaxScal,TgtVol/CR67))</f>
        <v>0</v>
      </c>
      <c r="DN67" s="26" t="n">
        <f aca="false">IF(OR(BC67=0,CS67="",CS67=0),0,BC67*MIN(MaxScal,TgtVol/CS67))</f>
        <v>0</v>
      </c>
      <c r="DO67" s="26" t="n">
        <f aca="false">IF(OR(BD67=0,CT67="",CT67=0),0,BD67*MIN(MaxScal,TgtVol/CT67))</f>
        <v>0</v>
      </c>
      <c r="DP67" s="26" t="n">
        <f aca="false">IF(OR(BE67=0,CU67="",CU67=0),0,BE67*MIN(MaxScal,TgtVol/CU67))</f>
        <v>0</v>
      </c>
      <c r="DQ67" s="26" t="n">
        <f aca="false">IF(OR(BF67=0,CV67="",CV67=0),0,BF67*MIN(MaxScal,TgtVol/CV67))</f>
        <v>0</v>
      </c>
      <c r="DR67" s="26" t="n">
        <f aca="false">IF(OR(BG67=0,CW67="",CW67=0),0,BG67*MIN(MaxScal,TgtVol/CW67))</f>
        <v>0</v>
      </c>
      <c r="DS67" s="26" t="n">
        <f aca="false">IF(OR(BH67=0,CX67="",CX67=0),0,BH67*MIN(MaxScal,TgtVol/CX67))</f>
        <v>0</v>
      </c>
      <c r="DT67" s="26" t="n">
        <f aca="false">IF(OR(BI67=0,CY67="",CY67=0),0,BI67*MIN(MaxScal,TgtVol/CY67))</f>
        <v>0</v>
      </c>
      <c r="DU67" s="26" t="n">
        <f aca="false">IF(OR(BJ67=0,CZ67="",CZ67=0),0,BJ67*MIN(MaxScal,TgtVol/CZ67))</f>
        <v>0</v>
      </c>
      <c r="DV67" s="26" t="n">
        <f aca="false">IF(OR(BK67=0,DA67="",DA67=0),0,BK67*MIN(MaxScal,TgtVol/DA67))</f>
        <v>0</v>
      </c>
      <c r="DW67" s="26" t="n">
        <f aca="false">IF(OR(BL67=0,DB67="",DB67=0),0,BL67*MIN(MaxScal,TgtVol/DB67))</f>
        <v>1.1446719321759</v>
      </c>
      <c r="DX67" s="28" t="n">
        <f aca="false">IFERROR(DC66*BM67,"")</f>
        <v>0</v>
      </c>
      <c r="DY67" s="28" t="n">
        <f aca="false">IFERROR(DD66*BN67,"")</f>
        <v>0</v>
      </c>
      <c r="DZ67" s="28" t="n">
        <f aca="false">IFERROR(DE66*BO67,"")</f>
        <v>0</v>
      </c>
      <c r="EA67" s="28" t="n">
        <f aca="false">IFERROR(DF66*BP67,"")</f>
        <v>0</v>
      </c>
      <c r="EB67" s="28" t="n">
        <f aca="false">IFERROR(DG66*BQ67,"")</f>
        <v>0</v>
      </c>
      <c r="EC67" s="28" t="n">
        <f aca="false">IFERROR(DH66*BR67,"")</f>
        <v>-0</v>
      </c>
      <c r="ED67" s="28" t="n">
        <f aca="false">IFERROR(DI66*BS67,"")</f>
        <v>0</v>
      </c>
      <c r="EE67" s="28" t="n">
        <f aca="false">IFERROR(DJ66*BT67,"")</f>
        <v>-0</v>
      </c>
      <c r="EF67" s="28" t="n">
        <f aca="false">IFERROR(DK66*BU67,"")</f>
        <v>0</v>
      </c>
      <c r="EG67" s="28" t="n">
        <f aca="false">IFERROR(DL66*BV67,"")</f>
        <v>0</v>
      </c>
      <c r="EH67" s="28" t="n">
        <f aca="false">IFERROR(DM66*BW67,"")</f>
        <v>0</v>
      </c>
      <c r="EI67" s="28" t="n">
        <f aca="false">IFERROR(DN66*BX67,"")</f>
        <v>-0</v>
      </c>
      <c r="EJ67" s="28" t="n">
        <f aca="false">IFERROR(DO66*BY67,"")</f>
        <v>0</v>
      </c>
      <c r="EK67" s="28" t="n">
        <f aca="false">IFERROR(DP66*BZ67,"")</f>
        <v>0</v>
      </c>
      <c r="EL67" s="28" t="n">
        <f aca="false">IFERROR(DQ66*CA67,"")</f>
        <v>-0</v>
      </c>
      <c r="EM67" s="28" t="n">
        <f aca="false">IFERROR(DR66*CB67,"")</f>
        <v>0</v>
      </c>
      <c r="EN67" s="28" t="n">
        <f aca="false">IFERROR(DS66*CC67,"")</f>
        <v>-0</v>
      </c>
      <c r="EO67" s="28" t="n">
        <f aca="false">IFERROR(DT66*CD67,"")</f>
        <v>-0</v>
      </c>
      <c r="EP67" s="28" t="n">
        <f aca="false">IFERROR(DU66*CE67,"")</f>
        <v>0</v>
      </c>
      <c r="EQ67" s="28" t="n">
        <f aca="false">IFERROR(DV66*CF67,"")</f>
        <v>0</v>
      </c>
      <c r="ER67" s="28" t="n">
        <f aca="false">IFERROR(DW66*CG67,"")</f>
        <v>0.00384464620317324</v>
      </c>
      <c r="ES67" s="28" t="n">
        <f aca="false">IF(ROW()=4,"",SUM(DX67:ER67))</f>
        <v>0.00384464620317324</v>
      </c>
      <c r="ET67" s="29" t="n">
        <f aca="false">COUNTIF(AR67:BL67,"&gt;0")</f>
        <v>1</v>
      </c>
    </row>
    <row r="68" customFormat="false" ht="15" hidden="false" customHeight="false" outlineLevel="0" collapsed="false">
      <c r="A68" s="19" t="n">
        <v>39964</v>
      </c>
      <c r="B68" s="23" t="n">
        <f aca="false">ABS(Rates_Data!AD68-Rates_Data!AE68)</f>
        <v>0.207276923076924</v>
      </c>
      <c r="C68" s="23" t="n">
        <f aca="false">ABS(Rates_Data!AD68-Rates_Data!AF68)</f>
        <v>0.0255692307692302</v>
      </c>
      <c r="D68" s="23" t="n">
        <f aca="false">ABS(Rates_Data!AD68-Rates_Data!AG68)</f>
        <v>0.575169230769231</v>
      </c>
      <c r="E68" s="23" t="n">
        <f aca="false">ABS(Rates_Data!AD68-Rates_Data!AH68)</f>
        <v>0.692184615384616</v>
      </c>
      <c r="F68" s="23" t="n">
        <f aca="false">ABS(Rates_Data!AD68-Rates_Data!AI68)</f>
        <v>0.53343076923077</v>
      </c>
      <c r="G68" s="23" t="n">
        <f aca="false">ABS(Rates_Data!AD68-Rates_Data!AJ68)</f>
        <v>0.121046153846153</v>
      </c>
      <c r="H68" s="23" t="n">
        <f aca="false">ABS(Rates_Data!AE68-Rates_Data!AF68)</f>
        <v>0.232846153846154</v>
      </c>
      <c r="I68" s="23" t="n">
        <f aca="false">ABS(Rates_Data!AE68-Rates_Data!AG68)</f>
        <v>0.367892307692308</v>
      </c>
      <c r="J68" s="23" t="n">
        <f aca="false">ABS(Rates_Data!AE68-Rates_Data!AH68)</f>
        <v>0.484907692307692</v>
      </c>
      <c r="K68" s="23" t="n">
        <f aca="false">ABS(Rates_Data!AE68-Rates_Data!AI68)</f>
        <v>0.326153846153846</v>
      </c>
      <c r="L68" s="23" t="n">
        <f aca="false">ABS(Rates_Data!AE68-Rates_Data!AJ68)</f>
        <v>0.328323076923077</v>
      </c>
      <c r="M68" s="23" t="n">
        <f aca="false">ABS(Rates_Data!AF68-Rates_Data!AG68)</f>
        <v>0.600738461538461</v>
      </c>
      <c r="N68" s="23" t="n">
        <f aca="false">ABS(Rates_Data!AF68-Rates_Data!AH68)</f>
        <v>0.717753846153846</v>
      </c>
      <c r="O68" s="23" t="n">
        <f aca="false">ABS(Rates_Data!AF68-Rates_Data!AI68)</f>
        <v>0.559</v>
      </c>
      <c r="P68" s="23" t="n">
        <f aca="false">ABS(Rates_Data!AF68-Rates_Data!AJ68)</f>
        <v>0.0954769230769233</v>
      </c>
      <c r="Q68" s="23" t="n">
        <f aca="false">ABS(Rates_Data!AG68-Rates_Data!AH68)</f>
        <v>0.117015384615385</v>
      </c>
      <c r="R68" s="23" t="n">
        <f aca="false">ABS(Rates_Data!AG68-Rates_Data!AI68)</f>
        <v>0.0417384615384615</v>
      </c>
      <c r="S68" s="23" t="n">
        <f aca="false">ABS(Rates_Data!AG68-Rates_Data!AJ68)</f>
        <v>0.696215384615385</v>
      </c>
      <c r="T68" s="23" t="n">
        <f aca="false">ABS(Rates_Data!AH68-Rates_Data!AI68)</f>
        <v>0.158753846153846</v>
      </c>
      <c r="U68" s="23" t="n">
        <f aca="false">ABS(Rates_Data!AH68-Rates_Data!AJ68)</f>
        <v>0.813230769230769</v>
      </c>
      <c r="V68" s="23" t="n">
        <f aca="false">ABS(Rates_Data!AI68-Rates_Data!AJ68)</f>
        <v>0.654476923076923</v>
      </c>
      <c r="W68" s="26" t="n">
        <f aca="false">IF(ROW()&lt;4+MinObs-1,"",IFERROR((B68-AVERAGE(B$4:B68))/STDEV(B$4:B68),""))</f>
        <v>-0.185514903568308</v>
      </c>
      <c r="X68" s="26" t="n">
        <f aca="false">IF(ROW()&lt;4+MinObs-1,"",IFERROR((C68-AVERAGE(C$4:C68))/STDEV(C$4:C68),""))</f>
        <v>-1.18842507813498</v>
      </c>
      <c r="Y68" s="26" t="n">
        <f aca="false">IF(ROW()&lt;4+MinObs-1,"",IFERROR((D68-AVERAGE(D$4:D68))/STDEV(D$4:D68),""))</f>
        <v>0.606133378553077</v>
      </c>
      <c r="Z68" s="26" t="n">
        <f aca="false">IF(ROW()&lt;4+MinObs-1,"",IFERROR((E68-AVERAGE(E$4:E68))/STDEV(E$4:E68),""))</f>
        <v>0.119784316025515</v>
      </c>
      <c r="AA68" s="26" t="n">
        <f aca="false">IF(ROW()&lt;4+MinObs-1,"",IFERROR((F68-AVERAGE(F$4:F68))/STDEV(F$4:F68),""))</f>
        <v>0.624036145540281</v>
      </c>
      <c r="AB68" s="26" t="n">
        <f aca="false">IF(ROW()&lt;4+MinObs-1,"",IFERROR((G68-AVERAGE(G$4:G68))/STDEV(G$4:G68),""))</f>
        <v>-0.862990952214301</v>
      </c>
      <c r="AC68" s="26" t="n">
        <f aca="false">IF(ROW()&lt;4+MinObs-1,"",IFERROR((H68-AVERAGE(H$4:H68))/STDEV(H$4:H68),""))</f>
        <v>0.0898628904641912</v>
      </c>
      <c r="AD68" s="26" t="n">
        <f aca="false">IF(ROW()&lt;4+MinObs-1,"",IFERROR((I68-AVERAGE(I$4:I68))/STDEV(I$4:I68),""))</f>
        <v>0.00905757774030355</v>
      </c>
      <c r="AE68" s="26" t="n">
        <f aca="false">IF(ROW()&lt;4+MinObs-1,"",IFERROR((J68-AVERAGE(J$4:J68))/STDEV(J$4:J68),""))</f>
        <v>-0.0843134175427386</v>
      </c>
      <c r="AF68" s="26" t="n">
        <f aca="false">IF(ROW()&lt;4+MinObs-1,"",IFERROR((K68-AVERAGE(K$4:K68))/STDEV(K$4:K68),""))</f>
        <v>0.423589406515002</v>
      </c>
      <c r="AG68" s="26" t="n">
        <f aca="false">IF(ROW()&lt;4+MinObs-1,"",IFERROR((L68-AVERAGE(L$4:L68))/STDEV(L$4:L68),""))</f>
        <v>0.114138528061629</v>
      </c>
      <c r="AH68" s="26" t="n">
        <f aca="false">IF(ROW()&lt;4+MinObs-1,"",IFERROR((M68-AVERAGE(M$4:M68))/STDEV(M$4:M68),""))</f>
        <v>0.43764599278915</v>
      </c>
      <c r="AI68" s="26" t="n">
        <f aca="false">IF(ROW()&lt;4+MinObs-1,"",IFERROR((N68-AVERAGE(N$4:N68))/STDEV(N$4:N68),""))</f>
        <v>0.484876886633905</v>
      </c>
      <c r="AJ68" s="26" t="n">
        <f aca="false">IF(ROW()&lt;4+MinObs-1,"",IFERROR((O68-AVERAGE(O$4:O68))/STDEV(O$4:O68),""))</f>
        <v>1.27211177205632</v>
      </c>
      <c r="AK68" s="26" t="n">
        <f aca="false">IF(ROW()&lt;4+MinObs-1,"",IFERROR((P68-AVERAGE(P$4:P68))/STDEV(P$4:P68),""))</f>
        <v>-0.891790283088446</v>
      </c>
      <c r="AL68" s="26" t="n">
        <f aca="false">IF(ROW()&lt;4+MinObs-1,"",IFERROR((Q68-AVERAGE(Q$4:Q68))/STDEV(Q$4:Q68),""))</f>
        <v>-0.742419198123622</v>
      </c>
      <c r="AM68" s="26" t="n">
        <f aca="false">IF(ROW()&lt;4+MinObs-1,"",IFERROR((R68-AVERAGE(R$4:R68))/STDEV(R$4:R68),""))</f>
        <v>-0.711219713706975</v>
      </c>
      <c r="AN68" s="26" t="n">
        <f aca="false">IF(ROW()&lt;4+MinObs-1,"",IFERROR((S68-AVERAGE(S$4:S68))/STDEV(S$4:S68),""))</f>
        <v>0.197844433103829</v>
      </c>
      <c r="AO68" s="26" t="n">
        <f aca="false">IF(ROW()&lt;4+MinObs-1,"",IFERROR((T68-AVERAGE(T$4:T68))/STDEV(T$4:T68),""))</f>
        <v>-1.13684335446121</v>
      </c>
      <c r="AP68" s="26" t="n">
        <f aca="false">IF(ROW()&lt;4+MinObs-1,"",IFERROR((U68-AVERAGE(U$4:U68))/STDEV(U$4:U68),""))</f>
        <v>0.221156217760972</v>
      </c>
      <c r="AQ68" s="26" t="n">
        <f aca="false">IF(ROW()&lt;4+MinObs-1,"",IFERROR((V68-AVERAGE(V$4:V68))/STDEV(V$4:V68),""))</f>
        <v>1.49440411278597</v>
      </c>
      <c r="AR68" s="26" t="n">
        <f aca="false">IF(W68="",0,IF(W68&gt;=z4,w4,IF(W68&gt;=z3,w3,IF(W68&gt;=zEntry,w2,IF(AND(W68&gt;=ExitZ,AR67&gt;0),w2,0)))))</f>
        <v>0</v>
      </c>
      <c r="AS68" s="26" t="n">
        <f aca="false">IF(X68="",0,IF(X68&gt;=z4,w4,IF(X68&gt;=z3,w3,IF(X68&gt;=zEntry,w2,IF(AND(X68&gt;=ExitZ,AS67&gt;0),w2,0)))))</f>
        <v>0</v>
      </c>
      <c r="AT68" s="26" t="n">
        <f aca="false">IF(Y68="",0,IF(Y68&gt;=z4,w4,IF(Y68&gt;=z3,w3,IF(Y68&gt;=zEntry,w2,IF(AND(Y68&gt;=ExitZ,AT67&gt;0),w2,0)))))</f>
        <v>0</v>
      </c>
      <c r="AU68" s="26" t="n">
        <f aca="false">IF(Z68="",0,IF(Z68&gt;=z4,w4,IF(Z68&gt;=z3,w3,IF(Z68&gt;=zEntry,w2,IF(AND(Z68&gt;=ExitZ,AU67&gt;0),w2,0)))))</f>
        <v>0</v>
      </c>
      <c r="AV68" s="26" t="n">
        <f aca="false">IF(AA68="",0,IF(AA68&gt;=z4,w4,IF(AA68&gt;=z3,w3,IF(AA68&gt;=zEntry,w2,IF(AND(AA68&gt;=ExitZ,AV67&gt;0),w2,0)))))</f>
        <v>0</v>
      </c>
      <c r="AW68" s="26" t="n">
        <f aca="false">IF(AB68="",0,IF(AB68&gt;=z4,w4,IF(AB68&gt;=z3,w3,IF(AB68&gt;=zEntry,w2,IF(AND(AB68&gt;=ExitZ,AW67&gt;0),w2,0)))))</f>
        <v>0</v>
      </c>
      <c r="AX68" s="26" t="n">
        <f aca="false">IF(AC68="",0,IF(AC68&gt;=z4,w4,IF(AC68&gt;=z3,w3,IF(AC68&gt;=zEntry,w2,IF(AND(AC68&gt;=ExitZ,AX67&gt;0),w2,0)))))</f>
        <v>0</v>
      </c>
      <c r="AY68" s="26" t="n">
        <f aca="false">IF(AD68="",0,IF(AD68&gt;=z4,w4,IF(AD68&gt;=z3,w3,IF(AD68&gt;=zEntry,w2,IF(AND(AD68&gt;=ExitZ,AY67&gt;0),w2,0)))))</f>
        <v>0</v>
      </c>
      <c r="AZ68" s="26" t="n">
        <f aca="false">IF(AE68="",0,IF(AE68&gt;=z4,w4,IF(AE68&gt;=z3,w3,IF(AE68&gt;=zEntry,w2,IF(AND(AE68&gt;=ExitZ,AZ67&gt;0),w2,0)))))</f>
        <v>0</v>
      </c>
      <c r="BA68" s="26" t="n">
        <f aca="false">IF(AF68="",0,IF(AF68&gt;=z4,w4,IF(AF68&gt;=z3,w3,IF(AF68&gt;=zEntry,w2,IF(AND(AF68&gt;=ExitZ,BA67&gt;0),w2,0)))))</f>
        <v>0</v>
      </c>
      <c r="BB68" s="26" t="n">
        <f aca="false">IF(AG68="",0,IF(AG68&gt;=z4,w4,IF(AG68&gt;=z3,w3,IF(AG68&gt;=zEntry,w2,IF(AND(AG68&gt;=ExitZ,BB67&gt;0),w2,0)))))</f>
        <v>0</v>
      </c>
      <c r="BC68" s="26" t="n">
        <f aca="false">IF(AH68="",0,IF(AH68&gt;=z4,w4,IF(AH68&gt;=z3,w3,IF(AH68&gt;=zEntry,w2,IF(AND(AH68&gt;=ExitZ,BC67&gt;0),w2,0)))))</f>
        <v>0</v>
      </c>
      <c r="BD68" s="26" t="n">
        <f aca="false">IF(AI68="",0,IF(AI68&gt;=z4,w4,IF(AI68&gt;=z3,w3,IF(AI68&gt;=zEntry,w2,IF(AND(AI68&gt;=ExitZ,BD67&gt;0),w2,0)))))</f>
        <v>0</v>
      </c>
      <c r="BE68" s="26" t="n">
        <f aca="false">IF(AJ68="",0,IF(AJ68&gt;=z4,w4,IF(AJ68&gt;=z3,w3,IF(AJ68&gt;=zEntry,w2,IF(AND(AJ68&gt;=ExitZ,BE67&gt;0),w2,0)))))</f>
        <v>0</v>
      </c>
      <c r="BF68" s="26" t="n">
        <f aca="false">IF(AK68="",0,IF(AK68&gt;=z4,w4,IF(AK68&gt;=z3,w3,IF(AK68&gt;=zEntry,w2,IF(AND(AK68&gt;=ExitZ,BF67&gt;0),w2,0)))))</f>
        <v>0</v>
      </c>
      <c r="BG68" s="26" t="n">
        <f aca="false">IF(AL68="",0,IF(AL68&gt;=z4,w4,IF(AL68&gt;=z3,w3,IF(AL68&gt;=zEntry,w2,IF(AND(AL68&gt;=ExitZ,BG67&gt;0),w2,0)))))</f>
        <v>0</v>
      </c>
      <c r="BH68" s="26" t="n">
        <f aca="false">IF(AM68="",0,IF(AM68&gt;=z4,w4,IF(AM68&gt;=z3,w3,IF(AM68&gt;=zEntry,w2,IF(AND(AM68&gt;=ExitZ,BH67&gt;0),w2,0)))))</f>
        <v>0</v>
      </c>
      <c r="BI68" s="26" t="n">
        <f aca="false">IF(AN68="",0,IF(AN68&gt;=z4,w4,IF(AN68&gt;=z3,w3,IF(AN68&gt;=zEntry,w2,IF(AND(AN68&gt;=ExitZ,BI67&gt;0),w2,0)))))</f>
        <v>0</v>
      </c>
      <c r="BJ68" s="26" t="n">
        <f aca="false">IF(AO68="",0,IF(AO68&gt;=z4,w4,IF(AO68&gt;=z3,w3,IF(AO68&gt;=zEntry,w2,IF(AND(AO68&gt;=ExitZ,BJ67&gt;0),w2,0)))))</f>
        <v>0</v>
      </c>
      <c r="BK68" s="26" t="n">
        <f aca="false">IF(AP68="",0,IF(AP68&gt;=z4,w4,IF(AP68&gt;=z3,w3,IF(AP68&gt;=zEntry,w2,IF(AND(AP68&gt;=ExitZ,BK67&gt;0),w2,0)))))</f>
        <v>0</v>
      </c>
      <c r="BL68" s="26" t="n">
        <f aca="false">IF(AQ68="",0,IF(AQ68&gt;=z4,w4,IF(AQ68&gt;=z3,w3,IF(AQ68&gt;=zEntry,w2,IF(AND(AQ68&gt;=ExitZ,BL67&gt;0),w2,0)))))</f>
        <v>0</v>
      </c>
      <c r="BM68" s="23" t="n">
        <f aca="false">IF(Rates_Data!AD67&gt;=Rates_Data!AE67,Rates_Data!AK68-Rates_Data!AL68,Rates_Data!AL68-Rates_Data!AK68)</f>
        <v>0.002223</v>
      </c>
      <c r="BN68" s="23" t="n">
        <f aca="false">IF(Rates_Data!AD67&gt;=Rates_Data!AF67,Rates_Data!AK68-Rates_Data!AM68,Rates_Data!AM68-Rates_Data!AK68)</f>
        <v>-0.00847399999999999</v>
      </c>
      <c r="BO68" s="23" t="n">
        <f aca="false">IF(Rates_Data!AD67&gt;=Rates_Data!AG67,Rates_Data!AK68-Rates_Data!AN68,Rates_Data!AN68-Rates_Data!AK68)</f>
        <v>0.00503499999999999</v>
      </c>
      <c r="BP68" s="23" t="n">
        <f aca="false">IF(Rates_Data!AD67&gt;=Rates_Data!AH67,Rates_Data!AK68-Rates_Data!AO68,Rates_Data!AO68-Rates_Data!AK68)</f>
        <v>0.00112099999999999</v>
      </c>
      <c r="BQ68" s="23" t="n">
        <f aca="false">IF(Rates_Data!AD67&gt;=Rates_Data!AI67,Rates_Data!AK68-Rates_Data!AP68,Rates_Data!AP68-Rates_Data!AK68)</f>
        <v>0.00438899999999999</v>
      </c>
      <c r="BR68" s="23" t="n">
        <f aca="false">IF(Rates_Data!AD67&gt;=Rates_Data!AJ67,Rates_Data!AK68-Rates_Data!AQ68,Rates_Data!AQ68-Rates_Data!AK68)</f>
        <v>-0.00368600000000001</v>
      </c>
      <c r="BS68" s="23" t="n">
        <f aca="false">IF(Rates_Data!AE67&gt;=Rates_Data!AF67,Rates_Data!AL68-Rates_Data!AM68,Rates_Data!AM68-Rates_Data!AL68)</f>
        <v>-0.006251</v>
      </c>
      <c r="BT68" s="23" t="n">
        <f aca="false">IF(Rates_Data!AE67&gt;=Rates_Data!AG67,Rates_Data!AL68-Rates_Data!AN68,Rates_Data!AN68-Rates_Data!AL68)</f>
        <v>0.002812</v>
      </c>
      <c r="BU68" s="23" t="n">
        <f aca="false">IF(Rates_Data!AE67&gt;=Rates_Data!AH67,Rates_Data!AL68-Rates_Data!AO68,Rates_Data!AO68-Rates_Data!AL68)</f>
        <v>-0.001102</v>
      </c>
      <c r="BV68" s="23" t="n">
        <f aca="false">IF(Rates_Data!AE67&gt;=Rates_Data!AI67,Rates_Data!AL68-Rates_Data!AP68,Rates_Data!AP68-Rates_Data!AL68)</f>
        <v>0.002166</v>
      </c>
      <c r="BW68" s="23" t="n">
        <f aca="false">IF(Rates_Data!AE67&gt;=Rates_Data!AJ67,Rates_Data!AL68-Rates_Data!AQ68,Rates_Data!AQ68-Rates_Data!AL68)</f>
        <v>-0.00146300000000001</v>
      </c>
      <c r="BX68" s="23" t="n">
        <f aca="false">IF(Rates_Data!AF67&gt;=Rates_Data!AG67,Rates_Data!AM68-Rates_Data!AN68,Rates_Data!AN68-Rates_Data!AM68)</f>
        <v>-0.003439</v>
      </c>
      <c r="BY68" s="23" t="n">
        <f aca="false">IF(Rates_Data!AF67&gt;=Rates_Data!AH67,Rates_Data!AM68-Rates_Data!AO68,Rates_Data!AO68-Rates_Data!AM68)</f>
        <v>-0.007353</v>
      </c>
      <c r="BZ68" s="23" t="n">
        <f aca="false">IF(Rates_Data!AF67&gt;=Rates_Data!AI67,Rates_Data!AM68-Rates_Data!AP68,Rates_Data!AP68-Rates_Data!AM68)</f>
        <v>-0.004085</v>
      </c>
      <c r="CA68" s="23" t="n">
        <f aca="false">IF(Rates_Data!AF67&gt;=Rates_Data!AJ67,Rates_Data!AM68-Rates_Data!AQ68,Rates_Data!AQ68-Rates_Data!AM68)</f>
        <v>0.00478799999999999</v>
      </c>
      <c r="CB68" s="23" t="n">
        <f aca="false">IF(Rates_Data!AG67&gt;=Rates_Data!AH67,Rates_Data!AN68-Rates_Data!AO68,Rates_Data!AO68-Rates_Data!AN68)</f>
        <v>-0.003914</v>
      </c>
      <c r="CC68" s="23" t="n">
        <f aca="false">IF(Rates_Data!AG67&gt;=Rates_Data!AI67,Rates_Data!AN68-Rates_Data!AP68,Rates_Data!AP68-Rates_Data!AN68)</f>
        <v>0.000646000000000001</v>
      </c>
      <c r="CD68" s="23" t="n">
        <f aca="false">IF(Rates_Data!AG67&gt;=Rates_Data!AJ67,Rates_Data!AN68-Rates_Data!AQ68,Rates_Data!AQ68-Rates_Data!AN68)</f>
        <v>0.00134899999999999</v>
      </c>
      <c r="CE68" s="23" t="n">
        <f aca="false">IF(Rates_Data!AH67&gt;=Rates_Data!AI67,Rates_Data!AO68-Rates_Data!AP68,Rates_Data!AP68-Rates_Data!AO68)</f>
        <v>-0.003268</v>
      </c>
      <c r="CF68" s="23" t="n">
        <f aca="false">IF(Rates_Data!AH67&gt;=Rates_Data!AJ67,Rates_Data!AO68-Rates_Data!AQ68,Rates_Data!AQ68-Rates_Data!AO68)</f>
        <v>-0.00256500000000001</v>
      </c>
      <c r="CG68" s="23" t="n">
        <f aca="false">IF(Rates_Data!AI67&gt;=Rates_Data!AJ67,Rates_Data!AP68-Rates_Data!AQ68,Rates_Data!AQ68-Rates_Data!AP68)</f>
        <v>0.000702999999999986</v>
      </c>
      <c r="CH68" s="27" t="n">
        <f aca="false">IF(ROW()&lt;4+VolLB,"",STDEV(INDEX($BM:$BM,ROW()-VolLB+1):INDEX($BM:$BM,ROW()))*SQRT(12))</f>
        <v>0.019554173003662</v>
      </c>
      <c r="CI68" s="27" t="n">
        <f aca="false">IF(ROW()&lt;4+VolLB,"",STDEV(INDEX($BN:$BN,ROW()-VolLB+1):INDEX($BN:$BN,ROW()))*SQRT(12))</f>
        <v>0.0206546139422833</v>
      </c>
      <c r="CJ68" s="27" t="n">
        <f aca="false">IF(ROW()&lt;4+VolLB,"",STDEV(INDEX($BO:$BO,ROW()-VolLB+1):INDEX($BO:$BO,ROW()))*SQRT(12))</f>
        <v>0.0186953235311223</v>
      </c>
      <c r="CK68" s="27" t="n">
        <f aca="false">IF(ROW()&lt;4+VolLB,"",STDEV(INDEX($BP:$BP,ROW()-VolLB+1):INDEX($BP:$BP,ROW()))*SQRT(12))</f>
        <v>0.0221246473357957</v>
      </c>
      <c r="CL68" s="27" t="n">
        <f aca="false">IF(ROW()&lt;4+VolLB,"",STDEV(INDEX($BQ:$BQ,ROW()-VolLB+1):INDEX($BQ:$BQ,ROW()))*SQRT(12))</f>
        <v>0.0240233463447539</v>
      </c>
      <c r="CM68" s="27" t="n">
        <f aca="false">IF(ROW()&lt;4+VolLB,"",STDEV(INDEX($BR:$BR,ROW()-VolLB+1):INDEX($BR:$BR,ROW()))*SQRT(12))</f>
        <v>0.0194720804455043</v>
      </c>
      <c r="CN68" s="27" t="n">
        <f aca="false">IF(ROW()&lt;4+VolLB,"",STDEV(INDEX($BS:$BS,ROW()-VolLB+1):INDEX($BS:$BS,ROW()))*SQRT(12))</f>
        <v>0.0212742400070177</v>
      </c>
      <c r="CO68" s="27" t="n">
        <f aca="false">IF(ROW()&lt;4+VolLB,"",STDEV(INDEX($BT:$BT,ROW()-VolLB+1):INDEX($BT:$BT,ROW()))*SQRT(12))</f>
        <v>0.0169996347747883</v>
      </c>
      <c r="CP68" s="27" t="n">
        <f aca="false">IF(ROW()&lt;4+VolLB,"",STDEV(INDEX($BU:$BU,ROW()-VolLB+1):INDEX($BU:$BU,ROW()))*SQRT(12))</f>
        <v>0.0237207852200795</v>
      </c>
      <c r="CQ68" s="27" t="n">
        <f aca="false">IF(ROW()&lt;4+VolLB,"",STDEV(INDEX($BV:$BV,ROW()-VolLB+1):INDEX($BV:$BV,ROW()))*SQRT(12))</f>
        <v>0.0196210735716668</v>
      </c>
      <c r="CR68" s="27" t="n">
        <f aca="false">IF(ROW()&lt;4+VolLB,"",STDEV(INDEX($BW:$BW,ROW()-VolLB+1):INDEX($BW:$BW,ROW()))*SQRT(12))</f>
        <v>0.0186553683577115</v>
      </c>
      <c r="CS68" s="27" t="n">
        <f aca="false">IF(ROW()&lt;4+VolLB,"",STDEV(INDEX($BX:$BX,ROW()-VolLB+1):INDEX($BX:$BX,ROW()))*SQRT(12))</f>
        <v>0.0199295076476111</v>
      </c>
      <c r="CT68" s="27" t="n">
        <f aca="false">IF(ROW()&lt;4+VolLB,"",STDEV(INDEX($BY:$BY,ROW()-VolLB+1):INDEX($BY:$BY,ROW()))*SQRT(12))</f>
        <v>0.0231673093910158</v>
      </c>
      <c r="CU68" s="27" t="n">
        <f aca="false">IF(ROW()&lt;4+VolLB,"",STDEV(INDEX($BZ:$BZ,ROW()-VolLB+1):INDEX($BZ:$BZ,ROW()))*SQRT(12))</f>
        <v>0.0244410637201295</v>
      </c>
      <c r="CV68" s="27" t="n">
        <f aca="false">IF(ROW()&lt;4+VolLB,"",STDEV(INDEX($CA:$CA,ROW()-VolLB+1):INDEX($CA:$CA,ROW()))*SQRT(12))</f>
        <v>0.0200252682797557</v>
      </c>
      <c r="CW68" s="27" t="n">
        <f aca="false">IF(ROW()&lt;4+VolLB,"",STDEV(INDEX($CB:$CB,ROW()-VolLB+1):INDEX($CB:$CB,ROW()))*SQRT(12))</f>
        <v>0.0190457218680782</v>
      </c>
      <c r="CX68" s="27" t="n">
        <f aca="false">IF(ROW()&lt;4+VolLB,"",STDEV(INDEX($CC:$CC,ROW()-VolLB+1):INDEX($CC:$CC,ROW()))*SQRT(12))</f>
        <v>0.0220554537652363</v>
      </c>
      <c r="CY68" s="27" t="n">
        <f aca="false">IF(ROW()&lt;4+VolLB,"",STDEV(INDEX($CD:$CD,ROW()-VolLB+1):INDEX($CD:$CD,ROW()))*SQRT(12))</f>
        <v>0.0189631457855946</v>
      </c>
      <c r="CZ68" s="27" t="n">
        <f aca="false">IF(ROW()&lt;4+VolLB,"",STDEV(INDEX($CE:$CE,ROW()-VolLB+1):INDEX($CE:$CE,ROW()))*SQRT(12))</f>
        <v>0.0217873936202086</v>
      </c>
      <c r="DA68" s="27" t="n">
        <f aca="false">IF(ROW()&lt;4+VolLB,"",STDEV(INDEX($CF:$CF,ROW()-VolLB+1):INDEX($CF:$CF,ROW()))*SQRT(12))</f>
        <v>0.0198548066657254</v>
      </c>
      <c r="DB68" s="27" t="n">
        <f aca="false">IF(ROW()&lt;4+VolLB,"",STDEV(INDEX($CG:$CG,ROW()-VolLB+1):INDEX($CG:$CG,ROW()))*SQRT(12))</f>
        <v>0.017472420385663</v>
      </c>
      <c r="DC68" s="26" t="n">
        <f aca="false">IF(OR(AR68=0,CH68="",CH68=0),0,AR68*MIN(MaxScal,TgtVol/CH68))</f>
        <v>0</v>
      </c>
      <c r="DD68" s="26" t="n">
        <f aca="false">IF(OR(AS68=0,CI68="",CI68=0),0,AS68*MIN(MaxScal,TgtVol/CI68))</f>
        <v>0</v>
      </c>
      <c r="DE68" s="26" t="n">
        <f aca="false">IF(OR(AT68=0,CJ68="",CJ68=0),0,AT68*MIN(MaxScal,TgtVol/CJ68))</f>
        <v>0</v>
      </c>
      <c r="DF68" s="26" t="n">
        <f aca="false">IF(OR(AU68=0,CK68="",CK68=0),0,AU68*MIN(MaxScal,TgtVol/CK68))</f>
        <v>0</v>
      </c>
      <c r="DG68" s="26" t="n">
        <f aca="false">IF(OR(AV68=0,CL68="",CL68=0),0,AV68*MIN(MaxScal,TgtVol/CL68))</f>
        <v>0</v>
      </c>
      <c r="DH68" s="26" t="n">
        <f aca="false">IF(OR(AW68=0,CM68="",CM68=0),0,AW68*MIN(MaxScal,TgtVol/CM68))</f>
        <v>0</v>
      </c>
      <c r="DI68" s="26" t="n">
        <f aca="false">IF(OR(AX68=0,CN68="",CN68=0),0,AX68*MIN(MaxScal,TgtVol/CN68))</f>
        <v>0</v>
      </c>
      <c r="DJ68" s="26" t="n">
        <f aca="false">IF(OR(AY68=0,CO68="",CO68=0),0,AY68*MIN(MaxScal,TgtVol/CO68))</f>
        <v>0</v>
      </c>
      <c r="DK68" s="26" t="n">
        <f aca="false">IF(OR(AZ68=0,CP68="",CP68=0),0,AZ68*MIN(MaxScal,TgtVol/CP68))</f>
        <v>0</v>
      </c>
      <c r="DL68" s="26" t="n">
        <f aca="false">IF(OR(BA68=0,CQ68="",CQ68=0),0,BA68*MIN(MaxScal,TgtVol/CQ68))</f>
        <v>0</v>
      </c>
      <c r="DM68" s="26" t="n">
        <f aca="false">IF(OR(BB68=0,CR68="",CR68=0),0,BB68*MIN(MaxScal,TgtVol/CR68))</f>
        <v>0</v>
      </c>
      <c r="DN68" s="26" t="n">
        <f aca="false">IF(OR(BC68=0,CS68="",CS68=0),0,BC68*MIN(MaxScal,TgtVol/CS68))</f>
        <v>0</v>
      </c>
      <c r="DO68" s="26" t="n">
        <f aca="false">IF(OR(BD68=0,CT68="",CT68=0),0,BD68*MIN(MaxScal,TgtVol/CT68))</f>
        <v>0</v>
      </c>
      <c r="DP68" s="26" t="n">
        <f aca="false">IF(OR(BE68=0,CU68="",CU68=0),0,BE68*MIN(MaxScal,TgtVol/CU68))</f>
        <v>0</v>
      </c>
      <c r="DQ68" s="26" t="n">
        <f aca="false">IF(OR(BF68=0,CV68="",CV68=0),0,BF68*MIN(MaxScal,TgtVol/CV68))</f>
        <v>0</v>
      </c>
      <c r="DR68" s="26" t="n">
        <f aca="false">IF(OR(BG68=0,CW68="",CW68=0),0,BG68*MIN(MaxScal,TgtVol/CW68))</f>
        <v>0</v>
      </c>
      <c r="DS68" s="26" t="n">
        <f aca="false">IF(OR(BH68=0,CX68="",CX68=0),0,BH68*MIN(MaxScal,TgtVol/CX68))</f>
        <v>0</v>
      </c>
      <c r="DT68" s="26" t="n">
        <f aca="false">IF(OR(BI68=0,CY68="",CY68=0),0,BI68*MIN(MaxScal,TgtVol/CY68))</f>
        <v>0</v>
      </c>
      <c r="DU68" s="26" t="n">
        <f aca="false">IF(OR(BJ68=0,CZ68="",CZ68=0),0,BJ68*MIN(MaxScal,TgtVol/CZ68))</f>
        <v>0</v>
      </c>
      <c r="DV68" s="26" t="n">
        <f aca="false">IF(OR(BK68=0,DA68="",DA68=0),0,BK68*MIN(MaxScal,TgtVol/DA68))</f>
        <v>0</v>
      </c>
      <c r="DW68" s="26" t="n">
        <f aca="false">IF(OR(BL68=0,DB68="",DB68=0),0,BL68*MIN(MaxScal,TgtVol/DB68))</f>
        <v>0</v>
      </c>
      <c r="DX68" s="28" t="n">
        <f aca="false">IFERROR(DC67*BM68,"")</f>
        <v>0</v>
      </c>
      <c r="DY68" s="28" t="n">
        <f aca="false">IFERROR(DD67*BN68,"")</f>
        <v>-0</v>
      </c>
      <c r="DZ68" s="28" t="n">
        <f aca="false">IFERROR(DE67*BO68,"")</f>
        <v>0</v>
      </c>
      <c r="EA68" s="28" t="n">
        <f aca="false">IFERROR(DF67*BP68,"")</f>
        <v>0</v>
      </c>
      <c r="EB68" s="28" t="n">
        <f aca="false">IFERROR(DG67*BQ68,"")</f>
        <v>0</v>
      </c>
      <c r="EC68" s="28" t="n">
        <f aca="false">IFERROR(DH67*BR68,"")</f>
        <v>-0</v>
      </c>
      <c r="ED68" s="28" t="n">
        <f aca="false">IFERROR(DI67*BS68,"")</f>
        <v>-0</v>
      </c>
      <c r="EE68" s="28" t="n">
        <f aca="false">IFERROR(DJ67*BT68,"")</f>
        <v>0</v>
      </c>
      <c r="EF68" s="28" t="n">
        <f aca="false">IFERROR(DK67*BU68,"")</f>
        <v>-0</v>
      </c>
      <c r="EG68" s="28" t="n">
        <f aca="false">IFERROR(DL67*BV68,"")</f>
        <v>0</v>
      </c>
      <c r="EH68" s="28" t="n">
        <f aca="false">IFERROR(DM67*BW68,"")</f>
        <v>-0</v>
      </c>
      <c r="EI68" s="28" t="n">
        <f aca="false">IFERROR(DN67*BX68,"")</f>
        <v>-0</v>
      </c>
      <c r="EJ68" s="28" t="n">
        <f aca="false">IFERROR(DO67*BY68,"")</f>
        <v>-0</v>
      </c>
      <c r="EK68" s="28" t="n">
        <f aca="false">IFERROR(DP67*BZ68,"")</f>
        <v>-0</v>
      </c>
      <c r="EL68" s="28" t="n">
        <f aca="false">IFERROR(DQ67*CA68,"")</f>
        <v>0</v>
      </c>
      <c r="EM68" s="28" t="n">
        <f aca="false">IFERROR(DR67*CB68,"")</f>
        <v>-0</v>
      </c>
      <c r="EN68" s="28" t="n">
        <f aca="false">IFERROR(DS67*CC68,"")</f>
        <v>0</v>
      </c>
      <c r="EO68" s="28" t="n">
        <f aca="false">IFERROR(DT67*CD68,"")</f>
        <v>0</v>
      </c>
      <c r="EP68" s="28" t="n">
        <f aca="false">IFERROR(DU67*CE68,"")</f>
        <v>-0</v>
      </c>
      <c r="EQ68" s="28" t="n">
        <f aca="false">IFERROR(DV67*CF68,"")</f>
        <v>-0</v>
      </c>
      <c r="ER68" s="28" t="n">
        <f aca="false">IFERROR(DW67*CG68,"")</f>
        <v>0.000804704368319639</v>
      </c>
      <c r="ES68" s="28" t="n">
        <f aca="false">IF(ROW()=4,"",SUM(DX68:ER68))</f>
        <v>0.000804704368319639</v>
      </c>
      <c r="ET68" s="29" t="n">
        <f aca="false">COUNTIF(AR68:BL68,"&gt;0")</f>
        <v>0</v>
      </c>
    </row>
    <row r="69" customFormat="false" ht="15" hidden="false" customHeight="false" outlineLevel="0" collapsed="false">
      <c r="A69" s="19" t="n">
        <v>39994</v>
      </c>
      <c r="B69" s="23" t="n">
        <f aca="false">ABS(Rates_Data!AD69-Rates_Data!AE69)</f>
        <v>0.241560606060606</v>
      </c>
      <c r="C69" s="23" t="n">
        <f aca="false">ABS(Rates_Data!AD69-Rates_Data!AF69)</f>
        <v>0.263515151515152</v>
      </c>
      <c r="D69" s="23" t="n">
        <f aca="false">ABS(Rates_Data!AD69-Rates_Data!AG69)</f>
        <v>0.424636363636364</v>
      </c>
      <c r="E69" s="23" t="n">
        <f aca="false">ABS(Rates_Data!AD69-Rates_Data!AH69)</f>
        <v>0.899348484848485</v>
      </c>
      <c r="F69" s="23" t="n">
        <f aca="false">ABS(Rates_Data!AD69-Rates_Data!AI69)</f>
        <v>0.202318181818182</v>
      </c>
      <c r="G69" s="23" t="n">
        <f aca="false">ABS(Rates_Data!AD69-Rates_Data!AJ69)</f>
        <v>0.00290909090909142</v>
      </c>
      <c r="H69" s="23" t="n">
        <f aca="false">ABS(Rates_Data!AE69-Rates_Data!AF69)</f>
        <v>0.505075757575758</v>
      </c>
      <c r="I69" s="23" t="n">
        <f aca="false">ABS(Rates_Data!AE69-Rates_Data!AG69)</f>
        <v>0.183075757575757</v>
      </c>
      <c r="J69" s="23" t="n">
        <f aca="false">ABS(Rates_Data!AE69-Rates_Data!AH69)</f>
        <v>0.657787878787879</v>
      </c>
      <c r="K69" s="23" t="n">
        <f aca="false">ABS(Rates_Data!AE69-Rates_Data!AI69)</f>
        <v>0.0392424242424243</v>
      </c>
      <c r="L69" s="23" t="n">
        <f aca="false">ABS(Rates_Data!AE69-Rates_Data!AJ69)</f>
        <v>0.238651515151515</v>
      </c>
      <c r="M69" s="23" t="n">
        <f aca="false">ABS(Rates_Data!AF69-Rates_Data!AG69)</f>
        <v>0.688151515151515</v>
      </c>
      <c r="N69" s="23" t="n">
        <f aca="false">ABS(Rates_Data!AF69-Rates_Data!AH69)</f>
        <v>1.16286363636364</v>
      </c>
      <c r="O69" s="23" t="n">
        <f aca="false">ABS(Rates_Data!AF69-Rates_Data!AI69)</f>
        <v>0.465833333333333</v>
      </c>
      <c r="P69" s="23" t="n">
        <f aca="false">ABS(Rates_Data!AF69-Rates_Data!AJ69)</f>
        <v>0.266424242424243</v>
      </c>
      <c r="Q69" s="23" t="n">
        <f aca="false">ABS(Rates_Data!AG69-Rates_Data!AH69)</f>
        <v>0.474712121212121</v>
      </c>
      <c r="R69" s="23" t="n">
        <f aca="false">ABS(Rates_Data!AG69-Rates_Data!AI69)</f>
        <v>0.222318181818182</v>
      </c>
      <c r="S69" s="23" t="n">
        <f aca="false">ABS(Rates_Data!AG69-Rates_Data!AJ69)</f>
        <v>0.421727272727272</v>
      </c>
      <c r="T69" s="23" t="n">
        <f aca="false">ABS(Rates_Data!AH69-Rates_Data!AI69)</f>
        <v>0.697030303030303</v>
      </c>
      <c r="U69" s="23" t="n">
        <f aca="false">ABS(Rates_Data!AH69-Rates_Data!AJ69)</f>
        <v>0.896439393939393</v>
      </c>
      <c r="V69" s="23" t="n">
        <f aca="false">ABS(Rates_Data!AI69-Rates_Data!AJ69)</f>
        <v>0.19940909090909</v>
      </c>
      <c r="W69" s="26" t="n">
        <f aca="false">IF(ROW()&lt;4+MinObs-1,"",IFERROR((B69-AVERAGE(B$4:B69))/STDEV(B$4:B69),""))</f>
        <v>-0.0399551168137533</v>
      </c>
      <c r="X69" s="26" t="n">
        <f aca="false">IF(ROW()&lt;4+MinObs-1,"",IFERROR((C69-AVERAGE(C$4:C69))/STDEV(C$4:C69),""))</f>
        <v>-0.271881467065369</v>
      </c>
      <c r="Y69" s="26" t="n">
        <f aca="false">IF(ROW()&lt;4+MinObs-1,"",IFERROR((D69-AVERAGE(D$4:D69))/STDEV(D$4:D69),""))</f>
        <v>0.179029516012909</v>
      </c>
      <c r="Z69" s="26" t="n">
        <f aca="false">IF(ROW()&lt;4+MinObs-1,"",IFERROR((E69-AVERAGE(E$4:E69))/STDEV(E$4:E69),""))</f>
        <v>0.570456061553865</v>
      </c>
      <c r="AA69" s="26" t="n">
        <f aca="false">IF(ROW()&lt;4+MinObs-1,"",IFERROR((F69-AVERAGE(F$4:F69))/STDEV(F$4:F69),""))</f>
        <v>-0.656278542137724</v>
      </c>
      <c r="AB69" s="26" t="n">
        <f aca="false">IF(ROW()&lt;4+MinObs-1,"",IFERROR((G69-AVERAGE(G$4:G69))/STDEV(G$4:G69),""))</f>
        <v>-1.1850322030236</v>
      </c>
      <c r="AC69" s="26" t="n">
        <f aca="false">IF(ROW()&lt;4+MinObs-1,"",IFERROR((H69-AVERAGE(H$4:H69))/STDEV(H$4:H69),""))</f>
        <v>1.53428571753655</v>
      </c>
      <c r="AD69" s="26" t="n">
        <f aca="false">IF(ROW()&lt;4+MinObs-1,"",IFERROR((I69-AVERAGE(I$4:I69))/STDEV(I$4:I69),""))</f>
        <v>-0.366525940568967</v>
      </c>
      <c r="AE69" s="26" t="n">
        <f aca="false">IF(ROW()&lt;4+MinObs-1,"",IFERROR((J69-AVERAGE(J$4:J69))/STDEV(J$4:J69),""))</f>
        <v>0.359526630462289</v>
      </c>
      <c r="AF69" s="26" t="n">
        <f aca="false">IF(ROW()&lt;4+MinObs-1,"",IFERROR((K69-AVERAGE(K$4:K69))/STDEV(K$4:K69),""))</f>
        <v>-1.05265898108251</v>
      </c>
      <c r="AG69" s="26" t="n">
        <f aca="false">IF(ROW()&lt;4+MinObs-1,"",IFERROR((L69-AVERAGE(L$4:L69))/STDEV(L$4:L69),""))</f>
        <v>-0.189083272105153</v>
      </c>
      <c r="AH69" s="26" t="n">
        <f aca="false">IF(ROW()&lt;4+MinObs-1,"",IFERROR((M69-AVERAGE(M$4:M69))/STDEV(M$4:M69),""))</f>
        <v>0.609044028993389</v>
      </c>
      <c r="AI69" s="26" t="n">
        <f aca="false">IF(ROW()&lt;4+MinObs-1,"",IFERROR((N69-AVERAGE(N$4:N69))/STDEV(N$4:N69),""))</f>
        <v>1.55152708339909</v>
      </c>
      <c r="AJ69" s="26" t="n">
        <f aca="false">IF(ROW()&lt;4+MinObs-1,"",IFERROR((O69-AVERAGE(O$4:O69))/STDEV(O$4:O69),""))</f>
        <v>0.818713002168551</v>
      </c>
      <c r="AK69" s="26" t="n">
        <f aca="false">IF(ROW()&lt;4+MinObs-1,"",IFERROR((P69-AVERAGE(P$4:P69))/STDEV(P$4:P69),""))</f>
        <v>-0.272784611933808</v>
      </c>
      <c r="AL69" s="26" t="n">
        <f aca="false">IF(ROW()&lt;4+MinObs-1,"",IFERROR((Q69-AVERAGE(Q$4:Q69))/STDEV(Q$4:Q69),""))</f>
        <v>-0.0510413424065186</v>
      </c>
      <c r="AM69" s="26" t="n">
        <f aca="false">IF(ROW()&lt;4+MinObs-1,"",IFERROR((R69-AVERAGE(R$4:R69))/STDEV(R$4:R69),""))</f>
        <v>-0.354949911892849</v>
      </c>
      <c r="AN69" s="26" t="n">
        <f aca="false">IF(ROW()&lt;4+MinObs-1,"",IFERROR((S69-AVERAGE(S$4:S69))/STDEV(S$4:S69),""))</f>
        <v>-0.30029582175749</v>
      </c>
      <c r="AO69" s="26" t="n">
        <f aca="false">IF(ROW()&lt;4+MinObs-1,"",IFERROR((T69-AVERAGE(T$4:T69))/STDEV(T$4:T69),""))</f>
        <v>0.518106631983556</v>
      </c>
      <c r="AP69" s="26" t="n">
        <f aca="false">IF(ROW()&lt;4+MinObs-1,"",IFERROR((U69-AVERAGE(U$4:U69))/STDEV(U$4:U69),""))</f>
        <v>0.388523179484871</v>
      </c>
      <c r="AQ69" s="26" t="n">
        <f aca="false">IF(ROW()&lt;4+MinObs-1,"",IFERROR((V69-AVERAGE(V$4:V69))/STDEV(V$4:V69),""))</f>
        <v>-0.528623845900174</v>
      </c>
      <c r="AR69" s="26" t="n">
        <f aca="false">IF(W69="",0,IF(W69&gt;=z4,w4,IF(W69&gt;=z3,w3,IF(W69&gt;=zEntry,w2,IF(AND(W69&gt;=ExitZ,AR68&gt;0),w2,0)))))</f>
        <v>0</v>
      </c>
      <c r="AS69" s="26" t="n">
        <f aca="false">IF(X69="",0,IF(X69&gt;=z4,w4,IF(X69&gt;=z3,w3,IF(X69&gt;=zEntry,w2,IF(AND(X69&gt;=ExitZ,AS68&gt;0),w2,0)))))</f>
        <v>0</v>
      </c>
      <c r="AT69" s="26" t="n">
        <f aca="false">IF(Y69="",0,IF(Y69&gt;=z4,w4,IF(Y69&gt;=z3,w3,IF(Y69&gt;=zEntry,w2,IF(AND(Y69&gt;=ExitZ,AT68&gt;0),w2,0)))))</f>
        <v>0</v>
      </c>
      <c r="AU69" s="26" t="n">
        <f aca="false">IF(Z69="",0,IF(Z69&gt;=z4,w4,IF(Z69&gt;=z3,w3,IF(Z69&gt;=zEntry,w2,IF(AND(Z69&gt;=ExitZ,AU68&gt;0),w2,0)))))</f>
        <v>0</v>
      </c>
      <c r="AV69" s="26" t="n">
        <f aca="false">IF(AA69="",0,IF(AA69&gt;=z4,w4,IF(AA69&gt;=z3,w3,IF(AA69&gt;=zEntry,w2,IF(AND(AA69&gt;=ExitZ,AV68&gt;0),w2,0)))))</f>
        <v>0</v>
      </c>
      <c r="AW69" s="26" t="n">
        <f aca="false">IF(AB69="",0,IF(AB69&gt;=z4,w4,IF(AB69&gt;=z3,w3,IF(AB69&gt;=zEntry,w2,IF(AND(AB69&gt;=ExitZ,AW68&gt;0),w2,0)))))</f>
        <v>0</v>
      </c>
      <c r="AX69" s="26" t="n">
        <f aca="false">IF(AC69="",0,IF(AC69&gt;=z4,w4,IF(AC69&gt;=z3,w3,IF(AC69&gt;=zEntry,w2,IF(AND(AC69&gt;=ExitZ,AX68&gt;0),w2,0)))))</f>
        <v>0</v>
      </c>
      <c r="AY69" s="26" t="n">
        <f aca="false">IF(AD69="",0,IF(AD69&gt;=z4,w4,IF(AD69&gt;=z3,w3,IF(AD69&gt;=zEntry,w2,IF(AND(AD69&gt;=ExitZ,AY68&gt;0),w2,0)))))</f>
        <v>0</v>
      </c>
      <c r="AZ69" s="26" t="n">
        <f aca="false">IF(AE69="",0,IF(AE69&gt;=z4,w4,IF(AE69&gt;=z3,w3,IF(AE69&gt;=zEntry,w2,IF(AND(AE69&gt;=ExitZ,AZ68&gt;0),w2,0)))))</f>
        <v>0</v>
      </c>
      <c r="BA69" s="26" t="n">
        <f aca="false">IF(AF69="",0,IF(AF69&gt;=z4,w4,IF(AF69&gt;=z3,w3,IF(AF69&gt;=zEntry,w2,IF(AND(AF69&gt;=ExitZ,BA68&gt;0),w2,0)))))</f>
        <v>0</v>
      </c>
      <c r="BB69" s="26" t="n">
        <f aca="false">IF(AG69="",0,IF(AG69&gt;=z4,w4,IF(AG69&gt;=z3,w3,IF(AG69&gt;=zEntry,w2,IF(AND(AG69&gt;=ExitZ,BB68&gt;0),w2,0)))))</f>
        <v>0</v>
      </c>
      <c r="BC69" s="26" t="n">
        <f aca="false">IF(AH69="",0,IF(AH69&gt;=z4,w4,IF(AH69&gt;=z3,w3,IF(AH69&gt;=zEntry,w2,IF(AND(AH69&gt;=ExitZ,BC68&gt;0),w2,0)))))</f>
        <v>0</v>
      </c>
      <c r="BD69" s="26" t="n">
        <f aca="false">IF(AI69="",0,IF(AI69&gt;=z4,w4,IF(AI69&gt;=z3,w3,IF(AI69&gt;=zEntry,w2,IF(AND(AI69&gt;=ExitZ,BD68&gt;0),w2,0)))))</f>
        <v>0</v>
      </c>
      <c r="BE69" s="26" t="n">
        <f aca="false">IF(AJ69="",0,IF(AJ69&gt;=z4,w4,IF(AJ69&gt;=z3,w3,IF(AJ69&gt;=zEntry,w2,IF(AND(AJ69&gt;=ExitZ,BE68&gt;0),w2,0)))))</f>
        <v>0</v>
      </c>
      <c r="BF69" s="26" t="n">
        <f aca="false">IF(AK69="",0,IF(AK69&gt;=z4,w4,IF(AK69&gt;=z3,w3,IF(AK69&gt;=zEntry,w2,IF(AND(AK69&gt;=ExitZ,BF68&gt;0),w2,0)))))</f>
        <v>0</v>
      </c>
      <c r="BG69" s="26" t="n">
        <f aca="false">IF(AL69="",0,IF(AL69&gt;=z4,w4,IF(AL69&gt;=z3,w3,IF(AL69&gt;=zEntry,w2,IF(AND(AL69&gt;=ExitZ,BG68&gt;0),w2,0)))))</f>
        <v>0</v>
      </c>
      <c r="BH69" s="26" t="n">
        <f aca="false">IF(AM69="",0,IF(AM69&gt;=z4,w4,IF(AM69&gt;=z3,w3,IF(AM69&gt;=zEntry,w2,IF(AND(AM69&gt;=ExitZ,BH68&gt;0),w2,0)))))</f>
        <v>0</v>
      </c>
      <c r="BI69" s="26" t="n">
        <f aca="false">IF(AN69="",0,IF(AN69&gt;=z4,w4,IF(AN69&gt;=z3,w3,IF(AN69&gt;=zEntry,w2,IF(AND(AN69&gt;=ExitZ,BI68&gt;0),w2,0)))))</f>
        <v>0</v>
      </c>
      <c r="BJ69" s="26" t="n">
        <f aca="false">IF(AO69="",0,IF(AO69&gt;=z4,w4,IF(AO69&gt;=z3,w3,IF(AO69&gt;=zEntry,w2,IF(AND(AO69&gt;=ExitZ,BJ68&gt;0),w2,0)))))</f>
        <v>0</v>
      </c>
      <c r="BK69" s="26" t="n">
        <f aca="false">IF(AP69="",0,IF(AP69&gt;=z4,w4,IF(AP69&gt;=z3,w3,IF(AP69&gt;=zEntry,w2,IF(AND(AP69&gt;=ExitZ,BK68&gt;0),w2,0)))))</f>
        <v>0</v>
      </c>
      <c r="BL69" s="26" t="n">
        <f aca="false">IF(AQ69="",0,IF(AQ69&gt;=z4,w4,IF(AQ69&gt;=z3,w3,IF(AQ69&gt;=zEntry,w2,IF(AND(AQ69&gt;=ExitZ,BL68&gt;0),w2,0)))))</f>
        <v>0</v>
      </c>
      <c r="BM69" s="23" t="n">
        <f aca="false">IF(Rates_Data!AD68&gt;=Rates_Data!AE68,Rates_Data!AK69-Rates_Data!AL69,Rates_Data!AL69-Rates_Data!AK69)</f>
        <v>-0.004712</v>
      </c>
      <c r="BN69" s="23" t="n">
        <f aca="false">IF(Rates_Data!AD68&gt;=Rates_Data!AF68,Rates_Data!AK69-Rates_Data!AM69,Rates_Data!AM69-Rates_Data!AK69)</f>
        <v>-0.003705</v>
      </c>
      <c r="BO69" s="23" t="n">
        <f aca="false">IF(Rates_Data!AD68&gt;=Rates_Data!AG68,Rates_Data!AK69-Rates_Data!AN69,Rates_Data!AN69-Rates_Data!AK69)</f>
        <v>-0.00119699999999999</v>
      </c>
      <c r="BP69" s="23" t="n">
        <f aca="false">IF(Rates_Data!AD68&gt;=Rates_Data!AH68,Rates_Data!AK69-Rates_Data!AO69,Rates_Data!AO69-Rates_Data!AK69)</f>
        <v>-0.00364799999999999</v>
      </c>
      <c r="BQ69" s="23" t="n">
        <f aca="false">IF(Rates_Data!AD68&gt;=Rates_Data!AI68,Rates_Data!AK69-Rates_Data!AP69,Rates_Data!AP69-Rates_Data!AK69)</f>
        <v>0.002337</v>
      </c>
      <c r="BR69" s="23" t="n">
        <f aca="false">IF(Rates_Data!AD68&gt;=Rates_Data!AJ68,Rates_Data!AK69-Rates_Data!AQ69,Rates_Data!AQ69-Rates_Data!AK69)</f>
        <v>0.003021</v>
      </c>
      <c r="BS69" s="23" t="n">
        <f aca="false">IF(Rates_Data!AE68&gt;=Rates_Data!AF68,Rates_Data!AL69-Rates_Data!AM69,Rates_Data!AM69-Rates_Data!AL69)</f>
        <v>-0.00841699999999999</v>
      </c>
      <c r="BT69" s="23" t="n">
        <f aca="false">IF(Rates_Data!AE68&gt;=Rates_Data!AG68,Rates_Data!AL69-Rates_Data!AN69,Rates_Data!AN69-Rates_Data!AL69)</f>
        <v>0.003515</v>
      </c>
      <c r="BU69" s="23" t="n">
        <f aca="false">IF(Rates_Data!AE68&gt;=Rates_Data!AH68,Rates_Data!AL69-Rates_Data!AO69,Rates_Data!AO69-Rates_Data!AL69)</f>
        <v>0.001064</v>
      </c>
      <c r="BV69" s="23" t="n">
        <f aca="false">IF(Rates_Data!AE68&gt;=Rates_Data!AI68,Rates_Data!AL69-Rates_Data!AP69,Rates_Data!AP69-Rates_Data!AL69)</f>
        <v>0.007049</v>
      </c>
      <c r="BW69" s="23" t="n">
        <f aca="false">IF(Rates_Data!AE68&gt;=Rates_Data!AJ68,Rates_Data!AL69-Rates_Data!AQ69,Rates_Data!AQ69-Rates_Data!AL69)</f>
        <v>-0.001691</v>
      </c>
      <c r="BX69" s="23" t="n">
        <f aca="false">IF(Rates_Data!AF68&gt;=Rates_Data!AG68,Rates_Data!AM69-Rates_Data!AN69,Rates_Data!AN69-Rates_Data!AM69)</f>
        <v>-0.00490199999999999</v>
      </c>
      <c r="BY69" s="23" t="n">
        <f aca="false">IF(Rates_Data!AF68&gt;=Rates_Data!AH68,Rates_Data!AM69-Rates_Data!AO69,Rates_Data!AO69-Rates_Data!AM69)</f>
        <v>-0.00735299999999999</v>
      </c>
      <c r="BZ69" s="23" t="n">
        <f aca="false">IF(Rates_Data!AF68&gt;=Rates_Data!AI68,Rates_Data!AM69-Rates_Data!AP69,Rates_Data!AP69-Rates_Data!AM69)</f>
        <v>-0.001368</v>
      </c>
      <c r="CA69" s="23" t="n">
        <f aca="false">IF(Rates_Data!AF68&gt;=Rates_Data!AJ68,Rates_Data!AM69-Rates_Data!AQ69,Rates_Data!AQ69-Rates_Data!AM69)</f>
        <v>0.00672599999999999</v>
      </c>
      <c r="CB69" s="23" t="n">
        <f aca="false">IF(Rates_Data!AG68&gt;=Rates_Data!AH68,Rates_Data!AN69-Rates_Data!AO69,Rates_Data!AO69-Rates_Data!AN69)</f>
        <v>-0.002451</v>
      </c>
      <c r="CC69" s="23" t="n">
        <f aca="false">IF(Rates_Data!AG68&gt;=Rates_Data!AI68,Rates_Data!AN69-Rates_Data!AP69,Rates_Data!AP69-Rates_Data!AN69)</f>
        <v>-0.003534</v>
      </c>
      <c r="CD69" s="23" t="n">
        <f aca="false">IF(Rates_Data!AG68&gt;=Rates_Data!AJ68,Rates_Data!AN69-Rates_Data!AQ69,Rates_Data!AQ69-Rates_Data!AN69)</f>
        <v>0.001824</v>
      </c>
      <c r="CE69" s="23" t="n">
        <f aca="false">IF(Rates_Data!AH68&gt;=Rates_Data!AI68,Rates_Data!AO69-Rates_Data!AP69,Rates_Data!AP69-Rates_Data!AO69)</f>
        <v>-0.005985</v>
      </c>
      <c r="CF69" s="23" t="n">
        <f aca="false">IF(Rates_Data!AH68&gt;=Rates_Data!AJ68,Rates_Data!AO69-Rates_Data!AQ69,Rates_Data!AQ69-Rates_Data!AO69)</f>
        <v>-0.000626999999999998</v>
      </c>
      <c r="CG69" s="23" t="n">
        <f aca="false">IF(Rates_Data!AI68&gt;=Rates_Data!AJ68,Rates_Data!AP69-Rates_Data!AQ69,Rates_Data!AQ69-Rates_Data!AP69)</f>
        <v>0.005358</v>
      </c>
      <c r="CH69" s="27" t="n">
        <f aca="false">IF(ROW()&lt;4+VolLB,"",STDEV(INDEX($BM:$BM,ROW()-VolLB+1):INDEX($BM:$BM,ROW()))*SQRT(12))</f>
        <v>0.0198546967942217</v>
      </c>
      <c r="CI69" s="27" t="n">
        <f aca="false">IF(ROW()&lt;4+VolLB,"",STDEV(INDEX($BN:$BN,ROW()-VolLB+1):INDEX($BN:$BN,ROW()))*SQRT(12))</f>
        <v>0.020478929874153</v>
      </c>
      <c r="CJ69" s="27" t="n">
        <f aca="false">IF(ROW()&lt;4+VolLB,"",STDEV(INDEX($BO:$BO,ROW()-VolLB+1):INDEX($BO:$BO,ROW()))*SQRT(12))</f>
        <v>0.0186749052160532</v>
      </c>
      <c r="CK69" s="27" t="n">
        <f aca="false">IF(ROW()&lt;4+VolLB,"",STDEV(INDEX($BP:$BP,ROW()-VolLB+1):INDEX($BP:$BP,ROW()))*SQRT(12))</f>
        <v>0.0221875125314519</v>
      </c>
      <c r="CL69" s="27" t="n">
        <f aca="false">IF(ROW()&lt;4+VolLB,"",STDEV(INDEX($BQ:$BQ,ROW()-VolLB+1):INDEX($BQ:$BQ,ROW()))*SQRT(12))</f>
        <v>0.0240125035278746</v>
      </c>
      <c r="CM69" s="27" t="n">
        <f aca="false">IF(ROW()&lt;4+VolLB,"",STDEV(INDEX($BR:$BR,ROW()-VolLB+1):INDEX($BR:$BR,ROW()))*SQRT(12))</f>
        <v>0.0195323114714835</v>
      </c>
      <c r="CN69" s="27" t="n">
        <f aca="false">IF(ROW()&lt;4+VolLB,"",STDEV(INDEX($BS:$BS,ROW()-VolLB+1):INDEX($BS:$BS,ROW()))*SQRT(12))</f>
        <v>0.0220345311277333</v>
      </c>
      <c r="CO69" s="27" t="n">
        <f aca="false">IF(ROW()&lt;4+VolLB,"",STDEV(INDEX($BT:$BT,ROW()-VolLB+1):INDEX($BT:$BT,ROW()))*SQRT(12))</f>
        <v>0.0171040415964571</v>
      </c>
      <c r="CP69" s="27" t="n">
        <f aca="false">IF(ROW()&lt;4+VolLB,"",STDEV(INDEX($BU:$BU,ROW()-VolLB+1):INDEX($BU:$BU,ROW()))*SQRT(12))</f>
        <v>0.0236953247685216</v>
      </c>
      <c r="CQ69" s="27" t="n">
        <f aca="false">IF(ROW()&lt;4+VolLB,"",STDEV(INDEX($BV:$BV,ROW()-VolLB+1):INDEX($BV:$BV,ROW()))*SQRT(12))</f>
        <v>0.019871338385917</v>
      </c>
      <c r="CR69" s="27" t="n">
        <f aca="false">IF(ROW()&lt;4+VolLB,"",STDEV(INDEX($BW:$BW,ROW()-VolLB+1):INDEX($BW:$BW,ROW()))*SQRT(12))</f>
        <v>0.0186605854866551</v>
      </c>
      <c r="CS69" s="27" t="n">
        <f aca="false">IF(ROW()&lt;4+VolLB,"",STDEV(INDEX($BX:$BX,ROW()-VolLB+1):INDEX($BX:$BX,ROW()))*SQRT(12))</f>
        <v>0.0196685766749668</v>
      </c>
      <c r="CT69" s="27" t="n">
        <f aca="false">IF(ROW()&lt;4+VolLB,"",STDEV(INDEX($BY:$BY,ROW()-VolLB+1):INDEX($BY:$BY,ROW()))*SQRT(12))</f>
        <v>0.0234816176322793</v>
      </c>
      <c r="CU69" s="27" t="n">
        <f aca="false">IF(ROW()&lt;4+VolLB,"",STDEV(INDEX($BZ:$BZ,ROW()-VolLB+1):INDEX($BZ:$BZ,ROW()))*SQRT(12))</f>
        <v>0.0243921277486152</v>
      </c>
      <c r="CV69" s="27" t="n">
        <f aca="false">IF(ROW()&lt;4+VolLB,"",STDEV(INDEX($CA:$CA,ROW()-VolLB+1):INDEX($CA:$CA,ROW()))*SQRT(12))</f>
        <v>0.0202113902907671</v>
      </c>
      <c r="CW69" s="27" t="n">
        <f aca="false">IF(ROW()&lt;4+VolLB,"",STDEV(INDEX($CB:$CB,ROW()-VolLB+1):INDEX($CB:$CB,ROW()))*SQRT(12))</f>
        <v>0.0189671403090915</v>
      </c>
      <c r="CX69" s="27" t="n">
        <f aca="false">IF(ROW()&lt;4+VolLB,"",STDEV(INDEX($CC:$CC,ROW()-VolLB+1):INDEX($CC:$CC,ROW()))*SQRT(12))</f>
        <v>0.0220278225184597</v>
      </c>
      <c r="CY69" s="27" t="n">
        <f aca="false">IF(ROW()&lt;4+VolLB,"",STDEV(INDEX($CD:$CD,ROW()-VolLB+1):INDEX($CD:$CD,ROW()))*SQRT(12))</f>
        <v>0.0189441476607019</v>
      </c>
      <c r="CZ69" s="27" t="n">
        <f aca="false">IF(ROW()&lt;4+VolLB,"",STDEV(INDEX($CE:$CE,ROW()-VolLB+1):INDEX($CE:$CE,ROW()))*SQRT(12))</f>
        <v>0.0220884117282386</v>
      </c>
      <c r="DA69" s="27" t="n">
        <f aca="false">IF(ROW()&lt;4+VolLB,"",STDEV(INDEX($CF:$CF,ROW()-VolLB+1):INDEX($CF:$CF,ROW()))*SQRT(12))</f>
        <v>0.0198620532060989</v>
      </c>
      <c r="DB69" s="27" t="n">
        <f aca="false">IF(ROW()&lt;4+VolLB,"",STDEV(INDEX($CG:$CG,ROW()-VolLB+1):INDEX($CG:$CG,ROW()))*SQRT(12))</f>
        <v>0.0176868581793699</v>
      </c>
      <c r="DC69" s="26" t="n">
        <f aca="false">IF(OR(AR69=0,CH69="",CH69=0),0,AR69*MIN(MaxScal,TgtVol/CH69))</f>
        <v>0</v>
      </c>
      <c r="DD69" s="26" t="n">
        <f aca="false">IF(OR(AS69=0,CI69="",CI69=0),0,AS69*MIN(MaxScal,TgtVol/CI69))</f>
        <v>0</v>
      </c>
      <c r="DE69" s="26" t="n">
        <f aca="false">IF(OR(AT69=0,CJ69="",CJ69=0),0,AT69*MIN(MaxScal,TgtVol/CJ69))</f>
        <v>0</v>
      </c>
      <c r="DF69" s="26" t="n">
        <f aca="false">IF(OR(AU69=0,CK69="",CK69=0),0,AU69*MIN(MaxScal,TgtVol/CK69))</f>
        <v>0</v>
      </c>
      <c r="DG69" s="26" t="n">
        <f aca="false">IF(OR(AV69=0,CL69="",CL69=0),0,AV69*MIN(MaxScal,TgtVol/CL69))</f>
        <v>0</v>
      </c>
      <c r="DH69" s="26" t="n">
        <f aca="false">IF(OR(AW69=0,CM69="",CM69=0),0,AW69*MIN(MaxScal,TgtVol/CM69))</f>
        <v>0</v>
      </c>
      <c r="DI69" s="26" t="n">
        <f aca="false">IF(OR(AX69=0,CN69="",CN69=0),0,AX69*MIN(MaxScal,TgtVol/CN69))</f>
        <v>0</v>
      </c>
      <c r="DJ69" s="26" t="n">
        <f aca="false">IF(OR(AY69=0,CO69="",CO69=0),0,AY69*MIN(MaxScal,TgtVol/CO69))</f>
        <v>0</v>
      </c>
      <c r="DK69" s="26" t="n">
        <f aca="false">IF(OR(AZ69=0,CP69="",CP69=0),0,AZ69*MIN(MaxScal,TgtVol/CP69))</f>
        <v>0</v>
      </c>
      <c r="DL69" s="26" t="n">
        <f aca="false">IF(OR(BA69=0,CQ69="",CQ69=0),0,BA69*MIN(MaxScal,TgtVol/CQ69))</f>
        <v>0</v>
      </c>
      <c r="DM69" s="26" t="n">
        <f aca="false">IF(OR(BB69=0,CR69="",CR69=0),0,BB69*MIN(MaxScal,TgtVol/CR69))</f>
        <v>0</v>
      </c>
      <c r="DN69" s="26" t="n">
        <f aca="false">IF(OR(BC69=0,CS69="",CS69=0),0,BC69*MIN(MaxScal,TgtVol/CS69))</f>
        <v>0</v>
      </c>
      <c r="DO69" s="26" t="n">
        <f aca="false">IF(OR(BD69=0,CT69="",CT69=0),0,BD69*MIN(MaxScal,TgtVol/CT69))</f>
        <v>0</v>
      </c>
      <c r="DP69" s="26" t="n">
        <f aca="false">IF(OR(BE69=0,CU69="",CU69=0),0,BE69*MIN(MaxScal,TgtVol/CU69))</f>
        <v>0</v>
      </c>
      <c r="DQ69" s="26" t="n">
        <f aca="false">IF(OR(BF69=0,CV69="",CV69=0),0,BF69*MIN(MaxScal,TgtVol/CV69))</f>
        <v>0</v>
      </c>
      <c r="DR69" s="26" t="n">
        <f aca="false">IF(OR(BG69=0,CW69="",CW69=0),0,BG69*MIN(MaxScal,TgtVol/CW69))</f>
        <v>0</v>
      </c>
      <c r="DS69" s="26" t="n">
        <f aca="false">IF(OR(BH69=0,CX69="",CX69=0),0,BH69*MIN(MaxScal,TgtVol/CX69))</f>
        <v>0</v>
      </c>
      <c r="DT69" s="26" t="n">
        <f aca="false">IF(OR(BI69=0,CY69="",CY69=0),0,BI69*MIN(MaxScal,TgtVol/CY69))</f>
        <v>0</v>
      </c>
      <c r="DU69" s="26" t="n">
        <f aca="false">IF(OR(BJ69=0,CZ69="",CZ69=0),0,BJ69*MIN(MaxScal,TgtVol/CZ69))</f>
        <v>0</v>
      </c>
      <c r="DV69" s="26" t="n">
        <f aca="false">IF(OR(BK69=0,DA69="",DA69=0),0,BK69*MIN(MaxScal,TgtVol/DA69))</f>
        <v>0</v>
      </c>
      <c r="DW69" s="26" t="n">
        <f aca="false">IF(OR(BL69=0,DB69="",DB69=0),0,BL69*MIN(MaxScal,TgtVol/DB69))</f>
        <v>0</v>
      </c>
      <c r="DX69" s="28" t="n">
        <f aca="false">IFERROR(DC68*BM69,"")</f>
        <v>-0</v>
      </c>
      <c r="DY69" s="28" t="n">
        <f aca="false">IFERROR(DD68*BN69,"")</f>
        <v>-0</v>
      </c>
      <c r="DZ69" s="28" t="n">
        <f aca="false">IFERROR(DE68*BO69,"")</f>
        <v>-0</v>
      </c>
      <c r="EA69" s="28" t="n">
        <f aca="false">IFERROR(DF68*BP69,"")</f>
        <v>-0</v>
      </c>
      <c r="EB69" s="28" t="n">
        <f aca="false">IFERROR(DG68*BQ69,"")</f>
        <v>0</v>
      </c>
      <c r="EC69" s="28" t="n">
        <f aca="false">IFERROR(DH68*BR69,"")</f>
        <v>0</v>
      </c>
      <c r="ED69" s="28" t="n">
        <f aca="false">IFERROR(DI68*BS69,"")</f>
        <v>-0</v>
      </c>
      <c r="EE69" s="28" t="n">
        <f aca="false">IFERROR(DJ68*BT69,"")</f>
        <v>0</v>
      </c>
      <c r="EF69" s="28" t="n">
        <f aca="false">IFERROR(DK68*BU69,"")</f>
        <v>0</v>
      </c>
      <c r="EG69" s="28" t="n">
        <f aca="false">IFERROR(DL68*BV69,"")</f>
        <v>0</v>
      </c>
      <c r="EH69" s="28" t="n">
        <f aca="false">IFERROR(DM68*BW69,"")</f>
        <v>-0</v>
      </c>
      <c r="EI69" s="28" t="n">
        <f aca="false">IFERROR(DN68*BX69,"")</f>
        <v>-0</v>
      </c>
      <c r="EJ69" s="28" t="n">
        <f aca="false">IFERROR(DO68*BY69,"")</f>
        <v>-0</v>
      </c>
      <c r="EK69" s="28" t="n">
        <f aca="false">IFERROR(DP68*BZ69,"")</f>
        <v>-0</v>
      </c>
      <c r="EL69" s="28" t="n">
        <f aca="false">IFERROR(DQ68*CA69,"")</f>
        <v>0</v>
      </c>
      <c r="EM69" s="28" t="n">
        <f aca="false">IFERROR(DR68*CB69,"")</f>
        <v>-0</v>
      </c>
      <c r="EN69" s="28" t="n">
        <f aca="false">IFERROR(DS68*CC69,"")</f>
        <v>-0</v>
      </c>
      <c r="EO69" s="28" t="n">
        <f aca="false">IFERROR(DT68*CD69,"")</f>
        <v>0</v>
      </c>
      <c r="EP69" s="28" t="n">
        <f aca="false">IFERROR(DU68*CE69,"")</f>
        <v>-0</v>
      </c>
      <c r="EQ69" s="28" t="n">
        <f aca="false">IFERROR(DV68*CF69,"")</f>
        <v>-0</v>
      </c>
      <c r="ER69" s="28" t="n">
        <f aca="false">IFERROR(DW68*CG69,"")</f>
        <v>0</v>
      </c>
      <c r="ES69" s="28" t="n">
        <f aca="false">IF(ROW()=4,"",SUM(DX69:ER69))</f>
        <v>0</v>
      </c>
      <c r="ET69" s="29" t="n">
        <f aca="false">COUNTIF(AR69:BL69,"&gt;0")</f>
        <v>0</v>
      </c>
    </row>
    <row r="70" customFormat="false" ht="15" hidden="false" customHeight="false" outlineLevel="0" collapsed="false">
      <c r="A70" s="19" t="n">
        <v>40025</v>
      </c>
      <c r="B70" s="23" t="n">
        <f aca="false">ABS(Rates_Data!AD70-Rates_Data!AE70)</f>
        <v>0.0496865671641791</v>
      </c>
      <c r="C70" s="23" t="n">
        <f aca="false">ABS(Rates_Data!AD70-Rates_Data!AF70)</f>
        <v>0.550179104477612</v>
      </c>
      <c r="D70" s="23" t="n">
        <f aca="false">ABS(Rates_Data!AD70-Rates_Data!AG70)</f>
        <v>0.44489552238806</v>
      </c>
      <c r="E70" s="23" t="n">
        <f aca="false">ABS(Rates_Data!AD70-Rates_Data!AH70)</f>
        <v>0.88789552238806</v>
      </c>
      <c r="F70" s="23" t="n">
        <f aca="false">ABS(Rates_Data!AD70-Rates_Data!AI70)</f>
        <v>0.0144626865671643</v>
      </c>
      <c r="G70" s="23" t="n">
        <f aca="false">ABS(Rates_Data!AD70-Rates_Data!AJ70)</f>
        <v>0.17444776119403</v>
      </c>
      <c r="H70" s="23" t="n">
        <f aca="false">ABS(Rates_Data!AE70-Rates_Data!AF70)</f>
        <v>0.500492537313433</v>
      </c>
      <c r="I70" s="23" t="n">
        <f aca="false">ABS(Rates_Data!AE70-Rates_Data!AG70)</f>
        <v>0.494582089552239</v>
      </c>
      <c r="J70" s="23" t="n">
        <f aca="false">ABS(Rates_Data!AE70-Rates_Data!AH70)</f>
        <v>0.937582089552239</v>
      </c>
      <c r="K70" s="23" t="n">
        <f aca="false">ABS(Rates_Data!AE70-Rates_Data!AI70)</f>
        <v>0.0352238805970149</v>
      </c>
      <c r="L70" s="23" t="n">
        <f aca="false">ABS(Rates_Data!AE70-Rates_Data!AJ70)</f>
        <v>0.12476119402985</v>
      </c>
      <c r="M70" s="23" t="n">
        <f aca="false">ABS(Rates_Data!AF70-Rates_Data!AG70)</f>
        <v>0.995074626865672</v>
      </c>
      <c r="N70" s="23" t="n">
        <f aca="false">ABS(Rates_Data!AF70-Rates_Data!AH70)</f>
        <v>1.43807462686567</v>
      </c>
      <c r="O70" s="23" t="n">
        <f aca="false">ABS(Rates_Data!AF70-Rates_Data!AI70)</f>
        <v>0.535716417910448</v>
      </c>
      <c r="P70" s="23" t="n">
        <f aca="false">ABS(Rates_Data!AF70-Rates_Data!AJ70)</f>
        <v>0.375731343283583</v>
      </c>
      <c r="Q70" s="23" t="n">
        <f aca="false">ABS(Rates_Data!AG70-Rates_Data!AH70)</f>
        <v>0.443000000000001</v>
      </c>
      <c r="R70" s="23" t="n">
        <f aca="false">ABS(Rates_Data!AG70-Rates_Data!AI70)</f>
        <v>0.459358208955224</v>
      </c>
      <c r="S70" s="23" t="n">
        <f aca="false">ABS(Rates_Data!AG70-Rates_Data!AJ70)</f>
        <v>0.619343283582089</v>
      </c>
      <c r="T70" s="23" t="n">
        <f aca="false">ABS(Rates_Data!AH70-Rates_Data!AI70)</f>
        <v>0.902358208955225</v>
      </c>
      <c r="U70" s="23" t="n">
        <f aca="false">ABS(Rates_Data!AH70-Rates_Data!AJ70)</f>
        <v>1.06234328358209</v>
      </c>
      <c r="V70" s="23" t="n">
        <f aca="false">ABS(Rates_Data!AI70-Rates_Data!AJ70)</f>
        <v>0.159985074626865</v>
      </c>
      <c r="W70" s="26" t="n">
        <f aca="false">IF(ROW()&lt;4+MinObs-1,"",IFERROR((B70-AVERAGE(B$4:B70))/STDEV(B$4:B70),""))</f>
        <v>-0.848160113335619</v>
      </c>
      <c r="X70" s="26" t="n">
        <f aca="false">IF(ROW()&lt;4+MinObs-1,"",IFERROR((C70-AVERAGE(C$4:C70))/STDEV(C$4:C70),""))</f>
        <v>0.827025160725187</v>
      </c>
      <c r="Y70" s="26" t="n">
        <f aca="false">IF(ROW()&lt;4+MinObs-1,"",IFERROR((D70-AVERAGE(D$4:D70))/STDEV(D$4:D70),""))</f>
        <v>0.234907749531125</v>
      </c>
      <c r="Z70" s="26" t="n">
        <f aca="false">IF(ROW()&lt;4+MinObs-1,"",IFERROR((E70-AVERAGE(E$4:E70))/STDEV(E$4:E70),""))</f>
        <v>0.539855121419275</v>
      </c>
      <c r="AA70" s="26" t="n">
        <f aca="false">IF(ROW()&lt;4+MinObs-1,"",IFERROR((F70-AVERAGE(F$4:F70))/STDEV(F$4:F70),""))</f>
        <v>-1.35992356141042</v>
      </c>
      <c r="AB70" s="26" t="n">
        <f aca="false">IF(ROW()&lt;4+MinObs-1,"",IFERROR((G70-AVERAGE(G$4:G70))/STDEV(G$4:G70),""))</f>
        <v>-0.679279959252514</v>
      </c>
      <c r="AC70" s="26" t="n">
        <f aca="false">IF(ROW()&lt;4+MinObs-1,"",IFERROR((H70-AVERAGE(H$4:H70))/STDEV(H$4:H70),""))</f>
        <v>1.47319590087278</v>
      </c>
      <c r="AD70" s="26" t="n">
        <f aca="false">IF(ROW()&lt;4+MinObs-1,"",IFERROR((I70-AVERAGE(I$4:I70))/STDEV(I$4:I70),""))</f>
        <v>0.27392786790402</v>
      </c>
      <c r="AE70" s="26" t="n">
        <f aca="false">IF(ROW()&lt;4+MinObs-1,"",IFERROR((J70-AVERAGE(J$4:J70))/STDEV(J$4:J70),""))</f>
        <v>1.07014933294248</v>
      </c>
      <c r="AF70" s="26" t="n">
        <f aca="false">IF(ROW()&lt;4+MinObs-1,"",IFERROR((K70-AVERAGE(K$4:K70))/STDEV(K$4:K70),""))</f>
        <v>-1.05645094265715</v>
      </c>
      <c r="AG70" s="26" t="n">
        <f aca="false">IF(ROW()&lt;4+MinObs-1,"",IFERROR((L70-AVERAGE(L$4:L70))/STDEV(L$4:L70),""))</f>
        <v>-0.57325675977297</v>
      </c>
      <c r="AH70" s="26" t="n">
        <f aca="false">IF(ROW()&lt;4+MinObs-1,"",IFERROR((M70-AVERAGE(M$4:M70))/STDEV(M$4:M70),""))</f>
        <v>1.21319770088411</v>
      </c>
      <c r="AI70" s="26" t="n">
        <f aca="false">IF(ROW()&lt;4+MinObs-1,"",IFERROR((N70-AVERAGE(N$4:N70))/STDEV(N$4:N70),""))</f>
        <v>2.13386015301867</v>
      </c>
      <c r="AJ70" s="26" t="n">
        <f aca="false">IF(ROW()&lt;4+MinObs-1,"",IFERROR((O70-AVERAGE(O$4:O70))/STDEV(O$4:O70),""))</f>
        <v>1.13191481111389</v>
      </c>
      <c r="AK70" s="26" t="n">
        <f aca="false">IF(ROW()&lt;4+MinObs-1,"",IFERROR((P70-AVERAGE(P$4:P70))/STDEV(P$4:P70),""))</f>
        <v>0.123507514208199</v>
      </c>
      <c r="AL70" s="26" t="n">
        <f aca="false">IF(ROW()&lt;4+MinObs-1,"",IFERROR((Q70-AVERAGE(Q$4:Q70))/STDEV(Q$4:Q70),""))</f>
        <v>-0.111934979937426</v>
      </c>
      <c r="AM70" s="26" t="n">
        <f aca="false">IF(ROW()&lt;4+MinObs-1,"",IFERROR((R70-AVERAGE(R$4:R70))/STDEV(R$4:R70),""))</f>
        <v>0.111046786977928</v>
      </c>
      <c r="AN70" s="26" t="n">
        <f aca="false">IF(ROW()&lt;4+MinObs-1,"",IFERROR((S70-AVERAGE(S$4:S70))/STDEV(S$4:S70),""))</f>
        <v>0.0622064280677474</v>
      </c>
      <c r="AO70" s="26" t="n">
        <f aca="false">IF(ROW()&lt;4+MinObs-1,"",IFERROR((T70-AVERAGE(T$4:T70))/STDEV(T$4:T70),""))</f>
        <v>1.13495987784962</v>
      </c>
      <c r="AP70" s="26" t="n">
        <f aca="false">IF(ROW()&lt;4+MinObs-1,"",IFERROR((U70-AVERAGE(U$4:U70))/STDEV(U$4:U70),""))</f>
        <v>0.722917571125359</v>
      </c>
      <c r="AQ70" s="26" t="n">
        <f aca="false">IF(ROW()&lt;4+MinObs-1,"",IFERROR((V70-AVERAGE(V$4:V70))/STDEV(V$4:V70),""))</f>
        <v>-0.697485171308837</v>
      </c>
      <c r="AR70" s="26" t="n">
        <f aca="false">IF(W70="",0,IF(W70&gt;=z4,w4,IF(W70&gt;=z3,w3,IF(W70&gt;=zEntry,w2,IF(AND(W70&gt;=ExitZ,AR69&gt;0),w2,0)))))</f>
        <v>0</v>
      </c>
      <c r="AS70" s="26" t="n">
        <f aca="false">IF(X70="",0,IF(X70&gt;=z4,w4,IF(X70&gt;=z3,w3,IF(X70&gt;=zEntry,w2,IF(AND(X70&gt;=ExitZ,AS69&gt;0),w2,0)))))</f>
        <v>0</v>
      </c>
      <c r="AT70" s="26" t="n">
        <f aca="false">IF(Y70="",0,IF(Y70&gt;=z4,w4,IF(Y70&gt;=z3,w3,IF(Y70&gt;=zEntry,w2,IF(AND(Y70&gt;=ExitZ,AT69&gt;0),w2,0)))))</f>
        <v>0</v>
      </c>
      <c r="AU70" s="26" t="n">
        <f aca="false">IF(Z70="",0,IF(Z70&gt;=z4,w4,IF(Z70&gt;=z3,w3,IF(Z70&gt;=zEntry,w2,IF(AND(Z70&gt;=ExitZ,AU69&gt;0),w2,0)))))</f>
        <v>0</v>
      </c>
      <c r="AV70" s="26" t="n">
        <f aca="false">IF(AA70="",0,IF(AA70&gt;=z4,w4,IF(AA70&gt;=z3,w3,IF(AA70&gt;=zEntry,w2,IF(AND(AA70&gt;=ExitZ,AV69&gt;0),w2,0)))))</f>
        <v>0</v>
      </c>
      <c r="AW70" s="26" t="n">
        <f aca="false">IF(AB70="",0,IF(AB70&gt;=z4,w4,IF(AB70&gt;=z3,w3,IF(AB70&gt;=zEntry,w2,IF(AND(AB70&gt;=ExitZ,AW69&gt;0),w2,0)))))</f>
        <v>0</v>
      </c>
      <c r="AX70" s="26" t="n">
        <f aca="false">IF(AC70="",0,IF(AC70&gt;=z4,w4,IF(AC70&gt;=z3,w3,IF(AC70&gt;=zEntry,w2,IF(AND(AC70&gt;=ExitZ,AX69&gt;0),w2,0)))))</f>
        <v>0</v>
      </c>
      <c r="AY70" s="26" t="n">
        <f aca="false">IF(AD70="",0,IF(AD70&gt;=z4,w4,IF(AD70&gt;=z3,w3,IF(AD70&gt;=zEntry,w2,IF(AND(AD70&gt;=ExitZ,AY69&gt;0),w2,0)))))</f>
        <v>0</v>
      </c>
      <c r="AZ70" s="26" t="n">
        <f aca="false">IF(AE70="",0,IF(AE70&gt;=z4,w4,IF(AE70&gt;=z3,w3,IF(AE70&gt;=zEntry,w2,IF(AND(AE70&gt;=ExitZ,AZ69&gt;0),w2,0)))))</f>
        <v>0</v>
      </c>
      <c r="BA70" s="26" t="n">
        <f aca="false">IF(AF70="",0,IF(AF70&gt;=z4,w4,IF(AF70&gt;=z3,w3,IF(AF70&gt;=zEntry,w2,IF(AND(AF70&gt;=ExitZ,BA69&gt;0),w2,0)))))</f>
        <v>0</v>
      </c>
      <c r="BB70" s="26" t="n">
        <f aca="false">IF(AG70="",0,IF(AG70&gt;=z4,w4,IF(AG70&gt;=z3,w3,IF(AG70&gt;=zEntry,w2,IF(AND(AG70&gt;=ExitZ,BB69&gt;0),w2,0)))))</f>
        <v>0</v>
      </c>
      <c r="BC70" s="26" t="n">
        <f aca="false">IF(AH70="",0,IF(AH70&gt;=z4,w4,IF(AH70&gt;=z3,w3,IF(AH70&gt;=zEntry,w2,IF(AND(AH70&gt;=ExitZ,BC69&gt;0),w2,0)))))</f>
        <v>0</v>
      </c>
      <c r="BD70" s="26" t="n">
        <f aca="false">IF(AI70="",0,IF(AI70&gt;=z4,w4,IF(AI70&gt;=z3,w3,IF(AI70&gt;=zEntry,w2,IF(AND(AI70&gt;=ExitZ,BD69&gt;0),w2,0)))))</f>
        <v>1</v>
      </c>
      <c r="BE70" s="26" t="n">
        <f aca="false">IF(AJ70="",0,IF(AJ70&gt;=z4,w4,IF(AJ70&gt;=z3,w3,IF(AJ70&gt;=zEntry,w2,IF(AND(AJ70&gt;=ExitZ,BE69&gt;0),w2,0)))))</f>
        <v>0</v>
      </c>
      <c r="BF70" s="26" t="n">
        <f aca="false">IF(AK70="",0,IF(AK70&gt;=z4,w4,IF(AK70&gt;=z3,w3,IF(AK70&gt;=zEntry,w2,IF(AND(AK70&gt;=ExitZ,BF69&gt;0),w2,0)))))</f>
        <v>0</v>
      </c>
      <c r="BG70" s="26" t="n">
        <f aca="false">IF(AL70="",0,IF(AL70&gt;=z4,w4,IF(AL70&gt;=z3,w3,IF(AL70&gt;=zEntry,w2,IF(AND(AL70&gt;=ExitZ,BG69&gt;0),w2,0)))))</f>
        <v>0</v>
      </c>
      <c r="BH70" s="26" t="n">
        <f aca="false">IF(AM70="",0,IF(AM70&gt;=z4,w4,IF(AM70&gt;=z3,w3,IF(AM70&gt;=zEntry,w2,IF(AND(AM70&gt;=ExitZ,BH69&gt;0),w2,0)))))</f>
        <v>0</v>
      </c>
      <c r="BI70" s="26" t="n">
        <f aca="false">IF(AN70="",0,IF(AN70&gt;=z4,w4,IF(AN70&gt;=z3,w3,IF(AN70&gt;=zEntry,w2,IF(AND(AN70&gt;=ExitZ,BI69&gt;0),w2,0)))))</f>
        <v>0</v>
      </c>
      <c r="BJ70" s="26" t="n">
        <f aca="false">IF(AO70="",0,IF(AO70&gt;=z4,w4,IF(AO70&gt;=z3,w3,IF(AO70&gt;=zEntry,w2,IF(AND(AO70&gt;=ExitZ,BJ69&gt;0),w2,0)))))</f>
        <v>0</v>
      </c>
      <c r="BK70" s="26" t="n">
        <f aca="false">IF(AP70="",0,IF(AP70&gt;=z4,w4,IF(AP70&gt;=z3,w3,IF(AP70&gt;=zEntry,w2,IF(AND(AP70&gt;=ExitZ,BK69&gt;0),w2,0)))))</f>
        <v>0</v>
      </c>
      <c r="BL70" s="26" t="n">
        <f aca="false">IF(AQ70="",0,IF(AQ70&gt;=z4,w4,IF(AQ70&gt;=z3,w3,IF(AQ70&gt;=zEntry,w2,IF(AND(AQ70&gt;=ExitZ,BL69&gt;0),w2,0)))))</f>
        <v>0</v>
      </c>
      <c r="BM70" s="23" t="n">
        <f aca="false">IF(Rates_Data!AD69&gt;=Rates_Data!AE69,Rates_Data!AK70-Rates_Data!AL70,Rates_Data!AL70-Rates_Data!AK70)</f>
        <v>0.003895</v>
      </c>
      <c r="BN70" s="23" t="n">
        <f aca="false">IF(Rates_Data!AD69&gt;=Rates_Data!AF69,Rates_Data!AK70-Rates_Data!AM70,Rates_Data!AM70-Rates_Data!AK70)</f>
        <v>-0.00214700000000001</v>
      </c>
      <c r="BO70" s="23" t="n">
        <f aca="false">IF(Rates_Data!AD69&gt;=Rates_Data!AG69,Rates_Data!AK70-Rates_Data!AN70,Rates_Data!AN70-Rates_Data!AK70)</f>
        <v>-0.001406</v>
      </c>
      <c r="BP70" s="23" t="n">
        <f aca="false">IF(Rates_Data!AD69&gt;=Rates_Data!AH69,Rates_Data!AK70-Rates_Data!AO70,Rates_Data!AO70-Rates_Data!AK70)</f>
        <v>0.002546</v>
      </c>
      <c r="BQ70" s="23" t="n">
        <f aca="false">IF(Rates_Data!AD69&gt;=Rates_Data!AI69,Rates_Data!AK70-Rates_Data!AP70,Rates_Data!AP70-Rates_Data!AK70)</f>
        <v>0.004883</v>
      </c>
      <c r="BR70" s="23" t="n">
        <f aca="false">IF(Rates_Data!AD69&gt;=Rates_Data!AJ69,Rates_Data!AK70-Rates_Data!AQ70,Rates_Data!AQ70-Rates_Data!AK70)</f>
        <v>-0.002299</v>
      </c>
      <c r="BS70" s="23" t="n">
        <f aca="false">IF(Rates_Data!AE69&gt;=Rates_Data!AF69,Rates_Data!AL70-Rates_Data!AM70,Rates_Data!AM70-Rates_Data!AL70)</f>
        <v>0.00174799999999999</v>
      </c>
      <c r="BT70" s="23" t="n">
        <f aca="false">IF(Rates_Data!AE69&gt;=Rates_Data!AG69,Rates_Data!AL70-Rates_Data!AN70,Rates_Data!AN70-Rates_Data!AL70)</f>
        <v>-0.005301</v>
      </c>
      <c r="BU70" s="23" t="n">
        <f aca="false">IF(Rates_Data!AE69&gt;=Rates_Data!AH69,Rates_Data!AL70-Rates_Data!AO70,Rates_Data!AO70-Rates_Data!AL70)</f>
        <v>-0.001349</v>
      </c>
      <c r="BV70" s="23" t="n">
        <f aca="false">IF(Rates_Data!AE69&gt;=Rates_Data!AI69,Rates_Data!AL70-Rates_Data!AP70,Rates_Data!AP70-Rates_Data!AL70)</f>
        <v>-0.000988000000000002</v>
      </c>
      <c r="BW70" s="23" t="n">
        <f aca="false">IF(Rates_Data!AE69&gt;=Rates_Data!AJ69,Rates_Data!AL70-Rates_Data!AQ70,Rates_Data!AQ70-Rates_Data!AL70)</f>
        <v>0.006194</v>
      </c>
      <c r="BX70" s="23" t="n">
        <f aca="false">IF(Rates_Data!AF69&gt;=Rates_Data!AG69,Rates_Data!AM70-Rates_Data!AN70,Rates_Data!AN70-Rates_Data!AM70)</f>
        <v>-0.00355300000000001</v>
      </c>
      <c r="BY70" s="23" t="n">
        <f aca="false">IF(Rates_Data!AF69&gt;=Rates_Data!AH69,Rates_Data!AM70-Rates_Data!AO70,Rates_Data!AO70-Rates_Data!AM70)</f>
        <v>0.00039899999999999</v>
      </c>
      <c r="BZ70" s="23" t="n">
        <f aca="false">IF(Rates_Data!AF69&gt;=Rates_Data!AI69,Rates_Data!AM70-Rates_Data!AP70,Rates_Data!AP70-Rates_Data!AM70)</f>
        <v>0.00273599999999999</v>
      </c>
      <c r="CA70" s="23" t="n">
        <f aca="false">IF(Rates_Data!AF69&gt;=Rates_Data!AJ69,Rates_Data!AM70-Rates_Data!AQ70,Rates_Data!AQ70-Rates_Data!AM70)</f>
        <v>-0.00444600000000001</v>
      </c>
      <c r="CB70" s="23" t="n">
        <f aca="false">IF(Rates_Data!AG69&gt;=Rates_Data!AH69,Rates_Data!AN70-Rates_Data!AO70,Rates_Data!AO70-Rates_Data!AN70)</f>
        <v>0.003952</v>
      </c>
      <c r="CC70" s="23" t="n">
        <f aca="false">IF(Rates_Data!AG69&gt;=Rates_Data!AI69,Rates_Data!AN70-Rates_Data!AP70,Rates_Data!AP70-Rates_Data!AN70)</f>
        <v>-0.006289</v>
      </c>
      <c r="CD70" s="23" t="n">
        <f aca="false">IF(Rates_Data!AG69&gt;=Rates_Data!AJ69,Rates_Data!AN70-Rates_Data!AQ70,Rates_Data!AQ70-Rates_Data!AN70)</f>
        <v>0.000893000000000003</v>
      </c>
      <c r="CE70" s="23" t="n">
        <f aca="false">IF(Rates_Data!AH69&gt;=Rates_Data!AI69,Rates_Data!AO70-Rates_Data!AP70,Rates_Data!AP70-Rates_Data!AO70)</f>
        <v>-0.00233700000000001</v>
      </c>
      <c r="CF70" s="23" t="n">
        <f aca="false">IF(Rates_Data!AH69&gt;=Rates_Data!AJ69,Rates_Data!AO70-Rates_Data!AQ70,Rates_Data!AQ70-Rates_Data!AO70)</f>
        <v>0.004845</v>
      </c>
      <c r="CG70" s="23" t="n">
        <f aca="false">IF(Rates_Data!AI69&gt;=Rates_Data!AJ69,Rates_Data!AP70-Rates_Data!AQ70,Rates_Data!AQ70-Rates_Data!AP70)</f>
        <v>0.007182</v>
      </c>
      <c r="CH70" s="27" t="n">
        <f aca="false">IF(ROW()&lt;4+VolLB,"",STDEV(INDEX($BM:$BM,ROW()-VolLB+1):INDEX($BM:$BM,ROW()))*SQRT(12))</f>
        <v>0.0199175751600726</v>
      </c>
      <c r="CI70" s="27" t="n">
        <f aca="false">IF(ROW()&lt;4+VolLB,"",STDEV(INDEX($BN:$BN,ROW()-VolLB+1):INDEX($BN:$BN,ROW()))*SQRT(12))</f>
        <v>0.0205399984779987</v>
      </c>
      <c r="CJ70" s="27" t="n">
        <f aca="false">IF(ROW()&lt;4+VolLB,"",STDEV(INDEX($BO:$BO,ROW()-VolLB+1):INDEX($BO:$BO,ROW()))*SQRT(12))</f>
        <v>0.0186088096257046</v>
      </c>
      <c r="CK70" s="27" t="n">
        <f aca="false">IF(ROW()&lt;4+VolLB,"",STDEV(INDEX($BP:$BP,ROW()-VolLB+1):INDEX($BP:$BP,ROW()))*SQRT(12))</f>
        <v>0.0220931468408947</v>
      </c>
      <c r="CL70" s="27" t="n">
        <f aca="false">IF(ROW()&lt;4+VolLB,"",STDEV(INDEX($BQ:$BQ,ROW()-VolLB+1):INDEX($BQ:$BQ,ROW()))*SQRT(12))</f>
        <v>0.0241317678542503</v>
      </c>
      <c r="CM70" s="27" t="n">
        <f aca="false">IF(ROW()&lt;4+VolLB,"",STDEV(INDEX($BR:$BR,ROW()-VolLB+1):INDEX($BR:$BR,ROW()))*SQRT(12))</f>
        <v>0.0193402120794005</v>
      </c>
      <c r="CN70" s="27" t="n">
        <f aca="false">IF(ROW()&lt;4+VolLB,"",STDEV(INDEX($BS:$BS,ROW()-VolLB+1):INDEX($BS:$BS,ROW()))*SQRT(12))</f>
        <v>0.0219556223106433</v>
      </c>
      <c r="CO70" s="27" t="n">
        <f aca="false">IF(ROW()&lt;4+VolLB,"",STDEV(INDEX($BT:$BT,ROW()-VolLB+1):INDEX($BT:$BT,ROW()))*SQRT(12))</f>
        <v>0.0172068510962238</v>
      </c>
      <c r="CP70" s="27" t="n">
        <f aca="false">IF(ROW()&lt;4+VolLB,"",STDEV(INDEX($BU:$BU,ROW()-VolLB+1):INDEX($BU:$BU,ROW()))*SQRT(12))</f>
        <v>0.0234978591906339</v>
      </c>
      <c r="CQ70" s="27" t="n">
        <f aca="false">IF(ROW()&lt;4+VolLB,"",STDEV(INDEX($BV:$BV,ROW()-VolLB+1):INDEX($BV:$BV,ROW()))*SQRT(12))</f>
        <v>0.0197355189421075</v>
      </c>
      <c r="CR70" s="27" t="n">
        <f aca="false">IF(ROW()&lt;4+VolLB,"",STDEV(INDEX($BW:$BW,ROW()-VolLB+1):INDEX($BW:$BW,ROW()))*SQRT(12))</f>
        <v>0.0187026347547994</v>
      </c>
      <c r="CS70" s="27" t="n">
        <f aca="false">IF(ROW()&lt;4+VolLB,"",STDEV(INDEX($BX:$BX,ROW()-VolLB+1):INDEX($BX:$BX,ROW()))*SQRT(12))</f>
        <v>0.0195673283983179</v>
      </c>
      <c r="CT70" s="27" t="n">
        <f aca="false">IF(ROW()&lt;4+VolLB,"",STDEV(INDEX($BY:$BY,ROW()-VolLB+1):INDEX($BY:$BY,ROW()))*SQRT(12))</f>
        <v>0.0230781649454115</v>
      </c>
      <c r="CU70" s="27" t="n">
        <f aca="false">IF(ROW()&lt;4+VolLB,"",STDEV(INDEX($BZ:$BZ,ROW()-VolLB+1):INDEX($BZ:$BZ,ROW()))*SQRT(12))</f>
        <v>0.0242883502725464</v>
      </c>
      <c r="CV70" s="27" t="n">
        <f aca="false">IF(ROW()&lt;4+VolLB,"",STDEV(INDEX($CA:$CA,ROW()-VolLB+1):INDEX($CA:$CA,ROW()))*SQRT(12))</f>
        <v>0.0198278827808576</v>
      </c>
      <c r="CW70" s="27" t="n">
        <f aca="false">IF(ROW()&lt;4+VolLB,"",STDEV(INDEX($CB:$CB,ROW()-VolLB+1):INDEX($CB:$CB,ROW()))*SQRT(12))</f>
        <v>0.0190531743584457</v>
      </c>
      <c r="CX70" s="27" t="n">
        <f aca="false">IF(ROW()&lt;4+VolLB,"",STDEV(INDEX($CC:$CC,ROW()-VolLB+1):INDEX($CC:$CC,ROW()))*SQRT(12))</f>
        <v>0.0223708819544301</v>
      </c>
      <c r="CY70" s="27" t="n">
        <f aca="false">IF(ROW()&lt;4+VolLB,"",STDEV(INDEX($CD:$CD,ROW()-VolLB+1):INDEX($CD:$CD,ROW()))*SQRT(12))</f>
        <v>0.0189021389172659</v>
      </c>
      <c r="CZ70" s="27" t="n">
        <f aca="false">IF(ROW()&lt;4+VolLB,"",STDEV(INDEX($CE:$CE,ROW()-VolLB+1):INDEX($CE:$CE,ROW()))*SQRT(12))</f>
        <v>0.0220673417925784</v>
      </c>
      <c r="DA70" s="27" t="n">
        <f aca="false">IF(ROW()&lt;4+VolLB,"",STDEV(INDEX($CF:$CF,ROW()-VolLB+1):INDEX($CF:$CF,ROW()))*SQRT(12))</f>
        <v>0.0200103918392895</v>
      </c>
      <c r="DB70" s="27" t="n">
        <f aca="false">IF(ROW()&lt;4+VolLB,"",STDEV(INDEX($CG:$CG,ROW()-VolLB+1):INDEX($CG:$CG,ROW()))*SQRT(12))</f>
        <v>0.0179000226336649</v>
      </c>
      <c r="DC70" s="26" t="n">
        <f aca="false">IF(OR(AR70=0,CH70="",CH70=0),0,AR70*MIN(MaxScal,TgtVol/CH70))</f>
        <v>0</v>
      </c>
      <c r="DD70" s="26" t="n">
        <f aca="false">IF(OR(AS70=0,CI70="",CI70=0),0,AS70*MIN(MaxScal,TgtVol/CI70))</f>
        <v>0</v>
      </c>
      <c r="DE70" s="26" t="n">
        <f aca="false">IF(OR(AT70=0,CJ70="",CJ70=0),0,AT70*MIN(MaxScal,TgtVol/CJ70))</f>
        <v>0</v>
      </c>
      <c r="DF70" s="26" t="n">
        <f aca="false">IF(OR(AU70=0,CK70="",CK70=0),0,AU70*MIN(MaxScal,TgtVol/CK70))</f>
        <v>0</v>
      </c>
      <c r="DG70" s="26" t="n">
        <f aca="false">IF(OR(AV70=0,CL70="",CL70=0),0,AV70*MIN(MaxScal,TgtVol/CL70))</f>
        <v>0</v>
      </c>
      <c r="DH70" s="26" t="n">
        <f aca="false">IF(OR(AW70=0,CM70="",CM70=0),0,AW70*MIN(MaxScal,TgtVol/CM70))</f>
        <v>0</v>
      </c>
      <c r="DI70" s="26" t="n">
        <f aca="false">IF(OR(AX70=0,CN70="",CN70=0),0,AX70*MIN(MaxScal,TgtVol/CN70))</f>
        <v>0</v>
      </c>
      <c r="DJ70" s="26" t="n">
        <f aca="false">IF(OR(AY70=0,CO70="",CO70=0),0,AY70*MIN(MaxScal,TgtVol/CO70))</f>
        <v>0</v>
      </c>
      <c r="DK70" s="26" t="n">
        <f aca="false">IF(OR(AZ70=0,CP70="",CP70=0),0,AZ70*MIN(MaxScal,TgtVol/CP70))</f>
        <v>0</v>
      </c>
      <c r="DL70" s="26" t="n">
        <f aca="false">IF(OR(BA70=0,CQ70="",CQ70=0),0,BA70*MIN(MaxScal,TgtVol/CQ70))</f>
        <v>0</v>
      </c>
      <c r="DM70" s="26" t="n">
        <f aca="false">IF(OR(BB70=0,CR70="",CR70=0),0,BB70*MIN(MaxScal,TgtVol/CR70))</f>
        <v>0</v>
      </c>
      <c r="DN70" s="26" t="n">
        <f aca="false">IF(OR(BC70=0,CS70="",CS70=0),0,BC70*MIN(MaxScal,TgtVol/CS70))</f>
        <v>0</v>
      </c>
      <c r="DO70" s="26" t="n">
        <f aca="false">IF(OR(BD70=0,CT70="",CT70=0),0,BD70*MIN(MaxScal,TgtVol/CT70))</f>
        <v>0.866620030115371</v>
      </c>
      <c r="DP70" s="26" t="n">
        <f aca="false">IF(OR(BE70=0,CU70="",CU70=0),0,BE70*MIN(MaxScal,TgtVol/CU70))</f>
        <v>0</v>
      </c>
      <c r="DQ70" s="26" t="n">
        <f aca="false">IF(OR(BF70=0,CV70="",CV70=0),0,BF70*MIN(MaxScal,TgtVol/CV70))</f>
        <v>0</v>
      </c>
      <c r="DR70" s="26" t="n">
        <f aca="false">IF(OR(BG70=0,CW70="",CW70=0),0,BG70*MIN(MaxScal,TgtVol/CW70))</f>
        <v>0</v>
      </c>
      <c r="DS70" s="26" t="n">
        <f aca="false">IF(OR(BH70=0,CX70="",CX70=0),0,BH70*MIN(MaxScal,TgtVol/CX70))</f>
        <v>0</v>
      </c>
      <c r="DT70" s="26" t="n">
        <f aca="false">IF(OR(BI70=0,CY70="",CY70=0),0,BI70*MIN(MaxScal,TgtVol/CY70))</f>
        <v>0</v>
      </c>
      <c r="DU70" s="26" t="n">
        <f aca="false">IF(OR(BJ70=0,CZ70="",CZ70=0),0,BJ70*MIN(MaxScal,TgtVol/CZ70))</f>
        <v>0</v>
      </c>
      <c r="DV70" s="26" t="n">
        <f aca="false">IF(OR(BK70=0,DA70="",DA70=0),0,BK70*MIN(MaxScal,TgtVol/DA70))</f>
        <v>0</v>
      </c>
      <c r="DW70" s="26" t="n">
        <f aca="false">IF(OR(BL70=0,DB70="",DB70=0),0,BL70*MIN(MaxScal,TgtVol/DB70))</f>
        <v>0</v>
      </c>
      <c r="DX70" s="28" t="n">
        <f aca="false">IFERROR(DC69*BM70,"")</f>
        <v>0</v>
      </c>
      <c r="DY70" s="28" t="n">
        <f aca="false">IFERROR(DD69*BN70,"")</f>
        <v>-0</v>
      </c>
      <c r="DZ70" s="28" t="n">
        <f aca="false">IFERROR(DE69*BO70,"")</f>
        <v>-0</v>
      </c>
      <c r="EA70" s="28" t="n">
        <f aca="false">IFERROR(DF69*BP70,"")</f>
        <v>0</v>
      </c>
      <c r="EB70" s="28" t="n">
        <f aca="false">IFERROR(DG69*BQ70,"")</f>
        <v>0</v>
      </c>
      <c r="EC70" s="28" t="n">
        <f aca="false">IFERROR(DH69*BR70,"")</f>
        <v>-0</v>
      </c>
      <c r="ED70" s="28" t="n">
        <f aca="false">IFERROR(DI69*BS70,"")</f>
        <v>0</v>
      </c>
      <c r="EE70" s="28" t="n">
        <f aca="false">IFERROR(DJ69*BT70,"")</f>
        <v>-0</v>
      </c>
      <c r="EF70" s="28" t="n">
        <f aca="false">IFERROR(DK69*BU70,"")</f>
        <v>-0</v>
      </c>
      <c r="EG70" s="28" t="n">
        <f aca="false">IFERROR(DL69*BV70,"")</f>
        <v>-0</v>
      </c>
      <c r="EH70" s="28" t="n">
        <f aca="false">IFERROR(DM69*BW70,"")</f>
        <v>0</v>
      </c>
      <c r="EI70" s="28" t="n">
        <f aca="false">IFERROR(DN69*BX70,"")</f>
        <v>-0</v>
      </c>
      <c r="EJ70" s="28" t="n">
        <f aca="false">IFERROR(DO69*BY70,"")</f>
        <v>0</v>
      </c>
      <c r="EK70" s="28" t="n">
        <f aca="false">IFERROR(DP69*BZ70,"")</f>
        <v>0</v>
      </c>
      <c r="EL70" s="28" t="n">
        <f aca="false">IFERROR(DQ69*CA70,"")</f>
        <v>-0</v>
      </c>
      <c r="EM70" s="28" t="n">
        <f aca="false">IFERROR(DR69*CB70,"")</f>
        <v>0</v>
      </c>
      <c r="EN70" s="28" t="n">
        <f aca="false">IFERROR(DS69*CC70,"")</f>
        <v>-0</v>
      </c>
      <c r="EO70" s="28" t="n">
        <f aca="false">IFERROR(DT69*CD70,"")</f>
        <v>0</v>
      </c>
      <c r="EP70" s="28" t="n">
        <f aca="false">IFERROR(DU69*CE70,"")</f>
        <v>-0</v>
      </c>
      <c r="EQ70" s="28" t="n">
        <f aca="false">IFERROR(DV69*CF70,"")</f>
        <v>0</v>
      </c>
      <c r="ER70" s="28" t="n">
        <f aca="false">IFERROR(DW69*CG70,"")</f>
        <v>0</v>
      </c>
      <c r="ES70" s="28" t="n">
        <f aca="false">IF(ROW()=4,"",SUM(DX70:ER70))</f>
        <v>0</v>
      </c>
      <c r="ET70" s="29" t="n">
        <f aca="false">COUNTIF(AR70:BL70,"&gt;0")</f>
        <v>1</v>
      </c>
    </row>
    <row r="71" customFormat="false" ht="15" hidden="false" customHeight="false" outlineLevel="0" collapsed="false">
      <c r="A71" s="19" t="n">
        <v>40056</v>
      </c>
      <c r="B71" s="23" t="n">
        <f aca="false">ABS(Rates_Data!AD71-Rates_Data!AE71)</f>
        <v>0.258455882352941</v>
      </c>
      <c r="C71" s="23" t="n">
        <f aca="false">ABS(Rates_Data!AD71-Rates_Data!AF71)</f>
        <v>0.3805</v>
      </c>
      <c r="D71" s="23" t="n">
        <f aca="false">ABS(Rates_Data!AD71-Rates_Data!AG71)</f>
        <v>0.560529411764706</v>
      </c>
      <c r="E71" s="23" t="n">
        <f aca="false">ABS(Rates_Data!AD71-Rates_Data!AH71)</f>
        <v>1.02066176470588</v>
      </c>
      <c r="F71" s="23" t="n">
        <f aca="false">ABS(Rates_Data!AD71-Rates_Data!AI71)</f>
        <v>0.519779411764706</v>
      </c>
      <c r="G71" s="23" t="n">
        <f aca="false">ABS(Rates_Data!AD71-Rates_Data!AJ71)</f>
        <v>0.0823235294117642</v>
      </c>
      <c r="H71" s="23" t="n">
        <f aca="false">ABS(Rates_Data!AE71-Rates_Data!AF71)</f>
        <v>0.638955882352941</v>
      </c>
      <c r="I71" s="23" t="n">
        <f aca="false">ABS(Rates_Data!AE71-Rates_Data!AG71)</f>
        <v>0.302073529411765</v>
      </c>
      <c r="J71" s="23" t="n">
        <f aca="false">ABS(Rates_Data!AE71-Rates_Data!AH71)</f>
        <v>0.762205882352941</v>
      </c>
      <c r="K71" s="23" t="n">
        <f aca="false">ABS(Rates_Data!AE71-Rates_Data!AI71)</f>
        <v>0.261323529411765</v>
      </c>
      <c r="L71" s="23" t="n">
        <f aca="false">ABS(Rates_Data!AE71-Rates_Data!AJ71)</f>
        <v>0.176132352941176</v>
      </c>
      <c r="M71" s="23" t="n">
        <f aca="false">ABS(Rates_Data!AF71-Rates_Data!AG71)</f>
        <v>0.941029411764706</v>
      </c>
      <c r="N71" s="23" t="n">
        <f aca="false">ABS(Rates_Data!AF71-Rates_Data!AH71)</f>
        <v>1.40116176470588</v>
      </c>
      <c r="O71" s="23" t="n">
        <f aca="false">ABS(Rates_Data!AF71-Rates_Data!AI71)</f>
        <v>0.900279411764706</v>
      </c>
      <c r="P71" s="23" t="n">
        <f aca="false">ABS(Rates_Data!AF71-Rates_Data!AJ71)</f>
        <v>0.462823529411764</v>
      </c>
      <c r="Q71" s="23" t="n">
        <f aca="false">ABS(Rates_Data!AG71-Rates_Data!AH71)</f>
        <v>0.460132352941176</v>
      </c>
      <c r="R71" s="23" t="n">
        <f aca="false">ABS(Rates_Data!AG71-Rates_Data!AI71)</f>
        <v>0.0407500000000001</v>
      </c>
      <c r="S71" s="23" t="n">
        <f aca="false">ABS(Rates_Data!AG71-Rates_Data!AJ71)</f>
        <v>0.478205882352941</v>
      </c>
      <c r="T71" s="23" t="n">
        <f aca="false">ABS(Rates_Data!AH71-Rates_Data!AI71)</f>
        <v>0.500882352941176</v>
      </c>
      <c r="U71" s="23" t="n">
        <f aca="false">ABS(Rates_Data!AH71-Rates_Data!AJ71)</f>
        <v>0.938338235294118</v>
      </c>
      <c r="V71" s="23" t="n">
        <f aca="false">ABS(Rates_Data!AI71-Rates_Data!AJ71)</f>
        <v>0.437455882352941</v>
      </c>
      <c r="W71" s="26" t="n">
        <f aca="false">IF(ROW()&lt;4+MinObs-1,"",IFERROR((B71-AVERAGE(B$4:B71))/STDEV(B$4:B71),""))</f>
        <v>0.0447743841089523</v>
      </c>
      <c r="X71" s="26" t="n">
        <f aca="false">IF(ROW()&lt;4+MinObs-1,"",IFERROR((C71-AVERAGE(C$4:C71))/STDEV(C$4:C71),""))</f>
        <v>0.167514405898357</v>
      </c>
      <c r="Y71" s="26" t="n">
        <f aca="false">IF(ROW()&lt;4+MinObs-1,"",IFERROR((D71-AVERAGE(D$4:D71))/STDEV(D$4:D71),""))</f>
        <v>0.561303100728812</v>
      </c>
      <c r="Z71" s="26" t="n">
        <f aca="false">IF(ROW()&lt;4+MinObs-1,"",IFERROR((E71-AVERAGE(E$4:E71))/STDEV(E$4:E71),""))</f>
        <v>0.825130100369322</v>
      </c>
      <c r="AA71" s="26" t="n">
        <f aca="false">IF(ROW()&lt;4+MinObs-1,"",IFERROR((F71-AVERAGE(F$4:F71))/STDEV(F$4:F71),""))</f>
        <v>0.594248865179464</v>
      </c>
      <c r="AB71" s="26" t="n">
        <f aca="false">IF(ROW()&lt;4+MinObs-1,"",IFERROR((G71-AVERAGE(G$4:G71))/STDEV(G$4:G71),""))</f>
        <v>-0.934821235008408</v>
      </c>
      <c r="AC71" s="26" t="n">
        <f aca="false">IF(ROW()&lt;4+MinObs-1,"",IFERROR((H71-AVERAGE(H$4:H71))/STDEV(H$4:H71),""))</f>
        <v>2.12113447068776</v>
      </c>
      <c r="AD71" s="26" t="n">
        <f aca="false">IF(ROW()&lt;4+MinObs-1,"",IFERROR((I71-AVERAGE(I$4:I71))/STDEV(I$4:I71),""))</f>
        <v>-0.125105592810178</v>
      </c>
      <c r="AE71" s="26" t="n">
        <f aca="false">IF(ROW()&lt;4+MinObs-1,"",IFERROR((J71-AVERAGE(J$4:J71))/STDEV(J$4:J71),""))</f>
        <v>0.608106761044851</v>
      </c>
      <c r="AF71" s="26" t="n">
        <f aca="false">IF(ROW()&lt;4+MinObs-1,"",IFERROR((K71-AVERAGE(K$4:K71))/STDEV(K$4:K71),""))</f>
        <v>0.117263170445875</v>
      </c>
      <c r="AG71" s="26" t="n">
        <f aca="false">IF(ROW()&lt;4+MinObs-1,"",IFERROR((L71-AVERAGE(L$4:L71))/STDEV(L$4:L71),""))</f>
        <v>-0.393147107647764</v>
      </c>
      <c r="AH71" s="26" t="n">
        <f aca="false">IF(ROW()&lt;4+MinObs-1,"",IFERROR((M71-AVERAGE(M$4:M71))/STDEV(M$4:M71),""))</f>
        <v>1.08533441558189</v>
      </c>
      <c r="AI71" s="26" t="n">
        <f aca="false">IF(ROW()&lt;4+MinObs-1,"",IFERROR((N71-AVERAGE(N$4:N71))/STDEV(N$4:N71),""))</f>
        <v>1.97006790908981</v>
      </c>
      <c r="AJ71" s="26" t="n">
        <f aca="false">IF(ROW()&lt;4+MinObs-1,"",IFERROR((O71-AVERAGE(O$4:O71))/STDEV(O$4:O71),""))</f>
        <v>2.68459202067951</v>
      </c>
      <c r="AK71" s="26" t="n">
        <f aca="false">IF(ROW()&lt;4+MinObs-1,"",IFERROR((P71-AVERAGE(P$4:P71))/STDEV(P$4:P71),""))</f>
        <v>0.438534283474435</v>
      </c>
      <c r="AL71" s="26" t="n">
        <f aca="false">IF(ROW()&lt;4+MinObs-1,"",IFERROR((Q71-AVERAGE(Q$4:Q71))/STDEV(Q$4:Q71),""))</f>
        <v>-0.0777568149636644</v>
      </c>
      <c r="AM71" s="26" t="n">
        <f aca="false">IF(ROW()&lt;4+MinObs-1,"",IFERROR((R71-AVERAGE(R$4:R71))/STDEV(R$4:R71),""))</f>
        <v>-0.711632724984122</v>
      </c>
      <c r="AN71" s="26" t="n">
        <f aca="false">IF(ROW()&lt;4+MinObs-1,"",IFERROR((S71-AVERAGE(S$4:S71))/STDEV(S$4:S71),""))</f>
        <v>-0.19749792028696</v>
      </c>
      <c r="AO71" s="26" t="n">
        <f aca="false">IF(ROW()&lt;4+MinObs-1,"",IFERROR((T71-AVERAGE(T$4:T71))/STDEV(T$4:T71),""))</f>
        <v>-0.106403670705546</v>
      </c>
      <c r="AP71" s="26" t="n">
        <f aca="false">IF(ROW()&lt;4+MinObs-1,"",IFERROR((U71-AVERAGE(U$4:U71))/STDEV(U$4:U71),""))</f>
        <v>0.461700234453575</v>
      </c>
      <c r="AQ71" s="26" t="n">
        <f aca="false">IF(ROW()&lt;4+MinObs-1,"",IFERROR((V71-AVERAGE(V$4:V71))/STDEV(V$4:V71),""))</f>
        <v>0.545661997684539</v>
      </c>
      <c r="AR71" s="26" t="n">
        <f aca="false">IF(W71="",0,IF(W71&gt;=z4,w4,IF(W71&gt;=z3,w3,IF(W71&gt;=zEntry,w2,IF(AND(W71&gt;=ExitZ,AR70&gt;0),w2,0)))))</f>
        <v>0</v>
      </c>
      <c r="AS71" s="26" t="n">
        <f aca="false">IF(X71="",0,IF(X71&gt;=z4,w4,IF(X71&gt;=z3,w3,IF(X71&gt;=zEntry,w2,IF(AND(X71&gt;=ExitZ,AS70&gt;0),w2,0)))))</f>
        <v>0</v>
      </c>
      <c r="AT71" s="26" t="n">
        <f aca="false">IF(Y71="",0,IF(Y71&gt;=z4,w4,IF(Y71&gt;=z3,w3,IF(Y71&gt;=zEntry,w2,IF(AND(Y71&gt;=ExitZ,AT70&gt;0),w2,0)))))</f>
        <v>0</v>
      </c>
      <c r="AU71" s="26" t="n">
        <f aca="false">IF(Z71="",0,IF(Z71&gt;=z4,w4,IF(Z71&gt;=z3,w3,IF(Z71&gt;=zEntry,w2,IF(AND(Z71&gt;=ExitZ,AU70&gt;0),w2,0)))))</f>
        <v>0</v>
      </c>
      <c r="AV71" s="26" t="n">
        <f aca="false">IF(AA71="",0,IF(AA71&gt;=z4,w4,IF(AA71&gt;=z3,w3,IF(AA71&gt;=zEntry,w2,IF(AND(AA71&gt;=ExitZ,AV70&gt;0),w2,0)))))</f>
        <v>0</v>
      </c>
      <c r="AW71" s="26" t="n">
        <f aca="false">IF(AB71="",0,IF(AB71&gt;=z4,w4,IF(AB71&gt;=z3,w3,IF(AB71&gt;=zEntry,w2,IF(AND(AB71&gt;=ExitZ,AW70&gt;0),w2,0)))))</f>
        <v>0</v>
      </c>
      <c r="AX71" s="26" t="n">
        <f aca="false">IF(AC71="",0,IF(AC71&gt;=z4,w4,IF(AC71&gt;=z3,w3,IF(AC71&gt;=zEntry,w2,IF(AND(AC71&gt;=ExitZ,AX70&gt;0),w2,0)))))</f>
        <v>1</v>
      </c>
      <c r="AY71" s="26" t="n">
        <f aca="false">IF(AD71="",0,IF(AD71&gt;=z4,w4,IF(AD71&gt;=z3,w3,IF(AD71&gt;=zEntry,w2,IF(AND(AD71&gt;=ExitZ,AY70&gt;0),w2,0)))))</f>
        <v>0</v>
      </c>
      <c r="AZ71" s="26" t="n">
        <f aca="false">IF(AE71="",0,IF(AE71&gt;=z4,w4,IF(AE71&gt;=z3,w3,IF(AE71&gt;=zEntry,w2,IF(AND(AE71&gt;=ExitZ,AZ70&gt;0),w2,0)))))</f>
        <v>0</v>
      </c>
      <c r="BA71" s="26" t="n">
        <f aca="false">IF(AF71="",0,IF(AF71&gt;=z4,w4,IF(AF71&gt;=z3,w3,IF(AF71&gt;=zEntry,w2,IF(AND(AF71&gt;=ExitZ,BA70&gt;0),w2,0)))))</f>
        <v>0</v>
      </c>
      <c r="BB71" s="26" t="n">
        <f aca="false">IF(AG71="",0,IF(AG71&gt;=z4,w4,IF(AG71&gt;=z3,w3,IF(AG71&gt;=zEntry,w2,IF(AND(AG71&gt;=ExitZ,BB70&gt;0),w2,0)))))</f>
        <v>0</v>
      </c>
      <c r="BC71" s="26" t="n">
        <f aca="false">IF(AH71="",0,IF(AH71&gt;=z4,w4,IF(AH71&gt;=z3,w3,IF(AH71&gt;=zEntry,w2,IF(AND(AH71&gt;=ExitZ,BC70&gt;0),w2,0)))))</f>
        <v>0</v>
      </c>
      <c r="BD71" s="26" t="n">
        <f aca="false">IF(AI71="",0,IF(AI71&gt;=z4,w4,IF(AI71&gt;=z3,w3,IF(AI71&gt;=zEntry,w2,IF(AND(AI71&gt;=ExitZ,BD70&gt;0),w2,0)))))</f>
        <v>0</v>
      </c>
      <c r="BE71" s="26" t="n">
        <f aca="false">IF(AJ71="",0,IF(AJ71&gt;=z4,w4,IF(AJ71&gt;=z3,w3,IF(AJ71&gt;=zEntry,w2,IF(AND(AJ71&gt;=ExitZ,BE70&gt;0),w2,0)))))</f>
        <v>1</v>
      </c>
      <c r="BF71" s="26" t="n">
        <f aca="false">IF(AK71="",0,IF(AK71&gt;=z4,w4,IF(AK71&gt;=z3,w3,IF(AK71&gt;=zEntry,w2,IF(AND(AK71&gt;=ExitZ,BF70&gt;0),w2,0)))))</f>
        <v>0</v>
      </c>
      <c r="BG71" s="26" t="n">
        <f aca="false">IF(AL71="",0,IF(AL71&gt;=z4,w4,IF(AL71&gt;=z3,w3,IF(AL71&gt;=zEntry,w2,IF(AND(AL71&gt;=ExitZ,BG70&gt;0),w2,0)))))</f>
        <v>0</v>
      </c>
      <c r="BH71" s="26" t="n">
        <f aca="false">IF(AM71="",0,IF(AM71&gt;=z4,w4,IF(AM71&gt;=z3,w3,IF(AM71&gt;=zEntry,w2,IF(AND(AM71&gt;=ExitZ,BH70&gt;0),w2,0)))))</f>
        <v>0</v>
      </c>
      <c r="BI71" s="26" t="n">
        <f aca="false">IF(AN71="",0,IF(AN71&gt;=z4,w4,IF(AN71&gt;=z3,w3,IF(AN71&gt;=zEntry,w2,IF(AND(AN71&gt;=ExitZ,BI70&gt;0),w2,0)))))</f>
        <v>0</v>
      </c>
      <c r="BJ71" s="26" t="n">
        <f aca="false">IF(AO71="",0,IF(AO71&gt;=z4,w4,IF(AO71&gt;=z3,w3,IF(AO71&gt;=zEntry,w2,IF(AND(AO71&gt;=ExitZ,BJ70&gt;0),w2,0)))))</f>
        <v>0</v>
      </c>
      <c r="BK71" s="26" t="n">
        <f aca="false">IF(AP71="",0,IF(AP71&gt;=z4,w4,IF(AP71&gt;=z3,w3,IF(AP71&gt;=zEntry,w2,IF(AND(AP71&gt;=ExitZ,BK70&gt;0),w2,0)))))</f>
        <v>0</v>
      </c>
      <c r="BL71" s="26" t="n">
        <f aca="false">IF(AQ71="",0,IF(AQ71&gt;=z4,w4,IF(AQ71&gt;=z3,w3,IF(AQ71&gt;=zEntry,w2,IF(AND(AQ71&gt;=ExitZ,BL70&gt;0),w2,0)))))</f>
        <v>0</v>
      </c>
      <c r="BM71" s="23" t="n">
        <f aca="false">IF(Rates_Data!AD70&gt;=Rates_Data!AE70,Rates_Data!AK71-Rates_Data!AL71,Rates_Data!AL71-Rates_Data!AK71)</f>
        <v>0.001159</v>
      </c>
      <c r="BN71" s="23" t="n">
        <f aca="false">IF(Rates_Data!AD70&gt;=Rates_Data!AF70,Rates_Data!AK71-Rates_Data!AM71,Rates_Data!AM71-Rates_Data!AK71)</f>
        <v>0.001463</v>
      </c>
      <c r="BO71" s="23" t="n">
        <f aca="false">IF(Rates_Data!AD70&gt;=Rates_Data!AG70,Rates_Data!AK71-Rates_Data!AN71,Rates_Data!AN71-Rates_Data!AK71)</f>
        <v>-0.005852</v>
      </c>
      <c r="BP71" s="23" t="n">
        <f aca="false">IF(Rates_Data!AD70&gt;=Rates_Data!AH70,Rates_Data!AK71-Rates_Data!AO71,Rates_Data!AO71-Rates_Data!AK71)</f>
        <v>-0.003325</v>
      </c>
      <c r="BQ71" s="23" t="n">
        <f aca="false">IF(Rates_Data!AD70&gt;=Rates_Data!AI70,Rates_Data!AK71-Rates_Data!AP71,Rates_Data!AP71-Rates_Data!AK71)</f>
        <v>0.007068</v>
      </c>
      <c r="BR71" s="23" t="n">
        <f aca="false">IF(Rates_Data!AD70&gt;=Rates_Data!AJ70,Rates_Data!AK71-Rates_Data!AQ71,Rates_Data!AQ71-Rates_Data!AK71)</f>
        <v>0.002907</v>
      </c>
      <c r="BS71" s="23" t="n">
        <f aca="false">IF(Rates_Data!AE70&gt;=Rates_Data!AF70,Rates_Data!AL71-Rates_Data!AM71,Rates_Data!AM71-Rates_Data!AL71)</f>
        <v>0.000304</v>
      </c>
      <c r="BT71" s="23" t="n">
        <f aca="false">IF(Rates_Data!AE70&gt;=Rates_Data!AG70,Rates_Data!AL71-Rates_Data!AN71,Rates_Data!AN71-Rates_Data!AL71)</f>
        <v>-0.004693</v>
      </c>
      <c r="BU71" s="23" t="n">
        <f aca="false">IF(Rates_Data!AE70&gt;=Rates_Data!AH70,Rates_Data!AL71-Rates_Data!AO71,Rates_Data!AO71-Rates_Data!AL71)</f>
        <v>-0.002166</v>
      </c>
      <c r="BV71" s="23" t="n">
        <f aca="false">IF(Rates_Data!AE70&gt;=Rates_Data!AI70,Rates_Data!AL71-Rates_Data!AP71,Rates_Data!AP71-Rates_Data!AL71)</f>
        <v>-0.005909</v>
      </c>
      <c r="BW71" s="23" t="n">
        <f aca="false">IF(Rates_Data!AE70&gt;=Rates_Data!AJ70,Rates_Data!AL71-Rates_Data!AQ71,Rates_Data!AQ71-Rates_Data!AL71)</f>
        <v>0.001748</v>
      </c>
      <c r="BX71" s="23" t="n">
        <f aca="false">IF(Rates_Data!AF70&gt;=Rates_Data!AG70,Rates_Data!AM71-Rates_Data!AN71,Rates_Data!AN71-Rates_Data!AM71)</f>
        <v>-0.004389</v>
      </c>
      <c r="BY71" s="23" t="n">
        <f aca="false">IF(Rates_Data!AF70&gt;=Rates_Data!AH70,Rates_Data!AM71-Rates_Data!AO71,Rates_Data!AO71-Rates_Data!AM71)</f>
        <v>-0.001862</v>
      </c>
      <c r="BZ71" s="23" t="n">
        <f aca="false">IF(Rates_Data!AF70&gt;=Rates_Data!AI70,Rates_Data!AM71-Rates_Data!AP71,Rates_Data!AP71-Rates_Data!AM71)</f>
        <v>-0.005605</v>
      </c>
      <c r="CA71" s="23" t="n">
        <f aca="false">IF(Rates_Data!AF70&gt;=Rates_Data!AJ70,Rates_Data!AM71-Rates_Data!AQ71,Rates_Data!AQ71-Rates_Data!AM71)</f>
        <v>-0.001444</v>
      </c>
      <c r="CB71" s="23" t="n">
        <f aca="false">IF(Rates_Data!AG70&gt;=Rates_Data!AH70,Rates_Data!AN71-Rates_Data!AO71,Rates_Data!AO71-Rates_Data!AN71)</f>
        <v>0.002527</v>
      </c>
      <c r="CC71" s="23" t="n">
        <f aca="false">IF(Rates_Data!AG70&gt;=Rates_Data!AI70,Rates_Data!AN71-Rates_Data!AP71,Rates_Data!AP71-Rates_Data!AN71)</f>
        <v>0.001216</v>
      </c>
      <c r="CD71" s="23" t="n">
        <f aca="false">IF(Rates_Data!AG70&gt;=Rates_Data!AJ70,Rates_Data!AN71-Rates_Data!AQ71,Rates_Data!AQ71-Rates_Data!AN71)</f>
        <v>-0.002945</v>
      </c>
      <c r="CE71" s="23" t="n">
        <f aca="false">IF(Rates_Data!AH70&gt;=Rates_Data!AI70,Rates_Data!AO71-Rates_Data!AP71,Rates_Data!AP71-Rates_Data!AO71)</f>
        <v>0.003743</v>
      </c>
      <c r="CF71" s="23" t="n">
        <f aca="false">IF(Rates_Data!AH70&gt;=Rates_Data!AJ70,Rates_Data!AO71-Rates_Data!AQ71,Rates_Data!AQ71-Rates_Data!AO71)</f>
        <v>-0.000418000000000004</v>
      </c>
      <c r="CG71" s="23" t="n">
        <f aca="false">IF(Rates_Data!AI70&gt;=Rates_Data!AJ70,Rates_Data!AP71-Rates_Data!AQ71,Rates_Data!AQ71-Rates_Data!AP71)</f>
        <v>-0.004161</v>
      </c>
      <c r="CH71" s="27" t="n">
        <f aca="false">IF(ROW()&lt;4+VolLB,"",STDEV(INDEX($BM:$BM,ROW()-VolLB+1):INDEX($BM:$BM,ROW()))*SQRT(12))</f>
        <v>0.0198495802126656</v>
      </c>
      <c r="CI71" s="27" t="n">
        <f aca="false">IF(ROW()&lt;4+VolLB,"",STDEV(INDEX($BN:$BN,ROW()-VolLB+1):INDEX($BN:$BN,ROW()))*SQRT(12))</f>
        <v>0.0204289992452373</v>
      </c>
      <c r="CJ71" s="27" t="n">
        <f aca="false">IF(ROW()&lt;4+VolLB,"",STDEV(INDEX($BO:$BO,ROW()-VolLB+1):INDEX($BO:$BO,ROW()))*SQRT(12))</f>
        <v>0.0187938363837469</v>
      </c>
      <c r="CK71" s="27" t="n">
        <f aca="false">IF(ROW()&lt;4+VolLB,"",STDEV(INDEX($BP:$BP,ROW()-VolLB+1):INDEX($BP:$BP,ROW()))*SQRT(12))</f>
        <v>0.0220884248029639</v>
      </c>
      <c r="CL71" s="27" t="n">
        <f aca="false">IF(ROW()&lt;4+VolLB,"",STDEV(INDEX($BQ:$BQ,ROW()-VolLB+1):INDEX($BQ:$BQ,ROW()))*SQRT(12))</f>
        <v>0.0244174618844013</v>
      </c>
      <c r="CM71" s="27" t="n">
        <f aca="false">IF(ROW()&lt;4+VolLB,"",STDEV(INDEX($BR:$BR,ROW()-VolLB+1):INDEX($BR:$BR,ROW()))*SQRT(12))</f>
        <v>0.0193968073570786</v>
      </c>
      <c r="CN71" s="27" t="n">
        <f aca="false">IF(ROW()&lt;4+VolLB,"",STDEV(INDEX($BS:$BS,ROW()-VolLB+1):INDEX($BS:$BS,ROW()))*SQRT(12))</f>
        <v>0.0219638202991495</v>
      </c>
      <c r="CO71" s="27" t="n">
        <f aca="false">IF(ROW()&lt;4+VolLB,"",STDEV(INDEX($BT:$BT,ROW()-VolLB+1):INDEX($BT:$BT,ROW()))*SQRT(12))</f>
        <v>0.0173914990298353</v>
      </c>
      <c r="CP71" s="27" t="n">
        <f aca="false">IF(ROW()&lt;4+VolLB,"",STDEV(INDEX($BU:$BU,ROW()-VolLB+1):INDEX($BU:$BU,ROW()))*SQRT(12))</f>
        <v>0.0235451656985341</v>
      </c>
      <c r="CQ71" s="27" t="n">
        <f aca="false">IF(ROW()&lt;4+VolLB,"",STDEV(INDEX($BV:$BV,ROW()-VolLB+1):INDEX($BV:$BV,ROW()))*SQRT(12))</f>
        <v>0.0201169255103874</v>
      </c>
      <c r="CR71" s="27" t="n">
        <f aca="false">IF(ROW()&lt;4+VolLB,"",STDEV(INDEX($BW:$BW,ROW()-VolLB+1):INDEX($BW:$BW,ROW()))*SQRT(12))</f>
        <v>0.0186480744620687</v>
      </c>
      <c r="CS71" s="27" t="n">
        <f aca="false">IF(ROW()&lt;4+VolLB,"",STDEV(INDEX($BX:$BX,ROW()-VolLB+1):INDEX($BX:$BX,ROW()))*SQRT(12))</f>
        <v>0.0197361586253687</v>
      </c>
      <c r="CT71" s="27" t="n">
        <f aca="false">IF(ROW()&lt;4+VolLB,"",STDEV(INDEX($BY:$BY,ROW()-VolLB+1):INDEX($BY:$BY,ROW()))*SQRT(12))</f>
        <v>0.0230758575625613</v>
      </c>
      <c r="CU71" s="27" t="n">
        <f aca="false">IF(ROW()&lt;4+VolLB,"",STDEV(INDEX($BZ:$BZ,ROW()-VolLB+1):INDEX($BZ:$BZ,ROW()))*SQRT(12))</f>
        <v>0.0244773056988752</v>
      </c>
      <c r="CV71" s="27" t="n">
        <f aca="false">IF(ROW()&lt;4+VolLB,"",STDEV(INDEX($CA:$CA,ROW()-VolLB+1):INDEX($CA:$CA,ROW()))*SQRT(12))</f>
        <v>0.0196913090493291</v>
      </c>
      <c r="CW71" s="27" t="n">
        <f aca="false">IF(ROW()&lt;4+VolLB,"",STDEV(INDEX($CB:$CB,ROW()-VolLB+1):INDEX($CB:$CB,ROW()))*SQRT(12))</f>
        <v>0.0190305718281076</v>
      </c>
      <c r="CX71" s="27" t="n">
        <f aca="false">IF(ROW()&lt;4+VolLB,"",STDEV(INDEX($CC:$CC,ROW()-VolLB+1):INDEX($CC:$CC,ROW()))*SQRT(12))</f>
        <v>0.0222692586024942</v>
      </c>
      <c r="CY71" s="27" t="n">
        <f aca="false">IF(ROW()&lt;4+VolLB,"",STDEV(INDEX($CD:$CD,ROW()-VolLB+1):INDEX($CD:$CD,ROW()))*SQRT(12))</f>
        <v>0.0187798711519998</v>
      </c>
      <c r="CZ71" s="27" t="n">
        <f aca="false">IF(ROW()&lt;4+VolLB,"",STDEV(INDEX($CE:$CE,ROW()-VolLB+1):INDEX($CE:$CE,ROW()))*SQRT(12))</f>
        <v>0.0221625741024733</v>
      </c>
      <c r="DA71" s="27" t="n">
        <f aca="false">IF(ROW()&lt;4+VolLB,"",STDEV(INDEX($CF:$CF,ROW()-VolLB+1):INDEX($CF:$CF,ROW()))*SQRT(12))</f>
        <v>0.0199421551197218</v>
      </c>
      <c r="DB71" s="27" t="n">
        <f aca="false">IF(ROW()&lt;4+VolLB,"",STDEV(INDEX($CG:$CG,ROW()-VolLB+1):INDEX($CG:$CG,ROW()))*SQRT(12))</f>
        <v>0.018097872420865</v>
      </c>
      <c r="DC71" s="26" t="n">
        <f aca="false">IF(OR(AR71=0,CH71="",CH71=0),0,AR71*MIN(MaxScal,TgtVol/CH71))</f>
        <v>0</v>
      </c>
      <c r="DD71" s="26" t="n">
        <f aca="false">IF(OR(AS71=0,CI71="",CI71=0),0,AS71*MIN(MaxScal,TgtVol/CI71))</f>
        <v>0</v>
      </c>
      <c r="DE71" s="26" t="n">
        <f aca="false">IF(OR(AT71=0,CJ71="",CJ71=0),0,AT71*MIN(MaxScal,TgtVol/CJ71))</f>
        <v>0</v>
      </c>
      <c r="DF71" s="26" t="n">
        <f aca="false">IF(OR(AU71=0,CK71="",CK71=0),0,AU71*MIN(MaxScal,TgtVol/CK71))</f>
        <v>0</v>
      </c>
      <c r="DG71" s="26" t="n">
        <f aca="false">IF(OR(AV71=0,CL71="",CL71=0),0,AV71*MIN(MaxScal,TgtVol/CL71))</f>
        <v>0</v>
      </c>
      <c r="DH71" s="26" t="n">
        <f aca="false">IF(OR(AW71=0,CM71="",CM71=0),0,AW71*MIN(MaxScal,TgtVol/CM71))</f>
        <v>0</v>
      </c>
      <c r="DI71" s="26" t="n">
        <f aca="false">IF(OR(AX71=0,CN71="",CN71=0),0,AX71*MIN(MaxScal,TgtVol/CN71))</f>
        <v>0.910588400724369</v>
      </c>
      <c r="DJ71" s="26" t="n">
        <f aca="false">IF(OR(AY71=0,CO71="",CO71=0),0,AY71*MIN(MaxScal,TgtVol/CO71))</f>
        <v>0</v>
      </c>
      <c r="DK71" s="26" t="n">
        <f aca="false">IF(OR(AZ71=0,CP71="",CP71=0),0,AZ71*MIN(MaxScal,TgtVol/CP71))</f>
        <v>0</v>
      </c>
      <c r="DL71" s="26" t="n">
        <f aca="false">IF(OR(BA71=0,CQ71="",CQ71=0),0,BA71*MIN(MaxScal,TgtVol/CQ71))</f>
        <v>0</v>
      </c>
      <c r="DM71" s="26" t="n">
        <f aca="false">IF(OR(BB71=0,CR71="",CR71=0),0,BB71*MIN(MaxScal,TgtVol/CR71))</f>
        <v>0</v>
      </c>
      <c r="DN71" s="26" t="n">
        <f aca="false">IF(OR(BC71=0,CS71="",CS71=0),0,BC71*MIN(MaxScal,TgtVol/CS71))</f>
        <v>0</v>
      </c>
      <c r="DO71" s="26" t="n">
        <f aca="false">IF(OR(BD71=0,CT71="",CT71=0),0,BD71*MIN(MaxScal,TgtVol/CT71))</f>
        <v>0</v>
      </c>
      <c r="DP71" s="26" t="n">
        <f aca="false">IF(OR(BE71=0,CU71="",CU71=0),0,BE71*MIN(MaxScal,TgtVol/CU71))</f>
        <v>0.81708339332948</v>
      </c>
      <c r="DQ71" s="26" t="n">
        <f aca="false">IF(OR(BF71=0,CV71="",CV71=0),0,BF71*MIN(MaxScal,TgtVol/CV71))</f>
        <v>0</v>
      </c>
      <c r="DR71" s="26" t="n">
        <f aca="false">IF(OR(BG71=0,CW71="",CW71=0),0,BG71*MIN(MaxScal,TgtVol/CW71))</f>
        <v>0</v>
      </c>
      <c r="DS71" s="26" t="n">
        <f aca="false">IF(OR(BH71=0,CX71="",CX71=0),0,BH71*MIN(MaxScal,TgtVol/CX71))</f>
        <v>0</v>
      </c>
      <c r="DT71" s="26" t="n">
        <f aca="false">IF(OR(BI71=0,CY71="",CY71=0),0,BI71*MIN(MaxScal,TgtVol/CY71))</f>
        <v>0</v>
      </c>
      <c r="DU71" s="26" t="n">
        <f aca="false">IF(OR(BJ71=0,CZ71="",CZ71=0),0,BJ71*MIN(MaxScal,TgtVol/CZ71))</f>
        <v>0</v>
      </c>
      <c r="DV71" s="26" t="n">
        <f aca="false">IF(OR(BK71=0,DA71="",DA71=0),0,BK71*MIN(MaxScal,TgtVol/DA71))</f>
        <v>0</v>
      </c>
      <c r="DW71" s="26" t="n">
        <f aca="false">IF(OR(BL71=0,DB71="",DB71=0),0,BL71*MIN(MaxScal,TgtVol/DB71))</f>
        <v>0</v>
      </c>
      <c r="DX71" s="28" t="n">
        <f aca="false">IFERROR(DC70*BM71,"")</f>
        <v>0</v>
      </c>
      <c r="DY71" s="28" t="n">
        <f aca="false">IFERROR(DD70*BN71,"")</f>
        <v>0</v>
      </c>
      <c r="DZ71" s="28" t="n">
        <f aca="false">IFERROR(DE70*BO71,"")</f>
        <v>-0</v>
      </c>
      <c r="EA71" s="28" t="n">
        <f aca="false">IFERROR(DF70*BP71,"")</f>
        <v>-0</v>
      </c>
      <c r="EB71" s="28" t="n">
        <f aca="false">IFERROR(DG70*BQ71,"")</f>
        <v>0</v>
      </c>
      <c r="EC71" s="28" t="n">
        <f aca="false">IFERROR(DH70*BR71,"")</f>
        <v>0</v>
      </c>
      <c r="ED71" s="28" t="n">
        <f aca="false">IFERROR(DI70*BS71,"")</f>
        <v>0</v>
      </c>
      <c r="EE71" s="28" t="n">
        <f aca="false">IFERROR(DJ70*BT71,"")</f>
        <v>-0</v>
      </c>
      <c r="EF71" s="28" t="n">
        <f aca="false">IFERROR(DK70*BU71,"")</f>
        <v>-0</v>
      </c>
      <c r="EG71" s="28" t="n">
        <f aca="false">IFERROR(DL70*BV71,"")</f>
        <v>-0</v>
      </c>
      <c r="EH71" s="28" t="n">
        <f aca="false">IFERROR(DM70*BW71,"")</f>
        <v>0</v>
      </c>
      <c r="EI71" s="28" t="n">
        <f aca="false">IFERROR(DN70*BX71,"")</f>
        <v>-0</v>
      </c>
      <c r="EJ71" s="28" t="n">
        <f aca="false">IFERROR(DO70*BY71,"")</f>
        <v>-0.00161364649607482</v>
      </c>
      <c r="EK71" s="28" t="n">
        <f aca="false">IFERROR(DP70*BZ71,"")</f>
        <v>-0</v>
      </c>
      <c r="EL71" s="28" t="n">
        <f aca="false">IFERROR(DQ70*CA71,"")</f>
        <v>-0</v>
      </c>
      <c r="EM71" s="28" t="n">
        <f aca="false">IFERROR(DR70*CB71,"")</f>
        <v>0</v>
      </c>
      <c r="EN71" s="28" t="n">
        <f aca="false">IFERROR(DS70*CC71,"")</f>
        <v>0</v>
      </c>
      <c r="EO71" s="28" t="n">
        <f aca="false">IFERROR(DT70*CD71,"")</f>
        <v>-0</v>
      </c>
      <c r="EP71" s="28" t="n">
        <f aca="false">IFERROR(DU70*CE71,"")</f>
        <v>0</v>
      </c>
      <c r="EQ71" s="28" t="n">
        <f aca="false">IFERROR(DV70*CF71,"")</f>
        <v>-0</v>
      </c>
      <c r="ER71" s="28" t="n">
        <f aca="false">IFERROR(DW70*CG71,"")</f>
        <v>-0</v>
      </c>
      <c r="ES71" s="28" t="n">
        <f aca="false">IF(ROW()=4,"",SUM(DX71:ER71))</f>
        <v>-0.00161364649607482</v>
      </c>
      <c r="ET71" s="29" t="n">
        <f aca="false">COUNTIF(AR71:BL71,"&gt;0")</f>
        <v>2</v>
      </c>
    </row>
    <row r="72" customFormat="false" ht="15" hidden="false" customHeight="false" outlineLevel="0" collapsed="false">
      <c r="A72" s="19" t="n">
        <v>40086</v>
      </c>
      <c r="B72" s="23" t="n">
        <f aca="false">ABS(Rates_Data!AD72-Rates_Data!AE72)</f>
        <v>0.659753623188406</v>
      </c>
      <c r="C72" s="23" t="n">
        <f aca="false">ABS(Rates_Data!AD72-Rates_Data!AF72)</f>
        <v>0.225188405797102</v>
      </c>
      <c r="D72" s="23" t="n">
        <f aca="false">ABS(Rates_Data!AD72-Rates_Data!AG72)</f>
        <v>0.995884057971014</v>
      </c>
      <c r="E72" s="23" t="n">
        <f aca="false">ABS(Rates_Data!AD72-Rates_Data!AH72)</f>
        <v>0.887608695652173</v>
      </c>
      <c r="F72" s="23" t="n">
        <f aca="false">ABS(Rates_Data!AD72-Rates_Data!AI72)</f>
        <v>0.614739130434782</v>
      </c>
      <c r="G72" s="23" t="n">
        <f aca="false">ABS(Rates_Data!AD72-Rates_Data!AJ72)</f>
        <v>0.00327536231883996</v>
      </c>
      <c r="H72" s="23" t="n">
        <f aca="false">ABS(Rates_Data!AE72-Rates_Data!AF72)</f>
        <v>0.884942028985507</v>
      </c>
      <c r="I72" s="23" t="n">
        <f aca="false">ABS(Rates_Data!AE72-Rates_Data!AG72)</f>
        <v>0.336130434782609</v>
      </c>
      <c r="J72" s="23" t="n">
        <f aca="false">ABS(Rates_Data!AE72-Rates_Data!AH72)</f>
        <v>0.227855072463768</v>
      </c>
      <c r="K72" s="23" t="n">
        <f aca="false">ABS(Rates_Data!AE72-Rates_Data!AI72)</f>
        <v>0.0450144927536232</v>
      </c>
      <c r="L72" s="23" t="n">
        <f aca="false">ABS(Rates_Data!AE72-Rates_Data!AJ72)</f>
        <v>0.656478260869566</v>
      </c>
      <c r="M72" s="23" t="n">
        <f aca="false">ABS(Rates_Data!AF72-Rates_Data!AG72)</f>
        <v>1.22107246376812</v>
      </c>
      <c r="N72" s="23" t="n">
        <f aca="false">ABS(Rates_Data!AF72-Rates_Data!AH72)</f>
        <v>1.11279710144928</v>
      </c>
      <c r="O72" s="23" t="n">
        <f aca="false">ABS(Rates_Data!AF72-Rates_Data!AI72)</f>
        <v>0.839927536231884</v>
      </c>
      <c r="P72" s="23" t="n">
        <f aca="false">ABS(Rates_Data!AF72-Rates_Data!AJ72)</f>
        <v>0.228463768115942</v>
      </c>
      <c r="Q72" s="23" t="n">
        <f aca="false">ABS(Rates_Data!AG72-Rates_Data!AH72)</f>
        <v>0.108275362318841</v>
      </c>
      <c r="R72" s="23" t="n">
        <f aca="false">ABS(Rates_Data!AG72-Rates_Data!AI72)</f>
        <v>0.381144927536232</v>
      </c>
      <c r="S72" s="23" t="n">
        <f aca="false">ABS(Rates_Data!AG72-Rates_Data!AJ72)</f>
        <v>0.992608695652174</v>
      </c>
      <c r="T72" s="23" t="n">
        <f aca="false">ABS(Rates_Data!AH72-Rates_Data!AI72)</f>
        <v>0.272869565217391</v>
      </c>
      <c r="U72" s="23" t="n">
        <f aca="false">ABS(Rates_Data!AH72-Rates_Data!AJ72)</f>
        <v>0.884333333333333</v>
      </c>
      <c r="V72" s="23" t="n">
        <f aca="false">ABS(Rates_Data!AI72-Rates_Data!AJ72)</f>
        <v>0.611463768115942</v>
      </c>
      <c r="W72" s="26" t="n">
        <f aca="false">IF(ROW()&lt;4+MinObs-1,"",IFERROR((B72-AVERAGE(B$4:B72))/STDEV(B$4:B72),""))</f>
        <v>1.72257517516142</v>
      </c>
      <c r="X72" s="26" t="n">
        <f aca="false">IF(ROW()&lt;4+MinObs-1,"",IFERROR((C72-AVERAGE(C$4:C72))/STDEV(C$4:C72),""))</f>
        <v>-0.435648356894166</v>
      </c>
      <c r="Y72" s="26" t="n">
        <f aca="false">IF(ROW()&lt;4+MinObs-1,"",IFERROR((D72-AVERAGE(D$4:D72))/STDEV(D$4:D72),""))</f>
        <v>1.76185702620269</v>
      </c>
      <c r="Z72" s="26" t="n">
        <f aca="false">IF(ROW()&lt;4+MinObs-1,"",IFERROR((E72-AVERAGE(E$4:E72))/STDEV(E$4:E72),""))</f>
        <v>0.523304805611016</v>
      </c>
      <c r="AA72" s="26" t="n">
        <f aca="false">IF(ROW()&lt;4+MinObs-1,"",IFERROR((F72-AVERAGE(F$4:F72))/STDEV(F$4:F72),""))</f>
        <v>0.95099221690478</v>
      </c>
      <c r="AB72" s="26" t="n">
        <f aca="false">IF(ROW()&lt;4+MinObs-1,"",IFERROR((G72-AVERAGE(G$4:G72))/STDEV(G$4:G72),""))</f>
        <v>-1.14582065222571</v>
      </c>
      <c r="AC72" s="26" t="n">
        <f aca="false">IF(ROW()&lt;4+MinObs-1,"",IFERROR((H72-AVERAGE(H$4:H72))/STDEV(H$4:H72),""))</f>
        <v>3.12085571858731</v>
      </c>
      <c r="AD72" s="26" t="n">
        <f aca="false">IF(ROW()&lt;4+MinObs-1,"",IFERROR((I72-AVERAGE(I$4:I72))/STDEV(I$4:I72),""))</f>
        <v>-0.0534350427354481</v>
      </c>
      <c r="AE72" s="26" t="n">
        <f aca="false">IF(ROW()&lt;4+MinObs-1,"",IFERROR((J72-AVERAGE(J$4:J72))/STDEV(J$4:J72),""))</f>
        <v>-0.778240220614599</v>
      </c>
      <c r="AF72" s="26" t="n">
        <f aca="false">IF(ROW()&lt;4+MinObs-1,"",IFERROR((K72-AVERAGE(K$4:K72))/STDEV(K$4:K72),""))</f>
        <v>-1.00000552408077</v>
      </c>
      <c r="AG72" s="26" t="n">
        <f aca="false">IF(ROW()&lt;4+MinObs-1,"",IFERROR((L72-AVERAGE(L$4:L72))/STDEV(L$4:L72),""))</f>
        <v>1.24642367599382</v>
      </c>
      <c r="AH72" s="26" t="n">
        <f aca="false">IF(ROW()&lt;4+MinObs-1,"",IFERROR((M72-AVERAGE(M$4:M72))/STDEV(M$4:M72),""))</f>
        <v>1.61065340544647</v>
      </c>
      <c r="AI72" s="26" t="n">
        <f aca="false">IF(ROW()&lt;4+MinObs-1,"",IFERROR((N72-AVERAGE(N$4:N72))/STDEV(N$4:N72),""))</f>
        <v>1.27074038585843</v>
      </c>
      <c r="AJ72" s="26" t="n">
        <f aca="false">IF(ROW()&lt;4+MinObs-1,"",IFERROR((O72-AVERAGE(O$4:O72))/STDEV(O$4:O72),""))</f>
        <v>2.298157610008</v>
      </c>
      <c r="AK72" s="26" t="n">
        <f aca="false">IF(ROW()&lt;4+MinObs-1,"",IFERROR((P72-AVERAGE(P$4:P72))/STDEV(P$4:P72),""))</f>
        <v>-0.421174019997389</v>
      </c>
      <c r="AL72" s="26" t="n">
        <f aca="false">IF(ROW()&lt;4+MinObs-1,"",IFERROR((Q72-AVERAGE(Q$4:Q72))/STDEV(Q$4:Q72),""))</f>
        <v>-0.764211203115559</v>
      </c>
      <c r="AM72" s="26" t="n">
        <f aca="false">IF(ROW()&lt;4+MinObs-1,"",IFERROR((R72-AVERAGE(R$4:R72))/STDEV(R$4:R72),""))</f>
        <v>-0.0334532243877678</v>
      </c>
      <c r="AN72" s="26" t="n">
        <f aca="false">IF(ROW()&lt;4+MinObs-1,"",IFERROR((S72-AVERAGE(S$4:S72))/STDEV(S$4:S72),""))</f>
        <v>0.752773474582225</v>
      </c>
      <c r="AO72" s="26" t="n">
        <f aca="false">IF(ROW()&lt;4+MinObs-1,"",IFERROR((T72-AVERAGE(T$4:T72))/STDEV(T$4:T72),""))</f>
        <v>-0.807320553726145</v>
      </c>
      <c r="AP72" s="26" t="n">
        <f aca="false">IF(ROW()&lt;4+MinObs-1,"",IFERROR((U72-AVERAGE(U$4:U72))/STDEV(U$4:U72),""))</f>
        <v>0.34626464508531</v>
      </c>
      <c r="AQ72" s="26" t="n">
        <f aca="false">IF(ROW()&lt;4+MinObs-1,"",IFERROR((V72-AVERAGE(V$4:V72))/STDEV(V$4:V72),""))</f>
        <v>1.30617939492577</v>
      </c>
      <c r="AR72" s="26" t="n">
        <f aca="false">IF(W72="",0,IF(W72&gt;=z4,w4,IF(W72&gt;=z3,w3,IF(W72&gt;=zEntry,w2,IF(AND(W72&gt;=ExitZ,AR71&gt;0),w2,0)))))</f>
        <v>0</v>
      </c>
      <c r="AS72" s="26" t="n">
        <f aca="false">IF(X72="",0,IF(X72&gt;=z4,w4,IF(X72&gt;=z3,w3,IF(X72&gt;=zEntry,w2,IF(AND(X72&gt;=ExitZ,AS71&gt;0),w2,0)))))</f>
        <v>0</v>
      </c>
      <c r="AT72" s="26" t="n">
        <f aca="false">IF(Y72="",0,IF(Y72&gt;=z4,w4,IF(Y72&gt;=z3,w3,IF(Y72&gt;=zEntry,w2,IF(AND(Y72&gt;=ExitZ,AT71&gt;0),w2,0)))))</f>
        <v>0</v>
      </c>
      <c r="AU72" s="26" t="n">
        <f aca="false">IF(Z72="",0,IF(Z72&gt;=z4,w4,IF(Z72&gt;=z3,w3,IF(Z72&gt;=zEntry,w2,IF(AND(Z72&gt;=ExitZ,AU71&gt;0),w2,0)))))</f>
        <v>0</v>
      </c>
      <c r="AV72" s="26" t="n">
        <f aca="false">IF(AA72="",0,IF(AA72&gt;=z4,w4,IF(AA72&gt;=z3,w3,IF(AA72&gt;=zEntry,w2,IF(AND(AA72&gt;=ExitZ,AV71&gt;0),w2,0)))))</f>
        <v>0</v>
      </c>
      <c r="AW72" s="26" t="n">
        <f aca="false">IF(AB72="",0,IF(AB72&gt;=z4,w4,IF(AB72&gt;=z3,w3,IF(AB72&gt;=zEntry,w2,IF(AND(AB72&gt;=ExitZ,AW71&gt;0),w2,0)))))</f>
        <v>0</v>
      </c>
      <c r="AX72" s="26" t="n">
        <f aca="false">IF(AC72="",0,IF(AC72&gt;=z4,w4,IF(AC72&gt;=z3,w3,IF(AC72&gt;=zEntry,w2,IF(AND(AC72&gt;=ExitZ,AX71&gt;0),w2,0)))))</f>
        <v>1.5</v>
      </c>
      <c r="AY72" s="26" t="n">
        <f aca="false">IF(AD72="",0,IF(AD72&gt;=z4,w4,IF(AD72&gt;=z3,w3,IF(AD72&gt;=zEntry,w2,IF(AND(AD72&gt;=ExitZ,AY71&gt;0),w2,0)))))</f>
        <v>0</v>
      </c>
      <c r="AZ72" s="26" t="n">
        <f aca="false">IF(AE72="",0,IF(AE72&gt;=z4,w4,IF(AE72&gt;=z3,w3,IF(AE72&gt;=zEntry,w2,IF(AND(AE72&gt;=ExitZ,AZ71&gt;0),w2,0)))))</f>
        <v>0</v>
      </c>
      <c r="BA72" s="26" t="n">
        <f aca="false">IF(AF72="",0,IF(AF72&gt;=z4,w4,IF(AF72&gt;=z3,w3,IF(AF72&gt;=zEntry,w2,IF(AND(AF72&gt;=ExitZ,BA71&gt;0),w2,0)))))</f>
        <v>0</v>
      </c>
      <c r="BB72" s="26" t="n">
        <f aca="false">IF(AG72="",0,IF(AG72&gt;=z4,w4,IF(AG72&gt;=z3,w3,IF(AG72&gt;=zEntry,w2,IF(AND(AG72&gt;=ExitZ,BB71&gt;0),w2,0)))))</f>
        <v>0</v>
      </c>
      <c r="BC72" s="26" t="n">
        <f aca="false">IF(AH72="",0,IF(AH72&gt;=z4,w4,IF(AH72&gt;=z3,w3,IF(AH72&gt;=zEntry,w2,IF(AND(AH72&gt;=ExitZ,BC71&gt;0),w2,0)))))</f>
        <v>0</v>
      </c>
      <c r="BD72" s="26" t="n">
        <f aca="false">IF(AI72="",0,IF(AI72&gt;=z4,w4,IF(AI72&gt;=z3,w3,IF(AI72&gt;=zEntry,w2,IF(AND(AI72&gt;=ExitZ,BD71&gt;0),w2,0)))))</f>
        <v>0</v>
      </c>
      <c r="BE72" s="26" t="n">
        <f aca="false">IF(AJ72="",0,IF(AJ72&gt;=z4,w4,IF(AJ72&gt;=z3,w3,IF(AJ72&gt;=zEntry,w2,IF(AND(AJ72&gt;=ExitZ,BE71&gt;0),w2,0)))))</f>
        <v>1</v>
      </c>
      <c r="BF72" s="26" t="n">
        <f aca="false">IF(AK72="",0,IF(AK72&gt;=z4,w4,IF(AK72&gt;=z3,w3,IF(AK72&gt;=zEntry,w2,IF(AND(AK72&gt;=ExitZ,BF71&gt;0),w2,0)))))</f>
        <v>0</v>
      </c>
      <c r="BG72" s="26" t="n">
        <f aca="false">IF(AL72="",0,IF(AL72&gt;=z4,w4,IF(AL72&gt;=z3,w3,IF(AL72&gt;=zEntry,w2,IF(AND(AL72&gt;=ExitZ,BG71&gt;0),w2,0)))))</f>
        <v>0</v>
      </c>
      <c r="BH72" s="26" t="n">
        <f aca="false">IF(AM72="",0,IF(AM72&gt;=z4,w4,IF(AM72&gt;=z3,w3,IF(AM72&gt;=zEntry,w2,IF(AND(AM72&gt;=ExitZ,BH71&gt;0),w2,0)))))</f>
        <v>0</v>
      </c>
      <c r="BI72" s="26" t="n">
        <f aca="false">IF(AN72="",0,IF(AN72&gt;=z4,w4,IF(AN72&gt;=z3,w3,IF(AN72&gt;=zEntry,w2,IF(AND(AN72&gt;=ExitZ,BI71&gt;0),w2,0)))))</f>
        <v>0</v>
      </c>
      <c r="BJ72" s="26" t="n">
        <f aca="false">IF(AO72="",0,IF(AO72&gt;=z4,w4,IF(AO72&gt;=z3,w3,IF(AO72&gt;=zEntry,w2,IF(AND(AO72&gt;=ExitZ,BJ71&gt;0),w2,0)))))</f>
        <v>0</v>
      </c>
      <c r="BK72" s="26" t="n">
        <f aca="false">IF(AP72="",0,IF(AP72&gt;=z4,w4,IF(AP72&gt;=z3,w3,IF(AP72&gt;=zEntry,w2,IF(AND(AP72&gt;=ExitZ,BK71&gt;0),w2,0)))))</f>
        <v>0</v>
      </c>
      <c r="BL72" s="26" t="n">
        <f aca="false">IF(AQ72="",0,IF(AQ72&gt;=z4,w4,IF(AQ72&gt;=z3,w3,IF(AQ72&gt;=zEntry,w2,IF(AND(AQ72&gt;=ExitZ,BL71&gt;0),w2,0)))))</f>
        <v>0</v>
      </c>
      <c r="BM72" s="23" t="n">
        <f aca="false">IF(Rates_Data!AD71&gt;=Rates_Data!AE71,Rates_Data!AK72-Rates_Data!AL72,Rates_Data!AL72-Rates_Data!AK72)</f>
        <v>-0.00589000000000001</v>
      </c>
      <c r="BN72" s="23" t="n">
        <f aca="false">IF(Rates_Data!AD71&gt;=Rates_Data!AF71,Rates_Data!AK72-Rates_Data!AM72,Rates_Data!AM72-Rates_Data!AK72)</f>
        <v>-0.00119699999999999</v>
      </c>
      <c r="BO72" s="23" t="n">
        <f aca="false">IF(Rates_Data!AD71&gt;=Rates_Data!AG71,Rates_Data!AK72-Rates_Data!AN72,Rates_Data!AN72-Rates_Data!AK72)</f>
        <v>-0.002546</v>
      </c>
      <c r="BP72" s="23" t="n">
        <f aca="false">IF(Rates_Data!AD71&gt;=Rates_Data!AH71,Rates_Data!AK72-Rates_Data!AO72,Rates_Data!AO72-Rates_Data!AK72)</f>
        <v>0.002755</v>
      </c>
      <c r="BQ72" s="23" t="n">
        <f aca="false">IF(Rates_Data!AD71&gt;=Rates_Data!AI71,Rates_Data!AK72-Rates_Data!AP72,Rates_Data!AP72-Rates_Data!AK72)</f>
        <v>0.002755</v>
      </c>
      <c r="BR72" s="23" t="n">
        <f aca="false">IF(Rates_Data!AD71&gt;=Rates_Data!AJ71,Rates_Data!AK72-Rates_Data!AQ72,Rates_Data!AQ72-Rates_Data!AK72)</f>
        <v>0.00841699999999999</v>
      </c>
      <c r="BS72" s="23" t="n">
        <f aca="false">IF(Rates_Data!AE71&gt;=Rates_Data!AF71,Rates_Data!AL72-Rates_Data!AM72,Rates_Data!AM72-Rates_Data!AL72)</f>
        <v>-0.007087</v>
      </c>
      <c r="BT72" s="23" t="n">
        <f aca="false">IF(Rates_Data!AE71&gt;=Rates_Data!AG71,Rates_Data!AL72-Rates_Data!AN72,Rates_Data!AN72-Rates_Data!AL72)</f>
        <v>0.00334400000000001</v>
      </c>
      <c r="BU72" s="23" t="n">
        <f aca="false">IF(Rates_Data!AE71&gt;=Rates_Data!AH71,Rates_Data!AL72-Rates_Data!AO72,Rates_Data!AO72-Rates_Data!AL72)</f>
        <v>0.00864500000000001</v>
      </c>
      <c r="BV72" s="23" t="n">
        <f aca="false">IF(Rates_Data!AE71&gt;=Rates_Data!AI71,Rates_Data!AL72-Rates_Data!AP72,Rates_Data!AP72-Rates_Data!AL72)</f>
        <v>0.008645</v>
      </c>
      <c r="BW72" s="23" t="n">
        <f aca="false">IF(Rates_Data!AE71&gt;=Rates_Data!AJ71,Rates_Data!AL72-Rates_Data!AQ72,Rates_Data!AQ72-Rates_Data!AL72)</f>
        <v>-0.014307</v>
      </c>
      <c r="BX72" s="23" t="n">
        <f aca="false">IF(Rates_Data!AF71&gt;=Rates_Data!AG71,Rates_Data!AM72-Rates_Data!AN72,Rates_Data!AN72-Rates_Data!AM72)</f>
        <v>-0.00374299999999999</v>
      </c>
      <c r="BY72" s="23" t="n">
        <f aca="false">IF(Rates_Data!AF71&gt;=Rates_Data!AH71,Rates_Data!AM72-Rates_Data!AO72,Rates_Data!AO72-Rates_Data!AM72)</f>
        <v>0.00155800000000001</v>
      </c>
      <c r="BZ72" s="23" t="n">
        <f aca="false">IF(Rates_Data!AF71&gt;=Rates_Data!AI71,Rates_Data!AM72-Rates_Data!AP72,Rates_Data!AP72-Rates_Data!AM72)</f>
        <v>0.001558</v>
      </c>
      <c r="CA72" s="23" t="n">
        <f aca="false">IF(Rates_Data!AF71&gt;=Rates_Data!AJ71,Rates_Data!AM72-Rates_Data!AQ72,Rates_Data!AQ72-Rates_Data!AM72)</f>
        <v>0.00722</v>
      </c>
      <c r="CB72" s="23" t="n">
        <f aca="false">IF(Rates_Data!AG71&gt;=Rates_Data!AH71,Rates_Data!AN72-Rates_Data!AO72,Rates_Data!AO72-Rates_Data!AN72)</f>
        <v>0.005301</v>
      </c>
      <c r="CC72" s="23" t="n">
        <f aca="false">IF(Rates_Data!AG71&gt;=Rates_Data!AI71,Rates_Data!AN72-Rates_Data!AP72,Rates_Data!AP72-Rates_Data!AN72)</f>
        <v>-0.005301</v>
      </c>
      <c r="CD72" s="23" t="n">
        <f aca="false">IF(Rates_Data!AG71&gt;=Rates_Data!AJ71,Rates_Data!AN72-Rates_Data!AQ72,Rates_Data!AQ72-Rates_Data!AN72)</f>
        <v>-0.010963</v>
      </c>
      <c r="CE72" s="23" t="n">
        <f aca="false">IF(Rates_Data!AH71&gt;=Rates_Data!AI71,Rates_Data!AO72-Rates_Data!AP72,Rates_Data!AP72-Rates_Data!AO72)</f>
        <v>0</v>
      </c>
      <c r="CF72" s="23" t="n">
        <f aca="false">IF(Rates_Data!AH71&gt;=Rates_Data!AJ71,Rates_Data!AO72-Rates_Data!AQ72,Rates_Data!AQ72-Rates_Data!AO72)</f>
        <v>-0.00566199999999999</v>
      </c>
      <c r="CG72" s="23" t="n">
        <f aca="false">IF(Rates_Data!AI71&gt;=Rates_Data!AJ71,Rates_Data!AP72-Rates_Data!AQ72,Rates_Data!AQ72-Rates_Data!AP72)</f>
        <v>-0.005662</v>
      </c>
      <c r="CH72" s="27" t="n">
        <f aca="false">IF(ROW()&lt;4+VolLB,"",STDEV(INDEX($BM:$BM,ROW()-VolLB+1):INDEX($BM:$BM,ROW()))*SQRT(12))</f>
        <v>0.0202574795545932</v>
      </c>
      <c r="CI72" s="27" t="n">
        <f aca="false">IF(ROW()&lt;4+VolLB,"",STDEV(INDEX($BN:$BN,ROW()-VolLB+1):INDEX($BN:$BN,ROW()))*SQRT(12))</f>
        <v>0.0203411293302159</v>
      </c>
      <c r="CJ72" s="27" t="n">
        <f aca="false">IF(ROW()&lt;4+VolLB,"",STDEV(INDEX($BO:$BO,ROW()-VolLB+1):INDEX($BO:$BO,ROW()))*SQRT(12))</f>
        <v>0.018869816487613</v>
      </c>
      <c r="CK72" s="27" t="n">
        <f aca="false">IF(ROW()&lt;4+VolLB,"",STDEV(INDEX($BP:$BP,ROW()-VolLB+1):INDEX($BP:$BP,ROW()))*SQRT(12))</f>
        <v>0.0217542754672446</v>
      </c>
      <c r="CL72" s="27" t="n">
        <f aca="false">IF(ROW()&lt;4+VolLB,"",STDEV(INDEX($BQ:$BQ,ROW()-VolLB+1):INDEX($BQ:$BQ,ROW()))*SQRT(12))</f>
        <v>0.0242341829056554</v>
      </c>
      <c r="CM72" s="27" t="n">
        <f aca="false">IF(ROW()&lt;4+VolLB,"",STDEV(INDEX($BR:$BR,ROW()-VolLB+1):INDEX($BR:$BR,ROW()))*SQRT(12))</f>
        <v>0.0197011218097322</v>
      </c>
      <c r="CN72" s="27" t="n">
        <f aca="false">IF(ROW()&lt;4+VolLB,"",STDEV(INDEX($BS:$BS,ROW()-VolLB+1):INDEX($BS:$BS,ROW()))*SQRT(12))</f>
        <v>0.0225342672312108</v>
      </c>
      <c r="CO72" s="27" t="n">
        <f aca="false">IF(ROW()&lt;4+VolLB,"",STDEV(INDEX($BT:$BT,ROW()-VolLB+1):INDEX($BT:$BT,ROW()))*SQRT(12))</f>
        <v>0.0174327464041234</v>
      </c>
      <c r="CP72" s="27" t="n">
        <f aca="false">IF(ROW()&lt;4+VolLB,"",STDEV(INDEX($BU:$BU,ROW()-VolLB+1):INDEX($BU:$BU,ROW()))*SQRT(12))</f>
        <v>0.0237404985336992</v>
      </c>
      <c r="CQ72" s="27" t="n">
        <f aca="false">IF(ROW()&lt;4+VolLB,"",STDEV(INDEX($BV:$BV,ROW()-VolLB+1):INDEX($BV:$BV,ROW()))*SQRT(12))</f>
        <v>0.0204501238836625</v>
      </c>
      <c r="CR72" s="27" t="n">
        <f aca="false">IF(ROW()&lt;4+VolLB,"",STDEV(INDEX($BW:$BW,ROW()-VolLB+1):INDEX($BW:$BW,ROW()))*SQRT(12))</f>
        <v>0.020167426253857</v>
      </c>
      <c r="CS72" s="27" t="n">
        <f aca="false">IF(ROW()&lt;4+VolLB,"",STDEV(INDEX($BX:$BX,ROW()-VolLB+1):INDEX($BX:$BX,ROW()))*SQRT(12))</f>
        <v>0.0198376967893141</v>
      </c>
      <c r="CT72" s="27" t="n">
        <f aca="false">IF(ROW()&lt;4+VolLB,"",STDEV(INDEX($BY:$BY,ROW()-VolLB+1):INDEX($BY:$BY,ROW()))*SQRT(12))</f>
        <v>0.0223805067858276</v>
      </c>
      <c r="CU72" s="27" t="n">
        <f aca="false">IF(ROW()&lt;4+VolLB,"",STDEV(INDEX($BZ:$BZ,ROW()-VolLB+1):INDEX($BZ:$BZ,ROW()))*SQRT(12))</f>
        <v>0.0239314180876461</v>
      </c>
      <c r="CV72" s="27" t="n">
        <f aca="false">IF(ROW()&lt;4+VolLB,"",STDEV(INDEX($CA:$CA,ROW()-VolLB+1):INDEX($CA:$CA,ROW()))*SQRT(12))</f>
        <v>0.0194901996295574</v>
      </c>
      <c r="CW72" s="27" t="n">
        <f aca="false">IF(ROW()&lt;4+VolLB,"",STDEV(INDEX($CB:$CB,ROW()-VolLB+1):INDEX($CB:$CB,ROW()))*SQRT(12))</f>
        <v>0.0186799548309335</v>
      </c>
      <c r="CX72" s="27" t="n">
        <f aca="false">IF(ROW()&lt;4+VolLB,"",STDEV(INDEX($CC:$CC,ROW()-VolLB+1):INDEX($CC:$CC,ROW()))*SQRT(12))</f>
        <v>0.0221042208895345</v>
      </c>
      <c r="CY72" s="27" t="n">
        <f aca="false">IF(ROW()&lt;4+VolLB,"",STDEV(INDEX($CD:$CD,ROW()-VolLB+1):INDEX($CD:$CD,ROW()))*SQRT(12))</f>
        <v>0.0193256636596448</v>
      </c>
      <c r="CZ72" s="27" t="n">
        <f aca="false">IF(ROW()&lt;4+VolLB,"",STDEV(INDEX($CE:$CE,ROW()-VolLB+1):INDEX($CE:$CE,ROW()))*SQRT(12))</f>
        <v>0.0221555388177485</v>
      </c>
      <c r="DA72" s="27" t="n">
        <f aca="false">IF(ROW()&lt;4+VolLB,"",STDEV(INDEX($CF:$CF,ROW()-VolLB+1):INDEX($CF:$CF,ROW()))*SQRT(12))</f>
        <v>0.0202546293344556</v>
      </c>
      <c r="DB72" s="27" t="n">
        <f aca="false">IF(ROW()&lt;4+VolLB,"",STDEV(INDEX($CG:$CG,ROW()-VolLB+1):INDEX($CG:$CG,ROW()))*SQRT(12))</f>
        <v>0.018479551555835</v>
      </c>
      <c r="DC72" s="26" t="n">
        <f aca="false">IF(OR(AR72=0,CH72="",CH72=0),0,AR72*MIN(MaxScal,TgtVol/CH72))</f>
        <v>0</v>
      </c>
      <c r="DD72" s="26" t="n">
        <f aca="false">IF(OR(AS72=0,CI72="",CI72=0),0,AS72*MIN(MaxScal,TgtVol/CI72))</f>
        <v>0</v>
      </c>
      <c r="DE72" s="26" t="n">
        <f aca="false">IF(OR(AT72=0,CJ72="",CJ72=0),0,AT72*MIN(MaxScal,TgtVol/CJ72))</f>
        <v>0</v>
      </c>
      <c r="DF72" s="26" t="n">
        <f aca="false">IF(OR(AU72=0,CK72="",CK72=0),0,AU72*MIN(MaxScal,TgtVol/CK72))</f>
        <v>0</v>
      </c>
      <c r="DG72" s="26" t="n">
        <f aca="false">IF(OR(AV72=0,CL72="",CL72=0),0,AV72*MIN(MaxScal,TgtVol/CL72))</f>
        <v>0</v>
      </c>
      <c r="DH72" s="26" t="n">
        <f aca="false">IF(OR(AW72=0,CM72="",CM72=0),0,AW72*MIN(MaxScal,TgtVol/CM72))</f>
        <v>0</v>
      </c>
      <c r="DI72" s="26" t="n">
        <f aca="false">IF(OR(AX72=0,CN72="",CN72=0),0,AX72*MIN(MaxScal,TgtVol/CN72))</f>
        <v>1.33130577054882</v>
      </c>
      <c r="DJ72" s="26" t="n">
        <f aca="false">IF(OR(AY72=0,CO72="",CO72=0),0,AY72*MIN(MaxScal,TgtVol/CO72))</f>
        <v>0</v>
      </c>
      <c r="DK72" s="26" t="n">
        <f aca="false">IF(OR(AZ72=0,CP72="",CP72=0),0,AZ72*MIN(MaxScal,TgtVol/CP72))</f>
        <v>0</v>
      </c>
      <c r="DL72" s="26" t="n">
        <f aca="false">IF(OR(BA72=0,CQ72="",CQ72=0),0,BA72*MIN(MaxScal,TgtVol/CQ72))</f>
        <v>0</v>
      </c>
      <c r="DM72" s="26" t="n">
        <f aca="false">IF(OR(BB72=0,CR72="",CR72=0),0,BB72*MIN(MaxScal,TgtVol/CR72))</f>
        <v>0</v>
      </c>
      <c r="DN72" s="26" t="n">
        <f aca="false">IF(OR(BC72=0,CS72="",CS72=0),0,BC72*MIN(MaxScal,TgtVol/CS72))</f>
        <v>0</v>
      </c>
      <c r="DO72" s="26" t="n">
        <f aca="false">IF(OR(BD72=0,CT72="",CT72=0),0,BD72*MIN(MaxScal,TgtVol/CT72))</f>
        <v>0</v>
      </c>
      <c r="DP72" s="26" t="n">
        <f aca="false">IF(OR(BE72=0,CU72="",CU72=0),0,BE72*MIN(MaxScal,TgtVol/CU72))</f>
        <v>0.835721474036862</v>
      </c>
      <c r="DQ72" s="26" t="n">
        <f aca="false">IF(OR(BF72=0,CV72="",CV72=0),0,BF72*MIN(MaxScal,TgtVol/CV72))</f>
        <v>0</v>
      </c>
      <c r="DR72" s="26" t="n">
        <f aca="false">IF(OR(BG72=0,CW72="",CW72=0),0,BG72*MIN(MaxScal,TgtVol/CW72))</f>
        <v>0</v>
      </c>
      <c r="DS72" s="26" t="n">
        <f aca="false">IF(OR(BH72=0,CX72="",CX72=0),0,BH72*MIN(MaxScal,TgtVol/CX72))</f>
        <v>0</v>
      </c>
      <c r="DT72" s="26" t="n">
        <f aca="false">IF(OR(BI72=0,CY72="",CY72=0),0,BI72*MIN(MaxScal,TgtVol/CY72))</f>
        <v>0</v>
      </c>
      <c r="DU72" s="26" t="n">
        <f aca="false">IF(OR(BJ72=0,CZ72="",CZ72=0),0,BJ72*MIN(MaxScal,TgtVol/CZ72))</f>
        <v>0</v>
      </c>
      <c r="DV72" s="26" t="n">
        <f aca="false">IF(OR(BK72=0,DA72="",DA72=0),0,BK72*MIN(MaxScal,TgtVol/DA72))</f>
        <v>0</v>
      </c>
      <c r="DW72" s="26" t="n">
        <f aca="false">IF(OR(BL72=0,DB72="",DB72=0),0,BL72*MIN(MaxScal,TgtVol/DB72))</f>
        <v>0</v>
      </c>
      <c r="DX72" s="28" t="n">
        <f aca="false">IFERROR(DC71*BM72,"")</f>
        <v>-0</v>
      </c>
      <c r="DY72" s="28" t="n">
        <f aca="false">IFERROR(DD71*BN72,"")</f>
        <v>-0</v>
      </c>
      <c r="DZ72" s="28" t="n">
        <f aca="false">IFERROR(DE71*BO72,"")</f>
        <v>-0</v>
      </c>
      <c r="EA72" s="28" t="n">
        <f aca="false">IFERROR(DF71*BP72,"")</f>
        <v>0</v>
      </c>
      <c r="EB72" s="28" t="n">
        <f aca="false">IFERROR(DG71*BQ72,"")</f>
        <v>0</v>
      </c>
      <c r="EC72" s="28" t="n">
        <f aca="false">IFERROR(DH71*BR72,"")</f>
        <v>0</v>
      </c>
      <c r="ED72" s="28" t="n">
        <f aca="false">IFERROR(DI71*BS72,"")</f>
        <v>-0.0064533399959336</v>
      </c>
      <c r="EE72" s="28" t="n">
        <f aca="false">IFERROR(DJ71*BT72,"")</f>
        <v>0</v>
      </c>
      <c r="EF72" s="28" t="n">
        <f aca="false">IFERROR(DK71*BU72,"")</f>
        <v>0</v>
      </c>
      <c r="EG72" s="28" t="n">
        <f aca="false">IFERROR(DL71*BV72,"")</f>
        <v>0</v>
      </c>
      <c r="EH72" s="28" t="n">
        <f aca="false">IFERROR(DM71*BW72,"")</f>
        <v>-0</v>
      </c>
      <c r="EI72" s="28" t="n">
        <f aca="false">IFERROR(DN71*BX72,"")</f>
        <v>-0</v>
      </c>
      <c r="EJ72" s="28" t="n">
        <f aca="false">IFERROR(DO71*BY72,"")</f>
        <v>0</v>
      </c>
      <c r="EK72" s="28" t="n">
        <f aca="false">IFERROR(DP71*BZ72,"")</f>
        <v>0.00127301592680733</v>
      </c>
      <c r="EL72" s="28" t="n">
        <f aca="false">IFERROR(DQ71*CA72,"")</f>
        <v>0</v>
      </c>
      <c r="EM72" s="28" t="n">
        <f aca="false">IFERROR(DR71*CB72,"")</f>
        <v>0</v>
      </c>
      <c r="EN72" s="28" t="n">
        <f aca="false">IFERROR(DS71*CC72,"")</f>
        <v>-0</v>
      </c>
      <c r="EO72" s="28" t="n">
        <f aca="false">IFERROR(DT71*CD72,"")</f>
        <v>-0</v>
      </c>
      <c r="EP72" s="28" t="n">
        <f aca="false">IFERROR(DU71*CE72,"")</f>
        <v>0</v>
      </c>
      <c r="EQ72" s="28" t="n">
        <f aca="false">IFERROR(DV71*CF72,"")</f>
        <v>-0</v>
      </c>
      <c r="ER72" s="28" t="n">
        <f aca="false">IFERROR(DW71*CG72,"")</f>
        <v>-0</v>
      </c>
      <c r="ES72" s="28" t="n">
        <f aca="false">IF(ROW()=4,"",SUM(DX72:ER72))</f>
        <v>-0.00518032406912627</v>
      </c>
      <c r="ET72" s="29" t="n">
        <f aca="false">COUNTIF(AR72:BL72,"&gt;0")</f>
        <v>2</v>
      </c>
    </row>
    <row r="73" customFormat="false" ht="15" hidden="false" customHeight="false" outlineLevel="0" collapsed="false">
      <c r="A73" s="19" t="n">
        <v>40117</v>
      </c>
      <c r="B73" s="23" t="n">
        <f aca="false">ABS(Rates_Data!AD73-Rates_Data!AE73)</f>
        <v>0.351657142857143</v>
      </c>
      <c r="C73" s="23" t="n">
        <f aca="false">ABS(Rates_Data!AD73-Rates_Data!AF73)</f>
        <v>0.4822</v>
      </c>
      <c r="D73" s="23" t="n">
        <f aca="false">ABS(Rates_Data!AD73-Rates_Data!AG73)</f>
        <v>0.6337</v>
      </c>
      <c r="E73" s="23" t="n">
        <f aca="false">ABS(Rates_Data!AD73-Rates_Data!AH73)</f>
        <v>0.594</v>
      </c>
      <c r="F73" s="23" t="n">
        <f aca="false">ABS(Rates_Data!AD73-Rates_Data!AI73)</f>
        <v>0.252085714285714</v>
      </c>
      <c r="G73" s="23" t="n">
        <f aca="false">ABS(Rates_Data!AD73-Rates_Data!AJ73)</f>
        <v>0.127871428571429</v>
      </c>
      <c r="H73" s="23" t="n">
        <f aca="false">ABS(Rates_Data!AE73-Rates_Data!AF73)</f>
        <v>0.833857142857143</v>
      </c>
      <c r="I73" s="23" t="n">
        <f aca="false">ABS(Rates_Data!AE73-Rates_Data!AG73)</f>
        <v>0.282042857142858</v>
      </c>
      <c r="J73" s="23" t="n">
        <f aca="false">ABS(Rates_Data!AE73-Rates_Data!AH73)</f>
        <v>0.242342857142858</v>
      </c>
      <c r="K73" s="23" t="n">
        <f aca="false">ABS(Rates_Data!AE73-Rates_Data!AI73)</f>
        <v>0.0995714285714284</v>
      </c>
      <c r="L73" s="23" t="n">
        <f aca="false">ABS(Rates_Data!AE73-Rates_Data!AJ73)</f>
        <v>0.479528571428571</v>
      </c>
      <c r="M73" s="23" t="n">
        <f aca="false">ABS(Rates_Data!AF73-Rates_Data!AG73)</f>
        <v>1.1159</v>
      </c>
      <c r="N73" s="23" t="n">
        <f aca="false">ABS(Rates_Data!AF73-Rates_Data!AH73)</f>
        <v>1.0762</v>
      </c>
      <c r="O73" s="23" t="n">
        <f aca="false">ABS(Rates_Data!AF73-Rates_Data!AI73)</f>
        <v>0.734285714285714</v>
      </c>
      <c r="P73" s="23" t="n">
        <f aca="false">ABS(Rates_Data!AF73-Rates_Data!AJ73)</f>
        <v>0.354328571428571</v>
      </c>
      <c r="Q73" s="23" t="n">
        <f aca="false">ABS(Rates_Data!AG73-Rates_Data!AH73)</f>
        <v>0.0396999999999999</v>
      </c>
      <c r="R73" s="23" t="n">
        <f aca="false">ABS(Rates_Data!AG73-Rates_Data!AI73)</f>
        <v>0.381614285714286</v>
      </c>
      <c r="S73" s="23" t="n">
        <f aca="false">ABS(Rates_Data!AG73-Rates_Data!AJ73)</f>
        <v>0.761571428571429</v>
      </c>
      <c r="T73" s="23" t="n">
        <f aca="false">ABS(Rates_Data!AH73-Rates_Data!AI73)</f>
        <v>0.341914285714286</v>
      </c>
      <c r="U73" s="23" t="n">
        <f aca="false">ABS(Rates_Data!AH73-Rates_Data!AJ73)</f>
        <v>0.721871428571429</v>
      </c>
      <c r="V73" s="23" t="n">
        <f aca="false">ABS(Rates_Data!AI73-Rates_Data!AJ73)</f>
        <v>0.379957142857143</v>
      </c>
      <c r="W73" s="26" t="n">
        <f aca="false">IF(ROW()&lt;4+MinObs-1,"",IFERROR((B73-AVERAGE(B$4:B73))/STDEV(B$4:B73),""))</f>
        <v>0.411035170812928</v>
      </c>
      <c r="X73" s="26" t="n">
        <f aca="false">IF(ROW()&lt;4+MinObs-1,"",IFERROR((C73-AVERAGE(C$4:C73))/STDEV(C$4:C73),""))</f>
        <v>0.569318504695647</v>
      </c>
      <c r="Y73" s="26" t="n">
        <f aca="false">IF(ROW()&lt;4+MinObs-1,"",IFERROR((D73-AVERAGE(D$4:D73))/STDEV(D$4:D73),""))</f>
        <v>0.72595995487172</v>
      </c>
      <c r="Z73" s="26" t="n">
        <f aca="false">IF(ROW()&lt;4+MinObs-1,"",IFERROR((E73-AVERAGE(E$4:E73))/STDEV(E$4:E73),""))</f>
        <v>-0.134562820551115</v>
      </c>
      <c r="AA73" s="26" t="n">
        <f aca="false">IF(ROW()&lt;4+MinObs-1,"",IFERROR((F73-AVERAGE(F$4:F73))/STDEV(F$4:F73),""))</f>
        <v>-0.459446701741874</v>
      </c>
      <c r="AB73" s="26" t="n">
        <f aca="false">IF(ROW()&lt;4+MinObs-1,"",IFERROR((G73-AVERAGE(G$4:G73))/STDEV(G$4:G73),""))</f>
        <v>-0.774061626553828</v>
      </c>
      <c r="AC73" s="26" t="n">
        <f aca="false">IF(ROW()&lt;4+MinObs-1,"",IFERROR((H73-AVERAGE(H$4:H73))/STDEV(H$4:H73),""))</f>
        <v>2.69636660412758</v>
      </c>
      <c r="AD73" s="26" t="n">
        <f aca="false">IF(ROW()&lt;4+MinObs-1,"",IFERROR((I73-AVERAGE(I$4:I73))/STDEV(I$4:I73),""))</f>
        <v>-0.166266889366213</v>
      </c>
      <c r="AE73" s="26" t="n">
        <f aca="false">IF(ROW()&lt;4+MinObs-1,"",IFERROR((J73-AVERAGE(J$4:J73))/STDEV(J$4:J73),""))</f>
        <v>-0.732162599597717</v>
      </c>
      <c r="AF73" s="26" t="n">
        <f aca="false">IF(ROW()&lt;4+MinObs-1,"",IFERROR((K73-AVERAGE(K$4:K73))/STDEV(K$4:K73),""))</f>
        <v>-0.706846803280054</v>
      </c>
      <c r="AG73" s="26" t="n">
        <f aca="false">IF(ROW()&lt;4+MinObs-1,"",IFERROR((L73-AVERAGE(L$4:L73))/STDEV(L$4:L73),""))</f>
        <v>0.629969997064192</v>
      </c>
      <c r="AH73" s="26" t="n">
        <f aca="false">IF(ROW()&lt;4+MinObs-1,"",IFERROR((M73-AVERAGE(M$4:M73))/STDEV(M$4:M73),""))</f>
        <v>1.37027263973348</v>
      </c>
      <c r="AI73" s="26" t="n">
        <f aca="false">IF(ROW()&lt;4+MinObs-1,"",IFERROR((N73-AVERAGE(N$4:N73))/STDEV(N$4:N73),""))</f>
        <v>1.16536585972135</v>
      </c>
      <c r="AJ73" s="26" t="n">
        <f aca="false">IF(ROW()&lt;4+MinObs-1,"",IFERROR((O73-AVERAGE(O$4:O73))/STDEV(O$4:O73),""))</f>
        <v>1.78036433415302</v>
      </c>
      <c r="AK73" s="26" t="n">
        <f aca="false">IF(ROW()&lt;4+MinObs-1,"",IFERROR((P73-AVERAGE(P$4:P73))/STDEV(P$4:P73),""))</f>
        <v>0.0449818234580463</v>
      </c>
      <c r="AL73" s="26" t="n">
        <f aca="false">IF(ROW()&lt;4+MinObs-1,"",IFERROR((Q73-AVERAGE(Q$4:Q73))/STDEV(Q$4:Q73),""))</f>
        <v>-0.888580479043211</v>
      </c>
      <c r="AM73" s="26" t="n">
        <f aca="false">IF(ROW()&lt;4+MinObs-1,"",IFERROR((R73-AVERAGE(R$4:R73))/STDEV(R$4:R73),""))</f>
        <v>-0.0322815811196983</v>
      </c>
      <c r="AN73" s="26" t="n">
        <f aca="false">IF(ROW()&lt;4+MinObs-1,"",IFERROR((S73-AVERAGE(S$4:S73))/STDEV(S$4:S73),""))</f>
        <v>0.318215843653929</v>
      </c>
      <c r="AO73" s="26" t="n">
        <f aca="false">IF(ROW()&lt;4+MinObs-1,"",IFERROR((T73-AVERAGE(T$4:T73))/STDEV(T$4:T73),""))</f>
        <v>-0.585898518073083</v>
      </c>
      <c r="AP73" s="26" t="n">
        <f aca="false">IF(ROW()&lt;4+MinObs-1,"",IFERROR((U73-AVERAGE(U$4:U73))/STDEV(U$4:U73),""))</f>
        <v>0.00520905860892836</v>
      </c>
      <c r="AQ73" s="26" t="n">
        <f aca="false">IF(ROW()&lt;4+MinObs-1,"",IFERROR((V73-AVERAGE(V$4:V73))/STDEV(V$4:V73),""))</f>
        <v>0.262826107176305</v>
      </c>
      <c r="AR73" s="26" t="n">
        <f aca="false">IF(W73="",0,IF(W73&gt;=z4,w4,IF(W73&gt;=z3,w3,IF(W73&gt;=zEntry,w2,IF(AND(W73&gt;=ExitZ,AR72&gt;0),w2,0)))))</f>
        <v>0</v>
      </c>
      <c r="AS73" s="26" t="n">
        <f aca="false">IF(X73="",0,IF(X73&gt;=z4,w4,IF(X73&gt;=z3,w3,IF(X73&gt;=zEntry,w2,IF(AND(X73&gt;=ExitZ,AS72&gt;0),w2,0)))))</f>
        <v>0</v>
      </c>
      <c r="AT73" s="26" t="n">
        <f aca="false">IF(Y73="",0,IF(Y73&gt;=z4,w4,IF(Y73&gt;=z3,w3,IF(Y73&gt;=zEntry,w2,IF(AND(Y73&gt;=ExitZ,AT72&gt;0),w2,0)))))</f>
        <v>0</v>
      </c>
      <c r="AU73" s="26" t="n">
        <f aca="false">IF(Z73="",0,IF(Z73&gt;=z4,w4,IF(Z73&gt;=z3,w3,IF(Z73&gt;=zEntry,w2,IF(AND(Z73&gt;=ExitZ,AU72&gt;0),w2,0)))))</f>
        <v>0</v>
      </c>
      <c r="AV73" s="26" t="n">
        <f aca="false">IF(AA73="",0,IF(AA73&gt;=z4,w4,IF(AA73&gt;=z3,w3,IF(AA73&gt;=zEntry,w2,IF(AND(AA73&gt;=ExitZ,AV72&gt;0),w2,0)))))</f>
        <v>0</v>
      </c>
      <c r="AW73" s="26" t="n">
        <f aca="false">IF(AB73="",0,IF(AB73&gt;=z4,w4,IF(AB73&gt;=z3,w3,IF(AB73&gt;=zEntry,w2,IF(AND(AB73&gt;=ExitZ,AW72&gt;0),w2,0)))))</f>
        <v>0</v>
      </c>
      <c r="AX73" s="26" t="n">
        <f aca="false">IF(AC73="",0,IF(AC73&gt;=z4,w4,IF(AC73&gt;=z3,w3,IF(AC73&gt;=zEntry,w2,IF(AND(AC73&gt;=ExitZ,AX72&gt;0),w2,0)))))</f>
        <v>1</v>
      </c>
      <c r="AY73" s="26" t="n">
        <f aca="false">IF(AD73="",0,IF(AD73&gt;=z4,w4,IF(AD73&gt;=z3,w3,IF(AD73&gt;=zEntry,w2,IF(AND(AD73&gt;=ExitZ,AY72&gt;0),w2,0)))))</f>
        <v>0</v>
      </c>
      <c r="AZ73" s="26" t="n">
        <f aca="false">IF(AE73="",0,IF(AE73&gt;=z4,w4,IF(AE73&gt;=z3,w3,IF(AE73&gt;=zEntry,w2,IF(AND(AE73&gt;=ExitZ,AZ72&gt;0),w2,0)))))</f>
        <v>0</v>
      </c>
      <c r="BA73" s="26" t="n">
        <f aca="false">IF(AF73="",0,IF(AF73&gt;=z4,w4,IF(AF73&gt;=z3,w3,IF(AF73&gt;=zEntry,w2,IF(AND(AF73&gt;=ExitZ,BA72&gt;0),w2,0)))))</f>
        <v>0</v>
      </c>
      <c r="BB73" s="26" t="n">
        <f aca="false">IF(AG73="",0,IF(AG73&gt;=z4,w4,IF(AG73&gt;=z3,w3,IF(AG73&gt;=zEntry,w2,IF(AND(AG73&gt;=ExitZ,BB72&gt;0),w2,0)))))</f>
        <v>0</v>
      </c>
      <c r="BC73" s="26" t="n">
        <f aca="false">IF(AH73="",0,IF(AH73&gt;=z4,w4,IF(AH73&gt;=z3,w3,IF(AH73&gt;=zEntry,w2,IF(AND(AH73&gt;=ExitZ,BC72&gt;0),w2,0)))))</f>
        <v>0</v>
      </c>
      <c r="BD73" s="26" t="n">
        <f aca="false">IF(AI73="",0,IF(AI73&gt;=z4,w4,IF(AI73&gt;=z3,w3,IF(AI73&gt;=zEntry,w2,IF(AND(AI73&gt;=ExitZ,BD72&gt;0),w2,0)))))</f>
        <v>0</v>
      </c>
      <c r="BE73" s="26" t="n">
        <f aca="false">IF(AJ73="",0,IF(AJ73&gt;=z4,w4,IF(AJ73&gt;=z3,w3,IF(AJ73&gt;=zEntry,w2,IF(AND(AJ73&gt;=ExitZ,BE72&gt;0),w2,0)))))</f>
        <v>0</v>
      </c>
      <c r="BF73" s="26" t="n">
        <f aca="false">IF(AK73="",0,IF(AK73&gt;=z4,w4,IF(AK73&gt;=z3,w3,IF(AK73&gt;=zEntry,w2,IF(AND(AK73&gt;=ExitZ,BF72&gt;0),w2,0)))))</f>
        <v>0</v>
      </c>
      <c r="BG73" s="26" t="n">
        <f aca="false">IF(AL73="",0,IF(AL73&gt;=z4,w4,IF(AL73&gt;=z3,w3,IF(AL73&gt;=zEntry,w2,IF(AND(AL73&gt;=ExitZ,BG72&gt;0),w2,0)))))</f>
        <v>0</v>
      </c>
      <c r="BH73" s="26" t="n">
        <f aca="false">IF(AM73="",0,IF(AM73&gt;=z4,w4,IF(AM73&gt;=z3,w3,IF(AM73&gt;=zEntry,w2,IF(AND(AM73&gt;=ExitZ,BH72&gt;0),w2,0)))))</f>
        <v>0</v>
      </c>
      <c r="BI73" s="26" t="n">
        <f aca="false">IF(AN73="",0,IF(AN73&gt;=z4,w4,IF(AN73&gt;=z3,w3,IF(AN73&gt;=zEntry,w2,IF(AND(AN73&gt;=ExitZ,BI72&gt;0),w2,0)))))</f>
        <v>0</v>
      </c>
      <c r="BJ73" s="26" t="n">
        <f aca="false">IF(AO73="",0,IF(AO73&gt;=z4,w4,IF(AO73&gt;=z3,w3,IF(AO73&gt;=zEntry,w2,IF(AND(AO73&gt;=ExitZ,BJ72&gt;0),w2,0)))))</f>
        <v>0</v>
      </c>
      <c r="BK73" s="26" t="n">
        <f aca="false">IF(AP73="",0,IF(AP73&gt;=z4,w4,IF(AP73&gt;=z3,w3,IF(AP73&gt;=zEntry,w2,IF(AND(AP73&gt;=ExitZ,BK72&gt;0),w2,0)))))</f>
        <v>0</v>
      </c>
      <c r="BL73" s="26" t="n">
        <f aca="false">IF(AQ73="",0,IF(AQ73&gt;=z4,w4,IF(AQ73&gt;=z3,w3,IF(AQ73&gt;=zEntry,w2,IF(AND(AQ73&gt;=ExitZ,BL72&gt;0),w2,0)))))</f>
        <v>0</v>
      </c>
      <c r="BM73" s="23" t="n">
        <f aca="false">IF(Rates_Data!AD72&gt;=Rates_Data!AE72,Rates_Data!AK73-Rates_Data!AL73,Rates_Data!AL73-Rates_Data!AK73)</f>
        <v>0.000950000000000006</v>
      </c>
      <c r="BN73" s="23" t="n">
        <f aca="false">IF(Rates_Data!AD72&gt;=Rates_Data!AF72,Rates_Data!AK73-Rates_Data!AM73,Rates_Data!AM73-Rates_Data!AK73)</f>
        <v>-0.001159</v>
      </c>
      <c r="BO73" s="23" t="n">
        <f aca="false">IF(Rates_Data!AD72&gt;=Rates_Data!AG72,Rates_Data!AK73-Rates_Data!AN73,Rates_Data!AN73-Rates_Data!AK73)</f>
        <v>0.00839799999999999</v>
      </c>
      <c r="BP73" s="23" t="n">
        <f aca="false">IF(Rates_Data!AD72&gt;=Rates_Data!AH72,Rates_Data!AK73-Rates_Data!AO73,Rates_Data!AO73-Rates_Data!AK73)</f>
        <v>0.003211</v>
      </c>
      <c r="BQ73" s="23" t="n">
        <f aca="false">IF(Rates_Data!AD72&gt;=Rates_Data!AI72,Rates_Data!AK73-Rates_Data!AP73,Rates_Data!AP73-Rates_Data!AK73)</f>
        <v>0.00627</v>
      </c>
      <c r="BR73" s="23" t="n">
        <f aca="false">IF(Rates_Data!AD72&gt;=Rates_Data!AJ72,Rates_Data!AK73-Rates_Data!AQ73,Rates_Data!AQ73-Rates_Data!AK73)</f>
        <v>0.004845</v>
      </c>
      <c r="BS73" s="23" t="n">
        <f aca="false">IF(Rates_Data!AE72&gt;=Rates_Data!AF72,Rates_Data!AL73-Rates_Data!AM73,Rates_Data!AM73-Rates_Data!AL73)</f>
        <v>-0.000208999999999998</v>
      </c>
      <c r="BT73" s="23" t="n">
        <f aca="false">IF(Rates_Data!AE72&gt;=Rates_Data!AG72,Rates_Data!AL73-Rates_Data!AN73,Rates_Data!AN73-Rates_Data!AL73)</f>
        <v>0.00744799999999999</v>
      </c>
      <c r="BU73" s="23" t="n">
        <f aca="false">IF(Rates_Data!AE72&gt;=Rates_Data!AH72,Rates_Data!AL73-Rates_Data!AO73,Rates_Data!AO73-Rates_Data!AL73)</f>
        <v>0.002261</v>
      </c>
      <c r="BV73" s="23" t="n">
        <f aca="false">IF(Rates_Data!AE72&gt;=Rates_Data!AI72,Rates_Data!AL73-Rates_Data!AP73,Rates_Data!AP73-Rates_Data!AL73)</f>
        <v>-0.00532</v>
      </c>
      <c r="BW73" s="23" t="n">
        <f aca="false">IF(Rates_Data!AE72&gt;=Rates_Data!AJ72,Rates_Data!AL73-Rates_Data!AQ73,Rates_Data!AQ73-Rates_Data!AL73)</f>
        <v>-0.00389499999999999</v>
      </c>
      <c r="BX73" s="23" t="n">
        <f aca="false">IF(Rates_Data!AF72&gt;=Rates_Data!AG72,Rates_Data!AM73-Rates_Data!AN73,Rates_Data!AN73-Rates_Data!AM73)</f>
        <v>0.00723899999999999</v>
      </c>
      <c r="BY73" s="23" t="n">
        <f aca="false">IF(Rates_Data!AF72&gt;=Rates_Data!AH72,Rates_Data!AM73-Rates_Data!AO73,Rates_Data!AO73-Rates_Data!AM73)</f>
        <v>0.002052</v>
      </c>
      <c r="BZ73" s="23" t="n">
        <f aca="false">IF(Rates_Data!AF72&gt;=Rates_Data!AI72,Rates_Data!AM73-Rates_Data!AP73,Rates_Data!AP73-Rates_Data!AM73)</f>
        <v>0.005111</v>
      </c>
      <c r="CA73" s="23" t="n">
        <f aca="false">IF(Rates_Data!AF72&gt;=Rates_Data!AJ72,Rates_Data!AM73-Rates_Data!AQ73,Rates_Data!AQ73-Rates_Data!AM73)</f>
        <v>0.003686</v>
      </c>
      <c r="CB73" s="23" t="n">
        <f aca="false">IF(Rates_Data!AG72&gt;=Rates_Data!AH72,Rates_Data!AN73-Rates_Data!AO73,Rates_Data!AO73-Rates_Data!AN73)</f>
        <v>0.00518699999999999</v>
      </c>
      <c r="CC73" s="23" t="n">
        <f aca="false">IF(Rates_Data!AG72&gt;=Rates_Data!AI72,Rates_Data!AN73-Rates_Data!AP73,Rates_Data!AP73-Rates_Data!AN73)</f>
        <v>0.00212799999999999</v>
      </c>
      <c r="CD73" s="23" t="n">
        <f aca="false">IF(Rates_Data!AG72&gt;=Rates_Data!AJ72,Rates_Data!AN73-Rates_Data!AQ73,Rates_Data!AQ73-Rates_Data!AN73)</f>
        <v>0.003553</v>
      </c>
      <c r="CE73" s="23" t="n">
        <f aca="false">IF(Rates_Data!AH72&gt;=Rates_Data!AI72,Rates_Data!AO73-Rates_Data!AP73,Rates_Data!AP73-Rates_Data!AO73)</f>
        <v>-0.003059</v>
      </c>
      <c r="CF73" s="23" t="n">
        <f aca="false">IF(Rates_Data!AH72&gt;=Rates_Data!AJ72,Rates_Data!AO73-Rates_Data!AQ73,Rates_Data!AQ73-Rates_Data!AO73)</f>
        <v>-0.001634</v>
      </c>
      <c r="CG73" s="23" t="n">
        <f aca="false">IF(Rates_Data!AI72&gt;=Rates_Data!AJ72,Rates_Data!AP73-Rates_Data!AQ73,Rates_Data!AQ73-Rates_Data!AP73)</f>
        <v>0.001425</v>
      </c>
      <c r="CH73" s="27" t="n">
        <f aca="false">IF(ROW()&lt;4+VolLB,"",STDEV(INDEX($BM:$BM,ROW()-VolLB+1):INDEX($BM:$BM,ROW()))*SQRT(12))</f>
        <v>0.0199401823825064</v>
      </c>
      <c r="CI73" s="27" t="n">
        <f aca="false">IF(ROW()&lt;4+VolLB,"",STDEV(INDEX($BN:$BN,ROW()-VolLB+1):INDEX($BN:$BN,ROW()))*SQRT(12))</f>
        <v>0.0203724487145893</v>
      </c>
      <c r="CJ73" s="27" t="n">
        <f aca="false">IF(ROW()&lt;4+VolLB,"",STDEV(INDEX($BO:$BO,ROW()-VolLB+1):INDEX($BO:$BO,ROW()))*SQRT(12))</f>
        <v>0.0192397764473202</v>
      </c>
      <c r="CK73" s="27" t="n">
        <f aca="false">IF(ROW()&lt;4+VolLB,"",STDEV(INDEX($BP:$BP,ROW()-VolLB+1):INDEX($BP:$BP,ROW()))*SQRT(12))</f>
        <v>0.0209847477316718</v>
      </c>
      <c r="CL73" s="27" t="n">
        <f aca="false">IF(ROW()&lt;4+VolLB,"",STDEV(INDEX($BQ:$BQ,ROW()-VolLB+1):INDEX($BQ:$BQ,ROW()))*SQRT(12))</f>
        <v>0.0235304835728344</v>
      </c>
      <c r="CM73" s="27" t="n">
        <f aca="false">IF(ROW()&lt;4+VolLB,"",STDEV(INDEX($BR:$BR,ROW()-VolLB+1):INDEX($BR:$BR,ROW()))*SQRT(12))</f>
        <v>0.0197640197788569</v>
      </c>
      <c r="CN73" s="27" t="n">
        <f aca="false">IF(ROW()&lt;4+VolLB,"",STDEV(INDEX($BS:$BS,ROW()-VolLB+1):INDEX($BS:$BS,ROW()))*SQRT(12))</f>
        <v>0.0220076978558478</v>
      </c>
      <c r="CO73" s="27" t="n">
        <f aca="false">IF(ROW()&lt;4+VolLB,"",STDEV(INDEX($BT:$BT,ROW()-VolLB+1):INDEX($BT:$BT,ROW()))*SQRT(12))</f>
        <v>0.0179854708438837</v>
      </c>
      <c r="CP73" s="27" t="n">
        <f aca="false">IF(ROW()&lt;4+VolLB,"",STDEV(INDEX($BU:$BU,ROW()-VolLB+1):INDEX($BU:$BU,ROW()))*SQRT(12))</f>
        <v>0.0235971449772253</v>
      </c>
      <c r="CQ73" s="27" t="n">
        <f aca="false">IF(ROW()&lt;4+VolLB,"",STDEV(INDEX($BV:$BV,ROW()-VolLB+1):INDEX($BV:$BV,ROW()))*SQRT(12))</f>
        <v>0.0204252768973479</v>
      </c>
      <c r="CR73" s="27" t="n">
        <f aca="false">IF(ROW()&lt;4+VolLB,"",STDEV(INDEX($BW:$BW,ROW()-VolLB+1):INDEX($BW:$BW,ROW()))*SQRT(12))</f>
        <v>0.0201806489383129</v>
      </c>
      <c r="CS73" s="27" t="n">
        <f aca="false">IF(ROW()&lt;4+VolLB,"",STDEV(INDEX($BX:$BX,ROW()-VolLB+1):INDEX($BX:$BX,ROW()))*SQRT(12))</f>
        <v>0.0198950297777395</v>
      </c>
      <c r="CT73" s="27" t="n">
        <f aca="false">IF(ROW()&lt;4+VolLB,"",STDEV(INDEX($BY:$BY,ROW()-VolLB+1):INDEX($BY:$BY,ROW()))*SQRT(12))</f>
        <v>0.0212359256541945</v>
      </c>
      <c r="CU73" s="27" t="n">
        <f aca="false">IF(ROW()&lt;4+VolLB,"",STDEV(INDEX($BZ:$BZ,ROW()-VolLB+1):INDEX($BZ:$BZ,ROW()))*SQRT(12))</f>
        <v>0.0229503883737239</v>
      </c>
      <c r="CV73" s="27" t="n">
        <f aca="false">IF(ROW()&lt;4+VolLB,"",STDEV(INDEX($CA:$CA,ROW()-VolLB+1):INDEX($CA:$CA,ROW()))*SQRT(12))</f>
        <v>0.0193347526369833</v>
      </c>
      <c r="CW73" s="27" t="n">
        <f aca="false">IF(ROW()&lt;4+VolLB,"",STDEV(INDEX($CB:$CB,ROW()-VolLB+1):INDEX($CB:$CB,ROW()))*SQRT(12))</f>
        <v>0.018565244544322</v>
      </c>
      <c r="CX73" s="27" t="n">
        <f aca="false">IF(ROW()&lt;4+VolLB,"",STDEV(INDEX($CC:$CC,ROW()-VolLB+1):INDEX($CC:$CC,ROW()))*SQRT(12))</f>
        <v>0.0218824689440135</v>
      </c>
      <c r="CY73" s="27" t="n">
        <f aca="false">IF(ROW()&lt;4+VolLB,"",STDEV(INDEX($CD:$CD,ROW()-VolLB+1):INDEX($CD:$CD,ROW()))*SQRT(12))</f>
        <v>0.0193985320171153</v>
      </c>
      <c r="CZ73" s="27" t="n">
        <f aca="false">IF(ROW()&lt;4+VolLB,"",STDEV(INDEX($CE:$CE,ROW()-VolLB+1):INDEX($CE:$CE,ROW()))*SQRT(12))</f>
        <v>0.0222331591731595</v>
      </c>
      <c r="DA73" s="27" t="n">
        <f aca="false">IF(ROW()&lt;4+VolLB,"",STDEV(INDEX($CF:$CF,ROW()-VolLB+1):INDEX($CF:$CF,ROW()))*SQRT(12))</f>
        <v>0.0198356006527945</v>
      </c>
      <c r="DB73" s="27" t="n">
        <f aca="false">IF(ROW()&lt;4+VolLB,"",STDEV(INDEX($CG:$CG,ROW()-VolLB+1):INDEX($CG:$CG,ROW()))*SQRT(12))</f>
        <v>0.0180003736839518</v>
      </c>
      <c r="DC73" s="26" t="n">
        <f aca="false">IF(OR(AR73=0,CH73="",CH73=0),0,AR73*MIN(MaxScal,TgtVol/CH73))</f>
        <v>0</v>
      </c>
      <c r="DD73" s="26" t="n">
        <f aca="false">IF(OR(AS73=0,CI73="",CI73=0),0,AS73*MIN(MaxScal,TgtVol/CI73))</f>
        <v>0</v>
      </c>
      <c r="DE73" s="26" t="n">
        <f aca="false">IF(OR(AT73=0,CJ73="",CJ73=0),0,AT73*MIN(MaxScal,TgtVol/CJ73))</f>
        <v>0</v>
      </c>
      <c r="DF73" s="26" t="n">
        <f aca="false">IF(OR(AU73=0,CK73="",CK73=0),0,AU73*MIN(MaxScal,TgtVol/CK73))</f>
        <v>0</v>
      </c>
      <c r="DG73" s="26" t="n">
        <f aca="false">IF(OR(AV73=0,CL73="",CL73=0),0,AV73*MIN(MaxScal,TgtVol/CL73))</f>
        <v>0</v>
      </c>
      <c r="DH73" s="26" t="n">
        <f aca="false">IF(OR(AW73=0,CM73="",CM73=0),0,AW73*MIN(MaxScal,TgtVol/CM73))</f>
        <v>0</v>
      </c>
      <c r="DI73" s="26" t="n">
        <f aca="false">IF(OR(AX73=0,CN73="",CN73=0),0,AX73*MIN(MaxScal,TgtVol/CN73))</f>
        <v>0.908772927136753</v>
      </c>
      <c r="DJ73" s="26" t="n">
        <f aca="false">IF(OR(AY73=0,CO73="",CO73=0),0,AY73*MIN(MaxScal,TgtVol/CO73))</f>
        <v>0</v>
      </c>
      <c r="DK73" s="26" t="n">
        <f aca="false">IF(OR(AZ73=0,CP73="",CP73=0),0,AZ73*MIN(MaxScal,TgtVol/CP73))</f>
        <v>0</v>
      </c>
      <c r="DL73" s="26" t="n">
        <f aca="false">IF(OR(BA73=0,CQ73="",CQ73=0),0,BA73*MIN(MaxScal,TgtVol/CQ73))</f>
        <v>0</v>
      </c>
      <c r="DM73" s="26" t="n">
        <f aca="false">IF(OR(BB73=0,CR73="",CR73=0),0,BB73*MIN(MaxScal,TgtVol/CR73))</f>
        <v>0</v>
      </c>
      <c r="DN73" s="26" t="n">
        <f aca="false">IF(OR(BC73=0,CS73="",CS73=0),0,BC73*MIN(MaxScal,TgtVol/CS73))</f>
        <v>0</v>
      </c>
      <c r="DO73" s="26" t="n">
        <f aca="false">IF(OR(BD73=0,CT73="",CT73=0),0,BD73*MIN(MaxScal,TgtVol/CT73))</f>
        <v>0</v>
      </c>
      <c r="DP73" s="26" t="n">
        <f aca="false">IF(OR(BE73=0,CU73="",CU73=0),0,BE73*MIN(MaxScal,TgtVol/CU73))</f>
        <v>0</v>
      </c>
      <c r="DQ73" s="26" t="n">
        <f aca="false">IF(OR(BF73=0,CV73="",CV73=0),0,BF73*MIN(MaxScal,TgtVol/CV73))</f>
        <v>0</v>
      </c>
      <c r="DR73" s="26" t="n">
        <f aca="false">IF(OR(BG73=0,CW73="",CW73=0),0,BG73*MIN(MaxScal,TgtVol/CW73))</f>
        <v>0</v>
      </c>
      <c r="DS73" s="26" t="n">
        <f aca="false">IF(OR(BH73=0,CX73="",CX73=0),0,BH73*MIN(MaxScal,TgtVol/CX73))</f>
        <v>0</v>
      </c>
      <c r="DT73" s="26" t="n">
        <f aca="false">IF(OR(BI73=0,CY73="",CY73=0),0,BI73*MIN(MaxScal,TgtVol/CY73))</f>
        <v>0</v>
      </c>
      <c r="DU73" s="26" t="n">
        <f aca="false">IF(OR(BJ73=0,CZ73="",CZ73=0),0,BJ73*MIN(MaxScal,TgtVol/CZ73))</f>
        <v>0</v>
      </c>
      <c r="DV73" s="26" t="n">
        <f aca="false">IF(OR(BK73=0,DA73="",DA73=0),0,BK73*MIN(MaxScal,TgtVol/DA73))</f>
        <v>0</v>
      </c>
      <c r="DW73" s="26" t="n">
        <f aca="false">IF(OR(BL73=0,DB73="",DB73=0),0,BL73*MIN(MaxScal,TgtVol/DB73))</f>
        <v>0</v>
      </c>
      <c r="DX73" s="28" t="n">
        <f aca="false">IFERROR(DC72*BM73,"")</f>
        <v>0</v>
      </c>
      <c r="DY73" s="28" t="n">
        <f aca="false">IFERROR(DD72*BN73,"")</f>
        <v>-0</v>
      </c>
      <c r="DZ73" s="28" t="n">
        <f aca="false">IFERROR(DE72*BO73,"")</f>
        <v>0</v>
      </c>
      <c r="EA73" s="28" t="n">
        <f aca="false">IFERROR(DF72*BP73,"")</f>
        <v>0</v>
      </c>
      <c r="EB73" s="28" t="n">
        <f aca="false">IFERROR(DG72*BQ73,"")</f>
        <v>0</v>
      </c>
      <c r="EC73" s="28" t="n">
        <f aca="false">IFERROR(DH72*BR73,"")</f>
        <v>0</v>
      </c>
      <c r="ED73" s="28" t="n">
        <f aca="false">IFERROR(DI72*BS73,"")</f>
        <v>-0.0002782429060447</v>
      </c>
      <c r="EE73" s="28" t="n">
        <f aca="false">IFERROR(DJ72*BT73,"")</f>
        <v>0</v>
      </c>
      <c r="EF73" s="28" t="n">
        <f aca="false">IFERROR(DK72*BU73,"")</f>
        <v>0</v>
      </c>
      <c r="EG73" s="28" t="n">
        <f aca="false">IFERROR(DL72*BV73,"")</f>
        <v>-0</v>
      </c>
      <c r="EH73" s="28" t="n">
        <f aca="false">IFERROR(DM72*BW73,"")</f>
        <v>-0</v>
      </c>
      <c r="EI73" s="28" t="n">
        <f aca="false">IFERROR(DN72*BX73,"")</f>
        <v>0</v>
      </c>
      <c r="EJ73" s="28" t="n">
        <f aca="false">IFERROR(DO72*BY73,"")</f>
        <v>0</v>
      </c>
      <c r="EK73" s="28" t="n">
        <f aca="false">IFERROR(DP72*BZ73,"")</f>
        <v>0.0042713724538024</v>
      </c>
      <c r="EL73" s="28" t="n">
        <f aca="false">IFERROR(DQ72*CA73,"")</f>
        <v>0</v>
      </c>
      <c r="EM73" s="28" t="n">
        <f aca="false">IFERROR(DR72*CB73,"")</f>
        <v>0</v>
      </c>
      <c r="EN73" s="28" t="n">
        <f aca="false">IFERROR(DS72*CC73,"")</f>
        <v>0</v>
      </c>
      <c r="EO73" s="28" t="n">
        <f aca="false">IFERROR(DT72*CD73,"")</f>
        <v>0</v>
      </c>
      <c r="EP73" s="28" t="n">
        <f aca="false">IFERROR(DU72*CE73,"")</f>
        <v>-0</v>
      </c>
      <c r="EQ73" s="28" t="n">
        <f aca="false">IFERROR(DV72*CF73,"")</f>
        <v>-0</v>
      </c>
      <c r="ER73" s="28" t="n">
        <f aca="false">IFERROR(DW72*CG73,"")</f>
        <v>0</v>
      </c>
      <c r="ES73" s="28" t="n">
        <f aca="false">IF(ROW()=4,"",SUM(DX73:ER73))</f>
        <v>0.0039931295477577</v>
      </c>
      <c r="ET73" s="29" t="n">
        <f aca="false">COUNTIF(AR73:BL73,"&gt;0")</f>
        <v>1</v>
      </c>
    </row>
    <row r="74" customFormat="false" ht="15" hidden="false" customHeight="false" outlineLevel="0" collapsed="false">
      <c r="A74" s="19" t="n">
        <v>40147</v>
      </c>
      <c r="B74" s="23" t="n">
        <f aca="false">ABS(Rates_Data!AD74-Rates_Data!AE74)</f>
        <v>0.482760563380282</v>
      </c>
      <c r="C74" s="23" t="n">
        <f aca="false">ABS(Rates_Data!AD74-Rates_Data!AF74)</f>
        <v>0.182591549295775</v>
      </c>
      <c r="D74" s="23" t="n">
        <f aca="false">ABS(Rates_Data!AD74-Rates_Data!AG74)</f>
        <v>0.596183098591549</v>
      </c>
      <c r="E74" s="23" t="n">
        <f aca="false">ABS(Rates_Data!AD74-Rates_Data!AH74)</f>
        <v>0.592535211267606</v>
      </c>
      <c r="F74" s="23" t="n">
        <f aca="false">ABS(Rates_Data!AD74-Rates_Data!AI74)</f>
        <v>0.751352112676057</v>
      </c>
      <c r="G74" s="23" t="n">
        <f aca="false">ABS(Rates_Data!AD74-Rates_Data!AJ74)</f>
        <v>0.167478873239436</v>
      </c>
      <c r="H74" s="23" t="n">
        <f aca="false">ABS(Rates_Data!AE74-Rates_Data!AF74)</f>
        <v>0.665352112676056</v>
      </c>
      <c r="I74" s="23" t="n">
        <f aca="false">ABS(Rates_Data!AE74-Rates_Data!AG74)</f>
        <v>0.113422535211267</v>
      </c>
      <c r="J74" s="23" t="n">
        <f aca="false">ABS(Rates_Data!AE74-Rates_Data!AH74)</f>
        <v>0.109774647887324</v>
      </c>
      <c r="K74" s="23" t="n">
        <f aca="false">ABS(Rates_Data!AE74-Rates_Data!AI74)</f>
        <v>0.268591549295775</v>
      </c>
      <c r="L74" s="23" t="n">
        <f aca="false">ABS(Rates_Data!AE74-Rates_Data!AJ74)</f>
        <v>0.650239436619718</v>
      </c>
      <c r="M74" s="23" t="n">
        <f aca="false">ABS(Rates_Data!AF74-Rates_Data!AG74)</f>
        <v>0.778774647887324</v>
      </c>
      <c r="N74" s="23" t="n">
        <f aca="false">ABS(Rates_Data!AF74-Rates_Data!AH74)</f>
        <v>0.77512676056338</v>
      </c>
      <c r="O74" s="23" t="n">
        <f aca="false">ABS(Rates_Data!AF74-Rates_Data!AI74)</f>
        <v>0.933943661971831</v>
      </c>
      <c r="P74" s="23" t="n">
        <f aca="false">ABS(Rates_Data!AF74-Rates_Data!AJ74)</f>
        <v>0.0151126760563381</v>
      </c>
      <c r="Q74" s="23" t="n">
        <f aca="false">ABS(Rates_Data!AG74-Rates_Data!AH74)</f>
        <v>0.0036478873239435</v>
      </c>
      <c r="R74" s="23" t="n">
        <f aca="false">ABS(Rates_Data!AG74-Rates_Data!AI74)</f>
        <v>0.155169014084507</v>
      </c>
      <c r="S74" s="23" t="n">
        <f aca="false">ABS(Rates_Data!AG74-Rates_Data!AJ74)</f>
        <v>0.763661971830986</v>
      </c>
      <c r="T74" s="23" t="n">
        <f aca="false">ABS(Rates_Data!AH74-Rates_Data!AI74)</f>
        <v>0.158816901408451</v>
      </c>
      <c r="U74" s="23" t="n">
        <f aca="false">ABS(Rates_Data!AH74-Rates_Data!AJ74)</f>
        <v>0.760014084507042</v>
      </c>
      <c r="V74" s="23" t="n">
        <f aca="false">ABS(Rates_Data!AI74-Rates_Data!AJ74)</f>
        <v>0.918830985915493</v>
      </c>
      <c r="W74" s="26" t="n">
        <f aca="false">IF(ROW()&lt;4+MinObs-1,"",IFERROR((B74-AVERAGE(B$4:B74))/STDEV(B$4:B74),""))</f>
        <v>0.95785326791414</v>
      </c>
      <c r="X74" s="26" t="n">
        <f aca="false">IF(ROW()&lt;4+MinObs-1,"",IFERROR((C74-AVERAGE(C$4:C74))/STDEV(C$4:C74),""))</f>
        <v>-0.60841169221508</v>
      </c>
      <c r="Y74" s="26" t="n">
        <f aca="false">IF(ROW()&lt;4+MinObs-1,"",IFERROR((D74-AVERAGE(D$4:D74))/STDEV(D$4:D74),""))</f>
        <v>0.613133290293847</v>
      </c>
      <c r="Z74" s="26" t="n">
        <f aca="false">IF(ROW()&lt;4+MinObs-1,"",IFERROR((E74-AVERAGE(E$4:E74))/STDEV(E$4:E74),""))</f>
        <v>-0.136894370838793</v>
      </c>
      <c r="AA74" s="26" t="n">
        <f aca="false">IF(ROW()&lt;4+MinObs-1,"",IFERROR((F74-AVERAGE(F$4:F74))/STDEV(F$4:F74),""))</f>
        <v>1.46524181143292</v>
      </c>
      <c r="AB74" s="26" t="n">
        <f aca="false">IF(ROW()&lt;4+MinObs-1,"",IFERROR((G74-AVERAGE(G$4:G74))/STDEV(G$4:G74),""))</f>
        <v>-0.651799865155971</v>
      </c>
      <c r="AC74" s="26" t="n">
        <f aca="false">IF(ROW()&lt;4+MinObs-1,"",IFERROR((H74-AVERAGE(H$4:H74))/STDEV(H$4:H74),""))</f>
        <v>1.85789921728949</v>
      </c>
      <c r="AD74" s="26" t="n">
        <f aca="false">IF(ROW()&lt;4+MinObs-1,"",IFERROR((I74-AVERAGE(I$4:I74))/STDEV(I$4:I74),""))</f>
        <v>-0.519678511716111</v>
      </c>
      <c r="AE74" s="26" t="n">
        <f aca="false">IF(ROW()&lt;4+MinObs-1,"",IFERROR((J74-AVERAGE(J$4:J74))/STDEV(J$4:J74),""))</f>
        <v>-1.06417270519065</v>
      </c>
      <c r="AF74" s="26" t="n">
        <f aca="false">IF(ROW()&lt;4+MinObs-1,"",IFERROR((K74-AVERAGE(K$4:K74))/STDEV(K$4:K74),""))</f>
        <v>0.179548046928183</v>
      </c>
      <c r="AG74" s="26" t="n">
        <f aca="false">IF(ROW()&lt;4+MinObs-1,"",IFERROR((L74-AVERAGE(L$4:L74))/STDEV(L$4:L74),""))</f>
        <v>1.19992860037995</v>
      </c>
      <c r="AH74" s="26" t="n">
        <f aca="false">IF(ROW()&lt;4+MinObs-1,"",IFERROR((M74-AVERAGE(M$4:M74))/STDEV(M$4:M74),""))</f>
        <v>0.690606232265643</v>
      </c>
      <c r="AI74" s="26" t="n">
        <f aca="false">IF(ROW()&lt;4+MinObs-1,"",IFERROR((N74-AVERAGE(N$4:N74))/STDEV(N$4:N74),""))</f>
        <v>0.462535017754606</v>
      </c>
      <c r="AJ74" s="26" t="n">
        <f aca="false">IF(ROW()&lt;4+MinObs-1,"",IFERROR((O74-AVERAGE(O$4:O74))/STDEV(O$4:O74),""))</f>
        <v>2.49909320578501</v>
      </c>
      <c r="AK74" s="26" t="n">
        <f aca="false">IF(ROW()&lt;4+MinObs-1,"",IFERROR((P74-AVERAGE(P$4:P74))/STDEV(P$4:P74),""))</f>
        <v>-1.20016975710369</v>
      </c>
      <c r="AL74" s="26" t="n">
        <f aca="false">IF(ROW()&lt;4+MinObs-1,"",IFERROR((Q74-AVERAGE(Q$4:Q74))/STDEV(Q$4:Q74),""))</f>
        <v>-0.947241426563007</v>
      </c>
      <c r="AM74" s="26" t="n">
        <f aca="false">IF(ROW()&lt;4+MinObs-1,"",IFERROR((R74-AVERAGE(R$4:R74))/STDEV(R$4:R74),""))</f>
        <v>-0.485704020620555</v>
      </c>
      <c r="AN74" s="26" t="n">
        <f aca="false">IF(ROW()&lt;4+MinObs-1,"",IFERROR((S74-AVERAGE(S$4:S74))/STDEV(S$4:S74),""))</f>
        <v>0.319670005924302</v>
      </c>
      <c r="AO74" s="26" t="n">
        <f aca="false">IF(ROW()&lt;4+MinObs-1,"",IFERROR((T74-AVERAGE(T$4:T74))/STDEV(T$4:T74),""))</f>
        <v>-1.14177277951097</v>
      </c>
      <c r="AP74" s="26" t="n">
        <f aca="false">IF(ROW()&lt;4+MinObs-1,"",IFERROR((U74-AVERAGE(U$4:U74))/STDEV(U$4:U74),""))</f>
        <v>0.0852570354838594</v>
      </c>
      <c r="AQ74" s="26" t="n">
        <f aca="false">IF(ROW()&lt;4+MinObs-1,"",IFERROR((V74-AVERAGE(V$4:V74))/STDEV(V$4:V74),""))</f>
        <v>2.55439218289324</v>
      </c>
      <c r="AR74" s="26" t="n">
        <f aca="false">IF(W74="",0,IF(W74&gt;=z4,w4,IF(W74&gt;=z3,w3,IF(W74&gt;=zEntry,w2,IF(AND(W74&gt;=ExitZ,AR73&gt;0),w2,0)))))</f>
        <v>0</v>
      </c>
      <c r="AS74" s="26" t="n">
        <f aca="false">IF(X74="",0,IF(X74&gt;=z4,w4,IF(X74&gt;=z3,w3,IF(X74&gt;=zEntry,w2,IF(AND(X74&gt;=ExitZ,AS73&gt;0),w2,0)))))</f>
        <v>0</v>
      </c>
      <c r="AT74" s="26" t="n">
        <f aca="false">IF(Y74="",0,IF(Y74&gt;=z4,w4,IF(Y74&gt;=z3,w3,IF(Y74&gt;=zEntry,w2,IF(AND(Y74&gt;=ExitZ,AT73&gt;0),w2,0)))))</f>
        <v>0</v>
      </c>
      <c r="AU74" s="26" t="n">
        <f aca="false">IF(Z74="",0,IF(Z74&gt;=z4,w4,IF(Z74&gt;=z3,w3,IF(Z74&gt;=zEntry,w2,IF(AND(Z74&gt;=ExitZ,AU73&gt;0),w2,0)))))</f>
        <v>0</v>
      </c>
      <c r="AV74" s="26" t="n">
        <f aca="false">IF(AA74="",0,IF(AA74&gt;=z4,w4,IF(AA74&gt;=z3,w3,IF(AA74&gt;=zEntry,w2,IF(AND(AA74&gt;=ExitZ,AV73&gt;0),w2,0)))))</f>
        <v>0</v>
      </c>
      <c r="AW74" s="26" t="n">
        <f aca="false">IF(AB74="",0,IF(AB74&gt;=z4,w4,IF(AB74&gt;=z3,w3,IF(AB74&gt;=zEntry,w2,IF(AND(AB74&gt;=ExitZ,AW73&gt;0),w2,0)))))</f>
        <v>0</v>
      </c>
      <c r="AX74" s="26" t="n">
        <f aca="false">IF(AC74="",0,IF(AC74&gt;=z4,w4,IF(AC74&gt;=z3,w3,IF(AC74&gt;=zEntry,w2,IF(AND(AC74&gt;=ExitZ,AX73&gt;0),w2,0)))))</f>
        <v>0</v>
      </c>
      <c r="AY74" s="26" t="n">
        <f aca="false">IF(AD74="",0,IF(AD74&gt;=z4,w4,IF(AD74&gt;=z3,w3,IF(AD74&gt;=zEntry,w2,IF(AND(AD74&gt;=ExitZ,AY73&gt;0),w2,0)))))</f>
        <v>0</v>
      </c>
      <c r="AZ74" s="26" t="n">
        <f aca="false">IF(AE74="",0,IF(AE74&gt;=z4,w4,IF(AE74&gt;=z3,w3,IF(AE74&gt;=zEntry,w2,IF(AND(AE74&gt;=ExitZ,AZ73&gt;0),w2,0)))))</f>
        <v>0</v>
      </c>
      <c r="BA74" s="26" t="n">
        <f aca="false">IF(AF74="",0,IF(AF74&gt;=z4,w4,IF(AF74&gt;=z3,w3,IF(AF74&gt;=zEntry,w2,IF(AND(AF74&gt;=ExitZ,BA73&gt;0),w2,0)))))</f>
        <v>0</v>
      </c>
      <c r="BB74" s="26" t="n">
        <f aca="false">IF(AG74="",0,IF(AG74&gt;=z4,w4,IF(AG74&gt;=z3,w3,IF(AG74&gt;=zEntry,w2,IF(AND(AG74&gt;=ExitZ,BB73&gt;0),w2,0)))))</f>
        <v>0</v>
      </c>
      <c r="BC74" s="26" t="n">
        <f aca="false">IF(AH74="",0,IF(AH74&gt;=z4,w4,IF(AH74&gt;=z3,w3,IF(AH74&gt;=zEntry,w2,IF(AND(AH74&gt;=ExitZ,BC73&gt;0),w2,0)))))</f>
        <v>0</v>
      </c>
      <c r="BD74" s="26" t="n">
        <f aca="false">IF(AI74="",0,IF(AI74&gt;=z4,w4,IF(AI74&gt;=z3,w3,IF(AI74&gt;=zEntry,w2,IF(AND(AI74&gt;=ExitZ,BD73&gt;0),w2,0)))))</f>
        <v>0</v>
      </c>
      <c r="BE74" s="26" t="n">
        <f aca="false">IF(AJ74="",0,IF(AJ74&gt;=z4,w4,IF(AJ74&gt;=z3,w3,IF(AJ74&gt;=zEntry,w2,IF(AND(AJ74&gt;=ExitZ,BE73&gt;0),w2,0)))))</f>
        <v>1</v>
      </c>
      <c r="BF74" s="26" t="n">
        <f aca="false">IF(AK74="",0,IF(AK74&gt;=z4,w4,IF(AK74&gt;=z3,w3,IF(AK74&gt;=zEntry,w2,IF(AND(AK74&gt;=ExitZ,BF73&gt;0),w2,0)))))</f>
        <v>0</v>
      </c>
      <c r="BG74" s="26" t="n">
        <f aca="false">IF(AL74="",0,IF(AL74&gt;=z4,w4,IF(AL74&gt;=z3,w3,IF(AL74&gt;=zEntry,w2,IF(AND(AL74&gt;=ExitZ,BG73&gt;0),w2,0)))))</f>
        <v>0</v>
      </c>
      <c r="BH74" s="26" t="n">
        <f aca="false">IF(AM74="",0,IF(AM74&gt;=z4,w4,IF(AM74&gt;=z3,w3,IF(AM74&gt;=zEntry,w2,IF(AND(AM74&gt;=ExitZ,BH73&gt;0),w2,0)))))</f>
        <v>0</v>
      </c>
      <c r="BI74" s="26" t="n">
        <f aca="false">IF(AN74="",0,IF(AN74&gt;=z4,w4,IF(AN74&gt;=z3,w3,IF(AN74&gt;=zEntry,w2,IF(AND(AN74&gt;=ExitZ,BI73&gt;0),w2,0)))))</f>
        <v>0</v>
      </c>
      <c r="BJ74" s="26" t="n">
        <f aca="false">IF(AO74="",0,IF(AO74&gt;=z4,w4,IF(AO74&gt;=z3,w3,IF(AO74&gt;=zEntry,w2,IF(AND(AO74&gt;=ExitZ,BJ73&gt;0),w2,0)))))</f>
        <v>0</v>
      </c>
      <c r="BK74" s="26" t="n">
        <f aca="false">IF(AP74="",0,IF(AP74&gt;=z4,w4,IF(AP74&gt;=z3,w3,IF(AP74&gt;=zEntry,w2,IF(AND(AP74&gt;=ExitZ,BK73&gt;0),w2,0)))))</f>
        <v>0</v>
      </c>
      <c r="BL74" s="26" t="n">
        <f aca="false">IF(AQ74="",0,IF(AQ74&gt;=z4,w4,IF(AQ74&gt;=z3,w3,IF(AQ74&gt;=zEntry,w2,IF(AND(AQ74&gt;=ExitZ,BL73&gt;0),w2,0)))))</f>
        <v>1</v>
      </c>
      <c r="BM74" s="23" t="n">
        <f aca="false">IF(Rates_Data!AD73&gt;=Rates_Data!AE73,Rates_Data!AK74-Rates_Data!AL74,Rates_Data!AL74-Rates_Data!AK74)</f>
        <v>-0.002413</v>
      </c>
      <c r="BN74" s="23" t="n">
        <f aca="false">IF(Rates_Data!AD73&gt;=Rates_Data!AF73,Rates_Data!AK74-Rates_Data!AM74,Rates_Data!AM74-Rates_Data!AK74)</f>
        <v>0.00484499999999999</v>
      </c>
      <c r="BO74" s="23" t="n">
        <f aca="false">IF(Rates_Data!AD73&gt;=Rates_Data!AG73,Rates_Data!AK74-Rates_Data!AN74,Rates_Data!AN74-Rates_Data!AK74)</f>
        <v>-0.00484499999999999</v>
      </c>
      <c r="BP74" s="23" t="n">
        <f aca="false">IF(Rates_Data!AD73&gt;=Rates_Data!AH73,Rates_Data!AK74-Rates_Data!AO74,Rates_Data!AO74-Rates_Data!AK74)</f>
        <v>-0.002337</v>
      </c>
      <c r="BQ74" s="23" t="n">
        <f aca="false">IF(Rates_Data!AD73&gt;=Rates_Data!AI73,Rates_Data!AK74-Rates_Data!AP74,Rates_Data!AP74-Rates_Data!AK74)</f>
        <v>-0.016682</v>
      </c>
      <c r="BR74" s="23" t="n">
        <f aca="false">IF(Rates_Data!AD73&gt;=Rates_Data!AJ73,Rates_Data!AK74-Rates_Data!AQ74,Rates_Data!AQ74-Rates_Data!AK74)</f>
        <v>0.00955699999999999</v>
      </c>
      <c r="BS74" s="23" t="n">
        <f aca="false">IF(Rates_Data!AE73&gt;=Rates_Data!AF73,Rates_Data!AL74-Rates_Data!AM74,Rates_Data!AM74-Rates_Data!AL74)</f>
        <v>0.002432</v>
      </c>
      <c r="BT74" s="23" t="n">
        <f aca="false">IF(Rates_Data!AE73&gt;=Rates_Data!AG73,Rates_Data!AL74-Rates_Data!AN74,Rates_Data!AN74-Rates_Data!AL74)</f>
        <v>-0.00243199999999999</v>
      </c>
      <c r="BU74" s="23" t="n">
        <f aca="false">IF(Rates_Data!AE73&gt;=Rates_Data!AH73,Rates_Data!AL74-Rates_Data!AO74,Rates_Data!AO74-Rates_Data!AL74)</f>
        <v>7.60000000000006E-005</v>
      </c>
      <c r="BV74" s="23" t="n">
        <f aca="false">IF(Rates_Data!AE73&gt;=Rates_Data!AI73,Rates_Data!AL74-Rates_Data!AP74,Rates_Data!AP74-Rates_Data!AL74)</f>
        <v>0.014269</v>
      </c>
      <c r="BW74" s="23" t="n">
        <f aca="false">IF(Rates_Data!AE73&gt;=Rates_Data!AJ73,Rates_Data!AL74-Rates_Data!AQ74,Rates_Data!AQ74-Rates_Data!AL74)</f>
        <v>0.007144</v>
      </c>
      <c r="BX74" s="23" t="n">
        <f aca="false">IF(Rates_Data!AF73&gt;=Rates_Data!AG73,Rates_Data!AM74-Rates_Data!AN74,Rates_Data!AN74-Rates_Data!AM74)</f>
        <v>0</v>
      </c>
      <c r="BY74" s="23" t="n">
        <f aca="false">IF(Rates_Data!AF73&gt;=Rates_Data!AH73,Rates_Data!AM74-Rates_Data!AO74,Rates_Data!AO74-Rates_Data!AM74)</f>
        <v>0.002508</v>
      </c>
      <c r="BZ74" s="23" t="n">
        <f aca="false">IF(Rates_Data!AF73&gt;=Rates_Data!AI73,Rates_Data!AM74-Rates_Data!AP74,Rates_Data!AP74-Rates_Data!AM74)</f>
        <v>-0.011837</v>
      </c>
      <c r="CA74" s="23" t="n">
        <f aca="false">IF(Rates_Data!AF73&gt;=Rates_Data!AJ73,Rates_Data!AM74-Rates_Data!AQ74,Rates_Data!AQ74-Rates_Data!AM74)</f>
        <v>-0.004712</v>
      </c>
      <c r="CB74" s="23" t="n">
        <f aca="false">IF(Rates_Data!AG73&gt;=Rates_Data!AH73,Rates_Data!AN74-Rates_Data!AO74,Rates_Data!AO74-Rates_Data!AN74)</f>
        <v>-0.00250799999999999</v>
      </c>
      <c r="CC74" s="23" t="n">
        <f aca="false">IF(Rates_Data!AG73&gt;=Rates_Data!AI73,Rates_Data!AN74-Rates_Data!AP74,Rates_Data!AP74-Rates_Data!AN74)</f>
        <v>0.011837</v>
      </c>
      <c r="CD74" s="23" t="n">
        <f aca="false">IF(Rates_Data!AG73&gt;=Rates_Data!AJ73,Rates_Data!AN74-Rates_Data!AQ74,Rates_Data!AQ74-Rates_Data!AN74)</f>
        <v>0.004712</v>
      </c>
      <c r="CE74" s="23" t="n">
        <f aca="false">IF(Rates_Data!AH73&gt;=Rates_Data!AI73,Rates_Data!AO74-Rates_Data!AP74,Rates_Data!AP74-Rates_Data!AO74)</f>
        <v>0.014345</v>
      </c>
      <c r="CF74" s="23" t="n">
        <f aca="false">IF(Rates_Data!AH73&gt;=Rates_Data!AJ73,Rates_Data!AO74-Rates_Data!AQ74,Rates_Data!AQ74-Rates_Data!AO74)</f>
        <v>0.00722</v>
      </c>
      <c r="CG74" s="23" t="n">
        <f aca="false">IF(Rates_Data!AI73&gt;=Rates_Data!AJ73,Rates_Data!AP74-Rates_Data!AQ74,Rates_Data!AQ74-Rates_Data!AP74)</f>
        <v>-0.007125</v>
      </c>
      <c r="CH74" s="27" t="n">
        <f aca="false">IF(ROW()&lt;4+VolLB,"",STDEV(INDEX($BM:$BM,ROW()-VolLB+1):INDEX($BM:$BM,ROW()))*SQRT(12))</f>
        <v>0.0198055252858292</v>
      </c>
      <c r="CI74" s="27" t="n">
        <f aca="false">IF(ROW()&lt;4+VolLB,"",STDEV(INDEX($BN:$BN,ROW()-VolLB+1):INDEX($BN:$BN,ROW()))*SQRT(12))</f>
        <v>0.0202240745779216</v>
      </c>
      <c r="CJ74" s="27" t="n">
        <f aca="false">IF(ROW()&lt;4+VolLB,"",STDEV(INDEX($BO:$BO,ROW()-VolLB+1):INDEX($BO:$BO,ROW()))*SQRT(12))</f>
        <v>0.0192079270530734</v>
      </c>
      <c r="CK74" s="27" t="n">
        <f aca="false">IF(ROW()&lt;4+VolLB,"",STDEV(INDEX($BP:$BP,ROW()-VolLB+1):INDEX($BP:$BP,ROW()))*SQRT(12))</f>
        <v>0.0209161343134683</v>
      </c>
      <c r="CL74" s="27" t="n">
        <f aca="false">IF(ROW()&lt;4+VolLB,"",STDEV(INDEX($BQ:$BQ,ROW()-VolLB+1):INDEX($BQ:$BQ,ROW()))*SQRT(12))</f>
        <v>0.0255682884055714</v>
      </c>
      <c r="CM74" s="27" t="n">
        <f aca="false">IF(ROW()&lt;4+VolLB,"",STDEV(INDEX($BR:$BR,ROW()-VolLB+1):INDEX($BR:$BR,ROW()))*SQRT(12))</f>
        <v>0.0203992520056613</v>
      </c>
      <c r="CN74" s="27" t="n">
        <f aca="false">IF(ROW()&lt;4+VolLB,"",STDEV(INDEX($BS:$BS,ROW()-VolLB+1):INDEX($BS:$BS,ROW()))*SQRT(12))</f>
        <v>0.0213545983780008</v>
      </c>
      <c r="CO74" s="27" t="n">
        <f aca="false">IF(ROW()&lt;4+VolLB,"",STDEV(INDEX($BT:$BT,ROW()-VolLB+1):INDEX($BT:$BT,ROW()))*SQRT(12))</f>
        <v>0.0180285480143233</v>
      </c>
      <c r="CP74" s="27" t="n">
        <f aca="false">IF(ROW()&lt;4+VolLB,"",STDEV(INDEX($BU:$BU,ROW()-VolLB+1):INDEX($BU:$BU,ROW()))*SQRT(12))</f>
        <v>0.0227539483851547</v>
      </c>
      <c r="CQ74" s="27" t="n">
        <f aca="false">IF(ROW()&lt;4+VolLB,"",STDEV(INDEX($BV:$BV,ROW()-VolLB+1):INDEX($BV:$BV,ROW()))*SQRT(12))</f>
        <v>0.0215245161934457</v>
      </c>
      <c r="CR74" s="27" t="n">
        <f aca="false">IF(ROW()&lt;4+VolLB,"",STDEV(INDEX($BW:$BW,ROW()-VolLB+1):INDEX($BW:$BW,ROW()))*SQRT(12))</f>
        <v>0.0203459357436741</v>
      </c>
      <c r="CS74" s="27" t="n">
        <f aca="false">IF(ROW()&lt;4+VolLB,"",STDEV(INDEX($BX:$BX,ROW()-VolLB+1):INDEX($BX:$BX,ROW()))*SQRT(12))</f>
        <v>0.0190118533882718</v>
      </c>
      <c r="CT74" s="27" t="n">
        <f aca="false">IF(ROW()&lt;4+VolLB,"",STDEV(INDEX($BY:$BY,ROW()-VolLB+1):INDEX($BY:$BY,ROW()))*SQRT(12))</f>
        <v>0.0212840654662456</v>
      </c>
      <c r="CU74" s="27" t="n">
        <f aca="false">IF(ROW()&lt;4+VolLB,"",STDEV(INDEX($BZ:$BZ,ROW()-VolLB+1):INDEX($BZ:$BZ,ROW()))*SQRT(12))</f>
        <v>0.0235313275028762</v>
      </c>
      <c r="CV74" s="27" t="n">
        <f aca="false">IF(ROW()&lt;4+VolLB,"",STDEV(INDEX($CA:$CA,ROW()-VolLB+1):INDEX($CA:$CA,ROW()))*SQRT(12))</f>
        <v>0.0194987316127168</v>
      </c>
      <c r="CW74" s="27" t="n">
        <f aca="false">IF(ROW()&lt;4+VolLB,"",STDEV(INDEX($CB:$CB,ROW()-VolLB+1):INDEX($CB:$CB,ROW()))*SQRT(12))</f>
        <v>0.0177958100844526</v>
      </c>
      <c r="CX74" s="27" t="n">
        <f aca="false">IF(ROW()&lt;4+VolLB,"",STDEV(INDEX($CC:$CC,ROW()-VolLB+1):INDEX($CC:$CC,ROW()))*SQRT(12))</f>
        <v>0.0228448708664497</v>
      </c>
      <c r="CY74" s="27" t="n">
        <f aca="false">IF(ROW()&lt;4+VolLB,"",STDEV(INDEX($CD:$CD,ROW()-VolLB+1):INDEX($CD:$CD,ROW()))*SQRT(12))</f>
        <v>0.0193415363261852</v>
      </c>
      <c r="CZ74" s="27" t="n">
        <f aca="false">IF(ROW()&lt;4+VolLB,"",STDEV(INDEX($CE:$CE,ROW()-VolLB+1):INDEX($CE:$CE,ROW()))*SQRT(12))</f>
        <v>0.0233438608599267</v>
      </c>
      <c r="DA74" s="27" t="n">
        <f aca="false">IF(ROW()&lt;4+VolLB,"",STDEV(INDEX($CF:$CF,ROW()-VolLB+1):INDEX($CF:$CF,ROW()))*SQRT(12))</f>
        <v>0.0201788280701758</v>
      </c>
      <c r="DB74" s="27" t="n">
        <f aca="false">IF(ROW()&lt;4+VolLB,"",STDEV(INDEX($CG:$CG,ROW()-VolLB+1):INDEX($CG:$CG,ROW()))*SQRT(12))</f>
        <v>0.0183773010920693</v>
      </c>
      <c r="DC74" s="26" t="n">
        <f aca="false">IF(OR(AR74=0,CH74="",CH74=0),0,AR74*MIN(MaxScal,TgtVol/CH74))</f>
        <v>0</v>
      </c>
      <c r="DD74" s="26" t="n">
        <f aca="false">IF(OR(AS74=0,CI74="",CI74=0),0,AS74*MIN(MaxScal,TgtVol/CI74))</f>
        <v>0</v>
      </c>
      <c r="DE74" s="26" t="n">
        <f aca="false">IF(OR(AT74=0,CJ74="",CJ74=0),0,AT74*MIN(MaxScal,TgtVol/CJ74))</f>
        <v>0</v>
      </c>
      <c r="DF74" s="26" t="n">
        <f aca="false">IF(OR(AU74=0,CK74="",CK74=0),0,AU74*MIN(MaxScal,TgtVol/CK74))</f>
        <v>0</v>
      </c>
      <c r="DG74" s="26" t="n">
        <f aca="false">IF(OR(AV74=0,CL74="",CL74=0),0,AV74*MIN(MaxScal,TgtVol/CL74))</f>
        <v>0</v>
      </c>
      <c r="DH74" s="26" t="n">
        <f aca="false">IF(OR(AW74=0,CM74="",CM74=0),0,AW74*MIN(MaxScal,TgtVol/CM74))</f>
        <v>0</v>
      </c>
      <c r="DI74" s="26" t="n">
        <f aca="false">IF(OR(AX74=0,CN74="",CN74=0),0,AX74*MIN(MaxScal,TgtVol/CN74))</f>
        <v>0</v>
      </c>
      <c r="DJ74" s="26" t="n">
        <f aca="false">IF(OR(AY74=0,CO74="",CO74=0),0,AY74*MIN(MaxScal,TgtVol/CO74))</f>
        <v>0</v>
      </c>
      <c r="DK74" s="26" t="n">
        <f aca="false">IF(OR(AZ74=0,CP74="",CP74=0),0,AZ74*MIN(MaxScal,TgtVol/CP74))</f>
        <v>0</v>
      </c>
      <c r="DL74" s="26" t="n">
        <f aca="false">IF(OR(BA74=0,CQ74="",CQ74=0),0,BA74*MIN(MaxScal,TgtVol/CQ74))</f>
        <v>0</v>
      </c>
      <c r="DM74" s="26" t="n">
        <f aca="false">IF(OR(BB74=0,CR74="",CR74=0),0,BB74*MIN(MaxScal,TgtVol/CR74))</f>
        <v>0</v>
      </c>
      <c r="DN74" s="26" t="n">
        <f aca="false">IF(OR(BC74=0,CS74="",CS74=0),0,BC74*MIN(MaxScal,TgtVol/CS74))</f>
        <v>0</v>
      </c>
      <c r="DO74" s="26" t="n">
        <f aca="false">IF(OR(BD74=0,CT74="",CT74=0),0,BD74*MIN(MaxScal,TgtVol/CT74))</f>
        <v>0</v>
      </c>
      <c r="DP74" s="26" t="n">
        <f aca="false">IF(OR(BE74=0,CU74="",CU74=0),0,BE74*MIN(MaxScal,TgtVol/CU74))</f>
        <v>0.849930799592816</v>
      </c>
      <c r="DQ74" s="26" t="n">
        <f aca="false">IF(OR(BF74=0,CV74="",CV74=0),0,BF74*MIN(MaxScal,TgtVol/CV74))</f>
        <v>0</v>
      </c>
      <c r="DR74" s="26" t="n">
        <f aca="false">IF(OR(BG74=0,CW74="",CW74=0),0,BG74*MIN(MaxScal,TgtVol/CW74))</f>
        <v>0</v>
      </c>
      <c r="DS74" s="26" t="n">
        <f aca="false">IF(OR(BH74=0,CX74="",CX74=0),0,BH74*MIN(MaxScal,TgtVol/CX74))</f>
        <v>0</v>
      </c>
      <c r="DT74" s="26" t="n">
        <f aca="false">IF(OR(BI74=0,CY74="",CY74=0),0,BI74*MIN(MaxScal,TgtVol/CY74))</f>
        <v>0</v>
      </c>
      <c r="DU74" s="26" t="n">
        <f aca="false">IF(OR(BJ74=0,CZ74="",CZ74=0),0,BJ74*MIN(MaxScal,TgtVol/CZ74))</f>
        <v>0</v>
      </c>
      <c r="DV74" s="26" t="n">
        <f aca="false">IF(OR(BK74=0,DA74="",DA74=0),0,BK74*MIN(MaxScal,TgtVol/DA74))</f>
        <v>0</v>
      </c>
      <c r="DW74" s="26" t="n">
        <f aca="false">IF(OR(BL74=0,DB74="",DB74=0),0,BL74*MIN(MaxScal,TgtVol/DB74))</f>
        <v>1.08829908699874</v>
      </c>
      <c r="DX74" s="28" t="n">
        <f aca="false">IFERROR(DC73*BM74,"")</f>
        <v>-0</v>
      </c>
      <c r="DY74" s="28" t="n">
        <f aca="false">IFERROR(DD73*BN74,"")</f>
        <v>0</v>
      </c>
      <c r="DZ74" s="28" t="n">
        <f aca="false">IFERROR(DE73*BO74,"")</f>
        <v>-0</v>
      </c>
      <c r="EA74" s="28" t="n">
        <f aca="false">IFERROR(DF73*BP74,"")</f>
        <v>-0</v>
      </c>
      <c r="EB74" s="28" t="n">
        <f aca="false">IFERROR(DG73*BQ74,"")</f>
        <v>-0</v>
      </c>
      <c r="EC74" s="28" t="n">
        <f aca="false">IFERROR(DH73*BR74,"")</f>
        <v>0</v>
      </c>
      <c r="ED74" s="28" t="n">
        <f aca="false">IFERROR(DI73*BS74,"")</f>
        <v>0.00221013575879658</v>
      </c>
      <c r="EE74" s="28" t="n">
        <f aca="false">IFERROR(DJ73*BT74,"")</f>
        <v>-0</v>
      </c>
      <c r="EF74" s="28" t="n">
        <f aca="false">IFERROR(DK73*BU74,"")</f>
        <v>0</v>
      </c>
      <c r="EG74" s="28" t="n">
        <f aca="false">IFERROR(DL73*BV74,"")</f>
        <v>0</v>
      </c>
      <c r="EH74" s="28" t="n">
        <f aca="false">IFERROR(DM73*BW74,"")</f>
        <v>0</v>
      </c>
      <c r="EI74" s="28" t="n">
        <f aca="false">IFERROR(DN73*BX74,"")</f>
        <v>0</v>
      </c>
      <c r="EJ74" s="28" t="n">
        <f aca="false">IFERROR(DO73*BY74,"")</f>
        <v>0</v>
      </c>
      <c r="EK74" s="28" t="n">
        <f aca="false">IFERROR(DP73*BZ74,"")</f>
        <v>-0</v>
      </c>
      <c r="EL74" s="28" t="n">
        <f aca="false">IFERROR(DQ73*CA74,"")</f>
        <v>-0</v>
      </c>
      <c r="EM74" s="28" t="n">
        <f aca="false">IFERROR(DR73*CB74,"")</f>
        <v>-0</v>
      </c>
      <c r="EN74" s="28" t="n">
        <f aca="false">IFERROR(DS73*CC74,"")</f>
        <v>0</v>
      </c>
      <c r="EO74" s="28" t="n">
        <f aca="false">IFERROR(DT73*CD74,"")</f>
        <v>0</v>
      </c>
      <c r="EP74" s="28" t="n">
        <f aca="false">IFERROR(DU73*CE74,"")</f>
        <v>0</v>
      </c>
      <c r="EQ74" s="28" t="n">
        <f aca="false">IFERROR(DV73*CF74,"")</f>
        <v>0</v>
      </c>
      <c r="ER74" s="28" t="n">
        <f aca="false">IFERROR(DW73*CG74,"")</f>
        <v>-0</v>
      </c>
      <c r="ES74" s="28" t="n">
        <f aca="false">IF(ROW()=4,"",SUM(DX74:ER74))</f>
        <v>0.00221013575879658</v>
      </c>
      <c r="ET74" s="29" t="n">
        <f aca="false">COUNTIF(AR74:BL74,"&gt;0")</f>
        <v>2</v>
      </c>
    </row>
    <row r="75" customFormat="false" ht="15" hidden="false" customHeight="false" outlineLevel="0" collapsed="false">
      <c r="A75" s="19" t="n">
        <v>40178</v>
      </c>
      <c r="B75" s="23" t="n">
        <f aca="false">ABS(Rates_Data!AD75-Rates_Data!AE75)</f>
        <v>0.679194444444445</v>
      </c>
      <c r="C75" s="23" t="n">
        <f aca="false">ABS(Rates_Data!AD75-Rates_Data!AF75)</f>
        <v>0.156208333333334</v>
      </c>
      <c r="D75" s="23" t="n">
        <f aca="false">ABS(Rates_Data!AD75-Rates_Data!AG75)</f>
        <v>0.697361111111111</v>
      </c>
      <c r="E75" s="23" t="n">
        <f aca="false">ABS(Rates_Data!AD75-Rates_Data!AH75)</f>
        <v>0.786458333333333</v>
      </c>
      <c r="F75" s="23" t="n">
        <f aca="false">ABS(Rates_Data!AD75-Rates_Data!AI75)</f>
        <v>0.668930555555556</v>
      </c>
      <c r="G75" s="23" t="n">
        <f aca="false">ABS(Rates_Data!AD75-Rates_Data!AJ75)</f>
        <v>0.271652777777778</v>
      </c>
      <c r="H75" s="23" t="n">
        <f aca="false">ABS(Rates_Data!AE75-Rates_Data!AF75)</f>
        <v>0.522986111111111</v>
      </c>
      <c r="I75" s="23" t="n">
        <f aca="false">ABS(Rates_Data!AE75-Rates_Data!AG75)</f>
        <v>0.0181666666666665</v>
      </c>
      <c r="J75" s="23" t="n">
        <f aca="false">ABS(Rates_Data!AE75-Rates_Data!AH75)</f>
        <v>0.107263888888888</v>
      </c>
      <c r="K75" s="23" t="n">
        <f aca="false">ABS(Rates_Data!AE75-Rates_Data!AI75)</f>
        <v>0.010263888888889</v>
      </c>
      <c r="L75" s="23" t="n">
        <f aca="false">ABS(Rates_Data!AE75-Rates_Data!AJ75)</f>
        <v>0.950847222222223</v>
      </c>
      <c r="M75" s="23" t="n">
        <f aca="false">ABS(Rates_Data!AF75-Rates_Data!AG75)</f>
        <v>0.541152777777778</v>
      </c>
      <c r="N75" s="23" t="n">
        <f aca="false">ABS(Rates_Data!AF75-Rates_Data!AH75)</f>
        <v>0.630249999999999</v>
      </c>
      <c r="O75" s="23" t="n">
        <f aca="false">ABS(Rates_Data!AF75-Rates_Data!AI75)</f>
        <v>0.512722222222222</v>
      </c>
      <c r="P75" s="23" t="n">
        <f aca="false">ABS(Rates_Data!AF75-Rates_Data!AJ75)</f>
        <v>0.427861111111112</v>
      </c>
      <c r="Q75" s="23" t="n">
        <f aca="false">ABS(Rates_Data!AG75-Rates_Data!AH75)</f>
        <v>0.089097222222222</v>
      </c>
      <c r="R75" s="23" t="n">
        <f aca="false">ABS(Rates_Data!AG75-Rates_Data!AI75)</f>
        <v>0.0284305555555555</v>
      </c>
      <c r="S75" s="23" t="n">
        <f aca="false">ABS(Rates_Data!AG75-Rates_Data!AJ75)</f>
        <v>0.969013888888889</v>
      </c>
      <c r="T75" s="23" t="n">
        <f aca="false">ABS(Rates_Data!AH75-Rates_Data!AI75)</f>
        <v>0.117527777777777</v>
      </c>
      <c r="U75" s="23" t="n">
        <f aca="false">ABS(Rates_Data!AH75-Rates_Data!AJ75)</f>
        <v>1.05811111111111</v>
      </c>
      <c r="V75" s="23" t="n">
        <f aca="false">ABS(Rates_Data!AI75-Rates_Data!AJ75)</f>
        <v>0.940583333333334</v>
      </c>
      <c r="W75" s="26" t="n">
        <f aca="false">IF(ROW()&lt;4+MinObs-1,"",IFERROR((B75-AVERAGE(B$4:B75))/STDEV(B$4:B75),""))</f>
        <v>1.74572135677008</v>
      </c>
      <c r="X75" s="26" t="n">
        <f aca="false">IF(ROW()&lt;4+MinObs-1,"",IFERROR((C75-AVERAGE(C$4:C75))/STDEV(C$4:C75),""))</f>
        <v>-0.705690717868051</v>
      </c>
      <c r="Y75" s="26" t="n">
        <f aca="false">IF(ROW()&lt;4+MinObs-1,"",IFERROR((D75-AVERAGE(D$4:D75))/STDEV(D$4:D75),""))</f>
        <v>0.891247678937819</v>
      </c>
      <c r="Z75" s="26" t="n">
        <f aca="false">IF(ROW()&lt;4+MinObs-1,"",IFERROR((E75-AVERAGE(E$4:E75))/STDEV(E$4:E75),""))</f>
        <v>0.302204279418436</v>
      </c>
      <c r="AA75" s="26" t="n">
        <f aca="false">IF(ROW()&lt;4+MinObs-1,"",IFERROR((F75-AVERAGE(F$4:F75))/STDEV(F$4:F75),""))</f>
        <v>1.12648471192491</v>
      </c>
      <c r="AB75" s="26" t="n">
        <f aca="false">IF(ROW()&lt;4+MinObs-1,"",IFERROR((G75-AVERAGE(G$4:G75))/STDEV(G$4:G75),""))</f>
        <v>-0.343674259348139</v>
      </c>
      <c r="AC75" s="26" t="n">
        <f aca="false">IF(ROW()&lt;4+MinObs-1,"",IFERROR((H75-AVERAGE(H$4:H75))/STDEV(H$4:H75),""))</f>
        <v>1.19294133513727</v>
      </c>
      <c r="AD75" s="26" t="n">
        <f aca="false">IF(ROW()&lt;4+MinObs-1,"",IFERROR((I75-AVERAGE(I$4:I75))/STDEV(I$4:I75),""))</f>
        <v>-0.715429598440617</v>
      </c>
      <c r="AE75" s="26" t="n">
        <f aca="false">IF(ROW()&lt;4+MinObs-1,"",IFERROR((J75-AVERAGE(J$4:J75))/STDEV(J$4:J75),""))</f>
        <v>-1.05492205648955</v>
      </c>
      <c r="AF75" s="26" t="n">
        <f aca="false">IF(ROW()&lt;4+MinObs-1,"",IFERROR((K75-AVERAGE(K$4:K75))/STDEV(K$4:K75),""))</f>
        <v>-1.16699912374062</v>
      </c>
      <c r="AG75" s="26" t="n">
        <f aca="false">IF(ROW()&lt;4+MinObs-1,"",IFERROR((L75-AVERAGE(L$4:L75))/STDEV(L$4:L75),""))</f>
        <v>2.14765780648641</v>
      </c>
      <c r="AH75" s="26" t="n">
        <f aca="false">IF(ROW()&lt;4+MinObs-1,"",IFERROR((M75-AVERAGE(M$4:M75))/STDEV(M$4:M75),""))</f>
        <v>0.213347000301692</v>
      </c>
      <c r="AI75" s="26" t="n">
        <f aca="false">IF(ROW()&lt;4+MinObs-1,"",IFERROR((N75-AVERAGE(N$4:N75))/STDEV(N$4:N75),""))</f>
        <v>0.123471165197118</v>
      </c>
      <c r="AJ75" s="26" t="n">
        <f aca="false">IF(ROW()&lt;4+MinObs-1,"",IFERROR((O75-AVERAGE(O$4:O75))/STDEV(O$4:O75),""))</f>
        <v>0.751079941170077</v>
      </c>
      <c r="AK75" s="26" t="n">
        <f aca="false">IF(ROW()&lt;4+MinObs-1,"",IFERROR((P75-AVERAGE(P$4:P75))/STDEV(P$4:P75),""))</f>
        <v>0.333005198091095</v>
      </c>
      <c r="AL75" s="26" t="n">
        <f aca="false">IF(ROW()&lt;4+MinObs-1,"",IFERROR((Q75-AVERAGE(Q$4:Q75))/STDEV(Q$4:Q75),""))</f>
        <v>-0.768895596590886</v>
      </c>
      <c r="AM75" s="26" t="n">
        <f aca="false">IF(ROW()&lt;4+MinObs-1,"",IFERROR((R75-AVERAGE(R$4:R75))/STDEV(R$4:R75),""))</f>
        <v>-0.735300742555266</v>
      </c>
      <c r="AN75" s="26" t="n">
        <f aca="false">IF(ROW()&lt;4+MinObs-1,"",IFERROR((S75-AVERAGE(S$4:S75))/STDEV(S$4:S75),""))</f>
        <v>0.701373426520986</v>
      </c>
      <c r="AO75" s="26" t="n">
        <f aca="false">IF(ROW()&lt;4+MinObs-1,"",IFERROR((T75-AVERAGE(T$4:T75))/STDEV(T$4:T75),""))</f>
        <v>-1.24825279444347</v>
      </c>
      <c r="AP75" s="26" t="n">
        <f aca="false">IF(ROW()&lt;4+MinObs-1,"",IFERROR((U75-AVERAGE(U$4:U75))/STDEV(U$4:U75),""))</f>
        <v>0.712539662446848</v>
      </c>
      <c r="AQ75" s="26" t="n">
        <f aca="false">IF(ROW()&lt;4+MinObs-1,"",IFERROR((V75-AVERAGE(V$4:V75))/STDEV(V$4:V75),""))</f>
        <v>2.50951321258804</v>
      </c>
      <c r="AR75" s="26" t="n">
        <f aca="false">IF(W75="",0,IF(W75&gt;=z4,w4,IF(W75&gt;=z3,w3,IF(W75&gt;=zEntry,w2,IF(AND(W75&gt;=ExitZ,AR74&gt;0),w2,0)))))</f>
        <v>0</v>
      </c>
      <c r="AS75" s="26" t="n">
        <f aca="false">IF(X75="",0,IF(X75&gt;=z4,w4,IF(X75&gt;=z3,w3,IF(X75&gt;=zEntry,w2,IF(AND(X75&gt;=ExitZ,AS74&gt;0),w2,0)))))</f>
        <v>0</v>
      </c>
      <c r="AT75" s="26" t="n">
        <f aca="false">IF(Y75="",0,IF(Y75&gt;=z4,w4,IF(Y75&gt;=z3,w3,IF(Y75&gt;=zEntry,w2,IF(AND(Y75&gt;=ExitZ,AT74&gt;0),w2,0)))))</f>
        <v>0</v>
      </c>
      <c r="AU75" s="26" t="n">
        <f aca="false">IF(Z75="",0,IF(Z75&gt;=z4,w4,IF(Z75&gt;=z3,w3,IF(Z75&gt;=zEntry,w2,IF(AND(Z75&gt;=ExitZ,AU74&gt;0),w2,0)))))</f>
        <v>0</v>
      </c>
      <c r="AV75" s="26" t="n">
        <f aca="false">IF(AA75="",0,IF(AA75&gt;=z4,w4,IF(AA75&gt;=z3,w3,IF(AA75&gt;=zEntry,w2,IF(AND(AA75&gt;=ExitZ,AV74&gt;0),w2,0)))))</f>
        <v>0</v>
      </c>
      <c r="AW75" s="26" t="n">
        <f aca="false">IF(AB75="",0,IF(AB75&gt;=z4,w4,IF(AB75&gt;=z3,w3,IF(AB75&gt;=zEntry,w2,IF(AND(AB75&gt;=ExitZ,AW74&gt;0),w2,0)))))</f>
        <v>0</v>
      </c>
      <c r="AX75" s="26" t="n">
        <f aca="false">IF(AC75="",0,IF(AC75&gt;=z4,w4,IF(AC75&gt;=z3,w3,IF(AC75&gt;=zEntry,w2,IF(AND(AC75&gt;=ExitZ,AX74&gt;0),w2,0)))))</f>
        <v>0</v>
      </c>
      <c r="AY75" s="26" t="n">
        <f aca="false">IF(AD75="",0,IF(AD75&gt;=z4,w4,IF(AD75&gt;=z3,w3,IF(AD75&gt;=zEntry,w2,IF(AND(AD75&gt;=ExitZ,AY74&gt;0),w2,0)))))</f>
        <v>0</v>
      </c>
      <c r="AZ75" s="26" t="n">
        <f aca="false">IF(AE75="",0,IF(AE75&gt;=z4,w4,IF(AE75&gt;=z3,w3,IF(AE75&gt;=zEntry,w2,IF(AND(AE75&gt;=ExitZ,AZ74&gt;0),w2,0)))))</f>
        <v>0</v>
      </c>
      <c r="BA75" s="26" t="n">
        <f aca="false">IF(AF75="",0,IF(AF75&gt;=z4,w4,IF(AF75&gt;=z3,w3,IF(AF75&gt;=zEntry,w2,IF(AND(AF75&gt;=ExitZ,BA74&gt;0),w2,0)))))</f>
        <v>0</v>
      </c>
      <c r="BB75" s="26" t="n">
        <f aca="false">IF(AG75="",0,IF(AG75&gt;=z4,w4,IF(AG75&gt;=z3,w3,IF(AG75&gt;=zEntry,w2,IF(AND(AG75&gt;=ExitZ,BB74&gt;0),w2,0)))))</f>
        <v>1</v>
      </c>
      <c r="BC75" s="26" t="n">
        <f aca="false">IF(AH75="",0,IF(AH75&gt;=z4,w4,IF(AH75&gt;=z3,w3,IF(AH75&gt;=zEntry,w2,IF(AND(AH75&gt;=ExitZ,BC74&gt;0),w2,0)))))</f>
        <v>0</v>
      </c>
      <c r="BD75" s="26" t="n">
        <f aca="false">IF(AI75="",0,IF(AI75&gt;=z4,w4,IF(AI75&gt;=z3,w3,IF(AI75&gt;=zEntry,w2,IF(AND(AI75&gt;=ExitZ,BD74&gt;0),w2,0)))))</f>
        <v>0</v>
      </c>
      <c r="BE75" s="26" t="n">
        <f aca="false">IF(AJ75="",0,IF(AJ75&gt;=z4,w4,IF(AJ75&gt;=z3,w3,IF(AJ75&gt;=zEntry,w2,IF(AND(AJ75&gt;=ExitZ,BE74&gt;0),w2,0)))))</f>
        <v>0</v>
      </c>
      <c r="BF75" s="26" t="n">
        <f aca="false">IF(AK75="",0,IF(AK75&gt;=z4,w4,IF(AK75&gt;=z3,w3,IF(AK75&gt;=zEntry,w2,IF(AND(AK75&gt;=ExitZ,BF74&gt;0),w2,0)))))</f>
        <v>0</v>
      </c>
      <c r="BG75" s="26" t="n">
        <f aca="false">IF(AL75="",0,IF(AL75&gt;=z4,w4,IF(AL75&gt;=z3,w3,IF(AL75&gt;=zEntry,w2,IF(AND(AL75&gt;=ExitZ,BG74&gt;0),w2,0)))))</f>
        <v>0</v>
      </c>
      <c r="BH75" s="26" t="n">
        <f aca="false">IF(AM75="",0,IF(AM75&gt;=z4,w4,IF(AM75&gt;=z3,w3,IF(AM75&gt;=zEntry,w2,IF(AND(AM75&gt;=ExitZ,BH74&gt;0),w2,0)))))</f>
        <v>0</v>
      </c>
      <c r="BI75" s="26" t="n">
        <f aca="false">IF(AN75="",0,IF(AN75&gt;=z4,w4,IF(AN75&gt;=z3,w3,IF(AN75&gt;=zEntry,w2,IF(AND(AN75&gt;=ExitZ,BI74&gt;0),w2,0)))))</f>
        <v>0</v>
      </c>
      <c r="BJ75" s="26" t="n">
        <f aca="false">IF(AO75="",0,IF(AO75&gt;=z4,w4,IF(AO75&gt;=z3,w3,IF(AO75&gt;=zEntry,w2,IF(AND(AO75&gt;=ExitZ,BJ74&gt;0),w2,0)))))</f>
        <v>0</v>
      </c>
      <c r="BK75" s="26" t="n">
        <f aca="false">IF(AP75="",0,IF(AP75&gt;=z4,w4,IF(AP75&gt;=z3,w3,IF(AP75&gt;=zEntry,w2,IF(AND(AP75&gt;=ExitZ,BK74&gt;0),w2,0)))))</f>
        <v>0</v>
      </c>
      <c r="BL75" s="26" t="n">
        <f aca="false">IF(AQ75="",0,IF(AQ75&gt;=z4,w4,IF(AQ75&gt;=z3,w3,IF(AQ75&gt;=zEntry,w2,IF(AND(AQ75&gt;=ExitZ,BL74&gt;0),w2,0)))))</f>
        <v>1</v>
      </c>
      <c r="BM75" s="23" t="n">
        <f aca="false">IF(Rates_Data!AD74&gt;=Rates_Data!AE74,Rates_Data!AK75-Rates_Data!AL75,Rates_Data!AL75-Rates_Data!AK75)</f>
        <v>-0.001121</v>
      </c>
      <c r="BN75" s="23" t="n">
        <f aca="false">IF(Rates_Data!AD74&gt;=Rates_Data!AF74,Rates_Data!AK75-Rates_Data!AM75,Rates_Data!AM75-Rates_Data!AK75)</f>
        <v>0.009196</v>
      </c>
      <c r="BO75" s="23" t="n">
        <f aca="false">IF(Rates_Data!AD74&gt;=Rates_Data!AG74,Rates_Data!AK75-Rates_Data!AN75,Rates_Data!AN75-Rates_Data!AK75)</f>
        <v>-0.00668800000000001</v>
      </c>
      <c r="BP75" s="23" t="n">
        <f aca="false">IF(Rates_Data!AD74&gt;=Rates_Data!AH74,Rates_Data!AK75-Rates_Data!AO75,Rates_Data!AO75-Rates_Data!AK75)</f>
        <v>0.00129199999999999</v>
      </c>
      <c r="BQ75" s="23" t="n">
        <f aca="false">IF(Rates_Data!AD74&gt;=Rates_Data!AI74,Rates_Data!AK75-Rates_Data!AP75,Rates_Data!AP75-Rates_Data!AK75)</f>
        <v>-0.00125400000000001</v>
      </c>
      <c r="BR75" s="23" t="n">
        <f aca="false">IF(Rates_Data!AD74&gt;=Rates_Data!AJ74,Rates_Data!AK75-Rates_Data!AQ75,Rates_Data!AQ75-Rates_Data!AK75)</f>
        <v>-0.001805</v>
      </c>
      <c r="BS75" s="23" t="n">
        <f aca="false">IF(Rates_Data!AE74&gt;=Rates_Data!AF74,Rates_Data!AL75-Rates_Data!AM75,Rates_Data!AM75-Rates_Data!AL75)</f>
        <v>0.008075</v>
      </c>
      <c r="BT75" s="23" t="n">
        <f aca="false">IF(Rates_Data!AE74&gt;=Rates_Data!AG74,Rates_Data!AL75-Rates_Data!AN75,Rates_Data!AN75-Rates_Data!AL75)</f>
        <v>-0.005567</v>
      </c>
      <c r="BU75" s="23" t="n">
        <f aca="false">IF(Rates_Data!AE74&gt;=Rates_Data!AH74,Rates_Data!AL75-Rates_Data!AO75,Rates_Data!AO75-Rates_Data!AL75)</f>
        <v>0.002413</v>
      </c>
      <c r="BV75" s="23" t="n">
        <f aca="false">IF(Rates_Data!AE74&gt;=Rates_Data!AI74,Rates_Data!AL75-Rates_Data!AP75,Rates_Data!AP75-Rates_Data!AL75)</f>
        <v>-0.000133000000000002</v>
      </c>
      <c r="BW75" s="23" t="n">
        <f aca="false">IF(Rates_Data!AE74&gt;=Rates_Data!AJ74,Rates_Data!AL75-Rates_Data!AQ75,Rates_Data!AQ75-Rates_Data!AL75)</f>
        <v>-0.002926</v>
      </c>
      <c r="BX75" s="23" t="n">
        <f aca="false">IF(Rates_Data!AF74&gt;=Rates_Data!AG74,Rates_Data!AM75-Rates_Data!AN75,Rates_Data!AN75-Rates_Data!AM75)</f>
        <v>0.002508</v>
      </c>
      <c r="BY75" s="23" t="n">
        <f aca="false">IF(Rates_Data!AF74&gt;=Rates_Data!AH74,Rates_Data!AM75-Rates_Data!AO75,Rates_Data!AO75-Rates_Data!AM75)</f>
        <v>0.010488</v>
      </c>
      <c r="BZ75" s="23" t="n">
        <f aca="false">IF(Rates_Data!AF74&gt;=Rates_Data!AI74,Rates_Data!AM75-Rates_Data!AP75,Rates_Data!AP75-Rates_Data!AM75)</f>
        <v>0.007942</v>
      </c>
      <c r="CA75" s="23" t="n">
        <f aca="false">IF(Rates_Data!AF74&gt;=Rates_Data!AJ74,Rates_Data!AM75-Rates_Data!AQ75,Rates_Data!AQ75-Rates_Data!AM75)</f>
        <v>0.011001</v>
      </c>
      <c r="CB75" s="23" t="n">
        <f aca="false">IF(Rates_Data!AG74&gt;=Rates_Data!AH74,Rates_Data!AN75-Rates_Data!AO75,Rates_Data!AO75-Rates_Data!AN75)</f>
        <v>-0.00798</v>
      </c>
      <c r="CC75" s="23" t="n">
        <f aca="false">IF(Rates_Data!AG74&gt;=Rates_Data!AI74,Rates_Data!AN75-Rates_Data!AP75,Rates_Data!AP75-Rates_Data!AN75)</f>
        <v>0.005434</v>
      </c>
      <c r="CD75" s="23" t="n">
        <f aca="false">IF(Rates_Data!AG74&gt;=Rates_Data!AJ74,Rates_Data!AN75-Rates_Data!AQ75,Rates_Data!AQ75-Rates_Data!AN75)</f>
        <v>-0.008493</v>
      </c>
      <c r="CE75" s="23" t="n">
        <f aca="false">IF(Rates_Data!AH74&gt;=Rates_Data!AI74,Rates_Data!AO75-Rates_Data!AP75,Rates_Data!AP75-Rates_Data!AO75)</f>
        <v>-0.002546</v>
      </c>
      <c r="CF75" s="23" t="n">
        <f aca="false">IF(Rates_Data!AH74&gt;=Rates_Data!AJ74,Rates_Data!AO75-Rates_Data!AQ75,Rates_Data!AQ75-Rates_Data!AO75)</f>
        <v>-0.000513000000000003</v>
      </c>
      <c r="CG75" s="23" t="n">
        <f aca="false">IF(Rates_Data!AI74&gt;=Rates_Data!AJ74,Rates_Data!AP75-Rates_Data!AQ75,Rates_Data!AQ75-Rates_Data!AP75)</f>
        <v>-0.003059</v>
      </c>
      <c r="CH75" s="27" t="n">
        <f aca="false">IF(ROW()&lt;4+VolLB,"",STDEV(INDEX($BM:$BM,ROW()-VolLB+1):INDEX($BM:$BM,ROW()))*SQRT(12))</f>
        <v>0.0198015138459279</v>
      </c>
      <c r="CI75" s="27" t="n">
        <f aca="false">IF(ROW()&lt;4+VolLB,"",STDEV(INDEX($BN:$BN,ROW()-VolLB+1):INDEX($BN:$BN,ROW()))*SQRT(12))</f>
        <v>0.0200651298067544</v>
      </c>
      <c r="CJ75" s="27" t="n">
        <f aca="false">IF(ROW()&lt;4+VolLB,"",STDEV(INDEX($BO:$BO,ROW()-VolLB+1):INDEX($BO:$BO,ROW()))*SQRT(12))</f>
        <v>0.0189058272707247</v>
      </c>
      <c r="CK75" s="27" t="n">
        <f aca="false">IF(ROW()&lt;4+VolLB,"",STDEV(INDEX($BP:$BP,ROW()-VolLB+1):INDEX($BP:$BP,ROW()))*SQRT(12))</f>
        <v>0.0196729751484232</v>
      </c>
      <c r="CL75" s="27" t="n">
        <f aca="false">IF(ROW()&lt;4+VolLB,"",STDEV(INDEX($BQ:$BQ,ROW()-VolLB+1):INDEX($BQ:$BQ,ROW()))*SQRT(12))</f>
        <v>0.024191666713974</v>
      </c>
      <c r="CM75" s="27" t="n">
        <f aca="false">IF(ROW()&lt;4+VolLB,"",STDEV(INDEX($BR:$BR,ROW()-VolLB+1):INDEX($BR:$BR,ROW()))*SQRT(12))</f>
        <v>0.0203768529267893</v>
      </c>
      <c r="CN75" s="27" t="n">
        <f aca="false">IF(ROW()&lt;4+VolLB,"",STDEV(INDEX($BS:$BS,ROW()-VolLB+1):INDEX($BS:$BS,ROW()))*SQRT(12))</f>
        <v>0.0212464193588338</v>
      </c>
      <c r="CO75" s="27" t="n">
        <f aca="false">IF(ROW()&lt;4+VolLB,"",STDEV(INDEX($BT:$BT,ROW()-VolLB+1):INDEX($BT:$BT,ROW()))*SQRT(12))</f>
        <v>0.0177915731585811</v>
      </c>
      <c r="CP75" s="27" t="n">
        <f aca="false">IF(ROW()&lt;4+VolLB,"",STDEV(INDEX($BU:$BU,ROW()-VolLB+1):INDEX($BU:$BU,ROW()))*SQRT(12))</f>
        <v>0.0220000327971617</v>
      </c>
      <c r="CQ75" s="27" t="n">
        <f aca="false">IF(ROW()&lt;4+VolLB,"",STDEV(INDEX($BV:$BV,ROW()-VolLB+1):INDEX($BV:$BV,ROW()))*SQRT(12))</f>
        <v>0.0205364496852837</v>
      </c>
      <c r="CR75" s="27" t="n">
        <f aca="false">IF(ROW()&lt;4+VolLB,"",STDEV(INDEX($BW:$BW,ROW()-VolLB+1):INDEX($BW:$BW,ROW()))*SQRT(12))</f>
        <v>0.0203112203070595</v>
      </c>
      <c r="CS75" s="27" t="n">
        <f aca="false">IF(ROW()&lt;4+VolLB,"",STDEV(INDEX($BX:$BX,ROW()-VolLB+1):INDEX($BX:$BX,ROW()))*SQRT(12))</f>
        <v>0.0190414970079761</v>
      </c>
      <c r="CT75" s="27" t="n">
        <f aca="false">IF(ROW()&lt;4+VolLB,"",STDEV(INDEX($BY:$BY,ROW()-VolLB+1):INDEX($BY:$BY,ROW()))*SQRT(12))</f>
        <v>0.0221360166494508</v>
      </c>
      <c r="CU75" s="27" t="n">
        <f aca="false">IF(ROW()&lt;4+VolLB,"",STDEV(INDEX($BZ:$BZ,ROW()-VolLB+1):INDEX($BZ:$BZ,ROW()))*SQRT(12))</f>
        <v>0.0238645966599659</v>
      </c>
      <c r="CV75" s="27" t="n">
        <f aca="false">IF(ROW()&lt;4+VolLB,"",STDEV(INDEX($CA:$CA,ROW()-VolLB+1):INDEX($CA:$CA,ROW()))*SQRT(12))</f>
        <v>0.019958627236647</v>
      </c>
      <c r="CW75" s="27" t="n">
        <f aca="false">IF(ROW()&lt;4+VolLB,"",STDEV(INDEX($CB:$CB,ROW()-VolLB+1):INDEX($CB:$CB,ROW()))*SQRT(12))</f>
        <v>0.0184290728289117</v>
      </c>
      <c r="CX75" s="27" t="n">
        <f aca="false">IF(ROW()&lt;4+VolLB,"",STDEV(INDEX($CC:$CC,ROW()-VolLB+1):INDEX($CC:$CC,ROW()))*SQRT(12))</f>
        <v>0.0228281251965744</v>
      </c>
      <c r="CY75" s="27" t="n">
        <f aca="false">IF(ROW()&lt;4+VolLB,"",STDEV(INDEX($CD:$CD,ROW()-VolLB+1):INDEX($CD:$CD,ROW()))*SQRT(12))</f>
        <v>0.0197657808439593</v>
      </c>
      <c r="CZ75" s="27" t="n">
        <f aca="false">IF(ROW()&lt;4+VolLB,"",STDEV(INDEX($CE:$CE,ROW()-VolLB+1):INDEX($CE:$CE,ROW()))*SQRT(12))</f>
        <v>0.0233681244195103</v>
      </c>
      <c r="DA75" s="27" t="n">
        <f aca="false">IF(ROW()&lt;4+VolLB,"",STDEV(INDEX($CF:$CF,ROW()-VolLB+1):INDEX($CF:$CF,ROW()))*SQRT(12))</f>
        <v>0.0196567365200597</v>
      </c>
      <c r="DB75" s="27" t="n">
        <f aca="false">IF(ROW()&lt;4+VolLB,"",STDEV(INDEX($CG:$CG,ROW()-VolLB+1):INDEX($CG:$CG,ROW()))*SQRT(12))</f>
        <v>0.0174452887655747</v>
      </c>
      <c r="DC75" s="26" t="n">
        <f aca="false">IF(OR(AR75=0,CH75="",CH75=0),0,AR75*MIN(MaxScal,TgtVol/CH75))</f>
        <v>0</v>
      </c>
      <c r="DD75" s="26" t="n">
        <f aca="false">IF(OR(AS75=0,CI75="",CI75=0),0,AS75*MIN(MaxScal,TgtVol/CI75))</f>
        <v>0</v>
      </c>
      <c r="DE75" s="26" t="n">
        <f aca="false">IF(OR(AT75=0,CJ75="",CJ75=0),0,AT75*MIN(MaxScal,TgtVol/CJ75))</f>
        <v>0</v>
      </c>
      <c r="DF75" s="26" t="n">
        <f aca="false">IF(OR(AU75=0,CK75="",CK75=0),0,AU75*MIN(MaxScal,TgtVol/CK75))</f>
        <v>0</v>
      </c>
      <c r="DG75" s="26" t="n">
        <f aca="false">IF(OR(AV75=0,CL75="",CL75=0),0,AV75*MIN(MaxScal,TgtVol/CL75))</f>
        <v>0</v>
      </c>
      <c r="DH75" s="26" t="n">
        <f aca="false">IF(OR(AW75=0,CM75="",CM75=0),0,AW75*MIN(MaxScal,TgtVol/CM75))</f>
        <v>0</v>
      </c>
      <c r="DI75" s="26" t="n">
        <f aca="false">IF(OR(AX75=0,CN75="",CN75=0),0,AX75*MIN(MaxScal,TgtVol/CN75))</f>
        <v>0</v>
      </c>
      <c r="DJ75" s="26" t="n">
        <f aca="false">IF(OR(AY75=0,CO75="",CO75=0),0,AY75*MIN(MaxScal,TgtVol/CO75))</f>
        <v>0</v>
      </c>
      <c r="DK75" s="26" t="n">
        <f aca="false">IF(OR(AZ75=0,CP75="",CP75=0),0,AZ75*MIN(MaxScal,TgtVol/CP75))</f>
        <v>0</v>
      </c>
      <c r="DL75" s="26" t="n">
        <f aca="false">IF(OR(BA75=0,CQ75="",CQ75=0),0,BA75*MIN(MaxScal,TgtVol/CQ75))</f>
        <v>0</v>
      </c>
      <c r="DM75" s="26" t="n">
        <f aca="false">IF(OR(BB75=0,CR75="",CR75=0),0,BB75*MIN(MaxScal,TgtVol/CR75))</f>
        <v>0.984677419556554</v>
      </c>
      <c r="DN75" s="26" t="n">
        <f aca="false">IF(OR(BC75=0,CS75="",CS75=0),0,BC75*MIN(MaxScal,TgtVol/CS75))</f>
        <v>0</v>
      </c>
      <c r="DO75" s="26" t="n">
        <f aca="false">IF(OR(BD75=0,CT75="",CT75=0),0,BD75*MIN(MaxScal,TgtVol/CT75))</f>
        <v>0</v>
      </c>
      <c r="DP75" s="26" t="n">
        <f aca="false">IF(OR(BE75=0,CU75="",CU75=0),0,BE75*MIN(MaxScal,TgtVol/CU75))</f>
        <v>0</v>
      </c>
      <c r="DQ75" s="26" t="n">
        <f aca="false">IF(OR(BF75=0,CV75="",CV75=0),0,BF75*MIN(MaxScal,TgtVol/CV75))</f>
        <v>0</v>
      </c>
      <c r="DR75" s="26" t="n">
        <f aca="false">IF(OR(BG75=0,CW75="",CW75=0),0,BG75*MIN(MaxScal,TgtVol/CW75))</f>
        <v>0</v>
      </c>
      <c r="DS75" s="26" t="n">
        <f aca="false">IF(OR(BH75=0,CX75="",CX75=0),0,BH75*MIN(MaxScal,TgtVol/CX75))</f>
        <v>0</v>
      </c>
      <c r="DT75" s="26" t="n">
        <f aca="false">IF(OR(BI75=0,CY75="",CY75=0),0,BI75*MIN(MaxScal,TgtVol/CY75))</f>
        <v>0</v>
      </c>
      <c r="DU75" s="26" t="n">
        <f aca="false">IF(OR(BJ75=0,CZ75="",CZ75=0),0,BJ75*MIN(MaxScal,TgtVol/CZ75))</f>
        <v>0</v>
      </c>
      <c r="DV75" s="26" t="n">
        <f aca="false">IF(OR(BK75=0,DA75="",DA75=0),0,BK75*MIN(MaxScal,TgtVol/DA75))</f>
        <v>0</v>
      </c>
      <c r="DW75" s="26" t="n">
        <f aca="false">IF(OR(BL75=0,DB75="",DB75=0),0,BL75*MIN(MaxScal,TgtVol/DB75))</f>
        <v>1.14644132686795</v>
      </c>
      <c r="DX75" s="28" t="n">
        <f aca="false">IFERROR(DC74*BM75,"")</f>
        <v>-0</v>
      </c>
      <c r="DY75" s="28" t="n">
        <f aca="false">IFERROR(DD74*BN75,"")</f>
        <v>0</v>
      </c>
      <c r="DZ75" s="28" t="n">
        <f aca="false">IFERROR(DE74*BO75,"")</f>
        <v>-0</v>
      </c>
      <c r="EA75" s="28" t="n">
        <f aca="false">IFERROR(DF74*BP75,"")</f>
        <v>0</v>
      </c>
      <c r="EB75" s="28" t="n">
        <f aca="false">IFERROR(DG74*BQ75,"")</f>
        <v>-0</v>
      </c>
      <c r="EC75" s="28" t="n">
        <f aca="false">IFERROR(DH74*BR75,"")</f>
        <v>-0</v>
      </c>
      <c r="ED75" s="28" t="n">
        <f aca="false">IFERROR(DI74*BS75,"")</f>
        <v>0</v>
      </c>
      <c r="EE75" s="28" t="n">
        <f aca="false">IFERROR(DJ74*BT75,"")</f>
        <v>-0</v>
      </c>
      <c r="EF75" s="28" t="n">
        <f aca="false">IFERROR(DK74*BU75,"")</f>
        <v>0</v>
      </c>
      <c r="EG75" s="28" t="n">
        <f aca="false">IFERROR(DL74*BV75,"")</f>
        <v>-0</v>
      </c>
      <c r="EH75" s="28" t="n">
        <f aca="false">IFERROR(DM74*BW75,"")</f>
        <v>-0</v>
      </c>
      <c r="EI75" s="28" t="n">
        <f aca="false">IFERROR(DN74*BX75,"")</f>
        <v>0</v>
      </c>
      <c r="EJ75" s="28" t="n">
        <f aca="false">IFERROR(DO74*BY75,"")</f>
        <v>0</v>
      </c>
      <c r="EK75" s="28" t="n">
        <f aca="false">IFERROR(DP74*BZ75,"")</f>
        <v>0.00675015041036614</v>
      </c>
      <c r="EL75" s="28" t="n">
        <f aca="false">IFERROR(DQ74*CA75,"")</f>
        <v>0</v>
      </c>
      <c r="EM75" s="28" t="n">
        <f aca="false">IFERROR(DR74*CB75,"")</f>
        <v>-0</v>
      </c>
      <c r="EN75" s="28" t="n">
        <f aca="false">IFERROR(DS74*CC75,"")</f>
        <v>0</v>
      </c>
      <c r="EO75" s="28" t="n">
        <f aca="false">IFERROR(DT74*CD75,"")</f>
        <v>-0</v>
      </c>
      <c r="EP75" s="28" t="n">
        <f aca="false">IFERROR(DU74*CE75,"")</f>
        <v>-0</v>
      </c>
      <c r="EQ75" s="28" t="n">
        <f aca="false">IFERROR(DV74*CF75,"")</f>
        <v>-0</v>
      </c>
      <c r="ER75" s="28" t="n">
        <f aca="false">IFERROR(DW74*CG75,"")</f>
        <v>-0.00332910690712915</v>
      </c>
      <c r="ES75" s="28" t="n">
        <f aca="false">IF(ROW()=4,"",SUM(DX75:ER75))</f>
        <v>0.00342104350323699</v>
      </c>
      <c r="ET75" s="29" t="n">
        <f aca="false">COUNTIF(AR75:BL75,"&gt;0")</f>
        <v>2</v>
      </c>
    </row>
    <row r="76" customFormat="false" ht="15" hidden="false" customHeight="false" outlineLevel="0" collapsed="false">
      <c r="A76" s="19" t="n">
        <v>40209</v>
      </c>
      <c r="B76" s="23" t="n">
        <f aca="false">ABS(Rates_Data!AD76-Rates_Data!AE76)</f>
        <v>0.287205479452055</v>
      </c>
      <c r="C76" s="23" t="n">
        <f aca="false">ABS(Rates_Data!AD76-Rates_Data!AF76)</f>
        <v>0.0865890410958907</v>
      </c>
      <c r="D76" s="23" t="n">
        <f aca="false">ABS(Rates_Data!AD76-Rates_Data!AG76)</f>
        <v>0.418547945205479</v>
      </c>
      <c r="E76" s="23" t="n">
        <f aca="false">ABS(Rates_Data!AD76-Rates_Data!AH76)</f>
        <v>0.640561643835617</v>
      </c>
      <c r="F76" s="23" t="n">
        <f aca="false">ABS(Rates_Data!AD76-Rates_Data!AI76)</f>
        <v>0.262287671232877</v>
      </c>
      <c r="G76" s="23" t="n">
        <f aca="false">ABS(Rates_Data!AD76-Rates_Data!AJ76)</f>
        <v>0.0753013698630143</v>
      </c>
      <c r="H76" s="23" t="n">
        <f aca="false">ABS(Rates_Data!AE76-Rates_Data!AF76)</f>
        <v>0.373794520547946</v>
      </c>
      <c r="I76" s="23" t="n">
        <f aca="false">ABS(Rates_Data!AE76-Rates_Data!AG76)</f>
        <v>0.131342465753425</v>
      </c>
      <c r="J76" s="23" t="n">
        <f aca="false">ABS(Rates_Data!AE76-Rates_Data!AH76)</f>
        <v>0.353356164383562</v>
      </c>
      <c r="K76" s="23" t="n">
        <f aca="false">ABS(Rates_Data!AE76-Rates_Data!AI76)</f>
        <v>0.024917808219178</v>
      </c>
      <c r="L76" s="23" t="n">
        <f aca="false">ABS(Rates_Data!AE76-Rates_Data!AJ76)</f>
        <v>0.211904109589041</v>
      </c>
      <c r="M76" s="23" t="n">
        <f aca="false">ABS(Rates_Data!AF76-Rates_Data!AG76)</f>
        <v>0.50513698630137</v>
      </c>
      <c r="N76" s="23" t="n">
        <f aca="false">ABS(Rates_Data!AF76-Rates_Data!AH76)</f>
        <v>0.727150684931507</v>
      </c>
      <c r="O76" s="23" t="n">
        <f aca="false">ABS(Rates_Data!AF76-Rates_Data!AI76)</f>
        <v>0.348876712328768</v>
      </c>
      <c r="P76" s="23" t="n">
        <f aca="false">ABS(Rates_Data!AF76-Rates_Data!AJ76)</f>
        <v>0.161890410958905</v>
      </c>
      <c r="Q76" s="23" t="n">
        <f aca="false">ABS(Rates_Data!AG76-Rates_Data!AH76)</f>
        <v>0.222013698630137</v>
      </c>
      <c r="R76" s="23" t="n">
        <f aca="false">ABS(Rates_Data!AG76-Rates_Data!AI76)</f>
        <v>0.156260273972603</v>
      </c>
      <c r="S76" s="23" t="n">
        <f aca="false">ABS(Rates_Data!AG76-Rates_Data!AJ76)</f>
        <v>0.343246575342465</v>
      </c>
      <c r="T76" s="23" t="n">
        <f aca="false">ABS(Rates_Data!AH76-Rates_Data!AI76)</f>
        <v>0.37827397260274</v>
      </c>
      <c r="U76" s="23" t="n">
        <f aca="false">ABS(Rates_Data!AH76-Rates_Data!AJ76)</f>
        <v>0.565260273972602</v>
      </c>
      <c r="V76" s="23" t="n">
        <f aca="false">ABS(Rates_Data!AI76-Rates_Data!AJ76)</f>
        <v>0.186986301369863</v>
      </c>
      <c r="W76" s="26" t="n">
        <f aca="false">IF(ROW()&lt;4+MinObs-1,"",IFERROR((B76-AVERAGE(B$4:B76))/STDEV(B$4:B76),""))</f>
        <v>0.0950326453802149</v>
      </c>
      <c r="X76" s="26" t="n">
        <f aca="false">IF(ROW()&lt;4+MinObs-1,"",IFERROR((C76-AVERAGE(C$4:C76))/STDEV(C$4:C76),""))</f>
        <v>-0.969800998204646</v>
      </c>
      <c r="Y76" s="26" t="n">
        <f aca="false">IF(ROW()&lt;4+MinObs-1,"",IFERROR((D76-AVERAGE(D$4:D76))/STDEV(D$4:D76),""))</f>
        <v>0.0919774723396624</v>
      </c>
      <c r="Z76" s="26" t="n">
        <f aca="false">IF(ROW()&lt;4+MinObs-1,"",IFERROR((E76-AVERAGE(E$4:E76))/STDEV(E$4:E76),""))</f>
        <v>-0.0317989248300464</v>
      </c>
      <c r="AA76" s="26" t="n">
        <f aca="false">IF(ROW()&lt;4+MinObs-1,"",IFERROR((F76-AVERAGE(F$4:F76))/STDEV(F$4:F76),""))</f>
        <v>-0.448039209103138</v>
      </c>
      <c r="AB76" s="26" t="n">
        <f aca="false">IF(ROW()&lt;4+MinObs-1,"",IFERROR((G76-AVERAGE(G$4:G76))/STDEV(G$4:G76),""))</f>
        <v>-0.911386314392459</v>
      </c>
      <c r="AC76" s="26" t="n">
        <f aca="false">IF(ROW()&lt;4+MinObs-1,"",IFERROR((H76-AVERAGE(H$4:H76))/STDEV(H$4:H76),""))</f>
        <v>0.515393026693088</v>
      </c>
      <c r="AD76" s="26" t="n">
        <f aca="false">IF(ROW()&lt;4+MinObs-1,"",IFERROR((I76-AVERAGE(I$4:I76))/STDEV(I$4:I76),""))</f>
        <v>-0.469064496345352</v>
      </c>
      <c r="AE76" s="26" t="n">
        <f aca="false">IF(ROW()&lt;4+MinObs-1,"",IFERROR((J76-AVERAGE(J$4:J76))/STDEV(J$4:J76),""))</f>
        <v>-0.406256332457057</v>
      </c>
      <c r="AF76" s="26" t="n">
        <f aca="false">IF(ROW()&lt;4+MinObs-1,"",IFERROR((K76-AVERAGE(K$4:K76))/STDEV(K$4:K76),""))</f>
        <v>-1.07350706746346</v>
      </c>
      <c r="AG76" s="26" t="n">
        <f aca="false">IF(ROW()&lt;4+MinObs-1,"",IFERROR((L76-AVERAGE(L$4:L76))/STDEV(L$4:L76),""))</f>
        <v>-0.332366702343035</v>
      </c>
      <c r="AH76" s="26" t="n">
        <f aca="false">IF(ROW()&lt;4+MinObs-1,"",IFERROR((M76-AVERAGE(M$4:M76))/STDEV(M$4:M76),""))</f>
        <v>0.139781486657006</v>
      </c>
      <c r="AI76" s="26" t="n">
        <f aca="false">IF(ROW()&lt;4+MinObs-1,"",IFERROR((N76-AVERAGE(N$4:N76))/STDEV(N$4:N76),""))</f>
        <v>0.348579427428058</v>
      </c>
      <c r="AJ76" s="26" t="n">
        <f aca="false">IF(ROW()&lt;4+MinObs-1,"",IFERROR((O76-AVERAGE(O$4:O76))/STDEV(O$4:O76),""))</f>
        <v>0.0717982154502228</v>
      </c>
      <c r="AK76" s="26" t="n">
        <f aca="false">IF(ROW()&lt;4+MinObs-1,"",IFERROR((P76-AVERAGE(P$4:P76))/STDEV(P$4:P76),""))</f>
        <v>-0.65637373497962</v>
      </c>
      <c r="AL76" s="26" t="n">
        <f aca="false">IF(ROW()&lt;4+MinObs-1,"",IFERROR((Q76-AVERAGE(Q$4:Q76))/STDEV(Q$4:Q76),""))</f>
        <v>-0.499817193228864</v>
      </c>
      <c r="AM76" s="26" t="n">
        <f aca="false">IF(ROW()&lt;4+MinObs-1,"",IFERROR((R76-AVERAGE(R$4:R76))/STDEV(R$4:R76),""))</f>
        <v>-0.470734311807364</v>
      </c>
      <c r="AN76" s="26" t="n">
        <f aca="false">IF(ROW()&lt;4+MinObs-1,"",IFERROR((S76-AVERAGE(S$4:S76))/STDEV(S$4:S76),""))</f>
        <v>-0.484298566445066</v>
      </c>
      <c r="AO76" s="26" t="n">
        <f aca="false">IF(ROW()&lt;4+MinObs-1,"",IFERROR((T76-AVERAGE(T$4:T76))/STDEV(T$4:T76),""))</f>
        <v>-0.431339801956143</v>
      </c>
      <c r="AP76" s="26" t="n">
        <f aca="false">IF(ROW()&lt;4+MinObs-1,"",IFERROR((U76-AVERAGE(U$4:U76))/STDEV(U$4:U76),""))</f>
        <v>-0.338085092344384</v>
      </c>
      <c r="AQ76" s="26" t="n">
        <f aca="false">IF(ROW()&lt;4+MinObs-1,"",IFERROR((V76-AVERAGE(V$4:V76))/STDEV(V$4:V76),""))</f>
        <v>-0.627077356940023</v>
      </c>
      <c r="AR76" s="26" t="n">
        <f aca="false">IF(W76="",0,IF(W76&gt;=z4,w4,IF(W76&gt;=z3,w3,IF(W76&gt;=zEntry,w2,IF(AND(W76&gt;=ExitZ,AR75&gt;0),w2,0)))))</f>
        <v>0</v>
      </c>
      <c r="AS76" s="26" t="n">
        <f aca="false">IF(X76="",0,IF(X76&gt;=z4,w4,IF(X76&gt;=z3,w3,IF(X76&gt;=zEntry,w2,IF(AND(X76&gt;=ExitZ,AS75&gt;0),w2,0)))))</f>
        <v>0</v>
      </c>
      <c r="AT76" s="26" t="n">
        <f aca="false">IF(Y76="",0,IF(Y76&gt;=z4,w4,IF(Y76&gt;=z3,w3,IF(Y76&gt;=zEntry,w2,IF(AND(Y76&gt;=ExitZ,AT75&gt;0),w2,0)))))</f>
        <v>0</v>
      </c>
      <c r="AU76" s="26" t="n">
        <f aca="false">IF(Z76="",0,IF(Z76&gt;=z4,w4,IF(Z76&gt;=z3,w3,IF(Z76&gt;=zEntry,w2,IF(AND(Z76&gt;=ExitZ,AU75&gt;0),w2,0)))))</f>
        <v>0</v>
      </c>
      <c r="AV76" s="26" t="n">
        <f aca="false">IF(AA76="",0,IF(AA76&gt;=z4,w4,IF(AA76&gt;=z3,w3,IF(AA76&gt;=zEntry,w2,IF(AND(AA76&gt;=ExitZ,AV75&gt;0),w2,0)))))</f>
        <v>0</v>
      </c>
      <c r="AW76" s="26" t="n">
        <f aca="false">IF(AB76="",0,IF(AB76&gt;=z4,w4,IF(AB76&gt;=z3,w3,IF(AB76&gt;=zEntry,w2,IF(AND(AB76&gt;=ExitZ,AW75&gt;0),w2,0)))))</f>
        <v>0</v>
      </c>
      <c r="AX76" s="26" t="n">
        <f aca="false">IF(AC76="",0,IF(AC76&gt;=z4,w4,IF(AC76&gt;=z3,w3,IF(AC76&gt;=zEntry,w2,IF(AND(AC76&gt;=ExitZ,AX75&gt;0),w2,0)))))</f>
        <v>0</v>
      </c>
      <c r="AY76" s="26" t="n">
        <f aca="false">IF(AD76="",0,IF(AD76&gt;=z4,w4,IF(AD76&gt;=z3,w3,IF(AD76&gt;=zEntry,w2,IF(AND(AD76&gt;=ExitZ,AY75&gt;0),w2,0)))))</f>
        <v>0</v>
      </c>
      <c r="AZ76" s="26" t="n">
        <f aca="false">IF(AE76="",0,IF(AE76&gt;=z4,w4,IF(AE76&gt;=z3,w3,IF(AE76&gt;=zEntry,w2,IF(AND(AE76&gt;=ExitZ,AZ75&gt;0),w2,0)))))</f>
        <v>0</v>
      </c>
      <c r="BA76" s="26" t="n">
        <f aca="false">IF(AF76="",0,IF(AF76&gt;=z4,w4,IF(AF76&gt;=z3,w3,IF(AF76&gt;=zEntry,w2,IF(AND(AF76&gt;=ExitZ,BA75&gt;0),w2,0)))))</f>
        <v>0</v>
      </c>
      <c r="BB76" s="26" t="n">
        <f aca="false">IF(AG76="",0,IF(AG76&gt;=z4,w4,IF(AG76&gt;=z3,w3,IF(AG76&gt;=zEntry,w2,IF(AND(AG76&gt;=ExitZ,BB75&gt;0),w2,0)))))</f>
        <v>0</v>
      </c>
      <c r="BC76" s="26" t="n">
        <f aca="false">IF(AH76="",0,IF(AH76&gt;=z4,w4,IF(AH76&gt;=z3,w3,IF(AH76&gt;=zEntry,w2,IF(AND(AH76&gt;=ExitZ,BC75&gt;0),w2,0)))))</f>
        <v>0</v>
      </c>
      <c r="BD76" s="26" t="n">
        <f aca="false">IF(AI76="",0,IF(AI76&gt;=z4,w4,IF(AI76&gt;=z3,w3,IF(AI76&gt;=zEntry,w2,IF(AND(AI76&gt;=ExitZ,BD75&gt;0),w2,0)))))</f>
        <v>0</v>
      </c>
      <c r="BE76" s="26" t="n">
        <f aca="false">IF(AJ76="",0,IF(AJ76&gt;=z4,w4,IF(AJ76&gt;=z3,w3,IF(AJ76&gt;=zEntry,w2,IF(AND(AJ76&gt;=ExitZ,BE75&gt;0),w2,0)))))</f>
        <v>0</v>
      </c>
      <c r="BF76" s="26" t="n">
        <f aca="false">IF(AK76="",0,IF(AK76&gt;=z4,w4,IF(AK76&gt;=z3,w3,IF(AK76&gt;=zEntry,w2,IF(AND(AK76&gt;=ExitZ,BF75&gt;0),w2,0)))))</f>
        <v>0</v>
      </c>
      <c r="BG76" s="26" t="n">
        <f aca="false">IF(AL76="",0,IF(AL76&gt;=z4,w4,IF(AL76&gt;=z3,w3,IF(AL76&gt;=zEntry,w2,IF(AND(AL76&gt;=ExitZ,BG75&gt;0),w2,0)))))</f>
        <v>0</v>
      </c>
      <c r="BH76" s="26" t="n">
        <f aca="false">IF(AM76="",0,IF(AM76&gt;=z4,w4,IF(AM76&gt;=z3,w3,IF(AM76&gt;=zEntry,w2,IF(AND(AM76&gt;=ExitZ,BH75&gt;0),w2,0)))))</f>
        <v>0</v>
      </c>
      <c r="BI76" s="26" t="n">
        <f aca="false">IF(AN76="",0,IF(AN76&gt;=z4,w4,IF(AN76&gt;=z3,w3,IF(AN76&gt;=zEntry,w2,IF(AND(AN76&gt;=ExitZ,BI75&gt;0),w2,0)))))</f>
        <v>0</v>
      </c>
      <c r="BJ76" s="26" t="n">
        <f aca="false">IF(AO76="",0,IF(AO76&gt;=z4,w4,IF(AO76&gt;=z3,w3,IF(AO76&gt;=zEntry,w2,IF(AND(AO76&gt;=ExitZ,BJ75&gt;0),w2,0)))))</f>
        <v>0</v>
      </c>
      <c r="BK76" s="26" t="n">
        <f aca="false">IF(AP76="",0,IF(AP76&gt;=z4,w4,IF(AP76&gt;=z3,w3,IF(AP76&gt;=zEntry,w2,IF(AND(AP76&gt;=ExitZ,BK75&gt;0),w2,0)))))</f>
        <v>0</v>
      </c>
      <c r="BL76" s="26" t="n">
        <f aca="false">IF(AQ76="",0,IF(AQ76&gt;=z4,w4,IF(AQ76&gt;=z3,w3,IF(AQ76&gt;=zEntry,w2,IF(AND(AQ76&gt;=ExitZ,BL75&gt;0),w2,0)))))</f>
        <v>0</v>
      </c>
      <c r="BM76" s="23" t="n">
        <f aca="false">IF(Rates_Data!AD75&gt;=Rates_Data!AE75,Rates_Data!AK76-Rates_Data!AL76,Rates_Data!AL76-Rates_Data!AK76)</f>
        <v>-3.79999999999955E-005</v>
      </c>
      <c r="BN76" s="23" t="n">
        <f aca="false">IF(Rates_Data!AD75&gt;=Rates_Data!AF75,Rates_Data!AK76-Rates_Data!AM76,Rates_Data!AM76-Rates_Data!AK76)</f>
        <v>0.00454100000000001</v>
      </c>
      <c r="BO76" s="23" t="n">
        <f aca="false">IF(Rates_Data!AD75&gt;=Rates_Data!AG75,Rates_Data!AK76-Rates_Data!AN76,Rates_Data!AN76-Rates_Data!AK76)</f>
        <v>0.00554800000000001</v>
      </c>
      <c r="BP76" s="23" t="n">
        <f aca="false">IF(Rates_Data!AD75&gt;=Rates_Data!AH75,Rates_Data!AK76-Rates_Data!AO76,Rates_Data!AO76-Rates_Data!AK76)</f>
        <v>0.001273</v>
      </c>
      <c r="BQ76" s="23" t="n">
        <f aca="false">IF(Rates_Data!AD75&gt;=Rates_Data!AI75,Rates_Data!AK76-Rates_Data!AP76,Rates_Data!AP76-Rates_Data!AK76)</f>
        <v>0.010222</v>
      </c>
      <c r="BR76" s="23" t="n">
        <f aca="false">IF(Rates_Data!AD75&gt;=Rates_Data!AJ75,Rates_Data!AK76-Rates_Data!AQ76,Rates_Data!AQ76-Rates_Data!AK76)</f>
        <v>-0.00020900000000001</v>
      </c>
      <c r="BS76" s="23" t="n">
        <f aca="false">IF(Rates_Data!AE75&gt;=Rates_Data!AF75,Rates_Data!AL76-Rates_Data!AM76,Rates_Data!AM76-Rates_Data!AL76)</f>
        <v>-0.004579</v>
      </c>
      <c r="BT76" s="23" t="n">
        <f aca="false">IF(Rates_Data!AE75&gt;=Rates_Data!AG75,Rates_Data!AL76-Rates_Data!AN76,Rates_Data!AN76-Rates_Data!AL76)</f>
        <v>0.005586</v>
      </c>
      <c r="BU76" s="23" t="n">
        <f aca="false">IF(Rates_Data!AE75&gt;=Rates_Data!AH75,Rates_Data!AL76-Rates_Data!AO76,Rates_Data!AO76-Rates_Data!AL76)</f>
        <v>0.001311</v>
      </c>
      <c r="BV76" s="23" t="n">
        <f aca="false">IF(Rates_Data!AE75&gt;=Rates_Data!AI75,Rates_Data!AL76-Rates_Data!AP76,Rates_Data!AP76-Rates_Data!AL76)</f>
        <v>-0.01026</v>
      </c>
      <c r="BW76" s="23" t="n">
        <f aca="false">IF(Rates_Data!AE75&gt;=Rates_Data!AJ75,Rates_Data!AL76-Rates_Data!AQ76,Rates_Data!AQ76-Rates_Data!AL76)</f>
        <v>-0.000247000000000006</v>
      </c>
      <c r="BX76" s="23" t="n">
        <f aca="false">IF(Rates_Data!AF75&gt;=Rates_Data!AG75,Rates_Data!AM76-Rates_Data!AN76,Rates_Data!AN76-Rates_Data!AM76)</f>
        <v>0.001007</v>
      </c>
      <c r="BY76" s="23" t="n">
        <f aca="false">IF(Rates_Data!AF75&gt;=Rates_Data!AH75,Rates_Data!AM76-Rates_Data!AO76,Rates_Data!AO76-Rates_Data!AM76)</f>
        <v>-0.003268</v>
      </c>
      <c r="BZ76" s="23" t="n">
        <f aca="false">IF(Rates_Data!AF75&gt;=Rates_Data!AI75,Rates_Data!AM76-Rates_Data!AP76,Rates_Data!AP76-Rates_Data!AM76)</f>
        <v>0.005681</v>
      </c>
      <c r="CA76" s="23" t="n">
        <f aca="false">IF(Rates_Data!AF75&gt;=Rates_Data!AJ75,Rates_Data!AM76-Rates_Data!AQ76,Rates_Data!AQ76-Rates_Data!AM76)</f>
        <v>0.004332</v>
      </c>
      <c r="CB76" s="23" t="n">
        <f aca="false">IF(Rates_Data!AG75&gt;=Rates_Data!AH75,Rates_Data!AN76-Rates_Data!AO76,Rates_Data!AO76-Rates_Data!AN76)</f>
        <v>-0.004275</v>
      </c>
      <c r="CC76" s="23" t="n">
        <f aca="false">IF(Rates_Data!AG75&gt;=Rates_Data!AI75,Rates_Data!AN76-Rates_Data!AP76,Rates_Data!AP76-Rates_Data!AN76)</f>
        <v>-0.004674</v>
      </c>
      <c r="CD76" s="23" t="n">
        <f aca="false">IF(Rates_Data!AG75&gt;=Rates_Data!AJ75,Rates_Data!AN76-Rates_Data!AQ76,Rates_Data!AQ76-Rates_Data!AN76)</f>
        <v>0.005339</v>
      </c>
      <c r="CE76" s="23" t="n">
        <f aca="false">IF(Rates_Data!AH75&gt;=Rates_Data!AI75,Rates_Data!AO76-Rates_Data!AP76,Rates_Data!AP76-Rates_Data!AO76)</f>
        <v>-0.008949</v>
      </c>
      <c r="CF76" s="23" t="n">
        <f aca="false">IF(Rates_Data!AH75&gt;=Rates_Data!AJ75,Rates_Data!AO76-Rates_Data!AQ76,Rates_Data!AQ76-Rates_Data!AO76)</f>
        <v>0.00106399999999999</v>
      </c>
      <c r="CG76" s="23" t="n">
        <f aca="false">IF(Rates_Data!AI75&gt;=Rates_Data!AJ75,Rates_Data!AP76-Rates_Data!AQ76,Rates_Data!AQ76-Rates_Data!AP76)</f>
        <v>0.010013</v>
      </c>
      <c r="CH76" s="27" t="n">
        <f aca="false">IF(ROW()&lt;4+VolLB,"",STDEV(INDEX($BM:$BM,ROW()-VolLB+1):INDEX($BM:$BM,ROW()))*SQRT(12))</f>
        <v>0.018767502391609</v>
      </c>
      <c r="CI76" s="27" t="n">
        <f aca="false">IF(ROW()&lt;4+VolLB,"",STDEV(INDEX($BN:$BN,ROW()-VolLB+1):INDEX($BN:$BN,ROW()))*SQRT(12))</f>
        <v>0.0194424580522702</v>
      </c>
      <c r="CJ76" s="27" t="n">
        <f aca="false">IF(ROW()&lt;4+VolLB,"",STDEV(INDEX($BO:$BO,ROW()-VolLB+1):INDEX($BO:$BO,ROW()))*SQRT(12))</f>
        <v>0.0186349269274252</v>
      </c>
      <c r="CK76" s="27" t="n">
        <f aca="false">IF(ROW()&lt;4+VolLB,"",STDEV(INDEX($BP:$BP,ROW()-VolLB+1):INDEX($BP:$BP,ROW()))*SQRT(12))</f>
        <v>0.0194417872194332</v>
      </c>
      <c r="CL76" s="27" t="n">
        <f aca="false">IF(ROW()&lt;4+VolLB,"",STDEV(INDEX($BQ:$BQ,ROW()-VolLB+1):INDEX($BQ:$BQ,ROW()))*SQRT(12))</f>
        <v>0.024224794068219</v>
      </c>
      <c r="CM76" s="27" t="n">
        <f aca="false">IF(ROW()&lt;4+VolLB,"",STDEV(INDEX($BR:$BR,ROW()-VolLB+1):INDEX($BR:$BR,ROW()))*SQRT(12))</f>
        <v>0.0184701109904624</v>
      </c>
      <c r="CN76" s="27" t="n">
        <f aca="false">IF(ROW()&lt;4+VolLB,"",STDEV(INDEX($BS:$BS,ROW()-VolLB+1):INDEX($BS:$BS,ROW()))*SQRT(12))</f>
        <v>0.0214460143347807</v>
      </c>
      <c r="CO76" s="27" t="n">
        <f aca="false">IF(ROW()&lt;4+VolLB,"",STDEV(INDEX($BT:$BT,ROW()-VolLB+1):INDEX($BT:$BT,ROW()))*SQRT(12))</f>
        <v>0.0180476843276492</v>
      </c>
      <c r="CP76" s="27" t="n">
        <f aca="false">IF(ROW()&lt;4+VolLB,"",STDEV(INDEX($BU:$BU,ROW()-VolLB+1):INDEX($BU:$BU,ROW()))*SQRT(12))</f>
        <v>0.0218969474602327</v>
      </c>
      <c r="CQ76" s="27" t="n">
        <f aca="false">IF(ROW()&lt;4+VolLB,"",STDEV(INDEX($BV:$BV,ROW()-VolLB+1):INDEX($BV:$BV,ROW()))*SQRT(12))</f>
        <v>0.0216680508053854</v>
      </c>
      <c r="CR76" s="27" t="n">
        <f aca="false">IF(ROW()&lt;4+VolLB,"",STDEV(INDEX($BW:$BW,ROW()-VolLB+1):INDEX($BW:$BW,ROW()))*SQRT(12))</f>
        <v>0.0202105176239643</v>
      </c>
      <c r="CS76" s="27" t="n">
        <f aca="false">IF(ROW()&lt;4+VolLB,"",STDEV(INDEX($BX:$BX,ROW()-VolLB+1):INDEX($BX:$BX,ROW()))*SQRT(12))</f>
        <v>0.0190453255367295</v>
      </c>
      <c r="CT76" s="27" t="n">
        <f aca="false">IF(ROW()&lt;4+VolLB,"",STDEV(INDEX($BY:$BY,ROW()-VolLB+1):INDEX($BY:$BY,ROW()))*SQRT(12))</f>
        <v>0.0221735788229832</v>
      </c>
      <c r="CU76" s="27" t="n">
        <f aca="false">IF(ROW()&lt;4+VolLB,"",STDEV(INDEX($BZ:$BZ,ROW()-VolLB+1):INDEX($BZ:$BZ,ROW()))*SQRT(12))</f>
        <v>0.0240558580490531</v>
      </c>
      <c r="CV76" s="27" t="n">
        <f aca="false">IF(ROW()&lt;4+VolLB,"",STDEV(INDEX($CA:$CA,ROW()-VolLB+1):INDEX($CA:$CA,ROW()))*SQRT(12))</f>
        <v>0.0195970144983265</v>
      </c>
      <c r="CW76" s="27" t="n">
        <f aca="false">IF(ROW()&lt;4+VolLB,"",STDEV(INDEX($CB:$CB,ROW()-VolLB+1):INDEX($CB:$CB,ROW()))*SQRT(12))</f>
        <v>0.0185915757048852</v>
      </c>
      <c r="CX76" s="27" t="n">
        <f aca="false">IF(ROW()&lt;4+VolLB,"",STDEV(INDEX($CC:$CC,ROW()-VolLB+1):INDEX($CC:$CC,ROW()))*SQRT(12))</f>
        <v>0.0230012151157281</v>
      </c>
      <c r="CY76" s="27" t="n">
        <f aca="false">IF(ROW()&lt;4+VolLB,"",STDEV(INDEX($CD:$CD,ROW()-VolLB+1):INDEX($CD:$CD,ROW()))*SQRT(12))</f>
        <v>0.0197329223677444</v>
      </c>
      <c r="CZ76" s="27" t="n">
        <f aca="false">IF(ROW()&lt;4+VolLB,"",STDEV(INDEX($CE:$CE,ROW()-VolLB+1):INDEX($CE:$CE,ROW()))*SQRT(12))</f>
        <v>0.0238223055577271</v>
      </c>
      <c r="DA76" s="27" t="n">
        <f aca="false">IF(ROW()&lt;4+VolLB,"",STDEV(INDEX($CF:$CF,ROW()-VolLB+1):INDEX($CF:$CF,ROW()))*SQRT(12))</f>
        <v>0.0190666844452132</v>
      </c>
      <c r="DB76" s="27" t="n">
        <f aca="false">IF(ROW()&lt;4+VolLB,"",STDEV(INDEX($CG:$CG,ROW()-VolLB+1):INDEX($CG:$CG,ROW()))*SQRT(12))</f>
        <v>0.0182188603341754</v>
      </c>
      <c r="DC76" s="26" t="n">
        <f aca="false">IF(OR(AR76=0,CH76="",CH76=0),0,AR76*MIN(MaxScal,TgtVol/CH76))</f>
        <v>0</v>
      </c>
      <c r="DD76" s="26" t="n">
        <f aca="false">IF(OR(AS76=0,CI76="",CI76=0),0,AS76*MIN(MaxScal,TgtVol/CI76))</f>
        <v>0</v>
      </c>
      <c r="DE76" s="26" t="n">
        <f aca="false">IF(OR(AT76=0,CJ76="",CJ76=0),0,AT76*MIN(MaxScal,TgtVol/CJ76))</f>
        <v>0</v>
      </c>
      <c r="DF76" s="26" t="n">
        <f aca="false">IF(OR(AU76=0,CK76="",CK76=0),0,AU76*MIN(MaxScal,TgtVol/CK76))</f>
        <v>0</v>
      </c>
      <c r="DG76" s="26" t="n">
        <f aca="false">IF(OR(AV76=0,CL76="",CL76=0),0,AV76*MIN(MaxScal,TgtVol/CL76))</f>
        <v>0</v>
      </c>
      <c r="DH76" s="26" t="n">
        <f aca="false">IF(OR(AW76=0,CM76="",CM76=0),0,AW76*MIN(MaxScal,TgtVol/CM76))</f>
        <v>0</v>
      </c>
      <c r="DI76" s="26" t="n">
        <f aca="false">IF(OR(AX76=0,CN76="",CN76=0),0,AX76*MIN(MaxScal,TgtVol/CN76))</f>
        <v>0</v>
      </c>
      <c r="DJ76" s="26" t="n">
        <f aca="false">IF(OR(AY76=0,CO76="",CO76=0),0,AY76*MIN(MaxScal,TgtVol/CO76))</f>
        <v>0</v>
      </c>
      <c r="DK76" s="26" t="n">
        <f aca="false">IF(OR(AZ76=0,CP76="",CP76=0),0,AZ76*MIN(MaxScal,TgtVol/CP76))</f>
        <v>0</v>
      </c>
      <c r="DL76" s="26" t="n">
        <f aca="false">IF(OR(BA76=0,CQ76="",CQ76=0),0,BA76*MIN(MaxScal,TgtVol/CQ76))</f>
        <v>0</v>
      </c>
      <c r="DM76" s="26" t="n">
        <f aca="false">IF(OR(BB76=0,CR76="",CR76=0),0,BB76*MIN(MaxScal,TgtVol/CR76))</f>
        <v>0</v>
      </c>
      <c r="DN76" s="26" t="n">
        <f aca="false">IF(OR(BC76=0,CS76="",CS76=0),0,BC76*MIN(MaxScal,TgtVol/CS76))</f>
        <v>0</v>
      </c>
      <c r="DO76" s="26" t="n">
        <f aca="false">IF(OR(BD76=0,CT76="",CT76=0),0,BD76*MIN(MaxScal,TgtVol/CT76))</f>
        <v>0</v>
      </c>
      <c r="DP76" s="26" t="n">
        <f aca="false">IF(OR(BE76=0,CU76="",CU76=0),0,BE76*MIN(MaxScal,TgtVol/CU76))</f>
        <v>0</v>
      </c>
      <c r="DQ76" s="26" t="n">
        <f aca="false">IF(OR(BF76=0,CV76="",CV76=0),0,BF76*MIN(MaxScal,TgtVol/CV76))</f>
        <v>0</v>
      </c>
      <c r="DR76" s="26" t="n">
        <f aca="false">IF(OR(BG76=0,CW76="",CW76=0),0,BG76*MIN(MaxScal,TgtVol/CW76))</f>
        <v>0</v>
      </c>
      <c r="DS76" s="26" t="n">
        <f aca="false">IF(OR(BH76=0,CX76="",CX76=0),0,BH76*MIN(MaxScal,TgtVol/CX76))</f>
        <v>0</v>
      </c>
      <c r="DT76" s="26" t="n">
        <f aca="false">IF(OR(BI76=0,CY76="",CY76=0),0,BI76*MIN(MaxScal,TgtVol/CY76))</f>
        <v>0</v>
      </c>
      <c r="DU76" s="26" t="n">
        <f aca="false">IF(OR(BJ76=0,CZ76="",CZ76=0),0,BJ76*MIN(MaxScal,TgtVol/CZ76))</f>
        <v>0</v>
      </c>
      <c r="DV76" s="26" t="n">
        <f aca="false">IF(OR(BK76=0,DA76="",DA76=0),0,BK76*MIN(MaxScal,TgtVol/DA76))</f>
        <v>0</v>
      </c>
      <c r="DW76" s="26" t="n">
        <f aca="false">IF(OR(BL76=0,DB76="",DB76=0),0,BL76*MIN(MaxScal,TgtVol/DB76))</f>
        <v>0</v>
      </c>
      <c r="DX76" s="28" t="n">
        <f aca="false">IFERROR(DC75*BM76,"")</f>
        <v>-0</v>
      </c>
      <c r="DY76" s="28" t="n">
        <f aca="false">IFERROR(DD75*BN76,"")</f>
        <v>0</v>
      </c>
      <c r="DZ76" s="28" t="n">
        <f aca="false">IFERROR(DE75*BO76,"")</f>
        <v>0</v>
      </c>
      <c r="EA76" s="28" t="n">
        <f aca="false">IFERROR(DF75*BP76,"")</f>
        <v>0</v>
      </c>
      <c r="EB76" s="28" t="n">
        <f aca="false">IFERROR(DG75*BQ76,"")</f>
        <v>0</v>
      </c>
      <c r="EC76" s="28" t="n">
        <f aca="false">IFERROR(DH75*BR76,"")</f>
        <v>-0</v>
      </c>
      <c r="ED76" s="28" t="n">
        <f aca="false">IFERROR(DI75*BS76,"")</f>
        <v>-0</v>
      </c>
      <c r="EE76" s="28" t="n">
        <f aca="false">IFERROR(DJ75*BT76,"")</f>
        <v>0</v>
      </c>
      <c r="EF76" s="28" t="n">
        <f aca="false">IFERROR(DK75*BU76,"")</f>
        <v>0</v>
      </c>
      <c r="EG76" s="28" t="n">
        <f aca="false">IFERROR(DL75*BV76,"")</f>
        <v>-0</v>
      </c>
      <c r="EH76" s="28" t="n">
        <f aca="false">IFERROR(DM75*BW76,"")</f>
        <v>-0.000243215322630475</v>
      </c>
      <c r="EI76" s="28" t="n">
        <f aca="false">IFERROR(DN75*BX76,"")</f>
        <v>0</v>
      </c>
      <c r="EJ76" s="28" t="n">
        <f aca="false">IFERROR(DO75*BY76,"")</f>
        <v>-0</v>
      </c>
      <c r="EK76" s="28" t="n">
        <f aca="false">IFERROR(DP75*BZ76,"")</f>
        <v>0</v>
      </c>
      <c r="EL76" s="28" t="n">
        <f aca="false">IFERROR(DQ75*CA76,"")</f>
        <v>0</v>
      </c>
      <c r="EM76" s="28" t="n">
        <f aca="false">IFERROR(DR75*CB76,"")</f>
        <v>-0</v>
      </c>
      <c r="EN76" s="28" t="n">
        <f aca="false">IFERROR(DS75*CC76,"")</f>
        <v>-0</v>
      </c>
      <c r="EO76" s="28" t="n">
        <f aca="false">IFERROR(DT75*CD76,"")</f>
        <v>0</v>
      </c>
      <c r="EP76" s="28" t="n">
        <f aca="false">IFERROR(DU75*CE76,"")</f>
        <v>-0</v>
      </c>
      <c r="EQ76" s="28" t="n">
        <f aca="false">IFERROR(DV75*CF76,"")</f>
        <v>0</v>
      </c>
      <c r="ER76" s="28" t="n">
        <f aca="false">IFERROR(DW75*CG76,"")</f>
        <v>0.0114793170059288</v>
      </c>
      <c r="ES76" s="28" t="n">
        <f aca="false">IF(ROW()=4,"",SUM(DX76:ER76))</f>
        <v>0.0112361016832983</v>
      </c>
      <c r="ET76" s="29" t="n">
        <f aca="false">COUNTIF(AR76:BL76,"&gt;0")</f>
        <v>0</v>
      </c>
    </row>
    <row r="77" customFormat="false" ht="15" hidden="false" customHeight="false" outlineLevel="0" collapsed="false">
      <c r="A77" s="19" t="n">
        <v>40237</v>
      </c>
      <c r="B77" s="23" t="n">
        <f aca="false">ABS(Rates_Data!AD77-Rates_Data!AE77)</f>
        <v>0.288256756756757</v>
      </c>
      <c r="C77" s="23" t="n">
        <f aca="false">ABS(Rates_Data!AD77-Rates_Data!AF77)</f>
        <v>0.2255</v>
      </c>
      <c r="D77" s="23" t="n">
        <f aca="false">ABS(Rates_Data!AD77-Rates_Data!AG77)</f>
        <v>0.378364864864865</v>
      </c>
      <c r="E77" s="23" t="n">
        <f aca="false">ABS(Rates_Data!AD77-Rates_Data!AH77)</f>
        <v>0.967310810810811</v>
      </c>
      <c r="F77" s="23" t="n">
        <f aca="false">ABS(Rates_Data!AD77-Rates_Data!AI77)</f>
        <v>0.1305</v>
      </c>
      <c r="G77" s="23" t="n">
        <f aca="false">ABS(Rates_Data!AD77-Rates_Data!AJ77)</f>
        <v>0.205878378378378</v>
      </c>
      <c r="H77" s="23" t="n">
        <f aca="false">ABS(Rates_Data!AE77-Rates_Data!AF77)</f>
        <v>0.513756756756757</v>
      </c>
      <c r="I77" s="23" t="n">
        <f aca="false">ABS(Rates_Data!AE77-Rates_Data!AG77)</f>
        <v>0.0901081081081081</v>
      </c>
      <c r="J77" s="23" t="n">
        <f aca="false">ABS(Rates_Data!AE77-Rates_Data!AH77)</f>
        <v>0.679054054054054</v>
      </c>
      <c r="K77" s="23" t="n">
        <f aca="false">ABS(Rates_Data!AE77-Rates_Data!AI77)</f>
        <v>0.157756756756757</v>
      </c>
      <c r="L77" s="23" t="n">
        <f aca="false">ABS(Rates_Data!AE77-Rates_Data!AJ77)</f>
        <v>0.494135135135135</v>
      </c>
      <c r="M77" s="23" t="n">
        <f aca="false">ABS(Rates_Data!AF77-Rates_Data!AG77)</f>
        <v>0.603864864864865</v>
      </c>
      <c r="N77" s="23" t="n">
        <f aca="false">ABS(Rates_Data!AF77-Rates_Data!AH77)</f>
        <v>1.19281081081081</v>
      </c>
      <c r="O77" s="23" t="n">
        <f aca="false">ABS(Rates_Data!AF77-Rates_Data!AI77)</f>
        <v>0.356</v>
      </c>
      <c r="P77" s="23" t="n">
        <f aca="false">ABS(Rates_Data!AF77-Rates_Data!AJ77)</f>
        <v>0.0196216216216214</v>
      </c>
      <c r="Q77" s="23" t="n">
        <f aca="false">ABS(Rates_Data!AG77-Rates_Data!AH77)</f>
        <v>0.588945945945946</v>
      </c>
      <c r="R77" s="23" t="n">
        <f aca="false">ABS(Rates_Data!AG77-Rates_Data!AI77)</f>
        <v>0.247864864864865</v>
      </c>
      <c r="S77" s="23" t="n">
        <f aca="false">ABS(Rates_Data!AG77-Rates_Data!AJ77)</f>
        <v>0.584243243243243</v>
      </c>
      <c r="T77" s="23" t="n">
        <f aca="false">ABS(Rates_Data!AH77-Rates_Data!AI77)</f>
        <v>0.836810810810811</v>
      </c>
      <c r="U77" s="23" t="n">
        <f aca="false">ABS(Rates_Data!AH77-Rates_Data!AJ77)</f>
        <v>1.17318918918919</v>
      </c>
      <c r="V77" s="23" t="n">
        <f aca="false">ABS(Rates_Data!AI77-Rates_Data!AJ77)</f>
        <v>0.336378378378379</v>
      </c>
      <c r="W77" s="26" t="n">
        <f aca="false">IF(ROW()&lt;4+MinObs-1,"",IFERROR((B77-AVERAGE(B$4:B77))/STDEV(B$4:B77),""))</f>
        <v>0.0988167174781151</v>
      </c>
      <c r="X77" s="26" t="n">
        <f aca="false">IF(ROW()&lt;4+MinObs-1,"",IFERROR((C77-AVERAGE(C$4:C77))/STDEV(C$4:C77),""))</f>
        <v>-0.413133272038939</v>
      </c>
      <c r="Y77" s="26" t="n">
        <f aca="false">IF(ROW()&lt;4+MinObs-1,"",IFERROR((D77-AVERAGE(D$4:D77))/STDEV(D$4:D77),""))</f>
        <v>-0.0237643823901944</v>
      </c>
      <c r="Z77" s="26" t="n">
        <f aca="false">IF(ROW()&lt;4+MinObs-1,"",IFERROR((E77-AVERAGE(E$4:E77))/STDEV(E$4:E77),""))</f>
        <v>0.71459157118547</v>
      </c>
      <c r="AA77" s="26" t="n">
        <f aca="false">IF(ROW()&lt;4+MinObs-1,"",IFERROR((F77-AVERAGE(F$4:F77))/STDEV(F$4:F77),""))</f>
        <v>-0.949937442833071</v>
      </c>
      <c r="AB77" s="26" t="n">
        <f aca="false">IF(ROW()&lt;4+MinObs-1,"",IFERROR((G77-AVERAGE(G$4:G77))/STDEV(G$4:G77),""))</f>
        <v>-0.521183475069648</v>
      </c>
      <c r="AC77" s="26" t="n">
        <f aca="false">IF(ROW()&lt;4+MinObs-1,"",IFERROR((H77-AVERAGE(H$4:H77))/STDEV(H$4:H77),""))</f>
        <v>1.13215307939303</v>
      </c>
      <c r="AD77" s="26" t="n">
        <f aca="false">IF(ROW()&lt;4+MinObs-1,"",IFERROR((I77-AVERAGE(I$4:I77))/STDEV(I$4:I77),""))</f>
        <v>-0.552965635054242</v>
      </c>
      <c r="AE77" s="26" t="n">
        <f aca="false">IF(ROW()&lt;4+MinObs-1,"",IFERROR((J77-AVERAGE(J$4:J77))/STDEV(J$4:J77),""))</f>
        <v>0.449274778572606</v>
      </c>
      <c r="AF77" s="26" t="n">
        <f aca="false">IF(ROW()&lt;4+MinObs-1,"",IFERROR((K77-AVERAGE(K$4:K77))/STDEV(K$4:K77),""))</f>
        <v>-0.370854284131818</v>
      </c>
      <c r="AG77" s="26" t="n">
        <f aca="false">IF(ROW()&lt;4+MinObs-1,"",IFERROR((L77-AVERAGE(L$4:L77))/STDEV(L$4:L77),""))</f>
        <v>0.615941467375737</v>
      </c>
      <c r="AH77" s="26" t="n">
        <f aca="false">IF(ROW()&lt;4+MinObs-1,"",IFERROR((M77-AVERAGE(M$4:M77))/STDEV(M$4:M77),""))</f>
        <v>0.337601519260912</v>
      </c>
      <c r="AI77" s="26" t="n">
        <f aca="false">IF(ROW()&lt;4+MinObs-1,"",IFERROR((N77-AVERAGE(N$4:N77))/STDEV(N$4:N77),""))</f>
        <v>1.41995810759143</v>
      </c>
      <c r="AJ77" s="26" t="n">
        <f aca="false">IF(ROW()&lt;4+MinObs-1,"",IFERROR((O77-AVERAGE(O$4:O77))/STDEV(O$4:O77),""))</f>
        <v>0.100829122395291</v>
      </c>
      <c r="AK77" s="26" t="n">
        <f aca="false">IF(ROW()&lt;4+MinObs-1,"",IFERROR((P77-AVERAGE(P$4:P77))/STDEV(P$4:P77),""))</f>
        <v>-1.17187682048297</v>
      </c>
      <c r="AL77" s="26" t="n">
        <f aca="false">IF(ROW()&lt;4+MinObs-1,"",IFERROR((Q77-AVERAGE(Q$4:Q77))/STDEV(Q$4:Q77),""))</f>
        <v>0.233316127362835</v>
      </c>
      <c r="AM77" s="26" t="n">
        <f aca="false">IF(ROW()&lt;4+MinObs-1,"",IFERROR((R77-AVERAGE(R$4:R77))/STDEV(R$4:R77),""))</f>
        <v>-0.280912159317058</v>
      </c>
      <c r="AN77" s="26" t="n">
        <f aca="false">IF(ROW()&lt;4+MinObs-1,"",IFERROR((S77-AVERAGE(S$4:S77))/STDEV(S$4:S77),""))</f>
        <v>-0.0234757886879383</v>
      </c>
      <c r="AO77" s="26" t="n">
        <f aca="false">IF(ROW()&lt;4+MinObs-1,"",IFERROR((T77-AVERAGE(T$4:T77))/STDEV(T$4:T77),""))</f>
        <v>0.993602904442579</v>
      </c>
      <c r="AP77" s="26" t="n">
        <f aca="false">IF(ROW()&lt;4+MinObs-1,"",IFERROR((U77-AVERAGE(U$4:U77))/STDEV(U$4:U77),""))</f>
        <v>0.956488224800623</v>
      </c>
      <c r="AQ77" s="26" t="n">
        <f aca="false">IF(ROW()&lt;4+MinObs-1,"",IFERROR((V77-AVERAGE(V$4:V77))/STDEV(V$4:V77),""))</f>
        <v>-0.00144533228888892</v>
      </c>
      <c r="AR77" s="26" t="n">
        <f aca="false">IF(W77="",0,IF(W77&gt;=z4,w4,IF(W77&gt;=z3,w3,IF(W77&gt;=zEntry,w2,IF(AND(W77&gt;=ExitZ,AR76&gt;0),w2,0)))))</f>
        <v>0</v>
      </c>
      <c r="AS77" s="26" t="n">
        <f aca="false">IF(X77="",0,IF(X77&gt;=z4,w4,IF(X77&gt;=z3,w3,IF(X77&gt;=zEntry,w2,IF(AND(X77&gt;=ExitZ,AS76&gt;0),w2,0)))))</f>
        <v>0</v>
      </c>
      <c r="AT77" s="26" t="n">
        <f aca="false">IF(Y77="",0,IF(Y77&gt;=z4,w4,IF(Y77&gt;=z3,w3,IF(Y77&gt;=zEntry,w2,IF(AND(Y77&gt;=ExitZ,AT76&gt;0),w2,0)))))</f>
        <v>0</v>
      </c>
      <c r="AU77" s="26" t="n">
        <f aca="false">IF(Z77="",0,IF(Z77&gt;=z4,w4,IF(Z77&gt;=z3,w3,IF(Z77&gt;=zEntry,w2,IF(AND(Z77&gt;=ExitZ,AU76&gt;0),w2,0)))))</f>
        <v>0</v>
      </c>
      <c r="AV77" s="26" t="n">
        <f aca="false">IF(AA77="",0,IF(AA77&gt;=z4,w4,IF(AA77&gt;=z3,w3,IF(AA77&gt;=zEntry,w2,IF(AND(AA77&gt;=ExitZ,AV76&gt;0),w2,0)))))</f>
        <v>0</v>
      </c>
      <c r="AW77" s="26" t="n">
        <f aca="false">IF(AB77="",0,IF(AB77&gt;=z4,w4,IF(AB77&gt;=z3,w3,IF(AB77&gt;=zEntry,w2,IF(AND(AB77&gt;=ExitZ,AW76&gt;0),w2,0)))))</f>
        <v>0</v>
      </c>
      <c r="AX77" s="26" t="n">
        <f aca="false">IF(AC77="",0,IF(AC77&gt;=z4,w4,IF(AC77&gt;=z3,w3,IF(AC77&gt;=zEntry,w2,IF(AND(AC77&gt;=ExitZ,AX76&gt;0),w2,0)))))</f>
        <v>0</v>
      </c>
      <c r="AY77" s="26" t="n">
        <f aca="false">IF(AD77="",0,IF(AD77&gt;=z4,w4,IF(AD77&gt;=z3,w3,IF(AD77&gt;=zEntry,w2,IF(AND(AD77&gt;=ExitZ,AY76&gt;0),w2,0)))))</f>
        <v>0</v>
      </c>
      <c r="AZ77" s="26" t="n">
        <f aca="false">IF(AE77="",0,IF(AE77&gt;=z4,w4,IF(AE77&gt;=z3,w3,IF(AE77&gt;=zEntry,w2,IF(AND(AE77&gt;=ExitZ,AZ76&gt;0),w2,0)))))</f>
        <v>0</v>
      </c>
      <c r="BA77" s="26" t="n">
        <f aca="false">IF(AF77="",0,IF(AF77&gt;=z4,w4,IF(AF77&gt;=z3,w3,IF(AF77&gt;=zEntry,w2,IF(AND(AF77&gt;=ExitZ,BA76&gt;0),w2,0)))))</f>
        <v>0</v>
      </c>
      <c r="BB77" s="26" t="n">
        <f aca="false">IF(AG77="",0,IF(AG77&gt;=z4,w4,IF(AG77&gt;=z3,w3,IF(AG77&gt;=zEntry,w2,IF(AND(AG77&gt;=ExitZ,BB76&gt;0),w2,0)))))</f>
        <v>0</v>
      </c>
      <c r="BC77" s="26" t="n">
        <f aca="false">IF(AH77="",0,IF(AH77&gt;=z4,w4,IF(AH77&gt;=z3,w3,IF(AH77&gt;=zEntry,w2,IF(AND(AH77&gt;=ExitZ,BC76&gt;0),w2,0)))))</f>
        <v>0</v>
      </c>
      <c r="BD77" s="26" t="n">
        <f aca="false">IF(AI77="",0,IF(AI77&gt;=z4,w4,IF(AI77&gt;=z3,w3,IF(AI77&gt;=zEntry,w2,IF(AND(AI77&gt;=ExitZ,BD76&gt;0),w2,0)))))</f>
        <v>0</v>
      </c>
      <c r="BE77" s="26" t="n">
        <f aca="false">IF(AJ77="",0,IF(AJ77&gt;=z4,w4,IF(AJ77&gt;=z3,w3,IF(AJ77&gt;=zEntry,w2,IF(AND(AJ77&gt;=ExitZ,BE76&gt;0),w2,0)))))</f>
        <v>0</v>
      </c>
      <c r="BF77" s="26" t="n">
        <f aca="false">IF(AK77="",0,IF(AK77&gt;=z4,w4,IF(AK77&gt;=z3,w3,IF(AK77&gt;=zEntry,w2,IF(AND(AK77&gt;=ExitZ,BF76&gt;0),w2,0)))))</f>
        <v>0</v>
      </c>
      <c r="BG77" s="26" t="n">
        <f aca="false">IF(AL77="",0,IF(AL77&gt;=z4,w4,IF(AL77&gt;=z3,w3,IF(AL77&gt;=zEntry,w2,IF(AND(AL77&gt;=ExitZ,BG76&gt;0),w2,0)))))</f>
        <v>0</v>
      </c>
      <c r="BH77" s="26" t="n">
        <f aca="false">IF(AM77="",0,IF(AM77&gt;=z4,w4,IF(AM77&gt;=z3,w3,IF(AM77&gt;=zEntry,w2,IF(AND(AM77&gt;=ExitZ,BH76&gt;0),w2,0)))))</f>
        <v>0</v>
      </c>
      <c r="BI77" s="26" t="n">
        <f aca="false">IF(AN77="",0,IF(AN77&gt;=z4,w4,IF(AN77&gt;=z3,w3,IF(AN77&gt;=zEntry,w2,IF(AND(AN77&gt;=ExitZ,BI76&gt;0),w2,0)))))</f>
        <v>0</v>
      </c>
      <c r="BJ77" s="26" t="n">
        <f aca="false">IF(AO77="",0,IF(AO77&gt;=z4,w4,IF(AO77&gt;=z3,w3,IF(AO77&gt;=zEntry,w2,IF(AND(AO77&gt;=ExitZ,BJ76&gt;0),w2,0)))))</f>
        <v>0</v>
      </c>
      <c r="BK77" s="26" t="n">
        <f aca="false">IF(AP77="",0,IF(AP77&gt;=z4,w4,IF(AP77&gt;=z3,w3,IF(AP77&gt;=zEntry,w2,IF(AND(AP77&gt;=ExitZ,BK76&gt;0),w2,0)))))</f>
        <v>0</v>
      </c>
      <c r="BL77" s="26" t="n">
        <f aca="false">IF(AQ77="",0,IF(AQ77&gt;=z4,w4,IF(AQ77&gt;=z3,w3,IF(AQ77&gt;=zEntry,w2,IF(AND(AQ77&gt;=ExitZ,BL76&gt;0),w2,0)))))</f>
        <v>0</v>
      </c>
      <c r="BM77" s="23" t="n">
        <f aca="false">IF(Rates_Data!AD76&gt;=Rates_Data!AE76,Rates_Data!AK77-Rates_Data!AL77,Rates_Data!AL77-Rates_Data!AK77)</f>
        <v>0.00609899999999999</v>
      </c>
      <c r="BN77" s="23" t="n">
        <f aca="false">IF(Rates_Data!AD76&gt;=Rates_Data!AF76,Rates_Data!AK77-Rates_Data!AM77,Rates_Data!AM77-Rates_Data!AK77)</f>
        <v>0.000741000000000011</v>
      </c>
      <c r="BO77" s="23" t="n">
        <f aca="false">IF(Rates_Data!AD76&gt;=Rates_Data!AG76,Rates_Data!AK77-Rates_Data!AN77,Rates_Data!AN77-Rates_Data!AK77)</f>
        <v>-0.000589000000000011</v>
      </c>
      <c r="BP77" s="23" t="n">
        <f aca="false">IF(Rates_Data!AD76&gt;=Rates_Data!AH76,Rates_Data!AK77-Rates_Data!AO77,Rates_Data!AO77-Rates_Data!AK77)</f>
        <v>-0.007619</v>
      </c>
      <c r="BQ77" s="23" t="n">
        <f aca="false">IF(Rates_Data!AD76&gt;=Rates_Data!AI76,Rates_Data!AK77-Rates_Data!AP77,Rates_Data!AP77-Rates_Data!AK77)</f>
        <v>-0.000342000000000006</v>
      </c>
      <c r="BR77" s="23" t="n">
        <f aca="false">IF(Rates_Data!AD76&gt;=Rates_Data!AJ76,Rates_Data!AK77-Rates_Data!AQ77,Rates_Data!AQ77-Rates_Data!AK77)</f>
        <v>0.00448399999999999</v>
      </c>
      <c r="BS77" s="23" t="n">
        <f aca="false">IF(Rates_Data!AE76&gt;=Rates_Data!AF76,Rates_Data!AL77-Rates_Data!AM77,Rates_Data!AM77-Rates_Data!AL77)</f>
        <v>0.00684000000000001</v>
      </c>
      <c r="BT77" s="23" t="n">
        <f aca="false">IF(Rates_Data!AE76&gt;=Rates_Data!AG76,Rates_Data!AL77-Rates_Data!AN77,Rates_Data!AN77-Rates_Data!AL77)</f>
        <v>-0.00668800000000001</v>
      </c>
      <c r="BU77" s="23" t="n">
        <f aca="false">IF(Rates_Data!AE76&gt;=Rates_Data!AH76,Rates_Data!AL77-Rates_Data!AO77,Rates_Data!AO77-Rates_Data!AL77)</f>
        <v>-0.013718</v>
      </c>
      <c r="BV77" s="23" t="n">
        <f aca="false">IF(Rates_Data!AE76&gt;=Rates_Data!AI76,Rates_Data!AL77-Rates_Data!AP77,Rates_Data!AP77-Rates_Data!AL77)</f>
        <v>0.006441</v>
      </c>
      <c r="BW77" s="23" t="n">
        <f aca="false">IF(Rates_Data!AE76&gt;=Rates_Data!AJ76,Rates_Data!AL77-Rates_Data!AQ77,Rates_Data!AQ77-Rates_Data!AL77)</f>
        <v>0.00161500000000001</v>
      </c>
      <c r="BX77" s="23" t="n">
        <f aca="false">IF(Rates_Data!AF76&gt;=Rates_Data!AG76,Rates_Data!AM77-Rates_Data!AN77,Rates_Data!AN77-Rates_Data!AM77)</f>
        <v>0.000152</v>
      </c>
      <c r="BY77" s="23" t="n">
        <f aca="false">IF(Rates_Data!AF76&gt;=Rates_Data!AH76,Rates_Data!AM77-Rates_Data!AO77,Rates_Data!AO77-Rates_Data!AM77)</f>
        <v>-0.00687799999999999</v>
      </c>
      <c r="BZ77" s="23" t="n">
        <f aca="false">IF(Rates_Data!AF76&gt;=Rates_Data!AI76,Rates_Data!AM77-Rates_Data!AP77,Rates_Data!AP77-Rates_Data!AM77)</f>
        <v>0.000399000000000005</v>
      </c>
      <c r="CA77" s="23" t="n">
        <f aca="false">IF(Rates_Data!AF76&gt;=Rates_Data!AJ76,Rates_Data!AM77-Rates_Data!AQ77,Rates_Data!AQ77-Rates_Data!AM77)</f>
        <v>0.005225</v>
      </c>
      <c r="CB77" s="23" t="n">
        <f aca="false">IF(Rates_Data!AG76&gt;=Rates_Data!AH76,Rates_Data!AN77-Rates_Data!AO77,Rates_Data!AO77-Rates_Data!AN77)</f>
        <v>-0.00702999999999999</v>
      </c>
      <c r="CC77" s="23" t="n">
        <f aca="false">IF(Rates_Data!AG76&gt;=Rates_Data!AI76,Rates_Data!AN77-Rates_Data!AP77,Rates_Data!AP77-Rates_Data!AN77)</f>
        <v>-0.000247000000000005</v>
      </c>
      <c r="CD77" s="23" t="n">
        <f aca="false">IF(Rates_Data!AG76&gt;=Rates_Data!AJ76,Rates_Data!AN77-Rates_Data!AQ77,Rates_Data!AQ77-Rates_Data!AN77)</f>
        <v>-0.005073</v>
      </c>
      <c r="CE77" s="23" t="n">
        <f aca="false">IF(Rates_Data!AH76&gt;=Rates_Data!AI76,Rates_Data!AO77-Rates_Data!AP77,Rates_Data!AP77-Rates_Data!AO77)</f>
        <v>-0.007277</v>
      </c>
      <c r="CF77" s="23" t="n">
        <f aca="false">IF(Rates_Data!AH76&gt;=Rates_Data!AJ76,Rates_Data!AO77-Rates_Data!AQ77,Rates_Data!AQ77-Rates_Data!AO77)</f>
        <v>-0.012103</v>
      </c>
      <c r="CG77" s="23" t="n">
        <f aca="false">IF(Rates_Data!AI76&gt;=Rates_Data!AJ76,Rates_Data!AP77-Rates_Data!AQ77,Rates_Data!AQ77-Rates_Data!AP77)</f>
        <v>-0.00482599999999999</v>
      </c>
      <c r="CH77" s="27" t="n">
        <f aca="false">IF(ROW()&lt;4+VolLB,"",STDEV(INDEX($BM:$BM,ROW()-VolLB+1):INDEX($BM:$BM,ROW()))*SQRT(12))</f>
        <v>0.018823773293112</v>
      </c>
      <c r="CI77" s="27" t="n">
        <f aca="false">IF(ROW()&lt;4+VolLB,"",STDEV(INDEX($BN:$BN,ROW()-VolLB+1):INDEX($BN:$BN,ROW()))*SQRT(12))</f>
        <v>0.0191697928356544</v>
      </c>
      <c r="CJ77" s="27" t="n">
        <f aca="false">IF(ROW()&lt;4+VolLB,"",STDEV(INDEX($BO:$BO,ROW()-VolLB+1):INDEX($BO:$BO,ROW()))*SQRT(12))</f>
        <v>0.0186242282662742</v>
      </c>
      <c r="CK77" s="27" t="n">
        <f aca="false">IF(ROW()&lt;4+VolLB,"",STDEV(INDEX($BP:$BP,ROW()-VolLB+1):INDEX($BP:$BP,ROW()))*SQRT(12))</f>
        <v>0.0199089083750394</v>
      </c>
      <c r="CL77" s="27" t="n">
        <f aca="false">IF(ROW()&lt;4+VolLB,"",STDEV(INDEX($BQ:$BQ,ROW()-VolLB+1):INDEX($BQ:$BQ,ROW()))*SQRT(12))</f>
        <v>0.0238976144511778</v>
      </c>
      <c r="CM77" s="27" t="n">
        <f aca="false">IF(ROW()&lt;4+VolLB,"",STDEV(INDEX($BR:$BR,ROW()-VolLB+1):INDEX($BR:$BR,ROW()))*SQRT(12))</f>
        <v>0.0184080905264118</v>
      </c>
      <c r="CN77" s="27" t="n">
        <f aca="false">IF(ROW()&lt;4+VolLB,"",STDEV(INDEX($BS:$BS,ROW()-VolLB+1):INDEX($BS:$BS,ROW()))*SQRT(12))</f>
        <v>0.0216613474977677</v>
      </c>
      <c r="CO77" s="27" t="n">
        <f aca="false">IF(ROW()&lt;4+VolLB,"",STDEV(INDEX($BT:$BT,ROW()-VolLB+1):INDEX($BT:$BT,ROW()))*SQRT(12))</f>
        <v>0.0183297307158148</v>
      </c>
      <c r="CP77" s="27" t="n">
        <f aca="false">IF(ROW()&lt;4+VolLB,"",STDEV(INDEX($BU:$BU,ROW()-VolLB+1):INDEX($BU:$BU,ROW()))*SQRT(12))</f>
        <v>0.0234078331472099</v>
      </c>
      <c r="CQ77" s="27" t="n">
        <f aca="false">IF(ROW()&lt;4+VolLB,"",STDEV(INDEX($BV:$BV,ROW()-VolLB+1):INDEX($BV:$BV,ROW()))*SQRT(12))</f>
        <v>0.0216598368247822</v>
      </c>
      <c r="CR77" s="27" t="n">
        <f aca="false">IF(ROW()&lt;4+VolLB,"",STDEV(INDEX($BW:$BW,ROW()-VolLB+1):INDEX($BW:$BW,ROW()))*SQRT(12))</f>
        <v>0.0202433681243771</v>
      </c>
      <c r="CS77" s="27" t="n">
        <f aca="false">IF(ROW()&lt;4+VolLB,"",STDEV(INDEX($BX:$BX,ROW()-VolLB+1):INDEX($BX:$BX,ROW()))*SQRT(12))</f>
        <v>0.0187693766481976</v>
      </c>
      <c r="CT77" s="27" t="n">
        <f aca="false">IF(ROW()&lt;4+VolLB,"",STDEV(INDEX($BY:$BY,ROW()-VolLB+1):INDEX($BY:$BY,ROW()))*SQRT(12))</f>
        <v>0.02245889640061</v>
      </c>
      <c r="CU77" s="27" t="n">
        <f aca="false">IF(ROW()&lt;4+VolLB,"",STDEV(INDEX($BZ:$BZ,ROW()-VolLB+1):INDEX($BZ:$BZ,ROW()))*SQRT(12))</f>
        <v>0.0240119908686512</v>
      </c>
      <c r="CV77" s="27" t="n">
        <f aca="false">IF(ROW()&lt;4+VolLB,"",STDEV(INDEX($CA:$CA,ROW()-VolLB+1):INDEX($CA:$CA,ROW()))*SQRT(12))</f>
        <v>0.0197237791105052</v>
      </c>
      <c r="CW77" s="27" t="n">
        <f aca="false">IF(ROW()&lt;4+VolLB,"",STDEV(INDEX($CB:$CB,ROW()-VolLB+1):INDEX($CB:$CB,ROW()))*SQRT(12))</f>
        <v>0.0189943009548102</v>
      </c>
      <c r="CX77" s="27" t="n">
        <f aca="false">IF(ROW()&lt;4+VolLB,"",STDEV(INDEX($CC:$CC,ROW()-VolLB+1):INDEX($CC:$CC,ROW()))*SQRT(12))</f>
        <v>0.0225325935319526</v>
      </c>
      <c r="CY77" s="27" t="n">
        <f aca="false">IF(ROW()&lt;4+VolLB,"",STDEV(INDEX($CD:$CD,ROW()-VolLB+1):INDEX($CD:$CD,ROW()))*SQRT(12))</f>
        <v>0.0198257339288877</v>
      </c>
      <c r="CZ77" s="27" t="n">
        <f aca="false">IF(ROW()&lt;4+VolLB,"",STDEV(INDEX($CE:$CE,ROW()-VolLB+1):INDEX($CE:$CE,ROW()))*SQRT(12))</f>
        <v>0.0239865944147778</v>
      </c>
      <c r="DA77" s="27" t="n">
        <f aca="false">IF(ROW()&lt;4+VolLB,"",STDEV(INDEX($CF:$CF,ROW()-VolLB+1):INDEX($CF:$CF,ROW()))*SQRT(12))</f>
        <v>0.0202977417995674</v>
      </c>
      <c r="DB77" s="27" t="n">
        <f aca="false">IF(ROW()&lt;4+VolLB,"",STDEV(INDEX($CG:$CG,ROW()-VolLB+1):INDEX($CG:$CG,ROW()))*SQRT(12))</f>
        <v>0.0183519902133386</v>
      </c>
      <c r="DC77" s="26" t="n">
        <f aca="false">IF(OR(AR77=0,CH77="",CH77=0),0,AR77*MIN(MaxScal,TgtVol/CH77))</f>
        <v>0</v>
      </c>
      <c r="DD77" s="26" t="n">
        <f aca="false">IF(OR(AS77=0,CI77="",CI77=0),0,AS77*MIN(MaxScal,TgtVol/CI77))</f>
        <v>0</v>
      </c>
      <c r="DE77" s="26" t="n">
        <f aca="false">IF(OR(AT77=0,CJ77="",CJ77=0),0,AT77*MIN(MaxScal,TgtVol/CJ77))</f>
        <v>0</v>
      </c>
      <c r="DF77" s="26" t="n">
        <f aca="false">IF(OR(AU77=0,CK77="",CK77=0),0,AU77*MIN(MaxScal,TgtVol/CK77))</f>
        <v>0</v>
      </c>
      <c r="DG77" s="26" t="n">
        <f aca="false">IF(OR(AV77=0,CL77="",CL77=0),0,AV77*MIN(MaxScal,TgtVol/CL77))</f>
        <v>0</v>
      </c>
      <c r="DH77" s="26" t="n">
        <f aca="false">IF(OR(AW77=0,CM77="",CM77=0),0,AW77*MIN(MaxScal,TgtVol/CM77))</f>
        <v>0</v>
      </c>
      <c r="DI77" s="26" t="n">
        <f aca="false">IF(OR(AX77=0,CN77="",CN77=0),0,AX77*MIN(MaxScal,TgtVol/CN77))</f>
        <v>0</v>
      </c>
      <c r="DJ77" s="26" t="n">
        <f aca="false">IF(OR(AY77=0,CO77="",CO77=0),0,AY77*MIN(MaxScal,TgtVol/CO77))</f>
        <v>0</v>
      </c>
      <c r="DK77" s="26" t="n">
        <f aca="false">IF(OR(AZ77=0,CP77="",CP77=0),0,AZ77*MIN(MaxScal,TgtVol/CP77))</f>
        <v>0</v>
      </c>
      <c r="DL77" s="26" t="n">
        <f aca="false">IF(OR(BA77=0,CQ77="",CQ77=0),0,BA77*MIN(MaxScal,TgtVol/CQ77))</f>
        <v>0</v>
      </c>
      <c r="DM77" s="26" t="n">
        <f aca="false">IF(OR(BB77=0,CR77="",CR77=0),0,BB77*MIN(MaxScal,TgtVol/CR77))</f>
        <v>0</v>
      </c>
      <c r="DN77" s="26" t="n">
        <f aca="false">IF(OR(BC77=0,CS77="",CS77=0),0,BC77*MIN(MaxScal,TgtVol/CS77))</f>
        <v>0</v>
      </c>
      <c r="DO77" s="26" t="n">
        <f aca="false">IF(OR(BD77=0,CT77="",CT77=0),0,BD77*MIN(MaxScal,TgtVol/CT77))</f>
        <v>0</v>
      </c>
      <c r="DP77" s="26" t="n">
        <f aca="false">IF(OR(BE77=0,CU77="",CU77=0),0,BE77*MIN(MaxScal,TgtVol/CU77))</f>
        <v>0</v>
      </c>
      <c r="DQ77" s="26" t="n">
        <f aca="false">IF(OR(BF77=0,CV77="",CV77=0),0,BF77*MIN(MaxScal,TgtVol/CV77))</f>
        <v>0</v>
      </c>
      <c r="DR77" s="26" t="n">
        <f aca="false">IF(OR(BG77=0,CW77="",CW77=0),0,BG77*MIN(MaxScal,TgtVol/CW77))</f>
        <v>0</v>
      </c>
      <c r="DS77" s="26" t="n">
        <f aca="false">IF(OR(BH77=0,CX77="",CX77=0),0,BH77*MIN(MaxScal,TgtVol/CX77))</f>
        <v>0</v>
      </c>
      <c r="DT77" s="26" t="n">
        <f aca="false">IF(OR(BI77=0,CY77="",CY77=0),0,BI77*MIN(MaxScal,TgtVol/CY77))</f>
        <v>0</v>
      </c>
      <c r="DU77" s="26" t="n">
        <f aca="false">IF(OR(BJ77=0,CZ77="",CZ77=0),0,BJ77*MIN(MaxScal,TgtVol/CZ77))</f>
        <v>0</v>
      </c>
      <c r="DV77" s="26" t="n">
        <f aca="false">IF(OR(BK77=0,DA77="",DA77=0),0,BK77*MIN(MaxScal,TgtVol/DA77))</f>
        <v>0</v>
      </c>
      <c r="DW77" s="26" t="n">
        <f aca="false">IF(OR(BL77=0,DB77="",DB77=0),0,BL77*MIN(MaxScal,TgtVol/DB77))</f>
        <v>0</v>
      </c>
      <c r="DX77" s="28" t="n">
        <f aca="false">IFERROR(DC76*BM77,"")</f>
        <v>0</v>
      </c>
      <c r="DY77" s="28" t="n">
        <f aca="false">IFERROR(DD76*BN77,"")</f>
        <v>0</v>
      </c>
      <c r="DZ77" s="28" t="n">
        <f aca="false">IFERROR(DE76*BO77,"")</f>
        <v>-0</v>
      </c>
      <c r="EA77" s="28" t="n">
        <f aca="false">IFERROR(DF76*BP77,"")</f>
        <v>-0</v>
      </c>
      <c r="EB77" s="28" t="n">
        <f aca="false">IFERROR(DG76*BQ77,"")</f>
        <v>-0</v>
      </c>
      <c r="EC77" s="28" t="n">
        <f aca="false">IFERROR(DH76*BR77,"")</f>
        <v>0</v>
      </c>
      <c r="ED77" s="28" t="n">
        <f aca="false">IFERROR(DI76*BS77,"")</f>
        <v>0</v>
      </c>
      <c r="EE77" s="28" t="n">
        <f aca="false">IFERROR(DJ76*BT77,"")</f>
        <v>-0</v>
      </c>
      <c r="EF77" s="28" t="n">
        <f aca="false">IFERROR(DK76*BU77,"")</f>
        <v>-0</v>
      </c>
      <c r="EG77" s="28" t="n">
        <f aca="false">IFERROR(DL76*BV77,"")</f>
        <v>0</v>
      </c>
      <c r="EH77" s="28" t="n">
        <f aca="false">IFERROR(DM76*BW77,"")</f>
        <v>0</v>
      </c>
      <c r="EI77" s="28" t="n">
        <f aca="false">IFERROR(DN76*BX77,"")</f>
        <v>0</v>
      </c>
      <c r="EJ77" s="28" t="n">
        <f aca="false">IFERROR(DO76*BY77,"")</f>
        <v>-0</v>
      </c>
      <c r="EK77" s="28" t="n">
        <f aca="false">IFERROR(DP76*BZ77,"")</f>
        <v>0</v>
      </c>
      <c r="EL77" s="28" t="n">
        <f aca="false">IFERROR(DQ76*CA77,"")</f>
        <v>0</v>
      </c>
      <c r="EM77" s="28" t="n">
        <f aca="false">IFERROR(DR76*CB77,"")</f>
        <v>-0</v>
      </c>
      <c r="EN77" s="28" t="n">
        <f aca="false">IFERROR(DS76*CC77,"")</f>
        <v>-0</v>
      </c>
      <c r="EO77" s="28" t="n">
        <f aca="false">IFERROR(DT76*CD77,"")</f>
        <v>-0</v>
      </c>
      <c r="EP77" s="28" t="n">
        <f aca="false">IFERROR(DU76*CE77,"")</f>
        <v>-0</v>
      </c>
      <c r="EQ77" s="28" t="n">
        <f aca="false">IFERROR(DV76*CF77,"")</f>
        <v>-0</v>
      </c>
      <c r="ER77" s="28" t="n">
        <f aca="false">IFERROR(DW76*CG77,"")</f>
        <v>-0</v>
      </c>
      <c r="ES77" s="28" t="n">
        <f aca="false">IF(ROW()=4,"",SUM(DX77:ER77))</f>
        <v>0</v>
      </c>
      <c r="ET77" s="29" t="n">
        <f aca="false">COUNTIF(AR77:BL77,"&gt;0")</f>
        <v>0</v>
      </c>
    </row>
    <row r="78" customFormat="false" ht="15" hidden="false" customHeight="false" outlineLevel="0" collapsed="false">
      <c r="A78" s="19" t="n">
        <v>40268</v>
      </c>
      <c r="B78" s="23" t="n">
        <f aca="false">ABS(Rates_Data!AD78-Rates_Data!AE78)</f>
        <v>0.129506666666667</v>
      </c>
      <c r="C78" s="23" t="n">
        <f aca="false">ABS(Rates_Data!AD78-Rates_Data!AF78)</f>
        <v>0.185986666666667</v>
      </c>
      <c r="D78" s="23" t="n">
        <f aca="false">ABS(Rates_Data!AD78-Rates_Data!AG78)</f>
        <v>0.338786666666666</v>
      </c>
      <c r="E78" s="23" t="n">
        <f aca="false">ABS(Rates_Data!AD78-Rates_Data!AH78)</f>
        <v>0.4374</v>
      </c>
      <c r="F78" s="23" t="n">
        <f aca="false">ABS(Rates_Data!AD78-Rates_Data!AI78)</f>
        <v>0.403053333333333</v>
      </c>
      <c r="G78" s="23" t="n">
        <f aca="false">ABS(Rates_Data!AD78-Rates_Data!AJ78)</f>
        <v>0.102493333333333</v>
      </c>
      <c r="H78" s="23" t="n">
        <f aca="false">ABS(Rates_Data!AE78-Rates_Data!AF78)</f>
        <v>0.05648</v>
      </c>
      <c r="I78" s="23" t="n">
        <f aca="false">ABS(Rates_Data!AE78-Rates_Data!AG78)</f>
        <v>0.20928</v>
      </c>
      <c r="J78" s="23" t="n">
        <f aca="false">ABS(Rates_Data!AE78-Rates_Data!AH78)</f>
        <v>0.307893333333333</v>
      </c>
      <c r="K78" s="23" t="n">
        <f aca="false">ABS(Rates_Data!AE78-Rates_Data!AI78)</f>
        <v>0.273546666666667</v>
      </c>
      <c r="L78" s="23" t="n">
        <f aca="false">ABS(Rates_Data!AE78-Rates_Data!AJ78)</f>
        <v>0.231999999999999</v>
      </c>
      <c r="M78" s="23" t="n">
        <f aca="false">ABS(Rates_Data!AF78-Rates_Data!AG78)</f>
        <v>0.1528</v>
      </c>
      <c r="N78" s="23" t="n">
        <f aca="false">ABS(Rates_Data!AF78-Rates_Data!AH78)</f>
        <v>0.251413333333334</v>
      </c>
      <c r="O78" s="23" t="n">
        <f aca="false">ABS(Rates_Data!AF78-Rates_Data!AI78)</f>
        <v>0.217066666666667</v>
      </c>
      <c r="P78" s="23" t="n">
        <f aca="false">ABS(Rates_Data!AF78-Rates_Data!AJ78)</f>
        <v>0.288479999999999</v>
      </c>
      <c r="Q78" s="23" t="n">
        <f aca="false">ABS(Rates_Data!AG78-Rates_Data!AH78)</f>
        <v>0.0986133333333336</v>
      </c>
      <c r="R78" s="23" t="n">
        <f aca="false">ABS(Rates_Data!AG78-Rates_Data!AI78)</f>
        <v>0.0642666666666668</v>
      </c>
      <c r="S78" s="23" t="n">
        <f aca="false">ABS(Rates_Data!AG78-Rates_Data!AJ78)</f>
        <v>0.441279999999999</v>
      </c>
      <c r="T78" s="23" t="n">
        <f aca="false">ABS(Rates_Data!AH78-Rates_Data!AI78)</f>
        <v>0.0343466666666668</v>
      </c>
      <c r="U78" s="23" t="n">
        <f aca="false">ABS(Rates_Data!AH78-Rates_Data!AJ78)</f>
        <v>0.539893333333333</v>
      </c>
      <c r="V78" s="23" t="n">
        <f aca="false">ABS(Rates_Data!AI78-Rates_Data!AJ78)</f>
        <v>0.505546666666666</v>
      </c>
      <c r="W78" s="26" t="n">
        <f aca="false">IF(ROW()&lt;4+MinObs-1,"",IFERROR((B78-AVERAGE(B$4:B78))/STDEV(B$4:B78),""))</f>
        <v>-0.573566794537098</v>
      </c>
      <c r="X78" s="26" t="n">
        <f aca="false">IF(ROW()&lt;4+MinObs-1,"",IFERROR((C78-AVERAGE(C$4:C78))/STDEV(C$4:C78),""))</f>
        <v>-0.566428528631463</v>
      </c>
      <c r="Y78" s="26" t="n">
        <f aca="false">IF(ROW()&lt;4+MinObs-1,"",IFERROR((D78-AVERAGE(D$4:D78))/STDEV(D$4:D78),""))</f>
        <v>-0.137778010495897</v>
      </c>
      <c r="Z78" s="26" t="n">
        <f aca="false">IF(ROW()&lt;4+MinObs-1,"",IFERROR((E78-AVERAGE(E$4:E78))/STDEV(E$4:E78),""))</f>
        <v>-0.507651093116406</v>
      </c>
      <c r="AA78" s="26" t="n">
        <f aca="false">IF(ROW()&lt;4+MinObs-1,"",IFERROR((F78-AVERAGE(F$4:F78))/STDEV(F$4:F78),""))</f>
        <v>0.11364940816769</v>
      </c>
      <c r="AB78" s="26" t="n">
        <f aca="false">IF(ROW()&lt;4+MinObs-1,"",IFERROR((G78-AVERAGE(G$4:G78))/STDEV(G$4:G78),""))</f>
        <v>-0.818848020219102</v>
      </c>
      <c r="AC78" s="26" t="n">
        <f aca="false">IF(ROW()&lt;4+MinObs-1,"",IFERROR((H78-AVERAGE(H$4:H78))/STDEV(H$4:H78),""))</f>
        <v>-0.925406191953045</v>
      </c>
      <c r="AD78" s="26" t="n">
        <f aca="false">IF(ROW()&lt;4+MinObs-1,"",IFERROR((I78-AVERAGE(I$4:I78))/STDEV(I$4:I78),""))</f>
        <v>-0.292951177549419</v>
      </c>
      <c r="AE78" s="26" t="n">
        <f aca="false">IF(ROW()&lt;4+MinObs-1,"",IFERROR((J78-AVERAGE(J$4:J78))/STDEV(J$4:J78),""))</f>
        <v>-0.530681978099038</v>
      </c>
      <c r="AF78" s="26" t="n">
        <f aca="false">IF(ROW()&lt;4+MinObs-1,"",IFERROR((K78-AVERAGE(K$4:K78))/STDEV(K$4:K78),""))</f>
        <v>0.241067000487371</v>
      </c>
      <c r="AG78" s="26" t="n">
        <f aca="false">IF(ROW()&lt;4+MinObs-1,"",IFERROR((L78-AVERAGE(L$4:L78))/STDEV(L$4:L78),""))</f>
        <v>-0.272051019989164</v>
      </c>
      <c r="AH78" s="26" t="n">
        <f aca="false">IF(ROW()&lt;4+MinObs-1,"",IFERROR((M78-AVERAGE(M$4:M78))/STDEV(M$4:M78),""))</f>
        <v>-0.578232961654758</v>
      </c>
      <c r="AI78" s="26" t="n">
        <f aca="false">IF(ROW()&lt;4+MinObs-1,"",IFERROR((N78-AVERAGE(N$4:N78))/STDEV(N$4:N78),""))</f>
        <v>-0.781925685590301</v>
      </c>
      <c r="AJ78" s="26" t="n">
        <f aca="false">IF(ROW()&lt;4+MinObs-1,"",IFERROR((O78-AVERAGE(O$4:O78))/STDEV(O$4:O78),""))</f>
        <v>-0.47880174744817</v>
      </c>
      <c r="AK78" s="26" t="n">
        <f aca="false">IF(ROW()&lt;4+MinObs-1,"",IFERROR((P78-AVERAGE(P$4:P78))/STDEV(P$4:P78),""))</f>
        <v>-0.162852652964911</v>
      </c>
      <c r="AL78" s="26" t="n">
        <f aca="false">IF(ROW()&lt;4+MinObs-1,"",IFERROR((Q78-AVERAGE(Q$4:Q78))/STDEV(Q$4:Q78),""))</f>
        <v>-0.74715642747188</v>
      </c>
      <c r="AM78" s="26" t="n">
        <f aca="false">IF(ROW()&lt;4+MinObs-1,"",IFERROR((R78-AVERAGE(R$4:R78))/STDEV(R$4:R78),""))</f>
        <v>-0.653387372254311</v>
      </c>
      <c r="AN78" s="26" t="n">
        <f aca="false">IF(ROW()&lt;4+MinObs-1,"",IFERROR((S78-AVERAGE(S$4:S78))/STDEV(S$4:S78),""))</f>
        <v>-0.296490716889185</v>
      </c>
      <c r="AO78" s="26" t="n">
        <f aca="false">IF(ROW()&lt;4+MinObs-1,"",IFERROR((T78-AVERAGE(T$4:T78))/STDEV(T$4:T78),""))</f>
        <v>-1.49066916622419</v>
      </c>
      <c r="AP78" s="26" t="n">
        <f aca="false">IF(ROW()&lt;4+MinObs-1,"",IFERROR((U78-AVERAGE(U$4:U78))/STDEV(U$4:U78),""))</f>
        <v>-0.40280357579702</v>
      </c>
      <c r="AQ78" s="26" t="n">
        <f aca="false">IF(ROW()&lt;4+MinObs-1,"",IFERROR((V78-AVERAGE(V$4:V78))/STDEV(V$4:V78),""))</f>
        <v>0.704791199399747</v>
      </c>
      <c r="AR78" s="26" t="n">
        <f aca="false">IF(W78="",0,IF(W78&gt;=z4,w4,IF(W78&gt;=z3,w3,IF(W78&gt;=zEntry,w2,IF(AND(W78&gt;=ExitZ,AR77&gt;0),w2,0)))))</f>
        <v>0</v>
      </c>
      <c r="AS78" s="26" t="n">
        <f aca="false">IF(X78="",0,IF(X78&gt;=z4,w4,IF(X78&gt;=z3,w3,IF(X78&gt;=zEntry,w2,IF(AND(X78&gt;=ExitZ,AS77&gt;0),w2,0)))))</f>
        <v>0</v>
      </c>
      <c r="AT78" s="26" t="n">
        <f aca="false">IF(Y78="",0,IF(Y78&gt;=z4,w4,IF(Y78&gt;=z3,w3,IF(Y78&gt;=zEntry,w2,IF(AND(Y78&gt;=ExitZ,AT77&gt;0),w2,0)))))</f>
        <v>0</v>
      </c>
      <c r="AU78" s="26" t="n">
        <f aca="false">IF(Z78="",0,IF(Z78&gt;=z4,w4,IF(Z78&gt;=z3,w3,IF(Z78&gt;=zEntry,w2,IF(AND(Z78&gt;=ExitZ,AU77&gt;0),w2,0)))))</f>
        <v>0</v>
      </c>
      <c r="AV78" s="26" t="n">
        <f aca="false">IF(AA78="",0,IF(AA78&gt;=z4,w4,IF(AA78&gt;=z3,w3,IF(AA78&gt;=zEntry,w2,IF(AND(AA78&gt;=ExitZ,AV77&gt;0),w2,0)))))</f>
        <v>0</v>
      </c>
      <c r="AW78" s="26" t="n">
        <f aca="false">IF(AB78="",0,IF(AB78&gt;=z4,w4,IF(AB78&gt;=z3,w3,IF(AB78&gt;=zEntry,w2,IF(AND(AB78&gt;=ExitZ,AW77&gt;0),w2,0)))))</f>
        <v>0</v>
      </c>
      <c r="AX78" s="26" t="n">
        <f aca="false">IF(AC78="",0,IF(AC78&gt;=z4,w4,IF(AC78&gt;=z3,w3,IF(AC78&gt;=zEntry,w2,IF(AND(AC78&gt;=ExitZ,AX77&gt;0),w2,0)))))</f>
        <v>0</v>
      </c>
      <c r="AY78" s="26" t="n">
        <f aca="false">IF(AD78="",0,IF(AD78&gt;=z4,w4,IF(AD78&gt;=z3,w3,IF(AD78&gt;=zEntry,w2,IF(AND(AD78&gt;=ExitZ,AY77&gt;0),w2,0)))))</f>
        <v>0</v>
      </c>
      <c r="AZ78" s="26" t="n">
        <f aca="false">IF(AE78="",0,IF(AE78&gt;=z4,w4,IF(AE78&gt;=z3,w3,IF(AE78&gt;=zEntry,w2,IF(AND(AE78&gt;=ExitZ,AZ77&gt;0),w2,0)))))</f>
        <v>0</v>
      </c>
      <c r="BA78" s="26" t="n">
        <f aca="false">IF(AF78="",0,IF(AF78&gt;=z4,w4,IF(AF78&gt;=z3,w3,IF(AF78&gt;=zEntry,w2,IF(AND(AF78&gt;=ExitZ,BA77&gt;0),w2,0)))))</f>
        <v>0</v>
      </c>
      <c r="BB78" s="26" t="n">
        <f aca="false">IF(AG78="",0,IF(AG78&gt;=z4,w4,IF(AG78&gt;=z3,w3,IF(AG78&gt;=zEntry,w2,IF(AND(AG78&gt;=ExitZ,BB77&gt;0),w2,0)))))</f>
        <v>0</v>
      </c>
      <c r="BC78" s="26" t="n">
        <f aca="false">IF(AH78="",0,IF(AH78&gt;=z4,w4,IF(AH78&gt;=z3,w3,IF(AH78&gt;=zEntry,w2,IF(AND(AH78&gt;=ExitZ,BC77&gt;0),w2,0)))))</f>
        <v>0</v>
      </c>
      <c r="BD78" s="26" t="n">
        <f aca="false">IF(AI78="",0,IF(AI78&gt;=z4,w4,IF(AI78&gt;=z3,w3,IF(AI78&gt;=zEntry,w2,IF(AND(AI78&gt;=ExitZ,BD77&gt;0),w2,0)))))</f>
        <v>0</v>
      </c>
      <c r="BE78" s="26" t="n">
        <f aca="false">IF(AJ78="",0,IF(AJ78&gt;=z4,w4,IF(AJ78&gt;=z3,w3,IF(AJ78&gt;=zEntry,w2,IF(AND(AJ78&gt;=ExitZ,BE77&gt;0),w2,0)))))</f>
        <v>0</v>
      </c>
      <c r="BF78" s="26" t="n">
        <f aca="false">IF(AK78="",0,IF(AK78&gt;=z4,w4,IF(AK78&gt;=z3,w3,IF(AK78&gt;=zEntry,w2,IF(AND(AK78&gt;=ExitZ,BF77&gt;0),w2,0)))))</f>
        <v>0</v>
      </c>
      <c r="BG78" s="26" t="n">
        <f aca="false">IF(AL78="",0,IF(AL78&gt;=z4,w4,IF(AL78&gt;=z3,w3,IF(AL78&gt;=zEntry,w2,IF(AND(AL78&gt;=ExitZ,BG77&gt;0),w2,0)))))</f>
        <v>0</v>
      </c>
      <c r="BH78" s="26" t="n">
        <f aca="false">IF(AM78="",0,IF(AM78&gt;=z4,w4,IF(AM78&gt;=z3,w3,IF(AM78&gt;=zEntry,w2,IF(AND(AM78&gt;=ExitZ,BH77&gt;0),w2,0)))))</f>
        <v>0</v>
      </c>
      <c r="BI78" s="26" t="n">
        <f aca="false">IF(AN78="",0,IF(AN78&gt;=z4,w4,IF(AN78&gt;=z3,w3,IF(AN78&gt;=zEntry,w2,IF(AND(AN78&gt;=ExitZ,BI77&gt;0),w2,0)))))</f>
        <v>0</v>
      </c>
      <c r="BJ78" s="26" t="n">
        <f aca="false">IF(AO78="",0,IF(AO78&gt;=z4,w4,IF(AO78&gt;=z3,w3,IF(AO78&gt;=zEntry,w2,IF(AND(AO78&gt;=ExitZ,BJ77&gt;0),w2,0)))))</f>
        <v>0</v>
      </c>
      <c r="BK78" s="26" t="n">
        <f aca="false">IF(AP78="",0,IF(AP78&gt;=z4,w4,IF(AP78&gt;=z3,w3,IF(AP78&gt;=zEntry,w2,IF(AND(AP78&gt;=ExitZ,BK77&gt;0),w2,0)))))</f>
        <v>0</v>
      </c>
      <c r="BL78" s="26" t="n">
        <f aca="false">IF(AQ78="",0,IF(AQ78&gt;=z4,w4,IF(AQ78&gt;=z3,w3,IF(AQ78&gt;=zEntry,w2,IF(AND(AQ78&gt;=ExitZ,BL77&gt;0),w2,0)))))</f>
        <v>0</v>
      </c>
      <c r="BM78" s="23" t="n">
        <f aca="false">IF(Rates_Data!AD77&gt;=Rates_Data!AE77,Rates_Data!AK78-Rates_Data!AL78,Rates_Data!AL78-Rates_Data!AK78)</f>
        <v>0.004541</v>
      </c>
      <c r="BN78" s="23" t="n">
        <f aca="false">IF(Rates_Data!AD77&gt;=Rates_Data!AF77,Rates_Data!AK78-Rates_Data!AM78,Rates_Data!AM78-Rates_Data!AK78)</f>
        <v>0.003401</v>
      </c>
      <c r="BO78" s="23" t="n">
        <f aca="false">IF(Rates_Data!AD77&gt;=Rates_Data!AG77,Rates_Data!AK78-Rates_Data!AN78,Rates_Data!AN78-Rates_Data!AK78)</f>
        <v>0.00646000000000001</v>
      </c>
      <c r="BP78" s="23" t="n">
        <f aca="false">IF(Rates_Data!AD77&gt;=Rates_Data!AH77,Rates_Data!AK78-Rates_Data!AO78,Rates_Data!AO78-Rates_Data!AK78)</f>
        <v>0.008778</v>
      </c>
      <c r="BQ78" s="23" t="n">
        <f aca="false">IF(Rates_Data!AD77&gt;=Rates_Data!AI77,Rates_Data!AK78-Rates_Data!AP78,Rates_Data!AP78-Rates_Data!AK78)</f>
        <v>-0.000532</v>
      </c>
      <c r="BR78" s="23" t="n">
        <f aca="false">IF(Rates_Data!AD77&gt;=Rates_Data!AJ77,Rates_Data!AK78-Rates_Data!AQ78,Rates_Data!AQ78-Rates_Data!AK78)</f>
        <v>0.000550999999999998</v>
      </c>
      <c r="BS78" s="23" t="n">
        <f aca="false">IF(Rates_Data!AE77&gt;=Rates_Data!AF77,Rates_Data!AL78-Rates_Data!AM78,Rates_Data!AM78-Rates_Data!AL78)</f>
        <v>0.00794199999999999</v>
      </c>
      <c r="BT78" s="23" t="n">
        <f aca="false">IF(Rates_Data!AE77&gt;=Rates_Data!AG77,Rates_Data!AL78-Rates_Data!AN78,Rates_Data!AN78-Rates_Data!AL78)</f>
        <v>0.00191900000000001</v>
      </c>
      <c r="BU78" s="23" t="n">
        <f aca="false">IF(Rates_Data!AE77&gt;=Rates_Data!AH77,Rates_Data!AL78-Rates_Data!AO78,Rates_Data!AO78-Rates_Data!AL78)</f>
        <v>0.00423700000000001</v>
      </c>
      <c r="BV78" s="23" t="n">
        <f aca="false">IF(Rates_Data!AE77&gt;=Rates_Data!AI77,Rates_Data!AL78-Rates_Data!AP78,Rates_Data!AP78-Rates_Data!AL78)</f>
        <v>0.005073</v>
      </c>
      <c r="BW78" s="23" t="n">
        <f aca="false">IF(Rates_Data!AE77&gt;=Rates_Data!AJ77,Rates_Data!AL78-Rates_Data!AQ78,Rates_Data!AQ78-Rates_Data!AL78)</f>
        <v>0.005092</v>
      </c>
      <c r="BX78" s="23" t="n">
        <f aca="false">IF(Rates_Data!AF77&gt;=Rates_Data!AG77,Rates_Data!AM78-Rates_Data!AN78,Rates_Data!AN78-Rates_Data!AM78)</f>
        <v>0.009861</v>
      </c>
      <c r="BY78" s="23" t="n">
        <f aca="false">IF(Rates_Data!AF77&gt;=Rates_Data!AH77,Rates_Data!AM78-Rates_Data!AO78,Rates_Data!AO78-Rates_Data!AM78)</f>
        <v>0.012179</v>
      </c>
      <c r="BZ78" s="23" t="n">
        <f aca="false">IF(Rates_Data!AF77&gt;=Rates_Data!AI77,Rates_Data!AM78-Rates_Data!AP78,Rates_Data!AP78-Rates_Data!AM78)</f>
        <v>0.002869</v>
      </c>
      <c r="CA78" s="23" t="n">
        <f aca="false">IF(Rates_Data!AF77&gt;=Rates_Data!AJ77,Rates_Data!AM78-Rates_Data!AQ78,Rates_Data!AQ78-Rates_Data!AM78)</f>
        <v>0.00285</v>
      </c>
      <c r="CB78" s="23" t="n">
        <f aca="false">IF(Rates_Data!AG77&gt;=Rates_Data!AH77,Rates_Data!AN78-Rates_Data!AO78,Rates_Data!AO78-Rates_Data!AN78)</f>
        <v>0.002318</v>
      </c>
      <c r="CC78" s="23" t="n">
        <f aca="false">IF(Rates_Data!AG77&gt;=Rates_Data!AI77,Rates_Data!AN78-Rates_Data!AP78,Rates_Data!AP78-Rates_Data!AN78)</f>
        <v>0.00699200000000001</v>
      </c>
      <c r="CD78" s="23" t="n">
        <f aca="false">IF(Rates_Data!AG77&gt;=Rates_Data!AJ77,Rates_Data!AN78-Rates_Data!AQ78,Rates_Data!AQ78-Rates_Data!AN78)</f>
        <v>0.007011</v>
      </c>
      <c r="CE78" s="23" t="n">
        <f aca="false">IF(Rates_Data!AH77&gt;=Rates_Data!AI77,Rates_Data!AO78-Rates_Data!AP78,Rates_Data!AP78-Rates_Data!AO78)</f>
        <v>0.00931</v>
      </c>
      <c r="CF78" s="23" t="n">
        <f aca="false">IF(Rates_Data!AH77&gt;=Rates_Data!AJ77,Rates_Data!AO78-Rates_Data!AQ78,Rates_Data!AQ78-Rates_Data!AO78)</f>
        <v>0.009329</v>
      </c>
      <c r="CG78" s="23" t="n">
        <f aca="false">IF(Rates_Data!AI77&gt;=Rates_Data!AJ77,Rates_Data!AP78-Rates_Data!AQ78,Rates_Data!AQ78-Rates_Data!AP78)</f>
        <v>1.89999999999978E-005</v>
      </c>
      <c r="CH78" s="27" t="n">
        <f aca="false">IF(ROW()&lt;4+VolLB,"",STDEV(INDEX($BM:$BM,ROW()-VolLB+1):INDEX($BM:$BM,ROW()))*SQRT(12))</f>
        <v>0.0188596068380471</v>
      </c>
      <c r="CI78" s="27" t="n">
        <f aca="false">IF(ROW()&lt;4+VolLB,"",STDEV(INDEX($BN:$BN,ROW()-VolLB+1):INDEX($BN:$BN,ROW()))*SQRT(12))</f>
        <v>0.0189727029055656</v>
      </c>
      <c r="CJ78" s="27" t="n">
        <f aca="false">IF(ROW()&lt;4+VolLB,"",STDEV(INDEX($BO:$BO,ROW()-VolLB+1):INDEX($BO:$BO,ROW()))*SQRT(12))</f>
        <v>0.0187953527820044</v>
      </c>
      <c r="CK78" s="27" t="n">
        <f aca="false">IF(ROW()&lt;4+VolLB,"",STDEV(INDEX($BP:$BP,ROW()-VolLB+1):INDEX($BP:$BP,ROW()))*SQRT(12))</f>
        <v>0.0205348216004402</v>
      </c>
      <c r="CL78" s="27" t="n">
        <f aca="false">IF(ROW()&lt;4+VolLB,"",STDEV(INDEX($BQ:$BQ,ROW()-VolLB+1):INDEX($BQ:$BQ,ROW()))*SQRT(12))</f>
        <v>0.0239014913716796</v>
      </c>
      <c r="CM78" s="27" t="n">
        <f aca="false">IF(ROW()&lt;4+VolLB,"",STDEV(INDEX($BR:$BR,ROW()-VolLB+1):INDEX($BR:$BR,ROW()))*SQRT(12))</f>
        <v>0.017857388223419</v>
      </c>
      <c r="CN78" s="27" t="n">
        <f aca="false">IF(ROW()&lt;4+VolLB,"",STDEV(INDEX($BS:$BS,ROW()-VolLB+1):INDEX($BS:$BS,ROW()))*SQRT(12))</f>
        <v>0.0217890633385519</v>
      </c>
      <c r="CO78" s="27" t="n">
        <f aca="false">IF(ROW()&lt;4+VolLB,"",STDEV(INDEX($BT:$BT,ROW()-VolLB+1):INDEX($BT:$BT,ROW()))*SQRT(12))</f>
        <v>0.0176894411023719</v>
      </c>
      <c r="CP78" s="27" t="n">
        <f aca="false">IF(ROW()&lt;4+VolLB,"",STDEV(INDEX($BU:$BU,ROW()-VolLB+1):INDEX($BU:$BU,ROW()))*SQRT(12))</f>
        <v>0.0232211538657566</v>
      </c>
      <c r="CQ78" s="27" t="n">
        <f aca="false">IF(ROW()&lt;4+VolLB,"",STDEV(INDEX($BV:$BV,ROW()-VolLB+1):INDEX($BV:$BV,ROW()))*SQRT(12))</f>
        <v>0.0217436868234481</v>
      </c>
      <c r="CR78" s="27" t="n">
        <f aca="false">IF(ROW()&lt;4+VolLB,"",STDEV(INDEX($BW:$BW,ROW()-VolLB+1):INDEX($BW:$BW,ROW()))*SQRT(12))</f>
        <v>0.0202451259573402</v>
      </c>
      <c r="CS78" s="27" t="n">
        <f aca="false">IF(ROW()&lt;4+VolLB,"",STDEV(INDEX($BX:$BX,ROW()-VolLB+1):INDEX($BX:$BX,ROW()))*SQRT(12))</f>
        <v>0.0185309122091915</v>
      </c>
      <c r="CT78" s="27" t="n">
        <f aca="false">IF(ROW()&lt;4+VolLB,"",STDEV(INDEX($BY:$BY,ROW()-VolLB+1):INDEX($BY:$BY,ROW()))*SQRT(12))</f>
        <v>0.0230280904013627</v>
      </c>
      <c r="CU78" s="27" t="n">
        <f aca="false">IF(ROW()&lt;4+VolLB,"",STDEV(INDEX($BZ:$BZ,ROW()-VolLB+1):INDEX($BZ:$BZ,ROW()))*SQRT(12))</f>
        <v>0.023838658974747</v>
      </c>
      <c r="CV78" s="27" t="n">
        <f aca="false">IF(ROW()&lt;4+VolLB,"",STDEV(INDEX($CA:$CA,ROW()-VolLB+1):INDEX($CA:$CA,ROW()))*SQRT(12))</f>
        <v>0.0197337942025494</v>
      </c>
      <c r="CW78" s="27" t="n">
        <f aca="false">IF(ROW()&lt;4+VolLB,"",STDEV(INDEX($CB:$CB,ROW()-VolLB+1):INDEX($CB:$CB,ROW()))*SQRT(12))</f>
        <v>0.0189897900948804</v>
      </c>
      <c r="CX78" s="27" t="n">
        <f aca="false">IF(ROW()&lt;4+VolLB,"",STDEV(INDEX($CC:$CC,ROW()-VolLB+1):INDEX($CC:$CC,ROW()))*SQRT(12))</f>
        <v>0.0226078010175165</v>
      </c>
      <c r="CY78" s="27" t="n">
        <f aca="false">IF(ROW()&lt;4+VolLB,"",STDEV(INDEX($CD:$CD,ROW()-VolLB+1):INDEX($CD:$CD,ROW()))*SQRT(12))</f>
        <v>0.018636494074543</v>
      </c>
      <c r="CZ78" s="27" t="n">
        <f aca="false">IF(ROW()&lt;4+VolLB,"",STDEV(INDEX($CE:$CE,ROW()-VolLB+1):INDEX($CE:$CE,ROW()))*SQRT(12))</f>
        <v>0.0245705047402465</v>
      </c>
      <c r="DA78" s="27" t="n">
        <f aca="false">IF(ROW()&lt;4+VolLB,"",STDEV(INDEX($CF:$CF,ROW()-VolLB+1):INDEX($CF:$CF,ROW()))*SQRT(12))</f>
        <v>0.0199875176838422</v>
      </c>
      <c r="DB78" s="27" t="n">
        <f aca="false">IF(ROW()&lt;4+VolLB,"",STDEV(INDEX($CG:$CG,ROW()-VolLB+1):INDEX($CG:$CG,ROW()))*SQRT(12))</f>
        <v>0.0178295334925484</v>
      </c>
      <c r="DC78" s="26" t="n">
        <f aca="false">IF(OR(AR78=0,CH78="",CH78=0),0,AR78*MIN(MaxScal,TgtVol/CH78))</f>
        <v>0</v>
      </c>
      <c r="DD78" s="26" t="n">
        <f aca="false">IF(OR(AS78=0,CI78="",CI78=0),0,AS78*MIN(MaxScal,TgtVol/CI78))</f>
        <v>0</v>
      </c>
      <c r="DE78" s="26" t="n">
        <f aca="false">IF(OR(AT78=0,CJ78="",CJ78=0),0,AT78*MIN(MaxScal,TgtVol/CJ78))</f>
        <v>0</v>
      </c>
      <c r="DF78" s="26" t="n">
        <f aca="false">IF(OR(AU78=0,CK78="",CK78=0),0,AU78*MIN(MaxScal,TgtVol/CK78))</f>
        <v>0</v>
      </c>
      <c r="DG78" s="26" t="n">
        <f aca="false">IF(OR(AV78=0,CL78="",CL78=0),0,AV78*MIN(MaxScal,TgtVol/CL78))</f>
        <v>0</v>
      </c>
      <c r="DH78" s="26" t="n">
        <f aca="false">IF(OR(AW78=0,CM78="",CM78=0),0,AW78*MIN(MaxScal,TgtVol/CM78))</f>
        <v>0</v>
      </c>
      <c r="DI78" s="26" t="n">
        <f aca="false">IF(OR(AX78=0,CN78="",CN78=0),0,AX78*MIN(MaxScal,TgtVol/CN78))</f>
        <v>0</v>
      </c>
      <c r="DJ78" s="26" t="n">
        <f aca="false">IF(OR(AY78=0,CO78="",CO78=0),0,AY78*MIN(MaxScal,TgtVol/CO78))</f>
        <v>0</v>
      </c>
      <c r="DK78" s="26" t="n">
        <f aca="false">IF(OR(AZ78=0,CP78="",CP78=0),0,AZ78*MIN(MaxScal,TgtVol/CP78))</f>
        <v>0</v>
      </c>
      <c r="DL78" s="26" t="n">
        <f aca="false">IF(OR(BA78=0,CQ78="",CQ78=0),0,BA78*MIN(MaxScal,TgtVol/CQ78))</f>
        <v>0</v>
      </c>
      <c r="DM78" s="26" t="n">
        <f aca="false">IF(OR(BB78=0,CR78="",CR78=0),0,BB78*MIN(MaxScal,TgtVol/CR78))</f>
        <v>0</v>
      </c>
      <c r="DN78" s="26" t="n">
        <f aca="false">IF(OR(BC78=0,CS78="",CS78=0),0,BC78*MIN(MaxScal,TgtVol/CS78))</f>
        <v>0</v>
      </c>
      <c r="DO78" s="26" t="n">
        <f aca="false">IF(OR(BD78=0,CT78="",CT78=0),0,BD78*MIN(MaxScal,TgtVol/CT78))</f>
        <v>0</v>
      </c>
      <c r="DP78" s="26" t="n">
        <f aca="false">IF(OR(BE78=0,CU78="",CU78=0),0,BE78*MIN(MaxScal,TgtVol/CU78))</f>
        <v>0</v>
      </c>
      <c r="DQ78" s="26" t="n">
        <f aca="false">IF(OR(BF78=0,CV78="",CV78=0),0,BF78*MIN(MaxScal,TgtVol/CV78))</f>
        <v>0</v>
      </c>
      <c r="DR78" s="26" t="n">
        <f aca="false">IF(OR(BG78=0,CW78="",CW78=0),0,BG78*MIN(MaxScal,TgtVol/CW78))</f>
        <v>0</v>
      </c>
      <c r="DS78" s="26" t="n">
        <f aca="false">IF(OR(BH78=0,CX78="",CX78=0),0,BH78*MIN(MaxScal,TgtVol/CX78))</f>
        <v>0</v>
      </c>
      <c r="DT78" s="26" t="n">
        <f aca="false">IF(OR(BI78=0,CY78="",CY78=0),0,BI78*MIN(MaxScal,TgtVol/CY78))</f>
        <v>0</v>
      </c>
      <c r="DU78" s="26" t="n">
        <f aca="false">IF(OR(BJ78=0,CZ78="",CZ78=0),0,BJ78*MIN(MaxScal,TgtVol/CZ78))</f>
        <v>0</v>
      </c>
      <c r="DV78" s="26" t="n">
        <f aca="false">IF(OR(BK78=0,DA78="",DA78=0),0,BK78*MIN(MaxScal,TgtVol/DA78))</f>
        <v>0</v>
      </c>
      <c r="DW78" s="26" t="n">
        <f aca="false">IF(OR(BL78=0,DB78="",DB78=0),0,BL78*MIN(MaxScal,TgtVol/DB78))</f>
        <v>0</v>
      </c>
      <c r="DX78" s="28" t="n">
        <f aca="false">IFERROR(DC77*BM78,"")</f>
        <v>0</v>
      </c>
      <c r="DY78" s="28" t="n">
        <f aca="false">IFERROR(DD77*BN78,"")</f>
        <v>0</v>
      </c>
      <c r="DZ78" s="28" t="n">
        <f aca="false">IFERROR(DE77*BO78,"")</f>
        <v>0</v>
      </c>
      <c r="EA78" s="28" t="n">
        <f aca="false">IFERROR(DF77*BP78,"")</f>
        <v>0</v>
      </c>
      <c r="EB78" s="28" t="n">
        <f aca="false">IFERROR(DG77*BQ78,"")</f>
        <v>-0</v>
      </c>
      <c r="EC78" s="28" t="n">
        <f aca="false">IFERROR(DH77*BR78,"")</f>
        <v>0</v>
      </c>
      <c r="ED78" s="28" t="n">
        <f aca="false">IFERROR(DI77*BS78,"")</f>
        <v>0</v>
      </c>
      <c r="EE78" s="28" t="n">
        <f aca="false">IFERROR(DJ77*BT78,"")</f>
        <v>0</v>
      </c>
      <c r="EF78" s="28" t="n">
        <f aca="false">IFERROR(DK77*BU78,"")</f>
        <v>0</v>
      </c>
      <c r="EG78" s="28" t="n">
        <f aca="false">IFERROR(DL77*BV78,"")</f>
        <v>0</v>
      </c>
      <c r="EH78" s="28" t="n">
        <f aca="false">IFERROR(DM77*BW78,"")</f>
        <v>0</v>
      </c>
      <c r="EI78" s="28" t="n">
        <f aca="false">IFERROR(DN77*BX78,"")</f>
        <v>0</v>
      </c>
      <c r="EJ78" s="28" t="n">
        <f aca="false">IFERROR(DO77*BY78,"")</f>
        <v>0</v>
      </c>
      <c r="EK78" s="28" t="n">
        <f aca="false">IFERROR(DP77*BZ78,"")</f>
        <v>0</v>
      </c>
      <c r="EL78" s="28" t="n">
        <f aca="false">IFERROR(DQ77*CA78,"")</f>
        <v>0</v>
      </c>
      <c r="EM78" s="28" t="n">
        <f aca="false">IFERROR(DR77*CB78,"")</f>
        <v>0</v>
      </c>
      <c r="EN78" s="28" t="n">
        <f aca="false">IFERROR(DS77*CC78,"")</f>
        <v>0</v>
      </c>
      <c r="EO78" s="28" t="n">
        <f aca="false">IFERROR(DT77*CD78,"")</f>
        <v>0</v>
      </c>
      <c r="EP78" s="28" t="n">
        <f aca="false">IFERROR(DU77*CE78,"")</f>
        <v>0</v>
      </c>
      <c r="EQ78" s="28" t="n">
        <f aca="false">IFERROR(DV77*CF78,"")</f>
        <v>0</v>
      </c>
      <c r="ER78" s="28" t="n">
        <f aca="false">IFERROR(DW77*CG78,"")</f>
        <v>0</v>
      </c>
      <c r="ES78" s="28" t="n">
        <f aca="false">IF(ROW()=4,"",SUM(DX78:ER78))</f>
        <v>0</v>
      </c>
      <c r="ET78" s="29" t="n">
        <f aca="false">COUNTIF(AR78:BL78,"&gt;0")</f>
        <v>0</v>
      </c>
    </row>
    <row r="79" customFormat="false" ht="15" hidden="false" customHeight="false" outlineLevel="0" collapsed="false">
      <c r="A79" s="19" t="n">
        <v>40298</v>
      </c>
      <c r="B79" s="23" t="n">
        <f aca="false">ABS(Rates_Data!AD79-Rates_Data!AE79)</f>
        <v>0.295565789473684</v>
      </c>
      <c r="C79" s="23" t="n">
        <f aca="false">ABS(Rates_Data!AD79-Rates_Data!AF79)</f>
        <v>0.0503421052631583</v>
      </c>
      <c r="D79" s="23" t="n">
        <f aca="false">ABS(Rates_Data!AD79-Rates_Data!AG79)</f>
        <v>0.645184210526316</v>
      </c>
      <c r="E79" s="23" t="n">
        <f aca="false">ABS(Rates_Data!AD79-Rates_Data!AH79)</f>
        <v>0.561907894736842</v>
      </c>
      <c r="F79" s="23" t="n">
        <f aca="false">ABS(Rates_Data!AD79-Rates_Data!AI79)</f>
        <v>0.454986842105263</v>
      </c>
      <c r="G79" s="23" t="n">
        <f aca="false">ABS(Rates_Data!AD79-Rates_Data!AJ79)</f>
        <v>0.0833815789473685</v>
      </c>
      <c r="H79" s="23" t="n">
        <f aca="false">ABS(Rates_Data!AE79-Rates_Data!AF79)</f>
        <v>0.345907894736842</v>
      </c>
      <c r="I79" s="23" t="n">
        <f aca="false">ABS(Rates_Data!AE79-Rates_Data!AG79)</f>
        <v>0.349618421052632</v>
      </c>
      <c r="J79" s="23" t="n">
        <f aca="false">ABS(Rates_Data!AE79-Rates_Data!AH79)</f>
        <v>0.266342105263158</v>
      </c>
      <c r="K79" s="23" t="n">
        <f aca="false">ABS(Rates_Data!AE79-Rates_Data!AI79)</f>
        <v>0.159421052631579</v>
      </c>
      <c r="L79" s="23" t="n">
        <f aca="false">ABS(Rates_Data!AE79-Rates_Data!AJ79)</f>
        <v>0.378947368421053</v>
      </c>
      <c r="M79" s="23" t="n">
        <f aca="false">ABS(Rates_Data!AF79-Rates_Data!AG79)</f>
        <v>0.695526315789474</v>
      </c>
      <c r="N79" s="23" t="n">
        <f aca="false">ABS(Rates_Data!AF79-Rates_Data!AH79)</f>
        <v>0.61225</v>
      </c>
      <c r="O79" s="23" t="n">
        <f aca="false">ABS(Rates_Data!AF79-Rates_Data!AI79)</f>
        <v>0.505328947368421</v>
      </c>
      <c r="P79" s="23" t="n">
        <f aca="false">ABS(Rates_Data!AF79-Rates_Data!AJ79)</f>
        <v>0.0330394736842102</v>
      </c>
      <c r="Q79" s="23" t="n">
        <f aca="false">ABS(Rates_Data!AG79-Rates_Data!AH79)</f>
        <v>0.0832763157894736</v>
      </c>
      <c r="R79" s="23" t="n">
        <f aca="false">ABS(Rates_Data!AG79-Rates_Data!AI79)</f>
        <v>0.190197368421053</v>
      </c>
      <c r="S79" s="23" t="n">
        <f aca="false">ABS(Rates_Data!AG79-Rates_Data!AJ79)</f>
        <v>0.728565789473684</v>
      </c>
      <c r="T79" s="23" t="n">
        <f aca="false">ABS(Rates_Data!AH79-Rates_Data!AI79)</f>
        <v>0.106921052631579</v>
      </c>
      <c r="U79" s="23" t="n">
        <f aca="false">ABS(Rates_Data!AH79-Rates_Data!AJ79)</f>
        <v>0.645289473684211</v>
      </c>
      <c r="V79" s="23" t="n">
        <f aca="false">ABS(Rates_Data!AI79-Rates_Data!AJ79)</f>
        <v>0.538368421052632</v>
      </c>
      <c r="W79" s="26" t="n">
        <f aca="false">IF(ROW()&lt;4+MinObs-1,"",IFERROR((B79-AVERAGE(B$4:B79))/STDEV(B$4:B79),""))</f>
        <v>0.137434078976761</v>
      </c>
      <c r="X79" s="26" t="n">
        <f aca="false">IF(ROW()&lt;4+MinObs-1,"",IFERROR((C79-AVERAGE(C$4:C79))/STDEV(C$4:C79),""))</f>
        <v>-1.0961574778718</v>
      </c>
      <c r="Y79" s="26" t="n">
        <f aca="false">IF(ROW()&lt;4+MinObs-1,"",IFERROR((D79-AVERAGE(D$4:D79))/STDEV(D$4:D79),""))</f>
        <v>0.750243069612143</v>
      </c>
      <c r="Z79" s="26" t="n">
        <f aca="false">IF(ROW()&lt;4+MinObs-1,"",IFERROR((E79-AVERAGE(E$4:E79))/STDEV(E$4:E79),""))</f>
        <v>-0.21652508008642</v>
      </c>
      <c r="AA79" s="26" t="n">
        <f aca="false">IF(ROW()&lt;4+MinObs-1,"",IFERROR((F79-AVERAGE(F$4:F79))/STDEV(F$4:F79),""))</f>
        <v>0.315539737919667</v>
      </c>
      <c r="AB79" s="26" t="n">
        <f aca="false">IF(ROW()&lt;4+MinObs-1,"",IFERROR((G79-AVERAGE(G$4:G79))/STDEV(G$4:G79),""))</f>
        <v>-0.865590836366459</v>
      </c>
      <c r="AC79" s="26" t="n">
        <f aca="false">IF(ROW()&lt;4+MinObs-1,"",IFERROR((H79-AVERAGE(H$4:H79))/STDEV(H$4:H79),""))</f>
        <v>0.38257540210678</v>
      </c>
      <c r="AD79" s="26" t="n">
        <f aca="false">IF(ROW()&lt;4+MinObs-1,"",IFERROR((I79-AVERAGE(I$4:I79))/STDEV(I$4:I79),""))</f>
        <v>0.0125605942218908</v>
      </c>
      <c r="AE79" s="26" t="n">
        <f aca="false">IF(ROW()&lt;4+MinObs-1,"",IFERROR((J79-AVERAGE(J$4:J79))/STDEV(J$4:J79),""))</f>
        <v>-0.635517560601784</v>
      </c>
      <c r="AF79" s="26" t="n">
        <f aca="false">IF(ROW()&lt;4+MinObs-1,"",IFERROR((K79-AVERAGE(K$4:K79))/STDEV(K$4:K79),""))</f>
        <v>-0.364895562846662</v>
      </c>
      <c r="AG79" s="26" t="n">
        <f aca="false">IF(ROW()&lt;4+MinObs-1,"",IFERROR((L79-AVERAGE(L$4:L79))/STDEV(L$4:L79),""))</f>
        <v>0.228401936903936</v>
      </c>
      <c r="AH79" s="26" t="n">
        <f aca="false">IF(ROW()&lt;4+MinObs-1,"",IFERROR((M79-AVERAGE(M$4:M79))/STDEV(M$4:M79),""))</f>
        <v>0.530451491890214</v>
      </c>
      <c r="AI79" s="26" t="n">
        <f aca="false">IF(ROW()&lt;4+MinObs-1,"",IFERROR((N79-AVERAGE(N$4:N79))/STDEV(N$4:N79),""))</f>
        <v>0.067078436156415</v>
      </c>
      <c r="AJ79" s="26" t="n">
        <f aca="false">IF(ROW()&lt;4+MinObs-1,"",IFERROR((O79-AVERAGE(O$4:O79))/STDEV(O$4:O79),""))</f>
        <v>0.730891885475829</v>
      </c>
      <c r="AK79" s="26" t="n">
        <f aca="false">IF(ROW()&lt;4+MinObs-1,"",IFERROR((P79-AVERAGE(P$4:P79))/STDEV(P$4:P79),""))</f>
        <v>-1.11012753797276</v>
      </c>
      <c r="AL79" s="26" t="n">
        <f aca="false">IF(ROW()&lt;4+MinObs-1,"",IFERROR((Q79-AVERAGE(Q$4:Q79))/STDEV(Q$4:Q79),""))</f>
        <v>-0.769991519879438</v>
      </c>
      <c r="AM79" s="26" t="n">
        <f aca="false">IF(ROW()&lt;4+MinObs-1,"",IFERROR((R79-AVERAGE(R$4:R79))/STDEV(R$4:R79),""))</f>
        <v>-0.389639239325938</v>
      </c>
      <c r="AN79" s="26" t="n">
        <f aca="false">IF(ROW()&lt;4+MinObs-1,"",IFERROR((S79-AVERAGE(S$4:S79))/STDEV(S$4:S79),""))</f>
        <v>0.258084184768267</v>
      </c>
      <c r="AO79" s="26" t="n">
        <f aca="false">IF(ROW()&lt;4+MinObs-1,"",IFERROR((T79-AVERAGE(T$4:T79))/STDEV(T$4:T79),""))</f>
        <v>-1.24351022097721</v>
      </c>
      <c r="AP79" s="26" t="n">
        <f aca="false">IF(ROW()&lt;4+MinObs-1,"",IFERROR((U79-AVERAGE(U$4:U79))/STDEV(U$4:U79),""))</f>
        <v>-0.173595865818525</v>
      </c>
      <c r="AQ79" s="26" t="n">
        <f aca="false">IF(ROW()&lt;4+MinObs-1,"",IFERROR((V79-AVERAGE(V$4:V79))/STDEV(V$4:V79),""))</f>
        <v>0.834218776485906</v>
      </c>
      <c r="AR79" s="26" t="n">
        <f aca="false">IF(W79="",0,IF(W79&gt;=z4,w4,IF(W79&gt;=z3,w3,IF(W79&gt;=zEntry,w2,IF(AND(W79&gt;=ExitZ,AR78&gt;0),w2,0)))))</f>
        <v>0</v>
      </c>
      <c r="AS79" s="26" t="n">
        <f aca="false">IF(X79="",0,IF(X79&gt;=z4,w4,IF(X79&gt;=z3,w3,IF(X79&gt;=zEntry,w2,IF(AND(X79&gt;=ExitZ,AS78&gt;0),w2,0)))))</f>
        <v>0</v>
      </c>
      <c r="AT79" s="26" t="n">
        <f aca="false">IF(Y79="",0,IF(Y79&gt;=z4,w4,IF(Y79&gt;=z3,w3,IF(Y79&gt;=zEntry,w2,IF(AND(Y79&gt;=ExitZ,AT78&gt;0),w2,0)))))</f>
        <v>0</v>
      </c>
      <c r="AU79" s="26" t="n">
        <f aca="false">IF(Z79="",0,IF(Z79&gt;=z4,w4,IF(Z79&gt;=z3,w3,IF(Z79&gt;=zEntry,w2,IF(AND(Z79&gt;=ExitZ,AU78&gt;0),w2,0)))))</f>
        <v>0</v>
      </c>
      <c r="AV79" s="26" t="n">
        <f aca="false">IF(AA79="",0,IF(AA79&gt;=z4,w4,IF(AA79&gt;=z3,w3,IF(AA79&gt;=zEntry,w2,IF(AND(AA79&gt;=ExitZ,AV78&gt;0),w2,0)))))</f>
        <v>0</v>
      </c>
      <c r="AW79" s="26" t="n">
        <f aca="false">IF(AB79="",0,IF(AB79&gt;=z4,w4,IF(AB79&gt;=z3,w3,IF(AB79&gt;=zEntry,w2,IF(AND(AB79&gt;=ExitZ,AW78&gt;0),w2,0)))))</f>
        <v>0</v>
      </c>
      <c r="AX79" s="26" t="n">
        <f aca="false">IF(AC79="",0,IF(AC79&gt;=z4,w4,IF(AC79&gt;=z3,w3,IF(AC79&gt;=zEntry,w2,IF(AND(AC79&gt;=ExitZ,AX78&gt;0),w2,0)))))</f>
        <v>0</v>
      </c>
      <c r="AY79" s="26" t="n">
        <f aca="false">IF(AD79="",0,IF(AD79&gt;=z4,w4,IF(AD79&gt;=z3,w3,IF(AD79&gt;=zEntry,w2,IF(AND(AD79&gt;=ExitZ,AY78&gt;0),w2,0)))))</f>
        <v>0</v>
      </c>
      <c r="AZ79" s="26" t="n">
        <f aca="false">IF(AE79="",0,IF(AE79&gt;=z4,w4,IF(AE79&gt;=z3,w3,IF(AE79&gt;=zEntry,w2,IF(AND(AE79&gt;=ExitZ,AZ78&gt;0),w2,0)))))</f>
        <v>0</v>
      </c>
      <c r="BA79" s="26" t="n">
        <f aca="false">IF(AF79="",0,IF(AF79&gt;=z4,w4,IF(AF79&gt;=z3,w3,IF(AF79&gt;=zEntry,w2,IF(AND(AF79&gt;=ExitZ,BA78&gt;0),w2,0)))))</f>
        <v>0</v>
      </c>
      <c r="BB79" s="26" t="n">
        <f aca="false">IF(AG79="",0,IF(AG79&gt;=z4,w4,IF(AG79&gt;=z3,w3,IF(AG79&gt;=zEntry,w2,IF(AND(AG79&gt;=ExitZ,BB78&gt;0),w2,0)))))</f>
        <v>0</v>
      </c>
      <c r="BC79" s="26" t="n">
        <f aca="false">IF(AH79="",0,IF(AH79&gt;=z4,w4,IF(AH79&gt;=z3,w3,IF(AH79&gt;=zEntry,w2,IF(AND(AH79&gt;=ExitZ,BC78&gt;0),w2,0)))))</f>
        <v>0</v>
      </c>
      <c r="BD79" s="26" t="n">
        <f aca="false">IF(AI79="",0,IF(AI79&gt;=z4,w4,IF(AI79&gt;=z3,w3,IF(AI79&gt;=zEntry,w2,IF(AND(AI79&gt;=ExitZ,BD78&gt;0),w2,0)))))</f>
        <v>0</v>
      </c>
      <c r="BE79" s="26" t="n">
        <f aca="false">IF(AJ79="",0,IF(AJ79&gt;=z4,w4,IF(AJ79&gt;=z3,w3,IF(AJ79&gt;=zEntry,w2,IF(AND(AJ79&gt;=ExitZ,BE78&gt;0),w2,0)))))</f>
        <v>0</v>
      </c>
      <c r="BF79" s="26" t="n">
        <f aca="false">IF(AK79="",0,IF(AK79&gt;=z4,w4,IF(AK79&gt;=z3,w3,IF(AK79&gt;=zEntry,w2,IF(AND(AK79&gt;=ExitZ,BF78&gt;0),w2,0)))))</f>
        <v>0</v>
      </c>
      <c r="BG79" s="26" t="n">
        <f aca="false">IF(AL79="",0,IF(AL79&gt;=z4,w4,IF(AL79&gt;=z3,w3,IF(AL79&gt;=zEntry,w2,IF(AND(AL79&gt;=ExitZ,BG78&gt;0),w2,0)))))</f>
        <v>0</v>
      </c>
      <c r="BH79" s="26" t="n">
        <f aca="false">IF(AM79="",0,IF(AM79&gt;=z4,w4,IF(AM79&gt;=z3,w3,IF(AM79&gt;=zEntry,w2,IF(AND(AM79&gt;=ExitZ,BH78&gt;0),w2,0)))))</f>
        <v>0</v>
      </c>
      <c r="BI79" s="26" t="n">
        <f aca="false">IF(AN79="",0,IF(AN79&gt;=z4,w4,IF(AN79&gt;=z3,w3,IF(AN79&gt;=zEntry,w2,IF(AND(AN79&gt;=ExitZ,BI78&gt;0),w2,0)))))</f>
        <v>0</v>
      </c>
      <c r="BJ79" s="26" t="n">
        <f aca="false">IF(AO79="",0,IF(AO79&gt;=z4,w4,IF(AO79&gt;=z3,w3,IF(AO79&gt;=zEntry,w2,IF(AND(AO79&gt;=ExitZ,BJ78&gt;0),w2,0)))))</f>
        <v>0</v>
      </c>
      <c r="BK79" s="26" t="n">
        <f aca="false">IF(AP79="",0,IF(AP79&gt;=z4,w4,IF(AP79&gt;=z3,w3,IF(AP79&gt;=zEntry,w2,IF(AND(AP79&gt;=ExitZ,BK78&gt;0),w2,0)))))</f>
        <v>0</v>
      </c>
      <c r="BL79" s="26" t="n">
        <f aca="false">IF(AQ79="",0,IF(AQ79&gt;=z4,w4,IF(AQ79&gt;=z3,w3,IF(AQ79&gt;=zEntry,w2,IF(AND(AQ79&gt;=ExitZ,BL78&gt;0),w2,0)))))</f>
        <v>0</v>
      </c>
      <c r="BM79" s="23" t="n">
        <f aca="false">IF(Rates_Data!AD78&gt;=Rates_Data!AE78,Rates_Data!AK79-Rates_Data!AL79,Rates_Data!AL79-Rates_Data!AK79)</f>
        <v>-0.00733399999999999</v>
      </c>
      <c r="BN79" s="23" t="n">
        <f aca="false">IF(Rates_Data!AD78&gt;=Rates_Data!AF78,Rates_Data!AK79-Rates_Data!AM79,Rates_Data!AM79-Rates_Data!AK79)</f>
        <v>0.001349</v>
      </c>
      <c r="BO79" s="23" t="n">
        <f aca="false">IF(Rates_Data!AD78&gt;=Rates_Data!AG78,Rates_Data!AK79-Rates_Data!AN79,Rates_Data!AN79-Rates_Data!AK79)</f>
        <v>-0.0076</v>
      </c>
      <c r="BP79" s="23" t="n">
        <f aca="false">IF(Rates_Data!AD78&gt;=Rates_Data!AH78,Rates_Data!AK79-Rates_Data!AO79,Rates_Data!AO79-Rates_Data!AK79)</f>
        <v>-0.00497799999999999</v>
      </c>
      <c r="BQ79" s="23" t="n">
        <f aca="false">IF(Rates_Data!AD78&gt;=Rates_Data!AI78,Rates_Data!AK79-Rates_Data!AP79,Rates_Data!AP79-Rates_Data!AK79)</f>
        <v>-0.00486399999999999</v>
      </c>
      <c r="BR79" s="23" t="n">
        <f aca="false">IF(Rates_Data!AD78&gt;=Rates_Data!AJ78,Rates_Data!AK79-Rates_Data!AQ79,Rates_Data!AQ79-Rates_Data!AK79)</f>
        <v>0.00233699999999999</v>
      </c>
      <c r="BS79" s="23" t="n">
        <f aca="false">IF(Rates_Data!AE78&gt;=Rates_Data!AF78,Rates_Data!AL79-Rates_Data!AM79,Rates_Data!AM79-Rates_Data!AL79)</f>
        <v>0.008683</v>
      </c>
      <c r="BT79" s="23" t="n">
        <f aca="false">IF(Rates_Data!AE78&gt;=Rates_Data!AG78,Rates_Data!AL79-Rates_Data!AN79,Rates_Data!AN79-Rates_Data!AL79)</f>
        <v>-0.000266000000000005</v>
      </c>
      <c r="BU79" s="23" t="n">
        <f aca="false">IF(Rates_Data!AE78&gt;=Rates_Data!AH78,Rates_Data!AL79-Rates_Data!AO79,Rates_Data!AO79-Rates_Data!AL79)</f>
        <v>0.002356</v>
      </c>
      <c r="BV79" s="23" t="n">
        <f aca="false">IF(Rates_Data!AE78&gt;=Rates_Data!AI78,Rates_Data!AL79-Rates_Data!AP79,Rates_Data!AP79-Rates_Data!AL79)</f>
        <v>0.00247</v>
      </c>
      <c r="BW79" s="23" t="n">
        <f aca="false">IF(Rates_Data!AE78&gt;=Rates_Data!AJ78,Rates_Data!AL79-Rates_Data!AQ79,Rates_Data!AQ79-Rates_Data!AL79)</f>
        <v>-0.00499700000000001</v>
      </c>
      <c r="BX79" s="23" t="n">
        <f aca="false">IF(Rates_Data!AF78&gt;=Rates_Data!AG78,Rates_Data!AM79-Rates_Data!AN79,Rates_Data!AN79-Rates_Data!AM79)</f>
        <v>-0.008949</v>
      </c>
      <c r="BY79" s="23" t="n">
        <f aca="false">IF(Rates_Data!AF78&gt;=Rates_Data!AH78,Rates_Data!AM79-Rates_Data!AO79,Rates_Data!AO79-Rates_Data!AM79)</f>
        <v>-0.006327</v>
      </c>
      <c r="BZ79" s="23" t="n">
        <f aca="false">IF(Rates_Data!AF78&gt;=Rates_Data!AI78,Rates_Data!AM79-Rates_Data!AP79,Rates_Data!AP79-Rates_Data!AM79)</f>
        <v>-0.006213</v>
      </c>
      <c r="CA79" s="23" t="n">
        <f aca="false">IF(Rates_Data!AF78&gt;=Rates_Data!AJ78,Rates_Data!AM79-Rates_Data!AQ79,Rates_Data!AQ79-Rates_Data!AM79)</f>
        <v>0.00368599999999999</v>
      </c>
      <c r="CB79" s="23" t="n">
        <f aca="false">IF(Rates_Data!AG78&gt;=Rates_Data!AH78,Rates_Data!AN79-Rates_Data!AO79,Rates_Data!AO79-Rates_Data!AN79)</f>
        <v>0.00262200000000001</v>
      </c>
      <c r="CC79" s="23" t="n">
        <f aca="false">IF(Rates_Data!AG78&gt;=Rates_Data!AI78,Rates_Data!AN79-Rates_Data!AP79,Rates_Data!AP79-Rates_Data!AN79)</f>
        <v>0.002736</v>
      </c>
      <c r="CD79" s="23" t="n">
        <f aca="false">IF(Rates_Data!AG78&gt;=Rates_Data!AJ78,Rates_Data!AN79-Rates_Data!AQ79,Rates_Data!AQ79-Rates_Data!AN79)</f>
        <v>-0.00526300000000001</v>
      </c>
      <c r="CE79" s="23" t="n">
        <f aca="false">IF(Rates_Data!AH78&gt;=Rates_Data!AI78,Rates_Data!AO79-Rates_Data!AP79,Rates_Data!AP79-Rates_Data!AO79)</f>
        <v>-0.000113999999999998</v>
      </c>
      <c r="CF79" s="23" t="n">
        <f aca="false">IF(Rates_Data!AH78&gt;=Rates_Data!AJ78,Rates_Data!AO79-Rates_Data!AQ79,Rates_Data!AQ79-Rates_Data!AO79)</f>
        <v>-0.002641</v>
      </c>
      <c r="CG79" s="23" t="n">
        <f aca="false">IF(Rates_Data!AI78&gt;=Rates_Data!AJ78,Rates_Data!AP79-Rates_Data!AQ79,Rates_Data!AQ79-Rates_Data!AP79)</f>
        <v>-0.00252700000000001</v>
      </c>
      <c r="CH79" s="27" t="n">
        <f aca="false">IF(ROW()&lt;4+VolLB,"",STDEV(INDEX($BM:$BM,ROW()-VolLB+1):INDEX($BM:$BM,ROW()))*SQRT(12))</f>
        <v>0.0190049643228891</v>
      </c>
      <c r="CI79" s="27" t="n">
        <f aca="false">IF(ROW()&lt;4+VolLB,"",STDEV(INDEX($BN:$BN,ROW()-VolLB+1):INDEX($BN:$BN,ROW()))*SQRT(12))</f>
        <v>0.0189715143846668</v>
      </c>
      <c r="CJ79" s="27" t="n">
        <f aca="false">IF(ROW()&lt;4+VolLB,"",STDEV(INDEX($BO:$BO,ROW()-VolLB+1):INDEX($BO:$BO,ROW()))*SQRT(12))</f>
        <v>0.0193042895928784</v>
      </c>
      <c r="CK79" s="27" t="n">
        <f aca="false">IF(ROW()&lt;4+VolLB,"",STDEV(INDEX($BP:$BP,ROW()-VolLB+1):INDEX($BP:$BP,ROW()))*SQRT(12))</f>
        <v>0.0207374444106721</v>
      </c>
      <c r="CL79" s="27" t="n">
        <f aca="false">IF(ROW()&lt;4+VolLB,"",STDEV(INDEX($BQ:$BQ,ROW()-VolLB+1):INDEX($BQ:$BQ,ROW()))*SQRT(12))</f>
        <v>0.0234315662911625</v>
      </c>
      <c r="CM79" s="27" t="n">
        <f aca="false">IF(ROW()&lt;4+VolLB,"",STDEV(INDEX($BR:$BR,ROW()-VolLB+1):INDEX($BR:$BR,ROW()))*SQRT(12))</f>
        <v>0.0178635142692478</v>
      </c>
      <c r="CN79" s="27" t="n">
        <f aca="false">IF(ROW()&lt;4+VolLB,"",STDEV(INDEX($BS:$BS,ROW()-VolLB+1):INDEX($BS:$BS,ROW()))*SQRT(12))</f>
        <v>0.0218949852651676</v>
      </c>
      <c r="CO79" s="27" t="n">
        <f aca="false">IF(ROW()&lt;4+VolLB,"",STDEV(INDEX($BT:$BT,ROW()-VolLB+1):INDEX($BT:$BT,ROW()))*SQRT(12))</f>
        <v>0.0163654813718795</v>
      </c>
      <c r="CP79" s="27" t="n">
        <f aca="false">IF(ROW()&lt;4+VolLB,"",STDEV(INDEX($BU:$BU,ROW()-VolLB+1):INDEX($BU:$BU,ROW()))*SQRT(12))</f>
        <v>0.0226861388206648</v>
      </c>
      <c r="CQ79" s="27" t="n">
        <f aca="false">IF(ROW()&lt;4+VolLB,"",STDEV(INDEX($BV:$BV,ROW()-VolLB+1):INDEX($BV:$BV,ROW()))*SQRT(12))</f>
        <v>0.0217450814694792</v>
      </c>
      <c r="CR79" s="27" t="n">
        <f aca="false">IF(ROW()&lt;4+VolLB,"",STDEV(INDEX($BW:$BW,ROW()-VolLB+1):INDEX($BW:$BW,ROW()))*SQRT(12))</f>
        <v>0.0200915149403921</v>
      </c>
      <c r="CS79" s="27" t="n">
        <f aca="false">IF(ROW()&lt;4+VolLB,"",STDEV(INDEX($BX:$BX,ROW()-VolLB+1):INDEX($BX:$BX,ROW()))*SQRT(12))</f>
        <v>0.0192016676128477</v>
      </c>
      <c r="CT79" s="27" t="n">
        <f aca="false">IF(ROW()&lt;4+VolLB,"",STDEV(INDEX($BY:$BY,ROW()-VolLB+1):INDEX($BY:$BY,ROW()))*SQRT(12))</f>
        <v>0.0233343772365805</v>
      </c>
      <c r="CU79" s="27" t="n">
        <f aca="false">IF(ROW()&lt;4+VolLB,"",STDEV(INDEX($BZ:$BZ,ROW()-VolLB+1):INDEX($BZ:$BZ,ROW()))*SQRT(12))</f>
        <v>0.0236201216953842</v>
      </c>
      <c r="CV79" s="27" t="n">
        <f aca="false">IF(ROW()&lt;4+VolLB,"",STDEV(INDEX($CA:$CA,ROW()-VolLB+1):INDEX($CA:$CA,ROW()))*SQRT(12))</f>
        <v>0.0197717145861504</v>
      </c>
      <c r="CW79" s="27" t="n">
        <f aca="false">IF(ROW()&lt;4+VolLB,"",STDEV(INDEX($CB:$CB,ROW()-VolLB+1):INDEX($CB:$CB,ROW()))*SQRT(12))</f>
        <v>0.0189595466491912</v>
      </c>
      <c r="CX79" s="27" t="n">
        <f aca="false">IF(ROW()&lt;4+VolLB,"",STDEV(INDEX($CC:$CC,ROW()-VolLB+1):INDEX($CC:$CC,ROW()))*SQRT(12))</f>
        <v>0.0215400852047658</v>
      </c>
      <c r="CY79" s="27" t="n">
        <f aca="false">IF(ROW()&lt;4+VolLB,"",STDEV(INDEX($CD:$CD,ROW()-VolLB+1):INDEX($CD:$CD,ROW()))*SQRT(12))</f>
        <v>0.018650938111731</v>
      </c>
      <c r="CZ79" s="27" t="n">
        <f aca="false">IF(ROW()&lt;4+VolLB,"",STDEV(INDEX($CE:$CE,ROW()-VolLB+1):INDEX($CE:$CE,ROW()))*SQRT(12))</f>
        <v>0.0239643572991621</v>
      </c>
      <c r="DA79" s="27" t="n">
        <f aca="false">IF(ROW()&lt;4+VolLB,"",STDEV(INDEX($CF:$CF,ROW()-VolLB+1):INDEX($CF:$CF,ROW()))*SQRT(12))</f>
        <v>0.0200233709532969</v>
      </c>
      <c r="DB79" s="27" t="n">
        <f aca="false">IF(ROW()&lt;4+VolLB,"",STDEV(INDEX($CG:$CG,ROW()-VolLB+1):INDEX($CG:$CG,ROW()))*SQRT(12))</f>
        <v>0.0171996559442333</v>
      </c>
      <c r="DC79" s="26" t="n">
        <f aca="false">IF(OR(AR79=0,CH79="",CH79=0),0,AR79*MIN(MaxScal,TgtVol/CH79))</f>
        <v>0</v>
      </c>
      <c r="DD79" s="26" t="n">
        <f aca="false">IF(OR(AS79=0,CI79="",CI79=0),0,AS79*MIN(MaxScal,TgtVol/CI79))</f>
        <v>0</v>
      </c>
      <c r="DE79" s="26" t="n">
        <f aca="false">IF(OR(AT79=0,CJ79="",CJ79=0),0,AT79*MIN(MaxScal,TgtVol/CJ79))</f>
        <v>0</v>
      </c>
      <c r="DF79" s="26" t="n">
        <f aca="false">IF(OR(AU79=0,CK79="",CK79=0),0,AU79*MIN(MaxScal,TgtVol/CK79))</f>
        <v>0</v>
      </c>
      <c r="DG79" s="26" t="n">
        <f aca="false">IF(OR(AV79=0,CL79="",CL79=0),0,AV79*MIN(MaxScal,TgtVol/CL79))</f>
        <v>0</v>
      </c>
      <c r="DH79" s="26" t="n">
        <f aca="false">IF(OR(AW79=0,CM79="",CM79=0),0,AW79*MIN(MaxScal,TgtVol/CM79))</f>
        <v>0</v>
      </c>
      <c r="DI79" s="26" t="n">
        <f aca="false">IF(OR(AX79=0,CN79="",CN79=0),0,AX79*MIN(MaxScal,TgtVol/CN79))</f>
        <v>0</v>
      </c>
      <c r="DJ79" s="26" t="n">
        <f aca="false">IF(OR(AY79=0,CO79="",CO79=0),0,AY79*MIN(MaxScal,TgtVol/CO79))</f>
        <v>0</v>
      </c>
      <c r="DK79" s="26" t="n">
        <f aca="false">IF(OR(AZ79=0,CP79="",CP79=0),0,AZ79*MIN(MaxScal,TgtVol/CP79))</f>
        <v>0</v>
      </c>
      <c r="DL79" s="26" t="n">
        <f aca="false">IF(OR(BA79=0,CQ79="",CQ79=0),0,BA79*MIN(MaxScal,TgtVol/CQ79))</f>
        <v>0</v>
      </c>
      <c r="DM79" s="26" t="n">
        <f aca="false">IF(OR(BB79=0,CR79="",CR79=0),0,BB79*MIN(MaxScal,TgtVol/CR79))</f>
        <v>0</v>
      </c>
      <c r="DN79" s="26" t="n">
        <f aca="false">IF(OR(BC79=0,CS79="",CS79=0),0,BC79*MIN(MaxScal,TgtVol/CS79))</f>
        <v>0</v>
      </c>
      <c r="DO79" s="26" t="n">
        <f aca="false">IF(OR(BD79=0,CT79="",CT79=0),0,BD79*MIN(MaxScal,TgtVol/CT79))</f>
        <v>0</v>
      </c>
      <c r="DP79" s="26" t="n">
        <f aca="false">IF(OR(BE79=0,CU79="",CU79=0),0,BE79*MIN(MaxScal,TgtVol/CU79))</f>
        <v>0</v>
      </c>
      <c r="DQ79" s="26" t="n">
        <f aca="false">IF(OR(BF79=0,CV79="",CV79=0),0,BF79*MIN(MaxScal,TgtVol/CV79))</f>
        <v>0</v>
      </c>
      <c r="DR79" s="26" t="n">
        <f aca="false">IF(OR(BG79=0,CW79="",CW79=0),0,BG79*MIN(MaxScal,TgtVol/CW79))</f>
        <v>0</v>
      </c>
      <c r="DS79" s="26" t="n">
        <f aca="false">IF(OR(BH79=0,CX79="",CX79=0),0,BH79*MIN(MaxScal,TgtVol/CX79))</f>
        <v>0</v>
      </c>
      <c r="DT79" s="26" t="n">
        <f aca="false">IF(OR(BI79=0,CY79="",CY79=0),0,BI79*MIN(MaxScal,TgtVol/CY79))</f>
        <v>0</v>
      </c>
      <c r="DU79" s="26" t="n">
        <f aca="false">IF(OR(BJ79=0,CZ79="",CZ79=0),0,BJ79*MIN(MaxScal,TgtVol/CZ79))</f>
        <v>0</v>
      </c>
      <c r="DV79" s="26" t="n">
        <f aca="false">IF(OR(BK79=0,DA79="",DA79=0),0,BK79*MIN(MaxScal,TgtVol/DA79))</f>
        <v>0</v>
      </c>
      <c r="DW79" s="26" t="n">
        <f aca="false">IF(OR(BL79=0,DB79="",DB79=0),0,BL79*MIN(MaxScal,TgtVol/DB79))</f>
        <v>0</v>
      </c>
      <c r="DX79" s="28" t="n">
        <f aca="false">IFERROR(DC78*BM79,"")</f>
        <v>-0</v>
      </c>
      <c r="DY79" s="28" t="n">
        <f aca="false">IFERROR(DD78*BN79,"")</f>
        <v>0</v>
      </c>
      <c r="DZ79" s="28" t="n">
        <f aca="false">IFERROR(DE78*BO79,"")</f>
        <v>-0</v>
      </c>
      <c r="EA79" s="28" t="n">
        <f aca="false">IFERROR(DF78*BP79,"")</f>
        <v>-0</v>
      </c>
      <c r="EB79" s="28" t="n">
        <f aca="false">IFERROR(DG78*BQ79,"")</f>
        <v>-0</v>
      </c>
      <c r="EC79" s="28" t="n">
        <f aca="false">IFERROR(DH78*BR79,"")</f>
        <v>0</v>
      </c>
      <c r="ED79" s="28" t="n">
        <f aca="false">IFERROR(DI78*BS79,"")</f>
        <v>0</v>
      </c>
      <c r="EE79" s="28" t="n">
        <f aca="false">IFERROR(DJ78*BT79,"")</f>
        <v>-0</v>
      </c>
      <c r="EF79" s="28" t="n">
        <f aca="false">IFERROR(DK78*BU79,"")</f>
        <v>0</v>
      </c>
      <c r="EG79" s="28" t="n">
        <f aca="false">IFERROR(DL78*BV79,"")</f>
        <v>0</v>
      </c>
      <c r="EH79" s="28" t="n">
        <f aca="false">IFERROR(DM78*BW79,"")</f>
        <v>-0</v>
      </c>
      <c r="EI79" s="28" t="n">
        <f aca="false">IFERROR(DN78*BX79,"")</f>
        <v>-0</v>
      </c>
      <c r="EJ79" s="28" t="n">
        <f aca="false">IFERROR(DO78*BY79,"")</f>
        <v>-0</v>
      </c>
      <c r="EK79" s="28" t="n">
        <f aca="false">IFERROR(DP78*BZ79,"")</f>
        <v>-0</v>
      </c>
      <c r="EL79" s="28" t="n">
        <f aca="false">IFERROR(DQ78*CA79,"")</f>
        <v>0</v>
      </c>
      <c r="EM79" s="28" t="n">
        <f aca="false">IFERROR(DR78*CB79,"")</f>
        <v>0</v>
      </c>
      <c r="EN79" s="28" t="n">
        <f aca="false">IFERROR(DS78*CC79,"")</f>
        <v>0</v>
      </c>
      <c r="EO79" s="28" t="n">
        <f aca="false">IFERROR(DT78*CD79,"")</f>
        <v>-0</v>
      </c>
      <c r="EP79" s="28" t="n">
        <f aca="false">IFERROR(DU78*CE79,"")</f>
        <v>-0</v>
      </c>
      <c r="EQ79" s="28" t="n">
        <f aca="false">IFERROR(DV78*CF79,"")</f>
        <v>-0</v>
      </c>
      <c r="ER79" s="28" t="n">
        <f aca="false">IFERROR(DW78*CG79,"")</f>
        <v>-0</v>
      </c>
      <c r="ES79" s="28" t="n">
        <f aca="false">IF(ROW()=4,"",SUM(DX79:ER79))</f>
        <v>0</v>
      </c>
      <c r="ET79" s="29" t="n">
        <f aca="false">COUNTIF(AR79:BL79,"&gt;0")</f>
        <v>0</v>
      </c>
    </row>
    <row r="80" customFormat="false" ht="15" hidden="false" customHeight="false" outlineLevel="0" collapsed="false">
      <c r="A80" s="19" t="n">
        <v>40329</v>
      </c>
      <c r="B80" s="23" t="n">
        <f aca="false">ABS(Rates_Data!AD80-Rates_Data!AE80)</f>
        <v>0.492090909090909</v>
      </c>
      <c r="C80" s="23" t="n">
        <f aca="false">ABS(Rates_Data!AD80-Rates_Data!AF80)</f>
        <v>0.028285714285714</v>
      </c>
      <c r="D80" s="23" t="n">
        <f aca="false">ABS(Rates_Data!AD80-Rates_Data!AG80)</f>
        <v>0.939818181818182</v>
      </c>
      <c r="E80" s="23" t="n">
        <f aca="false">ABS(Rates_Data!AD80-Rates_Data!AH80)</f>
        <v>0.957311688311688</v>
      </c>
      <c r="F80" s="23" t="n">
        <f aca="false">ABS(Rates_Data!AD80-Rates_Data!AI80)</f>
        <v>0.608974025974026</v>
      </c>
      <c r="G80" s="23" t="n">
        <f aca="false">ABS(Rates_Data!AD80-Rates_Data!AJ80)</f>
        <v>0.239467532467533</v>
      </c>
      <c r="H80" s="23" t="n">
        <f aca="false">ABS(Rates_Data!AE80-Rates_Data!AF80)</f>
        <v>0.463805194805195</v>
      </c>
      <c r="I80" s="23" t="n">
        <f aca="false">ABS(Rates_Data!AE80-Rates_Data!AG80)</f>
        <v>0.447727272727273</v>
      </c>
      <c r="J80" s="23" t="n">
        <f aca="false">ABS(Rates_Data!AE80-Rates_Data!AH80)</f>
        <v>0.465220779220779</v>
      </c>
      <c r="K80" s="23" t="n">
        <f aca="false">ABS(Rates_Data!AE80-Rates_Data!AI80)</f>
        <v>0.116883116883117</v>
      </c>
      <c r="L80" s="23" t="n">
        <f aca="false">ABS(Rates_Data!AE80-Rates_Data!AJ80)</f>
        <v>0.252623376623376</v>
      </c>
      <c r="M80" s="23" t="n">
        <f aca="false">ABS(Rates_Data!AF80-Rates_Data!AG80)</f>
        <v>0.911532467532468</v>
      </c>
      <c r="N80" s="23" t="n">
        <f aca="false">ABS(Rates_Data!AF80-Rates_Data!AH80)</f>
        <v>0.929025974025974</v>
      </c>
      <c r="O80" s="23" t="n">
        <f aca="false">ABS(Rates_Data!AF80-Rates_Data!AI80)</f>
        <v>0.580688311688312</v>
      </c>
      <c r="P80" s="23" t="n">
        <f aca="false">ABS(Rates_Data!AF80-Rates_Data!AJ80)</f>
        <v>0.211181818181819</v>
      </c>
      <c r="Q80" s="23" t="n">
        <f aca="false">ABS(Rates_Data!AG80-Rates_Data!AH80)</f>
        <v>0.0174935064935066</v>
      </c>
      <c r="R80" s="23" t="n">
        <f aca="false">ABS(Rates_Data!AG80-Rates_Data!AI80)</f>
        <v>0.330844155844156</v>
      </c>
      <c r="S80" s="23" t="n">
        <f aca="false">ABS(Rates_Data!AG80-Rates_Data!AJ80)</f>
        <v>0.700350649350649</v>
      </c>
      <c r="T80" s="23" t="n">
        <f aca="false">ABS(Rates_Data!AH80-Rates_Data!AI80)</f>
        <v>0.348337662337663</v>
      </c>
      <c r="U80" s="23" t="n">
        <f aca="false">ABS(Rates_Data!AH80-Rates_Data!AJ80)</f>
        <v>0.717844155844156</v>
      </c>
      <c r="V80" s="23" t="n">
        <f aca="false">ABS(Rates_Data!AI80-Rates_Data!AJ80)</f>
        <v>0.369506493506493</v>
      </c>
      <c r="W80" s="26" t="n">
        <f aca="false">IF(ROW()&lt;4+MinObs-1,"",IFERROR((B80-AVERAGE(B$4:B80))/STDEV(B$4:B80),""))</f>
        <v>0.972996643293265</v>
      </c>
      <c r="X80" s="26" t="n">
        <f aca="false">IF(ROW()&lt;4+MinObs-1,"",IFERROR((C80-AVERAGE(C$4:C80))/STDEV(C$4:C80),""))</f>
        <v>-1.16646375718791</v>
      </c>
      <c r="Y80" s="26" t="n">
        <f aca="false">IF(ROW()&lt;4+MinObs-1,"",IFERROR((D80-AVERAGE(D$4:D80))/STDEV(D$4:D80),""))</f>
        <v>1.57698715429499</v>
      </c>
      <c r="Z80" s="26" t="n">
        <f aca="false">IF(ROW()&lt;4+MinObs-1,"",IFERROR((E80-AVERAGE(E$4:E80))/STDEV(E$4:E80),""))</f>
        <v>0.702307728165029</v>
      </c>
      <c r="AA80" s="26" t="n">
        <f aca="false">IF(ROW()&lt;4+MinObs-1,"",IFERROR((F80-AVERAGE(F$4:F80))/STDEV(F$4:F80),""))</f>
        <v>0.913526780327582</v>
      </c>
      <c r="AB80" s="26" t="n">
        <f aca="false">IF(ROW()&lt;4+MinObs-1,"",IFERROR((G80-AVERAGE(G$4:G80))/STDEV(G$4:G80),""))</f>
        <v>-0.397461099317852</v>
      </c>
      <c r="AC80" s="26" t="n">
        <f aca="false">IF(ROW()&lt;4+MinObs-1,"",IFERROR((H80-AVERAGE(H$4:H80))/STDEV(H$4:H80),""))</f>
        <v>0.90866297597941</v>
      </c>
      <c r="AD80" s="26" t="n">
        <f aca="false">IF(ROW()&lt;4+MinObs-1,"",IFERROR((I80-AVERAGE(I$4:I80))/STDEV(I$4:I80),""))</f>
        <v>0.226095593503501</v>
      </c>
      <c r="AE80" s="26" t="n">
        <f aca="false">IF(ROW()&lt;4+MinObs-1,"",IFERROR((J80-AVERAGE(J$4:J80))/STDEV(J$4:J80),""))</f>
        <v>-0.102627361535513</v>
      </c>
      <c r="AF80" s="26" t="n">
        <f aca="false">IF(ROW()&lt;4+MinObs-1,"",IFERROR((K80-AVERAGE(K$4:K80))/STDEV(K$4:K80),""))</f>
        <v>-0.587920482450271</v>
      </c>
      <c r="AG80" s="26" t="n">
        <f aca="false">IF(ROW()&lt;4+MinObs-1,"",IFERROR((L80-AVERAGE(L$4:L80))/STDEV(L$4:L80),""))</f>
        <v>-0.20454375574829</v>
      </c>
      <c r="AH80" s="26" t="n">
        <f aca="false">IF(ROW()&lt;4+MinObs-1,"",IFERROR((M80-AVERAGE(M$4:M80))/STDEV(M$4:M80),""))</f>
        <v>0.963346933440607</v>
      </c>
      <c r="AI80" s="26" t="n">
        <f aca="false">IF(ROW()&lt;4+MinObs-1,"",IFERROR((N80-AVERAGE(N$4:N80))/STDEV(N$4:N80),""))</f>
        <v>0.808990183313542</v>
      </c>
      <c r="AJ80" s="26" t="n">
        <f aca="false">IF(ROW()&lt;4+MinObs-1,"",IFERROR((O80-AVERAGE(O$4:O80))/STDEV(O$4:O80),""))</f>
        <v>1.0358336046972</v>
      </c>
      <c r="AK80" s="26" t="n">
        <f aca="false">IF(ROW()&lt;4+MinObs-1,"",IFERROR((P80-AVERAGE(P$4:P80))/STDEV(P$4:P80),""))</f>
        <v>-0.435617112669105</v>
      </c>
      <c r="AL80" s="26" t="n">
        <f aca="false">IF(ROW()&lt;4+MinObs-1,"",IFERROR((Q80-AVERAGE(Q$4:Q80))/STDEV(Q$4:Q80),""))</f>
        <v>-0.892748963254672</v>
      </c>
      <c r="AM80" s="26" t="n">
        <f aca="false">IF(ROW()&lt;4+MinObs-1,"",IFERROR((R80-AVERAGE(R$4:R80))/STDEV(R$4:R80),""))</f>
        <v>-0.0960842401464404</v>
      </c>
      <c r="AN80" s="26" t="n">
        <f aca="false">IF(ROW()&lt;4+MinObs-1,"",IFERROR((S80-AVERAGE(S$4:S80))/STDEV(S$4:S80),""))</f>
        <v>0.201736574747612</v>
      </c>
      <c r="AO80" s="26" t="n">
        <f aca="false">IF(ROW()&lt;4+MinObs-1,"",IFERROR((T80-AVERAGE(T$4:T80))/STDEV(T$4:T80),""))</f>
        <v>-0.491548674465476</v>
      </c>
      <c r="AP80" s="26" t="n">
        <f aca="false">IF(ROW()&lt;4+MinObs-1,"",IFERROR((U80-AVERAGE(U$4:U80))/STDEV(U$4:U80),""))</f>
        <v>-0.0154919829304816</v>
      </c>
      <c r="AQ80" s="26" t="n">
        <f aca="false">IF(ROW()&lt;4+MinObs-1,"",IFERROR((V80-AVERAGE(V$4:V80))/STDEV(V$4:V80),""))</f>
        <v>0.11755611445639</v>
      </c>
      <c r="AR80" s="26" t="n">
        <f aca="false">IF(W80="",0,IF(W80&gt;=z4,w4,IF(W80&gt;=z3,w3,IF(W80&gt;=zEntry,w2,IF(AND(W80&gt;=ExitZ,AR79&gt;0),w2,0)))))</f>
        <v>0</v>
      </c>
      <c r="AS80" s="26" t="n">
        <f aca="false">IF(X80="",0,IF(X80&gt;=z4,w4,IF(X80&gt;=z3,w3,IF(X80&gt;=zEntry,w2,IF(AND(X80&gt;=ExitZ,AS79&gt;0),w2,0)))))</f>
        <v>0</v>
      </c>
      <c r="AT80" s="26" t="n">
        <f aca="false">IF(Y80="",0,IF(Y80&gt;=z4,w4,IF(Y80&gt;=z3,w3,IF(Y80&gt;=zEntry,w2,IF(AND(Y80&gt;=ExitZ,AT79&gt;0),w2,0)))))</f>
        <v>0</v>
      </c>
      <c r="AU80" s="26" t="n">
        <f aca="false">IF(Z80="",0,IF(Z80&gt;=z4,w4,IF(Z80&gt;=z3,w3,IF(Z80&gt;=zEntry,w2,IF(AND(Z80&gt;=ExitZ,AU79&gt;0),w2,0)))))</f>
        <v>0</v>
      </c>
      <c r="AV80" s="26" t="n">
        <f aca="false">IF(AA80="",0,IF(AA80&gt;=z4,w4,IF(AA80&gt;=z3,w3,IF(AA80&gt;=zEntry,w2,IF(AND(AA80&gt;=ExitZ,AV79&gt;0),w2,0)))))</f>
        <v>0</v>
      </c>
      <c r="AW80" s="26" t="n">
        <f aca="false">IF(AB80="",0,IF(AB80&gt;=z4,w4,IF(AB80&gt;=z3,w3,IF(AB80&gt;=zEntry,w2,IF(AND(AB80&gt;=ExitZ,AW79&gt;0),w2,0)))))</f>
        <v>0</v>
      </c>
      <c r="AX80" s="26" t="n">
        <f aca="false">IF(AC80="",0,IF(AC80&gt;=z4,w4,IF(AC80&gt;=z3,w3,IF(AC80&gt;=zEntry,w2,IF(AND(AC80&gt;=ExitZ,AX79&gt;0),w2,0)))))</f>
        <v>0</v>
      </c>
      <c r="AY80" s="26" t="n">
        <f aca="false">IF(AD80="",0,IF(AD80&gt;=z4,w4,IF(AD80&gt;=z3,w3,IF(AD80&gt;=zEntry,w2,IF(AND(AD80&gt;=ExitZ,AY79&gt;0),w2,0)))))</f>
        <v>0</v>
      </c>
      <c r="AZ80" s="26" t="n">
        <f aca="false">IF(AE80="",0,IF(AE80&gt;=z4,w4,IF(AE80&gt;=z3,w3,IF(AE80&gt;=zEntry,w2,IF(AND(AE80&gt;=ExitZ,AZ79&gt;0),w2,0)))))</f>
        <v>0</v>
      </c>
      <c r="BA80" s="26" t="n">
        <f aca="false">IF(AF80="",0,IF(AF80&gt;=z4,w4,IF(AF80&gt;=z3,w3,IF(AF80&gt;=zEntry,w2,IF(AND(AF80&gt;=ExitZ,BA79&gt;0),w2,0)))))</f>
        <v>0</v>
      </c>
      <c r="BB80" s="26" t="n">
        <f aca="false">IF(AG80="",0,IF(AG80&gt;=z4,w4,IF(AG80&gt;=z3,w3,IF(AG80&gt;=zEntry,w2,IF(AND(AG80&gt;=ExitZ,BB79&gt;0),w2,0)))))</f>
        <v>0</v>
      </c>
      <c r="BC80" s="26" t="n">
        <f aca="false">IF(AH80="",0,IF(AH80&gt;=z4,w4,IF(AH80&gt;=z3,w3,IF(AH80&gt;=zEntry,w2,IF(AND(AH80&gt;=ExitZ,BC79&gt;0),w2,0)))))</f>
        <v>0</v>
      </c>
      <c r="BD80" s="26" t="n">
        <f aca="false">IF(AI80="",0,IF(AI80&gt;=z4,w4,IF(AI80&gt;=z3,w3,IF(AI80&gt;=zEntry,w2,IF(AND(AI80&gt;=ExitZ,BD79&gt;0),w2,0)))))</f>
        <v>0</v>
      </c>
      <c r="BE80" s="26" t="n">
        <f aca="false">IF(AJ80="",0,IF(AJ80&gt;=z4,w4,IF(AJ80&gt;=z3,w3,IF(AJ80&gt;=zEntry,w2,IF(AND(AJ80&gt;=ExitZ,BE79&gt;0),w2,0)))))</f>
        <v>0</v>
      </c>
      <c r="BF80" s="26" t="n">
        <f aca="false">IF(AK80="",0,IF(AK80&gt;=z4,w4,IF(AK80&gt;=z3,w3,IF(AK80&gt;=zEntry,w2,IF(AND(AK80&gt;=ExitZ,BF79&gt;0),w2,0)))))</f>
        <v>0</v>
      </c>
      <c r="BG80" s="26" t="n">
        <f aca="false">IF(AL80="",0,IF(AL80&gt;=z4,w4,IF(AL80&gt;=z3,w3,IF(AL80&gt;=zEntry,w2,IF(AND(AL80&gt;=ExitZ,BG79&gt;0),w2,0)))))</f>
        <v>0</v>
      </c>
      <c r="BH80" s="26" t="n">
        <f aca="false">IF(AM80="",0,IF(AM80&gt;=z4,w4,IF(AM80&gt;=z3,w3,IF(AM80&gt;=zEntry,w2,IF(AND(AM80&gt;=ExitZ,BH79&gt;0),w2,0)))))</f>
        <v>0</v>
      </c>
      <c r="BI80" s="26" t="n">
        <f aca="false">IF(AN80="",0,IF(AN80&gt;=z4,w4,IF(AN80&gt;=z3,w3,IF(AN80&gt;=zEntry,w2,IF(AND(AN80&gt;=ExitZ,BI79&gt;0),w2,0)))))</f>
        <v>0</v>
      </c>
      <c r="BJ80" s="26" t="n">
        <f aca="false">IF(AO80="",0,IF(AO80&gt;=z4,w4,IF(AO80&gt;=z3,w3,IF(AO80&gt;=zEntry,w2,IF(AND(AO80&gt;=ExitZ,BJ79&gt;0),w2,0)))))</f>
        <v>0</v>
      </c>
      <c r="BK80" s="26" t="n">
        <f aca="false">IF(AP80="",0,IF(AP80&gt;=z4,w4,IF(AP80&gt;=z3,w3,IF(AP80&gt;=zEntry,w2,IF(AND(AP80&gt;=ExitZ,BK79&gt;0),w2,0)))))</f>
        <v>0</v>
      </c>
      <c r="BL80" s="26" t="n">
        <f aca="false">IF(AQ80="",0,IF(AQ80&gt;=z4,w4,IF(AQ80&gt;=z3,w3,IF(AQ80&gt;=zEntry,w2,IF(AND(AQ80&gt;=ExitZ,BL79&gt;0),w2,0)))))</f>
        <v>0</v>
      </c>
      <c r="BM80" s="23" t="n">
        <f aca="false">IF(Rates_Data!AD79&gt;=Rates_Data!AE79,Rates_Data!AK80-Rates_Data!AL80,Rates_Data!AL80-Rates_Data!AK80)</f>
        <v>-0.00102600000000001</v>
      </c>
      <c r="BN80" s="23" t="n">
        <f aca="false">IF(Rates_Data!AD79&gt;=Rates_Data!AF79,Rates_Data!AK80-Rates_Data!AM80,Rates_Data!AM80-Rates_Data!AK80)</f>
        <v>0.00399</v>
      </c>
      <c r="BO80" s="23" t="n">
        <f aca="false">IF(Rates_Data!AD79&gt;=Rates_Data!AG79,Rates_Data!AK80-Rates_Data!AN80,Rates_Data!AN80-Rates_Data!AK80)</f>
        <v>-0.010792</v>
      </c>
      <c r="BP80" s="23" t="n">
        <f aca="false">IF(Rates_Data!AD79&gt;=Rates_Data!AH79,Rates_Data!AK80-Rates_Data!AO80,Rates_Data!AO80-Rates_Data!AK80)</f>
        <v>-0.00687800000000001</v>
      </c>
      <c r="BQ80" s="23" t="n">
        <f aca="false">IF(Rates_Data!AD79&gt;=Rates_Data!AI79,Rates_Data!AK80-Rates_Data!AP80,Rates_Data!AP80-Rates_Data!AK80)</f>
        <v>0.004579</v>
      </c>
      <c r="BR80" s="23" t="n">
        <f aca="false">IF(Rates_Data!AD79&gt;=Rates_Data!AJ79,Rates_Data!AK80-Rates_Data!AQ80,Rates_Data!AQ80-Rates_Data!AK80)</f>
        <v>0.008189</v>
      </c>
      <c r="BS80" s="23" t="n">
        <f aca="false">IF(Rates_Data!AE79&gt;=Rates_Data!AF79,Rates_Data!AL80-Rates_Data!AM80,Rates_Data!AM80-Rates_Data!AL80)</f>
        <v>0.00296399999999999</v>
      </c>
      <c r="BT80" s="23" t="n">
        <f aca="false">IF(Rates_Data!AE79&gt;=Rates_Data!AG79,Rates_Data!AL80-Rates_Data!AN80,Rates_Data!AN80-Rates_Data!AL80)</f>
        <v>-0.009766</v>
      </c>
      <c r="BU80" s="23" t="n">
        <f aca="false">IF(Rates_Data!AE79&gt;=Rates_Data!AH79,Rates_Data!AL80-Rates_Data!AO80,Rates_Data!AO80-Rates_Data!AL80)</f>
        <v>-0.00585200000000001</v>
      </c>
      <c r="BV80" s="23" t="n">
        <f aca="false">IF(Rates_Data!AE79&gt;=Rates_Data!AI79,Rates_Data!AL80-Rates_Data!AP80,Rates_Data!AP80-Rates_Data!AL80)</f>
        <v>0.005605</v>
      </c>
      <c r="BW80" s="23" t="n">
        <f aca="false">IF(Rates_Data!AE79&gt;=Rates_Data!AJ79,Rates_Data!AL80-Rates_Data!AQ80,Rates_Data!AQ80-Rates_Data!AL80)</f>
        <v>0.007163</v>
      </c>
      <c r="BX80" s="23" t="n">
        <f aca="false">IF(Rates_Data!AF79&gt;=Rates_Data!AG79,Rates_Data!AM80-Rates_Data!AN80,Rates_Data!AN80-Rates_Data!AM80)</f>
        <v>-0.006802</v>
      </c>
      <c r="BY80" s="23" t="n">
        <f aca="false">IF(Rates_Data!AF79&gt;=Rates_Data!AH79,Rates_Data!AM80-Rates_Data!AO80,Rates_Data!AO80-Rates_Data!AM80)</f>
        <v>-0.00288800000000001</v>
      </c>
      <c r="BZ80" s="23" t="n">
        <f aca="false">IF(Rates_Data!AF79&gt;=Rates_Data!AI79,Rates_Data!AM80-Rates_Data!AP80,Rates_Data!AP80-Rates_Data!AM80)</f>
        <v>0.008569</v>
      </c>
      <c r="CA80" s="23" t="n">
        <f aca="false">IF(Rates_Data!AF79&gt;=Rates_Data!AJ79,Rates_Data!AM80-Rates_Data!AQ80,Rates_Data!AQ80-Rates_Data!AM80)</f>
        <v>0.004199</v>
      </c>
      <c r="CB80" s="23" t="n">
        <f aca="false">IF(Rates_Data!AG79&gt;=Rates_Data!AH79,Rates_Data!AN80-Rates_Data!AO80,Rates_Data!AO80-Rates_Data!AN80)</f>
        <v>-0.00391399999999999</v>
      </c>
      <c r="CC80" s="23" t="n">
        <f aca="false">IF(Rates_Data!AG79&gt;=Rates_Data!AI79,Rates_Data!AN80-Rates_Data!AP80,Rates_Data!AP80-Rates_Data!AN80)</f>
        <v>-0.015371</v>
      </c>
      <c r="CD80" s="23" t="n">
        <f aca="false">IF(Rates_Data!AG79&gt;=Rates_Data!AJ79,Rates_Data!AN80-Rates_Data!AQ80,Rates_Data!AQ80-Rates_Data!AN80)</f>
        <v>-0.002603</v>
      </c>
      <c r="CE80" s="23" t="n">
        <f aca="false">IF(Rates_Data!AH79&gt;=Rates_Data!AI79,Rates_Data!AO80-Rates_Data!AP80,Rates_Data!AP80-Rates_Data!AO80)</f>
        <v>-0.011457</v>
      </c>
      <c r="CF80" s="23" t="n">
        <f aca="false">IF(Rates_Data!AH79&gt;=Rates_Data!AJ79,Rates_Data!AO80-Rates_Data!AQ80,Rates_Data!AQ80-Rates_Data!AO80)</f>
        <v>0.00131099999999999</v>
      </c>
      <c r="CG80" s="23" t="n">
        <f aca="false">IF(Rates_Data!AI79&gt;=Rates_Data!AJ79,Rates_Data!AP80-Rates_Data!AQ80,Rates_Data!AQ80-Rates_Data!AP80)</f>
        <v>0.012768</v>
      </c>
      <c r="CH80" s="27" t="n">
        <f aca="false">IF(ROW()&lt;4+VolLB,"",STDEV(INDEX($BM:$BM,ROW()-VolLB+1):INDEX($BM:$BM,ROW()))*SQRT(12))</f>
        <v>0.0188851937980651</v>
      </c>
      <c r="CI80" s="27" t="n">
        <f aca="false">IF(ROW()&lt;4+VolLB,"",STDEV(INDEX($BN:$BN,ROW()-VolLB+1):INDEX($BN:$BN,ROW()))*SQRT(12))</f>
        <v>0.0190212669216528</v>
      </c>
      <c r="CJ80" s="27" t="n">
        <f aca="false">IF(ROW()&lt;4+VolLB,"",STDEV(INDEX($BO:$BO,ROW()-VolLB+1):INDEX($BO:$BO,ROW()))*SQRT(12))</f>
        <v>0.0203451205585727</v>
      </c>
      <c r="CK80" s="27" t="n">
        <f aca="false">IF(ROW()&lt;4+VolLB,"",STDEV(INDEX($BP:$BP,ROW()-VolLB+1):INDEX($BP:$BP,ROW()))*SQRT(12))</f>
        <v>0.0211033634195843</v>
      </c>
      <c r="CL80" s="27" t="n">
        <f aca="false">IF(ROW()&lt;4+VolLB,"",STDEV(INDEX($BQ:$BQ,ROW()-VolLB+1):INDEX($BQ:$BQ,ROW()))*SQRT(12))</f>
        <v>0.0235627738804848</v>
      </c>
      <c r="CM80" s="27" t="n">
        <f aca="false">IF(ROW()&lt;4+VolLB,"",STDEV(INDEX($BR:$BR,ROW()-VolLB+1):INDEX($BR:$BR,ROW()))*SQRT(12))</f>
        <v>0.0182433823649642</v>
      </c>
      <c r="CN80" s="27" t="n">
        <f aca="false">IF(ROW()&lt;4+VolLB,"",STDEV(INDEX($BS:$BS,ROW()-VolLB+1):INDEX($BS:$BS,ROW()))*SQRT(12))</f>
        <v>0.0217463798226389</v>
      </c>
      <c r="CO80" s="27" t="n">
        <f aca="false">IF(ROW()&lt;4+VolLB,"",STDEV(INDEX($BT:$BT,ROW()-VolLB+1):INDEX($BT:$BT,ROW()))*SQRT(12))</f>
        <v>0.0170778547821998</v>
      </c>
      <c r="CP80" s="27" t="n">
        <f aca="false">IF(ROW()&lt;4+VolLB,"",STDEV(INDEX($BU:$BU,ROW()-VolLB+1):INDEX($BU:$BU,ROW()))*SQRT(12))</f>
        <v>0.0229881777672164</v>
      </c>
      <c r="CQ80" s="27" t="n">
        <f aca="false">IF(ROW()&lt;4+VolLB,"",STDEV(INDEX($BV:$BV,ROW()-VolLB+1):INDEX($BV:$BV,ROW()))*SQRT(12))</f>
        <v>0.0218488761781383</v>
      </c>
      <c r="CR80" s="27" t="n">
        <f aca="false">IF(ROW()&lt;4+VolLB,"",STDEV(INDEX($BW:$BW,ROW()-VolLB+1):INDEX($BW:$BW,ROW()))*SQRT(12))</f>
        <v>0.0200668754117445</v>
      </c>
      <c r="CS80" s="27" t="n">
        <f aca="false">IF(ROW()&lt;4+VolLB,"",STDEV(INDEX($BX:$BX,ROW()-VolLB+1):INDEX($BX:$BX,ROW()))*SQRT(12))</f>
        <v>0.0195630867493324</v>
      </c>
      <c r="CT80" s="27" t="n">
        <f aca="false">IF(ROW()&lt;4+VolLB,"",STDEV(INDEX($BY:$BY,ROW()-VolLB+1):INDEX($BY:$BY,ROW()))*SQRT(12))</f>
        <v>0.0233958991333341</v>
      </c>
      <c r="CU80" s="27" t="n">
        <f aca="false">IF(ROW()&lt;4+VolLB,"",STDEV(INDEX($BZ:$BZ,ROW()-VolLB+1):INDEX($BZ:$BZ,ROW()))*SQRT(12))</f>
        <v>0.0241155151875697</v>
      </c>
      <c r="CV80" s="27" t="n">
        <f aca="false">IF(ROW()&lt;4+VolLB,"",STDEV(INDEX($CA:$CA,ROW()-VolLB+1):INDEX($CA:$CA,ROW()))*SQRT(12))</f>
        <v>0.0197282426536172</v>
      </c>
      <c r="CW80" s="27" t="n">
        <f aca="false">IF(ROW()&lt;4+VolLB,"",STDEV(INDEX($CB:$CB,ROW()-VolLB+1):INDEX($CB:$CB,ROW()))*SQRT(12))</f>
        <v>0.0190541898891906</v>
      </c>
      <c r="CX80" s="27" t="n">
        <f aca="false">IF(ROW()&lt;4+VolLB,"",STDEV(INDEX($CC:$CC,ROW()-VolLB+1):INDEX($CC:$CC,ROW()))*SQRT(12))</f>
        <v>0.0233833378276478</v>
      </c>
      <c r="CY80" s="27" t="n">
        <f aca="false">IF(ROW()&lt;4+VolLB,"",STDEV(INDEX($CD:$CD,ROW()-VolLB+1):INDEX($CD:$CD,ROW()))*SQRT(12))</f>
        <v>0.018593523999859</v>
      </c>
      <c r="CZ80" s="27" t="n">
        <f aca="false">IF(ROW()&lt;4+VolLB,"",STDEV(INDEX($CE:$CE,ROW()-VolLB+1):INDEX($CE:$CE,ROW()))*SQRT(12))</f>
        <v>0.0248705804468232</v>
      </c>
      <c r="DA80" s="27" t="n">
        <f aca="false">IF(ROW()&lt;4+VolLB,"",STDEV(INDEX($CF:$CF,ROW()-VolLB+1):INDEX($CF:$CF,ROW()))*SQRT(12))</f>
        <v>0.0198503323517817</v>
      </c>
      <c r="DB80" s="27" t="n">
        <f aca="false">IF(ROW()&lt;4+VolLB,"",STDEV(INDEX($CG:$CG,ROW()-VolLB+1):INDEX($CG:$CG,ROW()))*SQRT(12))</f>
        <v>0.0186064416380073</v>
      </c>
      <c r="DC80" s="26" t="n">
        <f aca="false">IF(OR(AR80=0,CH80="",CH80=0),0,AR80*MIN(MaxScal,TgtVol/CH80))</f>
        <v>0</v>
      </c>
      <c r="DD80" s="26" t="n">
        <f aca="false">IF(OR(AS80=0,CI80="",CI80=0),0,AS80*MIN(MaxScal,TgtVol/CI80))</f>
        <v>0</v>
      </c>
      <c r="DE80" s="26" t="n">
        <f aca="false">IF(OR(AT80=0,CJ80="",CJ80=0),0,AT80*MIN(MaxScal,TgtVol/CJ80))</f>
        <v>0</v>
      </c>
      <c r="DF80" s="26" t="n">
        <f aca="false">IF(OR(AU80=0,CK80="",CK80=0),0,AU80*MIN(MaxScal,TgtVol/CK80))</f>
        <v>0</v>
      </c>
      <c r="DG80" s="26" t="n">
        <f aca="false">IF(OR(AV80=0,CL80="",CL80=0),0,AV80*MIN(MaxScal,TgtVol/CL80))</f>
        <v>0</v>
      </c>
      <c r="DH80" s="26" t="n">
        <f aca="false">IF(OR(AW80=0,CM80="",CM80=0),0,AW80*MIN(MaxScal,TgtVol/CM80))</f>
        <v>0</v>
      </c>
      <c r="DI80" s="26" t="n">
        <f aca="false">IF(OR(AX80=0,CN80="",CN80=0),0,AX80*MIN(MaxScal,TgtVol/CN80))</f>
        <v>0</v>
      </c>
      <c r="DJ80" s="26" t="n">
        <f aca="false">IF(OR(AY80=0,CO80="",CO80=0),0,AY80*MIN(MaxScal,TgtVol/CO80))</f>
        <v>0</v>
      </c>
      <c r="DK80" s="26" t="n">
        <f aca="false">IF(OR(AZ80=0,CP80="",CP80=0),0,AZ80*MIN(MaxScal,TgtVol/CP80))</f>
        <v>0</v>
      </c>
      <c r="DL80" s="26" t="n">
        <f aca="false">IF(OR(BA80=0,CQ80="",CQ80=0),0,BA80*MIN(MaxScal,TgtVol/CQ80))</f>
        <v>0</v>
      </c>
      <c r="DM80" s="26" t="n">
        <f aca="false">IF(OR(BB80=0,CR80="",CR80=0),0,BB80*MIN(MaxScal,TgtVol/CR80))</f>
        <v>0</v>
      </c>
      <c r="DN80" s="26" t="n">
        <f aca="false">IF(OR(BC80=0,CS80="",CS80=0),0,BC80*MIN(MaxScal,TgtVol/CS80))</f>
        <v>0</v>
      </c>
      <c r="DO80" s="26" t="n">
        <f aca="false">IF(OR(BD80=0,CT80="",CT80=0),0,BD80*MIN(MaxScal,TgtVol/CT80))</f>
        <v>0</v>
      </c>
      <c r="DP80" s="26" t="n">
        <f aca="false">IF(OR(BE80=0,CU80="",CU80=0),0,BE80*MIN(MaxScal,TgtVol/CU80))</f>
        <v>0</v>
      </c>
      <c r="DQ80" s="26" t="n">
        <f aca="false">IF(OR(BF80=0,CV80="",CV80=0),0,BF80*MIN(MaxScal,TgtVol/CV80))</f>
        <v>0</v>
      </c>
      <c r="DR80" s="26" t="n">
        <f aca="false">IF(OR(BG80=0,CW80="",CW80=0),0,BG80*MIN(MaxScal,TgtVol/CW80))</f>
        <v>0</v>
      </c>
      <c r="DS80" s="26" t="n">
        <f aca="false">IF(OR(BH80=0,CX80="",CX80=0),0,BH80*MIN(MaxScal,TgtVol/CX80))</f>
        <v>0</v>
      </c>
      <c r="DT80" s="26" t="n">
        <f aca="false">IF(OR(BI80=0,CY80="",CY80=0),0,BI80*MIN(MaxScal,TgtVol/CY80))</f>
        <v>0</v>
      </c>
      <c r="DU80" s="26" t="n">
        <f aca="false">IF(OR(BJ80=0,CZ80="",CZ80=0),0,BJ80*MIN(MaxScal,TgtVol/CZ80))</f>
        <v>0</v>
      </c>
      <c r="DV80" s="26" t="n">
        <f aca="false">IF(OR(BK80=0,DA80="",DA80=0),0,BK80*MIN(MaxScal,TgtVol/DA80))</f>
        <v>0</v>
      </c>
      <c r="DW80" s="26" t="n">
        <f aca="false">IF(OR(BL80=0,DB80="",DB80=0),0,BL80*MIN(MaxScal,TgtVol/DB80))</f>
        <v>0</v>
      </c>
      <c r="DX80" s="28" t="n">
        <f aca="false">IFERROR(DC79*BM80,"")</f>
        <v>-0</v>
      </c>
      <c r="DY80" s="28" t="n">
        <f aca="false">IFERROR(DD79*BN80,"")</f>
        <v>0</v>
      </c>
      <c r="DZ80" s="28" t="n">
        <f aca="false">IFERROR(DE79*BO80,"")</f>
        <v>-0</v>
      </c>
      <c r="EA80" s="28" t="n">
        <f aca="false">IFERROR(DF79*BP80,"")</f>
        <v>-0</v>
      </c>
      <c r="EB80" s="28" t="n">
        <f aca="false">IFERROR(DG79*BQ80,"")</f>
        <v>0</v>
      </c>
      <c r="EC80" s="28" t="n">
        <f aca="false">IFERROR(DH79*BR80,"")</f>
        <v>0</v>
      </c>
      <c r="ED80" s="28" t="n">
        <f aca="false">IFERROR(DI79*BS80,"")</f>
        <v>0</v>
      </c>
      <c r="EE80" s="28" t="n">
        <f aca="false">IFERROR(DJ79*BT80,"")</f>
        <v>-0</v>
      </c>
      <c r="EF80" s="28" t="n">
        <f aca="false">IFERROR(DK79*BU80,"")</f>
        <v>-0</v>
      </c>
      <c r="EG80" s="28" t="n">
        <f aca="false">IFERROR(DL79*BV80,"")</f>
        <v>0</v>
      </c>
      <c r="EH80" s="28" t="n">
        <f aca="false">IFERROR(DM79*BW80,"")</f>
        <v>0</v>
      </c>
      <c r="EI80" s="28" t="n">
        <f aca="false">IFERROR(DN79*BX80,"")</f>
        <v>-0</v>
      </c>
      <c r="EJ80" s="28" t="n">
        <f aca="false">IFERROR(DO79*BY80,"")</f>
        <v>-0</v>
      </c>
      <c r="EK80" s="28" t="n">
        <f aca="false">IFERROR(DP79*BZ80,"")</f>
        <v>0</v>
      </c>
      <c r="EL80" s="28" t="n">
        <f aca="false">IFERROR(DQ79*CA80,"")</f>
        <v>0</v>
      </c>
      <c r="EM80" s="28" t="n">
        <f aca="false">IFERROR(DR79*CB80,"")</f>
        <v>-0</v>
      </c>
      <c r="EN80" s="28" t="n">
        <f aca="false">IFERROR(DS79*CC80,"")</f>
        <v>-0</v>
      </c>
      <c r="EO80" s="28" t="n">
        <f aca="false">IFERROR(DT79*CD80,"")</f>
        <v>-0</v>
      </c>
      <c r="EP80" s="28" t="n">
        <f aca="false">IFERROR(DU79*CE80,"")</f>
        <v>-0</v>
      </c>
      <c r="EQ80" s="28" t="n">
        <f aca="false">IFERROR(DV79*CF80,"")</f>
        <v>0</v>
      </c>
      <c r="ER80" s="28" t="n">
        <f aca="false">IFERROR(DW79*CG80,"")</f>
        <v>0</v>
      </c>
      <c r="ES80" s="28" t="n">
        <f aca="false">IF(ROW()=4,"",SUM(DX80:ER80))</f>
        <v>0</v>
      </c>
      <c r="ET80" s="29" t="n">
        <f aca="false">COUNTIF(AR80:BL80,"&gt;0")</f>
        <v>0</v>
      </c>
    </row>
    <row r="81" customFormat="false" ht="15" hidden="false" customHeight="false" outlineLevel="0" collapsed="false">
      <c r="A81" s="19" t="n">
        <v>40359</v>
      </c>
      <c r="B81" s="23" t="n">
        <f aca="false">ABS(Rates_Data!AD81-Rates_Data!AE81)</f>
        <v>0.653602564102564</v>
      </c>
      <c r="C81" s="23" t="n">
        <f aca="false">ABS(Rates_Data!AD81-Rates_Data!AF81)</f>
        <v>0.489923076923077</v>
      </c>
      <c r="D81" s="23" t="n">
        <f aca="false">ABS(Rates_Data!AD81-Rates_Data!AG81)</f>
        <v>0.856692307692308</v>
      </c>
      <c r="E81" s="23" t="n">
        <f aca="false">ABS(Rates_Data!AD81-Rates_Data!AH81)</f>
        <v>0.975641025641026</v>
      </c>
      <c r="F81" s="23" t="n">
        <f aca="false">ABS(Rates_Data!AD81-Rates_Data!AI81)</f>
        <v>0.477769230769231</v>
      </c>
      <c r="G81" s="23" t="n">
        <f aca="false">ABS(Rates_Data!AD81-Rates_Data!AJ81)</f>
        <v>0.407179487179487</v>
      </c>
      <c r="H81" s="23" t="n">
        <f aca="false">ABS(Rates_Data!AE81-Rates_Data!AF81)</f>
        <v>0.163679487179487</v>
      </c>
      <c r="I81" s="23" t="n">
        <f aca="false">ABS(Rates_Data!AE81-Rates_Data!AG81)</f>
        <v>0.203089743589744</v>
      </c>
      <c r="J81" s="23" t="n">
        <f aca="false">ABS(Rates_Data!AE81-Rates_Data!AH81)</f>
        <v>0.322038461538461</v>
      </c>
      <c r="K81" s="23" t="n">
        <f aca="false">ABS(Rates_Data!AE81-Rates_Data!AI81)</f>
        <v>0.175833333333333</v>
      </c>
      <c r="L81" s="23" t="n">
        <f aca="false">ABS(Rates_Data!AE81-Rates_Data!AJ81)</f>
        <v>0.246423076923077</v>
      </c>
      <c r="M81" s="23" t="n">
        <f aca="false">ABS(Rates_Data!AF81-Rates_Data!AG81)</f>
        <v>0.366769230769231</v>
      </c>
      <c r="N81" s="23" t="n">
        <f aca="false">ABS(Rates_Data!AF81-Rates_Data!AH81)</f>
        <v>0.485717948717949</v>
      </c>
      <c r="O81" s="23" t="n">
        <f aca="false">ABS(Rates_Data!AF81-Rates_Data!AI81)</f>
        <v>0.0121538461538459</v>
      </c>
      <c r="P81" s="23" t="n">
        <f aca="false">ABS(Rates_Data!AF81-Rates_Data!AJ81)</f>
        <v>0.0827435897435896</v>
      </c>
      <c r="Q81" s="23" t="n">
        <f aca="false">ABS(Rates_Data!AG81-Rates_Data!AH81)</f>
        <v>0.118948717948718</v>
      </c>
      <c r="R81" s="23" t="n">
        <f aca="false">ABS(Rates_Data!AG81-Rates_Data!AI81)</f>
        <v>0.378923076923077</v>
      </c>
      <c r="S81" s="23" t="n">
        <f aca="false">ABS(Rates_Data!AG81-Rates_Data!AJ81)</f>
        <v>0.449512820512821</v>
      </c>
      <c r="T81" s="23" t="n">
        <f aca="false">ABS(Rates_Data!AH81-Rates_Data!AI81)</f>
        <v>0.497871794871795</v>
      </c>
      <c r="U81" s="23" t="n">
        <f aca="false">ABS(Rates_Data!AH81-Rates_Data!AJ81)</f>
        <v>0.568461538461539</v>
      </c>
      <c r="V81" s="23" t="n">
        <f aca="false">ABS(Rates_Data!AI81-Rates_Data!AJ81)</f>
        <v>0.0705897435897437</v>
      </c>
      <c r="W81" s="26" t="n">
        <f aca="false">IF(ROW()&lt;4+MinObs-1,"",IFERROR((B81-AVERAGE(B$4:B81))/STDEV(B$4:B81),""))</f>
        <v>1.6303099045318</v>
      </c>
      <c r="X81" s="26" t="n">
        <f aca="false">IF(ROW()&lt;4+MinObs-1,"",IFERROR((C81-AVERAGE(C$4:C81))/STDEV(C$4:C81),""))</f>
        <v>0.677843280774303</v>
      </c>
      <c r="Y81" s="26" t="n">
        <f aca="false">IF(ROW()&lt;4+MinObs-1,"",IFERROR((D81-AVERAGE(D$4:D81))/STDEV(D$4:D81),""))</f>
        <v>1.31213090641925</v>
      </c>
      <c r="Z81" s="26" t="n">
        <f aca="false">IF(ROW()&lt;4+MinObs-1,"",IFERROR((E81-AVERAGE(E$4:E81))/STDEV(E$4:E81),""))</f>
        <v>0.737974054981873</v>
      </c>
      <c r="AA81" s="26" t="n">
        <f aca="false">IF(ROW()&lt;4+MinObs-1,"",IFERROR((F81-AVERAGE(F$4:F81))/STDEV(F$4:F81),""))</f>
        <v>0.39115157961776</v>
      </c>
      <c r="AB81" s="26" t="n">
        <f aca="false">IF(ROW()&lt;4+MinObs-1,"",IFERROR((G81-AVERAGE(G$4:G81))/STDEV(G$4:G81),""))</f>
        <v>0.104436684973491</v>
      </c>
      <c r="AC81" s="26" t="n">
        <f aca="false">IF(ROW()&lt;4+MinObs-1,"",IFERROR((H81-AVERAGE(H$4:H81))/STDEV(H$4:H81),""))</f>
        <v>-0.456403141904975</v>
      </c>
      <c r="AD81" s="26" t="n">
        <f aca="false">IF(ROW()&lt;4+MinObs-1,"",IFERROR((I81-AVERAGE(I$4:I81))/STDEV(I$4:I81),""))</f>
        <v>-0.311392290699654</v>
      </c>
      <c r="AE81" s="26" t="n">
        <f aca="false">IF(ROW()&lt;4+MinObs-1,"",IFERROR((J81-AVERAGE(J$4:J81))/STDEV(J$4:J81),""))</f>
        <v>-0.484467169407221</v>
      </c>
      <c r="AF81" s="26" t="n">
        <f aca="false">IF(ROW()&lt;4+MinObs-1,"",IFERROR((K81-AVERAGE(K$4:K81))/STDEV(K$4:K81),""))</f>
        <v>-0.26846888779786</v>
      </c>
      <c r="AG81" s="26" t="n">
        <f aca="false">IF(ROW()&lt;4+MinObs-1,"",IFERROR((L81-AVERAGE(L$4:L81))/STDEV(L$4:L81),""))</f>
        <v>-0.224488373814224</v>
      </c>
      <c r="AH81" s="26" t="n">
        <f aca="false">IF(ROW()&lt;4+MinObs-1,"",IFERROR((M81-AVERAGE(M$4:M81))/STDEV(M$4:M81),""))</f>
        <v>-0.158800774077562</v>
      </c>
      <c r="AI81" s="26" t="n">
        <f aca="false">IF(ROW()&lt;4+MinObs-1,"",IFERROR((N81-AVERAGE(N$4:N81))/STDEV(N$4:N81),""))</f>
        <v>-0.242312372923036</v>
      </c>
      <c r="AJ81" s="26" t="n">
        <f aca="false">IF(ROW()&lt;4+MinObs-1,"",IFERROR((O81-AVERAGE(O$4:O81))/STDEV(O$4:O81),""))</f>
        <v>-1.34574341703718</v>
      </c>
      <c r="AK81" s="26" t="n">
        <f aca="false">IF(ROW()&lt;4+MinObs-1,"",IFERROR((P81-AVERAGE(P$4:P81))/STDEV(P$4:P81),""))</f>
        <v>-0.91122524003777</v>
      </c>
      <c r="AL81" s="26" t="n">
        <f aca="false">IF(ROW()&lt;4+MinObs-1,"",IFERROR((Q81-AVERAGE(Q$4:Q81))/STDEV(Q$4:Q81),""))</f>
        <v>-0.680388914724441</v>
      </c>
      <c r="AM81" s="26" t="n">
        <f aca="false">IF(ROW()&lt;4+MinObs-1,"",IFERROR((R81-AVERAGE(R$4:R81))/STDEV(R$4:R81),""))</f>
        <v>0.00467976892303154</v>
      </c>
      <c r="AN81" s="26" t="n">
        <f aca="false">IF(ROW()&lt;4+MinObs-1,"",IFERROR((S81-AVERAGE(S$4:S81))/STDEV(S$4:S81),""))</f>
        <v>-0.288224873737947</v>
      </c>
      <c r="AO81" s="26" t="n">
        <f aca="false">IF(ROW()&lt;4+MinObs-1,"",IFERROR((T81-AVERAGE(T$4:T81))/STDEV(T$4:T81),""))</f>
        <v>-0.025754912684365</v>
      </c>
      <c r="AP81" s="26" t="n">
        <f aca="false">IF(ROW()&lt;4+MinObs-1,"",IFERROR((U81-AVERAGE(U$4:U81))/STDEV(U$4:U81),""))</f>
        <v>-0.340529316076929</v>
      </c>
      <c r="AQ81" s="26" t="n">
        <f aca="false">IF(ROW()&lt;4+MinObs-1,"",IFERROR((V81-AVERAGE(V$4:V81))/STDEV(V$4:V81),""))</f>
        <v>-1.14076393572286</v>
      </c>
      <c r="AR81" s="26" t="n">
        <f aca="false">IF(W81="",0,IF(W81&gt;=z4,w4,IF(W81&gt;=z3,w3,IF(W81&gt;=zEntry,w2,IF(AND(W81&gt;=ExitZ,AR80&gt;0),w2,0)))))</f>
        <v>0</v>
      </c>
      <c r="AS81" s="26" t="n">
        <f aca="false">IF(X81="",0,IF(X81&gt;=z4,w4,IF(X81&gt;=z3,w3,IF(X81&gt;=zEntry,w2,IF(AND(X81&gt;=ExitZ,AS80&gt;0),w2,0)))))</f>
        <v>0</v>
      </c>
      <c r="AT81" s="26" t="n">
        <f aca="false">IF(Y81="",0,IF(Y81&gt;=z4,w4,IF(Y81&gt;=z3,w3,IF(Y81&gt;=zEntry,w2,IF(AND(Y81&gt;=ExitZ,AT80&gt;0),w2,0)))))</f>
        <v>0</v>
      </c>
      <c r="AU81" s="26" t="n">
        <f aca="false">IF(Z81="",0,IF(Z81&gt;=z4,w4,IF(Z81&gt;=z3,w3,IF(Z81&gt;=zEntry,w2,IF(AND(Z81&gt;=ExitZ,AU80&gt;0),w2,0)))))</f>
        <v>0</v>
      </c>
      <c r="AV81" s="26" t="n">
        <f aca="false">IF(AA81="",0,IF(AA81&gt;=z4,w4,IF(AA81&gt;=z3,w3,IF(AA81&gt;=zEntry,w2,IF(AND(AA81&gt;=ExitZ,AV80&gt;0),w2,0)))))</f>
        <v>0</v>
      </c>
      <c r="AW81" s="26" t="n">
        <f aca="false">IF(AB81="",0,IF(AB81&gt;=z4,w4,IF(AB81&gt;=z3,w3,IF(AB81&gt;=zEntry,w2,IF(AND(AB81&gt;=ExitZ,AW80&gt;0),w2,0)))))</f>
        <v>0</v>
      </c>
      <c r="AX81" s="26" t="n">
        <f aca="false">IF(AC81="",0,IF(AC81&gt;=z4,w4,IF(AC81&gt;=z3,w3,IF(AC81&gt;=zEntry,w2,IF(AND(AC81&gt;=ExitZ,AX80&gt;0),w2,0)))))</f>
        <v>0</v>
      </c>
      <c r="AY81" s="26" t="n">
        <f aca="false">IF(AD81="",0,IF(AD81&gt;=z4,w4,IF(AD81&gt;=z3,w3,IF(AD81&gt;=zEntry,w2,IF(AND(AD81&gt;=ExitZ,AY80&gt;0),w2,0)))))</f>
        <v>0</v>
      </c>
      <c r="AZ81" s="26" t="n">
        <f aca="false">IF(AE81="",0,IF(AE81&gt;=z4,w4,IF(AE81&gt;=z3,w3,IF(AE81&gt;=zEntry,w2,IF(AND(AE81&gt;=ExitZ,AZ80&gt;0),w2,0)))))</f>
        <v>0</v>
      </c>
      <c r="BA81" s="26" t="n">
        <f aca="false">IF(AF81="",0,IF(AF81&gt;=z4,w4,IF(AF81&gt;=z3,w3,IF(AF81&gt;=zEntry,w2,IF(AND(AF81&gt;=ExitZ,BA80&gt;0),w2,0)))))</f>
        <v>0</v>
      </c>
      <c r="BB81" s="26" t="n">
        <f aca="false">IF(AG81="",0,IF(AG81&gt;=z4,w4,IF(AG81&gt;=z3,w3,IF(AG81&gt;=zEntry,w2,IF(AND(AG81&gt;=ExitZ,BB80&gt;0),w2,0)))))</f>
        <v>0</v>
      </c>
      <c r="BC81" s="26" t="n">
        <f aca="false">IF(AH81="",0,IF(AH81&gt;=z4,w4,IF(AH81&gt;=z3,w3,IF(AH81&gt;=zEntry,w2,IF(AND(AH81&gt;=ExitZ,BC80&gt;0),w2,0)))))</f>
        <v>0</v>
      </c>
      <c r="BD81" s="26" t="n">
        <f aca="false">IF(AI81="",0,IF(AI81&gt;=z4,w4,IF(AI81&gt;=z3,w3,IF(AI81&gt;=zEntry,w2,IF(AND(AI81&gt;=ExitZ,BD80&gt;0),w2,0)))))</f>
        <v>0</v>
      </c>
      <c r="BE81" s="26" t="n">
        <f aca="false">IF(AJ81="",0,IF(AJ81&gt;=z4,w4,IF(AJ81&gt;=z3,w3,IF(AJ81&gt;=zEntry,w2,IF(AND(AJ81&gt;=ExitZ,BE80&gt;0),w2,0)))))</f>
        <v>0</v>
      </c>
      <c r="BF81" s="26" t="n">
        <f aca="false">IF(AK81="",0,IF(AK81&gt;=z4,w4,IF(AK81&gt;=z3,w3,IF(AK81&gt;=zEntry,w2,IF(AND(AK81&gt;=ExitZ,BF80&gt;0),w2,0)))))</f>
        <v>0</v>
      </c>
      <c r="BG81" s="26" t="n">
        <f aca="false">IF(AL81="",0,IF(AL81&gt;=z4,w4,IF(AL81&gt;=z3,w3,IF(AL81&gt;=zEntry,w2,IF(AND(AL81&gt;=ExitZ,BG80&gt;0),w2,0)))))</f>
        <v>0</v>
      </c>
      <c r="BH81" s="26" t="n">
        <f aca="false">IF(AM81="",0,IF(AM81&gt;=z4,w4,IF(AM81&gt;=z3,w3,IF(AM81&gt;=zEntry,w2,IF(AND(AM81&gt;=ExitZ,BH80&gt;0),w2,0)))))</f>
        <v>0</v>
      </c>
      <c r="BI81" s="26" t="n">
        <f aca="false">IF(AN81="",0,IF(AN81&gt;=z4,w4,IF(AN81&gt;=z3,w3,IF(AN81&gt;=zEntry,w2,IF(AND(AN81&gt;=ExitZ,BI80&gt;0),w2,0)))))</f>
        <v>0</v>
      </c>
      <c r="BJ81" s="26" t="n">
        <f aca="false">IF(AO81="",0,IF(AO81&gt;=z4,w4,IF(AO81&gt;=z3,w3,IF(AO81&gt;=zEntry,w2,IF(AND(AO81&gt;=ExitZ,BJ80&gt;0),w2,0)))))</f>
        <v>0</v>
      </c>
      <c r="BK81" s="26" t="n">
        <f aca="false">IF(AP81="",0,IF(AP81&gt;=z4,w4,IF(AP81&gt;=z3,w3,IF(AP81&gt;=zEntry,w2,IF(AND(AP81&gt;=ExitZ,BK80&gt;0),w2,0)))))</f>
        <v>0</v>
      </c>
      <c r="BL81" s="26" t="n">
        <f aca="false">IF(AQ81="",0,IF(AQ81&gt;=z4,w4,IF(AQ81&gt;=z3,w3,IF(AQ81&gt;=zEntry,w2,IF(AND(AQ81&gt;=ExitZ,BL80&gt;0),w2,0)))))</f>
        <v>0</v>
      </c>
      <c r="BM81" s="23" t="n">
        <f aca="false">IF(Rates_Data!AD80&gt;=Rates_Data!AE80,Rates_Data!AK81-Rates_Data!AL81,Rates_Data!AL81-Rates_Data!AK81)</f>
        <v>-0.00414199999999999</v>
      </c>
      <c r="BN81" s="23" t="n">
        <f aca="false">IF(Rates_Data!AD80&gt;=Rates_Data!AF80,Rates_Data!AK81-Rates_Data!AM81,Rates_Data!AM81-Rates_Data!AK81)</f>
        <v>-0.000170999999999998</v>
      </c>
      <c r="BO81" s="23" t="n">
        <f aca="false">IF(Rates_Data!AD80&gt;=Rates_Data!AG80,Rates_Data!AK81-Rates_Data!AN81,Rates_Data!AN81-Rates_Data!AK81)</f>
        <v>0.00684000000000001</v>
      </c>
      <c r="BP81" s="23" t="n">
        <f aca="false">IF(Rates_Data!AD80&gt;=Rates_Data!AH80,Rates_Data!AK81-Rates_Data!AO81,Rates_Data!AO81-Rates_Data!AK81)</f>
        <v>-0.000208999999999994</v>
      </c>
      <c r="BQ81" s="23" t="n">
        <f aca="false">IF(Rates_Data!AD80&gt;=Rates_Data!AI80,Rates_Data!AK81-Rates_Data!AP81,Rates_Data!AP81-Rates_Data!AK81)</f>
        <v>0.000893000000000004</v>
      </c>
      <c r="BR81" s="23" t="n">
        <f aca="false">IF(Rates_Data!AD80&gt;=Rates_Data!AJ80,Rates_Data!AK81-Rates_Data!AQ81,Rates_Data!AQ81-Rates_Data!AK81)</f>
        <v>-0.002964</v>
      </c>
      <c r="BS81" s="23" t="n">
        <f aca="false">IF(Rates_Data!AE80&gt;=Rates_Data!AF80,Rates_Data!AL81-Rates_Data!AM81,Rates_Data!AM81-Rates_Data!AL81)</f>
        <v>-0.00397099999999999</v>
      </c>
      <c r="BT81" s="23" t="n">
        <f aca="false">IF(Rates_Data!AE80&gt;=Rates_Data!AG80,Rates_Data!AL81-Rates_Data!AN81,Rates_Data!AN81-Rates_Data!AL81)</f>
        <v>0.010982</v>
      </c>
      <c r="BU81" s="23" t="n">
        <f aca="false">IF(Rates_Data!AE80&gt;=Rates_Data!AH80,Rates_Data!AL81-Rates_Data!AO81,Rates_Data!AO81-Rates_Data!AL81)</f>
        <v>0.003933</v>
      </c>
      <c r="BV81" s="23" t="n">
        <f aca="false">IF(Rates_Data!AE80&gt;=Rates_Data!AI80,Rates_Data!AL81-Rates_Data!AP81,Rates_Data!AP81-Rates_Data!AL81)</f>
        <v>0.00503499999999999</v>
      </c>
      <c r="BW81" s="23" t="n">
        <f aca="false">IF(Rates_Data!AE80&gt;=Rates_Data!AJ80,Rates_Data!AL81-Rates_Data!AQ81,Rates_Data!AQ81-Rates_Data!AL81)</f>
        <v>-0.00117799999999999</v>
      </c>
      <c r="BX81" s="23" t="n">
        <f aca="false">IF(Rates_Data!AF80&gt;=Rates_Data!AG80,Rates_Data!AM81-Rates_Data!AN81,Rates_Data!AN81-Rates_Data!AM81)</f>
        <v>0.007011</v>
      </c>
      <c r="BY81" s="23" t="n">
        <f aca="false">IF(Rates_Data!AF80&gt;=Rates_Data!AH80,Rates_Data!AM81-Rates_Data!AO81,Rates_Data!AO81-Rates_Data!AM81)</f>
        <v>-3.79999999999958E-005</v>
      </c>
      <c r="BZ81" s="23" t="n">
        <f aca="false">IF(Rates_Data!AF80&gt;=Rates_Data!AI80,Rates_Data!AM81-Rates_Data!AP81,Rates_Data!AP81-Rates_Data!AM81)</f>
        <v>0.001064</v>
      </c>
      <c r="CA81" s="23" t="n">
        <f aca="false">IF(Rates_Data!AF80&gt;=Rates_Data!AJ80,Rates_Data!AM81-Rates_Data!AQ81,Rates_Data!AQ81-Rates_Data!AM81)</f>
        <v>-0.002793</v>
      </c>
      <c r="CB81" s="23" t="n">
        <f aca="false">IF(Rates_Data!AG80&gt;=Rates_Data!AH80,Rates_Data!AN81-Rates_Data!AO81,Rates_Data!AO81-Rates_Data!AN81)</f>
        <v>-0.007049</v>
      </c>
      <c r="CC81" s="23" t="n">
        <f aca="false">IF(Rates_Data!AG80&gt;=Rates_Data!AI80,Rates_Data!AN81-Rates_Data!AP81,Rates_Data!AP81-Rates_Data!AN81)</f>
        <v>0.005947</v>
      </c>
      <c r="CD81" s="23" t="n">
        <f aca="false">IF(Rates_Data!AG80&gt;=Rates_Data!AJ80,Rates_Data!AN81-Rates_Data!AQ81,Rates_Data!AQ81-Rates_Data!AN81)</f>
        <v>0.00980400000000001</v>
      </c>
      <c r="CE81" s="23" t="n">
        <f aca="false">IF(Rates_Data!AH80&gt;=Rates_Data!AI80,Rates_Data!AO81-Rates_Data!AP81,Rates_Data!AP81-Rates_Data!AO81)</f>
        <v>-0.001102</v>
      </c>
      <c r="CF81" s="23" t="n">
        <f aca="false">IF(Rates_Data!AH80&gt;=Rates_Data!AJ80,Rates_Data!AO81-Rates_Data!AQ81,Rates_Data!AQ81-Rates_Data!AO81)</f>
        <v>0.00275500000000001</v>
      </c>
      <c r="CG81" s="23" t="n">
        <f aca="false">IF(Rates_Data!AI80&gt;=Rates_Data!AJ80,Rates_Data!AP81-Rates_Data!AQ81,Rates_Data!AQ81-Rates_Data!AP81)</f>
        <v>0.00385700000000001</v>
      </c>
      <c r="CH81" s="27" t="n">
        <f aca="false">IF(ROW()&lt;4+VolLB,"",STDEV(INDEX($BM:$BM,ROW()-VolLB+1):INDEX($BM:$BM,ROW()))*SQRT(12))</f>
        <v>0.0189889232092717</v>
      </c>
      <c r="CI81" s="27" t="n">
        <f aca="false">IF(ROW()&lt;4+VolLB,"",STDEV(INDEX($BN:$BN,ROW()-VolLB+1):INDEX($BN:$BN,ROW()))*SQRT(12))</f>
        <v>0.0188126055338283</v>
      </c>
      <c r="CJ81" s="27" t="n">
        <f aca="false">IF(ROW()&lt;4+VolLB,"",STDEV(INDEX($BO:$BO,ROW()-VolLB+1):INDEX($BO:$BO,ROW()))*SQRT(12))</f>
        <v>0.0207052339295211</v>
      </c>
      <c r="CK81" s="27" t="n">
        <f aca="false">IF(ROW()&lt;4+VolLB,"",STDEV(INDEX($BP:$BP,ROW()-VolLB+1):INDEX($BP:$BP,ROW()))*SQRT(12))</f>
        <v>0.0211026586291644</v>
      </c>
      <c r="CL81" s="27" t="n">
        <f aca="false">IF(ROW()&lt;4+VolLB,"",STDEV(INDEX($BQ:$BQ,ROW()-VolLB+1):INDEX($BQ:$BQ,ROW()))*SQRT(12))</f>
        <v>0.0234537702799114</v>
      </c>
      <c r="CM81" s="27" t="n">
        <f aca="false">IF(ROW()&lt;4+VolLB,"",STDEV(INDEX($BR:$BR,ROW()-VolLB+1):INDEX($BR:$BR,ROW()))*SQRT(12))</f>
        <v>0.0184042912146675</v>
      </c>
      <c r="CN81" s="27" t="n">
        <f aca="false">IF(ROW()&lt;4+VolLB,"",STDEV(INDEX($BS:$BS,ROW()-VolLB+1):INDEX($BS:$BS,ROW()))*SQRT(12))</f>
        <v>0.021978376000493</v>
      </c>
      <c r="CO81" s="27" t="n">
        <f aca="false">IF(ROW()&lt;4+VolLB,"",STDEV(INDEX($BT:$BT,ROW()-VolLB+1):INDEX($BT:$BT,ROW()))*SQRT(12))</f>
        <v>0.0182005897256629</v>
      </c>
      <c r="CP81" s="27" t="n">
        <f aca="false">IF(ROW()&lt;4+VolLB,"",STDEV(INDEX($BU:$BU,ROW()-VolLB+1):INDEX($BU:$BU,ROW()))*SQRT(12))</f>
        <v>0.0229776362819321</v>
      </c>
      <c r="CQ81" s="27" t="n">
        <f aca="false">IF(ROW()&lt;4+VolLB,"",STDEV(INDEX($BV:$BV,ROW()-VolLB+1):INDEX($BV:$BV,ROW()))*SQRT(12))</f>
        <v>0.0218664538627856</v>
      </c>
      <c r="CR81" s="27" t="n">
        <f aca="false">IF(ROW()&lt;4+VolLB,"",STDEV(INDEX($BW:$BW,ROW()-VolLB+1):INDEX($BW:$BW,ROW()))*SQRT(12))</f>
        <v>0.0200624422239785</v>
      </c>
      <c r="CS81" s="27" t="n">
        <f aca="false">IF(ROW()&lt;4+VolLB,"",STDEV(INDEX($BX:$BX,ROW()-VolLB+1):INDEX($BX:$BX,ROW()))*SQRT(12))</f>
        <v>0.0198449433405711</v>
      </c>
      <c r="CT81" s="27" t="n">
        <f aca="false">IF(ROW()&lt;4+VolLB,"",STDEV(INDEX($BY:$BY,ROW()-VolLB+1):INDEX($BY:$BY,ROW()))*SQRT(12))</f>
        <v>0.0233082327372397</v>
      </c>
      <c r="CU81" s="27" t="n">
        <f aca="false">IF(ROW()&lt;4+VolLB,"",STDEV(INDEX($BZ:$BZ,ROW()-VolLB+1):INDEX($BZ:$BZ,ROW()))*SQRT(12))</f>
        <v>0.0241176228173903</v>
      </c>
      <c r="CV81" s="27" t="n">
        <f aca="false">IF(ROW()&lt;4+VolLB,"",STDEV(INDEX($CA:$CA,ROW()-VolLB+1):INDEX($CA:$CA,ROW()))*SQRT(12))</f>
        <v>0.0197777819669783</v>
      </c>
      <c r="CW81" s="27" t="n">
        <f aca="false">IF(ROW()&lt;4+VolLB,"",STDEV(INDEX($CB:$CB,ROW()-VolLB+1):INDEX($CB:$CB,ROW()))*SQRT(12))</f>
        <v>0.0194941869479572</v>
      </c>
      <c r="CX81" s="27" t="n">
        <f aca="false">IF(ROW()&lt;4+VolLB,"",STDEV(INDEX($CC:$CC,ROW()-VolLB+1):INDEX($CC:$CC,ROW()))*SQRT(12))</f>
        <v>0.0235154277917407</v>
      </c>
      <c r="CY81" s="27" t="n">
        <f aca="false">IF(ROW()&lt;4+VolLB,"",STDEV(INDEX($CD:$CD,ROW()-VolLB+1):INDEX($CD:$CD,ROW()))*SQRT(12))</f>
        <v>0.0194855155257633</v>
      </c>
      <c r="CZ81" s="27" t="n">
        <f aca="false">IF(ROW()&lt;4+VolLB,"",STDEV(INDEX($CE:$CE,ROW()-VolLB+1):INDEX($CE:$CE,ROW()))*SQRT(12))</f>
        <v>0.0248041698168828</v>
      </c>
      <c r="DA81" s="27" t="n">
        <f aca="false">IF(ROW()&lt;4+VolLB,"",STDEV(INDEX($CF:$CF,ROW()-VolLB+1):INDEX($CF:$CF,ROW()))*SQRT(12))</f>
        <v>0.0199119318837439</v>
      </c>
      <c r="DB81" s="27" t="n">
        <f aca="false">IF(ROW()&lt;4+VolLB,"",STDEV(INDEX($CG:$CG,ROW()-VolLB+1):INDEX($CG:$CG,ROW()))*SQRT(12))</f>
        <v>0.0187211027033284</v>
      </c>
      <c r="DC81" s="26" t="n">
        <f aca="false">IF(OR(AR81=0,CH81="",CH81=0),0,AR81*MIN(MaxScal,TgtVol/CH81))</f>
        <v>0</v>
      </c>
      <c r="DD81" s="26" t="n">
        <f aca="false">IF(OR(AS81=0,CI81="",CI81=0),0,AS81*MIN(MaxScal,TgtVol/CI81))</f>
        <v>0</v>
      </c>
      <c r="DE81" s="26" t="n">
        <f aca="false">IF(OR(AT81=0,CJ81="",CJ81=0),0,AT81*MIN(MaxScal,TgtVol/CJ81))</f>
        <v>0</v>
      </c>
      <c r="DF81" s="26" t="n">
        <f aca="false">IF(OR(AU81=0,CK81="",CK81=0),0,AU81*MIN(MaxScal,TgtVol/CK81))</f>
        <v>0</v>
      </c>
      <c r="DG81" s="26" t="n">
        <f aca="false">IF(OR(AV81=0,CL81="",CL81=0),0,AV81*MIN(MaxScal,TgtVol/CL81))</f>
        <v>0</v>
      </c>
      <c r="DH81" s="26" t="n">
        <f aca="false">IF(OR(AW81=0,CM81="",CM81=0),0,AW81*MIN(MaxScal,TgtVol/CM81))</f>
        <v>0</v>
      </c>
      <c r="DI81" s="26" t="n">
        <f aca="false">IF(OR(AX81=0,CN81="",CN81=0),0,AX81*MIN(MaxScal,TgtVol/CN81))</f>
        <v>0</v>
      </c>
      <c r="DJ81" s="26" t="n">
        <f aca="false">IF(OR(AY81=0,CO81="",CO81=0),0,AY81*MIN(MaxScal,TgtVol/CO81))</f>
        <v>0</v>
      </c>
      <c r="DK81" s="26" t="n">
        <f aca="false">IF(OR(AZ81=0,CP81="",CP81=0),0,AZ81*MIN(MaxScal,TgtVol/CP81))</f>
        <v>0</v>
      </c>
      <c r="DL81" s="26" t="n">
        <f aca="false">IF(OR(BA81=0,CQ81="",CQ81=0),0,BA81*MIN(MaxScal,TgtVol/CQ81))</f>
        <v>0</v>
      </c>
      <c r="DM81" s="26" t="n">
        <f aca="false">IF(OR(BB81=0,CR81="",CR81=0),0,BB81*MIN(MaxScal,TgtVol/CR81))</f>
        <v>0</v>
      </c>
      <c r="DN81" s="26" t="n">
        <f aca="false">IF(OR(BC81=0,CS81="",CS81=0),0,BC81*MIN(MaxScal,TgtVol/CS81))</f>
        <v>0</v>
      </c>
      <c r="DO81" s="26" t="n">
        <f aca="false">IF(OR(BD81=0,CT81="",CT81=0),0,BD81*MIN(MaxScal,TgtVol/CT81))</f>
        <v>0</v>
      </c>
      <c r="DP81" s="26" t="n">
        <f aca="false">IF(OR(BE81=0,CU81="",CU81=0),0,BE81*MIN(MaxScal,TgtVol/CU81))</f>
        <v>0</v>
      </c>
      <c r="DQ81" s="26" t="n">
        <f aca="false">IF(OR(BF81=0,CV81="",CV81=0),0,BF81*MIN(MaxScal,TgtVol/CV81))</f>
        <v>0</v>
      </c>
      <c r="DR81" s="26" t="n">
        <f aca="false">IF(OR(BG81=0,CW81="",CW81=0),0,BG81*MIN(MaxScal,TgtVol/CW81))</f>
        <v>0</v>
      </c>
      <c r="DS81" s="26" t="n">
        <f aca="false">IF(OR(BH81=0,CX81="",CX81=0),0,BH81*MIN(MaxScal,TgtVol/CX81))</f>
        <v>0</v>
      </c>
      <c r="DT81" s="26" t="n">
        <f aca="false">IF(OR(BI81=0,CY81="",CY81=0),0,BI81*MIN(MaxScal,TgtVol/CY81))</f>
        <v>0</v>
      </c>
      <c r="DU81" s="26" t="n">
        <f aca="false">IF(OR(BJ81=0,CZ81="",CZ81=0),0,BJ81*MIN(MaxScal,TgtVol/CZ81))</f>
        <v>0</v>
      </c>
      <c r="DV81" s="26" t="n">
        <f aca="false">IF(OR(BK81=0,DA81="",DA81=0),0,BK81*MIN(MaxScal,TgtVol/DA81))</f>
        <v>0</v>
      </c>
      <c r="DW81" s="26" t="n">
        <f aca="false">IF(OR(BL81=0,DB81="",DB81=0),0,BL81*MIN(MaxScal,TgtVol/DB81))</f>
        <v>0</v>
      </c>
      <c r="DX81" s="28" t="n">
        <f aca="false">IFERROR(DC80*BM81,"")</f>
        <v>-0</v>
      </c>
      <c r="DY81" s="28" t="n">
        <f aca="false">IFERROR(DD80*BN81,"")</f>
        <v>-0</v>
      </c>
      <c r="DZ81" s="28" t="n">
        <f aca="false">IFERROR(DE80*BO81,"")</f>
        <v>0</v>
      </c>
      <c r="EA81" s="28" t="n">
        <f aca="false">IFERROR(DF80*BP81,"")</f>
        <v>-0</v>
      </c>
      <c r="EB81" s="28" t="n">
        <f aca="false">IFERROR(DG80*BQ81,"")</f>
        <v>0</v>
      </c>
      <c r="EC81" s="28" t="n">
        <f aca="false">IFERROR(DH80*BR81,"")</f>
        <v>-0</v>
      </c>
      <c r="ED81" s="28" t="n">
        <f aca="false">IFERROR(DI80*BS81,"")</f>
        <v>-0</v>
      </c>
      <c r="EE81" s="28" t="n">
        <f aca="false">IFERROR(DJ80*BT81,"")</f>
        <v>0</v>
      </c>
      <c r="EF81" s="28" t="n">
        <f aca="false">IFERROR(DK80*BU81,"")</f>
        <v>0</v>
      </c>
      <c r="EG81" s="28" t="n">
        <f aca="false">IFERROR(DL80*BV81,"")</f>
        <v>0</v>
      </c>
      <c r="EH81" s="28" t="n">
        <f aca="false">IFERROR(DM80*BW81,"")</f>
        <v>-0</v>
      </c>
      <c r="EI81" s="28" t="n">
        <f aca="false">IFERROR(DN80*BX81,"")</f>
        <v>0</v>
      </c>
      <c r="EJ81" s="28" t="n">
        <f aca="false">IFERROR(DO80*BY81,"")</f>
        <v>-0</v>
      </c>
      <c r="EK81" s="28" t="n">
        <f aca="false">IFERROR(DP80*BZ81,"")</f>
        <v>0</v>
      </c>
      <c r="EL81" s="28" t="n">
        <f aca="false">IFERROR(DQ80*CA81,"")</f>
        <v>-0</v>
      </c>
      <c r="EM81" s="28" t="n">
        <f aca="false">IFERROR(DR80*CB81,"")</f>
        <v>-0</v>
      </c>
      <c r="EN81" s="28" t="n">
        <f aca="false">IFERROR(DS80*CC81,"")</f>
        <v>0</v>
      </c>
      <c r="EO81" s="28" t="n">
        <f aca="false">IFERROR(DT80*CD81,"")</f>
        <v>0</v>
      </c>
      <c r="EP81" s="28" t="n">
        <f aca="false">IFERROR(DU80*CE81,"")</f>
        <v>-0</v>
      </c>
      <c r="EQ81" s="28" t="n">
        <f aca="false">IFERROR(DV80*CF81,"")</f>
        <v>0</v>
      </c>
      <c r="ER81" s="28" t="n">
        <f aca="false">IFERROR(DW80*CG81,"")</f>
        <v>0</v>
      </c>
      <c r="ES81" s="28" t="n">
        <f aca="false">IF(ROW()=4,"",SUM(DX81:ER81))</f>
        <v>0</v>
      </c>
      <c r="ET81" s="29" t="n">
        <f aca="false">COUNTIF(AR81:BL81,"&gt;0")</f>
        <v>0</v>
      </c>
    </row>
    <row r="82" customFormat="false" ht="15" hidden="false" customHeight="false" outlineLevel="0" collapsed="false">
      <c r="A82" s="19" t="n">
        <v>40390</v>
      </c>
      <c r="B82" s="23" t="n">
        <f aca="false">ABS(Rates_Data!AD82-Rates_Data!AE82)</f>
        <v>0.939556962025316</v>
      </c>
      <c r="C82" s="23" t="n">
        <f aca="false">ABS(Rates_Data!AD82-Rates_Data!AF82)</f>
        <v>1.13832911392405</v>
      </c>
      <c r="D82" s="23" t="n">
        <f aca="false">ABS(Rates_Data!AD82-Rates_Data!AG82)</f>
        <v>1.48959493670886</v>
      </c>
      <c r="E82" s="23" t="n">
        <f aca="false">ABS(Rates_Data!AD82-Rates_Data!AH82)</f>
        <v>1.49843037974684</v>
      </c>
      <c r="F82" s="23" t="n">
        <f aca="false">ABS(Rates_Data!AD82-Rates_Data!AI82)</f>
        <v>0.764962025316456</v>
      </c>
      <c r="G82" s="23" t="n">
        <f aca="false">ABS(Rates_Data!AD82-Rates_Data!AJ82)</f>
        <v>0.685392405063291</v>
      </c>
      <c r="H82" s="23" t="n">
        <f aca="false">ABS(Rates_Data!AE82-Rates_Data!AF82)</f>
        <v>0.198772151898734</v>
      </c>
      <c r="I82" s="23" t="n">
        <f aca="false">ABS(Rates_Data!AE82-Rates_Data!AG82)</f>
        <v>0.550037974683544</v>
      </c>
      <c r="J82" s="23" t="n">
        <f aca="false">ABS(Rates_Data!AE82-Rates_Data!AH82)</f>
        <v>0.558873417721519</v>
      </c>
      <c r="K82" s="23" t="n">
        <f aca="false">ABS(Rates_Data!AE82-Rates_Data!AI82)</f>
        <v>0.174594936708861</v>
      </c>
      <c r="L82" s="23" t="n">
        <f aca="false">ABS(Rates_Data!AE82-Rates_Data!AJ82)</f>
        <v>0.254164556962025</v>
      </c>
      <c r="M82" s="23" t="n">
        <f aca="false">ABS(Rates_Data!AF82-Rates_Data!AG82)</f>
        <v>0.35126582278481</v>
      </c>
      <c r="N82" s="23" t="n">
        <f aca="false">ABS(Rates_Data!AF82-Rates_Data!AH82)</f>
        <v>0.360101265822785</v>
      </c>
      <c r="O82" s="23" t="n">
        <f aca="false">ABS(Rates_Data!AF82-Rates_Data!AI82)</f>
        <v>0.373367088607595</v>
      </c>
      <c r="P82" s="23" t="n">
        <f aca="false">ABS(Rates_Data!AF82-Rates_Data!AJ82)</f>
        <v>0.45293670886076</v>
      </c>
      <c r="Q82" s="23" t="n">
        <f aca="false">ABS(Rates_Data!AG82-Rates_Data!AH82)</f>
        <v>0.00883544303797434</v>
      </c>
      <c r="R82" s="23" t="n">
        <f aca="false">ABS(Rates_Data!AG82-Rates_Data!AI82)</f>
        <v>0.724632911392405</v>
      </c>
      <c r="S82" s="23" t="n">
        <f aca="false">ABS(Rates_Data!AG82-Rates_Data!AJ82)</f>
        <v>0.80420253164557</v>
      </c>
      <c r="T82" s="23" t="n">
        <f aca="false">ABS(Rates_Data!AH82-Rates_Data!AI82)</f>
        <v>0.73346835443038</v>
      </c>
      <c r="U82" s="23" t="n">
        <f aca="false">ABS(Rates_Data!AH82-Rates_Data!AJ82)</f>
        <v>0.813037974683544</v>
      </c>
      <c r="V82" s="23" t="n">
        <f aca="false">ABS(Rates_Data!AI82-Rates_Data!AJ82)</f>
        <v>0.0795696202531647</v>
      </c>
      <c r="W82" s="26" t="n">
        <f aca="false">IF(ROW()&lt;4+MinObs-1,"",IFERROR((B82-AVERAGE(B$4:B82))/STDEV(B$4:B82),""))</f>
        <v>2.69598360718585</v>
      </c>
      <c r="X82" s="26" t="n">
        <f aca="false">IF(ROW()&lt;4+MinObs-1,"",IFERROR((C82-AVERAGE(C$4:C82))/STDEV(C$4:C82),""))</f>
        <v>3.06076017331992</v>
      </c>
      <c r="Y82" s="26" t="n">
        <f aca="false">IF(ROW()&lt;4+MinObs-1,"",IFERROR((D82-AVERAGE(D$4:D82))/STDEV(D$4:D82),""))</f>
        <v>2.94002564857513</v>
      </c>
      <c r="Z82" s="26" t="n">
        <f aca="false">IF(ROW()&lt;4+MinObs-1,"",IFERROR((E82-AVERAGE(E$4:E82))/STDEV(E$4:E82),""))</f>
        <v>1.91032970572905</v>
      </c>
      <c r="AA82" s="26" t="n">
        <f aca="false">IF(ROW()&lt;4+MinObs-1,"",IFERROR((F82-AVERAGE(F$4:F82))/STDEV(F$4:F82),""))</f>
        <v>1.50240784580919</v>
      </c>
      <c r="AB82" s="26" t="n">
        <f aca="false">IF(ROW()&lt;4+MinObs-1,"",IFERROR((G82-AVERAGE(G$4:G82))/STDEV(G$4:G82),""))</f>
        <v>0.932327258352604</v>
      </c>
      <c r="AC82" s="26" t="n">
        <f aca="false">IF(ROW()&lt;4+MinObs-1,"",IFERROR((H82-AVERAGE(H$4:H82))/STDEV(H$4:H82),""))</f>
        <v>-0.293530820076071</v>
      </c>
      <c r="AD82" s="26" t="n">
        <f aca="false">IF(ROW()&lt;4+MinObs-1,"",IFERROR((I82-AVERAGE(I$4:I82))/STDEV(I$4:I82),""))</f>
        <v>0.455025639976505</v>
      </c>
      <c r="AE82" s="26" t="n">
        <f aca="false">IF(ROW()&lt;4+MinObs-1,"",IFERROR((J82-AVERAGE(J$4:J82))/STDEV(J$4:J82),""))</f>
        <v>0.155677703129175</v>
      </c>
      <c r="AF82" s="26" t="n">
        <f aca="false">IF(ROW()&lt;4+MinObs-1,"",IFERROR((K82-AVERAGE(K$4:K82))/STDEV(K$4:K82),""))</f>
        <v>-0.273324222236014</v>
      </c>
      <c r="AG82" s="26" t="n">
        <f aca="false">IF(ROW()&lt;4+MinObs-1,"",IFERROR((L82-AVERAGE(L$4:L82))/STDEV(L$4:L82),""))</f>
        <v>-0.196248394463574</v>
      </c>
      <c r="AH82" s="26" t="n">
        <f aca="false">IF(ROW()&lt;4+MinObs-1,"",IFERROR((M82-AVERAGE(M$4:M82))/STDEV(M$4:M82),""))</f>
        <v>-0.189728570644614</v>
      </c>
      <c r="AI82" s="26" t="n">
        <f aca="false">IF(ROW()&lt;4+MinObs-1,"",IFERROR((N82-AVERAGE(N$4:N82))/STDEV(N$4:N82),""))</f>
        <v>-0.538102710889135</v>
      </c>
      <c r="AJ82" s="26" t="n">
        <f aca="false">IF(ROW()&lt;4+MinObs-1,"",IFERROR((O82-AVERAGE(O$4:O82))/STDEV(O$4:O82),""))</f>
        <v>0.173720817487091</v>
      </c>
      <c r="AK82" s="26" t="n">
        <f aca="false">IF(ROW()&lt;4+MinObs-1,"",IFERROR((P82-AVERAGE(P$4:P82))/STDEV(P$4:P82),""))</f>
        <v>0.488556041626575</v>
      </c>
      <c r="AL82" s="26" t="n">
        <f aca="false">IF(ROW()&lt;4+MinObs-1,"",IFERROR((Q82-AVERAGE(Q$4:Q82))/STDEV(Q$4:Q82),""))</f>
        <v>-0.894310272070694</v>
      </c>
      <c r="AM82" s="26" t="n">
        <f aca="false">IF(ROW()&lt;4+MinObs-1,"",IFERROR((R82-AVERAGE(R$4:R82))/STDEV(R$4:R82),""))</f>
        <v>0.727077341892644</v>
      </c>
      <c r="AN82" s="26" t="n">
        <f aca="false">IF(ROW()&lt;4+MinObs-1,"",IFERROR((S82-AVERAGE(S$4:S82))/STDEV(S$4:S82),""))</f>
        <v>0.408573726818058</v>
      </c>
      <c r="AO82" s="26" t="n">
        <f aca="false">IF(ROW()&lt;4+MinObs-1,"",IFERROR((T82-AVERAGE(T$4:T82))/STDEV(T$4:T82),""))</f>
        <v>0.705906825231261</v>
      </c>
      <c r="AP82" s="26" t="n">
        <f aca="false">IF(ROW()&lt;4+MinObs-1,"",IFERROR((U82-AVERAGE(U$4:U82))/STDEV(U$4:U82),""))</f>
        <v>0.197435769837028</v>
      </c>
      <c r="AQ82" s="26" t="n">
        <f aca="false">IF(ROW()&lt;4+MinObs-1,"",IFERROR((V82-AVERAGE(V$4:V82))/STDEV(V$4:V82),""))</f>
        <v>-1.08717444220837</v>
      </c>
      <c r="AR82" s="26" t="n">
        <f aca="false">IF(W82="",0,IF(W82&gt;=z4,w4,IF(W82&gt;=z3,w3,IF(W82&gt;=zEntry,w2,IF(AND(W82&gt;=ExitZ,AR81&gt;0),w2,0)))))</f>
        <v>1</v>
      </c>
      <c r="AS82" s="26" t="n">
        <f aca="false">IF(X82="",0,IF(X82&gt;=z4,w4,IF(X82&gt;=z3,w3,IF(X82&gt;=zEntry,w2,IF(AND(X82&gt;=ExitZ,AS81&gt;0),w2,0)))))</f>
        <v>1.5</v>
      </c>
      <c r="AT82" s="26" t="n">
        <f aca="false">IF(Y82="",0,IF(Y82&gt;=z4,w4,IF(Y82&gt;=z3,w3,IF(Y82&gt;=zEntry,w2,IF(AND(Y82&gt;=ExitZ,AT81&gt;0),w2,0)))))</f>
        <v>1</v>
      </c>
      <c r="AU82" s="26" t="n">
        <f aca="false">IF(Z82="",0,IF(Z82&gt;=z4,w4,IF(Z82&gt;=z3,w3,IF(Z82&gt;=zEntry,w2,IF(AND(Z82&gt;=ExitZ,AU81&gt;0),w2,0)))))</f>
        <v>0</v>
      </c>
      <c r="AV82" s="26" t="n">
        <f aca="false">IF(AA82="",0,IF(AA82&gt;=z4,w4,IF(AA82&gt;=z3,w3,IF(AA82&gt;=zEntry,w2,IF(AND(AA82&gt;=ExitZ,AV81&gt;0),w2,0)))))</f>
        <v>0</v>
      </c>
      <c r="AW82" s="26" t="n">
        <f aca="false">IF(AB82="",0,IF(AB82&gt;=z4,w4,IF(AB82&gt;=z3,w3,IF(AB82&gt;=zEntry,w2,IF(AND(AB82&gt;=ExitZ,AW81&gt;0),w2,0)))))</f>
        <v>0</v>
      </c>
      <c r="AX82" s="26" t="n">
        <f aca="false">IF(AC82="",0,IF(AC82&gt;=z4,w4,IF(AC82&gt;=z3,w3,IF(AC82&gt;=zEntry,w2,IF(AND(AC82&gt;=ExitZ,AX81&gt;0),w2,0)))))</f>
        <v>0</v>
      </c>
      <c r="AY82" s="26" t="n">
        <f aca="false">IF(AD82="",0,IF(AD82&gt;=z4,w4,IF(AD82&gt;=z3,w3,IF(AD82&gt;=zEntry,w2,IF(AND(AD82&gt;=ExitZ,AY81&gt;0),w2,0)))))</f>
        <v>0</v>
      </c>
      <c r="AZ82" s="26" t="n">
        <f aca="false">IF(AE82="",0,IF(AE82&gt;=z4,w4,IF(AE82&gt;=z3,w3,IF(AE82&gt;=zEntry,w2,IF(AND(AE82&gt;=ExitZ,AZ81&gt;0),w2,0)))))</f>
        <v>0</v>
      </c>
      <c r="BA82" s="26" t="n">
        <f aca="false">IF(AF82="",0,IF(AF82&gt;=z4,w4,IF(AF82&gt;=z3,w3,IF(AF82&gt;=zEntry,w2,IF(AND(AF82&gt;=ExitZ,BA81&gt;0),w2,0)))))</f>
        <v>0</v>
      </c>
      <c r="BB82" s="26" t="n">
        <f aca="false">IF(AG82="",0,IF(AG82&gt;=z4,w4,IF(AG82&gt;=z3,w3,IF(AG82&gt;=zEntry,w2,IF(AND(AG82&gt;=ExitZ,BB81&gt;0),w2,0)))))</f>
        <v>0</v>
      </c>
      <c r="BC82" s="26" t="n">
        <f aca="false">IF(AH82="",0,IF(AH82&gt;=z4,w4,IF(AH82&gt;=z3,w3,IF(AH82&gt;=zEntry,w2,IF(AND(AH82&gt;=ExitZ,BC81&gt;0),w2,0)))))</f>
        <v>0</v>
      </c>
      <c r="BD82" s="26" t="n">
        <f aca="false">IF(AI82="",0,IF(AI82&gt;=z4,w4,IF(AI82&gt;=z3,w3,IF(AI82&gt;=zEntry,w2,IF(AND(AI82&gt;=ExitZ,BD81&gt;0),w2,0)))))</f>
        <v>0</v>
      </c>
      <c r="BE82" s="26" t="n">
        <f aca="false">IF(AJ82="",0,IF(AJ82&gt;=z4,w4,IF(AJ82&gt;=z3,w3,IF(AJ82&gt;=zEntry,w2,IF(AND(AJ82&gt;=ExitZ,BE81&gt;0),w2,0)))))</f>
        <v>0</v>
      </c>
      <c r="BF82" s="26" t="n">
        <f aca="false">IF(AK82="",0,IF(AK82&gt;=z4,w4,IF(AK82&gt;=z3,w3,IF(AK82&gt;=zEntry,w2,IF(AND(AK82&gt;=ExitZ,BF81&gt;0),w2,0)))))</f>
        <v>0</v>
      </c>
      <c r="BG82" s="26" t="n">
        <f aca="false">IF(AL82="",0,IF(AL82&gt;=z4,w4,IF(AL82&gt;=z3,w3,IF(AL82&gt;=zEntry,w2,IF(AND(AL82&gt;=ExitZ,BG81&gt;0),w2,0)))))</f>
        <v>0</v>
      </c>
      <c r="BH82" s="26" t="n">
        <f aca="false">IF(AM82="",0,IF(AM82&gt;=z4,w4,IF(AM82&gt;=z3,w3,IF(AM82&gt;=zEntry,w2,IF(AND(AM82&gt;=ExitZ,BH81&gt;0),w2,0)))))</f>
        <v>0</v>
      </c>
      <c r="BI82" s="26" t="n">
        <f aca="false">IF(AN82="",0,IF(AN82&gt;=z4,w4,IF(AN82&gt;=z3,w3,IF(AN82&gt;=zEntry,w2,IF(AND(AN82&gt;=ExitZ,BI81&gt;0),w2,0)))))</f>
        <v>0</v>
      </c>
      <c r="BJ82" s="26" t="n">
        <f aca="false">IF(AO82="",0,IF(AO82&gt;=z4,w4,IF(AO82&gt;=z3,w3,IF(AO82&gt;=zEntry,w2,IF(AND(AO82&gt;=ExitZ,BJ81&gt;0),w2,0)))))</f>
        <v>0</v>
      </c>
      <c r="BK82" s="26" t="n">
        <f aca="false">IF(AP82="",0,IF(AP82&gt;=z4,w4,IF(AP82&gt;=z3,w3,IF(AP82&gt;=zEntry,w2,IF(AND(AP82&gt;=ExitZ,BK81&gt;0),w2,0)))))</f>
        <v>0</v>
      </c>
      <c r="BL82" s="26" t="n">
        <f aca="false">IF(AQ82="",0,IF(AQ82&gt;=z4,w4,IF(AQ82&gt;=z3,w3,IF(AQ82&gt;=zEntry,w2,IF(AND(AQ82&gt;=ExitZ,BL81&gt;0),w2,0)))))</f>
        <v>0</v>
      </c>
      <c r="BM82" s="23" t="n">
        <f aca="false">IF(Rates_Data!AD81&gt;=Rates_Data!AE81,Rates_Data!AK82-Rates_Data!AL82,Rates_Data!AL82-Rates_Data!AK82)</f>
        <v>-0.00539600000000001</v>
      </c>
      <c r="BN82" s="23" t="n">
        <f aca="false">IF(Rates_Data!AD81&gt;=Rates_Data!AF81,Rates_Data!AK82-Rates_Data!AM82,Rates_Data!AM82-Rates_Data!AK82)</f>
        <v>-0.010754</v>
      </c>
      <c r="BO82" s="23" t="n">
        <f aca="false">IF(Rates_Data!AD81&gt;=Rates_Data!AG81,Rates_Data!AK82-Rates_Data!AN82,Rates_Data!AN82-Rates_Data!AK82)</f>
        <v>-0.011894</v>
      </c>
      <c r="BP82" s="23" t="n">
        <f aca="false">IF(Rates_Data!AD81&gt;=Rates_Data!AH81,Rates_Data!AK82-Rates_Data!AO82,Rates_Data!AO82-Rates_Data!AK82)</f>
        <v>-0.009253</v>
      </c>
      <c r="BQ82" s="23" t="n">
        <f aca="false">IF(Rates_Data!AD81&gt;=Rates_Data!AI81,Rates_Data!AK82-Rates_Data!AP82,Rates_Data!AP82-Rates_Data!AK82)</f>
        <v>-0.007087</v>
      </c>
      <c r="BR82" s="23" t="n">
        <f aca="false">IF(Rates_Data!AD81&gt;=Rates_Data!AJ81,Rates_Data!AK82-Rates_Data!AQ82,Rates_Data!AQ82-Rates_Data!AK82)</f>
        <v>-0.00277400000000001</v>
      </c>
      <c r="BS82" s="23" t="n">
        <f aca="false">IF(Rates_Data!AE81&gt;=Rates_Data!AF81,Rates_Data!AL82-Rates_Data!AM82,Rates_Data!AM82-Rates_Data!AL82)</f>
        <v>0.005358</v>
      </c>
      <c r="BT82" s="23" t="n">
        <f aca="false">IF(Rates_Data!AE81&gt;=Rates_Data!AG81,Rates_Data!AL82-Rates_Data!AN82,Rates_Data!AN82-Rates_Data!AL82)</f>
        <v>-0.006498</v>
      </c>
      <c r="BU82" s="23" t="n">
        <f aca="false">IF(Rates_Data!AE81&gt;=Rates_Data!AH81,Rates_Data!AL82-Rates_Data!AO82,Rates_Data!AO82-Rates_Data!AL82)</f>
        <v>-0.003857</v>
      </c>
      <c r="BV82" s="23" t="n">
        <f aca="false">IF(Rates_Data!AE81&gt;=Rates_Data!AI81,Rates_Data!AL82-Rates_Data!AP82,Rates_Data!AP82-Rates_Data!AL82)</f>
        <v>0.001691</v>
      </c>
      <c r="BW82" s="23" t="n">
        <f aca="false">IF(Rates_Data!AE81&gt;=Rates_Data!AJ81,Rates_Data!AL82-Rates_Data!AQ82,Rates_Data!AQ82-Rates_Data!AL82)</f>
        <v>-0.002622</v>
      </c>
      <c r="BX82" s="23" t="n">
        <f aca="false">IF(Rates_Data!AF81&gt;=Rates_Data!AG81,Rates_Data!AM82-Rates_Data!AN82,Rates_Data!AN82-Rates_Data!AM82)</f>
        <v>-0.00114</v>
      </c>
      <c r="BY82" s="23" t="n">
        <f aca="false">IF(Rates_Data!AF81&gt;=Rates_Data!AH81,Rates_Data!AM82-Rates_Data!AO82,Rates_Data!AO82-Rates_Data!AM82)</f>
        <v>0.001501</v>
      </c>
      <c r="BZ82" s="23" t="n">
        <f aca="false">IF(Rates_Data!AF81&gt;=Rates_Data!AI81,Rates_Data!AM82-Rates_Data!AP82,Rates_Data!AP82-Rates_Data!AM82)</f>
        <v>-0.003667</v>
      </c>
      <c r="CA82" s="23" t="n">
        <f aca="false">IF(Rates_Data!AF81&gt;=Rates_Data!AJ81,Rates_Data!AM82-Rates_Data!AQ82,Rates_Data!AQ82-Rates_Data!AM82)</f>
        <v>-0.00798</v>
      </c>
      <c r="CB82" s="23" t="n">
        <f aca="false">IF(Rates_Data!AG81&gt;=Rates_Data!AH81,Rates_Data!AN82-Rates_Data!AO82,Rates_Data!AO82-Rates_Data!AN82)</f>
        <v>0.002641</v>
      </c>
      <c r="CC82" s="23" t="n">
        <f aca="false">IF(Rates_Data!AG81&gt;=Rates_Data!AI81,Rates_Data!AN82-Rates_Data!AP82,Rates_Data!AP82-Rates_Data!AN82)</f>
        <v>-0.004807</v>
      </c>
      <c r="CD82" s="23" t="n">
        <f aca="false">IF(Rates_Data!AG81&gt;=Rates_Data!AJ81,Rates_Data!AN82-Rates_Data!AQ82,Rates_Data!AQ82-Rates_Data!AN82)</f>
        <v>-0.00912</v>
      </c>
      <c r="CE82" s="23" t="n">
        <f aca="false">IF(Rates_Data!AH81&gt;=Rates_Data!AI81,Rates_Data!AO82-Rates_Data!AP82,Rates_Data!AP82-Rates_Data!AO82)</f>
        <v>-0.002166</v>
      </c>
      <c r="CF82" s="23" t="n">
        <f aca="false">IF(Rates_Data!AH81&gt;=Rates_Data!AJ81,Rates_Data!AO82-Rates_Data!AQ82,Rates_Data!AQ82-Rates_Data!AO82)</f>
        <v>-0.00647899999999999</v>
      </c>
      <c r="CG82" s="23" t="n">
        <f aca="false">IF(Rates_Data!AI81&gt;=Rates_Data!AJ81,Rates_Data!AP82-Rates_Data!AQ82,Rates_Data!AQ82-Rates_Data!AP82)</f>
        <v>-0.004313</v>
      </c>
      <c r="CH82" s="27" t="n">
        <f aca="false">IF(ROW()&lt;4+VolLB,"",STDEV(INDEX($BM:$BM,ROW()-VolLB+1):INDEX($BM:$BM,ROW()))*SQRT(12))</f>
        <v>0.0193217076685414</v>
      </c>
      <c r="CI82" s="27" t="n">
        <f aca="false">IF(ROW()&lt;4+VolLB,"",STDEV(INDEX($BN:$BN,ROW()-VolLB+1):INDEX($BN:$BN,ROW()))*SQRT(12))</f>
        <v>0.0200005852150095</v>
      </c>
      <c r="CJ82" s="27" t="n">
        <f aca="false">IF(ROW()&lt;4+VolLB,"",STDEV(INDEX($BO:$BO,ROW()-VolLB+1):INDEX($BO:$BO,ROW()))*SQRT(12))</f>
        <v>0.0217636512804525</v>
      </c>
      <c r="CK82" s="27" t="n">
        <f aca="false">IF(ROW()&lt;4+VolLB,"",STDEV(INDEX($BP:$BP,ROW()-VolLB+1):INDEX($BP:$BP,ROW()))*SQRT(12))</f>
        <v>0.0213295873991751</v>
      </c>
      <c r="CL82" s="27" t="n">
        <f aca="false">IF(ROW()&lt;4+VolLB,"",STDEV(INDEX($BQ:$BQ,ROW()-VolLB+1):INDEX($BQ:$BQ,ROW()))*SQRT(12))</f>
        <v>0.0237638094557169</v>
      </c>
      <c r="CM82" s="27" t="n">
        <f aca="false">IF(ROW()&lt;4+VolLB,"",STDEV(INDEX($BR:$BR,ROW()-VolLB+1):INDEX($BR:$BR,ROW()))*SQRT(12))</f>
        <v>0.01851882561817</v>
      </c>
      <c r="CN82" s="27" t="n">
        <f aca="false">IF(ROW()&lt;4+VolLB,"",STDEV(INDEX($BS:$BS,ROW()-VolLB+1):INDEX($BS:$BS,ROW()))*SQRT(12))</f>
        <v>0.0219442801737231</v>
      </c>
      <c r="CO82" s="27" t="n">
        <f aca="false">IF(ROW()&lt;4+VolLB,"",STDEV(INDEX($BT:$BT,ROW()-VolLB+1):INDEX($BT:$BT,ROW()))*SQRT(12))</f>
        <v>0.0184175141603751</v>
      </c>
      <c r="CP82" s="27" t="n">
        <f aca="false">IF(ROW()&lt;4+VolLB,"",STDEV(INDEX($BU:$BU,ROW()-VolLB+1):INDEX($BU:$BU,ROW()))*SQRT(12))</f>
        <v>0.0225257714198014</v>
      </c>
      <c r="CQ82" s="27" t="n">
        <f aca="false">IF(ROW()&lt;4+VolLB,"",STDEV(INDEX($BV:$BV,ROW()-VolLB+1):INDEX($BV:$BV,ROW()))*SQRT(12))</f>
        <v>0.0218207926238561</v>
      </c>
      <c r="CR82" s="27" t="n">
        <f aca="false">IF(ROW()&lt;4+VolLB,"",STDEV(INDEX($BW:$BW,ROW()-VolLB+1):INDEX($BW:$BW,ROW()))*SQRT(12))</f>
        <v>0.0201031982179572</v>
      </c>
      <c r="CS82" s="27" t="n">
        <f aca="false">IF(ROW()&lt;4+VolLB,"",STDEV(INDEX($BX:$BX,ROW()-VolLB+1):INDEX($BX:$BX,ROW()))*SQRT(12))</f>
        <v>0.019133605111725</v>
      </c>
      <c r="CT82" s="27" t="n">
        <f aca="false">IF(ROW()&lt;4+VolLB,"",STDEV(INDEX($BY:$BY,ROW()-VolLB+1):INDEX($BY:$BY,ROW()))*SQRT(12))</f>
        <v>0.0232807335639621</v>
      </c>
      <c r="CU82" s="27" t="n">
        <f aca="false">IF(ROW()&lt;4+VolLB,"",STDEV(INDEX($BZ:$BZ,ROW()-VolLB+1):INDEX($BZ:$BZ,ROW()))*SQRT(12))</f>
        <v>0.0242219559768169</v>
      </c>
      <c r="CV82" s="27" t="n">
        <f aca="false">IF(ROW()&lt;4+VolLB,"",STDEV(INDEX($CA:$CA,ROW()-VolLB+1):INDEX($CA:$CA,ROW()))*SQRT(12))</f>
        <v>0.0203456553162492</v>
      </c>
      <c r="CW82" s="27" t="n">
        <f aca="false">IF(ROW()&lt;4+VolLB,"",STDEV(INDEX($CB:$CB,ROW()-VolLB+1):INDEX($CB:$CB,ROW()))*SQRT(12))</f>
        <v>0.0183668150470197</v>
      </c>
      <c r="CX82" s="27" t="n">
        <f aca="false">IF(ROW()&lt;4+VolLB,"",STDEV(INDEX($CC:$CC,ROW()-VolLB+1):INDEX($CC:$CC,ROW()))*SQRT(12))</f>
        <v>0.0232646689452769</v>
      </c>
      <c r="CY82" s="27" t="n">
        <f aca="false">IF(ROW()&lt;4+VolLB,"",STDEV(INDEX($CD:$CD,ROW()-VolLB+1):INDEX($CD:$CD,ROW()))*SQRT(12))</f>
        <v>0.0200031680995548</v>
      </c>
      <c r="CZ82" s="27" t="n">
        <f aca="false">IF(ROW()&lt;4+VolLB,"",STDEV(INDEX($CE:$CE,ROW()-VolLB+1):INDEX($CE:$CE,ROW()))*SQRT(12))</f>
        <v>0.024743126105571</v>
      </c>
      <c r="DA82" s="27" t="n">
        <f aca="false">IF(ROW()&lt;4+VolLB,"",STDEV(INDEX($CF:$CF,ROW()-VolLB+1):INDEX($CF:$CF,ROW()))*SQRT(12))</f>
        <v>0.019716172751371</v>
      </c>
      <c r="DB82" s="27" t="n">
        <f aca="false">IF(ROW()&lt;4+VolLB,"",STDEV(INDEX($CG:$CG,ROW()-VolLB+1):INDEX($CG:$CG,ROW()))*SQRT(12))</f>
        <v>0.0187211027033284</v>
      </c>
      <c r="DC82" s="26" t="n">
        <f aca="false">IF(OR(AR82=0,CH82="",CH82=0),0,AR82*MIN(MaxScal,TgtVol/CH82))</f>
        <v>1.0351051958292</v>
      </c>
      <c r="DD82" s="26" t="n">
        <f aca="false">IF(OR(AS82=0,CI82="",CI82=0),0,AS82*MIN(MaxScal,TgtVol/CI82))</f>
        <v>1.49995611015854</v>
      </c>
      <c r="DE82" s="26" t="n">
        <f aca="false">IF(OR(AT82=0,CJ82="",CJ82=0),0,AT82*MIN(MaxScal,TgtVol/CJ82))</f>
        <v>0.918963447000431</v>
      </c>
      <c r="DF82" s="26" t="n">
        <f aca="false">IF(OR(AU82=0,CK82="",CK82=0),0,AU82*MIN(MaxScal,TgtVol/CK82))</f>
        <v>0</v>
      </c>
      <c r="DG82" s="26" t="n">
        <f aca="false">IF(OR(AV82=0,CL82="",CL82=0),0,AV82*MIN(MaxScal,TgtVol/CL82))</f>
        <v>0</v>
      </c>
      <c r="DH82" s="26" t="n">
        <f aca="false">IF(OR(AW82=0,CM82="",CM82=0),0,AW82*MIN(MaxScal,TgtVol/CM82))</f>
        <v>0</v>
      </c>
      <c r="DI82" s="26" t="n">
        <f aca="false">IF(OR(AX82=0,CN82="",CN82=0),0,AX82*MIN(MaxScal,TgtVol/CN82))</f>
        <v>0</v>
      </c>
      <c r="DJ82" s="26" t="n">
        <f aca="false">IF(OR(AY82=0,CO82="",CO82=0),0,AY82*MIN(MaxScal,TgtVol/CO82))</f>
        <v>0</v>
      </c>
      <c r="DK82" s="26" t="n">
        <f aca="false">IF(OR(AZ82=0,CP82="",CP82=0),0,AZ82*MIN(MaxScal,TgtVol/CP82))</f>
        <v>0</v>
      </c>
      <c r="DL82" s="26" t="n">
        <f aca="false">IF(OR(BA82=0,CQ82="",CQ82=0),0,BA82*MIN(MaxScal,TgtVol/CQ82))</f>
        <v>0</v>
      </c>
      <c r="DM82" s="26" t="n">
        <f aca="false">IF(OR(BB82=0,CR82="",CR82=0),0,BB82*MIN(MaxScal,TgtVol/CR82))</f>
        <v>0</v>
      </c>
      <c r="DN82" s="26" t="n">
        <f aca="false">IF(OR(BC82=0,CS82="",CS82=0),0,BC82*MIN(MaxScal,TgtVol/CS82))</f>
        <v>0</v>
      </c>
      <c r="DO82" s="26" t="n">
        <f aca="false">IF(OR(BD82=0,CT82="",CT82=0),0,BD82*MIN(MaxScal,TgtVol/CT82))</f>
        <v>0</v>
      </c>
      <c r="DP82" s="26" t="n">
        <f aca="false">IF(OR(BE82=0,CU82="",CU82=0),0,BE82*MIN(MaxScal,TgtVol/CU82))</f>
        <v>0</v>
      </c>
      <c r="DQ82" s="26" t="n">
        <f aca="false">IF(OR(BF82=0,CV82="",CV82=0),0,BF82*MIN(MaxScal,TgtVol/CV82))</f>
        <v>0</v>
      </c>
      <c r="DR82" s="26" t="n">
        <f aca="false">IF(OR(BG82=0,CW82="",CW82=0),0,BG82*MIN(MaxScal,TgtVol/CW82))</f>
        <v>0</v>
      </c>
      <c r="DS82" s="26" t="n">
        <f aca="false">IF(OR(BH82=0,CX82="",CX82=0),0,BH82*MIN(MaxScal,TgtVol/CX82))</f>
        <v>0</v>
      </c>
      <c r="DT82" s="26" t="n">
        <f aca="false">IF(OR(BI82=0,CY82="",CY82=0),0,BI82*MIN(MaxScal,TgtVol/CY82))</f>
        <v>0</v>
      </c>
      <c r="DU82" s="26" t="n">
        <f aca="false">IF(OR(BJ82=0,CZ82="",CZ82=0),0,BJ82*MIN(MaxScal,TgtVol/CZ82))</f>
        <v>0</v>
      </c>
      <c r="DV82" s="26" t="n">
        <f aca="false">IF(OR(BK82=0,DA82="",DA82=0),0,BK82*MIN(MaxScal,TgtVol/DA82))</f>
        <v>0</v>
      </c>
      <c r="DW82" s="26" t="n">
        <f aca="false">IF(OR(BL82=0,DB82="",DB82=0),0,BL82*MIN(MaxScal,TgtVol/DB82))</f>
        <v>0</v>
      </c>
      <c r="DX82" s="28" t="n">
        <f aca="false">IFERROR(DC81*BM82,"")</f>
        <v>-0</v>
      </c>
      <c r="DY82" s="28" t="n">
        <f aca="false">IFERROR(DD81*BN82,"")</f>
        <v>-0</v>
      </c>
      <c r="DZ82" s="28" t="n">
        <f aca="false">IFERROR(DE81*BO82,"")</f>
        <v>-0</v>
      </c>
      <c r="EA82" s="28" t="n">
        <f aca="false">IFERROR(DF81*BP82,"")</f>
        <v>-0</v>
      </c>
      <c r="EB82" s="28" t="n">
        <f aca="false">IFERROR(DG81*BQ82,"")</f>
        <v>-0</v>
      </c>
      <c r="EC82" s="28" t="n">
        <f aca="false">IFERROR(DH81*BR82,"")</f>
        <v>-0</v>
      </c>
      <c r="ED82" s="28" t="n">
        <f aca="false">IFERROR(DI81*BS82,"")</f>
        <v>0</v>
      </c>
      <c r="EE82" s="28" t="n">
        <f aca="false">IFERROR(DJ81*BT82,"")</f>
        <v>-0</v>
      </c>
      <c r="EF82" s="28" t="n">
        <f aca="false">IFERROR(DK81*BU82,"")</f>
        <v>-0</v>
      </c>
      <c r="EG82" s="28" t="n">
        <f aca="false">IFERROR(DL81*BV82,"")</f>
        <v>0</v>
      </c>
      <c r="EH82" s="28" t="n">
        <f aca="false">IFERROR(DM81*BW82,"")</f>
        <v>-0</v>
      </c>
      <c r="EI82" s="28" t="n">
        <f aca="false">IFERROR(DN81*BX82,"")</f>
        <v>-0</v>
      </c>
      <c r="EJ82" s="28" t="n">
        <f aca="false">IFERROR(DO81*BY82,"")</f>
        <v>0</v>
      </c>
      <c r="EK82" s="28" t="n">
        <f aca="false">IFERROR(DP81*BZ82,"")</f>
        <v>-0</v>
      </c>
      <c r="EL82" s="28" t="n">
        <f aca="false">IFERROR(DQ81*CA82,"")</f>
        <v>-0</v>
      </c>
      <c r="EM82" s="28" t="n">
        <f aca="false">IFERROR(DR81*CB82,"")</f>
        <v>0</v>
      </c>
      <c r="EN82" s="28" t="n">
        <f aca="false">IFERROR(DS81*CC82,"")</f>
        <v>-0</v>
      </c>
      <c r="EO82" s="28" t="n">
        <f aca="false">IFERROR(DT81*CD82,"")</f>
        <v>-0</v>
      </c>
      <c r="EP82" s="28" t="n">
        <f aca="false">IFERROR(DU81*CE82,"")</f>
        <v>-0</v>
      </c>
      <c r="EQ82" s="28" t="n">
        <f aca="false">IFERROR(DV81*CF82,"")</f>
        <v>-0</v>
      </c>
      <c r="ER82" s="28" t="n">
        <f aca="false">IFERROR(DW81*CG82,"")</f>
        <v>-0</v>
      </c>
      <c r="ES82" s="28" t="n">
        <f aca="false">IF(ROW()=4,"",SUM(DX82:ER82))</f>
        <v>0</v>
      </c>
      <c r="ET82" s="29" t="n">
        <f aca="false">COUNTIF(AR82:BL82,"&gt;0")</f>
        <v>3</v>
      </c>
    </row>
    <row r="83" customFormat="false" ht="15" hidden="false" customHeight="false" outlineLevel="0" collapsed="false">
      <c r="A83" s="19" t="n">
        <v>40421</v>
      </c>
      <c r="B83" s="23" t="n">
        <f aca="false">ABS(Rates_Data!AD83-Rates_Data!AE83)</f>
        <v>0.7540125</v>
      </c>
      <c r="C83" s="23" t="n">
        <f aca="false">ABS(Rates_Data!AD83-Rates_Data!AF83)</f>
        <v>0.778475</v>
      </c>
      <c r="D83" s="23" t="n">
        <f aca="false">ABS(Rates_Data!AD83-Rates_Data!AG83)</f>
        <v>1.4640625</v>
      </c>
      <c r="E83" s="23" t="n">
        <f aca="false">ABS(Rates_Data!AD83-Rates_Data!AH83)</f>
        <v>1.6722625</v>
      </c>
      <c r="F83" s="23" t="n">
        <f aca="false">ABS(Rates_Data!AD83-Rates_Data!AI83)</f>
        <v>0.559875</v>
      </c>
      <c r="G83" s="23" t="n">
        <f aca="false">ABS(Rates_Data!AD83-Rates_Data!AJ83)</f>
        <v>0.20085</v>
      </c>
      <c r="H83" s="23" t="n">
        <f aca="false">ABS(Rates_Data!AE83-Rates_Data!AF83)</f>
        <v>0.0244625000000002</v>
      </c>
      <c r="I83" s="23" t="n">
        <f aca="false">ABS(Rates_Data!AE83-Rates_Data!AG83)</f>
        <v>0.71005</v>
      </c>
      <c r="J83" s="23" t="n">
        <f aca="false">ABS(Rates_Data!AE83-Rates_Data!AH83)</f>
        <v>0.91825</v>
      </c>
      <c r="K83" s="23" t="n">
        <f aca="false">ABS(Rates_Data!AE83-Rates_Data!AI83)</f>
        <v>0.1941375</v>
      </c>
      <c r="L83" s="23" t="n">
        <f aca="false">ABS(Rates_Data!AE83-Rates_Data!AJ83)</f>
        <v>0.5531625</v>
      </c>
      <c r="M83" s="23" t="n">
        <f aca="false">ABS(Rates_Data!AF83-Rates_Data!AG83)</f>
        <v>0.6855875</v>
      </c>
      <c r="N83" s="23" t="n">
        <f aca="false">ABS(Rates_Data!AF83-Rates_Data!AH83)</f>
        <v>0.8937875</v>
      </c>
      <c r="O83" s="23" t="n">
        <f aca="false">ABS(Rates_Data!AF83-Rates_Data!AI83)</f>
        <v>0.2186</v>
      </c>
      <c r="P83" s="23" t="n">
        <f aca="false">ABS(Rates_Data!AF83-Rates_Data!AJ83)</f>
        <v>0.577625</v>
      </c>
      <c r="Q83" s="23" t="n">
        <f aca="false">ABS(Rates_Data!AG83-Rates_Data!AH83)</f>
        <v>0.2082</v>
      </c>
      <c r="R83" s="23" t="n">
        <f aca="false">ABS(Rates_Data!AG83-Rates_Data!AI83)</f>
        <v>0.9041875</v>
      </c>
      <c r="S83" s="23" t="n">
        <f aca="false">ABS(Rates_Data!AG83-Rates_Data!AJ83)</f>
        <v>1.2632125</v>
      </c>
      <c r="T83" s="23" t="n">
        <f aca="false">ABS(Rates_Data!AH83-Rates_Data!AI83)</f>
        <v>1.1123875</v>
      </c>
      <c r="U83" s="23" t="n">
        <f aca="false">ABS(Rates_Data!AH83-Rates_Data!AJ83)</f>
        <v>1.4714125</v>
      </c>
      <c r="V83" s="23" t="n">
        <f aca="false">ABS(Rates_Data!AI83-Rates_Data!AJ83)</f>
        <v>0.359025</v>
      </c>
      <c r="W83" s="26" t="n">
        <f aca="false">IF(ROW()&lt;4+MinObs-1,"",IFERROR((B83-AVERAGE(B$4:B83))/STDEV(B$4:B83),""))</f>
        <v>1.88126786372639</v>
      </c>
      <c r="X83" s="26" t="n">
        <f aca="false">IF(ROW()&lt;4+MinObs-1,"",IFERROR((C83-AVERAGE(C$4:C83))/STDEV(C$4:C83),""))</f>
        <v>1.6548381637882</v>
      </c>
      <c r="Y83" s="26" t="n">
        <f aca="false">IF(ROW()&lt;4+MinObs-1,"",IFERROR((D83-AVERAGE(D$4:D83))/STDEV(D$4:D83),""))</f>
        <v>2.71430496650945</v>
      </c>
      <c r="Z83" s="26" t="n">
        <f aca="false">IF(ROW()&lt;4+MinObs-1,"",IFERROR((E83-AVERAGE(E$4:E83))/STDEV(E$4:E83),""))</f>
        <v>2.22424252340866</v>
      </c>
      <c r="AA83" s="26" t="n">
        <f aca="false">IF(ROW()&lt;4+MinObs-1,"",IFERROR((F83-AVERAGE(F$4:F83))/STDEV(F$4:F83),""))</f>
        <v>0.686381770253914</v>
      </c>
      <c r="AB83" s="26" t="n">
        <f aca="false">IF(ROW()&lt;4+MinObs-1,"",IFERROR((G83-AVERAGE(G$4:G83))/STDEV(G$4:G83),""))</f>
        <v>-0.526006051031449</v>
      </c>
      <c r="AC83" s="26" t="n">
        <f aca="false">IF(ROW()&lt;4+MinObs-1,"",IFERROR((H83-AVERAGE(H$4:H83))/STDEV(H$4:H83),""))</f>
        <v>-1.0822337104159</v>
      </c>
      <c r="AD83" s="26" t="n">
        <f aca="false">IF(ROW()&lt;4+MinObs-1,"",IFERROR((I83-AVERAGE(I$4:I83))/STDEV(I$4:I83),""))</f>
        <v>0.803550064226427</v>
      </c>
      <c r="AE83" s="26" t="n">
        <f aca="false">IF(ROW()&lt;4+MinObs-1,"",IFERROR((J83-AVERAGE(J$4:J83))/STDEV(J$4:J83),""))</f>
        <v>1.11860831247161</v>
      </c>
      <c r="AF83" s="26" t="n">
        <f aca="false">IF(ROW()&lt;4+MinObs-1,"",IFERROR((K83-AVERAGE(K$4:K83))/STDEV(K$4:K83),""))</f>
        <v>-0.165698437070535</v>
      </c>
      <c r="AG83" s="26" t="n">
        <f aca="false">IF(ROW()&lt;4+MinObs-1,"",IFERROR((L83-AVERAGE(L$4:L83))/STDEV(L$4:L83),""))</f>
        <v>0.842099076246834</v>
      </c>
      <c r="AH83" s="26" t="n">
        <f aca="false">IF(ROW()&lt;4+MinObs-1,"",IFERROR((M83-AVERAGE(M$4:M83))/STDEV(M$4:M83),""))</f>
        <v>0.504334471323197</v>
      </c>
      <c r="AI83" s="26" t="n">
        <f aca="false">IF(ROW()&lt;4+MinObs-1,"",IFERROR((N83-AVERAGE(N$4:N83))/STDEV(N$4:N83),""))</f>
        <v>0.735998426625721</v>
      </c>
      <c r="AJ83" s="26" t="n">
        <f aca="false">IF(ROW()&lt;4+MinObs-1,"",IFERROR((O83-AVERAGE(O$4:O83))/STDEV(O$4:O83),""))</f>
        <v>-0.478203147153825</v>
      </c>
      <c r="AK83" s="26" t="n">
        <f aca="false">IF(ROW()&lt;4+MinObs-1,"",IFERROR((P83-AVERAGE(P$4:P83))/STDEV(P$4:P83),""))</f>
        <v>0.952101599738346</v>
      </c>
      <c r="AL83" s="26" t="n">
        <f aca="false">IF(ROW()&lt;4+MinObs-1,"",IFERROR((Q83-AVERAGE(Q$4:Q83))/STDEV(Q$4:Q83),""))</f>
        <v>-0.484009141966598</v>
      </c>
      <c r="AM83" s="26" t="n">
        <f aca="false">IF(ROW()&lt;4+MinObs-1,"",IFERROR((R83-AVERAGE(R$4:R83))/STDEV(R$4:R83),""))</f>
        <v>1.09181826027108</v>
      </c>
      <c r="AN83" s="26" t="n">
        <f aca="false">IF(ROW()&lt;4+MinObs-1,"",IFERROR((S83-AVERAGE(S$4:S83))/STDEV(S$4:S83),""))</f>
        <v>1.29672816708109</v>
      </c>
      <c r="AO83" s="26" t="n">
        <f aca="false">IF(ROW()&lt;4+MinObs-1,"",IFERROR((T83-AVERAGE(T$4:T83))/STDEV(T$4:T83),""))</f>
        <v>1.84405637786242</v>
      </c>
      <c r="AP83" s="26" t="n">
        <f aca="false">IF(ROW()&lt;4+MinObs-1,"",IFERROR((U83-AVERAGE(U$4:U83))/STDEV(U$4:U83),""))</f>
        <v>1.61988191176707</v>
      </c>
      <c r="AQ83" s="26" t="n">
        <f aca="false">IF(ROW()&lt;4+MinObs-1,"",IFERROR((V83-AVERAGE(V$4:V83))/STDEV(V$4:V83),""))</f>
        <v>0.100683480010458</v>
      </c>
      <c r="AR83" s="26" t="n">
        <f aca="false">IF(W83="",0,IF(W83&gt;=z4,w4,IF(W83&gt;=z3,w3,IF(W83&gt;=zEntry,w2,IF(AND(W83&gt;=ExitZ,AR82&gt;0),w2,0)))))</f>
        <v>0</v>
      </c>
      <c r="AS83" s="26" t="n">
        <f aca="false">IF(X83="",0,IF(X83&gt;=z4,w4,IF(X83&gt;=z3,w3,IF(X83&gt;=zEntry,w2,IF(AND(X83&gt;=ExitZ,AS82&gt;0),w2,0)))))</f>
        <v>0</v>
      </c>
      <c r="AT83" s="26" t="n">
        <f aca="false">IF(Y83="",0,IF(Y83&gt;=z4,w4,IF(Y83&gt;=z3,w3,IF(Y83&gt;=zEntry,w2,IF(AND(Y83&gt;=ExitZ,AT82&gt;0),w2,0)))))</f>
        <v>1</v>
      </c>
      <c r="AU83" s="26" t="n">
        <f aca="false">IF(Z83="",0,IF(Z83&gt;=z4,w4,IF(Z83&gt;=z3,w3,IF(Z83&gt;=zEntry,w2,IF(AND(Z83&gt;=ExitZ,AU82&gt;0),w2,0)))))</f>
        <v>1</v>
      </c>
      <c r="AV83" s="26" t="n">
        <f aca="false">IF(AA83="",0,IF(AA83&gt;=z4,w4,IF(AA83&gt;=z3,w3,IF(AA83&gt;=zEntry,w2,IF(AND(AA83&gt;=ExitZ,AV82&gt;0),w2,0)))))</f>
        <v>0</v>
      </c>
      <c r="AW83" s="26" t="n">
        <f aca="false">IF(AB83="",0,IF(AB83&gt;=z4,w4,IF(AB83&gt;=z3,w3,IF(AB83&gt;=zEntry,w2,IF(AND(AB83&gt;=ExitZ,AW82&gt;0),w2,0)))))</f>
        <v>0</v>
      </c>
      <c r="AX83" s="26" t="n">
        <f aca="false">IF(AC83="",0,IF(AC83&gt;=z4,w4,IF(AC83&gt;=z3,w3,IF(AC83&gt;=zEntry,w2,IF(AND(AC83&gt;=ExitZ,AX82&gt;0),w2,0)))))</f>
        <v>0</v>
      </c>
      <c r="AY83" s="26" t="n">
        <f aca="false">IF(AD83="",0,IF(AD83&gt;=z4,w4,IF(AD83&gt;=z3,w3,IF(AD83&gt;=zEntry,w2,IF(AND(AD83&gt;=ExitZ,AY82&gt;0),w2,0)))))</f>
        <v>0</v>
      </c>
      <c r="AZ83" s="26" t="n">
        <f aca="false">IF(AE83="",0,IF(AE83&gt;=z4,w4,IF(AE83&gt;=z3,w3,IF(AE83&gt;=zEntry,w2,IF(AND(AE83&gt;=ExitZ,AZ82&gt;0),w2,0)))))</f>
        <v>0</v>
      </c>
      <c r="BA83" s="26" t="n">
        <f aca="false">IF(AF83="",0,IF(AF83&gt;=z4,w4,IF(AF83&gt;=z3,w3,IF(AF83&gt;=zEntry,w2,IF(AND(AF83&gt;=ExitZ,BA82&gt;0),w2,0)))))</f>
        <v>0</v>
      </c>
      <c r="BB83" s="26" t="n">
        <f aca="false">IF(AG83="",0,IF(AG83&gt;=z4,w4,IF(AG83&gt;=z3,w3,IF(AG83&gt;=zEntry,w2,IF(AND(AG83&gt;=ExitZ,BB82&gt;0),w2,0)))))</f>
        <v>0</v>
      </c>
      <c r="BC83" s="26" t="n">
        <f aca="false">IF(AH83="",0,IF(AH83&gt;=z4,w4,IF(AH83&gt;=z3,w3,IF(AH83&gt;=zEntry,w2,IF(AND(AH83&gt;=ExitZ,BC82&gt;0),w2,0)))))</f>
        <v>0</v>
      </c>
      <c r="BD83" s="26" t="n">
        <f aca="false">IF(AI83="",0,IF(AI83&gt;=z4,w4,IF(AI83&gt;=z3,w3,IF(AI83&gt;=zEntry,w2,IF(AND(AI83&gt;=ExitZ,BD82&gt;0),w2,0)))))</f>
        <v>0</v>
      </c>
      <c r="BE83" s="26" t="n">
        <f aca="false">IF(AJ83="",0,IF(AJ83&gt;=z4,w4,IF(AJ83&gt;=z3,w3,IF(AJ83&gt;=zEntry,w2,IF(AND(AJ83&gt;=ExitZ,BE82&gt;0),w2,0)))))</f>
        <v>0</v>
      </c>
      <c r="BF83" s="26" t="n">
        <f aca="false">IF(AK83="",0,IF(AK83&gt;=z4,w4,IF(AK83&gt;=z3,w3,IF(AK83&gt;=zEntry,w2,IF(AND(AK83&gt;=ExitZ,BF82&gt;0),w2,0)))))</f>
        <v>0</v>
      </c>
      <c r="BG83" s="26" t="n">
        <f aca="false">IF(AL83="",0,IF(AL83&gt;=z4,w4,IF(AL83&gt;=z3,w3,IF(AL83&gt;=zEntry,w2,IF(AND(AL83&gt;=ExitZ,BG82&gt;0),w2,0)))))</f>
        <v>0</v>
      </c>
      <c r="BH83" s="26" t="n">
        <f aca="false">IF(AM83="",0,IF(AM83&gt;=z4,w4,IF(AM83&gt;=z3,w3,IF(AM83&gt;=zEntry,w2,IF(AND(AM83&gt;=ExitZ,BH82&gt;0),w2,0)))))</f>
        <v>0</v>
      </c>
      <c r="BI83" s="26" t="n">
        <f aca="false">IF(AN83="",0,IF(AN83&gt;=z4,w4,IF(AN83&gt;=z3,w3,IF(AN83&gt;=zEntry,w2,IF(AND(AN83&gt;=ExitZ,BI82&gt;0),w2,0)))))</f>
        <v>0</v>
      </c>
      <c r="BJ83" s="26" t="n">
        <f aca="false">IF(AO83="",0,IF(AO83&gt;=z4,w4,IF(AO83&gt;=z3,w3,IF(AO83&gt;=zEntry,w2,IF(AND(AO83&gt;=ExitZ,BJ82&gt;0),w2,0)))))</f>
        <v>0</v>
      </c>
      <c r="BK83" s="26" t="n">
        <f aca="false">IF(AP83="",0,IF(AP83&gt;=z4,w4,IF(AP83&gt;=z3,w3,IF(AP83&gt;=zEntry,w2,IF(AND(AP83&gt;=ExitZ,BK82&gt;0),w2,0)))))</f>
        <v>0</v>
      </c>
      <c r="BL83" s="26" t="n">
        <f aca="false">IF(AQ83="",0,IF(AQ83&gt;=z4,w4,IF(AQ83&gt;=z3,w3,IF(AQ83&gt;=zEntry,w2,IF(AND(AQ83&gt;=ExitZ,BL82&gt;0),w2,0)))))</f>
        <v>0</v>
      </c>
      <c r="BM83" s="23" t="n">
        <f aca="false">IF(Rates_Data!AD82&gt;=Rates_Data!AE82,Rates_Data!AK83-Rates_Data!AL83,Rates_Data!AL83-Rates_Data!AK83)</f>
        <v>-0.00475</v>
      </c>
      <c r="BN83" s="23" t="n">
        <f aca="false">IF(Rates_Data!AD82&gt;=Rates_Data!AF82,Rates_Data!AK83-Rates_Data!AM83,Rates_Data!AM83-Rates_Data!AK83)</f>
        <v>-0.003059</v>
      </c>
      <c r="BO83" s="23" t="n">
        <f aca="false">IF(Rates_Data!AD82&gt;=Rates_Data!AG82,Rates_Data!AK83-Rates_Data!AN83,Rates_Data!AN83-Rates_Data!AK83)</f>
        <v>0.001121</v>
      </c>
      <c r="BP83" s="23" t="n">
        <f aca="false">IF(Rates_Data!AD82&gt;=Rates_Data!AH82,Rates_Data!AK83-Rates_Data!AO83,Rates_Data!AO83-Rates_Data!AK83)</f>
        <v>-0.010184</v>
      </c>
      <c r="BQ83" s="23" t="n">
        <f aca="false">IF(Rates_Data!AD82&gt;=Rates_Data!AI82,Rates_Data!AK83-Rates_Data!AP83,Rates_Data!AP83-Rates_Data!AK83)</f>
        <v>-0.001026</v>
      </c>
      <c r="BR83" s="23" t="n">
        <f aca="false">IF(Rates_Data!AD82&gt;=Rates_Data!AJ82,Rates_Data!AK83-Rates_Data!AQ83,Rates_Data!AQ83-Rates_Data!AK83)</f>
        <v>0.00304</v>
      </c>
      <c r="BS83" s="23" t="n">
        <f aca="false">IF(Rates_Data!AE82&gt;=Rates_Data!AF82,Rates_Data!AL83-Rates_Data!AM83,Rates_Data!AM83-Rates_Data!AL83)</f>
        <v>0.001691</v>
      </c>
      <c r="BT83" s="23" t="n">
        <f aca="false">IF(Rates_Data!AE82&gt;=Rates_Data!AG82,Rates_Data!AL83-Rates_Data!AN83,Rates_Data!AN83-Rates_Data!AL83)</f>
        <v>0.005871</v>
      </c>
      <c r="BU83" s="23" t="n">
        <f aca="false">IF(Rates_Data!AE82&gt;=Rates_Data!AH82,Rates_Data!AL83-Rates_Data!AO83,Rates_Data!AO83-Rates_Data!AL83)</f>
        <v>-0.005434</v>
      </c>
      <c r="BV83" s="23" t="n">
        <f aca="false">IF(Rates_Data!AE82&gt;=Rates_Data!AI82,Rates_Data!AL83-Rates_Data!AP83,Rates_Data!AP83-Rates_Data!AL83)</f>
        <v>-0.003724</v>
      </c>
      <c r="BW83" s="23" t="n">
        <f aca="false">IF(Rates_Data!AE82&gt;=Rates_Data!AJ82,Rates_Data!AL83-Rates_Data!AQ83,Rates_Data!AQ83-Rates_Data!AL83)</f>
        <v>-0.00779</v>
      </c>
      <c r="BX83" s="23" t="n">
        <f aca="false">IF(Rates_Data!AF82&gt;=Rates_Data!AG82,Rates_Data!AM83-Rates_Data!AN83,Rates_Data!AN83-Rates_Data!AM83)</f>
        <v>0.00418</v>
      </c>
      <c r="BY83" s="23" t="n">
        <f aca="false">IF(Rates_Data!AF82&gt;=Rates_Data!AH82,Rates_Data!AM83-Rates_Data!AO83,Rates_Data!AO83-Rates_Data!AM83)</f>
        <v>-0.007125</v>
      </c>
      <c r="BZ83" s="23" t="n">
        <f aca="false">IF(Rates_Data!AF82&gt;=Rates_Data!AI82,Rates_Data!AM83-Rates_Data!AP83,Rates_Data!AP83-Rates_Data!AM83)</f>
        <v>-0.002033</v>
      </c>
      <c r="CA83" s="23" t="n">
        <f aca="false">IF(Rates_Data!AF82&gt;=Rates_Data!AJ82,Rates_Data!AM83-Rates_Data!AQ83,Rates_Data!AQ83-Rates_Data!AM83)</f>
        <v>-0.006099</v>
      </c>
      <c r="CB83" s="23" t="n">
        <f aca="false">IF(Rates_Data!AG82&gt;=Rates_Data!AH82,Rates_Data!AN83-Rates_Data!AO83,Rates_Data!AO83-Rates_Data!AN83)</f>
        <v>-0.011305</v>
      </c>
      <c r="CC83" s="23" t="n">
        <f aca="false">IF(Rates_Data!AG82&gt;=Rates_Data!AI82,Rates_Data!AN83-Rates_Data!AP83,Rates_Data!AP83-Rates_Data!AN83)</f>
        <v>0.002147</v>
      </c>
      <c r="CD83" s="23" t="n">
        <f aca="false">IF(Rates_Data!AG82&gt;=Rates_Data!AJ82,Rates_Data!AN83-Rates_Data!AQ83,Rates_Data!AQ83-Rates_Data!AN83)</f>
        <v>-0.001919</v>
      </c>
      <c r="CE83" s="23" t="n">
        <f aca="false">IF(Rates_Data!AH82&gt;=Rates_Data!AI82,Rates_Data!AO83-Rates_Data!AP83,Rates_Data!AP83-Rates_Data!AO83)</f>
        <v>-0.009158</v>
      </c>
      <c r="CF83" s="23" t="n">
        <f aca="false">IF(Rates_Data!AH82&gt;=Rates_Data!AJ82,Rates_Data!AO83-Rates_Data!AQ83,Rates_Data!AQ83-Rates_Data!AO83)</f>
        <v>-0.013224</v>
      </c>
      <c r="CG83" s="23" t="n">
        <f aca="false">IF(Rates_Data!AI82&gt;=Rates_Data!AJ82,Rates_Data!AP83-Rates_Data!AQ83,Rates_Data!AQ83-Rates_Data!AP83)</f>
        <v>-0.004066</v>
      </c>
      <c r="CH83" s="27" t="n">
        <f aca="false">IF(ROW()&lt;4+VolLB,"",STDEV(INDEX($BM:$BM,ROW()-VolLB+1):INDEX($BM:$BM,ROW()))*SQRT(12))</f>
        <v>0.0195856796548615</v>
      </c>
      <c r="CI83" s="27" t="n">
        <f aca="false">IF(ROW()&lt;4+VolLB,"",STDEV(INDEX($BN:$BN,ROW()-VolLB+1):INDEX($BN:$BN,ROW()))*SQRT(12))</f>
        <v>0.0201479537618706</v>
      </c>
      <c r="CJ83" s="27" t="n">
        <f aca="false">IF(ROW()&lt;4+VolLB,"",STDEV(INDEX($BO:$BO,ROW()-VolLB+1):INDEX($BO:$BO,ROW()))*SQRT(12))</f>
        <v>0.0216267856449666</v>
      </c>
      <c r="CK83" s="27" t="n">
        <f aca="false">IF(ROW()&lt;4+VolLB,"",STDEV(INDEX($BP:$BP,ROW()-VolLB+1):INDEX($BP:$BP,ROW()))*SQRT(12))</f>
        <v>0.0218408466127553</v>
      </c>
      <c r="CL83" s="27" t="n">
        <f aca="false">IF(ROW()&lt;4+VolLB,"",STDEV(INDEX($BQ:$BQ,ROW()-VolLB+1):INDEX($BQ:$BQ,ROW()))*SQRT(12))</f>
        <v>0.0229869848514742</v>
      </c>
      <c r="CM83" s="27" t="n">
        <f aca="false">IF(ROW()&lt;4+VolLB,"",STDEV(INDEX($BR:$BR,ROW()-VolLB+1):INDEX($BR:$BR,ROW()))*SQRT(12))</f>
        <v>0.0178138919519624</v>
      </c>
      <c r="CN83" s="27" t="n">
        <f aca="false">IF(ROW()&lt;4+VolLB,"",STDEV(INDEX($BS:$BS,ROW()-VolLB+1):INDEX($BS:$BS,ROW()))*SQRT(12))</f>
        <v>0.021899281091701</v>
      </c>
      <c r="CO83" s="27" t="n">
        <f aca="false">IF(ROW()&lt;4+VolLB,"",STDEV(INDEX($BT:$BT,ROW()-VolLB+1):INDEX($BT:$BT,ROW()))*SQRT(12))</f>
        <v>0.0186598285982022</v>
      </c>
      <c r="CP83" s="27" t="n">
        <f aca="false">IF(ROW()&lt;4+VolLB,"",STDEV(INDEX($BU:$BU,ROW()-VolLB+1):INDEX($BU:$BU,ROW()))*SQRT(12))</f>
        <v>0.0226829805919181</v>
      </c>
      <c r="CQ83" s="27" t="n">
        <f aca="false">IF(ROW()&lt;4+VolLB,"",STDEV(INDEX($BV:$BV,ROW()-VolLB+1):INDEX($BV:$BV,ROW()))*SQRT(12))</f>
        <v>0.0215245736959057</v>
      </c>
      <c r="CR83" s="27" t="n">
        <f aca="false">IF(ROW()&lt;4+VolLB,"",STDEV(INDEX($BW:$BW,ROW()-VolLB+1):INDEX($BW:$BW,ROW()))*SQRT(12))</f>
        <v>0.0201267837498763</v>
      </c>
      <c r="CS83" s="27" t="n">
        <f aca="false">IF(ROW()&lt;4+VolLB,"",STDEV(INDEX($BX:$BX,ROW()-VolLB+1):INDEX($BX:$BX,ROW()))*SQRT(12))</f>
        <v>0.0191563110463566</v>
      </c>
      <c r="CT83" s="27" t="n">
        <f aca="false">IF(ROW()&lt;4+VolLB,"",STDEV(INDEX($BY:$BY,ROW()-VolLB+1):INDEX($BY:$BY,ROW()))*SQRT(12))</f>
        <v>0.0234509036046842</v>
      </c>
      <c r="CU83" s="27" t="n">
        <f aca="false">IF(ROW()&lt;4+VolLB,"",STDEV(INDEX($BZ:$BZ,ROW()-VolLB+1):INDEX($BZ:$BZ,ROW()))*SQRT(12))</f>
        <v>0.0234889885439763</v>
      </c>
      <c r="CV83" s="27" t="n">
        <f aca="false">IF(ROW()&lt;4+VolLB,"",STDEV(INDEX($CA:$CA,ROW()-VolLB+1):INDEX($CA:$CA,ROW()))*SQRT(12))</f>
        <v>0.0200901719319956</v>
      </c>
      <c r="CW83" s="27" t="n">
        <f aca="false">IF(ROW()&lt;4+VolLB,"",STDEV(INDEX($CB:$CB,ROW()-VolLB+1):INDEX($CB:$CB,ROW()))*SQRT(12))</f>
        <v>0.01877951461313</v>
      </c>
      <c r="CX83" s="27" t="n">
        <f aca="false">IF(ROW()&lt;4+VolLB,"",STDEV(INDEX($CC:$CC,ROW()-VolLB+1):INDEX($CC:$CC,ROW()))*SQRT(12))</f>
        <v>0.0217212355824564</v>
      </c>
      <c r="CY83" s="27" t="n">
        <f aca="false">IF(ROW()&lt;4+VolLB,"",STDEV(INDEX($CD:$CD,ROW()-VolLB+1):INDEX($CD:$CD,ROW()))*SQRT(12))</f>
        <v>0.0188965447232077</v>
      </c>
      <c r="CZ83" s="27" t="n">
        <f aca="false">IF(ROW()&lt;4+VolLB,"",STDEV(INDEX($CE:$CE,ROW()-VolLB+1):INDEX($CE:$CE,ROW()))*SQRT(12))</f>
        <v>0.025125634906927</v>
      </c>
      <c r="DA83" s="27" t="n">
        <f aca="false">IF(ROW()&lt;4+VolLB,"",STDEV(INDEX($CF:$CF,ROW()-VolLB+1):INDEX($CF:$CF,ROW()))*SQRT(12))</f>
        <v>0.0210859032314415</v>
      </c>
      <c r="DB83" s="27" t="n">
        <f aca="false">IF(ROW()&lt;4+VolLB,"",STDEV(INDEX($CG:$CG,ROW()-VolLB+1):INDEX($CG:$CG,ROW()))*SQRT(12))</f>
        <v>0.0187963193202945</v>
      </c>
      <c r="DC83" s="26" t="n">
        <f aca="false">IF(OR(AR83=0,CH83="",CH83=0),0,AR83*MIN(MaxScal,TgtVol/CH83))</f>
        <v>0</v>
      </c>
      <c r="DD83" s="26" t="n">
        <f aca="false">IF(OR(AS83=0,CI83="",CI83=0),0,AS83*MIN(MaxScal,TgtVol/CI83))</f>
        <v>0</v>
      </c>
      <c r="DE83" s="26" t="n">
        <f aca="false">IF(OR(AT83=0,CJ83="",CJ83=0),0,AT83*MIN(MaxScal,TgtVol/CJ83))</f>
        <v>0.924779129378146</v>
      </c>
      <c r="DF83" s="26" t="n">
        <f aca="false">IF(OR(AU83=0,CK83="",CK83=0),0,AU83*MIN(MaxScal,TgtVol/CK83))</f>
        <v>0.915715418665125</v>
      </c>
      <c r="DG83" s="26" t="n">
        <f aca="false">IF(OR(AV83=0,CL83="",CL83=0),0,AV83*MIN(MaxScal,TgtVol/CL83))</f>
        <v>0</v>
      </c>
      <c r="DH83" s="26" t="n">
        <f aca="false">IF(OR(AW83=0,CM83="",CM83=0),0,AW83*MIN(MaxScal,TgtVol/CM83))</f>
        <v>0</v>
      </c>
      <c r="DI83" s="26" t="n">
        <f aca="false">IF(OR(AX83=0,CN83="",CN83=0),0,AX83*MIN(MaxScal,TgtVol/CN83))</f>
        <v>0</v>
      </c>
      <c r="DJ83" s="26" t="n">
        <f aca="false">IF(OR(AY83=0,CO83="",CO83=0),0,AY83*MIN(MaxScal,TgtVol/CO83))</f>
        <v>0</v>
      </c>
      <c r="DK83" s="26" t="n">
        <f aca="false">IF(OR(AZ83=0,CP83="",CP83=0),0,AZ83*MIN(MaxScal,TgtVol/CP83))</f>
        <v>0</v>
      </c>
      <c r="DL83" s="26" t="n">
        <f aca="false">IF(OR(BA83=0,CQ83="",CQ83=0),0,BA83*MIN(MaxScal,TgtVol/CQ83))</f>
        <v>0</v>
      </c>
      <c r="DM83" s="26" t="n">
        <f aca="false">IF(OR(BB83=0,CR83="",CR83=0),0,BB83*MIN(MaxScal,TgtVol/CR83))</f>
        <v>0</v>
      </c>
      <c r="DN83" s="26" t="n">
        <f aca="false">IF(OR(BC83=0,CS83="",CS83=0),0,BC83*MIN(MaxScal,TgtVol/CS83))</f>
        <v>0</v>
      </c>
      <c r="DO83" s="26" t="n">
        <f aca="false">IF(OR(BD83=0,CT83="",CT83=0),0,BD83*MIN(MaxScal,TgtVol/CT83))</f>
        <v>0</v>
      </c>
      <c r="DP83" s="26" t="n">
        <f aca="false">IF(OR(BE83=0,CU83="",CU83=0),0,BE83*MIN(MaxScal,TgtVol/CU83))</f>
        <v>0</v>
      </c>
      <c r="DQ83" s="26" t="n">
        <f aca="false">IF(OR(BF83=0,CV83="",CV83=0),0,BF83*MIN(MaxScal,TgtVol/CV83))</f>
        <v>0</v>
      </c>
      <c r="DR83" s="26" t="n">
        <f aca="false">IF(OR(BG83=0,CW83="",CW83=0),0,BG83*MIN(MaxScal,TgtVol/CW83))</f>
        <v>0</v>
      </c>
      <c r="DS83" s="26" t="n">
        <f aca="false">IF(OR(BH83=0,CX83="",CX83=0),0,BH83*MIN(MaxScal,TgtVol/CX83))</f>
        <v>0</v>
      </c>
      <c r="DT83" s="26" t="n">
        <f aca="false">IF(OR(BI83=0,CY83="",CY83=0),0,BI83*MIN(MaxScal,TgtVol/CY83))</f>
        <v>0</v>
      </c>
      <c r="DU83" s="26" t="n">
        <f aca="false">IF(OR(BJ83=0,CZ83="",CZ83=0),0,BJ83*MIN(MaxScal,TgtVol/CZ83))</f>
        <v>0</v>
      </c>
      <c r="DV83" s="26" t="n">
        <f aca="false">IF(OR(BK83=0,DA83="",DA83=0),0,BK83*MIN(MaxScal,TgtVol/DA83))</f>
        <v>0</v>
      </c>
      <c r="DW83" s="26" t="n">
        <f aca="false">IF(OR(BL83=0,DB83="",DB83=0),0,BL83*MIN(MaxScal,TgtVol/DB83))</f>
        <v>0</v>
      </c>
      <c r="DX83" s="28" t="n">
        <f aca="false">IFERROR(DC82*BM83,"")</f>
        <v>-0.00491674968018868</v>
      </c>
      <c r="DY83" s="28" t="n">
        <f aca="false">IFERROR(DD82*BN83,"")</f>
        <v>-0.00458836574097496</v>
      </c>
      <c r="DZ83" s="28" t="n">
        <f aca="false">IFERROR(DE82*BO83,"")</f>
        <v>0.00103015802408749</v>
      </c>
      <c r="EA83" s="28" t="n">
        <f aca="false">IFERROR(DF82*BP83,"")</f>
        <v>-0</v>
      </c>
      <c r="EB83" s="28" t="n">
        <f aca="false">IFERROR(DG82*BQ83,"")</f>
        <v>-0</v>
      </c>
      <c r="EC83" s="28" t="n">
        <f aca="false">IFERROR(DH82*BR83,"")</f>
        <v>0</v>
      </c>
      <c r="ED83" s="28" t="n">
        <f aca="false">IFERROR(DI82*BS83,"")</f>
        <v>0</v>
      </c>
      <c r="EE83" s="28" t="n">
        <f aca="false">IFERROR(DJ82*BT83,"")</f>
        <v>0</v>
      </c>
      <c r="EF83" s="28" t="n">
        <f aca="false">IFERROR(DK82*BU83,"")</f>
        <v>-0</v>
      </c>
      <c r="EG83" s="28" t="n">
        <f aca="false">IFERROR(DL82*BV83,"")</f>
        <v>-0</v>
      </c>
      <c r="EH83" s="28" t="n">
        <f aca="false">IFERROR(DM82*BW83,"")</f>
        <v>-0</v>
      </c>
      <c r="EI83" s="28" t="n">
        <f aca="false">IFERROR(DN82*BX83,"")</f>
        <v>0</v>
      </c>
      <c r="EJ83" s="28" t="n">
        <f aca="false">IFERROR(DO82*BY83,"")</f>
        <v>-0</v>
      </c>
      <c r="EK83" s="28" t="n">
        <f aca="false">IFERROR(DP82*BZ83,"")</f>
        <v>-0</v>
      </c>
      <c r="EL83" s="28" t="n">
        <f aca="false">IFERROR(DQ82*CA83,"")</f>
        <v>-0</v>
      </c>
      <c r="EM83" s="28" t="n">
        <f aca="false">IFERROR(DR82*CB83,"")</f>
        <v>-0</v>
      </c>
      <c r="EN83" s="28" t="n">
        <f aca="false">IFERROR(DS82*CC83,"")</f>
        <v>0</v>
      </c>
      <c r="EO83" s="28" t="n">
        <f aca="false">IFERROR(DT82*CD83,"")</f>
        <v>-0</v>
      </c>
      <c r="EP83" s="28" t="n">
        <f aca="false">IFERROR(DU82*CE83,"")</f>
        <v>-0</v>
      </c>
      <c r="EQ83" s="28" t="n">
        <f aca="false">IFERROR(DV82*CF83,"")</f>
        <v>-0</v>
      </c>
      <c r="ER83" s="28" t="n">
        <f aca="false">IFERROR(DW82*CG83,"")</f>
        <v>-0</v>
      </c>
      <c r="ES83" s="28" t="n">
        <f aca="false">IF(ROW()=4,"",SUM(DX83:ER83))</f>
        <v>-0.00847495739707615</v>
      </c>
      <c r="ET83" s="29" t="n">
        <f aca="false">COUNTIF(AR83:BL83,"&gt;0")</f>
        <v>2</v>
      </c>
    </row>
    <row r="84" customFormat="false" ht="15" hidden="false" customHeight="false" outlineLevel="0" collapsed="false">
      <c r="A84" s="19" t="n">
        <v>40451</v>
      </c>
      <c r="B84" s="23" t="n">
        <f aca="false">ABS(Rates_Data!AD84-Rates_Data!AE84)</f>
        <v>0.762481481481481</v>
      </c>
      <c r="C84" s="23" t="n">
        <f aca="false">ABS(Rates_Data!AD84-Rates_Data!AF84)</f>
        <v>0.927876543209876</v>
      </c>
      <c r="D84" s="23" t="n">
        <f aca="false">ABS(Rates_Data!AD84-Rates_Data!AG84)</f>
        <v>1.55759259259259</v>
      </c>
      <c r="E84" s="23" t="n">
        <f aca="false">ABS(Rates_Data!AD84-Rates_Data!AH84)</f>
        <v>1.49754320987654</v>
      </c>
      <c r="F84" s="23" t="n">
        <f aca="false">ABS(Rates_Data!AD84-Rates_Data!AI84)</f>
        <v>0.507530864197531</v>
      </c>
      <c r="G84" s="23" t="n">
        <f aca="false">ABS(Rates_Data!AD84-Rates_Data!AJ84)</f>
        <v>0.27837037037037</v>
      </c>
      <c r="H84" s="23" t="n">
        <f aca="false">ABS(Rates_Data!AE84-Rates_Data!AF84)</f>
        <v>0.165395061728395</v>
      </c>
      <c r="I84" s="23" t="n">
        <f aca="false">ABS(Rates_Data!AE84-Rates_Data!AG84)</f>
        <v>0.795111111111111</v>
      </c>
      <c r="J84" s="23" t="n">
        <f aca="false">ABS(Rates_Data!AE84-Rates_Data!AH84)</f>
        <v>0.735061728395062</v>
      </c>
      <c r="K84" s="23" t="n">
        <f aca="false">ABS(Rates_Data!AE84-Rates_Data!AI84)</f>
        <v>0.25495061728395</v>
      </c>
      <c r="L84" s="23" t="n">
        <f aca="false">ABS(Rates_Data!AE84-Rates_Data!AJ84)</f>
        <v>0.484111111111111</v>
      </c>
      <c r="M84" s="23" t="n">
        <f aca="false">ABS(Rates_Data!AF84-Rates_Data!AG84)</f>
        <v>0.629716049382716</v>
      </c>
      <c r="N84" s="23" t="n">
        <f aca="false">ABS(Rates_Data!AF84-Rates_Data!AH84)</f>
        <v>0.569666666666667</v>
      </c>
      <c r="O84" s="23" t="n">
        <f aca="false">ABS(Rates_Data!AF84-Rates_Data!AI84)</f>
        <v>0.420345679012346</v>
      </c>
      <c r="P84" s="23" t="n">
        <f aca="false">ABS(Rates_Data!AF84-Rates_Data!AJ84)</f>
        <v>0.649506172839506</v>
      </c>
      <c r="Q84" s="23" t="n">
        <f aca="false">ABS(Rates_Data!AG84-Rates_Data!AH84)</f>
        <v>0.0600493827160498</v>
      </c>
      <c r="R84" s="23" t="n">
        <f aca="false">ABS(Rates_Data!AG84-Rates_Data!AI84)</f>
        <v>1.05006172839506</v>
      </c>
      <c r="S84" s="23" t="n">
        <f aca="false">ABS(Rates_Data!AG84-Rates_Data!AJ84)</f>
        <v>1.27922222222222</v>
      </c>
      <c r="T84" s="23" t="n">
        <f aca="false">ABS(Rates_Data!AH84-Rates_Data!AI84)</f>
        <v>0.990012345679012</v>
      </c>
      <c r="U84" s="23" t="n">
        <f aca="false">ABS(Rates_Data!AH84-Rates_Data!AJ84)</f>
        <v>1.21917283950617</v>
      </c>
      <c r="V84" s="23" t="n">
        <f aca="false">ABS(Rates_Data!AI84-Rates_Data!AJ84)</f>
        <v>0.229160493827161</v>
      </c>
      <c r="W84" s="26" t="n">
        <f aca="false">IF(ROW()&lt;4+MinObs-1,"",IFERROR((B84-AVERAGE(B$4:B84))/STDEV(B$4:B84),""))</f>
        <v>1.86139582969014</v>
      </c>
      <c r="X84" s="26" t="n">
        <f aca="false">IF(ROW()&lt;4+MinObs-1,"",IFERROR((C84-AVERAGE(C$4:C84))/STDEV(C$4:C84),""))</f>
        <v>2.13718231043312</v>
      </c>
      <c r="Y84" s="26" t="n">
        <f aca="false">IF(ROW()&lt;4+MinObs-1,"",IFERROR((D84-AVERAGE(D$4:D84))/STDEV(D$4:D84),""))</f>
        <v>2.79259676479943</v>
      </c>
      <c r="Z84" s="26" t="n">
        <f aca="false">IF(ROW()&lt;4+MinObs-1,"",IFERROR((E84-AVERAGE(E$4:E84))/STDEV(E$4:E84),""))</f>
        <v>1.78228697750169</v>
      </c>
      <c r="AA84" s="26" t="n">
        <f aca="false">IF(ROW()&lt;4+MinObs-1,"",IFERROR((F84-AVERAGE(F$4:F84))/STDEV(F$4:F84),""))</f>
        <v>0.475432091768885</v>
      </c>
      <c r="AB84" s="26" t="n">
        <f aca="false">IF(ROW()&lt;4+MinObs-1,"",IFERROR((G84-AVERAGE(G$4:G84))/STDEV(G$4:G84),""))</f>
        <v>-0.289008320433881</v>
      </c>
      <c r="AC84" s="26" t="n">
        <f aca="false">IF(ROW()&lt;4+MinObs-1,"",IFERROR((H84-AVERAGE(H$4:H84))/STDEV(H$4:H84),""))</f>
        <v>-0.430040805313282</v>
      </c>
      <c r="AD84" s="26" t="n">
        <f aca="false">IF(ROW()&lt;4+MinObs-1,"",IFERROR((I84-AVERAGE(I$4:I84))/STDEV(I$4:I84),""))</f>
        <v>0.981577950587488</v>
      </c>
      <c r="AE84" s="26" t="n">
        <f aca="false">IF(ROW()&lt;4+MinObs-1,"",IFERROR((J84-AVERAGE(J$4:J84))/STDEV(J$4:J84),""))</f>
        <v>0.615139588773364</v>
      </c>
      <c r="AF84" s="26" t="n">
        <f aca="false">IF(ROW()&lt;4+MinObs-1,"",IFERROR((K84-AVERAGE(K$4:K84))/STDEV(K$4:K84),""))</f>
        <v>0.16691540032545</v>
      </c>
      <c r="AG84" s="26" t="n">
        <f aca="false">IF(ROW()&lt;4+MinObs-1,"",IFERROR((L84-AVERAGE(L$4:L84))/STDEV(L$4:L84),""))</f>
        <v>0.594753817903225</v>
      </c>
      <c r="AH84" s="26" t="n">
        <f aca="false">IF(ROW()&lt;4+MinObs-1,"",IFERROR((M84-AVERAGE(M$4:M84))/STDEV(M$4:M84),""))</f>
        <v>0.384399066895517</v>
      </c>
      <c r="AI84" s="26" t="n">
        <f aca="false">IF(ROW()&lt;4+MinObs-1,"",IFERROR((N84-AVERAGE(N$4:N84))/STDEV(N$4:N84),""))</f>
        <v>-0.0441251384006926</v>
      </c>
      <c r="AJ84" s="26" t="n">
        <f aca="false">IF(ROW()&lt;4+MinObs-1,"",IFERROR((O84-AVERAGE(O$4:O84))/STDEV(O$4:O84),""))</f>
        <v>0.377942356136948</v>
      </c>
      <c r="AK84" s="26" t="n">
        <f aca="false">IF(ROW()&lt;4+MinObs-1,"",IFERROR((P84-AVERAGE(P$4:P84))/STDEV(P$4:P84),""))</f>
        <v>1.20733892784292</v>
      </c>
      <c r="AL84" s="26" t="n">
        <f aca="false">IF(ROW()&lt;4+MinObs-1,"",IFERROR((Q84-AVERAGE(Q$4:Q84))/STDEV(Q$4:Q84),""))</f>
        <v>-0.779765034608684</v>
      </c>
      <c r="AM84" s="26" t="n">
        <f aca="false">IF(ROW()&lt;4+MinObs-1,"",IFERROR((R84-AVERAGE(R$4:R84))/STDEV(R$4:R84),""))</f>
        <v>1.37484775535672</v>
      </c>
      <c r="AN84" s="26" t="n">
        <f aca="false">IF(ROW()&lt;4+MinObs-1,"",IFERROR((S84-AVERAGE(S$4:S84))/STDEV(S$4:S84),""))</f>
        <v>1.30589561327248</v>
      </c>
      <c r="AO84" s="26" t="n">
        <f aca="false">IF(ROW()&lt;4+MinObs-1,"",IFERROR((T84-AVERAGE(T$4:T84))/STDEV(T$4:T84),""))</f>
        <v>1.43722051611916</v>
      </c>
      <c r="AP84" s="26" t="n">
        <f aca="false">IF(ROW()&lt;4+MinObs-1,"",IFERROR((U84-AVERAGE(U$4:U84))/STDEV(U$4:U84),""))</f>
        <v>1.05227253322558</v>
      </c>
      <c r="AQ84" s="26" t="n">
        <f aca="false">IF(ROW()&lt;4+MinObs-1,"",IFERROR((V84-AVERAGE(V$4:V84))/STDEV(V$4:V84),""))</f>
        <v>-0.451741132926238</v>
      </c>
      <c r="AR84" s="26" t="n">
        <f aca="false">IF(W84="",0,IF(W84&gt;=z4,w4,IF(W84&gt;=z3,w3,IF(W84&gt;=zEntry,w2,IF(AND(W84&gt;=ExitZ,AR83&gt;0),w2,0)))))</f>
        <v>0</v>
      </c>
      <c r="AS84" s="26" t="n">
        <f aca="false">IF(X84="",0,IF(X84&gt;=z4,w4,IF(X84&gt;=z3,w3,IF(X84&gt;=zEntry,w2,IF(AND(X84&gt;=ExitZ,AS83&gt;0),w2,0)))))</f>
        <v>1</v>
      </c>
      <c r="AT84" s="26" t="n">
        <f aca="false">IF(Y84="",0,IF(Y84&gt;=z4,w4,IF(Y84&gt;=z3,w3,IF(Y84&gt;=zEntry,w2,IF(AND(Y84&gt;=ExitZ,AT83&gt;0),w2,0)))))</f>
        <v>1</v>
      </c>
      <c r="AU84" s="26" t="n">
        <f aca="false">IF(Z84="",0,IF(Z84&gt;=z4,w4,IF(Z84&gt;=z3,w3,IF(Z84&gt;=zEntry,w2,IF(AND(Z84&gt;=ExitZ,AU83&gt;0),w2,0)))))</f>
        <v>0</v>
      </c>
      <c r="AV84" s="26" t="n">
        <f aca="false">IF(AA84="",0,IF(AA84&gt;=z4,w4,IF(AA84&gt;=z3,w3,IF(AA84&gt;=zEntry,w2,IF(AND(AA84&gt;=ExitZ,AV83&gt;0),w2,0)))))</f>
        <v>0</v>
      </c>
      <c r="AW84" s="26" t="n">
        <f aca="false">IF(AB84="",0,IF(AB84&gt;=z4,w4,IF(AB84&gt;=z3,w3,IF(AB84&gt;=zEntry,w2,IF(AND(AB84&gt;=ExitZ,AW83&gt;0),w2,0)))))</f>
        <v>0</v>
      </c>
      <c r="AX84" s="26" t="n">
        <f aca="false">IF(AC84="",0,IF(AC84&gt;=z4,w4,IF(AC84&gt;=z3,w3,IF(AC84&gt;=zEntry,w2,IF(AND(AC84&gt;=ExitZ,AX83&gt;0),w2,0)))))</f>
        <v>0</v>
      </c>
      <c r="AY84" s="26" t="n">
        <f aca="false">IF(AD84="",0,IF(AD84&gt;=z4,w4,IF(AD84&gt;=z3,w3,IF(AD84&gt;=zEntry,w2,IF(AND(AD84&gt;=ExitZ,AY83&gt;0),w2,0)))))</f>
        <v>0</v>
      </c>
      <c r="AZ84" s="26" t="n">
        <f aca="false">IF(AE84="",0,IF(AE84&gt;=z4,w4,IF(AE84&gt;=z3,w3,IF(AE84&gt;=zEntry,w2,IF(AND(AE84&gt;=ExitZ,AZ83&gt;0),w2,0)))))</f>
        <v>0</v>
      </c>
      <c r="BA84" s="26" t="n">
        <f aca="false">IF(AF84="",0,IF(AF84&gt;=z4,w4,IF(AF84&gt;=z3,w3,IF(AF84&gt;=zEntry,w2,IF(AND(AF84&gt;=ExitZ,BA83&gt;0),w2,0)))))</f>
        <v>0</v>
      </c>
      <c r="BB84" s="26" t="n">
        <f aca="false">IF(AG84="",0,IF(AG84&gt;=z4,w4,IF(AG84&gt;=z3,w3,IF(AG84&gt;=zEntry,w2,IF(AND(AG84&gt;=ExitZ,BB83&gt;0),w2,0)))))</f>
        <v>0</v>
      </c>
      <c r="BC84" s="26" t="n">
        <f aca="false">IF(AH84="",0,IF(AH84&gt;=z4,w4,IF(AH84&gt;=z3,w3,IF(AH84&gt;=zEntry,w2,IF(AND(AH84&gt;=ExitZ,BC83&gt;0),w2,0)))))</f>
        <v>0</v>
      </c>
      <c r="BD84" s="26" t="n">
        <f aca="false">IF(AI84="",0,IF(AI84&gt;=z4,w4,IF(AI84&gt;=z3,w3,IF(AI84&gt;=zEntry,w2,IF(AND(AI84&gt;=ExitZ,BD83&gt;0),w2,0)))))</f>
        <v>0</v>
      </c>
      <c r="BE84" s="26" t="n">
        <f aca="false">IF(AJ84="",0,IF(AJ84&gt;=z4,w4,IF(AJ84&gt;=z3,w3,IF(AJ84&gt;=zEntry,w2,IF(AND(AJ84&gt;=ExitZ,BE83&gt;0),w2,0)))))</f>
        <v>0</v>
      </c>
      <c r="BF84" s="26" t="n">
        <f aca="false">IF(AK84="",0,IF(AK84&gt;=z4,w4,IF(AK84&gt;=z3,w3,IF(AK84&gt;=zEntry,w2,IF(AND(AK84&gt;=ExitZ,BF83&gt;0),w2,0)))))</f>
        <v>0</v>
      </c>
      <c r="BG84" s="26" t="n">
        <f aca="false">IF(AL84="",0,IF(AL84&gt;=z4,w4,IF(AL84&gt;=z3,w3,IF(AL84&gt;=zEntry,w2,IF(AND(AL84&gt;=ExitZ,BG83&gt;0),w2,0)))))</f>
        <v>0</v>
      </c>
      <c r="BH84" s="26" t="n">
        <f aca="false">IF(AM84="",0,IF(AM84&gt;=z4,w4,IF(AM84&gt;=z3,w3,IF(AM84&gt;=zEntry,w2,IF(AND(AM84&gt;=ExitZ,BH83&gt;0),w2,0)))))</f>
        <v>0</v>
      </c>
      <c r="BI84" s="26" t="n">
        <f aca="false">IF(AN84="",0,IF(AN84&gt;=z4,w4,IF(AN84&gt;=z3,w3,IF(AN84&gt;=zEntry,w2,IF(AND(AN84&gt;=ExitZ,BI83&gt;0),w2,0)))))</f>
        <v>0</v>
      </c>
      <c r="BJ84" s="26" t="n">
        <f aca="false">IF(AO84="",0,IF(AO84&gt;=z4,w4,IF(AO84&gt;=z3,w3,IF(AO84&gt;=zEntry,w2,IF(AND(AO84&gt;=ExitZ,BJ83&gt;0),w2,0)))))</f>
        <v>0</v>
      </c>
      <c r="BK84" s="26" t="n">
        <f aca="false">IF(AP84="",0,IF(AP84&gt;=z4,w4,IF(AP84&gt;=z3,w3,IF(AP84&gt;=zEntry,w2,IF(AND(AP84&gt;=ExitZ,BK83&gt;0),w2,0)))))</f>
        <v>0</v>
      </c>
      <c r="BL84" s="26" t="n">
        <f aca="false">IF(AQ84="",0,IF(AQ84&gt;=z4,w4,IF(AQ84&gt;=z3,w3,IF(AQ84&gt;=zEntry,w2,IF(AND(AQ84&gt;=ExitZ,BL83&gt;0),w2,0)))))</f>
        <v>0</v>
      </c>
      <c r="BM84" s="23" t="n">
        <f aca="false">IF(Rates_Data!AD83&gt;=Rates_Data!AE83,Rates_Data!AK84-Rates_Data!AL84,Rates_Data!AL84-Rates_Data!AK84)</f>
        <v>0.00304</v>
      </c>
      <c r="BN84" s="23" t="n">
        <f aca="false">IF(Rates_Data!AD83&gt;=Rates_Data!AF83,Rates_Data!AK84-Rates_Data!AM84,Rates_Data!AM84-Rates_Data!AK84)</f>
        <v>-0.00566199999999999</v>
      </c>
      <c r="BO84" s="23" t="n">
        <f aca="false">IF(Rates_Data!AD83&gt;=Rates_Data!AG83,Rates_Data!AK84-Rates_Data!AN84,Rates_Data!AN84-Rates_Data!AK84)</f>
        <v>-0.007334</v>
      </c>
      <c r="BP84" s="23" t="n">
        <f aca="false">IF(Rates_Data!AD83&gt;=Rates_Data!AH83,Rates_Data!AK84-Rates_Data!AO84,Rates_Data!AO84-Rates_Data!AK84)</f>
        <v>0.005415</v>
      </c>
      <c r="BQ84" s="23" t="n">
        <f aca="false">IF(Rates_Data!AD83&gt;=Rates_Data!AI83,Rates_Data!AK84-Rates_Data!AP84,Rates_Data!AP84-Rates_Data!AK84)</f>
        <v>0.001729</v>
      </c>
      <c r="BR84" s="23" t="n">
        <f aca="false">IF(Rates_Data!AD83&gt;=Rates_Data!AJ83,Rates_Data!AK84-Rates_Data!AQ84,Rates_Data!AQ84-Rates_Data!AK84)</f>
        <v>-0.003477</v>
      </c>
      <c r="BS84" s="23" t="n">
        <f aca="false">IF(Rates_Data!AE83&gt;=Rates_Data!AF83,Rates_Data!AL84-Rates_Data!AM84,Rates_Data!AM84-Rates_Data!AL84)</f>
        <v>-0.00870199999999999</v>
      </c>
      <c r="BT84" s="23" t="n">
        <f aca="false">IF(Rates_Data!AE83&gt;=Rates_Data!AG83,Rates_Data!AL84-Rates_Data!AN84,Rates_Data!AN84-Rates_Data!AL84)</f>
        <v>-0.010374</v>
      </c>
      <c r="BU84" s="23" t="n">
        <f aca="false">IF(Rates_Data!AE83&gt;=Rates_Data!AH83,Rates_Data!AL84-Rates_Data!AO84,Rates_Data!AO84-Rates_Data!AL84)</f>
        <v>0.002375</v>
      </c>
      <c r="BV84" s="23" t="n">
        <f aca="false">IF(Rates_Data!AE83&gt;=Rates_Data!AI83,Rates_Data!AL84-Rates_Data!AP84,Rates_Data!AP84-Rates_Data!AL84)</f>
        <v>0.001311</v>
      </c>
      <c r="BW84" s="23" t="n">
        <f aca="false">IF(Rates_Data!AE83&gt;=Rates_Data!AJ83,Rates_Data!AL84-Rates_Data!AQ84,Rates_Data!AQ84-Rates_Data!AL84)</f>
        <v>0.006517</v>
      </c>
      <c r="BX84" s="23" t="n">
        <f aca="false">IF(Rates_Data!AF83&gt;=Rates_Data!AG83,Rates_Data!AM84-Rates_Data!AN84,Rates_Data!AN84-Rates_Data!AM84)</f>
        <v>-0.00167200000000001</v>
      </c>
      <c r="BY84" s="23" t="n">
        <f aca="false">IF(Rates_Data!AF83&gt;=Rates_Data!AH83,Rates_Data!AM84-Rates_Data!AO84,Rates_Data!AO84-Rates_Data!AM84)</f>
        <v>0.011077</v>
      </c>
      <c r="BZ84" s="23" t="n">
        <f aca="false">IF(Rates_Data!AF83&gt;=Rates_Data!AI83,Rates_Data!AM84-Rates_Data!AP84,Rates_Data!AP84-Rates_Data!AM84)</f>
        <v>-0.00739099999999999</v>
      </c>
      <c r="CA84" s="23" t="n">
        <f aca="false">IF(Rates_Data!AF83&gt;=Rates_Data!AJ83,Rates_Data!AM84-Rates_Data!AQ84,Rates_Data!AQ84-Rates_Data!AM84)</f>
        <v>-0.002185</v>
      </c>
      <c r="CB84" s="23" t="n">
        <f aca="false">IF(Rates_Data!AG83&gt;=Rates_Data!AH83,Rates_Data!AN84-Rates_Data!AO84,Rates_Data!AO84-Rates_Data!AN84)</f>
        <v>0.012749</v>
      </c>
      <c r="CC84" s="23" t="n">
        <f aca="false">IF(Rates_Data!AG83&gt;=Rates_Data!AI83,Rates_Data!AN84-Rates_Data!AP84,Rates_Data!AP84-Rates_Data!AN84)</f>
        <v>-0.00906300000000001</v>
      </c>
      <c r="CD84" s="23" t="n">
        <f aca="false">IF(Rates_Data!AG83&gt;=Rates_Data!AJ83,Rates_Data!AN84-Rates_Data!AQ84,Rates_Data!AQ84-Rates_Data!AN84)</f>
        <v>-0.00385700000000001</v>
      </c>
      <c r="CE84" s="23" t="n">
        <f aca="false">IF(Rates_Data!AH83&gt;=Rates_Data!AI83,Rates_Data!AO84-Rates_Data!AP84,Rates_Data!AP84-Rates_Data!AO84)</f>
        <v>0.003686</v>
      </c>
      <c r="CF84" s="23" t="n">
        <f aca="false">IF(Rates_Data!AH83&gt;=Rates_Data!AJ83,Rates_Data!AO84-Rates_Data!AQ84,Rates_Data!AQ84-Rates_Data!AO84)</f>
        <v>0.008892</v>
      </c>
      <c r="CG84" s="23" t="n">
        <f aca="false">IF(Rates_Data!AI83&gt;=Rates_Data!AJ83,Rates_Data!AP84-Rates_Data!AQ84,Rates_Data!AQ84-Rates_Data!AP84)</f>
        <v>0.005206</v>
      </c>
      <c r="CH84" s="27" t="n">
        <f aca="false">IF(ROW()&lt;4+VolLB,"",STDEV(INDEX($BM:$BM,ROW()-VolLB+1):INDEX($BM:$BM,ROW()))*SQRT(12))</f>
        <v>0.0189275499491136</v>
      </c>
      <c r="CI84" s="27" t="n">
        <f aca="false">IF(ROW()&lt;4+VolLB,"",STDEV(INDEX($BN:$BN,ROW()-VolLB+1):INDEX($BN:$BN,ROW()))*SQRT(12))</f>
        <v>0.0197107058081932</v>
      </c>
      <c r="CJ84" s="27" t="n">
        <f aca="false">IF(ROW()&lt;4+VolLB,"",STDEV(INDEX($BO:$BO,ROW()-VolLB+1):INDEX($BO:$BO,ROW()))*SQRT(12))</f>
        <v>0.0210138478423838</v>
      </c>
      <c r="CK84" s="27" t="n">
        <f aca="false">IF(ROW()&lt;4+VolLB,"",STDEV(INDEX($BP:$BP,ROW()-VolLB+1):INDEX($BP:$BP,ROW()))*SQRT(12))</f>
        <v>0.0216800332753215</v>
      </c>
      <c r="CL84" s="27" t="n">
        <f aca="false">IF(ROW()&lt;4+VolLB,"",STDEV(INDEX($BQ:$BQ,ROW()-VolLB+1):INDEX($BQ:$BQ,ROW()))*SQRT(12))</f>
        <v>0.0229989872398143</v>
      </c>
      <c r="CM84" s="27" t="n">
        <f aca="false">IF(ROW()&lt;4+VolLB,"",STDEV(INDEX($BR:$BR,ROW()-VolLB+1):INDEX($BR:$BR,ROW()))*SQRT(12))</f>
        <v>0.0173489012831745</v>
      </c>
      <c r="CN84" s="27" t="n">
        <f aca="false">IF(ROW()&lt;4+VolLB,"",STDEV(INDEX($BS:$BS,ROW()-VolLB+1):INDEX($BS:$BS,ROW()))*SQRT(12))</f>
        <v>0.0227239878961586</v>
      </c>
      <c r="CO84" s="27" t="n">
        <f aca="false">IF(ROW()&lt;4+VolLB,"",STDEV(INDEX($BT:$BT,ROW()-VolLB+1):INDEX($BT:$BT,ROW()))*SQRT(12))</f>
        <v>0.0194392054420711</v>
      </c>
      <c r="CP84" s="27" t="n">
        <f aca="false">IF(ROW()&lt;4+VolLB,"",STDEV(INDEX($BU:$BU,ROW()-VolLB+1):INDEX($BU:$BU,ROW()))*SQRT(12))</f>
        <v>0.0226827170831933</v>
      </c>
      <c r="CQ84" s="27" t="n">
        <f aca="false">IF(ROW()&lt;4+VolLB,"",STDEV(INDEX($BV:$BV,ROW()-VolLB+1):INDEX($BV:$BV,ROW()))*SQRT(12))</f>
        <v>0.0211080307179632</v>
      </c>
      <c r="CR84" s="27" t="n">
        <f aca="false">IF(ROW()&lt;4+VolLB,"",STDEV(INDEX($BW:$BW,ROW()-VolLB+1):INDEX($BW:$BW,ROW()))*SQRT(12))</f>
        <v>0.0205092173477938</v>
      </c>
      <c r="CS84" s="27" t="n">
        <f aca="false">IF(ROW()&lt;4+VolLB,"",STDEV(INDEX($BX:$BX,ROW()-VolLB+1):INDEX($BX:$BX,ROW()))*SQRT(12))</f>
        <v>0.0191480921608394</v>
      </c>
      <c r="CT84" s="27" t="n">
        <f aca="false">IF(ROW()&lt;4+VolLB,"",STDEV(INDEX($BY:$BY,ROW()-VolLB+1):INDEX($BY:$BY,ROW()))*SQRT(12))</f>
        <v>0.0243075933272281</v>
      </c>
      <c r="CU84" s="27" t="n">
        <f aca="false">IF(ROW()&lt;4+VolLB,"",STDEV(INDEX($BZ:$BZ,ROW()-VolLB+1):INDEX($BZ:$BZ,ROW()))*SQRT(12))</f>
        <v>0.0231599242064308</v>
      </c>
      <c r="CV84" s="27" t="n">
        <f aca="false">IF(ROW()&lt;4+VolLB,"",STDEV(INDEX($CA:$CA,ROW()-VolLB+1):INDEX($CA:$CA,ROW()))*SQRT(12))</f>
        <v>0.0201811586667697</v>
      </c>
      <c r="CW84" s="27" t="n">
        <f aca="false">IF(ROW()&lt;4+VolLB,"",STDEV(INDEX($CB:$CB,ROW()-VolLB+1):INDEX($CB:$CB,ROW()))*SQRT(12))</f>
        <v>0.020096973068457</v>
      </c>
      <c r="CX84" s="27" t="n">
        <f aca="false">IF(ROW()&lt;4+VolLB,"",STDEV(INDEX($CC:$CC,ROW()-VolLB+1):INDEX($CC:$CC,ROW()))*SQRT(12))</f>
        <v>0.0213393288090101</v>
      </c>
      <c r="CY84" s="27" t="n">
        <f aca="false">IF(ROW()&lt;4+VolLB,"",STDEV(INDEX($CD:$CD,ROW()-VolLB+1):INDEX($CD:$CD,ROW()))*SQRT(12))</f>
        <v>0.0188391060620999</v>
      </c>
      <c r="CZ84" s="27" t="n">
        <f aca="false">IF(ROW()&lt;4+VolLB,"",STDEV(INDEX($CE:$CE,ROW()-VolLB+1):INDEX($CE:$CE,ROW()))*SQRT(12))</f>
        <v>0.0248040558795571</v>
      </c>
      <c r="DA84" s="27" t="n">
        <f aca="false">IF(ROW()&lt;4+VolLB,"",STDEV(INDEX($CF:$CF,ROW()-VolLB+1):INDEX($CF:$CF,ROW()))*SQRT(12))</f>
        <v>0.0217530626169983</v>
      </c>
      <c r="DB84" s="27" t="n">
        <f aca="false">IF(ROW()&lt;4+VolLB,"",STDEV(INDEX($CG:$CG,ROW()-VolLB+1):INDEX($CG:$CG,ROW()))*SQRT(12))</f>
        <v>0.0185092245357358</v>
      </c>
      <c r="DC84" s="26" t="n">
        <f aca="false">IF(OR(AR84=0,CH84="",CH84=0),0,AR84*MIN(MaxScal,TgtVol/CH84))</f>
        <v>0</v>
      </c>
      <c r="DD84" s="26" t="n">
        <f aca="false">IF(OR(AS84=0,CI84="",CI84=0),0,AS84*MIN(MaxScal,TgtVol/CI84))</f>
        <v>1.01467700825236</v>
      </c>
      <c r="DE84" s="26" t="n">
        <f aca="false">IF(OR(AT84=0,CJ84="",CJ84=0),0,AT84*MIN(MaxScal,TgtVol/CJ84))</f>
        <v>0.95175334617495</v>
      </c>
      <c r="DF84" s="26" t="n">
        <f aca="false">IF(OR(AU84=0,CK84="",CK84=0),0,AU84*MIN(MaxScal,TgtVol/CK84))</f>
        <v>0</v>
      </c>
      <c r="DG84" s="26" t="n">
        <f aca="false">IF(OR(AV84=0,CL84="",CL84=0),0,AV84*MIN(MaxScal,TgtVol/CL84))</f>
        <v>0</v>
      </c>
      <c r="DH84" s="26" t="n">
        <f aca="false">IF(OR(AW84=0,CM84="",CM84=0),0,AW84*MIN(MaxScal,TgtVol/CM84))</f>
        <v>0</v>
      </c>
      <c r="DI84" s="26" t="n">
        <f aca="false">IF(OR(AX84=0,CN84="",CN84=0),0,AX84*MIN(MaxScal,TgtVol/CN84))</f>
        <v>0</v>
      </c>
      <c r="DJ84" s="26" t="n">
        <f aca="false">IF(OR(AY84=0,CO84="",CO84=0),0,AY84*MIN(MaxScal,TgtVol/CO84))</f>
        <v>0</v>
      </c>
      <c r="DK84" s="26" t="n">
        <f aca="false">IF(OR(AZ84=0,CP84="",CP84=0),0,AZ84*MIN(MaxScal,TgtVol/CP84))</f>
        <v>0</v>
      </c>
      <c r="DL84" s="26" t="n">
        <f aca="false">IF(OR(BA84=0,CQ84="",CQ84=0),0,BA84*MIN(MaxScal,TgtVol/CQ84))</f>
        <v>0</v>
      </c>
      <c r="DM84" s="26" t="n">
        <f aca="false">IF(OR(BB84=0,CR84="",CR84=0),0,BB84*MIN(MaxScal,TgtVol/CR84))</f>
        <v>0</v>
      </c>
      <c r="DN84" s="26" t="n">
        <f aca="false">IF(OR(BC84=0,CS84="",CS84=0),0,BC84*MIN(MaxScal,TgtVol/CS84))</f>
        <v>0</v>
      </c>
      <c r="DO84" s="26" t="n">
        <f aca="false">IF(OR(BD84=0,CT84="",CT84=0),0,BD84*MIN(MaxScal,TgtVol/CT84))</f>
        <v>0</v>
      </c>
      <c r="DP84" s="26" t="n">
        <f aca="false">IF(OR(BE84=0,CU84="",CU84=0),0,BE84*MIN(MaxScal,TgtVol/CU84))</f>
        <v>0</v>
      </c>
      <c r="DQ84" s="26" t="n">
        <f aca="false">IF(OR(BF84=0,CV84="",CV84=0),0,BF84*MIN(MaxScal,TgtVol/CV84))</f>
        <v>0</v>
      </c>
      <c r="DR84" s="26" t="n">
        <f aca="false">IF(OR(BG84=0,CW84="",CW84=0),0,BG84*MIN(MaxScal,TgtVol/CW84))</f>
        <v>0</v>
      </c>
      <c r="DS84" s="26" t="n">
        <f aca="false">IF(OR(BH84=0,CX84="",CX84=0),0,BH84*MIN(MaxScal,TgtVol/CX84))</f>
        <v>0</v>
      </c>
      <c r="DT84" s="26" t="n">
        <f aca="false">IF(OR(BI84=0,CY84="",CY84=0),0,BI84*MIN(MaxScal,TgtVol/CY84))</f>
        <v>0</v>
      </c>
      <c r="DU84" s="26" t="n">
        <f aca="false">IF(OR(BJ84=0,CZ84="",CZ84=0),0,BJ84*MIN(MaxScal,TgtVol/CZ84))</f>
        <v>0</v>
      </c>
      <c r="DV84" s="26" t="n">
        <f aca="false">IF(OR(BK84=0,DA84="",DA84=0),0,BK84*MIN(MaxScal,TgtVol/DA84))</f>
        <v>0</v>
      </c>
      <c r="DW84" s="26" t="n">
        <f aca="false">IF(OR(BL84=0,DB84="",DB84=0),0,BL84*MIN(MaxScal,TgtVol/DB84))</f>
        <v>0</v>
      </c>
      <c r="DX84" s="28" t="n">
        <f aca="false">IFERROR(DC83*BM84,"")</f>
        <v>0</v>
      </c>
      <c r="DY84" s="28" t="n">
        <f aca="false">IFERROR(DD83*BN84,"")</f>
        <v>-0</v>
      </c>
      <c r="DZ84" s="28" t="n">
        <f aca="false">IFERROR(DE83*BO84,"")</f>
        <v>-0.00678233013485933</v>
      </c>
      <c r="EA84" s="28" t="n">
        <f aca="false">IFERROR(DF83*BP84,"")</f>
        <v>0.00495859899207165</v>
      </c>
      <c r="EB84" s="28" t="n">
        <f aca="false">IFERROR(DG83*BQ84,"")</f>
        <v>0</v>
      </c>
      <c r="EC84" s="28" t="n">
        <f aca="false">IFERROR(DH83*BR84,"")</f>
        <v>-0</v>
      </c>
      <c r="ED84" s="28" t="n">
        <f aca="false">IFERROR(DI83*BS84,"")</f>
        <v>-0</v>
      </c>
      <c r="EE84" s="28" t="n">
        <f aca="false">IFERROR(DJ83*BT84,"")</f>
        <v>-0</v>
      </c>
      <c r="EF84" s="28" t="n">
        <f aca="false">IFERROR(DK83*BU84,"")</f>
        <v>0</v>
      </c>
      <c r="EG84" s="28" t="n">
        <f aca="false">IFERROR(DL83*BV84,"")</f>
        <v>0</v>
      </c>
      <c r="EH84" s="28" t="n">
        <f aca="false">IFERROR(DM83*BW84,"")</f>
        <v>0</v>
      </c>
      <c r="EI84" s="28" t="n">
        <f aca="false">IFERROR(DN83*BX84,"")</f>
        <v>-0</v>
      </c>
      <c r="EJ84" s="28" t="n">
        <f aca="false">IFERROR(DO83*BY84,"")</f>
        <v>0</v>
      </c>
      <c r="EK84" s="28" t="n">
        <f aca="false">IFERROR(DP83*BZ84,"")</f>
        <v>-0</v>
      </c>
      <c r="EL84" s="28" t="n">
        <f aca="false">IFERROR(DQ83*CA84,"")</f>
        <v>-0</v>
      </c>
      <c r="EM84" s="28" t="n">
        <f aca="false">IFERROR(DR83*CB84,"")</f>
        <v>0</v>
      </c>
      <c r="EN84" s="28" t="n">
        <f aca="false">IFERROR(DS83*CC84,"")</f>
        <v>-0</v>
      </c>
      <c r="EO84" s="28" t="n">
        <f aca="false">IFERROR(DT83*CD84,"")</f>
        <v>-0</v>
      </c>
      <c r="EP84" s="28" t="n">
        <f aca="false">IFERROR(DU83*CE84,"")</f>
        <v>0</v>
      </c>
      <c r="EQ84" s="28" t="n">
        <f aca="false">IFERROR(DV83*CF84,"")</f>
        <v>0</v>
      </c>
      <c r="ER84" s="28" t="n">
        <f aca="false">IFERROR(DW83*CG84,"")</f>
        <v>0</v>
      </c>
      <c r="ES84" s="28" t="n">
        <f aca="false">IF(ROW()=4,"",SUM(DX84:ER84))</f>
        <v>-0.00182373114278767</v>
      </c>
      <c r="ET84" s="29" t="n">
        <f aca="false">COUNTIF(AR84:BL84,"&gt;0")</f>
        <v>2</v>
      </c>
    </row>
    <row r="85" customFormat="false" ht="15" hidden="false" customHeight="false" outlineLevel="0" collapsed="false">
      <c r="A85" s="19" t="n">
        <v>40482</v>
      </c>
      <c r="B85" s="23" t="n">
        <f aca="false">ABS(Rates_Data!AD85-Rates_Data!AE85)</f>
        <v>1.18584146341463</v>
      </c>
      <c r="C85" s="23" t="n">
        <f aca="false">ABS(Rates_Data!AD85-Rates_Data!AF85)</f>
        <v>0.727890243902439</v>
      </c>
      <c r="D85" s="23" t="n">
        <f aca="false">ABS(Rates_Data!AD85-Rates_Data!AG85)</f>
        <v>1.70454878048781</v>
      </c>
      <c r="E85" s="23" t="n">
        <f aca="false">ABS(Rates_Data!AD85-Rates_Data!AH85)</f>
        <v>1.32518292682927</v>
      </c>
      <c r="F85" s="23" t="n">
        <f aca="false">ABS(Rates_Data!AD85-Rates_Data!AI85)</f>
        <v>0.438121951219512</v>
      </c>
      <c r="G85" s="23" t="n">
        <f aca="false">ABS(Rates_Data!AD85-Rates_Data!AJ85)</f>
        <v>0.225585365853658</v>
      </c>
      <c r="H85" s="23" t="n">
        <f aca="false">ABS(Rates_Data!AE85-Rates_Data!AF85)</f>
        <v>0.457951219512195</v>
      </c>
      <c r="I85" s="23" t="n">
        <f aca="false">ABS(Rates_Data!AE85-Rates_Data!AG85)</f>
        <v>0.518707317073171</v>
      </c>
      <c r="J85" s="23" t="n">
        <f aca="false">ABS(Rates_Data!AE85-Rates_Data!AH85)</f>
        <v>0.139341463414634</v>
      </c>
      <c r="K85" s="23" t="n">
        <f aca="false">ABS(Rates_Data!AE85-Rates_Data!AI85)</f>
        <v>0.747719512195122</v>
      </c>
      <c r="L85" s="23" t="n">
        <f aca="false">ABS(Rates_Data!AE85-Rates_Data!AJ85)</f>
        <v>0.960256097560976</v>
      </c>
      <c r="M85" s="23" t="n">
        <f aca="false">ABS(Rates_Data!AF85-Rates_Data!AG85)</f>
        <v>0.976658536585366</v>
      </c>
      <c r="N85" s="23" t="n">
        <f aca="false">ABS(Rates_Data!AF85-Rates_Data!AH85)</f>
        <v>0.597292682926829</v>
      </c>
      <c r="O85" s="23" t="n">
        <f aca="false">ABS(Rates_Data!AF85-Rates_Data!AI85)</f>
        <v>0.289768292682927</v>
      </c>
      <c r="P85" s="23" t="n">
        <f aca="false">ABS(Rates_Data!AF85-Rates_Data!AJ85)</f>
        <v>0.502304878048781</v>
      </c>
      <c r="Q85" s="23" t="n">
        <f aca="false">ABS(Rates_Data!AG85-Rates_Data!AH85)</f>
        <v>0.379365853658537</v>
      </c>
      <c r="R85" s="23" t="n">
        <f aca="false">ABS(Rates_Data!AG85-Rates_Data!AI85)</f>
        <v>1.26642682926829</v>
      </c>
      <c r="S85" s="23" t="n">
        <f aca="false">ABS(Rates_Data!AG85-Rates_Data!AJ85)</f>
        <v>1.47896341463415</v>
      </c>
      <c r="T85" s="23" t="n">
        <f aca="false">ABS(Rates_Data!AH85-Rates_Data!AI85)</f>
        <v>0.887060975609756</v>
      </c>
      <c r="U85" s="23" t="n">
        <f aca="false">ABS(Rates_Data!AH85-Rates_Data!AJ85)</f>
        <v>1.09959756097561</v>
      </c>
      <c r="V85" s="23" t="n">
        <f aca="false">ABS(Rates_Data!AI85-Rates_Data!AJ85)</f>
        <v>0.212536585365854</v>
      </c>
      <c r="W85" s="26" t="n">
        <f aca="false">IF(ROW()&lt;4+MinObs-1,"",IFERROR((B85-AVERAGE(B$4:B85))/STDEV(B$4:B85),""))</f>
        <v>3.27121012570662</v>
      </c>
      <c r="X85" s="26" t="n">
        <f aca="false">IF(ROW()&lt;4+MinObs-1,"",IFERROR((C85-AVERAGE(C$4:C85))/STDEV(C$4:C85),""))</f>
        <v>1.37917650744779</v>
      </c>
      <c r="Y85" s="26" t="n">
        <f aca="false">IF(ROW()&lt;4+MinObs-1,"",IFERROR((D85-AVERAGE(D$4:D85))/STDEV(D$4:D85),""))</f>
        <v>2.96423059213146</v>
      </c>
      <c r="Z85" s="26" t="n">
        <f aca="false">IF(ROW()&lt;4+MinObs-1,"",IFERROR((E85-AVERAGE(E$4:E85))/STDEV(E$4:E85),""))</f>
        <v>1.37430752653367</v>
      </c>
      <c r="AA85" s="26" t="n">
        <f aca="false">IF(ROW()&lt;4+MinObs-1,"",IFERROR((F85-AVERAGE(F$4:F85))/STDEV(F$4:F85),""))</f>
        <v>0.197908001155489</v>
      </c>
      <c r="AB85" s="26" t="n">
        <f aca="false">IF(ROW()&lt;4+MinObs-1,"",IFERROR((G85-AVERAGE(G$4:G85))/STDEV(G$4:G85),""))</f>
        <v>-0.446717302924919</v>
      </c>
      <c r="AC85" s="26" t="n">
        <f aca="false">IF(ROW()&lt;4+MinObs-1,"",IFERROR((H85-AVERAGE(H$4:H85))/STDEV(H$4:H85),""))</f>
        <v>0.91379927417917</v>
      </c>
      <c r="AD85" s="26" t="n">
        <f aca="false">IF(ROW()&lt;4+MinObs-1,"",IFERROR((I85-AVERAGE(I$4:I85))/STDEV(I$4:I85),""))</f>
        <v>0.36112411412393</v>
      </c>
      <c r="AE85" s="26" t="n">
        <f aca="false">IF(ROW()&lt;4+MinObs-1,"",IFERROR((J85-AVERAGE(J$4:J85))/STDEV(J$4:J85),""))</f>
        <v>-0.998892544987836</v>
      </c>
      <c r="AF85" s="26" t="n">
        <f aca="false">IF(ROW()&lt;4+MinObs-1,"",IFERROR((K85-AVERAGE(K$4:K85))/STDEV(K$4:K85),""))</f>
        <v>2.73259594171465</v>
      </c>
      <c r="AG85" s="26" t="n">
        <f aca="false">IF(ROW()&lt;4+MinObs-1,"",IFERROR((L85-AVERAGE(L$4:L85))/STDEV(L$4:L85),""))</f>
        <v>2.1901214255011</v>
      </c>
      <c r="AH85" s="26" t="n">
        <f aca="false">IF(ROW()&lt;4+MinObs-1,"",IFERROR((M85-AVERAGE(M$4:M85))/STDEV(M$4:M85),""))</f>
        <v>1.10095287533439</v>
      </c>
      <c r="AI85" s="26" t="n">
        <f aca="false">IF(ROW()&lt;4+MinObs-1,"",IFERROR((N85-AVERAGE(N$4:N85))/STDEV(N$4:N85),""))</f>
        <v>0.0226718430987771</v>
      </c>
      <c r="AJ85" s="26" t="n">
        <f aca="false">IF(ROW()&lt;4+MinObs-1,"",IFERROR((O85-AVERAGE(O$4:O85))/STDEV(O$4:O85),""))</f>
        <v>-0.179786879245666</v>
      </c>
      <c r="AK85" s="26" t="n">
        <f aca="false">IF(ROW()&lt;4+MinObs-1,"",IFERROR((P85-AVERAGE(P$4:P85))/STDEV(P$4:P85),""))</f>
        <v>0.642290567248264</v>
      </c>
      <c r="AL85" s="26" t="n">
        <f aca="false">IF(ROW()&lt;4+MinObs-1,"",IFERROR((Q85-AVERAGE(Q$4:Q85))/STDEV(Q$4:Q85),""))</f>
        <v>-0.123074221380624</v>
      </c>
      <c r="AM85" s="26" t="n">
        <f aca="false">IF(ROW()&lt;4+MinObs-1,"",IFERROR((R85-AVERAGE(R$4:R85))/STDEV(R$4:R85),""))</f>
        <v>1.78202591385061</v>
      </c>
      <c r="AN85" s="26" t="n">
        <f aca="false">IF(ROW()&lt;4+MinObs-1,"",IFERROR((S85-AVERAGE(S$4:S85))/STDEV(S$4:S85),""))</f>
        <v>1.65896015131361</v>
      </c>
      <c r="AO85" s="26" t="n">
        <f aca="false">IF(ROW()&lt;4+MinObs-1,"",IFERROR((T85-AVERAGE(T$4:T85))/STDEV(T$4:T85),""))</f>
        <v>1.10551484587531</v>
      </c>
      <c r="AP85" s="26" t="n">
        <f aca="false">IF(ROW()&lt;4+MinObs-1,"",IFERROR((U85-AVERAGE(U$4:U85))/STDEV(U$4:U85),""))</f>
        <v>0.782238724667745</v>
      </c>
      <c r="AQ85" s="26" t="n">
        <f aca="false">IF(ROW()&lt;4+MinObs-1,"",IFERROR((V85-AVERAGE(V$4:V85))/STDEV(V$4:V85),""))</f>
        <v>-0.519206672887332</v>
      </c>
      <c r="AR85" s="26" t="n">
        <f aca="false">IF(W85="",0,IF(W85&gt;=z4,w4,IF(W85&gt;=z3,w3,IF(W85&gt;=zEntry,w2,IF(AND(W85&gt;=ExitZ,AR84&gt;0),w2,0)))))</f>
        <v>1.5</v>
      </c>
      <c r="AS85" s="26" t="n">
        <f aca="false">IF(X85="",0,IF(X85&gt;=z4,w4,IF(X85&gt;=z3,w3,IF(X85&gt;=zEntry,w2,IF(AND(X85&gt;=ExitZ,AS84&gt;0),w2,0)))))</f>
        <v>0</v>
      </c>
      <c r="AT85" s="26" t="n">
        <f aca="false">IF(Y85="",0,IF(Y85&gt;=z4,w4,IF(Y85&gt;=z3,w3,IF(Y85&gt;=zEntry,w2,IF(AND(Y85&gt;=ExitZ,AT84&gt;0),w2,0)))))</f>
        <v>1</v>
      </c>
      <c r="AU85" s="26" t="n">
        <f aca="false">IF(Z85="",0,IF(Z85&gt;=z4,w4,IF(Z85&gt;=z3,w3,IF(Z85&gt;=zEntry,w2,IF(AND(Z85&gt;=ExitZ,AU84&gt;0),w2,0)))))</f>
        <v>0</v>
      </c>
      <c r="AV85" s="26" t="n">
        <f aca="false">IF(AA85="",0,IF(AA85&gt;=z4,w4,IF(AA85&gt;=z3,w3,IF(AA85&gt;=zEntry,w2,IF(AND(AA85&gt;=ExitZ,AV84&gt;0),w2,0)))))</f>
        <v>0</v>
      </c>
      <c r="AW85" s="26" t="n">
        <f aca="false">IF(AB85="",0,IF(AB85&gt;=z4,w4,IF(AB85&gt;=z3,w3,IF(AB85&gt;=zEntry,w2,IF(AND(AB85&gt;=ExitZ,AW84&gt;0),w2,0)))))</f>
        <v>0</v>
      </c>
      <c r="AX85" s="26" t="n">
        <f aca="false">IF(AC85="",0,IF(AC85&gt;=z4,w4,IF(AC85&gt;=z3,w3,IF(AC85&gt;=zEntry,w2,IF(AND(AC85&gt;=ExitZ,AX84&gt;0),w2,0)))))</f>
        <v>0</v>
      </c>
      <c r="AY85" s="26" t="n">
        <f aca="false">IF(AD85="",0,IF(AD85&gt;=z4,w4,IF(AD85&gt;=z3,w3,IF(AD85&gt;=zEntry,w2,IF(AND(AD85&gt;=ExitZ,AY84&gt;0),w2,0)))))</f>
        <v>0</v>
      </c>
      <c r="AZ85" s="26" t="n">
        <f aca="false">IF(AE85="",0,IF(AE85&gt;=z4,w4,IF(AE85&gt;=z3,w3,IF(AE85&gt;=zEntry,w2,IF(AND(AE85&gt;=ExitZ,AZ84&gt;0),w2,0)))))</f>
        <v>0</v>
      </c>
      <c r="BA85" s="26" t="n">
        <f aca="false">IF(AF85="",0,IF(AF85&gt;=z4,w4,IF(AF85&gt;=z3,w3,IF(AF85&gt;=zEntry,w2,IF(AND(AF85&gt;=ExitZ,BA84&gt;0),w2,0)))))</f>
        <v>1</v>
      </c>
      <c r="BB85" s="26" t="n">
        <f aca="false">IF(AG85="",0,IF(AG85&gt;=z4,w4,IF(AG85&gt;=z3,w3,IF(AG85&gt;=zEntry,w2,IF(AND(AG85&gt;=ExitZ,BB84&gt;0),w2,0)))))</f>
        <v>1</v>
      </c>
      <c r="BC85" s="26" t="n">
        <f aca="false">IF(AH85="",0,IF(AH85&gt;=z4,w4,IF(AH85&gt;=z3,w3,IF(AH85&gt;=zEntry,w2,IF(AND(AH85&gt;=ExitZ,BC84&gt;0),w2,0)))))</f>
        <v>0</v>
      </c>
      <c r="BD85" s="26" t="n">
        <f aca="false">IF(AI85="",0,IF(AI85&gt;=z4,w4,IF(AI85&gt;=z3,w3,IF(AI85&gt;=zEntry,w2,IF(AND(AI85&gt;=ExitZ,BD84&gt;0),w2,0)))))</f>
        <v>0</v>
      </c>
      <c r="BE85" s="26" t="n">
        <f aca="false">IF(AJ85="",0,IF(AJ85&gt;=z4,w4,IF(AJ85&gt;=z3,w3,IF(AJ85&gt;=zEntry,w2,IF(AND(AJ85&gt;=ExitZ,BE84&gt;0),w2,0)))))</f>
        <v>0</v>
      </c>
      <c r="BF85" s="26" t="n">
        <f aca="false">IF(AK85="",0,IF(AK85&gt;=z4,w4,IF(AK85&gt;=z3,w3,IF(AK85&gt;=zEntry,w2,IF(AND(AK85&gt;=ExitZ,BF84&gt;0),w2,0)))))</f>
        <v>0</v>
      </c>
      <c r="BG85" s="26" t="n">
        <f aca="false">IF(AL85="",0,IF(AL85&gt;=z4,w4,IF(AL85&gt;=z3,w3,IF(AL85&gt;=zEntry,w2,IF(AND(AL85&gt;=ExitZ,BG84&gt;0),w2,0)))))</f>
        <v>0</v>
      </c>
      <c r="BH85" s="26" t="n">
        <f aca="false">IF(AM85="",0,IF(AM85&gt;=z4,w4,IF(AM85&gt;=z3,w3,IF(AM85&gt;=zEntry,w2,IF(AND(AM85&gt;=ExitZ,BH84&gt;0),w2,0)))))</f>
        <v>0</v>
      </c>
      <c r="BI85" s="26" t="n">
        <f aca="false">IF(AN85="",0,IF(AN85&gt;=z4,w4,IF(AN85&gt;=z3,w3,IF(AN85&gt;=zEntry,w2,IF(AND(AN85&gt;=ExitZ,BI84&gt;0),w2,0)))))</f>
        <v>0</v>
      </c>
      <c r="BJ85" s="26" t="n">
        <f aca="false">IF(AO85="",0,IF(AO85&gt;=z4,w4,IF(AO85&gt;=z3,w3,IF(AO85&gt;=zEntry,w2,IF(AND(AO85&gt;=ExitZ,BJ84&gt;0),w2,0)))))</f>
        <v>0</v>
      </c>
      <c r="BK85" s="26" t="n">
        <f aca="false">IF(AP85="",0,IF(AP85&gt;=z4,w4,IF(AP85&gt;=z3,w3,IF(AP85&gt;=zEntry,w2,IF(AND(AP85&gt;=ExitZ,BK84&gt;0),w2,0)))))</f>
        <v>0</v>
      </c>
      <c r="BL85" s="26" t="n">
        <f aca="false">IF(AQ85="",0,IF(AQ85&gt;=z4,w4,IF(AQ85&gt;=z3,w3,IF(AQ85&gt;=zEntry,w2,IF(AND(AQ85&gt;=ExitZ,BL84&gt;0),w2,0)))))</f>
        <v>0</v>
      </c>
      <c r="BM85" s="23" t="n">
        <f aca="false">IF(Rates_Data!AD84&gt;=Rates_Data!AE84,Rates_Data!AK85-Rates_Data!AL85,Rates_Data!AL85-Rates_Data!AK85)</f>
        <v>-0.014098</v>
      </c>
      <c r="BN85" s="23" t="n">
        <f aca="false">IF(Rates_Data!AD84&gt;=Rates_Data!AF84,Rates_Data!AK85-Rates_Data!AM85,Rates_Data!AM85-Rates_Data!AK85)</f>
        <v>0.003078</v>
      </c>
      <c r="BO85" s="23" t="n">
        <f aca="false">IF(Rates_Data!AD84&gt;=Rates_Data!AG84,Rates_Data!AK85-Rates_Data!AN85,Rates_Data!AN85-Rates_Data!AK85)</f>
        <v>-0.007125</v>
      </c>
      <c r="BP85" s="23" t="n">
        <f aca="false">IF(Rates_Data!AD84&gt;=Rates_Data!AH84,Rates_Data!AK85-Rates_Data!AO85,Rates_Data!AO85-Rates_Data!AK85)</f>
        <v>-0.001026</v>
      </c>
      <c r="BQ85" s="23" t="n">
        <f aca="false">IF(Rates_Data!AD84&gt;=Rates_Data!AI84,Rates_Data!AK85-Rates_Data!AP85,Rates_Data!AP85-Rates_Data!AK85)</f>
        <v>0.002622</v>
      </c>
      <c r="BR85" s="23" t="n">
        <f aca="false">IF(Rates_Data!AD84&gt;=Rates_Data!AJ84,Rates_Data!AK85-Rates_Data!AQ85,Rates_Data!AQ85-Rates_Data!AK85)</f>
        <v>0.00203299999999999</v>
      </c>
      <c r="BS85" s="23" t="n">
        <f aca="false">IF(Rates_Data!AE84&gt;=Rates_Data!AF84,Rates_Data!AL85-Rates_Data!AM85,Rates_Data!AM85-Rates_Data!AL85)</f>
        <v>0.017176</v>
      </c>
      <c r="BT85" s="23" t="n">
        <f aca="false">IF(Rates_Data!AE84&gt;=Rates_Data!AG84,Rates_Data!AL85-Rates_Data!AN85,Rates_Data!AN85-Rates_Data!AL85)</f>
        <v>0.006973</v>
      </c>
      <c r="BU85" s="23" t="n">
        <f aca="false">IF(Rates_Data!AE84&gt;=Rates_Data!AH84,Rates_Data!AL85-Rates_Data!AO85,Rates_Data!AO85-Rates_Data!AL85)</f>
        <v>0.013072</v>
      </c>
      <c r="BV85" s="23" t="n">
        <f aca="false">IF(Rates_Data!AE84&gt;=Rates_Data!AI84,Rates_Data!AL85-Rates_Data!AP85,Rates_Data!AP85-Rates_Data!AL85)</f>
        <v>-0.01672</v>
      </c>
      <c r="BW85" s="23" t="n">
        <f aca="false">IF(Rates_Data!AE84&gt;=Rates_Data!AJ84,Rates_Data!AL85-Rates_Data!AQ85,Rates_Data!AQ85-Rates_Data!AL85)</f>
        <v>-0.016131</v>
      </c>
      <c r="BX85" s="23" t="n">
        <f aca="false">IF(Rates_Data!AF84&gt;=Rates_Data!AG84,Rates_Data!AM85-Rates_Data!AN85,Rates_Data!AN85-Rates_Data!AM85)</f>
        <v>-0.010203</v>
      </c>
      <c r="BY85" s="23" t="n">
        <f aca="false">IF(Rates_Data!AF84&gt;=Rates_Data!AH84,Rates_Data!AM85-Rates_Data!AO85,Rates_Data!AO85-Rates_Data!AM85)</f>
        <v>-0.004104</v>
      </c>
      <c r="BZ85" s="23" t="n">
        <f aca="false">IF(Rates_Data!AF84&gt;=Rates_Data!AI84,Rates_Data!AM85-Rates_Data!AP85,Rates_Data!AP85-Rates_Data!AM85)</f>
        <v>0.000455999999999996</v>
      </c>
      <c r="CA85" s="23" t="n">
        <f aca="false">IF(Rates_Data!AF84&gt;=Rates_Data!AJ84,Rates_Data!AM85-Rates_Data!AQ85,Rates_Data!AQ85-Rates_Data!AM85)</f>
        <v>0.001045</v>
      </c>
      <c r="CB85" s="23" t="n">
        <f aca="false">IF(Rates_Data!AG84&gt;=Rates_Data!AH84,Rates_Data!AN85-Rates_Data!AO85,Rates_Data!AO85-Rates_Data!AN85)</f>
        <v>-0.006099</v>
      </c>
      <c r="CC85" s="23" t="n">
        <f aca="false">IF(Rates_Data!AG84&gt;=Rates_Data!AI84,Rates_Data!AN85-Rates_Data!AP85,Rates_Data!AP85-Rates_Data!AN85)</f>
        <v>-0.009747</v>
      </c>
      <c r="CD85" s="23" t="n">
        <f aca="false">IF(Rates_Data!AG84&gt;=Rates_Data!AJ84,Rates_Data!AN85-Rates_Data!AQ85,Rates_Data!AQ85-Rates_Data!AN85)</f>
        <v>-0.009158</v>
      </c>
      <c r="CE85" s="23" t="n">
        <f aca="false">IF(Rates_Data!AH84&gt;=Rates_Data!AI84,Rates_Data!AO85-Rates_Data!AP85,Rates_Data!AP85-Rates_Data!AO85)</f>
        <v>-0.003648</v>
      </c>
      <c r="CF85" s="23" t="n">
        <f aca="false">IF(Rates_Data!AH84&gt;=Rates_Data!AJ84,Rates_Data!AO85-Rates_Data!AQ85,Rates_Data!AQ85-Rates_Data!AO85)</f>
        <v>-0.00305899999999999</v>
      </c>
      <c r="CG85" s="23" t="n">
        <f aca="false">IF(Rates_Data!AI84&gt;=Rates_Data!AJ84,Rates_Data!AP85-Rates_Data!AQ85,Rates_Data!AQ85-Rates_Data!AP85)</f>
        <v>0.000589000000000007</v>
      </c>
      <c r="CH85" s="27" t="n">
        <f aca="false">IF(ROW()&lt;4+VolLB,"",STDEV(INDEX($BM:$BM,ROW()-VolLB+1):INDEX($BM:$BM,ROW()))*SQRT(12))</f>
        <v>0.0202711838656327</v>
      </c>
      <c r="CI85" s="27" t="n">
        <f aca="false">IF(ROW()&lt;4+VolLB,"",STDEV(INDEX($BN:$BN,ROW()-VolLB+1):INDEX($BN:$BN,ROW()))*SQRT(12))</f>
        <v>0.019555123134117</v>
      </c>
      <c r="CJ85" s="27" t="n">
        <f aca="false">IF(ROW()&lt;4+VolLB,"",STDEV(INDEX($BO:$BO,ROW()-VolLB+1):INDEX($BO:$BO,ROW()))*SQRT(12))</f>
        <v>0.0210764307270106</v>
      </c>
      <c r="CK85" s="27" t="n">
        <f aca="false">IF(ROW()&lt;4+VolLB,"",STDEV(INDEX($BP:$BP,ROW()-VolLB+1):INDEX($BP:$BP,ROW()))*SQRT(12))</f>
        <v>0.0216689456923739</v>
      </c>
      <c r="CL85" s="27" t="n">
        <f aca="false">IF(ROW()&lt;4+VolLB,"",STDEV(INDEX($BQ:$BQ,ROW()-VolLB+1):INDEX($BQ:$BQ,ROW()))*SQRT(12))</f>
        <v>0.023032410217323</v>
      </c>
      <c r="CM85" s="27" t="n">
        <f aca="false">IF(ROW()&lt;4+VolLB,"",STDEV(INDEX($BR:$BR,ROW()-VolLB+1):INDEX($BR:$BR,ROW()))*SQRT(12))</f>
        <v>0.0169731170330923</v>
      </c>
      <c r="CN85" s="27" t="n">
        <f aca="false">IF(ROW()&lt;4+VolLB,"",STDEV(INDEX($BS:$BS,ROW()-VolLB+1):INDEX($BS:$BS,ROW()))*SQRT(12))</f>
        <v>0.0228355971360923</v>
      </c>
      <c r="CO85" s="27" t="n">
        <f aca="false">IF(ROW()&lt;4+VolLB,"",STDEV(INDEX($BT:$BT,ROW()-VolLB+1):INDEX($BT:$BT,ROW()))*SQRT(12))</f>
        <v>0.0198300585336408</v>
      </c>
      <c r="CP85" s="27" t="n">
        <f aca="false">IF(ROW()&lt;4+VolLB,"",STDEV(INDEX($BU:$BU,ROW()-VolLB+1):INDEX($BU:$BU,ROW()))*SQRT(12))</f>
        <v>0.0235315460781601</v>
      </c>
      <c r="CQ85" s="27" t="n">
        <f aca="false">IF(ROW()&lt;4+VolLB,"",STDEV(INDEX($BV:$BV,ROW()-VolLB+1):INDEX($BV:$BV,ROW()))*SQRT(12))</f>
        <v>0.022971560286995</v>
      </c>
      <c r="CR85" s="27" t="n">
        <f aca="false">IF(ROW()&lt;4+VolLB,"",STDEV(INDEX($BW:$BW,ROW()-VolLB+1):INDEX($BW:$BW,ROW()))*SQRT(12))</f>
        <v>0.021160473164887</v>
      </c>
      <c r="CS85" s="27" t="n">
        <f aca="false">IF(ROW()&lt;4+VolLB,"",STDEV(INDEX($BX:$BX,ROW()-VolLB+1):INDEX($BX:$BX,ROW()))*SQRT(12))</f>
        <v>0.0194919214941302</v>
      </c>
      <c r="CT85" s="27" t="n">
        <f aca="false">IF(ROW()&lt;4+VolLB,"",STDEV(INDEX($BY:$BY,ROW()-VolLB+1):INDEX($BY:$BY,ROW()))*SQRT(12))</f>
        <v>0.0242305760267988</v>
      </c>
      <c r="CU85" s="27" t="n">
        <f aca="false">IF(ROW()&lt;4+VolLB,"",STDEV(INDEX($BZ:$BZ,ROW()-VolLB+1):INDEX($BZ:$BZ,ROW()))*SQRT(12))</f>
        <v>0.0230012144430928</v>
      </c>
      <c r="CV85" s="27" t="n">
        <f aca="false">IF(ROW()&lt;4+VolLB,"",STDEV(INDEX($CA:$CA,ROW()-VolLB+1):INDEX($CA:$CA,ROW()))*SQRT(12))</f>
        <v>0.0201307218340999</v>
      </c>
      <c r="CW85" s="27" t="n">
        <f aca="false">IF(ROW()&lt;4+VolLB,"",STDEV(INDEX($CB:$CB,ROW()-VolLB+1):INDEX($CB:$CB,ROW()))*SQRT(12))</f>
        <v>0.0203529060676848</v>
      </c>
      <c r="CX85" s="27" t="n">
        <f aca="false">IF(ROW()&lt;4+VolLB,"",STDEV(INDEX($CC:$CC,ROW()-VolLB+1):INDEX($CC:$CC,ROW()))*SQRT(12))</f>
        <v>0.0219374033068551</v>
      </c>
      <c r="CY85" s="27" t="n">
        <f aca="false">IF(ROW()&lt;4+VolLB,"",STDEV(INDEX($CD:$CD,ROW()-VolLB+1):INDEX($CD:$CD,ROW()))*SQRT(12))</f>
        <v>0.0188001132891723</v>
      </c>
      <c r="CZ85" s="27" t="n">
        <f aca="false">IF(ROW()&lt;4+VolLB,"",STDEV(INDEX($CE:$CE,ROW()-VolLB+1):INDEX($CE:$CE,ROW()))*SQRT(12))</f>
        <v>0.0248739510490488</v>
      </c>
      <c r="DA85" s="27" t="n">
        <f aca="false">IF(ROW()&lt;4+VolLB,"",STDEV(INDEX($CF:$CF,ROW()-VolLB+1):INDEX($CF:$CF,ROW()))*SQRT(12))</f>
        <v>0.0214901483209666</v>
      </c>
      <c r="DB85" s="27" t="n">
        <f aca="false">IF(ROW()&lt;4+VolLB,"",STDEV(INDEX($CG:$CG,ROW()-VolLB+1):INDEX($CG:$CG,ROW()))*SQRT(12))</f>
        <v>0.0182118978407497</v>
      </c>
      <c r="DC85" s="26" t="n">
        <f aca="false">IF(OR(AR85=0,CH85="",CH85=0),0,AR85*MIN(MaxScal,TgtVol/CH85))</f>
        <v>1.47993329836356</v>
      </c>
      <c r="DD85" s="26" t="n">
        <f aca="false">IF(OR(AS85=0,CI85="",CI85=0),0,AS85*MIN(MaxScal,TgtVol/CI85))</f>
        <v>0</v>
      </c>
      <c r="DE85" s="26" t="n">
        <f aca="false">IF(OR(AT85=0,CJ85="",CJ85=0),0,AT85*MIN(MaxScal,TgtVol/CJ85))</f>
        <v>0.94892727611459</v>
      </c>
      <c r="DF85" s="26" t="n">
        <f aca="false">IF(OR(AU85=0,CK85="",CK85=0),0,AU85*MIN(MaxScal,TgtVol/CK85))</f>
        <v>0</v>
      </c>
      <c r="DG85" s="26" t="n">
        <f aca="false">IF(OR(AV85=0,CL85="",CL85=0),0,AV85*MIN(MaxScal,TgtVol/CL85))</f>
        <v>0</v>
      </c>
      <c r="DH85" s="26" t="n">
        <f aca="false">IF(OR(AW85=0,CM85="",CM85=0),0,AW85*MIN(MaxScal,TgtVol/CM85))</f>
        <v>0</v>
      </c>
      <c r="DI85" s="26" t="n">
        <f aca="false">IF(OR(AX85=0,CN85="",CN85=0),0,AX85*MIN(MaxScal,TgtVol/CN85))</f>
        <v>0</v>
      </c>
      <c r="DJ85" s="26" t="n">
        <f aca="false">IF(OR(AY85=0,CO85="",CO85=0),0,AY85*MIN(MaxScal,TgtVol/CO85))</f>
        <v>0</v>
      </c>
      <c r="DK85" s="26" t="n">
        <f aca="false">IF(OR(AZ85=0,CP85="",CP85=0),0,AZ85*MIN(MaxScal,TgtVol/CP85))</f>
        <v>0</v>
      </c>
      <c r="DL85" s="26" t="n">
        <f aca="false">IF(OR(BA85=0,CQ85="",CQ85=0),0,BA85*MIN(MaxScal,TgtVol/CQ85))</f>
        <v>0.870641774007953</v>
      </c>
      <c r="DM85" s="26" t="n">
        <f aca="false">IF(OR(BB85=0,CR85="",CR85=0),0,BB85*MIN(MaxScal,TgtVol/CR85))</f>
        <v>0.945158449159223</v>
      </c>
      <c r="DN85" s="26" t="n">
        <f aca="false">IF(OR(BC85=0,CS85="",CS85=0),0,BC85*MIN(MaxScal,TgtVol/CS85))</f>
        <v>0</v>
      </c>
      <c r="DO85" s="26" t="n">
        <f aca="false">IF(OR(BD85=0,CT85="",CT85=0),0,BD85*MIN(MaxScal,TgtVol/CT85))</f>
        <v>0</v>
      </c>
      <c r="DP85" s="26" t="n">
        <f aca="false">IF(OR(BE85=0,CU85="",CU85=0),0,BE85*MIN(MaxScal,TgtVol/CU85))</f>
        <v>0</v>
      </c>
      <c r="DQ85" s="26" t="n">
        <f aca="false">IF(OR(BF85=0,CV85="",CV85=0),0,BF85*MIN(MaxScal,TgtVol/CV85))</f>
        <v>0</v>
      </c>
      <c r="DR85" s="26" t="n">
        <f aca="false">IF(OR(BG85=0,CW85="",CW85=0),0,BG85*MIN(MaxScal,TgtVol/CW85))</f>
        <v>0</v>
      </c>
      <c r="DS85" s="26" t="n">
        <f aca="false">IF(OR(BH85=0,CX85="",CX85=0),0,BH85*MIN(MaxScal,TgtVol/CX85))</f>
        <v>0</v>
      </c>
      <c r="DT85" s="26" t="n">
        <f aca="false">IF(OR(BI85=0,CY85="",CY85=0),0,BI85*MIN(MaxScal,TgtVol/CY85))</f>
        <v>0</v>
      </c>
      <c r="DU85" s="26" t="n">
        <f aca="false">IF(OR(BJ85=0,CZ85="",CZ85=0),0,BJ85*MIN(MaxScal,TgtVol/CZ85))</f>
        <v>0</v>
      </c>
      <c r="DV85" s="26" t="n">
        <f aca="false">IF(OR(BK85=0,DA85="",DA85=0),0,BK85*MIN(MaxScal,TgtVol/DA85))</f>
        <v>0</v>
      </c>
      <c r="DW85" s="26" t="n">
        <f aca="false">IF(OR(BL85=0,DB85="",DB85=0),0,BL85*MIN(MaxScal,TgtVol/DB85))</f>
        <v>0</v>
      </c>
      <c r="DX85" s="28" t="n">
        <f aca="false">IFERROR(DC84*BM85,"")</f>
        <v>-0</v>
      </c>
      <c r="DY85" s="28" t="n">
        <f aca="false">IFERROR(DD84*BN85,"")</f>
        <v>0.00312317583140077</v>
      </c>
      <c r="DZ85" s="28" t="n">
        <f aca="false">IFERROR(DE84*BO85,"")</f>
        <v>-0.00678124259149652</v>
      </c>
      <c r="EA85" s="28" t="n">
        <f aca="false">IFERROR(DF84*BP85,"")</f>
        <v>-0</v>
      </c>
      <c r="EB85" s="28" t="n">
        <f aca="false">IFERROR(DG84*BQ85,"")</f>
        <v>0</v>
      </c>
      <c r="EC85" s="28" t="n">
        <f aca="false">IFERROR(DH84*BR85,"")</f>
        <v>0</v>
      </c>
      <c r="ED85" s="28" t="n">
        <f aca="false">IFERROR(DI84*BS85,"")</f>
        <v>0</v>
      </c>
      <c r="EE85" s="28" t="n">
        <f aca="false">IFERROR(DJ84*BT85,"")</f>
        <v>0</v>
      </c>
      <c r="EF85" s="28" t="n">
        <f aca="false">IFERROR(DK84*BU85,"")</f>
        <v>0</v>
      </c>
      <c r="EG85" s="28" t="n">
        <f aca="false">IFERROR(DL84*BV85,"")</f>
        <v>-0</v>
      </c>
      <c r="EH85" s="28" t="n">
        <f aca="false">IFERROR(DM84*BW85,"")</f>
        <v>-0</v>
      </c>
      <c r="EI85" s="28" t="n">
        <f aca="false">IFERROR(DN84*BX85,"")</f>
        <v>-0</v>
      </c>
      <c r="EJ85" s="28" t="n">
        <f aca="false">IFERROR(DO84*BY85,"")</f>
        <v>-0</v>
      </c>
      <c r="EK85" s="28" t="n">
        <f aca="false">IFERROR(DP84*BZ85,"")</f>
        <v>0</v>
      </c>
      <c r="EL85" s="28" t="n">
        <f aca="false">IFERROR(DQ84*CA85,"")</f>
        <v>0</v>
      </c>
      <c r="EM85" s="28" t="n">
        <f aca="false">IFERROR(DR84*CB85,"")</f>
        <v>-0</v>
      </c>
      <c r="EN85" s="28" t="n">
        <f aca="false">IFERROR(DS84*CC85,"")</f>
        <v>-0</v>
      </c>
      <c r="EO85" s="28" t="n">
        <f aca="false">IFERROR(DT84*CD85,"")</f>
        <v>-0</v>
      </c>
      <c r="EP85" s="28" t="n">
        <f aca="false">IFERROR(DU84*CE85,"")</f>
        <v>-0</v>
      </c>
      <c r="EQ85" s="28" t="n">
        <f aca="false">IFERROR(DV84*CF85,"")</f>
        <v>-0</v>
      </c>
      <c r="ER85" s="28" t="n">
        <f aca="false">IFERROR(DW84*CG85,"")</f>
        <v>0</v>
      </c>
      <c r="ES85" s="28" t="n">
        <f aca="false">IF(ROW()=4,"",SUM(DX85:ER85))</f>
        <v>-0.00365806676009575</v>
      </c>
      <c r="ET85" s="29" t="n">
        <f aca="false">COUNTIF(AR85:BL85,"&gt;0")</f>
        <v>4</v>
      </c>
    </row>
    <row r="86" customFormat="false" ht="15" hidden="false" customHeight="false" outlineLevel="0" collapsed="false">
      <c r="A86" s="19" t="n">
        <v>40512</v>
      </c>
      <c r="B86" s="23" t="n">
        <f aca="false">ABS(Rates_Data!AD86-Rates_Data!AE86)</f>
        <v>0.863313253012048</v>
      </c>
      <c r="C86" s="23" t="n">
        <f aca="false">ABS(Rates_Data!AD86-Rates_Data!AF86)</f>
        <v>1.04218072289157</v>
      </c>
      <c r="D86" s="23" t="n">
        <f aca="false">ABS(Rates_Data!AD86-Rates_Data!AG86)</f>
        <v>1.86875903614458</v>
      </c>
      <c r="E86" s="23" t="n">
        <f aca="false">ABS(Rates_Data!AD86-Rates_Data!AH86)</f>
        <v>1.55126506024096</v>
      </c>
      <c r="F86" s="23" t="n">
        <f aca="false">ABS(Rates_Data!AD86-Rates_Data!AI86)</f>
        <v>0.521759036144578</v>
      </c>
      <c r="G86" s="23" t="n">
        <f aca="false">ABS(Rates_Data!AD86-Rates_Data!AJ86)</f>
        <v>0.221879518072289</v>
      </c>
      <c r="H86" s="23" t="n">
        <f aca="false">ABS(Rates_Data!AE86-Rates_Data!AF86)</f>
        <v>0.178867469879518</v>
      </c>
      <c r="I86" s="23" t="n">
        <f aca="false">ABS(Rates_Data!AE86-Rates_Data!AG86)</f>
        <v>1.00544578313253</v>
      </c>
      <c r="J86" s="23" t="n">
        <f aca="false">ABS(Rates_Data!AE86-Rates_Data!AH86)</f>
        <v>0.687951807228916</v>
      </c>
      <c r="K86" s="23" t="n">
        <f aca="false">ABS(Rates_Data!AE86-Rates_Data!AI86)</f>
        <v>0.34155421686747</v>
      </c>
      <c r="L86" s="23" t="n">
        <f aca="false">ABS(Rates_Data!AE86-Rates_Data!AJ86)</f>
        <v>0.641433734939759</v>
      </c>
      <c r="M86" s="23" t="n">
        <f aca="false">ABS(Rates_Data!AF86-Rates_Data!AG86)</f>
        <v>0.826578313253012</v>
      </c>
      <c r="N86" s="23" t="n">
        <f aca="false">ABS(Rates_Data!AF86-Rates_Data!AH86)</f>
        <v>0.509084337349398</v>
      </c>
      <c r="O86" s="23" t="n">
        <f aca="false">ABS(Rates_Data!AF86-Rates_Data!AI86)</f>
        <v>0.520421686746988</v>
      </c>
      <c r="P86" s="23" t="n">
        <f aca="false">ABS(Rates_Data!AF86-Rates_Data!AJ86)</f>
        <v>0.820301204819277</v>
      </c>
      <c r="Q86" s="23" t="n">
        <f aca="false">ABS(Rates_Data!AG86-Rates_Data!AH86)</f>
        <v>0.317493975903614</v>
      </c>
      <c r="R86" s="23" t="n">
        <f aca="false">ABS(Rates_Data!AG86-Rates_Data!AI86)</f>
        <v>1.347</v>
      </c>
      <c r="S86" s="23" t="n">
        <f aca="false">ABS(Rates_Data!AG86-Rates_Data!AJ86)</f>
        <v>1.64687951807229</v>
      </c>
      <c r="T86" s="23" t="n">
        <f aca="false">ABS(Rates_Data!AH86-Rates_Data!AI86)</f>
        <v>1.02950602409639</v>
      </c>
      <c r="U86" s="23" t="n">
        <f aca="false">ABS(Rates_Data!AH86-Rates_Data!AJ86)</f>
        <v>1.32938554216868</v>
      </c>
      <c r="V86" s="23" t="n">
        <f aca="false">ABS(Rates_Data!AI86-Rates_Data!AJ86)</f>
        <v>0.299879518072289</v>
      </c>
      <c r="W86" s="26" t="n">
        <f aca="false">IF(ROW()&lt;4+MinObs-1,"",IFERROR((B86-AVERAGE(B$4:B86))/STDEV(B$4:B86),""))</f>
        <v>2.01178884471107</v>
      </c>
      <c r="X86" s="26" t="n">
        <f aca="false">IF(ROW()&lt;4+MinObs-1,"",IFERROR((C86-AVERAGE(C$4:C86))/STDEV(C$4:C86),""))</f>
        <v>2.41695975397173</v>
      </c>
      <c r="Y86" s="26" t="n">
        <f aca="false">IF(ROW()&lt;4+MinObs-1,"",IFERROR((D86-AVERAGE(D$4:D86))/STDEV(D$4:D86),""))</f>
        <v>3.12711784826609</v>
      </c>
      <c r="Z86" s="26" t="n">
        <f aca="false">IF(ROW()&lt;4+MinObs-1,"",IFERROR((E86-AVERAGE(E$4:E86))/STDEV(E$4:E86),""))</f>
        <v>1.82399635545202</v>
      </c>
      <c r="AA86" s="26" t="n">
        <f aca="false">IF(ROW()&lt;4+MinObs-1,"",IFERROR((F86-AVERAGE(F$4:F86))/STDEV(F$4:F86),""))</f>
        <v>0.528711528594027</v>
      </c>
      <c r="AB86" s="26" t="n">
        <f aca="false">IF(ROW()&lt;4+MinObs-1,"",IFERROR((G86-AVERAGE(G$4:G86))/STDEV(G$4:G86),""))</f>
        <v>-0.454760175925598</v>
      </c>
      <c r="AC86" s="26" t="n">
        <f aca="false">IF(ROW()&lt;4+MinObs-1,"",IFERROR((H86-AVERAGE(H$4:H86))/STDEV(H$4:H86),""))</f>
        <v>-0.376720058430228</v>
      </c>
      <c r="AD86" s="26" t="n">
        <f aca="false">IF(ROW()&lt;4+MinObs-1,"",IFERROR((I86-AVERAGE(I$4:I86))/STDEV(I$4:I86),""))</f>
        <v>1.42821215306133</v>
      </c>
      <c r="AE86" s="26" t="n">
        <f aca="false">IF(ROW()&lt;4+MinObs-1,"",IFERROR((J86-AVERAGE(J$4:J86))/STDEV(J$4:J86),""))</f>
        <v>0.495094059893267</v>
      </c>
      <c r="AF86" s="26" t="n">
        <f aca="false">IF(ROW()&lt;4+MinObs-1,"",IFERROR((K86-AVERAGE(K$4:K86))/STDEV(K$4:K86),""))</f>
        <v>0.579571048653251</v>
      </c>
      <c r="AG86" s="26" t="n">
        <f aca="false">IF(ROW()&lt;4+MinObs-1,"",IFERROR((L86-AVERAGE(L$4:L86))/STDEV(L$4:L86),""))</f>
        <v>1.07967474964208</v>
      </c>
      <c r="AH86" s="26" t="n">
        <f aca="false">IF(ROW()&lt;4+MinObs-1,"",IFERROR((M86-AVERAGE(M$4:M86))/STDEV(M$4:M86),""))</f>
        <v>0.777271555436258</v>
      </c>
      <c r="AI86" s="26" t="n">
        <f aca="false">IF(ROW()&lt;4+MinObs-1,"",IFERROR((N86-AVERAGE(N$4:N86))/STDEV(N$4:N86),""))</f>
        <v>-0.191186960189991</v>
      </c>
      <c r="AJ86" s="26" t="n">
        <f aca="false">IF(ROW()&lt;4+MinObs-1,"",IFERROR((O86-AVERAGE(O$4:O86))/STDEV(O$4:O86),""))</f>
        <v>0.805240650238252</v>
      </c>
      <c r="AK86" s="26" t="n">
        <f aca="false">IF(ROW()&lt;4+MinObs-1,"",IFERROR((P86-AVERAGE(P$4:P86))/STDEV(P$4:P86),""))</f>
        <v>1.80669158254488</v>
      </c>
      <c r="AL86" s="26" t="n">
        <f aca="false">IF(ROW()&lt;4+MinObs-1,"",IFERROR((Q86-AVERAGE(Q$4:Q86))/STDEV(Q$4:Q86),""))</f>
        <v>-0.249355987644585</v>
      </c>
      <c r="AM86" s="26" t="n">
        <f aca="false">IF(ROW()&lt;4+MinObs-1,"",IFERROR((R86-AVERAGE(R$4:R86))/STDEV(R$4:R86),""))</f>
        <v>1.89397635418517</v>
      </c>
      <c r="AN86" s="26" t="n">
        <f aca="false">IF(ROW()&lt;4+MinObs-1,"",IFERROR((S86-AVERAGE(S$4:S86))/STDEV(S$4:S86),""))</f>
        <v>1.92767199064716</v>
      </c>
      <c r="AO86" s="26" t="n">
        <f aca="false">IF(ROW()&lt;4+MinObs-1,"",IFERROR((T86-AVERAGE(T$4:T86))/STDEV(T$4:T86),""))</f>
        <v>1.5116447370187</v>
      </c>
      <c r="AP86" s="26" t="n">
        <f aca="false">IF(ROW()&lt;4+MinObs-1,"",IFERROR((U86-AVERAGE(U$4:U86))/STDEV(U$4:U86),""))</f>
        <v>1.2669824793465</v>
      </c>
      <c r="AQ86" s="26" t="n">
        <f aca="false">IF(ROW()&lt;4+MinObs-1,"",IFERROR((V86-AVERAGE(V$4:V86))/STDEV(V$4:V86),""))</f>
        <v>-0.140958477947132</v>
      </c>
      <c r="AR86" s="26" t="n">
        <f aca="false">IF(W86="",0,IF(W86&gt;=z4,w4,IF(W86&gt;=z3,w3,IF(W86&gt;=zEntry,w2,IF(AND(W86&gt;=ExitZ,AR85&gt;0),w2,0)))))</f>
        <v>1</v>
      </c>
      <c r="AS86" s="26" t="n">
        <f aca="false">IF(X86="",0,IF(X86&gt;=z4,w4,IF(X86&gt;=z3,w3,IF(X86&gt;=zEntry,w2,IF(AND(X86&gt;=ExitZ,AS85&gt;0),w2,0)))))</f>
        <v>1</v>
      </c>
      <c r="AT86" s="26" t="n">
        <f aca="false">IF(Y86="",0,IF(Y86&gt;=z4,w4,IF(Y86&gt;=z3,w3,IF(Y86&gt;=zEntry,w2,IF(AND(Y86&gt;=ExitZ,AT85&gt;0),w2,0)))))</f>
        <v>1.5</v>
      </c>
      <c r="AU86" s="26" t="n">
        <f aca="false">IF(Z86="",0,IF(Z86&gt;=z4,w4,IF(Z86&gt;=z3,w3,IF(Z86&gt;=zEntry,w2,IF(AND(Z86&gt;=ExitZ,AU85&gt;0),w2,0)))))</f>
        <v>0</v>
      </c>
      <c r="AV86" s="26" t="n">
        <f aca="false">IF(AA86="",0,IF(AA86&gt;=z4,w4,IF(AA86&gt;=z3,w3,IF(AA86&gt;=zEntry,w2,IF(AND(AA86&gt;=ExitZ,AV85&gt;0),w2,0)))))</f>
        <v>0</v>
      </c>
      <c r="AW86" s="26" t="n">
        <f aca="false">IF(AB86="",0,IF(AB86&gt;=z4,w4,IF(AB86&gt;=z3,w3,IF(AB86&gt;=zEntry,w2,IF(AND(AB86&gt;=ExitZ,AW85&gt;0),w2,0)))))</f>
        <v>0</v>
      </c>
      <c r="AX86" s="26" t="n">
        <f aca="false">IF(AC86="",0,IF(AC86&gt;=z4,w4,IF(AC86&gt;=z3,w3,IF(AC86&gt;=zEntry,w2,IF(AND(AC86&gt;=ExitZ,AX85&gt;0),w2,0)))))</f>
        <v>0</v>
      </c>
      <c r="AY86" s="26" t="n">
        <f aca="false">IF(AD86="",0,IF(AD86&gt;=z4,w4,IF(AD86&gt;=z3,w3,IF(AD86&gt;=zEntry,w2,IF(AND(AD86&gt;=ExitZ,AY85&gt;0),w2,0)))))</f>
        <v>0</v>
      </c>
      <c r="AZ86" s="26" t="n">
        <f aca="false">IF(AE86="",0,IF(AE86&gt;=z4,w4,IF(AE86&gt;=z3,w3,IF(AE86&gt;=zEntry,w2,IF(AND(AE86&gt;=ExitZ,AZ85&gt;0),w2,0)))))</f>
        <v>0</v>
      </c>
      <c r="BA86" s="26" t="n">
        <f aca="false">IF(AF86="",0,IF(AF86&gt;=z4,w4,IF(AF86&gt;=z3,w3,IF(AF86&gt;=zEntry,w2,IF(AND(AF86&gt;=ExitZ,BA85&gt;0),w2,0)))))</f>
        <v>0</v>
      </c>
      <c r="BB86" s="26" t="n">
        <f aca="false">IF(AG86="",0,IF(AG86&gt;=z4,w4,IF(AG86&gt;=z3,w3,IF(AG86&gt;=zEntry,w2,IF(AND(AG86&gt;=ExitZ,BB85&gt;0),w2,0)))))</f>
        <v>0</v>
      </c>
      <c r="BC86" s="26" t="n">
        <f aca="false">IF(AH86="",0,IF(AH86&gt;=z4,w4,IF(AH86&gt;=z3,w3,IF(AH86&gt;=zEntry,w2,IF(AND(AH86&gt;=ExitZ,BC85&gt;0),w2,0)))))</f>
        <v>0</v>
      </c>
      <c r="BD86" s="26" t="n">
        <f aca="false">IF(AI86="",0,IF(AI86&gt;=z4,w4,IF(AI86&gt;=z3,w3,IF(AI86&gt;=zEntry,w2,IF(AND(AI86&gt;=ExitZ,BD85&gt;0),w2,0)))))</f>
        <v>0</v>
      </c>
      <c r="BE86" s="26" t="n">
        <f aca="false">IF(AJ86="",0,IF(AJ86&gt;=z4,w4,IF(AJ86&gt;=z3,w3,IF(AJ86&gt;=zEntry,w2,IF(AND(AJ86&gt;=ExitZ,BE85&gt;0),w2,0)))))</f>
        <v>0</v>
      </c>
      <c r="BF86" s="26" t="n">
        <f aca="false">IF(AK86="",0,IF(AK86&gt;=z4,w4,IF(AK86&gt;=z3,w3,IF(AK86&gt;=zEntry,w2,IF(AND(AK86&gt;=ExitZ,BF85&gt;0),w2,0)))))</f>
        <v>0</v>
      </c>
      <c r="BG86" s="26" t="n">
        <f aca="false">IF(AL86="",0,IF(AL86&gt;=z4,w4,IF(AL86&gt;=z3,w3,IF(AL86&gt;=zEntry,w2,IF(AND(AL86&gt;=ExitZ,BG85&gt;0),w2,0)))))</f>
        <v>0</v>
      </c>
      <c r="BH86" s="26" t="n">
        <f aca="false">IF(AM86="",0,IF(AM86&gt;=z4,w4,IF(AM86&gt;=z3,w3,IF(AM86&gt;=zEntry,w2,IF(AND(AM86&gt;=ExitZ,BH85&gt;0),w2,0)))))</f>
        <v>0</v>
      </c>
      <c r="BI86" s="26" t="n">
        <f aca="false">IF(AN86="",0,IF(AN86&gt;=z4,w4,IF(AN86&gt;=z3,w3,IF(AN86&gt;=zEntry,w2,IF(AND(AN86&gt;=ExitZ,BI85&gt;0),w2,0)))))</f>
        <v>0</v>
      </c>
      <c r="BJ86" s="26" t="n">
        <f aca="false">IF(AO86="",0,IF(AO86&gt;=z4,w4,IF(AO86&gt;=z3,w3,IF(AO86&gt;=zEntry,w2,IF(AND(AO86&gt;=ExitZ,BJ85&gt;0),w2,0)))))</f>
        <v>0</v>
      </c>
      <c r="BK86" s="26" t="n">
        <f aca="false">IF(AP86="",0,IF(AP86&gt;=z4,w4,IF(AP86&gt;=z3,w3,IF(AP86&gt;=zEntry,w2,IF(AND(AP86&gt;=ExitZ,BK85&gt;0),w2,0)))))</f>
        <v>0</v>
      </c>
      <c r="BL86" s="26" t="n">
        <f aca="false">IF(AQ86="",0,IF(AQ86&gt;=z4,w4,IF(AQ86&gt;=z3,w3,IF(AQ86&gt;=zEntry,w2,IF(AND(AQ86&gt;=ExitZ,BL85&gt;0),w2,0)))))</f>
        <v>0</v>
      </c>
      <c r="BM86" s="23" t="n">
        <f aca="false">IF(Rates_Data!AD85&gt;=Rates_Data!AE85,Rates_Data!AK86-Rates_Data!AL86,Rates_Data!AL86-Rates_Data!AK86)</f>
        <v>0.010298</v>
      </c>
      <c r="BN86" s="23" t="n">
        <f aca="false">IF(Rates_Data!AD85&gt;=Rates_Data!AF85,Rates_Data!AK86-Rates_Data!AM86,Rates_Data!AM86-Rates_Data!AK86)</f>
        <v>0.0019</v>
      </c>
      <c r="BO86" s="23" t="n">
        <f aca="false">IF(Rates_Data!AD85&gt;=Rates_Data!AG85,Rates_Data!AK86-Rates_Data!AN86,Rates_Data!AN86-Rates_Data!AK86)</f>
        <v>0.006612</v>
      </c>
      <c r="BP86" s="23" t="n">
        <f aca="false">IF(Rates_Data!AD85&gt;=Rates_Data!AH85,Rates_Data!AK86-Rates_Data!AO86,Rates_Data!AO86-Rates_Data!AK86)</f>
        <v>0.000588999999999998</v>
      </c>
      <c r="BQ86" s="23" t="n">
        <f aca="false">IF(Rates_Data!AD85&gt;=Rates_Data!AI85,Rates_Data!AK86-Rates_Data!AP86,Rates_Data!AP86-Rates_Data!AK86)</f>
        <v>-0.000778999999999998</v>
      </c>
      <c r="BR86" s="23" t="n">
        <f aca="false">IF(Rates_Data!AD85&gt;=Rates_Data!AJ85,Rates_Data!AK86-Rates_Data!AQ86,Rates_Data!AQ86-Rates_Data!AK86)</f>
        <v>0.002223</v>
      </c>
      <c r="BS86" s="23" t="n">
        <f aca="false">IF(Rates_Data!AE85&gt;=Rates_Data!AF85,Rates_Data!AL86-Rates_Data!AM86,Rates_Data!AM86-Rates_Data!AL86)</f>
        <v>0.008398</v>
      </c>
      <c r="BT86" s="23" t="n">
        <f aca="false">IF(Rates_Data!AE85&gt;=Rates_Data!AG85,Rates_Data!AL86-Rates_Data!AN86,Rates_Data!AN86-Rates_Data!AL86)</f>
        <v>-0.003686</v>
      </c>
      <c r="BU86" s="23" t="n">
        <f aca="false">IF(Rates_Data!AE85&gt;=Rates_Data!AH85,Rates_Data!AL86-Rates_Data!AO86,Rates_Data!AO86-Rates_Data!AL86)</f>
        <v>-0.009709</v>
      </c>
      <c r="BV86" s="23" t="n">
        <f aca="false">IF(Rates_Data!AE85&gt;=Rates_Data!AI85,Rates_Data!AL86-Rates_Data!AP86,Rates_Data!AP86-Rates_Data!AL86)</f>
        <v>0.011077</v>
      </c>
      <c r="BW86" s="23" t="n">
        <f aca="false">IF(Rates_Data!AE85&gt;=Rates_Data!AJ85,Rates_Data!AL86-Rates_Data!AQ86,Rates_Data!AQ86-Rates_Data!AL86)</f>
        <v>0.008075</v>
      </c>
      <c r="BX86" s="23" t="n">
        <f aca="false">IF(Rates_Data!AF85&gt;=Rates_Data!AG85,Rates_Data!AM86-Rates_Data!AN86,Rates_Data!AN86-Rates_Data!AM86)</f>
        <v>0.004712</v>
      </c>
      <c r="BY86" s="23" t="n">
        <f aca="false">IF(Rates_Data!AF85&gt;=Rates_Data!AH85,Rates_Data!AM86-Rates_Data!AO86,Rates_Data!AO86-Rates_Data!AM86)</f>
        <v>-0.001311</v>
      </c>
      <c r="BZ86" s="23" t="n">
        <f aca="false">IF(Rates_Data!AF85&gt;=Rates_Data!AI85,Rates_Data!AM86-Rates_Data!AP86,Rates_Data!AP86-Rates_Data!AM86)</f>
        <v>0.002679</v>
      </c>
      <c r="CA86" s="23" t="n">
        <f aca="false">IF(Rates_Data!AF85&gt;=Rates_Data!AJ85,Rates_Data!AM86-Rates_Data!AQ86,Rates_Data!AQ86-Rates_Data!AM86)</f>
        <v>-0.000323000000000007</v>
      </c>
      <c r="CB86" s="23" t="n">
        <f aca="false">IF(Rates_Data!AG85&gt;=Rates_Data!AH85,Rates_Data!AN86-Rates_Data!AO86,Rates_Data!AO86-Rates_Data!AN86)</f>
        <v>0.006023</v>
      </c>
      <c r="CC86" s="23" t="n">
        <f aca="false">IF(Rates_Data!AG85&gt;=Rates_Data!AI85,Rates_Data!AN86-Rates_Data!AP86,Rates_Data!AP86-Rates_Data!AN86)</f>
        <v>0.007391</v>
      </c>
      <c r="CD86" s="23" t="n">
        <f aca="false">IF(Rates_Data!AG85&gt;=Rates_Data!AJ85,Rates_Data!AN86-Rates_Data!AQ86,Rates_Data!AQ86-Rates_Data!AN86)</f>
        <v>0.004389</v>
      </c>
      <c r="CE86" s="23" t="n">
        <f aca="false">IF(Rates_Data!AH85&gt;=Rates_Data!AI85,Rates_Data!AO86-Rates_Data!AP86,Rates_Data!AP86-Rates_Data!AO86)</f>
        <v>0.001368</v>
      </c>
      <c r="CF86" s="23" t="n">
        <f aca="false">IF(Rates_Data!AH85&gt;=Rates_Data!AJ85,Rates_Data!AO86-Rates_Data!AQ86,Rates_Data!AQ86-Rates_Data!AO86)</f>
        <v>-0.00163400000000001</v>
      </c>
      <c r="CG86" s="23" t="n">
        <f aca="false">IF(Rates_Data!AI85&gt;=Rates_Data!AJ85,Rates_Data!AP86-Rates_Data!AQ86,Rates_Data!AQ86-Rates_Data!AP86)</f>
        <v>-0.003002</v>
      </c>
      <c r="CH86" s="27" t="n">
        <f aca="false">IF(ROW()&lt;4+VolLB,"",STDEV(INDEX($BM:$BM,ROW()-VolLB+1):INDEX($BM:$BM,ROW()))*SQRT(12))</f>
        <v>0.0205638571226778</v>
      </c>
      <c r="CI86" s="27" t="n">
        <f aca="false">IF(ROW()&lt;4+VolLB,"",STDEV(INDEX($BN:$BN,ROW()-VolLB+1):INDEX($BN:$BN,ROW()))*SQRT(12))</f>
        <v>0.0184792188978915</v>
      </c>
      <c r="CJ86" s="27" t="n">
        <f aca="false">IF(ROW()&lt;4+VolLB,"",STDEV(INDEX($BO:$BO,ROW()-VolLB+1):INDEX($BO:$BO,ROW()))*SQRT(12))</f>
        <v>0.0211759950966497</v>
      </c>
      <c r="CK86" s="27" t="n">
        <f aca="false">IF(ROW()&lt;4+VolLB,"",STDEV(INDEX($BP:$BP,ROW()-VolLB+1):INDEX($BP:$BP,ROW()))*SQRT(12))</f>
        <v>0.0214248694022802</v>
      </c>
      <c r="CL86" s="27" t="n">
        <f aca="false">IF(ROW()&lt;4+VolLB,"",STDEV(INDEX($BQ:$BQ,ROW()-VolLB+1):INDEX($BQ:$BQ,ROW()))*SQRT(12))</f>
        <v>0.0223544677820575</v>
      </c>
      <c r="CM86" s="27" t="n">
        <f aca="false">IF(ROW()&lt;4+VolLB,"",STDEV(INDEX($BR:$BR,ROW()-VolLB+1):INDEX($BR:$BR,ROW()))*SQRT(12))</f>
        <v>0.0168644790186779</v>
      </c>
      <c r="CN86" s="27" t="n">
        <f aca="false">IF(ROW()&lt;4+VolLB,"",STDEV(INDEX($BS:$BS,ROW()-VolLB+1):INDEX($BS:$BS,ROW()))*SQRT(12))</f>
        <v>0.0230632989710616</v>
      </c>
      <c r="CO86" s="27" t="n">
        <f aca="false">IF(ROW()&lt;4+VolLB,"",STDEV(INDEX($BT:$BT,ROW()-VolLB+1):INDEX($BT:$BT,ROW()))*SQRT(12))</f>
        <v>0.0198372090855736</v>
      </c>
      <c r="CP86" s="27" t="n">
        <f aca="false">IF(ROW()&lt;4+VolLB,"",STDEV(INDEX($BU:$BU,ROW()-VolLB+1):INDEX($BU:$BU,ROW()))*SQRT(12))</f>
        <v>0.0231153177636451</v>
      </c>
      <c r="CQ86" s="27" t="n">
        <f aca="false">IF(ROW()&lt;4+VolLB,"",STDEV(INDEX($BV:$BV,ROW()-VolLB+1):INDEX($BV:$BV,ROW()))*SQRT(12))</f>
        <v>0.0236728904425455</v>
      </c>
      <c r="CR86" s="27" t="n">
        <f aca="false">IF(ROW()&lt;4+VolLB,"",STDEV(INDEX($BW:$BW,ROW()-VolLB+1):INDEX($BW:$BW,ROW()))*SQRT(12))</f>
        <v>0.0216228445604577</v>
      </c>
      <c r="CS86" s="27" t="n">
        <f aca="false">IF(ROW()&lt;4+VolLB,"",STDEV(INDEX($BX:$BX,ROW()-VolLB+1):INDEX($BX:$BX,ROW()))*SQRT(12))</f>
        <v>0.0193188850748001</v>
      </c>
      <c r="CT86" s="27" t="n">
        <f aca="false">IF(ROW()&lt;4+VolLB,"",STDEV(INDEX($BY:$BY,ROW()-VolLB+1):INDEX($BY:$BY,ROW()))*SQRT(12))</f>
        <v>0.0220614006445647</v>
      </c>
      <c r="CU86" s="27" t="n">
        <f aca="false">IF(ROW()&lt;4+VolLB,"",STDEV(INDEX($BZ:$BZ,ROW()-VolLB+1):INDEX($BZ:$BZ,ROW()))*SQRT(12))</f>
        <v>0.0230181276181973</v>
      </c>
      <c r="CV86" s="27" t="n">
        <f aca="false">IF(ROW()&lt;4+VolLB,"",STDEV(INDEX($CA:$CA,ROW()-VolLB+1):INDEX($CA:$CA,ROW()))*SQRT(12))</f>
        <v>0.0195280900338827</v>
      </c>
      <c r="CW86" s="27" t="n">
        <f aca="false">IF(ROW()&lt;4+VolLB,"",STDEV(INDEX($CB:$CB,ROW()-VolLB+1):INDEX($CB:$CB,ROW()))*SQRT(12))</f>
        <v>0.0196769538225136</v>
      </c>
      <c r="CX86" s="27" t="n">
        <f aca="false">IF(ROW()&lt;4+VolLB,"",STDEV(INDEX($CC:$CC,ROW()-VolLB+1):INDEX($CC:$CC,ROW()))*SQRT(12))</f>
        <v>0.02224880336215</v>
      </c>
      <c r="CY86" s="27" t="n">
        <f aca="false">IF(ROW()&lt;4+VolLB,"",STDEV(INDEX($CD:$CD,ROW()-VolLB+1):INDEX($CD:$CD,ROW()))*SQRT(12))</f>
        <v>0.0190197073461537</v>
      </c>
      <c r="CZ86" s="27" t="n">
        <f aca="false">IF(ROW()&lt;4+VolLB,"",STDEV(INDEX($CE:$CE,ROW()-VolLB+1):INDEX($CE:$CE,ROW()))*SQRT(12))</f>
        <v>0.023207628904963</v>
      </c>
      <c r="DA86" s="27" t="n">
        <f aca="false">IF(ROW()&lt;4+VolLB,"",STDEV(INDEX($CF:$CF,ROW()-VolLB+1):INDEX($CF:$CF,ROW()))*SQRT(12))</f>
        <v>0.0206886311993994</v>
      </c>
      <c r="DB86" s="27" t="n">
        <f aca="false">IF(ROW()&lt;4+VolLB,"",STDEV(INDEX($CG:$CG,ROW()-VolLB+1):INDEX($CG:$CG,ROW()))*SQRT(12))</f>
        <v>0.0180555236310243</v>
      </c>
      <c r="DC86" s="26" t="n">
        <f aca="false">IF(OR(AR86=0,CH86="",CH86=0),0,AR86*MIN(MaxScal,TgtVol/CH86))</f>
        <v>0.972580186717212</v>
      </c>
      <c r="DD86" s="26" t="n">
        <f aca="false">IF(OR(AS86=0,CI86="",CI86=0),0,AS86*MIN(MaxScal,TgtVol/CI86))</f>
        <v>1.08229682815663</v>
      </c>
      <c r="DE86" s="26" t="n">
        <f aca="false">IF(OR(AT86=0,CJ86="",CJ86=0),0,AT86*MIN(MaxScal,TgtVol/CJ86))</f>
        <v>1.41669847688746</v>
      </c>
      <c r="DF86" s="26" t="n">
        <f aca="false">IF(OR(AU86=0,CK86="",CK86=0),0,AU86*MIN(MaxScal,TgtVol/CK86))</f>
        <v>0</v>
      </c>
      <c r="DG86" s="26" t="n">
        <f aca="false">IF(OR(AV86=0,CL86="",CL86=0),0,AV86*MIN(MaxScal,TgtVol/CL86))</f>
        <v>0</v>
      </c>
      <c r="DH86" s="26" t="n">
        <f aca="false">IF(OR(AW86=0,CM86="",CM86=0),0,AW86*MIN(MaxScal,TgtVol/CM86))</f>
        <v>0</v>
      </c>
      <c r="DI86" s="26" t="n">
        <f aca="false">IF(OR(AX86=0,CN86="",CN86=0),0,AX86*MIN(MaxScal,TgtVol/CN86))</f>
        <v>0</v>
      </c>
      <c r="DJ86" s="26" t="n">
        <f aca="false">IF(OR(AY86=0,CO86="",CO86=0),0,AY86*MIN(MaxScal,TgtVol/CO86))</f>
        <v>0</v>
      </c>
      <c r="DK86" s="26" t="n">
        <f aca="false">IF(OR(AZ86=0,CP86="",CP86=0),0,AZ86*MIN(MaxScal,TgtVol/CP86))</f>
        <v>0</v>
      </c>
      <c r="DL86" s="26" t="n">
        <f aca="false">IF(OR(BA86=0,CQ86="",CQ86=0),0,BA86*MIN(MaxScal,TgtVol/CQ86))</f>
        <v>0</v>
      </c>
      <c r="DM86" s="26" t="n">
        <f aca="false">IF(OR(BB86=0,CR86="",CR86=0),0,BB86*MIN(MaxScal,TgtVol/CR86))</f>
        <v>0</v>
      </c>
      <c r="DN86" s="26" t="n">
        <f aca="false">IF(OR(BC86=0,CS86="",CS86=0),0,BC86*MIN(MaxScal,TgtVol/CS86))</f>
        <v>0</v>
      </c>
      <c r="DO86" s="26" t="n">
        <f aca="false">IF(OR(BD86=0,CT86="",CT86=0),0,BD86*MIN(MaxScal,TgtVol/CT86))</f>
        <v>0</v>
      </c>
      <c r="DP86" s="26" t="n">
        <f aca="false">IF(OR(BE86=0,CU86="",CU86=0),0,BE86*MIN(MaxScal,TgtVol/CU86))</f>
        <v>0</v>
      </c>
      <c r="DQ86" s="26" t="n">
        <f aca="false">IF(OR(BF86=0,CV86="",CV86=0),0,BF86*MIN(MaxScal,TgtVol/CV86))</f>
        <v>0</v>
      </c>
      <c r="DR86" s="26" t="n">
        <f aca="false">IF(OR(BG86=0,CW86="",CW86=0),0,BG86*MIN(MaxScal,TgtVol/CW86))</f>
        <v>0</v>
      </c>
      <c r="DS86" s="26" t="n">
        <f aca="false">IF(OR(BH86=0,CX86="",CX86=0),0,BH86*MIN(MaxScal,TgtVol/CX86))</f>
        <v>0</v>
      </c>
      <c r="DT86" s="26" t="n">
        <f aca="false">IF(OR(BI86=0,CY86="",CY86=0),0,BI86*MIN(MaxScal,TgtVol/CY86))</f>
        <v>0</v>
      </c>
      <c r="DU86" s="26" t="n">
        <f aca="false">IF(OR(BJ86=0,CZ86="",CZ86=0),0,BJ86*MIN(MaxScal,TgtVol/CZ86))</f>
        <v>0</v>
      </c>
      <c r="DV86" s="26" t="n">
        <f aca="false">IF(OR(BK86=0,DA86="",DA86=0),0,BK86*MIN(MaxScal,TgtVol/DA86))</f>
        <v>0</v>
      </c>
      <c r="DW86" s="26" t="n">
        <f aca="false">IF(OR(BL86=0,DB86="",DB86=0),0,BL86*MIN(MaxScal,TgtVol/DB86))</f>
        <v>0</v>
      </c>
      <c r="DX86" s="28" t="n">
        <f aca="false">IFERROR(DC85*BM86,"")</f>
        <v>0.015240353106548</v>
      </c>
      <c r="DY86" s="28" t="n">
        <f aca="false">IFERROR(DD85*BN86,"")</f>
        <v>0</v>
      </c>
      <c r="DZ86" s="28" t="n">
        <f aca="false">IFERROR(DE85*BO86,"")</f>
        <v>0.00627430714966967</v>
      </c>
      <c r="EA86" s="28" t="n">
        <f aca="false">IFERROR(DF85*BP86,"")</f>
        <v>0</v>
      </c>
      <c r="EB86" s="28" t="n">
        <f aca="false">IFERROR(DG85*BQ86,"")</f>
        <v>-0</v>
      </c>
      <c r="EC86" s="28" t="n">
        <f aca="false">IFERROR(DH85*BR86,"")</f>
        <v>0</v>
      </c>
      <c r="ED86" s="28" t="n">
        <f aca="false">IFERROR(DI85*BS86,"")</f>
        <v>0</v>
      </c>
      <c r="EE86" s="28" t="n">
        <f aca="false">IFERROR(DJ85*BT86,"")</f>
        <v>-0</v>
      </c>
      <c r="EF86" s="28" t="n">
        <f aca="false">IFERROR(DK85*BU86,"")</f>
        <v>-0</v>
      </c>
      <c r="EG86" s="28" t="n">
        <f aca="false">IFERROR(DL85*BV86,"")</f>
        <v>0.00964409893068609</v>
      </c>
      <c r="EH86" s="28" t="n">
        <f aca="false">IFERROR(DM85*BW86,"")</f>
        <v>0.00763215447696073</v>
      </c>
      <c r="EI86" s="28" t="n">
        <f aca="false">IFERROR(DN85*BX86,"")</f>
        <v>0</v>
      </c>
      <c r="EJ86" s="28" t="n">
        <f aca="false">IFERROR(DO85*BY86,"")</f>
        <v>-0</v>
      </c>
      <c r="EK86" s="28" t="n">
        <f aca="false">IFERROR(DP85*BZ86,"")</f>
        <v>0</v>
      </c>
      <c r="EL86" s="28" t="n">
        <f aca="false">IFERROR(DQ85*CA86,"")</f>
        <v>-0</v>
      </c>
      <c r="EM86" s="28" t="n">
        <f aca="false">IFERROR(DR85*CB86,"")</f>
        <v>0</v>
      </c>
      <c r="EN86" s="28" t="n">
        <f aca="false">IFERROR(DS85*CC86,"")</f>
        <v>0</v>
      </c>
      <c r="EO86" s="28" t="n">
        <f aca="false">IFERROR(DT85*CD86,"")</f>
        <v>0</v>
      </c>
      <c r="EP86" s="28" t="n">
        <f aca="false">IFERROR(DU85*CE86,"")</f>
        <v>0</v>
      </c>
      <c r="EQ86" s="28" t="n">
        <f aca="false">IFERROR(DV85*CF86,"")</f>
        <v>-0</v>
      </c>
      <c r="ER86" s="28" t="n">
        <f aca="false">IFERROR(DW85*CG86,"")</f>
        <v>-0</v>
      </c>
      <c r="ES86" s="28" t="n">
        <f aca="false">IF(ROW()=4,"",SUM(DX86:ER86))</f>
        <v>0.0387909136638645</v>
      </c>
      <c r="ET86" s="29" t="n">
        <f aca="false">COUNTIF(AR86:BL86,"&gt;0")</f>
        <v>3</v>
      </c>
    </row>
    <row r="87" customFormat="false" ht="15" hidden="false" customHeight="false" outlineLevel="0" collapsed="false">
      <c r="A87" s="19" t="n">
        <v>40543</v>
      </c>
      <c r="B87" s="23" t="n">
        <f aca="false">ABS(Rates_Data!AD87-Rates_Data!AE87)</f>
        <v>0.996309523809524</v>
      </c>
      <c r="C87" s="23" t="n">
        <f aca="false">ABS(Rates_Data!AD87-Rates_Data!AF87)</f>
        <v>0.651333333333333</v>
      </c>
      <c r="D87" s="23" t="n">
        <f aca="false">ABS(Rates_Data!AD87-Rates_Data!AG87)</f>
        <v>1.8692380952381</v>
      </c>
      <c r="E87" s="23" t="n">
        <f aca="false">ABS(Rates_Data!AD87-Rates_Data!AH87)</f>
        <v>1.39742857142857</v>
      </c>
      <c r="F87" s="23" t="n">
        <f aca="false">ABS(Rates_Data!AD87-Rates_Data!AI87)</f>
        <v>0.327809523809524</v>
      </c>
      <c r="G87" s="23" t="n">
        <f aca="false">ABS(Rates_Data!AD87-Rates_Data!AJ87)</f>
        <v>0.17675</v>
      </c>
      <c r="H87" s="23" t="n">
        <f aca="false">ABS(Rates_Data!AE87-Rates_Data!AF87)</f>
        <v>0.34497619047619</v>
      </c>
      <c r="I87" s="23" t="n">
        <f aca="false">ABS(Rates_Data!AE87-Rates_Data!AG87)</f>
        <v>0.872928571428571</v>
      </c>
      <c r="J87" s="23" t="n">
        <f aca="false">ABS(Rates_Data!AE87-Rates_Data!AH87)</f>
        <v>0.401119047619048</v>
      </c>
      <c r="K87" s="23" t="n">
        <f aca="false">ABS(Rates_Data!AE87-Rates_Data!AI87)</f>
        <v>0.6685</v>
      </c>
      <c r="L87" s="23" t="n">
        <f aca="false">ABS(Rates_Data!AE87-Rates_Data!AJ87)</f>
        <v>0.819559523809524</v>
      </c>
      <c r="M87" s="23" t="n">
        <f aca="false">ABS(Rates_Data!AF87-Rates_Data!AG87)</f>
        <v>1.21790476190476</v>
      </c>
      <c r="N87" s="23" t="n">
        <f aca="false">ABS(Rates_Data!AF87-Rates_Data!AH87)</f>
        <v>0.746095238095238</v>
      </c>
      <c r="O87" s="23" t="n">
        <f aca="false">ABS(Rates_Data!AF87-Rates_Data!AI87)</f>
        <v>0.32352380952381</v>
      </c>
      <c r="P87" s="23" t="n">
        <f aca="false">ABS(Rates_Data!AF87-Rates_Data!AJ87)</f>
        <v>0.474583333333334</v>
      </c>
      <c r="Q87" s="23" t="n">
        <f aca="false">ABS(Rates_Data!AG87-Rates_Data!AH87)</f>
        <v>0.471809523809524</v>
      </c>
      <c r="R87" s="23" t="n">
        <f aca="false">ABS(Rates_Data!AG87-Rates_Data!AI87)</f>
        <v>1.54142857142857</v>
      </c>
      <c r="S87" s="23" t="n">
        <f aca="false">ABS(Rates_Data!AG87-Rates_Data!AJ87)</f>
        <v>1.6924880952381</v>
      </c>
      <c r="T87" s="23" t="n">
        <f aca="false">ABS(Rates_Data!AH87-Rates_Data!AI87)</f>
        <v>1.06961904761905</v>
      </c>
      <c r="U87" s="23" t="n">
        <f aca="false">ABS(Rates_Data!AH87-Rates_Data!AJ87)</f>
        <v>1.22067857142857</v>
      </c>
      <c r="V87" s="23" t="n">
        <f aca="false">ABS(Rates_Data!AI87-Rates_Data!AJ87)</f>
        <v>0.151059523809524</v>
      </c>
      <c r="W87" s="26" t="n">
        <f aca="false">IF(ROW()&lt;4+MinObs-1,"",IFERROR((B87-AVERAGE(B$4:B87))/STDEV(B$4:B87),""))</f>
        <v>2.39215559814063</v>
      </c>
      <c r="X87" s="26" t="n">
        <f aca="false">IF(ROW()&lt;4+MinObs-1,"",IFERROR((C87-AVERAGE(C$4:C87))/STDEV(C$4:C87),""))</f>
        <v>1.02417509076283</v>
      </c>
      <c r="Y87" s="26" t="n">
        <f aca="false">IF(ROW()&lt;4+MinObs-1,"",IFERROR((D87-AVERAGE(D$4:D87))/STDEV(D$4:D87),""))</f>
        <v>2.94116866662581</v>
      </c>
      <c r="Z87" s="26" t="n">
        <f aca="false">IF(ROW()&lt;4+MinObs-1,"",IFERROR((E87-AVERAGE(E$4:E87))/STDEV(E$4:E87),""))</f>
        <v>1.46093202982296</v>
      </c>
      <c r="AA87" s="26" t="n">
        <f aca="false">IF(ROW()&lt;4+MinObs-1,"",IFERROR((F87-AVERAGE(F$4:F87))/STDEV(F$4:F87),""))</f>
        <v>-0.249750090272503</v>
      </c>
      <c r="AB87" s="26" t="n">
        <f aca="false">IF(ROW()&lt;4+MinObs-1,"",IFERROR((G87-AVERAGE(G$4:G87))/STDEV(G$4:G87),""))</f>
        <v>-0.58900398407422</v>
      </c>
      <c r="AC87" s="26" t="n">
        <f aca="false">IF(ROW()&lt;4+MinObs-1,"",IFERROR((H87-AVERAGE(H$4:H87))/STDEV(H$4:H87),""))</f>
        <v>0.394274364908424</v>
      </c>
      <c r="AD87" s="26" t="n">
        <f aca="false">IF(ROW()&lt;4+MinObs-1,"",IFERROR((I87-AVERAGE(I$4:I87))/STDEV(I$4:I87),""))</f>
        <v>1.11702742827668</v>
      </c>
      <c r="AE87" s="26" t="n">
        <f aca="false">IF(ROW()&lt;4+MinObs-1,"",IFERROR((J87-AVERAGE(J$4:J87))/STDEV(J$4:J87),""))</f>
        <v>-0.289721523809002</v>
      </c>
      <c r="AF87" s="26" t="n">
        <f aca="false">IF(ROW()&lt;4+MinObs-1,"",IFERROR((K87-AVERAGE(K$4:K87))/STDEV(K$4:K87),""))</f>
        <v>2.23128427492945</v>
      </c>
      <c r="AG87" s="26" t="n">
        <f aca="false">IF(ROW()&lt;4+MinObs-1,"",IFERROR((L87-AVERAGE(L$4:L87))/STDEV(L$4:L87),""))</f>
        <v>1.65313709808306</v>
      </c>
      <c r="AH87" s="26" t="n">
        <f aca="false">IF(ROW()&lt;4+MinObs-1,"",IFERROR((M87-AVERAGE(M$4:M87))/STDEV(M$4:M87),""))</f>
        <v>1.56982600133963</v>
      </c>
      <c r="AI87" s="26" t="n">
        <f aca="false">IF(ROW()&lt;4+MinObs-1,"",IFERROR((N87-AVERAGE(N$4:N87))/STDEV(N$4:N87),""))</f>
        <v>0.387409897330659</v>
      </c>
      <c r="AJ87" s="26" t="n">
        <f aca="false">IF(ROW()&lt;4+MinObs-1,"",IFERROR((O87-AVERAGE(O$4:O87))/STDEV(O$4:O87),""))</f>
        <v>-0.0440767861236217</v>
      </c>
      <c r="AK87" s="26" t="n">
        <f aca="false">IF(ROW()&lt;4+MinObs-1,"",IFERROR((P87-AVERAGE(P$4:P87))/STDEV(P$4:P87),""))</f>
        <v>0.503059801051424</v>
      </c>
      <c r="AL87" s="26" t="n">
        <f aca="false">IF(ROW()&lt;4+MinObs-1,"",IFERROR((Q87-AVERAGE(Q$4:Q87))/STDEV(Q$4:Q87),""))</f>
        <v>0.0709957388871273</v>
      </c>
      <c r="AM87" s="26" t="n">
        <f aca="false">IF(ROW()&lt;4+MinObs-1,"",IFERROR((R87-AVERAGE(R$4:R87))/STDEV(R$4:R87),""))</f>
        <v>2.20804721779708</v>
      </c>
      <c r="AN87" s="26" t="n">
        <f aca="false">IF(ROW()&lt;4+MinObs-1,"",IFERROR((S87-AVERAGE(S$4:S87))/STDEV(S$4:S87),""))</f>
        <v>1.95564747598702</v>
      </c>
      <c r="AO87" s="26" t="n">
        <f aca="false">IF(ROW()&lt;4+MinObs-1,"",IFERROR((T87-AVERAGE(T$4:T87))/STDEV(T$4:T87),""))</f>
        <v>1.59859717390547</v>
      </c>
      <c r="AP87" s="26" t="n">
        <f aca="false">IF(ROW()&lt;4+MinObs-1,"",IFERROR((U87-AVERAGE(U$4:U87))/STDEV(U$4:U87),""))</f>
        <v>1.01639157729063</v>
      </c>
      <c r="AQ87" s="26" t="n">
        <f aca="false">IF(ROW()&lt;4+MinObs-1,"",IFERROR((V87-AVERAGE(V$4:V87))/STDEV(V$4:V87),""))</f>
        <v>-0.780286480027821</v>
      </c>
      <c r="AR87" s="26" t="n">
        <f aca="false">IF(W87="",0,IF(W87&gt;=z4,w4,IF(W87&gt;=z3,w3,IF(W87&gt;=zEntry,w2,IF(AND(W87&gt;=ExitZ,AR86&gt;0),w2,0)))))</f>
        <v>1</v>
      </c>
      <c r="AS87" s="26" t="n">
        <f aca="false">IF(X87="",0,IF(X87&gt;=z4,w4,IF(X87&gt;=z3,w3,IF(X87&gt;=zEntry,w2,IF(AND(X87&gt;=ExitZ,AS86&gt;0),w2,0)))))</f>
        <v>0</v>
      </c>
      <c r="AT87" s="26" t="n">
        <f aca="false">IF(Y87="",0,IF(Y87&gt;=z4,w4,IF(Y87&gt;=z3,w3,IF(Y87&gt;=zEntry,w2,IF(AND(Y87&gt;=ExitZ,AT86&gt;0),w2,0)))))</f>
        <v>1</v>
      </c>
      <c r="AU87" s="26" t="n">
        <f aca="false">IF(Z87="",0,IF(Z87&gt;=z4,w4,IF(Z87&gt;=z3,w3,IF(Z87&gt;=zEntry,w2,IF(AND(Z87&gt;=ExitZ,AU86&gt;0),w2,0)))))</f>
        <v>0</v>
      </c>
      <c r="AV87" s="26" t="n">
        <f aca="false">IF(AA87="",0,IF(AA87&gt;=z4,w4,IF(AA87&gt;=z3,w3,IF(AA87&gt;=zEntry,w2,IF(AND(AA87&gt;=ExitZ,AV86&gt;0),w2,0)))))</f>
        <v>0</v>
      </c>
      <c r="AW87" s="26" t="n">
        <f aca="false">IF(AB87="",0,IF(AB87&gt;=z4,w4,IF(AB87&gt;=z3,w3,IF(AB87&gt;=zEntry,w2,IF(AND(AB87&gt;=ExitZ,AW86&gt;0),w2,0)))))</f>
        <v>0</v>
      </c>
      <c r="AX87" s="26" t="n">
        <f aca="false">IF(AC87="",0,IF(AC87&gt;=z4,w4,IF(AC87&gt;=z3,w3,IF(AC87&gt;=zEntry,w2,IF(AND(AC87&gt;=ExitZ,AX86&gt;0),w2,0)))))</f>
        <v>0</v>
      </c>
      <c r="AY87" s="26" t="n">
        <f aca="false">IF(AD87="",0,IF(AD87&gt;=z4,w4,IF(AD87&gt;=z3,w3,IF(AD87&gt;=zEntry,w2,IF(AND(AD87&gt;=ExitZ,AY86&gt;0),w2,0)))))</f>
        <v>0</v>
      </c>
      <c r="AZ87" s="26" t="n">
        <f aca="false">IF(AE87="",0,IF(AE87&gt;=z4,w4,IF(AE87&gt;=z3,w3,IF(AE87&gt;=zEntry,w2,IF(AND(AE87&gt;=ExitZ,AZ86&gt;0),w2,0)))))</f>
        <v>0</v>
      </c>
      <c r="BA87" s="26" t="n">
        <f aca="false">IF(AF87="",0,IF(AF87&gt;=z4,w4,IF(AF87&gt;=z3,w3,IF(AF87&gt;=zEntry,w2,IF(AND(AF87&gt;=ExitZ,BA86&gt;0),w2,0)))))</f>
        <v>1</v>
      </c>
      <c r="BB87" s="26" t="n">
        <f aca="false">IF(AG87="",0,IF(AG87&gt;=z4,w4,IF(AG87&gt;=z3,w3,IF(AG87&gt;=zEntry,w2,IF(AND(AG87&gt;=ExitZ,BB86&gt;0),w2,0)))))</f>
        <v>0</v>
      </c>
      <c r="BC87" s="26" t="n">
        <f aca="false">IF(AH87="",0,IF(AH87&gt;=z4,w4,IF(AH87&gt;=z3,w3,IF(AH87&gt;=zEntry,w2,IF(AND(AH87&gt;=ExitZ,BC86&gt;0),w2,0)))))</f>
        <v>0</v>
      </c>
      <c r="BD87" s="26" t="n">
        <f aca="false">IF(AI87="",0,IF(AI87&gt;=z4,w4,IF(AI87&gt;=z3,w3,IF(AI87&gt;=zEntry,w2,IF(AND(AI87&gt;=ExitZ,BD86&gt;0),w2,0)))))</f>
        <v>0</v>
      </c>
      <c r="BE87" s="26" t="n">
        <f aca="false">IF(AJ87="",0,IF(AJ87&gt;=z4,w4,IF(AJ87&gt;=z3,w3,IF(AJ87&gt;=zEntry,w2,IF(AND(AJ87&gt;=ExitZ,BE86&gt;0),w2,0)))))</f>
        <v>0</v>
      </c>
      <c r="BF87" s="26" t="n">
        <f aca="false">IF(AK87="",0,IF(AK87&gt;=z4,w4,IF(AK87&gt;=z3,w3,IF(AK87&gt;=zEntry,w2,IF(AND(AK87&gt;=ExitZ,BF86&gt;0),w2,0)))))</f>
        <v>0</v>
      </c>
      <c r="BG87" s="26" t="n">
        <f aca="false">IF(AL87="",0,IF(AL87&gt;=z4,w4,IF(AL87&gt;=z3,w3,IF(AL87&gt;=zEntry,w2,IF(AND(AL87&gt;=ExitZ,BG86&gt;0),w2,0)))))</f>
        <v>0</v>
      </c>
      <c r="BH87" s="26" t="n">
        <f aca="false">IF(AM87="",0,IF(AM87&gt;=z4,w4,IF(AM87&gt;=z3,w3,IF(AM87&gt;=zEntry,w2,IF(AND(AM87&gt;=ExitZ,BH86&gt;0),w2,0)))))</f>
        <v>1</v>
      </c>
      <c r="BI87" s="26" t="n">
        <f aca="false">IF(AN87="",0,IF(AN87&gt;=z4,w4,IF(AN87&gt;=z3,w3,IF(AN87&gt;=zEntry,w2,IF(AND(AN87&gt;=ExitZ,BI86&gt;0),w2,0)))))</f>
        <v>0</v>
      </c>
      <c r="BJ87" s="26" t="n">
        <f aca="false">IF(AO87="",0,IF(AO87&gt;=z4,w4,IF(AO87&gt;=z3,w3,IF(AO87&gt;=zEntry,w2,IF(AND(AO87&gt;=ExitZ,BJ86&gt;0),w2,0)))))</f>
        <v>0</v>
      </c>
      <c r="BK87" s="26" t="n">
        <f aca="false">IF(AP87="",0,IF(AP87&gt;=z4,w4,IF(AP87&gt;=z3,w3,IF(AP87&gt;=zEntry,w2,IF(AND(AP87&gt;=ExitZ,BK86&gt;0),w2,0)))))</f>
        <v>0</v>
      </c>
      <c r="BL87" s="26" t="n">
        <f aca="false">IF(AQ87="",0,IF(AQ87&gt;=z4,w4,IF(AQ87&gt;=z3,w3,IF(AQ87&gt;=zEntry,w2,IF(AND(AQ87&gt;=ExitZ,BL86&gt;0),w2,0)))))</f>
        <v>0</v>
      </c>
      <c r="BM87" s="23" t="n">
        <f aca="false">IF(Rates_Data!AD86&gt;=Rates_Data!AE86,Rates_Data!AK87-Rates_Data!AL87,Rates_Data!AL87-Rates_Data!AK87)</f>
        <v>-0.000361000000000003</v>
      </c>
      <c r="BN87" s="23" t="n">
        <f aca="false">IF(Rates_Data!AD86&gt;=Rates_Data!AF86,Rates_Data!AK87-Rates_Data!AM87,Rates_Data!AM87-Rates_Data!AK87)</f>
        <v>0.009196</v>
      </c>
      <c r="BO87" s="23" t="n">
        <f aca="false">IF(Rates_Data!AD86&gt;=Rates_Data!AG86,Rates_Data!AK87-Rates_Data!AN87,Rates_Data!AN87-Rates_Data!AK87)</f>
        <v>-0.003515</v>
      </c>
      <c r="BP87" s="23" t="n">
        <f aca="false">IF(Rates_Data!AD86&gt;=Rates_Data!AH86,Rates_Data!AK87-Rates_Data!AO87,Rates_Data!AO87-Rates_Data!AK87)</f>
        <v>0.004161</v>
      </c>
      <c r="BQ87" s="23" t="n">
        <f aca="false">IF(Rates_Data!AD86&gt;=Rates_Data!AI86,Rates_Data!AK87-Rates_Data!AP87,Rates_Data!AP87-Rates_Data!AK87)</f>
        <v>0.003648</v>
      </c>
      <c r="BR87" s="23" t="n">
        <f aca="false">IF(Rates_Data!AD86&gt;=Rates_Data!AJ86,Rates_Data!AK87-Rates_Data!AQ87,Rates_Data!AQ87-Rates_Data!AK87)</f>
        <v>-0.000836000000000001</v>
      </c>
      <c r="BS87" s="23" t="n">
        <f aca="false">IF(Rates_Data!AE86&gt;=Rates_Data!AF86,Rates_Data!AL87-Rates_Data!AM87,Rates_Data!AM87-Rates_Data!AL87)</f>
        <v>0.009557</v>
      </c>
      <c r="BT87" s="23" t="n">
        <f aca="false">IF(Rates_Data!AE86&gt;=Rates_Data!AG86,Rates_Data!AL87-Rates_Data!AN87,Rates_Data!AN87-Rates_Data!AL87)</f>
        <v>-0.003154</v>
      </c>
      <c r="BU87" s="23" t="n">
        <f aca="false">IF(Rates_Data!AE86&gt;=Rates_Data!AH86,Rates_Data!AL87-Rates_Data!AO87,Rates_Data!AO87-Rates_Data!AL87)</f>
        <v>0.004522</v>
      </c>
      <c r="BV87" s="23" t="n">
        <f aca="false">IF(Rates_Data!AE86&gt;=Rates_Data!AI86,Rates_Data!AL87-Rates_Data!AP87,Rates_Data!AP87-Rates_Data!AL87)</f>
        <v>-0.004009</v>
      </c>
      <c r="BW87" s="23" t="n">
        <f aca="false">IF(Rates_Data!AE86&gt;=Rates_Data!AJ86,Rates_Data!AL87-Rates_Data!AQ87,Rates_Data!AQ87-Rates_Data!AL87)</f>
        <v>0.000474999999999998</v>
      </c>
      <c r="BX87" s="23" t="n">
        <f aca="false">IF(Rates_Data!AF86&gt;=Rates_Data!AG86,Rates_Data!AM87-Rates_Data!AN87,Rates_Data!AN87-Rates_Data!AM87)</f>
        <v>-0.012711</v>
      </c>
      <c r="BY87" s="23" t="n">
        <f aca="false">IF(Rates_Data!AF86&gt;=Rates_Data!AH86,Rates_Data!AM87-Rates_Data!AO87,Rates_Data!AO87-Rates_Data!AM87)</f>
        <v>-0.005035</v>
      </c>
      <c r="BZ87" s="23" t="n">
        <f aca="false">IF(Rates_Data!AF86&gt;=Rates_Data!AI86,Rates_Data!AM87-Rates_Data!AP87,Rates_Data!AP87-Rates_Data!AM87)</f>
        <v>0.005548</v>
      </c>
      <c r="CA87" s="23" t="n">
        <f aca="false">IF(Rates_Data!AF86&gt;=Rates_Data!AJ86,Rates_Data!AM87-Rates_Data!AQ87,Rates_Data!AQ87-Rates_Data!AM87)</f>
        <v>0.010032</v>
      </c>
      <c r="CB87" s="23" t="n">
        <f aca="false">IF(Rates_Data!AG86&gt;=Rates_Data!AH86,Rates_Data!AN87-Rates_Data!AO87,Rates_Data!AO87-Rates_Data!AN87)</f>
        <v>-0.007676</v>
      </c>
      <c r="CC87" s="23" t="n">
        <f aca="false">IF(Rates_Data!AG86&gt;=Rates_Data!AI86,Rates_Data!AN87-Rates_Data!AP87,Rates_Data!AP87-Rates_Data!AN87)</f>
        <v>-0.007163</v>
      </c>
      <c r="CD87" s="23" t="n">
        <f aca="false">IF(Rates_Data!AG86&gt;=Rates_Data!AJ86,Rates_Data!AN87-Rates_Data!AQ87,Rates_Data!AQ87-Rates_Data!AN87)</f>
        <v>-0.002679</v>
      </c>
      <c r="CE87" s="23" t="n">
        <f aca="false">IF(Rates_Data!AH86&gt;=Rates_Data!AI86,Rates_Data!AO87-Rates_Data!AP87,Rates_Data!AP87-Rates_Data!AO87)</f>
        <v>0.000513</v>
      </c>
      <c r="CF87" s="23" t="n">
        <f aca="false">IF(Rates_Data!AH86&gt;=Rates_Data!AJ86,Rates_Data!AO87-Rates_Data!AQ87,Rates_Data!AQ87-Rates_Data!AO87)</f>
        <v>0.004997</v>
      </c>
      <c r="CG87" s="23" t="n">
        <f aca="false">IF(Rates_Data!AI86&gt;=Rates_Data!AJ86,Rates_Data!AP87-Rates_Data!AQ87,Rates_Data!AQ87-Rates_Data!AP87)</f>
        <v>0.004484</v>
      </c>
      <c r="CH87" s="27" t="n">
        <f aca="false">IF(ROW()&lt;4+VolLB,"",STDEV(INDEX($BM:$BM,ROW()-VolLB+1):INDEX($BM:$BM,ROW()))*SQRT(12))</f>
        <v>0.0204487764335319</v>
      </c>
      <c r="CI87" s="27" t="n">
        <f aca="false">IF(ROW()&lt;4+VolLB,"",STDEV(INDEX($BN:$BN,ROW()-VolLB+1):INDEX($BN:$BN,ROW()))*SQRT(12))</f>
        <v>0.0190253723970812</v>
      </c>
      <c r="CJ87" s="27" t="n">
        <f aca="false">IF(ROW()&lt;4+VolLB,"",STDEV(INDEX($BO:$BO,ROW()-VolLB+1):INDEX($BO:$BO,ROW()))*SQRT(12))</f>
        <v>0.021136859601856</v>
      </c>
      <c r="CK87" s="27" t="n">
        <f aca="false">IF(ROW()&lt;4+VolLB,"",STDEV(INDEX($BP:$BP,ROW()-VolLB+1):INDEX($BP:$BP,ROW()))*SQRT(12))</f>
        <v>0.0212067954975803</v>
      </c>
      <c r="CL87" s="27" t="n">
        <f aca="false">IF(ROW()&lt;4+VolLB,"",STDEV(INDEX($BQ:$BQ,ROW()-VolLB+1):INDEX($BQ:$BQ,ROW()))*SQRT(12))</f>
        <v>0.0220561297464101</v>
      </c>
      <c r="CM87" s="27" t="n">
        <f aca="false">IF(ROW()&lt;4+VolLB,"",STDEV(INDEX($BR:$BR,ROW()-VolLB+1):INDEX($BR:$BR,ROW()))*SQRT(12))</f>
        <v>0.0161238676418945</v>
      </c>
      <c r="CN87" s="27" t="n">
        <f aca="false">IF(ROW()&lt;4+VolLB,"",STDEV(INDEX($BS:$BS,ROW()-VolLB+1):INDEX($BS:$BS,ROW()))*SQRT(12))</f>
        <v>0.0233857055085651</v>
      </c>
      <c r="CO87" s="27" t="n">
        <f aca="false">IF(ROW()&lt;4+VolLB,"",STDEV(INDEX($BT:$BT,ROW()-VolLB+1):INDEX($BT:$BT,ROW()))*SQRT(12))</f>
        <v>0.0193395424998825</v>
      </c>
      <c r="CP87" s="27" t="n">
        <f aca="false">IF(ROW()&lt;4+VolLB,"",STDEV(INDEX($BU:$BU,ROW()-VolLB+1):INDEX($BU:$BU,ROW()))*SQRT(12))</f>
        <v>0.022203141499518</v>
      </c>
      <c r="CQ87" s="27" t="n">
        <f aca="false">IF(ROW()&lt;4+VolLB,"",STDEV(INDEX($BV:$BV,ROW()-VolLB+1):INDEX($BV:$BV,ROW()))*SQRT(12))</f>
        <v>0.0237721827262754</v>
      </c>
      <c r="CR87" s="27" t="n">
        <f aca="false">IF(ROW()&lt;4+VolLB,"",STDEV(INDEX($BW:$BW,ROW()-VolLB+1):INDEX($BW:$BW,ROW()))*SQRT(12))</f>
        <v>0.0215522930802977</v>
      </c>
      <c r="CS87" s="27" t="n">
        <f aca="false">IF(ROW()&lt;4+VolLB,"",STDEV(INDEX($BX:$BX,ROW()-VolLB+1):INDEX($BX:$BX,ROW()))*SQRT(12))</f>
        <v>0.0204713528515198</v>
      </c>
      <c r="CT87" s="27" t="n">
        <f aca="false">IF(ROW()&lt;4+VolLB,"",STDEV(INDEX($BY:$BY,ROW()-VolLB+1):INDEX($BY:$BY,ROW()))*SQRT(12))</f>
        <v>0.021720853801293</v>
      </c>
      <c r="CU87" s="27" t="n">
        <f aca="false">IF(ROW()&lt;4+VolLB,"",STDEV(INDEX($BZ:$BZ,ROW()-VolLB+1):INDEX($BZ:$BZ,ROW()))*SQRT(12))</f>
        <v>0.0230533971885563</v>
      </c>
      <c r="CV87" s="27" t="n">
        <f aca="false">IF(ROW()&lt;4+VolLB,"",STDEV(INDEX($CA:$CA,ROW()-VolLB+1):INDEX($CA:$CA,ROW()))*SQRT(12))</f>
        <v>0.0195822088084835</v>
      </c>
      <c r="CW87" s="27" t="n">
        <f aca="false">IF(ROW()&lt;4+VolLB,"",STDEV(INDEX($CB:$CB,ROW()-VolLB+1):INDEX($CB:$CB,ROW()))*SQRT(12))</f>
        <v>0.0200161159126483</v>
      </c>
      <c r="CX87" s="27" t="n">
        <f aca="false">IF(ROW()&lt;4+VolLB,"",STDEV(INDEX($CC:$CC,ROW()-VolLB+1):INDEX($CC:$CC,ROW()))*SQRT(12))</f>
        <v>0.0217157783391752</v>
      </c>
      <c r="CY87" s="27" t="n">
        <f aca="false">IF(ROW()&lt;4+VolLB,"",STDEV(INDEX($CD:$CD,ROW()-VolLB+1):INDEX($CD:$CD,ROW()))*SQRT(12))</f>
        <v>0.0179204651045084</v>
      </c>
      <c r="CZ87" s="27" t="n">
        <f aca="false">IF(ROW()&lt;4+VolLB,"",STDEV(INDEX($CE:$CE,ROW()-VolLB+1):INDEX($CE:$CE,ROW()))*SQRT(12))</f>
        <v>0.0217420759240169</v>
      </c>
      <c r="DA87" s="27" t="n">
        <f aca="false">IF(ROW()&lt;4+VolLB,"",STDEV(INDEX($CF:$CF,ROW()-VolLB+1):INDEX($CF:$CF,ROW()))*SQRT(12))</f>
        <v>0.0189976883736642</v>
      </c>
      <c r="DB87" s="27" t="n">
        <f aca="false">IF(ROW()&lt;4+VolLB,"",STDEV(INDEX($CG:$CG,ROW()-VolLB+1):INDEX($CG:$CG,ROW()))*SQRT(12))</f>
        <v>0.0182073526079569</v>
      </c>
      <c r="DC87" s="26" t="n">
        <f aca="false">IF(OR(AR87=0,CH87="",CH87=0),0,AR87*MIN(MaxScal,TgtVol/CH87))</f>
        <v>0.97805362902809</v>
      </c>
      <c r="DD87" s="26" t="n">
        <f aca="false">IF(OR(AS87=0,CI87="",CI87=0),0,AS87*MIN(MaxScal,TgtVol/CI87))</f>
        <v>0</v>
      </c>
      <c r="DE87" s="26" t="n">
        <f aca="false">IF(OR(AT87=0,CJ87="",CJ87=0),0,AT87*MIN(MaxScal,TgtVol/CJ87))</f>
        <v>0.946214356187702</v>
      </c>
      <c r="DF87" s="26" t="n">
        <f aca="false">IF(OR(AU87=0,CK87="",CK87=0),0,AU87*MIN(MaxScal,TgtVol/CK87))</f>
        <v>0</v>
      </c>
      <c r="DG87" s="26" t="n">
        <f aca="false">IF(OR(AV87=0,CL87="",CL87=0),0,AV87*MIN(MaxScal,TgtVol/CL87))</f>
        <v>0</v>
      </c>
      <c r="DH87" s="26" t="n">
        <f aca="false">IF(OR(AW87=0,CM87="",CM87=0),0,AW87*MIN(MaxScal,TgtVol/CM87))</f>
        <v>0</v>
      </c>
      <c r="DI87" s="26" t="n">
        <f aca="false">IF(OR(AX87=0,CN87="",CN87=0),0,AX87*MIN(MaxScal,TgtVol/CN87))</f>
        <v>0</v>
      </c>
      <c r="DJ87" s="26" t="n">
        <f aca="false">IF(OR(AY87=0,CO87="",CO87=0),0,AY87*MIN(MaxScal,TgtVol/CO87))</f>
        <v>0</v>
      </c>
      <c r="DK87" s="26" t="n">
        <f aca="false">IF(OR(AZ87=0,CP87="",CP87=0),0,AZ87*MIN(MaxScal,TgtVol/CP87))</f>
        <v>0</v>
      </c>
      <c r="DL87" s="26" t="n">
        <f aca="false">IF(OR(BA87=0,CQ87="",CQ87=0),0,BA87*MIN(MaxScal,TgtVol/CQ87))</f>
        <v>0.841319462764097</v>
      </c>
      <c r="DM87" s="26" t="n">
        <f aca="false">IF(OR(BB87=0,CR87="",CR87=0),0,BB87*MIN(MaxScal,TgtVol/CR87))</f>
        <v>0</v>
      </c>
      <c r="DN87" s="26" t="n">
        <f aca="false">IF(OR(BC87=0,CS87="",CS87=0),0,BC87*MIN(MaxScal,TgtVol/CS87))</f>
        <v>0</v>
      </c>
      <c r="DO87" s="26" t="n">
        <f aca="false">IF(OR(BD87=0,CT87="",CT87=0),0,BD87*MIN(MaxScal,TgtVol/CT87))</f>
        <v>0</v>
      </c>
      <c r="DP87" s="26" t="n">
        <f aca="false">IF(OR(BE87=0,CU87="",CU87=0),0,BE87*MIN(MaxScal,TgtVol/CU87))</f>
        <v>0</v>
      </c>
      <c r="DQ87" s="26" t="n">
        <f aca="false">IF(OR(BF87=0,CV87="",CV87=0),0,BF87*MIN(MaxScal,TgtVol/CV87))</f>
        <v>0</v>
      </c>
      <c r="DR87" s="26" t="n">
        <f aca="false">IF(OR(BG87=0,CW87="",CW87=0),0,BG87*MIN(MaxScal,TgtVol/CW87))</f>
        <v>0</v>
      </c>
      <c r="DS87" s="26" t="n">
        <f aca="false">IF(OR(BH87=0,CX87="",CX87=0),0,BH87*MIN(MaxScal,TgtVol/CX87))</f>
        <v>0.920989323413754</v>
      </c>
      <c r="DT87" s="26" t="n">
        <f aca="false">IF(OR(BI87=0,CY87="",CY87=0),0,BI87*MIN(MaxScal,TgtVol/CY87))</f>
        <v>0</v>
      </c>
      <c r="DU87" s="26" t="n">
        <f aca="false">IF(OR(BJ87=0,CZ87="",CZ87=0),0,BJ87*MIN(MaxScal,TgtVol/CZ87))</f>
        <v>0</v>
      </c>
      <c r="DV87" s="26" t="n">
        <f aca="false">IF(OR(BK87=0,DA87="",DA87=0),0,BK87*MIN(MaxScal,TgtVol/DA87))</f>
        <v>0</v>
      </c>
      <c r="DW87" s="26" t="n">
        <f aca="false">IF(OR(BL87=0,DB87="",DB87=0),0,BL87*MIN(MaxScal,TgtVol/DB87))</f>
        <v>0</v>
      </c>
      <c r="DX87" s="28" t="n">
        <f aca="false">IFERROR(DC86*BM87,"")</f>
        <v>-0.000351101447404916</v>
      </c>
      <c r="DY87" s="28" t="n">
        <f aca="false">IFERROR(DD86*BN87,"")</f>
        <v>0.00995280163172835</v>
      </c>
      <c r="DZ87" s="28" t="n">
        <f aca="false">IFERROR(DE86*BO87,"")</f>
        <v>-0.00497969514625943</v>
      </c>
      <c r="EA87" s="28" t="n">
        <f aca="false">IFERROR(DF86*BP87,"")</f>
        <v>0</v>
      </c>
      <c r="EB87" s="28" t="n">
        <f aca="false">IFERROR(DG86*BQ87,"")</f>
        <v>0</v>
      </c>
      <c r="EC87" s="28" t="n">
        <f aca="false">IFERROR(DH86*BR87,"")</f>
        <v>-0</v>
      </c>
      <c r="ED87" s="28" t="n">
        <f aca="false">IFERROR(DI86*BS87,"")</f>
        <v>0</v>
      </c>
      <c r="EE87" s="28" t="n">
        <f aca="false">IFERROR(DJ86*BT87,"")</f>
        <v>-0</v>
      </c>
      <c r="EF87" s="28" t="n">
        <f aca="false">IFERROR(DK86*BU87,"")</f>
        <v>0</v>
      </c>
      <c r="EG87" s="28" t="n">
        <f aca="false">IFERROR(DL86*BV87,"")</f>
        <v>-0</v>
      </c>
      <c r="EH87" s="28" t="n">
        <f aca="false">IFERROR(DM86*BW87,"")</f>
        <v>0</v>
      </c>
      <c r="EI87" s="28" t="n">
        <f aca="false">IFERROR(DN86*BX87,"")</f>
        <v>-0</v>
      </c>
      <c r="EJ87" s="28" t="n">
        <f aca="false">IFERROR(DO86*BY87,"")</f>
        <v>-0</v>
      </c>
      <c r="EK87" s="28" t="n">
        <f aca="false">IFERROR(DP86*BZ87,"")</f>
        <v>0</v>
      </c>
      <c r="EL87" s="28" t="n">
        <f aca="false">IFERROR(DQ86*CA87,"")</f>
        <v>0</v>
      </c>
      <c r="EM87" s="28" t="n">
        <f aca="false">IFERROR(DR86*CB87,"")</f>
        <v>-0</v>
      </c>
      <c r="EN87" s="28" t="n">
        <f aca="false">IFERROR(DS86*CC87,"")</f>
        <v>-0</v>
      </c>
      <c r="EO87" s="28" t="n">
        <f aca="false">IFERROR(DT86*CD87,"")</f>
        <v>-0</v>
      </c>
      <c r="EP87" s="28" t="n">
        <f aca="false">IFERROR(DU86*CE87,"")</f>
        <v>0</v>
      </c>
      <c r="EQ87" s="28" t="n">
        <f aca="false">IFERROR(DV86*CF87,"")</f>
        <v>0</v>
      </c>
      <c r="ER87" s="28" t="n">
        <f aca="false">IFERROR(DW86*CG87,"")</f>
        <v>0</v>
      </c>
      <c r="ES87" s="28" t="n">
        <f aca="false">IF(ROW()=4,"",SUM(DX87:ER87))</f>
        <v>0.00462200503806401</v>
      </c>
      <c r="ET87" s="29" t="n">
        <f aca="false">COUNTIF(AR87:BL87,"&gt;0")</f>
        <v>4</v>
      </c>
    </row>
    <row r="88" customFormat="false" ht="15" hidden="false" customHeight="false" outlineLevel="0" collapsed="false">
      <c r="A88" s="19" t="n">
        <v>40574</v>
      </c>
      <c r="B88" s="23" t="n">
        <f aca="false">ABS(Rates_Data!AD88-Rates_Data!AE88)</f>
        <v>1.04585882352941</v>
      </c>
      <c r="C88" s="23" t="n">
        <f aca="false">ABS(Rates_Data!AD88-Rates_Data!AF88)</f>
        <v>0.383764705882353</v>
      </c>
      <c r="D88" s="23" t="n">
        <f aca="false">ABS(Rates_Data!AD88-Rates_Data!AG88)</f>
        <v>1.56164705882353</v>
      </c>
      <c r="E88" s="23" t="n">
        <f aca="false">ABS(Rates_Data!AD88-Rates_Data!AH88)</f>
        <v>1.41854117647059</v>
      </c>
      <c r="F88" s="23" t="n">
        <f aca="false">ABS(Rates_Data!AD88-Rates_Data!AI88)</f>
        <v>0.4544</v>
      </c>
      <c r="G88" s="23" t="n">
        <f aca="false">ABS(Rates_Data!AD88-Rates_Data!AJ88)</f>
        <v>0.166764705882353</v>
      </c>
      <c r="H88" s="23" t="n">
        <f aca="false">ABS(Rates_Data!AE88-Rates_Data!AF88)</f>
        <v>0.662094117647059</v>
      </c>
      <c r="I88" s="23" t="n">
        <f aca="false">ABS(Rates_Data!AE88-Rates_Data!AG88)</f>
        <v>0.515788235294118</v>
      </c>
      <c r="J88" s="23" t="n">
        <f aca="false">ABS(Rates_Data!AE88-Rates_Data!AH88)</f>
        <v>0.372682352941176</v>
      </c>
      <c r="K88" s="23" t="n">
        <f aca="false">ABS(Rates_Data!AE88-Rates_Data!AI88)</f>
        <v>0.591458823529412</v>
      </c>
      <c r="L88" s="23" t="n">
        <f aca="false">ABS(Rates_Data!AE88-Rates_Data!AJ88)</f>
        <v>0.879094117647059</v>
      </c>
      <c r="M88" s="23" t="n">
        <f aca="false">ABS(Rates_Data!AF88-Rates_Data!AG88)</f>
        <v>1.17788235294118</v>
      </c>
      <c r="N88" s="23" t="n">
        <f aca="false">ABS(Rates_Data!AF88-Rates_Data!AH88)</f>
        <v>1.03477647058824</v>
      </c>
      <c r="O88" s="23" t="n">
        <f aca="false">ABS(Rates_Data!AF88-Rates_Data!AI88)</f>
        <v>0.0706352941176472</v>
      </c>
      <c r="P88" s="23" t="n">
        <f aca="false">ABS(Rates_Data!AF88-Rates_Data!AJ88)</f>
        <v>0.217</v>
      </c>
      <c r="Q88" s="23" t="n">
        <f aca="false">ABS(Rates_Data!AG88-Rates_Data!AH88)</f>
        <v>0.143105882352942</v>
      </c>
      <c r="R88" s="23" t="n">
        <f aca="false">ABS(Rates_Data!AG88-Rates_Data!AI88)</f>
        <v>1.10724705882353</v>
      </c>
      <c r="S88" s="23" t="n">
        <f aca="false">ABS(Rates_Data!AG88-Rates_Data!AJ88)</f>
        <v>1.39488235294118</v>
      </c>
      <c r="T88" s="23" t="n">
        <f aca="false">ABS(Rates_Data!AH88-Rates_Data!AI88)</f>
        <v>0.964141176470588</v>
      </c>
      <c r="U88" s="23" t="n">
        <f aca="false">ABS(Rates_Data!AH88-Rates_Data!AJ88)</f>
        <v>1.25177647058824</v>
      </c>
      <c r="V88" s="23" t="n">
        <f aca="false">ABS(Rates_Data!AI88-Rates_Data!AJ88)</f>
        <v>0.287635294117647</v>
      </c>
      <c r="W88" s="26" t="n">
        <f aca="false">IF(ROW()&lt;4+MinObs-1,"",IFERROR((B88-AVERAGE(B$4:B88))/STDEV(B$4:B88),""))</f>
        <v>2.45730301810306</v>
      </c>
      <c r="X88" s="26" t="n">
        <f aca="false">IF(ROW()&lt;4+MinObs-1,"",IFERROR((C88-AVERAGE(C$4:C88))/STDEV(C$4:C88),""))</f>
        <v>0.0792950752093354</v>
      </c>
      <c r="Y88" s="26" t="n">
        <f aca="false">IF(ROW()&lt;4+MinObs-1,"",IFERROR((D88-AVERAGE(D$4:D88))/STDEV(D$4:D88),""))</f>
        <v>2.20349992858802</v>
      </c>
      <c r="Z88" s="26" t="n">
        <f aca="false">IF(ROW()&lt;4+MinObs-1,"",IFERROR((E88-AVERAGE(E$4:E88))/STDEV(E$4:E88),""))</f>
        <v>1.47794700984718</v>
      </c>
      <c r="AA88" s="26" t="n">
        <f aca="false">IF(ROW()&lt;4+MinObs-1,"",IFERROR((F88-AVERAGE(F$4:F88))/STDEV(F$4:F88),""))</f>
        <v>0.260644455400371</v>
      </c>
      <c r="AB88" s="26" t="n">
        <f aca="false">IF(ROW()&lt;4+MinObs-1,"",IFERROR((G88-AVERAGE(G$4:G88))/STDEV(G$4:G88),""))</f>
        <v>-0.614861020197577</v>
      </c>
      <c r="AC88" s="26" t="n">
        <f aca="false">IF(ROW()&lt;4+MinObs-1,"",IFERROR((H88-AVERAGE(H$4:H88))/STDEV(H$4:H88),""))</f>
        <v>1.82991675034948</v>
      </c>
      <c r="AD88" s="26" t="n">
        <f aca="false">IF(ROW()&lt;4+MinObs-1,"",IFERROR((I88-AVERAGE(I$4:I88))/STDEV(I$4:I88),""))</f>
        <v>0.318747005722602</v>
      </c>
      <c r="AE88" s="26" t="n">
        <f aca="false">IF(ROW()&lt;4+MinObs-1,"",IFERROR((J88-AVERAGE(J$4:J88))/STDEV(J$4:J88),""))</f>
        <v>-0.365706570259447</v>
      </c>
      <c r="AF88" s="26" t="n">
        <f aca="false">IF(ROW()&lt;4+MinObs-1,"",IFERROR((K88-AVERAGE(K$4:K88))/STDEV(K$4:K88),""))</f>
        <v>1.78630057893855</v>
      </c>
      <c r="AG88" s="26" t="n">
        <f aca="false">IF(ROW()&lt;4+MinObs-1,"",IFERROR((L88-AVERAGE(L$4:L88))/STDEV(L$4:L88),""))</f>
        <v>1.80787478038158</v>
      </c>
      <c r="AH88" s="26" t="n">
        <f aca="false">IF(ROW()&lt;4+MinObs-1,"",IFERROR((M88-AVERAGE(M$4:M88))/STDEV(M$4:M88),""))</f>
        <v>1.45839345380903</v>
      </c>
      <c r="AI88" s="26" t="n">
        <f aca="false">IF(ROW()&lt;4+MinObs-1,"",IFERROR((N88-AVERAGE(N$4:N88))/STDEV(N$4:N88),""))</f>
        <v>1.0848523267689</v>
      </c>
      <c r="AJ88" s="26" t="n">
        <f aca="false">IF(ROW()&lt;4+MinObs-1,"",IFERROR((O88-AVERAGE(O$4:O88))/STDEV(O$4:O88),""))</f>
        <v>-1.12649956611096</v>
      </c>
      <c r="AK88" s="26" t="n">
        <f aca="false">IF(ROW()&lt;4+MinObs-1,"",IFERROR((P88-AVERAGE(P$4:P88))/STDEV(P$4:P88),""))</f>
        <v>-0.466459512960639</v>
      </c>
      <c r="AL88" s="26" t="n">
        <f aca="false">IF(ROW()&lt;4+MinObs-1,"",IFERROR((Q88-AVERAGE(Q$4:Q88))/STDEV(Q$4:Q88),""))</f>
        <v>-0.611437062366969</v>
      </c>
      <c r="AM88" s="26" t="n">
        <f aca="false">IF(ROW()&lt;4+MinObs-1,"",IFERROR((R88-AVERAGE(R$4:R88))/STDEV(R$4:R88),""))</f>
        <v>1.32257814450815</v>
      </c>
      <c r="AN88" s="26" t="n">
        <f aca="false">IF(ROW()&lt;4+MinObs-1,"",IFERROR((S88-AVERAGE(S$4:S88))/STDEV(S$4:S88),""))</f>
        <v>1.3732081167969</v>
      </c>
      <c r="AO88" s="26" t="n">
        <f aca="false">IF(ROW()&lt;4+MinObs-1,"",IFERROR((T88-AVERAGE(T$4:T88))/STDEV(T$4:T88),""))</f>
        <v>1.26095606752473</v>
      </c>
      <c r="AP88" s="26" t="n">
        <f aca="false">IF(ROW()&lt;4+MinObs-1,"",IFERROR((U88-AVERAGE(U$4:U88))/STDEV(U$4:U88),""))</f>
        <v>1.07068258131884</v>
      </c>
      <c r="AQ88" s="26" t="n">
        <f aca="false">IF(ROW()&lt;4+MinObs-1,"",IFERROR((V88-AVERAGE(V$4:V88))/STDEV(V$4:V88),""))</f>
        <v>-0.184116879764815</v>
      </c>
      <c r="AR88" s="26" t="n">
        <f aca="false">IF(W88="",0,IF(W88&gt;=z4,w4,IF(W88&gt;=z3,w3,IF(W88&gt;=zEntry,w2,IF(AND(W88&gt;=ExitZ,AR87&gt;0),w2,0)))))</f>
        <v>1</v>
      </c>
      <c r="AS88" s="26" t="n">
        <f aca="false">IF(X88="",0,IF(X88&gt;=z4,w4,IF(X88&gt;=z3,w3,IF(X88&gt;=zEntry,w2,IF(AND(X88&gt;=ExitZ,AS87&gt;0),w2,0)))))</f>
        <v>0</v>
      </c>
      <c r="AT88" s="26" t="n">
        <f aca="false">IF(Y88="",0,IF(Y88&gt;=z4,w4,IF(Y88&gt;=z3,w3,IF(Y88&gt;=zEntry,w2,IF(AND(Y88&gt;=ExitZ,AT87&gt;0),w2,0)))))</f>
        <v>1</v>
      </c>
      <c r="AU88" s="26" t="n">
        <f aca="false">IF(Z88="",0,IF(Z88&gt;=z4,w4,IF(Z88&gt;=z3,w3,IF(Z88&gt;=zEntry,w2,IF(AND(Z88&gt;=ExitZ,AU87&gt;0),w2,0)))))</f>
        <v>0</v>
      </c>
      <c r="AV88" s="26" t="n">
        <f aca="false">IF(AA88="",0,IF(AA88&gt;=z4,w4,IF(AA88&gt;=z3,w3,IF(AA88&gt;=zEntry,w2,IF(AND(AA88&gt;=ExitZ,AV87&gt;0),w2,0)))))</f>
        <v>0</v>
      </c>
      <c r="AW88" s="26" t="n">
        <f aca="false">IF(AB88="",0,IF(AB88&gt;=z4,w4,IF(AB88&gt;=z3,w3,IF(AB88&gt;=zEntry,w2,IF(AND(AB88&gt;=ExitZ,AW87&gt;0),w2,0)))))</f>
        <v>0</v>
      </c>
      <c r="AX88" s="26" t="n">
        <f aca="false">IF(AC88="",0,IF(AC88&gt;=z4,w4,IF(AC88&gt;=z3,w3,IF(AC88&gt;=zEntry,w2,IF(AND(AC88&gt;=ExitZ,AX87&gt;0),w2,0)))))</f>
        <v>0</v>
      </c>
      <c r="AY88" s="26" t="n">
        <f aca="false">IF(AD88="",0,IF(AD88&gt;=z4,w4,IF(AD88&gt;=z3,w3,IF(AD88&gt;=zEntry,w2,IF(AND(AD88&gt;=ExitZ,AY87&gt;0),w2,0)))))</f>
        <v>0</v>
      </c>
      <c r="AZ88" s="26" t="n">
        <f aca="false">IF(AE88="",0,IF(AE88&gt;=z4,w4,IF(AE88&gt;=z3,w3,IF(AE88&gt;=zEntry,w2,IF(AND(AE88&gt;=ExitZ,AZ87&gt;0),w2,0)))))</f>
        <v>0</v>
      </c>
      <c r="BA88" s="26" t="n">
        <f aca="false">IF(AF88="",0,IF(AF88&gt;=z4,w4,IF(AF88&gt;=z3,w3,IF(AF88&gt;=zEntry,w2,IF(AND(AF88&gt;=ExitZ,BA87&gt;0),w2,0)))))</f>
        <v>0</v>
      </c>
      <c r="BB88" s="26" t="n">
        <f aca="false">IF(AG88="",0,IF(AG88&gt;=z4,w4,IF(AG88&gt;=z3,w3,IF(AG88&gt;=zEntry,w2,IF(AND(AG88&gt;=ExitZ,BB87&gt;0),w2,0)))))</f>
        <v>0</v>
      </c>
      <c r="BC88" s="26" t="n">
        <f aca="false">IF(AH88="",0,IF(AH88&gt;=z4,w4,IF(AH88&gt;=z3,w3,IF(AH88&gt;=zEntry,w2,IF(AND(AH88&gt;=ExitZ,BC87&gt;0),w2,0)))))</f>
        <v>0</v>
      </c>
      <c r="BD88" s="26" t="n">
        <f aca="false">IF(AI88="",0,IF(AI88&gt;=z4,w4,IF(AI88&gt;=z3,w3,IF(AI88&gt;=zEntry,w2,IF(AND(AI88&gt;=ExitZ,BD87&gt;0),w2,0)))))</f>
        <v>0</v>
      </c>
      <c r="BE88" s="26" t="n">
        <f aca="false">IF(AJ88="",0,IF(AJ88&gt;=z4,w4,IF(AJ88&gt;=z3,w3,IF(AJ88&gt;=zEntry,w2,IF(AND(AJ88&gt;=ExitZ,BE87&gt;0),w2,0)))))</f>
        <v>0</v>
      </c>
      <c r="BF88" s="26" t="n">
        <f aca="false">IF(AK88="",0,IF(AK88&gt;=z4,w4,IF(AK88&gt;=z3,w3,IF(AK88&gt;=zEntry,w2,IF(AND(AK88&gt;=ExitZ,BF87&gt;0),w2,0)))))</f>
        <v>0</v>
      </c>
      <c r="BG88" s="26" t="n">
        <f aca="false">IF(AL88="",0,IF(AL88&gt;=z4,w4,IF(AL88&gt;=z3,w3,IF(AL88&gt;=zEntry,w2,IF(AND(AL88&gt;=ExitZ,BG87&gt;0),w2,0)))))</f>
        <v>0</v>
      </c>
      <c r="BH88" s="26" t="n">
        <f aca="false">IF(AM88="",0,IF(AM88&gt;=z4,w4,IF(AM88&gt;=z3,w3,IF(AM88&gt;=zEntry,w2,IF(AND(AM88&gt;=ExitZ,BH87&gt;0),w2,0)))))</f>
        <v>0</v>
      </c>
      <c r="BI88" s="26" t="n">
        <f aca="false">IF(AN88="",0,IF(AN88&gt;=z4,w4,IF(AN88&gt;=z3,w3,IF(AN88&gt;=zEntry,w2,IF(AND(AN88&gt;=ExitZ,BI87&gt;0),w2,0)))))</f>
        <v>0</v>
      </c>
      <c r="BJ88" s="26" t="n">
        <f aca="false">IF(AO88="",0,IF(AO88&gt;=z4,w4,IF(AO88&gt;=z3,w3,IF(AO88&gt;=zEntry,w2,IF(AND(AO88&gt;=ExitZ,BJ87&gt;0),w2,0)))))</f>
        <v>0</v>
      </c>
      <c r="BK88" s="26" t="n">
        <f aca="false">IF(AP88="",0,IF(AP88&gt;=z4,w4,IF(AP88&gt;=z3,w3,IF(AP88&gt;=zEntry,w2,IF(AND(AP88&gt;=ExitZ,BK87&gt;0),w2,0)))))</f>
        <v>0</v>
      </c>
      <c r="BL88" s="26" t="n">
        <f aca="false">IF(AQ88="",0,IF(AQ88&gt;=z4,w4,IF(AQ88&gt;=z3,w3,IF(AQ88&gt;=zEntry,w2,IF(AND(AQ88&gt;=ExitZ,BL87&gt;0),w2,0)))))</f>
        <v>0</v>
      </c>
      <c r="BM88" s="23" t="n">
        <f aca="false">IF(Rates_Data!AD87&gt;=Rates_Data!AE87,Rates_Data!AK88-Rates_Data!AL88,Rates_Data!AL88-Rates_Data!AK88)</f>
        <v>0.00125400000000001</v>
      </c>
      <c r="BN88" s="23" t="n">
        <f aca="false">IF(Rates_Data!AD87&gt;=Rates_Data!AF87,Rates_Data!AK88-Rates_Data!AM88,Rates_Data!AM88-Rates_Data!AK88)</f>
        <v>0.00209000000000001</v>
      </c>
      <c r="BO88" s="23" t="n">
        <f aca="false">IF(Rates_Data!AD87&gt;=Rates_Data!AG87,Rates_Data!AK88-Rates_Data!AN88,Rates_Data!AN88-Rates_Data!AK88)</f>
        <v>0.00549100000000001</v>
      </c>
      <c r="BP88" s="23" t="n">
        <f aca="false">IF(Rates_Data!AD87&gt;=Rates_Data!AH87,Rates_Data!AK88-Rates_Data!AO88,Rates_Data!AO88-Rates_Data!AK88)</f>
        <v>0.001957</v>
      </c>
      <c r="BQ88" s="23" t="n">
        <f aca="false">IF(Rates_Data!AD87&gt;=Rates_Data!AI87,Rates_Data!AK88-Rates_Data!AP88,Rates_Data!AP88-Rates_Data!AK88)</f>
        <v>0.000570000000000006</v>
      </c>
      <c r="BR88" s="23" t="n">
        <f aca="false">IF(Rates_Data!AD87&gt;=Rates_Data!AJ87,Rates_Data!AK88-Rates_Data!AQ88,Rates_Data!AQ88-Rates_Data!AK88)</f>
        <v>0.00338200000000001</v>
      </c>
      <c r="BS88" s="23" t="n">
        <f aca="false">IF(Rates_Data!AE87&gt;=Rates_Data!AF87,Rates_Data!AL88-Rates_Data!AM88,Rates_Data!AM88-Rates_Data!AL88)</f>
        <v>-0.000836000000000001</v>
      </c>
      <c r="BT88" s="23" t="n">
        <f aca="false">IF(Rates_Data!AE87&gt;=Rates_Data!AG87,Rates_Data!AL88-Rates_Data!AN88,Rates_Data!AN88-Rates_Data!AL88)</f>
        <v>0.00423700000000001</v>
      </c>
      <c r="BU88" s="23" t="n">
        <f aca="false">IF(Rates_Data!AE87&gt;=Rates_Data!AH87,Rates_Data!AL88-Rates_Data!AO88,Rates_Data!AO88-Rates_Data!AL88)</f>
        <v>0.000702999999999998</v>
      </c>
      <c r="BV88" s="23" t="n">
        <f aca="false">IF(Rates_Data!AE87&gt;=Rates_Data!AI87,Rates_Data!AL88-Rates_Data!AP88,Rates_Data!AP88-Rates_Data!AL88)</f>
        <v>0.000684</v>
      </c>
      <c r="BW88" s="23" t="n">
        <f aca="false">IF(Rates_Data!AE87&gt;=Rates_Data!AJ87,Rates_Data!AL88-Rates_Data!AQ88,Rates_Data!AQ88-Rates_Data!AL88)</f>
        <v>-0.002128</v>
      </c>
      <c r="BX88" s="23" t="n">
        <f aca="false">IF(Rates_Data!AF87&gt;=Rates_Data!AG87,Rates_Data!AM88-Rates_Data!AN88,Rates_Data!AN88-Rates_Data!AM88)</f>
        <v>0.00340100000000001</v>
      </c>
      <c r="BY88" s="23" t="n">
        <f aca="false">IF(Rates_Data!AF87&gt;=Rates_Data!AH87,Rates_Data!AM88-Rates_Data!AO88,Rates_Data!AO88-Rates_Data!AM88)</f>
        <v>-0.000133000000000002</v>
      </c>
      <c r="BZ88" s="23" t="n">
        <f aca="false">IF(Rates_Data!AF87&gt;=Rates_Data!AI87,Rates_Data!AM88-Rates_Data!AP88,Rates_Data!AP88-Rates_Data!AM88)</f>
        <v>0.00152</v>
      </c>
      <c r="CA88" s="23" t="n">
        <f aca="false">IF(Rates_Data!AF87&gt;=Rates_Data!AJ87,Rates_Data!AM88-Rates_Data!AQ88,Rates_Data!AQ88-Rates_Data!AM88)</f>
        <v>-0.001292</v>
      </c>
      <c r="CB88" s="23" t="n">
        <f aca="false">IF(Rates_Data!AG87&gt;=Rates_Data!AH87,Rates_Data!AN88-Rates_Data!AO88,Rates_Data!AO88-Rates_Data!AN88)</f>
        <v>0.00353400000000001</v>
      </c>
      <c r="CC88" s="23" t="n">
        <f aca="false">IF(Rates_Data!AG87&gt;=Rates_Data!AI87,Rates_Data!AN88-Rates_Data!AP88,Rates_Data!AP88-Rates_Data!AN88)</f>
        <v>0.00492100000000001</v>
      </c>
      <c r="CD88" s="23" t="n">
        <f aca="false">IF(Rates_Data!AG87&gt;=Rates_Data!AJ87,Rates_Data!AN88-Rates_Data!AQ88,Rates_Data!AQ88-Rates_Data!AN88)</f>
        <v>0.002109</v>
      </c>
      <c r="CE88" s="23" t="n">
        <f aca="false">IF(Rates_Data!AH87&gt;=Rates_Data!AI87,Rates_Data!AO88-Rates_Data!AP88,Rates_Data!AP88-Rates_Data!AO88)</f>
        <v>0.001387</v>
      </c>
      <c r="CF88" s="23" t="n">
        <f aca="false">IF(Rates_Data!AH87&gt;=Rates_Data!AJ87,Rates_Data!AO88-Rates_Data!AQ88,Rates_Data!AQ88-Rates_Data!AO88)</f>
        <v>-0.001425</v>
      </c>
      <c r="CG88" s="23" t="n">
        <f aca="false">IF(Rates_Data!AI87&gt;=Rates_Data!AJ87,Rates_Data!AP88-Rates_Data!AQ88,Rates_Data!AQ88-Rates_Data!AP88)</f>
        <v>-0.002812</v>
      </c>
      <c r="CH88" s="27" t="n">
        <f aca="false">IF(ROW()&lt;4+VolLB,"",STDEV(INDEX($BM:$BM,ROW()-VolLB+1):INDEX($BM:$BM,ROW()))*SQRT(12))</f>
        <v>0.0198943170892499</v>
      </c>
      <c r="CI88" s="27" t="n">
        <f aca="false">IF(ROW()&lt;4+VolLB,"",STDEV(INDEX($BN:$BN,ROW()-VolLB+1):INDEX($BN:$BN,ROW()))*SQRT(12))</f>
        <v>0.0190172318810874</v>
      </c>
      <c r="CJ88" s="27" t="n">
        <f aca="false">IF(ROW()&lt;4+VolLB,"",STDEV(INDEX($BO:$BO,ROW()-VolLB+1):INDEX($BO:$BO,ROW()))*SQRT(12))</f>
        <v>0.0210297130954322</v>
      </c>
      <c r="CK88" s="27" t="n">
        <f aca="false">IF(ROW()&lt;4+VolLB,"",STDEV(INDEX($BP:$BP,ROW()-VolLB+1):INDEX($BP:$BP,ROW()))*SQRT(12))</f>
        <v>0.0210965066796784</v>
      </c>
      <c r="CL88" s="27" t="n">
        <f aca="false">IF(ROW()&lt;4+VolLB,"",STDEV(INDEX($BQ:$BQ,ROW()-VolLB+1):INDEX($BQ:$BQ,ROW()))*SQRT(12))</f>
        <v>0.0215379979933583</v>
      </c>
      <c r="CM88" s="27" t="n">
        <f aca="false">IF(ROW()&lt;4+VolLB,"",STDEV(INDEX($BR:$BR,ROW()-VolLB+1):INDEX($BR:$BR,ROW()))*SQRT(12))</f>
        <v>0.0161342592646532</v>
      </c>
      <c r="CN88" s="27" t="n">
        <f aca="false">IF(ROW()&lt;4+VolLB,"",STDEV(INDEX($BS:$BS,ROW()-VolLB+1):INDEX($BS:$BS,ROW()))*SQRT(12))</f>
        <v>0.0230020269721729</v>
      </c>
      <c r="CO88" s="27" t="n">
        <f aca="false">IF(ROW()&lt;4+VolLB,"",STDEV(INDEX($BT:$BT,ROW()-VolLB+1):INDEX($BT:$BT,ROW()))*SQRT(12))</f>
        <v>0.0195022669419786</v>
      </c>
      <c r="CP88" s="27" t="n">
        <f aca="false">IF(ROW()&lt;4+VolLB,"",STDEV(INDEX($BU:$BU,ROW()-VolLB+1):INDEX($BU:$BU,ROW()))*SQRT(12))</f>
        <v>0.0220466321548537</v>
      </c>
      <c r="CQ88" s="27" t="n">
        <f aca="false">IF(ROW()&lt;4+VolLB,"",STDEV(INDEX($BV:$BV,ROW()-VolLB+1):INDEX($BV:$BV,ROW()))*SQRT(12))</f>
        <v>0.0237735768879573</v>
      </c>
      <c r="CR88" s="27" t="n">
        <f aca="false">IF(ROW()&lt;4+VolLB,"",STDEV(INDEX($BW:$BW,ROW()-VolLB+1):INDEX($BW:$BW,ROW()))*SQRT(12))</f>
        <v>0.0209375900616684</v>
      </c>
      <c r="CS88" s="27" t="n">
        <f aca="false">IF(ROW()&lt;4+VolLB,"",STDEV(INDEX($BX:$BX,ROW()-VolLB+1):INDEX($BX:$BX,ROW()))*SQRT(12))</f>
        <v>0.0198412372214081</v>
      </c>
      <c r="CT88" s="27" t="n">
        <f aca="false">IF(ROW()&lt;4+VolLB,"",STDEV(INDEX($BY:$BY,ROW()-VolLB+1):INDEX($BY:$BY,ROW()))*SQRT(12))</f>
        <v>0.0213557220495385</v>
      </c>
      <c r="CU88" s="27" t="n">
        <f aca="false">IF(ROW()&lt;4+VolLB,"",STDEV(INDEX($BZ:$BZ,ROW()-VolLB+1):INDEX($BZ:$BZ,ROW()))*SQRT(12))</f>
        <v>0.0223292194877773</v>
      </c>
      <c r="CV88" s="27" t="n">
        <f aca="false">IF(ROW()&lt;4+VolLB,"",STDEV(INDEX($CA:$CA,ROW()-VolLB+1):INDEX($CA:$CA,ROW()))*SQRT(12))</f>
        <v>0.0195372078474942</v>
      </c>
      <c r="CW88" s="27" t="n">
        <f aca="false">IF(ROW()&lt;4+VolLB,"",STDEV(INDEX($CB:$CB,ROW()-VolLB+1):INDEX($CB:$CB,ROW()))*SQRT(12))</f>
        <v>0.0201113668922873</v>
      </c>
      <c r="CX88" s="27" t="n">
        <f aca="false">IF(ROW()&lt;4+VolLB,"",STDEV(INDEX($CC:$CC,ROW()-VolLB+1):INDEX($CC:$CC,ROW()))*SQRT(12))</f>
        <v>0.0219107203506803</v>
      </c>
      <c r="CY88" s="27" t="n">
        <f aca="false">IF(ROW()&lt;4+VolLB,"",STDEV(INDEX($CD:$CD,ROW()-VolLB+1):INDEX($CD:$CD,ROW()))*SQRT(12))</f>
        <v>0.017464985518514</v>
      </c>
      <c r="CZ88" s="27" t="n">
        <f aca="false">IF(ROW()&lt;4+VolLB,"",STDEV(INDEX($CE:$CE,ROW()-VolLB+1):INDEX($CE:$CE,ROW()))*SQRT(12))</f>
        <v>0.0216791238592514</v>
      </c>
      <c r="DA88" s="27" t="n">
        <f aca="false">IF(ROW()&lt;4+VolLB,"",STDEV(INDEX($CF:$CF,ROW()-VolLB+1):INDEX($CF:$CF,ROW()))*SQRT(12))</f>
        <v>0.0188515919820354</v>
      </c>
      <c r="DB88" s="27" t="n">
        <f aca="false">IF(ROW()&lt;4+VolLB,"",STDEV(INDEX($CG:$CG,ROW()-VolLB+1):INDEX($CG:$CG,ROW()))*SQRT(12))</f>
        <v>0.0177277322310876</v>
      </c>
      <c r="DC88" s="26" t="n">
        <f aca="false">IF(OR(AR88=0,CH88="",CH88=0),0,AR88*MIN(MaxScal,TgtVol/CH88))</f>
        <v>1.0053122160603</v>
      </c>
      <c r="DD88" s="26" t="n">
        <f aca="false">IF(OR(AS88=0,CI88="",CI88=0),0,AS88*MIN(MaxScal,TgtVol/CI88))</f>
        <v>0</v>
      </c>
      <c r="DE88" s="26" t="n">
        <f aca="false">IF(OR(AT88=0,CJ88="",CJ88=0),0,AT88*MIN(MaxScal,TgtVol/CJ88))</f>
        <v>0.951035323650905</v>
      </c>
      <c r="DF88" s="26" t="n">
        <f aca="false">IF(OR(AU88=0,CK88="",CK88=0),0,AU88*MIN(MaxScal,TgtVol/CK88))</f>
        <v>0</v>
      </c>
      <c r="DG88" s="26" t="n">
        <f aca="false">IF(OR(AV88=0,CL88="",CL88=0),0,AV88*MIN(MaxScal,TgtVol/CL88))</f>
        <v>0</v>
      </c>
      <c r="DH88" s="26" t="n">
        <f aca="false">IF(OR(AW88=0,CM88="",CM88=0),0,AW88*MIN(MaxScal,TgtVol/CM88))</f>
        <v>0</v>
      </c>
      <c r="DI88" s="26" t="n">
        <f aca="false">IF(OR(AX88=0,CN88="",CN88=0),0,AX88*MIN(MaxScal,TgtVol/CN88))</f>
        <v>0</v>
      </c>
      <c r="DJ88" s="26" t="n">
        <f aca="false">IF(OR(AY88=0,CO88="",CO88=0),0,AY88*MIN(MaxScal,TgtVol/CO88))</f>
        <v>0</v>
      </c>
      <c r="DK88" s="26" t="n">
        <f aca="false">IF(OR(AZ88=0,CP88="",CP88=0),0,AZ88*MIN(MaxScal,TgtVol/CP88))</f>
        <v>0</v>
      </c>
      <c r="DL88" s="26" t="n">
        <f aca="false">IF(OR(BA88=0,CQ88="",CQ88=0),0,BA88*MIN(MaxScal,TgtVol/CQ88))</f>
        <v>0</v>
      </c>
      <c r="DM88" s="26" t="n">
        <f aca="false">IF(OR(BB88=0,CR88="",CR88=0),0,BB88*MIN(MaxScal,TgtVol/CR88))</f>
        <v>0</v>
      </c>
      <c r="DN88" s="26" t="n">
        <f aca="false">IF(OR(BC88=0,CS88="",CS88=0),0,BC88*MIN(MaxScal,TgtVol/CS88))</f>
        <v>0</v>
      </c>
      <c r="DO88" s="26" t="n">
        <f aca="false">IF(OR(BD88=0,CT88="",CT88=0),0,BD88*MIN(MaxScal,TgtVol/CT88))</f>
        <v>0</v>
      </c>
      <c r="DP88" s="26" t="n">
        <f aca="false">IF(OR(BE88=0,CU88="",CU88=0),0,BE88*MIN(MaxScal,TgtVol/CU88))</f>
        <v>0</v>
      </c>
      <c r="DQ88" s="26" t="n">
        <f aca="false">IF(OR(BF88=0,CV88="",CV88=0),0,BF88*MIN(MaxScal,TgtVol/CV88))</f>
        <v>0</v>
      </c>
      <c r="DR88" s="26" t="n">
        <f aca="false">IF(OR(BG88=0,CW88="",CW88=0),0,BG88*MIN(MaxScal,TgtVol/CW88))</f>
        <v>0</v>
      </c>
      <c r="DS88" s="26" t="n">
        <f aca="false">IF(OR(BH88=0,CX88="",CX88=0),0,BH88*MIN(MaxScal,TgtVol/CX88))</f>
        <v>0</v>
      </c>
      <c r="DT88" s="26" t="n">
        <f aca="false">IF(OR(BI88=0,CY88="",CY88=0),0,BI88*MIN(MaxScal,TgtVol/CY88))</f>
        <v>0</v>
      </c>
      <c r="DU88" s="26" t="n">
        <f aca="false">IF(OR(BJ88=0,CZ88="",CZ88=0),0,BJ88*MIN(MaxScal,TgtVol/CZ88))</f>
        <v>0</v>
      </c>
      <c r="DV88" s="26" t="n">
        <f aca="false">IF(OR(BK88=0,DA88="",DA88=0),0,BK88*MIN(MaxScal,TgtVol/DA88))</f>
        <v>0</v>
      </c>
      <c r="DW88" s="26" t="n">
        <f aca="false">IF(OR(BL88=0,DB88="",DB88=0),0,BL88*MIN(MaxScal,TgtVol/DB88))</f>
        <v>0</v>
      </c>
      <c r="DX88" s="28" t="n">
        <f aca="false">IFERROR(DC87*BM88,"")</f>
        <v>0.00122647925080123</v>
      </c>
      <c r="DY88" s="28" t="n">
        <f aca="false">IFERROR(DD87*BN88,"")</f>
        <v>0</v>
      </c>
      <c r="DZ88" s="28" t="n">
        <f aca="false">IFERROR(DE87*BO88,"")</f>
        <v>0.00519566302982668</v>
      </c>
      <c r="EA88" s="28" t="n">
        <f aca="false">IFERROR(DF87*BP88,"")</f>
        <v>0</v>
      </c>
      <c r="EB88" s="28" t="n">
        <f aca="false">IFERROR(DG87*BQ88,"")</f>
        <v>0</v>
      </c>
      <c r="EC88" s="28" t="n">
        <f aca="false">IFERROR(DH87*BR88,"")</f>
        <v>0</v>
      </c>
      <c r="ED88" s="28" t="n">
        <f aca="false">IFERROR(DI87*BS88,"")</f>
        <v>-0</v>
      </c>
      <c r="EE88" s="28" t="n">
        <f aca="false">IFERROR(DJ87*BT88,"")</f>
        <v>0</v>
      </c>
      <c r="EF88" s="28" t="n">
        <f aca="false">IFERROR(DK87*BU88,"")</f>
        <v>0</v>
      </c>
      <c r="EG88" s="28" t="n">
        <f aca="false">IFERROR(DL87*BV88,"")</f>
        <v>0.000575462512530642</v>
      </c>
      <c r="EH88" s="28" t="n">
        <f aca="false">IFERROR(DM87*BW88,"")</f>
        <v>-0</v>
      </c>
      <c r="EI88" s="28" t="n">
        <f aca="false">IFERROR(DN87*BX88,"")</f>
        <v>0</v>
      </c>
      <c r="EJ88" s="28" t="n">
        <f aca="false">IFERROR(DO87*BY88,"")</f>
        <v>-0</v>
      </c>
      <c r="EK88" s="28" t="n">
        <f aca="false">IFERROR(DP87*BZ88,"")</f>
        <v>0</v>
      </c>
      <c r="EL88" s="28" t="n">
        <f aca="false">IFERROR(DQ87*CA88,"")</f>
        <v>-0</v>
      </c>
      <c r="EM88" s="28" t="n">
        <f aca="false">IFERROR(DR87*CB88,"")</f>
        <v>0</v>
      </c>
      <c r="EN88" s="28" t="n">
        <f aca="false">IFERROR(DS87*CC88,"")</f>
        <v>0.00453218846051909</v>
      </c>
      <c r="EO88" s="28" t="n">
        <f aca="false">IFERROR(DT87*CD88,"")</f>
        <v>0</v>
      </c>
      <c r="EP88" s="28" t="n">
        <f aca="false">IFERROR(DU87*CE88,"")</f>
        <v>0</v>
      </c>
      <c r="EQ88" s="28" t="n">
        <f aca="false">IFERROR(DV87*CF88,"")</f>
        <v>-0</v>
      </c>
      <c r="ER88" s="28" t="n">
        <f aca="false">IFERROR(DW87*CG88,"")</f>
        <v>-0</v>
      </c>
      <c r="ES88" s="28" t="n">
        <f aca="false">IF(ROW()=4,"",SUM(DX88:ER88))</f>
        <v>0.0115297932536776</v>
      </c>
      <c r="ET88" s="29" t="n">
        <f aca="false">COUNTIF(AR88:BL88,"&gt;0")</f>
        <v>2</v>
      </c>
    </row>
    <row r="89" customFormat="false" ht="15" hidden="false" customHeight="false" outlineLevel="0" collapsed="false">
      <c r="A89" s="19" t="n">
        <v>40602</v>
      </c>
      <c r="B89" s="23" t="n">
        <f aca="false">ABS(Rates_Data!AD89-Rates_Data!AE89)</f>
        <v>0.720383720930232</v>
      </c>
      <c r="C89" s="23" t="n">
        <f aca="false">ABS(Rates_Data!AD89-Rates_Data!AF89)</f>
        <v>0.15296511627907</v>
      </c>
      <c r="D89" s="23" t="n">
        <f aca="false">ABS(Rates_Data!AD89-Rates_Data!AG89)</f>
        <v>1.29145348837209</v>
      </c>
      <c r="E89" s="23" t="n">
        <f aca="false">ABS(Rates_Data!AD89-Rates_Data!AH89)</f>
        <v>1.24786046511628</v>
      </c>
      <c r="F89" s="23" t="n">
        <f aca="false">ABS(Rates_Data!AD89-Rates_Data!AI89)</f>
        <v>0.704116279069767</v>
      </c>
      <c r="G89" s="23" t="n">
        <f aca="false">ABS(Rates_Data!AD89-Rates_Data!AJ89)</f>
        <v>0.382267441860465</v>
      </c>
      <c r="H89" s="23" t="n">
        <f aca="false">ABS(Rates_Data!AE89-Rates_Data!AF89)</f>
        <v>0.567418604651163</v>
      </c>
      <c r="I89" s="23" t="n">
        <f aca="false">ABS(Rates_Data!AE89-Rates_Data!AG89)</f>
        <v>0.57106976744186</v>
      </c>
      <c r="J89" s="23" t="n">
        <f aca="false">ABS(Rates_Data!AE89-Rates_Data!AH89)</f>
        <v>0.527476744186047</v>
      </c>
      <c r="K89" s="23" t="n">
        <f aca="false">ABS(Rates_Data!AE89-Rates_Data!AI89)</f>
        <v>0.016267441860465</v>
      </c>
      <c r="L89" s="23" t="n">
        <f aca="false">ABS(Rates_Data!AE89-Rates_Data!AJ89)</f>
        <v>0.338116279069767</v>
      </c>
      <c r="M89" s="23" t="n">
        <f aca="false">ABS(Rates_Data!AF89-Rates_Data!AG89)</f>
        <v>1.13848837209302</v>
      </c>
      <c r="N89" s="23" t="n">
        <f aca="false">ABS(Rates_Data!AF89-Rates_Data!AH89)</f>
        <v>1.09489534883721</v>
      </c>
      <c r="O89" s="23" t="n">
        <f aca="false">ABS(Rates_Data!AF89-Rates_Data!AI89)</f>
        <v>0.551151162790697</v>
      </c>
      <c r="P89" s="23" t="n">
        <f aca="false">ABS(Rates_Data!AF89-Rates_Data!AJ89)</f>
        <v>0.229302325581395</v>
      </c>
      <c r="Q89" s="23" t="n">
        <f aca="false">ABS(Rates_Data!AG89-Rates_Data!AH89)</f>
        <v>0.0435930232558136</v>
      </c>
      <c r="R89" s="23" t="n">
        <f aca="false">ABS(Rates_Data!AG89-Rates_Data!AI89)</f>
        <v>0.587337209302325</v>
      </c>
      <c r="S89" s="23" t="n">
        <f aca="false">ABS(Rates_Data!AG89-Rates_Data!AJ89)</f>
        <v>0.909186046511628</v>
      </c>
      <c r="T89" s="23" t="n">
        <f aca="false">ABS(Rates_Data!AH89-Rates_Data!AI89)</f>
        <v>0.543744186046512</v>
      </c>
      <c r="U89" s="23" t="n">
        <f aca="false">ABS(Rates_Data!AH89-Rates_Data!AJ89)</f>
        <v>0.865593023255814</v>
      </c>
      <c r="V89" s="23" t="n">
        <f aca="false">ABS(Rates_Data!AI89-Rates_Data!AJ89)</f>
        <v>0.321848837209302</v>
      </c>
      <c r="W89" s="26" t="n">
        <f aca="false">IF(ROW()&lt;4+MinObs-1,"",IFERROR((B89-AVERAGE(B$4:B89))/STDEV(B$4:B89),""))</f>
        <v>1.32400929027871</v>
      </c>
      <c r="X89" s="26" t="n">
        <f aca="false">IF(ROW()&lt;4+MinObs-1,"",IFERROR((C89-AVERAGE(C$4:C89))/STDEV(C$4:C89),""))</f>
        <v>-0.73357252352464</v>
      </c>
      <c r="Y89" s="26" t="n">
        <f aca="false">IF(ROW()&lt;4+MinObs-1,"",IFERROR((D89-AVERAGE(D$4:D89))/STDEV(D$4:D89),""))</f>
        <v>1.60553620398067</v>
      </c>
      <c r="Z89" s="26" t="n">
        <f aca="false">IF(ROW()&lt;4+MinObs-1,"",IFERROR((E89-AVERAGE(E$4:E89))/STDEV(E$4:E89),""))</f>
        <v>1.09736707760145</v>
      </c>
      <c r="AA89" s="26" t="n">
        <f aca="false">IF(ROW()&lt;4+MinObs-1,"",IFERROR((F89-AVERAGE(F$4:F89))/STDEV(F$4:F89),""))</f>
        <v>1.25699721293154</v>
      </c>
      <c r="AB89" s="26" t="n">
        <f aca="false">IF(ROW()&lt;4+MinObs-1,"",IFERROR((G89-AVERAGE(G$4:G89))/STDEV(G$4:G89),""))</f>
        <v>0.0536545052363796</v>
      </c>
      <c r="AC89" s="26" t="n">
        <f aca="false">IF(ROW()&lt;4+MinObs-1,"",IFERROR((H89-AVERAGE(H$4:H89))/STDEV(H$4:H89),""))</f>
        <v>1.36952052571376</v>
      </c>
      <c r="AD89" s="26" t="n">
        <f aca="false">IF(ROW()&lt;4+MinObs-1,"",IFERROR((I89-AVERAGE(I$4:I89))/STDEV(I$4:I89),""))</f>
        <v>0.439599844633356</v>
      </c>
      <c r="AE89" s="26" t="n">
        <f aca="false">IF(ROW()&lt;4+MinObs-1,"",IFERROR((J89-AVERAGE(J$4:J89))/STDEV(J$4:J89),""))</f>
        <v>0.0630545253935219</v>
      </c>
      <c r="AF89" s="26" t="n">
        <f aca="false">IF(ROW()&lt;4+MinObs-1,"",IFERROR((K89-AVERAGE(K$4:K89))/STDEV(K$4:K89),""))</f>
        <v>-1.13651586723924</v>
      </c>
      <c r="AG89" s="26" t="n">
        <f aca="false">IF(ROW()&lt;4+MinObs-1,"",IFERROR((L89-AVERAGE(L$4:L89))/STDEV(L$4:L89),""))</f>
        <v>-0.00400411301216906</v>
      </c>
      <c r="AH89" s="26" t="n">
        <f aca="false">IF(ROW()&lt;4+MinObs-1,"",IFERROR((M89-AVERAGE(M$4:M89))/STDEV(M$4:M89),""))</f>
        <v>1.35362344577991</v>
      </c>
      <c r="AI89" s="26" t="n">
        <f aca="false">IF(ROW()&lt;4+MinObs-1,"",IFERROR((N89-AVERAGE(N$4:N89))/STDEV(N$4:N89),""))</f>
        <v>1.21495907975591</v>
      </c>
      <c r="AJ89" s="26" t="n">
        <f aca="false">IF(ROW()&lt;4+MinObs-1,"",IFERROR((O89-AVERAGE(O$4:O89))/STDEV(O$4:O89),""))</f>
        <v>0.945272404931645</v>
      </c>
      <c r="AK89" s="26" t="n">
        <f aca="false">IF(ROW()&lt;4+MinObs-1,"",IFERROR((P89-AVERAGE(P$4:P89))/STDEV(P$4:P89),""))</f>
        <v>-0.41692608351809</v>
      </c>
      <c r="AL89" s="26" t="n">
        <f aca="false">IF(ROW()&lt;4+MinObs-1,"",IFERROR((Q89-AVERAGE(Q$4:Q89))/STDEV(Q$4:Q89),""))</f>
        <v>-0.81238642515274</v>
      </c>
      <c r="AM89" s="26" t="n">
        <f aca="false">IF(ROW()&lt;4+MinObs-1,"",IFERROR((R89-AVERAGE(R$4:R89))/STDEV(R$4:R89),""))</f>
        <v>0.291583844593443</v>
      </c>
      <c r="AN89" s="26" t="n">
        <f aca="false">IF(ROW()&lt;4+MinObs-1,"",IFERROR((S89-AVERAGE(S$4:S89))/STDEV(S$4:S89),""))</f>
        <v>0.46356418116242</v>
      </c>
      <c r="AO89" s="26" t="n">
        <f aca="false">IF(ROW()&lt;4+MinObs-1,"",IFERROR((T89-AVERAGE(T$4:T89))/STDEV(T$4:T89),""))</f>
        <v>-0.00150624759388567</v>
      </c>
      <c r="AP89" s="26" t="n">
        <f aca="false">IF(ROW()&lt;4+MinObs-1,"",IFERROR((U89-AVERAGE(U$4:U89))/STDEV(U$4:U89),""))</f>
        <v>0.224651296385207</v>
      </c>
      <c r="AQ89" s="26" t="n">
        <f aca="false">IF(ROW()&lt;4+MinObs-1,"",IFERROR((V89-AVERAGE(V$4:V89))/STDEV(V$4:V89),""))</f>
        <v>-0.0339886861728905</v>
      </c>
      <c r="AR89" s="26" t="n">
        <f aca="false">IF(W89="",0,IF(W89&gt;=z4,w4,IF(W89&gt;=z3,w3,IF(W89&gt;=zEntry,w2,IF(AND(W89&gt;=ExitZ,AR88&gt;0),w2,0)))))</f>
        <v>0</v>
      </c>
      <c r="AS89" s="26" t="n">
        <f aca="false">IF(X89="",0,IF(X89&gt;=z4,w4,IF(X89&gt;=z3,w3,IF(X89&gt;=zEntry,w2,IF(AND(X89&gt;=ExitZ,AS88&gt;0),w2,0)))))</f>
        <v>0</v>
      </c>
      <c r="AT89" s="26" t="n">
        <f aca="false">IF(Y89="",0,IF(Y89&gt;=z4,w4,IF(Y89&gt;=z3,w3,IF(Y89&gt;=zEntry,w2,IF(AND(Y89&gt;=ExitZ,AT88&gt;0),w2,0)))))</f>
        <v>0</v>
      </c>
      <c r="AU89" s="26" t="n">
        <f aca="false">IF(Z89="",0,IF(Z89&gt;=z4,w4,IF(Z89&gt;=z3,w3,IF(Z89&gt;=zEntry,w2,IF(AND(Z89&gt;=ExitZ,AU88&gt;0),w2,0)))))</f>
        <v>0</v>
      </c>
      <c r="AV89" s="26" t="n">
        <f aca="false">IF(AA89="",0,IF(AA89&gt;=z4,w4,IF(AA89&gt;=z3,w3,IF(AA89&gt;=zEntry,w2,IF(AND(AA89&gt;=ExitZ,AV88&gt;0),w2,0)))))</f>
        <v>0</v>
      </c>
      <c r="AW89" s="26" t="n">
        <f aca="false">IF(AB89="",0,IF(AB89&gt;=z4,w4,IF(AB89&gt;=z3,w3,IF(AB89&gt;=zEntry,w2,IF(AND(AB89&gt;=ExitZ,AW88&gt;0),w2,0)))))</f>
        <v>0</v>
      </c>
      <c r="AX89" s="26" t="n">
        <f aca="false">IF(AC89="",0,IF(AC89&gt;=z4,w4,IF(AC89&gt;=z3,w3,IF(AC89&gt;=zEntry,w2,IF(AND(AC89&gt;=ExitZ,AX88&gt;0),w2,0)))))</f>
        <v>0</v>
      </c>
      <c r="AY89" s="26" t="n">
        <f aca="false">IF(AD89="",0,IF(AD89&gt;=z4,w4,IF(AD89&gt;=z3,w3,IF(AD89&gt;=zEntry,w2,IF(AND(AD89&gt;=ExitZ,AY88&gt;0),w2,0)))))</f>
        <v>0</v>
      </c>
      <c r="AZ89" s="26" t="n">
        <f aca="false">IF(AE89="",0,IF(AE89&gt;=z4,w4,IF(AE89&gt;=z3,w3,IF(AE89&gt;=zEntry,w2,IF(AND(AE89&gt;=ExitZ,AZ88&gt;0),w2,0)))))</f>
        <v>0</v>
      </c>
      <c r="BA89" s="26" t="n">
        <f aca="false">IF(AF89="",0,IF(AF89&gt;=z4,w4,IF(AF89&gt;=z3,w3,IF(AF89&gt;=zEntry,w2,IF(AND(AF89&gt;=ExitZ,BA88&gt;0),w2,0)))))</f>
        <v>0</v>
      </c>
      <c r="BB89" s="26" t="n">
        <f aca="false">IF(AG89="",0,IF(AG89&gt;=z4,w4,IF(AG89&gt;=z3,w3,IF(AG89&gt;=zEntry,w2,IF(AND(AG89&gt;=ExitZ,BB88&gt;0),w2,0)))))</f>
        <v>0</v>
      </c>
      <c r="BC89" s="26" t="n">
        <f aca="false">IF(AH89="",0,IF(AH89&gt;=z4,w4,IF(AH89&gt;=z3,w3,IF(AH89&gt;=zEntry,w2,IF(AND(AH89&gt;=ExitZ,BC88&gt;0),w2,0)))))</f>
        <v>0</v>
      </c>
      <c r="BD89" s="26" t="n">
        <f aca="false">IF(AI89="",0,IF(AI89&gt;=z4,w4,IF(AI89&gt;=z3,w3,IF(AI89&gt;=zEntry,w2,IF(AND(AI89&gt;=ExitZ,BD88&gt;0),w2,0)))))</f>
        <v>0</v>
      </c>
      <c r="BE89" s="26" t="n">
        <f aca="false">IF(AJ89="",0,IF(AJ89&gt;=z4,w4,IF(AJ89&gt;=z3,w3,IF(AJ89&gt;=zEntry,w2,IF(AND(AJ89&gt;=ExitZ,BE88&gt;0),w2,0)))))</f>
        <v>0</v>
      </c>
      <c r="BF89" s="26" t="n">
        <f aca="false">IF(AK89="",0,IF(AK89&gt;=z4,w4,IF(AK89&gt;=z3,w3,IF(AK89&gt;=zEntry,w2,IF(AND(AK89&gt;=ExitZ,BF88&gt;0),w2,0)))))</f>
        <v>0</v>
      </c>
      <c r="BG89" s="26" t="n">
        <f aca="false">IF(AL89="",0,IF(AL89&gt;=z4,w4,IF(AL89&gt;=z3,w3,IF(AL89&gt;=zEntry,w2,IF(AND(AL89&gt;=ExitZ,BG88&gt;0),w2,0)))))</f>
        <v>0</v>
      </c>
      <c r="BH89" s="26" t="n">
        <f aca="false">IF(AM89="",0,IF(AM89&gt;=z4,w4,IF(AM89&gt;=z3,w3,IF(AM89&gt;=zEntry,w2,IF(AND(AM89&gt;=ExitZ,BH88&gt;0),w2,0)))))</f>
        <v>0</v>
      </c>
      <c r="BI89" s="26" t="n">
        <f aca="false">IF(AN89="",0,IF(AN89&gt;=z4,w4,IF(AN89&gt;=z3,w3,IF(AN89&gt;=zEntry,w2,IF(AND(AN89&gt;=ExitZ,BI88&gt;0),w2,0)))))</f>
        <v>0</v>
      </c>
      <c r="BJ89" s="26" t="n">
        <f aca="false">IF(AO89="",0,IF(AO89&gt;=z4,w4,IF(AO89&gt;=z3,w3,IF(AO89&gt;=zEntry,w2,IF(AND(AO89&gt;=ExitZ,BJ88&gt;0),w2,0)))))</f>
        <v>0</v>
      </c>
      <c r="BK89" s="26" t="n">
        <f aca="false">IF(AP89="",0,IF(AP89&gt;=z4,w4,IF(AP89&gt;=z3,w3,IF(AP89&gt;=zEntry,w2,IF(AND(AP89&gt;=ExitZ,BK88&gt;0),w2,0)))))</f>
        <v>0</v>
      </c>
      <c r="BL89" s="26" t="n">
        <f aca="false">IF(AQ89="",0,IF(AQ89&gt;=z4,w4,IF(AQ89&gt;=z3,w3,IF(AQ89&gt;=zEntry,w2,IF(AND(AQ89&gt;=ExitZ,BL88&gt;0),w2,0)))))</f>
        <v>0</v>
      </c>
      <c r="BM89" s="23" t="n">
        <f aca="false">IF(Rates_Data!AD88&gt;=Rates_Data!AE88,Rates_Data!AK89-Rates_Data!AL89,Rates_Data!AL89-Rates_Data!AK89)</f>
        <v>0.002736</v>
      </c>
      <c r="BN89" s="23" t="n">
        <f aca="false">IF(Rates_Data!AD88&gt;=Rates_Data!AF88,Rates_Data!AK89-Rates_Data!AM89,Rates_Data!AM89-Rates_Data!AK89)</f>
        <v>0.004826</v>
      </c>
      <c r="BO89" s="23" t="n">
        <f aca="false">IF(Rates_Data!AD88&gt;=Rates_Data!AG88,Rates_Data!AK89-Rates_Data!AN89,Rates_Data!AN89-Rates_Data!AK89)</f>
        <v>0.00321099999999999</v>
      </c>
      <c r="BP89" s="23" t="n">
        <f aca="false">IF(Rates_Data!AD88&gt;=Rates_Data!AH88,Rates_Data!AK89-Rates_Data!AO89,Rates_Data!AO89-Rates_Data!AK89)</f>
        <v>-0.000152000000000001</v>
      </c>
      <c r="BQ89" s="23" t="n">
        <f aca="false">IF(Rates_Data!AD88&gt;=Rates_Data!AI88,Rates_Data!AK89-Rates_Data!AP89,Rates_Data!AP89-Rates_Data!AK89)</f>
        <v>-0.00684</v>
      </c>
      <c r="BR89" s="23" t="n">
        <f aca="false">IF(Rates_Data!AD88&gt;=Rates_Data!AJ88,Rates_Data!AK89-Rates_Data!AQ89,Rates_Data!AQ89-Rates_Data!AK89)</f>
        <v>0.000645999999999996</v>
      </c>
      <c r="BS89" s="23" t="n">
        <f aca="false">IF(Rates_Data!AE88&gt;=Rates_Data!AF88,Rates_Data!AL89-Rates_Data!AM89,Rates_Data!AM89-Rates_Data!AL89)</f>
        <v>-0.00209</v>
      </c>
      <c r="BT89" s="23" t="n">
        <f aca="false">IF(Rates_Data!AE88&gt;=Rates_Data!AG88,Rates_Data!AL89-Rates_Data!AN89,Rates_Data!AN89-Rates_Data!AL89)</f>
        <v>0.00047499999999999</v>
      </c>
      <c r="BU89" s="23" t="n">
        <f aca="false">IF(Rates_Data!AE88&gt;=Rates_Data!AH88,Rates_Data!AL89-Rates_Data!AO89,Rates_Data!AO89-Rates_Data!AL89)</f>
        <v>-0.002888</v>
      </c>
      <c r="BV89" s="23" t="n">
        <f aca="false">IF(Rates_Data!AE88&gt;=Rates_Data!AI88,Rates_Data!AL89-Rates_Data!AP89,Rates_Data!AP89-Rates_Data!AL89)</f>
        <v>0.009576</v>
      </c>
      <c r="BW89" s="23" t="n">
        <f aca="false">IF(Rates_Data!AE88&gt;=Rates_Data!AJ88,Rates_Data!AL89-Rates_Data!AQ89,Rates_Data!AQ89-Rates_Data!AL89)</f>
        <v>0.00209000000000001</v>
      </c>
      <c r="BX89" s="23" t="n">
        <f aca="false">IF(Rates_Data!AF88&gt;=Rates_Data!AG88,Rates_Data!AM89-Rates_Data!AN89,Rates_Data!AN89-Rates_Data!AM89)</f>
        <v>-0.00161500000000001</v>
      </c>
      <c r="BY89" s="23" t="n">
        <f aca="false">IF(Rates_Data!AF88&gt;=Rates_Data!AH88,Rates_Data!AM89-Rates_Data!AO89,Rates_Data!AO89-Rates_Data!AM89)</f>
        <v>-0.004978</v>
      </c>
      <c r="BZ89" s="23" t="n">
        <f aca="false">IF(Rates_Data!AF88&gt;=Rates_Data!AI88,Rates_Data!AM89-Rates_Data!AP89,Rates_Data!AP89-Rates_Data!AM89)</f>
        <v>-0.011666</v>
      </c>
      <c r="CA89" s="23" t="n">
        <f aca="false">IF(Rates_Data!AF88&gt;=Rates_Data!AJ88,Rates_Data!AM89-Rates_Data!AQ89,Rates_Data!AQ89-Rates_Data!AM89)</f>
        <v>0.00418</v>
      </c>
      <c r="CB89" s="23" t="n">
        <f aca="false">IF(Rates_Data!AG88&gt;=Rates_Data!AH88,Rates_Data!AN89-Rates_Data!AO89,Rates_Data!AO89-Rates_Data!AN89)</f>
        <v>0.00336299999999999</v>
      </c>
      <c r="CC89" s="23" t="n">
        <f aca="false">IF(Rates_Data!AG88&gt;=Rates_Data!AI88,Rates_Data!AN89-Rates_Data!AP89,Rates_Data!AP89-Rates_Data!AN89)</f>
        <v>0.010051</v>
      </c>
      <c r="CD89" s="23" t="n">
        <f aca="false">IF(Rates_Data!AG88&gt;=Rates_Data!AJ88,Rates_Data!AN89-Rates_Data!AQ89,Rates_Data!AQ89-Rates_Data!AN89)</f>
        <v>0.002565</v>
      </c>
      <c r="CE89" s="23" t="n">
        <f aca="false">IF(Rates_Data!AH88&gt;=Rates_Data!AI88,Rates_Data!AO89-Rates_Data!AP89,Rates_Data!AP89-Rates_Data!AO89)</f>
        <v>0.006688</v>
      </c>
      <c r="CF89" s="23" t="n">
        <f aca="false">IF(Rates_Data!AH88&gt;=Rates_Data!AJ88,Rates_Data!AO89-Rates_Data!AQ89,Rates_Data!AQ89-Rates_Data!AO89)</f>
        <v>-0.000797999999999997</v>
      </c>
      <c r="CG89" s="23" t="n">
        <f aca="false">IF(Rates_Data!AI88&gt;=Rates_Data!AJ88,Rates_Data!AP89-Rates_Data!AQ89,Rates_Data!AQ89-Rates_Data!AP89)</f>
        <v>-0.007486</v>
      </c>
      <c r="CH89" s="27" t="n">
        <f aca="false">IF(ROW()&lt;4+VolLB,"",STDEV(INDEX($BM:$BM,ROW()-VolLB+1):INDEX($BM:$BM,ROW()))*SQRT(12))</f>
        <v>0.0196566925309713</v>
      </c>
      <c r="CI89" s="27" t="n">
        <f aca="false">IF(ROW()&lt;4+VolLB,"",STDEV(INDEX($BN:$BN,ROW()-VolLB+1):INDEX($BN:$BN,ROW()))*SQRT(12))</f>
        <v>0.018881323695274</v>
      </c>
      <c r="CJ89" s="27" t="n">
        <f aca="false">IF(ROW()&lt;4+VolLB,"",STDEV(INDEX($BO:$BO,ROW()-VolLB+1):INDEX($BO:$BO,ROW()))*SQRT(12))</f>
        <v>0.0210177730746872</v>
      </c>
      <c r="CK89" s="27" t="n">
        <f aca="false">IF(ROW()&lt;4+VolLB,"",STDEV(INDEX($BP:$BP,ROW()-VolLB+1):INDEX($BP:$BP,ROW()))*SQRT(12))</f>
        <v>0.0203693418223611</v>
      </c>
      <c r="CL89" s="27" t="n">
        <f aca="false">IF(ROW()&lt;4+VolLB,"",STDEV(INDEX($BQ:$BQ,ROW()-VolLB+1):INDEX($BQ:$BQ,ROW()))*SQRT(12))</f>
        <v>0.0216823334860434</v>
      </c>
      <c r="CM89" s="27" t="n">
        <f aca="false">IF(ROW()&lt;4+VolLB,"",STDEV(INDEX($BR:$BR,ROW()-VolLB+1):INDEX($BR:$BR,ROW()))*SQRT(12))</f>
        <v>0.0160213888355238</v>
      </c>
      <c r="CN89" s="27" t="n">
        <f aca="false">IF(ROW()&lt;4+VolLB,"",STDEV(INDEX($BS:$BS,ROW()-VolLB+1):INDEX($BS:$BS,ROW()))*SQRT(12))</f>
        <v>0.0230902765045623</v>
      </c>
      <c r="CO89" s="27" t="n">
        <f aca="false">IF(ROW()&lt;4+VolLB,"",STDEV(INDEX($BT:$BT,ROW()-VolLB+1):INDEX($BT:$BT,ROW()))*SQRT(12))</f>
        <v>0.0194576209936707</v>
      </c>
      <c r="CP89" s="27" t="n">
        <f aca="false">IF(ROW()&lt;4+VolLB,"",STDEV(INDEX($BU:$BU,ROW()-VolLB+1):INDEX($BU:$BU,ROW()))*SQRT(12))</f>
        <v>0.0220597588647616</v>
      </c>
      <c r="CQ89" s="27" t="n">
        <f aca="false">IF(ROW()&lt;4+VolLB,"",STDEV(INDEX($BV:$BV,ROW()-VolLB+1):INDEX($BV:$BV,ROW()))*SQRT(12))</f>
        <v>0.0233675088296712</v>
      </c>
      <c r="CR89" s="27" t="n">
        <f aca="false">IF(ROW()&lt;4+VolLB,"",STDEV(INDEX($BW:$BW,ROW()-VolLB+1):INDEX($BW:$BW,ROW()))*SQRT(12))</f>
        <v>0.0208098197157015</v>
      </c>
      <c r="CS89" s="27" t="n">
        <f aca="false">IF(ROW()&lt;4+VolLB,"",STDEV(INDEX($BX:$BX,ROW()-VolLB+1):INDEX($BX:$BX,ROW()))*SQRT(12))</f>
        <v>0.0197891497630105</v>
      </c>
      <c r="CT89" s="27" t="n">
        <f aca="false">IF(ROW()&lt;4+VolLB,"",STDEV(INDEX($BY:$BY,ROW()-VolLB+1):INDEX($BY:$BY,ROW()))*SQRT(12))</f>
        <v>0.0214616835473295</v>
      </c>
      <c r="CU89" s="27" t="n">
        <f aca="false">IF(ROW()&lt;4+VolLB,"",STDEV(INDEX($BZ:$BZ,ROW()-VolLB+1):INDEX($BZ:$BZ,ROW()))*SQRT(12))</f>
        <v>0.02193012012127</v>
      </c>
      <c r="CV89" s="27" t="n">
        <f aca="false">IF(ROW()&lt;4+VolLB,"",STDEV(INDEX($CA:$CA,ROW()-VolLB+1):INDEX($CA:$CA,ROW()))*SQRT(12))</f>
        <v>0.0195003869607515</v>
      </c>
      <c r="CW89" s="27" t="n">
        <f aca="false">IF(ROW()&lt;4+VolLB,"",STDEV(INDEX($CB:$CB,ROW()-VolLB+1):INDEX($CB:$CB,ROW()))*SQRT(12))</f>
        <v>0.0199539236957833</v>
      </c>
      <c r="CX89" s="27" t="n">
        <f aca="false">IF(ROW()&lt;4+VolLB,"",STDEV(INDEX($CC:$CC,ROW()-VolLB+1):INDEX($CC:$CC,ROW()))*SQRT(12))</f>
        <v>0.0219345783499587</v>
      </c>
      <c r="CY89" s="27" t="n">
        <f aca="false">IF(ROW()&lt;4+VolLB,"",STDEV(INDEX($CD:$CD,ROW()-VolLB+1):INDEX($CD:$CD,ROW()))*SQRT(12))</f>
        <v>0.0175043215681701</v>
      </c>
      <c r="CZ89" s="27" t="n">
        <f aca="false">IF(ROW()&lt;4+VolLB,"",STDEV(INDEX($CE:$CE,ROW()-VolLB+1):INDEX($CE:$CE,ROW()))*SQRT(12))</f>
        <v>0.0200944201210187</v>
      </c>
      <c r="DA89" s="27" t="n">
        <f aca="false">IF(ROW()&lt;4+VolLB,"",STDEV(INDEX($CF:$CF,ROW()-VolLB+1):INDEX($CF:$CF,ROW()))*SQRT(12))</f>
        <v>0.0183871738453479</v>
      </c>
      <c r="DB89" s="27" t="n">
        <f aca="false">IF(ROW()&lt;4+VolLB,"",STDEV(INDEX($CG:$CG,ROW()-VolLB+1):INDEX($CG:$CG,ROW()))*SQRT(12))</f>
        <v>0.0176277966459361</v>
      </c>
      <c r="DC89" s="26" t="n">
        <f aca="false">IF(OR(AR89=0,CH89="",CH89=0),0,AR89*MIN(MaxScal,TgtVol/CH89))</f>
        <v>0</v>
      </c>
      <c r="DD89" s="26" t="n">
        <f aca="false">IF(OR(AS89=0,CI89="",CI89=0),0,AS89*MIN(MaxScal,TgtVol/CI89))</f>
        <v>0</v>
      </c>
      <c r="DE89" s="26" t="n">
        <f aca="false">IF(OR(AT89=0,CJ89="",CJ89=0),0,AT89*MIN(MaxScal,TgtVol/CJ89))</f>
        <v>0</v>
      </c>
      <c r="DF89" s="26" t="n">
        <f aca="false">IF(OR(AU89=0,CK89="",CK89=0),0,AU89*MIN(MaxScal,TgtVol/CK89))</f>
        <v>0</v>
      </c>
      <c r="DG89" s="26" t="n">
        <f aca="false">IF(OR(AV89=0,CL89="",CL89=0),0,AV89*MIN(MaxScal,TgtVol/CL89))</f>
        <v>0</v>
      </c>
      <c r="DH89" s="26" t="n">
        <f aca="false">IF(OR(AW89=0,CM89="",CM89=0),0,AW89*MIN(MaxScal,TgtVol/CM89))</f>
        <v>0</v>
      </c>
      <c r="DI89" s="26" t="n">
        <f aca="false">IF(OR(AX89=0,CN89="",CN89=0),0,AX89*MIN(MaxScal,TgtVol/CN89))</f>
        <v>0</v>
      </c>
      <c r="DJ89" s="26" t="n">
        <f aca="false">IF(OR(AY89=0,CO89="",CO89=0),0,AY89*MIN(MaxScal,TgtVol/CO89))</f>
        <v>0</v>
      </c>
      <c r="DK89" s="26" t="n">
        <f aca="false">IF(OR(AZ89=0,CP89="",CP89=0),0,AZ89*MIN(MaxScal,TgtVol/CP89))</f>
        <v>0</v>
      </c>
      <c r="DL89" s="26" t="n">
        <f aca="false">IF(OR(BA89=0,CQ89="",CQ89=0),0,BA89*MIN(MaxScal,TgtVol/CQ89))</f>
        <v>0</v>
      </c>
      <c r="DM89" s="26" t="n">
        <f aca="false">IF(OR(BB89=0,CR89="",CR89=0),0,BB89*MIN(MaxScal,TgtVol/CR89))</f>
        <v>0</v>
      </c>
      <c r="DN89" s="26" t="n">
        <f aca="false">IF(OR(BC89=0,CS89="",CS89=0),0,BC89*MIN(MaxScal,TgtVol/CS89))</f>
        <v>0</v>
      </c>
      <c r="DO89" s="26" t="n">
        <f aca="false">IF(OR(BD89=0,CT89="",CT89=0),0,BD89*MIN(MaxScal,TgtVol/CT89))</f>
        <v>0</v>
      </c>
      <c r="DP89" s="26" t="n">
        <f aca="false">IF(OR(BE89=0,CU89="",CU89=0),0,BE89*MIN(MaxScal,TgtVol/CU89))</f>
        <v>0</v>
      </c>
      <c r="DQ89" s="26" t="n">
        <f aca="false">IF(OR(BF89=0,CV89="",CV89=0),0,BF89*MIN(MaxScal,TgtVol/CV89))</f>
        <v>0</v>
      </c>
      <c r="DR89" s="26" t="n">
        <f aca="false">IF(OR(BG89=0,CW89="",CW89=0),0,BG89*MIN(MaxScal,TgtVol/CW89))</f>
        <v>0</v>
      </c>
      <c r="DS89" s="26" t="n">
        <f aca="false">IF(OR(BH89=0,CX89="",CX89=0),0,BH89*MIN(MaxScal,TgtVol/CX89))</f>
        <v>0</v>
      </c>
      <c r="DT89" s="26" t="n">
        <f aca="false">IF(OR(BI89=0,CY89="",CY89=0),0,BI89*MIN(MaxScal,TgtVol/CY89))</f>
        <v>0</v>
      </c>
      <c r="DU89" s="26" t="n">
        <f aca="false">IF(OR(BJ89=0,CZ89="",CZ89=0),0,BJ89*MIN(MaxScal,TgtVol/CZ89))</f>
        <v>0</v>
      </c>
      <c r="DV89" s="26" t="n">
        <f aca="false">IF(OR(BK89=0,DA89="",DA89=0),0,BK89*MIN(MaxScal,TgtVol/DA89))</f>
        <v>0</v>
      </c>
      <c r="DW89" s="26" t="n">
        <f aca="false">IF(OR(BL89=0,DB89="",DB89=0),0,BL89*MIN(MaxScal,TgtVol/DB89))</f>
        <v>0</v>
      </c>
      <c r="DX89" s="28" t="n">
        <f aca="false">IFERROR(DC88*BM89,"")</f>
        <v>0.00275053422314097</v>
      </c>
      <c r="DY89" s="28" t="n">
        <f aca="false">IFERROR(DD88*BN89,"")</f>
        <v>0</v>
      </c>
      <c r="DZ89" s="28" t="n">
        <f aca="false">IFERROR(DE88*BO89,"")</f>
        <v>0.00305377442424305</v>
      </c>
      <c r="EA89" s="28" t="n">
        <f aca="false">IFERROR(DF88*BP89,"")</f>
        <v>-0</v>
      </c>
      <c r="EB89" s="28" t="n">
        <f aca="false">IFERROR(DG88*BQ89,"")</f>
        <v>-0</v>
      </c>
      <c r="EC89" s="28" t="n">
        <f aca="false">IFERROR(DH88*BR89,"")</f>
        <v>0</v>
      </c>
      <c r="ED89" s="28" t="n">
        <f aca="false">IFERROR(DI88*BS89,"")</f>
        <v>-0</v>
      </c>
      <c r="EE89" s="28" t="n">
        <f aca="false">IFERROR(DJ88*BT89,"")</f>
        <v>0</v>
      </c>
      <c r="EF89" s="28" t="n">
        <f aca="false">IFERROR(DK88*BU89,"")</f>
        <v>-0</v>
      </c>
      <c r="EG89" s="28" t="n">
        <f aca="false">IFERROR(DL88*BV89,"")</f>
        <v>0</v>
      </c>
      <c r="EH89" s="28" t="n">
        <f aca="false">IFERROR(DM88*BW89,"")</f>
        <v>0</v>
      </c>
      <c r="EI89" s="28" t="n">
        <f aca="false">IFERROR(DN88*BX89,"")</f>
        <v>-0</v>
      </c>
      <c r="EJ89" s="28" t="n">
        <f aca="false">IFERROR(DO88*BY89,"")</f>
        <v>-0</v>
      </c>
      <c r="EK89" s="28" t="n">
        <f aca="false">IFERROR(DP88*BZ89,"")</f>
        <v>-0</v>
      </c>
      <c r="EL89" s="28" t="n">
        <f aca="false">IFERROR(DQ88*CA89,"")</f>
        <v>0</v>
      </c>
      <c r="EM89" s="28" t="n">
        <f aca="false">IFERROR(DR88*CB89,"")</f>
        <v>0</v>
      </c>
      <c r="EN89" s="28" t="n">
        <f aca="false">IFERROR(DS88*CC89,"")</f>
        <v>0</v>
      </c>
      <c r="EO89" s="28" t="n">
        <f aca="false">IFERROR(DT88*CD89,"")</f>
        <v>0</v>
      </c>
      <c r="EP89" s="28" t="n">
        <f aca="false">IFERROR(DU88*CE89,"")</f>
        <v>0</v>
      </c>
      <c r="EQ89" s="28" t="n">
        <f aca="false">IFERROR(DV88*CF89,"")</f>
        <v>-0</v>
      </c>
      <c r="ER89" s="28" t="n">
        <f aca="false">IFERROR(DW88*CG89,"")</f>
        <v>-0</v>
      </c>
      <c r="ES89" s="28" t="n">
        <f aca="false">IF(ROW()=4,"",SUM(DX89:ER89))</f>
        <v>0.00580430864738402</v>
      </c>
      <c r="ET89" s="29" t="n">
        <f aca="false">COUNTIF(AR89:BL89,"&gt;0")</f>
        <v>0</v>
      </c>
    </row>
    <row r="90" customFormat="false" ht="15" hidden="false" customHeight="false" outlineLevel="0" collapsed="false">
      <c r="A90" s="19" t="n">
        <v>40633</v>
      </c>
      <c r="B90" s="23" t="n">
        <f aca="false">ABS(Rates_Data!AD90-Rates_Data!AE90)</f>
        <v>0.409620689655172</v>
      </c>
      <c r="C90" s="23" t="n">
        <f aca="false">ABS(Rates_Data!AD90-Rates_Data!AF90)</f>
        <v>0.00794252873563239</v>
      </c>
      <c r="D90" s="23" t="n">
        <f aca="false">ABS(Rates_Data!AD90-Rates_Data!AG90)</f>
        <v>1.08286206896552</v>
      </c>
      <c r="E90" s="23" t="n">
        <f aca="false">ABS(Rates_Data!AD90-Rates_Data!AH90)</f>
        <v>0.845034482758621</v>
      </c>
      <c r="F90" s="23" t="n">
        <f aca="false">ABS(Rates_Data!AD90-Rates_Data!AI90)</f>
        <v>0.235379310344828</v>
      </c>
      <c r="G90" s="23" t="n">
        <f aca="false">ABS(Rates_Data!AD90-Rates_Data!AJ90)</f>
        <v>0.224655172413793</v>
      </c>
      <c r="H90" s="23" t="n">
        <f aca="false">ABS(Rates_Data!AE90-Rates_Data!AF90)</f>
        <v>0.417563218390805</v>
      </c>
      <c r="I90" s="23" t="n">
        <f aca="false">ABS(Rates_Data!AE90-Rates_Data!AG90)</f>
        <v>0.673241379310345</v>
      </c>
      <c r="J90" s="23" t="n">
        <f aca="false">ABS(Rates_Data!AE90-Rates_Data!AH90)</f>
        <v>0.435413793103448</v>
      </c>
      <c r="K90" s="23" t="n">
        <f aca="false">ABS(Rates_Data!AE90-Rates_Data!AI90)</f>
        <v>0.174241379310345</v>
      </c>
      <c r="L90" s="23" t="n">
        <f aca="false">ABS(Rates_Data!AE90-Rates_Data!AJ90)</f>
        <v>0.18496551724138</v>
      </c>
      <c r="M90" s="23" t="n">
        <f aca="false">ABS(Rates_Data!AF90-Rates_Data!AG90)</f>
        <v>1.09080459770115</v>
      </c>
      <c r="N90" s="23" t="n">
        <f aca="false">ABS(Rates_Data!AF90-Rates_Data!AH90)</f>
        <v>0.852977011494253</v>
      </c>
      <c r="O90" s="23" t="n">
        <f aca="false">ABS(Rates_Data!AF90-Rates_Data!AI90)</f>
        <v>0.24332183908046</v>
      </c>
      <c r="P90" s="23" t="n">
        <f aca="false">ABS(Rates_Data!AF90-Rates_Data!AJ90)</f>
        <v>0.232597701149425</v>
      </c>
      <c r="Q90" s="23" t="n">
        <f aca="false">ABS(Rates_Data!AG90-Rates_Data!AH90)</f>
        <v>0.237827586206897</v>
      </c>
      <c r="R90" s="23" t="n">
        <f aca="false">ABS(Rates_Data!AG90-Rates_Data!AI90)</f>
        <v>0.84748275862069</v>
      </c>
      <c r="S90" s="23" t="n">
        <f aca="false">ABS(Rates_Data!AG90-Rates_Data!AJ90)</f>
        <v>0.858206896551725</v>
      </c>
      <c r="T90" s="23" t="n">
        <f aca="false">ABS(Rates_Data!AH90-Rates_Data!AI90)</f>
        <v>0.609655172413793</v>
      </c>
      <c r="U90" s="23" t="n">
        <f aca="false">ABS(Rates_Data!AH90-Rates_Data!AJ90)</f>
        <v>0.620379310344828</v>
      </c>
      <c r="V90" s="23" t="n">
        <f aca="false">ABS(Rates_Data!AI90-Rates_Data!AJ90)</f>
        <v>0.0107241379310349</v>
      </c>
      <c r="W90" s="26" t="n">
        <f aca="false">IF(ROW()&lt;4+MinObs-1,"",IFERROR((B90-AVERAGE(B$4:B90))/STDEV(B$4:B90),""))</f>
        <v>0.266008741596298</v>
      </c>
      <c r="X90" s="26" t="n">
        <f aca="false">IF(ROW()&lt;4+MinObs-1,"",IFERROR((C90-AVERAGE(C$4:C90))/STDEV(C$4:C90),""))</f>
        <v>-1.23163657070313</v>
      </c>
      <c r="Y90" s="26" t="n">
        <f aca="false">IF(ROW()&lt;4+MinObs-1,"",IFERROR((D90-AVERAGE(D$4:D90))/STDEV(D$4:D90),""))</f>
        <v>1.15889091541914</v>
      </c>
      <c r="Z90" s="26" t="n">
        <f aca="false">IF(ROW()&lt;4+MinObs-1,"",IFERROR((E90-AVERAGE(E$4:E90))/STDEV(E$4:E90),""))</f>
        <v>0.232753528025879</v>
      </c>
      <c r="AA90" s="26" t="n">
        <f aca="false">IF(ROW()&lt;4+MinObs-1,"",IFERROR((F90-AVERAGE(F$4:F90))/STDEV(F$4:F90),""))</f>
        <v>-0.63754879862344</v>
      </c>
      <c r="AB90" s="26" t="n">
        <f aca="false">IF(ROW()&lt;4+MinObs-1,"",IFERROR((G90-AVERAGE(G$4:G90))/STDEV(G$4:G90),""))</f>
        <v>-0.435416832997475</v>
      </c>
      <c r="AC90" s="26" t="n">
        <f aca="false">IF(ROW()&lt;4+MinObs-1,"",IFERROR((H90-AVERAGE(H$4:H90))/STDEV(H$4:H90),""))</f>
        <v>0.676102204690448</v>
      </c>
      <c r="AD90" s="26" t="n">
        <f aca="false">IF(ROW()&lt;4+MinObs-1,"",IFERROR((I90-AVERAGE(I$4:I90))/STDEV(I$4:I90),""))</f>
        <v>0.664160074550053</v>
      </c>
      <c r="AE90" s="26" t="n">
        <f aca="false">IF(ROW()&lt;4+MinObs-1,"",IFERROR((J90-AVERAGE(J$4:J90))/STDEV(J$4:J90),""))</f>
        <v>-0.192529904157617</v>
      </c>
      <c r="AF90" s="26" t="n">
        <f aca="false">IF(ROW()&lt;4+MinObs-1,"",IFERROR((K90-AVERAGE(K$4:K90))/STDEV(K$4:K90),""))</f>
        <v>-0.328906087118869</v>
      </c>
      <c r="AG90" s="26" t="n">
        <f aca="false">IF(ROW()&lt;4+MinObs-1,"",IFERROR((L90-AVERAGE(L$4:L90))/STDEV(L$4:L90),""))</f>
        <v>-0.51622437696532</v>
      </c>
      <c r="AH90" s="26" t="n">
        <f aca="false">IF(ROW()&lt;4+MinObs-1,"",IFERROR((M90-AVERAGE(M$4:M90))/STDEV(M$4:M90),""))</f>
        <v>1.23665214401231</v>
      </c>
      <c r="AI90" s="26" t="n">
        <f aca="false">IF(ROW()&lt;4+MinObs-1,"",IFERROR((N90-AVERAGE(N$4:N90))/STDEV(N$4:N90),""))</f>
        <v>0.616131701734577</v>
      </c>
      <c r="AJ90" s="26" t="n">
        <f aca="false">IF(ROW()&lt;4+MinObs-1,"",IFERROR((O90-AVERAGE(O$4:O90))/STDEV(O$4:O90),""))</f>
        <v>-0.386927958240254</v>
      </c>
      <c r="AK90" s="26" t="n">
        <f aca="false">IF(ROW()&lt;4+MinObs-1,"",IFERROR((P90-AVERAGE(P$4:P90))/STDEV(P$4:P90),""))</f>
        <v>-0.401675046708161</v>
      </c>
      <c r="AL90" s="26" t="n">
        <f aca="false">IF(ROW()&lt;4+MinObs-1,"",IFERROR((Q90-AVERAGE(Q$4:Q90))/STDEV(Q$4:Q90),""))</f>
        <v>-0.401184866256611</v>
      </c>
      <c r="AM90" s="26" t="n">
        <f aca="false">IF(ROW()&lt;4+MinObs-1,"",IFERROR((R90-AVERAGE(R$4:R90))/STDEV(R$4:R90),""))</f>
        <v>0.801675109257153</v>
      </c>
      <c r="AN90" s="26" t="n">
        <f aca="false">IF(ROW()&lt;4+MinObs-1,"",IFERROR((S90-AVERAGE(S$4:S90))/STDEV(S$4:S90),""))</f>
        <v>0.365605632239895</v>
      </c>
      <c r="AO90" s="26" t="n">
        <f aca="false">IF(ROW()&lt;4+MinObs-1,"",IFERROR((T90-AVERAGE(T$4:T90))/STDEV(T$4:T90),""))</f>
        <v>0.196431855620019</v>
      </c>
      <c r="AP90" s="26" t="n">
        <f aca="false">IF(ROW()&lt;4+MinObs-1,"",IFERROR((U90-AVERAGE(U$4:U90))/STDEV(U$4:U90),""))</f>
        <v>-0.312728943107203</v>
      </c>
      <c r="AQ90" s="26" t="n">
        <f aca="false">IF(ROW()&lt;4+MinObs-1,"",IFERROR((V90-AVERAGE(V$4:V90))/STDEV(V$4:V90),""))</f>
        <v>-1.3816980425702</v>
      </c>
      <c r="AR90" s="26" t="n">
        <f aca="false">IF(W90="",0,IF(W90&gt;=z4,w4,IF(W90&gt;=z3,w3,IF(W90&gt;=zEntry,w2,IF(AND(W90&gt;=ExitZ,AR89&gt;0),w2,0)))))</f>
        <v>0</v>
      </c>
      <c r="AS90" s="26" t="n">
        <f aca="false">IF(X90="",0,IF(X90&gt;=z4,w4,IF(X90&gt;=z3,w3,IF(X90&gt;=zEntry,w2,IF(AND(X90&gt;=ExitZ,AS89&gt;0),w2,0)))))</f>
        <v>0</v>
      </c>
      <c r="AT90" s="26" t="n">
        <f aca="false">IF(Y90="",0,IF(Y90&gt;=z4,w4,IF(Y90&gt;=z3,w3,IF(Y90&gt;=zEntry,w2,IF(AND(Y90&gt;=ExitZ,AT89&gt;0),w2,0)))))</f>
        <v>0</v>
      </c>
      <c r="AU90" s="26" t="n">
        <f aca="false">IF(Z90="",0,IF(Z90&gt;=z4,w4,IF(Z90&gt;=z3,w3,IF(Z90&gt;=zEntry,w2,IF(AND(Z90&gt;=ExitZ,AU89&gt;0),w2,0)))))</f>
        <v>0</v>
      </c>
      <c r="AV90" s="26" t="n">
        <f aca="false">IF(AA90="",0,IF(AA90&gt;=z4,w4,IF(AA90&gt;=z3,w3,IF(AA90&gt;=zEntry,w2,IF(AND(AA90&gt;=ExitZ,AV89&gt;0),w2,0)))))</f>
        <v>0</v>
      </c>
      <c r="AW90" s="26" t="n">
        <f aca="false">IF(AB90="",0,IF(AB90&gt;=z4,w4,IF(AB90&gt;=z3,w3,IF(AB90&gt;=zEntry,w2,IF(AND(AB90&gt;=ExitZ,AW89&gt;0),w2,0)))))</f>
        <v>0</v>
      </c>
      <c r="AX90" s="26" t="n">
        <f aca="false">IF(AC90="",0,IF(AC90&gt;=z4,w4,IF(AC90&gt;=z3,w3,IF(AC90&gt;=zEntry,w2,IF(AND(AC90&gt;=ExitZ,AX89&gt;0),w2,0)))))</f>
        <v>0</v>
      </c>
      <c r="AY90" s="26" t="n">
        <f aca="false">IF(AD90="",0,IF(AD90&gt;=z4,w4,IF(AD90&gt;=z3,w3,IF(AD90&gt;=zEntry,w2,IF(AND(AD90&gt;=ExitZ,AY89&gt;0),w2,0)))))</f>
        <v>0</v>
      </c>
      <c r="AZ90" s="26" t="n">
        <f aca="false">IF(AE90="",0,IF(AE90&gt;=z4,w4,IF(AE90&gt;=z3,w3,IF(AE90&gt;=zEntry,w2,IF(AND(AE90&gt;=ExitZ,AZ89&gt;0),w2,0)))))</f>
        <v>0</v>
      </c>
      <c r="BA90" s="26" t="n">
        <f aca="false">IF(AF90="",0,IF(AF90&gt;=z4,w4,IF(AF90&gt;=z3,w3,IF(AF90&gt;=zEntry,w2,IF(AND(AF90&gt;=ExitZ,BA89&gt;0),w2,0)))))</f>
        <v>0</v>
      </c>
      <c r="BB90" s="26" t="n">
        <f aca="false">IF(AG90="",0,IF(AG90&gt;=z4,w4,IF(AG90&gt;=z3,w3,IF(AG90&gt;=zEntry,w2,IF(AND(AG90&gt;=ExitZ,BB89&gt;0),w2,0)))))</f>
        <v>0</v>
      </c>
      <c r="BC90" s="26" t="n">
        <f aca="false">IF(AH90="",0,IF(AH90&gt;=z4,w4,IF(AH90&gt;=z3,w3,IF(AH90&gt;=zEntry,w2,IF(AND(AH90&gt;=ExitZ,BC89&gt;0),w2,0)))))</f>
        <v>0</v>
      </c>
      <c r="BD90" s="26" t="n">
        <f aca="false">IF(AI90="",0,IF(AI90&gt;=z4,w4,IF(AI90&gt;=z3,w3,IF(AI90&gt;=zEntry,w2,IF(AND(AI90&gt;=ExitZ,BD89&gt;0),w2,0)))))</f>
        <v>0</v>
      </c>
      <c r="BE90" s="26" t="n">
        <f aca="false">IF(AJ90="",0,IF(AJ90&gt;=z4,w4,IF(AJ90&gt;=z3,w3,IF(AJ90&gt;=zEntry,w2,IF(AND(AJ90&gt;=ExitZ,BE89&gt;0),w2,0)))))</f>
        <v>0</v>
      </c>
      <c r="BF90" s="26" t="n">
        <f aca="false">IF(AK90="",0,IF(AK90&gt;=z4,w4,IF(AK90&gt;=z3,w3,IF(AK90&gt;=zEntry,w2,IF(AND(AK90&gt;=ExitZ,BF89&gt;0),w2,0)))))</f>
        <v>0</v>
      </c>
      <c r="BG90" s="26" t="n">
        <f aca="false">IF(AL90="",0,IF(AL90&gt;=z4,w4,IF(AL90&gt;=z3,w3,IF(AL90&gt;=zEntry,w2,IF(AND(AL90&gt;=ExitZ,BG89&gt;0),w2,0)))))</f>
        <v>0</v>
      </c>
      <c r="BH90" s="26" t="n">
        <f aca="false">IF(AM90="",0,IF(AM90&gt;=z4,w4,IF(AM90&gt;=z3,w3,IF(AM90&gt;=zEntry,w2,IF(AND(AM90&gt;=ExitZ,BH89&gt;0),w2,0)))))</f>
        <v>0</v>
      </c>
      <c r="BI90" s="26" t="n">
        <f aca="false">IF(AN90="",0,IF(AN90&gt;=z4,w4,IF(AN90&gt;=z3,w3,IF(AN90&gt;=zEntry,w2,IF(AND(AN90&gt;=ExitZ,BI89&gt;0),w2,0)))))</f>
        <v>0</v>
      </c>
      <c r="BJ90" s="26" t="n">
        <f aca="false">IF(AO90="",0,IF(AO90&gt;=z4,w4,IF(AO90&gt;=z3,w3,IF(AO90&gt;=zEntry,w2,IF(AND(AO90&gt;=ExitZ,BJ89&gt;0),w2,0)))))</f>
        <v>0</v>
      </c>
      <c r="BK90" s="26" t="n">
        <f aca="false">IF(AP90="",0,IF(AP90&gt;=z4,w4,IF(AP90&gt;=z3,w3,IF(AP90&gt;=zEntry,w2,IF(AND(AP90&gt;=ExitZ,BK89&gt;0),w2,0)))))</f>
        <v>0</v>
      </c>
      <c r="BL90" s="26" t="n">
        <f aca="false">IF(AQ90="",0,IF(AQ90&gt;=z4,w4,IF(AQ90&gt;=z3,w3,IF(AQ90&gt;=zEntry,w2,IF(AND(AQ90&gt;=ExitZ,BL89&gt;0),w2,0)))))</f>
        <v>0</v>
      </c>
      <c r="BM90" s="23" t="n">
        <f aca="false">IF(Rates_Data!AD89&gt;=Rates_Data!AE89,Rates_Data!AK90-Rates_Data!AL90,Rates_Data!AL90-Rates_Data!AK90)</f>
        <v>0.00758099999999999</v>
      </c>
      <c r="BN90" s="23" t="n">
        <f aca="false">IF(Rates_Data!AD89&gt;=Rates_Data!AF89,Rates_Data!AK90-Rates_Data!AM90,Rates_Data!AM90-Rates_Data!AK90)</f>
        <v>-0.000532</v>
      </c>
      <c r="BO90" s="23" t="n">
        <f aca="false">IF(Rates_Data!AD89&gt;=Rates_Data!AG89,Rates_Data!AK90-Rates_Data!AN90,Rates_Data!AN90-Rates_Data!AK90)</f>
        <v>0.004902</v>
      </c>
      <c r="BP90" s="23" t="n">
        <f aca="false">IF(Rates_Data!AD89&gt;=Rates_Data!AH89,Rates_Data!AK90-Rates_Data!AO90,Rates_Data!AO90-Rates_Data!AK90)</f>
        <v>0.009785</v>
      </c>
      <c r="BQ90" s="23" t="n">
        <f aca="false">IF(Rates_Data!AD89&gt;=Rates_Data!AI89,Rates_Data!AK90-Rates_Data!AP90,Rates_Data!AP90-Rates_Data!AK90)</f>
        <v>0.012692</v>
      </c>
      <c r="BR90" s="23" t="n">
        <f aca="false">IF(Rates_Data!AD89&gt;=Rates_Data!AJ89,Rates_Data!AK90-Rates_Data!AQ90,Rates_Data!AQ90-Rates_Data!AK90)</f>
        <v>-0.001577</v>
      </c>
      <c r="BS90" s="23" t="n">
        <f aca="false">IF(Rates_Data!AE89&gt;=Rates_Data!AF89,Rates_Data!AL90-Rates_Data!AM90,Rates_Data!AM90-Rates_Data!AL90)</f>
        <v>0.00811299999999999</v>
      </c>
      <c r="BT90" s="23" t="n">
        <f aca="false">IF(Rates_Data!AE89&gt;=Rates_Data!AG89,Rates_Data!AL90-Rates_Data!AN90,Rates_Data!AN90-Rates_Data!AL90)</f>
        <v>-0.00267899999999999</v>
      </c>
      <c r="BU90" s="23" t="n">
        <f aca="false">IF(Rates_Data!AE89&gt;=Rates_Data!AH89,Rates_Data!AL90-Rates_Data!AO90,Rates_Data!AO90-Rates_Data!AL90)</f>
        <v>0.002204</v>
      </c>
      <c r="BV90" s="23" t="n">
        <f aca="false">IF(Rates_Data!AE89&gt;=Rates_Data!AI89,Rates_Data!AL90-Rates_Data!AP90,Rates_Data!AP90-Rates_Data!AL90)</f>
        <v>-0.00511100000000001</v>
      </c>
      <c r="BW90" s="23" t="n">
        <f aca="false">IF(Rates_Data!AE89&gt;=Rates_Data!AJ89,Rates_Data!AL90-Rates_Data!AQ90,Rates_Data!AQ90-Rates_Data!AL90)</f>
        <v>0.009158</v>
      </c>
      <c r="BX90" s="23" t="n">
        <f aca="false">IF(Rates_Data!AF89&gt;=Rates_Data!AG89,Rates_Data!AM90-Rates_Data!AN90,Rates_Data!AN90-Rates_Data!AM90)</f>
        <v>0.005434</v>
      </c>
      <c r="BY90" s="23" t="n">
        <f aca="false">IF(Rates_Data!AF89&gt;=Rates_Data!AH89,Rates_Data!AM90-Rates_Data!AO90,Rates_Data!AO90-Rates_Data!AM90)</f>
        <v>0.010317</v>
      </c>
      <c r="BZ90" s="23" t="n">
        <f aca="false">IF(Rates_Data!AF89&gt;=Rates_Data!AI89,Rates_Data!AM90-Rates_Data!AP90,Rates_Data!AP90-Rates_Data!AM90)</f>
        <v>0.013224</v>
      </c>
      <c r="CA90" s="23" t="n">
        <f aca="false">IF(Rates_Data!AF89&gt;=Rates_Data!AJ89,Rates_Data!AM90-Rates_Data!AQ90,Rates_Data!AQ90-Rates_Data!AM90)</f>
        <v>-0.001045</v>
      </c>
      <c r="CB90" s="23" t="n">
        <f aca="false">IF(Rates_Data!AG89&gt;=Rates_Data!AH89,Rates_Data!AN90-Rates_Data!AO90,Rates_Data!AO90-Rates_Data!AN90)</f>
        <v>-0.00488299999999999</v>
      </c>
      <c r="CC90" s="23" t="n">
        <f aca="false">IF(Rates_Data!AG89&gt;=Rates_Data!AI89,Rates_Data!AN90-Rates_Data!AP90,Rates_Data!AP90-Rates_Data!AN90)</f>
        <v>-0.00779</v>
      </c>
      <c r="CD90" s="23" t="n">
        <f aca="false">IF(Rates_Data!AG89&gt;=Rates_Data!AJ89,Rates_Data!AN90-Rates_Data!AQ90,Rates_Data!AQ90-Rates_Data!AN90)</f>
        <v>0.006479</v>
      </c>
      <c r="CE90" s="23" t="n">
        <f aca="false">IF(Rates_Data!AH89&gt;=Rates_Data!AI89,Rates_Data!AO90-Rates_Data!AP90,Rates_Data!AP90-Rates_Data!AO90)</f>
        <v>-0.002907</v>
      </c>
      <c r="CF90" s="23" t="n">
        <f aca="false">IF(Rates_Data!AH89&gt;=Rates_Data!AJ89,Rates_Data!AO90-Rates_Data!AQ90,Rates_Data!AQ90-Rates_Data!AO90)</f>
        <v>0.011362</v>
      </c>
      <c r="CG90" s="23" t="n">
        <f aca="false">IF(Rates_Data!AI89&gt;=Rates_Data!AJ89,Rates_Data!AP90-Rates_Data!AQ90,Rates_Data!AQ90-Rates_Data!AP90)</f>
        <v>0.014269</v>
      </c>
      <c r="CH90" s="27" t="n">
        <f aca="false">IF(ROW()&lt;4+VolLB,"",STDEV(INDEX($BM:$BM,ROW()-VolLB+1):INDEX($BM:$BM,ROW()))*SQRT(12))</f>
        <v>0.019570382895006</v>
      </c>
      <c r="CI90" s="27" t="n">
        <f aca="false">IF(ROW()&lt;4+VolLB,"",STDEV(INDEX($BN:$BN,ROW()-VolLB+1):INDEX($BN:$BN,ROW()))*SQRT(12))</f>
        <v>0.017841481280592</v>
      </c>
      <c r="CJ90" s="27" t="n">
        <f aca="false">IF(ROW()&lt;4+VolLB,"",STDEV(INDEX($BO:$BO,ROW()-VolLB+1):INDEX($BO:$BO,ROW()))*SQRT(12))</f>
        <v>0.0212113415691206</v>
      </c>
      <c r="CK90" s="27" t="n">
        <f aca="false">IF(ROW()&lt;4+VolLB,"",STDEV(INDEX($BP:$BP,ROW()-VolLB+1):INDEX($BP:$BP,ROW()))*SQRT(12))</f>
        <v>0.0212558953657568</v>
      </c>
      <c r="CL90" s="27" t="n">
        <f aca="false">IF(ROW()&lt;4+VolLB,"",STDEV(INDEX($BQ:$BQ,ROW()-VolLB+1):INDEX($BQ:$BQ,ROW()))*SQRT(12))</f>
        <v>0.0227023506722898</v>
      </c>
      <c r="CM90" s="27" t="n">
        <f aca="false">IF(ROW()&lt;4+VolLB,"",STDEV(INDEX($BR:$BR,ROW()-VolLB+1):INDEX($BR:$BR,ROW()))*SQRT(12))</f>
        <v>0.0161373444475554</v>
      </c>
      <c r="CN90" s="27" t="n">
        <f aca="false">IF(ROW()&lt;4+VolLB,"",STDEV(INDEX($BS:$BS,ROW()-VolLB+1):INDEX($BS:$BS,ROW()))*SQRT(12))</f>
        <v>0.0229934536130861</v>
      </c>
      <c r="CO90" s="27" t="n">
        <f aca="false">IF(ROW()&lt;4+VolLB,"",STDEV(INDEX($BT:$BT,ROW()-VolLB+1):INDEX($BT:$BT,ROW()))*SQRT(12))</f>
        <v>0.0193269348243523</v>
      </c>
      <c r="CP90" s="27" t="n">
        <f aca="false">IF(ROW()&lt;4+VolLB,"",STDEV(INDEX($BU:$BU,ROW()-VolLB+1):INDEX($BU:$BU,ROW()))*SQRT(12))</f>
        <v>0.0217735525093217</v>
      </c>
      <c r="CQ90" s="27" t="n">
        <f aca="false">IF(ROW()&lt;4+VolLB,"",STDEV(INDEX($BV:$BV,ROW()-VolLB+1):INDEX($BV:$BV,ROW()))*SQRT(12))</f>
        <v>0.022838743970134</v>
      </c>
      <c r="CR90" s="27" t="n">
        <f aca="false">IF(ROW()&lt;4+VolLB,"",STDEV(INDEX($BW:$BW,ROW()-VolLB+1):INDEX($BW:$BW,ROW()))*SQRT(12))</f>
        <v>0.0212646729837249</v>
      </c>
      <c r="CS90" s="27" t="n">
        <f aca="false">IF(ROW()&lt;4+VolLB,"",STDEV(INDEX($BX:$BX,ROW()-VolLB+1):INDEX($BX:$BX,ROW()))*SQRT(12))</f>
        <v>0.0194810535492944</v>
      </c>
      <c r="CT90" s="27" t="n">
        <f aca="false">IF(ROW()&lt;4+VolLB,"",STDEV(INDEX($BY:$BY,ROW()-VolLB+1):INDEX($BY:$BY,ROW()))*SQRT(12))</f>
        <v>0.021510601193033</v>
      </c>
      <c r="CU90" s="27" t="n">
        <f aca="false">IF(ROW()&lt;4+VolLB,"",STDEV(INDEX($BZ:$BZ,ROW()-VolLB+1):INDEX($BZ:$BZ,ROW()))*SQRT(12))</f>
        <v>0.0216210229463737</v>
      </c>
      <c r="CV90" s="27" t="n">
        <f aca="false">IF(ROW()&lt;4+VolLB,"",STDEV(INDEX($CA:$CA,ROW()-VolLB+1):INDEX($CA:$CA,ROW()))*SQRT(12))</f>
        <v>0.0184740987823235</v>
      </c>
      <c r="CW90" s="27" t="n">
        <f aca="false">IF(ROW()&lt;4+VolLB,"",STDEV(INDEX($CB:$CB,ROW()-VolLB+1):INDEX($CB:$CB,ROW()))*SQRT(12))</f>
        <v>0.0200613063532762</v>
      </c>
      <c r="CX90" s="27" t="n">
        <f aca="false">IF(ROW()&lt;4+VolLB,"",STDEV(INDEX($CC:$CC,ROW()-VolLB+1):INDEX($CC:$CC,ROW()))*SQRT(12))</f>
        <v>0.021994374223337</v>
      </c>
      <c r="CY90" s="27" t="n">
        <f aca="false">IF(ROW()&lt;4+VolLB,"",STDEV(INDEX($CD:$CD,ROW()-VolLB+1):INDEX($CD:$CD,ROW()))*SQRT(12))</f>
        <v>0.0179295952699122</v>
      </c>
      <c r="CZ90" s="27" t="n">
        <f aca="false">IF(ROW()&lt;4+VolLB,"",STDEV(INDEX($CE:$CE,ROW()-VolLB+1):INDEX($CE:$CE,ROW()))*SQRT(12))</f>
        <v>0.0199570865599642</v>
      </c>
      <c r="DA90" s="27" t="n">
        <f aca="false">IF(ROW()&lt;4+VolLB,"",STDEV(INDEX($CF:$CF,ROW()-VolLB+1):INDEX($CF:$CF,ROW()))*SQRT(12))</f>
        <v>0.0195503573359134</v>
      </c>
      <c r="DB90" s="27" t="n">
        <f aca="false">IF(ROW()&lt;4+VolLB,"",STDEV(INDEX($CG:$CG,ROW()-VolLB+1):INDEX($CG:$CG,ROW()))*SQRT(12))</f>
        <v>0.0191432605910577</v>
      </c>
      <c r="DC90" s="26" t="n">
        <f aca="false">IF(OR(AR90=0,CH90="",CH90=0),0,AR90*MIN(MaxScal,TgtVol/CH90))</f>
        <v>0</v>
      </c>
      <c r="DD90" s="26" t="n">
        <f aca="false">IF(OR(AS90=0,CI90="",CI90=0),0,AS90*MIN(MaxScal,TgtVol/CI90))</f>
        <v>0</v>
      </c>
      <c r="DE90" s="26" t="n">
        <f aca="false">IF(OR(AT90=0,CJ90="",CJ90=0),0,AT90*MIN(MaxScal,TgtVol/CJ90))</f>
        <v>0</v>
      </c>
      <c r="DF90" s="26" t="n">
        <f aca="false">IF(OR(AU90=0,CK90="",CK90=0),0,AU90*MIN(MaxScal,TgtVol/CK90))</f>
        <v>0</v>
      </c>
      <c r="DG90" s="26" t="n">
        <f aca="false">IF(OR(AV90=0,CL90="",CL90=0),0,AV90*MIN(MaxScal,TgtVol/CL90))</f>
        <v>0</v>
      </c>
      <c r="DH90" s="26" t="n">
        <f aca="false">IF(OR(AW90=0,CM90="",CM90=0),0,AW90*MIN(MaxScal,TgtVol/CM90))</f>
        <v>0</v>
      </c>
      <c r="DI90" s="26" t="n">
        <f aca="false">IF(OR(AX90=0,CN90="",CN90=0),0,AX90*MIN(MaxScal,TgtVol/CN90))</f>
        <v>0</v>
      </c>
      <c r="DJ90" s="26" t="n">
        <f aca="false">IF(OR(AY90=0,CO90="",CO90=0),0,AY90*MIN(MaxScal,TgtVol/CO90))</f>
        <v>0</v>
      </c>
      <c r="DK90" s="26" t="n">
        <f aca="false">IF(OR(AZ90=0,CP90="",CP90=0),0,AZ90*MIN(MaxScal,TgtVol/CP90))</f>
        <v>0</v>
      </c>
      <c r="DL90" s="26" t="n">
        <f aca="false">IF(OR(BA90=0,CQ90="",CQ90=0),0,BA90*MIN(MaxScal,TgtVol/CQ90))</f>
        <v>0</v>
      </c>
      <c r="DM90" s="26" t="n">
        <f aca="false">IF(OR(BB90=0,CR90="",CR90=0),0,BB90*MIN(MaxScal,TgtVol/CR90))</f>
        <v>0</v>
      </c>
      <c r="DN90" s="26" t="n">
        <f aca="false">IF(OR(BC90=0,CS90="",CS90=0),0,BC90*MIN(MaxScal,TgtVol/CS90))</f>
        <v>0</v>
      </c>
      <c r="DO90" s="26" t="n">
        <f aca="false">IF(OR(BD90=0,CT90="",CT90=0),0,BD90*MIN(MaxScal,TgtVol/CT90))</f>
        <v>0</v>
      </c>
      <c r="DP90" s="26" t="n">
        <f aca="false">IF(OR(BE90=0,CU90="",CU90=0),0,BE90*MIN(MaxScal,TgtVol/CU90))</f>
        <v>0</v>
      </c>
      <c r="DQ90" s="26" t="n">
        <f aca="false">IF(OR(BF90=0,CV90="",CV90=0),0,BF90*MIN(MaxScal,TgtVol/CV90))</f>
        <v>0</v>
      </c>
      <c r="DR90" s="26" t="n">
        <f aca="false">IF(OR(BG90=0,CW90="",CW90=0),0,BG90*MIN(MaxScal,TgtVol/CW90))</f>
        <v>0</v>
      </c>
      <c r="DS90" s="26" t="n">
        <f aca="false">IF(OR(BH90=0,CX90="",CX90=0),0,BH90*MIN(MaxScal,TgtVol/CX90))</f>
        <v>0</v>
      </c>
      <c r="DT90" s="26" t="n">
        <f aca="false">IF(OR(BI90=0,CY90="",CY90=0),0,BI90*MIN(MaxScal,TgtVol/CY90))</f>
        <v>0</v>
      </c>
      <c r="DU90" s="26" t="n">
        <f aca="false">IF(OR(BJ90=0,CZ90="",CZ90=0),0,BJ90*MIN(MaxScal,TgtVol/CZ90))</f>
        <v>0</v>
      </c>
      <c r="DV90" s="26" t="n">
        <f aca="false">IF(OR(BK90=0,DA90="",DA90=0),0,BK90*MIN(MaxScal,TgtVol/DA90))</f>
        <v>0</v>
      </c>
      <c r="DW90" s="26" t="n">
        <f aca="false">IF(OR(BL90=0,DB90="",DB90=0),0,BL90*MIN(MaxScal,TgtVol/DB90))</f>
        <v>0</v>
      </c>
      <c r="DX90" s="28" t="n">
        <f aca="false">IFERROR(DC89*BM90,"")</f>
        <v>0</v>
      </c>
      <c r="DY90" s="28" t="n">
        <f aca="false">IFERROR(DD89*BN90,"")</f>
        <v>-0</v>
      </c>
      <c r="DZ90" s="28" t="n">
        <f aca="false">IFERROR(DE89*BO90,"")</f>
        <v>0</v>
      </c>
      <c r="EA90" s="28" t="n">
        <f aca="false">IFERROR(DF89*BP90,"")</f>
        <v>0</v>
      </c>
      <c r="EB90" s="28" t="n">
        <f aca="false">IFERROR(DG89*BQ90,"")</f>
        <v>0</v>
      </c>
      <c r="EC90" s="28" t="n">
        <f aca="false">IFERROR(DH89*BR90,"")</f>
        <v>-0</v>
      </c>
      <c r="ED90" s="28" t="n">
        <f aca="false">IFERROR(DI89*BS90,"")</f>
        <v>0</v>
      </c>
      <c r="EE90" s="28" t="n">
        <f aca="false">IFERROR(DJ89*BT90,"")</f>
        <v>-0</v>
      </c>
      <c r="EF90" s="28" t="n">
        <f aca="false">IFERROR(DK89*BU90,"")</f>
        <v>0</v>
      </c>
      <c r="EG90" s="28" t="n">
        <f aca="false">IFERROR(DL89*BV90,"")</f>
        <v>-0</v>
      </c>
      <c r="EH90" s="28" t="n">
        <f aca="false">IFERROR(DM89*BW90,"")</f>
        <v>0</v>
      </c>
      <c r="EI90" s="28" t="n">
        <f aca="false">IFERROR(DN89*BX90,"")</f>
        <v>0</v>
      </c>
      <c r="EJ90" s="28" t="n">
        <f aca="false">IFERROR(DO89*BY90,"")</f>
        <v>0</v>
      </c>
      <c r="EK90" s="28" t="n">
        <f aca="false">IFERROR(DP89*BZ90,"")</f>
        <v>0</v>
      </c>
      <c r="EL90" s="28" t="n">
        <f aca="false">IFERROR(DQ89*CA90,"")</f>
        <v>-0</v>
      </c>
      <c r="EM90" s="28" t="n">
        <f aca="false">IFERROR(DR89*CB90,"")</f>
        <v>-0</v>
      </c>
      <c r="EN90" s="28" t="n">
        <f aca="false">IFERROR(DS89*CC90,"")</f>
        <v>-0</v>
      </c>
      <c r="EO90" s="28" t="n">
        <f aca="false">IFERROR(DT89*CD90,"")</f>
        <v>0</v>
      </c>
      <c r="EP90" s="28" t="n">
        <f aca="false">IFERROR(DU89*CE90,"")</f>
        <v>-0</v>
      </c>
      <c r="EQ90" s="28" t="n">
        <f aca="false">IFERROR(DV89*CF90,"")</f>
        <v>0</v>
      </c>
      <c r="ER90" s="28" t="n">
        <f aca="false">IFERROR(DW89*CG90,"")</f>
        <v>0</v>
      </c>
      <c r="ES90" s="28" t="n">
        <f aca="false">IF(ROW()=4,"",SUM(DX90:ER90))</f>
        <v>0</v>
      </c>
      <c r="ET90" s="29" t="n">
        <f aca="false">COUNTIF(AR90:BL90,"&gt;0")</f>
        <v>0</v>
      </c>
    </row>
    <row r="91" customFormat="false" ht="15" hidden="false" customHeight="false" outlineLevel="0" collapsed="false">
      <c r="A91" s="19" t="n">
        <v>40663</v>
      </c>
      <c r="B91" s="23" t="n">
        <f aca="false">ABS(Rates_Data!AD91-Rates_Data!AE91)</f>
        <v>0.201068181818182</v>
      </c>
      <c r="C91" s="23" t="n">
        <f aca="false">ABS(Rates_Data!AD91-Rates_Data!AF91)</f>
        <v>0.53875</v>
      </c>
      <c r="D91" s="23" t="n">
        <f aca="false">ABS(Rates_Data!AD91-Rates_Data!AG91)</f>
        <v>0.496159090909091</v>
      </c>
      <c r="E91" s="23" t="n">
        <f aca="false">ABS(Rates_Data!AD91-Rates_Data!AH91)</f>
        <v>0.495340909090909</v>
      </c>
      <c r="F91" s="23" t="n">
        <f aca="false">ABS(Rates_Data!AD91-Rates_Data!AI91)</f>
        <v>0.0273068181818179</v>
      </c>
      <c r="G91" s="23" t="n">
        <f aca="false">ABS(Rates_Data!AD91-Rates_Data!AJ91)</f>
        <v>0.216852272727272</v>
      </c>
      <c r="H91" s="23" t="n">
        <f aca="false">ABS(Rates_Data!AE91-Rates_Data!AF91)</f>
        <v>0.337681818181818</v>
      </c>
      <c r="I91" s="23" t="n">
        <f aca="false">ABS(Rates_Data!AE91-Rates_Data!AG91)</f>
        <v>0.697227272727273</v>
      </c>
      <c r="J91" s="23" t="n">
        <f aca="false">ABS(Rates_Data!AE91-Rates_Data!AH91)</f>
        <v>0.696409090909091</v>
      </c>
      <c r="K91" s="23" t="n">
        <f aca="false">ABS(Rates_Data!AE91-Rates_Data!AI91)</f>
        <v>0.173761363636364</v>
      </c>
      <c r="L91" s="23" t="n">
        <f aca="false">ABS(Rates_Data!AE91-Rates_Data!AJ91)</f>
        <v>0.0157840909090908</v>
      </c>
      <c r="M91" s="23" t="n">
        <f aca="false">ABS(Rates_Data!AF91-Rates_Data!AG91)</f>
        <v>1.03490909090909</v>
      </c>
      <c r="N91" s="23" t="n">
        <f aca="false">ABS(Rates_Data!AF91-Rates_Data!AH91)</f>
        <v>1.03409090909091</v>
      </c>
      <c r="O91" s="23" t="n">
        <f aca="false">ABS(Rates_Data!AF91-Rates_Data!AI91)</f>
        <v>0.511443181818182</v>
      </c>
      <c r="P91" s="23" t="n">
        <f aca="false">ABS(Rates_Data!AF91-Rates_Data!AJ91)</f>
        <v>0.321897727272727</v>
      </c>
      <c r="Q91" s="23" t="n">
        <f aca="false">ABS(Rates_Data!AG91-Rates_Data!AH91)</f>
        <v>0.000818181818181607</v>
      </c>
      <c r="R91" s="23" t="n">
        <f aca="false">ABS(Rates_Data!AG91-Rates_Data!AI91)</f>
        <v>0.523465909090909</v>
      </c>
      <c r="S91" s="23" t="n">
        <f aca="false">ABS(Rates_Data!AG91-Rates_Data!AJ91)</f>
        <v>0.713011363636363</v>
      </c>
      <c r="T91" s="23" t="n">
        <f aca="false">ABS(Rates_Data!AH91-Rates_Data!AI91)</f>
        <v>0.522647727272727</v>
      </c>
      <c r="U91" s="23" t="n">
        <f aca="false">ABS(Rates_Data!AH91-Rates_Data!AJ91)</f>
        <v>0.712193181818182</v>
      </c>
      <c r="V91" s="23" t="n">
        <f aca="false">ABS(Rates_Data!AI91-Rates_Data!AJ91)</f>
        <v>0.189545454545454</v>
      </c>
      <c r="W91" s="26" t="n">
        <f aca="false">IF(ROW()&lt;4+MinObs-1,"",IFERROR((B91-AVERAGE(B$4:B91))/STDEV(B$4:B91),""))</f>
        <v>-0.443751853253647</v>
      </c>
      <c r="X91" s="26" t="n">
        <f aca="false">IF(ROW()&lt;4+MinObs-1,"",IFERROR((C91-AVERAGE(C$4:C91))/STDEV(C$4:C91),""))</f>
        <v>0.646984227973488</v>
      </c>
      <c r="Y91" s="26" t="n">
        <f aca="false">IF(ROW()&lt;4+MinObs-1,"",IFERROR((D91-AVERAGE(D$4:D91))/STDEV(D$4:D91),""))</f>
        <v>-0.0496623236597925</v>
      </c>
      <c r="Z91" s="26" t="n">
        <f aca="false">IF(ROW()&lt;4+MinObs-1,"",IFERROR((E91-AVERAGE(E$4:E91))/STDEV(E$4:E91),""))</f>
        <v>-0.517012384326687</v>
      </c>
      <c r="AA91" s="26" t="n">
        <f aca="false">IF(ROW()&lt;4+MinObs-1,"",IFERROR((F91-AVERAGE(F$4:F91))/STDEV(F$4:F91),""))</f>
        <v>-1.45707843047532</v>
      </c>
      <c r="AB91" s="26" t="n">
        <f aca="false">IF(ROW()&lt;4+MinObs-1,"",IFERROR((G91-AVERAGE(G$4:G91))/STDEV(G$4:G91),""))</f>
        <v>-0.4567473002199</v>
      </c>
      <c r="AC91" s="26" t="n">
        <f aca="false">IF(ROW()&lt;4+MinObs-1,"",IFERROR((H91-AVERAGE(H$4:H91))/STDEV(H$4:H91),""))</f>
        <v>0.306452638045747</v>
      </c>
      <c r="AD91" s="26" t="n">
        <f aca="false">IF(ROW()&lt;4+MinObs-1,"",IFERROR((I91-AVERAGE(I$4:I91))/STDEV(I$4:I91),""))</f>
        <v>0.712200031992115</v>
      </c>
      <c r="AE91" s="26" t="n">
        <f aca="false">IF(ROW()&lt;4+MinObs-1,"",IFERROR((J91-AVERAGE(J$4:J91))/STDEV(J$4:J91),""))</f>
        <v>0.535466251775242</v>
      </c>
      <c r="AF91" s="26" t="n">
        <f aca="false">IF(ROW()&lt;4+MinObs-1,"",IFERROR((K91-AVERAGE(K$4:K91))/STDEV(K$4:K91),""))</f>
        <v>-0.329292352658999</v>
      </c>
      <c r="AG91" s="26" t="n">
        <f aca="false">IF(ROW()&lt;4+MinObs-1,"",IFERROR((L91-AVERAGE(L$4:L91))/STDEV(L$4:L91),""))</f>
        <v>-1.07523992775887</v>
      </c>
      <c r="AH91" s="26" t="n">
        <f aca="false">IF(ROW()&lt;4+MinObs-1,"",IFERROR((M91-AVERAGE(M$4:M91))/STDEV(M$4:M91),""))</f>
        <v>1.1072149227996</v>
      </c>
      <c r="AI91" s="26" t="n">
        <f aca="false">IF(ROW()&lt;4+MinObs-1,"",IFERROR((N91-AVERAGE(N$4:N91))/STDEV(N$4:N91),""))</f>
        <v>1.04960347121733</v>
      </c>
      <c r="AJ91" s="26" t="n">
        <f aca="false">IF(ROW()&lt;4+MinObs-1,"",IFERROR((O91-AVERAGE(O$4:O91))/STDEV(O$4:O91),""))</f>
        <v>0.774330942100127</v>
      </c>
      <c r="AK91" s="26" t="n">
        <f aca="false">IF(ROW()&lt;4+MinObs-1,"",IFERROR((P91-AVERAGE(P$4:P91))/STDEV(P$4:P91),""))</f>
        <v>-0.0591491633265679</v>
      </c>
      <c r="AL91" s="26" t="n">
        <f aca="false">IF(ROW()&lt;4+MinObs-1,"",IFERROR((Q91-AVERAGE(Q$4:Q91))/STDEV(Q$4:Q91),""))</f>
        <v>-0.89287180874511</v>
      </c>
      <c r="AM91" s="26" t="n">
        <f aca="false">IF(ROW()&lt;4+MinObs-1,"",IFERROR((R91-AVERAGE(R$4:R91))/STDEV(R$4:R91),""))</f>
        <v>0.15458441868717</v>
      </c>
      <c r="AN91" s="26" t="n">
        <f aca="false">IF(ROW()&lt;4+MinObs-1,"",IFERROR((S91-AVERAGE(S$4:S91))/STDEV(S$4:S91),""))</f>
        <v>0.0914925123589007</v>
      </c>
      <c r="AO91" s="26" t="n">
        <f aca="false">IF(ROW()&lt;4+MinObs-1,"",IFERROR((T91-AVERAGE(T$4:T91))/STDEV(T$4:T91),""))</f>
        <v>-0.067503509228466</v>
      </c>
      <c r="AP91" s="26" t="n">
        <f aca="false">IF(ROW()&lt;4+MinObs-1,"",IFERROR((U91-AVERAGE(U$4:U91))/STDEV(U$4:U91),""))</f>
        <v>-0.109089231223034</v>
      </c>
      <c r="AQ91" s="26" t="n">
        <f aca="false">IF(ROW()&lt;4+MinObs-1,"",IFERROR((V91-AVERAGE(V$4:V91))/STDEV(V$4:V91),""))</f>
        <v>-0.593166482346227</v>
      </c>
      <c r="AR91" s="26" t="n">
        <f aca="false">IF(W91="",0,IF(W91&gt;=z4,w4,IF(W91&gt;=z3,w3,IF(W91&gt;=zEntry,w2,IF(AND(W91&gt;=ExitZ,AR90&gt;0),w2,0)))))</f>
        <v>0</v>
      </c>
      <c r="AS91" s="26" t="n">
        <f aca="false">IF(X91="",0,IF(X91&gt;=z4,w4,IF(X91&gt;=z3,w3,IF(X91&gt;=zEntry,w2,IF(AND(X91&gt;=ExitZ,AS90&gt;0),w2,0)))))</f>
        <v>0</v>
      </c>
      <c r="AT91" s="26" t="n">
        <f aca="false">IF(Y91="",0,IF(Y91&gt;=z4,w4,IF(Y91&gt;=z3,w3,IF(Y91&gt;=zEntry,w2,IF(AND(Y91&gt;=ExitZ,AT90&gt;0),w2,0)))))</f>
        <v>0</v>
      </c>
      <c r="AU91" s="26" t="n">
        <f aca="false">IF(Z91="",0,IF(Z91&gt;=z4,w4,IF(Z91&gt;=z3,w3,IF(Z91&gt;=zEntry,w2,IF(AND(Z91&gt;=ExitZ,AU90&gt;0),w2,0)))))</f>
        <v>0</v>
      </c>
      <c r="AV91" s="26" t="n">
        <f aca="false">IF(AA91="",0,IF(AA91&gt;=z4,w4,IF(AA91&gt;=z3,w3,IF(AA91&gt;=zEntry,w2,IF(AND(AA91&gt;=ExitZ,AV90&gt;0),w2,0)))))</f>
        <v>0</v>
      </c>
      <c r="AW91" s="26" t="n">
        <f aca="false">IF(AB91="",0,IF(AB91&gt;=z4,w4,IF(AB91&gt;=z3,w3,IF(AB91&gt;=zEntry,w2,IF(AND(AB91&gt;=ExitZ,AW90&gt;0),w2,0)))))</f>
        <v>0</v>
      </c>
      <c r="AX91" s="26" t="n">
        <f aca="false">IF(AC91="",0,IF(AC91&gt;=z4,w4,IF(AC91&gt;=z3,w3,IF(AC91&gt;=zEntry,w2,IF(AND(AC91&gt;=ExitZ,AX90&gt;0),w2,0)))))</f>
        <v>0</v>
      </c>
      <c r="AY91" s="26" t="n">
        <f aca="false">IF(AD91="",0,IF(AD91&gt;=z4,w4,IF(AD91&gt;=z3,w3,IF(AD91&gt;=zEntry,w2,IF(AND(AD91&gt;=ExitZ,AY90&gt;0),w2,0)))))</f>
        <v>0</v>
      </c>
      <c r="AZ91" s="26" t="n">
        <f aca="false">IF(AE91="",0,IF(AE91&gt;=z4,w4,IF(AE91&gt;=z3,w3,IF(AE91&gt;=zEntry,w2,IF(AND(AE91&gt;=ExitZ,AZ90&gt;0),w2,0)))))</f>
        <v>0</v>
      </c>
      <c r="BA91" s="26" t="n">
        <f aca="false">IF(AF91="",0,IF(AF91&gt;=z4,w4,IF(AF91&gt;=z3,w3,IF(AF91&gt;=zEntry,w2,IF(AND(AF91&gt;=ExitZ,BA90&gt;0),w2,0)))))</f>
        <v>0</v>
      </c>
      <c r="BB91" s="26" t="n">
        <f aca="false">IF(AG91="",0,IF(AG91&gt;=z4,w4,IF(AG91&gt;=z3,w3,IF(AG91&gt;=zEntry,w2,IF(AND(AG91&gt;=ExitZ,BB90&gt;0),w2,0)))))</f>
        <v>0</v>
      </c>
      <c r="BC91" s="26" t="n">
        <f aca="false">IF(AH91="",0,IF(AH91&gt;=z4,w4,IF(AH91&gt;=z3,w3,IF(AH91&gt;=zEntry,w2,IF(AND(AH91&gt;=ExitZ,BC90&gt;0),w2,0)))))</f>
        <v>0</v>
      </c>
      <c r="BD91" s="26" t="n">
        <f aca="false">IF(AI91="",0,IF(AI91&gt;=z4,w4,IF(AI91&gt;=z3,w3,IF(AI91&gt;=zEntry,w2,IF(AND(AI91&gt;=ExitZ,BD90&gt;0),w2,0)))))</f>
        <v>0</v>
      </c>
      <c r="BE91" s="26" t="n">
        <f aca="false">IF(AJ91="",0,IF(AJ91&gt;=z4,w4,IF(AJ91&gt;=z3,w3,IF(AJ91&gt;=zEntry,w2,IF(AND(AJ91&gt;=ExitZ,BE90&gt;0),w2,0)))))</f>
        <v>0</v>
      </c>
      <c r="BF91" s="26" t="n">
        <f aca="false">IF(AK91="",0,IF(AK91&gt;=z4,w4,IF(AK91&gt;=z3,w3,IF(AK91&gt;=zEntry,w2,IF(AND(AK91&gt;=ExitZ,BF90&gt;0),w2,0)))))</f>
        <v>0</v>
      </c>
      <c r="BG91" s="26" t="n">
        <f aca="false">IF(AL91="",0,IF(AL91&gt;=z4,w4,IF(AL91&gt;=z3,w3,IF(AL91&gt;=zEntry,w2,IF(AND(AL91&gt;=ExitZ,BG90&gt;0),w2,0)))))</f>
        <v>0</v>
      </c>
      <c r="BH91" s="26" t="n">
        <f aca="false">IF(AM91="",0,IF(AM91&gt;=z4,w4,IF(AM91&gt;=z3,w3,IF(AM91&gt;=zEntry,w2,IF(AND(AM91&gt;=ExitZ,BH90&gt;0),w2,0)))))</f>
        <v>0</v>
      </c>
      <c r="BI91" s="26" t="n">
        <f aca="false">IF(AN91="",0,IF(AN91&gt;=z4,w4,IF(AN91&gt;=z3,w3,IF(AN91&gt;=zEntry,w2,IF(AND(AN91&gt;=ExitZ,BI90&gt;0),w2,0)))))</f>
        <v>0</v>
      </c>
      <c r="BJ91" s="26" t="n">
        <f aca="false">IF(AO91="",0,IF(AO91&gt;=z4,w4,IF(AO91&gt;=z3,w3,IF(AO91&gt;=zEntry,w2,IF(AND(AO91&gt;=ExitZ,BJ90&gt;0),w2,0)))))</f>
        <v>0</v>
      </c>
      <c r="BK91" s="26" t="n">
        <f aca="false">IF(AP91="",0,IF(AP91&gt;=z4,w4,IF(AP91&gt;=z3,w3,IF(AP91&gt;=zEntry,w2,IF(AND(AP91&gt;=ExitZ,BK90&gt;0),w2,0)))))</f>
        <v>0</v>
      </c>
      <c r="BL91" s="26" t="n">
        <f aca="false">IF(AQ91="",0,IF(AQ91&gt;=z4,w4,IF(AQ91&gt;=z3,w3,IF(AQ91&gt;=zEntry,w2,IF(AND(AQ91&gt;=ExitZ,BL90&gt;0),w2,0)))))</f>
        <v>0</v>
      </c>
      <c r="BM91" s="23" t="n">
        <f aca="false">IF(Rates_Data!AD90&gt;=Rates_Data!AE90,Rates_Data!AK91-Rates_Data!AL91,Rates_Data!AL91-Rates_Data!AK91)</f>
        <v>0.010431</v>
      </c>
      <c r="BN91" s="23" t="n">
        <f aca="false">IF(Rates_Data!AD90&gt;=Rates_Data!AF90,Rates_Data!AK91-Rates_Data!AM91,Rates_Data!AM91-Rates_Data!AK91)</f>
        <v>-0.012578</v>
      </c>
      <c r="BO91" s="23" t="n">
        <f aca="false">IF(Rates_Data!AD90&gt;=Rates_Data!AG90,Rates_Data!AK91-Rates_Data!AN91,Rates_Data!AN91-Rates_Data!AK91)</f>
        <v>0.010146</v>
      </c>
      <c r="BP91" s="23" t="n">
        <f aca="false">IF(Rates_Data!AD90&gt;=Rates_Data!AH90,Rates_Data!AK91-Rates_Data!AO91,Rates_Data!AO91-Rates_Data!AK91)</f>
        <v>0.00735300000000001</v>
      </c>
      <c r="BQ91" s="23" t="n">
        <f aca="false">IF(Rates_Data!AD90&gt;=Rates_Data!AI90,Rates_Data!AK91-Rates_Data!AP91,Rates_Data!AP91-Rates_Data!AK91)</f>
        <v>0.005168</v>
      </c>
      <c r="BR91" s="23" t="n">
        <f aca="false">IF(Rates_Data!AD90&gt;=Rates_Data!AJ90,Rates_Data!AK91-Rates_Data!AQ91,Rates_Data!AQ91-Rates_Data!AK91)</f>
        <v>0.011096</v>
      </c>
      <c r="BS91" s="23" t="n">
        <f aca="false">IF(Rates_Data!AE90&gt;=Rates_Data!AF90,Rates_Data!AL91-Rates_Data!AM91,Rates_Data!AM91-Rates_Data!AL91)</f>
        <v>-0.002147</v>
      </c>
      <c r="BT91" s="23" t="n">
        <f aca="false">IF(Rates_Data!AE90&gt;=Rates_Data!AG90,Rates_Data!AL91-Rates_Data!AN91,Rates_Data!AN91-Rates_Data!AL91)</f>
        <v>-0.000285000000000006</v>
      </c>
      <c r="BU91" s="23" t="n">
        <f aca="false">IF(Rates_Data!AE90&gt;=Rates_Data!AH90,Rates_Data!AL91-Rates_Data!AO91,Rates_Data!AO91-Rates_Data!AL91)</f>
        <v>-0.00307799999999999</v>
      </c>
      <c r="BV91" s="23" t="n">
        <f aca="false">IF(Rates_Data!AE90&gt;=Rates_Data!AI90,Rates_Data!AL91-Rates_Data!AP91,Rates_Data!AP91-Rates_Data!AL91)</f>
        <v>0.005263</v>
      </c>
      <c r="BW91" s="23" t="n">
        <f aca="false">IF(Rates_Data!AE90&gt;=Rates_Data!AJ90,Rates_Data!AL91-Rates_Data!AQ91,Rates_Data!AQ91-Rates_Data!AL91)</f>
        <v>-0.000664999999999999</v>
      </c>
      <c r="BX91" s="23" t="n">
        <f aca="false">IF(Rates_Data!AF90&gt;=Rates_Data!AG90,Rates_Data!AM91-Rates_Data!AN91,Rates_Data!AN91-Rates_Data!AM91)</f>
        <v>-0.002432</v>
      </c>
      <c r="BY91" s="23" t="n">
        <f aca="false">IF(Rates_Data!AF90&gt;=Rates_Data!AH90,Rates_Data!AM91-Rates_Data!AO91,Rates_Data!AO91-Rates_Data!AM91)</f>
        <v>-0.00522499999999999</v>
      </c>
      <c r="BZ91" s="23" t="n">
        <f aca="false">IF(Rates_Data!AF90&gt;=Rates_Data!AI90,Rates_Data!AM91-Rates_Data!AP91,Rates_Data!AP91-Rates_Data!AM91)</f>
        <v>-0.00741</v>
      </c>
      <c r="CA91" s="23" t="n">
        <f aca="false">IF(Rates_Data!AF90&gt;=Rates_Data!AJ90,Rates_Data!AM91-Rates_Data!AQ91,Rates_Data!AQ91-Rates_Data!AM91)</f>
        <v>-0.001482</v>
      </c>
      <c r="CB91" s="23" t="n">
        <f aca="false">IF(Rates_Data!AG90&gt;=Rates_Data!AH90,Rates_Data!AN91-Rates_Data!AO91,Rates_Data!AO91-Rates_Data!AN91)</f>
        <v>0.00279299999999999</v>
      </c>
      <c r="CC91" s="23" t="n">
        <f aca="false">IF(Rates_Data!AG90&gt;=Rates_Data!AI90,Rates_Data!AN91-Rates_Data!AP91,Rates_Data!AP91-Rates_Data!AN91)</f>
        <v>0.004978</v>
      </c>
      <c r="CD91" s="23" t="n">
        <f aca="false">IF(Rates_Data!AG90&gt;=Rates_Data!AJ90,Rates_Data!AN91-Rates_Data!AQ91,Rates_Data!AQ91-Rates_Data!AN91)</f>
        <v>-0.000950000000000005</v>
      </c>
      <c r="CE91" s="23" t="n">
        <f aca="false">IF(Rates_Data!AH90&gt;=Rates_Data!AI90,Rates_Data!AO91-Rates_Data!AP91,Rates_Data!AP91-Rates_Data!AO91)</f>
        <v>0.00218500000000001</v>
      </c>
      <c r="CF91" s="23" t="n">
        <f aca="false">IF(Rates_Data!AH90&gt;=Rates_Data!AJ90,Rates_Data!AO91-Rates_Data!AQ91,Rates_Data!AQ91-Rates_Data!AO91)</f>
        <v>-0.00374299999999999</v>
      </c>
      <c r="CG91" s="23" t="n">
        <f aca="false">IF(Rates_Data!AI90&gt;=Rates_Data!AJ90,Rates_Data!AP91-Rates_Data!AQ91,Rates_Data!AQ91-Rates_Data!AP91)</f>
        <v>-0.005928</v>
      </c>
      <c r="CH91" s="27" t="n">
        <f aca="false">IF(ROW()&lt;4+VolLB,"",STDEV(INDEX($BM:$BM,ROW()-VolLB+1):INDEX($BM:$BM,ROW()))*SQRT(12))</f>
        <v>0.0202034498459097</v>
      </c>
      <c r="CI91" s="27" t="n">
        <f aca="false">IF(ROW()&lt;4+VolLB,"",STDEV(INDEX($BN:$BN,ROW()-VolLB+1):INDEX($BN:$BN,ROW()))*SQRT(12))</f>
        <v>0.0192962647841246</v>
      </c>
      <c r="CJ91" s="27" t="n">
        <f aca="false">IF(ROW()&lt;4+VolLB,"",STDEV(INDEX($BO:$BO,ROW()-VolLB+1):INDEX($BO:$BO,ROW()))*SQRT(12))</f>
        <v>0.0219639952257368</v>
      </c>
      <c r="CK91" s="27" t="n">
        <f aca="false">IF(ROW()&lt;4+VolLB,"",STDEV(INDEX($BP:$BP,ROW()-VolLB+1):INDEX($BP:$BP,ROW()))*SQRT(12))</f>
        <v>0.0199020025474825</v>
      </c>
      <c r="CL91" s="27" t="n">
        <f aca="false">IF(ROW()&lt;4+VolLB,"",STDEV(INDEX($BQ:$BQ,ROW()-VolLB+1):INDEX($BQ:$BQ,ROW()))*SQRT(12))</f>
        <v>0.0220694745157197</v>
      </c>
      <c r="CM91" s="27" t="n">
        <f aca="false">IF(ROW()&lt;4+VolLB,"",STDEV(INDEX($BR:$BR,ROW()-VolLB+1):INDEX($BR:$BR,ROW()))*SQRT(12))</f>
        <v>0.016287813635324</v>
      </c>
      <c r="CN91" s="27" t="n">
        <f aca="false">IF(ROW()&lt;4+VolLB,"",STDEV(INDEX($BS:$BS,ROW()-VolLB+1):INDEX($BS:$BS,ROW()))*SQRT(12))</f>
        <v>0.0231761447262358</v>
      </c>
      <c r="CO91" s="27" t="n">
        <f aca="false">IF(ROW()&lt;4+VolLB,"",STDEV(INDEX($BT:$BT,ROW()-VolLB+1):INDEX($BT:$BT,ROW()))*SQRT(12))</f>
        <v>0.0193108901886006</v>
      </c>
      <c r="CP91" s="27" t="n">
        <f aca="false">IF(ROW()&lt;4+VolLB,"",STDEV(INDEX($BU:$BU,ROW()-VolLB+1):INDEX($BU:$BU,ROW()))*SQRT(12))</f>
        <v>0.0211908995244927</v>
      </c>
      <c r="CQ91" s="27" t="n">
        <f aca="false">IF(ROW()&lt;4+VolLB,"",STDEV(INDEX($BV:$BV,ROW()-VolLB+1):INDEX($BV:$BV,ROW()))*SQRT(12))</f>
        <v>0.0227111065866566</v>
      </c>
      <c r="CR91" s="27" t="n">
        <f aca="false">IF(ROW()&lt;4+VolLB,"",STDEV(INDEX($BW:$BW,ROW()-VolLB+1):INDEX($BW:$BW,ROW()))*SQRT(12))</f>
        <v>0.0211149761203252</v>
      </c>
      <c r="CS91" s="27" t="n">
        <f aca="false">IF(ROW()&lt;4+VolLB,"",STDEV(INDEX($BX:$BX,ROW()-VolLB+1):INDEX($BX:$BX,ROW()))*SQRT(12))</f>
        <v>0.0194910258754174</v>
      </c>
      <c r="CT91" s="27" t="n">
        <f aca="false">IF(ROW()&lt;4+VolLB,"",STDEV(INDEX($BY:$BY,ROW()-VolLB+1):INDEX($BY:$BY,ROW()))*SQRT(12))</f>
        <v>0.0207877204650566</v>
      </c>
      <c r="CU91" s="27" t="n">
        <f aca="false">IF(ROW()&lt;4+VolLB,"",STDEV(INDEX($BZ:$BZ,ROW()-VolLB+1):INDEX($BZ:$BZ,ROW()))*SQRT(12))</f>
        <v>0.0216584091479279</v>
      </c>
      <c r="CV91" s="27" t="n">
        <f aca="false">IF(ROW()&lt;4+VolLB,"",STDEV(INDEX($CA:$CA,ROW()-VolLB+1):INDEX($CA:$CA,ROW()))*SQRT(12))</f>
        <v>0.0183961898415328</v>
      </c>
      <c r="CW91" s="27" t="n">
        <f aca="false">IF(ROW()&lt;4+VolLB,"",STDEV(INDEX($CB:$CB,ROW()-VolLB+1):INDEX($CB:$CB,ROW()))*SQRT(12))</f>
        <v>0.019336824211604</v>
      </c>
      <c r="CX91" s="27" t="n">
        <f aca="false">IF(ROW()&lt;4+VolLB,"",STDEV(INDEX($CC:$CC,ROW()-VolLB+1):INDEX($CC:$CC,ROW()))*SQRT(12))</f>
        <v>0.021913974502043</v>
      </c>
      <c r="CY91" s="27" t="n">
        <f aca="false">IF(ROW()&lt;4+VolLB,"",STDEV(INDEX($CD:$CD,ROW()-VolLB+1):INDEX($CD:$CD,ROW()))*SQRT(12))</f>
        <v>0.0176339700869819</v>
      </c>
      <c r="CZ91" s="27" t="n">
        <f aca="false">IF(ROW()&lt;4+VolLB,"",STDEV(INDEX($CE:$CE,ROW()-VolLB+1):INDEX($CE:$CE,ROW()))*SQRT(12))</f>
        <v>0.0198853206581184</v>
      </c>
      <c r="DA91" s="27" t="n">
        <f aca="false">IF(ROW()&lt;4+VolLB,"",STDEV(INDEX($CF:$CF,ROW()-VolLB+1):INDEX($CF:$CF,ROW()))*SQRT(12))</f>
        <v>0.0194776012153643</v>
      </c>
      <c r="DB91" s="27" t="n">
        <f aca="false">IF(ROW()&lt;4+VolLB,"",STDEV(INDEX($CG:$CG,ROW()-VolLB+1):INDEX($CG:$CG,ROW()))*SQRT(12))</f>
        <v>0.0194843083492235</v>
      </c>
      <c r="DC91" s="26" t="n">
        <f aca="false">IF(OR(AR91=0,CH91="",CH91=0),0,AR91*MIN(MaxScal,TgtVol/CH91))</f>
        <v>0</v>
      </c>
      <c r="DD91" s="26" t="n">
        <f aca="false">IF(OR(AS91=0,CI91="",CI91=0),0,AS91*MIN(MaxScal,TgtVol/CI91))</f>
        <v>0</v>
      </c>
      <c r="DE91" s="26" t="n">
        <f aca="false">IF(OR(AT91=0,CJ91="",CJ91=0),0,AT91*MIN(MaxScal,TgtVol/CJ91))</f>
        <v>0</v>
      </c>
      <c r="DF91" s="26" t="n">
        <f aca="false">IF(OR(AU91=0,CK91="",CK91=0),0,AU91*MIN(MaxScal,TgtVol/CK91))</f>
        <v>0</v>
      </c>
      <c r="DG91" s="26" t="n">
        <f aca="false">IF(OR(AV91=0,CL91="",CL91=0),0,AV91*MIN(MaxScal,TgtVol/CL91))</f>
        <v>0</v>
      </c>
      <c r="DH91" s="26" t="n">
        <f aca="false">IF(OR(AW91=0,CM91="",CM91=0),0,AW91*MIN(MaxScal,TgtVol/CM91))</f>
        <v>0</v>
      </c>
      <c r="DI91" s="26" t="n">
        <f aca="false">IF(OR(AX91=0,CN91="",CN91=0),0,AX91*MIN(MaxScal,TgtVol/CN91))</f>
        <v>0</v>
      </c>
      <c r="DJ91" s="26" t="n">
        <f aca="false">IF(OR(AY91=0,CO91="",CO91=0),0,AY91*MIN(MaxScal,TgtVol/CO91))</f>
        <v>0</v>
      </c>
      <c r="DK91" s="26" t="n">
        <f aca="false">IF(OR(AZ91=0,CP91="",CP91=0),0,AZ91*MIN(MaxScal,TgtVol/CP91))</f>
        <v>0</v>
      </c>
      <c r="DL91" s="26" t="n">
        <f aca="false">IF(OR(BA91=0,CQ91="",CQ91=0),0,BA91*MIN(MaxScal,TgtVol/CQ91))</f>
        <v>0</v>
      </c>
      <c r="DM91" s="26" t="n">
        <f aca="false">IF(OR(BB91=0,CR91="",CR91=0),0,BB91*MIN(MaxScal,TgtVol/CR91))</f>
        <v>0</v>
      </c>
      <c r="DN91" s="26" t="n">
        <f aca="false">IF(OR(BC91=0,CS91="",CS91=0),0,BC91*MIN(MaxScal,TgtVol/CS91))</f>
        <v>0</v>
      </c>
      <c r="DO91" s="26" t="n">
        <f aca="false">IF(OR(BD91=0,CT91="",CT91=0),0,BD91*MIN(MaxScal,TgtVol/CT91))</f>
        <v>0</v>
      </c>
      <c r="DP91" s="26" t="n">
        <f aca="false">IF(OR(BE91=0,CU91="",CU91=0),0,BE91*MIN(MaxScal,TgtVol/CU91))</f>
        <v>0</v>
      </c>
      <c r="DQ91" s="26" t="n">
        <f aca="false">IF(OR(BF91=0,CV91="",CV91=0),0,BF91*MIN(MaxScal,TgtVol/CV91))</f>
        <v>0</v>
      </c>
      <c r="DR91" s="26" t="n">
        <f aca="false">IF(OR(BG91=0,CW91="",CW91=0),0,BG91*MIN(MaxScal,TgtVol/CW91))</f>
        <v>0</v>
      </c>
      <c r="DS91" s="26" t="n">
        <f aca="false">IF(OR(BH91=0,CX91="",CX91=0),0,BH91*MIN(MaxScal,TgtVol/CX91))</f>
        <v>0</v>
      </c>
      <c r="DT91" s="26" t="n">
        <f aca="false">IF(OR(BI91=0,CY91="",CY91=0),0,BI91*MIN(MaxScal,TgtVol/CY91))</f>
        <v>0</v>
      </c>
      <c r="DU91" s="26" t="n">
        <f aca="false">IF(OR(BJ91=0,CZ91="",CZ91=0),0,BJ91*MIN(MaxScal,TgtVol/CZ91))</f>
        <v>0</v>
      </c>
      <c r="DV91" s="26" t="n">
        <f aca="false">IF(OR(BK91=0,DA91="",DA91=0),0,BK91*MIN(MaxScal,TgtVol/DA91))</f>
        <v>0</v>
      </c>
      <c r="DW91" s="26" t="n">
        <f aca="false">IF(OR(BL91=0,DB91="",DB91=0),0,BL91*MIN(MaxScal,TgtVol/DB91))</f>
        <v>0</v>
      </c>
      <c r="DX91" s="28" t="n">
        <f aca="false">IFERROR(DC90*BM91,"")</f>
        <v>0</v>
      </c>
      <c r="DY91" s="28" t="n">
        <f aca="false">IFERROR(DD90*BN91,"")</f>
        <v>-0</v>
      </c>
      <c r="DZ91" s="28" t="n">
        <f aca="false">IFERROR(DE90*BO91,"")</f>
        <v>0</v>
      </c>
      <c r="EA91" s="28" t="n">
        <f aca="false">IFERROR(DF90*BP91,"")</f>
        <v>0</v>
      </c>
      <c r="EB91" s="28" t="n">
        <f aca="false">IFERROR(DG90*BQ91,"")</f>
        <v>0</v>
      </c>
      <c r="EC91" s="28" t="n">
        <f aca="false">IFERROR(DH90*BR91,"")</f>
        <v>0</v>
      </c>
      <c r="ED91" s="28" t="n">
        <f aca="false">IFERROR(DI90*BS91,"")</f>
        <v>-0</v>
      </c>
      <c r="EE91" s="28" t="n">
        <f aca="false">IFERROR(DJ90*BT91,"")</f>
        <v>-0</v>
      </c>
      <c r="EF91" s="28" t="n">
        <f aca="false">IFERROR(DK90*BU91,"")</f>
        <v>-0</v>
      </c>
      <c r="EG91" s="28" t="n">
        <f aca="false">IFERROR(DL90*BV91,"")</f>
        <v>0</v>
      </c>
      <c r="EH91" s="28" t="n">
        <f aca="false">IFERROR(DM90*BW91,"")</f>
        <v>-0</v>
      </c>
      <c r="EI91" s="28" t="n">
        <f aca="false">IFERROR(DN90*BX91,"")</f>
        <v>-0</v>
      </c>
      <c r="EJ91" s="28" t="n">
        <f aca="false">IFERROR(DO90*BY91,"")</f>
        <v>-0</v>
      </c>
      <c r="EK91" s="28" t="n">
        <f aca="false">IFERROR(DP90*BZ91,"")</f>
        <v>-0</v>
      </c>
      <c r="EL91" s="28" t="n">
        <f aca="false">IFERROR(DQ90*CA91,"")</f>
        <v>-0</v>
      </c>
      <c r="EM91" s="28" t="n">
        <f aca="false">IFERROR(DR90*CB91,"")</f>
        <v>0</v>
      </c>
      <c r="EN91" s="28" t="n">
        <f aca="false">IFERROR(DS90*CC91,"")</f>
        <v>0</v>
      </c>
      <c r="EO91" s="28" t="n">
        <f aca="false">IFERROR(DT90*CD91,"")</f>
        <v>-0</v>
      </c>
      <c r="EP91" s="28" t="n">
        <f aca="false">IFERROR(DU90*CE91,"")</f>
        <v>0</v>
      </c>
      <c r="EQ91" s="28" t="n">
        <f aca="false">IFERROR(DV90*CF91,"")</f>
        <v>-0</v>
      </c>
      <c r="ER91" s="28" t="n">
        <f aca="false">IFERROR(DW90*CG91,"")</f>
        <v>-0</v>
      </c>
      <c r="ES91" s="28" t="n">
        <f aca="false">IF(ROW()=4,"",SUM(DX91:ER91))</f>
        <v>0</v>
      </c>
      <c r="ET91" s="29" t="n">
        <f aca="false">COUNTIF(AR91:BL91,"&gt;0")</f>
        <v>0</v>
      </c>
    </row>
    <row r="92" customFormat="false" ht="15" hidden="false" customHeight="false" outlineLevel="0" collapsed="false">
      <c r="A92" s="19" t="n">
        <v>40694</v>
      </c>
      <c r="B92" s="23" t="n">
        <f aca="false">ABS(Rates_Data!AD92-Rates_Data!AE92)</f>
        <v>0.517191011235955</v>
      </c>
      <c r="C92" s="23" t="n">
        <f aca="false">ABS(Rates_Data!AD92-Rates_Data!AF92)</f>
        <v>0.227168539325843</v>
      </c>
      <c r="D92" s="23" t="n">
        <f aca="false">ABS(Rates_Data!AD92-Rates_Data!AG92)</f>
        <v>0.692292134831461</v>
      </c>
      <c r="E92" s="23" t="n">
        <f aca="false">ABS(Rates_Data!AD92-Rates_Data!AH92)</f>
        <v>0.505595505617977</v>
      </c>
      <c r="F92" s="23" t="n">
        <f aca="false">ABS(Rates_Data!AD92-Rates_Data!AI92)</f>
        <v>0.209921348314607</v>
      </c>
      <c r="G92" s="23" t="n">
        <f aca="false">ABS(Rates_Data!AD92-Rates_Data!AJ92)</f>
        <v>0.559494382022472</v>
      </c>
      <c r="H92" s="23" t="n">
        <f aca="false">ABS(Rates_Data!AE92-Rates_Data!AF92)</f>
        <v>0.290022471910112</v>
      </c>
      <c r="I92" s="23" t="n">
        <f aca="false">ABS(Rates_Data!AE92-Rates_Data!AG92)</f>
        <v>1.20948314606742</v>
      </c>
      <c r="J92" s="23" t="n">
        <f aca="false">ABS(Rates_Data!AE92-Rates_Data!AH92)</f>
        <v>1.02278651685393</v>
      </c>
      <c r="K92" s="23" t="n">
        <f aca="false">ABS(Rates_Data!AE92-Rates_Data!AI92)</f>
        <v>0.307269662921348</v>
      </c>
      <c r="L92" s="23" t="n">
        <f aca="false">ABS(Rates_Data!AE92-Rates_Data!AJ92)</f>
        <v>0.0423033707865173</v>
      </c>
      <c r="M92" s="23" t="n">
        <f aca="false">ABS(Rates_Data!AF92-Rates_Data!AG92)</f>
        <v>0.919460674157304</v>
      </c>
      <c r="N92" s="23" t="n">
        <f aca="false">ABS(Rates_Data!AF92-Rates_Data!AH92)</f>
        <v>0.73276404494382</v>
      </c>
      <c r="O92" s="23" t="n">
        <f aca="false">ABS(Rates_Data!AF92-Rates_Data!AI92)</f>
        <v>0.0172471910112359</v>
      </c>
      <c r="P92" s="23" t="n">
        <f aca="false">ABS(Rates_Data!AF92-Rates_Data!AJ92)</f>
        <v>0.33232584269663</v>
      </c>
      <c r="Q92" s="23" t="n">
        <f aca="false">ABS(Rates_Data!AG92-Rates_Data!AH92)</f>
        <v>0.186696629213484</v>
      </c>
      <c r="R92" s="23" t="n">
        <f aca="false">ABS(Rates_Data!AG92-Rates_Data!AI92)</f>
        <v>0.902213483146068</v>
      </c>
      <c r="S92" s="23" t="n">
        <f aca="false">ABS(Rates_Data!AG92-Rates_Data!AJ92)</f>
        <v>1.25178651685393</v>
      </c>
      <c r="T92" s="23" t="n">
        <f aca="false">ABS(Rates_Data!AH92-Rates_Data!AI92)</f>
        <v>0.715516853932584</v>
      </c>
      <c r="U92" s="23" t="n">
        <f aca="false">ABS(Rates_Data!AH92-Rates_Data!AJ92)</f>
        <v>1.06508988764045</v>
      </c>
      <c r="V92" s="23" t="n">
        <f aca="false">ABS(Rates_Data!AI92-Rates_Data!AJ92)</f>
        <v>0.349573033707866</v>
      </c>
      <c r="W92" s="26" t="n">
        <f aca="false">IF(ROW()&lt;4+MinObs-1,"",IFERROR((B92-AVERAGE(B$4:B92))/STDEV(B$4:B92),""))</f>
        <v>0.636642037224067</v>
      </c>
      <c r="X92" s="26" t="n">
        <f aca="false">IF(ROW()&lt;4+MinObs-1,"",IFERROR((C92-AVERAGE(C$4:C92))/STDEV(C$4:C92),""))</f>
        <v>-0.459407678243887</v>
      </c>
      <c r="Y92" s="26" t="n">
        <f aca="false">IF(ROW()&lt;4+MinObs-1,"",IFERROR((D92-AVERAGE(D$4:D92))/STDEV(D$4:D92),""))</f>
        <v>0.354541001743101</v>
      </c>
      <c r="Z92" s="26" t="n">
        <f aca="false">IF(ROW()&lt;4+MinObs-1,"",IFERROR((E92-AVERAGE(E$4:E92))/STDEV(E$4:E92),""))</f>
        <v>-0.491383494798452</v>
      </c>
      <c r="AA92" s="26" t="n">
        <f aca="false">IF(ROW()&lt;4+MinObs-1,"",IFERROR((F92-AVERAGE(F$4:F92))/STDEV(F$4:F92),""))</f>
        <v>-0.713273916920789</v>
      </c>
      <c r="AB92" s="26" t="n">
        <f aca="false">IF(ROW()&lt;4+MinObs-1,"",IFERROR((G92-AVERAGE(G$4:G92))/STDEV(G$4:G92),""))</f>
        <v>0.618119794417847</v>
      </c>
      <c r="AC92" s="26" t="n">
        <f aca="false">IF(ROW()&lt;4+MinObs-1,"",IFERROR((H92-AVERAGE(H$4:H92))/STDEV(H$4:H92),""))</f>
        <v>0.0854126752402593</v>
      </c>
      <c r="AD92" s="26" t="n">
        <f aca="false">IF(ROW()&lt;4+MinObs-1,"",IFERROR((I92-AVERAGE(I$4:I92))/STDEV(I$4:I92),""))</f>
        <v>1.82641594319023</v>
      </c>
      <c r="AE92" s="26" t="n">
        <f aca="false">IF(ROW()&lt;4+MinObs-1,"",IFERROR((J92-AVERAGE(J$4:J92))/STDEV(J$4:J92),""))</f>
        <v>1.42933878159656</v>
      </c>
      <c r="AF92" s="26" t="n">
        <f aca="false">IF(ROW()&lt;4+MinObs-1,"",IFERROR((K92-AVERAGE(K$4:K92))/STDEV(K$4:K92),""))</f>
        <v>0.356304041350658</v>
      </c>
      <c r="AG92" s="26" t="n">
        <f aca="false">IF(ROW()&lt;4+MinObs-1,"",IFERROR((L92-AVERAGE(L$4:L92))/STDEV(L$4:L92),""))</f>
        <v>-0.974741636723788</v>
      </c>
      <c r="AH92" s="26" t="n">
        <f aca="false">IF(ROW()&lt;4+MinObs-1,"",IFERROR((M92-AVERAGE(M$4:M92))/STDEV(M$4:M92),""))</f>
        <v>0.861185904723364</v>
      </c>
      <c r="AI92" s="26" t="n">
        <f aca="false">IF(ROW()&lt;4+MinObs-1,"",IFERROR((N92-AVERAGE(N$4:N92))/STDEV(N$4:N92),""))</f>
        <v>0.305786430104228</v>
      </c>
      <c r="AJ92" s="26" t="n">
        <f aca="false">IF(ROW()&lt;4+MinObs-1,"",IFERROR((O92-AVERAGE(O$4:O92))/STDEV(O$4:O92),""))</f>
        <v>-1.36166057161065</v>
      </c>
      <c r="AK92" s="26" t="n">
        <f aca="false">IF(ROW()&lt;4+MinObs-1,"",IFERROR((P92-AVERAGE(P$4:P92))/STDEV(P$4:P92),""))</f>
        <v>-0.0188531004519824</v>
      </c>
      <c r="AL92" s="26" t="n">
        <f aca="false">IF(ROW()&lt;4+MinObs-1,"",IFERROR((Q92-AVERAGE(Q$4:Q92))/STDEV(Q$4:Q92),""))</f>
        <v>-0.496078125894169</v>
      </c>
      <c r="AM92" s="26" t="n">
        <f aca="false">IF(ROW()&lt;4+MinObs-1,"",IFERROR((R92-AVERAGE(R$4:R92))/STDEV(R$4:R92),""))</f>
        <v>0.904822940439637</v>
      </c>
      <c r="AN92" s="26" t="n">
        <f aca="false">IF(ROW()&lt;4+MinObs-1,"",IFERROR((S92-AVERAGE(S$4:S92))/STDEV(S$4:S92),""))</f>
        <v>1.09863971964242</v>
      </c>
      <c r="AO92" s="26" t="n">
        <f aca="false">IF(ROW()&lt;4+MinObs-1,"",IFERROR((T92-AVERAGE(T$4:T92))/STDEV(T$4:T92),""))</f>
        <v>0.518086607627269</v>
      </c>
      <c r="AP92" s="26" t="n">
        <f aca="false">IF(ROW()&lt;4+MinObs-1,"",IFERROR((U92-AVERAGE(U$4:U92))/STDEV(U$4:U92),""))</f>
        <v>0.670187651398067</v>
      </c>
      <c r="AQ92" s="26" t="n">
        <f aca="false">IF(ROW()&lt;4+MinObs-1,"",IFERROR((V92-AVERAGE(V$4:V92))/STDEV(V$4:V92),""))</f>
        <v>0.110386398650232</v>
      </c>
      <c r="AR92" s="26" t="n">
        <f aca="false">IF(W92="",0,IF(W92&gt;=z4,w4,IF(W92&gt;=z3,w3,IF(W92&gt;=zEntry,w2,IF(AND(W92&gt;=ExitZ,AR91&gt;0),w2,0)))))</f>
        <v>0</v>
      </c>
      <c r="AS92" s="26" t="n">
        <f aca="false">IF(X92="",0,IF(X92&gt;=z4,w4,IF(X92&gt;=z3,w3,IF(X92&gt;=zEntry,w2,IF(AND(X92&gt;=ExitZ,AS91&gt;0),w2,0)))))</f>
        <v>0</v>
      </c>
      <c r="AT92" s="26" t="n">
        <f aca="false">IF(Y92="",0,IF(Y92&gt;=z4,w4,IF(Y92&gt;=z3,w3,IF(Y92&gt;=zEntry,w2,IF(AND(Y92&gt;=ExitZ,AT91&gt;0),w2,0)))))</f>
        <v>0</v>
      </c>
      <c r="AU92" s="26" t="n">
        <f aca="false">IF(Z92="",0,IF(Z92&gt;=z4,w4,IF(Z92&gt;=z3,w3,IF(Z92&gt;=zEntry,w2,IF(AND(Z92&gt;=ExitZ,AU91&gt;0),w2,0)))))</f>
        <v>0</v>
      </c>
      <c r="AV92" s="26" t="n">
        <f aca="false">IF(AA92="",0,IF(AA92&gt;=z4,w4,IF(AA92&gt;=z3,w3,IF(AA92&gt;=zEntry,w2,IF(AND(AA92&gt;=ExitZ,AV91&gt;0),w2,0)))))</f>
        <v>0</v>
      </c>
      <c r="AW92" s="26" t="n">
        <f aca="false">IF(AB92="",0,IF(AB92&gt;=z4,w4,IF(AB92&gt;=z3,w3,IF(AB92&gt;=zEntry,w2,IF(AND(AB92&gt;=ExitZ,AW91&gt;0),w2,0)))))</f>
        <v>0</v>
      </c>
      <c r="AX92" s="26" t="n">
        <f aca="false">IF(AC92="",0,IF(AC92&gt;=z4,w4,IF(AC92&gt;=z3,w3,IF(AC92&gt;=zEntry,w2,IF(AND(AC92&gt;=ExitZ,AX91&gt;0),w2,0)))))</f>
        <v>0</v>
      </c>
      <c r="AY92" s="26" t="n">
        <f aca="false">IF(AD92="",0,IF(AD92&gt;=z4,w4,IF(AD92&gt;=z3,w3,IF(AD92&gt;=zEntry,w2,IF(AND(AD92&gt;=ExitZ,AY91&gt;0),w2,0)))))</f>
        <v>0</v>
      </c>
      <c r="AZ92" s="26" t="n">
        <f aca="false">IF(AE92="",0,IF(AE92&gt;=z4,w4,IF(AE92&gt;=z3,w3,IF(AE92&gt;=zEntry,w2,IF(AND(AE92&gt;=ExitZ,AZ91&gt;0),w2,0)))))</f>
        <v>0</v>
      </c>
      <c r="BA92" s="26" t="n">
        <f aca="false">IF(AF92="",0,IF(AF92&gt;=z4,w4,IF(AF92&gt;=z3,w3,IF(AF92&gt;=zEntry,w2,IF(AND(AF92&gt;=ExitZ,BA91&gt;0),w2,0)))))</f>
        <v>0</v>
      </c>
      <c r="BB92" s="26" t="n">
        <f aca="false">IF(AG92="",0,IF(AG92&gt;=z4,w4,IF(AG92&gt;=z3,w3,IF(AG92&gt;=zEntry,w2,IF(AND(AG92&gt;=ExitZ,BB91&gt;0),w2,0)))))</f>
        <v>0</v>
      </c>
      <c r="BC92" s="26" t="n">
        <f aca="false">IF(AH92="",0,IF(AH92&gt;=z4,w4,IF(AH92&gt;=z3,w3,IF(AH92&gt;=zEntry,w2,IF(AND(AH92&gt;=ExitZ,BC91&gt;0),w2,0)))))</f>
        <v>0</v>
      </c>
      <c r="BD92" s="26" t="n">
        <f aca="false">IF(AI92="",0,IF(AI92&gt;=z4,w4,IF(AI92&gt;=z3,w3,IF(AI92&gt;=zEntry,w2,IF(AND(AI92&gt;=ExitZ,BD91&gt;0),w2,0)))))</f>
        <v>0</v>
      </c>
      <c r="BE92" s="26" t="n">
        <f aca="false">IF(AJ92="",0,IF(AJ92&gt;=z4,w4,IF(AJ92&gt;=z3,w3,IF(AJ92&gt;=zEntry,w2,IF(AND(AJ92&gt;=ExitZ,BE91&gt;0),w2,0)))))</f>
        <v>0</v>
      </c>
      <c r="BF92" s="26" t="n">
        <f aca="false">IF(AK92="",0,IF(AK92&gt;=z4,w4,IF(AK92&gt;=z3,w3,IF(AK92&gt;=zEntry,w2,IF(AND(AK92&gt;=ExitZ,BF91&gt;0),w2,0)))))</f>
        <v>0</v>
      </c>
      <c r="BG92" s="26" t="n">
        <f aca="false">IF(AL92="",0,IF(AL92&gt;=z4,w4,IF(AL92&gt;=z3,w3,IF(AL92&gt;=zEntry,w2,IF(AND(AL92&gt;=ExitZ,BG91&gt;0),w2,0)))))</f>
        <v>0</v>
      </c>
      <c r="BH92" s="26" t="n">
        <f aca="false">IF(AM92="",0,IF(AM92&gt;=z4,w4,IF(AM92&gt;=z3,w3,IF(AM92&gt;=zEntry,w2,IF(AND(AM92&gt;=ExitZ,BH91&gt;0),w2,0)))))</f>
        <v>0</v>
      </c>
      <c r="BI92" s="26" t="n">
        <f aca="false">IF(AN92="",0,IF(AN92&gt;=z4,w4,IF(AN92&gt;=z3,w3,IF(AN92&gt;=zEntry,w2,IF(AND(AN92&gt;=ExitZ,BI91&gt;0),w2,0)))))</f>
        <v>0</v>
      </c>
      <c r="BJ92" s="26" t="n">
        <f aca="false">IF(AO92="",0,IF(AO92&gt;=z4,w4,IF(AO92&gt;=z3,w3,IF(AO92&gt;=zEntry,w2,IF(AND(AO92&gt;=ExitZ,BJ91&gt;0),w2,0)))))</f>
        <v>0</v>
      </c>
      <c r="BK92" s="26" t="n">
        <f aca="false">IF(AP92="",0,IF(AP92&gt;=z4,w4,IF(AP92&gt;=z3,w3,IF(AP92&gt;=zEntry,w2,IF(AND(AP92&gt;=ExitZ,BK91&gt;0),w2,0)))))</f>
        <v>0</v>
      </c>
      <c r="BL92" s="26" t="n">
        <f aca="false">IF(AQ92="",0,IF(AQ92&gt;=z4,w4,IF(AQ92&gt;=z3,w3,IF(AQ92&gt;=zEntry,w2,IF(AND(AQ92&gt;=ExitZ,BL91&gt;0),w2,0)))))</f>
        <v>0</v>
      </c>
      <c r="BM92" s="23" t="n">
        <f aca="false">IF(Rates_Data!AD91&gt;=Rates_Data!AE91,Rates_Data!AK92-Rates_Data!AL92,Rates_Data!AL92-Rates_Data!AK92)</f>
        <v>-0.004104</v>
      </c>
      <c r="BN92" s="23" t="n">
        <f aca="false">IF(Rates_Data!AD91&gt;=Rates_Data!AF91,Rates_Data!AK92-Rates_Data!AM92,Rates_Data!AM92-Rates_Data!AK92)</f>
        <v>-0.000683999999999996</v>
      </c>
      <c r="BO92" s="23" t="n">
        <f aca="false">IF(Rates_Data!AD91&gt;=Rates_Data!AG91,Rates_Data!AK92-Rates_Data!AN92,Rates_Data!AN92-Rates_Data!AK92)</f>
        <v>-0.00399</v>
      </c>
      <c r="BP92" s="23" t="n">
        <f aca="false">IF(Rates_Data!AD91&gt;=Rates_Data!AH91,Rates_Data!AK92-Rates_Data!AO92,Rates_Data!AO92-Rates_Data!AK92)</f>
        <v>-0.00138700000000001</v>
      </c>
      <c r="BQ92" s="23" t="n">
        <f aca="false">IF(Rates_Data!AD91&gt;=Rates_Data!AI91,Rates_Data!AK92-Rates_Data!AP92,Rates_Data!AP92-Rates_Data!AK92)</f>
        <v>0.002812</v>
      </c>
      <c r="BR92" s="23" t="n">
        <f aca="false">IF(Rates_Data!AD91&gt;=Rates_Data!AJ91,Rates_Data!AK92-Rates_Data!AQ92,Rates_Data!AQ92-Rates_Data!AK92)</f>
        <v>-0.004921</v>
      </c>
      <c r="BS92" s="23" t="n">
        <f aca="false">IF(Rates_Data!AE91&gt;=Rates_Data!AF91,Rates_Data!AL92-Rates_Data!AM92,Rates_Data!AM92-Rates_Data!AL92)</f>
        <v>0.00342</v>
      </c>
      <c r="BT92" s="23" t="n">
        <f aca="false">IF(Rates_Data!AE91&gt;=Rates_Data!AG91,Rates_Data!AL92-Rates_Data!AN92,Rates_Data!AN92-Rates_Data!AL92)</f>
        <v>-0.00809399999999999</v>
      </c>
      <c r="BU92" s="23" t="n">
        <f aca="false">IF(Rates_Data!AE91&gt;=Rates_Data!AH91,Rates_Data!AL92-Rates_Data!AO92,Rates_Data!AO92-Rates_Data!AL92)</f>
        <v>-0.005491</v>
      </c>
      <c r="BV92" s="23" t="n">
        <f aca="false">IF(Rates_Data!AE91&gt;=Rates_Data!AI91,Rates_Data!AL92-Rates_Data!AP92,Rates_Data!AP92-Rates_Data!AL92)</f>
        <v>-0.006916</v>
      </c>
      <c r="BW92" s="23" t="n">
        <f aca="false">IF(Rates_Data!AE91&gt;=Rates_Data!AJ91,Rates_Data!AL92-Rates_Data!AQ92,Rates_Data!AQ92-Rates_Data!AL92)</f>
        <v>-0.000817000000000003</v>
      </c>
      <c r="BX92" s="23" t="n">
        <f aca="false">IF(Rates_Data!AF91&gt;=Rates_Data!AG91,Rates_Data!AM92-Rates_Data!AN92,Rates_Data!AN92-Rates_Data!AM92)</f>
        <v>-0.004674</v>
      </c>
      <c r="BY92" s="23" t="n">
        <f aca="false">IF(Rates_Data!AF91&gt;=Rates_Data!AH91,Rates_Data!AM92-Rates_Data!AO92,Rates_Data!AO92-Rates_Data!AM92)</f>
        <v>-0.002071</v>
      </c>
      <c r="BZ92" s="23" t="n">
        <f aca="false">IF(Rates_Data!AF91&gt;=Rates_Data!AI91,Rates_Data!AM92-Rates_Data!AP92,Rates_Data!AP92-Rates_Data!AM92)</f>
        <v>-0.003496</v>
      </c>
      <c r="CA92" s="23" t="n">
        <f aca="false">IF(Rates_Data!AF91&gt;=Rates_Data!AJ91,Rates_Data!AM92-Rates_Data!AQ92,Rates_Data!AQ92-Rates_Data!AM92)</f>
        <v>0.004237</v>
      </c>
      <c r="CB92" s="23" t="n">
        <f aca="false">IF(Rates_Data!AG91&gt;=Rates_Data!AH91,Rates_Data!AN92-Rates_Data!AO92,Rates_Data!AO92-Rates_Data!AN92)</f>
        <v>-0.00260299999999999</v>
      </c>
      <c r="CC92" s="23" t="n">
        <f aca="false">IF(Rates_Data!AG91&gt;=Rates_Data!AI91,Rates_Data!AN92-Rates_Data!AP92,Rates_Data!AP92-Rates_Data!AN92)</f>
        <v>-0.001178</v>
      </c>
      <c r="CD92" s="23" t="n">
        <f aca="false">IF(Rates_Data!AG91&gt;=Rates_Data!AJ91,Rates_Data!AN92-Rates_Data!AQ92,Rates_Data!AQ92-Rates_Data!AN92)</f>
        <v>-0.008911</v>
      </c>
      <c r="CE92" s="23" t="n">
        <f aca="false">IF(Rates_Data!AH91&gt;=Rates_Data!AI91,Rates_Data!AO92-Rates_Data!AP92,Rates_Data!AP92-Rates_Data!AO92)</f>
        <v>0.001425</v>
      </c>
      <c r="CF92" s="23" t="n">
        <f aca="false">IF(Rates_Data!AH91&gt;=Rates_Data!AJ91,Rates_Data!AO92-Rates_Data!AQ92,Rates_Data!AQ92-Rates_Data!AO92)</f>
        <v>-0.00630800000000001</v>
      </c>
      <c r="CG92" s="23" t="n">
        <f aca="false">IF(Rates_Data!AI91&gt;=Rates_Data!AJ91,Rates_Data!AP92-Rates_Data!AQ92,Rates_Data!AQ92-Rates_Data!AP92)</f>
        <v>-0.007733</v>
      </c>
      <c r="CH92" s="27" t="n">
        <f aca="false">IF(ROW()&lt;4+VolLB,"",STDEV(INDEX($BM:$BM,ROW()-VolLB+1):INDEX($BM:$BM,ROW()))*SQRT(12))</f>
        <v>0.0202769742879994</v>
      </c>
      <c r="CI92" s="27" t="n">
        <f aca="false">IF(ROW()&lt;4+VolLB,"",STDEV(INDEX($BN:$BN,ROW()-VolLB+1):INDEX($BN:$BN,ROW()))*SQRT(12))</f>
        <v>0.0193137333541755</v>
      </c>
      <c r="CJ92" s="27" t="n">
        <f aca="false">IF(ROW()&lt;4+VolLB,"",STDEV(INDEX($BO:$BO,ROW()-VolLB+1):INDEX($BO:$BO,ROW()))*SQRT(12))</f>
        <v>0.0220301458759193</v>
      </c>
      <c r="CK92" s="27" t="n">
        <f aca="false">IF(ROW()&lt;4+VolLB,"",STDEV(INDEX($BP:$BP,ROW()-VolLB+1):INDEX($BP:$BP,ROW()))*SQRT(12))</f>
        <v>0.0195840515296066</v>
      </c>
      <c r="CL92" s="27" t="n">
        <f aca="false">IF(ROW()&lt;4+VolLB,"",STDEV(INDEX($BQ:$BQ,ROW()-VolLB+1):INDEX($BQ:$BQ,ROW()))*SQRT(12))</f>
        <v>0.0221054441016989</v>
      </c>
      <c r="CM92" s="27" t="n">
        <f aca="false">IF(ROW()&lt;4+VolLB,"",STDEV(INDEX($BR:$BR,ROW()-VolLB+1):INDEX($BR:$BR,ROW()))*SQRT(12))</f>
        <v>0.0167423412264491</v>
      </c>
      <c r="CN92" s="27" t="n">
        <f aca="false">IF(ROW()&lt;4+VolLB,"",STDEV(INDEX($BS:$BS,ROW()-VolLB+1):INDEX($BS:$BS,ROW()))*SQRT(12))</f>
        <v>0.0231746766447879</v>
      </c>
      <c r="CO92" s="27" t="n">
        <f aca="false">IF(ROW()&lt;4+VolLB,"",STDEV(INDEX($BT:$BT,ROW()-VolLB+1):INDEX($BT:$BT,ROW()))*SQRT(12))</f>
        <v>0.0195739558692521</v>
      </c>
      <c r="CP92" s="27" t="n">
        <f aca="false">IF(ROW()&lt;4+VolLB,"",STDEV(INDEX($BU:$BU,ROW()-VolLB+1):INDEX($BU:$BU,ROW()))*SQRT(12))</f>
        <v>0.0213545751939552</v>
      </c>
      <c r="CQ92" s="27" t="n">
        <f aca="false">IF(ROW()&lt;4+VolLB,"",STDEV(INDEX($BV:$BV,ROW()-VolLB+1):INDEX($BV:$BV,ROW()))*SQRT(12))</f>
        <v>0.0231205532218785</v>
      </c>
      <c r="CR92" s="27" t="n">
        <f aca="false">IF(ROW()&lt;4+VolLB,"",STDEV(INDEX($BW:$BW,ROW()-VolLB+1):INDEX($BW:$BW,ROW()))*SQRT(12))</f>
        <v>0.0211112810005863</v>
      </c>
      <c r="CS92" s="27" t="n">
        <f aca="false">IF(ROW()&lt;4+VolLB,"",STDEV(INDEX($BX:$BX,ROW()-VolLB+1):INDEX($BX:$BX,ROW()))*SQRT(12))</f>
        <v>0.0196314095401561</v>
      </c>
      <c r="CT92" s="27" t="n">
        <f aca="false">IF(ROW()&lt;4+VolLB,"",STDEV(INDEX($BY:$BY,ROW()-VolLB+1):INDEX($BY:$BY,ROW()))*SQRT(12))</f>
        <v>0.0204746295644146</v>
      </c>
      <c r="CU92" s="27" t="n">
        <f aca="false">IF(ROW()&lt;4+VolLB,"",STDEV(INDEX($BZ:$BZ,ROW()-VolLB+1):INDEX($BZ:$BZ,ROW()))*SQRT(12))</f>
        <v>0.021737124279948</v>
      </c>
      <c r="CV92" s="27" t="n">
        <f aca="false">IF(ROW()&lt;4+VolLB,"",STDEV(INDEX($CA:$CA,ROW()-VolLB+1):INDEX($CA:$CA,ROW()))*SQRT(12))</f>
        <v>0.018446063716117</v>
      </c>
      <c r="CW92" s="27" t="n">
        <f aca="false">IF(ROW()&lt;4+VolLB,"",STDEV(INDEX($CB:$CB,ROW()-VolLB+1):INDEX($CB:$CB,ROW()))*SQRT(12))</f>
        <v>0.0188724655009809</v>
      </c>
      <c r="CX92" s="27" t="n">
        <f aca="false">IF(ROW()&lt;4+VolLB,"",STDEV(INDEX($CC:$CC,ROW()-VolLB+1):INDEX($CC:$CC,ROW()))*SQRT(12))</f>
        <v>0.0219153547815225</v>
      </c>
      <c r="CY92" s="27" t="n">
        <f aca="false">IF(ROW()&lt;4+VolLB,"",STDEV(INDEX($CD:$CD,ROW()-VolLB+1):INDEX($CD:$CD,ROW()))*SQRT(12))</f>
        <v>0.0181627244869947</v>
      </c>
      <c r="CZ92" s="27" t="n">
        <f aca="false">IF(ROW()&lt;4+VolLB,"",STDEV(INDEX($CE:$CE,ROW()-VolLB+1):INDEX($CE:$CE,ROW()))*SQRT(12))</f>
        <v>0.019505100807591</v>
      </c>
      <c r="DA92" s="27" t="n">
        <f aca="false">IF(ROW()&lt;4+VolLB,"",STDEV(INDEX($CF:$CF,ROW()-VolLB+1):INDEX($CF:$CF,ROW()))*SQRT(12))</f>
        <v>0.0196748276294259</v>
      </c>
      <c r="DB92" s="27" t="n">
        <f aca="false">IF(ROW()&lt;4+VolLB,"",STDEV(INDEX($CG:$CG,ROW()-VolLB+1):INDEX($CG:$CG,ROW()))*SQRT(12))</f>
        <v>0.0199608623716273</v>
      </c>
      <c r="DC92" s="26" t="n">
        <f aca="false">IF(OR(AR92=0,CH92="",CH92=0),0,AR92*MIN(MaxScal,TgtVol/CH92))</f>
        <v>0</v>
      </c>
      <c r="DD92" s="26" t="n">
        <f aca="false">IF(OR(AS92=0,CI92="",CI92=0),0,AS92*MIN(MaxScal,TgtVol/CI92))</f>
        <v>0</v>
      </c>
      <c r="DE92" s="26" t="n">
        <f aca="false">IF(OR(AT92=0,CJ92="",CJ92=0),0,AT92*MIN(MaxScal,TgtVol/CJ92))</f>
        <v>0</v>
      </c>
      <c r="DF92" s="26" t="n">
        <f aca="false">IF(OR(AU92=0,CK92="",CK92=0),0,AU92*MIN(MaxScal,TgtVol/CK92))</f>
        <v>0</v>
      </c>
      <c r="DG92" s="26" t="n">
        <f aca="false">IF(OR(AV92=0,CL92="",CL92=0),0,AV92*MIN(MaxScal,TgtVol/CL92))</f>
        <v>0</v>
      </c>
      <c r="DH92" s="26" t="n">
        <f aca="false">IF(OR(AW92=0,CM92="",CM92=0),0,AW92*MIN(MaxScal,TgtVol/CM92))</f>
        <v>0</v>
      </c>
      <c r="DI92" s="26" t="n">
        <f aca="false">IF(OR(AX92=0,CN92="",CN92=0),0,AX92*MIN(MaxScal,TgtVol/CN92))</f>
        <v>0</v>
      </c>
      <c r="DJ92" s="26" t="n">
        <f aca="false">IF(OR(AY92=0,CO92="",CO92=0),0,AY92*MIN(MaxScal,TgtVol/CO92))</f>
        <v>0</v>
      </c>
      <c r="DK92" s="26" t="n">
        <f aca="false">IF(OR(AZ92=0,CP92="",CP92=0),0,AZ92*MIN(MaxScal,TgtVol/CP92))</f>
        <v>0</v>
      </c>
      <c r="DL92" s="26" t="n">
        <f aca="false">IF(OR(BA92=0,CQ92="",CQ92=0),0,BA92*MIN(MaxScal,TgtVol/CQ92))</f>
        <v>0</v>
      </c>
      <c r="DM92" s="26" t="n">
        <f aca="false">IF(OR(BB92=0,CR92="",CR92=0),0,BB92*MIN(MaxScal,TgtVol/CR92))</f>
        <v>0</v>
      </c>
      <c r="DN92" s="26" t="n">
        <f aca="false">IF(OR(BC92=0,CS92="",CS92=0),0,BC92*MIN(MaxScal,TgtVol/CS92))</f>
        <v>0</v>
      </c>
      <c r="DO92" s="26" t="n">
        <f aca="false">IF(OR(BD92=0,CT92="",CT92=0),0,BD92*MIN(MaxScal,TgtVol/CT92))</f>
        <v>0</v>
      </c>
      <c r="DP92" s="26" t="n">
        <f aca="false">IF(OR(BE92=0,CU92="",CU92=0),0,BE92*MIN(MaxScal,TgtVol/CU92))</f>
        <v>0</v>
      </c>
      <c r="DQ92" s="26" t="n">
        <f aca="false">IF(OR(BF92=0,CV92="",CV92=0),0,BF92*MIN(MaxScal,TgtVol/CV92))</f>
        <v>0</v>
      </c>
      <c r="DR92" s="26" t="n">
        <f aca="false">IF(OR(BG92=0,CW92="",CW92=0),0,BG92*MIN(MaxScal,TgtVol/CW92))</f>
        <v>0</v>
      </c>
      <c r="DS92" s="26" t="n">
        <f aca="false">IF(OR(BH92=0,CX92="",CX92=0),0,BH92*MIN(MaxScal,TgtVol/CX92))</f>
        <v>0</v>
      </c>
      <c r="DT92" s="26" t="n">
        <f aca="false">IF(OR(BI92=0,CY92="",CY92=0),0,BI92*MIN(MaxScal,TgtVol/CY92))</f>
        <v>0</v>
      </c>
      <c r="DU92" s="26" t="n">
        <f aca="false">IF(OR(BJ92=0,CZ92="",CZ92=0),0,BJ92*MIN(MaxScal,TgtVol/CZ92))</f>
        <v>0</v>
      </c>
      <c r="DV92" s="26" t="n">
        <f aca="false">IF(OR(BK92=0,DA92="",DA92=0),0,BK92*MIN(MaxScal,TgtVol/DA92))</f>
        <v>0</v>
      </c>
      <c r="DW92" s="26" t="n">
        <f aca="false">IF(OR(BL92=0,DB92="",DB92=0),0,BL92*MIN(MaxScal,TgtVol/DB92))</f>
        <v>0</v>
      </c>
      <c r="DX92" s="28" t="n">
        <f aca="false">IFERROR(DC91*BM92,"")</f>
        <v>-0</v>
      </c>
      <c r="DY92" s="28" t="n">
        <f aca="false">IFERROR(DD91*BN92,"")</f>
        <v>-0</v>
      </c>
      <c r="DZ92" s="28" t="n">
        <f aca="false">IFERROR(DE91*BO92,"")</f>
        <v>-0</v>
      </c>
      <c r="EA92" s="28" t="n">
        <f aca="false">IFERROR(DF91*BP92,"")</f>
        <v>-0</v>
      </c>
      <c r="EB92" s="28" t="n">
        <f aca="false">IFERROR(DG91*BQ92,"")</f>
        <v>0</v>
      </c>
      <c r="EC92" s="28" t="n">
        <f aca="false">IFERROR(DH91*BR92,"")</f>
        <v>-0</v>
      </c>
      <c r="ED92" s="28" t="n">
        <f aca="false">IFERROR(DI91*BS92,"")</f>
        <v>0</v>
      </c>
      <c r="EE92" s="28" t="n">
        <f aca="false">IFERROR(DJ91*BT92,"")</f>
        <v>-0</v>
      </c>
      <c r="EF92" s="28" t="n">
        <f aca="false">IFERROR(DK91*BU92,"")</f>
        <v>-0</v>
      </c>
      <c r="EG92" s="28" t="n">
        <f aca="false">IFERROR(DL91*BV92,"")</f>
        <v>-0</v>
      </c>
      <c r="EH92" s="28" t="n">
        <f aca="false">IFERROR(DM91*BW92,"")</f>
        <v>-0</v>
      </c>
      <c r="EI92" s="28" t="n">
        <f aca="false">IFERROR(DN91*BX92,"")</f>
        <v>-0</v>
      </c>
      <c r="EJ92" s="28" t="n">
        <f aca="false">IFERROR(DO91*BY92,"")</f>
        <v>-0</v>
      </c>
      <c r="EK92" s="28" t="n">
        <f aca="false">IFERROR(DP91*BZ92,"")</f>
        <v>-0</v>
      </c>
      <c r="EL92" s="28" t="n">
        <f aca="false">IFERROR(DQ91*CA92,"")</f>
        <v>0</v>
      </c>
      <c r="EM92" s="28" t="n">
        <f aca="false">IFERROR(DR91*CB92,"")</f>
        <v>-0</v>
      </c>
      <c r="EN92" s="28" t="n">
        <f aca="false">IFERROR(DS91*CC92,"")</f>
        <v>-0</v>
      </c>
      <c r="EO92" s="28" t="n">
        <f aca="false">IFERROR(DT91*CD92,"")</f>
        <v>-0</v>
      </c>
      <c r="EP92" s="28" t="n">
        <f aca="false">IFERROR(DU91*CE92,"")</f>
        <v>0</v>
      </c>
      <c r="EQ92" s="28" t="n">
        <f aca="false">IFERROR(DV91*CF92,"")</f>
        <v>-0</v>
      </c>
      <c r="ER92" s="28" t="n">
        <f aca="false">IFERROR(DW91*CG92,"")</f>
        <v>-0</v>
      </c>
      <c r="ES92" s="28" t="n">
        <f aca="false">IF(ROW()=4,"",SUM(DX92:ER92))</f>
        <v>0</v>
      </c>
      <c r="ET92" s="29" t="n">
        <f aca="false">COUNTIF(AR92:BL92,"&gt;0")</f>
        <v>0</v>
      </c>
    </row>
    <row r="93" customFormat="false" ht="15" hidden="false" customHeight="false" outlineLevel="0" collapsed="false">
      <c r="A93" s="19" t="n">
        <v>40724</v>
      </c>
      <c r="B93" s="23" t="n">
        <f aca="false">ABS(Rates_Data!AD93-Rates_Data!AE93)</f>
        <v>0.0209555555555557</v>
      </c>
      <c r="C93" s="23" t="n">
        <f aca="false">ABS(Rates_Data!AD93-Rates_Data!AF93)</f>
        <v>0.165966666666667</v>
      </c>
      <c r="D93" s="23" t="n">
        <f aca="false">ABS(Rates_Data!AD93-Rates_Data!AG93)</f>
        <v>1.01785555555556</v>
      </c>
      <c r="E93" s="23" t="n">
        <f aca="false">ABS(Rates_Data!AD93-Rates_Data!AH93)</f>
        <v>0.8629</v>
      </c>
      <c r="F93" s="23" t="n">
        <f aca="false">ABS(Rates_Data!AD93-Rates_Data!AI93)</f>
        <v>0.212688888888889</v>
      </c>
      <c r="G93" s="23" t="n">
        <f aca="false">ABS(Rates_Data!AD93-Rates_Data!AJ93)</f>
        <v>0.294188888888889</v>
      </c>
      <c r="H93" s="23" t="n">
        <f aca="false">ABS(Rates_Data!AE93-Rates_Data!AF93)</f>
        <v>0.186922222222222</v>
      </c>
      <c r="I93" s="23" t="n">
        <f aca="false">ABS(Rates_Data!AE93-Rates_Data!AG93)</f>
        <v>1.03881111111111</v>
      </c>
      <c r="J93" s="23" t="n">
        <f aca="false">ABS(Rates_Data!AE93-Rates_Data!AH93)</f>
        <v>0.883855555555556</v>
      </c>
      <c r="K93" s="23" t="n">
        <f aca="false">ABS(Rates_Data!AE93-Rates_Data!AI93)</f>
        <v>0.233644444444444</v>
      </c>
      <c r="L93" s="23" t="n">
        <f aca="false">ABS(Rates_Data!AE93-Rates_Data!AJ93)</f>
        <v>0.273233333333334</v>
      </c>
      <c r="M93" s="23" t="n">
        <f aca="false">ABS(Rates_Data!AF93-Rates_Data!AG93)</f>
        <v>0.851888888888889</v>
      </c>
      <c r="N93" s="23" t="n">
        <f aca="false">ABS(Rates_Data!AF93-Rates_Data!AH93)</f>
        <v>0.696933333333334</v>
      </c>
      <c r="O93" s="23" t="n">
        <f aca="false">ABS(Rates_Data!AF93-Rates_Data!AI93)</f>
        <v>0.0467222222222221</v>
      </c>
      <c r="P93" s="23" t="n">
        <f aca="false">ABS(Rates_Data!AF93-Rates_Data!AJ93)</f>
        <v>0.460155555555556</v>
      </c>
      <c r="Q93" s="23" t="n">
        <f aca="false">ABS(Rates_Data!AG93-Rates_Data!AH93)</f>
        <v>0.154955555555555</v>
      </c>
      <c r="R93" s="23" t="n">
        <f aca="false">ABS(Rates_Data!AG93-Rates_Data!AI93)</f>
        <v>0.805166666666667</v>
      </c>
      <c r="S93" s="23" t="n">
        <f aca="false">ABS(Rates_Data!AG93-Rates_Data!AJ93)</f>
        <v>1.31204444444444</v>
      </c>
      <c r="T93" s="23" t="n">
        <f aca="false">ABS(Rates_Data!AH93-Rates_Data!AI93)</f>
        <v>0.650211111111112</v>
      </c>
      <c r="U93" s="23" t="n">
        <f aca="false">ABS(Rates_Data!AH93-Rates_Data!AJ93)</f>
        <v>1.15708888888889</v>
      </c>
      <c r="V93" s="23" t="n">
        <f aca="false">ABS(Rates_Data!AI93-Rates_Data!AJ93)</f>
        <v>0.506877777777778</v>
      </c>
      <c r="W93" s="26" t="n">
        <f aca="false">IF(ROW()&lt;4+MinObs-1,"",IFERROR((B93-AVERAGE(B$4:B93))/STDEV(B$4:B93),""))</f>
        <v>-1.06027895387185</v>
      </c>
      <c r="X93" s="26" t="n">
        <f aca="false">IF(ROW()&lt;4+MinObs-1,"",IFERROR((C93-AVERAGE(C$4:C93))/STDEV(C$4:C93),""))</f>
        <v>-0.672853757761716</v>
      </c>
      <c r="Y93" s="26" t="n">
        <f aca="false">IF(ROW()&lt;4+MinObs-1,"",IFERROR((D93-AVERAGE(D$4:D93))/STDEV(D$4:D93),""))</f>
        <v>1.02079772220011</v>
      </c>
      <c r="Z93" s="26" t="n">
        <f aca="false">IF(ROW()&lt;4+MinObs-1,"",IFERROR((E93-AVERAGE(E$4:E93))/STDEV(E$4:E93),""))</f>
        <v>0.283430519315223</v>
      </c>
      <c r="AA93" s="26" t="n">
        <f aca="false">IF(ROW()&lt;4+MinObs-1,"",IFERROR((F93-AVERAGE(F$4:F93))/STDEV(F$4:F93),""))</f>
        <v>-0.696270040965884</v>
      </c>
      <c r="AB93" s="26" t="n">
        <f aca="false">IF(ROW()&lt;4+MinObs-1,"",IFERROR((G93-AVERAGE(G$4:G93))/STDEV(G$4:G93),""))</f>
        <v>-0.21954971632756</v>
      </c>
      <c r="AC93" s="26" t="n">
        <f aca="false">IF(ROW()&lt;4+MinObs-1,"",IFERROR((H93-AVERAGE(H$4:H93))/STDEV(H$4:H93),""))</f>
        <v>-0.391913880971445</v>
      </c>
      <c r="AD93" s="26" t="n">
        <f aca="false">IF(ROW()&lt;4+MinObs-1,"",IFERROR((I93-AVERAGE(I$4:I93))/STDEV(I$4:I93),""))</f>
        <v>1.42048182439646</v>
      </c>
      <c r="AE93" s="26" t="n">
        <f aca="false">IF(ROW()&lt;4+MinObs-1,"",IFERROR((J93-AVERAGE(J$4:J93))/STDEV(J$4:J93),""))</f>
        <v>1.02855424689256</v>
      </c>
      <c r="AF93" s="26" t="n">
        <f aca="false">IF(ROW()&lt;4+MinObs-1,"",IFERROR((K93-AVERAGE(K$4:K93))/STDEV(K$4:K93),""))</f>
        <v>-0.0247815651478607</v>
      </c>
      <c r="AG93" s="26" t="n">
        <f aca="false">IF(ROW()&lt;4+MinObs-1,"",IFERROR((L93-AVERAGE(L$4:L93))/STDEV(L$4:L93),""))</f>
        <v>-0.19284545262565</v>
      </c>
      <c r="AH93" s="26" t="n">
        <f aca="false">IF(ROW()&lt;4+MinObs-1,"",IFERROR((M93-AVERAGE(M$4:M93))/STDEV(M$4:M93),""))</f>
        <v>0.715912558844572</v>
      </c>
      <c r="AI93" s="26" t="n">
        <f aca="false">IF(ROW()&lt;4+MinObs-1,"",IFERROR((N93-AVERAGE(N$4:N93))/STDEV(N$4:N93),""))</f>
        <v>0.215851692318123</v>
      </c>
      <c r="AJ93" s="26" t="n">
        <f aca="false">IF(ROW()&lt;4+MinObs-1,"",IFERROR((O93-AVERAGE(O$4:O93))/STDEV(O$4:O93),""))</f>
        <v>-1.2164237069078</v>
      </c>
      <c r="AK93" s="26" t="n">
        <f aca="false">IF(ROW()&lt;4+MinObs-1,"",IFERROR((P93-AVERAGE(P$4:P93))/STDEV(P$4:P93),""))</f>
        <v>0.473401407961739</v>
      </c>
      <c r="AL93" s="26" t="n">
        <f aca="false">IF(ROW()&lt;4+MinObs-1,"",IFERROR((Q93-AVERAGE(Q$4:Q93))/STDEV(Q$4:Q93),""))</f>
        <v>-0.55942835014071</v>
      </c>
      <c r="AM93" s="26" t="n">
        <f aca="false">IF(ROW()&lt;4+MinObs-1,"",IFERROR((R93-AVERAGE(R$4:R93))/STDEV(R$4:R93),""))</f>
        <v>0.704090973928209</v>
      </c>
      <c r="AN93" s="26" t="n">
        <f aca="false">IF(ROW()&lt;4+MinObs-1,"",IFERROR((S93-AVERAGE(S$4:S93))/STDEV(S$4:S93),""))</f>
        <v>1.1961675814155</v>
      </c>
      <c r="AO93" s="26" t="n">
        <f aca="false">IF(ROW()&lt;4+MinObs-1,"",IFERROR((T93-AVERAGE(T$4:T93))/STDEV(T$4:T93),""))</f>
        <v>0.315786921580638</v>
      </c>
      <c r="AP93" s="26" t="n">
        <f aca="false">IF(ROW()&lt;4+MinObs-1,"",IFERROR((U93-AVERAGE(U$4:U93))/STDEV(U$4:U93),""))</f>
        <v>0.866870297160201</v>
      </c>
      <c r="AQ93" s="26" t="n">
        <f aca="false">IF(ROW()&lt;4+MinObs-1,"",IFERROR((V93-AVERAGE(V$4:V93))/STDEV(V$4:V93),""))</f>
        <v>0.799144162728859</v>
      </c>
      <c r="AR93" s="26" t="n">
        <f aca="false">IF(W93="",0,IF(W93&gt;=z4,w4,IF(W93&gt;=z3,w3,IF(W93&gt;=zEntry,w2,IF(AND(W93&gt;=ExitZ,AR92&gt;0),w2,0)))))</f>
        <v>0</v>
      </c>
      <c r="AS93" s="26" t="n">
        <f aca="false">IF(X93="",0,IF(X93&gt;=z4,w4,IF(X93&gt;=z3,w3,IF(X93&gt;=zEntry,w2,IF(AND(X93&gt;=ExitZ,AS92&gt;0),w2,0)))))</f>
        <v>0</v>
      </c>
      <c r="AT93" s="26" t="n">
        <f aca="false">IF(Y93="",0,IF(Y93&gt;=z4,w4,IF(Y93&gt;=z3,w3,IF(Y93&gt;=zEntry,w2,IF(AND(Y93&gt;=ExitZ,AT92&gt;0),w2,0)))))</f>
        <v>0</v>
      </c>
      <c r="AU93" s="26" t="n">
        <f aca="false">IF(Z93="",0,IF(Z93&gt;=z4,w4,IF(Z93&gt;=z3,w3,IF(Z93&gt;=zEntry,w2,IF(AND(Z93&gt;=ExitZ,AU92&gt;0),w2,0)))))</f>
        <v>0</v>
      </c>
      <c r="AV93" s="26" t="n">
        <f aca="false">IF(AA93="",0,IF(AA93&gt;=z4,w4,IF(AA93&gt;=z3,w3,IF(AA93&gt;=zEntry,w2,IF(AND(AA93&gt;=ExitZ,AV92&gt;0),w2,0)))))</f>
        <v>0</v>
      </c>
      <c r="AW93" s="26" t="n">
        <f aca="false">IF(AB93="",0,IF(AB93&gt;=z4,w4,IF(AB93&gt;=z3,w3,IF(AB93&gt;=zEntry,w2,IF(AND(AB93&gt;=ExitZ,AW92&gt;0),w2,0)))))</f>
        <v>0</v>
      </c>
      <c r="AX93" s="26" t="n">
        <f aca="false">IF(AC93="",0,IF(AC93&gt;=z4,w4,IF(AC93&gt;=z3,w3,IF(AC93&gt;=zEntry,w2,IF(AND(AC93&gt;=ExitZ,AX92&gt;0),w2,0)))))</f>
        <v>0</v>
      </c>
      <c r="AY93" s="26" t="n">
        <f aca="false">IF(AD93="",0,IF(AD93&gt;=z4,w4,IF(AD93&gt;=z3,w3,IF(AD93&gt;=zEntry,w2,IF(AND(AD93&gt;=ExitZ,AY92&gt;0),w2,0)))))</f>
        <v>0</v>
      </c>
      <c r="AZ93" s="26" t="n">
        <f aca="false">IF(AE93="",0,IF(AE93&gt;=z4,w4,IF(AE93&gt;=z3,w3,IF(AE93&gt;=zEntry,w2,IF(AND(AE93&gt;=ExitZ,AZ92&gt;0),w2,0)))))</f>
        <v>0</v>
      </c>
      <c r="BA93" s="26" t="n">
        <f aca="false">IF(AF93="",0,IF(AF93&gt;=z4,w4,IF(AF93&gt;=z3,w3,IF(AF93&gt;=zEntry,w2,IF(AND(AF93&gt;=ExitZ,BA92&gt;0),w2,0)))))</f>
        <v>0</v>
      </c>
      <c r="BB93" s="26" t="n">
        <f aca="false">IF(AG93="",0,IF(AG93&gt;=z4,w4,IF(AG93&gt;=z3,w3,IF(AG93&gt;=zEntry,w2,IF(AND(AG93&gt;=ExitZ,BB92&gt;0),w2,0)))))</f>
        <v>0</v>
      </c>
      <c r="BC93" s="26" t="n">
        <f aca="false">IF(AH93="",0,IF(AH93&gt;=z4,w4,IF(AH93&gt;=z3,w3,IF(AH93&gt;=zEntry,w2,IF(AND(AH93&gt;=ExitZ,BC92&gt;0),w2,0)))))</f>
        <v>0</v>
      </c>
      <c r="BD93" s="26" t="n">
        <f aca="false">IF(AI93="",0,IF(AI93&gt;=z4,w4,IF(AI93&gt;=z3,w3,IF(AI93&gt;=zEntry,w2,IF(AND(AI93&gt;=ExitZ,BD92&gt;0),w2,0)))))</f>
        <v>0</v>
      </c>
      <c r="BE93" s="26" t="n">
        <f aca="false">IF(AJ93="",0,IF(AJ93&gt;=z4,w4,IF(AJ93&gt;=z3,w3,IF(AJ93&gt;=zEntry,w2,IF(AND(AJ93&gt;=ExitZ,BE92&gt;0),w2,0)))))</f>
        <v>0</v>
      </c>
      <c r="BF93" s="26" t="n">
        <f aca="false">IF(AK93="",0,IF(AK93&gt;=z4,w4,IF(AK93&gt;=z3,w3,IF(AK93&gt;=zEntry,w2,IF(AND(AK93&gt;=ExitZ,BF92&gt;0),w2,0)))))</f>
        <v>0</v>
      </c>
      <c r="BG93" s="26" t="n">
        <f aca="false">IF(AL93="",0,IF(AL93&gt;=z4,w4,IF(AL93&gt;=z3,w3,IF(AL93&gt;=zEntry,w2,IF(AND(AL93&gt;=ExitZ,BG92&gt;0),w2,0)))))</f>
        <v>0</v>
      </c>
      <c r="BH93" s="26" t="n">
        <f aca="false">IF(AM93="",0,IF(AM93&gt;=z4,w4,IF(AM93&gt;=z3,w3,IF(AM93&gt;=zEntry,w2,IF(AND(AM93&gt;=ExitZ,BH92&gt;0),w2,0)))))</f>
        <v>0</v>
      </c>
      <c r="BI93" s="26" t="n">
        <f aca="false">IF(AN93="",0,IF(AN93&gt;=z4,w4,IF(AN93&gt;=z3,w3,IF(AN93&gt;=zEntry,w2,IF(AND(AN93&gt;=ExitZ,BI92&gt;0),w2,0)))))</f>
        <v>0</v>
      </c>
      <c r="BJ93" s="26" t="n">
        <f aca="false">IF(AO93="",0,IF(AO93&gt;=z4,w4,IF(AO93&gt;=z3,w3,IF(AO93&gt;=zEntry,w2,IF(AND(AO93&gt;=ExitZ,BJ92&gt;0),w2,0)))))</f>
        <v>0</v>
      </c>
      <c r="BK93" s="26" t="n">
        <f aca="false">IF(AP93="",0,IF(AP93&gt;=z4,w4,IF(AP93&gt;=z3,w3,IF(AP93&gt;=zEntry,w2,IF(AND(AP93&gt;=ExitZ,BK92&gt;0),w2,0)))))</f>
        <v>0</v>
      </c>
      <c r="BL93" s="26" t="n">
        <f aca="false">IF(AQ93="",0,IF(AQ93&gt;=z4,w4,IF(AQ93&gt;=z3,w3,IF(AQ93&gt;=zEntry,w2,IF(AND(AQ93&gt;=ExitZ,BL92&gt;0),w2,0)))))</f>
        <v>0</v>
      </c>
      <c r="BM93" s="23" t="n">
        <f aca="false">IF(Rates_Data!AD92&gt;=Rates_Data!AE92,Rates_Data!AK93-Rates_Data!AL93,Rates_Data!AL93-Rates_Data!AK93)</f>
        <v>0.006422</v>
      </c>
      <c r="BN93" s="23" t="n">
        <f aca="false">IF(Rates_Data!AD92&gt;=Rates_Data!AF92,Rates_Data!AK93-Rates_Data!AM93,Rates_Data!AM93-Rates_Data!AK93)</f>
        <v>0.009367</v>
      </c>
      <c r="BO93" s="23" t="n">
        <f aca="false">IF(Rates_Data!AD92&gt;=Rates_Data!AG92,Rates_Data!AK93-Rates_Data!AN93,Rates_Data!AN93-Rates_Data!AK93)</f>
        <v>-0.006137</v>
      </c>
      <c r="BP93" s="23" t="n">
        <f aca="false">IF(Rates_Data!AD92&gt;=Rates_Data!AH92,Rates_Data!AK93-Rates_Data!AO93,Rates_Data!AO93-Rates_Data!AK93)</f>
        <v>-0.008854</v>
      </c>
      <c r="BQ93" s="23" t="n">
        <f aca="false">IF(Rates_Data!AD92&gt;=Rates_Data!AI92,Rates_Data!AK93-Rates_Data!AP93,Rates_Data!AP93-Rates_Data!AK93)</f>
        <v>0.007847</v>
      </c>
      <c r="BR93" s="23" t="n">
        <f aca="false">IF(Rates_Data!AD92&gt;=Rates_Data!AJ92,Rates_Data!AK93-Rates_Data!AQ93,Rates_Data!AQ93-Rates_Data!AK93)</f>
        <v>0.010868</v>
      </c>
      <c r="BS93" s="23" t="n">
        <f aca="false">IF(Rates_Data!AE92&gt;=Rates_Data!AF92,Rates_Data!AL93-Rates_Data!AM93,Rates_Data!AM93-Rates_Data!AL93)</f>
        <v>-0.002945</v>
      </c>
      <c r="BT93" s="23" t="n">
        <f aca="false">IF(Rates_Data!AE92&gt;=Rates_Data!AG92,Rates_Data!AL93-Rates_Data!AN93,Rates_Data!AN93-Rates_Data!AL93)</f>
        <v>0.000285000000000002</v>
      </c>
      <c r="BU93" s="23" t="n">
        <f aca="false">IF(Rates_Data!AE92&gt;=Rates_Data!AH92,Rates_Data!AL93-Rates_Data!AO93,Rates_Data!AO93-Rates_Data!AL93)</f>
        <v>-0.002432</v>
      </c>
      <c r="BV93" s="23" t="n">
        <f aca="false">IF(Rates_Data!AE92&gt;=Rates_Data!AI92,Rates_Data!AL93-Rates_Data!AP93,Rates_Data!AP93-Rates_Data!AL93)</f>
        <v>-0.001425</v>
      </c>
      <c r="BW93" s="23" t="n">
        <f aca="false">IF(Rates_Data!AE92&gt;=Rates_Data!AJ92,Rates_Data!AL93-Rates_Data!AQ93,Rates_Data!AQ93-Rates_Data!AL93)</f>
        <v>0.004446</v>
      </c>
      <c r="BX93" s="23" t="n">
        <f aca="false">IF(Rates_Data!AF92&gt;=Rates_Data!AG92,Rates_Data!AM93-Rates_Data!AN93,Rates_Data!AN93-Rates_Data!AM93)</f>
        <v>0.00323</v>
      </c>
      <c r="BY93" s="23" t="n">
        <f aca="false">IF(Rates_Data!AF92&gt;=Rates_Data!AH92,Rates_Data!AM93-Rates_Data!AO93,Rates_Data!AO93-Rates_Data!AM93)</f>
        <v>0.000512999999999998</v>
      </c>
      <c r="BZ93" s="23" t="n">
        <f aca="false">IF(Rates_Data!AF92&gt;=Rates_Data!AI92,Rates_Data!AM93-Rates_Data!AP93,Rates_Data!AP93-Rates_Data!AM93)</f>
        <v>0.00152</v>
      </c>
      <c r="CA93" s="23" t="n">
        <f aca="false">IF(Rates_Data!AF92&gt;=Rates_Data!AJ92,Rates_Data!AM93-Rates_Data!AQ93,Rates_Data!AQ93-Rates_Data!AM93)</f>
        <v>0.001501</v>
      </c>
      <c r="CB93" s="23" t="n">
        <f aca="false">IF(Rates_Data!AG92&gt;=Rates_Data!AH92,Rates_Data!AN93-Rates_Data!AO93,Rates_Data!AO93-Rates_Data!AN93)</f>
        <v>0.002717</v>
      </c>
      <c r="CC93" s="23" t="n">
        <f aca="false">IF(Rates_Data!AG92&gt;=Rates_Data!AI92,Rates_Data!AN93-Rates_Data!AP93,Rates_Data!AP93-Rates_Data!AN93)</f>
        <v>0.00171</v>
      </c>
      <c r="CD93" s="23" t="n">
        <f aca="false">IF(Rates_Data!AG92&gt;=Rates_Data!AJ92,Rates_Data!AN93-Rates_Data!AQ93,Rates_Data!AQ93-Rates_Data!AN93)</f>
        <v>0.004731</v>
      </c>
      <c r="CE93" s="23" t="n">
        <f aca="false">IF(Rates_Data!AH92&gt;=Rates_Data!AI92,Rates_Data!AO93-Rates_Data!AP93,Rates_Data!AP93-Rates_Data!AO93)</f>
        <v>-0.001007</v>
      </c>
      <c r="CF93" s="23" t="n">
        <f aca="false">IF(Rates_Data!AH92&gt;=Rates_Data!AJ92,Rates_Data!AO93-Rates_Data!AQ93,Rates_Data!AQ93-Rates_Data!AO93)</f>
        <v>0.002014</v>
      </c>
      <c r="CG93" s="23" t="n">
        <f aca="false">IF(Rates_Data!AI92&gt;=Rates_Data!AJ92,Rates_Data!AP93-Rates_Data!AQ93,Rates_Data!AQ93-Rates_Data!AP93)</f>
        <v>0.003021</v>
      </c>
      <c r="CH93" s="27" t="n">
        <f aca="false">IF(ROW()&lt;4+VolLB,"",STDEV(INDEX($BM:$BM,ROW()-VolLB+1):INDEX($BM:$BM,ROW()))*SQRT(12))</f>
        <v>0.0199374133764352</v>
      </c>
      <c r="CI93" s="27" t="n">
        <f aca="false">IF(ROW()&lt;4+VolLB,"",STDEV(INDEX($BN:$BN,ROW()-VolLB+1):INDEX($BN:$BN,ROW()))*SQRT(12))</f>
        <v>0.0197965755999798</v>
      </c>
      <c r="CJ93" s="27" t="n">
        <f aca="false">IF(ROW()&lt;4+VolLB,"",STDEV(INDEX($BO:$BO,ROW()-VolLB+1):INDEX($BO:$BO,ROW()))*SQRT(12))</f>
        <v>0.0218217297736519</v>
      </c>
      <c r="CK93" s="27" t="n">
        <f aca="false">IF(ROW()&lt;4+VolLB,"",STDEV(INDEX($BP:$BP,ROW()-VolLB+1):INDEX($BP:$BP,ROW()))*SQRT(12))</f>
        <v>0.0202705240912349</v>
      </c>
      <c r="CL93" s="27" t="n">
        <f aca="false">IF(ROW()&lt;4+VolLB,"",STDEV(INDEX($BQ:$BQ,ROW()-VolLB+1):INDEX($BQ:$BQ,ROW()))*SQRT(12))</f>
        <v>0.0213312430685044</v>
      </c>
      <c r="CM93" s="27" t="n">
        <f aca="false">IF(ROW()&lt;4+VolLB,"",STDEV(INDEX($BR:$BR,ROW()-VolLB+1):INDEX($BR:$BR,ROW()))*SQRT(12))</f>
        <v>0.0167602594956613</v>
      </c>
      <c r="CN93" s="27" t="n">
        <f aca="false">IF(ROW()&lt;4+VolLB,"",STDEV(INDEX($BS:$BS,ROW()-VolLB+1):INDEX($BS:$BS,ROW()))*SQRT(12))</f>
        <v>0.0233657779112958</v>
      </c>
      <c r="CO93" s="27" t="n">
        <f aca="false">IF(ROW()&lt;4+VolLB,"",STDEV(INDEX($BT:$BT,ROW()-VolLB+1):INDEX($BT:$BT,ROW()))*SQRT(12))</f>
        <v>0.0195728943213385</v>
      </c>
      <c r="CP93" s="27" t="n">
        <f aca="false">IF(ROW()&lt;4+VolLB,"",STDEV(INDEX($BU:$BU,ROW()-VolLB+1):INDEX($BU:$BU,ROW()))*SQRT(12))</f>
        <v>0.02092197802426</v>
      </c>
      <c r="CQ93" s="27" t="n">
        <f aca="false">IF(ROW()&lt;4+VolLB,"",STDEV(INDEX($BV:$BV,ROW()-VolLB+1):INDEX($BV:$BV,ROW()))*SQRT(12))</f>
        <v>0.0231304461736145</v>
      </c>
      <c r="CR93" s="27" t="n">
        <f aca="false">IF(ROW()&lt;4+VolLB,"",STDEV(INDEX($BW:$BW,ROW()-VolLB+1):INDEX($BW:$BW,ROW()))*SQRT(12))</f>
        <v>0.0212280636326179</v>
      </c>
      <c r="CS93" s="27" t="n">
        <f aca="false">IF(ROW()&lt;4+VolLB,"",STDEV(INDEX($BX:$BX,ROW()-VolLB+1):INDEX($BX:$BX,ROW()))*SQRT(12))</f>
        <v>0.0194927935252761</v>
      </c>
      <c r="CT93" s="27" t="n">
        <f aca="false">IF(ROW()&lt;4+VolLB,"",STDEV(INDEX($BY:$BY,ROW()-VolLB+1):INDEX($BY:$BY,ROW()))*SQRT(12))</f>
        <v>0.0204240397515141</v>
      </c>
      <c r="CU93" s="27" t="n">
        <f aca="false">IF(ROW()&lt;4+VolLB,"",STDEV(INDEX($BZ:$BZ,ROW()-VolLB+1):INDEX($BZ:$BZ,ROW()))*SQRT(12))</f>
        <v>0.0212114257734566</v>
      </c>
      <c r="CV93" s="27" t="n">
        <f aca="false">IF(ROW()&lt;4+VolLB,"",STDEV(INDEX($CA:$CA,ROW()-VolLB+1):INDEX($CA:$CA,ROW()))*SQRT(12))</f>
        <v>0.0181356512590664</v>
      </c>
      <c r="CW93" s="27" t="n">
        <f aca="false">IF(ROW()&lt;4+VolLB,"",STDEV(INDEX($CB:$CB,ROW()-VolLB+1):INDEX($CB:$CB,ROW()))*SQRT(12))</f>
        <v>0.0184573835887662</v>
      </c>
      <c r="CX93" s="27" t="n">
        <f aca="false">IF(ROW()&lt;4+VolLB,"",STDEV(INDEX($CC:$CC,ROW()-VolLB+1):INDEX($CC:$CC,ROW()))*SQRT(12))</f>
        <v>0.0218641745162307</v>
      </c>
      <c r="CY93" s="27" t="n">
        <f aca="false">IF(ROW()&lt;4+VolLB,"",STDEV(INDEX($CD:$CD,ROW()-VolLB+1):INDEX($CD:$CD,ROW()))*SQRT(12))</f>
        <v>0.0183315998426345</v>
      </c>
      <c r="CZ93" s="27" t="n">
        <f aca="false">IF(ROW()&lt;4+VolLB,"",STDEV(INDEX($CE:$CE,ROW()-VolLB+1):INDEX($CE:$CE,ROW()))*SQRT(12))</f>
        <v>0.018549839522602</v>
      </c>
      <c r="DA93" s="27" t="n">
        <f aca="false">IF(ROW()&lt;4+VolLB,"",STDEV(INDEX($CF:$CF,ROW()-VolLB+1):INDEX($CF:$CF,ROW()))*SQRT(12))</f>
        <v>0.0188539070236687</v>
      </c>
      <c r="DB93" s="27" t="n">
        <f aca="false">IF(ROW()&lt;4+VolLB,"",STDEV(INDEX($CG:$CG,ROW()-VolLB+1):INDEX($CG:$CG,ROW()))*SQRT(12))</f>
        <v>0.0200372412156298</v>
      </c>
      <c r="DC93" s="26" t="n">
        <f aca="false">IF(OR(AR93=0,CH93="",CH93=0),0,AR93*MIN(MaxScal,TgtVol/CH93))</f>
        <v>0</v>
      </c>
      <c r="DD93" s="26" t="n">
        <f aca="false">IF(OR(AS93=0,CI93="",CI93=0),0,AS93*MIN(MaxScal,TgtVol/CI93))</f>
        <v>0</v>
      </c>
      <c r="DE93" s="26" t="n">
        <f aca="false">IF(OR(AT93=0,CJ93="",CJ93=0),0,AT93*MIN(MaxScal,TgtVol/CJ93))</f>
        <v>0</v>
      </c>
      <c r="DF93" s="26" t="n">
        <f aca="false">IF(OR(AU93=0,CK93="",CK93=0),0,AU93*MIN(MaxScal,TgtVol/CK93))</f>
        <v>0</v>
      </c>
      <c r="DG93" s="26" t="n">
        <f aca="false">IF(OR(AV93=0,CL93="",CL93=0),0,AV93*MIN(MaxScal,TgtVol/CL93))</f>
        <v>0</v>
      </c>
      <c r="DH93" s="26" t="n">
        <f aca="false">IF(OR(AW93=0,CM93="",CM93=0),0,AW93*MIN(MaxScal,TgtVol/CM93))</f>
        <v>0</v>
      </c>
      <c r="DI93" s="26" t="n">
        <f aca="false">IF(OR(AX93=0,CN93="",CN93=0),0,AX93*MIN(MaxScal,TgtVol/CN93))</f>
        <v>0</v>
      </c>
      <c r="DJ93" s="26" t="n">
        <f aca="false">IF(OR(AY93=0,CO93="",CO93=0),0,AY93*MIN(MaxScal,TgtVol/CO93))</f>
        <v>0</v>
      </c>
      <c r="DK93" s="26" t="n">
        <f aca="false">IF(OR(AZ93=0,CP93="",CP93=0),0,AZ93*MIN(MaxScal,TgtVol/CP93))</f>
        <v>0</v>
      </c>
      <c r="DL93" s="26" t="n">
        <f aca="false">IF(OR(BA93=0,CQ93="",CQ93=0),0,BA93*MIN(MaxScal,TgtVol/CQ93))</f>
        <v>0</v>
      </c>
      <c r="DM93" s="26" t="n">
        <f aca="false">IF(OR(BB93=0,CR93="",CR93=0),0,BB93*MIN(MaxScal,TgtVol/CR93))</f>
        <v>0</v>
      </c>
      <c r="DN93" s="26" t="n">
        <f aca="false">IF(OR(BC93=0,CS93="",CS93=0),0,BC93*MIN(MaxScal,TgtVol/CS93))</f>
        <v>0</v>
      </c>
      <c r="DO93" s="26" t="n">
        <f aca="false">IF(OR(BD93=0,CT93="",CT93=0),0,BD93*MIN(MaxScal,TgtVol/CT93))</f>
        <v>0</v>
      </c>
      <c r="DP93" s="26" t="n">
        <f aca="false">IF(OR(BE93=0,CU93="",CU93=0),0,BE93*MIN(MaxScal,TgtVol/CU93))</f>
        <v>0</v>
      </c>
      <c r="DQ93" s="26" t="n">
        <f aca="false">IF(OR(BF93=0,CV93="",CV93=0),0,BF93*MIN(MaxScal,TgtVol/CV93))</f>
        <v>0</v>
      </c>
      <c r="DR93" s="26" t="n">
        <f aca="false">IF(OR(BG93=0,CW93="",CW93=0),0,BG93*MIN(MaxScal,TgtVol/CW93))</f>
        <v>0</v>
      </c>
      <c r="DS93" s="26" t="n">
        <f aca="false">IF(OR(BH93=0,CX93="",CX93=0),0,BH93*MIN(MaxScal,TgtVol/CX93))</f>
        <v>0</v>
      </c>
      <c r="DT93" s="26" t="n">
        <f aca="false">IF(OR(BI93=0,CY93="",CY93=0),0,BI93*MIN(MaxScal,TgtVol/CY93))</f>
        <v>0</v>
      </c>
      <c r="DU93" s="26" t="n">
        <f aca="false">IF(OR(BJ93=0,CZ93="",CZ93=0),0,BJ93*MIN(MaxScal,TgtVol/CZ93))</f>
        <v>0</v>
      </c>
      <c r="DV93" s="26" t="n">
        <f aca="false">IF(OR(BK93=0,DA93="",DA93=0),0,BK93*MIN(MaxScal,TgtVol/DA93))</f>
        <v>0</v>
      </c>
      <c r="DW93" s="26" t="n">
        <f aca="false">IF(OR(BL93=0,DB93="",DB93=0),0,BL93*MIN(MaxScal,TgtVol/DB93))</f>
        <v>0</v>
      </c>
      <c r="DX93" s="28" t="n">
        <f aca="false">IFERROR(DC92*BM93,"")</f>
        <v>0</v>
      </c>
      <c r="DY93" s="28" t="n">
        <f aca="false">IFERROR(DD92*BN93,"")</f>
        <v>0</v>
      </c>
      <c r="DZ93" s="28" t="n">
        <f aca="false">IFERROR(DE92*BO93,"")</f>
        <v>-0</v>
      </c>
      <c r="EA93" s="28" t="n">
        <f aca="false">IFERROR(DF92*BP93,"")</f>
        <v>-0</v>
      </c>
      <c r="EB93" s="28" t="n">
        <f aca="false">IFERROR(DG92*BQ93,"")</f>
        <v>0</v>
      </c>
      <c r="EC93" s="28" t="n">
        <f aca="false">IFERROR(DH92*BR93,"")</f>
        <v>0</v>
      </c>
      <c r="ED93" s="28" t="n">
        <f aca="false">IFERROR(DI92*BS93,"")</f>
        <v>-0</v>
      </c>
      <c r="EE93" s="28" t="n">
        <f aca="false">IFERROR(DJ92*BT93,"")</f>
        <v>0</v>
      </c>
      <c r="EF93" s="28" t="n">
        <f aca="false">IFERROR(DK92*BU93,"")</f>
        <v>-0</v>
      </c>
      <c r="EG93" s="28" t="n">
        <f aca="false">IFERROR(DL92*BV93,"")</f>
        <v>-0</v>
      </c>
      <c r="EH93" s="28" t="n">
        <f aca="false">IFERROR(DM92*BW93,"")</f>
        <v>0</v>
      </c>
      <c r="EI93" s="28" t="n">
        <f aca="false">IFERROR(DN92*BX93,"")</f>
        <v>0</v>
      </c>
      <c r="EJ93" s="28" t="n">
        <f aca="false">IFERROR(DO92*BY93,"")</f>
        <v>0</v>
      </c>
      <c r="EK93" s="28" t="n">
        <f aca="false">IFERROR(DP92*BZ93,"")</f>
        <v>0</v>
      </c>
      <c r="EL93" s="28" t="n">
        <f aca="false">IFERROR(DQ92*CA93,"")</f>
        <v>0</v>
      </c>
      <c r="EM93" s="28" t="n">
        <f aca="false">IFERROR(DR92*CB93,"")</f>
        <v>0</v>
      </c>
      <c r="EN93" s="28" t="n">
        <f aca="false">IFERROR(DS92*CC93,"")</f>
        <v>0</v>
      </c>
      <c r="EO93" s="28" t="n">
        <f aca="false">IFERROR(DT92*CD93,"")</f>
        <v>0</v>
      </c>
      <c r="EP93" s="28" t="n">
        <f aca="false">IFERROR(DU92*CE93,"")</f>
        <v>-0</v>
      </c>
      <c r="EQ93" s="28" t="n">
        <f aca="false">IFERROR(DV92*CF93,"")</f>
        <v>0</v>
      </c>
      <c r="ER93" s="28" t="n">
        <f aca="false">IFERROR(DW92*CG93,"")</f>
        <v>0</v>
      </c>
      <c r="ES93" s="28" t="n">
        <f aca="false">IF(ROW()=4,"",SUM(DX93:ER93))</f>
        <v>0</v>
      </c>
      <c r="ET93" s="29" t="n">
        <f aca="false">COUNTIF(AR93:BL93,"&gt;0")</f>
        <v>0</v>
      </c>
    </row>
    <row r="94" customFormat="false" ht="15" hidden="false" customHeight="false" outlineLevel="0" collapsed="false">
      <c r="A94" s="19" t="n">
        <v>40755</v>
      </c>
      <c r="B94" s="23" t="n">
        <f aca="false">ABS(Rates_Data!AD94-Rates_Data!AE94)</f>
        <v>0.225538461538462</v>
      </c>
      <c r="C94" s="23" t="n">
        <f aca="false">ABS(Rates_Data!AD94-Rates_Data!AF94)</f>
        <v>0.150296703296703</v>
      </c>
      <c r="D94" s="23" t="n">
        <f aca="false">ABS(Rates_Data!AD94-Rates_Data!AG94)</f>
        <v>1.07985714285714</v>
      </c>
      <c r="E94" s="23" t="n">
        <f aca="false">ABS(Rates_Data!AD94-Rates_Data!AH94)</f>
        <v>0.727813186813187</v>
      </c>
      <c r="F94" s="23" t="n">
        <f aca="false">ABS(Rates_Data!AD94-Rates_Data!AI94)</f>
        <v>0.0600219780219781</v>
      </c>
      <c r="G94" s="23" t="n">
        <f aca="false">ABS(Rates_Data!AD94-Rates_Data!AJ94)</f>
        <v>0.428428571428572</v>
      </c>
      <c r="H94" s="23" t="n">
        <f aca="false">ABS(Rates_Data!AE94-Rates_Data!AF94)</f>
        <v>0.0752417582417581</v>
      </c>
      <c r="I94" s="23" t="n">
        <f aca="false">ABS(Rates_Data!AE94-Rates_Data!AG94)</f>
        <v>0.854318681318681</v>
      </c>
      <c r="J94" s="23" t="n">
        <f aca="false">ABS(Rates_Data!AE94-Rates_Data!AH94)</f>
        <v>0.502274725274725</v>
      </c>
      <c r="K94" s="23" t="n">
        <f aca="false">ABS(Rates_Data!AE94-Rates_Data!AI94)</f>
        <v>0.165516483516484</v>
      </c>
      <c r="L94" s="23" t="n">
        <f aca="false">ABS(Rates_Data!AE94-Rates_Data!AJ94)</f>
        <v>0.653967032967033</v>
      </c>
      <c r="M94" s="23" t="n">
        <f aca="false">ABS(Rates_Data!AF94-Rates_Data!AG94)</f>
        <v>0.929560439560439</v>
      </c>
      <c r="N94" s="23" t="n">
        <f aca="false">ABS(Rates_Data!AF94-Rates_Data!AH94)</f>
        <v>0.577516483516483</v>
      </c>
      <c r="O94" s="23" t="n">
        <f aca="false">ABS(Rates_Data!AF94-Rates_Data!AI94)</f>
        <v>0.0902747252747254</v>
      </c>
      <c r="P94" s="23" t="n">
        <f aca="false">ABS(Rates_Data!AF94-Rates_Data!AJ94)</f>
        <v>0.578725274725275</v>
      </c>
      <c r="Q94" s="23" t="n">
        <f aca="false">ABS(Rates_Data!AG94-Rates_Data!AH94)</f>
        <v>0.352043956043956</v>
      </c>
      <c r="R94" s="23" t="n">
        <f aca="false">ABS(Rates_Data!AG94-Rates_Data!AI94)</f>
        <v>1.01983516483516</v>
      </c>
      <c r="S94" s="23" t="n">
        <f aca="false">ABS(Rates_Data!AG94-Rates_Data!AJ94)</f>
        <v>1.50828571428571</v>
      </c>
      <c r="T94" s="23" t="n">
        <f aca="false">ABS(Rates_Data!AH94-Rates_Data!AI94)</f>
        <v>0.667791208791209</v>
      </c>
      <c r="U94" s="23" t="n">
        <f aca="false">ABS(Rates_Data!AH94-Rates_Data!AJ94)</f>
        <v>1.15624175824176</v>
      </c>
      <c r="V94" s="23" t="n">
        <f aca="false">ABS(Rates_Data!AI94-Rates_Data!AJ94)</f>
        <v>0.48845054945055</v>
      </c>
      <c r="W94" s="26" t="n">
        <f aca="false">IF(ROW()&lt;4+MinObs-1,"",IFERROR((B94-AVERAGE(B$4:B94))/STDEV(B$4:B94),""))</f>
        <v>-0.353793764169089</v>
      </c>
      <c r="X94" s="26" t="n">
        <f aca="false">IF(ROW()&lt;4+MinObs-1,"",IFERROR((C94-AVERAGE(C$4:C94))/STDEV(C$4:C94),""))</f>
        <v>-0.722973458202519</v>
      </c>
      <c r="Y94" s="26" t="n">
        <f aca="false">IF(ROW()&lt;4+MinObs-1,"",IFERROR((D94-AVERAGE(D$4:D94))/STDEV(D$4:D94),""))</f>
        <v>1.1353119459418</v>
      </c>
      <c r="Z94" s="26" t="n">
        <f aca="false">IF(ROW()&lt;4+MinObs-1,"",IFERROR((E94-AVERAGE(E$4:E94))/STDEV(E$4:E94),""))</f>
        <v>-0.0116126194859535</v>
      </c>
      <c r="AA94" s="26" t="n">
        <f aca="false">IF(ROW()&lt;4+MinObs-1,"",IFERROR((F94-AVERAGE(F$4:F94))/STDEV(F$4:F94),""))</f>
        <v>-1.29689949595943</v>
      </c>
      <c r="AB94" s="26" t="n">
        <f aca="false">IF(ROW()&lt;4+MinObs-1,"",IFERROR((G94-AVERAGE(G$4:G94))/STDEV(G$4:G94),""))</f>
        <v>0.206051435564764</v>
      </c>
      <c r="AC94" s="26" t="n">
        <f aca="false">IF(ROW()&lt;4+MinObs-1,"",IFERROR((H94-AVERAGE(H$4:H94))/STDEV(H$4:H94),""))</f>
        <v>-0.905004157846952</v>
      </c>
      <c r="AD94" s="26" t="n">
        <f aca="false">IF(ROW()&lt;4+MinObs-1,"",IFERROR((I94-AVERAGE(I$4:I94))/STDEV(I$4:I94),""))</f>
        <v>0.999473273782721</v>
      </c>
      <c r="AE94" s="26" t="n">
        <f aca="false">IF(ROW()&lt;4+MinObs-1,"",IFERROR((J94-AVERAGE(J$4:J94))/STDEV(J$4:J94),""))</f>
        <v>-0.0387093675125734</v>
      </c>
      <c r="AF94" s="26" t="n">
        <f aca="false">IF(ROW()&lt;4+MinObs-1,"",IFERROR((K94-AVERAGE(K$4:K94))/STDEV(K$4:K94),""))</f>
        <v>-0.377168174824643</v>
      </c>
      <c r="AG94" s="26" t="n">
        <f aca="false">IF(ROW()&lt;4+MinObs-1,"",IFERROR((L94-AVERAGE(L$4:L94))/STDEV(L$4:L94),""))</f>
        <v>1.08814476026743</v>
      </c>
      <c r="AH94" s="26" t="n">
        <f aca="false">IF(ROW()&lt;4+MinObs-1,"",IFERROR((M94-AVERAGE(M$4:M94))/STDEV(M$4:M94),""))</f>
        <v>0.86788863688227</v>
      </c>
      <c r="AI94" s="26" t="n">
        <f aca="false">IF(ROW()&lt;4+MinObs-1,"",IFERROR((N94-AVERAGE(N$4:N94))/STDEV(N$4:N94),""))</f>
        <v>-0.0808572670781582</v>
      </c>
      <c r="AJ94" s="26" t="n">
        <f aca="false">IF(ROW()&lt;4+MinObs-1,"",IFERROR((O94-AVERAGE(O$4:O94))/STDEV(O$4:O94),""))</f>
        <v>-1.01615308463285</v>
      </c>
      <c r="AK94" s="26" t="n">
        <f aca="false">IF(ROW()&lt;4+MinObs-1,"",IFERROR((P94-AVERAGE(P$4:P94))/STDEV(P$4:P94),""))</f>
        <v>0.925428857169383</v>
      </c>
      <c r="AL94" s="26" t="n">
        <f aca="false">IF(ROW()&lt;4+MinObs-1,"",IFERROR((Q94-AVERAGE(Q$4:Q94))/STDEV(Q$4:Q94),""))</f>
        <v>-0.138208661156759</v>
      </c>
      <c r="AM94" s="26" t="n">
        <f aca="false">IF(ROW()&lt;4+MinObs-1,"",IFERROR((R94-AVERAGE(R$4:R94))/STDEV(R$4:R94),""))</f>
        <v>1.12206403969398</v>
      </c>
      <c r="AN94" s="26" t="n">
        <f aca="false">IF(ROW()&lt;4+MinObs-1,"",IFERROR((S94-AVERAGE(S$4:S94))/STDEV(S$4:S94),""))</f>
        <v>1.53729311557694</v>
      </c>
      <c r="AO94" s="26" t="n">
        <f aca="false">IF(ROW()&lt;4+MinObs-1,"",IFERROR((T94-AVERAGE(T$4:T94))/STDEV(T$4:T94),""))</f>
        <v>0.367705441182772</v>
      </c>
      <c r="AP94" s="26" t="n">
        <f aca="false">IF(ROW()&lt;4+MinObs-1,"",IFERROR((U94-AVERAGE(U$4:U94))/STDEV(U$4:U94),""))</f>
        <v>0.856711241560296</v>
      </c>
      <c r="AQ94" s="26" t="n">
        <f aca="false">IF(ROW()&lt;4+MinObs-1,"",IFERROR((V94-AVERAGE(V$4:V94))/STDEV(V$4:V94),""))</f>
        <v>0.711494144746175</v>
      </c>
      <c r="AR94" s="26" t="n">
        <f aca="false">IF(W94="",0,IF(W94&gt;=z4,w4,IF(W94&gt;=z3,w3,IF(W94&gt;=zEntry,w2,IF(AND(W94&gt;=ExitZ,AR93&gt;0),w2,0)))))</f>
        <v>0</v>
      </c>
      <c r="AS94" s="26" t="n">
        <f aca="false">IF(X94="",0,IF(X94&gt;=z4,w4,IF(X94&gt;=z3,w3,IF(X94&gt;=zEntry,w2,IF(AND(X94&gt;=ExitZ,AS93&gt;0),w2,0)))))</f>
        <v>0</v>
      </c>
      <c r="AT94" s="26" t="n">
        <f aca="false">IF(Y94="",0,IF(Y94&gt;=z4,w4,IF(Y94&gt;=z3,w3,IF(Y94&gt;=zEntry,w2,IF(AND(Y94&gt;=ExitZ,AT93&gt;0),w2,0)))))</f>
        <v>0</v>
      </c>
      <c r="AU94" s="26" t="n">
        <f aca="false">IF(Z94="",0,IF(Z94&gt;=z4,w4,IF(Z94&gt;=z3,w3,IF(Z94&gt;=zEntry,w2,IF(AND(Z94&gt;=ExitZ,AU93&gt;0),w2,0)))))</f>
        <v>0</v>
      </c>
      <c r="AV94" s="26" t="n">
        <f aca="false">IF(AA94="",0,IF(AA94&gt;=z4,w4,IF(AA94&gt;=z3,w3,IF(AA94&gt;=zEntry,w2,IF(AND(AA94&gt;=ExitZ,AV93&gt;0),w2,0)))))</f>
        <v>0</v>
      </c>
      <c r="AW94" s="26" t="n">
        <f aca="false">IF(AB94="",0,IF(AB94&gt;=z4,w4,IF(AB94&gt;=z3,w3,IF(AB94&gt;=zEntry,w2,IF(AND(AB94&gt;=ExitZ,AW93&gt;0),w2,0)))))</f>
        <v>0</v>
      </c>
      <c r="AX94" s="26" t="n">
        <f aca="false">IF(AC94="",0,IF(AC94&gt;=z4,w4,IF(AC94&gt;=z3,w3,IF(AC94&gt;=zEntry,w2,IF(AND(AC94&gt;=ExitZ,AX93&gt;0),w2,0)))))</f>
        <v>0</v>
      </c>
      <c r="AY94" s="26" t="n">
        <f aca="false">IF(AD94="",0,IF(AD94&gt;=z4,w4,IF(AD94&gt;=z3,w3,IF(AD94&gt;=zEntry,w2,IF(AND(AD94&gt;=ExitZ,AY93&gt;0),w2,0)))))</f>
        <v>0</v>
      </c>
      <c r="AZ94" s="26" t="n">
        <f aca="false">IF(AE94="",0,IF(AE94&gt;=z4,w4,IF(AE94&gt;=z3,w3,IF(AE94&gt;=zEntry,w2,IF(AND(AE94&gt;=ExitZ,AZ93&gt;0),w2,0)))))</f>
        <v>0</v>
      </c>
      <c r="BA94" s="26" t="n">
        <f aca="false">IF(AF94="",0,IF(AF94&gt;=z4,w4,IF(AF94&gt;=z3,w3,IF(AF94&gt;=zEntry,w2,IF(AND(AF94&gt;=ExitZ,BA93&gt;0),w2,0)))))</f>
        <v>0</v>
      </c>
      <c r="BB94" s="26" t="n">
        <f aca="false">IF(AG94="",0,IF(AG94&gt;=z4,w4,IF(AG94&gt;=z3,w3,IF(AG94&gt;=zEntry,w2,IF(AND(AG94&gt;=ExitZ,BB93&gt;0),w2,0)))))</f>
        <v>0</v>
      </c>
      <c r="BC94" s="26" t="n">
        <f aca="false">IF(AH94="",0,IF(AH94&gt;=z4,w4,IF(AH94&gt;=z3,w3,IF(AH94&gt;=zEntry,w2,IF(AND(AH94&gt;=ExitZ,BC93&gt;0),w2,0)))))</f>
        <v>0</v>
      </c>
      <c r="BD94" s="26" t="n">
        <f aca="false">IF(AI94="",0,IF(AI94&gt;=z4,w4,IF(AI94&gt;=z3,w3,IF(AI94&gt;=zEntry,w2,IF(AND(AI94&gt;=ExitZ,BD93&gt;0),w2,0)))))</f>
        <v>0</v>
      </c>
      <c r="BE94" s="26" t="n">
        <f aca="false">IF(AJ94="",0,IF(AJ94&gt;=z4,w4,IF(AJ94&gt;=z3,w3,IF(AJ94&gt;=zEntry,w2,IF(AND(AJ94&gt;=ExitZ,BE93&gt;0),w2,0)))))</f>
        <v>0</v>
      </c>
      <c r="BF94" s="26" t="n">
        <f aca="false">IF(AK94="",0,IF(AK94&gt;=z4,w4,IF(AK94&gt;=z3,w3,IF(AK94&gt;=zEntry,w2,IF(AND(AK94&gt;=ExitZ,BF93&gt;0),w2,0)))))</f>
        <v>0</v>
      </c>
      <c r="BG94" s="26" t="n">
        <f aca="false">IF(AL94="",0,IF(AL94&gt;=z4,w4,IF(AL94&gt;=z3,w3,IF(AL94&gt;=zEntry,w2,IF(AND(AL94&gt;=ExitZ,BG93&gt;0),w2,0)))))</f>
        <v>0</v>
      </c>
      <c r="BH94" s="26" t="n">
        <f aca="false">IF(AM94="",0,IF(AM94&gt;=z4,w4,IF(AM94&gt;=z3,w3,IF(AM94&gt;=zEntry,w2,IF(AND(AM94&gt;=ExitZ,BH93&gt;0),w2,0)))))</f>
        <v>0</v>
      </c>
      <c r="BI94" s="26" t="n">
        <f aca="false">IF(AN94="",0,IF(AN94&gt;=z4,w4,IF(AN94&gt;=z3,w3,IF(AN94&gt;=zEntry,w2,IF(AND(AN94&gt;=ExitZ,BI93&gt;0),w2,0)))))</f>
        <v>0</v>
      </c>
      <c r="BJ94" s="26" t="n">
        <f aca="false">IF(AO94="",0,IF(AO94&gt;=z4,w4,IF(AO94&gt;=z3,w3,IF(AO94&gt;=zEntry,w2,IF(AND(AO94&gt;=ExitZ,BJ93&gt;0),w2,0)))))</f>
        <v>0</v>
      </c>
      <c r="BK94" s="26" t="n">
        <f aca="false">IF(AP94="",0,IF(AP94&gt;=z4,w4,IF(AP94&gt;=z3,w3,IF(AP94&gt;=zEntry,w2,IF(AND(AP94&gt;=ExitZ,BK93&gt;0),w2,0)))))</f>
        <v>0</v>
      </c>
      <c r="BL94" s="26" t="n">
        <f aca="false">IF(AQ94="",0,IF(AQ94&gt;=z4,w4,IF(AQ94&gt;=z3,w3,IF(AQ94&gt;=zEntry,w2,IF(AND(AQ94&gt;=ExitZ,BL93&gt;0),w2,0)))))</f>
        <v>0</v>
      </c>
      <c r="BM94" s="23" t="n">
        <f aca="false">IF(Rates_Data!AD93&gt;=Rates_Data!AE93,Rates_Data!AK94-Rates_Data!AL94,Rates_Data!AL94-Rates_Data!AK94)</f>
        <v>-0.001596</v>
      </c>
      <c r="BN94" s="23" t="n">
        <f aca="false">IF(Rates_Data!AD93&gt;=Rates_Data!AF93,Rates_Data!AK94-Rates_Data!AM94,Rates_Data!AM94-Rates_Data!AK94)</f>
        <v>0.002014</v>
      </c>
      <c r="BO94" s="23" t="n">
        <f aca="false">IF(Rates_Data!AD93&gt;=Rates_Data!AG93,Rates_Data!AK94-Rates_Data!AN94,Rates_Data!AN94-Rates_Data!AK94)</f>
        <v>0.007277</v>
      </c>
      <c r="BP94" s="23" t="n">
        <f aca="false">IF(Rates_Data!AD93&gt;=Rates_Data!AH93,Rates_Data!AK94-Rates_Data!AO94,Rates_Data!AO94-Rates_Data!AK94)</f>
        <v>0.004731</v>
      </c>
      <c r="BQ94" s="23" t="n">
        <f aca="false">IF(Rates_Data!AD93&gt;=Rates_Data!AI93,Rates_Data!AK94-Rates_Data!AP94,Rates_Data!AP94-Rates_Data!AK94)</f>
        <v>0.008512</v>
      </c>
      <c r="BR94" s="23" t="n">
        <f aca="false">IF(Rates_Data!AD93&gt;=Rates_Data!AJ93,Rates_Data!AK94-Rates_Data!AQ94,Rates_Data!AQ94-Rates_Data!AK94)</f>
        <v>-0.00817</v>
      </c>
      <c r="BS94" s="23" t="n">
        <f aca="false">IF(Rates_Data!AE93&gt;=Rates_Data!AF93,Rates_Data!AL94-Rates_Data!AM94,Rates_Data!AM94-Rates_Data!AL94)</f>
        <v>0.000417999999999996</v>
      </c>
      <c r="BT94" s="23" t="n">
        <f aca="false">IF(Rates_Data!AE93&gt;=Rates_Data!AG93,Rates_Data!AL94-Rates_Data!AN94,Rates_Data!AN94-Rates_Data!AL94)</f>
        <v>0.005681</v>
      </c>
      <c r="BU94" s="23" t="n">
        <f aca="false">IF(Rates_Data!AE93&gt;=Rates_Data!AH93,Rates_Data!AL94-Rates_Data!AO94,Rates_Data!AO94-Rates_Data!AL94)</f>
        <v>0.003135</v>
      </c>
      <c r="BV94" s="23" t="n">
        <f aca="false">IF(Rates_Data!AE93&gt;=Rates_Data!AI93,Rates_Data!AL94-Rates_Data!AP94,Rates_Data!AP94-Rates_Data!AL94)</f>
        <v>0.006916</v>
      </c>
      <c r="BW94" s="23" t="n">
        <f aca="false">IF(Rates_Data!AE93&gt;=Rates_Data!AJ93,Rates_Data!AL94-Rates_Data!AQ94,Rates_Data!AQ94-Rates_Data!AL94)</f>
        <v>-0.006574</v>
      </c>
      <c r="BX94" s="23" t="n">
        <f aca="false">IF(Rates_Data!AF93&gt;=Rates_Data!AG93,Rates_Data!AM94-Rates_Data!AN94,Rates_Data!AN94-Rates_Data!AM94)</f>
        <v>0.005263</v>
      </c>
      <c r="BY94" s="23" t="n">
        <f aca="false">IF(Rates_Data!AF93&gt;=Rates_Data!AH93,Rates_Data!AM94-Rates_Data!AO94,Rates_Data!AO94-Rates_Data!AM94)</f>
        <v>0.00271700000000001</v>
      </c>
      <c r="BZ94" s="23" t="n">
        <f aca="false">IF(Rates_Data!AF93&gt;=Rates_Data!AI93,Rates_Data!AM94-Rates_Data!AP94,Rates_Data!AP94-Rates_Data!AM94)</f>
        <v>0.006498</v>
      </c>
      <c r="CA94" s="23" t="n">
        <f aca="false">IF(Rates_Data!AF93&gt;=Rates_Data!AJ93,Rates_Data!AM94-Rates_Data!AQ94,Rates_Data!AQ94-Rates_Data!AM94)</f>
        <v>-0.00615600000000001</v>
      </c>
      <c r="CB94" s="23" t="n">
        <f aca="false">IF(Rates_Data!AG93&gt;=Rates_Data!AH93,Rates_Data!AN94-Rates_Data!AO94,Rates_Data!AO94-Rates_Data!AN94)</f>
        <v>0.002546</v>
      </c>
      <c r="CC94" s="23" t="n">
        <f aca="false">IF(Rates_Data!AG93&gt;=Rates_Data!AI93,Rates_Data!AN94-Rates_Data!AP94,Rates_Data!AP94-Rates_Data!AN94)</f>
        <v>-0.001235</v>
      </c>
      <c r="CD94" s="23" t="n">
        <f aca="false">IF(Rates_Data!AG93&gt;=Rates_Data!AJ93,Rates_Data!AN94-Rates_Data!AQ94,Rates_Data!AQ94-Rates_Data!AN94)</f>
        <v>-0.000893000000000003</v>
      </c>
      <c r="CE94" s="23" t="n">
        <f aca="false">IF(Rates_Data!AH93&gt;=Rates_Data!AI93,Rates_Data!AO94-Rates_Data!AP94,Rates_Data!AP94-Rates_Data!AO94)</f>
        <v>-0.003781</v>
      </c>
      <c r="CF94" s="23" t="n">
        <f aca="false">IF(Rates_Data!AH93&gt;=Rates_Data!AJ93,Rates_Data!AO94-Rates_Data!AQ94,Rates_Data!AQ94-Rates_Data!AO94)</f>
        <v>-0.003439</v>
      </c>
      <c r="CG94" s="23" t="n">
        <f aca="false">IF(Rates_Data!AI93&gt;=Rates_Data!AJ93,Rates_Data!AP94-Rates_Data!AQ94,Rates_Data!AQ94-Rates_Data!AP94)</f>
        <v>0.000341999999999997</v>
      </c>
      <c r="CH94" s="27" t="n">
        <f aca="false">IF(ROW()&lt;4+VolLB,"",STDEV(INDEX($BM:$BM,ROW()-VolLB+1):INDEX($BM:$BM,ROW()))*SQRT(12))</f>
        <v>0.0199742387537167</v>
      </c>
      <c r="CI94" s="27" t="n">
        <f aca="false">IF(ROW()&lt;4+VolLB,"",STDEV(INDEX($BN:$BN,ROW()-VolLB+1):INDEX($BN:$BN,ROW()))*SQRT(12))</f>
        <v>0.0196557763461897</v>
      </c>
      <c r="CJ94" s="27" t="n">
        <f aca="false">IF(ROW()&lt;4+VolLB,"",STDEV(INDEX($BO:$BO,ROW()-VolLB+1):INDEX($BO:$BO,ROW()))*SQRT(12))</f>
        <v>0.0221634037258334</v>
      </c>
      <c r="CK94" s="27" t="n">
        <f aca="false">IF(ROW()&lt;4+VolLB,"",STDEV(INDEX($BP:$BP,ROW()-VolLB+1):INDEX($BP:$BP,ROW()))*SQRT(12))</f>
        <v>0.0203490258503237</v>
      </c>
      <c r="CL94" s="27" t="n">
        <f aca="false">IF(ROW()&lt;4+VolLB,"",STDEV(INDEX($BQ:$BQ,ROW()-VolLB+1):INDEX($BQ:$BQ,ROW()))*SQRT(12))</f>
        <v>0.021744844225482</v>
      </c>
      <c r="CM94" s="27" t="n">
        <f aca="false">IF(ROW()&lt;4+VolLB,"",STDEV(INDEX($BR:$BR,ROW()-VolLB+1):INDEX($BR:$BR,ROW()))*SQRT(12))</f>
        <v>0.0175491173686612</v>
      </c>
      <c r="CN94" s="27" t="n">
        <f aca="false">IF(ROW()&lt;4+VolLB,"",STDEV(INDEX($BS:$BS,ROW()-VolLB+1):INDEX($BS:$BS,ROW()))*SQRT(12))</f>
        <v>0.0231032604048289</v>
      </c>
      <c r="CO94" s="27" t="n">
        <f aca="false">IF(ROW()&lt;4+VolLB,"",STDEV(INDEX($BT:$BT,ROW()-VolLB+1):INDEX($BT:$BT,ROW()))*SQRT(12))</f>
        <v>0.0197787394338081</v>
      </c>
      <c r="CP94" s="27" t="n">
        <f aca="false">IF(ROW()&lt;4+VolLB,"",STDEV(INDEX($BU:$BU,ROW()-VolLB+1):INDEX($BU:$BU,ROW()))*SQRT(12))</f>
        <v>0.0208950415633311</v>
      </c>
      <c r="CQ94" s="27" t="n">
        <f aca="false">IF(ROW()&lt;4+VolLB,"",STDEV(INDEX($BV:$BV,ROW()-VolLB+1):INDEX($BV:$BV,ROW()))*SQRT(12))</f>
        <v>0.0234048962112021</v>
      </c>
      <c r="CR94" s="27" t="n">
        <f aca="false">IF(ROW()&lt;4+VolLB,"",STDEV(INDEX($BW:$BW,ROW()-VolLB+1):INDEX($BW:$BW,ROW()))*SQRT(12))</f>
        <v>0.0214859355105126</v>
      </c>
      <c r="CS94" s="27" t="n">
        <f aca="false">IF(ROW()&lt;4+VolLB,"",STDEV(INDEX($BX:$BX,ROW()-VolLB+1):INDEX($BX:$BX,ROW()))*SQRT(12))</f>
        <v>0.0197803205085016</v>
      </c>
      <c r="CT94" s="27" t="n">
        <f aca="false">IF(ROW()&lt;4+VolLB,"",STDEV(INDEX($BY:$BY,ROW()-VolLB+1):INDEX($BY:$BY,ROW()))*SQRT(12))</f>
        <v>0.0204999999579559</v>
      </c>
      <c r="CU94" s="27" t="n">
        <f aca="false">IF(ROW()&lt;4+VolLB,"",STDEV(INDEX($BZ:$BZ,ROW()-VolLB+1):INDEX($BZ:$BZ,ROW()))*SQRT(12))</f>
        <v>0.0214684471962703</v>
      </c>
      <c r="CV94" s="27" t="n">
        <f aca="false">IF(ROW()&lt;4+VolLB,"",STDEV(INDEX($CA:$CA,ROW()-VolLB+1):INDEX($CA:$CA,ROW()))*SQRT(12))</f>
        <v>0.018649607597557</v>
      </c>
      <c r="CW94" s="27" t="n">
        <f aca="false">IF(ROW()&lt;4+VolLB,"",STDEV(INDEX($CB:$CB,ROW()-VolLB+1):INDEX($CB:$CB,ROW()))*SQRT(12))</f>
        <v>0.0185201608868873</v>
      </c>
      <c r="CX94" s="27" t="n">
        <f aca="false">IF(ROW()&lt;4+VolLB,"",STDEV(INDEX($CC:$CC,ROW()-VolLB+1):INDEX($CC:$CC,ROW()))*SQRT(12))</f>
        <v>0.0216665961384933</v>
      </c>
      <c r="CY94" s="27" t="n">
        <f aca="false">IF(ROW()&lt;4+VolLB,"",STDEV(INDEX($CD:$CD,ROW()-VolLB+1):INDEX($CD:$CD,ROW()))*SQRT(12))</f>
        <v>0.0183238696440826</v>
      </c>
      <c r="CZ94" s="27" t="n">
        <f aca="false">IF(ROW()&lt;4+VolLB,"",STDEV(INDEX($CE:$CE,ROW()-VolLB+1):INDEX($CE:$CE,ROW()))*SQRT(12))</f>
        <v>0.0184881216661633</v>
      </c>
      <c r="DA94" s="27" t="n">
        <f aca="false">IF(ROW()&lt;4+VolLB,"",STDEV(INDEX($CF:$CF,ROW()-VolLB+1):INDEX($CF:$CF,ROW()))*SQRT(12))</f>
        <v>0.0189465085540971</v>
      </c>
      <c r="DB94" s="27" t="n">
        <f aca="false">IF(ROW()&lt;4+VolLB,"",STDEV(INDEX($CG:$CG,ROW()-VolLB+1):INDEX($CG:$CG,ROW()))*SQRT(12))</f>
        <v>0.0199199826646989</v>
      </c>
      <c r="DC94" s="26" t="n">
        <f aca="false">IF(OR(AR94=0,CH94="",CH94=0),0,AR94*MIN(MaxScal,TgtVol/CH94))</f>
        <v>0</v>
      </c>
      <c r="DD94" s="26" t="n">
        <f aca="false">IF(OR(AS94=0,CI94="",CI94=0),0,AS94*MIN(MaxScal,TgtVol/CI94))</f>
        <v>0</v>
      </c>
      <c r="DE94" s="26" t="n">
        <f aca="false">IF(OR(AT94=0,CJ94="",CJ94=0),0,AT94*MIN(MaxScal,TgtVol/CJ94))</f>
        <v>0</v>
      </c>
      <c r="DF94" s="26" t="n">
        <f aca="false">IF(OR(AU94=0,CK94="",CK94=0),0,AU94*MIN(MaxScal,TgtVol/CK94))</f>
        <v>0</v>
      </c>
      <c r="DG94" s="26" t="n">
        <f aca="false">IF(OR(AV94=0,CL94="",CL94=0),0,AV94*MIN(MaxScal,TgtVol/CL94))</f>
        <v>0</v>
      </c>
      <c r="DH94" s="26" t="n">
        <f aca="false">IF(OR(AW94=0,CM94="",CM94=0),0,AW94*MIN(MaxScal,TgtVol/CM94))</f>
        <v>0</v>
      </c>
      <c r="DI94" s="26" t="n">
        <f aca="false">IF(OR(AX94=0,CN94="",CN94=0),0,AX94*MIN(MaxScal,TgtVol/CN94))</f>
        <v>0</v>
      </c>
      <c r="DJ94" s="26" t="n">
        <f aca="false">IF(OR(AY94=0,CO94="",CO94=0),0,AY94*MIN(MaxScal,TgtVol/CO94))</f>
        <v>0</v>
      </c>
      <c r="DK94" s="26" t="n">
        <f aca="false">IF(OR(AZ94=0,CP94="",CP94=0),0,AZ94*MIN(MaxScal,TgtVol/CP94))</f>
        <v>0</v>
      </c>
      <c r="DL94" s="26" t="n">
        <f aca="false">IF(OR(BA94=0,CQ94="",CQ94=0),0,BA94*MIN(MaxScal,TgtVol/CQ94))</f>
        <v>0</v>
      </c>
      <c r="DM94" s="26" t="n">
        <f aca="false">IF(OR(BB94=0,CR94="",CR94=0),0,BB94*MIN(MaxScal,TgtVol/CR94))</f>
        <v>0</v>
      </c>
      <c r="DN94" s="26" t="n">
        <f aca="false">IF(OR(BC94=0,CS94="",CS94=0),0,BC94*MIN(MaxScal,TgtVol/CS94))</f>
        <v>0</v>
      </c>
      <c r="DO94" s="26" t="n">
        <f aca="false">IF(OR(BD94=0,CT94="",CT94=0),0,BD94*MIN(MaxScal,TgtVol/CT94))</f>
        <v>0</v>
      </c>
      <c r="DP94" s="26" t="n">
        <f aca="false">IF(OR(BE94=0,CU94="",CU94=0),0,BE94*MIN(MaxScal,TgtVol/CU94))</f>
        <v>0</v>
      </c>
      <c r="DQ94" s="26" t="n">
        <f aca="false">IF(OR(BF94=0,CV94="",CV94=0),0,BF94*MIN(MaxScal,TgtVol/CV94))</f>
        <v>0</v>
      </c>
      <c r="DR94" s="26" t="n">
        <f aca="false">IF(OR(BG94=0,CW94="",CW94=0),0,BG94*MIN(MaxScal,TgtVol/CW94))</f>
        <v>0</v>
      </c>
      <c r="DS94" s="26" t="n">
        <f aca="false">IF(OR(BH94=0,CX94="",CX94=0),0,BH94*MIN(MaxScal,TgtVol/CX94))</f>
        <v>0</v>
      </c>
      <c r="DT94" s="26" t="n">
        <f aca="false">IF(OR(BI94=0,CY94="",CY94=0),0,BI94*MIN(MaxScal,TgtVol/CY94))</f>
        <v>0</v>
      </c>
      <c r="DU94" s="26" t="n">
        <f aca="false">IF(OR(BJ94=0,CZ94="",CZ94=0),0,BJ94*MIN(MaxScal,TgtVol/CZ94))</f>
        <v>0</v>
      </c>
      <c r="DV94" s="26" t="n">
        <f aca="false">IF(OR(BK94=0,DA94="",DA94=0),0,BK94*MIN(MaxScal,TgtVol/DA94))</f>
        <v>0</v>
      </c>
      <c r="DW94" s="26" t="n">
        <f aca="false">IF(OR(BL94=0,DB94="",DB94=0),0,BL94*MIN(MaxScal,TgtVol/DB94))</f>
        <v>0</v>
      </c>
      <c r="DX94" s="28" t="n">
        <f aca="false">IFERROR(DC93*BM94,"")</f>
        <v>-0</v>
      </c>
      <c r="DY94" s="28" t="n">
        <f aca="false">IFERROR(DD93*BN94,"")</f>
        <v>0</v>
      </c>
      <c r="DZ94" s="28" t="n">
        <f aca="false">IFERROR(DE93*BO94,"")</f>
        <v>0</v>
      </c>
      <c r="EA94" s="28" t="n">
        <f aca="false">IFERROR(DF93*BP94,"")</f>
        <v>0</v>
      </c>
      <c r="EB94" s="28" t="n">
        <f aca="false">IFERROR(DG93*BQ94,"")</f>
        <v>0</v>
      </c>
      <c r="EC94" s="28" t="n">
        <f aca="false">IFERROR(DH93*BR94,"")</f>
        <v>-0</v>
      </c>
      <c r="ED94" s="28" t="n">
        <f aca="false">IFERROR(DI93*BS94,"")</f>
        <v>0</v>
      </c>
      <c r="EE94" s="28" t="n">
        <f aca="false">IFERROR(DJ93*BT94,"")</f>
        <v>0</v>
      </c>
      <c r="EF94" s="28" t="n">
        <f aca="false">IFERROR(DK93*BU94,"")</f>
        <v>0</v>
      </c>
      <c r="EG94" s="28" t="n">
        <f aca="false">IFERROR(DL93*BV94,"")</f>
        <v>0</v>
      </c>
      <c r="EH94" s="28" t="n">
        <f aca="false">IFERROR(DM93*BW94,"")</f>
        <v>-0</v>
      </c>
      <c r="EI94" s="28" t="n">
        <f aca="false">IFERROR(DN93*BX94,"")</f>
        <v>0</v>
      </c>
      <c r="EJ94" s="28" t="n">
        <f aca="false">IFERROR(DO93*BY94,"")</f>
        <v>0</v>
      </c>
      <c r="EK94" s="28" t="n">
        <f aca="false">IFERROR(DP93*BZ94,"")</f>
        <v>0</v>
      </c>
      <c r="EL94" s="28" t="n">
        <f aca="false">IFERROR(DQ93*CA94,"")</f>
        <v>-0</v>
      </c>
      <c r="EM94" s="28" t="n">
        <f aca="false">IFERROR(DR93*CB94,"")</f>
        <v>0</v>
      </c>
      <c r="EN94" s="28" t="n">
        <f aca="false">IFERROR(DS93*CC94,"")</f>
        <v>-0</v>
      </c>
      <c r="EO94" s="28" t="n">
        <f aca="false">IFERROR(DT93*CD94,"")</f>
        <v>-0</v>
      </c>
      <c r="EP94" s="28" t="n">
        <f aca="false">IFERROR(DU93*CE94,"")</f>
        <v>-0</v>
      </c>
      <c r="EQ94" s="28" t="n">
        <f aca="false">IFERROR(DV93*CF94,"")</f>
        <v>-0</v>
      </c>
      <c r="ER94" s="28" t="n">
        <f aca="false">IFERROR(DW93*CG94,"")</f>
        <v>0</v>
      </c>
      <c r="ES94" s="28" t="n">
        <f aca="false">IF(ROW()=4,"",SUM(DX94:ER94))</f>
        <v>0</v>
      </c>
      <c r="ET94" s="29" t="n">
        <f aca="false">COUNTIF(AR94:BL94,"&gt;0")</f>
        <v>0</v>
      </c>
    </row>
    <row r="95" customFormat="false" ht="15" hidden="false" customHeight="false" outlineLevel="0" collapsed="false">
      <c r="A95" s="19" t="n">
        <v>40786</v>
      </c>
      <c r="B95" s="23" t="n">
        <f aca="false">ABS(Rates_Data!AD95-Rates_Data!AE95)</f>
        <v>0.01925</v>
      </c>
      <c r="C95" s="23" t="n">
        <f aca="false">ABS(Rates_Data!AD95-Rates_Data!AF95)</f>
        <v>0.643630434782609</v>
      </c>
      <c r="D95" s="23" t="n">
        <f aca="false">ABS(Rates_Data!AD95-Rates_Data!AG95)</f>
        <v>0.590369565217392</v>
      </c>
      <c r="E95" s="23" t="n">
        <f aca="false">ABS(Rates_Data!AD95-Rates_Data!AH95)</f>
        <v>0.543836956521739</v>
      </c>
      <c r="F95" s="23" t="n">
        <f aca="false">ABS(Rates_Data!AD95-Rates_Data!AI95)</f>
        <v>0.431239130434783</v>
      </c>
      <c r="G95" s="23" t="n">
        <f aca="false">ABS(Rates_Data!AD95-Rates_Data!AJ95)</f>
        <v>1.04494565217391</v>
      </c>
      <c r="H95" s="23" t="n">
        <f aca="false">ABS(Rates_Data!AE95-Rates_Data!AF95)</f>
        <v>0.624380434782609</v>
      </c>
      <c r="I95" s="23" t="n">
        <f aca="false">ABS(Rates_Data!AE95-Rates_Data!AG95)</f>
        <v>0.609619565217392</v>
      </c>
      <c r="J95" s="23" t="n">
        <f aca="false">ABS(Rates_Data!AE95-Rates_Data!AH95)</f>
        <v>0.563086956521739</v>
      </c>
      <c r="K95" s="23" t="n">
        <f aca="false">ABS(Rates_Data!AE95-Rates_Data!AI95)</f>
        <v>0.411989130434783</v>
      </c>
      <c r="L95" s="23" t="n">
        <f aca="false">ABS(Rates_Data!AE95-Rates_Data!AJ95)</f>
        <v>1.02569565217391</v>
      </c>
      <c r="M95" s="23" t="n">
        <f aca="false">ABS(Rates_Data!AF95-Rates_Data!AG95)</f>
        <v>1.234</v>
      </c>
      <c r="N95" s="23" t="n">
        <f aca="false">ABS(Rates_Data!AF95-Rates_Data!AH95)</f>
        <v>1.18746739130435</v>
      </c>
      <c r="O95" s="23" t="n">
        <f aca="false">ABS(Rates_Data!AF95-Rates_Data!AI95)</f>
        <v>0.212391304347826</v>
      </c>
      <c r="P95" s="23" t="n">
        <f aca="false">ABS(Rates_Data!AF95-Rates_Data!AJ95)</f>
        <v>0.401315217391305</v>
      </c>
      <c r="Q95" s="23" t="n">
        <f aca="false">ABS(Rates_Data!AG95-Rates_Data!AH95)</f>
        <v>0.0465326086956526</v>
      </c>
      <c r="R95" s="23" t="n">
        <f aca="false">ABS(Rates_Data!AG95-Rates_Data!AI95)</f>
        <v>1.02160869565217</v>
      </c>
      <c r="S95" s="23" t="n">
        <f aca="false">ABS(Rates_Data!AG95-Rates_Data!AJ95)</f>
        <v>1.63531521739131</v>
      </c>
      <c r="T95" s="23" t="n">
        <f aca="false">ABS(Rates_Data!AH95-Rates_Data!AI95)</f>
        <v>0.975076086956522</v>
      </c>
      <c r="U95" s="23" t="n">
        <f aca="false">ABS(Rates_Data!AH95-Rates_Data!AJ95)</f>
        <v>1.58878260869565</v>
      </c>
      <c r="V95" s="23" t="n">
        <f aca="false">ABS(Rates_Data!AI95-Rates_Data!AJ95)</f>
        <v>0.613706521739131</v>
      </c>
      <c r="W95" s="26" t="n">
        <f aca="false">IF(ROW()&lt;4+MinObs-1,"",IFERROR((B95-AVERAGE(B$4:B95))/STDEV(B$4:B95),""))</f>
        <v>-1.05509942920541</v>
      </c>
      <c r="X95" s="26" t="n">
        <f aca="false">IF(ROW()&lt;4+MinObs-1,"",IFERROR((C95-AVERAGE(C$4:C95))/STDEV(C$4:C95),""))</f>
        <v>1.03982644331172</v>
      </c>
      <c r="Y95" s="26" t="n">
        <f aca="false">IF(ROW()&lt;4+MinObs-1,"",IFERROR((D95-AVERAGE(D$4:D95))/STDEV(D$4:D95),""))</f>
        <v>0.117274654920821</v>
      </c>
      <c r="Z95" s="26" t="n">
        <f aca="false">IF(ROW()&lt;4+MinObs-1,"",IFERROR((E95-AVERAGE(E$4:E95))/STDEV(E$4:E95),""))</f>
        <v>-0.413139988601389</v>
      </c>
      <c r="AA95" s="26" t="n">
        <f aca="false">IF(ROW()&lt;4+MinObs-1,"",IFERROR((F95-AVERAGE(F$4:F95))/STDEV(F$4:F95),""))</f>
        <v>0.204122908626728</v>
      </c>
      <c r="AB95" s="26" t="n">
        <f aca="false">IF(ROW()&lt;4+MinObs-1,"",IFERROR((G95-AVERAGE(G$4:G95))/STDEV(G$4:G95),""))</f>
        <v>2.11063174907322</v>
      </c>
      <c r="AC95" s="26" t="n">
        <f aca="false">IF(ROW()&lt;4+MinObs-1,"",IFERROR((H95-AVERAGE(H$4:H95))/STDEV(H$4:H95),""))</f>
        <v>1.6318094138848</v>
      </c>
      <c r="AD95" s="26" t="n">
        <f aca="false">IF(ROW()&lt;4+MinObs-1,"",IFERROR((I95-AVERAGE(I$4:I95))/STDEV(I$4:I95),""))</f>
        <v>0.452935547925842</v>
      </c>
      <c r="AE95" s="26" t="n">
        <f aca="false">IF(ROW()&lt;4+MinObs-1,"",IFERROR((J95-AVERAGE(J$4:J95))/STDEV(J$4:J95),""))</f>
        <v>0.131638998455335</v>
      </c>
      <c r="AF95" s="26" t="n">
        <f aca="false">IF(ROW()&lt;4+MinObs-1,"",IFERROR((K95-AVERAGE(K$4:K95))/STDEV(K$4:K95),""))</f>
        <v>0.903382634402036</v>
      </c>
      <c r="AG95" s="26" t="n">
        <f aca="false">IF(ROW()&lt;4+MinObs-1,"",IFERROR((L95-AVERAGE(L$4:L95))/STDEV(L$4:L95),""))</f>
        <v>2.26987113718827</v>
      </c>
      <c r="AH95" s="26" t="n">
        <f aca="false">IF(ROW()&lt;4+MinObs-1,"",IFERROR((M95-AVERAGE(M$4:M95))/STDEV(M$4:M95),""))</f>
        <v>1.47151479698528</v>
      </c>
      <c r="AI95" s="26" t="n">
        <f aca="false">IF(ROW()&lt;4+MinObs-1,"",IFERROR((N95-AVERAGE(N$4:N95))/STDEV(N$4:N95),""))</f>
        <v>1.42136658678235</v>
      </c>
      <c r="AJ95" s="26" t="n">
        <f aca="false">IF(ROW()&lt;4+MinObs-1,"",IFERROR((O95-AVERAGE(O$4:O95))/STDEV(O$4:O95),""))</f>
        <v>-0.483861320456607</v>
      </c>
      <c r="AK95" s="26" t="n">
        <f aca="false">IF(ROW()&lt;4+MinObs-1,"",IFERROR((P95-AVERAGE(P$4:P95))/STDEV(P$4:P95),""))</f>
        <v>0.232897771393913</v>
      </c>
      <c r="AL95" s="26" t="n">
        <f aca="false">IF(ROW()&lt;4+MinObs-1,"",IFERROR((Q95-AVERAGE(Q$4:Q95))/STDEV(Q$4:Q95),""))</f>
        <v>-0.786541556407028</v>
      </c>
      <c r="AM95" s="26" t="n">
        <f aca="false">IF(ROW()&lt;4+MinObs-1,"",IFERROR((R95-AVERAGE(R$4:R95))/STDEV(R$4:R95),""))</f>
        <v>1.11184788951902</v>
      </c>
      <c r="AN95" s="26" t="n">
        <f aca="false">IF(ROW()&lt;4+MinObs-1,"",IFERROR((S95-AVERAGE(S$4:S95))/STDEV(S$4:S95),""))</f>
        <v>1.73585994915799</v>
      </c>
      <c r="AO95" s="26" t="n">
        <f aca="false">IF(ROW()&lt;4+MinObs-1,"",IFERROR((T95-AVERAGE(T$4:T95))/STDEV(T$4:T95),""))</f>
        <v>1.30039973910932</v>
      </c>
      <c r="AP95" s="26" t="n">
        <f aca="false">IF(ROW()&lt;4+MinObs-1,"",IFERROR((U95-AVERAGE(U$4:U95))/STDEV(U$4:U95),""))</f>
        <v>1.78219423047677</v>
      </c>
      <c r="AQ95" s="26" t="n">
        <f aca="false">IF(ROW()&lt;4+MinObs-1,"",IFERROR((V95-AVERAGE(V$4:V95))/STDEV(V$4:V95),""))</f>
        <v>1.25057639688181</v>
      </c>
      <c r="AR95" s="26" t="n">
        <f aca="false">IF(W95="",0,IF(W95&gt;=z4,w4,IF(W95&gt;=z3,w3,IF(W95&gt;=zEntry,w2,IF(AND(W95&gt;=ExitZ,AR94&gt;0),w2,0)))))</f>
        <v>0</v>
      </c>
      <c r="AS95" s="26" t="n">
        <f aca="false">IF(X95="",0,IF(X95&gt;=z4,w4,IF(X95&gt;=z3,w3,IF(X95&gt;=zEntry,w2,IF(AND(X95&gt;=ExitZ,AS94&gt;0),w2,0)))))</f>
        <v>0</v>
      </c>
      <c r="AT95" s="26" t="n">
        <f aca="false">IF(Y95="",0,IF(Y95&gt;=z4,w4,IF(Y95&gt;=z3,w3,IF(Y95&gt;=zEntry,w2,IF(AND(Y95&gt;=ExitZ,AT94&gt;0),w2,0)))))</f>
        <v>0</v>
      </c>
      <c r="AU95" s="26" t="n">
        <f aca="false">IF(Z95="",0,IF(Z95&gt;=z4,w4,IF(Z95&gt;=z3,w3,IF(Z95&gt;=zEntry,w2,IF(AND(Z95&gt;=ExitZ,AU94&gt;0),w2,0)))))</f>
        <v>0</v>
      </c>
      <c r="AV95" s="26" t="n">
        <f aca="false">IF(AA95="",0,IF(AA95&gt;=z4,w4,IF(AA95&gt;=z3,w3,IF(AA95&gt;=zEntry,w2,IF(AND(AA95&gt;=ExitZ,AV94&gt;0),w2,0)))))</f>
        <v>0</v>
      </c>
      <c r="AW95" s="26" t="n">
        <f aca="false">IF(AB95="",0,IF(AB95&gt;=z4,w4,IF(AB95&gt;=z3,w3,IF(AB95&gt;=zEntry,w2,IF(AND(AB95&gt;=ExitZ,AW94&gt;0),w2,0)))))</f>
        <v>1</v>
      </c>
      <c r="AX95" s="26" t="n">
        <f aca="false">IF(AC95="",0,IF(AC95&gt;=z4,w4,IF(AC95&gt;=z3,w3,IF(AC95&gt;=zEntry,w2,IF(AND(AC95&gt;=ExitZ,AX94&gt;0),w2,0)))))</f>
        <v>0</v>
      </c>
      <c r="AY95" s="26" t="n">
        <f aca="false">IF(AD95="",0,IF(AD95&gt;=z4,w4,IF(AD95&gt;=z3,w3,IF(AD95&gt;=zEntry,w2,IF(AND(AD95&gt;=ExitZ,AY94&gt;0),w2,0)))))</f>
        <v>0</v>
      </c>
      <c r="AZ95" s="26" t="n">
        <f aca="false">IF(AE95="",0,IF(AE95&gt;=z4,w4,IF(AE95&gt;=z3,w3,IF(AE95&gt;=zEntry,w2,IF(AND(AE95&gt;=ExitZ,AZ94&gt;0),w2,0)))))</f>
        <v>0</v>
      </c>
      <c r="BA95" s="26" t="n">
        <f aca="false">IF(AF95="",0,IF(AF95&gt;=z4,w4,IF(AF95&gt;=z3,w3,IF(AF95&gt;=zEntry,w2,IF(AND(AF95&gt;=ExitZ,BA94&gt;0),w2,0)))))</f>
        <v>0</v>
      </c>
      <c r="BB95" s="26" t="n">
        <f aca="false">IF(AG95="",0,IF(AG95&gt;=z4,w4,IF(AG95&gt;=z3,w3,IF(AG95&gt;=zEntry,w2,IF(AND(AG95&gt;=ExitZ,BB94&gt;0),w2,0)))))</f>
        <v>1</v>
      </c>
      <c r="BC95" s="26" t="n">
        <f aca="false">IF(AH95="",0,IF(AH95&gt;=z4,w4,IF(AH95&gt;=z3,w3,IF(AH95&gt;=zEntry,w2,IF(AND(AH95&gt;=ExitZ,BC94&gt;0),w2,0)))))</f>
        <v>0</v>
      </c>
      <c r="BD95" s="26" t="n">
        <f aca="false">IF(AI95="",0,IF(AI95&gt;=z4,w4,IF(AI95&gt;=z3,w3,IF(AI95&gt;=zEntry,w2,IF(AND(AI95&gt;=ExitZ,BD94&gt;0),w2,0)))))</f>
        <v>0</v>
      </c>
      <c r="BE95" s="26" t="n">
        <f aca="false">IF(AJ95="",0,IF(AJ95&gt;=z4,w4,IF(AJ95&gt;=z3,w3,IF(AJ95&gt;=zEntry,w2,IF(AND(AJ95&gt;=ExitZ,BE94&gt;0),w2,0)))))</f>
        <v>0</v>
      </c>
      <c r="BF95" s="26" t="n">
        <f aca="false">IF(AK95="",0,IF(AK95&gt;=z4,w4,IF(AK95&gt;=z3,w3,IF(AK95&gt;=zEntry,w2,IF(AND(AK95&gt;=ExitZ,BF94&gt;0),w2,0)))))</f>
        <v>0</v>
      </c>
      <c r="BG95" s="26" t="n">
        <f aca="false">IF(AL95="",0,IF(AL95&gt;=z4,w4,IF(AL95&gt;=z3,w3,IF(AL95&gt;=zEntry,w2,IF(AND(AL95&gt;=ExitZ,BG94&gt;0),w2,0)))))</f>
        <v>0</v>
      </c>
      <c r="BH95" s="26" t="n">
        <f aca="false">IF(AM95="",0,IF(AM95&gt;=z4,w4,IF(AM95&gt;=z3,w3,IF(AM95&gt;=zEntry,w2,IF(AND(AM95&gt;=ExitZ,BH94&gt;0),w2,0)))))</f>
        <v>0</v>
      </c>
      <c r="BI95" s="26" t="n">
        <f aca="false">IF(AN95="",0,IF(AN95&gt;=z4,w4,IF(AN95&gt;=z3,w3,IF(AN95&gt;=zEntry,w2,IF(AND(AN95&gt;=ExitZ,BI94&gt;0),w2,0)))))</f>
        <v>0</v>
      </c>
      <c r="BJ95" s="26" t="n">
        <f aca="false">IF(AO95="",0,IF(AO95&gt;=z4,w4,IF(AO95&gt;=z3,w3,IF(AO95&gt;=zEntry,w2,IF(AND(AO95&gt;=ExitZ,BJ94&gt;0),w2,0)))))</f>
        <v>0</v>
      </c>
      <c r="BK95" s="26" t="n">
        <f aca="false">IF(AP95="",0,IF(AP95&gt;=z4,w4,IF(AP95&gt;=z3,w3,IF(AP95&gt;=zEntry,w2,IF(AND(AP95&gt;=ExitZ,BK94&gt;0),w2,0)))))</f>
        <v>0</v>
      </c>
      <c r="BL95" s="26" t="n">
        <f aca="false">IF(AQ95="",0,IF(AQ95&gt;=z4,w4,IF(AQ95&gt;=z3,w3,IF(AQ95&gt;=zEntry,w2,IF(AND(AQ95&gt;=ExitZ,BL94&gt;0),w2,0)))))</f>
        <v>0</v>
      </c>
      <c r="BM95" s="23" t="n">
        <f aca="false">IF(Rates_Data!AD94&gt;=Rates_Data!AE94,Rates_Data!AK95-Rates_Data!AL95,Rates_Data!AL95-Rates_Data!AK95)</f>
        <v>-0.000797999999999993</v>
      </c>
      <c r="BN95" s="23" t="n">
        <f aca="false">IF(Rates_Data!AD94&gt;=Rates_Data!AF94,Rates_Data!AK95-Rates_Data!AM95,Rates_Data!AM95-Rates_Data!AK95)</f>
        <v>0.010146</v>
      </c>
      <c r="BO95" s="23" t="n">
        <f aca="false">IF(Rates_Data!AD94&gt;=Rates_Data!AG94,Rates_Data!AK95-Rates_Data!AN95,Rates_Data!AN95-Rates_Data!AK95)</f>
        <v>0.001064</v>
      </c>
      <c r="BP95" s="23" t="n">
        <f aca="false">IF(Rates_Data!AD94&gt;=Rates_Data!AH94,Rates_Data!AK95-Rates_Data!AO95,Rates_Data!AO95-Rates_Data!AK95)</f>
        <v>0.000437000000000003</v>
      </c>
      <c r="BQ95" s="23" t="n">
        <f aca="false">IF(Rates_Data!AD94&gt;=Rates_Data!AI94,Rates_Data!AK95-Rates_Data!AP95,Rates_Data!AP95-Rates_Data!AK95)</f>
        <v>0.00222300000000001</v>
      </c>
      <c r="BR95" s="23" t="n">
        <f aca="false">IF(Rates_Data!AD94&gt;=Rates_Data!AJ94,Rates_Data!AK95-Rates_Data!AQ95,Rates_Data!AQ95-Rates_Data!AK95)</f>
        <v>-0.005187</v>
      </c>
      <c r="BS95" s="23" t="n">
        <f aca="false">IF(Rates_Data!AE94&gt;=Rates_Data!AF94,Rates_Data!AL95-Rates_Data!AM95,Rates_Data!AM95-Rates_Data!AL95)</f>
        <v>-0.010944</v>
      </c>
      <c r="BT95" s="23" t="n">
        <f aca="false">IF(Rates_Data!AE94&gt;=Rates_Data!AG94,Rates_Data!AL95-Rates_Data!AN95,Rates_Data!AN95-Rates_Data!AL95)</f>
        <v>0.00186199999999999</v>
      </c>
      <c r="BU95" s="23" t="n">
        <f aca="false">IF(Rates_Data!AE94&gt;=Rates_Data!AH94,Rates_Data!AL95-Rates_Data!AO95,Rates_Data!AO95-Rates_Data!AL95)</f>
        <v>0.001235</v>
      </c>
      <c r="BV95" s="23" t="n">
        <f aca="false">IF(Rates_Data!AE94&gt;=Rates_Data!AI94,Rates_Data!AL95-Rates_Data!AP95,Rates_Data!AP95-Rates_Data!AL95)</f>
        <v>-0.003021</v>
      </c>
      <c r="BW95" s="23" t="n">
        <f aca="false">IF(Rates_Data!AE94&gt;=Rates_Data!AJ94,Rates_Data!AL95-Rates_Data!AQ95,Rates_Data!AQ95-Rates_Data!AL95)</f>
        <v>-0.005985</v>
      </c>
      <c r="BX95" s="23" t="n">
        <f aca="false">IF(Rates_Data!AF94&gt;=Rates_Data!AG94,Rates_Data!AM95-Rates_Data!AN95,Rates_Data!AN95-Rates_Data!AM95)</f>
        <v>-0.00908200000000001</v>
      </c>
      <c r="BY95" s="23" t="n">
        <f aca="false">IF(Rates_Data!AF94&gt;=Rates_Data!AH94,Rates_Data!AM95-Rates_Data!AO95,Rates_Data!AO95-Rates_Data!AM95)</f>
        <v>-0.00970900000000001</v>
      </c>
      <c r="BZ95" s="23" t="n">
        <f aca="false">IF(Rates_Data!AF94&gt;=Rates_Data!AI94,Rates_Data!AM95-Rates_Data!AP95,Rates_Data!AP95-Rates_Data!AM95)</f>
        <v>0.007923</v>
      </c>
      <c r="CA95" s="23" t="n">
        <f aca="false">IF(Rates_Data!AF94&gt;=Rates_Data!AJ94,Rates_Data!AM95-Rates_Data!AQ95,Rates_Data!AQ95-Rates_Data!AM95)</f>
        <v>0.00495900000000001</v>
      </c>
      <c r="CB95" s="23" t="n">
        <f aca="false">IF(Rates_Data!AG94&gt;=Rates_Data!AH94,Rates_Data!AN95-Rates_Data!AO95,Rates_Data!AO95-Rates_Data!AN95)</f>
        <v>0.000626999999999998</v>
      </c>
      <c r="CC95" s="23" t="n">
        <f aca="false">IF(Rates_Data!AG94&gt;=Rates_Data!AI94,Rates_Data!AN95-Rates_Data!AP95,Rates_Data!AP95-Rates_Data!AN95)</f>
        <v>-0.001159</v>
      </c>
      <c r="CD95" s="23" t="n">
        <f aca="false">IF(Rates_Data!AG94&gt;=Rates_Data!AJ94,Rates_Data!AN95-Rates_Data!AQ95,Rates_Data!AQ95-Rates_Data!AN95)</f>
        <v>-0.004123</v>
      </c>
      <c r="CE95" s="23" t="n">
        <f aca="false">IF(Rates_Data!AH94&gt;=Rates_Data!AI94,Rates_Data!AO95-Rates_Data!AP95,Rates_Data!AP95-Rates_Data!AO95)</f>
        <v>-0.001786</v>
      </c>
      <c r="CF95" s="23" t="n">
        <f aca="false">IF(Rates_Data!AH94&gt;=Rates_Data!AJ94,Rates_Data!AO95-Rates_Data!AQ95,Rates_Data!AQ95-Rates_Data!AO95)</f>
        <v>-0.00475</v>
      </c>
      <c r="CG95" s="23" t="n">
        <f aca="false">IF(Rates_Data!AI94&gt;=Rates_Data!AJ94,Rates_Data!AP95-Rates_Data!AQ95,Rates_Data!AQ95-Rates_Data!AP95)</f>
        <v>-0.002964</v>
      </c>
      <c r="CH95" s="27" t="n">
        <f aca="false">IF(ROW()&lt;4+VolLB,"",STDEV(INDEX($BM:$BM,ROW()-VolLB+1):INDEX($BM:$BM,ROW()))*SQRT(12))</f>
        <v>0.0198581999153043</v>
      </c>
      <c r="CI95" s="27" t="n">
        <f aca="false">IF(ROW()&lt;4+VolLB,"",STDEV(INDEX($BN:$BN,ROW()-VolLB+1):INDEX($BN:$BN,ROW()))*SQRT(12))</f>
        <v>0.0202490283766901</v>
      </c>
      <c r="CJ95" s="27" t="n">
        <f aca="false">IF(ROW()&lt;4+VolLB,"",STDEV(INDEX($BO:$BO,ROW()-VolLB+1):INDEX($BO:$BO,ROW()))*SQRT(12))</f>
        <v>0.0218143431129067</v>
      </c>
      <c r="CK95" s="27" t="n">
        <f aca="false">IF(ROW()&lt;4+VolLB,"",STDEV(INDEX($BP:$BP,ROW()-VolLB+1):INDEX($BP:$BP,ROW()))*SQRT(12))</f>
        <v>0.0193368764848534</v>
      </c>
      <c r="CL95" s="27" t="n">
        <f aca="false">IF(ROW()&lt;4+VolLB,"",STDEV(INDEX($BQ:$BQ,ROW()-VolLB+1):INDEX($BQ:$BQ,ROW()))*SQRT(12))</f>
        <v>0.0208230674799894</v>
      </c>
      <c r="CM95" s="27" t="n">
        <f aca="false">IF(ROW()&lt;4+VolLB,"",STDEV(INDEX($BR:$BR,ROW()-VolLB+1):INDEX($BR:$BR,ROW()))*SQRT(12))</f>
        <v>0.0164050574254811</v>
      </c>
      <c r="CN95" s="27" t="n">
        <f aca="false">IF(ROW()&lt;4+VolLB,"",STDEV(INDEX($BS:$BS,ROW()-VolLB+1):INDEX($BS:$BS,ROW()))*SQRT(12))</f>
        <v>0.0242018337597243</v>
      </c>
      <c r="CO95" s="27" t="n">
        <f aca="false">IF(ROW()&lt;4+VolLB,"",STDEV(INDEX($BT:$BT,ROW()-VolLB+1):INDEX($BT:$BT,ROW()))*SQRT(12))</f>
        <v>0.0197452715118377</v>
      </c>
      <c r="CP95" s="27" t="n">
        <f aca="false">IF(ROW()&lt;4+VolLB,"",STDEV(INDEX($BU:$BU,ROW()-VolLB+1):INDEX($BU:$BU,ROW()))*SQRT(12))</f>
        <v>0.0204969178512283</v>
      </c>
      <c r="CQ95" s="27" t="n">
        <f aca="false">IF(ROW()&lt;4+VolLB,"",STDEV(INDEX($BV:$BV,ROW()-VolLB+1):INDEX($BV:$BV,ROW()))*SQRT(12))</f>
        <v>0.0231905007948144</v>
      </c>
      <c r="CR95" s="27" t="n">
        <f aca="false">IF(ROW()&lt;4+VolLB,"",STDEV(INDEX($BW:$BW,ROW()-VolLB+1):INDEX($BW:$BW,ROW()))*SQRT(12))</f>
        <v>0.0212122440536233</v>
      </c>
      <c r="CS95" s="27" t="n">
        <f aca="false">IF(ROW()&lt;4+VolLB,"",STDEV(INDEX($BX:$BX,ROW()-VolLB+1):INDEX($BX:$BX,ROW()))*SQRT(12))</f>
        <v>0.0194321487033362</v>
      </c>
      <c r="CT95" s="27" t="n">
        <f aca="false">IF(ROW()&lt;4+VolLB,"",STDEV(INDEX($BY:$BY,ROW()-VolLB+1):INDEX($BY:$BY,ROW()))*SQRT(12))</f>
        <v>0.0194446782581226</v>
      </c>
      <c r="CU95" s="27" t="n">
        <f aca="false">IF(ROW()&lt;4+VolLB,"",STDEV(INDEX($BZ:$BZ,ROW()-VolLB+1):INDEX($BZ:$BZ,ROW()))*SQRT(12))</f>
        <v>0.0204667801610782</v>
      </c>
      <c r="CV95" s="27" t="n">
        <f aca="false">IF(ROW()&lt;4+VolLB,"",STDEV(INDEX($CA:$CA,ROW()-VolLB+1):INDEX($CA:$CA,ROW()))*SQRT(12))</f>
        <v>0.0168629670800502</v>
      </c>
      <c r="CW95" s="27" t="n">
        <f aca="false">IF(ROW()&lt;4+VolLB,"",STDEV(INDEX($CB:$CB,ROW()-VolLB+1):INDEX($CB:$CB,ROW()))*SQRT(12))</f>
        <v>0.0184087980942861</v>
      </c>
      <c r="CX95" s="27" t="n">
        <f aca="false">IF(ROW()&lt;4+VolLB,"",STDEV(INDEX($CC:$CC,ROW()-VolLB+1):INDEX($CC:$CC,ROW()))*SQRT(12))</f>
        <v>0.0216253837673627</v>
      </c>
      <c r="CY95" s="27" t="n">
        <f aca="false">IF(ROW()&lt;4+VolLB,"",STDEV(INDEX($CD:$CD,ROW()-VolLB+1):INDEX($CD:$CD,ROW()))*SQRT(12))</f>
        <v>0.0182040556200822</v>
      </c>
      <c r="CZ95" s="27" t="n">
        <f aca="false">IF(ROW()&lt;4+VolLB,"",STDEV(INDEX($CE:$CE,ROW()-VolLB+1):INDEX($CE:$CE,ROW()))*SQRT(12))</f>
        <v>0.0185001041747389</v>
      </c>
      <c r="DA95" s="27" t="n">
        <f aca="false">IF(ROW()&lt;4+VolLB,"",STDEV(INDEX($CF:$CF,ROW()-VolLB+1):INDEX($CF:$CF,ROW()))*SQRT(12))</f>
        <v>0.0191201606515964</v>
      </c>
      <c r="DB95" s="27" t="n">
        <f aca="false">IF(ROW()&lt;4+VolLB,"",STDEV(INDEX($CG:$CG,ROW()-VolLB+1):INDEX($CG:$CG,ROW()))*SQRT(12))</f>
        <v>0.0199559604565367</v>
      </c>
      <c r="DC95" s="26" t="n">
        <f aca="false">IF(OR(AR95=0,CH95="",CH95=0),0,AR95*MIN(MaxScal,TgtVol/CH95))</f>
        <v>0</v>
      </c>
      <c r="DD95" s="26" t="n">
        <f aca="false">IF(OR(AS95=0,CI95="",CI95=0),0,AS95*MIN(MaxScal,TgtVol/CI95))</f>
        <v>0</v>
      </c>
      <c r="DE95" s="26" t="n">
        <f aca="false">IF(OR(AT95=0,CJ95="",CJ95=0),0,AT95*MIN(MaxScal,TgtVol/CJ95))</f>
        <v>0</v>
      </c>
      <c r="DF95" s="26" t="n">
        <f aca="false">IF(OR(AU95=0,CK95="",CK95=0),0,AU95*MIN(MaxScal,TgtVol/CK95))</f>
        <v>0</v>
      </c>
      <c r="DG95" s="26" t="n">
        <f aca="false">IF(OR(AV95=0,CL95="",CL95=0),0,AV95*MIN(MaxScal,TgtVol/CL95))</f>
        <v>0</v>
      </c>
      <c r="DH95" s="26" t="n">
        <f aca="false">IF(OR(AW95=0,CM95="",CM95=0),0,AW95*MIN(MaxScal,TgtVol/CM95))</f>
        <v>1.21913623837336</v>
      </c>
      <c r="DI95" s="26" t="n">
        <f aca="false">IF(OR(AX95=0,CN95="",CN95=0),0,AX95*MIN(MaxScal,TgtVol/CN95))</f>
        <v>0</v>
      </c>
      <c r="DJ95" s="26" t="n">
        <f aca="false">IF(OR(AY95=0,CO95="",CO95=0),0,AY95*MIN(MaxScal,TgtVol/CO95))</f>
        <v>0</v>
      </c>
      <c r="DK95" s="26" t="n">
        <f aca="false">IF(OR(AZ95=0,CP95="",CP95=0),0,AZ95*MIN(MaxScal,TgtVol/CP95))</f>
        <v>0</v>
      </c>
      <c r="DL95" s="26" t="n">
        <f aca="false">IF(OR(BA95=0,CQ95="",CQ95=0),0,BA95*MIN(MaxScal,TgtVol/CQ95))</f>
        <v>0</v>
      </c>
      <c r="DM95" s="26" t="n">
        <f aca="false">IF(OR(BB95=0,CR95="",CR95=0),0,BB95*MIN(MaxScal,TgtVol/CR95))</f>
        <v>0.942851682709345</v>
      </c>
      <c r="DN95" s="26" t="n">
        <f aca="false">IF(OR(BC95=0,CS95="",CS95=0),0,BC95*MIN(MaxScal,TgtVol/CS95))</f>
        <v>0</v>
      </c>
      <c r="DO95" s="26" t="n">
        <f aca="false">IF(OR(BD95=0,CT95="",CT95=0),0,BD95*MIN(MaxScal,TgtVol/CT95))</f>
        <v>0</v>
      </c>
      <c r="DP95" s="26" t="n">
        <f aca="false">IF(OR(BE95=0,CU95="",CU95=0),0,BE95*MIN(MaxScal,TgtVol/CU95))</f>
        <v>0</v>
      </c>
      <c r="DQ95" s="26" t="n">
        <f aca="false">IF(OR(BF95=0,CV95="",CV95=0),0,BF95*MIN(MaxScal,TgtVol/CV95))</f>
        <v>0</v>
      </c>
      <c r="DR95" s="26" t="n">
        <f aca="false">IF(OR(BG95=0,CW95="",CW95=0),0,BG95*MIN(MaxScal,TgtVol/CW95))</f>
        <v>0</v>
      </c>
      <c r="DS95" s="26" t="n">
        <f aca="false">IF(OR(BH95=0,CX95="",CX95=0),0,BH95*MIN(MaxScal,TgtVol/CX95))</f>
        <v>0</v>
      </c>
      <c r="DT95" s="26" t="n">
        <f aca="false">IF(OR(BI95=0,CY95="",CY95=0),0,BI95*MIN(MaxScal,TgtVol/CY95))</f>
        <v>0</v>
      </c>
      <c r="DU95" s="26" t="n">
        <f aca="false">IF(OR(BJ95=0,CZ95="",CZ95=0),0,BJ95*MIN(MaxScal,TgtVol/CZ95))</f>
        <v>0</v>
      </c>
      <c r="DV95" s="26" t="n">
        <f aca="false">IF(OR(BK95=0,DA95="",DA95=0),0,BK95*MIN(MaxScal,TgtVol/DA95))</f>
        <v>0</v>
      </c>
      <c r="DW95" s="26" t="n">
        <f aca="false">IF(OR(BL95=0,DB95="",DB95=0),0,BL95*MIN(MaxScal,TgtVol/DB95))</f>
        <v>0</v>
      </c>
      <c r="DX95" s="28" t="n">
        <f aca="false">IFERROR(DC94*BM95,"")</f>
        <v>-0</v>
      </c>
      <c r="DY95" s="28" t="n">
        <f aca="false">IFERROR(DD94*BN95,"")</f>
        <v>0</v>
      </c>
      <c r="DZ95" s="28" t="n">
        <f aca="false">IFERROR(DE94*BO95,"")</f>
        <v>0</v>
      </c>
      <c r="EA95" s="28" t="n">
        <f aca="false">IFERROR(DF94*BP95,"")</f>
        <v>0</v>
      </c>
      <c r="EB95" s="28" t="n">
        <f aca="false">IFERROR(DG94*BQ95,"")</f>
        <v>0</v>
      </c>
      <c r="EC95" s="28" t="n">
        <f aca="false">IFERROR(DH94*BR95,"")</f>
        <v>-0</v>
      </c>
      <c r="ED95" s="28" t="n">
        <f aca="false">IFERROR(DI94*BS95,"")</f>
        <v>-0</v>
      </c>
      <c r="EE95" s="28" t="n">
        <f aca="false">IFERROR(DJ94*BT95,"")</f>
        <v>0</v>
      </c>
      <c r="EF95" s="28" t="n">
        <f aca="false">IFERROR(DK94*BU95,"")</f>
        <v>0</v>
      </c>
      <c r="EG95" s="28" t="n">
        <f aca="false">IFERROR(DL94*BV95,"")</f>
        <v>-0</v>
      </c>
      <c r="EH95" s="28" t="n">
        <f aca="false">IFERROR(DM94*BW95,"")</f>
        <v>-0</v>
      </c>
      <c r="EI95" s="28" t="n">
        <f aca="false">IFERROR(DN94*BX95,"")</f>
        <v>-0</v>
      </c>
      <c r="EJ95" s="28" t="n">
        <f aca="false">IFERROR(DO94*BY95,"")</f>
        <v>-0</v>
      </c>
      <c r="EK95" s="28" t="n">
        <f aca="false">IFERROR(DP94*BZ95,"")</f>
        <v>0</v>
      </c>
      <c r="EL95" s="28" t="n">
        <f aca="false">IFERROR(DQ94*CA95,"")</f>
        <v>0</v>
      </c>
      <c r="EM95" s="28" t="n">
        <f aca="false">IFERROR(DR94*CB95,"")</f>
        <v>0</v>
      </c>
      <c r="EN95" s="28" t="n">
        <f aca="false">IFERROR(DS94*CC95,"")</f>
        <v>-0</v>
      </c>
      <c r="EO95" s="28" t="n">
        <f aca="false">IFERROR(DT94*CD95,"")</f>
        <v>-0</v>
      </c>
      <c r="EP95" s="28" t="n">
        <f aca="false">IFERROR(DU94*CE95,"")</f>
        <v>-0</v>
      </c>
      <c r="EQ95" s="28" t="n">
        <f aca="false">IFERROR(DV94*CF95,"")</f>
        <v>-0</v>
      </c>
      <c r="ER95" s="28" t="n">
        <f aca="false">IFERROR(DW94*CG95,"")</f>
        <v>-0</v>
      </c>
      <c r="ES95" s="28" t="n">
        <f aca="false">IF(ROW()=4,"",SUM(DX95:ER95))</f>
        <v>0</v>
      </c>
      <c r="ET95" s="29" t="n">
        <f aca="false">COUNTIF(AR95:BL95,"&gt;0")</f>
        <v>2</v>
      </c>
    </row>
    <row r="96" customFormat="false" ht="15" hidden="false" customHeight="false" outlineLevel="0" collapsed="false">
      <c r="A96" s="19" t="n">
        <v>40816</v>
      </c>
      <c r="B96" s="23" t="n">
        <f aca="false">ABS(Rates_Data!AD96-Rates_Data!AE96)</f>
        <v>0.183752688172043</v>
      </c>
      <c r="C96" s="23" t="n">
        <f aca="false">ABS(Rates_Data!AD96-Rates_Data!AF96)</f>
        <v>0.270688172043011</v>
      </c>
      <c r="D96" s="23" t="n">
        <f aca="false">ABS(Rates_Data!AD96-Rates_Data!AG96)</f>
        <v>0.429698924731182</v>
      </c>
      <c r="E96" s="23" t="n">
        <f aca="false">ABS(Rates_Data!AD96-Rates_Data!AH96)</f>
        <v>0.340139784946237</v>
      </c>
      <c r="F96" s="23" t="n">
        <f aca="false">ABS(Rates_Data!AD96-Rates_Data!AI96)</f>
        <v>0.113010752688172</v>
      </c>
      <c r="G96" s="23" t="n">
        <f aca="false">ABS(Rates_Data!AD96-Rates_Data!AJ96)</f>
        <v>0.509408602150538</v>
      </c>
      <c r="H96" s="23" t="n">
        <f aca="false">ABS(Rates_Data!AE96-Rates_Data!AF96)</f>
        <v>0.454440860215054</v>
      </c>
      <c r="I96" s="23" t="n">
        <f aca="false">ABS(Rates_Data!AE96-Rates_Data!AG96)</f>
        <v>0.245946236559139</v>
      </c>
      <c r="J96" s="23" t="n">
        <f aca="false">ABS(Rates_Data!AE96-Rates_Data!AH96)</f>
        <v>0.156387096774194</v>
      </c>
      <c r="K96" s="23" t="n">
        <f aca="false">ABS(Rates_Data!AE96-Rates_Data!AI96)</f>
        <v>0.296763440860215</v>
      </c>
      <c r="L96" s="23" t="n">
        <f aca="false">ABS(Rates_Data!AE96-Rates_Data!AJ96)</f>
        <v>0.693161290322581</v>
      </c>
      <c r="M96" s="23" t="n">
        <f aca="false">ABS(Rates_Data!AF96-Rates_Data!AG96)</f>
        <v>0.700387096774193</v>
      </c>
      <c r="N96" s="23" t="n">
        <f aca="false">ABS(Rates_Data!AF96-Rates_Data!AH96)</f>
        <v>0.610827956989248</v>
      </c>
      <c r="O96" s="23" t="n">
        <f aca="false">ABS(Rates_Data!AF96-Rates_Data!AI96)</f>
        <v>0.157677419354839</v>
      </c>
      <c r="P96" s="23" t="n">
        <f aca="false">ABS(Rates_Data!AF96-Rates_Data!AJ96)</f>
        <v>0.238720430107527</v>
      </c>
      <c r="Q96" s="23" t="n">
        <f aca="false">ABS(Rates_Data!AG96-Rates_Data!AH96)</f>
        <v>0.0895591397849456</v>
      </c>
      <c r="R96" s="23" t="n">
        <f aca="false">ABS(Rates_Data!AG96-Rates_Data!AI96)</f>
        <v>0.542709677419355</v>
      </c>
      <c r="S96" s="23" t="n">
        <f aca="false">ABS(Rates_Data!AG96-Rates_Data!AJ96)</f>
        <v>0.93910752688172</v>
      </c>
      <c r="T96" s="23" t="n">
        <f aca="false">ABS(Rates_Data!AH96-Rates_Data!AI96)</f>
        <v>0.453150537634409</v>
      </c>
      <c r="U96" s="23" t="n">
        <f aca="false">ABS(Rates_Data!AH96-Rates_Data!AJ96)</f>
        <v>0.849548387096774</v>
      </c>
      <c r="V96" s="23" t="n">
        <f aca="false">ABS(Rates_Data!AI96-Rates_Data!AJ96)</f>
        <v>0.396397849462365</v>
      </c>
      <c r="W96" s="26" t="n">
        <f aca="false">IF(ROW()&lt;4+MinObs-1,"",IFERROR((B96-AVERAGE(B$4:B96))/STDEV(B$4:B96),""))</f>
        <v>-0.483192978654714</v>
      </c>
      <c r="X96" s="26" t="n">
        <f aca="false">IF(ROW()&lt;4+MinObs-1,"",IFERROR((C96-AVERAGE(C$4:C96))/STDEV(C$4:C96),""))</f>
        <v>-0.299387891806572</v>
      </c>
      <c r="Y96" s="26" t="n">
        <f aca="false">IF(ROW()&lt;4+MinObs-1,"",IFERROR((D96-AVERAGE(D$4:D96))/STDEV(D$4:D96),""))</f>
        <v>-0.217279983357779</v>
      </c>
      <c r="Z96" s="26" t="n">
        <f aca="false">IF(ROW()&lt;4+MinObs-1,"",IFERROR((E96-AVERAGE(E$4:E96))/STDEV(E$4:E96),""))</f>
        <v>-0.854625951139477</v>
      </c>
      <c r="AA96" s="26" t="n">
        <f aca="false">IF(ROW()&lt;4+MinObs-1,"",IFERROR((F96-AVERAGE(F$4:F96))/STDEV(F$4:F96),""))</f>
        <v>-1.0777045265307</v>
      </c>
      <c r="AB96" s="26" t="n">
        <f aca="false">IF(ROW()&lt;4+MinObs-1,"",IFERROR((G96-AVERAGE(G$4:G96))/STDEV(G$4:G96),""))</f>
        <v>0.429810516107376</v>
      </c>
      <c r="AC96" s="26" t="n">
        <f aca="false">IF(ROW()&lt;4+MinObs-1,"",IFERROR((H96-AVERAGE(H$4:H96))/STDEV(H$4:H96),""))</f>
        <v>0.836119147912401</v>
      </c>
      <c r="AD96" s="26" t="n">
        <f aca="false">IF(ROW()&lt;4+MinObs-1,"",IFERROR((I96-AVERAGE(I$4:I96))/STDEV(I$4:I96),""))</f>
        <v>-0.356301178202428</v>
      </c>
      <c r="AE96" s="26" t="n">
        <f aca="false">IF(ROW()&lt;4+MinObs-1,"",IFERROR((J96-AVERAGE(J$4:J96))/STDEV(J$4:J96),""))</f>
        <v>-1.0076005732105</v>
      </c>
      <c r="AF96" s="26" t="n">
        <f aca="false">IF(ROW()&lt;4+MinObs-1,"",IFERROR((K96-AVERAGE(K$4:K96))/STDEV(K$4:K96),""))</f>
        <v>0.298169358661594</v>
      </c>
      <c r="AG96" s="26" t="n">
        <f aca="false">IF(ROW()&lt;4+MinObs-1,"",IFERROR((L96-AVERAGE(L$4:L96))/STDEV(L$4:L96),""))</f>
        <v>1.1526643509879</v>
      </c>
      <c r="AH96" s="26" t="n">
        <f aca="false">IF(ROW()&lt;4+MinObs-1,"",IFERROR((M96-AVERAGE(M$4:M96))/STDEV(M$4:M96),""))</f>
        <v>0.372785070104098</v>
      </c>
      <c r="AI96" s="26" t="n">
        <f aca="false">IF(ROW()&lt;4+MinObs-1,"",IFERROR((N96-AVERAGE(N$4:N96))/STDEV(N$4:N96),""))</f>
        <v>-0.0130680750392663</v>
      </c>
      <c r="AJ96" s="26" t="n">
        <f aca="false">IF(ROW()&lt;4+MinObs-1,"",IFERROR((O96-AVERAGE(O$4:O96))/STDEV(O$4:O96),""))</f>
        <v>-0.716022380359412</v>
      </c>
      <c r="AK96" s="26" t="n">
        <f aca="false">IF(ROW()&lt;4+MinObs-1,"",IFERROR((P96-AVERAGE(P$4:P96))/STDEV(P$4:P96),""))</f>
        <v>-0.401387934578631</v>
      </c>
      <c r="AL96" s="26" t="n">
        <f aca="false">IF(ROW()&lt;4+MinObs-1,"",IFERROR((Q96-AVERAGE(Q$4:Q96))/STDEV(Q$4:Q96),""))</f>
        <v>-0.688555813643599</v>
      </c>
      <c r="AM96" s="26" t="n">
        <f aca="false">IF(ROW()&lt;4+MinObs-1,"",IFERROR((R96-AVERAGE(R$4:R96))/STDEV(R$4:R96),""))</f>
        <v>0.149693001190616</v>
      </c>
      <c r="AN96" s="26" t="n">
        <f aca="false">IF(ROW()&lt;4+MinObs-1,"",IFERROR((S96-AVERAGE(S$4:S96))/STDEV(S$4:S96),""))</f>
        <v>0.443835662289809</v>
      </c>
      <c r="AO96" s="26" t="n">
        <f aca="false">IF(ROW()&lt;4+MinObs-1,"",IFERROR((T96-AVERAGE(T$4:T96))/STDEV(T$4:T96),""))</f>
        <v>-0.308709543835982</v>
      </c>
      <c r="AP96" s="26" t="n">
        <f aca="false">IF(ROW()&lt;4+MinObs-1,"",IFERROR((U96-AVERAGE(U$4:U96))/STDEV(U$4:U96),""))</f>
        <v>0.148116355541495</v>
      </c>
      <c r="AQ96" s="26" t="n">
        <f aca="false">IF(ROW()&lt;4+MinObs-1,"",IFERROR((V96-AVERAGE(V$4:V96))/STDEV(V$4:V96),""))</f>
        <v>0.285818477958431</v>
      </c>
      <c r="AR96" s="26" t="n">
        <f aca="false">IF(W96="",0,IF(W96&gt;=z4,w4,IF(W96&gt;=z3,w3,IF(W96&gt;=zEntry,w2,IF(AND(W96&gt;=ExitZ,AR95&gt;0),w2,0)))))</f>
        <v>0</v>
      </c>
      <c r="AS96" s="26" t="n">
        <f aca="false">IF(X96="",0,IF(X96&gt;=z4,w4,IF(X96&gt;=z3,w3,IF(X96&gt;=zEntry,w2,IF(AND(X96&gt;=ExitZ,AS95&gt;0),w2,0)))))</f>
        <v>0</v>
      </c>
      <c r="AT96" s="26" t="n">
        <f aca="false">IF(Y96="",0,IF(Y96&gt;=z4,w4,IF(Y96&gt;=z3,w3,IF(Y96&gt;=zEntry,w2,IF(AND(Y96&gt;=ExitZ,AT95&gt;0),w2,0)))))</f>
        <v>0</v>
      </c>
      <c r="AU96" s="26" t="n">
        <f aca="false">IF(Z96="",0,IF(Z96&gt;=z4,w4,IF(Z96&gt;=z3,w3,IF(Z96&gt;=zEntry,w2,IF(AND(Z96&gt;=ExitZ,AU95&gt;0),w2,0)))))</f>
        <v>0</v>
      </c>
      <c r="AV96" s="26" t="n">
        <f aca="false">IF(AA96="",0,IF(AA96&gt;=z4,w4,IF(AA96&gt;=z3,w3,IF(AA96&gt;=zEntry,w2,IF(AND(AA96&gt;=ExitZ,AV95&gt;0),w2,0)))))</f>
        <v>0</v>
      </c>
      <c r="AW96" s="26" t="n">
        <f aca="false">IF(AB96="",0,IF(AB96&gt;=z4,w4,IF(AB96&gt;=z3,w3,IF(AB96&gt;=zEntry,w2,IF(AND(AB96&gt;=ExitZ,AW95&gt;0),w2,0)))))</f>
        <v>0</v>
      </c>
      <c r="AX96" s="26" t="n">
        <f aca="false">IF(AC96="",0,IF(AC96&gt;=z4,w4,IF(AC96&gt;=z3,w3,IF(AC96&gt;=zEntry,w2,IF(AND(AC96&gt;=ExitZ,AX95&gt;0),w2,0)))))</f>
        <v>0</v>
      </c>
      <c r="AY96" s="26" t="n">
        <f aca="false">IF(AD96="",0,IF(AD96&gt;=z4,w4,IF(AD96&gt;=z3,w3,IF(AD96&gt;=zEntry,w2,IF(AND(AD96&gt;=ExitZ,AY95&gt;0),w2,0)))))</f>
        <v>0</v>
      </c>
      <c r="AZ96" s="26" t="n">
        <f aca="false">IF(AE96="",0,IF(AE96&gt;=z4,w4,IF(AE96&gt;=z3,w3,IF(AE96&gt;=zEntry,w2,IF(AND(AE96&gt;=ExitZ,AZ95&gt;0),w2,0)))))</f>
        <v>0</v>
      </c>
      <c r="BA96" s="26" t="n">
        <f aca="false">IF(AF96="",0,IF(AF96&gt;=z4,w4,IF(AF96&gt;=z3,w3,IF(AF96&gt;=zEntry,w2,IF(AND(AF96&gt;=ExitZ,BA95&gt;0),w2,0)))))</f>
        <v>0</v>
      </c>
      <c r="BB96" s="26" t="n">
        <f aca="false">IF(AG96="",0,IF(AG96&gt;=z4,w4,IF(AG96&gt;=z3,w3,IF(AG96&gt;=zEntry,w2,IF(AND(AG96&gt;=ExitZ,BB95&gt;0),w2,0)))))</f>
        <v>0</v>
      </c>
      <c r="BC96" s="26" t="n">
        <f aca="false">IF(AH96="",0,IF(AH96&gt;=z4,w4,IF(AH96&gt;=z3,w3,IF(AH96&gt;=zEntry,w2,IF(AND(AH96&gt;=ExitZ,BC95&gt;0),w2,0)))))</f>
        <v>0</v>
      </c>
      <c r="BD96" s="26" t="n">
        <f aca="false">IF(AI96="",0,IF(AI96&gt;=z4,w4,IF(AI96&gt;=z3,w3,IF(AI96&gt;=zEntry,w2,IF(AND(AI96&gt;=ExitZ,BD95&gt;0),w2,0)))))</f>
        <v>0</v>
      </c>
      <c r="BE96" s="26" t="n">
        <f aca="false">IF(AJ96="",0,IF(AJ96&gt;=z4,w4,IF(AJ96&gt;=z3,w3,IF(AJ96&gt;=zEntry,w2,IF(AND(AJ96&gt;=ExitZ,BE95&gt;0),w2,0)))))</f>
        <v>0</v>
      </c>
      <c r="BF96" s="26" t="n">
        <f aca="false">IF(AK96="",0,IF(AK96&gt;=z4,w4,IF(AK96&gt;=z3,w3,IF(AK96&gt;=zEntry,w2,IF(AND(AK96&gt;=ExitZ,BF95&gt;0),w2,0)))))</f>
        <v>0</v>
      </c>
      <c r="BG96" s="26" t="n">
        <f aca="false">IF(AL96="",0,IF(AL96&gt;=z4,w4,IF(AL96&gt;=z3,w3,IF(AL96&gt;=zEntry,w2,IF(AND(AL96&gt;=ExitZ,BG95&gt;0),w2,0)))))</f>
        <v>0</v>
      </c>
      <c r="BH96" s="26" t="n">
        <f aca="false">IF(AM96="",0,IF(AM96&gt;=z4,w4,IF(AM96&gt;=z3,w3,IF(AM96&gt;=zEntry,w2,IF(AND(AM96&gt;=ExitZ,BH95&gt;0),w2,0)))))</f>
        <v>0</v>
      </c>
      <c r="BI96" s="26" t="n">
        <f aca="false">IF(AN96="",0,IF(AN96&gt;=z4,w4,IF(AN96&gt;=z3,w3,IF(AN96&gt;=zEntry,w2,IF(AND(AN96&gt;=ExitZ,BI95&gt;0),w2,0)))))</f>
        <v>0</v>
      </c>
      <c r="BJ96" s="26" t="n">
        <f aca="false">IF(AO96="",0,IF(AO96&gt;=z4,w4,IF(AO96&gt;=z3,w3,IF(AO96&gt;=zEntry,w2,IF(AND(AO96&gt;=ExitZ,BJ95&gt;0),w2,0)))))</f>
        <v>0</v>
      </c>
      <c r="BK96" s="26" t="n">
        <f aca="false">IF(AP96="",0,IF(AP96&gt;=z4,w4,IF(AP96&gt;=z3,w3,IF(AP96&gt;=zEntry,w2,IF(AND(AP96&gt;=ExitZ,BK95&gt;0),w2,0)))))</f>
        <v>0</v>
      </c>
      <c r="BL96" s="26" t="n">
        <f aca="false">IF(AQ96="",0,IF(AQ96&gt;=z4,w4,IF(AQ96&gt;=z3,w3,IF(AQ96&gt;=zEntry,w2,IF(AND(AQ96&gt;=ExitZ,BL95&gt;0),w2,0)))))</f>
        <v>0</v>
      </c>
      <c r="BM96" s="23" t="n">
        <f aca="false">IF(Rates_Data!AD95&gt;=Rates_Data!AE95,Rates_Data!AK96-Rates_Data!AL96,Rates_Data!AL96-Rates_Data!AK96)</f>
        <v>0.00475000000000001</v>
      </c>
      <c r="BN96" s="23" t="n">
        <f aca="false">IF(Rates_Data!AD95&gt;=Rates_Data!AF95,Rates_Data!AK96-Rates_Data!AM96,Rates_Data!AM96-Rates_Data!AK96)</f>
        <v>0.00824600000000001</v>
      </c>
      <c r="BO96" s="23" t="n">
        <f aca="false">IF(Rates_Data!AD95&gt;=Rates_Data!AG95,Rates_Data!AK96-Rates_Data!AN96,Rates_Data!AN96-Rates_Data!AK96)</f>
        <v>0.007182</v>
      </c>
      <c r="BP96" s="23" t="n">
        <f aca="false">IF(Rates_Data!AD95&gt;=Rates_Data!AH95,Rates_Data!AK96-Rates_Data!AO96,Rates_Data!AO96-Rates_Data!AK96)</f>
        <v>0.005073</v>
      </c>
      <c r="BQ96" s="23" t="n">
        <f aca="false">IF(Rates_Data!AD95&gt;=Rates_Data!AI95,Rates_Data!AK96-Rates_Data!AP96,Rates_Data!AP96-Rates_Data!AK96)</f>
        <v>0.00361</v>
      </c>
      <c r="BR96" s="23" t="n">
        <f aca="false">IF(Rates_Data!AD95&gt;=Rates_Data!AJ95,Rates_Data!AK96-Rates_Data!AQ96,Rates_Data!AQ96-Rates_Data!AK96)</f>
        <v>0.00900600000000001</v>
      </c>
      <c r="BS96" s="23" t="n">
        <f aca="false">IF(Rates_Data!AE95&gt;=Rates_Data!AF95,Rates_Data!AL96-Rates_Data!AM96,Rates_Data!AM96-Rates_Data!AL96)</f>
        <v>0.003496</v>
      </c>
      <c r="BT96" s="23" t="n">
        <f aca="false">IF(Rates_Data!AE95&gt;=Rates_Data!AG95,Rates_Data!AL96-Rates_Data!AN96,Rates_Data!AN96-Rates_Data!AL96)</f>
        <v>0.011932</v>
      </c>
      <c r="BU96" s="23" t="n">
        <f aca="false">IF(Rates_Data!AE95&gt;=Rates_Data!AH95,Rates_Data!AL96-Rates_Data!AO96,Rates_Data!AO96-Rates_Data!AL96)</f>
        <v>0.00982300000000001</v>
      </c>
      <c r="BV96" s="23" t="n">
        <f aca="false">IF(Rates_Data!AE95&gt;=Rates_Data!AI95,Rates_Data!AL96-Rates_Data!AP96,Rates_Data!AP96-Rates_Data!AL96)</f>
        <v>-0.00114</v>
      </c>
      <c r="BW96" s="23" t="n">
        <f aca="false">IF(Rates_Data!AE95&gt;=Rates_Data!AJ95,Rates_Data!AL96-Rates_Data!AQ96,Rates_Data!AQ96-Rates_Data!AL96)</f>
        <v>0.00425600000000001</v>
      </c>
      <c r="BX96" s="23" t="n">
        <f aca="false">IF(Rates_Data!AF95&gt;=Rates_Data!AG95,Rates_Data!AM96-Rates_Data!AN96,Rates_Data!AN96-Rates_Data!AM96)</f>
        <v>0.015428</v>
      </c>
      <c r="BY96" s="23" t="n">
        <f aca="false">IF(Rates_Data!AF95&gt;=Rates_Data!AH95,Rates_Data!AM96-Rates_Data!AO96,Rates_Data!AO96-Rates_Data!AM96)</f>
        <v>0.013319</v>
      </c>
      <c r="BZ96" s="23" t="n">
        <f aca="false">IF(Rates_Data!AF95&gt;=Rates_Data!AI95,Rates_Data!AM96-Rates_Data!AP96,Rates_Data!AP96-Rates_Data!AM96)</f>
        <v>0.004636</v>
      </c>
      <c r="CA96" s="23" t="n">
        <f aca="false">IF(Rates_Data!AF95&gt;=Rates_Data!AJ95,Rates_Data!AM96-Rates_Data!AQ96,Rates_Data!AQ96-Rates_Data!AM96)</f>
        <v>0.000760000000000006</v>
      </c>
      <c r="CB96" s="23" t="n">
        <f aca="false">IF(Rates_Data!AG95&gt;=Rates_Data!AH95,Rates_Data!AN96-Rates_Data!AO96,Rates_Data!AO96-Rates_Data!AN96)</f>
        <v>0.002109</v>
      </c>
      <c r="CC96" s="23" t="n">
        <f aca="false">IF(Rates_Data!AG95&gt;=Rates_Data!AI95,Rates_Data!AN96-Rates_Data!AP96,Rates_Data!AP96-Rates_Data!AN96)</f>
        <v>0.010792</v>
      </c>
      <c r="CD96" s="23" t="n">
        <f aca="false">IF(Rates_Data!AG95&gt;=Rates_Data!AJ95,Rates_Data!AN96-Rates_Data!AQ96,Rates_Data!AQ96-Rates_Data!AN96)</f>
        <v>0.016188</v>
      </c>
      <c r="CE96" s="23" t="n">
        <f aca="false">IF(Rates_Data!AH95&gt;=Rates_Data!AI95,Rates_Data!AO96-Rates_Data!AP96,Rates_Data!AP96-Rates_Data!AO96)</f>
        <v>0.008683</v>
      </c>
      <c r="CF96" s="23" t="n">
        <f aca="false">IF(Rates_Data!AH95&gt;=Rates_Data!AJ95,Rates_Data!AO96-Rates_Data!AQ96,Rates_Data!AQ96-Rates_Data!AO96)</f>
        <v>0.014079</v>
      </c>
      <c r="CG96" s="23" t="n">
        <f aca="false">IF(Rates_Data!AI95&gt;=Rates_Data!AJ95,Rates_Data!AP96-Rates_Data!AQ96,Rates_Data!AQ96-Rates_Data!AP96)</f>
        <v>0.00539600000000001</v>
      </c>
      <c r="CH96" s="27" t="n">
        <f aca="false">IF(ROW()&lt;4+VolLB,"",STDEV(INDEX($BM:$BM,ROW()-VolLB+1):INDEX($BM:$BM,ROW()))*SQRT(12))</f>
        <v>0.0198454661959182</v>
      </c>
      <c r="CI96" s="27" t="n">
        <f aca="false">IF(ROW()&lt;4+VolLB,"",STDEV(INDEX($BN:$BN,ROW()-VolLB+1):INDEX($BN:$BN,ROW()))*SQRT(12))</f>
        <v>0.0204420372619523</v>
      </c>
      <c r="CJ96" s="27" t="n">
        <f aca="false">IF(ROW()&lt;4+VolLB,"",STDEV(INDEX($BO:$BO,ROW()-VolLB+1):INDEX($BO:$BO,ROW()))*SQRT(12))</f>
        <v>0.0221747324699597</v>
      </c>
      <c r="CK96" s="27" t="n">
        <f aca="false">IF(ROW()&lt;4+VolLB,"",STDEV(INDEX($BP:$BP,ROW()-VolLB+1):INDEX($BP:$BP,ROW()))*SQRT(12))</f>
        <v>0.0195040460005219</v>
      </c>
      <c r="CL96" s="27" t="n">
        <f aca="false">IF(ROW()&lt;4+VolLB,"",STDEV(INDEX($BQ:$BQ,ROW()-VolLB+1):INDEX($BQ:$BQ,ROW()))*SQRT(12))</f>
        <v>0.0208179639670486</v>
      </c>
      <c r="CM96" s="27" t="n">
        <f aca="false">IF(ROW()&lt;4+VolLB,"",STDEV(INDEX($BR:$BR,ROW()-VolLB+1):INDEX($BR:$BR,ROW()))*SQRT(12))</f>
        <v>0.0168788401621393</v>
      </c>
      <c r="CN96" s="27" t="n">
        <f aca="false">IF(ROW()&lt;4+VolLB,"",STDEV(INDEX($BS:$BS,ROW()-VolLB+1):INDEX($BS:$BS,ROW()))*SQRT(12))</f>
        <v>0.0239579301902314</v>
      </c>
      <c r="CO96" s="27" t="n">
        <f aca="false">IF(ROW()&lt;4+VolLB,"",STDEV(INDEX($BT:$BT,ROW()-VolLB+1):INDEX($BT:$BT,ROW()))*SQRT(12))</f>
        <v>0.0208955250620569</v>
      </c>
      <c r="CP96" s="27" t="n">
        <f aca="false">IF(ROW()&lt;4+VolLB,"",STDEV(INDEX($BU:$BU,ROW()-VolLB+1):INDEX($BU:$BU,ROW()))*SQRT(12))</f>
        <v>0.0209889232145139</v>
      </c>
      <c r="CQ96" s="27" t="n">
        <f aca="false">IF(ROW()&lt;4+VolLB,"",STDEV(INDEX($BV:$BV,ROW()-VolLB+1):INDEX($BV:$BV,ROW()))*SQRT(12))</f>
        <v>0.0229417757107401</v>
      </c>
      <c r="CR96" s="27" t="n">
        <f aca="false">IF(ROW()&lt;4+VolLB,"",STDEV(INDEX($BW:$BW,ROW()-VolLB+1):INDEX($BW:$BW,ROW()))*SQRT(12))</f>
        <v>0.0213970640789806</v>
      </c>
      <c r="CS96" s="27" t="n">
        <f aca="false">IF(ROW()&lt;4+VolLB,"",STDEV(INDEX($BX:$BX,ROW()-VolLB+1):INDEX($BX:$BX,ROW()))*SQRT(12))</f>
        <v>0.0212922581743202</v>
      </c>
      <c r="CT96" s="27" t="n">
        <f aca="false">IF(ROW()&lt;4+VolLB,"",STDEV(INDEX($BY:$BY,ROW()-VolLB+1):INDEX($BY:$BY,ROW()))*SQRT(12))</f>
        <v>0.0208710611426216</v>
      </c>
      <c r="CU96" s="27" t="n">
        <f aca="false">IF(ROW()&lt;4+VolLB,"",STDEV(INDEX($BZ:$BZ,ROW()-VolLB+1):INDEX($BZ:$BZ,ROW()))*SQRT(12))</f>
        <v>0.0205611879096793</v>
      </c>
      <c r="CV96" s="27" t="n">
        <f aca="false">IF(ROW()&lt;4+VolLB,"",STDEV(INDEX($CA:$CA,ROW()-VolLB+1):INDEX($CA:$CA,ROW()))*SQRT(12))</f>
        <v>0.0164216624768859</v>
      </c>
      <c r="CW96" s="27" t="n">
        <f aca="false">IF(ROW()&lt;4+VolLB,"",STDEV(INDEX($CB:$CB,ROW()-VolLB+1):INDEX($CB:$CB,ROW()))*SQRT(12))</f>
        <v>0.0184075391705216</v>
      </c>
      <c r="CX96" s="27" t="n">
        <f aca="false">IF(ROW()&lt;4+VolLB,"",STDEV(INDEX($CC:$CC,ROW()-VolLB+1):INDEX($CC:$CC,ROW()))*SQRT(12))</f>
        <v>0.0225039595796363</v>
      </c>
      <c r="CY96" s="27" t="n">
        <f aca="false">IF(ROW()&lt;4+VolLB,"",STDEV(INDEX($CD:$CD,ROW()-VolLB+1):INDEX($CD:$CD,ROW()))*SQRT(12))</f>
        <v>0.0206364801982176</v>
      </c>
      <c r="CZ96" s="27" t="n">
        <f aca="false">IF(ROW()&lt;4+VolLB,"",STDEV(INDEX($CE:$CE,ROW()-VolLB+1):INDEX($CE:$CE,ROW()))*SQRT(12))</f>
        <v>0.0192157659978913</v>
      </c>
      <c r="DA96" s="27" t="n">
        <f aca="false">IF(ROW()&lt;4+VolLB,"",STDEV(INDEX($CF:$CF,ROW()-VolLB+1):INDEX($CF:$CF,ROW()))*SQRT(12))</f>
        <v>0.0206643595868184</v>
      </c>
      <c r="DB96" s="27" t="n">
        <f aca="false">IF(ROW()&lt;4+VolLB,"",STDEV(INDEX($CG:$CG,ROW()-VolLB+1):INDEX($CG:$CG,ROW()))*SQRT(12))</f>
        <v>0.0200218565515646</v>
      </c>
      <c r="DC96" s="26" t="n">
        <f aca="false">IF(OR(AR96=0,CH96="",CH96=0),0,AR96*MIN(MaxScal,TgtVol/CH96))</f>
        <v>0</v>
      </c>
      <c r="DD96" s="26" t="n">
        <f aca="false">IF(OR(AS96=0,CI96="",CI96=0),0,AS96*MIN(MaxScal,TgtVol/CI96))</f>
        <v>0</v>
      </c>
      <c r="DE96" s="26" t="n">
        <f aca="false">IF(OR(AT96=0,CJ96="",CJ96=0),0,AT96*MIN(MaxScal,TgtVol/CJ96))</f>
        <v>0</v>
      </c>
      <c r="DF96" s="26" t="n">
        <f aca="false">IF(OR(AU96=0,CK96="",CK96=0),0,AU96*MIN(MaxScal,TgtVol/CK96))</f>
        <v>0</v>
      </c>
      <c r="DG96" s="26" t="n">
        <f aca="false">IF(OR(AV96=0,CL96="",CL96=0),0,AV96*MIN(MaxScal,TgtVol/CL96))</f>
        <v>0</v>
      </c>
      <c r="DH96" s="26" t="n">
        <f aca="false">IF(OR(AW96=0,CM96="",CM96=0),0,AW96*MIN(MaxScal,TgtVol/CM96))</f>
        <v>0</v>
      </c>
      <c r="DI96" s="26" t="n">
        <f aca="false">IF(OR(AX96=0,CN96="",CN96=0),0,AX96*MIN(MaxScal,TgtVol/CN96))</f>
        <v>0</v>
      </c>
      <c r="DJ96" s="26" t="n">
        <f aca="false">IF(OR(AY96=0,CO96="",CO96=0),0,AY96*MIN(MaxScal,TgtVol/CO96))</f>
        <v>0</v>
      </c>
      <c r="DK96" s="26" t="n">
        <f aca="false">IF(OR(AZ96=0,CP96="",CP96=0),0,AZ96*MIN(MaxScal,TgtVol/CP96))</f>
        <v>0</v>
      </c>
      <c r="DL96" s="26" t="n">
        <f aca="false">IF(OR(BA96=0,CQ96="",CQ96=0),0,BA96*MIN(MaxScal,TgtVol/CQ96))</f>
        <v>0</v>
      </c>
      <c r="DM96" s="26" t="n">
        <f aca="false">IF(OR(BB96=0,CR96="",CR96=0),0,BB96*MIN(MaxScal,TgtVol/CR96))</f>
        <v>0</v>
      </c>
      <c r="DN96" s="26" t="n">
        <f aca="false">IF(OR(BC96=0,CS96="",CS96=0),0,BC96*MIN(MaxScal,TgtVol/CS96))</f>
        <v>0</v>
      </c>
      <c r="DO96" s="26" t="n">
        <f aca="false">IF(OR(BD96=0,CT96="",CT96=0),0,BD96*MIN(MaxScal,TgtVol/CT96))</f>
        <v>0</v>
      </c>
      <c r="DP96" s="26" t="n">
        <f aca="false">IF(OR(BE96=0,CU96="",CU96=0),0,BE96*MIN(MaxScal,TgtVol/CU96))</f>
        <v>0</v>
      </c>
      <c r="DQ96" s="26" t="n">
        <f aca="false">IF(OR(BF96=0,CV96="",CV96=0),0,BF96*MIN(MaxScal,TgtVol/CV96))</f>
        <v>0</v>
      </c>
      <c r="DR96" s="26" t="n">
        <f aca="false">IF(OR(BG96=0,CW96="",CW96=0),0,BG96*MIN(MaxScal,TgtVol/CW96))</f>
        <v>0</v>
      </c>
      <c r="DS96" s="26" t="n">
        <f aca="false">IF(OR(BH96=0,CX96="",CX96=0),0,BH96*MIN(MaxScal,TgtVol/CX96))</f>
        <v>0</v>
      </c>
      <c r="DT96" s="26" t="n">
        <f aca="false">IF(OR(BI96=0,CY96="",CY96=0),0,BI96*MIN(MaxScal,TgtVol/CY96))</f>
        <v>0</v>
      </c>
      <c r="DU96" s="26" t="n">
        <f aca="false">IF(OR(BJ96=0,CZ96="",CZ96=0),0,BJ96*MIN(MaxScal,TgtVol/CZ96))</f>
        <v>0</v>
      </c>
      <c r="DV96" s="26" t="n">
        <f aca="false">IF(OR(BK96=0,DA96="",DA96=0),0,BK96*MIN(MaxScal,TgtVol/DA96))</f>
        <v>0</v>
      </c>
      <c r="DW96" s="26" t="n">
        <f aca="false">IF(OR(BL96=0,DB96="",DB96=0),0,BL96*MIN(MaxScal,TgtVol/DB96))</f>
        <v>0</v>
      </c>
      <c r="DX96" s="28" t="n">
        <f aca="false">IFERROR(DC95*BM96,"")</f>
        <v>0</v>
      </c>
      <c r="DY96" s="28" t="n">
        <f aca="false">IFERROR(DD95*BN96,"")</f>
        <v>0</v>
      </c>
      <c r="DZ96" s="28" t="n">
        <f aca="false">IFERROR(DE95*BO96,"")</f>
        <v>0</v>
      </c>
      <c r="EA96" s="28" t="n">
        <f aca="false">IFERROR(DF95*BP96,"")</f>
        <v>0</v>
      </c>
      <c r="EB96" s="28" t="n">
        <f aca="false">IFERROR(DG95*BQ96,"")</f>
        <v>0</v>
      </c>
      <c r="EC96" s="28" t="n">
        <f aca="false">IFERROR(DH95*BR96,"")</f>
        <v>0.0109795409627905</v>
      </c>
      <c r="ED96" s="28" t="n">
        <f aca="false">IFERROR(DI95*BS96,"")</f>
        <v>0</v>
      </c>
      <c r="EE96" s="28" t="n">
        <f aca="false">IFERROR(DJ95*BT96,"")</f>
        <v>0</v>
      </c>
      <c r="EF96" s="28" t="n">
        <f aca="false">IFERROR(DK95*BU96,"")</f>
        <v>0</v>
      </c>
      <c r="EG96" s="28" t="n">
        <f aca="false">IFERROR(DL95*BV96,"")</f>
        <v>-0</v>
      </c>
      <c r="EH96" s="28" t="n">
        <f aca="false">IFERROR(DM95*BW96,"")</f>
        <v>0.00401277676161098</v>
      </c>
      <c r="EI96" s="28" t="n">
        <f aca="false">IFERROR(DN95*BX96,"")</f>
        <v>0</v>
      </c>
      <c r="EJ96" s="28" t="n">
        <f aca="false">IFERROR(DO95*BY96,"")</f>
        <v>0</v>
      </c>
      <c r="EK96" s="28" t="n">
        <f aca="false">IFERROR(DP95*BZ96,"")</f>
        <v>0</v>
      </c>
      <c r="EL96" s="28" t="n">
        <f aca="false">IFERROR(DQ95*CA96,"")</f>
        <v>0</v>
      </c>
      <c r="EM96" s="28" t="n">
        <f aca="false">IFERROR(DR95*CB96,"")</f>
        <v>0</v>
      </c>
      <c r="EN96" s="28" t="n">
        <f aca="false">IFERROR(DS95*CC96,"")</f>
        <v>0</v>
      </c>
      <c r="EO96" s="28" t="n">
        <f aca="false">IFERROR(DT95*CD96,"")</f>
        <v>0</v>
      </c>
      <c r="EP96" s="28" t="n">
        <f aca="false">IFERROR(DU95*CE96,"")</f>
        <v>0</v>
      </c>
      <c r="EQ96" s="28" t="n">
        <f aca="false">IFERROR(DV95*CF96,"")</f>
        <v>0</v>
      </c>
      <c r="ER96" s="28" t="n">
        <f aca="false">IFERROR(DW95*CG96,"")</f>
        <v>0</v>
      </c>
      <c r="ES96" s="28" t="n">
        <f aca="false">IF(ROW()=4,"",SUM(DX96:ER96))</f>
        <v>0.0149923177244015</v>
      </c>
      <c r="ET96" s="29" t="n">
        <f aca="false">COUNTIF(AR96:BL96,"&gt;0")</f>
        <v>0</v>
      </c>
    </row>
    <row r="97" customFormat="false" ht="15" hidden="false" customHeight="false" outlineLevel="0" collapsed="false">
      <c r="A97" s="19" t="n">
        <v>40847</v>
      </c>
      <c r="B97" s="23" t="n">
        <f aca="false">ABS(Rates_Data!AD97-Rates_Data!AE97)</f>
        <v>0.1165</v>
      </c>
      <c r="C97" s="23" t="n">
        <f aca="false">ABS(Rates_Data!AD97-Rates_Data!AF97)</f>
        <v>0.551755319148936</v>
      </c>
      <c r="D97" s="23" t="n">
        <f aca="false">ABS(Rates_Data!AD97-Rates_Data!AG97)</f>
        <v>0.623989361702128</v>
      </c>
      <c r="E97" s="23" t="n">
        <f aca="false">ABS(Rates_Data!AD97-Rates_Data!AH97)</f>
        <v>0.32168085106383</v>
      </c>
      <c r="F97" s="23" t="n">
        <f aca="false">ABS(Rates_Data!AD97-Rates_Data!AI97)</f>
        <v>0.43431914893617</v>
      </c>
      <c r="G97" s="23" t="n">
        <f aca="false">ABS(Rates_Data!AD97-Rates_Data!AJ97)</f>
        <v>0.367457446808511</v>
      </c>
      <c r="H97" s="23" t="n">
        <f aca="false">ABS(Rates_Data!AE97-Rates_Data!AF97)</f>
        <v>0.668255319148936</v>
      </c>
      <c r="I97" s="23" t="n">
        <f aca="false">ABS(Rates_Data!AE97-Rates_Data!AG97)</f>
        <v>0.507489361702128</v>
      </c>
      <c r="J97" s="23" t="n">
        <f aca="false">ABS(Rates_Data!AE97-Rates_Data!AH97)</f>
        <v>0.20518085106383</v>
      </c>
      <c r="K97" s="23" t="n">
        <f aca="false">ABS(Rates_Data!AE97-Rates_Data!AI97)</f>
        <v>0.31781914893617</v>
      </c>
      <c r="L97" s="23" t="n">
        <f aca="false">ABS(Rates_Data!AE97-Rates_Data!AJ97)</f>
        <v>0.483957446808511</v>
      </c>
      <c r="M97" s="23" t="n">
        <f aca="false">ABS(Rates_Data!AF97-Rates_Data!AG97)</f>
        <v>1.17574468085106</v>
      </c>
      <c r="N97" s="23" t="n">
        <f aca="false">ABS(Rates_Data!AF97-Rates_Data!AH97)</f>
        <v>0.873436170212766</v>
      </c>
      <c r="O97" s="23" t="n">
        <f aca="false">ABS(Rates_Data!AF97-Rates_Data!AI97)</f>
        <v>0.986074468085107</v>
      </c>
      <c r="P97" s="23" t="n">
        <f aca="false">ABS(Rates_Data!AF97-Rates_Data!AJ97)</f>
        <v>0.184297872340426</v>
      </c>
      <c r="Q97" s="23" t="n">
        <f aca="false">ABS(Rates_Data!AG97-Rates_Data!AH97)</f>
        <v>0.302308510638298</v>
      </c>
      <c r="R97" s="23" t="n">
        <f aca="false">ABS(Rates_Data!AG97-Rates_Data!AI97)</f>
        <v>0.189670212765958</v>
      </c>
      <c r="S97" s="23" t="n">
        <f aca="false">ABS(Rates_Data!AG97-Rates_Data!AJ97)</f>
        <v>0.991446808510638</v>
      </c>
      <c r="T97" s="23" t="n">
        <f aca="false">ABS(Rates_Data!AH97-Rates_Data!AI97)</f>
        <v>0.11263829787234</v>
      </c>
      <c r="U97" s="23" t="n">
        <f aca="false">ABS(Rates_Data!AH97-Rates_Data!AJ97)</f>
        <v>0.689138297872341</v>
      </c>
      <c r="V97" s="23" t="n">
        <f aca="false">ABS(Rates_Data!AI97-Rates_Data!AJ97)</f>
        <v>0.801776595744681</v>
      </c>
      <c r="W97" s="26" t="n">
        <f aca="false">IF(ROW()&lt;4+MinObs-1,"",IFERROR((B97-AVERAGE(B$4:B97))/STDEV(B$4:B97),""))</f>
        <v>-0.710920318132066</v>
      </c>
      <c r="X97" s="26" t="n">
        <f aca="false">IF(ROW()&lt;4+MinObs-1,"",IFERROR((C97-AVERAGE(C$4:C97))/STDEV(C$4:C97),""))</f>
        <v>0.710530366704918</v>
      </c>
      <c r="Y97" s="26" t="n">
        <f aca="false">IF(ROW()&lt;4+MinObs-1,"",IFERROR((D97-AVERAGE(D$4:D97))/STDEV(D$4:D97),""))</f>
        <v>0.189830888690881</v>
      </c>
      <c r="Z97" s="26" t="n">
        <f aca="false">IF(ROW()&lt;4+MinObs-1,"",IFERROR((E97-AVERAGE(E$4:E97))/STDEV(E$4:E97),""))</f>
        <v>-0.886881811080037</v>
      </c>
      <c r="AA97" s="26" t="n">
        <f aca="false">IF(ROW()&lt;4+MinObs-1,"",IFERROR((F97-AVERAGE(F$4:F97))/STDEV(F$4:F97),""))</f>
        <v>0.226892360577759</v>
      </c>
      <c r="AB97" s="26" t="n">
        <f aca="false">IF(ROW()&lt;4+MinObs-1,"",IFERROR((G97-AVERAGE(G$4:G97))/STDEV(G$4:G97),""))</f>
        <v>-0.0168797287904988</v>
      </c>
      <c r="AC97" s="26" t="n">
        <f aca="false">IF(ROW()&lt;4+MinObs-1,"",IFERROR((H97-AVERAGE(H$4:H97))/STDEV(H$4:H97),""))</f>
        <v>1.78758791362124</v>
      </c>
      <c r="AD97" s="26" t="n">
        <f aca="false">IF(ROW()&lt;4+MinObs-1,"",IFERROR((I97-AVERAGE(I$4:I97))/STDEV(I$4:I97),""))</f>
        <v>0.228740975429732</v>
      </c>
      <c r="AE97" s="26" t="n">
        <f aca="false">IF(ROW()&lt;4+MinObs-1,"",IFERROR((J97-AVERAGE(J$4:J97))/STDEV(J$4:J97),""))</f>
        <v>-0.861524825584655</v>
      </c>
      <c r="AF97" s="26" t="n">
        <f aca="false">IF(ROW()&lt;4+MinObs-1,"",IFERROR((K97-AVERAGE(K$4:K97))/STDEV(K$4:K97),""))</f>
        <v>0.406470694593748</v>
      </c>
      <c r="AG97" s="26" t="n">
        <f aca="false">IF(ROW()&lt;4+MinObs-1,"",IFERROR((L97-AVERAGE(L$4:L97))/STDEV(L$4:L97),""))</f>
        <v>0.457434476310508</v>
      </c>
      <c r="AH97" s="26" t="n">
        <f aca="false">IF(ROW()&lt;4+MinObs-1,"",IFERROR((M97-AVERAGE(M$4:M97))/STDEV(M$4:M97),""))</f>
        <v>1.33389967314594</v>
      </c>
      <c r="AI97" s="26" t="n">
        <f aca="false">IF(ROW()&lt;4+MinObs-1,"",IFERROR((N97-AVERAGE(N$4:N97))/STDEV(N$4:N97),""))</f>
        <v>0.638981829834319</v>
      </c>
      <c r="AJ97" s="26" t="n">
        <f aca="false">IF(ROW()&lt;4+MinObs-1,"",IFERROR((O97-AVERAGE(O$4:O97))/STDEV(O$4:O97),""))</f>
        <v>2.76028979533633</v>
      </c>
      <c r="AK97" s="26" t="n">
        <f aca="false">IF(ROW()&lt;4+MinObs-1,"",IFERROR((P97-AVERAGE(P$4:P97))/STDEV(P$4:P97),""))</f>
        <v>-0.611018776054805</v>
      </c>
      <c r="AL97" s="26" t="n">
        <f aca="false">IF(ROW()&lt;4+MinObs-1,"",IFERROR((Q97-AVERAGE(Q$4:Q97))/STDEV(Q$4:Q97),""))</f>
        <v>-0.228671674194526</v>
      </c>
      <c r="AM97" s="26" t="n">
        <f aca="false">IF(ROW()&lt;4+MinObs-1,"",IFERROR((R97-AVERAGE(R$4:R97))/STDEV(R$4:R97),""))</f>
        <v>-0.558867876753859</v>
      </c>
      <c r="AN97" s="26" t="n">
        <f aca="false">IF(ROW()&lt;4+MinObs-1,"",IFERROR((S97-AVERAGE(S$4:S97))/STDEV(S$4:S97),""))</f>
        <v>0.537476444508233</v>
      </c>
      <c r="AO97" s="26" t="n">
        <f aca="false">IF(ROW()&lt;4+MinObs-1,"",IFERROR((T97-AVERAGE(T$4:T97))/STDEV(T$4:T97),""))</f>
        <v>-1.34430796849402</v>
      </c>
      <c r="AP97" s="26" t="n">
        <f aca="false">IF(ROW()&lt;4+MinObs-1,"",IFERROR((U97-AVERAGE(U$4:U97))/STDEV(U$4:U97),""))</f>
        <v>-0.207046481575244</v>
      </c>
      <c r="AQ97" s="26" t="n">
        <f aca="false">IF(ROW()&lt;4+MinObs-1,"",IFERROR((V97-AVERAGE(V$4:V97))/STDEV(V$4:V97),""))</f>
        <v>2.03315740920483</v>
      </c>
      <c r="AR97" s="26" t="n">
        <f aca="false">IF(W97="",0,IF(W97&gt;=z4,w4,IF(W97&gt;=z3,w3,IF(W97&gt;=zEntry,w2,IF(AND(W97&gt;=ExitZ,AR96&gt;0),w2,0)))))</f>
        <v>0</v>
      </c>
      <c r="AS97" s="26" t="n">
        <f aca="false">IF(X97="",0,IF(X97&gt;=z4,w4,IF(X97&gt;=z3,w3,IF(X97&gt;=zEntry,w2,IF(AND(X97&gt;=ExitZ,AS96&gt;0),w2,0)))))</f>
        <v>0</v>
      </c>
      <c r="AT97" s="26" t="n">
        <f aca="false">IF(Y97="",0,IF(Y97&gt;=z4,w4,IF(Y97&gt;=z3,w3,IF(Y97&gt;=zEntry,w2,IF(AND(Y97&gt;=ExitZ,AT96&gt;0),w2,0)))))</f>
        <v>0</v>
      </c>
      <c r="AU97" s="26" t="n">
        <f aca="false">IF(Z97="",0,IF(Z97&gt;=z4,w4,IF(Z97&gt;=z3,w3,IF(Z97&gt;=zEntry,w2,IF(AND(Z97&gt;=ExitZ,AU96&gt;0),w2,0)))))</f>
        <v>0</v>
      </c>
      <c r="AV97" s="26" t="n">
        <f aca="false">IF(AA97="",0,IF(AA97&gt;=z4,w4,IF(AA97&gt;=z3,w3,IF(AA97&gt;=zEntry,w2,IF(AND(AA97&gt;=ExitZ,AV96&gt;0),w2,0)))))</f>
        <v>0</v>
      </c>
      <c r="AW97" s="26" t="n">
        <f aca="false">IF(AB97="",0,IF(AB97&gt;=z4,w4,IF(AB97&gt;=z3,w3,IF(AB97&gt;=zEntry,w2,IF(AND(AB97&gt;=ExitZ,AW96&gt;0),w2,0)))))</f>
        <v>0</v>
      </c>
      <c r="AX97" s="26" t="n">
        <f aca="false">IF(AC97="",0,IF(AC97&gt;=z4,w4,IF(AC97&gt;=z3,w3,IF(AC97&gt;=zEntry,w2,IF(AND(AC97&gt;=ExitZ,AX96&gt;0),w2,0)))))</f>
        <v>0</v>
      </c>
      <c r="AY97" s="26" t="n">
        <f aca="false">IF(AD97="",0,IF(AD97&gt;=z4,w4,IF(AD97&gt;=z3,w3,IF(AD97&gt;=zEntry,w2,IF(AND(AD97&gt;=ExitZ,AY96&gt;0),w2,0)))))</f>
        <v>0</v>
      </c>
      <c r="AZ97" s="26" t="n">
        <f aca="false">IF(AE97="",0,IF(AE97&gt;=z4,w4,IF(AE97&gt;=z3,w3,IF(AE97&gt;=zEntry,w2,IF(AND(AE97&gt;=ExitZ,AZ96&gt;0),w2,0)))))</f>
        <v>0</v>
      </c>
      <c r="BA97" s="26" t="n">
        <f aca="false">IF(AF97="",0,IF(AF97&gt;=z4,w4,IF(AF97&gt;=z3,w3,IF(AF97&gt;=zEntry,w2,IF(AND(AF97&gt;=ExitZ,BA96&gt;0),w2,0)))))</f>
        <v>0</v>
      </c>
      <c r="BB97" s="26" t="n">
        <f aca="false">IF(AG97="",0,IF(AG97&gt;=z4,w4,IF(AG97&gt;=z3,w3,IF(AG97&gt;=zEntry,w2,IF(AND(AG97&gt;=ExitZ,BB96&gt;0),w2,0)))))</f>
        <v>0</v>
      </c>
      <c r="BC97" s="26" t="n">
        <f aca="false">IF(AH97="",0,IF(AH97&gt;=z4,w4,IF(AH97&gt;=z3,w3,IF(AH97&gt;=zEntry,w2,IF(AND(AH97&gt;=ExitZ,BC96&gt;0),w2,0)))))</f>
        <v>0</v>
      </c>
      <c r="BD97" s="26" t="n">
        <f aca="false">IF(AI97="",0,IF(AI97&gt;=z4,w4,IF(AI97&gt;=z3,w3,IF(AI97&gt;=zEntry,w2,IF(AND(AI97&gt;=ExitZ,BD96&gt;0),w2,0)))))</f>
        <v>0</v>
      </c>
      <c r="BE97" s="26" t="n">
        <f aca="false">IF(AJ97="",0,IF(AJ97&gt;=z4,w4,IF(AJ97&gt;=z3,w3,IF(AJ97&gt;=zEntry,w2,IF(AND(AJ97&gt;=ExitZ,BE96&gt;0),w2,0)))))</f>
        <v>1</v>
      </c>
      <c r="BF97" s="26" t="n">
        <f aca="false">IF(AK97="",0,IF(AK97&gt;=z4,w4,IF(AK97&gt;=z3,w3,IF(AK97&gt;=zEntry,w2,IF(AND(AK97&gt;=ExitZ,BF96&gt;0),w2,0)))))</f>
        <v>0</v>
      </c>
      <c r="BG97" s="26" t="n">
        <f aca="false">IF(AL97="",0,IF(AL97&gt;=z4,w4,IF(AL97&gt;=z3,w3,IF(AL97&gt;=zEntry,w2,IF(AND(AL97&gt;=ExitZ,BG96&gt;0),w2,0)))))</f>
        <v>0</v>
      </c>
      <c r="BH97" s="26" t="n">
        <f aca="false">IF(AM97="",0,IF(AM97&gt;=z4,w4,IF(AM97&gt;=z3,w3,IF(AM97&gt;=zEntry,w2,IF(AND(AM97&gt;=ExitZ,BH96&gt;0),w2,0)))))</f>
        <v>0</v>
      </c>
      <c r="BI97" s="26" t="n">
        <f aca="false">IF(AN97="",0,IF(AN97&gt;=z4,w4,IF(AN97&gt;=z3,w3,IF(AN97&gt;=zEntry,w2,IF(AND(AN97&gt;=ExitZ,BI96&gt;0),w2,0)))))</f>
        <v>0</v>
      </c>
      <c r="BJ97" s="26" t="n">
        <f aca="false">IF(AO97="",0,IF(AO97&gt;=z4,w4,IF(AO97&gt;=z3,w3,IF(AO97&gt;=zEntry,w2,IF(AND(AO97&gt;=ExitZ,BJ96&gt;0),w2,0)))))</f>
        <v>0</v>
      </c>
      <c r="BK97" s="26" t="n">
        <f aca="false">IF(AP97="",0,IF(AP97&gt;=z4,w4,IF(AP97&gt;=z3,w3,IF(AP97&gt;=zEntry,w2,IF(AND(AP97&gt;=ExitZ,BK96&gt;0),w2,0)))))</f>
        <v>0</v>
      </c>
      <c r="BL97" s="26" t="n">
        <f aca="false">IF(AQ97="",0,IF(AQ97&gt;=z4,w4,IF(AQ97&gt;=z3,w3,IF(AQ97&gt;=zEntry,w2,IF(AND(AQ97&gt;=ExitZ,BL96&gt;0),w2,0)))))</f>
        <v>1</v>
      </c>
      <c r="BM97" s="23" t="n">
        <f aca="false">IF(Rates_Data!AD96&gt;=Rates_Data!AE96,Rates_Data!AK97-Rates_Data!AL97,Rates_Data!AL97-Rates_Data!AK97)</f>
        <v>0.000228000000000001</v>
      </c>
      <c r="BN97" s="23" t="n">
        <f aca="false">IF(Rates_Data!AD96&gt;=Rates_Data!AF96,Rates_Data!AK97-Rates_Data!AM97,Rates_Data!AM97-Rates_Data!AK97)</f>
        <v>-0.004712</v>
      </c>
      <c r="BO97" s="23" t="n">
        <f aca="false">IF(Rates_Data!AD96&gt;=Rates_Data!AG96,Rates_Data!AK97-Rates_Data!AN97,Rates_Data!AN97-Rates_Data!AK97)</f>
        <v>-0.009158</v>
      </c>
      <c r="BP97" s="23" t="n">
        <f aca="false">IF(Rates_Data!AD96&gt;=Rates_Data!AH96,Rates_Data!AK97-Rates_Data!AO97,Rates_Data!AO97-Rates_Data!AK97)</f>
        <v>-0.007201</v>
      </c>
      <c r="BQ97" s="23" t="n">
        <f aca="false">IF(Rates_Data!AD96&gt;=Rates_Data!AI96,Rates_Data!AK97-Rates_Data!AP97,Rates_Data!AP97-Rates_Data!AK97)</f>
        <v>0.012939</v>
      </c>
      <c r="BR97" s="23" t="n">
        <f aca="false">IF(Rates_Data!AD96&gt;=Rates_Data!AJ96,Rates_Data!AK97-Rates_Data!AQ97,Rates_Data!AQ97-Rates_Data!AK97)</f>
        <v>0.00207099999999999</v>
      </c>
      <c r="BS97" s="23" t="n">
        <f aca="false">IF(Rates_Data!AE96&gt;=Rates_Data!AF96,Rates_Data!AL97-Rates_Data!AM97,Rates_Data!AM97-Rates_Data!AL97)</f>
        <v>-0.004484</v>
      </c>
      <c r="BT97" s="23" t="n">
        <f aca="false">IF(Rates_Data!AE96&gt;=Rates_Data!AG96,Rates_Data!AL97-Rates_Data!AN97,Rates_Data!AN97-Rates_Data!AL97)</f>
        <v>-0.009386</v>
      </c>
      <c r="BU97" s="23" t="n">
        <f aca="false">IF(Rates_Data!AE96&gt;=Rates_Data!AH96,Rates_Data!AL97-Rates_Data!AO97,Rates_Data!AO97-Rates_Data!AL97)</f>
        <v>-0.007429</v>
      </c>
      <c r="BV97" s="23" t="n">
        <f aca="false">IF(Rates_Data!AE96&gt;=Rates_Data!AI96,Rates_Data!AL97-Rates_Data!AP97,Rates_Data!AP97-Rates_Data!AL97)</f>
        <v>0.013167</v>
      </c>
      <c r="BW97" s="23" t="n">
        <f aca="false">IF(Rates_Data!AE96&gt;=Rates_Data!AJ96,Rates_Data!AL97-Rates_Data!AQ97,Rates_Data!AQ97-Rates_Data!AL97)</f>
        <v>0.00229899999999999</v>
      </c>
      <c r="BX97" s="23" t="n">
        <f aca="false">IF(Rates_Data!AF96&gt;=Rates_Data!AG96,Rates_Data!AM97-Rates_Data!AN97,Rates_Data!AN97-Rates_Data!AM97)</f>
        <v>-0.01387</v>
      </c>
      <c r="BY97" s="23" t="n">
        <f aca="false">IF(Rates_Data!AF96&gt;=Rates_Data!AH96,Rates_Data!AM97-Rates_Data!AO97,Rates_Data!AO97-Rates_Data!AM97)</f>
        <v>-0.011913</v>
      </c>
      <c r="BZ97" s="23" t="n">
        <f aca="false">IF(Rates_Data!AF96&gt;=Rates_Data!AI96,Rates_Data!AM97-Rates_Data!AP97,Rates_Data!AP97-Rates_Data!AM97)</f>
        <v>-0.017651</v>
      </c>
      <c r="CA97" s="23" t="n">
        <f aca="false">IF(Rates_Data!AF96&gt;=Rates_Data!AJ96,Rates_Data!AM97-Rates_Data!AQ97,Rates_Data!AQ97-Rates_Data!AM97)</f>
        <v>0.006783</v>
      </c>
      <c r="CB97" s="23" t="n">
        <f aca="false">IF(Rates_Data!AG96&gt;=Rates_Data!AH96,Rates_Data!AN97-Rates_Data!AO97,Rates_Data!AO97-Rates_Data!AN97)</f>
        <v>-0.001957</v>
      </c>
      <c r="CC97" s="23" t="n">
        <f aca="false">IF(Rates_Data!AG96&gt;=Rates_Data!AI96,Rates_Data!AN97-Rates_Data!AP97,Rates_Data!AP97-Rates_Data!AN97)</f>
        <v>0.003781</v>
      </c>
      <c r="CD97" s="23" t="n">
        <f aca="false">IF(Rates_Data!AG96&gt;=Rates_Data!AJ96,Rates_Data!AN97-Rates_Data!AQ97,Rates_Data!AQ97-Rates_Data!AN97)</f>
        <v>-0.00708700000000001</v>
      </c>
      <c r="CE97" s="23" t="n">
        <f aca="false">IF(Rates_Data!AH96&gt;=Rates_Data!AI96,Rates_Data!AO97-Rates_Data!AP97,Rates_Data!AP97-Rates_Data!AO97)</f>
        <v>0.005738</v>
      </c>
      <c r="CF97" s="23" t="n">
        <f aca="false">IF(Rates_Data!AH96&gt;=Rates_Data!AJ96,Rates_Data!AO97-Rates_Data!AQ97,Rates_Data!AQ97-Rates_Data!AO97)</f>
        <v>-0.00513000000000001</v>
      </c>
      <c r="CG97" s="23" t="n">
        <f aca="false">IF(Rates_Data!AI96&gt;=Rates_Data!AJ96,Rates_Data!AP97-Rates_Data!AQ97,Rates_Data!AQ97-Rates_Data!AP97)</f>
        <v>-0.010868</v>
      </c>
      <c r="CH97" s="27" t="n">
        <f aca="false">IF(ROW()&lt;4+VolLB,"",STDEV(INDEX($BM:$BM,ROW()-VolLB+1):INDEX($BM:$BM,ROW()))*SQRT(12))</f>
        <v>0.019586040827711</v>
      </c>
      <c r="CI97" s="27" t="n">
        <f aca="false">IF(ROW()&lt;4+VolLB,"",STDEV(INDEX($BN:$BN,ROW()-VolLB+1):INDEX($BN:$BN,ROW()))*SQRT(12))</f>
        <v>0.0206996382160701</v>
      </c>
      <c r="CJ97" s="27" t="n">
        <f aca="false">IF(ROW()&lt;4+VolLB,"",STDEV(INDEX($BO:$BO,ROW()-VolLB+1):INDEX($BO:$BO,ROW()))*SQRT(12))</f>
        <v>0.0227627265167464</v>
      </c>
      <c r="CK97" s="27" t="n">
        <f aca="false">IF(ROW()&lt;4+VolLB,"",STDEV(INDEX($BP:$BP,ROW()-VolLB+1):INDEX($BP:$BP,ROW()))*SQRT(12))</f>
        <v>0.0197853702883625</v>
      </c>
      <c r="CL97" s="27" t="n">
        <f aca="false">IF(ROW()&lt;4+VolLB,"",STDEV(INDEX($BQ:$BQ,ROW()-VolLB+1):INDEX($BQ:$BQ,ROW()))*SQRT(12))</f>
        <v>0.0211013528474</v>
      </c>
      <c r="CM97" s="27" t="n">
        <f aca="false">IF(ROW()&lt;4+VolLB,"",STDEV(INDEX($BR:$BR,ROW()-VolLB+1):INDEX($BR:$BR,ROW()))*SQRT(12))</f>
        <v>0.0168784163743155</v>
      </c>
      <c r="CN97" s="27" t="n">
        <f aca="false">IF(ROW()&lt;4+VolLB,"",STDEV(INDEX($BS:$BS,ROW()-VolLB+1):INDEX($BS:$BS,ROW()))*SQRT(12))</f>
        <v>0.0241717021273499</v>
      </c>
      <c r="CO97" s="27" t="n">
        <f aca="false">IF(ROW()&lt;4+VolLB,"",STDEV(INDEX($BT:$BT,ROW()-VolLB+1):INDEX($BT:$BT,ROW()))*SQRT(12))</f>
        <v>0.0215380556992678</v>
      </c>
      <c r="CP97" s="27" t="n">
        <f aca="false">IF(ROW()&lt;4+VolLB,"",STDEV(INDEX($BU:$BU,ROW()-VolLB+1):INDEX($BU:$BU,ROW()))*SQRT(12))</f>
        <v>0.0214879000181608</v>
      </c>
      <c r="CQ97" s="27" t="n">
        <f aca="false">IF(ROW()&lt;4+VolLB,"",STDEV(INDEX($BV:$BV,ROW()-VolLB+1):INDEX($BV:$BV,ROW()))*SQRT(12))</f>
        <v>0.0238659765635797</v>
      </c>
      <c r="CR97" s="27" t="n">
        <f aca="false">IF(ROW()&lt;4+VolLB,"",STDEV(INDEX($BW:$BW,ROW()-VolLB+1):INDEX($BW:$BW,ROW()))*SQRT(12))</f>
        <v>0.0213625863593785</v>
      </c>
      <c r="CS97" s="27" t="n">
        <f aca="false">IF(ROW()&lt;4+VolLB,"",STDEV(INDEX($BX:$BX,ROW()-VolLB+1):INDEX($BX:$BX,ROW()))*SQRT(12))</f>
        <v>0.0226871929055433</v>
      </c>
      <c r="CT97" s="27" t="n">
        <f aca="false">IF(ROW()&lt;4+VolLB,"",STDEV(INDEX($BY:$BY,ROW()-VolLB+1):INDEX($BY:$BY,ROW()))*SQRT(12))</f>
        <v>0.0219893971512679</v>
      </c>
      <c r="CU97" s="27" t="n">
        <f aca="false">IF(ROW()&lt;4+VolLB,"",STDEV(INDEX($BZ:$BZ,ROW()-VolLB+1):INDEX($BZ:$BZ,ROW()))*SQRT(12))</f>
        <v>0.0226779727203461</v>
      </c>
      <c r="CV97" s="27" t="n">
        <f aca="false">IF(ROW()&lt;4+VolLB,"",STDEV(INDEX($CA:$CA,ROW()-VolLB+1):INDEX($CA:$CA,ROW()))*SQRT(12))</f>
        <v>0.0167407152626392</v>
      </c>
      <c r="CW97" s="27" t="n">
        <f aca="false">IF(ROW()&lt;4+VolLB,"",STDEV(INDEX($CB:$CB,ROW()-VolLB+1):INDEX($CB:$CB,ROW()))*SQRT(12))</f>
        <v>0.0183711000888948</v>
      </c>
      <c r="CX97" s="27" t="n">
        <f aca="false">IF(ROW()&lt;4+VolLB,"",STDEV(INDEX($CC:$CC,ROW()-VolLB+1):INDEX($CC:$CC,ROW()))*SQRT(12))</f>
        <v>0.0220427355650445</v>
      </c>
      <c r="CY97" s="27" t="n">
        <f aca="false">IF(ROW()&lt;4+VolLB,"",STDEV(INDEX($CD:$CD,ROW()-VolLB+1):INDEX($CD:$CD,ROW()))*SQRT(12))</f>
        <v>0.0209936435502341</v>
      </c>
      <c r="CZ97" s="27" t="n">
        <f aca="false">IF(ROW()&lt;4+VolLB,"",STDEV(INDEX($CE:$CE,ROW()-VolLB+1):INDEX($CE:$CE,ROW()))*SQRT(12))</f>
        <v>0.0192254753518544</v>
      </c>
      <c r="DA97" s="27" t="n">
        <f aca="false">IF(ROW()&lt;4+VolLB,"",STDEV(INDEX($CF:$CF,ROW()-VolLB+1):INDEX($CF:$CF,ROW()))*SQRT(12))</f>
        <v>0.0207805626953009</v>
      </c>
      <c r="DB97" s="27" t="n">
        <f aca="false">IF(ROW()&lt;4+VolLB,"",STDEV(INDEX($CG:$CG,ROW()-VolLB+1):INDEX($CG:$CG,ROW()))*SQRT(12))</f>
        <v>0.0202624768466717</v>
      </c>
      <c r="DC97" s="26" t="n">
        <f aca="false">IF(OR(AR97=0,CH97="",CH97=0),0,AR97*MIN(MaxScal,TgtVol/CH97))</f>
        <v>0</v>
      </c>
      <c r="DD97" s="26" t="n">
        <f aca="false">IF(OR(AS97=0,CI97="",CI97=0),0,AS97*MIN(MaxScal,TgtVol/CI97))</f>
        <v>0</v>
      </c>
      <c r="DE97" s="26" t="n">
        <f aca="false">IF(OR(AT97=0,CJ97="",CJ97=0),0,AT97*MIN(MaxScal,TgtVol/CJ97))</f>
        <v>0</v>
      </c>
      <c r="DF97" s="26" t="n">
        <f aca="false">IF(OR(AU97=0,CK97="",CK97=0),0,AU97*MIN(MaxScal,TgtVol/CK97))</f>
        <v>0</v>
      </c>
      <c r="DG97" s="26" t="n">
        <f aca="false">IF(OR(AV97=0,CL97="",CL97=0),0,AV97*MIN(MaxScal,TgtVol/CL97))</f>
        <v>0</v>
      </c>
      <c r="DH97" s="26" t="n">
        <f aca="false">IF(OR(AW97=0,CM97="",CM97=0),0,AW97*MIN(MaxScal,TgtVol/CM97))</f>
        <v>0</v>
      </c>
      <c r="DI97" s="26" t="n">
        <f aca="false">IF(OR(AX97=0,CN97="",CN97=0),0,AX97*MIN(MaxScal,TgtVol/CN97))</f>
        <v>0</v>
      </c>
      <c r="DJ97" s="26" t="n">
        <f aca="false">IF(OR(AY97=0,CO97="",CO97=0),0,AY97*MIN(MaxScal,TgtVol/CO97))</f>
        <v>0</v>
      </c>
      <c r="DK97" s="26" t="n">
        <f aca="false">IF(OR(AZ97=0,CP97="",CP97=0),0,AZ97*MIN(MaxScal,TgtVol/CP97))</f>
        <v>0</v>
      </c>
      <c r="DL97" s="26" t="n">
        <f aca="false">IF(OR(BA97=0,CQ97="",CQ97=0),0,BA97*MIN(MaxScal,TgtVol/CQ97))</f>
        <v>0</v>
      </c>
      <c r="DM97" s="26" t="n">
        <f aca="false">IF(OR(BB97=0,CR97="",CR97=0),0,BB97*MIN(MaxScal,TgtVol/CR97))</f>
        <v>0</v>
      </c>
      <c r="DN97" s="26" t="n">
        <f aca="false">IF(OR(BC97=0,CS97="",CS97=0),0,BC97*MIN(MaxScal,TgtVol/CS97))</f>
        <v>0</v>
      </c>
      <c r="DO97" s="26" t="n">
        <f aca="false">IF(OR(BD97=0,CT97="",CT97=0),0,BD97*MIN(MaxScal,TgtVol/CT97))</f>
        <v>0</v>
      </c>
      <c r="DP97" s="26" t="n">
        <f aca="false">IF(OR(BE97=0,CU97="",CU97=0),0,BE97*MIN(MaxScal,TgtVol/CU97))</f>
        <v>0.88191304604827</v>
      </c>
      <c r="DQ97" s="26" t="n">
        <f aca="false">IF(OR(BF97=0,CV97="",CV97=0),0,BF97*MIN(MaxScal,TgtVol/CV97))</f>
        <v>0</v>
      </c>
      <c r="DR97" s="26" t="n">
        <f aca="false">IF(OR(BG97=0,CW97="",CW97=0),0,BG97*MIN(MaxScal,TgtVol/CW97))</f>
        <v>0</v>
      </c>
      <c r="DS97" s="26" t="n">
        <f aca="false">IF(OR(BH97=0,CX97="",CX97=0),0,BH97*MIN(MaxScal,TgtVol/CX97))</f>
        <v>0</v>
      </c>
      <c r="DT97" s="26" t="n">
        <f aca="false">IF(OR(BI97=0,CY97="",CY97=0),0,BI97*MIN(MaxScal,TgtVol/CY97))</f>
        <v>0</v>
      </c>
      <c r="DU97" s="26" t="n">
        <f aca="false">IF(OR(BJ97=0,CZ97="",CZ97=0),0,BJ97*MIN(MaxScal,TgtVol/CZ97))</f>
        <v>0</v>
      </c>
      <c r="DV97" s="26" t="n">
        <f aca="false">IF(OR(BK97=0,DA97="",DA97=0),0,BK97*MIN(MaxScal,TgtVol/DA97))</f>
        <v>0</v>
      </c>
      <c r="DW97" s="26" t="n">
        <f aca="false">IF(OR(BL97=0,DB97="",DB97=0),0,BL97*MIN(MaxScal,TgtVol/DB97))</f>
        <v>0.987046161796613</v>
      </c>
      <c r="DX97" s="28" t="n">
        <f aca="false">IFERROR(DC96*BM97,"")</f>
        <v>0</v>
      </c>
      <c r="DY97" s="28" t="n">
        <f aca="false">IFERROR(DD96*BN97,"")</f>
        <v>-0</v>
      </c>
      <c r="DZ97" s="28" t="n">
        <f aca="false">IFERROR(DE96*BO97,"")</f>
        <v>-0</v>
      </c>
      <c r="EA97" s="28" t="n">
        <f aca="false">IFERROR(DF96*BP97,"")</f>
        <v>-0</v>
      </c>
      <c r="EB97" s="28" t="n">
        <f aca="false">IFERROR(DG96*BQ97,"")</f>
        <v>0</v>
      </c>
      <c r="EC97" s="28" t="n">
        <f aca="false">IFERROR(DH96*BR97,"")</f>
        <v>0</v>
      </c>
      <c r="ED97" s="28" t="n">
        <f aca="false">IFERROR(DI96*BS97,"")</f>
        <v>-0</v>
      </c>
      <c r="EE97" s="28" t="n">
        <f aca="false">IFERROR(DJ96*BT97,"")</f>
        <v>-0</v>
      </c>
      <c r="EF97" s="28" t="n">
        <f aca="false">IFERROR(DK96*BU97,"")</f>
        <v>-0</v>
      </c>
      <c r="EG97" s="28" t="n">
        <f aca="false">IFERROR(DL96*BV97,"")</f>
        <v>0</v>
      </c>
      <c r="EH97" s="28" t="n">
        <f aca="false">IFERROR(DM96*BW97,"")</f>
        <v>0</v>
      </c>
      <c r="EI97" s="28" t="n">
        <f aca="false">IFERROR(DN96*BX97,"")</f>
        <v>-0</v>
      </c>
      <c r="EJ97" s="28" t="n">
        <f aca="false">IFERROR(DO96*BY97,"")</f>
        <v>-0</v>
      </c>
      <c r="EK97" s="28" t="n">
        <f aca="false">IFERROR(DP96*BZ97,"")</f>
        <v>-0</v>
      </c>
      <c r="EL97" s="28" t="n">
        <f aca="false">IFERROR(DQ96*CA97,"")</f>
        <v>0</v>
      </c>
      <c r="EM97" s="28" t="n">
        <f aca="false">IFERROR(DR96*CB97,"")</f>
        <v>-0</v>
      </c>
      <c r="EN97" s="28" t="n">
        <f aca="false">IFERROR(DS96*CC97,"")</f>
        <v>0</v>
      </c>
      <c r="EO97" s="28" t="n">
        <f aca="false">IFERROR(DT96*CD97,"")</f>
        <v>-0</v>
      </c>
      <c r="EP97" s="28" t="n">
        <f aca="false">IFERROR(DU96*CE97,"")</f>
        <v>0</v>
      </c>
      <c r="EQ97" s="28" t="n">
        <f aca="false">IFERROR(DV96*CF97,"")</f>
        <v>-0</v>
      </c>
      <c r="ER97" s="28" t="n">
        <f aca="false">IFERROR(DW96*CG97,"")</f>
        <v>-0</v>
      </c>
      <c r="ES97" s="28" t="n">
        <f aca="false">IF(ROW()=4,"",SUM(DX97:ER97))</f>
        <v>0</v>
      </c>
      <c r="ET97" s="29" t="n">
        <f aca="false">COUNTIF(AR97:BL97,"&gt;0")</f>
        <v>2</v>
      </c>
    </row>
    <row r="98" customFormat="false" ht="15" hidden="false" customHeight="false" outlineLevel="0" collapsed="false">
      <c r="A98" s="19" t="n">
        <v>40877</v>
      </c>
      <c r="B98" s="23" t="n">
        <f aca="false">ABS(Rates_Data!AD98-Rates_Data!AE98)</f>
        <v>0.0717368421052633</v>
      </c>
      <c r="C98" s="23" t="n">
        <f aca="false">ABS(Rates_Data!AD98-Rates_Data!AF98)</f>
        <v>0.500431578947369</v>
      </c>
      <c r="D98" s="23" t="n">
        <f aca="false">ABS(Rates_Data!AD98-Rates_Data!AG98)</f>
        <v>0.579821052631579</v>
      </c>
      <c r="E98" s="23" t="n">
        <f aca="false">ABS(Rates_Data!AD98-Rates_Data!AH98)</f>
        <v>0.388547368421052</v>
      </c>
      <c r="F98" s="23" t="n">
        <f aca="false">ABS(Rates_Data!AD98-Rates_Data!AI98)</f>
        <v>0.409957894736842</v>
      </c>
      <c r="G98" s="23" t="n">
        <f aca="false">ABS(Rates_Data!AD98-Rates_Data!AJ98)</f>
        <v>0.1558</v>
      </c>
      <c r="H98" s="23" t="n">
        <f aca="false">ABS(Rates_Data!AE98-Rates_Data!AF98)</f>
        <v>0.428694736842105</v>
      </c>
      <c r="I98" s="23" t="n">
        <f aca="false">ABS(Rates_Data!AE98-Rates_Data!AG98)</f>
        <v>0.651557894736842</v>
      </c>
      <c r="J98" s="23" t="n">
        <f aca="false">ABS(Rates_Data!AE98-Rates_Data!AH98)</f>
        <v>0.460284210526316</v>
      </c>
      <c r="K98" s="23" t="n">
        <f aca="false">ABS(Rates_Data!AE98-Rates_Data!AI98)</f>
        <v>0.481694736842105</v>
      </c>
      <c r="L98" s="23" t="n">
        <f aca="false">ABS(Rates_Data!AE98-Rates_Data!AJ98)</f>
        <v>0.0840631578947365</v>
      </c>
      <c r="M98" s="23" t="n">
        <f aca="false">ABS(Rates_Data!AF98-Rates_Data!AG98)</f>
        <v>1.08025263157895</v>
      </c>
      <c r="N98" s="23" t="n">
        <f aca="false">ABS(Rates_Data!AF98-Rates_Data!AH98)</f>
        <v>0.888978947368421</v>
      </c>
      <c r="O98" s="23" t="n">
        <f aca="false">ABS(Rates_Data!AF98-Rates_Data!AI98)</f>
        <v>0.910389473684211</v>
      </c>
      <c r="P98" s="23" t="n">
        <f aca="false">ABS(Rates_Data!AF98-Rates_Data!AJ98)</f>
        <v>0.344631578947369</v>
      </c>
      <c r="Q98" s="23" t="n">
        <f aca="false">ABS(Rates_Data!AG98-Rates_Data!AH98)</f>
        <v>0.191273684210527</v>
      </c>
      <c r="R98" s="23" t="n">
        <f aca="false">ABS(Rates_Data!AG98-Rates_Data!AI98)</f>
        <v>0.169863157894737</v>
      </c>
      <c r="S98" s="23" t="n">
        <f aca="false">ABS(Rates_Data!AG98-Rates_Data!AJ98)</f>
        <v>0.735621052631579</v>
      </c>
      <c r="T98" s="23" t="n">
        <f aca="false">ABS(Rates_Data!AH98-Rates_Data!AI98)</f>
        <v>0.0214105263157896</v>
      </c>
      <c r="U98" s="23" t="n">
        <f aca="false">ABS(Rates_Data!AH98-Rates_Data!AJ98)</f>
        <v>0.544347368421052</v>
      </c>
      <c r="V98" s="23" t="n">
        <f aca="false">ABS(Rates_Data!AI98-Rates_Data!AJ98)</f>
        <v>0.565757894736842</v>
      </c>
      <c r="W98" s="26" t="n">
        <f aca="false">IF(ROW()&lt;4+MinObs-1,"",IFERROR((B98-AVERAGE(B$4:B98))/STDEV(B$4:B98),""))</f>
        <v>-0.858778898407138</v>
      </c>
      <c r="X98" s="26" t="n">
        <f aca="false">IF(ROW()&lt;4+MinObs-1,"",IFERROR((C98-AVERAGE(C$4:C98))/STDEV(C$4:C98),""))</f>
        <v>0.52107477974717</v>
      </c>
      <c r="Y98" s="26" t="n">
        <f aca="false">IF(ROW()&lt;4+MinObs-1,"",IFERROR((D98-AVERAGE(D$4:D98))/STDEV(D$4:D98),""))</f>
        <v>0.0960509144195686</v>
      </c>
      <c r="Z98" s="26" t="n">
        <f aca="false">IF(ROW()&lt;4+MinObs-1,"",IFERROR((E98-AVERAGE(E$4:E98))/STDEV(E$4:E98),""))</f>
        <v>-0.732954834821291</v>
      </c>
      <c r="AA98" s="26" t="n">
        <f aca="false">IF(ROW()&lt;4+MinObs-1,"",IFERROR((F98-AVERAGE(F$4:F98))/STDEV(F$4:F98),""))</f>
        <v>0.126698441865221</v>
      </c>
      <c r="AB98" s="26" t="n">
        <f aca="false">IF(ROW()&lt;4+MinObs-1,"",IFERROR((G98-AVERAGE(G$4:G98))/STDEV(G$4:G98),""))</f>
        <v>-0.681372264788453</v>
      </c>
      <c r="AC98" s="26" t="n">
        <f aca="false">IF(ROW()&lt;4+MinObs-1,"",IFERROR((H98-AVERAGE(H$4:H98))/STDEV(H$4:H98),""))</f>
        <v>0.683274997124167</v>
      </c>
      <c r="AD98" s="26" t="n">
        <f aca="false">IF(ROW()&lt;4+MinObs-1,"",IFERROR((I98-AVERAGE(I$4:I98))/STDEV(I$4:I98),""))</f>
        <v>0.549584794144147</v>
      </c>
      <c r="AE98" s="26" t="n">
        <f aca="false">IF(ROW()&lt;4+MinObs-1,"",IFERROR((J98-AVERAGE(J$4:J98))/STDEV(J$4:J98),""))</f>
        <v>-0.138357314805337</v>
      </c>
      <c r="AF98" s="26" t="n">
        <f aca="false">IF(ROW()&lt;4+MinObs-1,"",IFERROR((K98-AVERAGE(K$4:K98))/STDEV(K$4:K98),""))</f>
        <v>1.25548804430272</v>
      </c>
      <c r="AG98" s="26" t="n">
        <f aca="false">IF(ROW()&lt;4+MinObs-1,"",IFERROR((L98-AVERAGE(L$4:L98))/STDEV(L$4:L98),""))</f>
        <v>-0.863489029641072</v>
      </c>
      <c r="AH98" s="26" t="n">
        <f aca="false">IF(ROW()&lt;4+MinObs-1,"",IFERROR((M98-AVERAGE(M$4:M98))/STDEV(M$4:M98),""))</f>
        <v>1.1239685290564</v>
      </c>
      <c r="AI98" s="26" t="n">
        <f aca="false">IF(ROW()&lt;4+MinObs-1,"",IFERROR((N98-AVERAGE(N$4:N98))/STDEV(N$4:N98),""))</f>
        <v>0.672800503674873</v>
      </c>
      <c r="AJ98" s="26" t="n">
        <f aca="false">IF(ROW()&lt;4+MinObs-1,"",IFERROR((O98-AVERAGE(O$4:O98))/STDEV(O$4:O98),""))</f>
        <v>2.3560312654941</v>
      </c>
      <c r="AK98" s="26" t="n">
        <f aca="false">IF(ROW()&lt;4+MinObs-1,"",IFERROR((P98-AVERAGE(P$4:P98))/STDEV(P$4:P98),""))</f>
        <v>0.0218190640162342</v>
      </c>
      <c r="AL98" s="26" t="n">
        <f aca="false">IF(ROW()&lt;4+MinObs-1,"",IFERROR((Q98-AVERAGE(Q$4:Q98))/STDEV(Q$4:Q98),""))</f>
        <v>-0.466253332954367</v>
      </c>
      <c r="AM98" s="26" t="n">
        <f aca="false">IF(ROW()&lt;4+MinObs-1,"",IFERROR((R98-AVERAGE(R$4:R98))/STDEV(R$4:R98),""))</f>
        <v>-0.594728306716096</v>
      </c>
      <c r="AN98" s="26" t="n">
        <f aca="false">IF(ROW()&lt;4+MinObs-1,"",IFERROR((S98-AVERAGE(S$4:S98))/STDEV(S$4:S98),""))</f>
        <v>0.059545399470994</v>
      </c>
      <c r="AO98" s="26" t="n">
        <f aca="false">IF(ROW()&lt;4+MinObs-1,"",IFERROR((T98-AVERAGE(T$4:T98))/STDEV(T$4:T98),""))</f>
        <v>-1.5952335592073</v>
      </c>
      <c r="AP98" s="26" t="n">
        <f aca="false">IF(ROW()&lt;4+MinObs-1,"",IFERROR((U98-AVERAGE(U$4:U98))/STDEV(U$4:U98),""))</f>
        <v>-0.526773597809439</v>
      </c>
      <c r="AQ98" s="26" t="n">
        <f aca="false">IF(ROW()&lt;4+MinObs-1,"",IFERROR((V98-AVERAGE(V$4:V98))/STDEV(V$4:V98),""))</f>
        <v>0.98972265192842</v>
      </c>
      <c r="AR98" s="26" t="n">
        <f aca="false">IF(W98="",0,IF(W98&gt;=z4,w4,IF(W98&gt;=z3,w3,IF(W98&gt;=zEntry,w2,IF(AND(W98&gt;=ExitZ,AR97&gt;0),w2,0)))))</f>
        <v>0</v>
      </c>
      <c r="AS98" s="26" t="n">
        <f aca="false">IF(X98="",0,IF(X98&gt;=z4,w4,IF(X98&gt;=z3,w3,IF(X98&gt;=zEntry,w2,IF(AND(X98&gt;=ExitZ,AS97&gt;0),w2,0)))))</f>
        <v>0</v>
      </c>
      <c r="AT98" s="26" t="n">
        <f aca="false">IF(Y98="",0,IF(Y98&gt;=z4,w4,IF(Y98&gt;=z3,w3,IF(Y98&gt;=zEntry,w2,IF(AND(Y98&gt;=ExitZ,AT97&gt;0),w2,0)))))</f>
        <v>0</v>
      </c>
      <c r="AU98" s="26" t="n">
        <f aca="false">IF(Z98="",0,IF(Z98&gt;=z4,w4,IF(Z98&gt;=z3,w3,IF(Z98&gt;=zEntry,w2,IF(AND(Z98&gt;=ExitZ,AU97&gt;0),w2,0)))))</f>
        <v>0</v>
      </c>
      <c r="AV98" s="26" t="n">
        <f aca="false">IF(AA98="",0,IF(AA98&gt;=z4,w4,IF(AA98&gt;=z3,w3,IF(AA98&gt;=zEntry,w2,IF(AND(AA98&gt;=ExitZ,AV97&gt;0),w2,0)))))</f>
        <v>0</v>
      </c>
      <c r="AW98" s="26" t="n">
        <f aca="false">IF(AB98="",0,IF(AB98&gt;=z4,w4,IF(AB98&gt;=z3,w3,IF(AB98&gt;=zEntry,w2,IF(AND(AB98&gt;=ExitZ,AW97&gt;0),w2,0)))))</f>
        <v>0</v>
      </c>
      <c r="AX98" s="26" t="n">
        <f aca="false">IF(AC98="",0,IF(AC98&gt;=z4,w4,IF(AC98&gt;=z3,w3,IF(AC98&gt;=zEntry,w2,IF(AND(AC98&gt;=ExitZ,AX97&gt;0),w2,0)))))</f>
        <v>0</v>
      </c>
      <c r="AY98" s="26" t="n">
        <f aca="false">IF(AD98="",0,IF(AD98&gt;=z4,w4,IF(AD98&gt;=z3,w3,IF(AD98&gt;=zEntry,w2,IF(AND(AD98&gt;=ExitZ,AY97&gt;0),w2,0)))))</f>
        <v>0</v>
      </c>
      <c r="AZ98" s="26" t="n">
        <f aca="false">IF(AE98="",0,IF(AE98&gt;=z4,w4,IF(AE98&gt;=z3,w3,IF(AE98&gt;=zEntry,w2,IF(AND(AE98&gt;=ExitZ,AZ97&gt;0),w2,0)))))</f>
        <v>0</v>
      </c>
      <c r="BA98" s="26" t="n">
        <f aca="false">IF(AF98="",0,IF(AF98&gt;=z4,w4,IF(AF98&gt;=z3,w3,IF(AF98&gt;=zEntry,w2,IF(AND(AF98&gt;=ExitZ,BA97&gt;0),w2,0)))))</f>
        <v>0</v>
      </c>
      <c r="BB98" s="26" t="n">
        <f aca="false">IF(AG98="",0,IF(AG98&gt;=z4,w4,IF(AG98&gt;=z3,w3,IF(AG98&gt;=zEntry,w2,IF(AND(AG98&gt;=ExitZ,BB97&gt;0),w2,0)))))</f>
        <v>0</v>
      </c>
      <c r="BC98" s="26" t="n">
        <f aca="false">IF(AH98="",0,IF(AH98&gt;=z4,w4,IF(AH98&gt;=z3,w3,IF(AH98&gt;=zEntry,w2,IF(AND(AH98&gt;=ExitZ,BC97&gt;0),w2,0)))))</f>
        <v>0</v>
      </c>
      <c r="BD98" s="26" t="n">
        <f aca="false">IF(AI98="",0,IF(AI98&gt;=z4,w4,IF(AI98&gt;=z3,w3,IF(AI98&gt;=zEntry,w2,IF(AND(AI98&gt;=ExitZ,BD97&gt;0),w2,0)))))</f>
        <v>0</v>
      </c>
      <c r="BE98" s="26" t="n">
        <f aca="false">IF(AJ98="",0,IF(AJ98&gt;=z4,w4,IF(AJ98&gt;=z3,w3,IF(AJ98&gt;=zEntry,w2,IF(AND(AJ98&gt;=ExitZ,BE97&gt;0),w2,0)))))</f>
        <v>1</v>
      </c>
      <c r="BF98" s="26" t="n">
        <f aca="false">IF(AK98="",0,IF(AK98&gt;=z4,w4,IF(AK98&gt;=z3,w3,IF(AK98&gt;=zEntry,w2,IF(AND(AK98&gt;=ExitZ,BF97&gt;0),w2,0)))))</f>
        <v>0</v>
      </c>
      <c r="BG98" s="26" t="n">
        <f aca="false">IF(AL98="",0,IF(AL98&gt;=z4,w4,IF(AL98&gt;=z3,w3,IF(AL98&gt;=zEntry,w2,IF(AND(AL98&gt;=ExitZ,BG97&gt;0),w2,0)))))</f>
        <v>0</v>
      </c>
      <c r="BH98" s="26" t="n">
        <f aca="false">IF(AM98="",0,IF(AM98&gt;=z4,w4,IF(AM98&gt;=z3,w3,IF(AM98&gt;=zEntry,w2,IF(AND(AM98&gt;=ExitZ,BH97&gt;0),w2,0)))))</f>
        <v>0</v>
      </c>
      <c r="BI98" s="26" t="n">
        <f aca="false">IF(AN98="",0,IF(AN98&gt;=z4,w4,IF(AN98&gt;=z3,w3,IF(AN98&gt;=zEntry,w2,IF(AND(AN98&gt;=ExitZ,BI97&gt;0),w2,0)))))</f>
        <v>0</v>
      </c>
      <c r="BJ98" s="26" t="n">
        <f aca="false">IF(AO98="",0,IF(AO98&gt;=z4,w4,IF(AO98&gt;=z3,w3,IF(AO98&gt;=zEntry,w2,IF(AND(AO98&gt;=ExitZ,BJ97&gt;0),w2,0)))))</f>
        <v>0</v>
      </c>
      <c r="BK98" s="26" t="n">
        <f aca="false">IF(AP98="",0,IF(AP98&gt;=z4,w4,IF(AP98&gt;=z3,w3,IF(AP98&gt;=zEntry,w2,IF(AND(AP98&gt;=ExitZ,BK97&gt;0),w2,0)))))</f>
        <v>0</v>
      </c>
      <c r="BL98" s="26" t="n">
        <f aca="false">IF(AQ98="",0,IF(AQ98&gt;=z4,w4,IF(AQ98&gt;=z3,w3,IF(AQ98&gt;=zEntry,w2,IF(AND(AQ98&gt;=ExitZ,BL97&gt;0),w2,0)))))</f>
        <v>0</v>
      </c>
      <c r="BM98" s="23" t="n">
        <f aca="false">IF(Rates_Data!AD97&gt;=Rates_Data!AE97,Rates_Data!AK98-Rates_Data!AL98,Rates_Data!AL98-Rates_Data!AK98)</f>
        <v>0.002926</v>
      </c>
      <c r="BN98" s="23" t="n">
        <f aca="false">IF(Rates_Data!AD97&gt;=Rates_Data!AF97,Rates_Data!AK98-Rates_Data!AM98,Rates_Data!AM98-Rates_Data!AK98)</f>
        <v>0.00163400000000001</v>
      </c>
      <c r="BO98" s="23" t="n">
        <f aca="false">IF(Rates_Data!AD97&gt;=Rates_Data!AG97,Rates_Data!AK98-Rates_Data!AN98,Rates_Data!AN98-Rates_Data!AK98)</f>
        <v>0.004237</v>
      </c>
      <c r="BP98" s="23" t="n">
        <f aca="false">IF(Rates_Data!AD97&gt;=Rates_Data!AH97,Rates_Data!AK98-Rates_Data!AO98,Rates_Data!AO98-Rates_Data!AK98)</f>
        <v>0.001919</v>
      </c>
      <c r="BQ98" s="23" t="n">
        <f aca="false">IF(Rates_Data!AD97&gt;=Rates_Data!AI97,Rates_Data!AK98-Rates_Data!AP98,Rates_Data!AP98-Rates_Data!AK98)</f>
        <v>0.000417999999999997</v>
      </c>
      <c r="BR98" s="23" t="n">
        <f aca="false">IF(Rates_Data!AD97&gt;=Rates_Data!AJ97,Rates_Data!AK98-Rates_Data!AQ98,Rates_Data!AQ98-Rates_Data!AK98)</f>
        <v>0.005434</v>
      </c>
      <c r="BS98" s="23" t="n">
        <f aca="false">IF(Rates_Data!AE97&gt;=Rates_Data!AF97,Rates_Data!AL98-Rates_Data!AM98,Rates_Data!AM98-Rates_Data!AL98)</f>
        <v>0.00456</v>
      </c>
      <c r="BT98" s="23" t="n">
        <f aca="false">IF(Rates_Data!AE97&gt;=Rates_Data!AG97,Rates_Data!AL98-Rates_Data!AN98,Rates_Data!AN98-Rates_Data!AL98)</f>
        <v>0.001311</v>
      </c>
      <c r="BU98" s="23" t="n">
        <f aca="false">IF(Rates_Data!AE97&gt;=Rates_Data!AH97,Rates_Data!AL98-Rates_Data!AO98,Rates_Data!AO98-Rates_Data!AL98)</f>
        <v>-0.001007</v>
      </c>
      <c r="BV98" s="23" t="n">
        <f aca="false">IF(Rates_Data!AE97&gt;=Rates_Data!AI97,Rates_Data!AL98-Rates_Data!AP98,Rates_Data!AP98-Rates_Data!AL98)</f>
        <v>-0.002508</v>
      </c>
      <c r="BW98" s="23" t="n">
        <f aca="false">IF(Rates_Data!AE97&gt;=Rates_Data!AJ97,Rates_Data!AL98-Rates_Data!AQ98,Rates_Data!AQ98-Rates_Data!AL98)</f>
        <v>0.00836</v>
      </c>
      <c r="BX98" s="23" t="n">
        <f aca="false">IF(Rates_Data!AF97&gt;=Rates_Data!AG97,Rates_Data!AM98-Rates_Data!AN98,Rates_Data!AN98-Rates_Data!AM98)</f>
        <v>0.005871</v>
      </c>
      <c r="BY98" s="23" t="n">
        <f aca="false">IF(Rates_Data!AF97&gt;=Rates_Data!AH97,Rates_Data!AM98-Rates_Data!AO98,Rates_Data!AO98-Rates_Data!AM98)</f>
        <v>0.00355300000000001</v>
      </c>
      <c r="BZ98" s="23" t="n">
        <f aca="false">IF(Rates_Data!AF97&gt;=Rates_Data!AI97,Rates_Data!AM98-Rates_Data!AP98,Rates_Data!AP98-Rates_Data!AM98)</f>
        <v>0.002052</v>
      </c>
      <c r="CA98" s="23" t="n">
        <f aca="false">IF(Rates_Data!AF97&gt;=Rates_Data!AJ97,Rates_Data!AM98-Rates_Data!AQ98,Rates_Data!AQ98-Rates_Data!AM98)</f>
        <v>-0.0038</v>
      </c>
      <c r="CB98" s="23" t="n">
        <f aca="false">IF(Rates_Data!AG97&gt;=Rates_Data!AH97,Rates_Data!AN98-Rates_Data!AO98,Rates_Data!AO98-Rates_Data!AN98)</f>
        <v>0.002318</v>
      </c>
      <c r="CC98" s="23" t="n">
        <f aca="false">IF(Rates_Data!AG97&gt;=Rates_Data!AI97,Rates_Data!AN98-Rates_Data!AP98,Rates_Data!AP98-Rates_Data!AN98)</f>
        <v>0.003819</v>
      </c>
      <c r="CD98" s="23" t="n">
        <f aca="false">IF(Rates_Data!AG97&gt;=Rates_Data!AJ97,Rates_Data!AN98-Rates_Data!AQ98,Rates_Data!AQ98-Rates_Data!AN98)</f>
        <v>0.009671</v>
      </c>
      <c r="CE98" s="23" t="n">
        <f aca="false">IF(Rates_Data!AH97&gt;=Rates_Data!AI97,Rates_Data!AO98-Rates_Data!AP98,Rates_Data!AP98-Rates_Data!AO98)</f>
        <v>-0.001501</v>
      </c>
      <c r="CF98" s="23" t="n">
        <f aca="false">IF(Rates_Data!AH97&gt;=Rates_Data!AJ97,Rates_Data!AO98-Rates_Data!AQ98,Rates_Data!AQ98-Rates_Data!AO98)</f>
        <v>0.007353</v>
      </c>
      <c r="CG98" s="23" t="n">
        <f aca="false">IF(Rates_Data!AI97&gt;=Rates_Data!AJ97,Rates_Data!AP98-Rates_Data!AQ98,Rates_Data!AQ98-Rates_Data!AP98)</f>
        <v>0.005852</v>
      </c>
      <c r="CH98" s="27" t="n">
        <f aca="false">IF(ROW()&lt;4+VolLB,"",STDEV(INDEX($BM:$BM,ROW()-VolLB+1):INDEX($BM:$BM,ROW()))*SQRT(12))</f>
        <v>0.0195715683375267</v>
      </c>
      <c r="CI98" s="27" t="n">
        <f aca="false">IF(ROW()&lt;4+VolLB,"",STDEV(INDEX($BN:$BN,ROW()-VolLB+1):INDEX($BN:$BN,ROW()))*SQRT(12))</f>
        <v>0.020409969446327</v>
      </c>
      <c r="CJ98" s="27" t="n">
        <f aca="false">IF(ROW()&lt;4+VolLB,"",STDEV(INDEX($BO:$BO,ROW()-VolLB+1):INDEX($BO:$BO,ROW()))*SQRT(12))</f>
        <v>0.0226318269195018</v>
      </c>
      <c r="CK98" s="27" t="n">
        <f aca="false">IF(ROW()&lt;4+VolLB,"",STDEV(INDEX($BP:$BP,ROW()-VolLB+1):INDEX($BP:$BP,ROW()))*SQRT(12))</f>
        <v>0.0194437542935661</v>
      </c>
      <c r="CL98" s="27" t="n">
        <f aca="false">IF(ROW()&lt;4+VolLB,"",STDEV(INDEX($BQ:$BQ,ROW()-VolLB+1):INDEX($BQ:$BQ,ROW()))*SQRT(12))</f>
        <v>0.0210141177168837</v>
      </c>
      <c r="CM98" s="27" t="n">
        <f aca="false">IF(ROW()&lt;4+VolLB,"",STDEV(INDEX($BR:$BR,ROW()-VolLB+1):INDEX($BR:$BR,ROW()))*SQRT(12))</f>
        <v>0.0167394438512042</v>
      </c>
      <c r="CN98" s="27" t="n">
        <f aca="false">IF(ROW()&lt;4+VolLB,"",STDEV(INDEX($BS:$BS,ROW()-VolLB+1):INDEX($BS:$BS,ROW()))*SQRT(12))</f>
        <v>0.0241895211194946</v>
      </c>
      <c r="CO98" s="27" t="n">
        <f aca="false">IF(ROW()&lt;4+VolLB,"",STDEV(INDEX($BT:$BT,ROW()-VolLB+1):INDEX($BT:$BT,ROW()))*SQRT(12))</f>
        <v>0.0214923674343552</v>
      </c>
      <c r="CP98" s="27" t="n">
        <f aca="false">IF(ROW()&lt;4+VolLB,"",STDEV(INDEX($BU:$BU,ROW()-VolLB+1):INDEX($BU:$BU,ROW()))*SQRT(12))</f>
        <v>0.02141832884215</v>
      </c>
      <c r="CQ98" s="27" t="n">
        <f aca="false">IF(ROW()&lt;4+VolLB,"",STDEV(INDEX($BV:$BV,ROW()-VolLB+1):INDEX($BV:$BV,ROW()))*SQRT(12))</f>
        <v>0.0239609043727883</v>
      </c>
      <c r="CR98" s="27" t="n">
        <f aca="false">IF(ROW()&lt;4+VolLB,"",STDEV(INDEX($BW:$BW,ROW()-VolLB+1):INDEX($BW:$BW,ROW()))*SQRT(12))</f>
        <v>0.0218248895215662</v>
      </c>
      <c r="CS98" s="27" t="n">
        <f aca="false">IF(ROW()&lt;4+VolLB,"",STDEV(INDEX($BX:$BX,ROW()-VolLB+1):INDEX($BX:$BX,ROW()))*SQRT(12))</f>
        <v>0.0229898947183737</v>
      </c>
      <c r="CT98" s="27" t="n">
        <f aca="false">IF(ROW()&lt;4+VolLB,"",STDEV(INDEX($BY:$BY,ROW()-VolLB+1):INDEX($BY:$BY,ROW()))*SQRT(12))</f>
        <v>0.0220943344869007</v>
      </c>
      <c r="CU98" s="27" t="n">
        <f aca="false">IF(ROW()&lt;4+VolLB,"",STDEV(INDEX($BZ:$BZ,ROW()-VolLB+1):INDEX($BZ:$BZ,ROW()))*SQRT(12))</f>
        <v>0.0226973743400714</v>
      </c>
      <c r="CV98" s="27" t="n">
        <f aca="false">IF(ROW()&lt;4+VolLB,"",STDEV(INDEX($CA:$CA,ROW()-VolLB+1):INDEX($CA:$CA,ROW()))*SQRT(12))</f>
        <v>0.0169789813825941</v>
      </c>
      <c r="CW98" s="27" t="n">
        <f aca="false">IF(ROW()&lt;4+VolLB,"",STDEV(INDEX($CB:$CB,ROW()-VolLB+1):INDEX($CB:$CB,ROW()))*SQRT(12))</f>
        <v>0.0184154374671025</v>
      </c>
      <c r="CX98" s="27" t="n">
        <f aca="false">IF(ROW()&lt;4+VolLB,"",STDEV(INDEX($CC:$CC,ROW()-VolLB+1):INDEX($CC:$CC,ROW()))*SQRT(12))</f>
        <v>0.0221310092131036</v>
      </c>
      <c r="CY98" s="27" t="n">
        <f aca="false">IF(ROW()&lt;4+VolLB,"",STDEV(INDEX($CD:$CD,ROW()-VolLB+1):INDEX($CD:$CD,ROW()))*SQRT(12))</f>
        <v>0.0217944193335293</v>
      </c>
      <c r="CZ98" s="27" t="n">
        <f aca="false">IF(ROW()&lt;4+VolLB,"",STDEV(INDEX($CE:$CE,ROW()-VolLB+1):INDEX($CE:$CE,ROW()))*SQRT(12))</f>
        <v>0.0192387085228861</v>
      </c>
      <c r="DA98" s="27" t="n">
        <f aca="false">IF(ROW()&lt;4+VolLB,"",STDEV(INDEX($CF:$CF,ROW()-VolLB+1):INDEX($CF:$CF,ROW()))*SQRT(12))</f>
        <v>0.0212163850542789</v>
      </c>
      <c r="DB98" s="27" t="n">
        <f aca="false">IF(ROW()&lt;4+VolLB,"",STDEV(INDEX($CG:$CG,ROW()-VolLB+1):INDEX($CG:$CG,ROW()))*SQRT(12))</f>
        <v>0.0205712751434755</v>
      </c>
      <c r="DC98" s="26" t="n">
        <f aca="false">IF(OR(AR98=0,CH98="",CH98=0),0,AR98*MIN(MaxScal,TgtVol/CH98))</f>
        <v>0</v>
      </c>
      <c r="DD98" s="26" t="n">
        <f aca="false">IF(OR(AS98=0,CI98="",CI98=0),0,AS98*MIN(MaxScal,TgtVol/CI98))</f>
        <v>0</v>
      </c>
      <c r="DE98" s="26" t="n">
        <f aca="false">IF(OR(AT98=0,CJ98="",CJ98=0),0,AT98*MIN(MaxScal,TgtVol/CJ98))</f>
        <v>0</v>
      </c>
      <c r="DF98" s="26" t="n">
        <f aca="false">IF(OR(AU98=0,CK98="",CK98=0),0,AU98*MIN(MaxScal,TgtVol/CK98))</f>
        <v>0</v>
      </c>
      <c r="DG98" s="26" t="n">
        <f aca="false">IF(OR(AV98=0,CL98="",CL98=0),0,AV98*MIN(MaxScal,TgtVol/CL98))</f>
        <v>0</v>
      </c>
      <c r="DH98" s="26" t="n">
        <f aca="false">IF(OR(AW98=0,CM98="",CM98=0),0,AW98*MIN(MaxScal,TgtVol/CM98))</f>
        <v>0</v>
      </c>
      <c r="DI98" s="26" t="n">
        <f aca="false">IF(OR(AX98=0,CN98="",CN98=0),0,AX98*MIN(MaxScal,TgtVol/CN98))</f>
        <v>0</v>
      </c>
      <c r="DJ98" s="26" t="n">
        <f aca="false">IF(OR(AY98=0,CO98="",CO98=0),0,AY98*MIN(MaxScal,TgtVol/CO98))</f>
        <v>0</v>
      </c>
      <c r="DK98" s="26" t="n">
        <f aca="false">IF(OR(AZ98=0,CP98="",CP98=0),0,AZ98*MIN(MaxScal,TgtVol/CP98))</f>
        <v>0</v>
      </c>
      <c r="DL98" s="26" t="n">
        <f aca="false">IF(OR(BA98=0,CQ98="",CQ98=0),0,BA98*MIN(MaxScal,TgtVol/CQ98))</f>
        <v>0</v>
      </c>
      <c r="DM98" s="26" t="n">
        <f aca="false">IF(OR(BB98=0,CR98="",CR98=0),0,BB98*MIN(MaxScal,TgtVol/CR98))</f>
        <v>0</v>
      </c>
      <c r="DN98" s="26" t="n">
        <f aca="false">IF(OR(BC98=0,CS98="",CS98=0),0,BC98*MIN(MaxScal,TgtVol/CS98))</f>
        <v>0</v>
      </c>
      <c r="DO98" s="26" t="n">
        <f aca="false">IF(OR(BD98=0,CT98="",CT98=0),0,BD98*MIN(MaxScal,TgtVol/CT98))</f>
        <v>0</v>
      </c>
      <c r="DP98" s="26" t="n">
        <f aca="false">IF(OR(BE98=0,CU98="",CU98=0),0,BE98*MIN(MaxScal,TgtVol/CU98))</f>
        <v>0.881159190501198</v>
      </c>
      <c r="DQ98" s="26" t="n">
        <f aca="false">IF(OR(BF98=0,CV98="",CV98=0),0,BF98*MIN(MaxScal,TgtVol/CV98))</f>
        <v>0</v>
      </c>
      <c r="DR98" s="26" t="n">
        <f aca="false">IF(OR(BG98=0,CW98="",CW98=0),0,BG98*MIN(MaxScal,TgtVol/CW98))</f>
        <v>0</v>
      </c>
      <c r="DS98" s="26" t="n">
        <f aca="false">IF(OR(BH98=0,CX98="",CX98=0),0,BH98*MIN(MaxScal,TgtVol/CX98))</f>
        <v>0</v>
      </c>
      <c r="DT98" s="26" t="n">
        <f aca="false">IF(OR(BI98=0,CY98="",CY98=0),0,BI98*MIN(MaxScal,TgtVol/CY98))</f>
        <v>0</v>
      </c>
      <c r="DU98" s="26" t="n">
        <f aca="false">IF(OR(BJ98=0,CZ98="",CZ98=0),0,BJ98*MIN(MaxScal,TgtVol/CZ98))</f>
        <v>0</v>
      </c>
      <c r="DV98" s="26" t="n">
        <f aca="false">IF(OR(BK98=0,DA98="",DA98=0),0,BK98*MIN(MaxScal,TgtVol/DA98))</f>
        <v>0</v>
      </c>
      <c r="DW98" s="26" t="n">
        <f aca="false">IF(OR(BL98=0,DB98="",DB98=0),0,BL98*MIN(MaxScal,TgtVol/DB98))</f>
        <v>0</v>
      </c>
      <c r="DX98" s="28" t="n">
        <f aca="false">IFERROR(DC97*BM98,"")</f>
        <v>0</v>
      </c>
      <c r="DY98" s="28" t="n">
        <f aca="false">IFERROR(DD97*BN98,"")</f>
        <v>0</v>
      </c>
      <c r="DZ98" s="28" t="n">
        <f aca="false">IFERROR(DE97*BO98,"")</f>
        <v>0</v>
      </c>
      <c r="EA98" s="28" t="n">
        <f aca="false">IFERROR(DF97*BP98,"")</f>
        <v>0</v>
      </c>
      <c r="EB98" s="28" t="n">
        <f aca="false">IFERROR(DG97*BQ98,"")</f>
        <v>0</v>
      </c>
      <c r="EC98" s="28" t="n">
        <f aca="false">IFERROR(DH97*BR98,"")</f>
        <v>0</v>
      </c>
      <c r="ED98" s="28" t="n">
        <f aca="false">IFERROR(DI97*BS98,"")</f>
        <v>0</v>
      </c>
      <c r="EE98" s="28" t="n">
        <f aca="false">IFERROR(DJ97*BT98,"")</f>
        <v>0</v>
      </c>
      <c r="EF98" s="28" t="n">
        <f aca="false">IFERROR(DK97*BU98,"")</f>
        <v>-0</v>
      </c>
      <c r="EG98" s="28" t="n">
        <f aca="false">IFERROR(DL97*BV98,"")</f>
        <v>-0</v>
      </c>
      <c r="EH98" s="28" t="n">
        <f aca="false">IFERROR(DM97*BW98,"")</f>
        <v>0</v>
      </c>
      <c r="EI98" s="28" t="n">
        <f aca="false">IFERROR(DN97*BX98,"")</f>
        <v>0</v>
      </c>
      <c r="EJ98" s="28" t="n">
        <f aca="false">IFERROR(DO97*BY98,"")</f>
        <v>0</v>
      </c>
      <c r="EK98" s="28" t="n">
        <f aca="false">IFERROR(DP97*BZ98,"")</f>
        <v>0.00180968557049105</v>
      </c>
      <c r="EL98" s="28" t="n">
        <f aca="false">IFERROR(DQ97*CA98,"")</f>
        <v>-0</v>
      </c>
      <c r="EM98" s="28" t="n">
        <f aca="false">IFERROR(DR97*CB98,"")</f>
        <v>0</v>
      </c>
      <c r="EN98" s="28" t="n">
        <f aca="false">IFERROR(DS97*CC98,"")</f>
        <v>0</v>
      </c>
      <c r="EO98" s="28" t="n">
        <f aca="false">IFERROR(DT97*CD98,"")</f>
        <v>0</v>
      </c>
      <c r="EP98" s="28" t="n">
        <f aca="false">IFERROR(DU97*CE98,"")</f>
        <v>-0</v>
      </c>
      <c r="EQ98" s="28" t="n">
        <f aca="false">IFERROR(DV97*CF98,"")</f>
        <v>0</v>
      </c>
      <c r="ER98" s="28" t="n">
        <f aca="false">IFERROR(DW97*CG98,"")</f>
        <v>0.00577619413883378</v>
      </c>
      <c r="ES98" s="28" t="n">
        <f aca="false">IF(ROW()=4,"",SUM(DX98:ER98))</f>
        <v>0.00758587970932483</v>
      </c>
      <c r="ET98" s="29" t="n">
        <f aca="false">COUNTIF(AR98:BL98,"&gt;0")</f>
        <v>1</v>
      </c>
    </row>
    <row r="99" customFormat="false" ht="15" hidden="false" customHeight="false" outlineLevel="0" collapsed="false">
      <c r="A99" s="19" t="n">
        <v>40908</v>
      </c>
      <c r="B99" s="23" t="n">
        <f aca="false">ABS(Rates_Data!AD99-Rates_Data!AE99)</f>
        <v>0.22140625</v>
      </c>
      <c r="C99" s="23" t="n">
        <f aca="false">ABS(Rates_Data!AD99-Rates_Data!AF99)</f>
        <v>0.108291666666667</v>
      </c>
      <c r="D99" s="23" t="n">
        <f aca="false">ABS(Rates_Data!AD99-Rates_Data!AG99)</f>
        <v>0.44909375</v>
      </c>
      <c r="E99" s="23" t="n">
        <f aca="false">ABS(Rates_Data!AD99-Rates_Data!AH99)</f>
        <v>1.00101041666667</v>
      </c>
      <c r="F99" s="23" t="n">
        <f aca="false">ABS(Rates_Data!AD99-Rates_Data!AI99)</f>
        <v>0.511572916666667</v>
      </c>
      <c r="G99" s="23" t="n">
        <f aca="false">ABS(Rates_Data!AD99-Rates_Data!AJ99)</f>
        <v>0.0813437499999997</v>
      </c>
      <c r="H99" s="23" t="n">
        <f aca="false">ABS(Rates_Data!AE99-Rates_Data!AF99)</f>
        <v>0.113114583333333</v>
      </c>
      <c r="I99" s="23" t="n">
        <f aca="false">ABS(Rates_Data!AE99-Rates_Data!AG99)</f>
        <v>0.6705</v>
      </c>
      <c r="J99" s="23" t="n">
        <f aca="false">ABS(Rates_Data!AE99-Rates_Data!AH99)</f>
        <v>1.22241666666667</v>
      </c>
      <c r="K99" s="23" t="n">
        <f aca="false">ABS(Rates_Data!AE99-Rates_Data!AI99)</f>
        <v>0.732979166666667</v>
      </c>
      <c r="L99" s="23" t="n">
        <f aca="false">ABS(Rates_Data!AE99-Rates_Data!AJ99)</f>
        <v>0.30275</v>
      </c>
      <c r="M99" s="23" t="n">
        <f aca="false">ABS(Rates_Data!AF99-Rates_Data!AG99)</f>
        <v>0.557385416666667</v>
      </c>
      <c r="N99" s="23" t="n">
        <f aca="false">ABS(Rates_Data!AF99-Rates_Data!AH99)</f>
        <v>1.10930208333333</v>
      </c>
      <c r="O99" s="23" t="n">
        <f aca="false">ABS(Rates_Data!AF99-Rates_Data!AI99)</f>
        <v>0.619864583333333</v>
      </c>
      <c r="P99" s="23" t="n">
        <f aca="false">ABS(Rates_Data!AF99-Rates_Data!AJ99)</f>
        <v>0.189635416666667</v>
      </c>
      <c r="Q99" s="23" t="n">
        <f aca="false">ABS(Rates_Data!AG99-Rates_Data!AH99)</f>
        <v>0.551916666666666</v>
      </c>
      <c r="R99" s="23" t="n">
        <f aca="false">ABS(Rates_Data!AG99-Rates_Data!AI99)</f>
        <v>0.0624791666666667</v>
      </c>
      <c r="S99" s="23" t="n">
        <f aca="false">ABS(Rates_Data!AG99-Rates_Data!AJ99)</f>
        <v>0.36775</v>
      </c>
      <c r="T99" s="23" t="n">
        <f aca="false">ABS(Rates_Data!AH99-Rates_Data!AI99)</f>
        <v>0.4894375</v>
      </c>
      <c r="U99" s="23" t="n">
        <f aca="false">ABS(Rates_Data!AH99-Rates_Data!AJ99)</f>
        <v>0.919666666666666</v>
      </c>
      <c r="V99" s="23" t="n">
        <f aca="false">ABS(Rates_Data!AI99-Rates_Data!AJ99)</f>
        <v>0.430229166666667</v>
      </c>
      <c r="W99" s="26" t="n">
        <f aca="false">IF(ROW()&lt;4+MinObs-1,"",IFERROR((B99-AVERAGE(B$4:B99))/STDEV(B$4:B99),""))</f>
        <v>-0.335164365585871</v>
      </c>
      <c r="X99" s="26" t="n">
        <f aca="false">IF(ROW()&lt;4+MinObs-1,"",IFERROR((C99-AVERAGE(C$4:C99))/STDEV(C$4:C99),""))</f>
        <v>-0.896709768130003</v>
      </c>
      <c r="Y99" s="26" t="n">
        <f aca="false">IF(ROW()&lt;4+MinObs-1,"",IFERROR((D99-AVERAGE(D$4:D99))/STDEV(D$4:D99),""))</f>
        <v>-0.180506030969862</v>
      </c>
      <c r="Z99" s="26" t="n">
        <f aca="false">IF(ROW()&lt;4+MinObs-1,"",IFERROR((E99-AVERAGE(E$4:E99))/STDEV(E$4:E99),""))</f>
        <v>0.620945684886435</v>
      </c>
      <c r="AA99" s="26" t="n">
        <f aca="false">IF(ROW()&lt;4+MinObs-1,"",IFERROR((F99-AVERAGE(F$4:F99))/STDEV(F$4:F99),""))</f>
        <v>0.540343252313203</v>
      </c>
      <c r="AB99" s="26" t="n">
        <f aca="false">IF(ROW()&lt;4+MinObs-1,"",IFERROR((G99-AVERAGE(G$4:G99))/STDEV(G$4:G99),""))</f>
        <v>-0.908897253319523</v>
      </c>
      <c r="AC99" s="26" t="n">
        <f aca="false">IF(ROW()&lt;4+MinObs-1,"",IFERROR((H99-AVERAGE(H$4:H99))/STDEV(H$4:H99),""))</f>
        <v>-0.762233112696377</v>
      </c>
      <c r="AD99" s="26" t="n">
        <f aca="false">IF(ROW()&lt;4+MinObs-1,"",IFERROR((I99-AVERAGE(I$4:I99))/STDEV(I$4:I99),""))</f>
        <v>0.588279107983598</v>
      </c>
      <c r="AE99" s="26" t="n">
        <f aca="false">IF(ROW()&lt;4+MinObs-1,"",IFERROR((J99-AVERAGE(J$4:J99))/STDEV(J$4:J99),""))</f>
        <v>1.97827068041004</v>
      </c>
      <c r="AF99" s="26" t="n">
        <f aca="false">IF(ROW()&lt;4+MinObs-1,"",IFERROR((K99-AVERAGE(K$4:K99))/STDEV(K$4:K99),""))</f>
        <v>2.48105271439634</v>
      </c>
      <c r="AG99" s="26" t="n">
        <f aca="false">IF(ROW()&lt;4+MinObs-1,"",IFERROR((L99-AVERAGE(L$4:L99))/STDEV(L$4:L99),""))</f>
        <v>-0.135057292158635</v>
      </c>
      <c r="AH99" s="26" t="n">
        <f aca="false">IF(ROW()&lt;4+MinObs-1,"",IFERROR((M99-AVERAGE(M$4:M99))/STDEV(M$4:M99),""))</f>
        <v>0.0505725293993521</v>
      </c>
      <c r="AI99" s="26" t="n">
        <f aca="false">IF(ROW()&lt;4+MinObs-1,"",IFERROR((N99-AVERAGE(N$4:N99))/STDEV(N$4:N99),""))</f>
        <v>1.21135998311663</v>
      </c>
      <c r="AJ99" s="26" t="n">
        <f aca="false">IF(ROW()&lt;4+MinObs-1,"",IFERROR((O99-AVERAGE(O$4:O99))/STDEV(O$4:O99),""))</f>
        <v>1.15215215148709</v>
      </c>
      <c r="AK99" s="26" t="n">
        <f aca="false">IF(ROW()&lt;4+MinObs-1,"",IFERROR((P99-AVERAGE(P$4:P99))/STDEV(P$4:P99),""))</f>
        <v>-0.589185002848156</v>
      </c>
      <c r="AL99" s="26" t="n">
        <f aca="false">IF(ROW()&lt;4+MinObs-1,"",IFERROR((Q99-AVERAGE(Q$4:Q99))/STDEV(Q$4:Q99),""))</f>
        <v>0.316603033703596</v>
      </c>
      <c r="AM99" s="26" t="n">
        <f aca="false">IF(ROW()&lt;4+MinObs-1,"",IFERROR((R99-AVERAGE(R$4:R99))/STDEV(R$4:R99),""))</f>
        <v>-0.805998259662552</v>
      </c>
      <c r="AN99" s="26" t="n">
        <f aca="false">IF(ROW()&lt;4+MinObs-1,"",IFERROR((S99-AVERAGE(S$4:S99))/STDEV(S$4:S99),""))</f>
        <v>-0.626355004406092</v>
      </c>
      <c r="AO99" s="26" t="n">
        <f aca="false">IF(ROW()&lt;4+MinObs-1,"",IFERROR((T99-AVERAGE(T$4:T99))/STDEV(T$4:T99),""))</f>
        <v>-0.161450597103352</v>
      </c>
      <c r="AP99" s="26" t="n">
        <f aca="false">IF(ROW()&lt;4+MinObs-1,"",IFERROR((U99-AVERAGE(U$4:U99))/STDEV(U$4:U99),""))</f>
        <v>0.312672519701036</v>
      </c>
      <c r="AQ99" s="26" t="n">
        <f aca="false">IF(ROW()&lt;4+MinObs-1,"",IFERROR((V99-AVERAGE(V$4:V99))/STDEV(V$4:V99),""))</f>
        <v>0.394160544808658</v>
      </c>
      <c r="AR99" s="26" t="n">
        <f aca="false">IF(W99="",0,IF(W99&gt;=z4,w4,IF(W99&gt;=z3,w3,IF(W99&gt;=zEntry,w2,IF(AND(W99&gt;=ExitZ,AR98&gt;0),w2,0)))))</f>
        <v>0</v>
      </c>
      <c r="AS99" s="26" t="n">
        <f aca="false">IF(X99="",0,IF(X99&gt;=z4,w4,IF(X99&gt;=z3,w3,IF(X99&gt;=zEntry,w2,IF(AND(X99&gt;=ExitZ,AS98&gt;0),w2,0)))))</f>
        <v>0</v>
      </c>
      <c r="AT99" s="26" t="n">
        <f aca="false">IF(Y99="",0,IF(Y99&gt;=z4,w4,IF(Y99&gt;=z3,w3,IF(Y99&gt;=zEntry,w2,IF(AND(Y99&gt;=ExitZ,AT98&gt;0),w2,0)))))</f>
        <v>0</v>
      </c>
      <c r="AU99" s="26" t="n">
        <f aca="false">IF(Z99="",0,IF(Z99&gt;=z4,w4,IF(Z99&gt;=z3,w3,IF(Z99&gt;=zEntry,w2,IF(AND(Z99&gt;=ExitZ,AU98&gt;0),w2,0)))))</f>
        <v>0</v>
      </c>
      <c r="AV99" s="26" t="n">
        <f aca="false">IF(AA99="",0,IF(AA99&gt;=z4,w4,IF(AA99&gt;=z3,w3,IF(AA99&gt;=zEntry,w2,IF(AND(AA99&gt;=ExitZ,AV98&gt;0),w2,0)))))</f>
        <v>0</v>
      </c>
      <c r="AW99" s="26" t="n">
        <f aca="false">IF(AB99="",0,IF(AB99&gt;=z4,w4,IF(AB99&gt;=z3,w3,IF(AB99&gt;=zEntry,w2,IF(AND(AB99&gt;=ExitZ,AW98&gt;0),w2,0)))))</f>
        <v>0</v>
      </c>
      <c r="AX99" s="26" t="n">
        <f aca="false">IF(AC99="",0,IF(AC99&gt;=z4,w4,IF(AC99&gt;=z3,w3,IF(AC99&gt;=zEntry,w2,IF(AND(AC99&gt;=ExitZ,AX98&gt;0),w2,0)))))</f>
        <v>0</v>
      </c>
      <c r="AY99" s="26" t="n">
        <f aca="false">IF(AD99="",0,IF(AD99&gt;=z4,w4,IF(AD99&gt;=z3,w3,IF(AD99&gt;=zEntry,w2,IF(AND(AD99&gt;=ExitZ,AY98&gt;0),w2,0)))))</f>
        <v>0</v>
      </c>
      <c r="AZ99" s="26" t="n">
        <f aca="false">IF(AE99="",0,IF(AE99&gt;=z4,w4,IF(AE99&gt;=z3,w3,IF(AE99&gt;=zEntry,w2,IF(AND(AE99&gt;=ExitZ,AZ98&gt;0),w2,0)))))</f>
        <v>0</v>
      </c>
      <c r="BA99" s="26" t="n">
        <f aca="false">IF(AF99="",0,IF(AF99&gt;=z4,w4,IF(AF99&gt;=z3,w3,IF(AF99&gt;=zEntry,w2,IF(AND(AF99&gt;=ExitZ,BA98&gt;0),w2,0)))))</f>
        <v>1</v>
      </c>
      <c r="BB99" s="26" t="n">
        <f aca="false">IF(AG99="",0,IF(AG99&gt;=z4,w4,IF(AG99&gt;=z3,w3,IF(AG99&gt;=zEntry,w2,IF(AND(AG99&gt;=ExitZ,BB98&gt;0),w2,0)))))</f>
        <v>0</v>
      </c>
      <c r="BC99" s="26" t="n">
        <f aca="false">IF(AH99="",0,IF(AH99&gt;=z4,w4,IF(AH99&gt;=z3,w3,IF(AH99&gt;=zEntry,w2,IF(AND(AH99&gt;=ExitZ,BC98&gt;0),w2,0)))))</f>
        <v>0</v>
      </c>
      <c r="BD99" s="26" t="n">
        <f aca="false">IF(AI99="",0,IF(AI99&gt;=z4,w4,IF(AI99&gt;=z3,w3,IF(AI99&gt;=zEntry,w2,IF(AND(AI99&gt;=ExitZ,BD98&gt;0),w2,0)))))</f>
        <v>0</v>
      </c>
      <c r="BE99" s="26" t="n">
        <f aca="false">IF(AJ99="",0,IF(AJ99&gt;=z4,w4,IF(AJ99&gt;=z3,w3,IF(AJ99&gt;=zEntry,w2,IF(AND(AJ99&gt;=ExitZ,BE98&gt;0),w2,0)))))</f>
        <v>0</v>
      </c>
      <c r="BF99" s="26" t="n">
        <f aca="false">IF(AK99="",0,IF(AK99&gt;=z4,w4,IF(AK99&gt;=z3,w3,IF(AK99&gt;=zEntry,w2,IF(AND(AK99&gt;=ExitZ,BF98&gt;0),w2,0)))))</f>
        <v>0</v>
      </c>
      <c r="BG99" s="26" t="n">
        <f aca="false">IF(AL99="",0,IF(AL99&gt;=z4,w4,IF(AL99&gt;=z3,w3,IF(AL99&gt;=zEntry,w2,IF(AND(AL99&gt;=ExitZ,BG98&gt;0),w2,0)))))</f>
        <v>0</v>
      </c>
      <c r="BH99" s="26" t="n">
        <f aca="false">IF(AM99="",0,IF(AM99&gt;=z4,w4,IF(AM99&gt;=z3,w3,IF(AM99&gt;=zEntry,w2,IF(AND(AM99&gt;=ExitZ,BH98&gt;0),w2,0)))))</f>
        <v>0</v>
      </c>
      <c r="BI99" s="26" t="n">
        <f aca="false">IF(AN99="",0,IF(AN99&gt;=z4,w4,IF(AN99&gt;=z3,w3,IF(AN99&gt;=zEntry,w2,IF(AND(AN99&gt;=ExitZ,BI98&gt;0),w2,0)))))</f>
        <v>0</v>
      </c>
      <c r="BJ99" s="26" t="n">
        <f aca="false">IF(AO99="",0,IF(AO99&gt;=z4,w4,IF(AO99&gt;=z3,w3,IF(AO99&gt;=zEntry,w2,IF(AND(AO99&gt;=ExitZ,BJ98&gt;0),w2,0)))))</f>
        <v>0</v>
      </c>
      <c r="BK99" s="26" t="n">
        <f aca="false">IF(AP99="",0,IF(AP99&gt;=z4,w4,IF(AP99&gt;=z3,w3,IF(AP99&gt;=zEntry,w2,IF(AND(AP99&gt;=ExitZ,BK98&gt;0),w2,0)))))</f>
        <v>0</v>
      </c>
      <c r="BL99" s="26" t="n">
        <f aca="false">IF(AQ99="",0,IF(AQ99&gt;=z4,w4,IF(AQ99&gt;=z3,w3,IF(AQ99&gt;=zEntry,w2,IF(AND(AQ99&gt;=ExitZ,BL98&gt;0),w2,0)))))</f>
        <v>0</v>
      </c>
      <c r="BM99" s="23" t="n">
        <f aca="false">IF(Rates_Data!AD98&gt;=Rates_Data!AE98,Rates_Data!AK99-Rates_Data!AL99,Rates_Data!AL99-Rates_Data!AK99)</f>
        <v>-0.00549100000000001</v>
      </c>
      <c r="BN99" s="23" t="n">
        <f aca="false">IF(Rates_Data!AD98&gt;=Rates_Data!AF98,Rates_Data!AK99-Rates_Data!AM99,Rates_Data!AM99-Rates_Data!AK99)</f>
        <v>0.00712499999999999</v>
      </c>
      <c r="BO99" s="23" t="n">
        <f aca="false">IF(Rates_Data!AD98&gt;=Rates_Data!AG98,Rates_Data!AK99-Rates_Data!AN99,Rates_Data!AN99-Rates_Data!AK99)</f>
        <v>-0.00207099999999999</v>
      </c>
      <c r="BP99" s="23" t="n">
        <f aca="false">IF(Rates_Data!AD98&gt;=Rates_Data!AH98,Rates_Data!AK99-Rates_Data!AO99,Rates_Data!AO99-Rates_Data!AK99)</f>
        <v>-0.00657399999999999</v>
      </c>
      <c r="BQ99" s="23" t="n">
        <f aca="false">IF(Rates_Data!AD98&gt;=Rates_Data!AI98,Rates_Data!AK99-Rates_Data!AP99,Rates_Data!AP99-Rates_Data!AK99)</f>
        <v>-0.000626999999999992</v>
      </c>
      <c r="BR99" s="23" t="n">
        <f aca="false">IF(Rates_Data!AD98&gt;=Rates_Data!AJ98,Rates_Data!AK99-Rates_Data!AQ99,Rates_Data!AQ99-Rates_Data!AK99)</f>
        <v>-0.000817000000000003</v>
      </c>
      <c r="BS99" s="23" t="n">
        <f aca="false">IF(Rates_Data!AE98&gt;=Rates_Data!AF98,Rates_Data!AL99-Rates_Data!AM99,Rates_Data!AM99-Rates_Data!AL99)</f>
        <v>0.012616</v>
      </c>
      <c r="BT99" s="23" t="n">
        <f aca="false">IF(Rates_Data!AE98&gt;=Rates_Data!AG98,Rates_Data!AL99-Rates_Data!AN99,Rates_Data!AN99-Rates_Data!AL99)</f>
        <v>-0.007562</v>
      </c>
      <c r="BU99" s="23" t="n">
        <f aca="false">IF(Rates_Data!AE98&gt;=Rates_Data!AH98,Rates_Data!AL99-Rates_Data!AO99,Rates_Data!AO99-Rates_Data!AL99)</f>
        <v>-0.012065</v>
      </c>
      <c r="BV99" s="23" t="n">
        <f aca="false">IF(Rates_Data!AE98&gt;=Rates_Data!AI98,Rates_Data!AL99-Rates_Data!AP99,Rates_Data!AP99-Rates_Data!AL99)</f>
        <v>-0.006118</v>
      </c>
      <c r="BW99" s="23" t="n">
        <f aca="false">IF(Rates_Data!AE98&gt;=Rates_Data!AJ98,Rates_Data!AL99-Rates_Data!AQ99,Rates_Data!AQ99-Rates_Data!AL99)</f>
        <v>0.00467400000000001</v>
      </c>
      <c r="BX99" s="23" t="n">
        <f aca="false">IF(Rates_Data!AF98&gt;=Rates_Data!AG98,Rates_Data!AM99-Rates_Data!AN99,Rates_Data!AN99-Rates_Data!AM99)</f>
        <v>0.005054</v>
      </c>
      <c r="BY99" s="23" t="n">
        <f aca="false">IF(Rates_Data!AF98&gt;=Rates_Data!AH98,Rates_Data!AM99-Rates_Data!AO99,Rates_Data!AO99-Rates_Data!AM99)</f>
        <v>0.000550999999999999</v>
      </c>
      <c r="BZ99" s="23" t="n">
        <f aca="false">IF(Rates_Data!AF98&gt;=Rates_Data!AI98,Rates_Data!AM99-Rates_Data!AP99,Rates_Data!AP99-Rates_Data!AM99)</f>
        <v>0.006498</v>
      </c>
      <c r="CA99" s="23" t="n">
        <f aca="false">IF(Rates_Data!AF98&gt;=Rates_Data!AJ98,Rates_Data!AM99-Rates_Data!AQ99,Rates_Data!AQ99-Rates_Data!AM99)</f>
        <v>0.00794199999999999</v>
      </c>
      <c r="CB99" s="23" t="n">
        <f aca="false">IF(Rates_Data!AG98&gt;=Rates_Data!AH98,Rates_Data!AN99-Rates_Data!AO99,Rates_Data!AO99-Rates_Data!AN99)</f>
        <v>0.004503</v>
      </c>
      <c r="CC99" s="23" t="n">
        <f aca="false">IF(Rates_Data!AG98&gt;=Rates_Data!AI98,Rates_Data!AN99-Rates_Data!AP99,Rates_Data!AP99-Rates_Data!AN99)</f>
        <v>-0.001444</v>
      </c>
      <c r="CD99" s="23" t="n">
        <f aca="false">IF(Rates_Data!AG98&gt;=Rates_Data!AJ98,Rates_Data!AN99-Rates_Data!AQ99,Rates_Data!AQ99-Rates_Data!AN99)</f>
        <v>-0.00288799999999999</v>
      </c>
      <c r="CE99" s="23" t="n">
        <f aca="false">IF(Rates_Data!AH98&gt;=Rates_Data!AI98,Rates_Data!AO99-Rates_Data!AP99,Rates_Data!AP99-Rates_Data!AO99)</f>
        <v>0.005947</v>
      </c>
      <c r="CF99" s="23" t="n">
        <f aca="false">IF(Rates_Data!AH98&gt;=Rates_Data!AJ98,Rates_Data!AO99-Rates_Data!AQ99,Rates_Data!AQ99-Rates_Data!AO99)</f>
        <v>-0.007391</v>
      </c>
      <c r="CG99" s="23" t="n">
        <f aca="false">IF(Rates_Data!AI98&gt;=Rates_Data!AJ98,Rates_Data!AP99-Rates_Data!AQ99,Rates_Data!AQ99-Rates_Data!AP99)</f>
        <v>-0.00144399999999999</v>
      </c>
      <c r="CH99" s="27" t="n">
        <f aca="false">IF(ROW()&lt;4+VolLB,"",STDEV(INDEX($BM:$BM,ROW()-VolLB+1):INDEX($BM:$BM,ROW()))*SQRT(12))</f>
        <v>0.0198276085516179</v>
      </c>
      <c r="CI99" s="27" t="n">
        <f aca="false">IF(ROW()&lt;4+VolLB,"",STDEV(INDEX($BN:$BN,ROW()-VolLB+1):INDEX($BN:$BN,ROW()))*SQRT(12))</f>
        <v>0.0205896509982217</v>
      </c>
      <c r="CJ99" s="27" t="n">
        <f aca="false">IF(ROW()&lt;4+VolLB,"",STDEV(INDEX($BO:$BO,ROW()-VolLB+1):INDEX($BO:$BO,ROW()))*SQRT(12))</f>
        <v>0.0222334405355451</v>
      </c>
      <c r="CK99" s="27" t="n">
        <f aca="false">IF(ROW()&lt;4+VolLB,"",STDEV(INDEX($BP:$BP,ROW()-VolLB+1):INDEX($BP:$BP,ROW()))*SQRT(12))</f>
        <v>0.0197048336934295</v>
      </c>
      <c r="CL99" s="27" t="n">
        <f aca="false">IF(ROW()&lt;4+VolLB,"",STDEV(INDEX($BQ:$BQ,ROW()-VolLB+1):INDEX($BQ:$BQ,ROW()))*SQRT(12))</f>
        <v>0.0208168590815004</v>
      </c>
      <c r="CM99" s="27" t="n">
        <f aca="false">IF(ROW()&lt;4+VolLB,"",STDEV(INDEX($BR:$BR,ROW()-VolLB+1):INDEX($BR:$BR,ROW()))*SQRT(12))</f>
        <v>0.0167876962451388</v>
      </c>
      <c r="CN99" s="27" t="n">
        <f aca="false">IF(ROW()&lt;4+VolLB,"",STDEV(INDEX($BS:$BS,ROW()-VolLB+1):INDEX($BS:$BS,ROW()))*SQRT(12))</f>
        <v>0.0246600836147348</v>
      </c>
      <c r="CO99" s="27" t="n">
        <f aca="false">IF(ROW()&lt;4+VolLB,"",STDEV(INDEX($BT:$BT,ROW()-VolLB+1):INDEX($BT:$BT,ROW()))*SQRT(12))</f>
        <v>0.0216845082773064</v>
      </c>
      <c r="CP99" s="27" t="n">
        <f aca="false">IF(ROW()&lt;4+VolLB,"",STDEV(INDEX($BU:$BU,ROW()-VolLB+1):INDEX($BU:$BU,ROW()))*SQRT(12))</f>
        <v>0.022538346023526</v>
      </c>
      <c r="CQ99" s="27" t="n">
        <f aca="false">IF(ROW()&lt;4+VolLB,"",STDEV(INDEX($BV:$BV,ROW()-VolLB+1):INDEX($BV:$BV,ROW()))*SQRT(12))</f>
        <v>0.0239919235553491</v>
      </c>
      <c r="CR99" s="27" t="n">
        <f aca="false">IF(ROW()&lt;4+VolLB,"",STDEV(INDEX($BW:$BW,ROW()-VolLB+1):INDEX($BW:$BW,ROW()))*SQRT(12))</f>
        <v>0.0219825344766942</v>
      </c>
      <c r="CS99" s="27" t="n">
        <f aca="false">IF(ROW()&lt;4+VolLB,"",STDEV(INDEX($BX:$BX,ROW()-VolLB+1):INDEX($BX:$BX,ROW()))*SQRT(12))</f>
        <v>0.022517589226245</v>
      </c>
      <c r="CT99" s="27" t="n">
        <f aca="false">IF(ROW()&lt;4+VolLB,"",STDEV(INDEX($BY:$BY,ROW()-VolLB+1):INDEX($BY:$BY,ROW()))*SQRT(12))</f>
        <v>0.0218164889067661</v>
      </c>
      <c r="CU99" s="27" t="n">
        <f aca="false">IF(ROW()&lt;4+VolLB,"",STDEV(INDEX($BZ:$BZ,ROW()-VolLB+1):INDEX($BZ:$BZ,ROW()))*SQRT(12))</f>
        <v>0.0230016240743375</v>
      </c>
      <c r="CV99" s="27" t="n">
        <f aca="false">IF(ROW()&lt;4+VolLB,"",STDEV(INDEX($CA:$CA,ROW()-VolLB+1):INDEX($CA:$CA,ROW()))*SQRT(12))</f>
        <v>0.0173006355358078</v>
      </c>
      <c r="CW99" s="27" t="n">
        <f aca="false">IF(ROW()&lt;4+VolLB,"",STDEV(INDEX($CB:$CB,ROW()-VolLB+1):INDEX($CB:$CB,ROW()))*SQRT(12))</f>
        <v>0.018486373909038</v>
      </c>
      <c r="CX99" s="27" t="n">
        <f aca="false">IF(ROW()&lt;4+VolLB,"",STDEV(INDEX($CC:$CC,ROW()-VolLB+1):INDEX($CC:$CC,ROW()))*SQRT(12))</f>
        <v>0.021276658177225</v>
      </c>
      <c r="CY99" s="27" t="n">
        <f aca="false">IF(ROW()&lt;4+VolLB,"",STDEV(INDEX($CD:$CD,ROW()-VolLB+1):INDEX($CD:$CD,ROW()))*SQRT(12))</f>
        <v>0.0214508712974333</v>
      </c>
      <c r="CZ99" s="27" t="n">
        <f aca="false">IF(ROW()&lt;4+VolLB,"",STDEV(INDEX($CE:$CE,ROW()-VolLB+1):INDEX($CE:$CE,ROW()))*SQRT(12))</f>
        <v>0.0190498538374595</v>
      </c>
      <c r="DA99" s="27" t="n">
        <f aca="false">IF(ROW()&lt;4+VolLB,"",STDEV(INDEX($CF:$CF,ROW()-VolLB+1):INDEX($CF:$CF,ROW()))*SQRT(12))</f>
        <v>0.0215610510502266</v>
      </c>
      <c r="DB99" s="27" t="n">
        <f aca="false">IF(ROW()&lt;4+VolLB,"",STDEV(INDEX($CG:$CG,ROW()-VolLB+1):INDEX($CG:$CG,ROW()))*SQRT(12))</f>
        <v>0.0204543446301176</v>
      </c>
      <c r="DC99" s="26" t="n">
        <f aca="false">IF(OR(AR99=0,CH99="",CH99=0),0,AR99*MIN(MaxScal,TgtVol/CH99))</f>
        <v>0</v>
      </c>
      <c r="DD99" s="26" t="n">
        <f aca="false">IF(OR(AS99=0,CI99="",CI99=0),0,AS99*MIN(MaxScal,TgtVol/CI99))</f>
        <v>0</v>
      </c>
      <c r="DE99" s="26" t="n">
        <f aca="false">IF(OR(AT99=0,CJ99="",CJ99=0),0,AT99*MIN(MaxScal,TgtVol/CJ99))</f>
        <v>0</v>
      </c>
      <c r="DF99" s="26" t="n">
        <f aca="false">IF(OR(AU99=0,CK99="",CK99=0),0,AU99*MIN(MaxScal,TgtVol/CK99))</f>
        <v>0</v>
      </c>
      <c r="DG99" s="26" t="n">
        <f aca="false">IF(OR(AV99=0,CL99="",CL99=0),0,AV99*MIN(MaxScal,TgtVol/CL99))</f>
        <v>0</v>
      </c>
      <c r="DH99" s="26" t="n">
        <f aca="false">IF(OR(AW99=0,CM99="",CM99=0),0,AW99*MIN(MaxScal,TgtVol/CM99))</f>
        <v>0</v>
      </c>
      <c r="DI99" s="26" t="n">
        <f aca="false">IF(OR(AX99=0,CN99="",CN99=0),0,AX99*MIN(MaxScal,TgtVol/CN99))</f>
        <v>0</v>
      </c>
      <c r="DJ99" s="26" t="n">
        <f aca="false">IF(OR(AY99=0,CO99="",CO99=0),0,AY99*MIN(MaxScal,TgtVol/CO99))</f>
        <v>0</v>
      </c>
      <c r="DK99" s="26" t="n">
        <f aca="false">IF(OR(AZ99=0,CP99="",CP99=0),0,AZ99*MIN(MaxScal,TgtVol/CP99))</f>
        <v>0</v>
      </c>
      <c r="DL99" s="26" t="n">
        <f aca="false">IF(OR(BA99=0,CQ99="",CQ99=0),0,BA99*MIN(MaxScal,TgtVol/CQ99))</f>
        <v>0.833613859841635</v>
      </c>
      <c r="DM99" s="26" t="n">
        <f aca="false">IF(OR(BB99=0,CR99="",CR99=0),0,BB99*MIN(MaxScal,TgtVol/CR99))</f>
        <v>0</v>
      </c>
      <c r="DN99" s="26" t="n">
        <f aca="false">IF(OR(BC99=0,CS99="",CS99=0),0,BC99*MIN(MaxScal,TgtVol/CS99))</f>
        <v>0</v>
      </c>
      <c r="DO99" s="26" t="n">
        <f aca="false">IF(OR(BD99=0,CT99="",CT99=0),0,BD99*MIN(MaxScal,TgtVol/CT99))</f>
        <v>0</v>
      </c>
      <c r="DP99" s="26" t="n">
        <f aca="false">IF(OR(BE99=0,CU99="",CU99=0),0,BE99*MIN(MaxScal,TgtVol/CU99))</f>
        <v>0</v>
      </c>
      <c r="DQ99" s="26" t="n">
        <f aca="false">IF(OR(BF99=0,CV99="",CV99=0),0,BF99*MIN(MaxScal,TgtVol/CV99))</f>
        <v>0</v>
      </c>
      <c r="DR99" s="26" t="n">
        <f aca="false">IF(OR(BG99=0,CW99="",CW99=0),0,BG99*MIN(MaxScal,TgtVol/CW99))</f>
        <v>0</v>
      </c>
      <c r="DS99" s="26" t="n">
        <f aca="false">IF(OR(BH99=0,CX99="",CX99=0),0,BH99*MIN(MaxScal,TgtVol/CX99))</f>
        <v>0</v>
      </c>
      <c r="DT99" s="26" t="n">
        <f aca="false">IF(OR(BI99=0,CY99="",CY99=0),0,BI99*MIN(MaxScal,TgtVol/CY99))</f>
        <v>0</v>
      </c>
      <c r="DU99" s="26" t="n">
        <f aca="false">IF(OR(BJ99=0,CZ99="",CZ99=0),0,BJ99*MIN(MaxScal,TgtVol/CZ99))</f>
        <v>0</v>
      </c>
      <c r="DV99" s="26" t="n">
        <f aca="false">IF(OR(BK99=0,DA99="",DA99=0),0,BK99*MIN(MaxScal,TgtVol/DA99))</f>
        <v>0</v>
      </c>
      <c r="DW99" s="26" t="n">
        <f aca="false">IF(OR(BL99=0,DB99="",DB99=0),0,BL99*MIN(MaxScal,TgtVol/DB99))</f>
        <v>0</v>
      </c>
      <c r="DX99" s="28" t="n">
        <f aca="false">IFERROR(DC98*BM99,"")</f>
        <v>-0</v>
      </c>
      <c r="DY99" s="28" t="n">
        <f aca="false">IFERROR(DD98*BN99,"")</f>
        <v>0</v>
      </c>
      <c r="DZ99" s="28" t="n">
        <f aca="false">IFERROR(DE98*BO99,"")</f>
        <v>-0</v>
      </c>
      <c r="EA99" s="28" t="n">
        <f aca="false">IFERROR(DF98*BP99,"")</f>
        <v>-0</v>
      </c>
      <c r="EB99" s="28" t="n">
        <f aca="false">IFERROR(DG98*BQ99,"")</f>
        <v>-0</v>
      </c>
      <c r="EC99" s="28" t="n">
        <f aca="false">IFERROR(DH98*BR99,"")</f>
        <v>-0</v>
      </c>
      <c r="ED99" s="28" t="n">
        <f aca="false">IFERROR(DI98*BS99,"")</f>
        <v>0</v>
      </c>
      <c r="EE99" s="28" t="n">
        <f aca="false">IFERROR(DJ98*BT99,"")</f>
        <v>-0</v>
      </c>
      <c r="EF99" s="28" t="n">
        <f aca="false">IFERROR(DK98*BU99,"")</f>
        <v>-0</v>
      </c>
      <c r="EG99" s="28" t="n">
        <f aca="false">IFERROR(DL98*BV99,"")</f>
        <v>-0</v>
      </c>
      <c r="EH99" s="28" t="n">
        <f aca="false">IFERROR(DM98*BW99,"")</f>
        <v>0</v>
      </c>
      <c r="EI99" s="28" t="n">
        <f aca="false">IFERROR(DN98*BX99,"")</f>
        <v>0</v>
      </c>
      <c r="EJ99" s="28" t="n">
        <f aca="false">IFERROR(DO98*BY99,"")</f>
        <v>0</v>
      </c>
      <c r="EK99" s="28" t="n">
        <f aca="false">IFERROR(DP98*BZ99,"")</f>
        <v>0.00572577241987678</v>
      </c>
      <c r="EL99" s="28" t="n">
        <f aca="false">IFERROR(DQ98*CA99,"")</f>
        <v>0</v>
      </c>
      <c r="EM99" s="28" t="n">
        <f aca="false">IFERROR(DR98*CB99,"")</f>
        <v>0</v>
      </c>
      <c r="EN99" s="28" t="n">
        <f aca="false">IFERROR(DS98*CC99,"")</f>
        <v>-0</v>
      </c>
      <c r="EO99" s="28" t="n">
        <f aca="false">IFERROR(DT98*CD99,"")</f>
        <v>-0</v>
      </c>
      <c r="EP99" s="28" t="n">
        <f aca="false">IFERROR(DU98*CE99,"")</f>
        <v>0</v>
      </c>
      <c r="EQ99" s="28" t="n">
        <f aca="false">IFERROR(DV98*CF99,"")</f>
        <v>-0</v>
      </c>
      <c r="ER99" s="28" t="n">
        <f aca="false">IFERROR(DW98*CG99,"")</f>
        <v>-0</v>
      </c>
      <c r="ES99" s="28" t="n">
        <f aca="false">IF(ROW()=4,"",SUM(DX99:ER99))</f>
        <v>0.00572577241987678</v>
      </c>
      <c r="ET99" s="29" t="n">
        <f aca="false">COUNTIF(AR99:BL99,"&gt;0")</f>
        <v>1</v>
      </c>
    </row>
    <row r="100" customFormat="false" ht="15" hidden="false" customHeight="false" outlineLevel="0" collapsed="false">
      <c r="A100" s="19" t="n">
        <v>40939</v>
      </c>
      <c r="B100" s="23" t="n">
        <f aca="false">ABS(Rates_Data!AD100-Rates_Data!AE100)</f>
        <v>0.419041237113402</v>
      </c>
      <c r="C100" s="23" t="n">
        <f aca="false">ABS(Rates_Data!AD100-Rates_Data!AF100)</f>
        <v>0.0699793814432985</v>
      </c>
      <c r="D100" s="23" t="n">
        <f aca="false">ABS(Rates_Data!AD100-Rates_Data!AG100)</f>
        <v>0.0305876288659797</v>
      </c>
      <c r="E100" s="23" t="n">
        <f aca="false">ABS(Rates_Data!AD100-Rates_Data!AH100)</f>
        <v>0.846195876288659</v>
      </c>
      <c r="F100" s="23" t="n">
        <f aca="false">ABS(Rates_Data!AD100-Rates_Data!AI100)</f>
        <v>0.328154639175258</v>
      </c>
      <c r="G100" s="23" t="n">
        <f aca="false">ABS(Rates_Data!AD100-Rates_Data!AJ100)</f>
        <v>0.137226804123711</v>
      </c>
      <c r="H100" s="23" t="n">
        <f aca="false">ABS(Rates_Data!AE100-Rates_Data!AF100)</f>
        <v>0.489020618556701</v>
      </c>
      <c r="I100" s="23" t="n">
        <f aca="false">ABS(Rates_Data!AE100-Rates_Data!AG100)</f>
        <v>0.388453608247423</v>
      </c>
      <c r="J100" s="23" t="n">
        <f aca="false">ABS(Rates_Data!AE100-Rates_Data!AH100)</f>
        <v>1.26523711340206</v>
      </c>
      <c r="K100" s="23" t="n">
        <f aca="false">ABS(Rates_Data!AE100-Rates_Data!AI100)</f>
        <v>0.74719587628866</v>
      </c>
      <c r="L100" s="23" t="n">
        <f aca="false">ABS(Rates_Data!AE100-Rates_Data!AJ100)</f>
        <v>0.281814432989691</v>
      </c>
      <c r="M100" s="23" t="n">
        <f aca="false">ABS(Rates_Data!AF100-Rates_Data!AG100)</f>
        <v>0.100567010309278</v>
      </c>
      <c r="N100" s="23" t="n">
        <f aca="false">ABS(Rates_Data!AF100-Rates_Data!AH100)</f>
        <v>0.776216494845361</v>
      </c>
      <c r="O100" s="23" t="n">
        <f aca="false">ABS(Rates_Data!AF100-Rates_Data!AI100)</f>
        <v>0.258175257731959</v>
      </c>
      <c r="P100" s="23" t="n">
        <f aca="false">ABS(Rates_Data!AF100-Rates_Data!AJ100)</f>
        <v>0.20720618556701</v>
      </c>
      <c r="Q100" s="23" t="n">
        <f aca="false">ABS(Rates_Data!AG100-Rates_Data!AH100)</f>
        <v>0.876783505154639</v>
      </c>
      <c r="R100" s="23" t="n">
        <f aca="false">ABS(Rates_Data!AG100-Rates_Data!AI100)</f>
        <v>0.358742268041237</v>
      </c>
      <c r="S100" s="23" t="n">
        <f aca="false">ABS(Rates_Data!AG100-Rates_Data!AJ100)</f>
        <v>0.106639175257732</v>
      </c>
      <c r="T100" s="23" t="n">
        <f aca="false">ABS(Rates_Data!AH100-Rates_Data!AI100)</f>
        <v>0.518041237113402</v>
      </c>
      <c r="U100" s="23" t="n">
        <f aca="false">ABS(Rates_Data!AH100-Rates_Data!AJ100)</f>
        <v>0.983422680412371</v>
      </c>
      <c r="V100" s="23" t="n">
        <f aca="false">ABS(Rates_Data!AI100-Rates_Data!AJ100)</f>
        <v>0.465381443298969</v>
      </c>
      <c r="W100" s="26" t="n">
        <f aca="false">IF(ROW()&lt;4+MinObs-1,"",IFERROR((B100-AVERAGE(B$4:B100))/STDEV(B$4:B100),""))</f>
        <v>0.354871644629043</v>
      </c>
      <c r="X100" s="26" t="n">
        <f aca="false">IF(ROW()&lt;4+MinObs-1,"",IFERROR((C100-AVERAGE(C$4:C100))/STDEV(C$4:C100),""))</f>
        <v>-1.02518411875973</v>
      </c>
      <c r="Y100" s="26" t="n">
        <f aca="false">IF(ROW()&lt;4+MinObs-1,"",IFERROR((D100-AVERAGE(D$4:D100))/STDEV(D$4:D100),""))</f>
        <v>-1.06168257188756</v>
      </c>
      <c r="Z100" s="26" t="n">
        <f aca="false">IF(ROW()&lt;4+MinObs-1,"",IFERROR((E100-AVERAGE(E$4:E100))/STDEV(E$4:E100),""))</f>
        <v>0.274939258453171</v>
      </c>
      <c r="AA100" s="26" t="n">
        <f aca="false">IF(ROW()&lt;4+MinObs-1,"",IFERROR((F100-AVERAGE(F$4:F100))/STDEV(F$4:F100),""))</f>
        <v>-0.214554119098705</v>
      </c>
      <c r="AB100" s="26" t="n">
        <f aca="false">IF(ROW()&lt;4+MinObs-1,"",IFERROR((G100-AVERAGE(G$4:G100))/STDEV(G$4:G100),""))</f>
        <v>-0.72563756209762</v>
      </c>
      <c r="AC100" s="26" t="n">
        <f aca="false">IF(ROW()&lt;4+MinObs-1,"",IFERROR((H100-AVERAGE(H$4:H100))/STDEV(H$4:H100),""))</f>
        <v>0.961264969549115</v>
      </c>
      <c r="AD100" s="26" t="n">
        <f aca="false">IF(ROW()&lt;4+MinObs-1,"",IFERROR((I100-AVERAGE(I$4:I100))/STDEV(I$4:I100),""))</f>
        <v>-0.0515579582777949</v>
      </c>
      <c r="AE100" s="26" t="n">
        <f aca="false">IF(ROW()&lt;4+MinObs-1,"",IFERROR((J100-AVERAGE(J$4:J100))/STDEV(J$4:J100),""))</f>
        <v>2.0412238104807</v>
      </c>
      <c r="AF100" s="26" t="n">
        <f aca="false">IF(ROW()&lt;4+MinObs-1,"",IFERROR((K100-AVERAGE(K$4:K100))/STDEV(K$4:K100),""))</f>
        <v>2.45865121540104</v>
      </c>
      <c r="AG100" s="26" t="n">
        <f aca="false">IF(ROW()&lt;4+MinObs-1,"",IFERROR((L100-AVERAGE(L$4:L100))/STDEV(L$4:L100),""))</f>
        <v>-0.203993187876384</v>
      </c>
      <c r="AH100" s="26" t="n">
        <f aca="false">IF(ROW()&lt;4+MinObs-1,"",IFERROR((M100-AVERAGE(M$4:M100))/STDEV(M$4:M100),""))</f>
        <v>-0.883746268306283</v>
      </c>
      <c r="AI100" s="26" t="n">
        <f aca="false">IF(ROW()&lt;4+MinObs-1,"",IFERROR((N100-AVERAGE(N$4:N100))/STDEV(N$4:N100),""))</f>
        <v>0.373077483883476</v>
      </c>
      <c r="AJ100" s="26" t="n">
        <f aca="false">IF(ROW()&lt;4+MinObs-1,"",IFERROR((O100-AVERAGE(O$4:O100))/STDEV(O$4:O100),""))</f>
        <v>-0.324340408898089</v>
      </c>
      <c r="AK100" s="26" t="n">
        <f aca="false">IF(ROW()&lt;4+MinObs-1,"",IFERROR((P100-AVERAGE(P$4:P100))/STDEV(P$4:P100),""))</f>
        <v>-0.515829333599891</v>
      </c>
      <c r="AL100" s="26" t="n">
        <f aca="false">IF(ROW()&lt;4+MinObs-1,"",IFERROR((Q100-AVERAGE(Q$4:Q100))/STDEV(Q$4:Q100),""))</f>
        <v>1.01598875745781</v>
      </c>
      <c r="AM100" s="26" t="n">
        <f aca="false">IF(ROW()&lt;4+MinObs-1,"",IFERROR((R100-AVERAGE(R$4:R100))/STDEV(R$4:R100),""))</f>
        <v>-0.201631318992463</v>
      </c>
      <c r="AN100" s="26" t="n">
        <f aca="false">IF(ROW()&lt;4+MinObs-1,"",IFERROR((S100-AVERAGE(S$4:S100))/STDEV(S$4:S100),""))</f>
        <v>-1.1051251871888</v>
      </c>
      <c r="AO100" s="26" t="n">
        <f aca="false">IF(ROW()&lt;4+MinObs-1,"",IFERROR((T100-AVERAGE(T$4:T100))/STDEV(T$4:T100),""))</f>
        <v>-0.0730468260703809</v>
      </c>
      <c r="AP100" s="26" t="n">
        <f aca="false">IF(ROW()&lt;4+MinObs-1,"",IFERROR((U100-AVERAGE(U$4:U100))/STDEV(U$4:U100),""))</f>
        <v>0.453432714789379</v>
      </c>
      <c r="AQ100" s="26" t="n">
        <f aca="false">IF(ROW()&lt;4+MinObs-1,"",IFERROR((V100-AVERAGE(V$4:V100))/STDEV(V$4:V100),""))</f>
        <v>0.545044494471525</v>
      </c>
      <c r="AR100" s="26" t="n">
        <f aca="false">IF(W100="",0,IF(W100&gt;=z4,w4,IF(W100&gt;=z3,w3,IF(W100&gt;=zEntry,w2,IF(AND(W100&gt;=ExitZ,AR99&gt;0),w2,0)))))</f>
        <v>0</v>
      </c>
      <c r="AS100" s="26" t="n">
        <f aca="false">IF(X100="",0,IF(X100&gt;=z4,w4,IF(X100&gt;=z3,w3,IF(X100&gt;=zEntry,w2,IF(AND(X100&gt;=ExitZ,AS99&gt;0),w2,0)))))</f>
        <v>0</v>
      </c>
      <c r="AT100" s="26" t="n">
        <f aca="false">IF(Y100="",0,IF(Y100&gt;=z4,w4,IF(Y100&gt;=z3,w3,IF(Y100&gt;=zEntry,w2,IF(AND(Y100&gt;=ExitZ,AT99&gt;0),w2,0)))))</f>
        <v>0</v>
      </c>
      <c r="AU100" s="26" t="n">
        <f aca="false">IF(Z100="",0,IF(Z100&gt;=z4,w4,IF(Z100&gt;=z3,w3,IF(Z100&gt;=zEntry,w2,IF(AND(Z100&gt;=ExitZ,AU99&gt;0),w2,0)))))</f>
        <v>0</v>
      </c>
      <c r="AV100" s="26" t="n">
        <f aca="false">IF(AA100="",0,IF(AA100&gt;=z4,w4,IF(AA100&gt;=z3,w3,IF(AA100&gt;=zEntry,w2,IF(AND(AA100&gt;=ExitZ,AV99&gt;0),w2,0)))))</f>
        <v>0</v>
      </c>
      <c r="AW100" s="26" t="n">
        <f aca="false">IF(AB100="",0,IF(AB100&gt;=z4,w4,IF(AB100&gt;=z3,w3,IF(AB100&gt;=zEntry,w2,IF(AND(AB100&gt;=ExitZ,AW99&gt;0),w2,0)))))</f>
        <v>0</v>
      </c>
      <c r="AX100" s="26" t="n">
        <f aca="false">IF(AC100="",0,IF(AC100&gt;=z4,w4,IF(AC100&gt;=z3,w3,IF(AC100&gt;=zEntry,w2,IF(AND(AC100&gt;=ExitZ,AX99&gt;0),w2,0)))))</f>
        <v>0</v>
      </c>
      <c r="AY100" s="26" t="n">
        <f aca="false">IF(AD100="",0,IF(AD100&gt;=z4,w4,IF(AD100&gt;=z3,w3,IF(AD100&gt;=zEntry,w2,IF(AND(AD100&gt;=ExitZ,AY99&gt;0),w2,0)))))</f>
        <v>0</v>
      </c>
      <c r="AZ100" s="26" t="n">
        <f aca="false">IF(AE100="",0,IF(AE100&gt;=z4,w4,IF(AE100&gt;=z3,w3,IF(AE100&gt;=zEntry,w2,IF(AND(AE100&gt;=ExitZ,AZ99&gt;0),w2,0)))))</f>
        <v>1</v>
      </c>
      <c r="BA100" s="26" t="n">
        <f aca="false">IF(AF100="",0,IF(AF100&gt;=z4,w4,IF(AF100&gt;=z3,w3,IF(AF100&gt;=zEntry,w2,IF(AND(AF100&gt;=ExitZ,BA99&gt;0),w2,0)))))</f>
        <v>1</v>
      </c>
      <c r="BB100" s="26" t="n">
        <f aca="false">IF(AG100="",0,IF(AG100&gt;=z4,w4,IF(AG100&gt;=z3,w3,IF(AG100&gt;=zEntry,w2,IF(AND(AG100&gt;=ExitZ,BB99&gt;0),w2,0)))))</f>
        <v>0</v>
      </c>
      <c r="BC100" s="26" t="n">
        <f aca="false">IF(AH100="",0,IF(AH100&gt;=z4,w4,IF(AH100&gt;=z3,w3,IF(AH100&gt;=zEntry,w2,IF(AND(AH100&gt;=ExitZ,BC99&gt;0),w2,0)))))</f>
        <v>0</v>
      </c>
      <c r="BD100" s="26" t="n">
        <f aca="false">IF(AI100="",0,IF(AI100&gt;=z4,w4,IF(AI100&gt;=z3,w3,IF(AI100&gt;=zEntry,w2,IF(AND(AI100&gt;=ExitZ,BD99&gt;0),w2,0)))))</f>
        <v>0</v>
      </c>
      <c r="BE100" s="26" t="n">
        <f aca="false">IF(AJ100="",0,IF(AJ100&gt;=z4,w4,IF(AJ100&gt;=z3,w3,IF(AJ100&gt;=zEntry,w2,IF(AND(AJ100&gt;=ExitZ,BE99&gt;0),w2,0)))))</f>
        <v>0</v>
      </c>
      <c r="BF100" s="26" t="n">
        <f aca="false">IF(AK100="",0,IF(AK100&gt;=z4,w4,IF(AK100&gt;=z3,w3,IF(AK100&gt;=zEntry,w2,IF(AND(AK100&gt;=ExitZ,BF99&gt;0),w2,0)))))</f>
        <v>0</v>
      </c>
      <c r="BG100" s="26" t="n">
        <f aca="false">IF(AL100="",0,IF(AL100&gt;=z4,w4,IF(AL100&gt;=z3,w3,IF(AL100&gt;=zEntry,w2,IF(AND(AL100&gt;=ExitZ,BG99&gt;0),w2,0)))))</f>
        <v>0</v>
      </c>
      <c r="BH100" s="26" t="n">
        <f aca="false">IF(AM100="",0,IF(AM100&gt;=z4,w4,IF(AM100&gt;=z3,w3,IF(AM100&gt;=zEntry,w2,IF(AND(AM100&gt;=ExitZ,BH99&gt;0),w2,0)))))</f>
        <v>0</v>
      </c>
      <c r="BI100" s="26" t="n">
        <f aca="false">IF(AN100="",0,IF(AN100&gt;=z4,w4,IF(AN100&gt;=z3,w3,IF(AN100&gt;=zEntry,w2,IF(AND(AN100&gt;=ExitZ,BI99&gt;0),w2,0)))))</f>
        <v>0</v>
      </c>
      <c r="BJ100" s="26" t="n">
        <f aca="false">IF(AO100="",0,IF(AO100&gt;=z4,w4,IF(AO100&gt;=z3,w3,IF(AO100&gt;=zEntry,w2,IF(AND(AO100&gt;=ExitZ,BJ99&gt;0),w2,0)))))</f>
        <v>0</v>
      </c>
      <c r="BK100" s="26" t="n">
        <f aca="false">IF(AP100="",0,IF(AP100&gt;=z4,w4,IF(AP100&gt;=z3,w3,IF(AP100&gt;=zEntry,w2,IF(AND(AP100&gt;=ExitZ,BK99&gt;0),w2,0)))))</f>
        <v>0</v>
      </c>
      <c r="BL100" s="26" t="n">
        <f aca="false">IF(AQ100="",0,IF(AQ100&gt;=z4,w4,IF(AQ100&gt;=z3,w3,IF(AQ100&gt;=zEntry,w2,IF(AND(AQ100&gt;=ExitZ,BL99&gt;0),w2,0)))))</f>
        <v>0</v>
      </c>
      <c r="BM100" s="23" t="n">
        <f aca="false">IF(Rates_Data!AD99&gt;=Rates_Data!AE99,Rates_Data!AK100-Rates_Data!AL100,Rates_Data!AL100-Rates_Data!AK100)</f>
        <v>-0.001881</v>
      </c>
      <c r="BN100" s="23" t="n">
        <f aca="false">IF(Rates_Data!AD99&gt;=Rates_Data!AF99,Rates_Data!AK100-Rates_Data!AM100,Rates_Data!AM100-Rates_Data!AK100)</f>
        <v>0.006555</v>
      </c>
      <c r="BO100" s="23" t="n">
        <f aca="false">IF(Rates_Data!AD99&gt;=Rates_Data!AG99,Rates_Data!AK100-Rates_Data!AN100,Rates_Data!AN100-Rates_Data!AK100)</f>
        <v>0.007429</v>
      </c>
      <c r="BP100" s="23" t="n">
        <f aca="false">IF(Rates_Data!AD99&gt;=Rates_Data!AH99,Rates_Data!AK100-Rates_Data!AO100,Rates_Data!AO100-Rates_Data!AK100)</f>
        <v>-0.001577</v>
      </c>
      <c r="BQ100" s="23" t="n">
        <f aca="false">IF(Rates_Data!AD99&gt;=Rates_Data!AI99,Rates_Data!AK100-Rates_Data!AP100,Rates_Data!AP100-Rates_Data!AK100)</f>
        <v>-0.000399000000000001</v>
      </c>
      <c r="BR100" s="23" t="n">
        <f aca="false">IF(Rates_Data!AD99&gt;=Rates_Data!AJ99,Rates_Data!AK100-Rates_Data!AQ100,Rates_Data!AQ100-Rates_Data!AK100)</f>
        <v>0.001045</v>
      </c>
      <c r="BS100" s="23" t="n">
        <f aca="false">IF(Rates_Data!AE99&gt;=Rates_Data!AF99,Rates_Data!AL100-Rates_Data!AM100,Rates_Data!AM100-Rates_Data!AL100)</f>
        <v>-0.008436</v>
      </c>
      <c r="BT100" s="23" t="n">
        <f aca="false">IF(Rates_Data!AE99&gt;=Rates_Data!AG99,Rates_Data!AL100-Rates_Data!AN100,Rates_Data!AN100-Rates_Data!AL100)</f>
        <v>0.00554800000000001</v>
      </c>
      <c r="BU100" s="23" t="n">
        <f aca="false">IF(Rates_Data!AE99&gt;=Rates_Data!AH99,Rates_Data!AL100-Rates_Data!AO100,Rates_Data!AO100-Rates_Data!AL100)</f>
        <v>-0.003458</v>
      </c>
      <c r="BV100" s="23" t="n">
        <f aca="false">IF(Rates_Data!AE99&gt;=Rates_Data!AI99,Rates_Data!AL100-Rates_Data!AP100,Rates_Data!AP100-Rates_Data!AL100)</f>
        <v>-0.00228</v>
      </c>
      <c r="BW100" s="23" t="n">
        <f aca="false">IF(Rates_Data!AE99&gt;=Rates_Data!AJ99,Rates_Data!AL100-Rates_Data!AQ100,Rates_Data!AQ100-Rates_Data!AL100)</f>
        <v>-0.000835999999999992</v>
      </c>
      <c r="BX100" s="23" t="n">
        <f aca="false">IF(Rates_Data!AF99&gt;=Rates_Data!AG99,Rates_Data!AM100-Rates_Data!AN100,Rates_Data!AN100-Rates_Data!AM100)</f>
        <v>0.013984</v>
      </c>
      <c r="BY100" s="23" t="n">
        <f aca="false">IF(Rates_Data!AF99&gt;=Rates_Data!AH99,Rates_Data!AM100-Rates_Data!AO100,Rates_Data!AO100-Rates_Data!AM100)</f>
        <v>0.004978</v>
      </c>
      <c r="BZ100" s="23" t="n">
        <f aca="false">IF(Rates_Data!AF99&gt;=Rates_Data!AI99,Rates_Data!AM100-Rates_Data!AP100,Rates_Data!AP100-Rates_Data!AM100)</f>
        <v>0.006156</v>
      </c>
      <c r="CA100" s="23" t="n">
        <f aca="false">IF(Rates_Data!AF99&gt;=Rates_Data!AJ99,Rates_Data!AM100-Rates_Data!AQ100,Rates_Data!AQ100-Rates_Data!AM100)</f>
        <v>0.00760000000000001</v>
      </c>
      <c r="CB100" s="23" t="n">
        <f aca="false">IF(Rates_Data!AG99&gt;=Rates_Data!AH99,Rates_Data!AN100-Rates_Data!AO100,Rates_Data!AO100-Rates_Data!AN100)</f>
        <v>-0.009006</v>
      </c>
      <c r="CC100" s="23" t="n">
        <f aca="false">IF(Rates_Data!AG99&gt;=Rates_Data!AI99,Rates_Data!AN100-Rates_Data!AP100,Rates_Data!AP100-Rates_Data!AN100)</f>
        <v>-0.007828</v>
      </c>
      <c r="CD100" s="23" t="n">
        <f aca="false">IF(Rates_Data!AG99&gt;=Rates_Data!AJ99,Rates_Data!AN100-Rates_Data!AQ100,Rates_Data!AQ100-Rates_Data!AN100)</f>
        <v>0.006384</v>
      </c>
      <c r="CE100" s="23" t="n">
        <f aca="false">IF(Rates_Data!AH99&gt;=Rates_Data!AI99,Rates_Data!AO100-Rates_Data!AP100,Rates_Data!AP100-Rates_Data!AO100)</f>
        <v>-0.001178</v>
      </c>
      <c r="CF100" s="23" t="n">
        <f aca="false">IF(Rates_Data!AH99&gt;=Rates_Data!AJ99,Rates_Data!AO100-Rates_Data!AQ100,Rates_Data!AQ100-Rates_Data!AO100)</f>
        <v>-0.00262200000000001</v>
      </c>
      <c r="CG100" s="23" t="n">
        <f aca="false">IF(Rates_Data!AI99&gt;=Rates_Data!AJ99,Rates_Data!AP100-Rates_Data!AQ100,Rates_Data!AQ100-Rates_Data!AP100)</f>
        <v>-0.001444</v>
      </c>
      <c r="CH100" s="27" t="n">
        <f aca="false">IF(ROW()&lt;4+VolLB,"",STDEV(INDEX($BM:$BM,ROW()-VolLB+1):INDEX($BM:$BM,ROW()))*SQRT(12))</f>
        <v>0.0185789956330619</v>
      </c>
      <c r="CI100" s="27" t="n">
        <f aca="false">IF(ROW()&lt;4+VolLB,"",STDEV(INDEX($BN:$BN,ROW()-VolLB+1):INDEX($BN:$BN,ROW()))*SQRT(12))</f>
        <v>0.020418210043045</v>
      </c>
      <c r="CJ100" s="27" t="n">
        <f aca="false">IF(ROW()&lt;4+VolLB,"",STDEV(INDEX($BO:$BO,ROW()-VolLB+1):INDEX($BO:$BO,ROW()))*SQRT(12))</f>
        <v>0.0226866843958343</v>
      </c>
      <c r="CK100" s="27" t="n">
        <f aca="false">IF(ROW()&lt;4+VolLB,"",STDEV(INDEX($BP:$BP,ROW()-VolLB+1):INDEX($BP:$BP,ROW()))*SQRT(12))</f>
        <v>0.0193928925603465</v>
      </c>
      <c r="CL100" s="27" t="n">
        <f aca="false">IF(ROW()&lt;4+VolLB,"",STDEV(INDEX($BQ:$BQ,ROW()-VolLB+1):INDEX($BQ:$BQ,ROW()))*SQRT(12))</f>
        <v>0.0207587372923169</v>
      </c>
      <c r="CM100" s="27" t="n">
        <f aca="false">IF(ROW()&lt;4+VolLB,"",STDEV(INDEX($BR:$BR,ROW()-VolLB+1):INDEX($BR:$BR,ROW()))*SQRT(12))</f>
        <v>0.0165998248352778</v>
      </c>
      <c r="CN100" s="27" t="n">
        <f aca="false">IF(ROW()&lt;4+VolLB,"",STDEV(INDEX($BS:$BS,ROW()-VolLB+1):INDEX($BS:$BS,ROW()))*SQRT(12))</f>
        <v>0.0231437868729179</v>
      </c>
      <c r="CO100" s="27" t="n">
        <f aca="false">IF(ROW()&lt;4+VolLB,"",STDEV(INDEX($BT:$BT,ROW()-VolLB+1):INDEX($BT:$BT,ROW()))*SQRT(12))</f>
        <v>0.020862556940263</v>
      </c>
      <c r="CP100" s="27" t="n">
        <f aca="false">IF(ROW()&lt;4+VolLB,"",STDEV(INDEX($BU:$BU,ROW()-VolLB+1):INDEX($BU:$BU,ROW()))*SQRT(12))</f>
        <v>0.0199573346335674</v>
      </c>
      <c r="CQ100" s="27" t="n">
        <f aca="false">IF(ROW()&lt;4+VolLB,"",STDEV(INDEX($BV:$BV,ROW()-VolLB+1):INDEX($BV:$BV,ROW()))*SQRT(12))</f>
        <v>0.0234691701056433</v>
      </c>
      <c r="CR100" s="27" t="n">
        <f aca="false">IF(ROW()&lt;4+VolLB,"",STDEV(INDEX($BW:$BW,ROW()-VolLB+1):INDEX($BW:$BW,ROW()))*SQRT(12))</f>
        <v>0.0202723731013886</v>
      </c>
      <c r="CS100" s="27" t="n">
        <f aca="false">IF(ROW()&lt;4+VolLB,"",STDEV(INDEX($BX:$BX,ROW()-VolLB+1):INDEX($BX:$BX,ROW()))*SQRT(12))</f>
        <v>0.0234782605754264</v>
      </c>
      <c r="CT100" s="27" t="n">
        <f aca="false">IF(ROW()&lt;4+VolLB,"",STDEV(INDEX($BY:$BY,ROW()-VolLB+1):INDEX($BY:$BY,ROW()))*SQRT(12))</f>
        <v>0.021982254203919</v>
      </c>
      <c r="CU100" s="27" t="n">
        <f aca="false">IF(ROW()&lt;4+VolLB,"",STDEV(INDEX($BZ:$BZ,ROW()-VolLB+1):INDEX($BZ:$BZ,ROW()))*SQRT(12))</f>
        <v>0.0224817161215826</v>
      </c>
      <c r="CV100" s="27" t="n">
        <f aca="false">IF(ROW()&lt;4+VolLB,"",STDEV(INDEX($CA:$CA,ROW()-VolLB+1):INDEX($CA:$CA,ROW()))*SQRT(12))</f>
        <v>0.017501541695356</v>
      </c>
      <c r="CW100" s="27" t="n">
        <f aca="false">IF(ROW()&lt;4+VolLB,"",STDEV(INDEX($CB:$CB,ROW()-VolLB+1):INDEX($CB:$CB,ROW()))*SQRT(12))</f>
        <v>0.0188489531681028</v>
      </c>
      <c r="CX100" s="27" t="n">
        <f aca="false">IF(ROW()&lt;4+VolLB,"",STDEV(INDEX($CC:$CC,ROW()-VolLB+1):INDEX($CC:$CC,ROW()))*SQRT(12))</f>
        <v>0.0217578977317378</v>
      </c>
      <c r="CY100" s="27" t="n">
        <f aca="false">IF(ROW()&lt;4+VolLB,"",STDEV(INDEX($CD:$CD,ROW()-VolLB+1):INDEX($CD:$CD,ROW()))*SQRT(12))</f>
        <v>0.0217479720650652</v>
      </c>
      <c r="CZ100" s="27" t="n">
        <f aca="false">IF(ROW()&lt;4+VolLB,"",STDEV(INDEX($CE:$CE,ROW()-VolLB+1):INDEX($CE:$CE,ROW()))*SQRT(12))</f>
        <v>0.0185373061493894</v>
      </c>
      <c r="DA100" s="27" t="n">
        <f aca="false">IF(ROW()&lt;4+VolLB,"",STDEV(INDEX($CF:$CF,ROW()-VolLB+1):INDEX($CF:$CF,ROW()))*SQRT(12))</f>
        <v>0.0215055039271788</v>
      </c>
      <c r="DB100" s="27" t="n">
        <f aca="false">IF(ROW()&lt;4+VolLB,"",STDEV(INDEX($CG:$CG,ROW()-VolLB+1):INDEX($CG:$CG,ROW()))*SQRT(12))</f>
        <v>0.0203254249413787</v>
      </c>
      <c r="DC100" s="26" t="n">
        <f aca="false">IF(OR(AR100=0,CH100="",CH100=0),0,AR100*MIN(MaxScal,TgtVol/CH100))</f>
        <v>0</v>
      </c>
      <c r="DD100" s="26" t="n">
        <f aca="false">IF(OR(AS100=0,CI100="",CI100=0),0,AS100*MIN(MaxScal,TgtVol/CI100))</f>
        <v>0</v>
      </c>
      <c r="DE100" s="26" t="n">
        <f aca="false">IF(OR(AT100=0,CJ100="",CJ100=0),0,AT100*MIN(MaxScal,TgtVol/CJ100))</f>
        <v>0</v>
      </c>
      <c r="DF100" s="26" t="n">
        <f aca="false">IF(OR(AU100=0,CK100="",CK100=0),0,AU100*MIN(MaxScal,TgtVol/CK100))</f>
        <v>0</v>
      </c>
      <c r="DG100" s="26" t="n">
        <f aca="false">IF(OR(AV100=0,CL100="",CL100=0),0,AV100*MIN(MaxScal,TgtVol/CL100))</f>
        <v>0</v>
      </c>
      <c r="DH100" s="26" t="n">
        <f aca="false">IF(OR(AW100=0,CM100="",CM100=0),0,AW100*MIN(MaxScal,TgtVol/CM100))</f>
        <v>0</v>
      </c>
      <c r="DI100" s="26" t="n">
        <f aca="false">IF(OR(AX100=0,CN100="",CN100=0),0,AX100*MIN(MaxScal,TgtVol/CN100))</f>
        <v>0</v>
      </c>
      <c r="DJ100" s="26" t="n">
        <f aca="false">IF(OR(AY100=0,CO100="",CO100=0),0,AY100*MIN(MaxScal,TgtVol/CO100))</f>
        <v>0</v>
      </c>
      <c r="DK100" s="26" t="n">
        <f aca="false">IF(OR(AZ100=0,CP100="",CP100=0),0,AZ100*MIN(MaxScal,TgtVol/CP100))</f>
        <v>1.00213782888426</v>
      </c>
      <c r="DL100" s="26" t="n">
        <f aca="false">IF(OR(BA100=0,CQ100="",CQ100=0),0,BA100*MIN(MaxScal,TgtVol/CQ100))</f>
        <v>0.852181815972731</v>
      </c>
      <c r="DM100" s="26" t="n">
        <f aca="false">IF(OR(BB100=0,CR100="",CR100=0),0,BB100*MIN(MaxScal,TgtVol/CR100))</f>
        <v>0</v>
      </c>
      <c r="DN100" s="26" t="n">
        <f aca="false">IF(OR(BC100=0,CS100="",CS100=0),0,BC100*MIN(MaxScal,TgtVol/CS100))</f>
        <v>0</v>
      </c>
      <c r="DO100" s="26" t="n">
        <f aca="false">IF(OR(BD100=0,CT100="",CT100=0),0,BD100*MIN(MaxScal,TgtVol/CT100))</f>
        <v>0</v>
      </c>
      <c r="DP100" s="26" t="n">
        <f aca="false">IF(OR(BE100=0,CU100="",CU100=0),0,BE100*MIN(MaxScal,TgtVol/CU100))</f>
        <v>0</v>
      </c>
      <c r="DQ100" s="26" t="n">
        <f aca="false">IF(OR(BF100=0,CV100="",CV100=0),0,BF100*MIN(MaxScal,TgtVol/CV100))</f>
        <v>0</v>
      </c>
      <c r="DR100" s="26" t="n">
        <f aca="false">IF(OR(BG100=0,CW100="",CW100=0),0,BG100*MIN(MaxScal,TgtVol/CW100))</f>
        <v>0</v>
      </c>
      <c r="DS100" s="26" t="n">
        <f aca="false">IF(OR(BH100=0,CX100="",CX100=0),0,BH100*MIN(MaxScal,TgtVol/CX100))</f>
        <v>0</v>
      </c>
      <c r="DT100" s="26" t="n">
        <f aca="false">IF(OR(BI100=0,CY100="",CY100=0),0,BI100*MIN(MaxScal,TgtVol/CY100))</f>
        <v>0</v>
      </c>
      <c r="DU100" s="26" t="n">
        <f aca="false">IF(OR(BJ100=0,CZ100="",CZ100=0),0,BJ100*MIN(MaxScal,TgtVol/CZ100))</f>
        <v>0</v>
      </c>
      <c r="DV100" s="26" t="n">
        <f aca="false">IF(OR(BK100=0,DA100="",DA100=0),0,BK100*MIN(MaxScal,TgtVol/DA100))</f>
        <v>0</v>
      </c>
      <c r="DW100" s="26" t="n">
        <f aca="false">IF(OR(BL100=0,DB100="",DB100=0),0,BL100*MIN(MaxScal,TgtVol/DB100))</f>
        <v>0</v>
      </c>
      <c r="DX100" s="28" t="n">
        <f aca="false">IFERROR(DC99*BM100,"")</f>
        <v>-0</v>
      </c>
      <c r="DY100" s="28" t="n">
        <f aca="false">IFERROR(DD99*BN100,"")</f>
        <v>0</v>
      </c>
      <c r="DZ100" s="28" t="n">
        <f aca="false">IFERROR(DE99*BO100,"")</f>
        <v>0</v>
      </c>
      <c r="EA100" s="28" t="n">
        <f aca="false">IFERROR(DF99*BP100,"")</f>
        <v>-0</v>
      </c>
      <c r="EB100" s="28" t="n">
        <f aca="false">IFERROR(DG99*BQ100,"")</f>
        <v>-0</v>
      </c>
      <c r="EC100" s="28" t="n">
        <f aca="false">IFERROR(DH99*BR100,"")</f>
        <v>0</v>
      </c>
      <c r="ED100" s="28" t="n">
        <f aca="false">IFERROR(DI99*BS100,"")</f>
        <v>-0</v>
      </c>
      <c r="EE100" s="28" t="n">
        <f aca="false">IFERROR(DJ99*BT100,"")</f>
        <v>0</v>
      </c>
      <c r="EF100" s="28" t="n">
        <f aca="false">IFERROR(DK99*BU100,"")</f>
        <v>-0</v>
      </c>
      <c r="EG100" s="28" t="n">
        <f aca="false">IFERROR(DL99*BV100,"")</f>
        <v>-0.00190063960043893</v>
      </c>
      <c r="EH100" s="28" t="n">
        <f aca="false">IFERROR(DM99*BW100,"")</f>
        <v>-0</v>
      </c>
      <c r="EI100" s="28" t="n">
        <f aca="false">IFERROR(DN99*BX100,"")</f>
        <v>0</v>
      </c>
      <c r="EJ100" s="28" t="n">
        <f aca="false">IFERROR(DO99*BY100,"")</f>
        <v>0</v>
      </c>
      <c r="EK100" s="28" t="n">
        <f aca="false">IFERROR(DP99*BZ100,"")</f>
        <v>0</v>
      </c>
      <c r="EL100" s="28" t="n">
        <f aca="false">IFERROR(DQ99*CA100,"")</f>
        <v>0</v>
      </c>
      <c r="EM100" s="28" t="n">
        <f aca="false">IFERROR(DR99*CB100,"")</f>
        <v>-0</v>
      </c>
      <c r="EN100" s="28" t="n">
        <f aca="false">IFERROR(DS99*CC100,"")</f>
        <v>-0</v>
      </c>
      <c r="EO100" s="28" t="n">
        <f aca="false">IFERROR(DT99*CD100,"")</f>
        <v>0</v>
      </c>
      <c r="EP100" s="28" t="n">
        <f aca="false">IFERROR(DU99*CE100,"")</f>
        <v>-0</v>
      </c>
      <c r="EQ100" s="28" t="n">
        <f aca="false">IFERROR(DV99*CF100,"")</f>
        <v>-0</v>
      </c>
      <c r="ER100" s="28" t="n">
        <f aca="false">IFERROR(DW99*CG100,"")</f>
        <v>-0</v>
      </c>
      <c r="ES100" s="28" t="n">
        <f aca="false">IF(ROW()=4,"",SUM(DX100:ER100))</f>
        <v>-0.00190063960043893</v>
      </c>
      <c r="ET100" s="29" t="n">
        <f aca="false">COUNTIF(AR100:BL100,"&gt;0")</f>
        <v>2</v>
      </c>
    </row>
    <row r="101" customFormat="false" ht="15" hidden="false" customHeight="false" outlineLevel="0" collapsed="false">
      <c r="A101" s="19" t="n">
        <v>40968</v>
      </c>
      <c r="B101" s="23" t="n">
        <f aca="false">ABS(Rates_Data!AD101-Rates_Data!AE101)</f>
        <v>0.461285714285714</v>
      </c>
      <c r="C101" s="23" t="n">
        <f aca="false">ABS(Rates_Data!AD101-Rates_Data!AF101)</f>
        <v>0.0950000000000003</v>
      </c>
      <c r="D101" s="23" t="n">
        <f aca="false">ABS(Rates_Data!AD101-Rates_Data!AG101)</f>
        <v>0.129081632653061</v>
      </c>
      <c r="E101" s="23" t="n">
        <f aca="false">ABS(Rates_Data!AD101-Rates_Data!AH101)</f>
        <v>0.612877551020408</v>
      </c>
      <c r="F101" s="23" t="n">
        <f aca="false">ABS(Rates_Data!AD101-Rates_Data!AI101)</f>
        <v>0.349551020408163</v>
      </c>
      <c r="G101" s="23" t="n">
        <f aca="false">ABS(Rates_Data!AD101-Rates_Data!AJ101)</f>
        <v>0.355561224489796</v>
      </c>
      <c r="H101" s="23" t="n">
        <f aca="false">ABS(Rates_Data!AE101-Rates_Data!AF101)</f>
        <v>0.556285714285715</v>
      </c>
      <c r="I101" s="23" t="n">
        <f aca="false">ABS(Rates_Data!AE101-Rates_Data!AG101)</f>
        <v>0.590367346938776</v>
      </c>
      <c r="J101" s="23" t="n">
        <f aca="false">ABS(Rates_Data!AE101-Rates_Data!AH101)</f>
        <v>1.07416326530612</v>
      </c>
      <c r="K101" s="23" t="n">
        <f aca="false">ABS(Rates_Data!AE101-Rates_Data!AI101)</f>
        <v>0.810836734693878</v>
      </c>
      <c r="L101" s="23" t="n">
        <f aca="false">ABS(Rates_Data!AE101-Rates_Data!AJ101)</f>
        <v>0.105724489795918</v>
      </c>
      <c r="M101" s="23" t="n">
        <f aca="false">ABS(Rates_Data!AF101-Rates_Data!AG101)</f>
        <v>0.034081632653061</v>
      </c>
      <c r="N101" s="23" t="n">
        <f aca="false">ABS(Rates_Data!AF101-Rates_Data!AH101)</f>
        <v>0.517877551020408</v>
      </c>
      <c r="O101" s="23" t="n">
        <f aca="false">ABS(Rates_Data!AF101-Rates_Data!AI101)</f>
        <v>0.254551020408163</v>
      </c>
      <c r="P101" s="23" t="n">
        <f aca="false">ABS(Rates_Data!AF101-Rates_Data!AJ101)</f>
        <v>0.450561224489796</v>
      </c>
      <c r="Q101" s="23" t="n">
        <f aca="false">ABS(Rates_Data!AG101-Rates_Data!AH101)</f>
        <v>0.483795918367347</v>
      </c>
      <c r="R101" s="23" t="n">
        <f aca="false">ABS(Rates_Data!AG101-Rates_Data!AI101)</f>
        <v>0.220469387755102</v>
      </c>
      <c r="S101" s="23" t="n">
        <f aca="false">ABS(Rates_Data!AG101-Rates_Data!AJ101)</f>
        <v>0.484642857142857</v>
      </c>
      <c r="T101" s="23" t="n">
        <f aca="false">ABS(Rates_Data!AH101-Rates_Data!AI101)</f>
        <v>0.263326530612245</v>
      </c>
      <c r="U101" s="23" t="n">
        <f aca="false">ABS(Rates_Data!AH101-Rates_Data!AJ101)</f>
        <v>0.968438775510204</v>
      </c>
      <c r="V101" s="23" t="n">
        <f aca="false">ABS(Rates_Data!AI101-Rates_Data!AJ101)</f>
        <v>0.70511224489796</v>
      </c>
      <c r="W101" s="26" t="n">
        <f aca="false">IF(ROW()&lt;4+MinObs-1,"",IFERROR((B101-AVERAGE(B$4:B101))/STDEV(B$4:B101),""))</f>
        <v>0.500283183979889</v>
      </c>
      <c r="X101" s="26" t="n">
        <f aca="false">IF(ROW()&lt;4+MinObs-1,"",IFERROR((C101-AVERAGE(C$4:C101))/STDEV(C$4:C101),""))</f>
        <v>-0.925234839166976</v>
      </c>
      <c r="Y101" s="26" t="n">
        <f aca="false">IF(ROW()&lt;4+MinObs-1,"",IFERROR((D101-AVERAGE(D$4:D101))/STDEV(D$4:D101),""))</f>
        <v>-0.844204673120304</v>
      </c>
      <c r="Z101" s="26" t="n">
        <f aca="false">IF(ROW()&lt;4+MinObs-1,"",IFERROR((E101-AVERAGE(E$4:E101))/STDEV(E$4:E101),""))</f>
        <v>-0.245416916353763</v>
      </c>
      <c r="AA101" s="26" t="n">
        <f aca="false">IF(ROW()&lt;4+MinObs-1,"",IFERROR((F101-AVERAGE(F$4:F101))/STDEV(F$4:F101),""))</f>
        <v>-0.125268805930134</v>
      </c>
      <c r="AB101" s="26" t="n">
        <f aca="false">IF(ROW()&lt;4+MinObs-1,"",IFERROR((G101-AVERAGE(G$4:G101))/STDEV(G$4:G101),""))</f>
        <v>-0.0302863517540657</v>
      </c>
      <c r="AC101" s="26" t="n">
        <f aca="false">IF(ROW()&lt;4+MinObs-1,"",IFERROR((H101-AVERAGE(H$4:H101))/STDEV(H$4:H101),""))</f>
        <v>1.25465873121943</v>
      </c>
      <c r="AD101" s="26" t="n">
        <f aca="false">IF(ROW()&lt;4+MinObs-1,"",IFERROR((I101-AVERAGE(I$4:I101))/STDEV(I$4:I101),""))</f>
        <v>0.40666169745219</v>
      </c>
      <c r="AE101" s="26" t="n">
        <f aca="false">IF(ROW()&lt;4+MinObs-1,"",IFERROR((J101-AVERAGE(J$4:J101))/STDEV(J$4:J101),""))</f>
        <v>1.48982109745474</v>
      </c>
      <c r="AF101" s="26" t="n">
        <f aca="false">IF(ROW()&lt;4+MinObs-1,"",IFERROR((K101-AVERAGE(K$4:K101))/STDEV(K$4:K101),""))</f>
        <v>2.65811458476363</v>
      </c>
      <c r="AG101" s="26" t="n">
        <f aca="false">IF(ROW()&lt;4+MinObs-1,"",IFERROR((L101-AVERAGE(L$4:L101))/STDEV(L$4:L101),""))</f>
        <v>-0.789372267300678</v>
      </c>
      <c r="AH101" s="26" t="n">
        <f aca="false">IF(ROW()&lt;4+MinObs-1,"",IFERROR((M101-AVERAGE(M$4:M101))/STDEV(M$4:M101),""))</f>
        <v>-1.01048947502603</v>
      </c>
      <c r="AI101" s="26" t="n">
        <f aca="false">IF(ROW()&lt;4+MinObs-1,"",IFERROR((N101-AVERAGE(N$4:N101))/STDEV(N$4:N101),""))</f>
        <v>-0.276795116533345</v>
      </c>
      <c r="AJ101" s="26" t="n">
        <f aca="false">IF(ROW()&lt;4+MinObs-1,"",IFERROR((O101-AVERAGE(O$4:O101))/STDEV(O$4:O101),""))</f>
        <v>-0.337306074735586</v>
      </c>
      <c r="AK101" s="26" t="n">
        <f aca="false">IF(ROW()&lt;4+MinObs-1,"",IFERROR((P101-AVERAGE(P$4:P101))/STDEV(P$4:P101),""))</f>
        <v>0.45426587920448</v>
      </c>
      <c r="AL101" s="26" t="n">
        <f aca="false">IF(ROW()&lt;4+MinObs-1,"",IFERROR((Q101-AVERAGE(Q$4:Q101))/STDEV(Q$4:Q101),""))</f>
        <v>0.156246087653691</v>
      </c>
      <c r="AM101" s="26" t="n">
        <f aca="false">IF(ROW()&lt;4+MinObs-1,"",IFERROR((R101-AVERAGE(R$4:R101))/STDEV(R$4:R101),""))</f>
        <v>-0.481580986652436</v>
      </c>
      <c r="AN101" s="26" t="n">
        <f aca="false">IF(ROW()&lt;4+MinObs-1,"",IFERROR((S101-AVERAGE(S$4:S101))/STDEV(S$4:S101),""))</f>
        <v>-0.391929019264566</v>
      </c>
      <c r="AO101" s="26" t="n">
        <f aca="false">IF(ROW()&lt;4+MinObs-1,"",IFERROR((T101-AVERAGE(T$4:T101))/STDEV(T$4:T101),""))</f>
        <v>-0.853394364115904</v>
      </c>
      <c r="AP101" s="26" t="n">
        <f aca="false">IF(ROW()&lt;4+MinObs-1,"",IFERROR((U101-AVERAGE(U$4:U101))/STDEV(U$4:U101),""))</f>
        <v>0.417044932970545</v>
      </c>
      <c r="AQ101" s="26" t="n">
        <f aca="false">IF(ROW()&lt;4+MinObs-1,"",IFERROR((V101-AVERAGE(V$4:V101))/STDEV(V$4:V101),""))</f>
        <v>1.57405071108913</v>
      </c>
      <c r="AR101" s="26" t="n">
        <f aca="false">IF(W101="",0,IF(W101&gt;=z4,w4,IF(W101&gt;=z3,w3,IF(W101&gt;=zEntry,w2,IF(AND(W101&gt;=ExitZ,AR100&gt;0),w2,0)))))</f>
        <v>0</v>
      </c>
      <c r="AS101" s="26" t="n">
        <f aca="false">IF(X101="",0,IF(X101&gt;=z4,w4,IF(X101&gt;=z3,w3,IF(X101&gt;=zEntry,w2,IF(AND(X101&gt;=ExitZ,AS100&gt;0),w2,0)))))</f>
        <v>0</v>
      </c>
      <c r="AT101" s="26" t="n">
        <f aca="false">IF(Y101="",0,IF(Y101&gt;=z4,w4,IF(Y101&gt;=z3,w3,IF(Y101&gt;=zEntry,w2,IF(AND(Y101&gt;=ExitZ,AT100&gt;0),w2,0)))))</f>
        <v>0</v>
      </c>
      <c r="AU101" s="26" t="n">
        <f aca="false">IF(Z101="",0,IF(Z101&gt;=z4,w4,IF(Z101&gt;=z3,w3,IF(Z101&gt;=zEntry,w2,IF(AND(Z101&gt;=ExitZ,AU100&gt;0),w2,0)))))</f>
        <v>0</v>
      </c>
      <c r="AV101" s="26" t="n">
        <f aca="false">IF(AA101="",0,IF(AA101&gt;=z4,w4,IF(AA101&gt;=z3,w3,IF(AA101&gt;=zEntry,w2,IF(AND(AA101&gt;=ExitZ,AV100&gt;0),w2,0)))))</f>
        <v>0</v>
      </c>
      <c r="AW101" s="26" t="n">
        <f aca="false">IF(AB101="",0,IF(AB101&gt;=z4,w4,IF(AB101&gt;=z3,w3,IF(AB101&gt;=zEntry,w2,IF(AND(AB101&gt;=ExitZ,AW100&gt;0),w2,0)))))</f>
        <v>0</v>
      </c>
      <c r="AX101" s="26" t="n">
        <f aca="false">IF(AC101="",0,IF(AC101&gt;=z4,w4,IF(AC101&gt;=z3,w3,IF(AC101&gt;=zEntry,w2,IF(AND(AC101&gt;=ExitZ,AX100&gt;0),w2,0)))))</f>
        <v>0</v>
      </c>
      <c r="AY101" s="26" t="n">
        <f aca="false">IF(AD101="",0,IF(AD101&gt;=z4,w4,IF(AD101&gt;=z3,w3,IF(AD101&gt;=zEntry,w2,IF(AND(AD101&gt;=ExitZ,AY100&gt;0),w2,0)))))</f>
        <v>0</v>
      </c>
      <c r="AZ101" s="26" t="n">
        <f aca="false">IF(AE101="",0,IF(AE101&gt;=z4,w4,IF(AE101&gt;=z3,w3,IF(AE101&gt;=zEntry,w2,IF(AND(AE101&gt;=ExitZ,AZ100&gt;0),w2,0)))))</f>
        <v>0</v>
      </c>
      <c r="BA101" s="26" t="n">
        <f aca="false">IF(AF101="",0,IF(AF101&gt;=z4,w4,IF(AF101&gt;=z3,w3,IF(AF101&gt;=zEntry,w2,IF(AND(AF101&gt;=ExitZ,BA100&gt;0),w2,0)))))</f>
        <v>1</v>
      </c>
      <c r="BB101" s="26" t="n">
        <f aca="false">IF(AG101="",0,IF(AG101&gt;=z4,w4,IF(AG101&gt;=z3,w3,IF(AG101&gt;=zEntry,w2,IF(AND(AG101&gt;=ExitZ,BB100&gt;0),w2,0)))))</f>
        <v>0</v>
      </c>
      <c r="BC101" s="26" t="n">
        <f aca="false">IF(AH101="",0,IF(AH101&gt;=z4,w4,IF(AH101&gt;=z3,w3,IF(AH101&gt;=zEntry,w2,IF(AND(AH101&gt;=ExitZ,BC100&gt;0),w2,0)))))</f>
        <v>0</v>
      </c>
      <c r="BD101" s="26" t="n">
        <f aca="false">IF(AI101="",0,IF(AI101&gt;=z4,w4,IF(AI101&gt;=z3,w3,IF(AI101&gt;=zEntry,w2,IF(AND(AI101&gt;=ExitZ,BD100&gt;0),w2,0)))))</f>
        <v>0</v>
      </c>
      <c r="BE101" s="26" t="n">
        <f aca="false">IF(AJ101="",0,IF(AJ101&gt;=z4,w4,IF(AJ101&gt;=z3,w3,IF(AJ101&gt;=zEntry,w2,IF(AND(AJ101&gt;=ExitZ,BE100&gt;0),w2,0)))))</f>
        <v>0</v>
      </c>
      <c r="BF101" s="26" t="n">
        <f aca="false">IF(AK101="",0,IF(AK101&gt;=z4,w4,IF(AK101&gt;=z3,w3,IF(AK101&gt;=zEntry,w2,IF(AND(AK101&gt;=ExitZ,BF100&gt;0),w2,0)))))</f>
        <v>0</v>
      </c>
      <c r="BG101" s="26" t="n">
        <f aca="false">IF(AL101="",0,IF(AL101&gt;=z4,w4,IF(AL101&gt;=z3,w3,IF(AL101&gt;=zEntry,w2,IF(AND(AL101&gt;=ExitZ,BG100&gt;0),w2,0)))))</f>
        <v>0</v>
      </c>
      <c r="BH101" s="26" t="n">
        <f aca="false">IF(AM101="",0,IF(AM101&gt;=z4,w4,IF(AM101&gt;=z3,w3,IF(AM101&gt;=zEntry,w2,IF(AND(AM101&gt;=ExitZ,BH100&gt;0),w2,0)))))</f>
        <v>0</v>
      </c>
      <c r="BI101" s="26" t="n">
        <f aca="false">IF(AN101="",0,IF(AN101&gt;=z4,w4,IF(AN101&gt;=z3,w3,IF(AN101&gt;=zEntry,w2,IF(AND(AN101&gt;=ExitZ,BI100&gt;0),w2,0)))))</f>
        <v>0</v>
      </c>
      <c r="BJ101" s="26" t="n">
        <f aca="false">IF(AO101="",0,IF(AO101&gt;=z4,w4,IF(AO101&gt;=z3,w3,IF(AO101&gt;=zEntry,w2,IF(AND(AO101&gt;=ExitZ,BJ100&gt;0),w2,0)))))</f>
        <v>0</v>
      </c>
      <c r="BK101" s="26" t="n">
        <f aca="false">IF(AP101="",0,IF(AP101&gt;=z4,w4,IF(AP101&gt;=z3,w3,IF(AP101&gt;=zEntry,w2,IF(AND(AP101&gt;=ExitZ,BK100&gt;0),w2,0)))))</f>
        <v>0</v>
      </c>
      <c r="BL101" s="26" t="n">
        <f aca="false">IF(AQ101="",0,IF(AQ101&gt;=z4,w4,IF(AQ101&gt;=z3,w3,IF(AQ101&gt;=zEntry,w2,IF(AND(AQ101&gt;=ExitZ,BL100&gt;0),w2,0)))))</f>
        <v>0</v>
      </c>
      <c r="BM101" s="23" t="n">
        <f aca="false">IF(Rates_Data!AD100&gt;=Rates_Data!AE100,Rates_Data!AK101-Rates_Data!AL101,Rates_Data!AL101-Rates_Data!AK101)</f>
        <v>0.005662</v>
      </c>
      <c r="BN101" s="23" t="n">
        <f aca="false">IF(Rates_Data!AD100&gt;=Rates_Data!AF100,Rates_Data!AK101-Rates_Data!AM101,Rates_Data!AM101-Rates_Data!AK101)</f>
        <v>-0.003363</v>
      </c>
      <c r="BO101" s="23" t="n">
        <f aca="false">IF(Rates_Data!AD100&gt;=Rates_Data!AG100,Rates_Data!AK101-Rates_Data!AN101,Rates_Data!AN101-Rates_Data!AK101)</f>
        <v>0.001577</v>
      </c>
      <c r="BP101" s="23" t="n">
        <f aca="false">IF(Rates_Data!AD100&gt;=Rates_Data!AH100,Rates_Data!AK101-Rates_Data!AO101,Rates_Data!AO101-Rates_Data!AK101)</f>
        <v>0.00254600000000001</v>
      </c>
      <c r="BQ101" s="23" t="n">
        <f aca="false">IF(Rates_Data!AD100&gt;=Rates_Data!AI100,Rates_Data!AK101-Rates_Data!AP101,Rates_Data!AP101-Rates_Data!AK101)</f>
        <v>-0.001368</v>
      </c>
      <c r="BR101" s="23" t="n">
        <f aca="false">IF(Rates_Data!AD100&gt;=Rates_Data!AJ100,Rates_Data!AK101-Rates_Data!AQ101,Rates_Data!AQ101-Rates_Data!AK101)</f>
        <v>-0.00387599999999999</v>
      </c>
      <c r="BS101" s="23" t="n">
        <f aca="false">IF(Rates_Data!AE100&gt;=Rates_Data!AF100,Rates_Data!AL101-Rates_Data!AM101,Rates_Data!AM101-Rates_Data!AL101)</f>
        <v>0.002299</v>
      </c>
      <c r="BT101" s="23" t="n">
        <f aca="false">IF(Rates_Data!AE100&gt;=Rates_Data!AG100,Rates_Data!AL101-Rates_Data!AN101,Rates_Data!AN101-Rates_Data!AL101)</f>
        <v>0.004085</v>
      </c>
      <c r="BU101" s="23" t="n">
        <f aca="false">IF(Rates_Data!AE100&gt;=Rates_Data!AH100,Rates_Data!AL101-Rates_Data!AO101,Rates_Data!AO101-Rates_Data!AL101)</f>
        <v>0.00820800000000001</v>
      </c>
      <c r="BV101" s="23" t="n">
        <f aca="false">IF(Rates_Data!AE100&gt;=Rates_Data!AI100,Rates_Data!AL101-Rates_Data!AP101,Rates_Data!AP101-Rates_Data!AL101)</f>
        <v>0.004294</v>
      </c>
      <c r="BW101" s="23" t="n">
        <f aca="false">IF(Rates_Data!AE100&gt;=Rates_Data!AJ100,Rates_Data!AL101-Rates_Data!AQ101,Rates_Data!AQ101-Rates_Data!AL101)</f>
        <v>0.00953799999999999</v>
      </c>
      <c r="BX101" s="23" t="n">
        <f aca="false">IF(Rates_Data!AF100&gt;=Rates_Data!AG100,Rates_Data!AM101-Rates_Data!AN101,Rates_Data!AN101-Rates_Data!AM101)</f>
        <v>-0.001786</v>
      </c>
      <c r="BY101" s="23" t="n">
        <f aca="false">IF(Rates_Data!AF100&gt;=Rates_Data!AH100,Rates_Data!AM101-Rates_Data!AO101,Rates_Data!AO101-Rates_Data!AM101)</f>
        <v>0.00590900000000001</v>
      </c>
      <c r="BZ101" s="23" t="n">
        <f aca="false">IF(Rates_Data!AF100&gt;=Rates_Data!AI100,Rates_Data!AM101-Rates_Data!AP101,Rates_Data!AP101-Rates_Data!AM101)</f>
        <v>0.001995</v>
      </c>
      <c r="CA101" s="23" t="n">
        <f aca="false">IF(Rates_Data!AF100&gt;=Rates_Data!AJ100,Rates_Data!AM101-Rates_Data!AQ101,Rates_Data!AQ101-Rates_Data!AM101)</f>
        <v>-0.007239</v>
      </c>
      <c r="CB101" s="23" t="n">
        <f aca="false">IF(Rates_Data!AG100&gt;=Rates_Data!AH100,Rates_Data!AN101-Rates_Data!AO101,Rates_Data!AO101-Rates_Data!AN101)</f>
        <v>0.00412300000000001</v>
      </c>
      <c r="CC101" s="23" t="n">
        <f aca="false">IF(Rates_Data!AG100&gt;=Rates_Data!AI100,Rates_Data!AN101-Rates_Data!AP101,Rates_Data!AP101-Rates_Data!AN101)</f>
        <v>0.000209000000000002</v>
      </c>
      <c r="CD101" s="23" t="n">
        <f aca="false">IF(Rates_Data!AG100&gt;=Rates_Data!AJ100,Rates_Data!AN101-Rates_Data!AQ101,Rates_Data!AQ101-Rates_Data!AN101)</f>
        <v>-0.005453</v>
      </c>
      <c r="CE101" s="23" t="n">
        <f aca="false">IF(Rates_Data!AH100&gt;=Rates_Data!AI100,Rates_Data!AO101-Rates_Data!AP101,Rates_Data!AP101-Rates_Data!AO101)</f>
        <v>0.00391400000000001</v>
      </c>
      <c r="CF101" s="23" t="n">
        <f aca="false">IF(Rates_Data!AH100&gt;=Rates_Data!AJ100,Rates_Data!AO101-Rates_Data!AQ101,Rates_Data!AQ101-Rates_Data!AO101)</f>
        <v>-0.00132999999999999</v>
      </c>
      <c r="CG101" s="23" t="n">
        <f aca="false">IF(Rates_Data!AI100&gt;=Rates_Data!AJ100,Rates_Data!AP101-Rates_Data!AQ101,Rates_Data!AQ101-Rates_Data!AP101)</f>
        <v>-0.005244</v>
      </c>
      <c r="CH101" s="27" t="n">
        <f aca="false">IF(ROW()&lt;4+VolLB,"",STDEV(INDEX($BM:$BM,ROW()-VolLB+1):INDEX($BM:$BM,ROW()))*SQRT(12))</f>
        <v>0.0181535384697152</v>
      </c>
      <c r="CI101" s="27" t="n">
        <f aca="false">IF(ROW()&lt;4+VolLB,"",STDEV(INDEX($BN:$BN,ROW()-VolLB+1):INDEX($BN:$BN,ROW()))*SQRT(12))</f>
        <v>0.0203045973560294</v>
      </c>
      <c r="CJ101" s="27" t="n">
        <f aca="false">IF(ROW()&lt;4+VolLB,"",STDEV(INDEX($BO:$BO,ROW()-VolLB+1):INDEX($BO:$BO,ROW()))*SQRT(12))</f>
        <v>0.0223503923517282</v>
      </c>
      <c r="CK101" s="27" t="n">
        <f aca="false">IF(ROW()&lt;4+VolLB,"",STDEV(INDEX($BP:$BP,ROW()-VolLB+1):INDEX($BP:$BP,ROW()))*SQRT(12))</f>
        <v>0.01941139641698</v>
      </c>
      <c r="CL101" s="27" t="n">
        <f aca="false">IF(ROW()&lt;4+VolLB,"",STDEV(INDEX($BQ:$BQ,ROW()-VolLB+1):INDEX($BQ:$BQ,ROW()))*SQRT(12))</f>
        <v>0.0208229329975162</v>
      </c>
      <c r="CM101" s="27" t="n">
        <f aca="false">IF(ROW()&lt;4+VolLB,"",STDEV(INDEX($BR:$BR,ROW()-VolLB+1):INDEX($BR:$BR,ROW()))*SQRT(12))</f>
        <v>0.0167980493039831</v>
      </c>
      <c r="CN101" s="27" t="n">
        <f aca="false">IF(ROW()&lt;4+VolLB,"",STDEV(INDEX($BS:$BS,ROW()-VolLB+1):INDEX($BS:$BS,ROW()))*SQRT(12))</f>
        <v>0.023093032813672</v>
      </c>
      <c r="CO101" s="27" t="n">
        <f aca="false">IF(ROW()&lt;4+VolLB,"",STDEV(INDEX($BT:$BT,ROW()-VolLB+1):INDEX($BT:$BT,ROW()))*SQRT(12))</f>
        <v>0.021012353939664</v>
      </c>
      <c r="CP101" s="27" t="n">
        <f aca="false">IF(ROW()&lt;4+VolLB,"",STDEV(INDEX($BU:$BU,ROW()-VolLB+1):INDEX($BU:$BU,ROW()))*SQRT(12))</f>
        <v>0.0202736979350563</v>
      </c>
      <c r="CQ101" s="27" t="n">
        <f aca="false">IF(ROW()&lt;4+VolLB,"",STDEV(INDEX($BV:$BV,ROW()-VolLB+1):INDEX($BV:$BV,ROW()))*SQRT(12))</f>
        <v>0.0233842069902296</v>
      </c>
      <c r="CR101" s="27" t="n">
        <f aca="false">IF(ROW()&lt;4+VolLB,"",STDEV(INDEX($BW:$BW,ROW()-VolLB+1):INDEX($BW:$BW,ROW()))*SQRT(12))</f>
        <v>0.0208559565016808</v>
      </c>
      <c r="CS101" s="27" t="n">
        <f aca="false">IF(ROW()&lt;4+VolLB,"",STDEV(INDEX($BX:$BX,ROW()-VolLB+1):INDEX($BX:$BX,ROW()))*SQRT(12))</f>
        <v>0.023472757984929</v>
      </c>
      <c r="CT101" s="27" t="n">
        <f aca="false">IF(ROW()&lt;4+VolLB,"",STDEV(INDEX($BY:$BY,ROW()-VolLB+1):INDEX($BY:$BY,ROW()))*SQRT(12))</f>
        <v>0.0221948355657454</v>
      </c>
      <c r="CU101" s="27" t="n">
        <f aca="false">IF(ROW()&lt;4+VolLB,"",STDEV(INDEX($BZ:$BZ,ROW()-VolLB+1):INDEX($BZ:$BZ,ROW()))*SQRT(12))</f>
        <v>0.0224715039128395</v>
      </c>
      <c r="CV101" s="27" t="n">
        <f aca="false">IF(ROW()&lt;4+VolLB,"",STDEV(INDEX($CA:$CA,ROW()-VolLB+1):INDEX($CA:$CA,ROW()))*SQRT(12))</f>
        <v>0.018192133721291</v>
      </c>
      <c r="CW101" s="27" t="n">
        <f aca="false">IF(ROW()&lt;4+VolLB,"",STDEV(INDEX($CB:$CB,ROW()-VolLB+1):INDEX($CB:$CB,ROW()))*SQRT(12))</f>
        <v>0.0188347043398995</v>
      </c>
      <c r="CX101" s="27" t="n">
        <f aca="false">IF(ROW()&lt;4+VolLB,"",STDEV(INDEX($CC:$CC,ROW()-VolLB+1):INDEX($CC:$CC,ROW()))*SQRT(12))</f>
        <v>0.0216606625295499</v>
      </c>
      <c r="CY101" s="27" t="n">
        <f aca="false">IF(ROW()&lt;4+VolLB,"",STDEV(INDEX($CD:$CD,ROW()-VolLB+1):INDEX($CD:$CD,ROW()))*SQRT(12))</f>
        <v>0.021924921707413</v>
      </c>
      <c r="CZ101" s="27" t="n">
        <f aca="false">IF(ROW()&lt;4+VolLB,"",STDEV(INDEX($CE:$CE,ROW()-VolLB+1):INDEX($CE:$CE,ROW()))*SQRT(12))</f>
        <v>0.018672245851352</v>
      </c>
      <c r="DA101" s="27" t="n">
        <f aca="false">IF(ROW()&lt;4+VolLB,"",STDEV(INDEX($CF:$CF,ROW()-VolLB+1):INDEX($CF:$CF,ROW()))*SQRT(12))</f>
        <v>0.0214635516823066</v>
      </c>
      <c r="DB101" s="27" t="n">
        <f aca="false">IF(ROW()&lt;4+VolLB,"",STDEV(INDEX($CG:$CG,ROW()-VolLB+1):INDEX($CG:$CG,ROW()))*SQRT(12))</f>
        <v>0.0205242528617568</v>
      </c>
      <c r="DC101" s="26" t="n">
        <f aca="false">IF(OR(AR101=0,CH101="",CH101=0),0,AR101*MIN(MaxScal,TgtVol/CH101))</f>
        <v>0</v>
      </c>
      <c r="DD101" s="26" t="n">
        <f aca="false">IF(OR(AS101=0,CI101="",CI101=0),0,AS101*MIN(MaxScal,TgtVol/CI101))</f>
        <v>0</v>
      </c>
      <c r="DE101" s="26" t="n">
        <f aca="false">IF(OR(AT101=0,CJ101="",CJ101=0),0,AT101*MIN(MaxScal,TgtVol/CJ101))</f>
        <v>0</v>
      </c>
      <c r="DF101" s="26" t="n">
        <f aca="false">IF(OR(AU101=0,CK101="",CK101=0),0,AU101*MIN(MaxScal,TgtVol/CK101))</f>
        <v>0</v>
      </c>
      <c r="DG101" s="26" t="n">
        <f aca="false">IF(OR(AV101=0,CL101="",CL101=0),0,AV101*MIN(MaxScal,TgtVol/CL101))</f>
        <v>0</v>
      </c>
      <c r="DH101" s="26" t="n">
        <f aca="false">IF(OR(AW101=0,CM101="",CM101=0),0,AW101*MIN(MaxScal,TgtVol/CM101))</f>
        <v>0</v>
      </c>
      <c r="DI101" s="26" t="n">
        <f aca="false">IF(OR(AX101=0,CN101="",CN101=0),0,AX101*MIN(MaxScal,TgtVol/CN101))</f>
        <v>0</v>
      </c>
      <c r="DJ101" s="26" t="n">
        <f aca="false">IF(OR(AY101=0,CO101="",CO101=0),0,AY101*MIN(MaxScal,TgtVol/CO101))</f>
        <v>0</v>
      </c>
      <c r="DK101" s="26" t="n">
        <f aca="false">IF(OR(AZ101=0,CP101="",CP101=0),0,AZ101*MIN(MaxScal,TgtVol/CP101))</f>
        <v>0</v>
      </c>
      <c r="DL101" s="26" t="n">
        <f aca="false">IF(OR(BA101=0,CQ101="",CQ101=0),0,BA101*MIN(MaxScal,TgtVol/CQ101))</f>
        <v>0.855278094671176</v>
      </c>
      <c r="DM101" s="26" t="n">
        <f aca="false">IF(OR(BB101=0,CR101="",CR101=0),0,BB101*MIN(MaxScal,TgtVol/CR101))</f>
        <v>0</v>
      </c>
      <c r="DN101" s="26" t="n">
        <f aca="false">IF(OR(BC101=0,CS101="",CS101=0),0,BC101*MIN(MaxScal,TgtVol/CS101))</f>
        <v>0</v>
      </c>
      <c r="DO101" s="26" t="n">
        <f aca="false">IF(OR(BD101=0,CT101="",CT101=0),0,BD101*MIN(MaxScal,TgtVol/CT101))</f>
        <v>0</v>
      </c>
      <c r="DP101" s="26" t="n">
        <f aca="false">IF(OR(BE101=0,CU101="",CU101=0),0,BE101*MIN(MaxScal,TgtVol/CU101))</f>
        <v>0</v>
      </c>
      <c r="DQ101" s="26" t="n">
        <f aca="false">IF(OR(BF101=0,CV101="",CV101=0),0,BF101*MIN(MaxScal,TgtVol/CV101))</f>
        <v>0</v>
      </c>
      <c r="DR101" s="26" t="n">
        <f aca="false">IF(OR(BG101=0,CW101="",CW101=0),0,BG101*MIN(MaxScal,TgtVol/CW101))</f>
        <v>0</v>
      </c>
      <c r="DS101" s="26" t="n">
        <f aca="false">IF(OR(BH101=0,CX101="",CX101=0),0,BH101*MIN(MaxScal,TgtVol/CX101))</f>
        <v>0</v>
      </c>
      <c r="DT101" s="26" t="n">
        <f aca="false">IF(OR(BI101=0,CY101="",CY101=0),0,BI101*MIN(MaxScal,TgtVol/CY101))</f>
        <v>0</v>
      </c>
      <c r="DU101" s="26" t="n">
        <f aca="false">IF(OR(BJ101=0,CZ101="",CZ101=0),0,BJ101*MIN(MaxScal,TgtVol/CZ101))</f>
        <v>0</v>
      </c>
      <c r="DV101" s="26" t="n">
        <f aca="false">IF(OR(BK101=0,DA101="",DA101=0),0,BK101*MIN(MaxScal,TgtVol/DA101))</f>
        <v>0</v>
      </c>
      <c r="DW101" s="26" t="n">
        <f aca="false">IF(OR(BL101=0,DB101="",DB101=0),0,BL101*MIN(MaxScal,TgtVol/DB101))</f>
        <v>0</v>
      </c>
      <c r="DX101" s="28" t="n">
        <f aca="false">IFERROR(DC100*BM101,"")</f>
        <v>0</v>
      </c>
      <c r="DY101" s="28" t="n">
        <f aca="false">IFERROR(DD100*BN101,"")</f>
        <v>-0</v>
      </c>
      <c r="DZ101" s="28" t="n">
        <f aca="false">IFERROR(DE100*BO101,"")</f>
        <v>0</v>
      </c>
      <c r="EA101" s="28" t="n">
        <f aca="false">IFERROR(DF100*BP101,"")</f>
        <v>0</v>
      </c>
      <c r="EB101" s="28" t="n">
        <f aca="false">IFERROR(DG100*BQ101,"")</f>
        <v>-0</v>
      </c>
      <c r="EC101" s="28" t="n">
        <f aca="false">IFERROR(DH100*BR101,"")</f>
        <v>-0</v>
      </c>
      <c r="ED101" s="28" t="n">
        <f aca="false">IFERROR(DI100*BS101,"")</f>
        <v>0</v>
      </c>
      <c r="EE101" s="28" t="n">
        <f aca="false">IFERROR(DJ100*BT101,"")</f>
        <v>0</v>
      </c>
      <c r="EF101" s="28" t="n">
        <f aca="false">IFERROR(DK100*BU101,"")</f>
        <v>0.00822554729948204</v>
      </c>
      <c r="EG101" s="28" t="n">
        <f aca="false">IFERROR(DL100*BV101,"")</f>
        <v>0.00365926871778691</v>
      </c>
      <c r="EH101" s="28" t="n">
        <f aca="false">IFERROR(DM100*BW101,"")</f>
        <v>0</v>
      </c>
      <c r="EI101" s="28" t="n">
        <f aca="false">IFERROR(DN100*BX101,"")</f>
        <v>-0</v>
      </c>
      <c r="EJ101" s="28" t="n">
        <f aca="false">IFERROR(DO100*BY101,"")</f>
        <v>0</v>
      </c>
      <c r="EK101" s="28" t="n">
        <f aca="false">IFERROR(DP100*BZ101,"")</f>
        <v>0</v>
      </c>
      <c r="EL101" s="28" t="n">
        <f aca="false">IFERROR(DQ100*CA101,"")</f>
        <v>-0</v>
      </c>
      <c r="EM101" s="28" t="n">
        <f aca="false">IFERROR(DR100*CB101,"")</f>
        <v>0</v>
      </c>
      <c r="EN101" s="28" t="n">
        <f aca="false">IFERROR(DS100*CC101,"")</f>
        <v>0</v>
      </c>
      <c r="EO101" s="28" t="n">
        <f aca="false">IFERROR(DT100*CD101,"")</f>
        <v>-0</v>
      </c>
      <c r="EP101" s="28" t="n">
        <f aca="false">IFERROR(DU100*CE101,"")</f>
        <v>0</v>
      </c>
      <c r="EQ101" s="28" t="n">
        <f aca="false">IFERROR(DV100*CF101,"")</f>
        <v>-0</v>
      </c>
      <c r="ER101" s="28" t="n">
        <f aca="false">IFERROR(DW100*CG101,"")</f>
        <v>-0</v>
      </c>
      <c r="ES101" s="28" t="n">
        <f aca="false">IF(ROW()=4,"",SUM(DX101:ER101))</f>
        <v>0.011884816017269</v>
      </c>
      <c r="ET101" s="29" t="n">
        <f aca="false">COUNTIF(AR101:BL101,"&gt;0")</f>
        <v>1</v>
      </c>
    </row>
    <row r="102" customFormat="false" ht="15" hidden="false" customHeight="false" outlineLevel="0" collapsed="false">
      <c r="A102" s="19" t="n">
        <v>40999</v>
      </c>
      <c r="B102" s="23" t="n">
        <f aca="false">ABS(Rates_Data!AD102-Rates_Data!AE102)</f>
        <v>0.210141414141415</v>
      </c>
      <c r="C102" s="23" t="n">
        <f aca="false">ABS(Rates_Data!AD102-Rates_Data!AF102)</f>
        <v>0.473171717171717</v>
      </c>
      <c r="D102" s="23" t="n">
        <f aca="false">ABS(Rates_Data!AD102-Rates_Data!AG102)</f>
        <v>0.0652525252525255</v>
      </c>
      <c r="E102" s="23" t="n">
        <f aca="false">ABS(Rates_Data!AD102-Rates_Data!AH102)</f>
        <v>0.787838383838383</v>
      </c>
      <c r="F102" s="23" t="n">
        <f aca="false">ABS(Rates_Data!AD102-Rates_Data!AI102)</f>
        <v>0.987474747474747</v>
      </c>
      <c r="G102" s="23" t="n">
        <f aca="false">ABS(Rates_Data!AD102-Rates_Data!AJ102)</f>
        <v>0.304454545454546</v>
      </c>
      <c r="H102" s="23" t="n">
        <f aca="false">ABS(Rates_Data!AE102-Rates_Data!AF102)</f>
        <v>0.683313131313131</v>
      </c>
      <c r="I102" s="23" t="n">
        <f aca="false">ABS(Rates_Data!AE102-Rates_Data!AG102)</f>
        <v>0.144888888888889</v>
      </c>
      <c r="J102" s="23" t="n">
        <f aca="false">ABS(Rates_Data!AE102-Rates_Data!AH102)</f>
        <v>0.997979797979798</v>
      </c>
      <c r="K102" s="23" t="n">
        <f aca="false">ABS(Rates_Data!AE102-Rates_Data!AI102)</f>
        <v>1.19761616161616</v>
      </c>
      <c r="L102" s="23" t="n">
        <f aca="false">ABS(Rates_Data!AE102-Rates_Data!AJ102)</f>
        <v>0.0943131313131311</v>
      </c>
      <c r="M102" s="23" t="n">
        <f aca="false">ABS(Rates_Data!AF102-Rates_Data!AG102)</f>
        <v>0.538424242424242</v>
      </c>
      <c r="N102" s="23" t="n">
        <f aca="false">ABS(Rates_Data!AF102-Rates_Data!AH102)</f>
        <v>0.314666666666667</v>
      </c>
      <c r="O102" s="23" t="n">
        <f aca="false">ABS(Rates_Data!AF102-Rates_Data!AI102)</f>
        <v>0.51430303030303</v>
      </c>
      <c r="P102" s="23" t="n">
        <f aca="false">ABS(Rates_Data!AF102-Rates_Data!AJ102)</f>
        <v>0.777626262626263</v>
      </c>
      <c r="Q102" s="23" t="n">
        <f aca="false">ABS(Rates_Data!AG102-Rates_Data!AH102)</f>
        <v>0.853090909090909</v>
      </c>
      <c r="R102" s="23" t="n">
        <f aca="false">ABS(Rates_Data!AG102-Rates_Data!AI102)</f>
        <v>1.05272727272727</v>
      </c>
      <c r="S102" s="23" t="n">
        <f aca="false">ABS(Rates_Data!AG102-Rates_Data!AJ102)</f>
        <v>0.23920202020202</v>
      </c>
      <c r="T102" s="23" t="n">
        <f aca="false">ABS(Rates_Data!AH102-Rates_Data!AI102)</f>
        <v>0.199636363636364</v>
      </c>
      <c r="U102" s="23" t="n">
        <f aca="false">ABS(Rates_Data!AH102-Rates_Data!AJ102)</f>
        <v>1.09229292929293</v>
      </c>
      <c r="V102" s="23" t="n">
        <f aca="false">ABS(Rates_Data!AI102-Rates_Data!AJ102)</f>
        <v>1.29192929292929</v>
      </c>
      <c r="W102" s="26" t="n">
        <f aca="false">IF(ROW()&lt;4+MinObs-1,"",IFERROR((B102-AVERAGE(B$4:B102))/STDEV(B$4:B102),""))</f>
        <v>-0.384428629232137</v>
      </c>
      <c r="X102" s="26" t="n">
        <f aca="false">IF(ROW()&lt;4+MinObs-1,"",IFERROR((C102-AVERAGE(C$4:C102))/STDEV(C$4:C102),""))</f>
        <v>0.449435799081085</v>
      </c>
      <c r="Y102" s="26" t="n">
        <f aca="false">IF(ROW()&lt;4+MinObs-1,"",IFERROR((D102-AVERAGE(D$4:D102))/STDEV(D$4:D102),""))</f>
        <v>-0.970839142501129</v>
      </c>
      <c r="Z102" s="26" t="n">
        <f aca="false">IF(ROW()&lt;4+MinObs-1,"",IFERROR((E102-AVERAGE(E$4:E102))/STDEV(E$4:E102),""))</f>
        <v>0.146934720145542</v>
      </c>
      <c r="AA102" s="26" t="n">
        <f aca="false">IF(ROW()&lt;4+MinObs-1,"",IFERROR((F102-AVERAGE(F$4:F102))/STDEV(F$4:F102),""))</f>
        <v>2.43976936263218</v>
      </c>
      <c r="AB102" s="26" t="n">
        <f aca="false">IF(ROW()&lt;4+MinObs-1,"",IFERROR((G102-AVERAGE(G$4:G102))/STDEV(G$4:G102),""))</f>
        <v>-0.192850798461324</v>
      </c>
      <c r="AC102" s="26" t="n">
        <f aca="false">IF(ROW()&lt;4+MinObs-1,"",IFERROR((H102-AVERAGE(H$4:H102))/STDEV(H$4:H102),""))</f>
        <v>1.79875508303147</v>
      </c>
      <c r="AD102" s="26" t="n">
        <f aca="false">IF(ROW()&lt;4+MinObs-1,"",IFERROR((I102-AVERAGE(I$4:I102))/STDEV(I$4:I102),""))</f>
        <v>-0.609792299804011</v>
      </c>
      <c r="AE102" s="26" t="n">
        <f aca="false">IF(ROW()&lt;4+MinObs-1,"",IFERROR((J102-AVERAGE(J$4:J102))/STDEV(J$4:J102),""))</f>
        <v>1.2644067385479</v>
      </c>
      <c r="AF102" s="26" t="n">
        <f aca="false">IF(ROW()&lt;4+MinObs-1,"",IFERROR((K102-AVERAGE(K$4:K102))/STDEV(K$4:K102),""))</f>
        <v>4.09293091020151</v>
      </c>
      <c r="AG102" s="26" t="n">
        <f aca="false">IF(ROW()&lt;4+MinObs-1,"",IFERROR((L102-AVERAGE(L$4:L102))/STDEV(L$4:L102),""))</f>
        <v>-0.820795542112597</v>
      </c>
      <c r="AH102" s="26" t="n">
        <f aca="false">IF(ROW()&lt;4+MinObs-1,"",IFERROR((M102-AVERAGE(M$4:M102))/STDEV(M$4:M102),""))</f>
        <v>0.0309271747713427</v>
      </c>
      <c r="AI102" s="26" t="n">
        <f aca="false">IF(ROW()&lt;4+MinObs-1,"",IFERROR((N102-AVERAGE(N$4:N102))/STDEV(N$4:N102),""))</f>
        <v>-0.785165925095274</v>
      </c>
      <c r="AJ102" s="26" t="n">
        <f aca="false">IF(ROW()&lt;4+MinObs-1,"",IFERROR((O102-AVERAGE(O$4:O102))/STDEV(O$4:O102),""))</f>
        <v>0.72859021327041</v>
      </c>
      <c r="AK102" s="26" t="n">
        <f aca="false">IF(ROW()&lt;4+MinObs-1,"",IFERROR((P102-AVERAGE(P$4:P102))/STDEV(P$4:P102),""))</f>
        <v>1.73097970263266</v>
      </c>
      <c r="AL102" s="26" t="n">
        <f aca="false">IF(ROW()&lt;4+MinObs-1,"",IFERROR((Q102-AVERAGE(Q$4:Q102))/STDEV(Q$4:Q102),""))</f>
        <v>0.958066755397283</v>
      </c>
      <c r="AM102" s="26" t="n">
        <f aca="false">IF(ROW()&lt;4+MinObs-1,"",IFERROR((R102-AVERAGE(R$4:R102))/STDEV(R$4:R102),""))</f>
        <v>1.21301341774296</v>
      </c>
      <c r="AN102" s="26" t="n">
        <f aca="false">IF(ROW()&lt;4+MinObs-1,"",IFERROR((S102-AVERAGE(S$4:S102))/STDEV(S$4:S102),""))</f>
        <v>-0.848090783340858</v>
      </c>
      <c r="AO102" s="26" t="n">
        <f aca="false">IF(ROW()&lt;4+MinObs-1,"",IFERROR((T102-AVERAGE(T$4:T102))/STDEV(T$4:T102),""))</f>
        <v>-1.03958605716244</v>
      </c>
      <c r="AP102" s="26" t="n">
        <f aca="false">IF(ROW()&lt;4+MinObs-1,"",IFERROR((U102-AVERAGE(U$4:U102))/STDEV(U$4:U102),""))</f>
        <v>0.693115092989402</v>
      </c>
      <c r="AQ102" s="26" t="n">
        <f aca="false">IF(ROW()&lt;4+MinObs-1,"",IFERROR((V102-AVERAGE(V$4:V102))/STDEV(V$4:V102),""))</f>
        <v>3.80268479966811</v>
      </c>
      <c r="AR102" s="26" t="n">
        <f aca="false">IF(W102="",0,IF(W102&gt;=z4,w4,IF(W102&gt;=z3,w3,IF(W102&gt;=zEntry,w2,IF(AND(W102&gt;=ExitZ,AR101&gt;0),w2,0)))))</f>
        <v>0</v>
      </c>
      <c r="AS102" s="26" t="n">
        <f aca="false">IF(X102="",0,IF(X102&gt;=z4,w4,IF(X102&gt;=z3,w3,IF(X102&gt;=zEntry,w2,IF(AND(X102&gt;=ExitZ,AS101&gt;0),w2,0)))))</f>
        <v>0</v>
      </c>
      <c r="AT102" s="26" t="n">
        <f aca="false">IF(Y102="",0,IF(Y102&gt;=z4,w4,IF(Y102&gt;=z3,w3,IF(Y102&gt;=zEntry,w2,IF(AND(Y102&gt;=ExitZ,AT101&gt;0),w2,0)))))</f>
        <v>0</v>
      </c>
      <c r="AU102" s="26" t="n">
        <f aca="false">IF(Z102="",0,IF(Z102&gt;=z4,w4,IF(Z102&gt;=z3,w3,IF(Z102&gt;=zEntry,w2,IF(AND(Z102&gt;=ExitZ,AU101&gt;0),w2,0)))))</f>
        <v>0</v>
      </c>
      <c r="AV102" s="26" t="n">
        <f aca="false">IF(AA102="",0,IF(AA102&gt;=z4,w4,IF(AA102&gt;=z3,w3,IF(AA102&gt;=zEntry,w2,IF(AND(AA102&gt;=ExitZ,AV101&gt;0),w2,0)))))</f>
        <v>1</v>
      </c>
      <c r="AW102" s="26" t="n">
        <f aca="false">IF(AB102="",0,IF(AB102&gt;=z4,w4,IF(AB102&gt;=z3,w3,IF(AB102&gt;=zEntry,w2,IF(AND(AB102&gt;=ExitZ,AW101&gt;0),w2,0)))))</f>
        <v>0</v>
      </c>
      <c r="AX102" s="26" t="n">
        <f aca="false">IF(AC102="",0,IF(AC102&gt;=z4,w4,IF(AC102&gt;=z3,w3,IF(AC102&gt;=zEntry,w2,IF(AND(AC102&gt;=ExitZ,AX101&gt;0),w2,0)))))</f>
        <v>0</v>
      </c>
      <c r="AY102" s="26" t="n">
        <f aca="false">IF(AD102="",0,IF(AD102&gt;=z4,w4,IF(AD102&gt;=z3,w3,IF(AD102&gt;=zEntry,w2,IF(AND(AD102&gt;=ExitZ,AY101&gt;0),w2,0)))))</f>
        <v>0</v>
      </c>
      <c r="AZ102" s="26" t="n">
        <f aca="false">IF(AE102="",0,IF(AE102&gt;=z4,w4,IF(AE102&gt;=z3,w3,IF(AE102&gt;=zEntry,w2,IF(AND(AE102&gt;=ExitZ,AZ101&gt;0),w2,0)))))</f>
        <v>0</v>
      </c>
      <c r="BA102" s="26" t="n">
        <f aca="false">IF(AF102="",0,IF(AF102&gt;=z4,w4,IF(AF102&gt;=z3,w3,IF(AF102&gt;=zEntry,w2,IF(AND(AF102&gt;=ExitZ,BA101&gt;0),w2,0)))))</f>
        <v>2</v>
      </c>
      <c r="BB102" s="26" t="n">
        <f aca="false">IF(AG102="",0,IF(AG102&gt;=z4,w4,IF(AG102&gt;=z3,w3,IF(AG102&gt;=zEntry,w2,IF(AND(AG102&gt;=ExitZ,BB101&gt;0),w2,0)))))</f>
        <v>0</v>
      </c>
      <c r="BC102" s="26" t="n">
        <f aca="false">IF(AH102="",0,IF(AH102&gt;=z4,w4,IF(AH102&gt;=z3,w3,IF(AH102&gt;=zEntry,w2,IF(AND(AH102&gt;=ExitZ,BC101&gt;0),w2,0)))))</f>
        <v>0</v>
      </c>
      <c r="BD102" s="26" t="n">
        <f aca="false">IF(AI102="",0,IF(AI102&gt;=z4,w4,IF(AI102&gt;=z3,w3,IF(AI102&gt;=zEntry,w2,IF(AND(AI102&gt;=ExitZ,BD101&gt;0),w2,0)))))</f>
        <v>0</v>
      </c>
      <c r="BE102" s="26" t="n">
        <f aca="false">IF(AJ102="",0,IF(AJ102&gt;=z4,w4,IF(AJ102&gt;=z3,w3,IF(AJ102&gt;=zEntry,w2,IF(AND(AJ102&gt;=ExitZ,BE101&gt;0),w2,0)))))</f>
        <v>0</v>
      </c>
      <c r="BF102" s="26" t="n">
        <f aca="false">IF(AK102="",0,IF(AK102&gt;=z4,w4,IF(AK102&gt;=z3,w3,IF(AK102&gt;=zEntry,w2,IF(AND(AK102&gt;=ExitZ,BF101&gt;0),w2,0)))))</f>
        <v>0</v>
      </c>
      <c r="BG102" s="26" t="n">
        <f aca="false">IF(AL102="",0,IF(AL102&gt;=z4,w4,IF(AL102&gt;=z3,w3,IF(AL102&gt;=zEntry,w2,IF(AND(AL102&gt;=ExitZ,BG101&gt;0),w2,0)))))</f>
        <v>0</v>
      </c>
      <c r="BH102" s="26" t="n">
        <f aca="false">IF(AM102="",0,IF(AM102&gt;=z4,w4,IF(AM102&gt;=z3,w3,IF(AM102&gt;=zEntry,w2,IF(AND(AM102&gt;=ExitZ,BH101&gt;0),w2,0)))))</f>
        <v>0</v>
      </c>
      <c r="BI102" s="26" t="n">
        <f aca="false">IF(AN102="",0,IF(AN102&gt;=z4,w4,IF(AN102&gt;=z3,w3,IF(AN102&gt;=zEntry,w2,IF(AND(AN102&gt;=ExitZ,BI101&gt;0),w2,0)))))</f>
        <v>0</v>
      </c>
      <c r="BJ102" s="26" t="n">
        <f aca="false">IF(AO102="",0,IF(AO102&gt;=z4,w4,IF(AO102&gt;=z3,w3,IF(AO102&gt;=zEntry,w2,IF(AND(AO102&gt;=ExitZ,BJ101&gt;0),w2,0)))))</f>
        <v>0</v>
      </c>
      <c r="BK102" s="26" t="n">
        <f aca="false">IF(AP102="",0,IF(AP102&gt;=z4,w4,IF(AP102&gt;=z3,w3,IF(AP102&gt;=zEntry,w2,IF(AND(AP102&gt;=ExitZ,BK101&gt;0),w2,0)))))</f>
        <v>0</v>
      </c>
      <c r="BL102" s="26" t="n">
        <f aca="false">IF(AQ102="",0,IF(AQ102&gt;=z4,w4,IF(AQ102&gt;=z3,w3,IF(AQ102&gt;=zEntry,w2,IF(AND(AQ102&gt;=ExitZ,BL101&gt;0),w2,0)))))</f>
        <v>1.5</v>
      </c>
      <c r="BM102" s="23" t="n">
        <f aca="false">IF(Rates_Data!AD101&gt;=Rates_Data!AE101,Rates_Data!AK102-Rates_Data!AL102,Rates_Data!AL102-Rates_Data!AK102)</f>
        <v>-0.000418</v>
      </c>
      <c r="BN102" s="23" t="n">
        <f aca="false">IF(Rates_Data!AD101&gt;=Rates_Data!AF101,Rates_Data!AK102-Rates_Data!AM102,Rates_Data!AM102-Rates_Data!AK102)</f>
        <v>-0.007581</v>
      </c>
      <c r="BO102" s="23" t="n">
        <f aca="false">IF(Rates_Data!AD101&gt;=Rates_Data!AG101,Rates_Data!AK102-Rates_Data!AN102,Rates_Data!AN102-Rates_Data!AK102)</f>
        <v>-0.002071</v>
      </c>
      <c r="BP102" s="23" t="n">
        <f aca="false">IF(Rates_Data!AD101&gt;=Rates_Data!AH101,Rates_Data!AK102-Rates_Data!AO102,Rates_Data!AO102-Rates_Data!AK102)</f>
        <v>-0.002413</v>
      </c>
      <c r="BQ102" s="23" t="n">
        <f aca="false">IF(Rates_Data!AD101&gt;=Rates_Data!AI101,Rates_Data!AK102-Rates_Data!AP102,Rates_Data!AP102-Rates_Data!AK102)</f>
        <v>-0.012673</v>
      </c>
      <c r="BR102" s="23" t="n">
        <f aca="false">IF(Rates_Data!AD101&gt;=Rates_Data!AJ101,Rates_Data!AK102-Rates_Data!AQ102,Rates_Data!AQ102-Rates_Data!AK102)</f>
        <v>0.000437000000000003</v>
      </c>
      <c r="BS102" s="23" t="n">
        <f aca="false">IF(Rates_Data!AE101&gt;=Rates_Data!AF101,Rates_Data!AL102-Rates_Data!AM102,Rates_Data!AM102-Rates_Data!AL102)</f>
        <v>-0.007999</v>
      </c>
      <c r="BT102" s="23" t="n">
        <f aca="false">IF(Rates_Data!AE101&gt;=Rates_Data!AG101,Rates_Data!AL102-Rates_Data!AN102,Rates_Data!AN102-Rates_Data!AL102)</f>
        <v>-0.002489</v>
      </c>
      <c r="BU102" s="23" t="n">
        <f aca="false">IF(Rates_Data!AE101&gt;=Rates_Data!AH101,Rates_Data!AL102-Rates_Data!AO102,Rates_Data!AO102-Rates_Data!AL102)</f>
        <v>-0.002831</v>
      </c>
      <c r="BV102" s="23" t="n">
        <f aca="false">IF(Rates_Data!AE101&gt;=Rates_Data!AI101,Rates_Data!AL102-Rates_Data!AP102,Rates_Data!AP102-Rates_Data!AL102)</f>
        <v>-0.013091</v>
      </c>
      <c r="BW102" s="23" t="n">
        <f aca="false">IF(Rates_Data!AE101&gt;=Rates_Data!AJ101,Rates_Data!AL102-Rates_Data!AQ102,Rates_Data!AQ102-Rates_Data!AL102)</f>
        <v>-0.000855000000000003</v>
      </c>
      <c r="BX102" s="23" t="n">
        <f aca="false">IF(Rates_Data!AF101&gt;=Rates_Data!AG101,Rates_Data!AM102-Rates_Data!AN102,Rates_Data!AN102-Rates_Data!AM102)</f>
        <v>0.00551</v>
      </c>
      <c r="BY102" s="23" t="n">
        <f aca="false">IF(Rates_Data!AF101&gt;=Rates_Data!AH101,Rates_Data!AM102-Rates_Data!AO102,Rates_Data!AO102-Rates_Data!AM102)</f>
        <v>0.005168</v>
      </c>
      <c r="BZ102" s="23" t="n">
        <f aca="false">IF(Rates_Data!AF101&gt;=Rates_Data!AI101,Rates_Data!AM102-Rates_Data!AP102,Rates_Data!AP102-Rates_Data!AM102)</f>
        <v>-0.005092</v>
      </c>
      <c r="CA102" s="23" t="n">
        <f aca="false">IF(Rates_Data!AF101&gt;=Rates_Data!AJ101,Rates_Data!AM102-Rates_Data!AQ102,Rates_Data!AQ102-Rates_Data!AM102)</f>
        <v>-0.007144</v>
      </c>
      <c r="CB102" s="23" t="n">
        <f aca="false">IF(Rates_Data!AG101&gt;=Rates_Data!AH101,Rates_Data!AN102-Rates_Data!AO102,Rates_Data!AO102-Rates_Data!AN102)</f>
        <v>-0.000342000000000004</v>
      </c>
      <c r="CC102" s="23" t="n">
        <f aca="false">IF(Rates_Data!AG101&gt;=Rates_Data!AI101,Rates_Data!AN102-Rates_Data!AP102,Rates_Data!AP102-Rates_Data!AN102)</f>
        <v>-0.010602</v>
      </c>
      <c r="CD102" s="23" t="n">
        <f aca="false">IF(Rates_Data!AG101&gt;=Rates_Data!AJ101,Rates_Data!AN102-Rates_Data!AQ102,Rates_Data!AQ102-Rates_Data!AN102)</f>
        <v>-0.001634</v>
      </c>
      <c r="CE102" s="23" t="n">
        <f aca="false">IF(Rates_Data!AH101&gt;=Rates_Data!AI101,Rates_Data!AO102-Rates_Data!AP102,Rates_Data!AP102-Rates_Data!AO102)</f>
        <v>0.01026</v>
      </c>
      <c r="CF102" s="23" t="n">
        <f aca="false">IF(Rates_Data!AH101&gt;=Rates_Data!AJ101,Rates_Data!AO102-Rates_Data!AQ102,Rates_Data!AQ102-Rates_Data!AO102)</f>
        <v>-0.001976</v>
      </c>
      <c r="CG102" s="23" t="n">
        <f aca="false">IF(Rates_Data!AI101&gt;=Rates_Data!AJ101,Rates_Data!AP102-Rates_Data!AQ102,Rates_Data!AQ102-Rates_Data!AP102)</f>
        <v>-0.012236</v>
      </c>
      <c r="CH102" s="27" t="n">
        <f aca="false">IF(ROW()&lt;4+VolLB,"",STDEV(INDEX($BM:$BM,ROW()-VolLB+1):INDEX($BM:$BM,ROW()))*SQRT(12))</f>
        <v>0.01802202546489</v>
      </c>
      <c r="CI102" s="27" t="n">
        <f aca="false">IF(ROW()&lt;4+VolLB,"",STDEV(INDEX($BN:$BN,ROW()-VolLB+1):INDEX($BN:$BN,ROW()))*SQRT(12))</f>
        <v>0.0196226252995775</v>
      </c>
      <c r="CJ102" s="27" t="n">
        <f aca="false">IF(ROW()&lt;4+VolLB,"",STDEV(INDEX($BO:$BO,ROW()-VolLB+1):INDEX($BO:$BO,ROW()))*SQRT(12))</f>
        <v>0.0211377661609781</v>
      </c>
      <c r="CK102" s="27" t="n">
        <f aca="false">IF(ROW()&lt;4+VolLB,"",STDEV(INDEX($BP:$BP,ROW()-VolLB+1):INDEX($BP:$BP,ROW()))*SQRT(12))</f>
        <v>0.0185890199224217</v>
      </c>
      <c r="CL102" s="27" t="n">
        <f aca="false">IF(ROW()&lt;4+VolLB,"",STDEV(INDEX($BQ:$BQ,ROW()-VolLB+1):INDEX($BQ:$BQ,ROW()))*SQRT(12))</f>
        <v>0.0212500982603891</v>
      </c>
      <c r="CM102" s="27" t="n">
        <f aca="false">IF(ROW()&lt;4+VolLB,"",STDEV(INDEX($BR:$BR,ROW()-VolLB+1):INDEX($BR:$BR,ROW()))*SQRT(12))</f>
        <v>0.0166823495353337</v>
      </c>
      <c r="CN102" s="27" t="n">
        <f aca="false">IF(ROW()&lt;4+VolLB,"",STDEV(INDEX($BS:$BS,ROW()-VolLB+1):INDEX($BS:$BS,ROW()))*SQRT(12))</f>
        <v>0.0231566792289889</v>
      </c>
      <c r="CO102" s="27" t="n">
        <f aca="false">IF(ROW()&lt;4+VolLB,"",STDEV(INDEX($BT:$BT,ROW()-VolLB+1):INDEX($BT:$BT,ROW()))*SQRT(12))</f>
        <v>0.0203918686903803</v>
      </c>
      <c r="CP102" s="27" t="n">
        <f aca="false">IF(ROW()&lt;4+VolLB,"",STDEV(INDEX($BU:$BU,ROW()-VolLB+1):INDEX($BU:$BU,ROW()))*SQRT(12))</f>
        <v>0.0199954818922866</v>
      </c>
      <c r="CQ102" s="27" t="n">
        <f aca="false">IF(ROW()&lt;4+VolLB,"",STDEV(INDEX($BV:$BV,ROW()-VolLB+1):INDEX($BV:$BV,ROW()))*SQRT(12))</f>
        <v>0.024294456112847</v>
      </c>
      <c r="CR102" s="27" t="n">
        <f aca="false">IF(ROW()&lt;4+VolLB,"",STDEV(INDEX($BW:$BW,ROW()-VolLB+1):INDEX($BW:$BW,ROW()))*SQRT(12))</f>
        <v>0.0208624567432003</v>
      </c>
      <c r="CS102" s="27" t="n">
        <f aca="false">IF(ROW()&lt;4+VolLB,"",STDEV(INDEX($BX:$BX,ROW()-VolLB+1):INDEX($BX:$BX,ROW()))*SQRT(12))</f>
        <v>0.0236832386773351</v>
      </c>
      <c r="CT102" s="27" t="n">
        <f aca="false">IF(ROW()&lt;4+VolLB,"",STDEV(INDEX($BY:$BY,ROW()-VolLB+1):INDEX($BY:$BY,ROW()))*SQRT(12))</f>
        <v>0.022287729505375</v>
      </c>
      <c r="CU102" s="27" t="n">
        <f aca="false">IF(ROW()&lt;4+VolLB,"",STDEV(INDEX($BZ:$BZ,ROW()-VolLB+1):INDEX($BZ:$BZ,ROW()))*SQRT(12))</f>
        <v>0.0226575316192252</v>
      </c>
      <c r="CV102" s="27" t="n">
        <f aca="false">IF(ROW()&lt;4+VolLB,"",STDEV(INDEX($CA:$CA,ROW()-VolLB+1):INDEX($CA:$CA,ROW()))*SQRT(12))</f>
        <v>0.0179111819064436</v>
      </c>
      <c r="CW102" s="27" t="n">
        <f aca="false">IF(ROW()&lt;4+VolLB,"",STDEV(INDEX($CB:$CB,ROW()-VolLB+1):INDEX($CB:$CB,ROW()))*SQRT(12))</f>
        <v>0.0187662697297952</v>
      </c>
      <c r="CX102" s="27" t="n">
        <f aca="false">IF(ROW()&lt;4+VolLB,"",STDEV(INDEX($CC:$CC,ROW()-VolLB+1):INDEX($CC:$CC,ROW()))*SQRT(12))</f>
        <v>0.0224619015424955</v>
      </c>
      <c r="CY102" s="27" t="n">
        <f aca="false">IF(ROW()&lt;4+VolLB,"",STDEV(INDEX($CD:$CD,ROW()-VolLB+1):INDEX($CD:$CD,ROW()))*SQRT(12))</f>
        <v>0.0215022563128351</v>
      </c>
      <c r="CZ102" s="27" t="n">
        <f aca="false">IF(ROW()&lt;4+VolLB,"",STDEV(INDEX($CE:$CE,ROW()-VolLB+1):INDEX($CE:$CE,ROW()))*SQRT(12))</f>
        <v>0.0195860679483196</v>
      </c>
      <c r="DA102" s="27" t="n">
        <f aca="false">IF(ROW()&lt;4+VolLB,"",STDEV(INDEX($CF:$CF,ROW()-VolLB+1):INDEX($CF:$CF,ROW()))*SQRT(12))</f>
        <v>0.0213045740083248</v>
      </c>
      <c r="DB102" s="27" t="n">
        <f aca="false">IF(ROW()&lt;4+VolLB,"",STDEV(INDEX($CG:$CG,ROW()-VolLB+1):INDEX($CG:$CG,ROW()))*SQRT(12))</f>
        <v>0.0214476261508066</v>
      </c>
      <c r="DC102" s="26" t="n">
        <f aca="false">IF(OR(AR102=0,CH102="",CH102=0),0,AR102*MIN(MaxScal,TgtVol/CH102))</f>
        <v>0</v>
      </c>
      <c r="DD102" s="26" t="n">
        <f aca="false">IF(OR(AS102=0,CI102="",CI102=0),0,AS102*MIN(MaxScal,TgtVol/CI102))</f>
        <v>0</v>
      </c>
      <c r="DE102" s="26" t="n">
        <f aca="false">IF(OR(AT102=0,CJ102="",CJ102=0),0,AT102*MIN(MaxScal,TgtVol/CJ102))</f>
        <v>0</v>
      </c>
      <c r="DF102" s="26" t="n">
        <f aca="false">IF(OR(AU102=0,CK102="",CK102=0),0,AU102*MIN(MaxScal,TgtVol/CK102))</f>
        <v>0</v>
      </c>
      <c r="DG102" s="26" t="n">
        <f aca="false">IF(OR(AV102=0,CL102="",CL102=0),0,AV102*MIN(MaxScal,TgtVol/CL102))</f>
        <v>0.941172118591127</v>
      </c>
      <c r="DH102" s="26" t="n">
        <f aca="false">IF(OR(AW102=0,CM102="",CM102=0),0,AW102*MIN(MaxScal,TgtVol/CM102))</f>
        <v>0</v>
      </c>
      <c r="DI102" s="26" t="n">
        <f aca="false">IF(OR(AX102=0,CN102="",CN102=0),0,AX102*MIN(MaxScal,TgtVol/CN102))</f>
        <v>0</v>
      </c>
      <c r="DJ102" s="26" t="n">
        <f aca="false">IF(OR(AY102=0,CO102="",CO102=0),0,AY102*MIN(MaxScal,TgtVol/CO102))</f>
        <v>0</v>
      </c>
      <c r="DK102" s="26" t="n">
        <f aca="false">IF(OR(AZ102=0,CP102="",CP102=0),0,AZ102*MIN(MaxScal,TgtVol/CP102))</f>
        <v>0</v>
      </c>
      <c r="DL102" s="26" t="n">
        <f aca="false">IF(OR(BA102=0,CQ102="",CQ102=0),0,BA102*MIN(MaxScal,TgtVol/CQ102))</f>
        <v>1.64646616554004</v>
      </c>
      <c r="DM102" s="26" t="n">
        <f aca="false">IF(OR(BB102=0,CR102="",CR102=0),0,BB102*MIN(MaxScal,TgtVol/CR102))</f>
        <v>0</v>
      </c>
      <c r="DN102" s="26" t="n">
        <f aca="false">IF(OR(BC102=0,CS102="",CS102=0),0,BC102*MIN(MaxScal,TgtVol/CS102))</f>
        <v>0</v>
      </c>
      <c r="DO102" s="26" t="n">
        <f aca="false">IF(OR(BD102=0,CT102="",CT102=0),0,BD102*MIN(MaxScal,TgtVol/CT102))</f>
        <v>0</v>
      </c>
      <c r="DP102" s="26" t="n">
        <f aca="false">IF(OR(BE102=0,CU102="",CU102=0),0,BE102*MIN(MaxScal,TgtVol/CU102))</f>
        <v>0</v>
      </c>
      <c r="DQ102" s="26" t="n">
        <f aca="false">IF(OR(BF102=0,CV102="",CV102=0),0,BF102*MIN(MaxScal,TgtVol/CV102))</f>
        <v>0</v>
      </c>
      <c r="DR102" s="26" t="n">
        <f aca="false">IF(OR(BG102=0,CW102="",CW102=0),0,BG102*MIN(MaxScal,TgtVol/CW102))</f>
        <v>0</v>
      </c>
      <c r="DS102" s="26" t="n">
        <f aca="false">IF(OR(BH102=0,CX102="",CX102=0),0,BH102*MIN(MaxScal,TgtVol/CX102))</f>
        <v>0</v>
      </c>
      <c r="DT102" s="26" t="n">
        <f aca="false">IF(OR(BI102=0,CY102="",CY102=0),0,BI102*MIN(MaxScal,TgtVol/CY102))</f>
        <v>0</v>
      </c>
      <c r="DU102" s="26" t="n">
        <f aca="false">IF(OR(BJ102=0,CZ102="",CZ102=0),0,BJ102*MIN(MaxScal,TgtVol/CZ102))</f>
        <v>0</v>
      </c>
      <c r="DV102" s="26" t="n">
        <f aca="false">IF(OR(BK102=0,DA102="",DA102=0),0,BK102*MIN(MaxScal,TgtVol/DA102))</f>
        <v>0</v>
      </c>
      <c r="DW102" s="26" t="n">
        <f aca="false">IF(OR(BL102=0,DB102="",DB102=0),0,BL102*MIN(MaxScal,TgtVol/DB102))</f>
        <v>1.39875619749516</v>
      </c>
      <c r="DX102" s="28" t="n">
        <f aca="false">IFERROR(DC101*BM102,"")</f>
        <v>-0</v>
      </c>
      <c r="DY102" s="28" t="n">
        <f aca="false">IFERROR(DD101*BN102,"")</f>
        <v>-0</v>
      </c>
      <c r="DZ102" s="28" t="n">
        <f aca="false">IFERROR(DE101*BO102,"")</f>
        <v>-0</v>
      </c>
      <c r="EA102" s="28" t="n">
        <f aca="false">IFERROR(DF101*BP102,"")</f>
        <v>-0</v>
      </c>
      <c r="EB102" s="28" t="n">
        <f aca="false">IFERROR(DG101*BQ102,"")</f>
        <v>-0</v>
      </c>
      <c r="EC102" s="28" t="n">
        <f aca="false">IFERROR(DH101*BR102,"")</f>
        <v>0</v>
      </c>
      <c r="ED102" s="28" t="n">
        <f aca="false">IFERROR(DI101*BS102,"")</f>
        <v>-0</v>
      </c>
      <c r="EE102" s="28" t="n">
        <f aca="false">IFERROR(DJ101*BT102,"")</f>
        <v>-0</v>
      </c>
      <c r="EF102" s="28" t="n">
        <f aca="false">IFERROR(DK101*BU102,"")</f>
        <v>-0</v>
      </c>
      <c r="EG102" s="28" t="n">
        <f aca="false">IFERROR(DL101*BV102,"")</f>
        <v>-0.0111964455373404</v>
      </c>
      <c r="EH102" s="28" t="n">
        <f aca="false">IFERROR(DM101*BW102,"")</f>
        <v>-0</v>
      </c>
      <c r="EI102" s="28" t="n">
        <f aca="false">IFERROR(DN101*BX102,"")</f>
        <v>0</v>
      </c>
      <c r="EJ102" s="28" t="n">
        <f aca="false">IFERROR(DO101*BY102,"")</f>
        <v>0</v>
      </c>
      <c r="EK102" s="28" t="n">
        <f aca="false">IFERROR(DP101*BZ102,"")</f>
        <v>-0</v>
      </c>
      <c r="EL102" s="28" t="n">
        <f aca="false">IFERROR(DQ101*CA102,"")</f>
        <v>-0</v>
      </c>
      <c r="EM102" s="28" t="n">
        <f aca="false">IFERROR(DR101*CB102,"")</f>
        <v>-0</v>
      </c>
      <c r="EN102" s="28" t="n">
        <f aca="false">IFERROR(DS101*CC102,"")</f>
        <v>-0</v>
      </c>
      <c r="EO102" s="28" t="n">
        <f aca="false">IFERROR(DT101*CD102,"")</f>
        <v>-0</v>
      </c>
      <c r="EP102" s="28" t="n">
        <f aca="false">IFERROR(DU101*CE102,"")</f>
        <v>0</v>
      </c>
      <c r="EQ102" s="28" t="n">
        <f aca="false">IFERROR(DV101*CF102,"")</f>
        <v>-0</v>
      </c>
      <c r="ER102" s="28" t="n">
        <f aca="false">IFERROR(DW101*CG102,"")</f>
        <v>-0</v>
      </c>
      <c r="ES102" s="28" t="n">
        <f aca="false">IF(ROW()=4,"",SUM(DX102:ER102))</f>
        <v>-0.0111964455373404</v>
      </c>
      <c r="ET102" s="29" t="n">
        <f aca="false">COUNTIF(AR102:BL102,"&gt;0")</f>
        <v>3</v>
      </c>
    </row>
    <row r="103" customFormat="false" ht="15" hidden="false" customHeight="false" outlineLevel="0" collapsed="false">
      <c r="A103" s="19" t="n">
        <v>41029</v>
      </c>
      <c r="B103" s="23" t="n">
        <f aca="false">ABS(Rates_Data!AD103-Rates_Data!AE103)</f>
        <v>0.23647</v>
      </c>
      <c r="C103" s="23" t="n">
        <f aca="false">ABS(Rates_Data!AD103-Rates_Data!AF103)</f>
        <v>0.73376</v>
      </c>
      <c r="D103" s="23" t="n">
        <f aca="false">ABS(Rates_Data!AD103-Rates_Data!AG103)</f>
        <v>0.45614</v>
      </c>
      <c r="E103" s="23" t="n">
        <f aca="false">ABS(Rates_Data!AD103-Rates_Data!AH103)</f>
        <v>0.84926</v>
      </c>
      <c r="F103" s="23" t="n">
        <f aca="false">ABS(Rates_Data!AD103-Rates_Data!AI103)</f>
        <v>1.23302</v>
      </c>
      <c r="G103" s="23" t="n">
        <f aca="false">ABS(Rates_Data!AD103-Rates_Data!AJ103)</f>
        <v>0.16578</v>
      </c>
      <c r="H103" s="23" t="n">
        <f aca="false">ABS(Rates_Data!AE103-Rates_Data!AF103)</f>
        <v>0.49729</v>
      </c>
      <c r="I103" s="23" t="n">
        <f aca="false">ABS(Rates_Data!AE103-Rates_Data!AG103)</f>
        <v>0.21967</v>
      </c>
      <c r="J103" s="23" t="n">
        <f aca="false">ABS(Rates_Data!AE103-Rates_Data!AH103)</f>
        <v>0.61279</v>
      </c>
      <c r="K103" s="23" t="n">
        <f aca="false">ABS(Rates_Data!AE103-Rates_Data!AI103)</f>
        <v>0.99655</v>
      </c>
      <c r="L103" s="23" t="n">
        <f aca="false">ABS(Rates_Data!AE103-Rates_Data!AJ103)</f>
        <v>0.40225</v>
      </c>
      <c r="M103" s="23" t="n">
        <f aca="false">ABS(Rates_Data!AF103-Rates_Data!AG103)</f>
        <v>0.27762</v>
      </c>
      <c r="N103" s="23" t="n">
        <f aca="false">ABS(Rates_Data!AF103-Rates_Data!AH103)</f>
        <v>0.1155</v>
      </c>
      <c r="O103" s="23" t="n">
        <f aca="false">ABS(Rates_Data!AF103-Rates_Data!AI103)</f>
        <v>0.49926</v>
      </c>
      <c r="P103" s="23" t="n">
        <f aca="false">ABS(Rates_Data!AF103-Rates_Data!AJ103)</f>
        <v>0.89954</v>
      </c>
      <c r="Q103" s="23" t="n">
        <f aca="false">ABS(Rates_Data!AG103-Rates_Data!AH103)</f>
        <v>0.39312</v>
      </c>
      <c r="R103" s="23" t="n">
        <f aca="false">ABS(Rates_Data!AG103-Rates_Data!AI103)</f>
        <v>0.77688</v>
      </c>
      <c r="S103" s="23" t="n">
        <f aca="false">ABS(Rates_Data!AG103-Rates_Data!AJ103)</f>
        <v>0.621920000000001</v>
      </c>
      <c r="T103" s="23" t="n">
        <f aca="false">ABS(Rates_Data!AH103-Rates_Data!AI103)</f>
        <v>0.38376</v>
      </c>
      <c r="U103" s="23" t="n">
        <f aca="false">ABS(Rates_Data!AH103-Rates_Data!AJ103)</f>
        <v>1.01504</v>
      </c>
      <c r="V103" s="23" t="n">
        <f aca="false">ABS(Rates_Data!AI103-Rates_Data!AJ103)</f>
        <v>1.3988</v>
      </c>
      <c r="W103" s="26" t="n">
        <f aca="false">IF(ROW()&lt;4+MinObs-1,"",IFERROR((B103-AVERAGE(B$4:B103))/STDEV(B$4:B103),""))</f>
        <v>-0.289471690574078</v>
      </c>
      <c r="X103" s="26" t="n">
        <f aca="false">IF(ROW()&lt;4+MinObs-1,"",IFERROR((C103-AVERAGE(C$4:C103))/STDEV(C$4:C103),""))</f>
        <v>1.38183670807146</v>
      </c>
      <c r="Y103" s="26" t="n">
        <f aca="false">IF(ROW()&lt;4+MinObs-1,"",IFERROR((D103-AVERAGE(D$4:D103))/STDEV(D$4:D103),""))</f>
        <v>-0.135254297774001</v>
      </c>
      <c r="Z103" s="26" t="n">
        <f aca="false">IF(ROW()&lt;4+MinObs-1,"",IFERROR((E103-AVERAGE(E$4:E103))/STDEV(E$4:E103),""))</f>
        <v>0.284098762148466</v>
      </c>
      <c r="AA103" s="26" t="n">
        <f aca="false">IF(ROW()&lt;4+MinObs-1,"",IFERROR((F103-AVERAGE(F$4:F103))/STDEV(F$4:F103),""))</f>
        <v>3.23116612701699</v>
      </c>
      <c r="AB103" s="26" t="n">
        <f aca="false">IF(ROW()&lt;4+MinObs-1,"",IFERROR((G103-AVERAGE(G$4:G103))/STDEV(G$4:G103),""))</f>
        <v>-0.634414801449683</v>
      </c>
      <c r="AC103" s="26" t="n">
        <f aca="false">IF(ROW()&lt;4+MinObs-1,"",IFERROR((H103-AVERAGE(H$4:H103))/STDEV(H$4:H103),""))</f>
        <v>0.944413354149818</v>
      </c>
      <c r="AD103" s="26" t="n">
        <f aca="false">IF(ROW()&lt;4+MinObs-1,"",IFERROR((I103-AVERAGE(I$4:I103))/STDEV(I$4:I103),""))</f>
        <v>-0.435305201123885</v>
      </c>
      <c r="AE103" s="26" t="n">
        <f aca="false">IF(ROW()&lt;4+MinObs-1,"",IFERROR((J103-AVERAGE(J$4:J103))/STDEV(J$4:J103),""))</f>
        <v>0.212736096246653</v>
      </c>
      <c r="AF103" s="26" t="n">
        <f aca="false">IF(ROW()&lt;4+MinObs-1,"",IFERROR((K103-AVERAGE(K$4:K103))/STDEV(K$4:K103),""))</f>
        <v>3.03706711539831</v>
      </c>
      <c r="AG103" s="26" t="n">
        <f aca="false">IF(ROW()&lt;4+MinObs-1,"",IFERROR((L103-AVERAGE(L$4:L103))/STDEV(L$4:L103),""))</f>
        <v>0.217000022682912</v>
      </c>
      <c r="AH103" s="26" t="n">
        <f aca="false">IF(ROW()&lt;4+MinObs-1,"",IFERROR((M103-AVERAGE(M$4:M103))/STDEV(M$4:M103),""))</f>
        <v>-0.507254568050365</v>
      </c>
      <c r="AI103" s="26" t="n">
        <f aca="false">IF(ROW()&lt;4+MinObs-1,"",IFERROR((N103-AVERAGE(N$4:N103))/STDEV(N$4:N103),""))</f>
        <v>-1.27366706070881</v>
      </c>
      <c r="AJ103" s="26" t="n">
        <f aca="false">IF(ROW()&lt;4+MinObs-1,"",IFERROR((O103-AVERAGE(O$4:O103))/STDEV(O$4:O103),""))</f>
        <v>0.661594957524203</v>
      </c>
      <c r="AK103" s="26" t="n">
        <f aca="false">IF(ROW()&lt;4+MinObs-1,"",IFERROR((P103-AVERAGE(P$4:P103))/STDEV(P$4:P103),""))</f>
        <v>2.15156131615415</v>
      </c>
      <c r="AL103" s="26" t="n">
        <f aca="false">IF(ROW()&lt;4+MinObs-1,"",IFERROR((Q103-AVERAGE(Q$4:Q103))/STDEV(Q$4:Q103),""))</f>
        <v>-0.0524725419453546</v>
      </c>
      <c r="AM103" s="26" t="n">
        <f aca="false">IF(ROW()&lt;4+MinObs-1,"",IFERROR((R103-AVERAGE(R$4:R103))/STDEV(R$4:R103),""))</f>
        <v>0.643073173454067</v>
      </c>
      <c r="AN103" s="26" t="n">
        <f aca="false">IF(ROW()&lt;4+MinObs-1,"",IFERROR((S103-AVERAGE(S$4:S103))/STDEV(S$4:S103),""))</f>
        <v>-0.123534626442902</v>
      </c>
      <c r="AO103" s="26" t="n">
        <f aca="false">IF(ROW()&lt;4+MinObs-1,"",IFERROR((T103-AVERAGE(T$4:T103))/STDEV(T$4:T103),""))</f>
        <v>-0.466636408791399</v>
      </c>
      <c r="AP103" s="26" t="n">
        <f aca="false">IF(ROW()&lt;4+MinObs-1,"",IFERROR((U103-AVERAGE(U$4:U103))/STDEV(U$4:U103),""))</f>
        <v>0.513936382892038</v>
      </c>
      <c r="AQ103" s="26" t="n">
        <f aca="false">IF(ROW()&lt;4+MinObs-1,"",IFERROR((V103-AVERAGE(V$4:V103))/STDEV(V$4:V103),""))</f>
        <v>3.87850681420146</v>
      </c>
      <c r="AR103" s="26" t="n">
        <f aca="false">IF(W103="",0,IF(W103&gt;=z4,w4,IF(W103&gt;=z3,w3,IF(W103&gt;=zEntry,w2,IF(AND(W103&gt;=ExitZ,AR102&gt;0),w2,0)))))</f>
        <v>0</v>
      </c>
      <c r="AS103" s="26" t="n">
        <f aca="false">IF(X103="",0,IF(X103&gt;=z4,w4,IF(X103&gt;=z3,w3,IF(X103&gt;=zEntry,w2,IF(AND(X103&gt;=ExitZ,AS102&gt;0),w2,0)))))</f>
        <v>0</v>
      </c>
      <c r="AT103" s="26" t="n">
        <f aca="false">IF(Y103="",0,IF(Y103&gt;=z4,w4,IF(Y103&gt;=z3,w3,IF(Y103&gt;=zEntry,w2,IF(AND(Y103&gt;=ExitZ,AT102&gt;0),w2,0)))))</f>
        <v>0</v>
      </c>
      <c r="AU103" s="26" t="n">
        <f aca="false">IF(Z103="",0,IF(Z103&gt;=z4,w4,IF(Z103&gt;=z3,w3,IF(Z103&gt;=zEntry,w2,IF(AND(Z103&gt;=ExitZ,AU102&gt;0),w2,0)))))</f>
        <v>0</v>
      </c>
      <c r="AV103" s="26" t="n">
        <f aca="false">IF(AA103="",0,IF(AA103&gt;=z4,w4,IF(AA103&gt;=z3,w3,IF(AA103&gt;=zEntry,w2,IF(AND(AA103&gt;=ExitZ,AV102&gt;0),w2,0)))))</f>
        <v>1.5</v>
      </c>
      <c r="AW103" s="26" t="n">
        <f aca="false">IF(AB103="",0,IF(AB103&gt;=z4,w4,IF(AB103&gt;=z3,w3,IF(AB103&gt;=zEntry,w2,IF(AND(AB103&gt;=ExitZ,AW102&gt;0),w2,0)))))</f>
        <v>0</v>
      </c>
      <c r="AX103" s="26" t="n">
        <f aca="false">IF(AC103="",0,IF(AC103&gt;=z4,w4,IF(AC103&gt;=z3,w3,IF(AC103&gt;=zEntry,w2,IF(AND(AC103&gt;=ExitZ,AX102&gt;0),w2,0)))))</f>
        <v>0</v>
      </c>
      <c r="AY103" s="26" t="n">
        <f aca="false">IF(AD103="",0,IF(AD103&gt;=z4,w4,IF(AD103&gt;=z3,w3,IF(AD103&gt;=zEntry,w2,IF(AND(AD103&gt;=ExitZ,AY102&gt;0),w2,0)))))</f>
        <v>0</v>
      </c>
      <c r="AZ103" s="26" t="n">
        <f aca="false">IF(AE103="",0,IF(AE103&gt;=z4,w4,IF(AE103&gt;=z3,w3,IF(AE103&gt;=zEntry,w2,IF(AND(AE103&gt;=ExitZ,AZ102&gt;0),w2,0)))))</f>
        <v>0</v>
      </c>
      <c r="BA103" s="26" t="n">
        <f aca="false">IF(AF103="",0,IF(AF103&gt;=z4,w4,IF(AF103&gt;=z3,w3,IF(AF103&gt;=zEntry,w2,IF(AND(AF103&gt;=ExitZ,BA102&gt;0),w2,0)))))</f>
        <v>1.5</v>
      </c>
      <c r="BB103" s="26" t="n">
        <f aca="false">IF(AG103="",0,IF(AG103&gt;=z4,w4,IF(AG103&gt;=z3,w3,IF(AG103&gt;=zEntry,w2,IF(AND(AG103&gt;=ExitZ,BB102&gt;0),w2,0)))))</f>
        <v>0</v>
      </c>
      <c r="BC103" s="26" t="n">
        <f aca="false">IF(AH103="",0,IF(AH103&gt;=z4,w4,IF(AH103&gt;=z3,w3,IF(AH103&gt;=zEntry,w2,IF(AND(AH103&gt;=ExitZ,BC102&gt;0),w2,0)))))</f>
        <v>0</v>
      </c>
      <c r="BD103" s="26" t="n">
        <f aca="false">IF(AI103="",0,IF(AI103&gt;=z4,w4,IF(AI103&gt;=z3,w3,IF(AI103&gt;=zEntry,w2,IF(AND(AI103&gt;=ExitZ,BD102&gt;0),w2,0)))))</f>
        <v>0</v>
      </c>
      <c r="BE103" s="26" t="n">
        <f aca="false">IF(AJ103="",0,IF(AJ103&gt;=z4,w4,IF(AJ103&gt;=z3,w3,IF(AJ103&gt;=zEntry,w2,IF(AND(AJ103&gt;=ExitZ,BE102&gt;0),w2,0)))))</f>
        <v>0</v>
      </c>
      <c r="BF103" s="26" t="n">
        <f aca="false">IF(AK103="",0,IF(AK103&gt;=z4,w4,IF(AK103&gt;=z3,w3,IF(AK103&gt;=zEntry,w2,IF(AND(AK103&gt;=ExitZ,BF102&gt;0),w2,0)))))</f>
        <v>1</v>
      </c>
      <c r="BG103" s="26" t="n">
        <f aca="false">IF(AL103="",0,IF(AL103&gt;=z4,w4,IF(AL103&gt;=z3,w3,IF(AL103&gt;=zEntry,w2,IF(AND(AL103&gt;=ExitZ,BG102&gt;0),w2,0)))))</f>
        <v>0</v>
      </c>
      <c r="BH103" s="26" t="n">
        <f aca="false">IF(AM103="",0,IF(AM103&gt;=z4,w4,IF(AM103&gt;=z3,w3,IF(AM103&gt;=zEntry,w2,IF(AND(AM103&gt;=ExitZ,BH102&gt;0),w2,0)))))</f>
        <v>0</v>
      </c>
      <c r="BI103" s="26" t="n">
        <f aca="false">IF(AN103="",0,IF(AN103&gt;=z4,w4,IF(AN103&gt;=z3,w3,IF(AN103&gt;=zEntry,w2,IF(AND(AN103&gt;=ExitZ,BI102&gt;0),w2,0)))))</f>
        <v>0</v>
      </c>
      <c r="BJ103" s="26" t="n">
        <f aca="false">IF(AO103="",0,IF(AO103&gt;=z4,w4,IF(AO103&gt;=z3,w3,IF(AO103&gt;=zEntry,w2,IF(AND(AO103&gt;=ExitZ,BJ102&gt;0),w2,0)))))</f>
        <v>0</v>
      </c>
      <c r="BK103" s="26" t="n">
        <f aca="false">IF(AP103="",0,IF(AP103&gt;=z4,w4,IF(AP103&gt;=z3,w3,IF(AP103&gt;=zEntry,w2,IF(AND(AP103&gt;=ExitZ,BK102&gt;0),w2,0)))))</f>
        <v>0</v>
      </c>
      <c r="BL103" s="26" t="n">
        <f aca="false">IF(AQ103="",0,IF(AQ103&gt;=z4,w4,IF(AQ103&gt;=z3,w3,IF(AQ103&gt;=zEntry,w2,IF(AND(AQ103&gt;=ExitZ,BL102&gt;0),w2,0)))))</f>
        <v>1.5</v>
      </c>
      <c r="BM103" s="23" t="n">
        <f aca="false">IF(Rates_Data!AD102&gt;=Rates_Data!AE102,Rates_Data!AK103-Rates_Data!AL103,Rates_Data!AL103-Rates_Data!AK103)</f>
        <v>0.007106</v>
      </c>
      <c r="BN103" s="23" t="n">
        <f aca="false">IF(Rates_Data!AD102&gt;=Rates_Data!AF102,Rates_Data!AK103-Rates_Data!AM103,Rates_Data!AM103-Rates_Data!AK103)</f>
        <v>0.003439</v>
      </c>
      <c r="BO103" s="23" t="n">
        <f aca="false">IF(Rates_Data!AD102&gt;=Rates_Data!AG102,Rates_Data!AK103-Rates_Data!AN103,Rates_Data!AN103-Rates_Data!AK103)</f>
        <v>0.002983</v>
      </c>
      <c r="BP103" s="23" t="n">
        <f aca="false">IF(Rates_Data!AD102&gt;=Rates_Data!AH102,Rates_Data!AK103-Rates_Data!AO103,Rates_Data!AO103-Rates_Data!AK103)</f>
        <v>0.003705</v>
      </c>
      <c r="BQ103" s="23" t="n">
        <f aca="false">IF(Rates_Data!AD102&gt;=Rates_Data!AI102,Rates_Data!AK103-Rates_Data!AP103,Rates_Data!AP103-Rates_Data!AK103)</f>
        <v>0.005434</v>
      </c>
      <c r="BR103" s="23" t="n">
        <f aca="false">IF(Rates_Data!AD102&gt;=Rates_Data!AJ102,Rates_Data!AK103-Rates_Data!AQ103,Rates_Data!AQ103-Rates_Data!AK103)</f>
        <v>0.002774</v>
      </c>
      <c r="BS103" s="23" t="n">
        <f aca="false">IF(Rates_Data!AE102&gt;=Rates_Data!AF102,Rates_Data!AL103-Rates_Data!AM103,Rates_Data!AM103-Rates_Data!AL103)</f>
        <v>0.010545</v>
      </c>
      <c r="BT103" s="23" t="n">
        <f aca="false">IF(Rates_Data!AE102&gt;=Rates_Data!AG102,Rates_Data!AL103-Rates_Data!AN103,Rates_Data!AN103-Rates_Data!AL103)</f>
        <v>0.004123</v>
      </c>
      <c r="BU103" s="23" t="n">
        <f aca="false">IF(Rates_Data!AE102&gt;=Rates_Data!AH102,Rates_Data!AL103-Rates_Data!AO103,Rates_Data!AO103-Rates_Data!AL103)</f>
        <v>0.010811</v>
      </c>
      <c r="BV103" s="23" t="n">
        <f aca="false">IF(Rates_Data!AE102&gt;=Rates_Data!AI102,Rates_Data!AL103-Rates_Data!AP103,Rates_Data!AP103-Rates_Data!AL103)</f>
        <v>0.01254</v>
      </c>
      <c r="BW103" s="23" t="n">
        <f aca="false">IF(Rates_Data!AE102&gt;=Rates_Data!AJ102,Rates_Data!AL103-Rates_Data!AQ103,Rates_Data!AQ103-Rates_Data!AL103)</f>
        <v>-0.004332</v>
      </c>
      <c r="BX103" s="23" t="n">
        <f aca="false">IF(Rates_Data!AF102&gt;=Rates_Data!AG102,Rates_Data!AM103-Rates_Data!AN103,Rates_Data!AN103-Rates_Data!AM103)</f>
        <v>0.006422</v>
      </c>
      <c r="BY103" s="23" t="n">
        <f aca="false">IF(Rates_Data!AF102&gt;=Rates_Data!AH102,Rates_Data!AM103-Rates_Data!AO103,Rates_Data!AO103-Rates_Data!AM103)</f>
        <v>0.000265999999999996</v>
      </c>
      <c r="BZ103" s="23" t="n">
        <f aca="false">IF(Rates_Data!AF102&gt;=Rates_Data!AI102,Rates_Data!AM103-Rates_Data!AP103,Rates_Data!AP103-Rates_Data!AM103)</f>
        <v>0.001995</v>
      </c>
      <c r="CA103" s="23" t="n">
        <f aca="false">IF(Rates_Data!AF102&gt;=Rates_Data!AJ102,Rates_Data!AM103-Rates_Data!AQ103,Rates_Data!AQ103-Rates_Data!AM103)</f>
        <v>0.006213</v>
      </c>
      <c r="CB103" s="23" t="n">
        <f aca="false">IF(Rates_Data!AG102&gt;=Rates_Data!AH102,Rates_Data!AN103-Rates_Data!AO103,Rates_Data!AO103-Rates_Data!AN103)</f>
        <v>0.006688</v>
      </c>
      <c r="CC103" s="23" t="n">
        <f aca="false">IF(Rates_Data!AG102&gt;=Rates_Data!AI102,Rates_Data!AN103-Rates_Data!AP103,Rates_Data!AP103-Rates_Data!AN103)</f>
        <v>0.008417</v>
      </c>
      <c r="CD103" s="23" t="n">
        <f aca="false">IF(Rates_Data!AG102&gt;=Rates_Data!AJ102,Rates_Data!AN103-Rates_Data!AQ103,Rates_Data!AQ103-Rates_Data!AN103)</f>
        <v>-0.000209000000000002</v>
      </c>
      <c r="CE103" s="23" t="n">
        <f aca="false">IF(Rates_Data!AH102&gt;=Rates_Data!AI102,Rates_Data!AO103-Rates_Data!AP103,Rates_Data!AP103-Rates_Data!AO103)</f>
        <v>0.001729</v>
      </c>
      <c r="CF103" s="23" t="n">
        <f aca="false">IF(Rates_Data!AH102&gt;=Rates_Data!AJ102,Rates_Data!AO103-Rates_Data!AQ103,Rates_Data!AQ103-Rates_Data!AO103)</f>
        <v>0.006479</v>
      </c>
      <c r="CG103" s="23" t="n">
        <f aca="false">IF(Rates_Data!AI102&gt;=Rates_Data!AJ102,Rates_Data!AP103-Rates_Data!AQ103,Rates_Data!AQ103-Rates_Data!AP103)</f>
        <v>0.008208</v>
      </c>
      <c r="CH103" s="27" t="n">
        <f aca="false">IF(ROW()&lt;4+VolLB,"",STDEV(INDEX($BM:$BM,ROW()-VolLB+1):INDEX($BM:$BM,ROW()))*SQRT(12))</f>
        <v>0.0181359223515888</v>
      </c>
      <c r="CI103" s="27" t="n">
        <f aca="false">IF(ROW()&lt;4+VolLB,"",STDEV(INDEX($BN:$BN,ROW()-VolLB+1):INDEX($BN:$BN,ROW()))*SQRT(12))</f>
        <v>0.0196480428706683</v>
      </c>
      <c r="CJ103" s="27" t="n">
        <f aca="false">IF(ROW()&lt;4+VolLB,"",STDEV(INDEX($BO:$BO,ROW()-VolLB+1):INDEX($BO:$BO,ROW()))*SQRT(12))</f>
        <v>0.0211855902373468</v>
      </c>
      <c r="CK103" s="27" t="n">
        <f aca="false">IF(ROW()&lt;4+VolLB,"",STDEV(INDEX($BP:$BP,ROW()-VolLB+1):INDEX($BP:$BP,ROW()))*SQRT(12))</f>
        <v>0.0176701770600448</v>
      </c>
      <c r="CL103" s="27" t="n">
        <f aca="false">IF(ROW()&lt;4+VolLB,"",STDEV(INDEX($BQ:$BQ,ROW()-VolLB+1):INDEX($BQ:$BQ,ROW()))*SQRT(12))</f>
        <v>0.0211804367496226</v>
      </c>
      <c r="CM103" s="27" t="n">
        <f aca="false">IF(ROW()&lt;4+VolLB,"",STDEV(INDEX($BR:$BR,ROW()-VolLB+1):INDEX($BR:$BR,ROW()))*SQRT(12))</f>
        <v>0.0164846221427874</v>
      </c>
      <c r="CN103" s="27" t="n">
        <f aca="false">IF(ROW()&lt;4+VolLB,"",STDEV(INDEX($BS:$BS,ROW()-VolLB+1):INDEX($BS:$BS,ROW()))*SQRT(12))</f>
        <v>0.0237585122117166</v>
      </c>
      <c r="CO103" s="27" t="n">
        <f aca="false">IF(ROW()&lt;4+VolLB,"",STDEV(INDEX($BT:$BT,ROW()-VolLB+1):INDEX($BT:$BT,ROW()))*SQRT(12))</f>
        <v>0.0203921336455764</v>
      </c>
      <c r="CP103" s="27" t="n">
        <f aca="false">IF(ROW()&lt;4+VolLB,"",STDEV(INDEX($BU:$BU,ROW()-VolLB+1):INDEX($BU:$BU,ROW()))*SQRT(12))</f>
        <v>0.0208364671230856</v>
      </c>
      <c r="CQ103" s="27" t="n">
        <f aca="false">IF(ROW()&lt;4+VolLB,"",STDEV(INDEX($BV:$BV,ROW()-VolLB+1):INDEX($BV:$BV,ROW()))*SQRT(12))</f>
        <v>0.025248084578552</v>
      </c>
      <c r="CR103" s="27" t="n">
        <f aca="false">IF(ROW()&lt;4+VolLB,"",STDEV(INDEX($BW:$BW,ROW()-VolLB+1):INDEX($BW:$BW,ROW()))*SQRT(12))</f>
        <v>0.0209844207088429</v>
      </c>
      <c r="CS103" s="27" t="n">
        <f aca="false">IF(ROW()&lt;4+VolLB,"",STDEV(INDEX($BX:$BX,ROW()-VolLB+1):INDEX($BX:$BX,ROW()))*SQRT(12))</f>
        <v>0.0239496272441417</v>
      </c>
      <c r="CT103" s="27" t="n">
        <f aca="false">IF(ROW()&lt;4+VolLB,"",STDEV(INDEX($BY:$BY,ROW()-VolLB+1):INDEX($BY:$BY,ROW()))*SQRT(12))</f>
        <v>0.0218493580029908</v>
      </c>
      <c r="CU103" s="27" t="n">
        <f aca="false">IF(ROW()&lt;4+VolLB,"",STDEV(INDEX($BZ:$BZ,ROW()-VolLB+1):INDEX($BZ:$BZ,ROW()))*SQRT(12))</f>
        <v>0.0225942153665174</v>
      </c>
      <c r="CV103" s="27" t="n">
        <f aca="false">IF(ROW()&lt;4+VolLB,"",STDEV(INDEX($CA:$CA,ROW()-VolLB+1):INDEX($CA:$CA,ROW()))*SQRT(12))</f>
        <v>0.0181132217562331</v>
      </c>
      <c r="CW103" s="27" t="n">
        <f aca="false">IF(ROW()&lt;4+VolLB,"",STDEV(INDEX($CB:$CB,ROW()-VolLB+1):INDEX($CB:$CB,ROW()))*SQRT(12))</f>
        <v>0.0184774885334767</v>
      </c>
      <c r="CX103" s="27" t="n">
        <f aca="false">IF(ROW()&lt;4+VolLB,"",STDEV(INDEX($CC:$CC,ROW()-VolLB+1):INDEX($CC:$CC,ROW()))*SQRT(12))</f>
        <v>0.0228785139577352</v>
      </c>
      <c r="CY103" s="27" t="n">
        <f aca="false">IF(ROW()&lt;4+VolLB,"",STDEV(INDEX($CD:$CD,ROW()-VolLB+1):INDEX($CD:$CD,ROW()))*SQRT(12))</f>
        <v>0.021491685719078</v>
      </c>
      <c r="CZ103" s="27" t="n">
        <f aca="false">IF(ROW()&lt;4+VolLB,"",STDEV(INDEX($CE:$CE,ROW()-VolLB+1):INDEX($CE:$CE,ROW()))*SQRT(12))</f>
        <v>0.0194823195164964</v>
      </c>
      <c r="DA103" s="27" t="n">
        <f aca="false">IF(ROW()&lt;4+VolLB,"",STDEV(INDEX($CF:$CF,ROW()-VolLB+1):INDEX($CF:$CF,ROW()))*SQRT(12))</f>
        <v>0.021206510727784</v>
      </c>
      <c r="DB103" s="27" t="n">
        <f aca="false">IF(ROW()&lt;4+VolLB,"",STDEV(INDEX($CG:$CG,ROW()-VolLB+1):INDEX($CG:$CG,ROW()))*SQRT(12))</f>
        <v>0.0219146346874803</v>
      </c>
      <c r="DC103" s="26" t="n">
        <f aca="false">IF(OR(AR103=0,CH103="",CH103=0),0,AR103*MIN(MaxScal,TgtVol/CH103))</f>
        <v>0</v>
      </c>
      <c r="DD103" s="26" t="n">
        <f aca="false">IF(OR(AS103=0,CI103="",CI103=0),0,AS103*MIN(MaxScal,TgtVol/CI103))</f>
        <v>0</v>
      </c>
      <c r="DE103" s="26" t="n">
        <f aca="false">IF(OR(AT103=0,CJ103="",CJ103=0),0,AT103*MIN(MaxScal,TgtVol/CJ103))</f>
        <v>0</v>
      </c>
      <c r="DF103" s="26" t="n">
        <f aca="false">IF(OR(AU103=0,CK103="",CK103=0),0,AU103*MIN(MaxScal,TgtVol/CK103))</f>
        <v>0</v>
      </c>
      <c r="DG103" s="26" t="n">
        <f aca="false">IF(OR(AV103=0,CL103="",CL103=0),0,AV103*MIN(MaxScal,TgtVol/CL103))</f>
        <v>1.41640138749899</v>
      </c>
      <c r="DH103" s="26" t="n">
        <f aca="false">IF(OR(AW103=0,CM103="",CM103=0),0,AW103*MIN(MaxScal,TgtVol/CM103))</f>
        <v>0</v>
      </c>
      <c r="DI103" s="26" t="n">
        <f aca="false">IF(OR(AX103=0,CN103="",CN103=0),0,AX103*MIN(MaxScal,TgtVol/CN103))</f>
        <v>0</v>
      </c>
      <c r="DJ103" s="26" t="n">
        <f aca="false">IF(OR(AY103=0,CO103="",CO103=0),0,AY103*MIN(MaxScal,TgtVol/CO103))</f>
        <v>0</v>
      </c>
      <c r="DK103" s="26" t="n">
        <f aca="false">IF(OR(AZ103=0,CP103="",CP103=0),0,AZ103*MIN(MaxScal,TgtVol/CP103))</f>
        <v>0</v>
      </c>
      <c r="DL103" s="26" t="n">
        <f aca="false">IF(OR(BA103=0,CQ103="",CQ103=0),0,BA103*MIN(MaxScal,TgtVol/CQ103))</f>
        <v>1.18820894736248</v>
      </c>
      <c r="DM103" s="26" t="n">
        <f aca="false">IF(OR(BB103=0,CR103="",CR103=0),0,BB103*MIN(MaxScal,TgtVol/CR103))</f>
        <v>0</v>
      </c>
      <c r="DN103" s="26" t="n">
        <f aca="false">IF(OR(BC103=0,CS103="",CS103=0),0,BC103*MIN(MaxScal,TgtVol/CS103))</f>
        <v>0</v>
      </c>
      <c r="DO103" s="26" t="n">
        <f aca="false">IF(OR(BD103=0,CT103="",CT103=0),0,BD103*MIN(MaxScal,TgtVol/CT103))</f>
        <v>0</v>
      </c>
      <c r="DP103" s="26" t="n">
        <f aca="false">IF(OR(BE103=0,CU103="",CU103=0),0,BE103*MIN(MaxScal,TgtVol/CU103))</f>
        <v>0</v>
      </c>
      <c r="DQ103" s="26" t="n">
        <f aca="false">IF(OR(BF103=0,CV103="",CV103=0),0,BF103*MIN(MaxScal,TgtVol/CV103))</f>
        <v>1.1041658004942</v>
      </c>
      <c r="DR103" s="26" t="n">
        <f aca="false">IF(OR(BG103=0,CW103="",CW103=0),0,BG103*MIN(MaxScal,TgtVol/CW103))</f>
        <v>0</v>
      </c>
      <c r="DS103" s="26" t="n">
        <f aca="false">IF(OR(BH103=0,CX103="",CX103=0),0,BH103*MIN(MaxScal,TgtVol/CX103))</f>
        <v>0</v>
      </c>
      <c r="DT103" s="26" t="n">
        <f aca="false">IF(OR(BI103=0,CY103="",CY103=0),0,BI103*MIN(MaxScal,TgtVol/CY103))</f>
        <v>0</v>
      </c>
      <c r="DU103" s="26" t="n">
        <f aca="false">IF(OR(BJ103=0,CZ103="",CZ103=0),0,BJ103*MIN(MaxScal,TgtVol/CZ103))</f>
        <v>0</v>
      </c>
      <c r="DV103" s="26" t="n">
        <f aca="false">IF(OR(BK103=0,DA103="",DA103=0),0,BK103*MIN(MaxScal,TgtVol/DA103))</f>
        <v>0</v>
      </c>
      <c r="DW103" s="26" t="n">
        <f aca="false">IF(OR(BL103=0,DB103="",DB103=0),0,BL103*MIN(MaxScal,TgtVol/DB103))</f>
        <v>1.36894821327498</v>
      </c>
      <c r="DX103" s="28" t="n">
        <f aca="false">IFERROR(DC102*BM103,"")</f>
        <v>0</v>
      </c>
      <c r="DY103" s="28" t="n">
        <f aca="false">IFERROR(DD102*BN103,"")</f>
        <v>0</v>
      </c>
      <c r="DZ103" s="28" t="n">
        <f aca="false">IFERROR(DE102*BO103,"")</f>
        <v>0</v>
      </c>
      <c r="EA103" s="28" t="n">
        <f aca="false">IFERROR(DF102*BP103,"")</f>
        <v>0</v>
      </c>
      <c r="EB103" s="28" t="n">
        <f aca="false">IFERROR(DG102*BQ103,"")</f>
        <v>0.00511432929242418</v>
      </c>
      <c r="EC103" s="28" t="n">
        <f aca="false">IFERROR(DH102*BR103,"")</f>
        <v>0</v>
      </c>
      <c r="ED103" s="28" t="n">
        <f aca="false">IFERROR(DI102*BS103,"")</f>
        <v>0</v>
      </c>
      <c r="EE103" s="28" t="n">
        <f aca="false">IFERROR(DJ102*BT103,"")</f>
        <v>0</v>
      </c>
      <c r="EF103" s="28" t="n">
        <f aca="false">IFERROR(DK102*BU103,"")</f>
        <v>0</v>
      </c>
      <c r="EG103" s="28" t="n">
        <f aca="false">IFERROR(DL102*BV103,"")</f>
        <v>0.0206466857158721</v>
      </c>
      <c r="EH103" s="28" t="n">
        <f aca="false">IFERROR(DM102*BW103,"")</f>
        <v>-0</v>
      </c>
      <c r="EI103" s="28" t="n">
        <f aca="false">IFERROR(DN102*BX103,"")</f>
        <v>0</v>
      </c>
      <c r="EJ103" s="28" t="n">
        <f aca="false">IFERROR(DO102*BY103,"")</f>
        <v>0</v>
      </c>
      <c r="EK103" s="28" t="n">
        <f aca="false">IFERROR(DP102*BZ103,"")</f>
        <v>0</v>
      </c>
      <c r="EL103" s="28" t="n">
        <f aca="false">IFERROR(DQ102*CA103,"")</f>
        <v>0</v>
      </c>
      <c r="EM103" s="28" t="n">
        <f aca="false">IFERROR(DR102*CB103,"")</f>
        <v>0</v>
      </c>
      <c r="EN103" s="28" t="n">
        <f aca="false">IFERROR(DS102*CC103,"")</f>
        <v>0</v>
      </c>
      <c r="EO103" s="28" t="n">
        <f aca="false">IFERROR(DT102*CD103,"")</f>
        <v>-0</v>
      </c>
      <c r="EP103" s="28" t="n">
        <f aca="false">IFERROR(DU102*CE103,"")</f>
        <v>0</v>
      </c>
      <c r="EQ103" s="28" t="n">
        <f aca="false">IFERROR(DV102*CF103,"")</f>
        <v>0</v>
      </c>
      <c r="ER103" s="28" t="n">
        <f aca="false">IFERROR(DW102*CG103,"")</f>
        <v>0.0114809908690403</v>
      </c>
      <c r="ES103" s="28" t="n">
        <f aca="false">IF(ROW()=4,"",SUM(DX103:ER103))</f>
        <v>0.0372420058773366</v>
      </c>
      <c r="ET103" s="29" t="n">
        <f aca="false">COUNTIF(AR103:BL103,"&gt;0")</f>
        <v>4</v>
      </c>
    </row>
    <row r="104" customFormat="false" ht="15" hidden="false" customHeight="false" outlineLevel="0" collapsed="false">
      <c r="A104" s="19" t="n">
        <v>41060</v>
      </c>
      <c r="B104" s="23" t="n">
        <f aca="false">ABS(Rates_Data!AD104-Rates_Data!AE104)</f>
        <v>0.165811881188119</v>
      </c>
      <c r="C104" s="23" t="n">
        <f aca="false">ABS(Rates_Data!AD104-Rates_Data!AF104)</f>
        <v>0.622534653465346</v>
      </c>
      <c r="D104" s="23" t="n">
        <f aca="false">ABS(Rates_Data!AD104-Rates_Data!AG104)</f>
        <v>0.471425742574257</v>
      </c>
      <c r="E104" s="23" t="n">
        <f aca="false">ABS(Rates_Data!AD104-Rates_Data!AH104)</f>
        <v>0.778475247524752</v>
      </c>
      <c r="F104" s="23" t="n">
        <f aca="false">ABS(Rates_Data!AD104-Rates_Data!AI104)</f>
        <v>1.22873267326733</v>
      </c>
      <c r="G104" s="23" t="n">
        <f aca="false">ABS(Rates_Data!AD104-Rates_Data!AJ104)</f>
        <v>0.0794257425742573</v>
      </c>
      <c r="H104" s="23" t="n">
        <f aca="false">ABS(Rates_Data!AE104-Rates_Data!AF104)</f>
        <v>0.456722772277227</v>
      </c>
      <c r="I104" s="23" t="n">
        <f aca="false">ABS(Rates_Data!AE104-Rates_Data!AG104)</f>
        <v>0.305613861386139</v>
      </c>
      <c r="J104" s="23" t="n">
        <f aca="false">ABS(Rates_Data!AE104-Rates_Data!AH104)</f>
        <v>0.612663366336633</v>
      </c>
      <c r="K104" s="23" t="n">
        <f aca="false">ABS(Rates_Data!AE104-Rates_Data!AI104)</f>
        <v>1.06292079207921</v>
      </c>
      <c r="L104" s="23" t="n">
        <f aca="false">ABS(Rates_Data!AE104-Rates_Data!AJ104)</f>
        <v>0.0863861386138617</v>
      </c>
      <c r="M104" s="23" t="n">
        <f aca="false">ABS(Rates_Data!AF104-Rates_Data!AG104)</f>
        <v>0.151108910891089</v>
      </c>
      <c r="N104" s="23" t="n">
        <f aca="false">ABS(Rates_Data!AF104-Rates_Data!AH104)</f>
        <v>0.155940594059406</v>
      </c>
      <c r="O104" s="23" t="n">
        <f aca="false">ABS(Rates_Data!AF104-Rates_Data!AI104)</f>
        <v>0.606198019801981</v>
      </c>
      <c r="P104" s="23" t="n">
        <f aca="false">ABS(Rates_Data!AF104-Rates_Data!AJ104)</f>
        <v>0.543108910891089</v>
      </c>
      <c r="Q104" s="23" t="n">
        <f aca="false">ABS(Rates_Data!AG104-Rates_Data!AH104)</f>
        <v>0.307049504950495</v>
      </c>
      <c r="R104" s="23" t="n">
        <f aca="false">ABS(Rates_Data!AG104-Rates_Data!AI104)</f>
        <v>0.757306930693069</v>
      </c>
      <c r="S104" s="23" t="n">
        <f aca="false">ABS(Rates_Data!AG104-Rates_Data!AJ104)</f>
        <v>0.392</v>
      </c>
      <c r="T104" s="23" t="n">
        <f aca="false">ABS(Rates_Data!AH104-Rates_Data!AI104)</f>
        <v>0.450257425742574</v>
      </c>
      <c r="U104" s="23" t="n">
        <f aca="false">ABS(Rates_Data!AH104-Rates_Data!AJ104)</f>
        <v>0.699049504950495</v>
      </c>
      <c r="V104" s="23" t="n">
        <f aca="false">ABS(Rates_Data!AI104-Rates_Data!AJ104)</f>
        <v>1.14930693069307</v>
      </c>
      <c r="W104" s="26" t="n">
        <f aca="false">IF(ROW()&lt;4+MinObs-1,"",IFERROR((B104-AVERAGE(B$4:B104))/STDEV(B$4:B104),""))</f>
        <v>-0.537821332514343</v>
      </c>
      <c r="X104" s="26" t="n">
        <f aca="false">IF(ROW()&lt;4+MinObs-1,"",IFERROR((C104-AVERAGE(C$4:C104))/STDEV(C$4:C104),""))</f>
        <v>0.967589362191069</v>
      </c>
      <c r="Y104" s="26" t="n">
        <f aca="false">IF(ROW()&lt;4+MinObs-1,"",IFERROR((D104-AVERAGE(D$4:D104))/STDEV(D$4:D104),""))</f>
        <v>-0.101933691003147</v>
      </c>
      <c r="Z104" s="26" t="n">
        <f aca="false">IF(ROW()&lt;4+MinObs-1,"",IFERROR((E104-AVERAGE(E$4:E104))/STDEV(E$4:E104),""))</f>
        <v>0.122893712768152</v>
      </c>
      <c r="AA104" s="26" t="n">
        <f aca="false">IF(ROW()&lt;4+MinObs-1,"",IFERROR((F104-AVERAGE(F$4:F104))/STDEV(F$4:F104),""))</f>
        <v>3.04535612975859</v>
      </c>
      <c r="AB104" s="26" t="n">
        <f aca="false">IF(ROW()&lt;4+MinObs-1,"",IFERROR((G104-AVERAGE(G$4:G104))/STDEV(G$4:G104),""))</f>
        <v>-0.904760084545791</v>
      </c>
      <c r="AC104" s="26" t="n">
        <f aca="false">IF(ROW()&lt;4+MinObs-1,"",IFERROR((H104-AVERAGE(H$4:H104))/STDEV(H$4:H104),""))</f>
        <v>0.75407522200471</v>
      </c>
      <c r="AD104" s="26" t="n">
        <f aca="false">IF(ROW()&lt;4+MinObs-1,"",IFERROR((I104-AVERAGE(I$4:I104))/STDEV(I$4:I104),""))</f>
        <v>-0.235709848836682</v>
      </c>
      <c r="AE104" s="26" t="n">
        <f aca="false">IF(ROW()&lt;4+MinObs-1,"",IFERROR((J104-AVERAGE(J$4:J104))/STDEV(J$4:J104),""))</f>
        <v>0.211297904572703</v>
      </c>
      <c r="AF104" s="26" t="n">
        <f aca="false">IF(ROW()&lt;4+MinObs-1,"",IFERROR((K104-AVERAGE(K$4:K104))/STDEV(K$4:K104),""))</f>
        <v>3.13273169581524</v>
      </c>
      <c r="AG104" s="26" t="n">
        <f aca="false">IF(ROW()&lt;4+MinObs-1,"",IFERROR((L104-AVERAGE(L$4:L104))/STDEV(L$4:L104),""))</f>
        <v>-0.846564841226031</v>
      </c>
      <c r="AH104" s="26" t="n">
        <f aca="false">IF(ROW()&lt;4+MinObs-1,"",IFERROR((M104-AVERAGE(M$4:M104))/STDEV(M$4:M104),""))</f>
        <v>-0.764801663292181</v>
      </c>
      <c r="AI104" s="26" t="n">
        <f aca="false">IF(ROW()&lt;4+MinObs-1,"",IFERROR((N104-AVERAGE(N$4:N104))/STDEV(N$4:N104),""))</f>
        <v>-1.15767425867038</v>
      </c>
      <c r="AJ104" s="26" t="n">
        <f aca="false">IF(ROW()&lt;4+MinObs-1,"",IFERROR((O104-AVERAGE(O$4:O104))/STDEV(O$4:O104),""))</f>
        <v>1.09298267911767</v>
      </c>
      <c r="AK104" s="26" t="n">
        <f aca="false">IF(ROW()&lt;4+MinObs-1,"",IFERROR((P104-AVERAGE(P$4:P104))/STDEV(P$4:P104),""))</f>
        <v>0.756630660502448</v>
      </c>
      <c r="AL104" s="26" t="n">
        <f aca="false">IF(ROW()&lt;4+MinObs-1,"",IFERROR((Q104-AVERAGE(Q$4:Q104))/STDEV(Q$4:Q104),""))</f>
        <v>-0.241312493288407</v>
      </c>
      <c r="AM104" s="26" t="n">
        <f aca="false">IF(ROW()&lt;4+MinObs-1,"",IFERROR((R104-AVERAGE(R$4:R104))/STDEV(R$4:R104),""))</f>
        <v>0.59878903924081</v>
      </c>
      <c r="AN104" s="26" t="n">
        <f aca="false">IF(ROW()&lt;4+MinObs-1,"",IFERROR((S104-AVERAGE(S$4:S104))/STDEV(S$4:S104),""))</f>
        <v>-0.556990167862927</v>
      </c>
      <c r="AO104" s="26" t="n">
        <f aca="false">IF(ROW()&lt;4+MinObs-1,"",IFERROR((T104-AVERAGE(T$4:T104))/STDEV(T$4:T104),""))</f>
        <v>-0.25855866174401</v>
      </c>
      <c r="AP104" s="26" t="n">
        <f aca="false">IF(ROW()&lt;4+MinObs-1,"",IFERROR((U104-AVERAGE(U$4:U104))/STDEV(U$4:U104),""))</f>
        <v>-0.207248119381339</v>
      </c>
      <c r="AQ104" s="26" t="n">
        <f aca="false">IF(ROW()&lt;4+MinObs-1,"",IFERROR((V104-AVERAGE(V$4:V104))/STDEV(V$4:V104),""))</f>
        <v>2.80848919260136</v>
      </c>
      <c r="AR104" s="26" t="n">
        <f aca="false">IF(W104="",0,IF(W104&gt;=z4,w4,IF(W104&gt;=z3,w3,IF(W104&gt;=zEntry,w2,IF(AND(W104&gt;=ExitZ,AR103&gt;0),w2,0)))))</f>
        <v>0</v>
      </c>
      <c r="AS104" s="26" t="n">
        <f aca="false">IF(X104="",0,IF(X104&gt;=z4,w4,IF(X104&gt;=z3,w3,IF(X104&gt;=zEntry,w2,IF(AND(X104&gt;=ExitZ,AS103&gt;0),w2,0)))))</f>
        <v>0</v>
      </c>
      <c r="AT104" s="26" t="n">
        <f aca="false">IF(Y104="",0,IF(Y104&gt;=z4,w4,IF(Y104&gt;=z3,w3,IF(Y104&gt;=zEntry,w2,IF(AND(Y104&gt;=ExitZ,AT103&gt;0),w2,0)))))</f>
        <v>0</v>
      </c>
      <c r="AU104" s="26" t="n">
        <f aca="false">IF(Z104="",0,IF(Z104&gt;=z4,w4,IF(Z104&gt;=z3,w3,IF(Z104&gt;=zEntry,w2,IF(AND(Z104&gt;=ExitZ,AU103&gt;0),w2,0)))))</f>
        <v>0</v>
      </c>
      <c r="AV104" s="26" t="n">
        <f aca="false">IF(AA104="",0,IF(AA104&gt;=z4,w4,IF(AA104&gt;=z3,w3,IF(AA104&gt;=zEntry,w2,IF(AND(AA104&gt;=ExitZ,AV103&gt;0),w2,0)))))</f>
        <v>1.5</v>
      </c>
      <c r="AW104" s="26" t="n">
        <f aca="false">IF(AB104="",0,IF(AB104&gt;=z4,w4,IF(AB104&gt;=z3,w3,IF(AB104&gt;=zEntry,w2,IF(AND(AB104&gt;=ExitZ,AW103&gt;0),w2,0)))))</f>
        <v>0</v>
      </c>
      <c r="AX104" s="26" t="n">
        <f aca="false">IF(AC104="",0,IF(AC104&gt;=z4,w4,IF(AC104&gt;=z3,w3,IF(AC104&gt;=zEntry,w2,IF(AND(AC104&gt;=ExitZ,AX103&gt;0),w2,0)))))</f>
        <v>0</v>
      </c>
      <c r="AY104" s="26" t="n">
        <f aca="false">IF(AD104="",0,IF(AD104&gt;=z4,w4,IF(AD104&gt;=z3,w3,IF(AD104&gt;=zEntry,w2,IF(AND(AD104&gt;=ExitZ,AY103&gt;0),w2,0)))))</f>
        <v>0</v>
      </c>
      <c r="AZ104" s="26" t="n">
        <f aca="false">IF(AE104="",0,IF(AE104&gt;=z4,w4,IF(AE104&gt;=z3,w3,IF(AE104&gt;=zEntry,w2,IF(AND(AE104&gt;=ExitZ,AZ103&gt;0),w2,0)))))</f>
        <v>0</v>
      </c>
      <c r="BA104" s="26" t="n">
        <f aca="false">IF(AF104="",0,IF(AF104&gt;=z4,w4,IF(AF104&gt;=z3,w3,IF(AF104&gt;=zEntry,w2,IF(AND(AF104&gt;=ExitZ,BA103&gt;0),w2,0)))))</f>
        <v>1.5</v>
      </c>
      <c r="BB104" s="26" t="n">
        <f aca="false">IF(AG104="",0,IF(AG104&gt;=z4,w4,IF(AG104&gt;=z3,w3,IF(AG104&gt;=zEntry,w2,IF(AND(AG104&gt;=ExitZ,BB103&gt;0),w2,0)))))</f>
        <v>0</v>
      </c>
      <c r="BC104" s="26" t="n">
        <f aca="false">IF(AH104="",0,IF(AH104&gt;=z4,w4,IF(AH104&gt;=z3,w3,IF(AH104&gt;=zEntry,w2,IF(AND(AH104&gt;=ExitZ,BC103&gt;0),w2,0)))))</f>
        <v>0</v>
      </c>
      <c r="BD104" s="26" t="n">
        <f aca="false">IF(AI104="",0,IF(AI104&gt;=z4,w4,IF(AI104&gt;=z3,w3,IF(AI104&gt;=zEntry,w2,IF(AND(AI104&gt;=ExitZ,BD103&gt;0),w2,0)))))</f>
        <v>0</v>
      </c>
      <c r="BE104" s="26" t="n">
        <f aca="false">IF(AJ104="",0,IF(AJ104&gt;=z4,w4,IF(AJ104&gt;=z3,w3,IF(AJ104&gt;=zEntry,w2,IF(AND(AJ104&gt;=ExitZ,BE103&gt;0),w2,0)))))</f>
        <v>0</v>
      </c>
      <c r="BF104" s="26" t="n">
        <f aca="false">IF(AK104="",0,IF(AK104&gt;=z4,w4,IF(AK104&gt;=z3,w3,IF(AK104&gt;=zEntry,w2,IF(AND(AK104&gt;=ExitZ,BF103&gt;0),w2,0)))))</f>
        <v>0</v>
      </c>
      <c r="BG104" s="26" t="n">
        <f aca="false">IF(AL104="",0,IF(AL104&gt;=z4,w4,IF(AL104&gt;=z3,w3,IF(AL104&gt;=zEntry,w2,IF(AND(AL104&gt;=ExitZ,BG103&gt;0),w2,0)))))</f>
        <v>0</v>
      </c>
      <c r="BH104" s="26" t="n">
        <f aca="false">IF(AM104="",0,IF(AM104&gt;=z4,w4,IF(AM104&gt;=z3,w3,IF(AM104&gt;=zEntry,w2,IF(AND(AM104&gt;=ExitZ,BH103&gt;0),w2,0)))))</f>
        <v>0</v>
      </c>
      <c r="BI104" s="26" t="n">
        <f aca="false">IF(AN104="",0,IF(AN104&gt;=z4,w4,IF(AN104&gt;=z3,w3,IF(AN104&gt;=zEntry,w2,IF(AND(AN104&gt;=ExitZ,BI103&gt;0),w2,0)))))</f>
        <v>0</v>
      </c>
      <c r="BJ104" s="26" t="n">
        <f aca="false">IF(AO104="",0,IF(AO104&gt;=z4,w4,IF(AO104&gt;=z3,w3,IF(AO104&gt;=zEntry,w2,IF(AND(AO104&gt;=ExitZ,BJ103&gt;0),w2,0)))))</f>
        <v>0</v>
      </c>
      <c r="BK104" s="26" t="n">
        <f aca="false">IF(AP104="",0,IF(AP104&gt;=z4,w4,IF(AP104&gt;=z3,w3,IF(AP104&gt;=zEntry,w2,IF(AND(AP104&gt;=ExitZ,BK103&gt;0),w2,0)))))</f>
        <v>0</v>
      </c>
      <c r="BL104" s="26" t="n">
        <f aca="false">IF(AQ104="",0,IF(AQ104&gt;=z4,w4,IF(AQ104&gt;=z3,w3,IF(AQ104&gt;=zEntry,w2,IF(AND(AQ104&gt;=ExitZ,BL103&gt;0),w2,0)))))</f>
        <v>1</v>
      </c>
      <c r="BM104" s="23" t="n">
        <f aca="false">IF(Rates_Data!AD103&gt;=Rates_Data!AE103,Rates_Data!AK104-Rates_Data!AL104,Rates_Data!AL104-Rates_Data!AK104)</f>
        <v>-7.59999999999958E-005</v>
      </c>
      <c r="BN104" s="23" t="n">
        <f aca="false">IF(Rates_Data!AD103&gt;=Rates_Data!AF103,Rates_Data!AK104-Rates_Data!AM104,Rates_Data!AM104-Rates_Data!AK104)</f>
        <v>0.002584</v>
      </c>
      <c r="BO104" s="23" t="n">
        <f aca="false">IF(Rates_Data!AD103&gt;=Rates_Data!AG103,Rates_Data!AK104-Rates_Data!AN104,Rates_Data!AN104-Rates_Data!AK104)</f>
        <v>0.003097</v>
      </c>
      <c r="BP104" s="23" t="n">
        <f aca="false">IF(Rates_Data!AD103&gt;=Rates_Data!AH103,Rates_Data!AK104-Rates_Data!AO104,Rates_Data!AO104-Rates_Data!AK104)</f>
        <v>0.000950000000000005</v>
      </c>
      <c r="BQ104" s="23" t="n">
        <f aca="false">IF(Rates_Data!AD103&gt;=Rates_Data!AI103,Rates_Data!AK104-Rates_Data!AP104,Rates_Data!AP104-Rates_Data!AK104)</f>
        <v>0.00171</v>
      </c>
      <c r="BR104" s="23" t="n">
        <f aca="false">IF(Rates_Data!AD103&gt;=Rates_Data!AJ103,Rates_Data!AK104-Rates_Data!AQ104,Rates_Data!AQ104-Rates_Data!AK104)</f>
        <v>0.00134899999999999</v>
      </c>
      <c r="BS104" s="23" t="n">
        <f aca="false">IF(Rates_Data!AE103&gt;=Rates_Data!AF103,Rates_Data!AL104-Rates_Data!AM104,Rates_Data!AM104-Rates_Data!AL104)</f>
        <v>0.00266</v>
      </c>
      <c r="BT104" s="23" t="n">
        <f aca="false">IF(Rates_Data!AE103&gt;=Rates_Data!AG103,Rates_Data!AL104-Rates_Data!AN104,Rates_Data!AN104-Rates_Data!AL104)</f>
        <v>0.003173</v>
      </c>
      <c r="BU104" s="23" t="n">
        <f aca="false">IF(Rates_Data!AE103&gt;=Rates_Data!AH103,Rates_Data!AL104-Rates_Data!AO104,Rates_Data!AO104-Rates_Data!AL104)</f>
        <v>0.001026</v>
      </c>
      <c r="BV104" s="23" t="n">
        <f aca="false">IF(Rates_Data!AE103&gt;=Rates_Data!AI103,Rates_Data!AL104-Rates_Data!AP104,Rates_Data!AP104-Rates_Data!AL104)</f>
        <v>0.001786</v>
      </c>
      <c r="BW104" s="23" t="n">
        <f aca="false">IF(Rates_Data!AE103&gt;=Rates_Data!AJ103,Rates_Data!AL104-Rates_Data!AQ104,Rates_Data!AQ104-Rates_Data!AL104)</f>
        <v>0.001273</v>
      </c>
      <c r="BX104" s="23" t="n">
        <f aca="false">IF(Rates_Data!AF103&gt;=Rates_Data!AG103,Rates_Data!AM104-Rates_Data!AN104,Rates_Data!AN104-Rates_Data!AM104)</f>
        <v>-0.000513000000000003</v>
      </c>
      <c r="BY104" s="23" t="n">
        <f aca="false">IF(Rates_Data!AF103&gt;=Rates_Data!AH103,Rates_Data!AM104-Rates_Data!AO104,Rates_Data!AO104-Rates_Data!AM104)</f>
        <v>-0.001634</v>
      </c>
      <c r="BZ104" s="23" t="n">
        <f aca="false">IF(Rates_Data!AF103&gt;=Rates_Data!AI103,Rates_Data!AM104-Rates_Data!AP104,Rates_Data!AP104-Rates_Data!AM104)</f>
        <v>-0.000873999999999999</v>
      </c>
      <c r="CA104" s="23" t="n">
        <f aca="false">IF(Rates_Data!AF103&gt;=Rates_Data!AJ103,Rates_Data!AM104-Rates_Data!AQ104,Rates_Data!AQ104-Rates_Data!AM104)</f>
        <v>0.003933</v>
      </c>
      <c r="CB104" s="23" t="n">
        <f aca="false">IF(Rates_Data!AG103&gt;=Rates_Data!AH103,Rates_Data!AN104-Rates_Data!AO104,Rates_Data!AO104-Rates_Data!AN104)</f>
        <v>-0.002147</v>
      </c>
      <c r="CC104" s="23" t="n">
        <f aca="false">IF(Rates_Data!AG103&gt;=Rates_Data!AI103,Rates_Data!AN104-Rates_Data!AP104,Rates_Data!AP104-Rates_Data!AN104)</f>
        <v>-0.001387</v>
      </c>
      <c r="CD104" s="23" t="n">
        <f aca="false">IF(Rates_Data!AG103&gt;=Rates_Data!AJ103,Rates_Data!AN104-Rates_Data!AQ104,Rates_Data!AQ104-Rates_Data!AN104)</f>
        <v>0.004446</v>
      </c>
      <c r="CE104" s="23" t="n">
        <f aca="false">IF(Rates_Data!AH103&gt;=Rates_Data!AI103,Rates_Data!AO104-Rates_Data!AP104,Rates_Data!AP104-Rates_Data!AO104)</f>
        <v>0.000759999999999999</v>
      </c>
      <c r="CF104" s="23" t="n">
        <f aca="false">IF(Rates_Data!AH103&gt;=Rates_Data!AJ103,Rates_Data!AO104-Rates_Data!AQ104,Rates_Data!AQ104-Rates_Data!AO104)</f>
        <v>0.002299</v>
      </c>
      <c r="CG104" s="23" t="n">
        <f aca="false">IF(Rates_Data!AI103&gt;=Rates_Data!AJ103,Rates_Data!AP104-Rates_Data!AQ104,Rates_Data!AQ104-Rates_Data!AP104)</f>
        <v>0.003059</v>
      </c>
      <c r="CH104" s="27" t="n">
        <f aca="false">IF(ROW()&lt;4+VolLB,"",STDEV(INDEX($BM:$BM,ROW()-VolLB+1):INDEX($BM:$BM,ROW()))*SQRT(12))</f>
        <v>0.0181068475284641</v>
      </c>
      <c r="CI104" s="27" t="n">
        <f aca="false">IF(ROW()&lt;4+VolLB,"",STDEV(INDEX($BN:$BN,ROW()-VolLB+1):INDEX($BN:$BN,ROW()))*SQRT(12))</f>
        <v>0.0188553114659024</v>
      </c>
      <c r="CJ104" s="27" t="n">
        <f aca="false">IF(ROW()&lt;4+VolLB,"",STDEV(INDEX($BO:$BO,ROW()-VolLB+1):INDEX($BO:$BO,ROW()))*SQRT(12))</f>
        <v>0.021057446403091</v>
      </c>
      <c r="CK104" s="27" t="n">
        <f aca="false">IF(ROW()&lt;4+VolLB,"",STDEV(INDEX($BP:$BP,ROW()-VolLB+1):INDEX($BP:$BP,ROW()))*SQRT(12))</f>
        <v>0.0176659064024195</v>
      </c>
      <c r="CL104" s="27" t="n">
        <f aca="false">IF(ROW()&lt;4+VolLB,"",STDEV(INDEX($BQ:$BQ,ROW()-VolLB+1):INDEX($BQ:$BQ,ROW()))*SQRT(12))</f>
        <v>0.021117734642216</v>
      </c>
      <c r="CM104" s="27" t="n">
        <f aca="false">IF(ROW()&lt;4+VolLB,"",STDEV(INDEX($BR:$BR,ROW()-VolLB+1):INDEX($BR:$BR,ROW()))*SQRT(12))</f>
        <v>0.016190085490524</v>
      </c>
      <c r="CN104" s="27" t="n">
        <f aca="false">IF(ROW()&lt;4+VolLB,"",STDEV(INDEX($BS:$BS,ROW()-VolLB+1):INDEX($BS:$BS,ROW()))*SQRT(12))</f>
        <v>0.023338180075739</v>
      </c>
      <c r="CO104" s="27" t="n">
        <f aca="false">IF(ROW()&lt;4+VolLB,"",STDEV(INDEX($BT:$BT,ROW()-VolLB+1):INDEX($BT:$BT,ROW()))*SQRT(12))</f>
        <v>0.0204104151648123</v>
      </c>
      <c r="CP104" s="27" t="n">
        <f aca="false">IF(ROW()&lt;4+VolLB,"",STDEV(INDEX($BU:$BU,ROW()-VolLB+1):INDEX($BU:$BU,ROW()))*SQRT(12))</f>
        <v>0.0208355430815893</v>
      </c>
      <c r="CQ104" s="27" t="n">
        <f aca="false">IF(ROW()&lt;4+VolLB,"",STDEV(INDEX($BV:$BV,ROW()-VolLB+1):INDEX($BV:$BV,ROW()))*SQRT(12))</f>
        <v>0.0252428196000745</v>
      </c>
      <c r="CR104" s="27" t="n">
        <f aca="false">IF(ROW()&lt;4+VolLB,"",STDEV(INDEX($BW:$BW,ROW()-VolLB+1):INDEX($BW:$BW,ROW()))*SQRT(12))</f>
        <v>0.0209667893209373</v>
      </c>
      <c r="CS104" s="27" t="n">
        <f aca="false">IF(ROW()&lt;4+VolLB,"",STDEV(INDEX($BX:$BX,ROW()-VolLB+1):INDEX($BX:$BX,ROW()))*SQRT(12))</f>
        <v>0.023851800676958</v>
      </c>
      <c r="CT104" s="27" t="n">
        <f aca="false">IF(ROW()&lt;4+VolLB,"",STDEV(INDEX($BY:$BY,ROW()-VolLB+1):INDEX($BY:$BY,ROW()))*SQRT(12))</f>
        <v>0.0214312809107666</v>
      </c>
      <c r="CU104" s="27" t="n">
        <f aca="false">IF(ROW()&lt;4+VolLB,"",STDEV(INDEX($BZ:$BZ,ROW()-VolLB+1):INDEX($BZ:$BZ,ROW()))*SQRT(12))</f>
        <v>0.0224557592629639</v>
      </c>
      <c r="CV104" s="27" t="n">
        <f aca="false">IF(ROW()&lt;4+VolLB,"",STDEV(INDEX($CA:$CA,ROW()-VolLB+1):INDEX($CA:$CA,ROW()))*SQRT(12))</f>
        <v>0.0180652446099976</v>
      </c>
      <c r="CW104" s="27" t="n">
        <f aca="false">IF(ROW()&lt;4+VolLB,"",STDEV(INDEX($CB:$CB,ROW()-VolLB+1):INDEX($CB:$CB,ROW()))*SQRT(12))</f>
        <v>0.0183810326607672</v>
      </c>
      <c r="CX104" s="27" t="n">
        <f aca="false">IF(ROW()&lt;4+VolLB,"",STDEV(INDEX($CC:$CC,ROW()-VolLB+1):INDEX($CC:$CC,ROW()))*SQRT(12))</f>
        <v>0.0228870104218008</v>
      </c>
      <c r="CY104" s="27" t="n">
        <f aca="false">IF(ROW()&lt;4+VolLB,"",STDEV(INDEX($CD:$CD,ROW()-VolLB+1):INDEX($CD:$CD,ROW()))*SQRT(12))</f>
        <v>0.021642098237111</v>
      </c>
      <c r="CZ104" s="27" t="n">
        <f aca="false">IF(ROW()&lt;4+VolLB,"",STDEV(INDEX($CE:$CE,ROW()-VolLB+1):INDEX($CE:$CE,ROW()))*SQRT(12))</f>
        <v>0.0193740094616227</v>
      </c>
      <c r="DA104" s="27" t="n">
        <f aca="false">IF(ROW()&lt;4+VolLB,"",STDEV(INDEX($CF:$CF,ROW()-VolLB+1):INDEX($CF:$CF,ROW()))*SQRT(12))</f>
        <v>0.0212077143060188</v>
      </c>
      <c r="DB104" s="27" t="n">
        <f aca="false">IF(ROW()&lt;4+VolLB,"",STDEV(INDEX($CG:$CG,ROW()-VolLB+1):INDEX($CG:$CG,ROW()))*SQRT(12))</f>
        <v>0.021991032927515</v>
      </c>
      <c r="DC104" s="26" t="n">
        <f aca="false">IF(OR(AR104=0,CH104="",CH104=0),0,AR104*MIN(MaxScal,TgtVol/CH104))</f>
        <v>0</v>
      </c>
      <c r="DD104" s="26" t="n">
        <f aca="false">IF(OR(AS104=0,CI104="",CI104=0),0,AS104*MIN(MaxScal,TgtVol/CI104))</f>
        <v>0</v>
      </c>
      <c r="DE104" s="26" t="n">
        <f aca="false">IF(OR(AT104=0,CJ104="",CJ104=0),0,AT104*MIN(MaxScal,TgtVol/CJ104))</f>
        <v>0</v>
      </c>
      <c r="DF104" s="26" t="n">
        <f aca="false">IF(OR(AU104=0,CK104="",CK104=0),0,AU104*MIN(MaxScal,TgtVol/CK104))</f>
        <v>0</v>
      </c>
      <c r="DG104" s="26" t="n">
        <f aca="false">IF(OR(AV104=0,CL104="",CL104=0),0,AV104*MIN(MaxScal,TgtVol/CL104))</f>
        <v>1.42060692154109</v>
      </c>
      <c r="DH104" s="26" t="n">
        <f aca="false">IF(OR(AW104=0,CM104="",CM104=0),0,AW104*MIN(MaxScal,TgtVol/CM104))</f>
        <v>0</v>
      </c>
      <c r="DI104" s="26" t="n">
        <f aca="false">IF(OR(AX104=0,CN104="",CN104=0),0,AX104*MIN(MaxScal,TgtVol/CN104))</f>
        <v>0</v>
      </c>
      <c r="DJ104" s="26" t="n">
        <f aca="false">IF(OR(AY104=0,CO104="",CO104=0),0,AY104*MIN(MaxScal,TgtVol/CO104))</f>
        <v>0</v>
      </c>
      <c r="DK104" s="26" t="n">
        <f aca="false">IF(OR(AZ104=0,CP104="",CP104=0),0,AZ104*MIN(MaxScal,TgtVol/CP104))</f>
        <v>0</v>
      </c>
      <c r="DL104" s="26" t="n">
        <f aca="false">IF(OR(BA104=0,CQ104="",CQ104=0),0,BA104*MIN(MaxScal,TgtVol/CQ104))</f>
        <v>1.18845677603747</v>
      </c>
      <c r="DM104" s="26" t="n">
        <f aca="false">IF(OR(BB104=0,CR104="",CR104=0),0,BB104*MIN(MaxScal,TgtVol/CR104))</f>
        <v>0</v>
      </c>
      <c r="DN104" s="26" t="n">
        <f aca="false">IF(OR(BC104=0,CS104="",CS104=0),0,BC104*MIN(MaxScal,TgtVol/CS104))</f>
        <v>0</v>
      </c>
      <c r="DO104" s="26" t="n">
        <f aca="false">IF(OR(BD104=0,CT104="",CT104=0),0,BD104*MIN(MaxScal,TgtVol/CT104))</f>
        <v>0</v>
      </c>
      <c r="DP104" s="26" t="n">
        <f aca="false">IF(OR(BE104=0,CU104="",CU104=0),0,BE104*MIN(MaxScal,TgtVol/CU104))</f>
        <v>0</v>
      </c>
      <c r="DQ104" s="26" t="n">
        <f aca="false">IF(OR(BF104=0,CV104="",CV104=0),0,BF104*MIN(MaxScal,TgtVol/CV104))</f>
        <v>0</v>
      </c>
      <c r="DR104" s="26" t="n">
        <f aca="false">IF(OR(BG104=0,CW104="",CW104=0),0,BG104*MIN(MaxScal,TgtVol/CW104))</f>
        <v>0</v>
      </c>
      <c r="DS104" s="26" t="n">
        <f aca="false">IF(OR(BH104=0,CX104="",CX104=0),0,BH104*MIN(MaxScal,TgtVol/CX104))</f>
        <v>0</v>
      </c>
      <c r="DT104" s="26" t="n">
        <f aca="false">IF(OR(BI104=0,CY104="",CY104=0),0,BI104*MIN(MaxScal,TgtVol/CY104))</f>
        <v>0</v>
      </c>
      <c r="DU104" s="26" t="n">
        <f aca="false">IF(OR(BJ104=0,CZ104="",CZ104=0),0,BJ104*MIN(MaxScal,TgtVol/CZ104))</f>
        <v>0</v>
      </c>
      <c r="DV104" s="26" t="n">
        <f aca="false">IF(OR(BK104=0,DA104="",DA104=0),0,BK104*MIN(MaxScal,TgtVol/DA104))</f>
        <v>0</v>
      </c>
      <c r="DW104" s="26" t="n">
        <f aca="false">IF(OR(BL104=0,DB104="",DB104=0),0,BL104*MIN(MaxScal,TgtVol/DB104))</f>
        <v>0.909461600367857</v>
      </c>
      <c r="DX104" s="28" t="n">
        <f aca="false">IFERROR(DC103*BM104,"")</f>
        <v>-0</v>
      </c>
      <c r="DY104" s="28" t="n">
        <f aca="false">IFERROR(DD103*BN104,"")</f>
        <v>0</v>
      </c>
      <c r="DZ104" s="28" t="n">
        <f aca="false">IFERROR(DE103*BO104,"")</f>
        <v>0</v>
      </c>
      <c r="EA104" s="28" t="n">
        <f aca="false">IFERROR(DF103*BP104,"")</f>
        <v>0</v>
      </c>
      <c r="EB104" s="28" t="n">
        <f aca="false">IFERROR(DG103*BQ104,"")</f>
        <v>0.00242204637262328</v>
      </c>
      <c r="EC104" s="28" t="n">
        <f aca="false">IFERROR(DH103*BR104,"")</f>
        <v>0</v>
      </c>
      <c r="ED104" s="28" t="n">
        <f aca="false">IFERROR(DI103*BS104,"")</f>
        <v>0</v>
      </c>
      <c r="EE104" s="28" t="n">
        <f aca="false">IFERROR(DJ103*BT104,"")</f>
        <v>0</v>
      </c>
      <c r="EF104" s="28" t="n">
        <f aca="false">IFERROR(DK103*BU104,"")</f>
        <v>0</v>
      </c>
      <c r="EG104" s="28" t="n">
        <f aca="false">IFERROR(DL103*BV104,"")</f>
        <v>0.00212214117998938</v>
      </c>
      <c r="EH104" s="28" t="n">
        <f aca="false">IFERROR(DM103*BW104,"")</f>
        <v>0</v>
      </c>
      <c r="EI104" s="28" t="n">
        <f aca="false">IFERROR(DN103*BX104,"")</f>
        <v>-0</v>
      </c>
      <c r="EJ104" s="28" t="n">
        <f aca="false">IFERROR(DO103*BY104,"")</f>
        <v>-0</v>
      </c>
      <c r="EK104" s="28" t="n">
        <f aca="false">IFERROR(DP103*BZ104,"")</f>
        <v>-0</v>
      </c>
      <c r="EL104" s="28" t="n">
        <f aca="false">IFERROR(DQ103*CA104,"")</f>
        <v>0.00434268409334367</v>
      </c>
      <c r="EM104" s="28" t="n">
        <f aca="false">IFERROR(DR103*CB104,"")</f>
        <v>-0</v>
      </c>
      <c r="EN104" s="28" t="n">
        <f aca="false">IFERROR(DS103*CC104,"")</f>
        <v>-0</v>
      </c>
      <c r="EO104" s="28" t="n">
        <f aca="false">IFERROR(DT103*CD104,"")</f>
        <v>0</v>
      </c>
      <c r="EP104" s="28" t="n">
        <f aca="false">IFERROR(DU103*CE104,"")</f>
        <v>0</v>
      </c>
      <c r="EQ104" s="28" t="n">
        <f aca="false">IFERROR(DV103*CF104,"")</f>
        <v>0</v>
      </c>
      <c r="ER104" s="28" t="n">
        <f aca="false">IFERROR(DW103*CG104,"")</f>
        <v>0.00418761258440816</v>
      </c>
      <c r="ES104" s="28" t="n">
        <f aca="false">IF(ROW()=4,"",SUM(DX104:ER104))</f>
        <v>0.0130744842303645</v>
      </c>
      <c r="ET104" s="29" t="n">
        <f aca="false">COUNTIF(AR104:BL104,"&gt;0")</f>
        <v>3</v>
      </c>
    </row>
    <row r="105" customFormat="false" ht="15" hidden="false" customHeight="false" outlineLevel="0" collapsed="false">
      <c r="A105" s="19" t="n">
        <v>41090</v>
      </c>
      <c r="B105" s="23" t="n">
        <f aca="false">ABS(Rates_Data!AD105-Rates_Data!AE105)</f>
        <v>0.688990196078431</v>
      </c>
      <c r="C105" s="23" t="n">
        <f aca="false">ABS(Rates_Data!AD105-Rates_Data!AF105)</f>
        <v>0.861999999999999</v>
      </c>
      <c r="D105" s="23" t="n">
        <f aca="false">ABS(Rates_Data!AD105-Rates_Data!AG105)</f>
        <v>0.589588235294118</v>
      </c>
      <c r="E105" s="23" t="n">
        <f aca="false">ABS(Rates_Data!AD105-Rates_Data!AH105)</f>
        <v>1.17187254901961</v>
      </c>
      <c r="F105" s="23" t="n">
        <f aca="false">ABS(Rates_Data!AD105-Rates_Data!AI105)</f>
        <v>1.38105882352941</v>
      </c>
      <c r="G105" s="23" t="n">
        <f aca="false">ABS(Rates_Data!AD105-Rates_Data!AJ105)</f>
        <v>0.349960784313725</v>
      </c>
      <c r="H105" s="23" t="n">
        <f aca="false">ABS(Rates_Data!AE105-Rates_Data!AF105)</f>
        <v>0.173009803921568</v>
      </c>
      <c r="I105" s="23" t="n">
        <f aca="false">ABS(Rates_Data!AE105-Rates_Data!AG105)</f>
        <v>0.0994019607843135</v>
      </c>
      <c r="J105" s="23" t="n">
        <f aca="false">ABS(Rates_Data!AE105-Rates_Data!AH105)</f>
        <v>0.482882352941177</v>
      </c>
      <c r="K105" s="23" t="n">
        <f aca="false">ABS(Rates_Data!AE105-Rates_Data!AI105)</f>
        <v>0.692068627450981</v>
      </c>
      <c r="L105" s="23" t="n">
        <f aca="false">ABS(Rates_Data!AE105-Rates_Data!AJ105)</f>
        <v>0.339029411764706</v>
      </c>
      <c r="M105" s="23" t="n">
        <f aca="false">ABS(Rates_Data!AF105-Rates_Data!AG105)</f>
        <v>0.272411764705882</v>
      </c>
      <c r="N105" s="23" t="n">
        <f aca="false">ABS(Rates_Data!AF105-Rates_Data!AH105)</f>
        <v>0.309872549019608</v>
      </c>
      <c r="O105" s="23" t="n">
        <f aca="false">ABS(Rates_Data!AF105-Rates_Data!AI105)</f>
        <v>0.519058823529412</v>
      </c>
      <c r="P105" s="23" t="n">
        <f aca="false">ABS(Rates_Data!AF105-Rates_Data!AJ105)</f>
        <v>0.512039215686274</v>
      </c>
      <c r="Q105" s="23" t="n">
        <f aca="false">ABS(Rates_Data!AG105-Rates_Data!AH105)</f>
        <v>0.58228431372549</v>
      </c>
      <c r="R105" s="23" t="n">
        <f aca="false">ABS(Rates_Data!AG105-Rates_Data!AI105)</f>
        <v>0.791470588235294</v>
      </c>
      <c r="S105" s="23" t="n">
        <f aca="false">ABS(Rates_Data!AG105-Rates_Data!AJ105)</f>
        <v>0.239627450980392</v>
      </c>
      <c r="T105" s="23" t="n">
        <f aca="false">ABS(Rates_Data!AH105-Rates_Data!AI105)</f>
        <v>0.209186274509804</v>
      </c>
      <c r="U105" s="23" t="n">
        <f aca="false">ABS(Rates_Data!AH105-Rates_Data!AJ105)</f>
        <v>0.821911764705882</v>
      </c>
      <c r="V105" s="23" t="n">
        <f aca="false">ABS(Rates_Data!AI105-Rates_Data!AJ105)</f>
        <v>1.03109803921569</v>
      </c>
      <c r="W105" s="26" t="n">
        <f aca="false">IF(ROW()&lt;4+MinObs-1,"",IFERROR((B105-AVERAGE(B$4:B105))/STDEV(B$4:B105),""))</f>
        <v>1.31521251677917</v>
      </c>
      <c r="X105" s="26" t="n">
        <f aca="false">IF(ROW()&lt;4+MinObs-1,"",IFERROR((C105-AVERAGE(C$4:C105))/STDEV(C$4:C105),""))</f>
        <v>1.80057508072979</v>
      </c>
      <c r="Y105" s="26" t="n">
        <f aca="false">IF(ROW()&lt;4+MinObs-1,"",IFERROR((D105-AVERAGE(D$4:D105))/STDEV(D$4:D105),""))</f>
        <v>0.152213192105435</v>
      </c>
      <c r="Z105" s="26" t="n">
        <f aca="false">IF(ROW()&lt;4+MinObs-1,"",IFERROR((E105-AVERAGE(E$4:E105))/STDEV(E$4:E105),""))</f>
        <v>1.00967185295309</v>
      </c>
      <c r="AA105" s="26" t="n">
        <f aca="false">IF(ROW()&lt;4+MinObs-1,"",IFERROR((F105-AVERAGE(F$4:F105))/STDEV(F$4:F105),""))</f>
        <v>3.37826658604837</v>
      </c>
      <c r="AB105" s="26" t="n">
        <f aca="false">IF(ROW()&lt;4+MinObs-1,"",IFERROR((G105-AVERAGE(G$4:G105))/STDEV(G$4:G105),""))</f>
        <v>-0.0310498476474981</v>
      </c>
      <c r="AC105" s="26" t="n">
        <f aca="false">IF(ROW()&lt;4+MinObs-1,"",IFERROR((H105-AVERAGE(H$4:H105))/STDEV(H$4:H105),""))</f>
        <v>-0.535142410108155</v>
      </c>
      <c r="AD105" s="26" t="n">
        <f aca="false">IF(ROW()&lt;4+MinObs-1,"",IFERROR((I105-AVERAGE(I$4:I105))/STDEV(I$4:I105),""))</f>
        <v>-0.708666939853595</v>
      </c>
      <c r="AE105" s="26" t="n">
        <f aca="false">IF(ROW()&lt;4+MinObs-1,"",IFERROR((J105-AVERAGE(J$4:J105))/STDEV(J$4:J105),""))</f>
        <v>-0.145369041076831</v>
      </c>
      <c r="AF105" s="26" t="n">
        <f aca="false">IF(ROW()&lt;4+MinObs-1,"",IFERROR((K105-AVERAGE(K$4:K105))/STDEV(K$4:K105),""))</f>
        <v>1.61197234475972</v>
      </c>
      <c r="AG105" s="26" t="n">
        <f aca="false">IF(ROW()&lt;4+MinObs-1,"",IFERROR((L105-AVERAGE(L$4:L105))/STDEV(L$4:L105),""))</f>
        <v>0.0110849960049335</v>
      </c>
      <c r="AH105" s="26" t="n">
        <f aca="false">IF(ROW()&lt;4+MinObs-1,"",IFERROR((M105-AVERAGE(M$4:M105))/STDEV(M$4:M105),""))</f>
        <v>-0.508381474461506</v>
      </c>
      <c r="AI105" s="26" t="n">
        <f aca="false">IF(ROW()&lt;4+MinObs-1,"",IFERROR((N105-AVERAGE(N$4:N105))/STDEV(N$4:N105),""))</f>
        <v>-0.762923144864974</v>
      </c>
      <c r="AJ105" s="26" t="n">
        <f aca="false">IF(ROW()&lt;4+MinObs-1,"",IFERROR((O105-AVERAGE(O$4:O105))/STDEV(O$4:O105),""))</f>
        <v>0.72650833824452</v>
      </c>
      <c r="AK105" s="26" t="n">
        <f aca="false">IF(ROW()&lt;4+MinObs-1,"",IFERROR((P105-AVERAGE(P$4:P105))/STDEV(P$4:P105),""))</f>
        <v>0.630946184231656</v>
      </c>
      <c r="AL105" s="26" t="n">
        <f aca="false">IF(ROW()&lt;4+MinObs-1,"",IFERROR((Q105-AVERAGE(Q$4:Q105))/STDEV(Q$4:Q105),""))</f>
        <v>0.367431854333256</v>
      </c>
      <c r="AM105" s="26" t="n">
        <f aca="false">IF(ROW()&lt;4+MinObs-1,"",IFERROR((R105-AVERAGE(R$4:R105))/STDEV(R$4:R105),""))</f>
        <v>0.664515164827721</v>
      </c>
      <c r="AN105" s="26" t="n">
        <f aca="false">IF(ROW()&lt;4+MinObs-1,"",IFERROR((S105-AVERAGE(S$4:S105))/STDEV(S$4:S105),""))</f>
        <v>-0.840548680503849</v>
      </c>
      <c r="AO105" s="26" t="n">
        <f aca="false">IF(ROW()&lt;4+MinObs-1,"",IFERROR((T105-AVERAGE(T$4:T105))/STDEV(T$4:T105),""))</f>
        <v>-1.00149054616109</v>
      </c>
      <c r="AP105" s="26" t="n">
        <f aca="false">IF(ROW()&lt;4+MinObs-1,"",IFERROR((U105-AVERAGE(U$4:U105))/STDEV(U$4:U105),""))</f>
        <v>0.0745624974268278</v>
      </c>
      <c r="AQ105" s="26" t="n">
        <f aca="false">IF(ROW()&lt;4+MinObs-1,"",IFERROR((V105-AVERAGE(V$4:V105))/STDEV(V$4:V105),""))</f>
        <v>2.3052746931665</v>
      </c>
      <c r="AR105" s="26" t="n">
        <f aca="false">IF(W105="",0,IF(W105&gt;=z4,w4,IF(W105&gt;=z3,w3,IF(W105&gt;=zEntry,w2,IF(AND(W105&gt;=ExitZ,AR104&gt;0),w2,0)))))</f>
        <v>0</v>
      </c>
      <c r="AS105" s="26" t="n">
        <f aca="false">IF(X105="",0,IF(X105&gt;=z4,w4,IF(X105&gt;=z3,w3,IF(X105&gt;=zEntry,w2,IF(AND(X105&gt;=ExitZ,AS104&gt;0),w2,0)))))</f>
        <v>0</v>
      </c>
      <c r="AT105" s="26" t="n">
        <f aca="false">IF(Y105="",0,IF(Y105&gt;=z4,w4,IF(Y105&gt;=z3,w3,IF(Y105&gt;=zEntry,w2,IF(AND(Y105&gt;=ExitZ,AT104&gt;0),w2,0)))))</f>
        <v>0</v>
      </c>
      <c r="AU105" s="26" t="n">
        <f aca="false">IF(Z105="",0,IF(Z105&gt;=z4,w4,IF(Z105&gt;=z3,w3,IF(Z105&gt;=zEntry,w2,IF(AND(Z105&gt;=ExitZ,AU104&gt;0),w2,0)))))</f>
        <v>0</v>
      </c>
      <c r="AV105" s="26" t="n">
        <f aca="false">IF(AA105="",0,IF(AA105&gt;=z4,w4,IF(AA105&gt;=z3,w3,IF(AA105&gt;=zEntry,w2,IF(AND(AA105&gt;=ExitZ,AV104&gt;0),w2,0)))))</f>
        <v>1.5</v>
      </c>
      <c r="AW105" s="26" t="n">
        <f aca="false">IF(AB105="",0,IF(AB105&gt;=z4,w4,IF(AB105&gt;=z3,w3,IF(AB105&gt;=zEntry,w2,IF(AND(AB105&gt;=ExitZ,AW104&gt;0),w2,0)))))</f>
        <v>0</v>
      </c>
      <c r="AX105" s="26" t="n">
        <f aca="false">IF(AC105="",0,IF(AC105&gt;=z4,w4,IF(AC105&gt;=z3,w3,IF(AC105&gt;=zEntry,w2,IF(AND(AC105&gt;=ExitZ,AX104&gt;0),w2,0)))))</f>
        <v>0</v>
      </c>
      <c r="AY105" s="26" t="n">
        <f aca="false">IF(AD105="",0,IF(AD105&gt;=z4,w4,IF(AD105&gt;=z3,w3,IF(AD105&gt;=zEntry,w2,IF(AND(AD105&gt;=ExitZ,AY104&gt;0),w2,0)))))</f>
        <v>0</v>
      </c>
      <c r="AZ105" s="26" t="n">
        <f aca="false">IF(AE105="",0,IF(AE105&gt;=z4,w4,IF(AE105&gt;=z3,w3,IF(AE105&gt;=zEntry,w2,IF(AND(AE105&gt;=ExitZ,AZ104&gt;0),w2,0)))))</f>
        <v>0</v>
      </c>
      <c r="BA105" s="26" t="n">
        <f aca="false">IF(AF105="",0,IF(AF105&gt;=z4,w4,IF(AF105&gt;=z3,w3,IF(AF105&gt;=zEntry,w2,IF(AND(AF105&gt;=ExitZ,BA104&gt;0),w2,0)))))</f>
        <v>0</v>
      </c>
      <c r="BB105" s="26" t="n">
        <f aca="false">IF(AG105="",0,IF(AG105&gt;=z4,w4,IF(AG105&gt;=z3,w3,IF(AG105&gt;=zEntry,w2,IF(AND(AG105&gt;=ExitZ,BB104&gt;0),w2,0)))))</f>
        <v>0</v>
      </c>
      <c r="BC105" s="26" t="n">
        <f aca="false">IF(AH105="",0,IF(AH105&gt;=z4,w4,IF(AH105&gt;=z3,w3,IF(AH105&gt;=zEntry,w2,IF(AND(AH105&gt;=ExitZ,BC104&gt;0),w2,0)))))</f>
        <v>0</v>
      </c>
      <c r="BD105" s="26" t="n">
        <f aca="false">IF(AI105="",0,IF(AI105&gt;=z4,w4,IF(AI105&gt;=z3,w3,IF(AI105&gt;=zEntry,w2,IF(AND(AI105&gt;=ExitZ,BD104&gt;0),w2,0)))))</f>
        <v>0</v>
      </c>
      <c r="BE105" s="26" t="n">
        <f aca="false">IF(AJ105="",0,IF(AJ105&gt;=z4,w4,IF(AJ105&gt;=z3,w3,IF(AJ105&gt;=zEntry,w2,IF(AND(AJ105&gt;=ExitZ,BE104&gt;0),w2,0)))))</f>
        <v>0</v>
      </c>
      <c r="BF105" s="26" t="n">
        <f aca="false">IF(AK105="",0,IF(AK105&gt;=z4,w4,IF(AK105&gt;=z3,w3,IF(AK105&gt;=zEntry,w2,IF(AND(AK105&gt;=ExitZ,BF104&gt;0),w2,0)))))</f>
        <v>0</v>
      </c>
      <c r="BG105" s="26" t="n">
        <f aca="false">IF(AL105="",0,IF(AL105&gt;=z4,w4,IF(AL105&gt;=z3,w3,IF(AL105&gt;=zEntry,w2,IF(AND(AL105&gt;=ExitZ,BG104&gt;0),w2,0)))))</f>
        <v>0</v>
      </c>
      <c r="BH105" s="26" t="n">
        <f aca="false">IF(AM105="",0,IF(AM105&gt;=z4,w4,IF(AM105&gt;=z3,w3,IF(AM105&gt;=zEntry,w2,IF(AND(AM105&gt;=ExitZ,BH104&gt;0),w2,0)))))</f>
        <v>0</v>
      </c>
      <c r="BI105" s="26" t="n">
        <f aca="false">IF(AN105="",0,IF(AN105&gt;=z4,w4,IF(AN105&gt;=z3,w3,IF(AN105&gt;=zEntry,w2,IF(AND(AN105&gt;=ExitZ,BI104&gt;0),w2,0)))))</f>
        <v>0</v>
      </c>
      <c r="BJ105" s="26" t="n">
        <f aca="false">IF(AO105="",0,IF(AO105&gt;=z4,w4,IF(AO105&gt;=z3,w3,IF(AO105&gt;=zEntry,w2,IF(AND(AO105&gt;=ExitZ,BJ104&gt;0),w2,0)))))</f>
        <v>0</v>
      </c>
      <c r="BK105" s="26" t="n">
        <f aca="false">IF(AP105="",0,IF(AP105&gt;=z4,w4,IF(AP105&gt;=z3,w3,IF(AP105&gt;=zEntry,w2,IF(AND(AP105&gt;=ExitZ,BK104&gt;0),w2,0)))))</f>
        <v>0</v>
      </c>
      <c r="BL105" s="26" t="n">
        <f aca="false">IF(AQ105="",0,IF(AQ105&gt;=z4,w4,IF(AQ105&gt;=z3,w3,IF(AQ105&gt;=zEntry,w2,IF(AND(AQ105&gt;=ExitZ,BL104&gt;0),w2,0)))))</f>
        <v>1</v>
      </c>
      <c r="BM105" s="23" t="n">
        <f aca="false">IF(Rates_Data!AD104&gt;=Rates_Data!AE104,Rates_Data!AK105-Rates_Data!AL105,Rates_Data!AL105-Rates_Data!AK105)</f>
        <v>-0.006156</v>
      </c>
      <c r="BN105" s="23" t="n">
        <f aca="false">IF(Rates_Data!AD104&gt;=Rates_Data!AF104,Rates_Data!AK105-Rates_Data!AM105,Rates_Data!AM105-Rates_Data!AK105)</f>
        <v>-0.00513</v>
      </c>
      <c r="BO105" s="23" t="n">
        <f aca="false">IF(Rates_Data!AD104&gt;=Rates_Data!AG104,Rates_Data!AK105-Rates_Data!AN105,Rates_Data!AN105-Rates_Data!AK105)</f>
        <v>-0.004256</v>
      </c>
      <c r="BP105" s="23" t="n">
        <f aca="false">IF(Rates_Data!AD104&gt;=Rates_Data!AH104,Rates_Data!AK105-Rates_Data!AO105,Rates_Data!AO105-Rates_Data!AK105)</f>
        <v>-0.003496</v>
      </c>
      <c r="BQ105" s="23" t="n">
        <f aca="false">IF(Rates_Data!AD104&gt;=Rates_Data!AI104,Rates_Data!AK105-Rates_Data!AP105,Rates_Data!AP105-Rates_Data!AK105)</f>
        <v>-0.001463</v>
      </c>
      <c r="BR105" s="23" t="n">
        <f aca="false">IF(Rates_Data!AD104&gt;=Rates_Data!AJ104,Rates_Data!AK105-Rates_Data!AQ105,Rates_Data!AQ105-Rates_Data!AK105)</f>
        <v>0.000873999999999996</v>
      </c>
      <c r="BS105" s="23" t="n">
        <f aca="false">IF(Rates_Data!AE104&gt;=Rates_Data!AF104,Rates_Data!AL105-Rates_Data!AM105,Rates_Data!AM105-Rates_Data!AL105)</f>
        <v>0.001026</v>
      </c>
      <c r="BT105" s="23" t="n">
        <f aca="false">IF(Rates_Data!AE104&gt;=Rates_Data!AG104,Rates_Data!AL105-Rates_Data!AN105,Rates_Data!AN105-Rates_Data!AL105)</f>
        <v>0.00189999999999999</v>
      </c>
      <c r="BU105" s="23" t="n">
        <f aca="false">IF(Rates_Data!AE104&gt;=Rates_Data!AH104,Rates_Data!AL105-Rates_Data!AO105,Rates_Data!AO105-Rates_Data!AL105)</f>
        <v>0.00265999999999999</v>
      </c>
      <c r="BV105" s="23" t="n">
        <f aca="false">IF(Rates_Data!AE104&gt;=Rates_Data!AI104,Rates_Data!AL105-Rates_Data!AP105,Rates_Data!AP105-Rates_Data!AL105)</f>
        <v>0.004693</v>
      </c>
      <c r="BW105" s="23" t="n">
        <f aca="false">IF(Rates_Data!AE104&gt;=Rates_Data!AJ104,Rates_Data!AL105-Rates_Data!AQ105,Rates_Data!AQ105-Rates_Data!AL105)</f>
        <v>-0.00702999999999999</v>
      </c>
      <c r="BX105" s="23" t="n">
        <f aca="false">IF(Rates_Data!AF104&gt;=Rates_Data!AG104,Rates_Data!AM105-Rates_Data!AN105,Rates_Data!AN105-Rates_Data!AM105)</f>
        <v>-0.000873999999999997</v>
      </c>
      <c r="BY105" s="23" t="n">
        <f aca="false">IF(Rates_Data!AF104&gt;=Rates_Data!AH104,Rates_Data!AM105-Rates_Data!AO105,Rates_Data!AO105-Rates_Data!AM105)</f>
        <v>0.001634</v>
      </c>
      <c r="BZ105" s="23" t="n">
        <f aca="false">IF(Rates_Data!AF104&gt;=Rates_Data!AI104,Rates_Data!AM105-Rates_Data!AP105,Rates_Data!AP105-Rates_Data!AM105)</f>
        <v>0.003667</v>
      </c>
      <c r="CA105" s="23" t="n">
        <f aca="false">IF(Rates_Data!AF104&gt;=Rates_Data!AJ104,Rates_Data!AM105-Rates_Data!AQ105,Rates_Data!AQ105-Rates_Data!AM105)</f>
        <v>-0.006004</v>
      </c>
      <c r="CB105" s="23" t="n">
        <f aca="false">IF(Rates_Data!AG104&gt;=Rates_Data!AH104,Rates_Data!AN105-Rates_Data!AO105,Rates_Data!AO105-Rates_Data!AN105)</f>
        <v>0.000760000000000001</v>
      </c>
      <c r="CC105" s="23" t="n">
        <f aca="false">IF(Rates_Data!AG104&gt;=Rates_Data!AI104,Rates_Data!AN105-Rates_Data!AP105,Rates_Data!AP105-Rates_Data!AN105)</f>
        <v>0.002793</v>
      </c>
      <c r="CD105" s="23" t="n">
        <f aca="false">IF(Rates_Data!AG104&gt;=Rates_Data!AJ104,Rates_Data!AN105-Rates_Data!AQ105,Rates_Data!AQ105-Rates_Data!AN105)</f>
        <v>-0.00513</v>
      </c>
      <c r="CE105" s="23" t="n">
        <f aca="false">IF(Rates_Data!AH104&gt;=Rates_Data!AI104,Rates_Data!AO105-Rates_Data!AP105,Rates_Data!AP105-Rates_Data!AO105)</f>
        <v>0.002033</v>
      </c>
      <c r="CF105" s="23" t="n">
        <f aca="false">IF(Rates_Data!AH104&gt;=Rates_Data!AJ104,Rates_Data!AO105-Rates_Data!AQ105,Rates_Data!AQ105-Rates_Data!AO105)</f>
        <v>-0.00437</v>
      </c>
      <c r="CG105" s="23" t="n">
        <f aca="false">IF(Rates_Data!AI104&gt;=Rates_Data!AJ104,Rates_Data!AP105-Rates_Data!AQ105,Rates_Data!AQ105-Rates_Data!AP105)</f>
        <v>-0.002337</v>
      </c>
      <c r="CH105" s="27" t="n">
        <f aca="false">IF(ROW()&lt;4+VolLB,"",STDEV(INDEX($BM:$BM,ROW()-VolLB+1):INDEX($BM:$BM,ROW()))*SQRT(12))</f>
        <v>0.018264395199143</v>
      </c>
      <c r="CI105" s="27" t="n">
        <f aca="false">IF(ROW()&lt;4+VolLB,"",STDEV(INDEX($BN:$BN,ROW()-VolLB+1):INDEX($BN:$BN,ROW()))*SQRT(12))</f>
        <v>0.0190006762974875</v>
      </c>
      <c r="CJ105" s="27" t="n">
        <f aca="false">IF(ROW()&lt;4+VolLB,"",STDEV(INDEX($BO:$BO,ROW()-VolLB+1):INDEX($BO:$BO,ROW()))*SQRT(12))</f>
        <v>0.0211890084057524</v>
      </c>
      <c r="CK105" s="27" t="n">
        <f aca="false">IF(ROW()&lt;4+VolLB,"",STDEV(INDEX($BP:$BP,ROW()-VolLB+1):INDEX($BP:$BP,ROW()))*SQRT(12))</f>
        <v>0.0176561089740849</v>
      </c>
      <c r="CL105" s="27" t="n">
        <f aca="false">IF(ROW()&lt;4+VolLB,"",STDEV(INDEX($BQ:$BQ,ROW()-VolLB+1):INDEX($BQ:$BQ,ROW()))*SQRT(12))</f>
        <v>0.0211841852117497</v>
      </c>
      <c r="CM105" s="27" t="n">
        <f aca="false">IF(ROW()&lt;4+VolLB,"",STDEV(INDEX($BR:$BR,ROW()-VolLB+1):INDEX($BR:$BR,ROW()))*SQRT(12))</f>
        <v>0.0161769661088139</v>
      </c>
      <c r="CN105" s="27" t="n">
        <f aca="false">IF(ROW()&lt;4+VolLB,"",STDEV(INDEX($BS:$BS,ROW()-VolLB+1):INDEX($BS:$BS,ROW()))*SQRT(12))</f>
        <v>0.0225774005083465</v>
      </c>
      <c r="CO105" s="27" t="n">
        <f aca="false">IF(ROW()&lt;4+VolLB,"",STDEV(INDEX($BT:$BT,ROW()-VolLB+1):INDEX($BT:$BT,ROW()))*SQRT(12))</f>
        <v>0.0203357888909933</v>
      </c>
      <c r="CP105" s="27" t="n">
        <f aca="false">IF(ROW()&lt;4+VolLB,"",STDEV(INDEX($BU:$BU,ROW()-VolLB+1):INDEX($BU:$BU,ROW()))*SQRT(12))</f>
        <v>0.0208833361967087</v>
      </c>
      <c r="CQ105" s="27" t="n">
        <f aca="false">IF(ROW()&lt;4+VolLB,"",STDEV(INDEX($BV:$BV,ROW()-VolLB+1):INDEX($BV:$BV,ROW()))*SQRT(12))</f>
        <v>0.0250838163654804</v>
      </c>
      <c r="CR105" s="27" t="n">
        <f aca="false">IF(ROW()&lt;4+VolLB,"",STDEV(INDEX($BW:$BW,ROW()-VolLB+1):INDEX($BW:$BW,ROW()))*SQRT(12))</f>
        <v>0.0213666416631605</v>
      </c>
      <c r="CS105" s="27" t="n">
        <f aca="false">IF(ROW()&lt;4+VolLB,"",STDEV(INDEX($BX:$BX,ROW()-VolLB+1):INDEX($BX:$BX,ROW()))*SQRT(12))</f>
        <v>0.0236576667534871</v>
      </c>
      <c r="CT105" s="27" t="n">
        <f aca="false">IF(ROW()&lt;4+VolLB,"",STDEV(INDEX($BY:$BY,ROW()-VolLB+1):INDEX($BY:$BY,ROW()))*SQRT(12))</f>
        <v>0.0209684576502081</v>
      </c>
      <c r="CU105" s="27" t="n">
        <f aca="false">IF(ROW()&lt;4+VolLB,"",STDEV(INDEX($BZ:$BZ,ROW()-VolLB+1):INDEX($BZ:$BZ,ROW()))*SQRT(12))</f>
        <v>0.0225080981665753</v>
      </c>
      <c r="CV105" s="27" t="n">
        <f aca="false">IF(ROW()&lt;4+VolLB,"",STDEV(INDEX($CA:$CA,ROW()-VolLB+1):INDEX($CA:$CA,ROW()))*SQRT(12))</f>
        <v>0.0182695105718061</v>
      </c>
      <c r="CW105" s="27" t="n">
        <f aca="false">IF(ROW()&lt;4+VolLB,"",STDEV(INDEX($CB:$CB,ROW()-VolLB+1):INDEX($CB:$CB,ROW()))*SQRT(12))</f>
        <v>0.0183319546841808</v>
      </c>
      <c r="CX105" s="27" t="n">
        <f aca="false">IF(ROW()&lt;4+VolLB,"",STDEV(INDEX($CC:$CC,ROW()-VolLB+1):INDEX($CC:$CC,ROW()))*SQRT(12))</f>
        <v>0.022854897892491</v>
      </c>
      <c r="CY105" s="27" t="n">
        <f aca="false">IF(ROW()&lt;4+VolLB,"",STDEV(INDEX($CD:$CD,ROW()-VolLB+1):INDEX($CD:$CD,ROW()))*SQRT(12))</f>
        <v>0.0218003670032454</v>
      </c>
      <c r="CZ105" s="27" t="n">
        <f aca="false">IF(ROW()&lt;4+VolLB,"",STDEV(INDEX($CE:$CE,ROW()-VolLB+1):INDEX($CE:$CE,ROW()))*SQRT(12))</f>
        <v>0.0190285425278273</v>
      </c>
      <c r="DA105" s="27" t="n">
        <f aca="false">IF(ROW()&lt;4+VolLB,"",STDEV(INDEX($CF:$CF,ROW()-VolLB+1):INDEX($CF:$CF,ROW()))*SQRT(12))</f>
        <v>0.0213503907054693</v>
      </c>
      <c r="DB105" s="27" t="n">
        <f aca="false">IF(ROW()&lt;4+VolLB,"",STDEV(INDEX($CG:$CG,ROW()-VolLB+1):INDEX($CG:$CG,ROW()))*SQRT(12))</f>
        <v>0.0217764459566928</v>
      </c>
      <c r="DC105" s="26" t="n">
        <f aca="false">IF(OR(AR105=0,CH105="",CH105=0),0,AR105*MIN(MaxScal,TgtVol/CH105))</f>
        <v>0</v>
      </c>
      <c r="DD105" s="26" t="n">
        <f aca="false">IF(OR(AS105=0,CI105="",CI105=0),0,AS105*MIN(MaxScal,TgtVol/CI105))</f>
        <v>0</v>
      </c>
      <c r="DE105" s="26" t="n">
        <f aca="false">IF(OR(AT105=0,CJ105="",CJ105=0),0,AT105*MIN(MaxScal,TgtVol/CJ105))</f>
        <v>0</v>
      </c>
      <c r="DF105" s="26" t="n">
        <f aca="false">IF(OR(AU105=0,CK105="",CK105=0),0,AU105*MIN(MaxScal,TgtVol/CK105))</f>
        <v>0</v>
      </c>
      <c r="DG105" s="26" t="n">
        <f aca="false">IF(OR(AV105=0,CL105="",CL105=0),0,AV105*MIN(MaxScal,TgtVol/CL105))</f>
        <v>1.41615076058534</v>
      </c>
      <c r="DH105" s="26" t="n">
        <f aca="false">IF(OR(AW105=0,CM105="",CM105=0),0,AW105*MIN(MaxScal,TgtVol/CM105))</f>
        <v>0</v>
      </c>
      <c r="DI105" s="26" t="n">
        <f aca="false">IF(OR(AX105=0,CN105="",CN105=0),0,AX105*MIN(MaxScal,TgtVol/CN105))</f>
        <v>0</v>
      </c>
      <c r="DJ105" s="26" t="n">
        <f aca="false">IF(OR(AY105=0,CO105="",CO105=0),0,AY105*MIN(MaxScal,TgtVol/CO105))</f>
        <v>0</v>
      </c>
      <c r="DK105" s="26" t="n">
        <f aca="false">IF(OR(AZ105=0,CP105="",CP105=0),0,AZ105*MIN(MaxScal,TgtVol/CP105))</f>
        <v>0</v>
      </c>
      <c r="DL105" s="26" t="n">
        <f aca="false">IF(OR(BA105=0,CQ105="",CQ105=0),0,BA105*MIN(MaxScal,TgtVol/CQ105))</f>
        <v>0</v>
      </c>
      <c r="DM105" s="26" t="n">
        <f aca="false">IF(OR(BB105=0,CR105="",CR105=0),0,BB105*MIN(MaxScal,TgtVol/CR105))</f>
        <v>0</v>
      </c>
      <c r="DN105" s="26" t="n">
        <f aca="false">IF(OR(BC105=0,CS105="",CS105=0),0,BC105*MIN(MaxScal,TgtVol/CS105))</f>
        <v>0</v>
      </c>
      <c r="DO105" s="26" t="n">
        <f aca="false">IF(OR(BD105=0,CT105="",CT105=0),0,BD105*MIN(MaxScal,TgtVol/CT105))</f>
        <v>0</v>
      </c>
      <c r="DP105" s="26" t="n">
        <f aca="false">IF(OR(BE105=0,CU105="",CU105=0),0,BE105*MIN(MaxScal,TgtVol/CU105))</f>
        <v>0</v>
      </c>
      <c r="DQ105" s="26" t="n">
        <f aca="false">IF(OR(BF105=0,CV105="",CV105=0),0,BF105*MIN(MaxScal,TgtVol/CV105))</f>
        <v>0</v>
      </c>
      <c r="DR105" s="26" t="n">
        <f aca="false">IF(OR(BG105=0,CW105="",CW105=0),0,BG105*MIN(MaxScal,TgtVol/CW105))</f>
        <v>0</v>
      </c>
      <c r="DS105" s="26" t="n">
        <f aca="false">IF(OR(BH105=0,CX105="",CX105=0),0,BH105*MIN(MaxScal,TgtVol/CX105))</f>
        <v>0</v>
      </c>
      <c r="DT105" s="26" t="n">
        <f aca="false">IF(OR(BI105=0,CY105="",CY105=0),0,BI105*MIN(MaxScal,TgtVol/CY105))</f>
        <v>0</v>
      </c>
      <c r="DU105" s="26" t="n">
        <f aca="false">IF(OR(BJ105=0,CZ105="",CZ105=0),0,BJ105*MIN(MaxScal,TgtVol/CZ105))</f>
        <v>0</v>
      </c>
      <c r="DV105" s="26" t="n">
        <f aca="false">IF(OR(BK105=0,DA105="",DA105=0),0,BK105*MIN(MaxScal,TgtVol/DA105))</f>
        <v>0</v>
      </c>
      <c r="DW105" s="26" t="n">
        <f aca="false">IF(OR(BL105=0,DB105="",DB105=0),0,BL105*MIN(MaxScal,TgtVol/DB105))</f>
        <v>0.91842351317448</v>
      </c>
      <c r="DX105" s="28" t="n">
        <f aca="false">IFERROR(DC104*BM105,"")</f>
        <v>-0</v>
      </c>
      <c r="DY105" s="28" t="n">
        <f aca="false">IFERROR(DD104*BN105,"")</f>
        <v>-0</v>
      </c>
      <c r="DZ105" s="28" t="n">
        <f aca="false">IFERROR(DE104*BO105,"")</f>
        <v>-0</v>
      </c>
      <c r="EA105" s="28" t="n">
        <f aca="false">IFERROR(DF104*BP105,"")</f>
        <v>-0</v>
      </c>
      <c r="EB105" s="28" t="n">
        <f aca="false">IFERROR(DG104*BQ105,"")</f>
        <v>-0.00207834792621461</v>
      </c>
      <c r="EC105" s="28" t="n">
        <f aca="false">IFERROR(DH104*BR105,"")</f>
        <v>0</v>
      </c>
      <c r="ED105" s="28" t="n">
        <f aca="false">IFERROR(DI104*BS105,"")</f>
        <v>0</v>
      </c>
      <c r="EE105" s="28" t="n">
        <f aca="false">IFERROR(DJ104*BT105,"")</f>
        <v>0</v>
      </c>
      <c r="EF105" s="28" t="n">
        <f aca="false">IFERROR(DK104*BU105,"")</f>
        <v>0</v>
      </c>
      <c r="EG105" s="28" t="n">
        <f aca="false">IFERROR(DL104*BV105,"")</f>
        <v>0.00557742764994385</v>
      </c>
      <c r="EH105" s="28" t="n">
        <f aca="false">IFERROR(DM104*BW105,"")</f>
        <v>-0</v>
      </c>
      <c r="EI105" s="28" t="n">
        <f aca="false">IFERROR(DN104*BX105,"")</f>
        <v>-0</v>
      </c>
      <c r="EJ105" s="28" t="n">
        <f aca="false">IFERROR(DO104*BY105,"")</f>
        <v>0</v>
      </c>
      <c r="EK105" s="28" t="n">
        <f aca="false">IFERROR(DP104*BZ105,"")</f>
        <v>0</v>
      </c>
      <c r="EL105" s="28" t="n">
        <f aca="false">IFERROR(DQ104*CA105,"")</f>
        <v>-0</v>
      </c>
      <c r="EM105" s="28" t="n">
        <f aca="false">IFERROR(DR104*CB105,"")</f>
        <v>0</v>
      </c>
      <c r="EN105" s="28" t="n">
        <f aca="false">IFERROR(DS104*CC105,"")</f>
        <v>0</v>
      </c>
      <c r="EO105" s="28" t="n">
        <f aca="false">IFERROR(DT104*CD105,"")</f>
        <v>-0</v>
      </c>
      <c r="EP105" s="28" t="n">
        <f aca="false">IFERROR(DU104*CE105,"")</f>
        <v>0</v>
      </c>
      <c r="EQ105" s="28" t="n">
        <f aca="false">IFERROR(DV104*CF105,"")</f>
        <v>-0</v>
      </c>
      <c r="ER105" s="28" t="n">
        <f aca="false">IFERROR(DW104*CG105,"")</f>
        <v>-0.00212541176005968</v>
      </c>
      <c r="ES105" s="28" t="n">
        <f aca="false">IF(ROW()=4,"",SUM(DX105:ER105))</f>
        <v>0.00137366796366956</v>
      </c>
      <c r="ET105" s="29" t="n">
        <f aca="false">COUNTIF(AR105:BL105,"&gt;0")</f>
        <v>2</v>
      </c>
    </row>
    <row r="106" customFormat="false" ht="15" hidden="false" customHeight="false" outlineLevel="0" collapsed="false">
      <c r="A106" s="19" t="n">
        <v>41121</v>
      </c>
      <c r="B106" s="23" t="n">
        <f aca="false">ABS(Rates_Data!AD106-Rates_Data!AE106)</f>
        <v>0.53078640776699</v>
      </c>
      <c r="C106" s="23" t="n">
        <f aca="false">ABS(Rates_Data!AD106-Rates_Data!AF106)</f>
        <v>0.950679611650486</v>
      </c>
      <c r="D106" s="23" t="n">
        <f aca="false">ABS(Rates_Data!AD106-Rates_Data!AG106)</f>
        <v>0.668038834951456</v>
      </c>
      <c r="E106" s="23" t="n">
        <f aca="false">ABS(Rates_Data!AD106-Rates_Data!AH106)</f>
        <v>1.30507766990291</v>
      </c>
      <c r="F106" s="23" t="n">
        <f aca="false">ABS(Rates_Data!AD106-Rates_Data!AI106)</f>
        <v>1.41221359223301</v>
      </c>
      <c r="G106" s="23" t="n">
        <f aca="false">ABS(Rates_Data!AD106-Rates_Data!AJ106)</f>
        <v>0.277242718446602</v>
      </c>
      <c r="H106" s="23" t="n">
        <f aca="false">ABS(Rates_Data!AE106-Rates_Data!AF106)</f>
        <v>0.419893203883496</v>
      </c>
      <c r="I106" s="23" t="n">
        <f aca="false">ABS(Rates_Data!AE106-Rates_Data!AG106)</f>
        <v>0.137252427184466</v>
      </c>
      <c r="J106" s="23" t="n">
        <f aca="false">ABS(Rates_Data!AE106-Rates_Data!AH106)</f>
        <v>0.774291262135922</v>
      </c>
      <c r="K106" s="23" t="n">
        <f aca="false">ABS(Rates_Data!AE106-Rates_Data!AI106)</f>
        <v>0.881427184466019</v>
      </c>
      <c r="L106" s="23" t="n">
        <f aca="false">ABS(Rates_Data!AE106-Rates_Data!AJ106)</f>
        <v>0.253543689320389</v>
      </c>
      <c r="M106" s="23" t="n">
        <f aca="false">ABS(Rates_Data!AF106-Rates_Data!AG106)</f>
        <v>0.28264077669903</v>
      </c>
      <c r="N106" s="23" t="n">
        <f aca="false">ABS(Rates_Data!AF106-Rates_Data!AH106)</f>
        <v>0.354398058252427</v>
      </c>
      <c r="O106" s="23" t="n">
        <f aca="false">ABS(Rates_Data!AF106-Rates_Data!AI106)</f>
        <v>0.461533980582524</v>
      </c>
      <c r="P106" s="23" t="n">
        <f aca="false">ABS(Rates_Data!AF106-Rates_Data!AJ106)</f>
        <v>0.673436893203884</v>
      </c>
      <c r="Q106" s="23" t="n">
        <f aca="false">ABS(Rates_Data!AG106-Rates_Data!AH106)</f>
        <v>0.637038834951456</v>
      </c>
      <c r="R106" s="23" t="n">
        <f aca="false">ABS(Rates_Data!AG106-Rates_Data!AI106)</f>
        <v>0.744174757281554</v>
      </c>
      <c r="S106" s="23" t="n">
        <f aca="false">ABS(Rates_Data!AG106-Rates_Data!AJ106)</f>
        <v>0.390796116504855</v>
      </c>
      <c r="T106" s="23" t="n">
        <f aca="false">ABS(Rates_Data!AH106-Rates_Data!AI106)</f>
        <v>0.107135922330097</v>
      </c>
      <c r="U106" s="23" t="n">
        <f aca="false">ABS(Rates_Data!AH106-Rates_Data!AJ106)</f>
        <v>1.02783495145631</v>
      </c>
      <c r="V106" s="23" t="n">
        <f aca="false">ABS(Rates_Data!AI106-Rates_Data!AJ106)</f>
        <v>1.13497087378641</v>
      </c>
      <c r="W106" s="26" t="n">
        <f aca="false">IF(ROW()&lt;4+MinObs-1,"",IFERROR((B106-AVERAGE(B$4:B106))/STDEV(B$4:B106),""))</f>
        <v>0.745861117772317</v>
      </c>
      <c r="X106" s="26" t="n">
        <f aca="false">IF(ROW()&lt;4+MinObs-1,"",IFERROR((C106-AVERAGE(C$4:C106))/STDEV(C$4:C106),""))</f>
        <v>2.06454693490024</v>
      </c>
      <c r="Y106" s="26" t="n">
        <f aca="false">IF(ROW()&lt;4+MinObs-1,"",IFERROR((D106-AVERAGE(D$4:D106))/STDEV(D$4:D106),""))</f>
        <v>0.320560924628247</v>
      </c>
      <c r="Z106" s="26" t="n">
        <f aca="false">IF(ROW()&lt;4+MinObs-1,"",IFERROR((E106-AVERAGE(E$4:E106))/STDEV(E$4:E106),""))</f>
        <v>1.29608609782942</v>
      </c>
      <c r="AA106" s="26" t="n">
        <f aca="false">IF(ROW()&lt;4+MinObs-1,"",IFERROR((F106-AVERAGE(F$4:F106))/STDEV(F$4:F106),""))</f>
        <v>3.28007881689068</v>
      </c>
      <c r="AB106" s="26" t="n">
        <f aca="false">IF(ROW()&lt;4+MinObs-1,"",IFERROR((G106-AVERAGE(G$4:G106))/STDEV(G$4:G106),""))</f>
        <v>-0.265647149313799</v>
      </c>
      <c r="AC106" s="26" t="n">
        <f aca="false">IF(ROW()&lt;4+MinObs-1,"",IFERROR((H106-AVERAGE(H$4:H106))/STDEV(H$4:H106),""))</f>
        <v>0.589778271658285</v>
      </c>
      <c r="AD106" s="26" t="n">
        <f aca="false">IF(ROW()&lt;4+MinObs-1,"",IFERROR((I106-AVERAGE(I$4:I106))/STDEV(I$4:I106),""))</f>
        <v>-0.616519732023912</v>
      </c>
      <c r="AE106" s="26" t="n">
        <f aca="false">IF(ROW()&lt;4+MinObs-1,"",IFERROR((J106-AVERAGE(J$4:J106))/STDEV(J$4:J106),""))</f>
        <v>0.656445012956502</v>
      </c>
      <c r="AF106" s="26" t="n">
        <f aca="false">IF(ROW()&lt;4+MinObs-1,"",IFERROR((K106-AVERAGE(K$4:K106))/STDEV(K$4:K106),""))</f>
        <v>2.29370561811199</v>
      </c>
      <c r="AG106" s="26" t="n">
        <f aca="false">IF(ROW()&lt;4+MinObs-1,"",IFERROR((L106-AVERAGE(L$4:L106))/STDEV(L$4:L106),""))</f>
        <v>-0.279119961749361</v>
      </c>
      <c r="AH106" s="26" t="n">
        <f aca="false">IF(ROW()&lt;4+MinObs-1,"",IFERROR((M106-AVERAGE(M$4:M106))/STDEV(M$4:M106),""))</f>
        <v>-0.484036497591872</v>
      </c>
      <c r="AI106" s="26" t="n">
        <f aca="false">IF(ROW()&lt;4+MinObs-1,"",IFERROR((N106-AVERAGE(N$4:N106))/STDEV(N$4:N106),""))</f>
        <v>-0.645764912712017</v>
      </c>
      <c r="AJ106" s="26" t="n">
        <f aca="false">IF(ROW()&lt;4+MinObs-1,"",IFERROR((O106-AVERAGE(O$4:O106))/STDEV(O$4:O106),""))</f>
        <v>0.484732158832402</v>
      </c>
      <c r="AK106" s="26" t="n">
        <f aca="false">IF(ROW()&lt;4+MinObs-1,"",IFERROR((P106-AVERAGE(P$4:P106))/STDEV(P$4:P106),""))</f>
        <v>1.24731722327206</v>
      </c>
      <c r="AL106" s="26" t="n">
        <f aca="false">IF(ROW()&lt;4+MinObs-1,"",IFERROR((Q106-AVERAGE(Q$4:Q106))/STDEV(Q$4:Q106),""))</f>
        <v>0.486534978158306</v>
      </c>
      <c r="AM106" s="26" t="n">
        <f aca="false">IF(ROW()&lt;4+MinObs-1,"",IFERROR((R106-AVERAGE(R$4:R106))/STDEV(R$4:R106),""))</f>
        <v>0.563092909345728</v>
      </c>
      <c r="AN106" s="26" t="n">
        <f aca="false">IF(ROW()&lt;4+MinObs-1,"",IFERROR((S106-AVERAGE(S$4:S106))/STDEV(S$4:S106),""))</f>
        <v>-0.548288665595917</v>
      </c>
      <c r="AO106" s="26" t="n">
        <f aca="false">IF(ROW()&lt;4+MinObs-1,"",IFERROR((T106-AVERAGE(T$4:T106))/STDEV(T$4:T106),""))</f>
        <v>-1.30274805147078</v>
      </c>
      <c r="AP106" s="26" t="n">
        <f aca="false">IF(ROW()&lt;4+MinObs-1,"",IFERROR((U106-AVERAGE(U$4:U106))/STDEV(U$4:U106),""))</f>
        <v>0.546392395561402</v>
      </c>
      <c r="AQ106" s="26" t="n">
        <f aca="false">IF(ROW()&lt;4+MinObs-1,"",IFERROR((V106-AVERAGE(V$4:V106))/STDEV(V$4:V106),""))</f>
        <v>2.57149536999854</v>
      </c>
      <c r="AR106" s="26" t="n">
        <f aca="false">IF(W106="",0,IF(W106&gt;=z4,w4,IF(W106&gt;=z3,w3,IF(W106&gt;=zEntry,w2,IF(AND(W106&gt;=ExitZ,AR105&gt;0),w2,0)))))</f>
        <v>0</v>
      </c>
      <c r="AS106" s="26" t="n">
        <f aca="false">IF(X106="",0,IF(X106&gt;=z4,w4,IF(X106&gt;=z3,w3,IF(X106&gt;=zEntry,w2,IF(AND(X106&gt;=ExitZ,AS105&gt;0),w2,0)))))</f>
        <v>1</v>
      </c>
      <c r="AT106" s="26" t="n">
        <f aca="false">IF(Y106="",0,IF(Y106&gt;=z4,w4,IF(Y106&gt;=z3,w3,IF(Y106&gt;=zEntry,w2,IF(AND(Y106&gt;=ExitZ,AT105&gt;0),w2,0)))))</f>
        <v>0</v>
      </c>
      <c r="AU106" s="26" t="n">
        <f aca="false">IF(Z106="",0,IF(Z106&gt;=z4,w4,IF(Z106&gt;=z3,w3,IF(Z106&gt;=zEntry,w2,IF(AND(Z106&gt;=ExitZ,AU105&gt;0),w2,0)))))</f>
        <v>0</v>
      </c>
      <c r="AV106" s="26" t="n">
        <f aca="false">IF(AA106="",0,IF(AA106&gt;=z4,w4,IF(AA106&gt;=z3,w3,IF(AA106&gt;=zEntry,w2,IF(AND(AA106&gt;=ExitZ,AV105&gt;0),w2,0)))))</f>
        <v>1.5</v>
      </c>
      <c r="AW106" s="26" t="n">
        <f aca="false">IF(AB106="",0,IF(AB106&gt;=z4,w4,IF(AB106&gt;=z3,w3,IF(AB106&gt;=zEntry,w2,IF(AND(AB106&gt;=ExitZ,AW105&gt;0),w2,0)))))</f>
        <v>0</v>
      </c>
      <c r="AX106" s="26" t="n">
        <f aca="false">IF(AC106="",0,IF(AC106&gt;=z4,w4,IF(AC106&gt;=z3,w3,IF(AC106&gt;=zEntry,w2,IF(AND(AC106&gt;=ExitZ,AX105&gt;0),w2,0)))))</f>
        <v>0</v>
      </c>
      <c r="AY106" s="26" t="n">
        <f aca="false">IF(AD106="",0,IF(AD106&gt;=z4,w4,IF(AD106&gt;=z3,w3,IF(AD106&gt;=zEntry,w2,IF(AND(AD106&gt;=ExitZ,AY105&gt;0),w2,0)))))</f>
        <v>0</v>
      </c>
      <c r="AZ106" s="26" t="n">
        <f aca="false">IF(AE106="",0,IF(AE106&gt;=z4,w4,IF(AE106&gt;=z3,w3,IF(AE106&gt;=zEntry,w2,IF(AND(AE106&gt;=ExitZ,AZ105&gt;0),w2,0)))))</f>
        <v>0</v>
      </c>
      <c r="BA106" s="26" t="n">
        <f aca="false">IF(AF106="",0,IF(AF106&gt;=z4,w4,IF(AF106&gt;=z3,w3,IF(AF106&gt;=zEntry,w2,IF(AND(AF106&gt;=ExitZ,BA105&gt;0),w2,0)))))</f>
        <v>1</v>
      </c>
      <c r="BB106" s="26" t="n">
        <f aca="false">IF(AG106="",0,IF(AG106&gt;=z4,w4,IF(AG106&gt;=z3,w3,IF(AG106&gt;=zEntry,w2,IF(AND(AG106&gt;=ExitZ,BB105&gt;0),w2,0)))))</f>
        <v>0</v>
      </c>
      <c r="BC106" s="26" t="n">
        <f aca="false">IF(AH106="",0,IF(AH106&gt;=z4,w4,IF(AH106&gt;=z3,w3,IF(AH106&gt;=zEntry,w2,IF(AND(AH106&gt;=ExitZ,BC105&gt;0),w2,0)))))</f>
        <v>0</v>
      </c>
      <c r="BD106" s="26" t="n">
        <f aca="false">IF(AI106="",0,IF(AI106&gt;=z4,w4,IF(AI106&gt;=z3,w3,IF(AI106&gt;=zEntry,w2,IF(AND(AI106&gt;=ExitZ,BD105&gt;0),w2,0)))))</f>
        <v>0</v>
      </c>
      <c r="BE106" s="26" t="n">
        <f aca="false">IF(AJ106="",0,IF(AJ106&gt;=z4,w4,IF(AJ106&gt;=z3,w3,IF(AJ106&gt;=zEntry,w2,IF(AND(AJ106&gt;=ExitZ,BE105&gt;0),w2,0)))))</f>
        <v>0</v>
      </c>
      <c r="BF106" s="26" t="n">
        <f aca="false">IF(AK106="",0,IF(AK106&gt;=z4,w4,IF(AK106&gt;=z3,w3,IF(AK106&gt;=zEntry,w2,IF(AND(AK106&gt;=ExitZ,BF105&gt;0),w2,0)))))</f>
        <v>0</v>
      </c>
      <c r="BG106" s="26" t="n">
        <f aca="false">IF(AL106="",0,IF(AL106&gt;=z4,w4,IF(AL106&gt;=z3,w3,IF(AL106&gt;=zEntry,w2,IF(AND(AL106&gt;=ExitZ,BG105&gt;0),w2,0)))))</f>
        <v>0</v>
      </c>
      <c r="BH106" s="26" t="n">
        <f aca="false">IF(AM106="",0,IF(AM106&gt;=z4,w4,IF(AM106&gt;=z3,w3,IF(AM106&gt;=zEntry,w2,IF(AND(AM106&gt;=ExitZ,BH105&gt;0),w2,0)))))</f>
        <v>0</v>
      </c>
      <c r="BI106" s="26" t="n">
        <f aca="false">IF(AN106="",0,IF(AN106&gt;=z4,w4,IF(AN106&gt;=z3,w3,IF(AN106&gt;=zEntry,w2,IF(AND(AN106&gt;=ExitZ,BI105&gt;0),w2,0)))))</f>
        <v>0</v>
      </c>
      <c r="BJ106" s="26" t="n">
        <f aca="false">IF(AO106="",0,IF(AO106&gt;=z4,w4,IF(AO106&gt;=z3,w3,IF(AO106&gt;=zEntry,w2,IF(AND(AO106&gt;=ExitZ,BJ105&gt;0),w2,0)))))</f>
        <v>0</v>
      </c>
      <c r="BK106" s="26" t="n">
        <f aca="false">IF(AP106="",0,IF(AP106&gt;=z4,w4,IF(AP106&gt;=z3,w3,IF(AP106&gt;=zEntry,w2,IF(AND(AP106&gt;=ExitZ,BK105&gt;0),w2,0)))))</f>
        <v>0</v>
      </c>
      <c r="BL106" s="26" t="n">
        <f aca="false">IF(AQ106="",0,IF(AQ106&gt;=z4,w4,IF(AQ106&gt;=z3,w3,IF(AQ106&gt;=zEntry,w2,IF(AND(AQ106&gt;=ExitZ,BL105&gt;0),w2,0)))))</f>
        <v>1</v>
      </c>
      <c r="BM106" s="23" t="n">
        <f aca="false">IF(Rates_Data!AD105&gt;=Rates_Data!AE105,Rates_Data!AK106-Rates_Data!AL106,Rates_Data!AL106-Rates_Data!AK106)</f>
        <v>0.005719</v>
      </c>
      <c r="BN106" s="23" t="n">
        <f aca="false">IF(Rates_Data!AD105&gt;=Rates_Data!AF105,Rates_Data!AK106-Rates_Data!AM106,Rates_Data!AM106-Rates_Data!AK106)</f>
        <v>0.002052</v>
      </c>
      <c r="BO106" s="23" t="n">
        <f aca="false">IF(Rates_Data!AD105&gt;=Rates_Data!AG105,Rates_Data!AK106-Rates_Data!AN106,Rates_Data!AN106-Rates_Data!AK106)</f>
        <v>0.000817000000000003</v>
      </c>
      <c r="BP106" s="23" t="n">
        <f aca="false">IF(Rates_Data!AD105&gt;=Rates_Data!AH105,Rates_Data!AK106-Rates_Data!AO106,Rates_Data!AO106-Rates_Data!AK106)</f>
        <v>0.000874000000000005</v>
      </c>
      <c r="BQ106" s="23" t="n">
        <f aca="false">IF(Rates_Data!AD105&gt;=Rates_Data!AI105,Rates_Data!AK106-Rates_Data!AP106,Rates_Data!AP106-Rates_Data!AK106)</f>
        <v>0.001824</v>
      </c>
      <c r="BR106" s="23" t="n">
        <f aca="false">IF(Rates_Data!AD105&gt;=Rates_Data!AJ105,Rates_Data!AK106-Rates_Data!AQ106,Rates_Data!AQ106-Rates_Data!AK106)</f>
        <v>-0.003667</v>
      </c>
      <c r="BS106" s="23" t="n">
        <f aca="false">IF(Rates_Data!AE105&gt;=Rates_Data!AF105,Rates_Data!AL106-Rates_Data!AM106,Rates_Data!AM106-Rates_Data!AL106)</f>
        <v>-0.00366699999999999</v>
      </c>
      <c r="BT106" s="23" t="n">
        <f aca="false">IF(Rates_Data!AE105&gt;=Rates_Data!AG105,Rates_Data!AL106-Rates_Data!AN106,Rates_Data!AN106-Rates_Data!AL106)</f>
        <v>0.00490199999999999</v>
      </c>
      <c r="BU106" s="23" t="n">
        <f aca="false">IF(Rates_Data!AE105&gt;=Rates_Data!AH105,Rates_Data!AL106-Rates_Data!AO106,Rates_Data!AO106-Rates_Data!AL106)</f>
        <v>-0.00484499999999999</v>
      </c>
      <c r="BV106" s="23" t="n">
        <f aca="false">IF(Rates_Data!AE105&gt;=Rates_Data!AI105,Rates_Data!AL106-Rates_Data!AP106,Rates_Data!AP106-Rates_Data!AL106)</f>
        <v>-0.003895</v>
      </c>
      <c r="BW106" s="23" t="n">
        <f aca="false">IF(Rates_Data!AE105&gt;=Rates_Data!AJ105,Rates_Data!AL106-Rates_Data!AQ106,Rates_Data!AQ106-Rates_Data!AL106)</f>
        <v>0.009386</v>
      </c>
      <c r="BX106" s="23" t="n">
        <f aca="false">IF(Rates_Data!AF105&gt;=Rates_Data!AG105,Rates_Data!AM106-Rates_Data!AN106,Rates_Data!AN106-Rates_Data!AM106)</f>
        <v>0.001235</v>
      </c>
      <c r="BY106" s="23" t="n">
        <f aca="false">IF(Rates_Data!AF105&gt;=Rates_Data!AH105,Rates_Data!AM106-Rates_Data!AO106,Rates_Data!AO106-Rates_Data!AM106)</f>
        <v>-0.001178</v>
      </c>
      <c r="BZ106" s="23" t="n">
        <f aca="false">IF(Rates_Data!AF105&gt;=Rates_Data!AI105,Rates_Data!AM106-Rates_Data!AP106,Rates_Data!AP106-Rates_Data!AM106)</f>
        <v>-0.000228000000000003</v>
      </c>
      <c r="CA106" s="23" t="n">
        <f aca="false">IF(Rates_Data!AF105&gt;=Rates_Data!AJ105,Rates_Data!AM106-Rates_Data!AQ106,Rates_Data!AQ106-Rates_Data!AM106)</f>
        <v>0.005719</v>
      </c>
      <c r="CB106" s="23" t="n">
        <f aca="false">IF(Rates_Data!AG105&gt;=Rates_Data!AH105,Rates_Data!AN106-Rates_Data!AO106,Rates_Data!AO106-Rates_Data!AN106)</f>
        <v>5.70000000000019E-005</v>
      </c>
      <c r="CC106" s="23" t="n">
        <f aca="false">IF(Rates_Data!AG105&gt;=Rates_Data!AI105,Rates_Data!AN106-Rates_Data!AP106,Rates_Data!AP106-Rates_Data!AN106)</f>
        <v>0.001007</v>
      </c>
      <c r="CD106" s="23" t="n">
        <f aca="false">IF(Rates_Data!AG105&gt;=Rates_Data!AJ105,Rates_Data!AN106-Rates_Data!AQ106,Rates_Data!AQ106-Rates_Data!AN106)</f>
        <v>0.004484</v>
      </c>
      <c r="CE106" s="23" t="n">
        <f aca="false">IF(Rates_Data!AH105&gt;=Rates_Data!AI105,Rates_Data!AO106-Rates_Data!AP106,Rates_Data!AP106-Rates_Data!AO106)</f>
        <v>0.000949999999999994</v>
      </c>
      <c r="CF106" s="23" t="n">
        <f aca="false">IF(Rates_Data!AH105&gt;=Rates_Data!AJ105,Rates_Data!AO106-Rates_Data!AQ106,Rates_Data!AQ106-Rates_Data!AO106)</f>
        <v>0.00454100000000001</v>
      </c>
      <c r="CG106" s="23" t="n">
        <f aca="false">IF(Rates_Data!AI105&gt;=Rates_Data!AJ105,Rates_Data!AP106-Rates_Data!AQ106,Rates_Data!AQ106-Rates_Data!AP106)</f>
        <v>0.005491</v>
      </c>
      <c r="CH106" s="27" t="n">
        <f aca="false">IF(ROW()&lt;4+VolLB,"",STDEV(INDEX($BM:$BM,ROW()-VolLB+1):INDEX($BM:$BM,ROW()))*SQRT(12))</f>
        <v>0.0184160863188888</v>
      </c>
      <c r="CI106" s="27" t="n">
        <f aca="false">IF(ROW()&lt;4+VolLB,"",STDEV(INDEX($BN:$BN,ROW()-VolLB+1):INDEX($BN:$BN,ROW()))*SQRT(12))</f>
        <v>0.0189019065523636</v>
      </c>
      <c r="CJ106" s="27" t="n">
        <f aca="false">IF(ROW()&lt;4+VolLB,"",STDEV(INDEX($BO:$BO,ROW()-VolLB+1):INDEX($BO:$BO,ROW()))*SQRT(12))</f>
        <v>0.0211815937641736</v>
      </c>
      <c r="CK106" s="27" t="n">
        <f aca="false">IF(ROW()&lt;4+VolLB,"",STDEV(INDEX($BP:$BP,ROW()-VolLB+1):INDEX($BP:$BP,ROW()))*SQRT(12))</f>
        <v>0.0175916117940991</v>
      </c>
      <c r="CL106" s="27" t="n">
        <f aca="false">IF(ROW()&lt;4+VolLB,"",STDEV(INDEX($BQ:$BQ,ROW()-VolLB+1):INDEX($BQ:$BQ,ROW()))*SQRT(12))</f>
        <v>0.0210882685732861</v>
      </c>
      <c r="CM106" s="27" t="n">
        <f aca="false">IF(ROW()&lt;4+VolLB,"",STDEV(INDEX($BR:$BR,ROW()-VolLB+1):INDEX($BR:$BR,ROW()))*SQRT(12))</f>
        <v>0.0163095972806548</v>
      </c>
      <c r="CN106" s="27" t="n">
        <f aca="false">IF(ROW()&lt;4+VolLB,"",STDEV(INDEX($BS:$BS,ROW()-VolLB+1):INDEX($BS:$BS,ROW()))*SQRT(12))</f>
        <v>0.0227995351738332</v>
      </c>
      <c r="CO106" s="27" t="n">
        <f aca="false">IF(ROW()&lt;4+VolLB,"",STDEV(INDEX($BT:$BT,ROW()-VolLB+1):INDEX($BT:$BT,ROW()))*SQRT(12))</f>
        <v>0.0202874773807931</v>
      </c>
      <c r="CP106" s="27" t="n">
        <f aca="false">IF(ROW()&lt;4+VolLB,"",STDEV(INDEX($BU:$BU,ROW()-VolLB+1):INDEX($BU:$BU,ROW()))*SQRT(12))</f>
        <v>0.0210611237062847</v>
      </c>
      <c r="CQ106" s="27" t="n">
        <f aca="false">IF(ROW()&lt;4+VolLB,"",STDEV(INDEX($BV:$BV,ROW()-VolLB+1):INDEX($BV:$BV,ROW()))*SQRT(12))</f>
        <v>0.0252140531699515</v>
      </c>
      <c r="CR106" s="27" t="n">
        <f aca="false">IF(ROW()&lt;4+VolLB,"",STDEV(INDEX($BW:$BW,ROW()-VolLB+1):INDEX($BW:$BW,ROW()))*SQRT(12))</f>
        <v>0.0217502535516693</v>
      </c>
      <c r="CS106" s="27" t="n">
        <f aca="false">IF(ROW()&lt;4+VolLB,"",STDEV(INDEX($BX:$BX,ROW()-VolLB+1):INDEX($BX:$BX,ROW()))*SQRT(12))</f>
        <v>0.0235371284106419</v>
      </c>
      <c r="CT106" s="27" t="n">
        <f aca="false">IF(ROW()&lt;4+VolLB,"",STDEV(INDEX($BY:$BY,ROW()-VolLB+1):INDEX($BY:$BY,ROW()))*SQRT(12))</f>
        <v>0.0209895207674596</v>
      </c>
      <c r="CU106" s="27" t="n">
        <f aca="false">IF(ROW()&lt;4+VolLB,"",STDEV(INDEX($BZ:$BZ,ROW()-VolLB+1):INDEX($BZ:$BZ,ROW()))*SQRT(12))</f>
        <v>0.0224738777044859</v>
      </c>
      <c r="CV106" s="27" t="n">
        <f aca="false">IF(ROW()&lt;4+VolLB,"",STDEV(INDEX($CA:$CA,ROW()-VolLB+1):INDEX($CA:$CA,ROW()))*SQRT(12))</f>
        <v>0.018166374466239</v>
      </c>
      <c r="CW106" s="27" t="n">
        <f aca="false">IF(ROW()&lt;4+VolLB,"",STDEV(INDEX($CB:$CB,ROW()-VolLB+1):INDEX($CB:$CB,ROW()))*SQRT(12))</f>
        <v>0.0181826527458507</v>
      </c>
      <c r="CX106" s="27" t="n">
        <f aca="false">IF(ROW()&lt;4+VolLB,"",STDEV(INDEX($CC:$CC,ROW()-VolLB+1):INDEX($CC:$CC,ROW()))*SQRT(12))</f>
        <v>0.0225465441676715</v>
      </c>
      <c r="CY106" s="27" t="n">
        <f aca="false">IF(ROW()&lt;4+VolLB,"",STDEV(INDEX($CD:$CD,ROW()-VolLB+1):INDEX($CD:$CD,ROW()))*SQRT(12))</f>
        <v>0.021966133443922</v>
      </c>
      <c r="CZ106" s="27" t="n">
        <f aca="false">IF(ROW()&lt;4+VolLB,"",STDEV(INDEX($CE:$CE,ROW()-VolLB+1):INDEX($CE:$CE,ROW()))*SQRT(12))</f>
        <v>0.0189521357107847</v>
      </c>
      <c r="DA106" s="27" t="n">
        <f aca="false">IF(ROW()&lt;4+VolLB,"",STDEV(INDEX($CF:$CF,ROW()-VolLB+1):INDEX($CF:$CF,ROW()))*SQRT(12))</f>
        <v>0.0213265446588451</v>
      </c>
      <c r="DB106" s="27" t="n">
        <f aca="false">IF(ROW()&lt;4+VolLB,"",STDEV(INDEX($CG:$CG,ROW()-VolLB+1):INDEX($CG:$CG,ROW()))*SQRT(12))</f>
        <v>0.0215963557022718</v>
      </c>
      <c r="DC106" s="26" t="n">
        <f aca="false">IF(OR(AR106=0,CH106="",CH106=0),0,AR106*MIN(MaxScal,TgtVol/CH106))</f>
        <v>0</v>
      </c>
      <c r="DD106" s="26" t="n">
        <f aca="false">IF(OR(AS106=0,CI106="",CI106=0),0,AS106*MIN(MaxScal,TgtVol/CI106))</f>
        <v>1.0580943221042</v>
      </c>
      <c r="DE106" s="26" t="n">
        <f aca="false">IF(OR(AT106=0,CJ106="",CJ106=0),0,AT106*MIN(MaxScal,TgtVol/CJ106))</f>
        <v>0</v>
      </c>
      <c r="DF106" s="26" t="n">
        <f aca="false">IF(OR(AU106=0,CK106="",CK106=0),0,AU106*MIN(MaxScal,TgtVol/CK106))</f>
        <v>0</v>
      </c>
      <c r="DG106" s="26" t="n">
        <f aca="false">IF(OR(AV106=0,CL106="",CL106=0),0,AV106*MIN(MaxScal,TgtVol/CL106))</f>
        <v>1.42259189727899</v>
      </c>
      <c r="DH106" s="26" t="n">
        <f aca="false">IF(OR(AW106=0,CM106="",CM106=0),0,AW106*MIN(MaxScal,TgtVol/CM106))</f>
        <v>0</v>
      </c>
      <c r="DI106" s="26" t="n">
        <f aca="false">IF(OR(AX106=0,CN106="",CN106=0),0,AX106*MIN(MaxScal,TgtVol/CN106))</f>
        <v>0</v>
      </c>
      <c r="DJ106" s="26" t="n">
        <f aca="false">IF(OR(AY106=0,CO106="",CO106=0),0,AY106*MIN(MaxScal,TgtVol/CO106))</f>
        <v>0</v>
      </c>
      <c r="DK106" s="26" t="n">
        <f aca="false">IF(OR(AZ106=0,CP106="",CP106=0),0,AZ106*MIN(MaxScal,TgtVol/CP106))</f>
        <v>0</v>
      </c>
      <c r="DL106" s="26" t="n">
        <f aca="false">IF(OR(BA106=0,CQ106="",CQ106=0),0,BA106*MIN(MaxScal,TgtVol/CQ106))</f>
        <v>0.793208448685065</v>
      </c>
      <c r="DM106" s="26" t="n">
        <f aca="false">IF(OR(BB106=0,CR106="",CR106=0),0,BB106*MIN(MaxScal,TgtVol/CR106))</f>
        <v>0</v>
      </c>
      <c r="DN106" s="26" t="n">
        <f aca="false">IF(OR(BC106=0,CS106="",CS106=0),0,BC106*MIN(MaxScal,TgtVol/CS106))</f>
        <v>0</v>
      </c>
      <c r="DO106" s="26" t="n">
        <f aca="false">IF(OR(BD106=0,CT106="",CT106=0),0,BD106*MIN(MaxScal,TgtVol/CT106))</f>
        <v>0</v>
      </c>
      <c r="DP106" s="26" t="n">
        <f aca="false">IF(OR(BE106=0,CU106="",CU106=0),0,BE106*MIN(MaxScal,TgtVol/CU106))</f>
        <v>0</v>
      </c>
      <c r="DQ106" s="26" t="n">
        <f aca="false">IF(OR(BF106=0,CV106="",CV106=0),0,BF106*MIN(MaxScal,TgtVol/CV106))</f>
        <v>0</v>
      </c>
      <c r="DR106" s="26" t="n">
        <f aca="false">IF(OR(BG106=0,CW106="",CW106=0),0,BG106*MIN(MaxScal,TgtVol/CW106))</f>
        <v>0</v>
      </c>
      <c r="DS106" s="26" t="n">
        <f aca="false">IF(OR(BH106=0,CX106="",CX106=0),0,BH106*MIN(MaxScal,TgtVol/CX106))</f>
        <v>0</v>
      </c>
      <c r="DT106" s="26" t="n">
        <f aca="false">IF(OR(BI106=0,CY106="",CY106=0),0,BI106*MIN(MaxScal,TgtVol/CY106))</f>
        <v>0</v>
      </c>
      <c r="DU106" s="26" t="n">
        <f aca="false">IF(OR(BJ106=0,CZ106="",CZ106=0),0,BJ106*MIN(MaxScal,TgtVol/CZ106))</f>
        <v>0</v>
      </c>
      <c r="DV106" s="26" t="n">
        <f aca="false">IF(OR(BK106=0,DA106="",DA106=0),0,BK106*MIN(MaxScal,TgtVol/DA106))</f>
        <v>0</v>
      </c>
      <c r="DW106" s="26" t="n">
        <f aca="false">IF(OR(BL106=0,DB106="",DB106=0),0,BL106*MIN(MaxScal,TgtVol/DB106))</f>
        <v>0.926082172183158</v>
      </c>
      <c r="DX106" s="28" t="n">
        <f aca="false">IFERROR(DC105*BM106,"")</f>
        <v>0</v>
      </c>
      <c r="DY106" s="28" t="n">
        <f aca="false">IFERROR(DD105*BN106,"")</f>
        <v>0</v>
      </c>
      <c r="DZ106" s="28" t="n">
        <f aca="false">IFERROR(DE105*BO106,"")</f>
        <v>0</v>
      </c>
      <c r="EA106" s="28" t="n">
        <f aca="false">IFERROR(DF105*BP106,"")</f>
        <v>0</v>
      </c>
      <c r="EB106" s="28" t="n">
        <f aca="false">IFERROR(DG105*BQ106,"")</f>
        <v>0.00258305898730766</v>
      </c>
      <c r="EC106" s="28" t="n">
        <f aca="false">IFERROR(DH105*BR106,"")</f>
        <v>-0</v>
      </c>
      <c r="ED106" s="28" t="n">
        <f aca="false">IFERROR(DI105*BS106,"")</f>
        <v>-0</v>
      </c>
      <c r="EE106" s="28" t="n">
        <f aca="false">IFERROR(DJ105*BT106,"")</f>
        <v>0</v>
      </c>
      <c r="EF106" s="28" t="n">
        <f aca="false">IFERROR(DK105*BU106,"")</f>
        <v>-0</v>
      </c>
      <c r="EG106" s="28" t="n">
        <f aca="false">IFERROR(DL105*BV106,"")</f>
        <v>-0</v>
      </c>
      <c r="EH106" s="28" t="n">
        <f aca="false">IFERROR(DM105*BW106,"")</f>
        <v>0</v>
      </c>
      <c r="EI106" s="28" t="n">
        <f aca="false">IFERROR(DN105*BX106,"")</f>
        <v>0</v>
      </c>
      <c r="EJ106" s="28" t="n">
        <f aca="false">IFERROR(DO105*BY106,"")</f>
        <v>-0</v>
      </c>
      <c r="EK106" s="28" t="n">
        <f aca="false">IFERROR(DP105*BZ106,"")</f>
        <v>-0</v>
      </c>
      <c r="EL106" s="28" t="n">
        <f aca="false">IFERROR(DQ105*CA106,"")</f>
        <v>0</v>
      </c>
      <c r="EM106" s="28" t="n">
        <f aca="false">IFERROR(DR105*CB106,"")</f>
        <v>0</v>
      </c>
      <c r="EN106" s="28" t="n">
        <f aca="false">IFERROR(DS105*CC106,"")</f>
        <v>0</v>
      </c>
      <c r="EO106" s="28" t="n">
        <f aca="false">IFERROR(DT105*CD106,"")</f>
        <v>0</v>
      </c>
      <c r="EP106" s="28" t="n">
        <f aca="false">IFERROR(DU105*CE106,"")</f>
        <v>0</v>
      </c>
      <c r="EQ106" s="28" t="n">
        <f aca="false">IFERROR(DV105*CF106,"")</f>
        <v>0</v>
      </c>
      <c r="ER106" s="28" t="n">
        <f aca="false">IFERROR(DW105*CG106,"")</f>
        <v>0.00504306351084107</v>
      </c>
      <c r="ES106" s="28" t="n">
        <f aca="false">IF(ROW()=4,"",SUM(DX106:ER106))</f>
        <v>0.00762612249814872</v>
      </c>
      <c r="ET106" s="29" t="n">
        <f aca="false">COUNTIF(AR106:BL106,"&gt;0")</f>
        <v>4</v>
      </c>
    </row>
    <row r="107" customFormat="false" ht="15" hidden="false" customHeight="false" outlineLevel="0" collapsed="false">
      <c r="A107" s="19" t="n">
        <v>41152</v>
      </c>
      <c r="B107" s="23" t="n">
        <f aca="false">ABS(Rates_Data!AD107-Rates_Data!AE107)</f>
        <v>0.109721153846154</v>
      </c>
      <c r="C107" s="23" t="n">
        <f aca="false">ABS(Rates_Data!AD107-Rates_Data!AF107)</f>
        <v>0.851413461538462</v>
      </c>
      <c r="D107" s="23" t="n">
        <f aca="false">ABS(Rates_Data!AD107-Rates_Data!AG107)</f>
        <v>0.616057692307693</v>
      </c>
      <c r="E107" s="23" t="n">
        <f aca="false">ABS(Rates_Data!AD107-Rates_Data!AH107)</f>
        <v>0.864682692307693</v>
      </c>
      <c r="F107" s="23" t="n">
        <f aca="false">ABS(Rates_Data!AD107-Rates_Data!AI107)</f>
        <v>1.12429807692308</v>
      </c>
      <c r="G107" s="23" t="n">
        <f aca="false">ABS(Rates_Data!AD107-Rates_Data!AJ107)</f>
        <v>0.103240384615385</v>
      </c>
      <c r="H107" s="23" t="n">
        <f aca="false">ABS(Rates_Data!AE107-Rates_Data!AF107)</f>
        <v>0.741692307692308</v>
      </c>
      <c r="I107" s="23" t="n">
        <f aca="false">ABS(Rates_Data!AE107-Rates_Data!AG107)</f>
        <v>0.506336538461539</v>
      </c>
      <c r="J107" s="23" t="n">
        <f aca="false">ABS(Rates_Data!AE107-Rates_Data!AH107)</f>
        <v>0.754961538461539</v>
      </c>
      <c r="K107" s="23" t="n">
        <f aca="false">ABS(Rates_Data!AE107-Rates_Data!AI107)</f>
        <v>1.01457692307692</v>
      </c>
      <c r="L107" s="23" t="n">
        <f aca="false">ABS(Rates_Data!AE107-Rates_Data!AJ107)</f>
        <v>0.00648076923076879</v>
      </c>
      <c r="M107" s="23" t="n">
        <f aca="false">ABS(Rates_Data!AF107-Rates_Data!AG107)</f>
        <v>0.235355769230769</v>
      </c>
      <c r="N107" s="23" t="n">
        <f aca="false">ABS(Rates_Data!AF107-Rates_Data!AH107)</f>
        <v>0.0132692307692309</v>
      </c>
      <c r="O107" s="23" t="n">
        <f aca="false">ABS(Rates_Data!AF107-Rates_Data!AI107)</f>
        <v>0.272884615384615</v>
      </c>
      <c r="P107" s="23" t="n">
        <f aca="false">ABS(Rates_Data!AF107-Rates_Data!AJ107)</f>
        <v>0.748173076923077</v>
      </c>
      <c r="Q107" s="23" t="n">
        <f aca="false">ABS(Rates_Data!AG107-Rates_Data!AH107)</f>
        <v>0.248625</v>
      </c>
      <c r="R107" s="23" t="n">
        <f aca="false">ABS(Rates_Data!AG107-Rates_Data!AI107)</f>
        <v>0.508240384615385</v>
      </c>
      <c r="S107" s="23" t="n">
        <f aca="false">ABS(Rates_Data!AG107-Rates_Data!AJ107)</f>
        <v>0.512817307692308</v>
      </c>
      <c r="T107" s="23" t="n">
        <f aca="false">ABS(Rates_Data!AH107-Rates_Data!AI107)</f>
        <v>0.259615384615384</v>
      </c>
      <c r="U107" s="23" t="n">
        <f aca="false">ABS(Rates_Data!AH107-Rates_Data!AJ107)</f>
        <v>0.761442307692308</v>
      </c>
      <c r="V107" s="23" t="n">
        <f aca="false">ABS(Rates_Data!AI107-Rates_Data!AJ107)</f>
        <v>1.02105769230769</v>
      </c>
      <c r="W107" s="26" t="n">
        <f aca="false">IF(ROW()&lt;4+MinObs-1,"",IFERROR((B107-AVERAGE(B$4:B107))/STDEV(B$4:B107),""))</f>
        <v>-0.751904741967595</v>
      </c>
      <c r="X107" s="26" t="n">
        <f aca="false">IF(ROW()&lt;4+MinObs-1,"",IFERROR((C107-AVERAGE(C$4:C107))/STDEV(C$4:C107),""))</f>
        <v>1.68120053786487</v>
      </c>
      <c r="Y107" s="26" t="n">
        <f aca="false">IF(ROW()&lt;4+MinObs-1,"",IFERROR((D107-AVERAGE(D$4:D107))/STDEV(D$4:D107),""))</f>
        <v>0.206345539311168</v>
      </c>
      <c r="Z107" s="26" t="n">
        <f aca="false">IF(ROW()&lt;4+MinObs-1,"",IFERROR((E107-AVERAGE(E$4:E107))/STDEV(E$4:E107),""))</f>
        <v>0.294087633678307</v>
      </c>
      <c r="AA107" s="26" t="n">
        <f aca="false">IF(ROW()&lt;4+MinObs-1,"",IFERROR((F107-AVERAGE(F$4:F107))/STDEV(F$4:F107),""))</f>
        <v>2.25688839931339</v>
      </c>
      <c r="AB107" s="26" t="n">
        <f aca="false">IF(ROW()&lt;4+MinObs-1,"",IFERROR((G107-AVERAGE(G$4:G107))/STDEV(G$4:G107),""))</f>
        <v>-0.826138320977948</v>
      </c>
      <c r="AC107" s="26" t="n">
        <f aca="false">IF(ROW()&lt;4+MinObs-1,"",IFERROR((H107-AVERAGE(H$4:H107))/STDEV(H$4:H107),""))</f>
        <v>2.01464863149395</v>
      </c>
      <c r="AD107" s="26" t="n">
        <f aca="false">IF(ROW()&lt;4+MinObs-1,"",IFERROR((I107-AVERAGE(I$4:I107))/STDEV(I$4:I107),""))</f>
        <v>0.242890831221956</v>
      </c>
      <c r="AE107" s="26" t="n">
        <f aca="false">IF(ROW()&lt;4+MinObs-1,"",IFERROR((J107-AVERAGE(J$4:J107))/STDEV(J$4:J107),""))</f>
        <v>0.598872915043152</v>
      </c>
      <c r="AF107" s="26" t="n">
        <f aca="false">IF(ROW()&lt;4+MinObs-1,"",IFERROR((K107-AVERAGE(K$4:K107))/STDEV(K$4:K107),""))</f>
        <v>2.69816404846637</v>
      </c>
      <c r="AG107" s="26" t="n">
        <f aca="false">IF(ROW()&lt;4+MinObs-1,"",IFERROR((L107-AVERAGE(L$4:L107))/STDEV(L$4:L107),""))</f>
        <v>-1.11369178566196</v>
      </c>
      <c r="AH107" s="26" t="n">
        <f aca="false">IF(ROW()&lt;4+MinObs-1,"",IFERROR((M107-AVERAGE(M$4:M107))/STDEV(M$4:M107),""))</f>
        <v>-0.579760525719737</v>
      </c>
      <c r="AI107" s="26" t="n">
        <f aca="false">IF(ROW()&lt;4+MinObs-1,"",IFERROR((N107-AVERAGE(N$4:N107))/STDEV(N$4:N107),""))</f>
        <v>-1.48795737771514</v>
      </c>
      <c r="AJ107" s="26" t="n">
        <f aca="false">IF(ROW()&lt;4+MinObs-1,"",IFERROR((O107-AVERAGE(O$4:O107))/STDEV(O$4:O107),""))</f>
        <v>-0.299981673926923</v>
      </c>
      <c r="AK107" s="26" t="n">
        <f aca="false">IF(ROW()&lt;4+MinObs-1,"",IFERROR((P107-AVERAGE(P$4:P107))/STDEV(P$4:P107),""))</f>
        <v>1.5145540270575</v>
      </c>
      <c r="AL107" s="26" t="n">
        <f aca="false">IF(ROW()&lt;4+MinObs-1,"",IFERROR((Q107-AVERAGE(Q$4:Q107))/STDEV(Q$4:Q107),""))</f>
        <v>-0.380292011058751</v>
      </c>
      <c r="AM107" s="26" t="n">
        <f aca="false">IF(ROW()&lt;4+MinObs-1,"",IFERROR((R107-AVERAGE(R$4:R107))/STDEV(R$4:R107),""))</f>
        <v>0.0731984984715424</v>
      </c>
      <c r="AN107" s="26" t="n">
        <f aca="false">IF(ROW()&lt;4+MinObs-1,"",IFERROR((S107-AVERAGE(S$4:S107))/STDEV(S$4:S107),""))</f>
        <v>-0.312733922361315</v>
      </c>
      <c r="AO107" s="26" t="n">
        <f aca="false">IF(ROW()&lt;4+MinObs-1,"",IFERROR((T107-AVERAGE(T$4:T107))/STDEV(T$4:T107),""))</f>
        <v>-0.821556704562122</v>
      </c>
      <c r="AP107" s="26" t="n">
        <f aca="false">IF(ROW()&lt;4+MinObs-1,"",IFERROR((U107-AVERAGE(U$4:U107))/STDEV(U$4:U107),""))</f>
        <v>-0.0702488705384456</v>
      </c>
      <c r="AQ107" s="26" t="n">
        <f aca="false">IF(ROW()&lt;4+MinObs-1,"",IFERROR((V107-AVERAGE(V$4:V107))/STDEV(V$4:V107),""))</f>
        <v>2.12103223795144</v>
      </c>
      <c r="AR107" s="26" t="n">
        <f aca="false">IF(W107="",0,IF(W107&gt;=z4,w4,IF(W107&gt;=z3,w3,IF(W107&gt;=zEntry,w2,IF(AND(W107&gt;=ExitZ,AR106&gt;0),w2,0)))))</f>
        <v>0</v>
      </c>
      <c r="AS107" s="26" t="n">
        <f aca="false">IF(X107="",0,IF(X107&gt;=z4,w4,IF(X107&gt;=z3,w3,IF(X107&gt;=zEntry,w2,IF(AND(X107&gt;=ExitZ,AS106&gt;0),w2,0)))))</f>
        <v>0</v>
      </c>
      <c r="AT107" s="26" t="n">
        <f aca="false">IF(Y107="",0,IF(Y107&gt;=z4,w4,IF(Y107&gt;=z3,w3,IF(Y107&gt;=zEntry,w2,IF(AND(Y107&gt;=ExitZ,AT106&gt;0),w2,0)))))</f>
        <v>0</v>
      </c>
      <c r="AU107" s="26" t="n">
        <f aca="false">IF(Z107="",0,IF(Z107&gt;=z4,w4,IF(Z107&gt;=z3,w3,IF(Z107&gt;=zEntry,w2,IF(AND(Z107&gt;=ExitZ,AU106&gt;0),w2,0)))))</f>
        <v>0</v>
      </c>
      <c r="AV107" s="26" t="n">
        <f aca="false">IF(AA107="",0,IF(AA107&gt;=z4,w4,IF(AA107&gt;=z3,w3,IF(AA107&gt;=zEntry,w2,IF(AND(AA107&gt;=ExitZ,AV106&gt;0),w2,0)))))</f>
        <v>1</v>
      </c>
      <c r="AW107" s="26" t="n">
        <f aca="false">IF(AB107="",0,IF(AB107&gt;=z4,w4,IF(AB107&gt;=z3,w3,IF(AB107&gt;=zEntry,w2,IF(AND(AB107&gt;=ExitZ,AW106&gt;0),w2,0)))))</f>
        <v>0</v>
      </c>
      <c r="AX107" s="26" t="n">
        <f aca="false">IF(AC107="",0,IF(AC107&gt;=z4,w4,IF(AC107&gt;=z3,w3,IF(AC107&gt;=zEntry,w2,IF(AND(AC107&gt;=ExitZ,AX106&gt;0),w2,0)))))</f>
        <v>1</v>
      </c>
      <c r="AY107" s="26" t="n">
        <f aca="false">IF(AD107="",0,IF(AD107&gt;=z4,w4,IF(AD107&gt;=z3,w3,IF(AD107&gt;=zEntry,w2,IF(AND(AD107&gt;=ExitZ,AY106&gt;0),w2,0)))))</f>
        <v>0</v>
      </c>
      <c r="AZ107" s="26" t="n">
        <f aca="false">IF(AE107="",0,IF(AE107&gt;=z4,w4,IF(AE107&gt;=z3,w3,IF(AE107&gt;=zEntry,w2,IF(AND(AE107&gt;=ExitZ,AZ106&gt;0),w2,0)))))</f>
        <v>0</v>
      </c>
      <c r="BA107" s="26" t="n">
        <f aca="false">IF(AF107="",0,IF(AF107&gt;=z4,w4,IF(AF107&gt;=z3,w3,IF(AF107&gt;=zEntry,w2,IF(AND(AF107&gt;=ExitZ,BA106&gt;0),w2,0)))))</f>
        <v>1</v>
      </c>
      <c r="BB107" s="26" t="n">
        <f aca="false">IF(AG107="",0,IF(AG107&gt;=z4,w4,IF(AG107&gt;=z3,w3,IF(AG107&gt;=zEntry,w2,IF(AND(AG107&gt;=ExitZ,BB106&gt;0),w2,0)))))</f>
        <v>0</v>
      </c>
      <c r="BC107" s="26" t="n">
        <f aca="false">IF(AH107="",0,IF(AH107&gt;=z4,w4,IF(AH107&gt;=z3,w3,IF(AH107&gt;=zEntry,w2,IF(AND(AH107&gt;=ExitZ,BC106&gt;0),w2,0)))))</f>
        <v>0</v>
      </c>
      <c r="BD107" s="26" t="n">
        <f aca="false">IF(AI107="",0,IF(AI107&gt;=z4,w4,IF(AI107&gt;=z3,w3,IF(AI107&gt;=zEntry,w2,IF(AND(AI107&gt;=ExitZ,BD106&gt;0),w2,0)))))</f>
        <v>0</v>
      </c>
      <c r="BE107" s="26" t="n">
        <f aca="false">IF(AJ107="",0,IF(AJ107&gt;=z4,w4,IF(AJ107&gt;=z3,w3,IF(AJ107&gt;=zEntry,w2,IF(AND(AJ107&gt;=ExitZ,BE106&gt;0),w2,0)))))</f>
        <v>0</v>
      </c>
      <c r="BF107" s="26" t="n">
        <f aca="false">IF(AK107="",0,IF(AK107&gt;=z4,w4,IF(AK107&gt;=z3,w3,IF(AK107&gt;=zEntry,w2,IF(AND(AK107&gt;=ExitZ,BF106&gt;0),w2,0)))))</f>
        <v>0</v>
      </c>
      <c r="BG107" s="26" t="n">
        <f aca="false">IF(AL107="",0,IF(AL107&gt;=z4,w4,IF(AL107&gt;=z3,w3,IF(AL107&gt;=zEntry,w2,IF(AND(AL107&gt;=ExitZ,BG106&gt;0),w2,0)))))</f>
        <v>0</v>
      </c>
      <c r="BH107" s="26" t="n">
        <f aca="false">IF(AM107="",0,IF(AM107&gt;=z4,w4,IF(AM107&gt;=z3,w3,IF(AM107&gt;=zEntry,w2,IF(AND(AM107&gt;=ExitZ,BH106&gt;0),w2,0)))))</f>
        <v>0</v>
      </c>
      <c r="BI107" s="26" t="n">
        <f aca="false">IF(AN107="",0,IF(AN107&gt;=z4,w4,IF(AN107&gt;=z3,w3,IF(AN107&gt;=zEntry,w2,IF(AND(AN107&gt;=ExitZ,BI106&gt;0),w2,0)))))</f>
        <v>0</v>
      </c>
      <c r="BJ107" s="26" t="n">
        <f aca="false">IF(AO107="",0,IF(AO107&gt;=z4,w4,IF(AO107&gt;=z3,w3,IF(AO107&gt;=zEntry,w2,IF(AND(AO107&gt;=ExitZ,BJ106&gt;0),w2,0)))))</f>
        <v>0</v>
      </c>
      <c r="BK107" s="26" t="n">
        <f aca="false">IF(AP107="",0,IF(AP107&gt;=z4,w4,IF(AP107&gt;=z3,w3,IF(AP107&gt;=zEntry,w2,IF(AND(AP107&gt;=ExitZ,BK106&gt;0),w2,0)))))</f>
        <v>0</v>
      </c>
      <c r="BL107" s="26" t="n">
        <f aca="false">IF(AQ107="",0,IF(AQ107&gt;=z4,w4,IF(AQ107&gt;=z3,w3,IF(AQ107&gt;=zEntry,w2,IF(AND(AQ107&gt;=ExitZ,BL106&gt;0),w2,0)))))</f>
        <v>1</v>
      </c>
      <c r="BM107" s="23" t="n">
        <f aca="false">IF(Rates_Data!AD106&gt;=Rates_Data!AE106,Rates_Data!AK107-Rates_Data!AL107,Rates_Data!AL107-Rates_Data!AK107)</f>
        <v>0.003553</v>
      </c>
      <c r="BN107" s="23" t="n">
        <f aca="false">IF(Rates_Data!AD106&gt;=Rates_Data!AF106,Rates_Data!AK107-Rates_Data!AM107,Rates_Data!AM107-Rates_Data!AK107)</f>
        <v>0.002869</v>
      </c>
      <c r="BO107" s="23" t="n">
        <f aca="false">IF(Rates_Data!AD106&gt;=Rates_Data!AG106,Rates_Data!AK107-Rates_Data!AN107,Rates_Data!AN107-Rates_Data!AK107)</f>
        <v>0.00581399999999999</v>
      </c>
      <c r="BP107" s="23" t="n">
        <f aca="false">IF(Rates_Data!AD106&gt;=Rates_Data!AH106,Rates_Data!AK107-Rates_Data!AO107,Rates_Data!AO107-Rates_Data!AK107)</f>
        <v>0.006251</v>
      </c>
      <c r="BQ107" s="23" t="n">
        <f aca="false">IF(Rates_Data!AD106&gt;=Rates_Data!AI106,Rates_Data!AK107-Rates_Data!AP107,Rates_Data!AP107-Rates_Data!AK107)</f>
        <v>0.002052</v>
      </c>
      <c r="BR107" s="23" t="n">
        <f aca="false">IF(Rates_Data!AD106&gt;=Rates_Data!AJ106,Rates_Data!AK107-Rates_Data!AQ107,Rates_Data!AQ107-Rates_Data!AK107)</f>
        <v>0.008588</v>
      </c>
      <c r="BS107" s="23" t="n">
        <f aca="false">IF(Rates_Data!AE106&gt;=Rates_Data!AF106,Rates_Data!AL107-Rates_Data!AM107,Rates_Data!AM107-Rates_Data!AL107)</f>
        <v>-0.000684000000000001</v>
      </c>
      <c r="BT107" s="23" t="n">
        <f aca="false">IF(Rates_Data!AE106&gt;=Rates_Data!AG106,Rates_Data!AL107-Rates_Data!AN107,Rates_Data!AN107-Rates_Data!AL107)</f>
        <v>0.002261</v>
      </c>
      <c r="BU107" s="23" t="n">
        <f aca="false">IF(Rates_Data!AE106&gt;=Rates_Data!AH106,Rates_Data!AL107-Rates_Data!AO107,Rates_Data!AO107-Rates_Data!AL107)</f>
        <v>0.002698</v>
      </c>
      <c r="BV107" s="23" t="n">
        <f aca="false">IF(Rates_Data!AE106&gt;=Rates_Data!AI106,Rates_Data!AL107-Rates_Data!AP107,Rates_Data!AP107-Rates_Data!AL107)</f>
        <v>-0.001501</v>
      </c>
      <c r="BW107" s="23" t="n">
        <f aca="false">IF(Rates_Data!AE106&gt;=Rates_Data!AJ106,Rates_Data!AL107-Rates_Data!AQ107,Rates_Data!AQ107-Rates_Data!AL107)</f>
        <v>-0.005035</v>
      </c>
      <c r="BX107" s="23" t="n">
        <f aca="false">IF(Rates_Data!AF106&gt;=Rates_Data!AG106,Rates_Data!AM107-Rates_Data!AN107,Rates_Data!AN107-Rates_Data!AM107)</f>
        <v>-0.002945</v>
      </c>
      <c r="BY107" s="23" t="n">
        <f aca="false">IF(Rates_Data!AF106&gt;=Rates_Data!AH106,Rates_Data!AM107-Rates_Data!AO107,Rates_Data!AO107-Rates_Data!AM107)</f>
        <v>0.003382</v>
      </c>
      <c r="BZ107" s="23" t="n">
        <f aca="false">IF(Rates_Data!AF106&gt;=Rates_Data!AI106,Rates_Data!AM107-Rates_Data!AP107,Rates_Data!AP107-Rates_Data!AM107)</f>
        <v>-0.000816999999999999</v>
      </c>
      <c r="CA107" s="23" t="n">
        <f aca="false">IF(Rates_Data!AF106&gt;=Rates_Data!AJ106,Rates_Data!AM107-Rates_Data!AQ107,Rates_Data!AQ107-Rates_Data!AM107)</f>
        <v>-0.005719</v>
      </c>
      <c r="CB107" s="23" t="n">
        <f aca="false">IF(Rates_Data!AG106&gt;=Rates_Data!AH106,Rates_Data!AN107-Rates_Data!AO107,Rates_Data!AO107-Rates_Data!AN107)</f>
        <v>0.000437000000000003</v>
      </c>
      <c r="CC107" s="23" t="n">
        <f aca="false">IF(Rates_Data!AG106&gt;=Rates_Data!AI106,Rates_Data!AN107-Rates_Data!AP107,Rates_Data!AP107-Rates_Data!AN107)</f>
        <v>-0.00376199999999999</v>
      </c>
      <c r="CD107" s="23" t="n">
        <f aca="false">IF(Rates_Data!AG106&gt;=Rates_Data!AJ106,Rates_Data!AN107-Rates_Data!AQ107,Rates_Data!AQ107-Rates_Data!AN107)</f>
        <v>-0.00277400000000001</v>
      </c>
      <c r="CE107" s="23" t="n">
        <f aca="false">IF(Rates_Data!AH106&gt;=Rates_Data!AI106,Rates_Data!AO107-Rates_Data!AP107,Rates_Data!AP107-Rates_Data!AO107)</f>
        <v>-0.004199</v>
      </c>
      <c r="CF107" s="23" t="n">
        <f aca="false">IF(Rates_Data!AH106&gt;=Rates_Data!AJ106,Rates_Data!AO107-Rates_Data!AQ107,Rates_Data!AQ107-Rates_Data!AO107)</f>
        <v>-0.002337</v>
      </c>
      <c r="CG107" s="23" t="n">
        <f aca="false">IF(Rates_Data!AI106&gt;=Rates_Data!AJ106,Rates_Data!AP107-Rates_Data!AQ107,Rates_Data!AQ107-Rates_Data!AP107)</f>
        <v>-0.006536</v>
      </c>
      <c r="CH107" s="27" t="n">
        <f aca="false">IF(ROW()&lt;4+VolLB,"",STDEV(INDEX($BM:$BM,ROW()-VolLB+1):INDEX($BM:$BM,ROW()))*SQRT(12))</f>
        <v>0.0185023076643094</v>
      </c>
      <c r="CI107" s="27" t="n">
        <f aca="false">IF(ROW()&lt;4+VolLB,"",STDEV(INDEX($BN:$BN,ROW()-VolLB+1):INDEX($BN:$BN,ROW()))*SQRT(12))</f>
        <v>0.0189232016852077</v>
      </c>
      <c r="CJ107" s="27" t="n">
        <f aca="false">IF(ROW()&lt;4+VolLB,"",STDEV(INDEX($BO:$BO,ROW()-VolLB+1):INDEX($BO:$BO,ROW()))*SQRT(12))</f>
        <v>0.0211582601091777</v>
      </c>
      <c r="CK107" s="27" t="n">
        <f aca="false">IF(ROW()&lt;4+VolLB,"",STDEV(INDEX($BP:$BP,ROW()-VolLB+1):INDEX($BP:$BP,ROW()))*SQRT(12))</f>
        <v>0.0178925213179777</v>
      </c>
      <c r="CL107" s="27" t="n">
        <f aca="false">IF(ROW()&lt;4+VolLB,"",STDEV(INDEX($BQ:$BQ,ROW()-VolLB+1):INDEX($BQ:$BQ,ROW()))*SQRT(12))</f>
        <v>0.0208214053345292</v>
      </c>
      <c r="CM107" s="27" t="n">
        <f aca="false">IF(ROW()&lt;4+VolLB,"",STDEV(INDEX($BR:$BR,ROW()-VolLB+1):INDEX($BR:$BR,ROW()))*SQRT(12))</f>
        <v>0.0167894742116828</v>
      </c>
      <c r="CN107" s="27" t="n">
        <f aca="false">IF(ROW()&lt;4+VolLB,"",STDEV(INDEX($BS:$BS,ROW()-VolLB+1):INDEX($BS:$BS,ROW()))*SQRT(12))</f>
        <v>0.0228270968228968</v>
      </c>
      <c r="CO107" s="27" t="n">
        <f aca="false">IF(ROW()&lt;4+VolLB,"",STDEV(INDEX($BT:$BT,ROW()-VolLB+1):INDEX($BT:$BT,ROW()))*SQRT(12))</f>
        <v>0.0201062353446222</v>
      </c>
      <c r="CP107" s="27" t="n">
        <f aca="false">IF(ROW()&lt;4+VolLB,"",STDEV(INDEX($BU:$BU,ROW()-VolLB+1):INDEX($BU:$BU,ROW()))*SQRT(12))</f>
        <v>0.0210795869617075</v>
      </c>
      <c r="CQ107" s="27" t="n">
        <f aca="false">IF(ROW()&lt;4+VolLB,"",STDEV(INDEX($BV:$BV,ROW()-VolLB+1):INDEX($BV:$BV,ROW()))*SQRT(12))</f>
        <v>0.0249385922908174</v>
      </c>
      <c r="CR107" s="27" t="n">
        <f aca="false">IF(ROW()&lt;4+VolLB,"",STDEV(INDEX($BW:$BW,ROW()-VolLB+1):INDEX($BW:$BW,ROW()))*SQRT(12))</f>
        <v>0.0219447219112456</v>
      </c>
      <c r="CS107" s="27" t="n">
        <f aca="false">IF(ROW()&lt;4+VolLB,"",STDEV(INDEX($BX:$BX,ROW()-VolLB+1):INDEX($BX:$BX,ROW()))*SQRT(12))</f>
        <v>0.0234459312995829</v>
      </c>
      <c r="CT107" s="27" t="n">
        <f aca="false">IF(ROW()&lt;4+VolLB,"",STDEV(INDEX($BY:$BY,ROW()-VolLB+1):INDEX($BY:$BY,ROW()))*SQRT(12))</f>
        <v>0.0210136033244227</v>
      </c>
      <c r="CU107" s="27" t="n">
        <f aca="false">IF(ROW()&lt;4+VolLB,"",STDEV(INDEX($BZ:$BZ,ROW()-VolLB+1):INDEX($BZ:$BZ,ROW()))*SQRT(12))</f>
        <v>0.0221995289291505</v>
      </c>
      <c r="CV107" s="27" t="n">
        <f aca="false">IF(ROW()&lt;4+VolLB,"",STDEV(INDEX($CA:$CA,ROW()-VolLB+1):INDEX($CA:$CA,ROW()))*SQRT(12))</f>
        <v>0.0185526855342652</v>
      </c>
      <c r="CW107" s="27" t="n">
        <f aca="false">IF(ROW()&lt;4+VolLB,"",STDEV(INDEX($CB:$CB,ROW()-VolLB+1):INDEX($CB:$CB,ROW()))*SQRT(12))</f>
        <v>0.0181194162346836</v>
      </c>
      <c r="CX107" s="27" t="n">
        <f aca="false">IF(ROW()&lt;4+VolLB,"",STDEV(INDEX($CC:$CC,ROW()-VolLB+1):INDEX($CC:$CC,ROW()))*SQRT(12))</f>
        <v>0.0226569808655712</v>
      </c>
      <c r="CY107" s="27" t="n">
        <f aca="false">IF(ROW()&lt;4+VolLB,"",STDEV(INDEX($CD:$CD,ROW()-VolLB+1):INDEX($CD:$CD,ROW()))*SQRT(12))</f>
        <v>0.0219590488446541</v>
      </c>
      <c r="CZ107" s="27" t="n">
        <f aca="false">IF(ROW()&lt;4+VolLB,"",STDEV(INDEX($CE:$CE,ROW()-VolLB+1):INDEX($CE:$CE,ROW()))*SQRT(12))</f>
        <v>0.0190606398983175</v>
      </c>
      <c r="DA107" s="27" t="n">
        <f aca="false">IF(ROW()&lt;4+VolLB,"",STDEV(INDEX($CF:$CF,ROW()-VolLB+1):INDEX($CF:$CF,ROW()))*SQRT(12))</f>
        <v>0.0213622302765998</v>
      </c>
      <c r="DB107" s="27" t="n">
        <f aca="false">IF(ROW()&lt;4+VolLB,"",STDEV(INDEX($CG:$CG,ROW()-VolLB+1):INDEX($CG:$CG,ROW()))*SQRT(12))</f>
        <v>0.0217800352518408</v>
      </c>
      <c r="DC107" s="26" t="n">
        <f aca="false">IF(OR(AR107=0,CH107="",CH107=0),0,AR107*MIN(MaxScal,TgtVol/CH107))</f>
        <v>0</v>
      </c>
      <c r="DD107" s="26" t="n">
        <f aca="false">IF(OR(AS107=0,CI107="",CI107=0),0,AS107*MIN(MaxScal,TgtVol/CI107))</f>
        <v>0</v>
      </c>
      <c r="DE107" s="26" t="n">
        <f aca="false">IF(OR(AT107=0,CJ107="",CJ107=0),0,AT107*MIN(MaxScal,TgtVol/CJ107))</f>
        <v>0</v>
      </c>
      <c r="DF107" s="26" t="n">
        <f aca="false">IF(OR(AU107=0,CK107="",CK107=0),0,AU107*MIN(MaxScal,TgtVol/CK107))</f>
        <v>0</v>
      </c>
      <c r="DG107" s="26" t="n">
        <f aca="false">IF(OR(AV107=0,CL107="",CL107=0),0,AV107*MIN(MaxScal,TgtVol/CL107))</f>
        <v>0.960549957059477</v>
      </c>
      <c r="DH107" s="26" t="n">
        <f aca="false">IF(OR(AW107=0,CM107="",CM107=0),0,AW107*MIN(MaxScal,TgtVol/CM107))</f>
        <v>0</v>
      </c>
      <c r="DI107" s="26" t="n">
        <f aca="false">IF(OR(AX107=0,CN107="",CN107=0),0,AX107*MIN(MaxScal,TgtVol/CN107))</f>
        <v>0.876151713692253</v>
      </c>
      <c r="DJ107" s="26" t="n">
        <f aca="false">IF(OR(AY107=0,CO107="",CO107=0),0,AY107*MIN(MaxScal,TgtVol/CO107))</f>
        <v>0</v>
      </c>
      <c r="DK107" s="26" t="n">
        <f aca="false">IF(OR(AZ107=0,CP107="",CP107=0),0,AZ107*MIN(MaxScal,TgtVol/CP107))</f>
        <v>0</v>
      </c>
      <c r="DL107" s="26" t="n">
        <f aca="false">IF(OR(BA107=0,CQ107="",CQ107=0),0,BA107*MIN(MaxScal,TgtVol/CQ107))</f>
        <v>0.801969885339685</v>
      </c>
      <c r="DM107" s="26" t="n">
        <f aca="false">IF(OR(BB107=0,CR107="",CR107=0),0,BB107*MIN(MaxScal,TgtVol/CR107))</f>
        <v>0</v>
      </c>
      <c r="DN107" s="26" t="n">
        <f aca="false">IF(OR(BC107=0,CS107="",CS107=0),0,BC107*MIN(MaxScal,TgtVol/CS107))</f>
        <v>0</v>
      </c>
      <c r="DO107" s="26" t="n">
        <f aca="false">IF(OR(BD107=0,CT107="",CT107=0),0,BD107*MIN(MaxScal,TgtVol/CT107))</f>
        <v>0</v>
      </c>
      <c r="DP107" s="26" t="n">
        <f aca="false">IF(OR(BE107=0,CU107="",CU107=0),0,BE107*MIN(MaxScal,TgtVol/CU107))</f>
        <v>0</v>
      </c>
      <c r="DQ107" s="26" t="n">
        <f aca="false">IF(OR(BF107=0,CV107="",CV107=0),0,BF107*MIN(MaxScal,TgtVol/CV107))</f>
        <v>0</v>
      </c>
      <c r="DR107" s="26" t="n">
        <f aca="false">IF(OR(BG107=0,CW107="",CW107=0),0,BG107*MIN(MaxScal,TgtVol/CW107))</f>
        <v>0</v>
      </c>
      <c r="DS107" s="26" t="n">
        <f aca="false">IF(OR(BH107=0,CX107="",CX107=0),0,BH107*MIN(MaxScal,TgtVol/CX107))</f>
        <v>0</v>
      </c>
      <c r="DT107" s="26" t="n">
        <f aca="false">IF(OR(BI107=0,CY107="",CY107=0),0,BI107*MIN(MaxScal,TgtVol/CY107))</f>
        <v>0</v>
      </c>
      <c r="DU107" s="26" t="n">
        <f aca="false">IF(OR(BJ107=0,CZ107="",CZ107=0),0,BJ107*MIN(MaxScal,TgtVol/CZ107))</f>
        <v>0</v>
      </c>
      <c r="DV107" s="26" t="n">
        <f aca="false">IF(OR(BK107=0,DA107="",DA107=0),0,BK107*MIN(MaxScal,TgtVol/DA107))</f>
        <v>0</v>
      </c>
      <c r="DW107" s="26" t="n">
        <f aca="false">IF(OR(BL107=0,DB107="",DB107=0),0,BL107*MIN(MaxScal,TgtVol/DB107))</f>
        <v>0.918272159284482</v>
      </c>
      <c r="DX107" s="28" t="n">
        <f aca="false">IFERROR(DC106*BM107,"")</f>
        <v>0</v>
      </c>
      <c r="DY107" s="28" t="n">
        <f aca="false">IFERROR(DD106*BN107,"")</f>
        <v>0.00303567261011693</v>
      </c>
      <c r="DZ107" s="28" t="n">
        <f aca="false">IFERROR(DE106*BO107,"")</f>
        <v>0</v>
      </c>
      <c r="EA107" s="28" t="n">
        <f aca="false">IFERROR(DF106*BP107,"")</f>
        <v>0</v>
      </c>
      <c r="EB107" s="28" t="n">
        <f aca="false">IFERROR(DG106*BQ107,"")</f>
        <v>0.00291915857321648</v>
      </c>
      <c r="EC107" s="28" t="n">
        <f aca="false">IFERROR(DH106*BR107,"")</f>
        <v>0</v>
      </c>
      <c r="ED107" s="28" t="n">
        <f aca="false">IFERROR(DI106*BS107,"")</f>
        <v>-0</v>
      </c>
      <c r="EE107" s="28" t="n">
        <f aca="false">IFERROR(DJ106*BT107,"")</f>
        <v>0</v>
      </c>
      <c r="EF107" s="28" t="n">
        <f aca="false">IFERROR(DK106*BU107,"")</f>
        <v>0</v>
      </c>
      <c r="EG107" s="28" t="n">
        <f aca="false">IFERROR(DL106*BV107,"")</f>
        <v>-0.00119060588147628</v>
      </c>
      <c r="EH107" s="28" t="n">
        <f aca="false">IFERROR(DM106*BW107,"")</f>
        <v>-0</v>
      </c>
      <c r="EI107" s="28" t="n">
        <f aca="false">IFERROR(DN106*BX107,"")</f>
        <v>-0</v>
      </c>
      <c r="EJ107" s="28" t="n">
        <f aca="false">IFERROR(DO106*BY107,"")</f>
        <v>0</v>
      </c>
      <c r="EK107" s="28" t="n">
        <f aca="false">IFERROR(DP106*BZ107,"")</f>
        <v>-0</v>
      </c>
      <c r="EL107" s="28" t="n">
        <f aca="false">IFERROR(DQ106*CA107,"")</f>
        <v>-0</v>
      </c>
      <c r="EM107" s="28" t="n">
        <f aca="false">IFERROR(DR106*CB107,"")</f>
        <v>0</v>
      </c>
      <c r="EN107" s="28" t="n">
        <f aca="false">IFERROR(DS106*CC107,"")</f>
        <v>-0</v>
      </c>
      <c r="EO107" s="28" t="n">
        <f aca="false">IFERROR(DT106*CD107,"")</f>
        <v>-0</v>
      </c>
      <c r="EP107" s="28" t="n">
        <f aca="false">IFERROR(DU106*CE107,"")</f>
        <v>-0</v>
      </c>
      <c r="EQ107" s="28" t="n">
        <f aca="false">IFERROR(DV106*CF107,"")</f>
        <v>-0</v>
      </c>
      <c r="ER107" s="28" t="n">
        <f aca="false">IFERROR(DW106*CG107,"")</f>
        <v>-0.00605287307738913</v>
      </c>
      <c r="ES107" s="28" t="n">
        <f aca="false">IF(ROW()=4,"",SUM(DX107:ER107))</f>
        <v>-0.00128864777553199</v>
      </c>
      <c r="ET107" s="29" t="n">
        <f aca="false">COUNTIF(AR107:BL107,"&gt;0")</f>
        <v>4</v>
      </c>
    </row>
    <row r="108" customFormat="false" ht="15" hidden="false" customHeight="false" outlineLevel="0" collapsed="false">
      <c r="A108" s="19" t="n">
        <v>41182</v>
      </c>
      <c r="B108" s="23" t="n">
        <f aca="false">ABS(Rates_Data!AD108-Rates_Data!AE108)</f>
        <v>0.333514285714286</v>
      </c>
      <c r="C108" s="23" t="n">
        <f aca="false">ABS(Rates_Data!AD108-Rates_Data!AF108)</f>
        <v>1.01168571428571</v>
      </c>
      <c r="D108" s="23" t="n">
        <f aca="false">ABS(Rates_Data!AD108-Rates_Data!AG108)</f>
        <v>0.847904761904762</v>
      </c>
      <c r="E108" s="23" t="n">
        <f aca="false">ABS(Rates_Data!AD108-Rates_Data!AH108)</f>
        <v>0.680142857142857</v>
      </c>
      <c r="F108" s="23" t="n">
        <f aca="false">ABS(Rates_Data!AD108-Rates_Data!AI108)</f>
        <v>1.09080952380952</v>
      </c>
      <c r="G108" s="23" t="n">
        <f aca="false">ABS(Rates_Data!AD108-Rates_Data!AJ108)</f>
        <v>0.388504761904762</v>
      </c>
      <c r="H108" s="23" t="n">
        <f aca="false">ABS(Rates_Data!AE108-Rates_Data!AF108)</f>
        <v>0.678171428571428</v>
      </c>
      <c r="I108" s="23" t="n">
        <f aca="false">ABS(Rates_Data!AE108-Rates_Data!AG108)</f>
        <v>0.514390476190476</v>
      </c>
      <c r="J108" s="23" t="n">
        <f aca="false">ABS(Rates_Data!AE108-Rates_Data!AH108)</f>
        <v>0.346628571428572</v>
      </c>
      <c r="K108" s="23" t="n">
        <f aca="false">ABS(Rates_Data!AE108-Rates_Data!AI108)</f>
        <v>0.757295238095238</v>
      </c>
      <c r="L108" s="23" t="n">
        <f aca="false">ABS(Rates_Data!AE108-Rates_Data!AJ108)</f>
        <v>0.0549904761904764</v>
      </c>
      <c r="M108" s="23" t="n">
        <f aca="false">ABS(Rates_Data!AF108-Rates_Data!AG108)</f>
        <v>0.163780952380952</v>
      </c>
      <c r="N108" s="23" t="n">
        <f aca="false">ABS(Rates_Data!AF108-Rates_Data!AH108)</f>
        <v>0.331542857142857</v>
      </c>
      <c r="O108" s="23" t="n">
        <f aca="false">ABS(Rates_Data!AF108-Rates_Data!AI108)</f>
        <v>0.0791238095238096</v>
      </c>
      <c r="P108" s="23" t="n">
        <f aca="false">ABS(Rates_Data!AF108-Rates_Data!AJ108)</f>
        <v>0.623180952380952</v>
      </c>
      <c r="Q108" s="23" t="n">
        <f aca="false">ABS(Rates_Data!AG108-Rates_Data!AH108)</f>
        <v>0.167761904761905</v>
      </c>
      <c r="R108" s="23" t="n">
        <f aca="false">ABS(Rates_Data!AG108-Rates_Data!AI108)</f>
        <v>0.242904761904762</v>
      </c>
      <c r="S108" s="23" t="n">
        <f aca="false">ABS(Rates_Data!AG108-Rates_Data!AJ108)</f>
        <v>0.4594</v>
      </c>
      <c r="T108" s="23" t="n">
        <f aca="false">ABS(Rates_Data!AH108-Rates_Data!AI108)</f>
        <v>0.410666666666667</v>
      </c>
      <c r="U108" s="23" t="n">
        <f aca="false">ABS(Rates_Data!AH108-Rates_Data!AJ108)</f>
        <v>0.291638095238095</v>
      </c>
      <c r="V108" s="23" t="n">
        <f aca="false">ABS(Rates_Data!AI108-Rates_Data!AJ108)</f>
        <v>0.702304761904762</v>
      </c>
      <c r="W108" s="26" t="n">
        <f aca="false">IF(ROW()&lt;4+MinObs-1,"",IFERROR((B108-AVERAGE(B$4:B108))/STDEV(B$4:B108),""))</f>
        <v>0.0486284139553186</v>
      </c>
      <c r="X108" s="26" t="n">
        <f aca="false">IF(ROW()&lt;4+MinObs-1,"",IFERROR((C108-AVERAGE(C$4:C108))/STDEV(C$4:C108),""))</f>
        <v>2.18060856422893</v>
      </c>
      <c r="Y108" s="26" t="n">
        <f aca="false">IF(ROW()&lt;4+MinObs-1,"",IFERROR((D108-AVERAGE(D$4:D108))/STDEV(D$4:D108),""))</f>
        <v>0.708421928278621</v>
      </c>
      <c r="Z108" s="26" t="n">
        <f aca="false">IF(ROW()&lt;4+MinObs-1,"",IFERROR((E108-AVERAGE(E$4:E108))/STDEV(E$4:E108),""))</f>
        <v>-0.126400067557853</v>
      </c>
      <c r="AA108" s="26" t="n">
        <f aca="false">IF(ROW()&lt;4+MinObs-1,"",IFERROR((F108-AVERAGE(F$4:F108))/STDEV(F$4:F108),""))</f>
        <v>2.09217839930543</v>
      </c>
      <c r="AB108" s="26" t="n">
        <f aca="false">IF(ROW()&lt;4+MinObs-1,"",IFERROR((G108-AVERAGE(G$4:G108))/STDEV(G$4:G108),""))</f>
        <v>0.104730119386162</v>
      </c>
      <c r="AC108" s="26" t="n">
        <f aca="false">IF(ROW()&lt;4+MinObs-1,"",IFERROR((H108-AVERAGE(H$4:H108))/STDEV(H$4:H108),""))</f>
        <v>1.6954172025322</v>
      </c>
      <c r="AD108" s="26" t="n">
        <f aca="false">IF(ROW()&lt;4+MinObs-1,"",IFERROR((I108-AVERAGE(I$4:I108))/STDEV(I$4:I108),""))</f>
        <v>0.260434534526655</v>
      </c>
      <c r="AE108" s="26" t="n">
        <f aca="false">IF(ROW()&lt;4+MinObs-1,"",IFERROR((J108-AVERAGE(J$4:J108))/STDEV(J$4:J108),""))</f>
        <v>-0.534497991245839</v>
      </c>
      <c r="AF108" s="26" t="n">
        <f aca="false">IF(ROW()&lt;4+MinObs-1,"",IFERROR((K108-AVERAGE(K$4:K108))/STDEV(K$4:K108),""))</f>
        <v>1.69358843610101</v>
      </c>
      <c r="AG108" s="26" t="n">
        <f aca="false">IF(ROW()&lt;4+MinObs-1,"",IFERROR((L108-AVERAGE(L$4:L108))/STDEV(L$4:L108),""))</f>
        <v>-0.939110580775672</v>
      </c>
      <c r="AH108" s="26" t="n">
        <f aca="false">IF(ROW()&lt;4+MinObs-1,"",IFERROR((M108-AVERAGE(M$4:M108))/STDEV(M$4:M108),""))</f>
        <v>-0.725492957826604</v>
      </c>
      <c r="AI108" s="26" t="n">
        <f aca="false">IF(ROW()&lt;4+MinObs-1,"",IFERROR((N108-AVERAGE(N$4:N108))/STDEV(N$4:N108),""))</f>
        <v>-0.680280593320055</v>
      </c>
      <c r="AJ108" s="26" t="n">
        <f aca="false">IF(ROW()&lt;4+MinObs-1,"",IFERROR((O108-AVERAGE(O$4:O108))/STDEV(O$4:O108),""))</f>
        <v>-1.09940232216431</v>
      </c>
      <c r="AK108" s="26" t="n">
        <f aca="false">IF(ROW()&lt;4+MinObs-1,"",IFERROR((P108-AVERAGE(P$4:P108))/STDEV(P$4:P108),""))</f>
        <v>1.01947150959085</v>
      </c>
      <c r="AL108" s="26" t="n">
        <f aca="false">IF(ROW()&lt;4+MinObs-1,"",IFERROR((Q108-AVERAGE(Q$4:Q108))/STDEV(Q$4:Q108),""))</f>
        <v>-0.558443031804873</v>
      </c>
      <c r="AM108" s="26" t="n">
        <f aca="false">IF(ROW()&lt;4+MinObs-1,"",IFERROR((R108-AVERAGE(R$4:R108))/STDEV(R$4:R108),""))</f>
        <v>-0.477227774366251</v>
      </c>
      <c r="AN108" s="26" t="n">
        <f aca="false">IF(ROW()&lt;4+MinObs-1,"",IFERROR((S108-AVERAGE(S$4:S108))/STDEV(S$4:S108),""))</f>
        <v>-0.413274167750672</v>
      </c>
      <c r="AO108" s="26" t="n">
        <f aca="false">IF(ROW()&lt;4+MinObs-1,"",IFERROR((T108-AVERAGE(T$4:T108))/STDEV(T$4:T108),""))</f>
        <v>-0.348896196030221</v>
      </c>
      <c r="AP108" s="26" t="n">
        <f aca="false">IF(ROW()&lt;4+MinObs-1,"",IFERROR((U108-AVERAGE(U$4:U108))/STDEV(U$4:U108),""))</f>
        <v>-1.15066731594822</v>
      </c>
      <c r="AQ108" s="26" t="n">
        <f aca="false">IF(ROW()&lt;4+MinObs-1,"",IFERROR((V108-AVERAGE(V$4:V108))/STDEV(V$4:V108),""))</f>
        <v>1.03387703941485</v>
      </c>
      <c r="AR108" s="26" t="n">
        <f aca="false">IF(W108="",0,IF(W108&gt;=z4,w4,IF(W108&gt;=z3,w3,IF(W108&gt;=zEntry,w2,IF(AND(W108&gt;=ExitZ,AR107&gt;0),w2,0)))))</f>
        <v>0</v>
      </c>
      <c r="AS108" s="26" t="n">
        <f aca="false">IF(X108="",0,IF(X108&gt;=z4,w4,IF(X108&gt;=z3,w3,IF(X108&gt;=zEntry,w2,IF(AND(X108&gt;=ExitZ,AS107&gt;0),w2,0)))))</f>
        <v>1</v>
      </c>
      <c r="AT108" s="26" t="n">
        <f aca="false">IF(Y108="",0,IF(Y108&gt;=z4,w4,IF(Y108&gt;=z3,w3,IF(Y108&gt;=zEntry,w2,IF(AND(Y108&gt;=ExitZ,AT107&gt;0),w2,0)))))</f>
        <v>0</v>
      </c>
      <c r="AU108" s="26" t="n">
        <f aca="false">IF(Z108="",0,IF(Z108&gt;=z4,w4,IF(Z108&gt;=z3,w3,IF(Z108&gt;=zEntry,w2,IF(AND(Z108&gt;=ExitZ,AU107&gt;0),w2,0)))))</f>
        <v>0</v>
      </c>
      <c r="AV108" s="26" t="n">
        <f aca="false">IF(AA108="",0,IF(AA108&gt;=z4,w4,IF(AA108&gt;=z3,w3,IF(AA108&gt;=zEntry,w2,IF(AND(AA108&gt;=ExitZ,AV107&gt;0),w2,0)))))</f>
        <v>1</v>
      </c>
      <c r="AW108" s="26" t="n">
        <f aca="false">IF(AB108="",0,IF(AB108&gt;=z4,w4,IF(AB108&gt;=z3,w3,IF(AB108&gt;=zEntry,w2,IF(AND(AB108&gt;=ExitZ,AW107&gt;0),w2,0)))))</f>
        <v>0</v>
      </c>
      <c r="AX108" s="26" t="n">
        <f aca="false">IF(AC108="",0,IF(AC108&gt;=z4,w4,IF(AC108&gt;=z3,w3,IF(AC108&gt;=zEntry,w2,IF(AND(AC108&gt;=ExitZ,AX107&gt;0),w2,0)))))</f>
        <v>0</v>
      </c>
      <c r="AY108" s="26" t="n">
        <f aca="false">IF(AD108="",0,IF(AD108&gt;=z4,w4,IF(AD108&gt;=z3,w3,IF(AD108&gt;=zEntry,w2,IF(AND(AD108&gt;=ExitZ,AY107&gt;0),w2,0)))))</f>
        <v>0</v>
      </c>
      <c r="AZ108" s="26" t="n">
        <f aca="false">IF(AE108="",0,IF(AE108&gt;=z4,w4,IF(AE108&gt;=z3,w3,IF(AE108&gt;=zEntry,w2,IF(AND(AE108&gt;=ExitZ,AZ107&gt;0),w2,0)))))</f>
        <v>0</v>
      </c>
      <c r="BA108" s="26" t="n">
        <f aca="false">IF(AF108="",0,IF(AF108&gt;=z4,w4,IF(AF108&gt;=z3,w3,IF(AF108&gt;=zEntry,w2,IF(AND(AF108&gt;=ExitZ,BA107&gt;0),w2,0)))))</f>
        <v>0</v>
      </c>
      <c r="BB108" s="26" t="n">
        <f aca="false">IF(AG108="",0,IF(AG108&gt;=z4,w4,IF(AG108&gt;=z3,w3,IF(AG108&gt;=zEntry,w2,IF(AND(AG108&gt;=ExitZ,BB107&gt;0),w2,0)))))</f>
        <v>0</v>
      </c>
      <c r="BC108" s="26" t="n">
        <f aca="false">IF(AH108="",0,IF(AH108&gt;=z4,w4,IF(AH108&gt;=z3,w3,IF(AH108&gt;=zEntry,w2,IF(AND(AH108&gt;=ExitZ,BC107&gt;0),w2,0)))))</f>
        <v>0</v>
      </c>
      <c r="BD108" s="26" t="n">
        <f aca="false">IF(AI108="",0,IF(AI108&gt;=z4,w4,IF(AI108&gt;=z3,w3,IF(AI108&gt;=zEntry,w2,IF(AND(AI108&gt;=ExitZ,BD107&gt;0),w2,0)))))</f>
        <v>0</v>
      </c>
      <c r="BE108" s="26" t="n">
        <f aca="false">IF(AJ108="",0,IF(AJ108&gt;=z4,w4,IF(AJ108&gt;=z3,w3,IF(AJ108&gt;=zEntry,w2,IF(AND(AJ108&gt;=ExitZ,BE107&gt;0),w2,0)))))</f>
        <v>0</v>
      </c>
      <c r="BF108" s="26" t="n">
        <f aca="false">IF(AK108="",0,IF(AK108&gt;=z4,w4,IF(AK108&gt;=z3,w3,IF(AK108&gt;=zEntry,w2,IF(AND(AK108&gt;=ExitZ,BF107&gt;0),w2,0)))))</f>
        <v>0</v>
      </c>
      <c r="BG108" s="26" t="n">
        <f aca="false">IF(AL108="",0,IF(AL108&gt;=z4,w4,IF(AL108&gt;=z3,w3,IF(AL108&gt;=zEntry,w2,IF(AND(AL108&gt;=ExitZ,BG107&gt;0),w2,0)))))</f>
        <v>0</v>
      </c>
      <c r="BH108" s="26" t="n">
        <f aca="false">IF(AM108="",0,IF(AM108&gt;=z4,w4,IF(AM108&gt;=z3,w3,IF(AM108&gt;=zEntry,w2,IF(AND(AM108&gt;=ExitZ,BH107&gt;0),w2,0)))))</f>
        <v>0</v>
      </c>
      <c r="BI108" s="26" t="n">
        <f aca="false">IF(AN108="",0,IF(AN108&gt;=z4,w4,IF(AN108&gt;=z3,w3,IF(AN108&gt;=zEntry,w2,IF(AND(AN108&gt;=ExitZ,BI107&gt;0),w2,0)))))</f>
        <v>0</v>
      </c>
      <c r="BJ108" s="26" t="n">
        <f aca="false">IF(AO108="",0,IF(AO108&gt;=z4,w4,IF(AO108&gt;=z3,w3,IF(AO108&gt;=zEntry,w2,IF(AND(AO108&gt;=ExitZ,BJ107&gt;0),w2,0)))))</f>
        <v>0</v>
      </c>
      <c r="BK108" s="26" t="n">
        <f aca="false">IF(AP108="",0,IF(AP108&gt;=z4,w4,IF(AP108&gt;=z3,w3,IF(AP108&gt;=zEntry,w2,IF(AND(AP108&gt;=ExitZ,BK107&gt;0),w2,0)))))</f>
        <v>0</v>
      </c>
      <c r="BL108" s="26" t="n">
        <f aca="false">IF(AQ108="",0,IF(AQ108&gt;=z4,w4,IF(AQ108&gt;=z3,w3,IF(AQ108&gt;=zEntry,w2,IF(AND(AQ108&gt;=ExitZ,BL107&gt;0),w2,0)))))</f>
        <v>0</v>
      </c>
      <c r="BM108" s="23" t="n">
        <f aca="false">IF(Rates_Data!AD107&gt;=Rates_Data!AE107,Rates_Data!AK108-Rates_Data!AL108,Rates_Data!AL108-Rates_Data!AK108)</f>
        <v>0.001159</v>
      </c>
      <c r="BN108" s="23" t="n">
        <f aca="false">IF(Rates_Data!AD107&gt;=Rates_Data!AF107,Rates_Data!AK108-Rates_Data!AM108,Rates_Data!AM108-Rates_Data!AK108)</f>
        <v>-0.007353</v>
      </c>
      <c r="BO108" s="23" t="n">
        <f aca="false">IF(Rates_Data!AD107&gt;=Rates_Data!AG107,Rates_Data!AK108-Rates_Data!AN108,Rates_Data!AN108-Rates_Data!AK108)</f>
        <v>-0.011305</v>
      </c>
      <c r="BP108" s="23" t="n">
        <f aca="false">IF(Rates_Data!AD107&gt;=Rates_Data!AH107,Rates_Data!AK108-Rates_Data!AO108,Rates_Data!AO108-Rates_Data!AK108)</f>
        <v>-0.000398999999999998</v>
      </c>
      <c r="BQ108" s="23" t="n">
        <f aca="false">IF(Rates_Data!AD107&gt;=Rates_Data!AI107,Rates_Data!AK108-Rates_Data!AP108,Rates_Data!AP108-Rates_Data!AK108)</f>
        <v>0.003667</v>
      </c>
      <c r="BR108" s="23" t="n">
        <f aca="false">IF(Rates_Data!AD107&gt;=Rates_Data!AJ107,Rates_Data!AK108-Rates_Data!AQ108,Rates_Data!AQ108-Rates_Data!AK108)</f>
        <v>-0.006593</v>
      </c>
      <c r="BS108" s="23" t="n">
        <f aca="false">IF(Rates_Data!AE107&gt;=Rates_Data!AF107,Rates_Data!AL108-Rates_Data!AM108,Rates_Data!AM108-Rates_Data!AL108)</f>
        <v>-0.008512</v>
      </c>
      <c r="BT108" s="23" t="n">
        <f aca="false">IF(Rates_Data!AE107&gt;=Rates_Data!AG107,Rates_Data!AL108-Rates_Data!AN108,Rates_Data!AN108-Rates_Data!AL108)</f>
        <v>-0.012464</v>
      </c>
      <c r="BU108" s="23" t="n">
        <f aca="false">IF(Rates_Data!AE107&gt;=Rates_Data!AH107,Rates_Data!AL108-Rates_Data!AO108,Rates_Data!AO108-Rates_Data!AL108)</f>
        <v>-0.001558</v>
      </c>
      <c r="BV108" s="23" t="n">
        <f aca="false">IF(Rates_Data!AE107&gt;=Rates_Data!AI107,Rates_Data!AL108-Rates_Data!AP108,Rates_Data!AP108-Rates_Data!AL108)</f>
        <v>0.002508</v>
      </c>
      <c r="BW108" s="23" t="n">
        <f aca="false">IF(Rates_Data!AE107&gt;=Rates_Data!AJ107,Rates_Data!AL108-Rates_Data!AQ108,Rates_Data!AQ108-Rates_Data!AL108)</f>
        <v>0.007752</v>
      </c>
      <c r="BX108" s="23" t="n">
        <f aca="false">IF(Rates_Data!AF107&gt;=Rates_Data!AG107,Rates_Data!AM108-Rates_Data!AN108,Rates_Data!AN108-Rates_Data!AM108)</f>
        <v>0.003952</v>
      </c>
      <c r="BY108" s="23" t="n">
        <f aca="false">IF(Rates_Data!AF107&gt;=Rates_Data!AH107,Rates_Data!AM108-Rates_Data!AO108,Rates_Data!AO108-Rates_Data!AM108)</f>
        <v>0.006954</v>
      </c>
      <c r="BZ108" s="23" t="n">
        <f aca="false">IF(Rates_Data!AF107&gt;=Rates_Data!AI107,Rates_Data!AM108-Rates_Data!AP108,Rates_Data!AP108-Rates_Data!AM108)</f>
        <v>0.01102</v>
      </c>
      <c r="CA108" s="23" t="n">
        <f aca="false">IF(Rates_Data!AF107&gt;=Rates_Data!AJ107,Rates_Data!AM108-Rates_Data!AQ108,Rates_Data!AQ108-Rates_Data!AM108)</f>
        <v>-0.000760000000000001</v>
      </c>
      <c r="CB108" s="23" t="n">
        <f aca="false">IF(Rates_Data!AG107&gt;=Rates_Data!AH107,Rates_Data!AN108-Rates_Data!AO108,Rates_Data!AO108-Rates_Data!AN108)</f>
        <v>0.010906</v>
      </c>
      <c r="CC108" s="23" t="n">
        <f aca="false">IF(Rates_Data!AG107&gt;=Rates_Data!AI107,Rates_Data!AN108-Rates_Data!AP108,Rates_Data!AP108-Rates_Data!AN108)</f>
        <v>0.014972</v>
      </c>
      <c r="CD108" s="23" t="n">
        <f aca="false">IF(Rates_Data!AG107&gt;=Rates_Data!AJ107,Rates_Data!AN108-Rates_Data!AQ108,Rates_Data!AQ108-Rates_Data!AN108)</f>
        <v>-0.004712</v>
      </c>
      <c r="CE108" s="23" t="n">
        <f aca="false">IF(Rates_Data!AH107&gt;=Rates_Data!AI107,Rates_Data!AO108-Rates_Data!AP108,Rates_Data!AP108-Rates_Data!AO108)</f>
        <v>0.004066</v>
      </c>
      <c r="CF108" s="23" t="n">
        <f aca="false">IF(Rates_Data!AH107&gt;=Rates_Data!AJ107,Rates_Data!AO108-Rates_Data!AQ108,Rates_Data!AQ108-Rates_Data!AO108)</f>
        <v>0.006194</v>
      </c>
      <c r="CG108" s="23" t="n">
        <f aca="false">IF(Rates_Data!AI107&gt;=Rates_Data!AJ107,Rates_Data!AP108-Rates_Data!AQ108,Rates_Data!AQ108-Rates_Data!AP108)</f>
        <v>0.01026</v>
      </c>
      <c r="CH108" s="27" t="n">
        <f aca="false">IF(ROW()&lt;4+VolLB,"",STDEV(INDEX($BM:$BM,ROW()-VolLB+1):INDEX($BM:$BM,ROW()))*SQRT(12))</f>
        <v>0.0181177323462797</v>
      </c>
      <c r="CI108" s="27" t="n">
        <f aca="false">IF(ROW()&lt;4+VolLB,"",STDEV(INDEX($BN:$BN,ROW()-VolLB+1):INDEX($BN:$BN,ROW()))*SQRT(12))</f>
        <v>0.0195312941321406</v>
      </c>
      <c r="CJ108" s="27" t="n">
        <f aca="false">IF(ROW()&lt;4+VolLB,"",STDEV(INDEX($BO:$BO,ROW()-VolLB+1):INDEX($BO:$BO,ROW()))*SQRT(12))</f>
        <v>0.0221390572329064</v>
      </c>
      <c r="CK108" s="27" t="n">
        <f aca="false">IF(ROW()&lt;4+VolLB,"",STDEV(INDEX($BP:$BP,ROW()-VolLB+1):INDEX($BP:$BP,ROW()))*SQRT(12))</f>
        <v>0.0178167001816247</v>
      </c>
      <c r="CL108" s="27" t="n">
        <f aca="false">IF(ROW()&lt;4+VolLB,"",STDEV(INDEX($BQ:$BQ,ROW()-VolLB+1):INDEX($BQ:$BQ,ROW()))*SQRT(12))</f>
        <v>0.0208508134679727</v>
      </c>
      <c r="CM108" s="27" t="n">
        <f aca="false">IF(ROW()&lt;4+VolLB,"",STDEV(INDEX($BR:$BR,ROW()-VolLB+1):INDEX($BR:$BR,ROW()))*SQRT(12))</f>
        <v>0.0169810536528775</v>
      </c>
      <c r="CN108" s="27" t="n">
        <f aca="false">IF(ROW()&lt;4+VolLB,"",STDEV(INDEX($BS:$BS,ROW()-VolLB+1):INDEX($BS:$BS,ROW()))*SQRT(12))</f>
        <v>0.0230280901774126</v>
      </c>
      <c r="CO108" s="27" t="n">
        <f aca="false">IF(ROW()&lt;4+VolLB,"",STDEV(INDEX($BT:$BT,ROW()-VolLB+1):INDEX($BT:$BT,ROW()))*SQRT(12))</f>
        <v>0.0213499008406307</v>
      </c>
      <c r="CP108" s="27" t="n">
        <f aca="false">IF(ROW()&lt;4+VolLB,"",STDEV(INDEX($BU:$BU,ROW()-VolLB+1):INDEX($BU:$BU,ROW()))*SQRT(12))</f>
        <v>0.0204760245944001</v>
      </c>
      <c r="CQ108" s="27" t="n">
        <f aca="false">IF(ROW()&lt;4+VolLB,"",STDEV(INDEX($BV:$BV,ROW()-VolLB+1):INDEX($BV:$BV,ROW()))*SQRT(12))</f>
        <v>0.024535843138249</v>
      </c>
      <c r="CR108" s="27" t="n">
        <f aca="false">IF(ROW()&lt;4+VolLB,"",STDEV(INDEX($BW:$BW,ROW()-VolLB+1):INDEX($BW:$BW,ROW()))*SQRT(12))</f>
        <v>0.020640042191725</v>
      </c>
      <c r="CS108" s="27" t="n">
        <f aca="false">IF(ROW()&lt;4+VolLB,"",STDEV(INDEX($BX:$BX,ROW()-VolLB+1):INDEX($BX:$BX,ROW()))*SQRT(12))</f>
        <v>0.0233689854677193</v>
      </c>
      <c r="CT108" s="27" t="n">
        <f aca="false">IF(ROW()&lt;4+VolLB,"",STDEV(INDEX($BY:$BY,ROW()-VolLB+1):INDEX($BY:$BY,ROW()))*SQRT(12))</f>
        <v>0.0213307569546217</v>
      </c>
      <c r="CU108" s="27" t="n">
        <f aca="false">IF(ROW()&lt;4+VolLB,"",STDEV(INDEX($BZ:$BZ,ROW()-VolLB+1):INDEX($BZ:$BZ,ROW()))*SQRT(12))</f>
        <v>0.0229989728141228</v>
      </c>
      <c r="CV108" s="27" t="n">
        <f aca="false">IF(ROW()&lt;4+VolLB,"",STDEV(INDEX($CA:$CA,ROW()-VolLB+1):INDEX($CA:$CA,ROW()))*SQRT(12))</f>
        <v>0.0182339480237642</v>
      </c>
      <c r="CW108" s="27" t="n">
        <f aca="false">IF(ROW()&lt;4+VolLB,"",STDEV(INDEX($CB:$CB,ROW()-VolLB+1):INDEX($CB:$CB,ROW()))*SQRT(12))</f>
        <v>0.0189665837240633</v>
      </c>
      <c r="CX108" s="27" t="n">
        <f aca="false">IF(ROW()&lt;4+VolLB,"",STDEV(INDEX($CC:$CC,ROW()-VolLB+1):INDEX($CC:$CC,ROW()))*SQRT(12))</f>
        <v>0.0239785814924586</v>
      </c>
      <c r="CY108" s="27" t="n">
        <f aca="false">IF(ROW()&lt;4+VolLB,"",STDEV(INDEX($CD:$CD,ROW()-VolLB+1):INDEX($CD:$CD,ROW()))*SQRT(12))</f>
        <v>0.0211920738947821</v>
      </c>
      <c r="CZ108" s="27" t="n">
        <f aca="false">IF(ROW()&lt;4+VolLB,"",STDEV(INDEX($CE:$CE,ROW()-VolLB+1):INDEX($CE:$CE,ROW()))*SQRT(12))</f>
        <v>0.0191742119495356</v>
      </c>
      <c r="DA108" s="27" t="n">
        <f aca="false">IF(ROW()&lt;4+VolLB,"",STDEV(INDEX($CF:$CF,ROW()-VolLB+1):INDEX($CF:$CF,ROW()))*SQRT(12))</f>
        <v>0.021428310291139</v>
      </c>
      <c r="DB108" s="27" t="n">
        <f aca="false">IF(ROW()&lt;4+VolLB,"",STDEV(INDEX($CG:$CG,ROW()-VolLB+1):INDEX($CG:$CG,ROW()))*SQRT(12))</f>
        <v>0.0224142255719549</v>
      </c>
      <c r="DC108" s="26" t="n">
        <f aca="false">IF(OR(AR108=0,CH108="",CH108=0),0,AR108*MIN(MaxScal,TgtVol/CH108))</f>
        <v>0</v>
      </c>
      <c r="DD108" s="26" t="n">
        <f aca="false">IF(OR(AS108=0,CI108="",CI108=0),0,AS108*MIN(MaxScal,TgtVol/CI108))</f>
        <v>1.02399768621005</v>
      </c>
      <c r="DE108" s="26" t="n">
        <f aca="false">IF(OR(AT108=0,CJ108="",CJ108=0),0,AT108*MIN(MaxScal,TgtVol/CJ108))</f>
        <v>0</v>
      </c>
      <c r="DF108" s="26" t="n">
        <f aca="false">IF(OR(AU108=0,CK108="",CK108=0),0,AU108*MIN(MaxScal,TgtVol/CK108))</f>
        <v>0</v>
      </c>
      <c r="DG108" s="26" t="n">
        <f aca="false">IF(OR(AV108=0,CL108="",CL108=0),0,AV108*MIN(MaxScal,TgtVol/CL108))</f>
        <v>0.959195190668242</v>
      </c>
      <c r="DH108" s="26" t="n">
        <f aca="false">IF(OR(AW108=0,CM108="",CM108=0),0,AW108*MIN(MaxScal,TgtVol/CM108))</f>
        <v>0</v>
      </c>
      <c r="DI108" s="26" t="n">
        <f aca="false">IF(OR(AX108=0,CN108="",CN108=0),0,AX108*MIN(MaxScal,TgtVol/CN108))</f>
        <v>0</v>
      </c>
      <c r="DJ108" s="26" t="n">
        <f aca="false">IF(OR(AY108=0,CO108="",CO108=0),0,AY108*MIN(MaxScal,TgtVol/CO108))</f>
        <v>0</v>
      </c>
      <c r="DK108" s="26" t="n">
        <f aca="false">IF(OR(AZ108=0,CP108="",CP108=0),0,AZ108*MIN(MaxScal,TgtVol/CP108))</f>
        <v>0</v>
      </c>
      <c r="DL108" s="26" t="n">
        <f aca="false">IF(OR(BA108=0,CQ108="",CQ108=0),0,BA108*MIN(MaxScal,TgtVol/CQ108))</f>
        <v>0</v>
      </c>
      <c r="DM108" s="26" t="n">
        <f aca="false">IF(OR(BB108=0,CR108="",CR108=0),0,BB108*MIN(MaxScal,TgtVol/CR108))</f>
        <v>0</v>
      </c>
      <c r="DN108" s="26" t="n">
        <f aca="false">IF(OR(BC108=0,CS108="",CS108=0),0,BC108*MIN(MaxScal,TgtVol/CS108))</f>
        <v>0</v>
      </c>
      <c r="DO108" s="26" t="n">
        <f aca="false">IF(OR(BD108=0,CT108="",CT108=0),0,BD108*MIN(MaxScal,TgtVol/CT108))</f>
        <v>0</v>
      </c>
      <c r="DP108" s="26" t="n">
        <f aca="false">IF(OR(BE108=0,CU108="",CU108=0),0,BE108*MIN(MaxScal,TgtVol/CU108))</f>
        <v>0</v>
      </c>
      <c r="DQ108" s="26" t="n">
        <f aca="false">IF(OR(BF108=0,CV108="",CV108=0),0,BF108*MIN(MaxScal,TgtVol/CV108))</f>
        <v>0</v>
      </c>
      <c r="DR108" s="26" t="n">
        <f aca="false">IF(OR(BG108=0,CW108="",CW108=0),0,BG108*MIN(MaxScal,TgtVol/CW108))</f>
        <v>0</v>
      </c>
      <c r="DS108" s="26" t="n">
        <f aca="false">IF(OR(BH108=0,CX108="",CX108=0),0,BH108*MIN(MaxScal,TgtVol/CX108))</f>
        <v>0</v>
      </c>
      <c r="DT108" s="26" t="n">
        <f aca="false">IF(OR(BI108=0,CY108="",CY108=0),0,BI108*MIN(MaxScal,TgtVol/CY108))</f>
        <v>0</v>
      </c>
      <c r="DU108" s="26" t="n">
        <f aca="false">IF(OR(BJ108=0,CZ108="",CZ108=0),0,BJ108*MIN(MaxScal,TgtVol/CZ108))</f>
        <v>0</v>
      </c>
      <c r="DV108" s="26" t="n">
        <f aca="false">IF(OR(BK108=0,DA108="",DA108=0),0,BK108*MIN(MaxScal,TgtVol/DA108))</f>
        <v>0</v>
      </c>
      <c r="DW108" s="26" t="n">
        <f aca="false">IF(OR(BL108=0,DB108="",DB108=0),0,BL108*MIN(MaxScal,TgtVol/DB108))</f>
        <v>0</v>
      </c>
      <c r="DX108" s="28" t="n">
        <f aca="false">IFERROR(DC107*BM108,"")</f>
        <v>0</v>
      </c>
      <c r="DY108" s="28" t="n">
        <f aca="false">IFERROR(DD107*BN108,"")</f>
        <v>-0</v>
      </c>
      <c r="DZ108" s="28" t="n">
        <f aca="false">IFERROR(DE107*BO108,"")</f>
        <v>-0</v>
      </c>
      <c r="EA108" s="28" t="n">
        <f aca="false">IFERROR(DF107*BP108,"")</f>
        <v>-0</v>
      </c>
      <c r="EB108" s="28" t="n">
        <f aca="false">IFERROR(DG107*BQ108,"")</f>
        <v>0.0035223366925371</v>
      </c>
      <c r="EC108" s="28" t="n">
        <f aca="false">IFERROR(DH107*BR108,"")</f>
        <v>-0</v>
      </c>
      <c r="ED108" s="28" t="n">
        <f aca="false">IFERROR(DI107*BS108,"")</f>
        <v>-0.00745780338694846</v>
      </c>
      <c r="EE108" s="28" t="n">
        <f aca="false">IFERROR(DJ107*BT108,"")</f>
        <v>-0</v>
      </c>
      <c r="EF108" s="28" t="n">
        <f aca="false">IFERROR(DK107*BU108,"")</f>
        <v>-0</v>
      </c>
      <c r="EG108" s="28" t="n">
        <f aca="false">IFERROR(DL107*BV108,"")</f>
        <v>0.00201134047243193</v>
      </c>
      <c r="EH108" s="28" t="n">
        <f aca="false">IFERROR(DM107*BW108,"")</f>
        <v>0</v>
      </c>
      <c r="EI108" s="28" t="n">
        <f aca="false">IFERROR(DN107*BX108,"")</f>
        <v>0</v>
      </c>
      <c r="EJ108" s="28" t="n">
        <f aca="false">IFERROR(DO107*BY108,"")</f>
        <v>0</v>
      </c>
      <c r="EK108" s="28" t="n">
        <f aca="false">IFERROR(DP107*BZ108,"")</f>
        <v>0</v>
      </c>
      <c r="EL108" s="28" t="n">
        <f aca="false">IFERROR(DQ107*CA108,"")</f>
        <v>-0</v>
      </c>
      <c r="EM108" s="28" t="n">
        <f aca="false">IFERROR(DR107*CB108,"")</f>
        <v>0</v>
      </c>
      <c r="EN108" s="28" t="n">
        <f aca="false">IFERROR(DS107*CC108,"")</f>
        <v>0</v>
      </c>
      <c r="EO108" s="28" t="n">
        <f aca="false">IFERROR(DT107*CD108,"")</f>
        <v>-0</v>
      </c>
      <c r="EP108" s="28" t="n">
        <f aca="false">IFERROR(DU107*CE108,"")</f>
        <v>0</v>
      </c>
      <c r="EQ108" s="28" t="n">
        <f aca="false">IFERROR(DV107*CF108,"")</f>
        <v>0</v>
      </c>
      <c r="ER108" s="28" t="n">
        <f aca="false">IFERROR(DW107*CG108,"")</f>
        <v>0.00942147235425879</v>
      </c>
      <c r="ES108" s="28" t="n">
        <f aca="false">IF(ROW()=4,"",SUM(DX108:ER108))</f>
        <v>0.00749734613227936</v>
      </c>
      <c r="ET108" s="29" t="n">
        <f aca="false">COUNTIF(AR108:BL108,"&gt;0")</f>
        <v>2</v>
      </c>
    </row>
    <row r="109" customFormat="false" ht="15" hidden="false" customHeight="false" outlineLevel="0" collapsed="false">
      <c r="A109" s="19" t="n">
        <v>41213</v>
      </c>
      <c r="B109" s="23" t="n">
        <f aca="false">ABS(Rates_Data!AD109-Rates_Data!AE109)</f>
        <v>0.283811320754717</v>
      </c>
      <c r="C109" s="23" t="n">
        <f aca="false">ABS(Rates_Data!AD109-Rates_Data!AF109)</f>
        <v>1.15369811320755</v>
      </c>
      <c r="D109" s="23" t="n">
        <f aca="false">ABS(Rates_Data!AD109-Rates_Data!AG109)</f>
        <v>1.12221698113208</v>
      </c>
      <c r="E109" s="23" t="n">
        <f aca="false">ABS(Rates_Data!AD109-Rates_Data!AH109)</f>
        <v>0.851037735849056</v>
      </c>
      <c r="F109" s="23" t="n">
        <f aca="false">ABS(Rates_Data!AD109-Rates_Data!AI109)</f>
        <v>1.10627358490566</v>
      </c>
      <c r="G109" s="23" t="n">
        <f aca="false">ABS(Rates_Data!AD109-Rates_Data!AJ109)</f>
        <v>0.454179245283019</v>
      </c>
      <c r="H109" s="23" t="n">
        <f aca="false">ABS(Rates_Data!AE109-Rates_Data!AF109)</f>
        <v>0.869886792452831</v>
      </c>
      <c r="I109" s="23" t="n">
        <f aca="false">ABS(Rates_Data!AE109-Rates_Data!AG109)</f>
        <v>0.838405660377359</v>
      </c>
      <c r="J109" s="23" t="n">
        <f aca="false">ABS(Rates_Data!AE109-Rates_Data!AH109)</f>
        <v>0.56722641509434</v>
      </c>
      <c r="K109" s="23" t="n">
        <f aca="false">ABS(Rates_Data!AE109-Rates_Data!AI109)</f>
        <v>0.822462264150944</v>
      </c>
      <c r="L109" s="23" t="n">
        <f aca="false">ABS(Rates_Data!AE109-Rates_Data!AJ109)</f>
        <v>0.170367924528302</v>
      </c>
      <c r="M109" s="23" t="n">
        <f aca="false">ABS(Rates_Data!AF109-Rates_Data!AG109)</f>
        <v>0.0314811320754719</v>
      </c>
      <c r="N109" s="23" t="n">
        <f aca="false">ABS(Rates_Data!AF109-Rates_Data!AH109)</f>
        <v>0.302660377358491</v>
      </c>
      <c r="O109" s="23" t="n">
        <f aca="false">ABS(Rates_Data!AF109-Rates_Data!AI109)</f>
        <v>0.047424528301887</v>
      </c>
      <c r="P109" s="23" t="n">
        <f aca="false">ABS(Rates_Data!AF109-Rates_Data!AJ109)</f>
        <v>0.699518867924529</v>
      </c>
      <c r="Q109" s="23" t="n">
        <f aca="false">ABS(Rates_Data!AG109-Rates_Data!AH109)</f>
        <v>0.271179245283019</v>
      </c>
      <c r="R109" s="23" t="n">
        <f aca="false">ABS(Rates_Data!AG109-Rates_Data!AI109)</f>
        <v>0.0159433962264151</v>
      </c>
      <c r="S109" s="23" t="n">
        <f aca="false">ABS(Rates_Data!AG109-Rates_Data!AJ109)</f>
        <v>0.668037735849057</v>
      </c>
      <c r="T109" s="23" t="n">
        <f aca="false">ABS(Rates_Data!AH109-Rates_Data!AI109)</f>
        <v>0.255235849056604</v>
      </c>
      <c r="U109" s="23" t="n">
        <f aca="false">ABS(Rates_Data!AH109-Rates_Data!AJ109)</f>
        <v>0.396858490566038</v>
      </c>
      <c r="V109" s="23" t="n">
        <f aca="false">ABS(Rates_Data!AI109-Rates_Data!AJ109)</f>
        <v>0.652094339622642</v>
      </c>
      <c r="W109" s="26" t="n">
        <f aca="false">IF(ROW()&lt;4+MinObs-1,"",IFERROR((B109-AVERAGE(B$4:B109))/STDEV(B$4:B109),""))</f>
        <v>-0.129455703997116</v>
      </c>
      <c r="X109" s="26" t="n">
        <f aca="false">IF(ROW()&lt;4+MinObs-1,"",IFERROR((C109-AVERAGE(C$4:C109))/STDEV(C$4:C109),""))</f>
        <v>2.57111842168706</v>
      </c>
      <c r="Y109" s="26" t="n">
        <f aca="false">IF(ROW()&lt;4+MinObs-1,"",IFERROR((D109-AVERAGE(D$4:D109))/STDEV(D$4:D109),""))</f>
        <v>1.29327413460538</v>
      </c>
      <c r="Z109" s="26" t="n">
        <f aca="false">IF(ROW()&lt;4+MinObs-1,"",IFERROR((E109-AVERAGE(E$4:E109))/STDEV(E$4:E109),""))</f>
        <v>0.26408819123072</v>
      </c>
      <c r="AA109" s="26" t="n">
        <f aca="false">IF(ROW()&lt;4+MinObs-1,"",IFERROR((F109-AVERAGE(F$4:F109))/STDEV(F$4:F109),""))</f>
        <v>2.08639382274768</v>
      </c>
      <c r="AB109" s="26" t="n">
        <f aca="false">IF(ROW()&lt;4+MinObs-1,"",IFERROR((G109-AVERAGE(G$4:G109))/STDEV(G$4:G109),""))</f>
        <v>0.318525484351944</v>
      </c>
      <c r="AC109" s="26" t="n">
        <f aca="false">IF(ROW()&lt;4+MinObs-1,"",IFERROR((H109-AVERAGE(H$4:H109))/STDEV(H$4:H109),""))</f>
        <v>2.46593269145051</v>
      </c>
      <c r="AD109" s="26" t="n">
        <f aca="false">IF(ROW()&lt;4+MinObs-1,"",IFERROR((I109-AVERAGE(I$4:I109))/STDEV(I$4:I109),""))</f>
        <v>1.01306085818255</v>
      </c>
      <c r="AE109" s="26" t="n">
        <f aca="false">IF(ROW()&lt;4+MinObs-1,"",IFERROR((J109-AVERAGE(J$4:J109))/STDEV(J$4:J109),""))</f>
        <v>0.0813014424759143</v>
      </c>
      <c r="AF109" s="26" t="n">
        <f aca="false">IF(ROW()&lt;4+MinObs-1,"",IFERROR((K109-AVERAGE(K$4:K109))/STDEV(K$4:K109),""))</f>
        <v>1.89493849696564</v>
      </c>
      <c r="AG109" s="26" t="n">
        <f aca="false">IF(ROW()&lt;4+MinObs-1,"",IFERROR((L109-AVERAGE(L$4:L109))/STDEV(L$4:L109),""))</f>
        <v>-0.540639298256632</v>
      </c>
      <c r="AH109" s="26" t="n">
        <f aca="false">IF(ROW()&lt;4+MinObs-1,"",IFERROR((M109-AVERAGE(M$4:M109))/STDEV(M$4:M109),""))</f>
        <v>-0.995836425345419</v>
      </c>
      <c r="AI109" s="26" t="n">
        <f aca="false">IF(ROW()&lt;4+MinObs-1,"",IFERROR((N109-AVERAGE(N$4:N109))/STDEV(N$4:N109),""))</f>
        <v>-0.747784133762182</v>
      </c>
      <c r="AJ109" s="26" t="n">
        <f aca="false">IF(ROW()&lt;4+MinObs-1,"",IFERROR((O109-AVERAGE(O$4:O109))/STDEV(O$4:O109),""))</f>
        <v>-1.21743215375233</v>
      </c>
      <c r="AK109" s="26" t="n">
        <f aca="false">IF(ROW()&lt;4+MinObs-1,"",IFERROR((P109-AVERAGE(P$4:P109))/STDEV(P$4:P109),""))</f>
        <v>1.29880727021425</v>
      </c>
      <c r="AL109" s="26" t="n">
        <f aca="false">IF(ROW()&lt;4+MinObs-1,"",IFERROR((Q109-AVERAGE(Q$4:Q109))/STDEV(Q$4:Q109),""))</f>
        <v>-0.32366317574199</v>
      </c>
      <c r="AM109" s="26" t="n">
        <f aca="false">IF(ROW()&lt;4+MinObs-1,"",IFERROR((R109-AVERAGE(R$4:R109))/STDEV(R$4:R109),""))</f>
        <v>-0.943681890901515</v>
      </c>
      <c r="AN109" s="26" t="n">
        <f aca="false">IF(ROW()&lt;4+MinObs-1,"",IFERROR((S109-AVERAGE(S$4:S109))/STDEV(S$4:S109),""))</f>
        <v>-0.009913008545866</v>
      </c>
      <c r="AO109" s="26" t="n">
        <f aca="false">IF(ROW()&lt;4+MinObs-1,"",IFERROR((T109-AVERAGE(T$4:T109))/STDEV(T$4:T109),""))</f>
        <v>-0.828738597475815</v>
      </c>
      <c r="AP109" s="26" t="n">
        <f aca="false">IF(ROW()&lt;4+MinObs-1,"",IFERROR((U109-AVERAGE(U$4:U109))/STDEV(U$4:U109),""))</f>
        <v>-0.898435711067449</v>
      </c>
      <c r="AQ109" s="26" t="n">
        <f aca="false">IF(ROW()&lt;4+MinObs-1,"",IFERROR((V109-AVERAGE(V$4:V109))/STDEV(V$4:V109),""))</f>
        <v>0.857229168501181</v>
      </c>
      <c r="AR109" s="26" t="n">
        <f aca="false">IF(W109="",0,IF(W109&gt;=z4,w4,IF(W109&gt;=z3,w3,IF(W109&gt;=zEntry,w2,IF(AND(W109&gt;=ExitZ,AR108&gt;0),w2,0)))))</f>
        <v>0</v>
      </c>
      <c r="AS109" s="26" t="n">
        <f aca="false">IF(X109="",0,IF(X109&gt;=z4,w4,IF(X109&gt;=z3,w3,IF(X109&gt;=zEntry,w2,IF(AND(X109&gt;=ExitZ,AS108&gt;0),w2,0)))))</f>
        <v>1</v>
      </c>
      <c r="AT109" s="26" t="n">
        <f aca="false">IF(Y109="",0,IF(Y109&gt;=z4,w4,IF(Y109&gt;=z3,w3,IF(Y109&gt;=zEntry,w2,IF(AND(Y109&gt;=ExitZ,AT108&gt;0),w2,0)))))</f>
        <v>0</v>
      </c>
      <c r="AU109" s="26" t="n">
        <f aca="false">IF(Z109="",0,IF(Z109&gt;=z4,w4,IF(Z109&gt;=z3,w3,IF(Z109&gt;=zEntry,w2,IF(AND(Z109&gt;=ExitZ,AU108&gt;0),w2,0)))))</f>
        <v>0</v>
      </c>
      <c r="AV109" s="26" t="n">
        <f aca="false">IF(AA109="",0,IF(AA109&gt;=z4,w4,IF(AA109&gt;=z3,w3,IF(AA109&gt;=zEntry,w2,IF(AND(AA109&gt;=ExitZ,AV108&gt;0),w2,0)))))</f>
        <v>1</v>
      </c>
      <c r="AW109" s="26" t="n">
        <f aca="false">IF(AB109="",0,IF(AB109&gt;=z4,w4,IF(AB109&gt;=z3,w3,IF(AB109&gt;=zEntry,w2,IF(AND(AB109&gt;=ExitZ,AW108&gt;0),w2,0)))))</f>
        <v>0</v>
      </c>
      <c r="AX109" s="26" t="n">
        <f aca="false">IF(AC109="",0,IF(AC109&gt;=z4,w4,IF(AC109&gt;=z3,w3,IF(AC109&gt;=zEntry,w2,IF(AND(AC109&gt;=ExitZ,AX108&gt;0),w2,0)))))</f>
        <v>1</v>
      </c>
      <c r="AY109" s="26" t="n">
        <f aca="false">IF(AD109="",0,IF(AD109&gt;=z4,w4,IF(AD109&gt;=z3,w3,IF(AD109&gt;=zEntry,w2,IF(AND(AD109&gt;=ExitZ,AY108&gt;0),w2,0)))))</f>
        <v>0</v>
      </c>
      <c r="AZ109" s="26" t="n">
        <f aca="false">IF(AE109="",0,IF(AE109&gt;=z4,w4,IF(AE109&gt;=z3,w3,IF(AE109&gt;=zEntry,w2,IF(AND(AE109&gt;=ExitZ,AZ108&gt;0),w2,0)))))</f>
        <v>0</v>
      </c>
      <c r="BA109" s="26" t="n">
        <f aca="false">IF(AF109="",0,IF(AF109&gt;=z4,w4,IF(AF109&gt;=z3,w3,IF(AF109&gt;=zEntry,w2,IF(AND(AF109&gt;=ExitZ,BA108&gt;0),w2,0)))))</f>
        <v>0</v>
      </c>
      <c r="BB109" s="26" t="n">
        <f aca="false">IF(AG109="",0,IF(AG109&gt;=z4,w4,IF(AG109&gt;=z3,w3,IF(AG109&gt;=zEntry,w2,IF(AND(AG109&gt;=ExitZ,BB108&gt;0),w2,0)))))</f>
        <v>0</v>
      </c>
      <c r="BC109" s="26" t="n">
        <f aca="false">IF(AH109="",0,IF(AH109&gt;=z4,w4,IF(AH109&gt;=z3,w3,IF(AH109&gt;=zEntry,w2,IF(AND(AH109&gt;=ExitZ,BC108&gt;0),w2,0)))))</f>
        <v>0</v>
      </c>
      <c r="BD109" s="26" t="n">
        <f aca="false">IF(AI109="",0,IF(AI109&gt;=z4,w4,IF(AI109&gt;=z3,w3,IF(AI109&gt;=zEntry,w2,IF(AND(AI109&gt;=ExitZ,BD108&gt;0),w2,0)))))</f>
        <v>0</v>
      </c>
      <c r="BE109" s="26" t="n">
        <f aca="false">IF(AJ109="",0,IF(AJ109&gt;=z4,w4,IF(AJ109&gt;=z3,w3,IF(AJ109&gt;=zEntry,w2,IF(AND(AJ109&gt;=ExitZ,BE108&gt;0),w2,0)))))</f>
        <v>0</v>
      </c>
      <c r="BF109" s="26" t="n">
        <f aca="false">IF(AK109="",0,IF(AK109&gt;=z4,w4,IF(AK109&gt;=z3,w3,IF(AK109&gt;=zEntry,w2,IF(AND(AK109&gt;=ExitZ,BF108&gt;0),w2,0)))))</f>
        <v>0</v>
      </c>
      <c r="BG109" s="26" t="n">
        <f aca="false">IF(AL109="",0,IF(AL109&gt;=z4,w4,IF(AL109&gt;=z3,w3,IF(AL109&gt;=zEntry,w2,IF(AND(AL109&gt;=ExitZ,BG108&gt;0),w2,0)))))</f>
        <v>0</v>
      </c>
      <c r="BH109" s="26" t="n">
        <f aca="false">IF(AM109="",0,IF(AM109&gt;=z4,w4,IF(AM109&gt;=z3,w3,IF(AM109&gt;=zEntry,w2,IF(AND(AM109&gt;=ExitZ,BH108&gt;0),w2,0)))))</f>
        <v>0</v>
      </c>
      <c r="BI109" s="26" t="n">
        <f aca="false">IF(AN109="",0,IF(AN109&gt;=z4,w4,IF(AN109&gt;=z3,w3,IF(AN109&gt;=zEntry,w2,IF(AND(AN109&gt;=ExitZ,BI108&gt;0),w2,0)))))</f>
        <v>0</v>
      </c>
      <c r="BJ109" s="26" t="n">
        <f aca="false">IF(AO109="",0,IF(AO109&gt;=z4,w4,IF(AO109&gt;=z3,w3,IF(AO109&gt;=zEntry,w2,IF(AND(AO109&gt;=ExitZ,BJ108&gt;0),w2,0)))))</f>
        <v>0</v>
      </c>
      <c r="BK109" s="26" t="n">
        <f aca="false">IF(AP109="",0,IF(AP109&gt;=z4,w4,IF(AP109&gt;=z3,w3,IF(AP109&gt;=zEntry,w2,IF(AND(AP109&gt;=ExitZ,BK108&gt;0),w2,0)))))</f>
        <v>0</v>
      </c>
      <c r="BL109" s="26" t="n">
        <f aca="false">IF(AQ109="",0,IF(AQ109&gt;=z4,w4,IF(AQ109&gt;=z3,w3,IF(AQ109&gt;=zEntry,w2,IF(AND(AQ109&gt;=ExitZ,BL108&gt;0),w2,0)))))</f>
        <v>0</v>
      </c>
      <c r="BM109" s="23" t="n">
        <f aca="false">IF(Rates_Data!AD108&gt;=Rates_Data!AE108,Rates_Data!AK109-Rates_Data!AL109,Rates_Data!AL109-Rates_Data!AK109)</f>
        <v>-0.000702999999999998</v>
      </c>
      <c r="BN109" s="23" t="n">
        <f aca="false">IF(Rates_Data!AD108&gt;=Rates_Data!AF108,Rates_Data!AK109-Rates_Data!AM109,Rates_Data!AM109-Rates_Data!AK109)</f>
        <v>-0.000988000000000001</v>
      </c>
      <c r="BO109" s="23" t="n">
        <f aca="false">IF(Rates_Data!AD108&gt;=Rates_Data!AG108,Rates_Data!AK109-Rates_Data!AN109,Rates_Data!AN109-Rates_Data!AK109)</f>
        <v>-0.002888</v>
      </c>
      <c r="BP109" s="23" t="n">
        <f aca="false">IF(Rates_Data!AD108&gt;=Rates_Data!AH108,Rates_Data!AK109-Rates_Data!AO109,Rates_Data!AO109-Rates_Data!AK109)</f>
        <v>-0.00114</v>
      </c>
      <c r="BQ109" s="23" t="n">
        <f aca="false">IF(Rates_Data!AD108&gt;=Rates_Data!AI108,Rates_Data!AK109-Rates_Data!AP109,Rates_Data!AP109-Rates_Data!AK109)</f>
        <v>-0.004579</v>
      </c>
      <c r="BR109" s="23" t="n">
        <f aca="false">IF(Rates_Data!AD108&gt;=Rates_Data!AJ108,Rates_Data!AK109-Rates_Data!AQ109,Rates_Data!AQ109-Rates_Data!AK109)</f>
        <v>-0.001406</v>
      </c>
      <c r="BS109" s="23" t="n">
        <f aca="false">IF(Rates_Data!AE108&gt;=Rates_Data!AF108,Rates_Data!AL109-Rates_Data!AM109,Rates_Data!AM109-Rates_Data!AL109)</f>
        <v>-0.000285000000000003</v>
      </c>
      <c r="BT109" s="23" t="n">
        <f aca="false">IF(Rates_Data!AE108&gt;=Rates_Data!AG108,Rates_Data!AL109-Rates_Data!AN109,Rates_Data!AN109-Rates_Data!AL109)</f>
        <v>-0.002185</v>
      </c>
      <c r="BU109" s="23" t="n">
        <f aca="false">IF(Rates_Data!AE108&gt;=Rates_Data!AH108,Rates_Data!AL109-Rates_Data!AO109,Rates_Data!AO109-Rates_Data!AL109)</f>
        <v>-0.000437000000000003</v>
      </c>
      <c r="BV109" s="23" t="n">
        <f aca="false">IF(Rates_Data!AE108&gt;=Rates_Data!AI108,Rates_Data!AL109-Rates_Data!AP109,Rates_Data!AP109-Rates_Data!AL109)</f>
        <v>-0.003876</v>
      </c>
      <c r="BW109" s="23" t="n">
        <f aca="false">IF(Rates_Data!AE108&gt;=Rates_Data!AJ108,Rates_Data!AL109-Rates_Data!AQ109,Rates_Data!AQ109-Rates_Data!AL109)</f>
        <v>-0.000702999999999999</v>
      </c>
      <c r="BX109" s="23" t="n">
        <f aca="false">IF(Rates_Data!AF108&gt;=Rates_Data!AG108,Rates_Data!AM109-Rates_Data!AN109,Rates_Data!AN109-Rates_Data!AM109)</f>
        <v>0.0019</v>
      </c>
      <c r="BY109" s="23" t="n">
        <f aca="false">IF(Rates_Data!AF108&gt;=Rates_Data!AH108,Rates_Data!AM109-Rates_Data!AO109,Rates_Data!AO109-Rates_Data!AM109)</f>
        <v>0.000152</v>
      </c>
      <c r="BZ109" s="23" t="n">
        <f aca="false">IF(Rates_Data!AF108&gt;=Rates_Data!AI108,Rates_Data!AM109-Rates_Data!AP109,Rates_Data!AP109-Rates_Data!AM109)</f>
        <v>-0.003591</v>
      </c>
      <c r="CA109" s="23" t="n">
        <f aca="false">IF(Rates_Data!AF108&gt;=Rates_Data!AJ108,Rates_Data!AM109-Rates_Data!AQ109,Rates_Data!AQ109-Rates_Data!AM109)</f>
        <v>0.000417999999999996</v>
      </c>
      <c r="CB109" s="23" t="n">
        <f aca="false">IF(Rates_Data!AG108&gt;=Rates_Data!AH108,Rates_Data!AN109-Rates_Data!AO109,Rates_Data!AO109-Rates_Data!AN109)</f>
        <v>-0.001748</v>
      </c>
      <c r="CC109" s="23" t="n">
        <f aca="false">IF(Rates_Data!AG108&gt;=Rates_Data!AI108,Rates_Data!AN109-Rates_Data!AP109,Rates_Data!AP109-Rates_Data!AN109)</f>
        <v>-0.001691</v>
      </c>
      <c r="CD109" s="23" t="n">
        <f aca="false">IF(Rates_Data!AG108&gt;=Rates_Data!AJ108,Rates_Data!AN109-Rates_Data!AQ109,Rates_Data!AQ109-Rates_Data!AN109)</f>
        <v>-0.001482</v>
      </c>
      <c r="CE109" s="23" t="n">
        <f aca="false">IF(Rates_Data!AH108&gt;=Rates_Data!AI108,Rates_Data!AO109-Rates_Data!AP109,Rates_Data!AP109-Rates_Data!AO109)</f>
        <v>-0.003439</v>
      </c>
      <c r="CF109" s="23" t="n">
        <f aca="false">IF(Rates_Data!AH108&gt;=Rates_Data!AJ108,Rates_Data!AO109-Rates_Data!AQ109,Rates_Data!AQ109-Rates_Data!AO109)</f>
        <v>0.000265999999999996</v>
      </c>
      <c r="CG109" s="23" t="n">
        <f aca="false">IF(Rates_Data!AI108&gt;=Rates_Data!AJ108,Rates_Data!AP109-Rates_Data!AQ109,Rates_Data!AQ109-Rates_Data!AP109)</f>
        <v>-0.003173</v>
      </c>
      <c r="CH109" s="27" t="n">
        <f aca="false">IF(ROW()&lt;4+VolLB,"",STDEV(INDEX($BM:$BM,ROW()-VolLB+1):INDEX($BM:$BM,ROW()))*SQRT(12))</f>
        <v>0.0181333518334114</v>
      </c>
      <c r="CI109" s="27" t="n">
        <f aca="false">IF(ROW()&lt;4+VolLB,"",STDEV(INDEX($BN:$BN,ROW()-VolLB+1):INDEX($BN:$BN,ROW()))*SQRT(12))</f>
        <v>0.0195245241622403</v>
      </c>
      <c r="CJ109" s="27" t="n">
        <f aca="false">IF(ROW()&lt;4+VolLB,"",STDEV(INDEX($BO:$BO,ROW()-VolLB+1):INDEX($BO:$BO,ROW()))*SQRT(12))</f>
        <v>0.0216283060182495</v>
      </c>
      <c r="CK109" s="27" t="n">
        <f aca="false">IF(ROW()&lt;4+VolLB,"",STDEV(INDEX($BP:$BP,ROW()-VolLB+1):INDEX($BP:$BP,ROW()))*SQRT(12))</f>
        <v>0.0177147933423426</v>
      </c>
      <c r="CL109" s="27" t="n">
        <f aca="false">IF(ROW()&lt;4+VolLB,"",STDEV(INDEX($BQ:$BQ,ROW()-VolLB+1):INDEX($BQ:$BQ,ROW()))*SQRT(12))</f>
        <v>0.0208985411438899</v>
      </c>
      <c r="CM109" s="27" t="n">
        <f aca="false">IF(ROW()&lt;4+VolLB,"",STDEV(INDEX($BR:$BR,ROW()-VolLB+1):INDEX($BR:$BR,ROW()))*SQRT(12))</f>
        <v>0.0169210973805455</v>
      </c>
      <c r="CN109" s="27" t="n">
        <f aca="false">IF(ROW()&lt;4+VolLB,"",STDEV(INDEX($BS:$BS,ROW()-VolLB+1):INDEX($BS:$BS,ROW()))*SQRT(12))</f>
        <v>0.023030193420605</v>
      </c>
      <c r="CO109" s="27" t="n">
        <f aca="false">IF(ROW()&lt;4+VolLB,"",STDEV(INDEX($BT:$BT,ROW()-VolLB+1):INDEX($BT:$BT,ROW()))*SQRT(12))</f>
        <v>0.020914080836786</v>
      </c>
      <c r="CP109" s="27" t="n">
        <f aca="false">IF(ROW()&lt;4+VolLB,"",STDEV(INDEX($BU:$BU,ROW()-VolLB+1):INDEX($BU:$BU,ROW()))*SQRT(12))</f>
        <v>0.0204247934607498</v>
      </c>
      <c r="CQ109" s="27" t="n">
        <f aca="false">IF(ROW()&lt;4+VolLB,"",STDEV(INDEX($BV:$BV,ROW()-VolLB+1):INDEX($BV:$BV,ROW()))*SQRT(12))</f>
        <v>0.024427158240076</v>
      </c>
      <c r="CR109" s="27" t="n">
        <f aca="false">IF(ROW()&lt;4+VolLB,"",STDEV(INDEX($BW:$BW,ROW()-VolLB+1):INDEX($BW:$BW,ROW()))*SQRT(12))</f>
        <v>0.0204779353860732</v>
      </c>
      <c r="CS109" s="27" t="n">
        <f aca="false">IF(ROW()&lt;4+VolLB,"",STDEV(INDEX($BX:$BX,ROW()-VolLB+1):INDEX($BX:$BX,ROW()))*SQRT(12))</f>
        <v>0.0230734067538492</v>
      </c>
      <c r="CT109" s="27" t="n">
        <f aca="false">IF(ROW()&lt;4+VolLB,"",STDEV(INDEX($BY:$BY,ROW()-VolLB+1):INDEX($BY:$BY,ROW()))*SQRT(12))</f>
        <v>0.0213177134901382</v>
      </c>
      <c r="CU109" s="27" t="n">
        <f aca="false">IF(ROW()&lt;4+VolLB,"",STDEV(INDEX($BZ:$BZ,ROW()-VolLB+1):INDEX($BZ:$BZ,ROW()))*SQRT(12))</f>
        <v>0.0229951383986144</v>
      </c>
      <c r="CV109" s="27" t="n">
        <f aca="false">IF(ROW()&lt;4+VolLB,"",STDEV(INDEX($CA:$CA,ROW()-VolLB+1):INDEX($CA:$CA,ROW()))*SQRT(12))</f>
        <v>0.0181649331300461</v>
      </c>
      <c r="CW109" s="27" t="n">
        <f aca="false">IF(ROW()&lt;4+VolLB,"",STDEV(INDEX($CB:$CB,ROW()-VolLB+1):INDEX($CB:$CB,ROW()))*SQRT(12))</f>
        <v>0.0187384344601956</v>
      </c>
      <c r="CX109" s="27" t="n">
        <f aca="false">IF(ROW()&lt;4+VolLB,"",STDEV(INDEX($CC:$CC,ROW()-VolLB+1):INDEX($CC:$CC,ROW()))*SQRT(12))</f>
        <v>0.0240010647803483</v>
      </c>
      <c r="CY109" s="27" t="n">
        <f aca="false">IF(ROW()&lt;4+VolLB,"",STDEV(INDEX($CD:$CD,ROW()-VolLB+1):INDEX($CD:$CD,ROW()))*SQRT(12))</f>
        <v>0.02109941646925</v>
      </c>
      <c r="CZ109" s="27" t="n">
        <f aca="false">IF(ROW()&lt;4+VolLB,"",STDEV(INDEX($CE:$CE,ROW()-VolLB+1):INDEX($CE:$CE,ROW()))*SQRT(12))</f>
        <v>0.0191998502394953</v>
      </c>
      <c r="DA109" s="27" t="n">
        <f aca="false">IF(ROW()&lt;4+VolLB,"",STDEV(INDEX($CF:$CF,ROW()-VolLB+1):INDEX($CF:$CF,ROW()))*SQRT(12))</f>
        <v>0.0214041816125906</v>
      </c>
      <c r="DB109" s="27" t="n">
        <f aca="false">IF(ROW()&lt;4+VolLB,"",STDEV(INDEX($CG:$CG,ROW()-VolLB+1):INDEX($CG:$CG,ROW()))*SQRT(12))</f>
        <v>0.0224678371695228</v>
      </c>
      <c r="DC109" s="26" t="n">
        <f aca="false">IF(OR(AR109=0,CH109="",CH109=0),0,AR109*MIN(MaxScal,TgtVol/CH109))</f>
        <v>0</v>
      </c>
      <c r="DD109" s="26" t="n">
        <f aca="false">IF(OR(AS109=0,CI109="",CI109=0),0,AS109*MIN(MaxScal,TgtVol/CI109))</f>
        <v>1.02435274907643</v>
      </c>
      <c r="DE109" s="26" t="n">
        <f aca="false">IF(OR(AT109=0,CJ109="",CJ109=0),0,AT109*MIN(MaxScal,TgtVol/CJ109))</f>
        <v>0</v>
      </c>
      <c r="DF109" s="26" t="n">
        <f aca="false">IF(OR(AU109=0,CK109="",CK109=0),0,AU109*MIN(MaxScal,TgtVol/CK109))</f>
        <v>0</v>
      </c>
      <c r="DG109" s="26" t="n">
        <f aca="false">IF(OR(AV109=0,CL109="",CL109=0),0,AV109*MIN(MaxScal,TgtVol/CL109))</f>
        <v>0.957004599617588</v>
      </c>
      <c r="DH109" s="26" t="n">
        <f aca="false">IF(OR(AW109=0,CM109="",CM109=0),0,AW109*MIN(MaxScal,TgtVol/CM109))</f>
        <v>0</v>
      </c>
      <c r="DI109" s="26" t="n">
        <f aca="false">IF(OR(AX109=0,CN109="",CN109=0),0,AX109*MIN(MaxScal,TgtVol/CN109))</f>
        <v>0.868425185787026</v>
      </c>
      <c r="DJ109" s="26" t="n">
        <f aca="false">IF(OR(AY109=0,CO109="",CO109=0),0,AY109*MIN(MaxScal,TgtVol/CO109))</f>
        <v>0</v>
      </c>
      <c r="DK109" s="26" t="n">
        <f aca="false">IF(OR(AZ109=0,CP109="",CP109=0),0,AZ109*MIN(MaxScal,TgtVol/CP109))</f>
        <v>0</v>
      </c>
      <c r="DL109" s="26" t="n">
        <f aca="false">IF(OR(BA109=0,CQ109="",CQ109=0),0,BA109*MIN(MaxScal,TgtVol/CQ109))</f>
        <v>0</v>
      </c>
      <c r="DM109" s="26" t="n">
        <f aca="false">IF(OR(BB109=0,CR109="",CR109=0),0,BB109*MIN(MaxScal,TgtVol/CR109))</f>
        <v>0</v>
      </c>
      <c r="DN109" s="26" t="n">
        <f aca="false">IF(OR(BC109=0,CS109="",CS109=0),0,BC109*MIN(MaxScal,TgtVol/CS109))</f>
        <v>0</v>
      </c>
      <c r="DO109" s="26" t="n">
        <f aca="false">IF(OR(BD109=0,CT109="",CT109=0),0,BD109*MIN(MaxScal,TgtVol/CT109))</f>
        <v>0</v>
      </c>
      <c r="DP109" s="26" t="n">
        <f aca="false">IF(OR(BE109=0,CU109="",CU109=0),0,BE109*MIN(MaxScal,TgtVol/CU109))</f>
        <v>0</v>
      </c>
      <c r="DQ109" s="26" t="n">
        <f aca="false">IF(OR(BF109=0,CV109="",CV109=0),0,BF109*MIN(MaxScal,TgtVol/CV109))</f>
        <v>0</v>
      </c>
      <c r="DR109" s="26" t="n">
        <f aca="false">IF(OR(BG109=0,CW109="",CW109=0),0,BG109*MIN(MaxScal,TgtVol/CW109))</f>
        <v>0</v>
      </c>
      <c r="DS109" s="26" t="n">
        <f aca="false">IF(OR(BH109=0,CX109="",CX109=0),0,BH109*MIN(MaxScal,TgtVol/CX109))</f>
        <v>0</v>
      </c>
      <c r="DT109" s="26" t="n">
        <f aca="false">IF(OR(BI109=0,CY109="",CY109=0),0,BI109*MIN(MaxScal,TgtVol/CY109))</f>
        <v>0</v>
      </c>
      <c r="DU109" s="26" t="n">
        <f aca="false">IF(OR(BJ109=0,CZ109="",CZ109=0),0,BJ109*MIN(MaxScal,TgtVol/CZ109))</f>
        <v>0</v>
      </c>
      <c r="DV109" s="26" t="n">
        <f aca="false">IF(OR(BK109=0,DA109="",DA109=0),0,BK109*MIN(MaxScal,TgtVol/DA109))</f>
        <v>0</v>
      </c>
      <c r="DW109" s="26" t="n">
        <f aca="false">IF(OR(BL109=0,DB109="",DB109=0),0,BL109*MIN(MaxScal,TgtVol/DB109))</f>
        <v>0</v>
      </c>
      <c r="DX109" s="28" t="n">
        <f aca="false">IFERROR(DC108*BM109,"")</f>
        <v>-0</v>
      </c>
      <c r="DY109" s="28" t="n">
        <f aca="false">IFERROR(DD108*BN109,"")</f>
        <v>-0.00101170971397553</v>
      </c>
      <c r="DZ109" s="28" t="n">
        <f aca="false">IFERROR(DE108*BO109,"")</f>
        <v>-0</v>
      </c>
      <c r="EA109" s="28" t="n">
        <f aca="false">IFERROR(DF108*BP109,"")</f>
        <v>-0</v>
      </c>
      <c r="EB109" s="28" t="n">
        <f aca="false">IFERROR(DG108*BQ109,"")</f>
        <v>-0.00439215477806988</v>
      </c>
      <c r="EC109" s="28" t="n">
        <f aca="false">IFERROR(DH108*BR109,"")</f>
        <v>-0</v>
      </c>
      <c r="ED109" s="28" t="n">
        <f aca="false">IFERROR(DI108*BS109,"")</f>
        <v>-0</v>
      </c>
      <c r="EE109" s="28" t="n">
        <f aca="false">IFERROR(DJ108*BT109,"")</f>
        <v>-0</v>
      </c>
      <c r="EF109" s="28" t="n">
        <f aca="false">IFERROR(DK108*BU109,"")</f>
        <v>-0</v>
      </c>
      <c r="EG109" s="28" t="n">
        <f aca="false">IFERROR(DL108*BV109,"")</f>
        <v>-0</v>
      </c>
      <c r="EH109" s="28" t="n">
        <f aca="false">IFERROR(DM108*BW109,"")</f>
        <v>-0</v>
      </c>
      <c r="EI109" s="28" t="n">
        <f aca="false">IFERROR(DN108*BX109,"")</f>
        <v>0</v>
      </c>
      <c r="EJ109" s="28" t="n">
        <f aca="false">IFERROR(DO108*BY109,"")</f>
        <v>0</v>
      </c>
      <c r="EK109" s="28" t="n">
        <f aca="false">IFERROR(DP108*BZ109,"")</f>
        <v>-0</v>
      </c>
      <c r="EL109" s="28" t="n">
        <f aca="false">IFERROR(DQ108*CA109,"")</f>
        <v>0</v>
      </c>
      <c r="EM109" s="28" t="n">
        <f aca="false">IFERROR(DR108*CB109,"")</f>
        <v>-0</v>
      </c>
      <c r="EN109" s="28" t="n">
        <f aca="false">IFERROR(DS108*CC109,"")</f>
        <v>-0</v>
      </c>
      <c r="EO109" s="28" t="n">
        <f aca="false">IFERROR(DT108*CD109,"")</f>
        <v>-0</v>
      </c>
      <c r="EP109" s="28" t="n">
        <f aca="false">IFERROR(DU108*CE109,"")</f>
        <v>-0</v>
      </c>
      <c r="EQ109" s="28" t="n">
        <f aca="false">IFERROR(DV108*CF109,"")</f>
        <v>0</v>
      </c>
      <c r="ER109" s="28" t="n">
        <f aca="false">IFERROR(DW108*CG109,"")</f>
        <v>-0</v>
      </c>
      <c r="ES109" s="28" t="n">
        <f aca="false">IF(ROW()=4,"",SUM(DX109:ER109))</f>
        <v>-0.00540386449204542</v>
      </c>
      <c r="ET109" s="29" t="n">
        <f aca="false">COUNTIF(AR109:BL109,"&gt;0")</f>
        <v>3</v>
      </c>
    </row>
    <row r="110" customFormat="false" ht="15" hidden="false" customHeight="false" outlineLevel="0" collapsed="false">
      <c r="A110" s="19" t="n">
        <v>41243</v>
      </c>
      <c r="B110" s="23" t="n">
        <f aca="false">ABS(Rates_Data!AD110-Rates_Data!AE110)</f>
        <v>0.660579439252336</v>
      </c>
      <c r="C110" s="23" t="n">
        <f aca="false">ABS(Rates_Data!AD110-Rates_Data!AF110)</f>
        <v>1.34500934579439</v>
      </c>
      <c r="D110" s="23" t="n">
        <f aca="false">ABS(Rates_Data!AD110-Rates_Data!AG110)</f>
        <v>1.20485046728972</v>
      </c>
      <c r="E110" s="23" t="n">
        <f aca="false">ABS(Rates_Data!AD110-Rates_Data!AH110)</f>
        <v>0.989700934579439</v>
      </c>
      <c r="F110" s="23" t="n">
        <f aca="false">ABS(Rates_Data!AD110-Rates_Data!AI110)</f>
        <v>1.43771028037383</v>
      </c>
      <c r="G110" s="23" t="n">
        <f aca="false">ABS(Rates_Data!AD110-Rates_Data!AJ110)</f>
        <v>0.67481308411215</v>
      </c>
      <c r="H110" s="23" t="n">
        <f aca="false">ABS(Rates_Data!AE110-Rates_Data!AF110)</f>
        <v>0.684429906542056</v>
      </c>
      <c r="I110" s="23" t="n">
        <f aca="false">ABS(Rates_Data!AE110-Rates_Data!AG110)</f>
        <v>0.544271028037383</v>
      </c>
      <c r="J110" s="23" t="n">
        <f aca="false">ABS(Rates_Data!AE110-Rates_Data!AH110)</f>
        <v>0.329121495327103</v>
      </c>
      <c r="K110" s="23" t="n">
        <f aca="false">ABS(Rates_Data!AE110-Rates_Data!AI110)</f>
        <v>0.777130841121496</v>
      </c>
      <c r="L110" s="23" t="n">
        <f aca="false">ABS(Rates_Data!AE110-Rates_Data!AJ110)</f>
        <v>0.0142336448598133</v>
      </c>
      <c r="M110" s="23" t="n">
        <f aca="false">ABS(Rates_Data!AF110-Rates_Data!AG110)</f>
        <v>0.140158878504673</v>
      </c>
      <c r="N110" s="23" t="n">
        <f aca="false">ABS(Rates_Data!AF110-Rates_Data!AH110)</f>
        <v>0.355308411214953</v>
      </c>
      <c r="O110" s="23" t="n">
        <f aca="false">ABS(Rates_Data!AF110-Rates_Data!AI110)</f>
        <v>0.0927009345794395</v>
      </c>
      <c r="P110" s="23" t="n">
        <f aca="false">ABS(Rates_Data!AF110-Rates_Data!AJ110)</f>
        <v>0.670196261682243</v>
      </c>
      <c r="Q110" s="23" t="n">
        <f aca="false">ABS(Rates_Data!AG110-Rates_Data!AH110)</f>
        <v>0.21514953271028</v>
      </c>
      <c r="R110" s="23" t="n">
        <f aca="false">ABS(Rates_Data!AG110-Rates_Data!AI110)</f>
        <v>0.232859813084112</v>
      </c>
      <c r="S110" s="23" t="n">
        <f aca="false">ABS(Rates_Data!AG110-Rates_Data!AJ110)</f>
        <v>0.53003738317757</v>
      </c>
      <c r="T110" s="23" t="n">
        <f aca="false">ABS(Rates_Data!AH110-Rates_Data!AI110)</f>
        <v>0.448009345794392</v>
      </c>
      <c r="U110" s="23" t="n">
        <f aca="false">ABS(Rates_Data!AH110-Rates_Data!AJ110)</f>
        <v>0.31488785046729</v>
      </c>
      <c r="V110" s="23" t="n">
        <f aca="false">ABS(Rates_Data!AI110-Rates_Data!AJ110)</f>
        <v>0.762897196261682</v>
      </c>
      <c r="W110" s="26" t="n">
        <f aca="false">IF(ROW()&lt;4+MinObs-1,"",IFERROR((B110-AVERAGE(B$4:B110))/STDEV(B$4:B110),""))</f>
        <v>1.21718407326852</v>
      </c>
      <c r="X110" s="26" t="n">
        <f aca="false">IF(ROW()&lt;4+MinObs-1,"",IFERROR((C110-AVERAGE(C$4:C110))/STDEV(C$4:C110),""))</f>
        <v>3.05151535147163</v>
      </c>
      <c r="Y110" s="26" t="n">
        <f aca="false">IF(ROW()&lt;4+MinObs-1,"",IFERROR((D110-AVERAGE(D$4:D110))/STDEV(D$4:D110),""))</f>
        <v>1.45222767780829</v>
      </c>
      <c r="Z110" s="26" t="n">
        <f aca="false">IF(ROW()&lt;4+MinObs-1,"",IFERROR((E110-AVERAGE(E$4:E110))/STDEV(E$4:E110),""))</f>
        <v>0.579789304110553</v>
      </c>
      <c r="AA110" s="26" t="n">
        <f aca="false">IF(ROW()&lt;4+MinObs-1,"",IFERROR((F110-AVERAGE(F$4:F110))/STDEV(F$4:F110),""))</f>
        <v>2.97741088140674</v>
      </c>
      <c r="AB110" s="26" t="n">
        <f aca="false">IF(ROW()&lt;4+MinObs-1,"",IFERROR((G110-AVERAGE(G$4:G110))/STDEV(G$4:G110),""))</f>
        <v>1.03527408452842</v>
      </c>
      <c r="AC110" s="26" t="n">
        <f aca="false">IF(ROW()&lt;4+MinObs-1,"",IFERROR((H110-AVERAGE(H$4:H110))/STDEV(H$4:H110),""))</f>
        <v>1.62818364861881</v>
      </c>
      <c r="AD110" s="26" t="n">
        <f aca="false">IF(ROW()&lt;4+MinObs-1,"",IFERROR((I110-AVERAGE(I$4:I110))/STDEV(I$4:I110),""))</f>
        <v>0.319397237802759</v>
      </c>
      <c r="AE110" s="26" t="n">
        <f aca="false">IF(ROW()&lt;4+MinObs-1,"",IFERROR((J110-AVERAGE(J$4:J110))/STDEV(J$4:J110),""))</f>
        <v>-0.583282968399692</v>
      </c>
      <c r="AF110" s="26" t="n">
        <f aca="false">IF(ROW()&lt;4+MinObs-1,"",IFERROR((K110-AVERAGE(K$4:K110))/STDEV(K$4:K110),""))</f>
        <v>1.69564317897823</v>
      </c>
      <c r="AG110" s="26" t="n">
        <f aca="false">IF(ROW()&lt;4+MinObs-1,"",IFERROR((L110-AVERAGE(L$4:L110))/STDEV(L$4:L110),""))</f>
        <v>-1.06638247217973</v>
      </c>
      <c r="AH110" s="26" t="n">
        <f aca="false">IF(ROW()&lt;4+MinObs-1,"",IFERROR((M110-AVERAGE(M$4:M110))/STDEV(M$4:M110),""))</f>
        <v>-0.76031343707637</v>
      </c>
      <c r="AI110" s="26" t="n">
        <f aca="false">IF(ROW()&lt;4+MinObs-1,"",IFERROR((N110-AVERAGE(N$4:N110))/STDEV(N$4:N110),""))</f>
        <v>-0.610411858956895</v>
      </c>
      <c r="AJ110" s="26" t="n">
        <f aca="false">IF(ROW()&lt;4+MinObs-1,"",IFERROR((O110-AVERAGE(O$4:O110))/STDEV(O$4:O110),""))</f>
        <v>-1.0186941891035</v>
      </c>
      <c r="AK110" s="26" t="n">
        <f aca="false">IF(ROW()&lt;4+MinObs-1,"",IFERROR((P110-AVERAGE(P$4:P110))/STDEV(P$4:P110),""))</f>
        <v>1.17218800728541</v>
      </c>
      <c r="AL110" s="26" t="n">
        <f aca="false">IF(ROW()&lt;4+MinObs-1,"",IFERROR((Q110-AVERAGE(Q$4:Q110))/STDEV(Q$4:Q110),""))</f>
        <v>-0.447971987258729</v>
      </c>
      <c r="AM110" s="26" t="n">
        <f aca="false">IF(ROW()&lt;4+MinObs-1,"",IFERROR((R110-AVERAGE(R$4:R110))/STDEV(R$4:R110),""))</f>
        <v>-0.486683095102942</v>
      </c>
      <c r="AN110" s="26" t="n">
        <f aca="false">IF(ROW()&lt;4+MinObs-1,"",IFERROR((S110-AVERAGE(S$4:S110))/STDEV(S$4:S110),""))</f>
        <v>-0.276568387174671</v>
      </c>
      <c r="AO110" s="26" t="n">
        <f aca="false">IF(ROW()&lt;4+MinObs-1,"",IFERROR((T110-AVERAGE(T$4:T110))/STDEV(T$4:T110),""))</f>
        <v>-0.223366739082671</v>
      </c>
      <c r="AP110" s="26" t="n">
        <f aca="false">IF(ROW()&lt;4+MinObs-1,"",IFERROR((U110-AVERAGE(U$4:U110))/STDEV(U$4:U110),""))</f>
        <v>-1.07799766500798</v>
      </c>
      <c r="AQ110" s="26" t="n">
        <f aca="false">IF(ROW()&lt;4+MinObs-1,"",IFERROR((V110-AVERAGE(V$4:V110))/STDEV(V$4:V110),""))</f>
        <v>1.21746441176255</v>
      </c>
      <c r="AR110" s="26" t="n">
        <f aca="false">IF(W110="",0,IF(W110&gt;=z4,w4,IF(W110&gt;=z3,w3,IF(W110&gt;=zEntry,w2,IF(AND(W110&gt;=ExitZ,AR109&gt;0),w2,0)))))</f>
        <v>0</v>
      </c>
      <c r="AS110" s="26" t="n">
        <f aca="false">IF(X110="",0,IF(X110&gt;=z4,w4,IF(X110&gt;=z3,w3,IF(X110&gt;=zEntry,w2,IF(AND(X110&gt;=ExitZ,AS109&gt;0),w2,0)))))</f>
        <v>1.5</v>
      </c>
      <c r="AT110" s="26" t="n">
        <f aca="false">IF(Y110="",0,IF(Y110&gt;=z4,w4,IF(Y110&gt;=z3,w3,IF(Y110&gt;=zEntry,w2,IF(AND(Y110&gt;=ExitZ,AT109&gt;0),w2,0)))))</f>
        <v>0</v>
      </c>
      <c r="AU110" s="26" t="n">
        <f aca="false">IF(Z110="",0,IF(Z110&gt;=z4,w4,IF(Z110&gt;=z3,w3,IF(Z110&gt;=zEntry,w2,IF(AND(Z110&gt;=ExitZ,AU109&gt;0),w2,0)))))</f>
        <v>0</v>
      </c>
      <c r="AV110" s="26" t="n">
        <f aca="false">IF(AA110="",0,IF(AA110&gt;=z4,w4,IF(AA110&gt;=z3,w3,IF(AA110&gt;=zEntry,w2,IF(AND(AA110&gt;=ExitZ,AV109&gt;0),w2,0)))))</f>
        <v>1</v>
      </c>
      <c r="AW110" s="26" t="n">
        <f aca="false">IF(AB110="",0,IF(AB110&gt;=z4,w4,IF(AB110&gt;=z3,w3,IF(AB110&gt;=zEntry,w2,IF(AND(AB110&gt;=ExitZ,AW109&gt;0),w2,0)))))</f>
        <v>0</v>
      </c>
      <c r="AX110" s="26" t="n">
        <f aca="false">IF(AC110="",0,IF(AC110&gt;=z4,w4,IF(AC110&gt;=z3,w3,IF(AC110&gt;=zEntry,w2,IF(AND(AC110&gt;=ExitZ,AX109&gt;0),w2,0)))))</f>
        <v>0</v>
      </c>
      <c r="AY110" s="26" t="n">
        <f aca="false">IF(AD110="",0,IF(AD110&gt;=z4,w4,IF(AD110&gt;=z3,w3,IF(AD110&gt;=zEntry,w2,IF(AND(AD110&gt;=ExitZ,AY109&gt;0),w2,0)))))</f>
        <v>0</v>
      </c>
      <c r="AZ110" s="26" t="n">
        <f aca="false">IF(AE110="",0,IF(AE110&gt;=z4,w4,IF(AE110&gt;=z3,w3,IF(AE110&gt;=zEntry,w2,IF(AND(AE110&gt;=ExitZ,AZ109&gt;0),w2,0)))))</f>
        <v>0</v>
      </c>
      <c r="BA110" s="26" t="n">
        <f aca="false">IF(AF110="",0,IF(AF110&gt;=z4,w4,IF(AF110&gt;=z3,w3,IF(AF110&gt;=zEntry,w2,IF(AND(AF110&gt;=ExitZ,BA109&gt;0),w2,0)))))</f>
        <v>0</v>
      </c>
      <c r="BB110" s="26" t="n">
        <f aca="false">IF(AG110="",0,IF(AG110&gt;=z4,w4,IF(AG110&gt;=z3,w3,IF(AG110&gt;=zEntry,w2,IF(AND(AG110&gt;=ExitZ,BB109&gt;0),w2,0)))))</f>
        <v>0</v>
      </c>
      <c r="BC110" s="26" t="n">
        <f aca="false">IF(AH110="",0,IF(AH110&gt;=z4,w4,IF(AH110&gt;=z3,w3,IF(AH110&gt;=zEntry,w2,IF(AND(AH110&gt;=ExitZ,BC109&gt;0),w2,0)))))</f>
        <v>0</v>
      </c>
      <c r="BD110" s="26" t="n">
        <f aca="false">IF(AI110="",0,IF(AI110&gt;=z4,w4,IF(AI110&gt;=z3,w3,IF(AI110&gt;=zEntry,w2,IF(AND(AI110&gt;=ExitZ,BD109&gt;0),w2,0)))))</f>
        <v>0</v>
      </c>
      <c r="BE110" s="26" t="n">
        <f aca="false">IF(AJ110="",0,IF(AJ110&gt;=z4,w4,IF(AJ110&gt;=z3,w3,IF(AJ110&gt;=zEntry,w2,IF(AND(AJ110&gt;=ExitZ,BE109&gt;0),w2,0)))))</f>
        <v>0</v>
      </c>
      <c r="BF110" s="26" t="n">
        <f aca="false">IF(AK110="",0,IF(AK110&gt;=z4,w4,IF(AK110&gt;=z3,w3,IF(AK110&gt;=zEntry,w2,IF(AND(AK110&gt;=ExitZ,BF109&gt;0),w2,0)))))</f>
        <v>0</v>
      </c>
      <c r="BG110" s="26" t="n">
        <f aca="false">IF(AL110="",0,IF(AL110&gt;=z4,w4,IF(AL110&gt;=z3,w3,IF(AL110&gt;=zEntry,w2,IF(AND(AL110&gt;=ExitZ,BG109&gt;0),w2,0)))))</f>
        <v>0</v>
      </c>
      <c r="BH110" s="26" t="n">
        <f aca="false">IF(AM110="",0,IF(AM110&gt;=z4,w4,IF(AM110&gt;=z3,w3,IF(AM110&gt;=zEntry,w2,IF(AND(AM110&gt;=ExitZ,BH109&gt;0),w2,0)))))</f>
        <v>0</v>
      </c>
      <c r="BI110" s="26" t="n">
        <f aca="false">IF(AN110="",0,IF(AN110&gt;=z4,w4,IF(AN110&gt;=z3,w3,IF(AN110&gt;=zEntry,w2,IF(AND(AN110&gt;=ExitZ,BI109&gt;0),w2,0)))))</f>
        <v>0</v>
      </c>
      <c r="BJ110" s="26" t="n">
        <f aca="false">IF(AO110="",0,IF(AO110&gt;=z4,w4,IF(AO110&gt;=z3,w3,IF(AO110&gt;=zEntry,w2,IF(AND(AO110&gt;=ExitZ,BJ109&gt;0),w2,0)))))</f>
        <v>0</v>
      </c>
      <c r="BK110" s="26" t="n">
        <f aca="false">IF(AP110="",0,IF(AP110&gt;=z4,w4,IF(AP110&gt;=z3,w3,IF(AP110&gt;=zEntry,w2,IF(AND(AP110&gt;=ExitZ,BK109&gt;0),w2,0)))))</f>
        <v>0</v>
      </c>
      <c r="BL110" s="26" t="n">
        <f aca="false">IF(AQ110="",0,IF(AQ110&gt;=z4,w4,IF(AQ110&gt;=z3,w3,IF(AQ110&gt;=zEntry,w2,IF(AND(AQ110&gt;=ExitZ,BL109&gt;0),w2,0)))))</f>
        <v>0</v>
      </c>
      <c r="BM110" s="23" t="n">
        <f aca="false">IF(Rates_Data!AD109&gt;=Rates_Data!AE109,Rates_Data!AK110-Rates_Data!AL110,Rates_Data!AL110-Rates_Data!AK110)</f>
        <v>-0.006422</v>
      </c>
      <c r="BN110" s="23" t="n">
        <f aca="false">IF(Rates_Data!AD109&gt;=Rates_Data!AF109,Rates_Data!AK110-Rates_Data!AM110,Rates_Data!AM110-Rates_Data!AK110)</f>
        <v>-0.007999</v>
      </c>
      <c r="BO110" s="23" t="n">
        <f aca="false">IF(Rates_Data!AD109&gt;=Rates_Data!AG109,Rates_Data!AK110-Rates_Data!AN110,Rates_Data!AN110-Rates_Data!AK110)</f>
        <v>-0.00288799999999999</v>
      </c>
      <c r="BP110" s="23" t="n">
        <f aca="false">IF(Rates_Data!AD109&gt;=Rates_Data!AH109,Rates_Data!AK110-Rates_Data!AO110,Rates_Data!AO110-Rates_Data!AK110)</f>
        <v>-0.00763799999999999</v>
      </c>
      <c r="BQ110" s="23" t="n">
        <f aca="false">IF(Rates_Data!AD109&gt;=Rates_Data!AI109,Rates_Data!AK110-Rates_Data!AP110,Rates_Data!AP110-Rates_Data!AK110)</f>
        <v>-0.003971</v>
      </c>
      <c r="BR110" s="23" t="n">
        <f aca="false">IF(Rates_Data!AD109&gt;=Rates_Data!AJ109,Rates_Data!AK110-Rates_Data!AQ110,Rates_Data!AQ110-Rates_Data!AK110)</f>
        <v>-0.006783</v>
      </c>
      <c r="BS110" s="23" t="n">
        <f aca="false">IF(Rates_Data!AE109&gt;=Rates_Data!AF109,Rates_Data!AL110-Rates_Data!AM110,Rates_Data!AM110-Rates_Data!AL110)</f>
        <v>-0.001577</v>
      </c>
      <c r="BT110" s="23" t="n">
        <f aca="false">IF(Rates_Data!AE109&gt;=Rates_Data!AG109,Rates_Data!AL110-Rates_Data!AN110,Rates_Data!AN110-Rates_Data!AL110)</f>
        <v>0.003534</v>
      </c>
      <c r="BU110" s="23" t="n">
        <f aca="false">IF(Rates_Data!AE109&gt;=Rates_Data!AH109,Rates_Data!AL110-Rates_Data!AO110,Rates_Data!AO110-Rates_Data!AL110)</f>
        <v>-0.001216</v>
      </c>
      <c r="BV110" s="23" t="n">
        <f aca="false">IF(Rates_Data!AE109&gt;=Rates_Data!AI109,Rates_Data!AL110-Rates_Data!AP110,Rates_Data!AP110-Rates_Data!AL110)</f>
        <v>0.002451</v>
      </c>
      <c r="BW110" s="23" t="n">
        <f aca="false">IF(Rates_Data!AE109&gt;=Rates_Data!AJ109,Rates_Data!AL110-Rates_Data!AQ110,Rates_Data!AQ110-Rates_Data!AL110)</f>
        <v>-0.000361000000000007</v>
      </c>
      <c r="BX110" s="23" t="n">
        <f aca="false">IF(Rates_Data!AF109&gt;=Rates_Data!AG109,Rates_Data!AM110-Rates_Data!AN110,Rates_Data!AN110-Rates_Data!AM110)</f>
        <v>-0.005111</v>
      </c>
      <c r="BY110" s="23" t="n">
        <f aca="false">IF(Rates_Data!AF109&gt;=Rates_Data!AH109,Rates_Data!AM110-Rates_Data!AO110,Rates_Data!AO110-Rates_Data!AM110)</f>
        <v>-0.000361000000000002</v>
      </c>
      <c r="BZ110" s="23" t="n">
        <f aca="false">IF(Rates_Data!AF109&gt;=Rates_Data!AI109,Rates_Data!AM110-Rates_Data!AP110,Rates_Data!AP110-Rates_Data!AM110)</f>
        <v>-0.004028</v>
      </c>
      <c r="CA110" s="23" t="n">
        <f aca="false">IF(Rates_Data!AF109&gt;=Rates_Data!AJ109,Rates_Data!AM110-Rates_Data!AQ110,Rates_Data!AQ110-Rates_Data!AM110)</f>
        <v>-0.00121599999999999</v>
      </c>
      <c r="CB110" s="23" t="n">
        <f aca="false">IF(Rates_Data!AG109&gt;=Rates_Data!AH109,Rates_Data!AN110-Rates_Data!AO110,Rates_Data!AO110-Rates_Data!AN110)</f>
        <v>0.00475</v>
      </c>
      <c r="CC110" s="23" t="n">
        <f aca="false">IF(Rates_Data!AG109&gt;=Rates_Data!AI109,Rates_Data!AN110-Rates_Data!AP110,Rates_Data!AP110-Rates_Data!AN110)</f>
        <v>0.001083</v>
      </c>
      <c r="CD110" s="23" t="n">
        <f aca="false">IF(Rates_Data!AG109&gt;=Rates_Data!AJ109,Rates_Data!AN110-Rates_Data!AQ110,Rates_Data!AQ110-Rates_Data!AN110)</f>
        <v>0.00389500000000001</v>
      </c>
      <c r="CE110" s="23" t="n">
        <f aca="false">IF(Rates_Data!AH109&gt;=Rates_Data!AI109,Rates_Data!AO110-Rates_Data!AP110,Rates_Data!AP110-Rates_Data!AO110)</f>
        <v>0.003667</v>
      </c>
      <c r="CF110" s="23" t="n">
        <f aca="false">IF(Rates_Data!AH109&gt;=Rates_Data!AJ109,Rates_Data!AO110-Rates_Data!AQ110,Rates_Data!AQ110-Rates_Data!AO110)</f>
        <v>-0.00085499999999999</v>
      </c>
      <c r="CG110" s="23" t="n">
        <f aca="false">IF(Rates_Data!AI109&gt;=Rates_Data!AJ109,Rates_Data!AP110-Rates_Data!AQ110,Rates_Data!AQ110-Rates_Data!AP110)</f>
        <v>0.00281200000000001</v>
      </c>
      <c r="CH110" s="27" t="n">
        <f aca="false">IF(ROW()&lt;4+VolLB,"",STDEV(INDEX($BM:$BM,ROW()-VolLB+1):INDEX($BM:$BM,ROW()))*SQRT(12))</f>
        <v>0.018505644036862</v>
      </c>
      <c r="CI110" s="27" t="n">
        <f aca="false">IF(ROW()&lt;4+VolLB,"",STDEV(INDEX($BN:$BN,ROW()-VolLB+1):INDEX($BN:$BN,ROW()))*SQRT(12))</f>
        <v>0.0200985372343836</v>
      </c>
      <c r="CJ110" s="27" t="n">
        <f aca="false">IF(ROW()&lt;4+VolLB,"",STDEV(INDEX($BO:$BO,ROW()-VolLB+1):INDEX($BO:$BO,ROW()))*SQRT(12))</f>
        <v>0.0215162278431885</v>
      </c>
      <c r="CK110" s="27" t="n">
        <f aca="false">IF(ROW()&lt;4+VolLB,"",STDEV(INDEX($BP:$BP,ROW()-VolLB+1):INDEX($BP:$BP,ROW()))*SQRT(12))</f>
        <v>0.0181881432741747</v>
      </c>
      <c r="CL110" s="27" t="n">
        <f aca="false">IF(ROW()&lt;4+VolLB,"",STDEV(INDEX($BQ:$BQ,ROW()-VolLB+1):INDEX($BQ:$BQ,ROW()))*SQRT(12))</f>
        <v>0.01835245481517</v>
      </c>
      <c r="CM110" s="27" t="n">
        <f aca="false">IF(ROW()&lt;4+VolLB,"",STDEV(INDEX($BR:$BR,ROW()-VolLB+1):INDEX($BR:$BR,ROW()))*SQRT(12))</f>
        <v>0.0167696203151498</v>
      </c>
      <c r="CN110" s="27" t="n">
        <f aca="false">IF(ROW()&lt;4+VolLB,"",STDEV(INDEX($BS:$BS,ROW()-VolLB+1):INDEX($BS:$BS,ROW()))*SQRT(12))</f>
        <v>0.0230973939216403</v>
      </c>
      <c r="CO110" s="27" t="n">
        <f aca="false">IF(ROW()&lt;4+VolLB,"",STDEV(INDEX($BT:$BT,ROW()-VolLB+1):INDEX($BT:$BT,ROW()))*SQRT(12))</f>
        <v>0.0209881775598958</v>
      </c>
      <c r="CP110" s="27" t="n">
        <f aca="false">IF(ROW()&lt;4+VolLB,"",STDEV(INDEX($BU:$BU,ROW()-VolLB+1):INDEX($BU:$BU,ROW()))*SQRT(12))</f>
        <v>0.0204311681140546</v>
      </c>
      <c r="CQ110" s="27" t="n">
        <f aca="false">IF(ROW()&lt;4+VolLB,"",STDEV(INDEX($BV:$BV,ROW()-VolLB+1):INDEX($BV:$BV,ROW()))*SQRT(12))</f>
        <v>0.0231097893788181</v>
      </c>
      <c r="CR110" s="27" t="n">
        <f aca="false">IF(ROW()&lt;4+VolLB,"",STDEV(INDEX($BW:$BW,ROW()-VolLB+1):INDEX($BW:$BW,ROW()))*SQRT(12))</f>
        <v>0.0201351556123446</v>
      </c>
      <c r="CS110" s="27" t="n">
        <f aca="false">IF(ROW()&lt;4+VolLB,"",STDEV(INDEX($BX:$BX,ROW()-VolLB+1):INDEX($BX:$BX,ROW()))*SQRT(12))</f>
        <v>0.0233174432331963</v>
      </c>
      <c r="CT110" s="27" t="n">
        <f aca="false">IF(ROW()&lt;4+VolLB,"",STDEV(INDEX($BY:$BY,ROW()-VolLB+1):INDEX($BY:$BY,ROW()))*SQRT(12))</f>
        <v>0.0212962597914461</v>
      </c>
      <c r="CU110" s="27" t="n">
        <f aca="false">IF(ROW()&lt;4+VolLB,"",STDEV(INDEX($BZ:$BZ,ROW()-VolLB+1):INDEX($BZ:$BZ,ROW()))*SQRT(12))</f>
        <v>0.0219648574721401</v>
      </c>
      <c r="CV110" s="27" t="n">
        <f aca="false">IF(ROW()&lt;4+VolLB,"",STDEV(INDEX($CA:$CA,ROW()-VolLB+1):INDEX($CA:$CA,ROW()))*SQRT(12))</f>
        <v>0.0179058618260427</v>
      </c>
      <c r="CW110" s="27" t="n">
        <f aca="false">IF(ROW()&lt;4+VolLB,"",STDEV(INDEX($CB:$CB,ROW()-VolLB+1):INDEX($CB:$CB,ROW()))*SQRT(12))</f>
        <v>0.0188979085191986</v>
      </c>
      <c r="CX110" s="27" t="n">
        <f aca="false">IF(ROW()&lt;4+VolLB,"",STDEV(INDEX($CC:$CC,ROW()-VolLB+1):INDEX($CC:$CC,ROW()))*SQRT(12))</f>
        <v>0.0230558086687808</v>
      </c>
      <c r="CY110" s="27" t="n">
        <f aca="false">IF(ROW()&lt;4+VolLB,"",STDEV(INDEX($CD:$CD,ROW()-VolLB+1):INDEX($CD:$CD,ROW()))*SQRT(12))</f>
        <v>0.0210397994902631</v>
      </c>
      <c r="CZ110" s="27" t="n">
        <f aca="false">IF(ROW()&lt;4+VolLB,"",STDEV(INDEX($CE:$CE,ROW()-VolLB+1):INDEX($CE:$CE,ROW()))*SQRT(12))</f>
        <v>0.0174763825449417</v>
      </c>
      <c r="DA110" s="27" t="n">
        <f aca="false">IF(ROW()&lt;4+VolLB,"",STDEV(INDEX($CF:$CF,ROW()-VolLB+1):INDEX($CF:$CF,ROW()))*SQRT(12))</f>
        <v>0.020991595444708</v>
      </c>
      <c r="DB110" s="27" t="n">
        <f aca="false">IF(ROW()&lt;4+VolLB,"",STDEV(INDEX($CG:$CG,ROW()-VolLB+1):INDEX($CG:$CG,ROW()))*SQRT(12))</f>
        <v>0.0221440596665175</v>
      </c>
      <c r="DC110" s="26" t="n">
        <f aca="false">IF(OR(AR110=0,CH110="",CH110=0),0,AR110*MIN(MaxScal,TgtVol/CH110))</f>
        <v>0</v>
      </c>
      <c r="DD110" s="26" t="n">
        <f aca="false">IF(OR(AS110=0,CI110="",CI110=0),0,AS110*MIN(MaxScal,TgtVol/CI110))</f>
        <v>1.49264593985862</v>
      </c>
      <c r="DE110" s="26" t="n">
        <f aca="false">IF(OR(AT110=0,CJ110="",CJ110=0),0,AT110*MIN(MaxScal,TgtVol/CJ110))</f>
        <v>0</v>
      </c>
      <c r="DF110" s="26" t="n">
        <f aca="false">IF(OR(AU110=0,CK110="",CK110=0),0,AU110*MIN(MaxScal,TgtVol/CK110))</f>
        <v>0</v>
      </c>
      <c r="DG110" s="26" t="n">
        <f aca="false">IF(OR(AV110=0,CL110="",CL110=0),0,AV110*MIN(MaxScal,TgtVol/CL110))</f>
        <v>1.08977246921039</v>
      </c>
      <c r="DH110" s="26" t="n">
        <f aca="false">IF(OR(AW110=0,CM110="",CM110=0),0,AW110*MIN(MaxScal,TgtVol/CM110))</f>
        <v>0</v>
      </c>
      <c r="DI110" s="26" t="n">
        <f aca="false">IF(OR(AX110=0,CN110="",CN110=0),0,AX110*MIN(MaxScal,TgtVol/CN110))</f>
        <v>0</v>
      </c>
      <c r="DJ110" s="26" t="n">
        <f aca="false">IF(OR(AY110=0,CO110="",CO110=0),0,AY110*MIN(MaxScal,TgtVol/CO110))</f>
        <v>0</v>
      </c>
      <c r="DK110" s="26" t="n">
        <f aca="false">IF(OR(AZ110=0,CP110="",CP110=0),0,AZ110*MIN(MaxScal,TgtVol/CP110))</f>
        <v>0</v>
      </c>
      <c r="DL110" s="26" t="n">
        <f aca="false">IF(OR(BA110=0,CQ110="",CQ110=0),0,BA110*MIN(MaxScal,TgtVol/CQ110))</f>
        <v>0</v>
      </c>
      <c r="DM110" s="26" t="n">
        <f aca="false">IF(OR(BB110=0,CR110="",CR110=0),0,BB110*MIN(MaxScal,TgtVol/CR110))</f>
        <v>0</v>
      </c>
      <c r="DN110" s="26" t="n">
        <f aca="false">IF(OR(BC110=0,CS110="",CS110=0),0,BC110*MIN(MaxScal,TgtVol/CS110))</f>
        <v>0</v>
      </c>
      <c r="DO110" s="26" t="n">
        <f aca="false">IF(OR(BD110=0,CT110="",CT110=0),0,BD110*MIN(MaxScal,TgtVol/CT110))</f>
        <v>0</v>
      </c>
      <c r="DP110" s="26" t="n">
        <f aca="false">IF(OR(BE110=0,CU110="",CU110=0),0,BE110*MIN(MaxScal,TgtVol/CU110))</f>
        <v>0</v>
      </c>
      <c r="DQ110" s="26" t="n">
        <f aca="false">IF(OR(BF110=0,CV110="",CV110=0),0,BF110*MIN(MaxScal,TgtVol/CV110))</f>
        <v>0</v>
      </c>
      <c r="DR110" s="26" t="n">
        <f aca="false">IF(OR(BG110=0,CW110="",CW110=0),0,BG110*MIN(MaxScal,TgtVol/CW110))</f>
        <v>0</v>
      </c>
      <c r="DS110" s="26" t="n">
        <f aca="false">IF(OR(BH110=0,CX110="",CX110=0),0,BH110*MIN(MaxScal,TgtVol/CX110))</f>
        <v>0</v>
      </c>
      <c r="DT110" s="26" t="n">
        <f aca="false">IF(OR(BI110=0,CY110="",CY110=0),0,BI110*MIN(MaxScal,TgtVol/CY110))</f>
        <v>0</v>
      </c>
      <c r="DU110" s="26" t="n">
        <f aca="false">IF(OR(BJ110=0,CZ110="",CZ110=0),0,BJ110*MIN(MaxScal,TgtVol/CZ110))</f>
        <v>0</v>
      </c>
      <c r="DV110" s="26" t="n">
        <f aca="false">IF(OR(BK110=0,DA110="",DA110=0),0,BK110*MIN(MaxScal,TgtVol/DA110))</f>
        <v>0</v>
      </c>
      <c r="DW110" s="26" t="n">
        <f aca="false">IF(OR(BL110=0,DB110="",DB110=0),0,BL110*MIN(MaxScal,TgtVol/DB110))</f>
        <v>0</v>
      </c>
      <c r="DX110" s="28" t="n">
        <f aca="false">IFERROR(DC109*BM110,"")</f>
        <v>-0</v>
      </c>
      <c r="DY110" s="28" t="n">
        <f aca="false">IFERROR(DD109*BN110,"")</f>
        <v>-0.00819379763986235</v>
      </c>
      <c r="DZ110" s="28" t="n">
        <f aca="false">IFERROR(DE109*BO110,"")</f>
        <v>-0</v>
      </c>
      <c r="EA110" s="28" t="n">
        <f aca="false">IFERROR(DF109*BP110,"")</f>
        <v>-0</v>
      </c>
      <c r="EB110" s="28" t="n">
        <f aca="false">IFERROR(DG109*BQ110,"")</f>
        <v>-0.00380026526508144</v>
      </c>
      <c r="EC110" s="28" t="n">
        <f aca="false">IFERROR(DH109*BR110,"")</f>
        <v>-0</v>
      </c>
      <c r="ED110" s="28" t="n">
        <f aca="false">IFERROR(DI109*BS110,"")</f>
        <v>-0.00136950651798614</v>
      </c>
      <c r="EE110" s="28" t="n">
        <f aca="false">IFERROR(DJ109*BT110,"")</f>
        <v>0</v>
      </c>
      <c r="EF110" s="28" t="n">
        <f aca="false">IFERROR(DK109*BU110,"")</f>
        <v>-0</v>
      </c>
      <c r="EG110" s="28" t="n">
        <f aca="false">IFERROR(DL109*BV110,"")</f>
        <v>0</v>
      </c>
      <c r="EH110" s="28" t="n">
        <f aca="false">IFERROR(DM109*BW110,"")</f>
        <v>-0</v>
      </c>
      <c r="EI110" s="28" t="n">
        <f aca="false">IFERROR(DN109*BX110,"")</f>
        <v>-0</v>
      </c>
      <c r="EJ110" s="28" t="n">
        <f aca="false">IFERROR(DO109*BY110,"")</f>
        <v>-0</v>
      </c>
      <c r="EK110" s="28" t="n">
        <f aca="false">IFERROR(DP109*BZ110,"")</f>
        <v>-0</v>
      </c>
      <c r="EL110" s="28" t="n">
        <f aca="false">IFERROR(DQ109*CA110,"")</f>
        <v>-0</v>
      </c>
      <c r="EM110" s="28" t="n">
        <f aca="false">IFERROR(DR109*CB110,"")</f>
        <v>0</v>
      </c>
      <c r="EN110" s="28" t="n">
        <f aca="false">IFERROR(DS109*CC110,"")</f>
        <v>0</v>
      </c>
      <c r="EO110" s="28" t="n">
        <f aca="false">IFERROR(DT109*CD110,"")</f>
        <v>0</v>
      </c>
      <c r="EP110" s="28" t="n">
        <f aca="false">IFERROR(DU109*CE110,"")</f>
        <v>0</v>
      </c>
      <c r="EQ110" s="28" t="n">
        <f aca="false">IFERROR(DV109*CF110,"")</f>
        <v>-0</v>
      </c>
      <c r="ER110" s="28" t="n">
        <f aca="false">IFERROR(DW109*CG110,"")</f>
        <v>0</v>
      </c>
      <c r="ES110" s="28" t="n">
        <f aca="false">IF(ROW()=4,"",SUM(DX110:ER110))</f>
        <v>-0.0133635694229299</v>
      </c>
      <c r="ET110" s="29" t="n">
        <f aca="false">COUNTIF(AR110:BL110,"&gt;0")</f>
        <v>2</v>
      </c>
    </row>
    <row r="111" customFormat="false" ht="15" hidden="false" customHeight="false" outlineLevel="0" collapsed="false">
      <c r="A111" s="19" t="n">
        <v>41274</v>
      </c>
      <c r="B111" s="23" t="n">
        <f aca="false">ABS(Rates_Data!AD111-Rates_Data!AE111)</f>
        <v>1.11119444444444</v>
      </c>
      <c r="C111" s="23" t="n">
        <f aca="false">ABS(Rates_Data!AD111-Rates_Data!AF111)</f>
        <v>1.40884259259259</v>
      </c>
      <c r="D111" s="23" t="n">
        <f aca="false">ABS(Rates_Data!AD111-Rates_Data!AG111)</f>
        <v>1.6642962962963</v>
      </c>
      <c r="E111" s="23" t="n">
        <f aca="false">ABS(Rates_Data!AD111-Rates_Data!AH111)</f>
        <v>0.718981481481481</v>
      </c>
      <c r="F111" s="23" t="n">
        <f aca="false">ABS(Rates_Data!AD111-Rates_Data!AI111)</f>
        <v>1.61164814814815</v>
      </c>
      <c r="G111" s="23" t="n">
        <f aca="false">ABS(Rates_Data!AD111-Rates_Data!AJ111)</f>
        <v>1.02325</v>
      </c>
      <c r="H111" s="23" t="n">
        <f aca="false">ABS(Rates_Data!AE111-Rates_Data!AF111)</f>
        <v>0.297648148148148</v>
      </c>
      <c r="I111" s="23" t="n">
        <f aca="false">ABS(Rates_Data!AE111-Rates_Data!AG111)</f>
        <v>0.553101851851852</v>
      </c>
      <c r="J111" s="23" t="n">
        <f aca="false">ABS(Rates_Data!AE111-Rates_Data!AH111)</f>
        <v>0.392212962962963</v>
      </c>
      <c r="K111" s="23" t="n">
        <f aca="false">ABS(Rates_Data!AE111-Rates_Data!AI111)</f>
        <v>0.500453703703704</v>
      </c>
      <c r="L111" s="23" t="n">
        <f aca="false">ABS(Rates_Data!AE111-Rates_Data!AJ111)</f>
        <v>0.0879444444444441</v>
      </c>
      <c r="M111" s="23" t="n">
        <f aca="false">ABS(Rates_Data!AF111-Rates_Data!AG111)</f>
        <v>0.255453703703704</v>
      </c>
      <c r="N111" s="23" t="n">
        <f aca="false">ABS(Rates_Data!AF111-Rates_Data!AH111)</f>
        <v>0.689861111111111</v>
      </c>
      <c r="O111" s="23" t="n">
        <f aca="false">ABS(Rates_Data!AF111-Rates_Data!AI111)</f>
        <v>0.202805555555556</v>
      </c>
      <c r="P111" s="23" t="n">
        <f aca="false">ABS(Rates_Data!AF111-Rates_Data!AJ111)</f>
        <v>0.385592592592592</v>
      </c>
      <c r="Q111" s="23" t="n">
        <f aca="false">ABS(Rates_Data!AG111-Rates_Data!AH111)</f>
        <v>0.945314814814815</v>
      </c>
      <c r="R111" s="23" t="n">
        <f aca="false">ABS(Rates_Data!AG111-Rates_Data!AI111)</f>
        <v>0.0526481481481479</v>
      </c>
      <c r="S111" s="23" t="n">
        <f aca="false">ABS(Rates_Data!AG111-Rates_Data!AJ111)</f>
        <v>0.641046296296296</v>
      </c>
      <c r="T111" s="23" t="n">
        <f aca="false">ABS(Rates_Data!AH111-Rates_Data!AI111)</f>
        <v>0.892666666666667</v>
      </c>
      <c r="U111" s="23" t="n">
        <f aca="false">ABS(Rates_Data!AH111-Rates_Data!AJ111)</f>
        <v>0.304268518518519</v>
      </c>
      <c r="V111" s="23" t="n">
        <f aca="false">ABS(Rates_Data!AI111-Rates_Data!AJ111)</f>
        <v>0.588398148148148</v>
      </c>
      <c r="W111" s="26" t="n">
        <f aca="false">IF(ROW()&lt;4+MinObs-1,"",IFERROR((B111-AVERAGE(B$4:B111))/STDEV(B$4:B111),""))</f>
        <v>2.72707054142709</v>
      </c>
      <c r="X111" s="26" t="n">
        <f aca="false">IF(ROW()&lt;4+MinObs-1,"",IFERROR((C111-AVERAGE(C$4:C111))/STDEV(C$4:C111),""))</f>
        <v>3.09186421743356</v>
      </c>
      <c r="Y111" s="26" t="n">
        <f aca="false">IF(ROW()&lt;4+MinObs-1,"",IFERROR((D111-AVERAGE(D$4:D111))/STDEV(D$4:D111),""))</f>
        <v>2.37394737976789</v>
      </c>
      <c r="Z111" s="26" t="n">
        <f aca="false">IF(ROW()&lt;4+MinObs-1,"",IFERROR((E111-AVERAGE(E$4:E111))/STDEV(E$4:E111),""))</f>
        <v>-0.0454196360154912</v>
      </c>
      <c r="AA111" s="26" t="n">
        <f aca="false">IF(ROW()&lt;4+MinObs-1,"",IFERROR((F111-AVERAGE(F$4:F111))/STDEV(F$4:F111),""))</f>
        <v>3.30181120860448</v>
      </c>
      <c r="AB111" s="26" t="n">
        <f aca="false">IF(ROW()&lt;4+MinObs-1,"",IFERROR((G111-AVERAGE(G$4:G111))/STDEV(G$4:G111),""))</f>
        <v>2.12596526459414</v>
      </c>
      <c r="AC111" s="26" t="n">
        <f aca="false">IF(ROW()&lt;4+MinObs-1,"",IFERROR((H111-AVERAGE(H$4:H111))/STDEV(H$4:H111),""))</f>
        <v>-0.0455383674833769</v>
      </c>
      <c r="AD111" s="26" t="n">
        <f aca="false">IF(ROW()&lt;4+MinObs-1,"",IFERROR((I111-AVERAGE(I$4:I111))/STDEV(I$4:I111),""))</f>
        <v>0.338515055403371</v>
      </c>
      <c r="AE111" s="26" t="n">
        <f aca="false">IF(ROW()&lt;4+MinObs-1,"",IFERROR((J111-AVERAGE(J$4:J111))/STDEV(J$4:J111),""))</f>
        <v>-0.403485506341384</v>
      </c>
      <c r="AF111" s="26" t="n">
        <f aca="false">IF(ROW()&lt;4+MinObs-1,"",IFERROR((K111-AVERAGE(K$4:K111))/STDEV(K$4:K111),""))</f>
        <v>0.677533700728507</v>
      </c>
      <c r="AG111" s="26" t="n">
        <f aca="false">IF(ROW()&lt;4+MinObs-1,"",IFERROR((L111-AVERAGE(L$4:L111))/STDEV(L$4:L111),""))</f>
        <v>-0.807021575831291</v>
      </c>
      <c r="AH111" s="26" t="n">
        <f aca="false">IF(ROW()&lt;4+MinObs-1,"",IFERROR((M111-AVERAGE(M$4:M111))/STDEV(M$4:M111),""))</f>
        <v>-0.512956864787363</v>
      </c>
      <c r="AI111" s="26" t="n">
        <f aca="false">IF(ROW()&lt;4+MinObs-1,"",IFERROR((N111-AVERAGE(N$4:N111))/STDEV(N$4:N111),""))</f>
        <v>0.238857542416323</v>
      </c>
      <c r="AJ111" s="26" t="n">
        <f aca="false">IF(ROW()&lt;4+MinObs-1,"",IFERROR((O111-AVERAGE(O$4:O111))/STDEV(O$4:O111),""))</f>
        <v>-0.556053246279109</v>
      </c>
      <c r="AK111" s="26" t="n">
        <f aca="false">IF(ROW()&lt;4+MinObs-1,"",IFERROR((P111-AVERAGE(P$4:P111))/STDEV(P$4:P111),""))</f>
        <v>0.073470989728603</v>
      </c>
      <c r="AL111" s="26" t="n">
        <f aca="false">IF(ROW()&lt;4+MinObs-1,"",IFERROR((Q111-AVERAGE(Q$4:Q111))/STDEV(Q$4:Q111),""))</f>
        <v>1.19733119860823</v>
      </c>
      <c r="AM111" s="26" t="n">
        <f aca="false">IF(ROW()&lt;4+MinObs-1,"",IFERROR((R111-AVERAGE(R$4:R111))/STDEV(R$4:R111),""))</f>
        <v>-0.858396630456484</v>
      </c>
      <c r="AN111" s="26" t="n">
        <f aca="false">IF(ROW()&lt;4+MinObs-1,"",IFERROR((S111-AVERAGE(S$4:S111))/STDEV(S$4:S111),""))</f>
        <v>-0.059727346567268</v>
      </c>
      <c r="AO111" s="26" t="n">
        <f aca="false">IF(ROW()&lt;4+MinObs-1,"",IFERROR((T111-AVERAGE(T$4:T111))/STDEV(T$4:T111),""))</f>
        <v>1.16384990775808</v>
      </c>
      <c r="AP111" s="26" t="n">
        <f aca="false">IF(ROW()&lt;4+MinObs-1,"",IFERROR((U111-AVERAGE(U$4:U111))/STDEV(U$4:U111),""))</f>
        <v>-1.09142036704625</v>
      </c>
      <c r="AQ111" s="26" t="n">
        <f aca="false">IF(ROW()&lt;4+MinObs-1,"",IFERROR((V111-AVERAGE(V$4:V111))/STDEV(V$4:V111),""))</f>
        <v>0.624817844228603</v>
      </c>
      <c r="AR111" s="26" t="n">
        <f aca="false">IF(W111="",0,IF(W111&gt;=z4,w4,IF(W111&gt;=z3,w3,IF(W111&gt;=zEntry,w2,IF(AND(W111&gt;=ExitZ,AR110&gt;0),w2,0)))))</f>
        <v>1</v>
      </c>
      <c r="AS111" s="26" t="n">
        <f aca="false">IF(X111="",0,IF(X111&gt;=z4,w4,IF(X111&gt;=z3,w3,IF(X111&gt;=zEntry,w2,IF(AND(X111&gt;=ExitZ,AS110&gt;0),w2,0)))))</f>
        <v>1.5</v>
      </c>
      <c r="AT111" s="26" t="n">
        <f aca="false">IF(Y111="",0,IF(Y111&gt;=z4,w4,IF(Y111&gt;=z3,w3,IF(Y111&gt;=zEntry,w2,IF(AND(Y111&gt;=ExitZ,AT110&gt;0),w2,0)))))</f>
        <v>1</v>
      </c>
      <c r="AU111" s="26" t="n">
        <f aca="false">IF(Z111="",0,IF(Z111&gt;=z4,w4,IF(Z111&gt;=z3,w3,IF(Z111&gt;=zEntry,w2,IF(AND(Z111&gt;=ExitZ,AU110&gt;0),w2,0)))))</f>
        <v>0</v>
      </c>
      <c r="AV111" s="26" t="n">
        <f aca="false">IF(AA111="",0,IF(AA111&gt;=z4,w4,IF(AA111&gt;=z3,w3,IF(AA111&gt;=zEntry,w2,IF(AND(AA111&gt;=ExitZ,AV110&gt;0),w2,0)))))</f>
        <v>1.5</v>
      </c>
      <c r="AW111" s="26" t="n">
        <f aca="false">IF(AB111="",0,IF(AB111&gt;=z4,w4,IF(AB111&gt;=z3,w3,IF(AB111&gt;=zEntry,w2,IF(AND(AB111&gt;=ExitZ,AW110&gt;0),w2,0)))))</f>
        <v>1</v>
      </c>
      <c r="AX111" s="26" t="n">
        <f aca="false">IF(AC111="",0,IF(AC111&gt;=z4,w4,IF(AC111&gt;=z3,w3,IF(AC111&gt;=zEntry,w2,IF(AND(AC111&gt;=ExitZ,AX110&gt;0),w2,0)))))</f>
        <v>0</v>
      </c>
      <c r="AY111" s="26" t="n">
        <f aca="false">IF(AD111="",0,IF(AD111&gt;=z4,w4,IF(AD111&gt;=z3,w3,IF(AD111&gt;=zEntry,w2,IF(AND(AD111&gt;=ExitZ,AY110&gt;0),w2,0)))))</f>
        <v>0</v>
      </c>
      <c r="AZ111" s="26" t="n">
        <f aca="false">IF(AE111="",0,IF(AE111&gt;=z4,w4,IF(AE111&gt;=z3,w3,IF(AE111&gt;=zEntry,w2,IF(AND(AE111&gt;=ExitZ,AZ110&gt;0),w2,0)))))</f>
        <v>0</v>
      </c>
      <c r="BA111" s="26" t="n">
        <f aca="false">IF(AF111="",0,IF(AF111&gt;=z4,w4,IF(AF111&gt;=z3,w3,IF(AF111&gt;=zEntry,w2,IF(AND(AF111&gt;=ExitZ,BA110&gt;0),w2,0)))))</f>
        <v>0</v>
      </c>
      <c r="BB111" s="26" t="n">
        <f aca="false">IF(AG111="",0,IF(AG111&gt;=z4,w4,IF(AG111&gt;=z3,w3,IF(AG111&gt;=zEntry,w2,IF(AND(AG111&gt;=ExitZ,BB110&gt;0),w2,0)))))</f>
        <v>0</v>
      </c>
      <c r="BC111" s="26" t="n">
        <f aca="false">IF(AH111="",0,IF(AH111&gt;=z4,w4,IF(AH111&gt;=z3,w3,IF(AH111&gt;=zEntry,w2,IF(AND(AH111&gt;=ExitZ,BC110&gt;0),w2,0)))))</f>
        <v>0</v>
      </c>
      <c r="BD111" s="26" t="n">
        <f aca="false">IF(AI111="",0,IF(AI111&gt;=z4,w4,IF(AI111&gt;=z3,w3,IF(AI111&gt;=zEntry,w2,IF(AND(AI111&gt;=ExitZ,BD110&gt;0),w2,0)))))</f>
        <v>0</v>
      </c>
      <c r="BE111" s="26" t="n">
        <f aca="false">IF(AJ111="",0,IF(AJ111&gt;=z4,w4,IF(AJ111&gt;=z3,w3,IF(AJ111&gt;=zEntry,w2,IF(AND(AJ111&gt;=ExitZ,BE110&gt;0),w2,0)))))</f>
        <v>0</v>
      </c>
      <c r="BF111" s="26" t="n">
        <f aca="false">IF(AK111="",0,IF(AK111&gt;=z4,w4,IF(AK111&gt;=z3,w3,IF(AK111&gt;=zEntry,w2,IF(AND(AK111&gt;=ExitZ,BF110&gt;0),w2,0)))))</f>
        <v>0</v>
      </c>
      <c r="BG111" s="26" t="n">
        <f aca="false">IF(AL111="",0,IF(AL111&gt;=z4,w4,IF(AL111&gt;=z3,w3,IF(AL111&gt;=zEntry,w2,IF(AND(AL111&gt;=ExitZ,BG110&gt;0),w2,0)))))</f>
        <v>0</v>
      </c>
      <c r="BH111" s="26" t="n">
        <f aca="false">IF(AM111="",0,IF(AM111&gt;=z4,w4,IF(AM111&gt;=z3,w3,IF(AM111&gt;=zEntry,w2,IF(AND(AM111&gt;=ExitZ,BH110&gt;0),w2,0)))))</f>
        <v>0</v>
      </c>
      <c r="BI111" s="26" t="n">
        <f aca="false">IF(AN111="",0,IF(AN111&gt;=z4,w4,IF(AN111&gt;=z3,w3,IF(AN111&gt;=zEntry,w2,IF(AND(AN111&gt;=ExitZ,BI110&gt;0),w2,0)))))</f>
        <v>0</v>
      </c>
      <c r="BJ111" s="26" t="n">
        <f aca="false">IF(AO111="",0,IF(AO111&gt;=z4,w4,IF(AO111&gt;=z3,w3,IF(AO111&gt;=zEntry,w2,IF(AND(AO111&gt;=ExitZ,BJ110&gt;0),w2,0)))))</f>
        <v>0</v>
      </c>
      <c r="BK111" s="26" t="n">
        <f aca="false">IF(AP111="",0,IF(AP111&gt;=z4,w4,IF(AP111&gt;=z3,w3,IF(AP111&gt;=zEntry,w2,IF(AND(AP111&gt;=ExitZ,BK110&gt;0),w2,0)))))</f>
        <v>0</v>
      </c>
      <c r="BL111" s="26" t="n">
        <f aca="false">IF(AQ111="",0,IF(AQ111&gt;=z4,w4,IF(AQ111&gt;=z3,w3,IF(AQ111&gt;=zEntry,w2,IF(AND(AQ111&gt;=ExitZ,BL110&gt;0),w2,0)))))</f>
        <v>0</v>
      </c>
      <c r="BM111" s="23" t="n">
        <f aca="false">IF(Rates_Data!AD110&gt;=Rates_Data!AE110,Rates_Data!AK111-Rates_Data!AL111,Rates_Data!AL111-Rates_Data!AK111)</f>
        <v>-0.014725</v>
      </c>
      <c r="BN111" s="23" t="n">
        <f aca="false">IF(Rates_Data!AD110&gt;=Rates_Data!AF110,Rates_Data!AK111-Rates_Data!AM111,Rates_Data!AM111-Rates_Data!AK111)</f>
        <v>0.00239399999999999</v>
      </c>
      <c r="BO111" s="23" t="n">
        <f aca="false">IF(Rates_Data!AD110&gt;=Rates_Data!AG110,Rates_Data!AK111-Rates_Data!AN111,Rates_Data!AN111-Rates_Data!AK111)</f>
        <v>-0.010412</v>
      </c>
      <c r="BP111" s="23" t="n">
        <f aca="false">IF(Rates_Data!AD110&gt;=Rates_Data!AH110,Rates_Data!AK111-Rates_Data!AO111,Rates_Data!AO111-Rates_Data!AK111)</f>
        <v>0.00854999999999999</v>
      </c>
      <c r="BQ111" s="23" t="n">
        <f aca="false">IF(Rates_Data!AD110&gt;=Rates_Data!AI110,Rates_Data!AK111-Rates_Data!AP111,Rates_Data!AP111-Rates_Data!AK111)</f>
        <v>-0.010032</v>
      </c>
      <c r="BR111" s="23" t="n">
        <f aca="false">IF(Rates_Data!AD110&gt;=Rates_Data!AJ110,Rates_Data!AK111-Rates_Data!AQ111,Rates_Data!AQ111-Rates_Data!AK111)</f>
        <v>-0.00649800000000001</v>
      </c>
      <c r="BS111" s="23" t="n">
        <f aca="false">IF(Rates_Data!AE110&gt;=Rates_Data!AF110,Rates_Data!AL111-Rates_Data!AM111,Rates_Data!AM111-Rates_Data!AL111)</f>
        <v>0.017119</v>
      </c>
      <c r="BT111" s="23" t="n">
        <f aca="false">IF(Rates_Data!AE110&gt;=Rates_Data!AG110,Rates_Data!AL111-Rates_Data!AN111,Rates_Data!AN111-Rates_Data!AL111)</f>
        <v>0.004313</v>
      </c>
      <c r="BU111" s="23" t="n">
        <f aca="false">IF(Rates_Data!AE110&gt;=Rates_Data!AH110,Rates_Data!AL111-Rates_Data!AO111,Rates_Data!AO111-Rates_Data!AL111)</f>
        <v>0.023275</v>
      </c>
      <c r="BV111" s="23" t="n">
        <f aca="false">IF(Rates_Data!AE110&gt;=Rates_Data!AI110,Rates_Data!AL111-Rates_Data!AP111,Rates_Data!AP111-Rates_Data!AL111)</f>
        <v>0.004693</v>
      </c>
      <c r="BW111" s="23" t="n">
        <f aca="false">IF(Rates_Data!AE110&gt;=Rates_Data!AJ110,Rates_Data!AL111-Rates_Data!AQ111,Rates_Data!AQ111-Rates_Data!AL111)</f>
        <v>0.008227</v>
      </c>
      <c r="BX111" s="23" t="n">
        <f aca="false">IF(Rates_Data!AF110&gt;=Rates_Data!AG110,Rates_Data!AM111-Rates_Data!AN111,Rates_Data!AN111-Rates_Data!AM111)</f>
        <v>0.012806</v>
      </c>
      <c r="BY111" s="23" t="n">
        <f aca="false">IF(Rates_Data!AF110&gt;=Rates_Data!AH110,Rates_Data!AM111-Rates_Data!AO111,Rates_Data!AO111-Rates_Data!AM111)</f>
        <v>-0.006156</v>
      </c>
      <c r="BZ111" s="23" t="n">
        <f aca="false">IF(Rates_Data!AF110&gt;=Rates_Data!AI110,Rates_Data!AM111-Rates_Data!AP111,Rates_Data!AP111-Rates_Data!AM111)</f>
        <v>-0.012426</v>
      </c>
      <c r="CA111" s="23" t="n">
        <f aca="false">IF(Rates_Data!AF110&gt;=Rates_Data!AJ110,Rates_Data!AM111-Rates_Data!AQ111,Rates_Data!AQ111-Rates_Data!AM111)</f>
        <v>0.008892</v>
      </c>
      <c r="CB111" s="23" t="n">
        <f aca="false">IF(Rates_Data!AG110&gt;=Rates_Data!AH110,Rates_Data!AN111-Rates_Data!AO111,Rates_Data!AO111-Rates_Data!AN111)</f>
        <v>-0.018962</v>
      </c>
      <c r="CC111" s="23" t="n">
        <f aca="false">IF(Rates_Data!AG110&gt;=Rates_Data!AI110,Rates_Data!AN111-Rates_Data!AP111,Rates_Data!AP111-Rates_Data!AN111)</f>
        <v>0.00038</v>
      </c>
      <c r="CD111" s="23" t="n">
        <f aca="false">IF(Rates_Data!AG110&gt;=Rates_Data!AJ110,Rates_Data!AN111-Rates_Data!AQ111,Rates_Data!AQ111-Rates_Data!AN111)</f>
        <v>-0.003914</v>
      </c>
      <c r="CE111" s="23" t="n">
        <f aca="false">IF(Rates_Data!AH110&gt;=Rates_Data!AI110,Rates_Data!AO111-Rates_Data!AP111,Rates_Data!AP111-Rates_Data!AO111)</f>
        <v>-0.018582</v>
      </c>
      <c r="CF111" s="23" t="n">
        <f aca="false">IF(Rates_Data!AH110&gt;=Rates_Data!AJ110,Rates_Data!AO111-Rates_Data!AQ111,Rates_Data!AQ111-Rates_Data!AO111)</f>
        <v>0.015048</v>
      </c>
      <c r="CG111" s="23" t="n">
        <f aca="false">IF(Rates_Data!AI110&gt;=Rates_Data!AJ110,Rates_Data!AP111-Rates_Data!AQ111,Rates_Data!AQ111-Rates_Data!AP111)</f>
        <v>-0.003534</v>
      </c>
      <c r="CH111" s="27" t="n">
        <f aca="false">IF(ROW()&lt;4+VolLB,"",STDEV(INDEX($BM:$BM,ROW()-VolLB+1):INDEX($BM:$BM,ROW()))*SQRT(12))</f>
        <v>0.0204735119438333</v>
      </c>
      <c r="CI111" s="27" t="n">
        <f aca="false">IF(ROW()&lt;4+VolLB,"",STDEV(INDEX($BN:$BN,ROW()-VolLB+1):INDEX($BN:$BN,ROW()))*SQRT(12))</f>
        <v>0.0195022768143327</v>
      </c>
      <c r="CJ111" s="27" t="n">
        <f aca="false">IF(ROW()&lt;4+VolLB,"",STDEV(INDEX($BO:$BO,ROW()-VolLB+1):INDEX($BO:$BO,ROW()))*SQRT(12))</f>
        <v>0.0220010642000185</v>
      </c>
      <c r="CK111" s="27" t="n">
        <f aca="false">IF(ROW()&lt;4+VolLB,"",STDEV(INDEX($BP:$BP,ROW()-VolLB+1):INDEX($BP:$BP,ROW()))*SQRT(12))</f>
        <v>0.0188869894777684</v>
      </c>
      <c r="CL111" s="27" t="n">
        <f aca="false">IF(ROW()&lt;4+VolLB,"",STDEV(INDEX($BQ:$BQ,ROW()-VolLB+1):INDEX($BQ:$BQ,ROW()))*SQRT(12))</f>
        <v>0.0194413184980561</v>
      </c>
      <c r="CM111" s="27" t="n">
        <f aca="false">IF(ROW()&lt;4+VolLB,"",STDEV(INDEX($BR:$BR,ROW()-VolLB+1):INDEX($BR:$BR,ROW()))*SQRT(12))</f>
        <v>0.0172231694069079</v>
      </c>
      <c r="CN111" s="27" t="n">
        <f aca="false">IF(ROW()&lt;4+VolLB,"",STDEV(INDEX($BS:$BS,ROW()-VolLB+1):INDEX($BS:$BS,ROW()))*SQRT(12))</f>
        <v>0.0245261776252387</v>
      </c>
      <c r="CO111" s="27" t="n">
        <f aca="false">IF(ROW()&lt;4+VolLB,"",STDEV(INDEX($BT:$BT,ROW()-VolLB+1):INDEX($BT:$BT,ROW()))*SQRT(12))</f>
        <v>0.0208847677176225</v>
      </c>
      <c r="CP111" s="27" t="n">
        <f aca="false">IF(ROW()&lt;4+VolLB,"",STDEV(INDEX($BU:$BU,ROW()-VolLB+1):INDEX($BU:$BU,ROW()))*SQRT(12))</f>
        <v>0.0245200167534705</v>
      </c>
      <c r="CQ111" s="27" t="n">
        <f aca="false">IF(ROW()&lt;4+VolLB,"",STDEV(INDEX($BV:$BV,ROW()-VolLB+1):INDEX($BV:$BV,ROW()))*SQRT(12))</f>
        <v>0.0232343811474453</v>
      </c>
      <c r="CR111" s="27" t="n">
        <f aca="false">IF(ROW()&lt;4+VolLB,"",STDEV(INDEX($BW:$BW,ROW()-VolLB+1):INDEX($BW:$BW,ROW()))*SQRT(12))</f>
        <v>0.0204953210149234</v>
      </c>
      <c r="CS111" s="27" t="n">
        <f aca="false">IF(ROW()&lt;4+VolLB,"",STDEV(INDEX($BX:$BX,ROW()-VolLB+1):INDEX($BX:$BX,ROW()))*SQRT(12))</f>
        <v>0.0243413105293391</v>
      </c>
      <c r="CT111" s="27" t="n">
        <f aca="false">IF(ROW()&lt;4+VolLB,"",STDEV(INDEX($BY:$BY,ROW()-VolLB+1):INDEX($BY:$BY,ROW()))*SQRT(12))</f>
        <v>0.0208006040452584</v>
      </c>
      <c r="CU111" s="27" t="n">
        <f aca="false">IF(ROW()&lt;4+VolLB,"",STDEV(INDEX($BZ:$BZ,ROW()-VolLB+1):INDEX($BZ:$BZ,ROW()))*SQRT(12))</f>
        <v>0.022833321254359</v>
      </c>
      <c r="CV111" s="27" t="n">
        <f aca="false">IF(ROW()&lt;4+VolLB,"",STDEV(INDEX($CA:$CA,ROW()-VolLB+1):INDEX($CA:$CA,ROW()))*SQRT(12))</f>
        <v>0.0175389386123454</v>
      </c>
      <c r="CW111" s="27" t="n">
        <f aca="false">IF(ROW()&lt;4+VolLB,"",STDEV(INDEX($CB:$CB,ROW()-VolLB+1):INDEX($CB:$CB,ROW()))*SQRT(12))</f>
        <v>0.0213903044596422</v>
      </c>
      <c r="CX111" s="27" t="n">
        <f aca="false">IF(ROW()&lt;4+VolLB,"",STDEV(INDEX($CC:$CC,ROW()-VolLB+1):INDEX($CC:$CC,ROW()))*SQRT(12))</f>
        <v>0.022852096085584</v>
      </c>
      <c r="CY111" s="27" t="n">
        <f aca="false">IF(ROW()&lt;4+VolLB,"",STDEV(INDEX($CD:$CD,ROW()-VolLB+1):INDEX($CD:$CD,ROW()))*SQRT(12))</f>
        <v>0.0205815062734902</v>
      </c>
      <c r="CZ111" s="27" t="n">
        <f aca="false">IF(ROW()&lt;4+VolLB,"",STDEV(INDEX($CE:$CE,ROW()-VolLB+1):INDEX($CE:$CE,ROW()))*SQRT(12))</f>
        <v>0.0205331466704564</v>
      </c>
      <c r="DA111" s="27" t="n">
        <f aca="false">IF(ROW()&lt;4+VolLB,"",STDEV(INDEX($CF:$CF,ROW()-VolLB+1):INDEX($CF:$CF,ROW()))*SQRT(12))</f>
        <v>0.0227339873298611</v>
      </c>
      <c r="DB111" s="27" t="n">
        <f aca="false">IF(ROW()&lt;4+VolLB,"",STDEV(INDEX($CG:$CG,ROW()-VolLB+1):INDEX($CG:$CG,ROW()))*SQRT(12))</f>
        <v>0.0221689862772727</v>
      </c>
      <c r="DC111" s="26" t="n">
        <f aca="false">IF(OR(AR111=0,CH111="",CH111=0),0,AR111*MIN(MaxScal,TgtVol/CH111))</f>
        <v>0.976871972667301</v>
      </c>
      <c r="DD111" s="26" t="n">
        <f aca="false">IF(OR(AS111=0,CI111="",CI111=0),0,AS111*MIN(MaxScal,TgtVol/CI111))</f>
        <v>1.53828192911057</v>
      </c>
      <c r="DE111" s="26" t="n">
        <f aca="false">IF(OR(AT111=0,CJ111="",CJ111=0),0,AT111*MIN(MaxScal,TgtVol/CJ111))</f>
        <v>0.909046936010633</v>
      </c>
      <c r="DF111" s="26" t="n">
        <f aca="false">IF(OR(AU111=0,CK111="",CK111=0),0,AU111*MIN(MaxScal,TgtVol/CK111))</f>
        <v>0</v>
      </c>
      <c r="DG111" s="26" t="n">
        <f aca="false">IF(OR(AV111=0,CL111="",CL111=0),0,AV111*MIN(MaxScal,TgtVol/CL111))</f>
        <v>1.54310521701497</v>
      </c>
      <c r="DH111" s="26" t="n">
        <f aca="false">IF(OR(AW111=0,CM111="",CM111=0),0,AW111*MIN(MaxScal,TgtVol/CM111))</f>
        <v>1.16122645765642</v>
      </c>
      <c r="DI111" s="26" t="n">
        <f aca="false">IF(OR(AX111=0,CN111="",CN111=0),0,AX111*MIN(MaxScal,TgtVol/CN111))</f>
        <v>0</v>
      </c>
      <c r="DJ111" s="26" t="n">
        <f aca="false">IF(OR(AY111=0,CO111="",CO111=0),0,AY111*MIN(MaxScal,TgtVol/CO111))</f>
        <v>0</v>
      </c>
      <c r="DK111" s="26" t="n">
        <f aca="false">IF(OR(AZ111=0,CP111="",CP111=0),0,AZ111*MIN(MaxScal,TgtVol/CP111))</f>
        <v>0</v>
      </c>
      <c r="DL111" s="26" t="n">
        <f aca="false">IF(OR(BA111=0,CQ111="",CQ111=0),0,BA111*MIN(MaxScal,TgtVol/CQ111))</f>
        <v>0</v>
      </c>
      <c r="DM111" s="26" t="n">
        <f aca="false">IF(OR(BB111=0,CR111="",CR111=0),0,BB111*MIN(MaxScal,TgtVol/CR111))</f>
        <v>0</v>
      </c>
      <c r="DN111" s="26" t="n">
        <f aca="false">IF(OR(BC111=0,CS111="",CS111=0),0,BC111*MIN(MaxScal,TgtVol/CS111))</f>
        <v>0</v>
      </c>
      <c r="DO111" s="26" t="n">
        <f aca="false">IF(OR(BD111=0,CT111="",CT111=0),0,BD111*MIN(MaxScal,TgtVol/CT111))</f>
        <v>0</v>
      </c>
      <c r="DP111" s="26" t="n">
        <f aca="false">IF(OR(BE111=0,CU111="",CU111=0),0,BE111*MIN(MaxScal,TgtVol/CU111))</f>
        <v>0</v>
      </c>
      <c r="DQ111" s="26" t="n">
        <f aca="false">IF(OR(BF111=0,CV111="",CV111=0),0,BF111*MIN(MaxScal,TgtVol/CV111))</f>
        <v>0</v>
      </c>
      <c r="DR111" s="26" t="n">
        <f aca="false">IF(OR(BG111=0,CW111="",CW111=0),0,BG111*MIN(MaxScal,TgtVol/CW111))</f>
        <v>0</v>
      </c>
      <c r="DS111" s="26" t="n">
        <f aca="false">IF(OR(BH111=0,CX111="",CX111=0),0,BH111*MIN(MaxScal,TgtVol/CX111))</f>
        <v>0</v>
      </c>
      <c r="DT111" s="26" t="n">
        <f aca="false">IF(OR(BI111=0,CY111="",CY111=0),0,BI111*MIN(MaxScal,TgtVol/CY111))</f>
        <v>0</v>
      </c>
      <c r="DU111" s="26" t="n">
        <f aca="false">IF(OR(BJ111=0,CZ111="",CZ111=0),0,BJ111*MIN(MaxScal,TgtVol/CZ111))</f>
        <v>0</v>
      </c>
      <c r="DV111" s="26" t="n">
        <f aca="false">IF(OR(BK111=0,DA111="",DA111=0),0,BK111*MIN(MaxScal,TgtVol/DA111))</f>
        <v>0</v>
      </c>
      <c r="DW111" s="26" t="n">
        <f aca="false">IF(OR(BL111=0,DB111="",DB111=0),0,BL111*MIN(MaxScal,TgtVol/DB111))</f>
        <v>0</v>
      </c>
      <c r="DX111" s="28" t="n">
        <f aca="false">IFERROR(DC110*BM111,"")</f>
        <v>-0</v>
      </c>
      <c r="DY111" s="28" t="n">
        <f aca="false">IFERROR(DD110*BN111,"")</f>
        <v>0.00357339438002153</v>
      </c>
      <c r="DZ111" s="28" t="n">
        <f aca="false">IFERROR(DE110*BO111,"")</f>
        <v>-0</v>
      </c>
      <c r="EA111" s="28" t="n">
        <f aca="false">IFERROR(DF110*BP111,"")</f>
        <v>0</v>
      </c>
      <c r="EB111" s="28" t="n">
        <f aca="false">IFERROR(DG110*BQ111,"")</f>
        <v>-0.0109325974111187</v>
      </c>
      <c r="EC111" s="28" t="n">
        <f aca="false">IFERROR(DH110*BR111,"")</f>
        <v>-0</v>
      </c>
      <c r="ED111" s="28" t="n">
        <f aca="false">IFERROR(DI110*BS111,"")</f>
        <v>0</v>
      </c>
      <c r="EE111" s="28" t="n">
        <f aca="false">IFERROR(DJ110*BT111,"")</f>
        <v>0</v>
      </c>
      <c r="EF111" s="28" t="n">
        <f aca="false">IFERROR(DK110*BU111,"")</f>
        <v>0</v>
      </c>
      <c r="EG111" s="28" t="n">
        <f aca="false">IFERROR(DL110*BV111,"")</f>
        <v>0</v>
      </c>
      <c r="EH111" s="28" t="n">
        <f aca="false">IFERROR(DM110*BW111,"")</f>
        <v>0</v>
      </c>
      <c r="EI111" s="28" t="n">
        <f aca="false">IFERROR(DN110*BX111,"")</f>
        <v>0</v>
      </c>
      <c r="EJ111" s="28" t="n">
        <f aca="false">IFERROR(DO110*BY111,"")</f>
        <v>-0</v>
      </c>
      <c r="EK111" s="28" t="n">
        <f aca="false">IFERROR(DP110*BZ111,"")</f>
        <v>-0</v>
      </c>
      <c r="EL111" s="28" t="n">
        <f aca="false">IFERROR(DQ110*CA111,"")</f>
        <v>0</v>
      </c>
      <c r="EM111" s="28" t="n">
        <f aca="false">IFERROR(DR110*CB111,"")</f>
        <v>-0</v>
      </c>
      <c r="EN111" s="28" t="n">
        <f aca="false">IFERROR(DS110*CC111,"")</f>
        <v>0</v>
      </c>
      <c r="EO111" s="28" t="n">
        <f aca="false">IFERROR(DT110*CD111,"")</f>
        <v>-0</v>
      </c>
      <c r="EP111" s="28" t="n">
        <f aca="false">IFERROR(DU110*CE111,"")</f>
        <v>-0</v>
      </c>
      <c r="EQ111" s="28" t="n">
        <f aca="false">IFERROR(DV110*CF111,"")</f>
        <v>0</v>
      </c>
      <c r="ER111" s="28" t="n">
        <f aca="false">IFERROR(DW110*CG111,"")</f>
        <v>-0</v>
      </c>
      <c r="ES111" s="28" t="n">
        <f aca="false">IF(ROW()=4,"",SUM(DX111:ER111))</f>
        <v>-0.00735920303109715</v>
      </c>
      <c r="ET111" s="29" t="n">
        <f aca="false">COUNTIF(AR111:BL111,"&gt;0")</f>
        <v>5</v>
      </c>
    </row>
    <row r="112" customFormat="false" ht="15" hidden="false" customHeight="false" outlineLevel="0" collapsed="false">
      <c r="A112" s="19" t="n">
        <v>41305</v>
      </c>
      <c r="B112" s="23" t="n">
        <f aca="false">ABS(Rates_Data!AD112-Rates_Data!AE112)</f>
        <v>0.808706422018349</v>
      </c>
      <c r="C112" s="23" t="n">
        <f aca="false">ABS(Rates_Data!AD112-Rates_Data!AF112)</f>
        <v>0.955990825688074</v>
      </c>
      <c r="D112" s="23" t="n">
        <f aca="false">ABS(Rates_Data!AD112-Rates_Data!AG112)</f>
        <v>1.38943119266055</v>
      </c>
      <c r="E112" s="23" t="n">
        <f aca="false">ABS(Rates_Data!AD112-Rates_Data!AH112)</f>
        <v>0.653926605504587</v>
      </c>
      <c r="F112" s="23" t="n">
        <f aca="false">ABS(Rates_Data!AD112-Rates_Data!AI112)</f>
        <v>1.32834862385321</v>
      </c>
      <c r="G112" s="23" t="n">
        <f aca="false">ABS(Rates_Data!AD112-Rates_Data!AJ112)</f>
        <v>0.786963302752293</v>
      </c>
      <c r="H112" s="23" t="n">
        <f aca="false">ABS(Rates_Data!AE112-Rates_Data!AF112)</f>
        <v>0.147284403669725</v>
      </c>
      <c r="I112" s="23" t="n">
        <f aca="false">ABS(Rates_Data!AE112-Rates_Data!AG112)</f>
        <v>0.580724770642202</v>
      </c>
      <c r="J112" s="23" t="n">
        <f aca="false">ABS(Rates_Data!AE112-Rates_Data!AH112)</f>
        <v>0.154779816513762</v>
      </c>
      <c r="K112" s="23" t="n">
        <f aca="false">ABS(Rates_Data!AE112-Rates_Data!AI112)</f>
        <v>0.519642201834862</v>
      </c>
      <c r="L112" s="23" t="n">
        <f aca="false">ABS(Rates_Data!AE112-Rates_Data!AJ112)</f>
        <v>0.0217431192660554</v>
      </c>
      <c r="M112" s="23" t="n">
        <f aca="false">ABS(Rates_Data!AF112-Rates_Data!AG112)</f>
        <v>0.433440366972477</v>
      </c>
      <c r="N112" s="23" t="n">
        <f aca="false">ABS(Rates_Data!AF112-Rates_Data!AH112)</f>
        <v>0.302064220183487</v>
      </c>
      <c r="O112" s="23" t="n">
        <f aca="false">ABS(Rates_Data!AF112-Rates_Data!AI112)</f>
        <v>0.372357798165137</v>
      </c>
      <c r="P112" s="23" t="n">
        <f aca="false">ABS(Rates_Data!AF112-Rates_Data!AJ112)</f>
        <v>0.169027522935781</v>
      </c>
      <c r="Q112" s="23" t="n">
        <f aca="false">ABS(Rates_Data!AG112-Rates_Data!AH112)</f>
        <v>0.735504587155964</v>
      </c>
      <c r="R112" s="23" t="n">
        <f aca="false">ABS(Rates_Data!AG112-Rates_Data!AI112)</f>
        <v>0.0610825688073395</v>
      </c>
      <c r="S112" s="23" t="n">
        <f aca="false">ABS(Rates_Data!AG112-Rates_Data!AJ112)</f>
        <v>0.602467889908257</v>
      </c>
      <c r="T112" s="23" t="n">
        <f aca="false">ABS(Rates_Data!AH112-Rates_Data!AI112)</f>
        <v>0.674422018348624</v>
      </c>
      <c r="U112" s="23" t="n">
        <f aca="false">ABS(Rates_Data!AH112-Rates_Data!AJ112)</f>
        <v>0.133036697247706</v>
      </c>
      <c r="V112" s="23" t="n">
        <f aca="false">ABS(Rates_Data!AI112-Rates_Data!AJ112)</f>
        <v>0.541385321100918</v>
      </c>
      <c r="W112" s="26" t="n">
        <f aca="false">IF(ROW()&lt;4+MinObs-1,"",IFERROR((B112-AVERAGE(B$4:B112))/STDEV(B$4:B112),""))</f>
        <v>1.6422295469016</v>
      </c>
      <c r="X112" s="26" t="n">
        <f aca="false">IF(ROW()&lt;4+MinObs-1,"",IFERROR((C112-AVERAGE(C$4:C112))/STDEV(C$4:C112),""))</f>
        <v>1.66875900167193</v>
      </c>
      <c r="Y112" s="26" t="n">
        <f aca="false">IF(ROW()&lt;4+MinObs-1,"",IFERROR((D112-AVERAGE(D$4:D112))/STDEV(D$4:D112),""))</f>
        <v>1.75581683840872</v>
      </c>
      <c r="Z112" s="26" t="n">
        <f aca="false">IF(ROW()&lt;4+MinObs-1,"",IFERROR((E112-AVERAGE(E$4:E112))/STDEV(E$4:E112),""))</f>
        <v>-0.195486329439768</v>
      </c>
      <c r="AA112" s="26" t="n">
        <f aca="false">IF(ROW()&lt;4+MinObs-1,"",IFERROR((F112-AVERAGE(F$4:F112))/STDEV(F$4:F112),""))</f>
        <v>2.40922278699671</v>
      </c>
      <c r="AB112" s="26" t="n">
        <f aca="false">IF(ROW()&lt;4+MinObs-1,"",IFERROR((G112-AVERAGE(G$4:G112))/STDEV(G$4:G112),""))</f>
        <v>1.34329087575624</v>
      </c>
      <c r="AC112" s="26" t="n">
        <f aca="false">IF(ROW()&lt;4+MinObs-1,"",IFERROR((H112-AVERAGE(H$4:H112))/STDEV(H$4:H112),""))</f>
        <v>-0.694589161937907</v>
      </c>
      <c r="AD112" s="26" t="n">
        <f aca="false">IF(ROW()&lt;4+MinObs-1,"",IFERROR((I112-AVERAGE(I$4:I112))/STDEV(I$4:I112),""))</f>
        <v>0.40190880916011</v>
      </c>
      <c r="AE112" s="26" t="n">
        <f aca="false">IF(ROW()&lt;4+MinObs-1,"",IFERROR((J112-AVERAGE(J$4:J112))/STDEV(J$4:J112),""))</f>
        <v>-1.06399693800782</v>
      </c>
      <c r="AF112" s="26" t="n">
        <f aca="false">IF(ROW()&lt;4+MinObs-1,"",IFERROR((K112-AVERAGE(K$4:K112))/STDEV(K$4:K112),""))</f>
        <v>0.742672596196001</v>
      </c>
      <c r="AG112" s="26" t="n">
        <f aca="false">IF(ROW()&lt;4+MinObs-1,"",IFERROR((L112-AVERAGE(L$4:L112))/STDEV(L$4:L112),""))</f>
        <v>-1.02495053655374</v>
      </c>
      <c r="AH112" s="26" t="n">
        <f aca="false">IF(ROW()&lt;4+MinObs-1,"",IFERROR((M112-AVERAGE(M$4:M112))/STDEV(M$4:M112),""))</f>
        <v>-0.133817641600494</v>
      </c>
      <c r="AI112" s="26" t="n">
        <f aca="false">IF(ROW()&lt;4+MinObs-1,"",IFERROR((N112-AVERAGE(N$4:N112))/STDEV(N$4:N112),""))</f>
        <v>-0.745930286637106</v>
      </c>
      <c r="AJ112" s="26" t="n">
        <f aca="false">IF(ROW()&lt;4+MinObs-1,"",IFERROR((O112-AVERAGE(O$4:O112))/STDEV(O$4:O112),""))</f>
        <v>0.152740314713522</v>
      </c>
      <c r="AK112" s="26" t="n">
        <f aca="false">IF(ROW()&lt;4+MinObs-1,"",IFERROR((P112-AVERAGE(P$4:P112))/STDEV(P$4:P112),""))</f>
        <v>-0.760678867122859</v>
      </c>
      <c r="AL112" s="26" t="n">
        <f aca="false">IF(ROW()&lt;4+MinObs-1,"",IFERROR((Q112-AVERAGE(Q$4:Q112))/STDEV(Q$4:Q112),""))</f>
        <v>0.716603207441265</v>
      </c>
      <c r="AM112" s="26" t="n">
        <f aca="false">IF(ROW()&lt;4+MinObs-1,"",IFERROR((R112-AVERAGE(R$4:R112))/STDEV(R$4:R112),""))</f>
        <v>-0.834097480670403</v>
      </c>
      <c r="AN112" s="26" t="n">
        <f aca="false">IF(ROW()&lt;4+MinObs-1,"",IFERROR((S112-AVERAGE(S$4:S112))/STDEV(S$4:S112),""))</f>
        <v>-0.134713874548437</v>
      </c>
      <c r="AO112" s="26" t="n">
        <f aca="false">IF(ROW()&lt;4+MinObs-1,"",IFERROR((T112-AVERAGE(T$4:T112))/STDEV(T$4:T112),""))</f>
        <v>0.475155456836929</v>
      </c>
      <c r="AP112" s="26" t="n">
        <f aca="false">IF(ROW()&lt;4+MinObs-1,"",IFERROR((U112-AVERAGE(U$4:U112))/STDEV(U$4:U112),""))</f>
        <v>-1.4671609383941</v>
      </c>
      <c r="AQ112" s="26" t="n">
        <f aca="false">IF(ROW()&lt;4+MinObs-1,"",IFERROR((V112-AVERAGE(V$4:V112))/STDEV(V$4:V112),""))</f>
        <v>0.463199707574963</v>
      </c>
      <c r="AR112" s="26" t="n">
        <f aca="false">IF(W112="",0,IF(W112&gt;=z4,w4,IF(W112&gt;=z3,w3,IF(W112&gt;=zEntry,w2,IF(AND(W112&gt;=ExitZ,AR111&gt;0),w2,0)))))</f>
        <v>0</v>
      </c>
      <c r="AS112" s="26" t="n">
        <f aca="false">IF(X112="",0,IF(X112&gt;=z4,w4,IF(X112&gt;=z3,w3,IF(X112&gt;=zEntry,w2,IF(AND(X112&gt;=ExitZ,AS111&gt;0),w2,0)))))</f>
        <v>0</v>
      </c>
      <c r="AT112" s="26" t="n">
        <f aca="false">IF(Y112="",0,IF(Y112&gt;=z4,w4,IF(Y112&gt;=z3,w3,IF(Y112&gt;=zEntry,w2,IF(AND(Y112&gt;=ExitZ,AT111&gt;0),w2,0)))))</f>
        <v>0</v>
      </c>
      <c r="AU112" s="26" t="n">
        <f aca="false">IF(Z112="",0,IF(Z112&gt;=z4,w4,IF(Z112&gt;=z3,w3,IF(Z112&gt;=zEntry,w2,IF(AND(Z112&gt;=ExitZ,AU111&gt;0),w2,0)))))</f>
        <v>0</v>
      </c>
      <c r="AV112" s="26" t="n">
        <f aca="false">IF(AA112="",0,IF(AA112&gt;=z4,w4,IF(AA112&gt;=z3,w3,IF(AA112&gt;=zEntry,w2,IF(AND(AA112&gt;=ExitZ,AV111&gt;0),w2,0)))))</f>
        <v>1</v>
      </c>
      <c r="AW112" s="26" t="n">
        <f aca="false">IF(AB112="",0,IF(AB112&gt;=z4,w4,IF(AB112&gt;=z3,w3,IF(AB112&gt;=zEntry,w2,IF(AND(AB112&gt;=ExitZ,AW111&gt;0),w2,0)))))</f>
        <v>0</v>
      </c>
      <c r="AX112" s="26" t="n">
        <f aca="false">IF(AC112="",0,IF(AC112&gt;=z4,w4,IF(AC112&gt;=z3,w3,IF(AC112&gt;=zEntry,w2,IF(AND(AC112&gt;=ExitZ,AX111&gt;0),w2,0)))))</f>
        <v>0</v>
      </c>
      <c r="AY112" s="26" t="n">
        <f aca="false">IF(AD112="",0,IF(AD112&gt;=z4,w4,IF(AD112&gt;=z3,w3,IF(AD112&gt;=zEntry,w2,IF(AND(AD112&gt;=ExitZ,AY111&gt;0),w2,0)))))</f>
        <v>0</v>
      </c>
      <c r="AZ112" s="26" t="n">
        <f aca="false">IF(AE112="",0,IF(AE112&gt;=z4,w4,IF(AE112&gt;=z3,w3,IF(AE112&gt;=zEntry,w2,IF(AND(AE112&gt;=ExitZ,AZ111&gt;0),w2,0)))))</f>
        <v>0</v>
      </c>
      <c r="BA112" s="26" t="n">
        <f aca="false">IF(AF112="",0,IF(AF112&gt;=z4,w4,IF(AF112&gt;=z3,w3,IF(AF112&gt;=zEntry,w2,IF(AND(AF112&gt;=ExitZ,BA111&gt;0),w2,0)))))</f>
        <v>0</v>
      </c>
      <c r="BB112" s="26" t="n">
        <f aca="false">IF(AG112="",0,IF(AG112&gt;=z4,w4,IF(AG112&gt;=z3,w3,IF(AG112&gt;=zEntry,w2,IF(AND(AG112&gt;=ExitZ,BB111&gt;0),w2,0)))))</f>
        <v>0</v>
      </c>
      <c r="BC112" s="26" t="n">
        <f aca="false">IF(AH112="",0,IF(AH112&gt;=z4,w4,IF(AH112&gt;=z3,w3,IF(AH112&gt;=zEntry,w2,IF(AND(AH112&gt;=ExitZ,BC111&gt;0),w2,0)))))</f>
        <v>0</v>
      </c>
      <c r="BD112" s="26" t="n">
        <f aca="false">IF(AI112="",0,IF(AI112&gt;=z4,w4,IF(AI112&gt;=z3,w3,IF(AI112&gt;=zEntry,w2,IF(AND(AI112&gt;=ExitZ,BD111&gt;0),w2,0)))))</f>
        <v>0</v>
      </c>
      <c r="BE112" s="26" t="n">
        <f aca="false">IF(AJ112="",0,IF(AJ112&gt;=z4,w4,IF(AJ112&gt;=z3,w3,IF(AJ112&gt;=zEntry,w2,IF(AND(AJ112&gt;=ExitZ,BE111&gt;0),w2,0)))))</f>
        <v>0</v>
      </c>
      <c r="BF112" s="26" t="n">
        <f aca="false">IF(AK112="",0,IF(AK112&gt;=z4,w4,IF(AK112&gt;=z3,w3,IF(AK112&gt;=zEntry,w2,IF(AND(AK112&gt;=ExitZ,BF111&gt;0),w2,0)))))</f>
        <v>0</v>
      </c>
      <c r="BG112" s="26" t="n">
        <f aca="false">IF(AL112="",0,IF(AL112&gt;=z4,w4,IF(AL112&gt;=z3,w3,IF(AL112&gt;=zEntry,w2,IF(AND(AL112&gt;=ExitZ,BG111&gt;0),w2,0)))))</f>
        <v>0</v>
      </c>
      <c r="BH112" s="26" t="n">
        <f aca="false">IF(AM112="",0,IF(AM112&gt;=z4,w4,IF(AM112&gt;=z3,w3,IF(AM112&gt;=zEntry,w2,IF(AND(AM112&gt;=ExitZ,BH111&gt;0),w2,0)))))</f>
        <v>0</v>
      </c>
      <c r="BI112" s="26" t="n">
        <f aca="false">IF(AN112="",0,IF(AN112&gt;=z4,w4,IF(AN112&gt;=z3,w3,IF(AN112&gt;=zEntry,w2,IF(AND(AN112&gt;=ExitZ,BI111&gt;0),w2,0)))))</f>
        <v>0</v>
      </c>
      <c r="BJ112" s="26" t="n">
        <f aca="false">IF(AO112="",0,IF(AO112&gt;=z4,w4,IF(AO112&gt;=z3,w3,IF(AO112&gt;=zEntry,w2,IF(AND(AO112&gt;=ExitZ,BJ111&gt;0),w2,0)))))</f>
        <v>0</v>
      </c>
      <c r="BK112" s="26" t="n">
        <f aca="false">IF(AP112="",0,IF(AP112&gt;=z4,w4,IF(AP112&gt;=z3,w3,IF(AP112&gt;=zEntry,w2,IF(AND(AP112&gt;=ExitZ,BK111&gt;0),w2,0)))))</f>
        <v>0</v>
      </c>
      <c r="BL112" s="26" t="n">
        <f aca="false">IF(AQ112="",0,IF(AQ112&gt;=z4,w4,IF(AQ112&gt;=z3,w3,IF(AQ112&gt;=zEntry,w2,IF(AND(AQ112&gt;=ExitZ,BL111&gt;0),w2,0)))))</f>
        <v>0</v>
      </c>
      <c r="BM112" s="23" t="n">
        <f aca="false">IF(Rates_Data!AD111&gt;=Rates_Data!AE111,Rates_Data!AK112-Rates_Data!AL112,Rates_Data!AL112-Rates_Data!AK112)</f>
        <v>0.008569</v>
      </c>
      <c r="BN112" s="23" t="n">
        <f aca="false">IF(Rates_Data!AD111&gt;=Rates_Data!AF111,Rates_Data!AK112-Rates_Data!AM112,Rates_Data!AM112-Rates_Data!AK112)</f>
        <v>0.002774</v>
      </c>
      <c r="BO112" s="23" t="n">
        <f aca="false">IF(Rates_Data!AD111&gt;=Rates_Data!AG111,Rates_Data!AK112-Rates_Data!AN112,Rates_Data!AN112-Rates_Data!AK112)</f>
        <v>0.005263</v>
      </c>
      <c r="BP112" s="23" t="n">
        <f aca="false">IF(Rates_Data!AD111&gt;=Rates_Data!AH111,Rates_Data!AK112-Rates_Data!AO112,Rates_Data!AO112-Rates_Data!AK112)</f>
        <v>-0.000874000000000001</v>
      </c>
      <c r="BQ112" s="23" t="n">
        <f aca="false">IF(Rates_Data!AD111&gt;=Rates_Data!AI111,Rates_Data!AK112-Rates_Data!AP112,Rates_Data!AP112-Rates_Data!AK112)</f>
        <v>0.006365</v>
      </c>
      <c r="BR112" s="23" t="n">
        <f aca="false">IF(Rates_Data!AD111&gt;=Rates_Data!AJ111,Rates_Data!AK112-Rates_Data!AQ112,Rates_Data!AQ112-Rates_Data!AK112)</f>
        <v>0.00267900000000001</v>
      </c>
      <c r="BS112" s="23" t="n">
        <f aca="false">IF(Rates_Data!AE111&gt;=Rates_Data!AF111,Rates_Data!AL112-Rates_Data!AM112,Rates_Data!AM112-Rates_Data!AL112)</f>
        <v>-0.005795</v>
      </c>
      <c r="BT112" s="23" t="n">
        <f aca="false">IF(Rates_Data!AE111&gt;=Rates_Data!AG111,Rates_Data!AL112-Rates_Data!AN112,Rates_Data!AN112-Rates_Data!AL112)</f>
        <v>-0.003306</v>
      </c>
      <c r="BU112" s="23" t="n">
        <f aca="false">IF(Rates_Data!AE111&gt;=Rates_Data!AH111,Rates_Data!AL112-Rates_Data!AO112,Rates_Data!AO112-Rates_Data!AL112)</f>
        <v>0.009443</v>
      </c>
      <c r="BV112" s="23" t="n">
        <f aca="false">IF(Rates_Data!AE111&gt;=Rates_Data!AI111,Rates_Data!AL112-Rates_Data!AP112,Rates_Data!AP112-Rates_Data!AL112)</f>
        <v>-0.00220399999999999</v>
      </c>
      <c r="BW112" s="23" t="n">
        <f aca="false">IF(Rates_Data!AE111&gt;=Rates_Data!AJ111,Rates_Data!AL112-Rates_Data!AQ112,Rates_Data!AQ112-Rates_Data!AL112)</f>
        <v>0.00588999999999998</v>
      </c>
      <c r="BX112" s="23" t="n">
        <f aca="false">IF(Rates_Data!AF111&gt;=Rates_Data!AG111,Rates_Data!AM112-Rates_Data!AN112,Rates_Data!AN112-Rates_Data!AM112)</f>
        <v>0.002489</v>
      </c>
      <c r="BY112" s="23" t="n">
        <f aca="false">IF(Rates_Data!AF111&gt;=Rates_Data!AH111,Rates_Data!AM112-Rates_Data!AO112,Rates_Data!AO112-Rates_Data!AM112)</f>
        <v>0.003648</v>
      </c>
      <c r="BZ112" s="23" t="n">
        <f aca="false">IF(Rates_Data!AF111&gt;=Rates_Data!AI111,Rates_Data!AM112-Rates_Data!AP112,Rates_Data!AP112-Rates_Data!AM112)</f>
        <v>0.003591</v>
      </c>
      <c r="CA112" s="23" t="n">
        <f aca="false">IF(Rates_Data!AF111&gt;=Rates_Data!AJ111,Rates_Data!AM112-Rates_Data!AQ112,Rates_Data!AQ112-Rates_Data!AM112)</f>
        <v>9.49999999999895E-005</v>
      </c>
      <c r="CB112" s="23" t="n">
        <f aca="false">IF(Rates_Data!AG111&gt;=Rates_Data!AH111,Rates_Data!AN112-Rates_Data!AO112,Rates_Data!AO112-Rates_Data!AN112)</f>
        <v>0.006137</v>
      </c>
      <c r="CC112" s="23" t="n">
        <f aca="false">IF(Rates_Data!AG111&gt;=Rates_Data!AI111,Rates_Data!AN112-Rates_Data!AP112,Rates_Data!AP112-Rates_Data!AN112)</f>
        <v>-0.001102</v>
      </c>
      <c r="CD112" s="23" t="n">
        <f aca="false">IF(Rates_Data!AG111&gt;=Rates_Data!AJ111,Rates_Data!AN112-Rates_Data!AQ112,Rates_Data!AQ112-Rates_Data!AN112)</f>
        <v>0.00258399999999999</v>
      </c>
      <c r="CE112" s="23" t="n">
        <f aca="false">IF(Rates_Data!AH111&gt;=Rates_Data!AI111,Rates_Data!AO112-Rates_Data!AP112,Rates_Data!AP112-Rates_Data!AO112)</f>
        <v>0.007239</v>
      </c>
      <c r="CF112" s="23" t="n">
        <f aca="false">IF(Rates_Data!AH111&gt;=Rates_Data!AJ111,Rates_Data!AO112-Rates_Data!AQ112,Rates_Data!AQ112-Rates_Data!AO112)</f>
        <v>0.00355300000000001</v>
      </c>
      <c r="CG112" s="23" t="n">
        <f aca="false">IF(Rates_Data!AI111&gt;=Rates_Data!AJ111,Rates_Data!AP112-Rates_Data!AQ112,Rates_Data!AQ112-Rates_Data!AP112)</f>
        <v>0.00368599999999999</v>
      </c>
      <c r="CH112" s="27" t="n">
        <f aca="false">IF(ROW()&lt;4+VolLB,"",STDEV(INDEX($BM:$BM,ROW()-VolLB+1):INDEX($BM:$BM,ROW()))*SQRT(12))</f>
        <v>0.0210470845602358</v>
      </c>
      <c r="CI112" s="27" t="n">
        <f aca="false">IF(ROW()&lt;4+VolLB,"",STDEV(INDEX($BN:$BN,ROW()-VolLB+1):INDEX($BN:$BN,ROW()))*SQRT(12))</f>
        <v>0.019407487397541</v>
      </c>
      <c r="CJ112" s="27" t="n">
        <f aca="false">IF(ROW()&lt;4+VolLB,"",STDEV(INDEX($BO:$BO,ROW()-VolLB+1):INDEX($BO:$BO,ROW()))*SQRT(12))</f>
        <v>0.0219755168849769</v>
      </c>
      <c r="CK112" s="27" t="n">
        <f aca="false">IF(ROW()&lt;4+VolLB,"",STDEV(INDEX($BP:$BP,ROW()-VolLB+1):INDEX($BP:$BP,ROW()))*SQRT(12))</f>
        <v>0.018870866026005</v>
      </c>
      <c r="CL112" s="27" t="n">
        <f aca="false">IF(ROW()&lt;4+VolLB,"",STDEV(INDEX($BQ:$BQ,ROW()-VolLB+1):INDEX($BQ:$BQ,ROW()))*SQRT(12))</f>
        <v>0.0189399984391813</v>
      </c>
      <c r="CM112" s="27" t="n">
        <f aca="false">IF(ROW()&lt;4+VolLB,"",STDEV(INDEX($BR:$BR,ROW()-VolLB+1):INDEX($BR:$BR,ROW()))*SQRT(12))</f>
        <v>0.0172588150583708</v>
      </c>
      <c r="CN112" s="27" t="n">
        <f aca="false">IF(ROW()&lt;4+VolLB,"",STDEV(INDEX($BS:$BS,ROW()-VolLB+1):INDEX($BS:$BS,ROW()))*SQRT(12))</f>
        <v>0.0246435408979813</v>
      </c>
      <c r="CO112" s="27" t="n">
        <f aca="false">IF(ROW()&lt;4+VolLB,"",STDEV(INDEX($BT:$BT,ROW()-VolLB+1):INDEX($BT:$BT,ROW()))*SQRT(12))</f>
        <v>0.0207214913553652</v>
      </c>
      <c r="CP112" s="27" t="n">
        <f aca="false">IF(ROW()&lt;4+VolLB,"",STDEV(INDEX($BU:$BU,ROW()-VolLB+1):INDEX($BU:$BU,ROW()))*SQRT(12))</f>
        <v>0.0250797254855106</v>
      </c>
      <c r="CQ112" s="27" t="n">
        <f aca="false">IF(ROW()&lt;4+VolLB,"",STDEV(INDEX($BV:$BV,ROW()-VolLB+1):INDEX($BV:$BV,ROW()))*SQRT(12))</f>
        <v>0.0223934255783552</v>
      </c>
      <c r="CR112" s="27" t="n">
        <f aca="false">IF(ROW()&lt;4+VolLB,"",STDEV(INDEX($BW:$BW,ROW()-VolLB+1):INDEX($BW:$BW,ROW()))*SQRT(12))</f>
        <v>0.0206837980382161</v>
      </c>
      <c r="CS112" s="27" t="n">
        <f aca="false">IF(ROW()&lt;4+VolLB,"",STDEV(INDEX($BX:$BX,ROW()-VolLB+1):INDEX($BX:$BX,ROW()))*SQRT(12))</f>
        <v>0.0243587884427777</v>
      </c>
      <c r="CT112" s="27" t="n">
        <f aca="false">IF(ROW()&lt;4+VolLB,"",STDEV(INDEX($BY:$BY,ROW()-VolLB+1):INDEX($BY:$BY,ROW()))*SQRT(12))</f>
        <v>0.0207991600370693</v>
      </c>
      <c r="CU112" s="27" t="n">
        <f aca="false">IF(ROW()&lt;4+VolLB,"",STDEV(INDEX($BZ:$BZ,ROW()-VolLB+1):INDEX($BZ:$BZ,ROW()))*SQRT(12))</f>
        <v>0.0226946813253049</v>
      </c>
      <c r="CV112" s="27" t="n">
        <f aca="false">IF(ROW()&lt;4+VolLB,"",STDEV(INDEX($CA:$CA,ROW()-VolLB+1):INDEX($CA:$CA,ROW()))*SQRT(12))</f>
        <v>0.0174269137163237</v>
      </c>
      <c r="CW112" s="27" t="n">
        <f aca="false">IF(ROW()&lt;4+VolLB,"",STDEV(INDEX($CB:$CB,ROW()-VolLB+1):INDEX($CB:$CB,ROW()))*SQRT(12))</f>
        <v>0.0215690662623251</v>
      </c>
      <c r="CX112" s="27" t="n">
        <f aca="false">IF(ROW()&lt;4+VolLB,"",STDEV(INDEX($CC:$CC,ROW()-VolLB+1):INDEX($CC:$CC,ROW()))*SQRT(12))</f>
        <v>0.022686654692635</v>
      </c>
      <c r="CY112" s="27" t="n">
        <f aca="false">IF(ROW()&lt;4+VolLB,"",STDEV(INDEX($CD:$CD,ROW()-VolLB+1):INDEX($CD:$CD,ROW()))*SQRT(12))</f>
        <v>0.0203941079296845</v>
      </c>
      <c r="CZ112" s="27" t="n">
        <f aca="false">IF(ROW()&lt;4+VolLB,"",STDEV(INDEX($CE:$CE,ROW()-VolLB+1):INDEX($CE:$CE,ROW()))*SQRT(12))</f>
        <v>0.0202995677523767</v>
      </c>
      <c r="DA112" s="27" t="n">
        <f aca="false">IF(ROW()&lt;4+VolLB,"",STDEV(INDEX($CF:$CF,ROW()-VolLB+1):INDEX($CF:$CF,ROW()))*SQRT(12))</f>
        <v>0.0228063321524444</v>
      </c>
      <c r="DB112" s="27" t="n">
        <f aca="false">IF(ROW()&lt;4+VolLB,"",STDEV(INDEX($CG:$CG,ROW()-VolLB+1):INDEX($CG:$CG,ROW()))*SQRT(12))</f>
        <v>0.0214883327377351</v>
      </c>
      <c r="DC112" s="26" t="n">
        <f aca="false">IF(OR(AR112=0,CH112="",CH112=0),0,AR112*MIN(MaxScal,TgtVol/CH112))</f>
        <v>0</v>
      </c>
      <c r="DD112" s="26" t="n">
        <f aca="false">IF(OR(AS112=0,CI112="",CI112=0),0,AS112*MIN(MaxScal,TgtVol/CI112))</f>
        <v>0</v>
      </c>
      <c r="DE112" s="26" t="n">
        <f aca="false">IF(OR(AT112=0,CJ112="",CJ112=0),0,AT112*MIN(MaxScal,TgtVol/CJ112))</f>
        <v>0</v>
      </c>
      <c r="DF112" s="26" t="n">
        <f aca="false">IF(OR(AU112=0,CK112="",CK112=0),0,AU112*MIN(MaxScal,TgtVol/CK112))</f>
        <v>0</v>
      </c>
      <c r="DG112" s="26" t="n">
        <f aca="false">IF(OR(AV112=0,CL112="",CL112=0),0,AV112*MIN(MaxScal,TgtVol/CL112))</f>
        <v>1.055966296102</v>
      </c>
      <c r="DH112" s="26" t="n">
        <f aca="false">IF(OR(AW112=0,CM112="",CM112=0),0,AW112*MIN(MaxScal,TgtVol/CM112))</f>
        <v>0</v>
      </c>
      <c r="DI112" s="26" t="n">
        <f aca="false">IF(OR(AX112=0,CN112="",CN112=0),0,AX112*MIN(MaxScal,TgtVol/CN112))</f>
        <v>0</v>
      </c>
      <c r="DJ112" s="26" t="n">
        <f aca="false">IF(OR(AY112=0,CO112="",CO112=0),0,AY112*MIN(MaxScal,TgtVol/CO112))</f>
        <v>0</v>
      </c>
      <c r="DK112" s="26" t="n">
        <f aca="false">IF(OR(AZ112=0,CP112="",CP112=0),0,AZ112*MIN(MaxScal,TgtVol/CP112))</f>
        <v>0</v>
      </c>
      <c r="DL112" s="26" t="n">
        <f aca="false">IF(OR(BA112=0,CQ112="",CQ112=0),0,BA112*MIN(MaxScal,TgtVol/CQ112))</f>
        <v>0</v>
      </c>
      <c r="DM112" s="26" t="n">
        <f aca="false">IF(OR(BB112=0,CR112="",CR112=0),0,BB112*MIN(MaxScal,TgtVol/CR112))</f>
        <v>0</v>
      </c>
      <c r="DN112" s="26" t="n">
        <f aca="false">IF(OR(BC112=0,CS112="",CS112=0),0,BC112*MIN(MaxScal,TgtVol/CS112))</f>
        <v>0</v>
      </c>
      <c r="DO112" s="26" t="n">
        <f aca="false">IF(OR(BD112=0,CT112="",CT112=0),0,BD112*MIN(MaxScal,TgtVol/CT112))</f>
        <v>0</v>
      </c>
      <c r="DP112" s="26" t="n">
        <f aca="false">IF(OR(BE112=0,CU112="",CU112=0),0,BE112*MIN(MaxScal,TgtVol/CU112))</f>
        <v>0</v>
      </c>
      <c r="DQ112" s="26" t="n">
        <f aca="false">IF(OR(BF112=0,CV112="",CV112=0),0,BF112*MIN(MaxScal,TgtVol/CV112))</f>
        <v>0</v>
      </c>
      <c r="DR112" s="26" t="n">
        <f aca="false">IF(OR(BG112=0,CW112="",CW112=0),0,BG112*MIN(MaxScal,TgtVol/CW112))</f>
        <v>0</v>
      </c>
      <c r="DS112" s="26" t="n">
        <f aca="false">IF(OR(BH112=0,CX112="",CX112=0),0,BH112*MIN(MaxScal,TgtVol/CX112))</f>
        <v>0</v>
      </c>
      <c r="DT112" s="26" t="n">
        <f aca="false">IF(OR(BI112=0,CY112="",CY112=0),0,BI112*MIN(MaxScal,TgtVol/CY112))</f>
        <v>0</v>
      </c>
      <c r="DU112" s="26" t="n">
        <f aca="false">IF(OR(BJ112=0,CZ112="",CZ112=0),0,BJ112*MIN(MaxScal,TgtVol/CZ112))</f>
        <v>0</v>
      </c>
      <c r="DV112" s="26" t="n">
        <f aca="false">IF(OR(BK112=0,DA112="",DA112=0),0,BK112*MIN(MaxScal,TgtVol/DA112))</f>
        <v>0</v>
      </c>
      <c r="DW112" s="26" t="n">
        <f aca="false">IF(OR(BL112=0,DB112="",DB112=0),0,BL112*MIN(MaxScal,TgtVol/DB112))</f>
        <v>0</v>
      </c>
      <c r="DX112" s="28" t="n">
        <f aca="false">IFERROR(DC111*BM112,"")</f>
        <v>0.0083708159337861</v>
      </c>
      <c r="DY112" s="28" t="n">
        <f aca="false">IFERROR(DD111*BN112,"")</f>
        <v>0.00426719407135273</v>
      </c>
      <c r="DZ112" s="28" t="n">
        <f aca="false">IFERROR(DE111*BO112,"")</f>
        <v>0.00478431402422396</v>
      </c>
      <c r="EA112" s="28" t="n">
        <f aca="false">IFERROR(DF111*BP112,"")</f>
        <v>-0</v>
      </c>
      <c r="EB112" s="28" t="n">
        <f aca="false">IFERROR(DG111*BQ112,"")</f>
        <v>0.0098218647063003</v>
      </c>
      <c r="EC112" s="28" t="n">
        <f aca="false">IFERROR(DH111*BR112,"")</f>
        <v>0.00311092568006155</v>
      </c>
      <c r="ED112" s="28" t="n">
        <f aca="false">IFERROR(DI111*BS112,"")</f>
        <v>-0</v>
      </c>
      <c r="EE112" s="28" t="n">
        <f aca="false">IFERROR(DJ111*BT112,"")</f>
        <v>-0</v>
      </c>
      <c r="EF112" s="28" t="n">
        <f aca="false">IFERROR(DK111*BU112,"")</f>
        <v>0</v>
      </c>
      <c r="EG112" s="28" t="n">
        <f aca="false">IFERROR(DL111*BV112,"")</f>
        <v>-0</v>
      </c>
      <c r="EH112" s="28" t="n">
        <f aca="false">IFERROR(DM111*BW112,"")</f>
        <v>0</v>
      </c>
      <c r="EI112" s="28" t="n">
        <f aca="false">IFERROR(DN111*BX112,"")</f>
        <v>0</v>
      </c>
      <c r="EJ112" s="28" t="n">
        <f aca="false">IFERROR(DO111*BY112,"")</f>
        <v>0</v>
      </c>
      <c r="EK112" s="28" t="n">
        <f aca="false">IFERROR(DP111*BZ112,"")</f>
        <v>0</v>
      </c>
      <c r="EL112" s="28" t="n">
        <f aca="false">IFERROR(DQ111*CA112,"")</f>
        <v>0</v>
      </c>
      <c r="EM112" s="28" t="n">
        <f aca="false">IFERROR(DR111*CB112,"")</f>
        <v>0</v>
      </c>
      <c r="EN112" s="28" t="n">
        <f aca="false">IFERROR(DS111*CC112,"")</f>
        <v>-0</v>
      </c>
      <c r="EO112" s="28" t="n">
        <f aca="false">IFERROR(DT111*CD112,"")</f>
        <v>0</v>
      </c>
      <c r="EP112" s="28" t="n">
        <f aca="false">IFERROR(DU111*CE112,"")</f>
        <v>0</v>
      </c>
      <c r="EQ112" s="28" t="n">
        <f aca="false">IFERROR(DV111*CF112,"")</f>
        <v>0</v>
      </c>
      <c r="ER112" s="28" t="n">
        <f aca="false">IFERROR(DW111*CG112,"")</f>
        <v>0</v>
      </c>
      <c r="ES112" s="28" t="n">
        <f aca="false">IF(ROW()=4,"",SUM(DX112:ER112))</f>
        <v>0.0303551144157246</v>
      </c>
      <c r="ET112" s="29" t="n">
        <f aca="false">COUNTIF(AR112:BL112,"&gt;0")</f>
        <v>1</v>
      </c>
    </row>
    <row r="113" customFormat="false" ht="15" hidden="false" customHeight="false" outlineLevel="0" collapsed="false">
      <c r="A113" s="19" t="n">
        <v>41333</v>
      </c>
      <c r="B113" s="23" t="n">
        <f aca="false">ABS(Rates_Data!AD113-Rates_Data!AE113)</f>
        <v>0.782527272727273</v>
      </c>
      <c r="C113" s="23" t="n">
        <f aca="false">ABS(Rates_Data!AD113-Rates_Data!AF113)</f>
        <v>0.760018181818182</v>
      </c>
      <c r="D113" s="23" t="n">
        <f aca="false">ABS(Rates_Data!AD113-Rates_Data!AG113)</f>
        <v>1.28167272727273</v>
      </c>
      <c r="E113" s="23" t="n">
        <f aca="false">ABS(Rates_Data!AD113-Rates_Data!AH113)</f>
        <v>0.533036363636364</v>
      </c>
      <c r="F113" s="23" t="n">
        <f aca="false">ABS(Rates_Data!AD113-Rates_Data!AI113)</f>
        <v>1.30636363636364</v>
      </c>
      <c r="G113" s="23" t="n">
        <f aca="false">ABS(Rates_Data!AD113-Rates_Data!AJ113)</f>
        <v>0.677745454545455</v>
      </c>
      <c r="H113" s="23" t="n">
        <f aca="false">ABS(Rates_Data!AE113-Rates_Data!AF113)</f>
        <v>0.022509090909091</v>
      </c>
      <c r="I113" s="23" t="n">
        <f aca="false">ABS(Rates_Data!AE113-Rates_Data!AG113)</f>
        <v>0.499145454545454</v>
      </c>
      <c r="J113" s="23" t="n">
        <f aca="false">ABS(Rates_Data!AE113-Rates_Data!AH113)</f>
        <v>0.249490909090909</v>
      </c>
      <c r="K113" s="23" t="n">
        <f aca="false">ABS(Rates_Data!AE113-Rates_Data!AI113)</f>
        <v>0.523836363636364</v>
      </c>
      <c r="L113" s="23" t="n">
        <f aca="false">ABS(Rates_Data!AE113-Rates_Data!AJ113)</f>
        <v>0.104781818181818</v>
      </c>
      <c r="M113" s="23" t="n">
        <f aca="false">ABS(Rates_Data!AF113-Rates_Data!AG113)</f>
        <v>0.521654545454545</v>
      </c>
      <c r="N113" s="23" t="n">
        <f aca="false">ABS(Rates_Data!AF113-Rates_Data!AH113)</f>
        <v>0.226981818181818</v>
      </c>
      <c r="O113" s="23" t="n">
        <f aca="false">ABS(Rates_Data!AF113-Rates_Data!AI113)</f>
        <v>0.546345454545455</v>
      </c>
      <c r="P113" s="23" t="n">
        <f aca="false">ABS(Rates_Data!AF113-Rates_Data!AJ113)</f>
        <v>0.0822727272727272</v>
      </c>
      <c r="Q113" s="23" t="n">
        <f aca="false">ABS(Rates_Data!AG113-Rates_Data!AH113)</f>
        <v>0.748636363636364</v>
      </c>
      <c r="R113" s="23" t="n">
        <f aca="false">ABS(Rates_Data!AG113-Rates_Data!AI113)</f>
        <v>0.0246909090909092</v>
      </c>
      <c r="S113" s="23" t="n">
        <f aca="false">ABS(Rates_Data!AG113-Rates_Data!AJ113)</f>
        <v>0.603927272727273</v>
      </c>
      <c r="T113" s="23" t="n">
        <f aca="false">ABS(Rates_Data!AH113-Rates_Data!AI113)</f>
        <v>0.773327272727273</v>
      </c>
      <c r="U113" s="23" t="n">
        <f aca="false">ABS(Rates_Data!AH113-Rates_Data!AJ113)</f>
        <v>0.144709090909091</v>
      </c>
      <c r="V113" s="23" t="n">
        <f aca="false">ABS(Rates_Data!AI113-Rates_Data!AJ113)</f>
        <v>0.628618181818182</v>
      </c>
      <c r="W113" s="26" t="n">
        <f aca="false">IF(ROW()&lt;4+MinObs-1,"",IFERROR((B113-AVERAGE(B$4:B113))/STDEV(B$4:B113),""))</f>
        <v>1.52777954929139</v>
      </c>
      <c r="X113" s="26" t="n">
        <f aca="false">IF(ROW()&lt;4+MinObs-1,"",IFERROR((C113-AVERAGE(C$4:C113))/STDEV(C$4:C113),""))</f>
        <v>1.06056207349379</v>
      </c>
      <c r="Y113" s="26" t="n">
        <f aca="false">IF(ROW()&lt;4+MinObs-1,"",IFERROR((D113-AVERAGE(D$4:D113))/STDEV(D$4:D113),""))</f>
        <v>1.50611488456461</v>
      </c>
      <c r="Z113" s="26" t="n">
        <f aca="false">IF(ROW()&lt;4+MinObs-1,"",IFERROR((E113-AVERAGE(E$4:E113))/STDEV(E$4:E113),""))</f>
        <v>-0.474687079244339</v>
      </c>
      <c r="AA113" s="26" t="n">
        <f aca="false">IF(ROW()&lt;4+MinObs-1,"",IFERROR((F113-AVERAGE(F$4:F113))/STDEV(F$4:F113),""))</f>
        <v>2.28003977657261</v>
      </c>
      <c r="AB113" s="26" t="n">
        <f aca="false">IF(ROW()&lt;4+MinObs-1,"",IFERROR((G113-AVERAGE(G$4:G113))/STDEV(G$4:G113),""))</f>
        <v>0.982156495038939</v>
      </c>
      <c r="AC113" s="26" t="n">
        <f aca="false">IF(ROW()&lt;4+MinObs-1,"",IFERROR((H113-AVERAGE(H$4:H113))/STDEV(H$4:H113),""))</f>
        <v>-1.22425895132442</v>
      </c>
      <c r="AD113" s="26" t="n">
        <f aca="false">IF(ROW()&lt;4+MinObs-1,"",IFERROR((I113-AVERAGE(I$4:I113))/STDEV(I$4:I113),""))</f>
        <v>0.206620890425554</v>
      </c>
      <c r="AE113" s="26" t="n">
        <f aca="false">IF(ROW()&lt;4+MinObs-1,"",IFERROR((J113-AVERAGE(J$4:J113))/STDEV(J$4:J113),""))</f>
        <v>-0.790591779173394</v>
      </c>
      <c r="AF113" s="26" t="n">
        <f aca="false">IF(ROW()&lt;4+MinObs-1,"",IFERROR((K113-AVERAGE(K$4:K113))/STDEV(K$4:K113),""))</f>
        <v>0.752703037990614</v>
      </c>
      <c r="AG113" s="26" t="n">
        <f aca="false">IF(ROW()&lt;4+MinObs-1,"",IFERROR((L113-AVERAGE(L$4:L113))/STDEV(L$4:L113),""))</f>
        <v>-0.734228526755614</v>
      </c>
      <c r="AH113" s="26" t="n">
        <f aca="false">IF(ROW()&lt;4+MinObs-1,"",IFERROR((M113-AVERAGE(M$4:M113))/STDEV(M$4:M113),""))</f>
        <v>0.0543946244992374</v>
      </c>
      <c r="AI113" s="26" t="n">
        <f aca="false">IF(ROW()&lt;4+MinObs-1,"",IFERROR((N113-AVERAGE(N$4:N113))/STDEV(N$4:N113),""))</f>
        <v>-0.930048728462888</v>
      </c>
      <c r="AJ113" s="26" t="n">
        <f aca="false">IF(ROW()&lt;4+MinObs-1,"",IFERROR((O113-AVERAGE(O$4:O113))/STDEV(O$4:O113),""))</f>
        <v>0.876994385653173</v>
      </c>
      <c r="AK113" s="26" t="n">
        <f aca="false">IF(ROW()&lt;4+MinObs-1,"",IFERROR((P113-AVERAGE(P$4:P113))/STDEV(P$4:P113),""))</f>
        <v>-1.08676745615505</v>
      </c>
      <c r="AL113" s="26" t="n">
        <f aca="false">IF(ROW()&lt;4+MinObs-1,"",IFERROR((Q113-AVERAGE(Q$4:Q113))/STDEV(Q$4:Q113),""))</f>
        <v>0.741183106511662</v>
      </c>
      <c r="AM113" s="26" t="n">
        <f aca="false">IF(ROW()&lt;4+MinObs-1,"",IFERROR((R113-AVERAGE(R$4:R113))/STDEV(R$4:R113),""))</f>
        <v>-0.903226769958935</v>
      </c>
      <c r="AN113" s="26" t="n">
        <f aca="false">IF(ROW()&lt;4+MinObs-1,"",IFERROR((S113-AVERAGE(S$4:S113))/STDEV(S$4:S113),""))</f>
        <v>-0.131234780201789</v>
      </c>
      <c r="AO113" s="26" t="n">
        <f aca="false">IF(ROW()&lt;4+MinObs-1,"",IFERROR((T113-AVERAGE(T$4:T113))/STDEV(T$4:T113),""))</f>
        <v>0.781396168498237</v>
      </c>
      <c r="AP113" s="26" t="n">
        <f aca="false">IF(ROW()&lt;4+MinObs-1,"",IFERROR((U113-AVERAGE(U$4:U113))/STDEV(U$4:U113),""))</f>
        <v>-1.42026107652711</v>
      </c>
      <c r="AQ113" s="26" t="n">
        <f aca="false">IF(ROW()&lt;4+MinObs-1,"",IFERROR((V113-AVERAGE(V$4:V113))/STDEV(V$4:V113),""))</f>
        <v>0.753943192885962</v>
      </c>
      <c r="AR113" s="26" t="n">
        <f aca="false">IF(W113="",0,IF(W113&gt;=z4,w4,IF(W113&gt;=z3,w3,IF(W113&gt;=zEntry,w2,IF(AND(W113&gt;=ExitZ,AR112&gt;0),w2,0)))))</f>
        <v>0</v>
      </c>
      <c r="AS113" s="26" t="n">
        <f aca="false">IF(X113="",0,IF(X113&gt;=z4,w4,IF(X113&gt;=z3,w3,IF(X113&gt;=zEntry,w2,IF(AND(X113&gt;=ExitZ,AS112&gt;0),w2,0)))))</f>
        <v>0</v>
      </c>
      <c r="AT113" s="26" t="n">
        <f aca="false">IF(Y113="",0,IF(Y113&gt;=z4,w4,IF(Y113&gt;=z3,w3,IF(Y113&gt;=zEntry,w2,IF(AND(Y113&gt;=ExitZ,AT112&gt;0),w2,0)))))</f>
        <v>0</v>
      </c>
      <c r="AU113" s="26" t="n">
        <f aca="false">IF(Z113="",0,IF(Z113&gt;=z4,w4,IF(Z113&gt;=z3,w3,IF(Z113&gt;=zEntry,w2,IF(AND(Z113&gt;=ExitZ,AU112&gt;0),w2,0)))))</f>
        <v>0</v>
      </c>
      <c r="AV113" s="26" t="n">
        <f aca="false">IF(AA113="",0,IF(AA113&gt;=z4,w4,IF(AA113&gt;=z3,w3,IF(AA113&gt;=zEntry,w2,IF(AND(AA113&gt;=ExitZ,AV112&gt;0),w2,0)))))</f>
        <v>1</v>
      </c>
      <c r="AW113" s="26" t="n">
        <f aca="false">IF(AB113="",0,IF(AB113&gt;=z4,w4,IF(AB113&gt;=z3,w3,IF(AB113&gt;=zEntry,w2,IF(AND(AB113&gt;=ExitZ,AW112&gt;0),w2,0)))))</f>
        <v>0</v>
      </c>
      <c r="AX113" s="26" t="n">
        <f aca="false">IF(AC113="",0,IF(AC113&gt;=z4,w4,IF(AC113&gt;=z3,w3,IF(AC113&gt;=zEntry,w2,IF(AND(AC113&gt;=ExitZ,AX112&gt;0),w2,0)))))</f>
        <v>0</v>
      </c>
      <c r="AY113" s="26" t="n">
        <f aca="false">IF(AD113="",0,IF(AD113&gt;=z4,w4,IF(AD113&gt;=z3,w3,IF(AD113&gt;=zEntry,w2,IF(AND(AD113&gt;=ExitZ,AY112&gt;0),w2,0)))))</f>
        <v>0</v>
      </c>
      <c r="AZ113" s="26" t="n">
        <f aca="false">IF(AE113="",0,IF(AE113&gt;=z4,w4,IF(AE113&gt;=z3,w3,IF(AE113&gt;=zEntry,w2,IF(AND(AE113&gt;=ExitZ,AZ112&gt;0),w2,0)))))</f>
        <v>0</v>
      </c>
      <c r="BA113" s="26" t="n">
        <f aca="false">IF(AF113="",0,IF(AF113&gt;=z4,w4,IF(AF113&gt;=z3,w3,IF(AF113&gt;=zEntry,w2,IF(AND(AF113&gt;=ExitZ,BA112&gt;0),w2,0)))))</f>
        <v>0</v>
      </c>
      <c r="BB113" s="26" t="n">
        <f aca="false">IF(AG113="",0,IF(AG113&gt;=z4,w4,IF(AG113&gt;=z3,w3,IF(AG113&gt;=zEntry,w2,IF(AND(AG113&gt;=ExitZ,BB112&gt;0),w2,0)))))</f>
        <v>0</v>
      </c>
      <c r="BC113" s="26" t="n">
        <f aca="false">IF(AH113="",0,IF(AH113&gt;=z4,w4,IF(AH113&gt;=z3,w3,IF(AH113&gt;=zEntry,w2,IF(AND(AH113&gt;=ExitZ,BC112&gt;0),w2,0)))))</f>
        <v>0</v>
      </c>
      <c r="BD113" s="26" t="n">
        <f aca="false">IF(AI113="",0,IF(AI113&gt;=z4,w4,IF(AI113&gt;=z3,w3,IF(AI113&gt;=zEntry,w2,IF(AND(AI113&gt;=ExitZ,BD112&gt;0),w2,0)))))</f>
        <v>0</v>
      </c>
      <c r="BE113" s="26" t="n">
        <f aca="false">IF(AJ113="",0,IF(AJ113&gt;=z4,w4,IF(AJ113&gt;=z3,w3,IF(AJ113&gt;=zEntry,w2,IF(AND(AJ113&gt;=ExitZ,BE112&gt;0),w2,0)))))</f>
        <v>0</v>
      </c>
      <c r="BF113" s="26" t="n">
        <f aca="false">IF(AK113="",0,IF(AK113&gt;=z4,w4,IF(AK113&gt;=z3,w3,IF(AK113&gt;=zEntry,w2,IF(AND(AK113&gt;=ExitZ,BF112&gt;0),w2,0)))))</f>
        <v>0</v>
      </c>
      <c r="BG113" s="26" t="n">
        <f aca="false">IF(AL113="",0,IF(AL113&gt;=z4,w4,IF(AL113&gt;=z3,w3,IF(AL113&gt;=zEntry,w2,IF(AND(AL113&gt;=ExitZ,BG112&gt;0),w2,0)))))</f>
        <v>0</v>
      </c>
      <c r="BH113" s="26" t="n">
        <f aca="false">IF(AM113="",0,IF(AM113&gt;=z4,w4,IF(AM113&gt;=z3,w3,IF(AM113&gt;=zEntry,w2,IF(AND(AM113&gt;=ExitZ,BH112&gt;0),w2,0)))))</f>
        <v>0</v>
      </c>
      <c r="BI113" s="26" t="n">
        <f aca="false">IF(AN113="",0,IF(AN113&gt;=z4,w4,IF(AN113&gt;=z3,w3,IF(AN113&gt;=zEntry,w2,IF(AND(AN113&gt;=ExitZ,BI112&gt;0),w2,0)))))</f>
        <v>0</v>
      </c>
      <c r="BJ113" s="26" t="n">
        <f aca="false">IF(AO113="",0,IF(AO113&gt;=z4,w4,IF(AO113&gt;=z3,w3,IF(AO113&gt;=zEntry,w2,IF(AND(AO113&gt;=ExitZ,BJ112&gt;0),w2,0)))))</f>
        <v>0</v>
      </c>
      <c r="BK113" s="26" t="n">
        <f aca="false">IF(AP113="",0,IF(AP113&gt;=z4,w4,IF(AP113&gt;=z3,w3,IF(AP113&gt;=zEntry,w2,IF(AND(AP113&gt;=ExitZ,BK112&gt;0),w2,0)))))</f>
        <v>0</v>
      </c>
      <c r="BL113" s="26" t="n">
        <f aca="false">IF(AQ113="",0,IF(AQ113&gt;=z4,w4,IF(AQ113&gt;=z3,w3,IF(AQ113&gt;=zEntry,w2,IF(AND(AQ113&gt;=ExitZ,BL112&gt;0),w2,0)))))</f>
        <v>0</v>
      </c>
      <c r="BM113" s="23" t="n">
        <f aca="false">IF(Rates_Data!AD112&gt;=Rates_Data!AE112,Rates_Data!AK113-Rates_Data!AL113,Rates_Data!AL113-Rates_Data!AK113)</f>
        <v>0.004237</v>
      </c>
      <c r="BN113" s="23" t="n">
        <f aca="false">IF(Rates_Data!AD112&gt;=Rates_Data!AF112,Rates_Data!AK113-Rates_Data!AM113,Rates_Data!AM113-Rates_Data!AK113)</f>
        <v>0.008493</v>
      </c>
      <c r="BO113" s="23" t="n">
        <f aca="false">IF(Rates_Data!AD112&gt;=Rates_Data!AG112,Rates_Data!AK113-Rates_Data!AN113,Rates_Data!AN113-Rates_Data!AK113)</f>
        <v>0.002109</v>
      </c>
      <c r="BP113" s="23" t="n">
        <f aca="false">IF(Rates_Data!AD112&gt;=Rates_Data!AH112,Rates_Data!AK113-Rates_Data!AO113,Rates_Data!AO113-Rates_Data!AK113)</f>
        <v>0.00400900000000001</v>
      </c>
      <c r="BQ113" s="23" t="n">
        <f aca="false">IF(Rates_Data!AD112&gt;=Rates_Data!AI112,Rates_Data!AK113-Rates_Data!AP113,Rates_Data!AP113-Rates_Data!AK113)</f>
        <v>0.00665</v>
      </c>
      <c r="BR113" s="23" t="n">
        <f aca="false">IF(Rates_Data!AD112&gt;=Rates_Data!AJ112,Rates_Data!AK113-Rates_Data!AQ113,Rates_Data!AQ113-Rates_Data!AK113)</f>
        <v>0.004085</v>
      </c>
      <c r="BS113" s="23" t="n">
        <f aca="false">IF(Rates_Data!AE112&gt;=Rates_Data!AF112,Rates_Data!AL113-Rates_Data!AM113,Rates_Data!AM113-Rates_Data!AL113)</f>
        <v>0.004256</v>
      </c>
      <c r="BT113" s="23" t="n">
        <f aca="false">IF(Rates_Data!AE112&gt;=Rates_Data!AG112,Rates_Data!AL113-Rates_Data!AN113,Rates_Data!AN113-Rates_Data!AL113)</f>
        <v>-0.002128</v>
      </c>
      <c r="BU113" s="23" t="n">
        <f aca="false">IF(Rates_Data!AE112&gt;=Rates_Data!AH112,Rates_Data!AL113-Rates_Data!AO113,Rates_Data!AO113-Rates_Data!AL113)</f>
        <v>0.000227999999999996</v>
      </c>
      <c r="BV113" s="23" t="n">
        <f aca="false">IF(Rates_Data!AE112&gt;=Rates_Data!AI112,Rates_Data!AL113-Rates_Data!AP113,Rates_Data!AP113-Rates_Data!AL113)</f>
        <v>0.002413</v>
      </c>
      <c r="BW113" s="23" t="n">
        <f aca="false">IF(Rates_Data!AE112&gt;=Rates_Data!AJ112,Rates_Data!AL113-Rates_Data!AQ113,Rates_Data!AQ113-Rates_Data!AL113)</f>
        <v>0.000152000000000004</v>
      </c>
      <c r="BX113" s="23" t="n">
        <f aca="false">IF(Rates_Data!AF112&gt;=Rates_Data!AG112,Rates_Data!AM113-Rates_Data!AN113,Rates_Data!AN113-Rates_Data!AM113)</f>
        <v>-0.006384</v>
      </c>
      <c r="BY113" s="23" t="n">
        <f aca="false">IF(Rates_Data!AF112&gt;=Rates_Data!AH112,Rates_Data!AM113-Rates_Data!AO113,Rates_Data!AO113-Rates_Data!AM113)</f>
        <v>0.004484</v>
      </c>
      <c r="BZ113" s="23" t="n">
        <f aca="false">IF(Rates_Data!AF112&gt;=Rates_Data!AI112,Rates_Data!AM113-Rates_Data!AP113,Rates_Data!AP113-Rates_Data!AM113)</f>
        <v>-0.001843</v>
      </c>
      <c r="CA113" s="23" t="n">
        <f aca="false">IF(Rates_Data!AF112&gt;=Rates_Data!AJ112,Rates_Data!AM113-Rates_Data!AQ113,Rates_Data!AQ113-Rates_Data!AM113)</f>
        <v>0.004408</v>
      </c>
      <c r="CB113" s="23" t="n">
        <f aca="false">IF(Rates_Data!AG112&gt;=Rates_Data!AH112,Rates_Data!AN113-Rates_Data!AO113,Rates_Data!AO113-Rates_Data!AN113)</f>
        <v>-0.0019</v>
      </c>
      <c r="CC113" s="23" t="n">
        <f aca="false">IF(Rates_Data!AG112&gt;=Rates_Data!AI112,Rates_Data!AN113-Rates_Data!AP113,Rates_Data!AP113-Rates_Data!AN113)</f>
        <v>-0.004541</v>
      </c>
      <c r="CD113" s="23" t="n">
        <f aca="false">IF(Rates_Data!AG112&gt;=Rates_Data!AJ112,Rates_Data!AN113-Rates_Data!AQ113,Rates_Data!AQ113-Rates_Data!AN113)</f>
        <v>-0.00197599999999999</v>
      </c>
      <c r="CE113" s="23" t="n">
        <f aca="false">IF(Rates_Data!AH112&gt;=Rates_Data!AI112,Rates_Data!AO113-Rates_Data!AP113,Rates_Data!AP113-Rates_Data!AO113)</f>
        <v>0.00264099999999999</v>
      </c>
      <c r="CF113" s="23" t="n">
        <f aca="false">IF(Rates_Data!AH112&gt;=Rates_Data!AJ112,Rates_Data!AO113-Rates_Data!AQ113,Rates_Data!AQ113-Rates_Data!AO113)</f>
        <v>7.59999999999916E-005</v>
      </c>
      <c r="CG113" s="23" t="n">
        <f aca="false">IF(Rates_Data!AI112&gt;=Rates_Data!AJ112,Rates_Data!AP113-Rates_Data!AQ113,Rates_Data!AQ113-Rates_Data!AP113)</f>
        <v>0.002565</v>
      </c>
      <c r="CH113" s="27" t="n">
        <f aca="false">IF(ROW()&lt;4+VolLB,"",STDEV(INDEX($BM:$BM,ROW()-VolLB+1):INDEX($BM:$BM,ROW()))*SQRT(12))</f>
        <v>0.0208996416289621</v>
      </c>
      <c r="CI113" s="27" t="n">
        <f aca="false">IF(ROW()&lt;4+VolLB,"",STDEV(INDEX($BN:$BN,ROW()-VolLB+1):INDEX($BN:$BN,ROW()))*SQRT(12))</f>
        <v>0.01993714410269</v>
      </c>
      <c r="CJ113" s="27" t="n">
        <f aca="false">IF(ROW()&lt;4+VolLB,"",STDEV(INDEX($BO:$BO,ROW()-VolLB+1):INDEX($BO:$BO,ROW()))*SQRT(12))</f>
        <v>0.0220205028046916</v>
      </c>
      <c r="CK113" s="27" t="n">
        <f aca="false">IF(ROW()&lt;4+VolLB,"",STDEV(INDEX($BP:$BP,ROW()-VolLB+1):INDEX($BP:$BP,ROW()))*SQRT(12))</f>
        <v>0.01850334906211</v>
      </c>
      <c r="CL113" s="27" t="n">
        <f aca="false">IF(ROW()&lt;4+VolLB,"",STDEV(INDEX($BQ:$BQ,ROW()-VolLB+1):INDEX($BQ:$BQ,ROW()))*SQRT(12))</f>
        <v>0.0192029736625793</v>
      </c>
      <c r="CM113" s="27" t="n">
        <f aca="false">IF(ROW()&lt;4+VolLB,"",STDEV(INDEX($BR:$BR,ROW()-VolLB+1):INDEX($BR:$BR,ROW()))*SQRT(12))</f>
        <v>0.0172299738194533</v>
      </c>
      <c r="CN113" s="27" t="n">
        <f aca="false">IF(ROW()&lt;4+VolLB,"",STDEV(INDEX($BS:$BS,ROW()-VolLB+1):INDEX($BS:$BS,ROW()))*SQRT(12))</f>
        <v>0.0245041257080167</v>
      </c>
      <c r="CO113" s="27" t="n">
        <f aca="false">IF(ROW()&lt;4+VolLB,"",STDEV(INDEX($BT:$BT,ROW()-VolLB+1):INDEX($BT:$BT,ROW()))*SQRT(12))</f>
        <v>0.0203888274865474</v>
      </c>
      <c r="CP113" s="27" t="n">
        <f aca="false">IF(ROW()&lt;4+VolLB,"",STDEV(INDEX($BU:$BU,ROW()-VolLB+1):INDEX($BU:$BU,ROW()))*SQRT(12))</f>
        <v>0.0236166769621243</v>
      </c>
      <c r="CQ113" s="27" t="n">
        <f aca="false">IF(ROW()&lt;4+VolLB,"",STDEV(INDEX($BV:$BV,ROW()-VolLB+1):INDEX($BV:$BV,ROW()))*SQRT(12))</f>
        <v>0.0221667485862432</v>
      </c>
      <c r="CR113" s="27" t="n">
        <f aca="false">IF(ROW()&lt;4+VolLB,"",STDEV(INDEX($BW:$BW,ROW()-VolLB+1):INDEX($BW:$BW,ROW()))*SQRT(12))</f>
        <v>0.0206876438005648</v>
      </c>
      <c r="CS113" s="27" t="n">
        <f aca="false">IF(ROW()&lt;4+VolLB,"",STDEV(INDEX($BX:$BX,ROW()-VolLB+1):INDEX($BX:$BX,ROW()))*SQRT(12))</f>
        <v>0.0247200664277116</v>
      </c>
      <c r="CT113" s="27" t="n">
        <f aca="false">IF(ROW()&lt;4+VolLB,"",STDEV(INDEX($BY:$BY,ROW()-VolLB+1):INDEX($BY:$BY,ROW()))*SQRT(12))</f>
        <v>0.0204871247763077</v>
      </c>
      <c r="CU113" s="27" t="n">
        <f aca="false">IF(ROW()&lt;4+VolLB,"",STDEV(INDEX($BZ:$BZ,ROW()-VolLB+1):INDEX($BZ:$BZ,ROW()))*SQRT(12))</f>
        <v>0.0227249256221738</v>
      </c>
      <c r="CV113" s="27" t="n">
        <f aca="false">IF(ROW()&lt;4+VolLB,"",STDEV(INDEX($CA:$CA,ROW()-VolLB+1):INDEX($CA:$CA,ROW()))*SQRT(12))</f>
        <v>0.0173621547321425</v>
      </c>
      <c r="CW113" s="27" t="n">
        <f aca="false">IF(ROW()&lt;4+VolLB,"",STDEV(INDEX($CB:$CB,ROW()-VolLB+1):INDEX($CB:$CB,ROW()))*SQRT(12))</f>
        <v>0.0211959285713082</v>
      </c>
      <c r="CX113" s="27" t="n">
        <f aca="false">IF(ROW()&lt;4+VolLB,"",STDEV(INDEX($CC:$CC,ROW()-VolLB+1):INDEX($CC:$CC,ROW()))*SQRT(12))</f>
        <v>0.0228529437045188</v>
      </c>
      <c r="CY113" s="27" t="n">
        <f aca="false">IF(ROW()&lt;4+VolLB,"",STDEV(INDEX($CD:$CD,ROW()-VolLB+1):INDEX($CD:$CD,ROW()))*SQRT(12))</f>
        <v>0.0202149410436934</v>
      </c>
      <c r="CZ113" s="27" t="n">
        <f aca="false">IF(ROW()&lt;4+VolLB,"",STDEV(INDEX($CE:$CE,ROW()-VolLB+1):INDEX($CE:$CE,ROW()))*SQRT(12))</f>
        <v>0.0198447302444803</v>
      </c>
      <c r="DA113" s="27" t="n">
        <f aca="false">IF(ROW()&lt;4+VolLB,"",STDEV(INDEX($CF:$CF,ROW()-VolLB+1):INDEX($CF:$CF,ROW()))*SQRT(12))</f>
        <v>0.0215649886805089</v>
      </c>
      <c r="DB113" s="27" t="n">
        <f aca="false">IF(ROW()&lt;4+VolLB,"",STDEV(INDEX($CG:$CG,ROW()-VolLB+1):INDEX($CG:$CG,ROW()))*SQRT(12))</f>
        <v>0.021352814984491</v>
      </c>
      <c r="DC113" s="26" t="n">
        <f aca="false">IF(OR(AR113=0,CH113="",CH113=0),0,AR113*MIN(MaxScal,TgtVol/CH113))</f>
        <v>0</v>
      </c>
      <c r="DD113" s="26" t="n">
        <f aca="false">IF(OR(AS113=0,CI113="",CI113=0),0,AS113*MIN(MaxScal,TgtVol/CI113))</f>
        <v>0</v>
      </c>
      <c r="DE113" s="26" t="n">
        <f aca="false">IF(OR(AT113=0,CJ113="",CJ113=0),0,AT113*MIN(MaxScal,TgtVol/CJ113))</f>
        <v>0</v>
      </c>
      <c r="DF113" s="26" t="n">
        <f aca="false">IF(OR(AU113=0,CK113="",CK113=0),0,AU113*MIN(MaxScal,TgtVol/CK113))</f>
        <v>0</v>
      </c>
      <c r="DG113" s="26" t="n">
        <f aca="false">IF(OR(AV113=0,CL113="",CL113=0),0,AV113*MIN(MaxScal,TgtVol/CL113))</f>
        <v>1.0415053601294</v>
      </c>
      <c r="DH113" s="26" t="n">
        <f aca="false">IF(OR(AW113=0,CM113="",CM113=0),0,AW113*MIN(MaxScal,TgtVol/CM113))</f>
        <v>0</v>
      </c>
      <c r="DI113" s="26" t="n">
        <f aca="false">IF(OR(AX113=0,CN113="",CN113=0),0,AX113*MIN(MaxScal,TgtVol/CN113))</f>
        <v>0</v>
      </c>
      <c r="DJ113" s="26" t="n">
        <f aca="false">IF(OR(AY113=0,CO113="",CO113=0),0,AY113*MIN(MaxScal,TgtVol/CO113))</f>
        <v>0</v>
      </c>
      <c r="DK113" s="26" t="n">
        <f aca="false">IF(OR(AZ113=0,CP113="",CP113=0),0,AZ113*MIN(MaxScal,TgtVol/CP113))</f>
        <v>0</v>
      </c>
      <c r="DL113" s="26" t="n">
        <f aca="false">IF(OR(BA113=0,CQ113="",CQ113=0),0,BA113*MIN(MaxScal,TgtVol/CQ113))</f>
        <v>0</v>
      </c>
      <c r="DM113" s="26" t="n">
        <f aca="false">IF(OR(BB113=0,CR113="",CR113=0),0,BB113*MIN(MaxScal,TgtVol/CR113))</f>
        <v>0</v>
      </c>
      <c r="DN113" s="26" t="n">
        <f aca="false">IF(OR(BC113=0,CS113="",CS113=0),0,BC113*MIN(MaxScal,TgtVol/CS113))</f>
        <v>0</v>
      </c>
      <c r="DO113" s="26" t="n">
        <f aca="false">IF(OR(BD113=0,CT113="",CT113=0),0,BD113*MIN(MaxScal,TgtVol/CT113))</f>
        <v>0</v>
      </c>
      <c r="DP113" s="26" t="n">
        <f aca="false">IF(OR(BE113=0,CU113="",CU113=0),0,BE113*MIN(MaxScal,TgtVol/CU113))</f>
        <v>0</v>
      </c>
      <c r="DQ113" s="26" t="n">
        <f aca="false">IF(OR(BF113=0,CV113="",CV113=0),0,BF113*MIN(MaxScal,TgtVol/CV113))</f>
        <v>0</v>
      </c>
      <c r="DR113" s="26" t="n">
        <f aca="false">IF(OR(BG113=0,CW113="",CW113=0),0,BG113*MIN(MaxScal,TgtVol/CW113))</f>
        <v>0</v>
      </c>
      <c r="DS113" s="26" t="n">
        <f aca="false">IF(OR(BH113=0,CX113="",CX113=0),0,BH113*MIN(MaxScal,TgtVol/CX113))</f>
        <v>0</v>
      </c>
      <c r="DT113" s="26" t="n">
        <f aca="false">IF(OR(BI113=0,CY113="",CY113=0),0,BI113*MIN(MaxScal,TgtVol/CY113))</f>
        <v>0</v>
      </c>
      <c r="DU113" s="26" t="n">
        <f aca="false">IF(OR(BJ113=0,CZ113="",CZ113=0),0,BJ113*MIN(MaxScal,TgtVol/CZ113))</f>
        <v>0</v>
      </c>
      <c r="DV113" s="26" t="n">
        <f aca="false">IF(OR(BK113=0,DA113="",DA113=0),0,BK113*MIN(MaxScal,TgtVol/DA113))</f>
        <v>0</v>
      </c>
      <c r="DW113" s="26" t="n">
        <f aca="false">IF(OR(BL113=0,DB113="",DB113=0),0,BL113*MIN(MaxScal,TgtVol/DB113))</f>
        <v>0</v>
      </c>
      <c r="DX113" s="28" t="n">
        <f aca="false">IFERROR(DC112*BM113,"")</f>
        <v>0</v>
      </c>
      <c r="DY113" s="28" t="n">
        <f aca="false">IFERROR(DD112*BN113,"")</f>
        <v>0</v>
      </c>
      <c r="DZ113" s="28" t="n">
        <f aca="false">IFERROR(DE112*BO113,"")</f>
        <v>0</v>
      </c>
      <c r="EA113" s="28" t="n">
        <f aca="false">IFERROR(DF112*BP113,"")</f>
        <v>0</v>
      </c>
      <c r="EB113" s="28" t="n">
        <f aca="false">IFERROR(DG112*BQ113,"")</f>
        <v>0.00702217586907832</v>
      </c>
      <c r="EC113" s="28" t="n">
        <f aca="false">IFERROR(DH112*BR113,"")</f>
        <v>0</v>
      </c>
      <c r="ED113" s="28" t="n">
        <f aca="false">IFERROR(DI112*BS113,"")</f>
        <v>0</v>
      </c>
      <c r="EE113" s="28" t="n">
        <f aca="false">IFERROR(DJ112*BT113,"")</f>
        <v>-0</v>
      </c>
      <c r="EF113" s="28" t="n">
        <f aca="false">IFERROR(DK112*BU113,"")</f>
        <v>0</v>
      </c>
      <c r="EG113" s="28" t="n">
        <f aca="false">IFERROR(DL112*BV113,"")</f>
        <v>0</v>
      </c>
      <c r="EH113" s="28" t="n">
        <f aca="false">IFERROR(DM112*BW113,"")</f>
        <v>0</v>
      </c>
      <c r="EI113" s="28" t="n">
        <f aca="false">IFERROR(DN112*BX113,"")</f>
        <v>-0</v>
      </c>
      <c r="EJ113" s="28" t="n">
        <f aca="false">IFERROR(DO112*BY113,"")</f>
        <v>0</v>
      </c>
      <c r="EK113" s="28" t="n">
        <f aca="false">IFERROR(DP112*BZ113,"")</f>
        <v>-0</v>
      </c>
      <c r="EL113" s="28" t="n">
        <f aca="false">IFERROR(DQ112*CA113,"")</f>
        <v>0</v>
      </c>
      <c r="EM113" s="28" t="n">
        <f aca="false">IFERROR(DR112*CB113,"")</f>
        <v>-0</v>
      </c>
      <c r="EN113" s="28" t="n">
        <f aca="false">IFERROR(DS112*CC113,"")</f>
        <v>-0</v>
      </c>
      <c r="EO113" s="28" t="n">
        <f aca="false">IFERROR(DT112*CD113,"")</f>
        <v>-0</v>
      </c>
      <c r="EP113" s="28" t="n">
        <f aca="false">IFERROR(DU112*CE113,"")</f>
        <v>0</v>
      </c>
      <c r="EQ113" s="28" t="n">
        <f aca="false">IFERROR(DV112*CF113,"")</f>
        <v>0</v>
      </c>
      <c r="ER113" s="28" t="n">
        <f aca="false">IFERROR(DW112*CG113,"")</f>
        <v>0</v>
      </c>
      <c r="ES113" s="28" t="n">
        <f aca="false">IF(ROW()=4,"",SUM(DX113:ER113))</f>
        <v>0.00702217586907832</v>
      </c>
      <c r="ET113" s="29" t="n">
        <f aca="false">COUNTIF(AR113:BL113,"&gt;0")</f>
        <v>1</v>
      </c>
    </row>
    <row r="114" customFormat="false" ht="15" hidden="false" customHeight="false" outlineLevel="0" collapsed="false">
      <c r="A114" s="19" t="n">
        <v>41364</v>
      </c>
      <c r="B114" s="23" t="n">
        <f aca="false">ABS(Rates_Data!AD114-Rates_Data!AE114)</f>
        <v>0.66745945945946</v>
      </c>
      <c r="C114" s="23" t="n">
        <f aca="false">ABS(Rates_Data!AD114-Rates_Data!AF114)</f>
        <v>0.470738738738739</v>
      </c>
      <c r="D114" s="23" t="n">
        <f aca="false">ABS(Rates_Data!AD114-Rates_Data!AG114)</f>
        <v>0.77363963963964</v>
      </c>
      <c r="E114" s="23" t="n">
        <f aca="false">ABS(Rates_Data!AD114-Rates_Data!AH114)</f>
        <v>0.159585585585586</v>
      </c>
      <c r="F114" s="23" t="n">
        <f aca="false">ABS(Rates_Data!AD114-Rates_Data!AI114)</f>
        <v>1.00126126126126</v>
      </c>
      <c r="G114" s="23" t="n">
        <f aca="false">ABS(Rates_Data!AD114-Rates_Data!AJ114)</f>
        <v>0.297045045045046</v>
      </c>
      <c r="H114" s="23" t="n">
        <f aca="false">ABS(Rates_Data!AE114-Rates_Data!AF114)</f>
        <v>0.196720720720721</v>
      </c>
      <c r="I114" s="23" t="n">
        <f aca="false">ABS(Rates_Data!AE114-Rates_Data!AG114)</f>
        <v>0.10618018018018</v>
      </c>
      <c r="J114" s="23" t="n">
        <f aca="false">ABS(Rates_Data!AE114-Rates_Data!AH114)</f>
        <v>0.507873873873874</v>
      </c>
      <c r="K114" s="23" t="n">
        <f aca="false">ABS(Rates_Data!AE114-Rates_Data!AI114)</f>
        <v>0.333801801801802</v>
      </c>
      <c r="L114" s="23" t="n">
        <f aca="false">ABS(Rates_Data!AE114-Rates_Data!AJ114)</f>
        <v>0.370414414414414</v>
      </c>
      <c r="M114" s="23" t="n">
        <f aca="false">ABS(Rates_Data!AF114-Rates_Data!AG114)</f>
        <v>0.302900900900901</v>
      </c>
      <c r="N114" s="23" t="n">
        <f aca="false">ABS(Rates_Data!AF114-Rates_Data!AH114)</f>
        <v>0.311153153153153</v>
      </c>
      <c r="O114" s="23" t="n">
        <f aca="false">ABS(Rates_Data!AF114-Rates_Data!AI114)</f>
        <v>0.530522522522522</v>
      </c>
      <c r="P114" s="23" t="n">
        <f aca="false">ABS(Rates_Data!AF114-Rates_Data!AJ114)</f>
        <v>0.173693693693693</v>
      </c>
      <c r="Q114" s="23" t="n">
        <f aca="false">ABS(Rates_Data!AG114-Rates_Data!AH114)</f>
        <v>0.614054054054054</v>
      </c>
      <c r="R114" s="23" t="n">
        <f aca="false">ABS(Rates_Data!AG114-Rates_Data!AI114)</f>
        <v>0.227621621621622</v>
      </c>
      <c r="S114" s="23" t="n">
        <f aca="false">ABS(Rates_Data!AG114-Rates_Data!AJ114)</f>
        <v>0.476594594594594</v>
      </c>
      <c r="T114" s="23" t="n">
        <f aca="false">ABS(Rates_Data!AH114-Rates_Data!AI114)</f>
        <v>0.841675675675675</v>
      </c>
      <c r="U114" s="23" t="n">
        <f aca="false">ABS(Rates_Data!AH114-Rates_Data!AJ114)</f>
        <v>0.137459459459459</v>
      </c>
      <c r="V114" s="23" t="n">
        <f aca="false">ABS(Rates_Data!AI114-Rates_Data!AJ114)</f>
        <v>0.704216216216216</v>
      </c>
      <c r="W114" s="26" t="n">
        <f aca="false">IF(ROW()&lt;4+MinObs-1,"",IFERROR((B114-AVERAGE(B$4:B114))/STDEV(B$4:B114),""))</f>
        <v>1.12020824472512</v>
      </c>
      <c r="X114" s="26" t="n">
        <f aca="false">IF(ROW()&lt;4+MinObs-1,"",IFERROR((C114-AVERAGE(C$4:C114))/STDEV(C$4:C114),""))</f>
        <v>0.177868130548853</v>
      </c>
      <c r="Y114" s="26" t="n">
        <f aca="false">IF(ROW()&lt;4+MinObs-1,"",IFERROR((D114-AVERAGE(D$4:D114))/STDEV(D$4:D114),""))</f>
        <v>0.441201219361834</v>
      </c>
      <c r="Z114" s="26" t="n">
        <f aca="false">IF(ROW()&lt;4+MinObs-1,"",IFERROR((E114-AVERAGE(E$4:E114))/STDEV(E$4:E114),""))</f>
        <v>-1.3314894928826</v>
      </c>
      <c r="AA114" s="26" t="n">
        <f aca="false">IF(ROW()&lt;4+MinObs-1,"",IFERROR((F114-AVERAGE(F$4:F114))/STDEV(F$4:F114),""))</f>
        <v>1.4216196703645</v>
      </c>
      <c r="AB114" s="26" t="n">
        <f aca="false">IF(ROW()&lt;4+MinObs-1,"",IFERROR((G114-AVERAGE(G$4:G114))/STDEV(G$4:G114),""))</f>
        <v>-0.24464850670937</v>
      </c>
      <c r="AC114" s="26" t="n">
        <f aca="false">IF(ROW()&lt;4+MinObs-1,"",IFERROR((H114-AVERAGE(H$4:H114))/STDEV(H$4:H114),""))</f>
        <v>-0.464199273449794</v>
      </c>
      <c r="AD114" s="26" t="n">
        <f aca="false">IF(ROW()&lt;4+MinObs-1,"",IFERROR((I114-AVERAGE(I$4:I114))/STDEV(I$4:I114),""))</f>
        <v>-0.728441477991278</v>
      </c>
      <c r="AE114" s="26" t="n">
        <f aca="false">IF(ROW()&lt;4+MinObs-1,"",IFERROR((J114-AVERAGE(J$4:J114))/STDEV(J$4:J114),""))</f>
        <v>-0.0592728879333851</v>
      </c>
      <c r="AF114" s="26" t="n">
        <f aca="false">IF(ROW()&lt;4+MinObs-1,"",IFERROR((K114-AVERAGE(K$4:K114))/STDEV(K$4:K114),""))</f>
        <v>0.0517608068601099</v>
      </c>
      <c r="AG114" s="26" t="n">
        <f aca="false">IF(ROW()&lt;4+MinObs-1,"",IFERROR((L114-AVERAGE(L$4:L114))/STDEV(L$4:L114),""))</f>
        <v>0.180291238941105</v>
      </c>
      <c r="AH114" s="26" t="n">
        <f aca="false">IF(ROW()&lt;4+MinObs-1,"",IFERROR((M114-AVERAGE(M$4:M114))/STDEV(M$4:M114),""))</f>
        <v>-0.412919837251378</v>
      </c>
      <c r="AI114" s="26" t="n">
        <f aca="false">IF(ROW()&lt;4+MinObs-1,"",IFERROR((N114-AVERAGE(N$4:N114))/STDEV(N$4:N114),""))</f>
        <v>-0.709726473317433</v>
      </c>
      <c r="AJ114" s="26" t="n">
        <f aca="false">IF(ROW()&lt;4+MinObs-1,"",IFERROR((O114-AVERAGE(O$4:O114))/STDEV(O$4:O114),""))</f>
        <v>0.804387951256243</v>
      </c>
      <c r="AK114" s="26" t="n">
        <f aca="false">IF(ROW()&lt;4+MinObs-1,"",IFERROR((P114-AVERAGE(P$4:P114))/STDEV(P$4:P114),""))</f>
        <v>-0.726878614580942</v>
      </c>
      <c r="AL114" s="26" t="n">
        <f aca="false">IF(ROW()&lt;4+MinObs-1,"",IFERROR((Q114-AVERAGE(Q$4:Q114))/STDEV(Q$4:Q114),""))</f>
        <v>0.432404075458994</v>
      </c>
      <c r="AM114" s="26" t="n">
        <f aca="false">IF(ROW()&lt;4+MinObs-1,"",IFERROR((R114-AVERAGE(R$4:R114))/STDEV(R$4:R114),""))</f>
        <v>-0.47272496477291</v>
      </c>
      <c r="AN114" s="26" t="n">
        <f aca="false">IF(ROW()&lt;4+MinObs-1,"",IFERROR((S114-AVERAGE(S$4:S114))/STDEV(S$4:S114),""))</f>
        <v>-0.381121637553039</v>
      </c>
      <c r="AO114" s="26" t="n">
        <f aca="false">IF(ROW()&lt;4+MinObs-1,"",IFERROR((T114-AVERAGE(T$4:T114))/STDEV(T$4:T114),""))</f>
        <v>0.988472724783968</v>
      </c>
      <c r="AP114" s="26" t="n">
        <f aca="false">IF(ROW()&lt;4+MinObs-1,"",IFERROR((U114-AVERAGE(U$4:U114))/STDEV(U$4:U114),""))</f>
        <v>-1.41724932448001</v>
      </c>
      <c r="AQ114" s="26" t="n">
        <f aca="false">IF(ROW()&lt;4+MinObs-1,"",IFERROR((V114-AVERAGE(V$4:V114))/STDEV(V$4:V114),""))</f>
        <v>1.0019421468952</v>
      </c>
      <c r="AR114" s="26" t="n">
        <f aca="false">IF(W114="",0,IF(W114&gt;=z4,w4,IF(W114&gt;=z3,w3,IF(W114&gt;=zEntry,w2,IF(AND(W114&gt;=ExitZ,AR113&gt;0),w2,0)))))</f>
        <v>0</v>
      </c>
      <c r="AS114" s="26" t="n">
        <f aca="false">IF(X114="",0,IF(X114&gt;=z4,w4,IF(X114&gt;=z3,w3,IF(X114&gt;=zEntry,w2,IF(AND(X114&gt;=ExitZ,AS113&gt;0),w2,0)))))</f>
        <v>0</v>
      </c>
      <c r="AT114" s="26" t="n">
        <f aca="false">IF(Y114="",0,IF(Y114&gt;=z4,w4,IF(Y114&gt;=z3,w3,IF(Y114&gt;=zEntry,w2,IF(AND(Y114&gt;=ExitZ,AT113&gt;0),w2,0)))))</f>
        <v>0</v>
      </c>
      <c r="AU114" s="26" t="n">
        <f aca="false">IF(Z114="",0,IF(Z114&gt;=z4,w4,IF(Z114&gt;=z3,w3,IF(Z114&gt;=zEntry,w2,IF(AND(Z114&gt;=ExitZ,AU113&gt;0),w2,0)))))</f>
        <v>0</v>
      </c>
      <c r="AV114" s="26" t="n">
        <f aca="false">IF(AA114="",0,IF(AA114&gt;=z4,w4,IF(AA114&gt;=z3,w3,IF(AA114&gt;=zEntry,w2,IF(AND(AA114&gt;=ExitZ,AV113&gt;0),w2,0)))))</f>
        <v>0</v>
      </c>
      <c r="AW114" s="26" t="n">
        <f aca="false">IF(AB114="",0,IF(AB114&gt;=z4,w4,IF(AB114&gt;=z3,w3,IF(AB114&gt;=zEntry,w2,IF(AND(AB114&gt;=ExitZ,AW113&gt;0),w2,0)))))</f>
        <v>0</v>
      </c>
      <c r="AX114" s="26" t="n">
        <f aca="false">IF(AC114="",0,IF(AC114&gt;=z4,w4,IF(AC114&gt;=z3,w3,IF(AC114&gt;=zEntry,w2,IF(AND(AC114&gt;=ExitZ,AX113&gt;0),w2,0)))))</f>
        <v>0</v>
      </c>
      <c r="AY114" s="26" t="n">
        <f aca="false">IF(AD114="",0,IF(AD114&gt;=z4,w4,IF(AD114&gt;=z3,w3,IF(AD114&gt;=zEntry,w2,IF(AND(AD114&gt;=ExitZ,AY113&gt;0),w2,0)))))</f>
        <v>0</v>
      </c>
      <c r="AZ114" s="26" t="n">
        <f aca="false">IF(AE114="",0,IF(AE114&gt;=z4,w4,IF(AE114&gt;=z3,w3,IF(AE114&gt;=zEntry,w2,IF(AND(AE114&gt;=ExitZ,AZ113&gt;0),w2,0)))))</f>
        <v>0</v>
      </c>
      <c r="BA114" s="26" t="n">
        <f aca="false">IF(AF114="",0,IF(AF114&gt;=z4,w4,IF(AF114&gt;=z3,w3,IF(AF114&gt;=zEntry,w2,IF(AND(AF114&gt;=ExitZ,BA113&gt;0),w2,0)))))</f>
        <v>0</v>
      </c>
      <c r="BB114" s="26" t="n">
        <f aca="false">IF(AG114="",0,IF(AG114&gt;=z4,w4,IF(AG114&gt;=z3,w3,IF(AG114&gt;=zEntry,w2,IF(AND(AG114&gt;=ExitZ,BB113&gt;0),w2,0)))))</f>
        <v>0</v>
      </c>
      <c r="BC114" s="26" t="n">
        <f aca="false">IF(AH114="",0,IF(AH114&gt;=z4,w4,IF(AH114&gt;=z3,w3,IF(AH114&gt;=zEntry,w2,IF(AND(AH114&gt;=ExitZ,BC113&gt;0),w2,0)))))</f>
        <v>0</v>
      </c>
      <c r="BD114" s="26" t="n">
        <f aca="false">IF(AI114="",0,IF(AI114&gt;=z4,w4,IF(AI114&gt;=z3,w3,IF(AI114&gt;=zEntry,w2,IF(AND(AI114&gt;=ExitZ,BD113&gt;0),w2,0)))))</f>
        <v>0</v>
      </c>
      <c r="BE114" s="26" t="n">
        <f aca="false">IF(AJ114="",0,IF(AJ114&gt;=z4,w4,IF(AJ114&gt;=z3,w3,IF(AJ114&gt;=zEntry,w2,IF(AND(AJ114&gt;=ExitZ,BE113&gt;0),w2,0)))))</f>
        <v>0</v>
      </c>
      <c r="BF114" s="26" t="n">
        <f aca="false">IF(AK114="",0,IF(AK114&gt;=z4,w4,IF(AK114&gt;=z3,w3,IF(AK114&gt;=zEntry,w2,IF(AND(AK114&gt;=ExitZ,BF113&gt;0),w2,0)))))</f>
        <v>0</v>
      </c>
      <c r="BG114" s="26" t="n">
        <f aca="false">IF(AL114="",0,IF(AL114&gt;=z4,w4,IF(AL114&gt;=z3,w3,IF(AL114&gt;=zEntry,w2,IF(AND(AL114&gt;=ExitZ,BG113&gt;0),w2,0)))))</f>
        <v>0</v>
      </c>
      <c r="BH114" s="26" t="n">
        <f aca="false">IF(AM114="",0,IF(AM114&gt;=z4,w4,IF(AM114&gt;=z3,w3,IF(AM114&gt;=zEntry,w2,IF(AND(AM114&gt;=ExitZ,BH113&gt;0),w2,0)))))</f>
        <v>0</v>
      </c>
      <c r="BI114" s="26" t="n">
        <f aca="false">IF(AN114="",0,IF(AN114&gt;=z4,w4,IF(AN114&gt;=z3,w3,IF(AN114&gt;=zEntry,w2,IF(AND(AN114&gt;=ExitZ,BI113&gt;0),w2,0)))))</f>
        <v>0</v>
      </c>
      <c r="BJ114" s="26" t="n">
        <f aca="false">IF(AO114="",0,IF(AO114&gt;=z4,w4,IF(AO114&gt;=z3,w3,IF(AO114&gt;=zEntry,w2,IF(AND(AO114&gt;=ExitZ,BJ113&gt;0),w2,0)))))</f>
        <v>0</v>
      </c>
      <c r="BK114" s="26" t="n">
        <f aca="false">IF(AP114="",0,IF(AP114&gt;=z4,w4,IF(AP114&gt;=z3,w3,IF(AP114&gt;=zEntry,w2,IF(AND(AP114&gt;=ExitZ,BK113&gt;0),w2,0)))))</f>
        <v>0</v>
      </c>
      <c r="BL114" s="26" t="n">
        <f aca="false">IF(AQ114="",0,IF(AQ114&gt;=z4,w4,IF(AQ114&gt;=z3,w3,IF(AQ114&gt;=zEntry,w2,IF(AND(AQ114&gt;=ExitZ,BL113&gt;0),w2,0)))))</f>
        <v>0</v>
      </c>
      <c r="BM114" s="23" t="n">
        <f aca="false">IF(Rates_Data!AD113&gt;=Rates_Data!AE113,Rates_Data!AK114-Rates_Data!AL114,Rates_Data!AL114-Rates_Data!AK114)</f>
        <v>-0.006992</v>
      </c>
      <c r="BN114" s="23" t="n">
        <f aca="false">IF(Rates_Data!AD113&gt;=Rates_Data!AF113,Rates_Data!AK114-Rates_Data!AM114,Rates_Data!AM114-Rates_Data!AK114)</f>
        <v>0.001197</v>
      </c>
      <c r="BO114" s="23" t="n">
        <f aca="false">IF(Rates_Data!AD113&gt;=Rates_Data!AG113,Rates_Data!AK114-Rates_Data!AN114,Rates_Data!AN114-Rates_Data!AK114)</f>
        <v>0.008626</v>
      </c>
      <c r="BP114" s="23" t="n">
        <f aca="false">IF(Rates_Data!AD113&gt;=Rates_Data!AH113,Rates_Data!AK114-Rates_Data!AO114,Rates_Data!AO114-Rates_Data!AK114)</f>
        <v>0.004237</v>
      </c>
      <c r="BQ114" s="23" t="n">
        <f aca="false">IF(Rates_Data!AD113&gt;=Rates_Data!AI113,Rates_Data!AK114-Rates_Data!AP114,Rates_Data!AP114-Rates_Data!AK114)</f>
        <v>0.001406</v>
      </c>
      <c r="BR114" s="23" t="n">
        <f aca="false">IF(Rates_Data!AD113&gt;=Rates_Data!AJ113,Rates_Data!AK114-Rates_Data!AQ114,Rates_Data!AQ114-Rates_Data!AK114)</f>
        <v>0.001539</v>
      </c>
      <c r="BS114" s="23" t="n">
        <f aca="false">IF(Rates_Data!AE113&gt;=Rates_Data!AF113,Rates_Data!AL114-Rates_Data!AM114,Rates_Data!AM114-Rates_Data!AL114)</f>
        <v>-0.008189</v>
      </c>
      <c r="BT114" s="23" t="n">
        <f aca="false">IF(Rates_Data!AE113&gt;=Rates_Data!AG113,Rates_Data!AL114-Rates_Data!AN114,Rates_Data!AN114-Rates_Data!AL114)</f>
        <v>0.015618</v>
      </c>
      <c r="BU114" s="23" t="n">
        <f aca="false">IF(Rates_Data!AE113&gt;=Rates_Data!AH113,Rates_Data!AL114-Rates_Data!AO114,Rates_Data!AO114-Rates_Data!AL114)</f>
        <v>-0.011229</v>
      </c>
      <c r="BV114" s="23" t="n">
        <f aca="false">IF(Rates_Data!AE113&gt;=Rates_Data!AI113,Rates_Data!AL114-Rates_Data!AP114,Rates_Data!AP114-Rates_Data!AL114)</f>
        <v>0.008398</v>
      </c>
      <c r="BW114" s="23" t="n">
        <f aca="false">IF(Rates_Data!AE113&gt;=Rates_Data!AJ113,Rates_Data!AL114-Rates_Data!AQ114,Rates_Data!AQ114-Rates_Data!AL114)</f>
        <v>-0.008531</v>
      </c>
      <c r="BX114" s="23" t="n">
        <f aca="false">IF(Rates_Data!AF113&gt;=Rates_Data!AG113,Rates_Data!AM114-Rates_Data!AN114,Rates_Data!AN114-Rates_Data!AM114)</f>
        <v>0.00742899999999999</v>
      </c>
      <c r="BY114" s="23" t="n">
        <f aca="false">IF(Rates_Data!AF113&gt;=Rates_Data!AH113,Rates_Data!AM114-Rates_Data!AO114,Rates_Data!AO114-Rates_Data!AM114)</f>
        <v>-0.00303999999999999</v>
      </c>
      <c r="BZ114" s="23" t="n">
        <f aca="false">IF(Rates_Data!AF113&gt;=Rates_Data!AI113,Rates_Data!AM114-Rates_Data!AP114,Rates_Data!AP114-Rates_Data!AM114)</f>
        <v>0.000208999999999998</v>
      </c>
      <c r="CA114" s="23" t="n">
        <f aca="false">IF(Rates_Data!AF113&gt;=Rates_Data!AJ113,Rates_Data!AM114-Rates_Data!AQ114,Rates_Data!AQ114-Rates_Data!AM114)</f>
        <v>-0.000341999999999996</v>
      </c>
      <c r="CB114" s="23" t="n">
        <f aca="false">IF(Rates_Data!AG113&gt;=Rates_Data!AH113,Rates_Data!AN114-Rates_Data!AO114,Rates_Data!AO114-Rates_Data!AN114)</f>
        <v>0.004389</v>
      </c>
      <c r="CC114" s="23" t="n">
        <f aca="false">IF(Rates_Data!AG113&gt;=Rates_Data!AI113,Rates_Data!AN114-Rates_Data!AP114,Rates_Data!AP114-Rates_Data!AN114)</f>
        <v>-0.00721999999999999</v>
      </c>
      <c r="CD114" s="23" t="n">
        <f aca="false">IF(Rates_Data!AG113&gt;=Rates_Data!AJ113,Rates_Data!AN114-Rates_Data!AQ114,Rates_Data!AQ114-Rates_Data!AN114)</f>
        <v>0.007087</v>
      </c>
      <c r="CE114" s="23" t="n">
        <f aca="false">IF(Rates_Data!AH113&gt;=Rates_Data!AI113,Rates_Data!AO114-Rates_Data!AP114,Rates_Data!AP114-Rates_Data!AO114)</f>
        <v>-0.002831</v>
      </c>
      <c r="CF114" s="23" t="n">
        <f aca="false">IF(Rates_Data!AH113&gt;=Rates_Data!AJ113,Rates_Data!AO114-Rates_Data!AQ114,Rates_Data!AQ114-Rates_Data!AO114)</f>
        <v>-0.002698</v>
      </c>
      <c r="CG114" s="23" t="n">
        <f aca="false">IF(Rates_Data!AI113&gt;=Rates_Data!AJ113,Rates_Data!AP114-Rates_Data!AQ114,Rates_Data!AQ114-Rates_Data!AP114)</f>
        <v>-0.000132999999999999</v>
      </c>
      <c r="CH114" s="27" t="n">
        <f aca="false">IF(ROW()&lt;4+VolLB,"",STDEV(INDEX($BM:$BM,ROW()-VolLB+1):INDEX($BM:$BM,ROW()))*SQRT(12))</f>
        <v>0.0211560430029544</v>
      </c>
      <c r="CI114" s="27" t="n">
        <f aca="false">IF(ROW()&lt;4+VolLB,"",STDEV(INDEX($BN:$BN,ROW()-VolLB+1):INDEX($BN:$BN,ROW()))*SQRT(12))</f>
        <v>0.0198792490018157</v>
      </c>
      <c r="CJ114" s="27" t="n">
        <f aca="false">IF(ROW()&lt;4+VolLB,"",STDEV(INDEX($BO:$BO,ROW()-VolLB+1):INDEX($BO:$BO,ROW()))*SQRT(12))</f>
        <v>0.0222815089691622</v>
      </c>
      <c r="CK114" s="27" t="n">
        <f aca="false">IF(ROW()&lt;4+VolLB,"",STDEV(INDEX($BP:$BP,ROW()-VolLB+1):INDEX($BP:$BP,ROW()))*SQRT(12))</f>
        <v>0.0179488387110752</v>
      </c>
      <c r="CL114" s="27" t="n">
        <f aca="false">IF(ROW()&lt;4+VolLB,"",STDEV(INDEX($BQ:$BQ,ROW()-VolLB+1):INDEX($BQ:$BQ,ROW()))*SQRT(12))</f>
        <v>0.019177042301371</v>
      </c>
      <c r="CM114" s="27" t="n">
        <f aca="false">IF(ROW()&lt;4+VolLB,"",STDEV(INDEX($BR:$BR,ROW()-VolLB+1):INDEX($BR:$BR,ROW()))*SQRT(12))</f>
        <v>0.0172375986094075</v>
      </c>
      <c r="CN114" s="27" t="n">
        <f aca="false">IF(ROW()&lt;4+VolLB,"",STDEV(INDEX($BS:$BS,ROW()-VolLB+1):INDEX($BS:$BS,ROW()))*SQRT(12))</f>
        <v>0.0248502867037212</v>
      </c>
      <c r="CO114" s="27" t="n">
        <f aca="false">IF(ROW()&lt;4+VolLB,"",STDEV(INDEX($BT:$BT,ROW()-VolLB+1):INDEX($BT:$BT,ROW()))*SQRT(12))</f>
        <v>0.0222713297689247</v>
      </c>
      <c r="CP114" s="27" t="n">
        <f aca="false">IF(ROW()&lt;4+VolLB,"",STDEV(INDEX($BU:$BU,ROW()-VolLB+1):INDEX($BU:$BU,ROW()))*SQRT(12))</f>
        <v>0.0245372656502406</v>
      </c>
      <c r="CQ114" s="27" t="n">
        <f aca="false">IF(ROW()&lt;4+VolLB,"",STDEV(INDEX($BV:$BV,ROW()-VolLB+1):INDEX($BV:$BV,ROW()))*SQRT(12))</f>
        <v>0.0224719443132776</v>
      </c>
      <c r="CR114" s="27" t="n">
        <f aca="false">IF(ROW()&lt;4+VolLB,"",STDEV(INDEX($BW:$BW,ROW()-VolLB+1):INDEX($BW:$BW,ROW()))*SQRT(12))</f>
        <v>0.0212560279985747</v>
      </c>
      <c r="CS114" s="27" t="n">
        <f aca="false">IF(ROW()&lt;4+VolLB,"",STDEV(INDEX($BX:$BX,ROW()-VolLB+1):INDEX($BX:$BX,ROW()))*SQRT(12))</f>
        <v>0.0244511405627436</v>
      </c>
      <c r="CT114" s="27" t="n">
        <f aca="false">IF(ROW()&lt;4+VolLB,"",STDEV(INDEX($BY:$BY,ROW()-VolLB+1):INDEX($BY:$BY,ROW()))*SQRT(12))</f>
        <v>0.0193969257601007</v>
      </c>
      <c r="CU114" s="27" t="n">
        <f aca="false">IF(ROW()&lt;4+VolLB,"",STDEV(INDEX($BZ:$BZ,ROW()-VolLB+1):INDEX($BZ:$BZ,ROW()))*SQRT(12))</f>
        <v>0.0226672404848936</v>
      </c>
      <c r="CV114" s="27" t="n">
        <f aca="false">IF(ROW()&lt;4+VolLB,"",STDEV(INDEX($CA:$CA,ROW()-VolLB+1):INDEX($CA:$CA,ROW()))*SQRT(12))</f>
        <v>0.017329688310609</v>
      </c>
      <c r="CW114" s="27" t="n">
        <f aca="false">IF(ROW()&lt;4+VolLB,"",STDEV(INDEX($CB:$CB,ROW()-VolLB+1):INDEX($CB:$CB,ROW()))*SQRT(12))</f>
        <v>0.0213022657706147</v>
      </c>
      <c r="CX114" s="27" t="n">
        <f aca="false">IF(ROW()&lt;4+VolLB,"",STDEV(INDEX($CC:$CC,ROW()-VolLB+1):INDEX($CC:$CC,ROW()))*SQRT(12))</f>
        <v>0.0228603696324739</v>
      </c>
      <c r="CY114" s="27" t="n">
        <f aca="false">IF(ROW()&lt;4+VolLB,"",STDEV(INDEX($CD:$CD,ROW()-VolLB+1):INDEX($CD:$CD,ROW()))*SQRT(12))</f>
        <v>0.0202240952329264</v>
      </c>
      <c r="CZ114" s="27" t="n">
        <f aca="false">IF(ROW()&lt;4+VolLB,"",STDEV(INDEX($CE:$CE,ROW()-VolLB+1):INDEX($CE:$CE,ROW()))*SQRT(12))</f>
        <v>0.0192260332939233</v>
      </c>
      <c r="DA114" s="27" t="n">
        <f aca="false">IF(ROW()&lt;4+VolLB,"",STDEV(INDEX($CF:$CF,ROW()-VolLB+1):INDEX($CF:$CF,ROW()))*SQRT(12))</f>
        <v>0.0210361999329501</v>
      </c>
      <c r="DB114" s="27" t="n">
        <f aca="false">IF(ROW()&lt;4+VolLB,"",STDEV(INDEX($CG:$CG,ROW()-VolLB+1):INDEX($CG:$CG,ROW()))*SQRT(12))</f>
        <v>0.0213532361921136</v>
      </c>
      <c r="DC114" s="26" t="n">
        <f aca="false">IF(OR(AR114=0,CH114="",CH114=0),0,AR114*MIN(MaxScal,TgtVol/CH114))</f>
        <v>0</v>
      </c>
      <c r="DD114" s="26" t="n">
        <f aca="false">IF(OR(AS114=0,CI114="",CI114=0),0,AS114*MIN(MaxScal,TgtVol/CI114))</f>
        <v>0</v>
      </c>
      <c r="DE114" s="26" t="n">
        <f aca="false">IF(OR(AT114=0,CJ114="",CJ114=0),0,AT114*MIN(MaxScal,TgtVol/CJ114))</f>
        <v>0</v>
      </c>
      <c r="DF114" s="26" t="n">
        <f aca="false">IF(OR(AU114=0,CK114="",CK114=0),0,AU114*MIN(MaxScal,TgtVol/CK114))</f>
        <v>0</v>
      </c>
      <c r="DG114" s="26" t="n">
        <f aca="false">IF(OR(AV114=0,CL114="",CL114=0),0,AV114*MIN(MaxScal,TgtVol/CL114))</f>
        <v>0</v>
      </c>
      <c r="DH114" s="26" t="n">
        <f aca="false">IF(OR(AW114=0,CM114="",CM114=0),0,AW114*MIN(MaxScal,TgtVol/CM114))</f>
        <v>0</v>
      </c>
      <c r="DI114" s="26" t="n">
        <f aca="false">IF(OR(AX114=0,CN114="",CN114=0),0,AX114*MIN(MaxScal,TgtVol/CN114))</f>
        <v>0</v>
      </c>
      <c r="DJ114" s="26" t="n">
        <f aca="false">IF(OR(AY114=0,CO114="",CO114=0),0,AY114*MIN(MaxScal,TgtVol/CO114))</f>
        <v>0</v>
      </c>
      <c r="DK114" s="26" t="n">
        <f aca="false">IF(OR(AZ114=0,CP114="",CP114=0),0,AZ114*MIN(MaxScal,TgtVol/CP114))</f>
        <v>0</v>
      </c>
      <c r="DL114" s="26" t="n">
        <f aca="false">IF(OR(BA114=0,CQ114="",CQ114=0),0,BA114*MIN(MaxScal,TgtVol/CQ114))</f>
        <v>0</v>
      </c>
      <c r="DM114" s="26" t="n">
        <f aca="false">IF(OR(BB114=0,CR114="",CR114=0),0,BB114*MIN(MaxScal,TgtVol/CR114))</f>
        <v>0</v>
      </c>
      <c r="DN114" s="26" t="n">
        <f aca="false">IF(OR(BC114=0,CS114="",CS114=0),0,BC114*MIN(MaxScal,TgtVol/CS114))</f>
        <v>0</v>
      </c>
      <c r="DO114" s="26" t="n">
        <f aca="false">IF(OR(BD114=0,CT114="",CT114=0),0,BD114*MIN(MaxScal,TgtVol/CT114))</f>
        <v>0</v>
      </c>
      <c r="DP114" s="26" t="n">
        <f aca="false">IF(OR(BE114=0,CU114="",CU114=0),0,BE114*MIN(MaxScal,TgtVol/CU114))</f>
        <v>0</v>
      </c>
      <c r="DQ114" s="26" t="n">
        <f aca="false">IF(OR(BF114=0,CV114="",CV114=0),0,BF114*MIN(MaxScal,TgtVol/CV114))</f>
        <v>0</v>
      </c>
      <c r="DR114" s="26" t="n">
        <f aca="false">IF(OR(BG114=0,CW114="",CW114=0),0,BG114*MIN(MaxScal,TgtVol/CW114))</f>
        <v>0</v>
      </c>
      <c r="DS114" s="26" t="n">
        <f aca="false">IF(OR(BH114=0,CX114="",CX114=0),0,BH114*MIN(MaxScal,TgtVol/CX114))</f>
        <v>0</v>
      </c>
      <c r="DT114" s="26" t="n">
        <f aca="false">IF(OR(BI114=0,CY114="",CY114=0),0,BI114*MIN(MaxScal,TgtVol/CY114))</f>
        <v>0</v>
      </c>
      <c r="DU114" s="26" t="n">
        <f aca="false">IF(OR(BJ114=0,CZ114="",CZ114=0),0,BJ114*MIN(MaxScal,TgtVol/CZ114))</f>
        <v>0</v>
      </c>
      <c r="DV114" s="26" t="n">
        <f aca="false">IF(OR(BK114=0,DA114="",DA114=0),0,BK114*MIN(MaxScal,TgtVol/DA114))</f>
        <v>0</v>
      </c>
      <c r="DW114" s="26" t="n">
        <f aca="false">IF(OR(BL114=0,DB114="",DB114=0),0,BL114*MIN(MaxScal,TgtVol/DB114))</f>
        <v>0</v>
      </c>
      <c r="DX114" s="28" t="n">
        <f aca="false">IFERROR(DC113*BM114,"")</f>
        <v>-0</v>
      </c>
      <c r="DY114" s="28" t="n">
        <f aca="false">IFERROR(DD113*BN114,"")</f>
        <v>0</v>
      </c>
      <c r="DZ114" s="28" t="n">
        <f aca="false">IFERROR(DE113*BO114,"")</f>
        <v>0</v>
      </c>
      <c r="EA114" s="28" t="n">
        <f aca="false">IFERROR(DF113*BP114,"")</f>
        <v>0</v>
      </c>
      <c r="EB114" s="28" t="n">
        <f aca="false">IFERROR(DG113*BQ114,"")</f>
        <v>0.00146435653634193</v>
      </c>
      <c r="EC114" s="28" t="n">
        <f aca="false">IFERROR(DH113*BR114,"")</f>
        <v>0</v>
      </c>
      <c r="ED114" s="28" t="n">
        <f aca="false">IFERROR(DI113*BS114,"")</f>
        <v>-0</v>
      </c>
      <c r="EE114" s="28" t="n">
        <f aca="false">IFERROR(DJ113*BT114,"")</f>
        <v>0</v>
      </c>
      <c r="EF114" s="28" t="n">
        <f aca="false">IFERROR(DK113*BU114,"")</f>
        <v>-0</v>
      </c>
      <c r="EG114" s="28" t="n">
        <f aca="false">IFERROR(DL113*BV114,"")</f>
        <v>0</v>
      </c>
      <c r="EH114" s="28" t="n">
        <f aca="false">IFERROR(DM113*BW114,"")</f>
        <v>-0</v>
      </c>
      <c r="EI114" s="28" t="n">
        <f aca="false">IFERROR(DN113*BX114,"")</f>
        <v>0</v>
      </c>
      <c r="EJ114" s="28" t="n">
        <f aca="false">IFERROR(DO113*BY114,"")</f>
        <v>-0</v>
      </c>
      <c r="EK114" s="28" t="n">
        <f aca="false">IFERROR(DP113*BZ114,"")</f>
        <v>0</v>
      </c>
      <c r="EL114" s="28" t="n">
        <f aca="false">IFERROR(DQ113*CA114,"")</f>
        <v>-0</v>
      </c>
      <c r="EM114" s="28" t="n">
        <f aca="false">IFERROR(DR113*CB114,"")</f>
        <v>0</v>
      </c>
      <c r="EN114" s="28" t="n">
        <f aca="false">IFERROR(DS113*CC114,"")</f>
        <v>-0</v>
      </c>
      <c r="EO114" s="28" t="n">
        <f aca="false">IFERROR(DT113*CD114,"")</f>
        <v>0</v>
      </c>
      <c r="EP114" s="28" t="n">
        <f aca="false">IFERROR(DU113*CE114,"")</f>
        <v>-0</v>
      </c>
      <c r="EQ114" s="28" t="n">
        <f aca="false">IFERROR(DV113*CF114,"")</f>
        <v>-0</v>
      </c>
      <c r="ER114" s="28" t="n">
        <f aca="false">IFERROR(DW113*CG114,"")</f>
        <v>-0</v>
      </c>
      <c r="ES114" s="28" t="n">
        <f aca="false">IF(ROW()=4,"",SUM(DX114:ER114))</f>
        <v>0.00146435653634193</v>
      </c>
      <c r="ET114" s="29" t="n">
        <f aca="false">COUNTIF(AR114:BL114,"&gt;0")</f>
        <v>0</v>
      </c>
    </row>
    <row r="115" customFormat="false" ht="15" hidden="false" customHeight="false" outlineLevel="0" collapsed="false">
      <c r="A115" s="19" t="n">
        <v>41394</v>
      </c>
      <c r="B115" s="23" t="n">
        <f aca="false">ABS(Rates_Data!AD115-Rates_Data!AE115)</f>
        <v>0.555455357142857</v>
      </c>
      <c r="C115" s="23" t="n">
        <f aca="false">ABS(Rates_Data!AD115-Rates_Data!AF115)</f>
        <v>0.762866071428571</v>
      </c>
      <c r="D115" s="23" t="n">
        <f aca="false">ABS(Rates_Data!AD115-Rates_Data!AG115)</f>
        <v>0.648794642857143</v>
      </c>
      <c r="E115" s="23" t="n">
        <f aca="false">ABS(Rates_Data!AD115-Rates_Data!AH115)</f>
        <v>0.501071428571429</v>
      </c>
      <c r="F115" s="23" t="n">
        <f aca="false">ABS(Rates_Data!AD115-Rates_Data!AI115)</f>
        <v>1.01313392857143</v>
      </c>
      <c r="G115" s="23" t="n">
        <f aca="false">ABS(Rates_Data!AD115-Rates_Data!AJ115)</f>
        <v>0.202223214285714</v>
      </c>
      <c r="H115" s="23" t="n">
        <f aca="false">ABS(Rates_Data!AE115-Rates_Data!AF115)</f>
        <v>0.207410714285714</v>
      </c>
      <c r="I115" s="23" t="n">
        <f aca="false">ABS(Rates_Data!AE115-Rates_Data!AG115)</f>
        <v>0.0933392857142857</v>
      </c>
      <c r="J115" s="23" t="n">
        <f aca="false">ABS(Rates_Data!AE115-Rates_Data!AH115)</f>
        <v>0.0543839285714283</v>
      </c>
      <c r="K115" s="23" t="n">
        <f aca="false">ABS(Rates_Data!AE115-Rates_Data!AI115)</f>
        <v>0.457678571428572</v>
      </c>
      <c r="L115" s="23" t="n">
        <f aca="false">ABS(Rates_Data!AE115-Rates_Data!AJ115)</f>
        <v>0.353232142857143</v>
      </c>
      <c r="M115" s="23" t="n">
        <f aca="false">ABS(Rates_Data!AF115-Rates_Data!AG115)</f>
        <v>0.114071428571429</v>
      </c>
      <c r="N115" s="23" t="n">
        <f aca="false">ABS(Rates_Data!AF115-Rates_Data!AH115)</f>
        <v>0.261794642857143</v>
      </c>
      <c r="O115" s="23" t="n">
        <f aca="false">ABS(Rates_Data!AF115-Rates_Data!AI115)</f>
        <v>0.250267857142857</v>
      </c>
      <c r="P115" s="23" t="n">
        <f aca="false">ABS(Rates_Data!AF115-Rates_Data!AJ115)</f>
        <v>0.560642857142857</v>
      </c>
      <c r="Q115" s="23" t="n">
        <f aca="false">ABS(Rates_Data!AG115-Rates_Data!AH115)</f>
        <v>0.147723214285714</v>
      </c>
      <c r="R115" s="23" t="n">
        <f aca="false">ABS(Rates_Data!AG115-Rates_Data!AI115)</f>
        <v>0.364339285714286</v>
      </c>
      <c r="S115" s="23" t="n">
        <f aca="false">ABS(Rates_Data!AG115-Rates_Data!AJ115)</f>
        <v>0.446571428571429</v>
      </c>
      <c r="T115" s="23" t="n">
        <f aca="false">ABS(Rates_Data!AH115-Rates_Data!AI115)</f>
        <v>0.5120625</v>
      </c>
      <c r="U115" s="23" t="n">
        <f aca="false">ABS(Rates_Data!AH115-Rates_Data!AJ115)</f>
        <v>0.298848214285715</v>
      </c>
      <c r="V115" s="23" t="n">
        <f aca="false">ABS(Rates_Data!AI115-Rates_Data!AJ115)</f>
        <v>0.810910714285715</v>
      </c>
      <c r="W115" s="26" t="n">
        <f aca="false">IF(ROW()&lt;4+MinObs-1,"",IFERROR((B115-AVERAGE(B$4:B115))/STDEV(B$4:B115),""))</f>
        <v>0.730182936489594</v>
      </c>
      <c r="X115" s="26" t="n">
        <f aca="false">IF(ROW()&lt;4+MinObs-1,"",IFERROR((C115-AVERAGE(C$4:C115))/STDEV(C$4:C115),""))</f>
        <v>1.06212175718546</v>
      </c>
      <c r="Y115" s="26" t="n">
        <f aca="false">IF(ROW()&lt;4+MinObs-1,"",IFERROR((D115-AVERAGE(D$4:D115))/STDEV(D$4:D115),""))</f>
        <v>0.178311200580628</v>
      </c>
      <c r="Z115" s="26" t="n">
        <f aca="false">IF(ROW()&lt;4+MinObs-1,"",IFERROR((E115-AVERAGE(E$4:E115))/STDEV(E$4:E115),""))</f>
        <v>-0.532320830554125</v>
      </c>
      <c r="AA115" s="26" t="n">
        <f aca="false">IF(ROW()&lt;4+MinObs-1,"",IFERROR((F115-AVERAGE(F$4:F115))/STDEV(F$4:F115),""))</f>
        <v>1.43405467149781</v>
      </c>
      <c r="AB115" s="26" t="n">
        <f aca="false">IF(ROW()&lt;4+MinObs-1,"",IFERROR((G115-AVERAGE(G$4:G115))/STDEV(G$4:G115),""))</f>
        <v>-0.548618657189097</v>
      </c>
      <c r="AC115" s="26" t="n">
        <f aca="false">IF(ROW()&lt;4+MinObs-1,"",IFERROR((H115-AVERAGE(H$4:H115))/STDEV(H$4:H115),""))</f>
        <v>-0.415372679790025</v>
      </c>
      <c r="AD115" s="26" t="n">
        <f aca="false">IF(ROW()&lt;4+MinObs-1,"",IFERROR((I115-AVERAGE(I$4:I115))/STDEV(I$4:I115),""))</f>
        <v>-0.753905718315334</v>
      </c>
      <c r="AE115" s="26" t="n">
        <f aca="false">IF(ROW()&lt;4+MinObs-1,"",IFERROR((J115-AVERAGE(J$4:J115))/STDEV(J$4:J115),""))</f>
        <v>-1.33136362732071</v>
      </c>
      <c r="AF115" s="26" t="n">
        <f aca="false">IF(ROW()&lt;4+MinObs-1,"",IFERROR((K115-AVERAGE(K$4:K115))/STDEV(K$4:K115),""))</f>
        <v>0.507752884644127</v>
      </c>
      <c r="AG115" s="26" t="n">
        <f aca="false">IF(ROW()&lt;4+MinObs-1,"",IFERROR((L115-AVERAGE(L$4:L115))/STDEV(L$4:L115),""))</f>
        <v>0.12027624644848</v>
      </c>
      <c r="AH115" s="26" t="n">
        <f aca="false">IF(ROW()&lt;4+MinObs-1,"",IFERROR((M115-AVERAGE(M$4:M115))/STDEV(M$4:M115),""))</f>
        <v>-0.81363304256877</v>
      </c>
      <c r="AI115" s="26" t="n">
        <f aca="false">IF(ROW()&lt;4+MinObs-1,"",IFERROR((N115-AVERAGE(N$4:N115))/STDEV(N$4:N115),""))</f>
        <v>-0.830049893319485</v>
      </c>
      <c r="AJ115" s="26" t="n">
        <f aca="false">IF(ROW()&lt;4+MinObs-1,"",IFERROR((O115-AVERAGE(O$4:O115))/STDEV(O$4:O115),""))</f>
        <v>-0.374892012181976</v>
      </c>
      <c r="AK115" s="26" t="n">
        <f aca="false">IF(ROW()&lt;4+MinObs-1,"",IFERROR((P115-AVERAGE(P$4:P115))/STDEV(P$4:P115),""))</f>
        <v>0.772704741892409</v>
      </c>
      <c r="AL115" s="26" t="n">
        <f aca="false">IF(ROW()&lt;4+MinObs-1,"",IFERROR((Q115-AVERAGE(Q$4:Q115))/STDEV(Q$4:Q115),""))</f>
        <v>-0.629496564576753</v>
      </c>
      <c r="AM115" s="26" t="n">
        <f aca="false">IF(ROW()&lt;4+MinObs-1,"",IFERROR((R115-AVERAGE(R$4:R115))/STDEV(R$4:R115),""))</f>
        <v>-0.182585261929036</v>
      </c>
      <c r="AN115" s="26" t="n">
        <f aca="false">IF(ROW()&lt;4+MinObs-1,"",IFERROR((S115-AVERAGE(S$4:S115))/STDEV(S$4:S115),""))</f>
        <v>-0.438399660780461</v>
      </c>
      <c r="AO115" s="26" t="n">
        <f aca="false">IF(ROW()&lt;4+MinObs-1,"",IFERROR((T115-AVERAGE(T$4:T115))/STDEV(T$4:T115),""))</f>
        <v>-0.0530195209875784</v>
      </c>
      <c r="AP115" s="26" t="n">
        <f aca="false">IF(ROW()&lt;4+MinObs-1,"",IFERROR((U115-AVERAGE(U$4:U115))/STDEV(U$4:U115),""))</f>
        <v>-1.03841916645403</v>
      </c>
      <c r="AQ115" s="26" t="n">
        <f aca="false">IF(ROW()&lt;4+MinObs-1,"",IFERROR((V115-AVERAGE(V$4:V115))/STDEV(V$4:V115),""))</f>
        <v>1.34755833065089</v>
      </c>
      <c r="AR115" s="26" t="n">
        <f aca="false">IF(W115="",0,IF(W115&gt;=z4,w4,IF(W115&gt;=z3,w3,IF(W115&gt;=zEntry,w2,IF(AND(W115&gt;=ExitZ,AR114&gt;0),w2,0)))))</f>
        <v>0</v>
      </c>
      <c r="AS115" s="26" t="n">
        <f aca="false">IF(X115="",0,IF(X115&gt;=z4,w4,IF(X115&gt;=z3,w3,IF(X115&gt;=zEntry,w2,IF(AND(X115&gt;=ExitZ,AS114&gt;0),w2,0)))))</f>
        <v>0</v>
      </c>
      <c r="AT115" s="26" t="n">
        <f aca="false">IF(Y115="",0,IF(Y115&gt;=z4,w4,IF(Y115&gt;=z3,w3,IF(Y115&gt;=zEntry,w2,IF(AND(Y115&gt;=ExitZ,AT114&gt;0),w2,0)))))</f>
        <v>0</v>
      </c>
      <c r="AU115" s="26" t="n">
        <f aca="false">IF(Z115="",0,IF(Z115&gt;=z4,w4,IF(Z115&gt;=z3,w3,IF(Z115&gt;=zEntry,w2,IF(AND(Z115&gt;=ExitZ,AU114&gt;0),w2,0)))))</f>
        <v>0</v>
      </c>
      <c r="AV115" s="26" t="n">
        <f aca="false">IF(AA115="",0,IF(AA115&gt;=z4,w4,IF(AA115&gt;=z3,w3,IF(AA115&gt;=zEntry,w2,IF(AND(AA115&gt;=ExitZ,AV114&gt;0),w2,0)))))</f>
        <v>0</v>
      </c>
      <c r="AW115" s="26" t="n">
        <f aca="false">IF(AB115="",0,IF(AB115&gt;=z4,w4,IF(AB115&gt;=z3,w3,IF(AB115&gt;=zEntry,w2,IF(AND(AB115&gt;=ExitZ,AW114&gt;0),w2,0)))))</f>
        <v>0</v>
      </c>
      <c r="AX115" s="26" t="n">
        <f aca="false">IF(AC115="",0,IF(AC115&gt;=z4,w4,IF(AC115&gt;=z3,w3,IF(AC115&gt;=zEntry,w2,IF(AND(AC115&gt;=ExitZ,AX114&gt;0),w2,0)))))</f>
        <v>0</v>
      </c>
      <c r="AY115" s="26" t="n">
        <f aca="false">IF(AD115="",0,IF(AD115&gt;=z4,w4,IF(AD115&gt;=z3,w3,IF(AD115&gt;=zEntry,w2,IF(AND(AD115&gt;=ExitZ,AY114&gt;0),w2,0)))))</f>
        <v>0</v>
      </c>
      <c r="AZ115" s="26" t="n">
        <f aca="false">IF(AE115="",0,IF(AE115&gt;=z4,w4,IF(AE115&gt;=z3,w3,IF(AE115&gt;=zEntry,w2,IF(AND(AE115&gt;=ExitZ,AZ114&gt;0),w2,0)))))</f>
        <v>0</v>
      </c>
      <c r="BA115" s="26" t="n">
        <f aca="false">IF(AF115="",0,IF(AF115&gt;=z4,w4,IF(AF115&gt;=z3,w3,IF(AF115&gt;=zEntry,w2,IF(AND(AF115&gt;=ExitZ,BA114&gt;0),w2,0)))))</f>
        <v>0</v>
      </c>
      <c r="BB115" s="26" t="n">
        <f aca="false">IF(AG115="",0,IF(AG115&gt;=z4,w4,IF(AG115&gt;=z3,w3,IF(AG115&gt;=zEntry,w2,IF(AND(AG115&gt;=ExitZ,BB114&gt;0),w2,0)))))</f>
        <v>0</v>
      </c>
      <c r="BC115" s="26" t="n">
        <f aca="false">IF(AH115="",0,IF(AH115&gt;=z4,w4,IF(AH115&gt;=z3,w3,IF(AH115&gt;=zEntry,w2,IF(AND(AH115&gt;=ExitZ,BC114&gt;0),w2,0)))))</f>
        <v>0</v>
      </c>
      <c r="BD115" s="26" t="n">
        <f aca="false">IF(AI115="",0,IF(AI115&gt;=z4,w4,IF(AI115&gt;=z3,w3,IF(AI115&gt;=zEntry,w2,IF(AND(AI115&gt;=ExitZ,BD114&gt;0),w2,0)))))</f>
        <v>0</v>
      </c>
      <c r="BE115" s="26" t="n">
        <f aca="false">IF(AJ115="",0,IF(AJ115&gt;=z4,w4,IF(AJ115&gt;=z3,w3,IF(AJ115&gt;=zEntry,w2,IF(AND(AJ115&gt;=ExitZ,BE114&gt;0),w2,0)))))</f>
        <v>0</v>
      </c>
      <c r="BF115" s="26" t="n">
        <f aca="false">IF(AK115="",0,IF(AK115&gt;=z4,w4,IF(AK115&gt;=z3,w3,IF(AK115&gt;=zEntry,w2,IF(AND(AK115&gt;=ExitZ,BF114&gt;0),w2,0)))))</f>
        <v>0</v>
      </c>
      <c r="BG115" s="26" t="n">
        <f aca="false">IF(AL115="",0,IF(AL115&gt;=z4,w4,IF(AL115&gt;=z3,w3,IF(AL115&gt;=zEntry,w2,IF(AND(AL115&gt;=ExitZ,BG114&gt;0),w2,0)))))</f>
        <v>0</v>
      </c>
      <c r="BH115" s="26" t="n">
        <f aca="false">IF(AM115="",0,IF(AM115&gt;=z4,w4,IF(AM115&gt;=z3,w3,IF(AM115&gt;=zEntry,w2,IF(AND(AM115&gt;=ExitZ,BH114&gt;0),w2,0)))))</f>
        <v>0</v>
      </c>
      <c r="BI115" s="26" t="n">
        <f aca="false">IF(AN115="",0,IF(AN115&gt;=z4,w4,IF(AN115&gt;=z3,w3,IF(AN115&gt;=zEntry,w2,IF(AND(AN115&gt;=ExitZ,BI114&gt;0),w2,0)))))</f>
        <v>0</v>
      </c>
      <c r="BJ115" s="26" t="n">
        <f aca="false">IF(AO115="",0,IF(AO115&gt;=z4,w4,IF(AO115&gt;=z3,w3,IF(AO115&gt;=zEntry,w2,IF(AND(AO115&gt;=ExitZ,BJ114&gt;0),w2,0)))))</f>
        <v>0</v>
      </c>
      <c r="BK115" s="26" t="n">
        <f aca="false">IF(AP115="",0,IF(AP115&gt;=z4,w4,IF(AP115&gt;=z3,w3,IF(AP115&gt;=zEntry,w2,IF(AND(AP115&gt;=ExitZ,BK114&gt;0),w2,0)))))</f>
        <v>0</v>
      </c>
      <c r="BL115" s="26" t="n">
        <f aca="false">IF(AQ115="",0,IF(AQ115&gt;=z4,w4,IF(AQ115&gt;=z3,w3,IF(AQ115&gt;=zEntry,w2,IF(AND(AQ115&gt;=ExitZ,BL114&gt;0),w2,0)))))</f>
        <v>0</v>
      </c>
      <c r="BM115" s="23" t="n">
        <f aca="false">IF(Rates_Data!AD114&gt;=Rates_Data!AE114,Rates_Data!AK115-Rates_Data!AL115,Rates_Data!AL115-Rates_Data!AK115)</f>
        <v>0.001406</v>
      </c>
      <c r="BN115" s="23" t="n">
        <f aca="false">IF(Rates_Data!AD114&gt;=Rates_Data!AF114,Rates_Data!AK115-Rates_Data!AM115,Rates_Data!AM115-Rates_Data!AK115)</f>
        <v>-0.00684</v>
      </c>
      <c r="BO115" s="23" t="n">
        <f aca="false">IF(Rates_Data!AD114&gt;=Rates_Data!AG114,Rates_Data!AK115-Rates_Data!AN115,Rates_Data!AN115-Rates_Data!AK115)</f>
        <v>0.004047</v>
      </c>
      <c r="BP115" s="23" t="n">
        <f aca="false">IF(Rates_Data!AD114&gt;=Rates_Data!AH114,Rates_Data!AK115-Rates_Data!AO115,Rates_Data!AO115-Rates_Data!AK115)</f>
        <v>-0.000437000000000002</v>
      </c>
      <c r="BQ115" s="23" t="n">
        <f aca="false">IF(Rates_Data!AD114&gt;=Rates_Data!AI114,Rates_Data!AK115-Rates_Data!AP115,Rates_Data!AP115-Rates_Data!AK115)</f>
        <v>0.00228</v>
      </c>
      <c r="BR115" s="23" t="n">
        <f aca="false">IF(Rates_Data!AD114&gt;=Rates_Data!AJ114,Rates_Data!AK115-Rates_Data!AQ115,Rates_Data!AQ115-Rates_Data!AK115)</f>
        <v>-0.00138700000000001</v>
      </c>
      <c r="BS115" s="23" t="n">
        <f aca="false">IF(Rates_Data!AE114&gt;=Rates_Data!AF114,Rates_Data!AL115-Rates_Data!AM115,Rates_Data!AM115-Rates_Data!AL115)</f>
        <v>0.008246</v>
      </c>
      <c r="BT115" s="23" t="n">
        <f aca="false">IF(Rates_Data!AE114&gt;=Rates_Data!AG114,Rates_Data!AL115-Rates_Data!AN115,Rates_Data!AN115-Rates_Data!AL115)</f>
        <v>0.002641</v>
      </c>
      <c r="BU115" s="23" t="n">
        <f aca="false">IF(Rates_Data!AE114&gt;=Rates_Data!AH114,Rates_Data!AL115-Rates_Data!AO115,Rates_Data!AO115-Rates_Data!AL115)</f>
        <v>0.001843</v>
      </c>
      <c r="BV115" s="23" t="n">
        <f aca="false">IF(Rates_Data!AE114&gt;=Rates_Data!AI114,Rates_Data!AL115-Rates_Data!AP115,Rates_Data!AP115-Rates_Data!AL115)</f>
        <v>0.000874000000000001</v>
      </c>
      <c r="BW115" s="23" t="n">
        <f aca="false">IF(Rates_Data!AE114&gt;=Rates_Data!AJ114,Rates_Data!AL115-Rates_Data!AQ115,Rates_Data!AQ115-Rates_Data!AL115)</f>
        <v>0.002793</v>
      </c>
      <c r="BX115" s="23" t="n">
        <f aca="false">IF(Rates_Data!AF114&gt;=Rates_Data!AG114,Rates_Data!AM115-Rates_Data!AN115,Rates_Data!AN115-Rates_Data!AM115)</f>
        <v>0.010887</v>
      </c>
      <c r="BY115" s="23" t="n">
        <f aca="false">IF(Rates_Data!AF114&gt;=Rates_Data!AH114,Rates_Data!AM115-Rates_Data!AO115,Rates_Data!AO115-Rates_Data!AM115)</f>
        <v>-0.006403</v>
      </c>
      <c r="BZ115" s="23" t="n">
        <f aca="false">IF(Rates_Data!AF114&gt;=Rates_Data!AI114,Rates_Data!AM115-Rates_Data!AP115,Rates_Data!AP115-Rates_Data!AM115)</f>
        <v>0.00912</v>
      </c>
      <c r="CA115" s="23" t="n">
        <f aca="false">IF(Rates_Data!AF114&gt;=Rates_Data!AJ114,Rates_Data!AM115-Rates_Data!AQ115,Rates_Data!AQ115-Rates_Data!AM115)</f>
        <v>-0.005453</v>
      </c>
      <c r="CB115" s="23" t="n">
        <f aca="false">IF(Rates_Data!AG114&gt;=Rates_Data!AH114,Rates_Data!AN115-Rates_Data!AO115,Rates_Data!AO115-Rates_Data!AN115)</f>
        <v>0.004484</v>
      </c>
      <c r="CC115" s="23" t="n">
        <f aca="false">IF(Rates_Data!AG114&gt;=Rates_Data!AI114,Rates_Data!AN115-Rates_Data!AP115,Rates_Data!AP115-Rates_Data!AN115)</f>
        <v>-0.001767</v>
      </c>
      <c r="CD115" s="23" t="n">
        <f aca="false">IF(Rates_Data!AG114&gt;=Rates_Data!AJ114,Rates_Data!AN115-Rates_Data!AQ115,Rates_Data!AQ115-Rates_Data!AN115)</f>
        <v>0.00543400000000001</v>
      </c>
      <c r="CE115" s="23" t="n">
        <f aca="false">IF(Rates_Data!AH114&gt;=Rates_Data!AI114,Rates_Data!AO115-Rates_Data!AP115,Rates_Data!AP115-Rates_Data!AO115)</f>
        <v>0.002717</v>
      </c>
      <c r="CF115" s="23" t="n">
        <f aca="false">IF(Rates_Data!AH114&gt;=Rates_Data!AJ114,Rates_Data!AO115-Rates_Data!AQ115,Rates_Data!AQ115-Rates_Data!AO115)</f>
        <v>-0.000950000000000005</v>
      </c>
      <c r="CG115" s="23" t="n">
        <f aca="false">IF(Rates_Data!AI114&gt;=Rates_Data!AJ114,Rates_Data!AP115-Rates_Data!AQ115,Rates_Data!AQ115-Rates_Data!AP115)</f>
        <v>0.00366700000000001</v>
      </c>
      <c r="CH115" s="27" t="n">
        <f aca="false">IF(ROW()&lt;4+VolLB,"",STDEV(INDEX($BM:$BM,ROW()-VolLB+1):INDEX($BM:$BM,ROW()))*SQRT(12))</f>
        <v>0.0207176211752678</v>
      </c>
      <c r="CI115" s="27" t="n">
        <f aca="false">IF(ROW()&lt;4+VolLB,"",STDEV(INDEX($BN:$BN,ROW()-VolLB+1):INDEX($BN:$BN,ROW()))*SQRT(12))</f>
        <v>0.0203503200140978</v>
      </c>
      <c r="CJ115" s="27" t="n">
        <f aca="false">IF(ROW()&lt;4+VolLB,"",STDEV(INDEX($BO:$BO,ROW()-VolLB+1):INDEX($BO:$BO,ROW()))*SQRT(12))</f>
        <v>0.0219699827450785</v>
      </c>
      <c r="CK115" s="27" t="n">
        <f aca="false">IF(ROW()&lt;4+VolLB,"",STDEV(INDEX($BP:$BP,ROW()-VolLB+1):INDEX($BP:$BP,ROW()))*SQRT(12))</f>
        <v>0.0177110134161931</v>
      </c>
      <c r="CL115" s="27" t="n">
        <f aca="false">IF(ROW()&lt;4+VolLB,"",STDEV(INDEX($BQ:$BQ,ROW()-VolLB+1):INDEX($BQ:$BQ,ROW()))*SQRT(12))</f>
        <v>0.0188415061201643</v>
      </c>
      <c r="CM115" s="27" t="n">
        <f aca="false">IF(ROW()&lt;4+VolLB,"",STDEV(INDEX($BR:$BR,ROW()-VolLB+1):INDEX($BR:$BR,ROW()))*SQRT(12))</f>
        <v>0.0172482676526963</v>
      </c>
      <c r="CN115" s="27" t="n">
        <f aca="false">IF(ROW()&lt;4+VolLB,"",STDEV(INDEX($BS:$BS,ROW()-VolLB+1):INDEX($BS:$BS,ROW()))*SQRT(12))</f>
        <v>0.0248063937769892</v>
      </c>
      <c r="CO115" s="27" t="n">
        <f aca="false">IF(ROW()&lt;4+VolLB,"",STDEV(INDEX($BT:$BT,ROW()-VolLB+1):INDEX($BT:$BT,ROW()))*SQRT(12))</f>
        <v>0.022304313025362</v>
      </c>
      <c r="CP115" s="27" t="n">
        <f aca="false">IF(ROW()&lt;4+VolLB,"",STDEV(INDEX($BU:$BU,ROW()-VolLB+1):INDEX($BU:$BU,ROW()))*SQRT(12))</f>
        <v>0.0245255255663311</v>
      </c>
      <c r="CQ115" s="27" t="n">
        <f aca="false">IF(ROW()&lt;4+VolLB,"",STDEV(INDEX($BV:$BV,ROW()-VolLB+1):INDEX($BV:$BV,ROW()))*SQRT(12))</f>
        <v>0.0224503175482898</v>
      </c>
      <c r="CR115" s="27" t="n">
        <f aca="false">IF(ROW()&lt;4+VolLB,"",STDEV(INDEX($BW:$BW,ROW()-VolLB+1):INDEX($BW:$BW,ROW()))*SQRT(12))</f>
        <v>0.0210218353643471</v>
      </c>
      <c r="CS115" s="27" t="n">
        <f aca="false">IF(ROW()&lt;4+VolLB,"",STDEV(INDEX($BX:$BX,ROW()-VolLB+1):INDEX($BX:$BX,ROW()))*SQRT(12))</f>
        <v>0.0244543698990979</v>
      </c>
      <c r="CT115" s="27" t="n">
        <f aca="false">IF(ROW()&lt;4+VolLB,"",STDEV(INDEX($BY:$BY,ROW()-VolLB+1):INDEX($BY:$BY,ROW()))*SQRT(12))</f>
        <v>0.0194057302256441</v>
      </c>
      <c r="CU115" s="27" t="n">
        <f aca="false">IF(ROW()&lt;4+VolLB,"",STDEV(INDEX($BZ:$BZ,ROW()-VolLB+1):INDEX($BZ:$BZ,ROW()))*SQRT(12))</f>
        <v>0.0229379103749977</v>
      </c>
      <c r="CV115" s="27" t="n">
        <f aca="false">IF(ROW()&lt;4+VolLB,"",STDEV(INDEX($CA:$CA,ROW()-VolLB+1):INDEX($CA:$CA,ROW()))*SQRT(12))</f>
        <v>0.0175902027168264</v>
      </c>
      <c r="CW115" s="27" t="n">
        <f aca="false">IF(ROW()&lt;4+VolLB,"",STDEV(INDEX($CB:$CB,ROW()-VolLB+1):INDEX($CB:$CB,ROW()))*SQRT(12))</f>
        <v>0.0214017425091643</v>
      </c>
      <c r="CX115" s="27" t="n">
        <f aca="false">IF(ROW()&lt;4+VolLB,"",STDEV(INDEX($CC:$CC,ROW()-VolLB+1):INDEX($CC:$CC,ROW()))*SQRT(12))</f>
        <v>0.0228046797776664</v>
      </c>
      <c r="CY115" s="27" t="n">
        <f aca="false">IF(ROW()&lt;4+VolLB,"",STDEV(INDEX($CD:$CD,ROW()-VolLB+1):INDEX($CD:$CD,ROW()))*SQRT(12))</f>
        <v>0.0202223245208995</v>
      </c>
      <c r="CZ115" s="27" t="n">
        <f aca="false">IF(ROW()&lt;4+VolLB,"",STDEV(INDEX($CE:$CE,ROW()-VolLB+1):INDEX($CE:$CE,ROW()))*SQRT(12))</f>
        <v>0.0192812289580652</v>
      </c>
      <c r="DA115" s="27" t="n">
        <f aca="false">IF(ROW()&lt;4+VolLB,"",STDEV(INDEX($CF:$CF,ROW()-VolLB+1):INDEX($CF:$CF,ROW()))*SQRT(12))</f>
        <v>0.0209744856984453</v>
      </c>
      <c r="DB115" s="27" t="n">
        <f aca="false">IF(ROW()&lt;4+VolLB,"",STDEV(INDEX($CG:$CG,ROW()-VolLB+1):INDEX($CG:$CG,ROW()))*SQRT(12))</f>
        <v>0.0213900520293675</v>
      </c>
      <c r="DC115" s="26" t="n">
        <f aca="false">IF(OR(AR115=0,CH115="",CH115=0),0,AR115*MIN(MaxScal,TgtVol/CH115))</f>
        <v>0</v>
      </c>
      <c r="DD115" s="26" t="n">
        <f aca="false">IF(OR(AS115=0,CI115="",CI115=0),0,AS115*MIN(MaxScal,TgtVol/CI115))</f>
        <v>0</v>
      </c>
      <c r="DE115" s="26" t="n">
        <f aca="false">IF(OR(AT115=0,CJ115="",CJ115=0),0,AT115*MIN(MaxScal,TgtVol/CJ115))</f>
        <v>0</v>
      </c>
      <c r="DF115" s="26" t="n">
        <f aca="false">IF(OR(AU115=0,CK115="",CK115=0),0,AU115*MIN(MaxScal,TgtVol/CK115))</f>
        <v>0</v>
      </c>
      <c r="DG115" s="26" t="n">
        <f aca="false">IF(OR(AV115=0,CL115="",CL115=0),0,AV115*MIN(MaxScal,TgtVol/CL115))</f>
        <v>0</v>
      </c>
      <c r="DH115" s="26" t="n">
        <f aca="false">IF(OR(AW115=0,CM115="",CM115=0),0,AW115*MIN(MaxScal,TgtVol/CM115))</f>
        <v>0</v>
      </c>
      <c r="DI115" s="26" t="n">
        <f aca="false">IF(OR(AX115=0,CN115="",CN115=0),0,AX115*MIN(MaxScal,TgtVol/CN115))</f>
        <v>0</v>
      </c>
      <c r="DJ115" s="26" t="n">
        <f aca="false">IF(OR(AY115=0,CO115="",CO115=0),0,AY115*MIN(MaxScal,TgtVol/CO115))</f>
        <v>0</v>
      </c>
      <c r="DK115" s="26" t="n">
        <f aca="false">IF(OR(AZ115=0,CP115="",CP115=0),0,AZ115*MIN(MaxScal,TgtVol/CP115))</f>
        <v>0</v>
      </c>
      <c r="DL115" s="26" t="n">
        <f aca="false">IF(OR(BA115=0,CQ115="",CQ115=0),0,BA115*MIN(MaxScal,TgtVol/CQ115))</f>
        <v>0</v>
      </c>
      <c r="DM115" s="26" t="n">
        <f aca="false">IF(OR(BB115=0,CR115="",CR115=0),0,BB115*MIN(MaxScal,TgtVol/CR115))</f>
        <v>0</v>
      </c>
      <c r="DN115" s="26" t="n">
        <f aca="false">IF(OR(BC115=0,CS115="",CS115=0),0,BC115*MIN(MaxScal,TgtVol/CS115))</f>
        <v>0</v>
      </c>
      <c r="DO115" s="26" t="n">
        <f aca="false">IF(OR(BD115=0,CT115="",CT115=0),0,BD115*MIN(MaxScal,TgtVol/CT115))</f>
        <v>0</v>
      </c>
      <c r="DP115" s="26" t="n">
        <f aca="false">IF(OR(BE115=0,CU115="",CU115=0),0,BE115*MIN(MaxScal,TgtVol/CU115))</f>
        <v>0</v>
      </c>
      <c r="DQ115" s="26" t="n">
        <f aca="false">IF(OR(BF115=0,CV115="",CV115=0),0,BF115*MIN(MaxScal,TgtVol/CV115))</f>
        <v>0</v>
      </c>
      <c r="DR115" s="26" t="n">
        <f aca="false">IF(OR(BG115=0,CW115="",CW115=0),0,BG115*MIN(MaxScal,TgtVol/CW115))</f>
        <v>0</v>
      </c>
      <c r="DS115" s="26" t="n">
        <f aca="false">IF(OR(BH115=0,CX115="",CX115=0),0,BH115*MIN(MaxScal,TgtVol/CX115))</f>
        <v>0</v>
      </c>
      <c r="DT115" s="26" t="n">
        <f aca="false">IF(OR(BI115=0,CY115="",CY115=0),0,BI115*MIN(MaxScal,TgtVol/CY115))</f>
        <v>0</v>
      </c>
      <c r="DU115" s="26" t="n">
        <f aca="false">IF(OR(BJ115=0,CZ115="",CZ115=0),0,BJ115*MIN(MaxScal,TgtVol/CZ115))</f>
        <v>0</v>
      </c>
      <c r="DV115" s="26" t="n">
        <f aca="false">IF(OR(BK115=0,DA115="",DA115=0),0,BK115*MIN(MaxScal,TgtVol/DA115))</f>
        <v>0</v>
      </c>
      <c r="DW115" s="26" t="n">
        <f aca="false">IF(OR(BL115=0,DB115="",DB115=0),0,BL115*MIN(MaxScal,TgtVol/DB115))</f>
        <v>0</v>
      </c>
      <c r="DX115" s="28" t="n">
        <f aca="false">IFERROR(DC114*BM115,"")</f>
        <v>0</v>
      </c>
      <c r="DY115" s="28" t="n">
        <f aca="false">IFERROR(DD114*BN115,"")</f>
        <v>-0</v>
      </c>
      <c r="DZ115" s="28" t="n">
        <f aca="false">IFERROR(DE114*BO115,"")</f>
        <v>0</v>
      </c>
      <c r="EA115" s="28" t="n">
        <f aca="false">IFERROR(DF114*BP115,"")</f>
        <v>-0</v>
      </c>
      <c r="EB115" s="28" t="n">
        <f aca="false">IFERROR(DG114*BQ115,"")</f>
        <v>0</v>
      </c>
      <c r="EC115" s="28" t="n">
        <f aca="false">IFERROR(DH114*BR115,"")</f>
        <v>-0</v>
      </c>
      <c r="ED115" s="28" t="n">
        <f aca="false">IFERROR(DI114*BS115,"")</f>
        <v>0</v>
      </c>
      <c r="EE115" s="28" t="n">
        <f aca="false">IFERROR(DJ114*BT115,"")</f>
        <v>0</v>
      </c>
      <c r="EF115" s="28" t="n">
        <f aca="false">IFERROR(DK114*BU115,"")</f>
        <v>0</v>
      </c>
      <c r="EG115" s="28" t="n">
        <f aca="false">IFERROR(DL114*BV115,"")</f>
        <v>0</v>
      </c>
      <c r="EH115" s="28" t="n">
        <f aca="false">IFERROR(DM114*BW115,"")</f>
        <v>0</v>
      </c>
      <c r="EI115" s="28" t="n">
        <f aca="false">IFERROR(DN114*BX115,"")</f>
        <v>0</v>
      </c>
      <c r="EJ115" s="28" t="n">
        <f aca="false">IFERROR(DO114*BY115,"")</f>
        <v>-0</v>
      </c>
      <c r="EK115" s="28" t="n">
        <f aca="false">IFERROR(DP114*BZ115,"")</f>
        <v>0</v>
      </c>
      <c r="EL115" s="28" t="n">
        <f aca="false">IFERROR(DQ114*CA115,"")</f>
        <v>-0</v>
      </c>
      <c r="EM115" s="28" t="n">
        <f aca="false">IFERROR(DR114*CB115,"")</f>
        <v>0</v>
      </c>
      <c r="EN115" s="28" t="n">
        <f aca="false">IFERROR(DS114*CC115,"")</f>
        <v>-0</v>
      </c>
      <c r="EO115" s="28" t="n">
        <f aca="false">IFERROR(DT114*CD115,"")</f>
        <v>0</v>
      </c>
      <c r="EP115" s="28" t="n">
        <f aca="false">IFERROR(DU114*CE115,"")</f>
        <v>0</v>
      </c>
      <c r="EQ115" s="28" t="n">
        <f aca="false">IFERROR(DV114*CF115,"")</f>
        <v>-0</v>
      </c>
      <c r="ER115" s="28" t="n">
        <f aca="false">IFERROR(DW114*CG115,"")</f>
        <v>0</v>
      </c>
      <c r="ES115" s="28" t="n">
        <f aca="false">IF(ROW()=4,"",SUM(DX115:ER115))</f>
        <v>0</v>
      </c>
      <c r="ET115" s="29" t="n">
        <f aca="false">COUNTIF(AR115:BL115,"&gt;0")</f>
        <v>0</v>
      </c>
    </row>
    <row r="116" customFormat="false" ht="15" hidden="false" customHeight="false" outlineLevel="0" collapsed="false">
      <c r="A116" s="19" t="n">
        <v>41425</v>
      </c>
      <c r="B116" s="23" t="n">
        <f aca="false">ABS(Rates_Data!AD116-Rates_Data!AE116)</f>
        <v>0.0460442477876106</v>
      </c>
      <c r="C116" s="23" t="n">
        <f aca="false">ABS(Rates_Data!AD116-Rates_Data!AF116)</f>
        <v>0.121778761061947</v>
      </c>
      <c r="D116" s="23" t="n">
        <f aca="false">ABS(Rates_Data!AD116-Rates_Data!AG116)</f>
        <v>0.34570796460177</v>
      </c>
      <c r="E116" s="23" t="n">
        <f aca="false">ABS(Rates_Data!AD116-Rates_Data!AH116)</f>
        <v>0.140672566371681</v>
      </c>
      <c r="F116" s="23" t="n">
        <f aca="false">ABS(Rates_Data!AD116-Rates_Data!AI116)</f>
        <v>0.867389380530974</v>
      </c>
      <c r="G116" s="23" t="n">
        <f aca="false">ABS(Rates_Data!AD116-Rates_Data!AJ116)</f>
        <v>0.0503274336283183</v>
      </c>
      <c r="H116" s="23" t="n">
        <f aca="false">ABS(Rates_Data!AE116-Rates_Data!AF116)</f>
        <v>0.0757345132743365</v>
      </c>
      <c r="I116" s="23" t="n">
        <f aca="false">ABS(Rates_Data!AE116-Rates_Data!AG116)</f>
        <v>0.299663716814159</v>
      </c>
      <c r="J116" s="23" t="n">
        <f aca="false">ABS(Rates_Data!AE116-Rates_Data!AH116)</f>
        <v>0.186716814159292</v>
      </c>
      <c r="K116" s="23" t="n">
        <f aca="false">ABS(Rates_Data!AE116-Rates_Data!AI116)</f>
        <v>0.821345132743363</v>
      </c>
      <c r="L116" s="23" t="n">
        <f aca="false">ABS(Rates_Data!AE116-Rates_Data!AJ116)</f>
        <v>0.0963716814159289</v>
      </c>
      <c r="M116" s="23" t="n">
        <f aca="false">ABS(Rates_Data!AF116-Rates_Data!AG116)</f>
        <v>0.223929203539823</v>
      </c>
      <c r="N116" s="23" t="n">
        <f aca="false">ABS(Rates_Data!AF116-Rates_Data!AH116)</f>
        <v>0.262451327433629</v>
      </c>
      <c r="O116" s="23" t="n">
        <f aca="false">ABS(Rates_Data!AF116-Rates_Data!AI116)</f>
        <v>0.745610619469026</v>
      </c>
      <c r="P116" s="23" t="n">
        <f aca="false">ABS(Rates_Data!AF116-Rates_Data!AJ116)</f>
        <v>0.172106194690265</v>
      </c>
      <c r="Q116" s="23" t="n">
        <f aca="false">ABS(Rates_Data!AG116-Rates_Data!AH116)</f>
        <v>0.486380530973451</v>
      </c>
      <c r="R116" s="23" t="n">
        <f aca="false">ABS(Rates_Data!AG116-Rates_Data!AI116)</f>
        <v>0.521681415929204</v>
      </c>
      <c r="S116" s="23" t="n">
        <f aca="false">ABS(Rates_Data!AG116-Rates_Data!AJ116)</f>
        <v>0.396035398230088</v>
      </c>
      <c r="T116" s="23" t="n">
        <f aca="false">ABS(Rates_Data!AH116-Rates_Data!AI116)</f>
        <v>1.00806194690266</v>
      </c>
      <c r="U116" s="23" t="n">
        <f aca="false">ABS(Rates_Data!AH116-Rates_Data!AJ116)</f>
        <v>0.0903451327433632</v>
      </c>
      <c r="V116" s="23" t="n">
        <f aca="false">ABS(Rates_Data!AI116-Rates_Data!AJ116)</f>
        <v>0.917716814159292</v>
      </c>
      <c r="W116" s="26" t="n">
        <f aca="false">IF(ROW()&lt;4+MinObs-1,"",IFERROR((B116-AVERAGE(B$4:B116))/STDEV(B$4:B116),""))</f>
        <v>-1.01523073847946</v>
      </c>
      <c r="X116" s="26" t="n">
        <f aca="false">IF(ROW()&lt;4+MinObs-1,"",IFERROR((C116-AVERAGE(C$4:C116))/STDEV(C$4:C116),""))</f>
        <v>-0.892485888842664</v>
      </c>
      <c r="Y116" s="26" t="n">
        <f aca="false">IF(ROW()&lt;4+MinObs-1,"",IFERROR((D116-AVERAGE(D$4:D116))/STDEV(D$4:D116),""))</f>
        <v>-0.458251337831702</v>
      </c>
      <c r="Z116" s="26" t="n">
        <f aca="false">IF(ROW()&lt;4+MinObs-1,"",IFERROR((E116-AVERAGE(E$4:E116))/STDEV(E$4:E116),""))</f>
        <v>-1.35778237228449</v>
      </c>
      <c r="AA116" s="26" t="n">
        <f aca="false">IF(ROW()&lt;4+MinObs-1,"",IFERROR((F116-AVERAGE(F$4:F116))/STDEV(F$4:F116),""))</f>
        <v>1.02784214352712</v>
      </c>
      <c r="AB116" s="26" t="n">
        <f aca="false">IF(ROW()&lt;4+MinObs-1,"",IFERROR((G116-AVERAGE(G$4:G116))/STDEV(G$4:G116),""))</f>
        <v>-1.03265318627</v>
      </c>
      <c r="AC116" s="26" t="n">
        <f aca="false">IF(ROW()&lt;4+MinObs-1,"",IFERROR((H116-AVERAGE(H$4:H116))/STDEV(H$4:H116),""))</f>
        <v>-0.983462901706102</v>
      </c>
      <c r="AD116" s="26" t="n">
        <f aca="false">IF(ROW()&lt;4+MinObs-1,"",IFERROR((I116-AVERAGE(I$4:I116))/STDEV(I$4:I116),""))</f>
        <v>-0.257078293887056</v>
      </c>
      <c r="AE116" s="26" t="n">
        <f aca="false">IF(ROW()&lt;4+MinObs-1,"",IFERROR((J116-AVERAGE(J$4:J116))/STDEV(J$4:J116),""))</f>
        <v>-0.948521307020624</v>
      </c>
      <c r="AF116" s="26" t="n">
        <f aca="false">IF(ROW()&lt;4+MinObs-1,"",IFERROR((K116-AVERAGE(K$4:K116))/STDEV(K$4:K116),""))</f>
        <v>1.82323425553197</v>
      </c>
      <c r="AG116" s="26" t="n">
        <f aca="false">IF(ROW()&lt;4+MinObs-1,"",IFERROR((L116-AVERAGE(L$4:L116))/STDEV(L$4:L116),""))</f>
        <v>-0.767304918421855</v>
      </c>
      <c r="AH116" s="26" t="n">
        <f aca="false">IF(ROW()&lt;4+MinObs-1,"",IFERROR((M116-AVERAGE(M$4:M116))/STDEV(M$4:M116),""))</f>
        <v>-0.573218366915589</v>
      </c>
      <c r="AI116" s="26" t="n">
        <f aca="false">IF(ROW()&lt;4+MinObs-1,"",IFERROR((N116-AVERAGE(N$4:N116))/STDEV(N$4:N116),""))</f>
        <v>-0.822207014750476</v>
      </c>
      <c r="AJ116" s="26" t="n">
        <f aca="false">IF(ROW()&lt;4+MinObs-1,"",IFERROR((O116-AVERAGE(O$4:O116))/STDEV(O$4:O116),""))</f>
        <v>1.69117914445514</v>
      </c>
      <c r="AK116" s="26" t="n">
        <f aca="false">IF(ROW()&lt;4+MinObs-1,"",IFERROR((P116-AVERAGE(P$4:P116))/STDEV(P$4:P116),""))</f>
        <v>-0.736275861784146</v>
      </c>
      <c r="AL116" s="26" t="n">
        <f aca="false">IF(ROW()&lt;4+MinObs-1,"",IFERROR((Q116-AVERAGE(Q$4:Q116))/STDEV(Q$4:Q116),""))</f>
        <v>0.14598902132597</v>
      </c>
      <c r="AM116" s="26" t="n">
        <f aca="false">IF(ROW()&lt;4+MinObs-1,"",IFERROR((R116-AVERAGE(R$4:R116))/STDEV(R$4:R116),""))</f>
        <v>0.1511319724456</v>
      </c>
      <c r="AN116" s="26" t="n">
        <f aca="false">IF(ROW()&lt;4+MinObs-1,"",IFERROR((S116-AVERAGE(S$4:S116))/STDEV(S$4:S116),""))</f>
        <v>-0.536049306923311</v>
      </c>
      <c r="AO116" s="26" t="n">
        <f aca="false">IF(ROW()&lt;4+MinObs-1,"",IFERROR((T116-AVERAGE(T$4:T116))/STDEV(T$4:T116),""))</f>
        <v>1.49954578825115</v>
      </c>
      <c r="AP116" s="26" t="n">
        <f aca="false">IF(ROW()&lt;4+MinObs-1,"",IFERROR((U116-AVERAGE(U$4:U116))/STDEV(U$4:U116),""))</f>
        <v>-1.49314050286543</v>
      </c>
      <c r="AQ116" s="26" t="n">
        <f aca="false">IF(ROW()&lt;4+MinObs-1,"",IFERROR((V116-AVERAGE(V$4:V116))/STDEV(V$4:V116),""))</f>
        <v>1.68019656230777</v>
      </c>
      <c r="AR116" s="26" t="n">
        <f aca="false">IF(W116="",0,IF(W116&gt;=z4,w4,IF(W116&gt;=z3,w3,IF(W116&gt;=zEntry,w2,IF(AND(W116&gt;=ExitZ,AR115&gt;0),w2,0)))))</f>
        <v>0</v>
      </c>
      <c r="AS116" s="26" t="n">
        <f aca="false">IF(X116="",0,IF(X116&gt;=z4,w4,IF(X116&gt;=z3,w3,IF(X116&gt;=zEntry,w2,IF(AND(X116&gt;=ExitZ,AS115&gt;0),w2,0)))))</f>
        <v>0</v>
      </c>
      <c r="AT116" s="26" t="n">
        <f aca="false">IF(Y116="",0,IF(Y116&gt;=z4,w4,IF(Y116&gt;=z3,w3,IF(Y116&gt;=zEntry,w2,IF(AND(Y116&gt;=ExitZ,AT115&gt;0),w2,0)))))</f>
        <v>0</v>
      </c>
      <c r="AU116" s="26" t="n">
        <f aca="false">IF(Z116="",0,IF(Z116&gt;=z4,w4,IF(Z116&gt;=z3,w3,IF(Z116&gt;=zEntry,w2,IF(AND(Z116&gt;=ExitZ,AU115&gt;0),w2,0)))))</f>
        <v>0</v>
      </c>
      <c r="AV116" s="26" t="n">
        <f aca="false">IF(AA116="",0,IF(AA116&gt;=z4,w4,IF(AA116&gt;=z3,w3,IF(AA116&gt;=zEntry,w2,IF(AND(AA116&gt;=ExitZ,AV115&gt;0),w2,0)))))</f>
        <v>0</v>
      </c>
      <c r="AW116" s="26" t="n">
        <f aca="false">IF(AB116="",0,IF(AB116&gt;=z4,w4,IF(AB116&gt;=z3,w3,IF(AB116&gt;=zEntry,w2,IF(AND(AB116&gt;=ExitZ,AW115&gt;0),w2,0)))))</f>
        <v>0</v>
      </c>
      <c r="AX116" s="26" t="n">
        <f aca="false">IF(AC116="",0,IF(AC116&gt;=z4,w4,IF(AC116&gt;=z3,w3,IF(AC116&gt;=zEntry,w2,IF(AND(AC116&gt;=ExitZ,AX115&gt;0),w2,0)))))</f>
        <v>0</v>
      </c>
      <c r="AY116" s="26" t="n">
        <f aca="false">IF(AD116="",0,IF(AD116&gt;=z4,w4,IF(AD116&gt;=z3,w3,IF(AD116&gt;=zEntry,w2,IF(AND(AD116&gt;=ExitZ,AY115&gt;0),w2,0)))))</f>
        <v>0</v>
      </c>
      <c r="AZ116" s="26" t="n">
        <f aca="false">IF(AE116="",0,IF(AE116&gt;=z4,w4,IF(AE116&gt;=z3,w3,IF(AE116&gt;=zEntry,w2,IF(AND(AE116&gt;=ExitZ,AZ115&gt;0),w2,0)))))</f>
        <v>0</v>
      </c>
      <c r="BA116" s="26" t="n">
        <f aca="false">IF(AF116="",0,IF(AF116&gt;=z4,w4,IF(AF116&gt;=z3,w3,IF(AF116&gt;=zEntry,w2,IF(AND(AF116&gt;=ExitZ,BA115&gt;0),w2,0)))))</f>
        <v>0</v>
      </c>
      <c r="BB116" s="26" t="n">
        <f aca="false">IF(AG116="",0,IF(AG116&gt;=z4,w4,IF(AG116&gt;=z3,w3,IF(AG116&gt;=zEntry,w2,IF(AND(AG116&gt;=ExitZ,BB115&gt;0),w2,0)))))</f>
        <v>0</v>
      </c>
      <c r="BC116" s="26" t="n">
        <f aca="false">IF(AH116="",0,IF(AH116&gt;=z4,w4,IF(AH116&gt;=z3,w3,IF(AH116&gt;=zEntry,w2,IF(AND(AH116&gt;=ExitZ,BC115&gt;0),w2,0)))))</f>
        <v>0</v>
      </c>
      <c r="BD116" s="26" t="n">
        <f aca="false">IF(AI116="",0,IF(AI116&gt;=z4,w4,IF(AI116&gt;=z3,w3,IF(AI116&gt;=zEntry,w2,IF(AND(AI116&gt;=ExitZ,BD115&gt;0),w2,0)))))</f>
        <v>0</v>
      </c>
      <c r="BE116" s="26" t="n">
        <f aca="false">IF(AJ116="",0,IF(AJ116&gt;=z4,w4,IF(AJ116&gt;=z3,w3,IF(AJ116&gt;=zEntry,w2,IF(AND(AJ116&gt;=ExitZ,BE115&gt;0),w2,0)))))</f>
        <v>0</v>
      </c>
      <c r="BF116" s="26" t="n">
        <f aca="false">IF(AK116="",0,IF(AK116&gt;=z4,w4,IF(AK116&gt;=z3,w3,IF(AK116&gt;=zEntry,w2,IF(AND(AK116&gt;=ExitZ,BF115&gt;0),w2,0)))))</f>
        <v>0</v>
      </c>
      <c r="BG116" s="26" t="n">
        <f aca="false">IF(AL116="",0,IF(AL116&gt;=z4,w4,IF(AL116&gt;=z3,w3,IF(AL116&gt;=zEntry,w2,IF(AND(AL116&gt;=ExitZ,BG115&gt;0),w2,0)))))</f>
        <v>0</v>
      </c>
      <c r="BH116" s="26" t="n">
        <f aca="false">IF(AM116="",0,IF(AM116&gt;=z4,w4,IF(AM116&gt;=z3,w3,IF(AM116&gt;=zEntry,w2,IF(AND(AM116&gt;=ExitZ,BH115&gt;0),w2,0)))))</f>
        <v>0</v>
      </c>
      <c r="BI116" s="26" t="n">
        <f aca="false">IF(AN116="",0,IF(AN116&gt;=z4,w4,IF(AN116&gt;=z3,w3,IF(AN116&gt;=zEntry,w2,IF(AND(AN116&gt;=ExitZ,BI115&gt;0),w2,0)))))</f>
        <v>0</v>
      </c>
      <c r="BJ116" s="26" t="n">
        <f aca="false">IF(AO116="",0,IF(AO116&gt;=z4,w4,IF(AO116&gt;=z3,w3,IF(AO116&gt;=zEntry,w2,IF(AND(AO116&gt;=ExitZ,BJ115&gt;0),w2,0)))))</f>
        <v>0</v>
      </c>
      <c r="BK116" s="26" t="n">
        <f aca="false">IF(AP116="",0,IF(AP116&gt;=z4,w4,IF(AP116&gt;=z3,w3,IF(AP116&gt;=zEntry,w2,IF(AND(AP116&gt;=ExitZ,BK115&gt;0),w2,0)))))</f>
        <v>0</v>
      </c>
      <c r="BL116" s="26" t="n">
        <f aca="false">IF(AQ116="",0,IF(AQ116&gt;=z4,w4,IF(AQ116&gt;=z3,w3,IF(AQ116&gt;=zEntry,w2,IF(AND(AQ116&gt;=ExitZ,BL115&gt;0),w2,0)))))</f>
        <v>0</v>
      </c>
      <c r="BM116" s="23" t="n">
        <f aca="false">IF(Rates_Data!AD115&gt;=Rates_Data!AE115,Rates_Data!AK116-Rates_Data!AL116,Rates_Data!AL116-Rates_Data!AK116)</f>
        <v>0.00634600000000001</v>
      </c>
      <c r="BN116" s="23" t="n">
        <f aca="false">IF(Rates_Data!AD115&gt;=Rates_Data!AF115,Rates_Data!AK116-Rates_Data!AM116,Rates_Data!AM116-Rates_Data!AK116)</f>
        <v>0.012635</v>
      </c>
      <c r="BO116" s="23" t="n">
        <f aca="false">IF(Rates_Data!AD115&gt;=Rates_Data!AG115,Rates_Data!AK116-Rates_Data!AN116,Rates_Data!AN116-Rates_Data!AK116)</f>
        <v>0.00247000000000001</v>
      </c>
      <c r="BP116" s="23" t="n">
        <f aca="false">IF(Rates_Data!AD115&gt;=Rates_Data!AH115,Rates_Data!AK116-Rates_Data!AO116,Rates_Data!AO116-Rates_Data!AK116)</f>
        <v>0.003648</v>
      </c>
      <c r="BQ116" s="23" t="n">
        <f aca="false">IF(Rates_Data!AD115&gt;=Rates_Data!AI115,Rates_Data!AK116-Rates_Data!AP116,Rates_Data!AP116-Rates_Data!AK116)</f>
        <v>0.002926</v>
      </c>
      <c r="BR116" s="23" t="n">
        <f aca="false">IF(Rates_Data!AD115&gt;=Rates_Data!AJ115,Rates_Data!AK116-Rates_Data!AQ116,Rates_Data!AQ116-Rates_Data!AK116)</f>
        <v>0.00712500000000001</v>
      </c>
      <c r="BS116" s="23" t="n">
        <f aca="false">IF(Rates_Data!AE115&gt;=Rates_Data!AF115,Rates_Data!AL116-Rates_Data!AM116,Rates_Data!AM116-Rates_Data!AL116)</f>
        <v>0.006289</v>
      </c>
      <c r="BT116" s="23" t="n">
        <f aca="false">IF(Rates_Data!AE115&gt;=Rates_Data!AG115,Rates_Data!AL116-Rates_Data!AN116,Rates_Data!AN116-Rates_Data!AL116)</f>
        <v>-0.003876</v>
      </c>
      <c r="BU116" s="23" t="n">
        <f aca="false">IF(Rates_Data!AE115&gt;=Rates_Data!AH115,Rates_Data!AL116-Rates_Data!AO116,Rates_Data!AO116-Rates_Data!AL116)</f>
        <v>0.00269800000000001</v>
      </c>
      <c r="BV116" s="23" t="n">
        <f aca="false">IF(Rates_Data!AE115&gt;=Rates_Data!AI115,Rates_Data!AL116-Rates_Data!AP116,Rates_Data!AP116-Rates_Data!AL116)</f>
        <v>-0.00342000000000001</v>
      </c>
      <c r="BW116" s="23" t="n">
        <f aca="false">IF(Rates_Data!AE115&gt;=Rates_Data!AJ115,Rates_Data!AL116-Rates_Data!AQ116,Rates_Data!AQ116-Rates_Data!AL116)</f>
        <v>-0.000778999999999998</v>
      </c>
      <c r="BX116" s="23" t="n">
        <f aca="false">IF(Rates_Data!AF115&gt;=Rates_Data!AG115,Rates_Data!AM116-Rates_Data!AN116,Rates_Data!AN116-Rates_Data!AM116)</f>
        <v>0.010165</v>
      </c>
      <c r="BY116" s="23" t="n">
        <f aca="false">IF(Rates_Data!AF115&gt;=Rates_Data!AH115,Rates_Data!AM116-Rates_Data!AO116,Rates_Data!AO116-Rates_Data!AM116)</f>
        <v>0.00898700000000001</v>
      </c>
      <c r="BZ116" s="23" t="n">
        <f aca="false">IF(Rates_Data!AF115&gt;=Rates_Data!AI115,Rates_Data!AM116-Rates_Data!AP116,Rates_Data!AP116-Rates_Data!AM116)</f>
        <v>-0.00970900000000001</v>
      </c>
      <c r="CA116" s="23" t="n">
        <f aca="false">IF(Rates_Data!AF115&gt;=Rates_Data!AJ115,Rates_Data!AM116-Rates_Data!AQ116,Rates_Data!AQ116-Rates_Data!AM116)</f>
        <v>0.00551</v>
      </c>
      <c r="CB116" s="23" t="n">
        <f aca="false">IF(Rates_Data!AG115&gt;=Rates_Data!AH115,Rates_Data!AN116-Rates_Data!AO116,Rates_Data!AO116-Rates_Data!AN116)</f>
        <v>-0.001178</v>
      </c>
      <c r="CC116" s="23" t="n">
        <f aca="false">IF(Rates_Data!AG115&gt;=Rates_Data!AI115,Rates_Data!AN116-Rates_Data!AP116,Rates_Data!AP116-Rates_Data!AN116)</f>
        <v>0.000455999999999997</v>
      </c>
      <c r="CD116" s="23" t="n">
        <f aca="false">IF(Rates_Data!AG115&gt;=Rates_Data!AJ115,Rates_Data!AN116-Rates_Data!AQ116,Rates_Data!AQ116-Rates_Data!AN116)</f>
        <v>-0.004655</v>
      </c>
      <c r="CE116" s="23" t="n">
        <f aca="false">IF(Rates_Data!AH115&gt;=Rates_Data!AI115,Rates_Data!AO116-Rates_Data!AP116,Rates_Data!AP116-Rates_Data!AO116)</f>
        <v>-0.000722</v>
      </c>
      <c r="CF116" s="23" t="n">
        <f aca="false">IF(Rates_Data!AH115&gt;=Rates_Data!AJ115,Rates_Data!AO116-Rates_Data!AQ116,Rates_Data!AQ116-Rates_Data!AO116)</f>
        <v>-0.00347700000000001</v>
      </c>
      <c r="CG116" s="23" t="n">
        <f aca="false">IF(Rates_Data!AI115&gt;=Rates_Data!AJ115,Rates_Data!AP116-Rates_Data!AQ116,Rates_Data!AQ116-Rates_Data!AP116)</f>
        <v>-0.00419900000000001</v>
      </c>
      <c r="CH116" s="27" t="n">
        <f aca="false">IF(ROW()&lt;4+VolLB,"",STDEV(INDEX($BM:$BM,ROW()-VolLB+1):INDEX($BM:$BM,ROW()))*SQRT(12))</f>
        <v>0.0210007990913725</v>
      </c>
      <c r="CI116" s="27" t="n">
        <f aca="false">IF(ROW()&lt;4+VolLB,"",STDEV(INDEX($BN:$BN,ROW()-VolLB+1):INDEX($BN:$BN,ROW()))*SQRT(12))</f>
        <v>0.0214392990947976</v>
      </c>
      <c r="CJ116" s="27" t="n">
        <f aca="false">IF(ROW()&lt;4+VolLB,"",STDEV(INDEX($BO:$BO,ROW()-VolLB+1):INDEX($BO:$BO,ROW()))*SQRT(12))</f>
        <v>0.0210274221020348</v>
      </c>
      <c r="CK116" s="27" t="n">
        <f aca="false">IF(ROW()&lt;4+VolLB,"",STDEV(INDEX($BP:$BP,ROW()-VolLB+1):INDEX($BP:$BP,ROW()))*SQRT(12))</f>
        <v>0.0173319527237714</v>
      </c>
      <c r="CL116" s="27" t="n">
        <f aca="false">IF(ROW()&lt;4+VolLB,"",STDEV(INDEX($BQ:$BQ,ROW()-VolLB+1):INDEX($BQ:$BQ,ROW()))*SQRT(12))</f>
        <v>0.0187702580693627</v>
      </c>
      <c r="CM116" s="27" t="n">
        <f aca="false">IF(ROW()&lt;4+VolLB,"",STDEV(INDEX($BR:$BR,ROW()-VolLB+1):INDEX($BR:$BR,ROW()))*SQRT(12))</f>
        <v>0.0170973493448268</v>
      </c>
      <c r="CN116" s="27" t="n">
        <f aca="false">IF(ROW()&lt;4+VolLB,"",STDEV(INDEX($BS:$BS,ROW()-VolLB+1):INDEX($BS:$BS,ROW()))*SQRT(12))</f>
        <v>0.0249619473843498</v>
      </c>
      <c r="CO116" s="27" t="n">
        <f aca="false">IF(ROW()&lt;4+VolLB,"",STDEV(INDEX($BT:$BT,ROW()-VolLB+1):INDEX($BT:$BT,ROW()))*SQRT(12))</f>
        <v>0.0216245846183062</v>
      </c>
      <c r="CP116" s="27" t="n">
        <f aca="false">IF(ROW()&lt;4+VolLB,"",STDEV(INDEX($BU:$BU,ROW()-VolLB+1):INDEX($BU:$BU,ROW()))*SQRT(12))</f>
        <v>0.0242671009809381</v>
      </c>
      <c r="CQ116" s="27" t="n">
        <f aca="false">IF(ROW()&lt;4+VolLB,"",STDEV(INDEX($BV:$BV,ROW()-VolLB+1):INDEX($BV:$BV,ROW()))*SQRT(12))</f>
        <v>0.0223874161649543</v>
      </c>
      <c r="CR116" s="27" t="n">
        <f aca="false">IF(ROW()&lt;4+VolLB,"",STDEV(INDEX($BW:$BW,ROW()-VolLB+1):INDEX($BW:$BW,ROW()))*SQRT(12))</f>
        <v>0.0207030322442091</v>
      </c>
      <c r="CS116" s="27" t="n">
        <f aca="false">IF(ROW()&lt;4+VolLB,"",STDEV(INDEX($BX:$BX,ROW()-VolLB+1):INDEX($BX:$BX,ROW()))*SQRT(12))</f>
        <v>0.0245049765136254</v>
      </c>
      <c r="CT116" s="27" t="n">
        <f aca="false">IF(ROW()&lt;4+VolLB,"",STDEV(INDEX($BY:$BY,ROW()-VolLB+1):INDEX($BY:$BY,ROW()))*SQRT(12))</f>
        <v>0.0199631700202434</v>
      </c>
      <c r="CU116" s="27" t="n">
        <f aca="false">IF(ROW()&lt;4+VolLB,"",STDEV(INDEX($BZ:$BZ,ROW()-VolLB+1):INDEX($BZ:$BZ,ROW()))*SQRT(12))</f>
        <v>0.0231577579198892</v>
      </c>
      <c r="CV116" s="27" t="n">
        <f aca="false">IF(ROW()&lt;4+VolLB,"",STDEV(INDEX($CA:$CA,ROW()-VolLB+1):INDEX($CA:$CA,ROW()))*SQRT(12))</f>
        <v>0.0177021544868468</v>
      </c>
      <c r="CW116" s="27" t="n">
        <f aca="false">IF(ROW()&lt;4+VolLB,"",STDEV(INDEX($CB:$CB,ROW()-VolLB+1):INDEX($CB:$CB,ROW()))*SQRT(12))</f>
        <v>0.0212770860632479</v>
      </c>
      <c r="CX116" s="27" t="n">
        <f aca="false">IF(ROW()&lt;4+VolLB,"",STDEV(INDEX($CC:$CC,ROW()-VolLB+1):INDEX($CC:$CC,ROW()))*SQRT(12))</f>
        <v>0.0210021883104731</v>
      </c>
      <c r="CY116" s="27" t="n">
        <f aca="false">IF(ROW()&lt;4+VolLB,"",STDEV(INDEX($CD:$CD,ROW()-VolLB+1):INDEX($CD:$CD,ROW()))*SQRT(12))</f>
        <v>0.020355631052435</v>
      </c>
      <c r="CZ116" s="27" t="n">
        <f aca="false">IF(ROW()&lt;4+VolLB,"",STDEV(INDEX($CE:$CE,ROW()-VolLB+1):INDEX($CE:$CE,ROW()))*SQRT(12))</f>
        <v>0.018000893104563</v>
      </c>
      <c r="DA116" s="27" t="n">
        <f aca="false">IF(ROW()&lt;4+VolLB,"",STDEV(INDEX($CF:$CF,ROW()-VolLB+1):INDEX($CF:$CF,ROW()))*SQRT(12))</f>
        <v>0.0210900344787363</v>
      </c>
      <c r="DB116" s="27" t="n">
        <f aca="false">IF(ROW()&lt;4+VolLB,"",STDEV(INDEX($CG:$CG,ROW()-VolLB+1):INDEX($CG:$CG,ROW()))*SQRT(12))</f>
        <v>0.0202056061716026</v>
      </c>
      <c r="DC116" s="26" t="n">
        <f aca="false">IF(OR(AR116=0,CH116="",CH116=0),0,AR116*MIN(MaxScal,TgtVol/CH116))</f>
        <v>0</v>
      </c>
      <c r="DD116" s="26" t="n">
        <f aca="false">IF(OR(AS116=0,CI116="",CI116=0),0,AS116*MIN(MaxScal,TgtVol/CI116))</f>
        <v>0</v>
      </c>
      <c r="DE116" s="26" t="n">
        <f aca="false">IF(OR(AT116=0,CJ116="",CJ116=0),0,AT116*MIN(MaxScal,TgtVol/CJ116))</f>
        <v>0</v>
      </c>
      <c r="DF116" s="26" t="n">
        <f aca="false">IF(OR(AU116=0,CK116="",CK116=0),0,AU116*MIN(MaxScal,TgtVol/CK116))</f>
        <v>0</v>
      </c>
      <c r="DG116" s="26" t="n">
        <f aca="false">IF(OR(AV116=0,CL116="",CL116=0),0,AV116*MIN(MaxScal,TgtVol/CL116))</f>
        <v>0</v>
      </c>
      <c r="DH116" s="26" t="n">
        <f aca="false">IF(OR(AW116=0,CM116="",CM116=0),0,AW116*MIN(MaxScal,TgtVol/CM116))</f>
        <v>0</v>
      </c>
      <c r="DI116" s="26" t="n">
        <f aca="false">IF(OR(AX116=0,CN116="",CN116=0),0,AX116*MIN(MaxScal,TgtVol/CN116))</f>
        <v>0</v>
      </c>
      <c r="DJ116" s="26" t="n">
        <f aca="false">IF(OR(AY116=0,CO116="",CO116=0),0,AY116*MIN(MaxScal,TgtVol/CO116))</f>
        <v>0</v>
      </c>
      <c r="DK116" s="26" t="n">
        <f aca="false">IF(OR(AZ116=0,CP116="",CP116=0),0,AZ116*MIN(MaxScal,TgtVol/CP116))</f>
        <v>0</v>
      </c>
      <c r="DL116" s="26" t="n">
        <f aca="false">IF(OR(BA116=0,CQ116="",CQ116=0),0,BA116*MIN(MaxScal,TgtVol/CQ116))</f>
        <v>0</v>
      </c>
      <c r="DM116" s="26" t="n">
        <f aca="false">IF(OR(BB116=0,CR116="",CR116=0),0,BB116*MIN(MaxScal,TgtVol/CR116))</f>
        <v>0</v>
      </c>
      <c r="DN116" s="26" t="n">
        <f aca="false">IF(OR(BC116=0,CS116="",CS116=0),0,BC116*MIN(MaxScal,TgtVol/CS116))</f>
        <v>0</v>
      </c>
      <c r="DO116" s="26" t="n">
        <f aca="false">IF(OR(BD116=0,CT116="",CT116=0),0,BD116*MIN(MaxScal,TgtVol/CT116))</f>
        <v>0</v>
      </c>
      <c r="DP116" s="26" t="n">
        <f aca="false">IF(OR(BE116=0,CU116="",CU116=0),0,BE116*MIN(MaxScal,TgtVol/CU116))</f>
        <v>0</v>
      </c>
      <c r="DQ116" s="26" t="n">
        <f aca="false">IF(OR(BF116=0,CV116="",CV116=0),0,BF116*MIN(MaxScal,TgtVol/CV116))</f>
        <v>0</v>
      </c>
      <c r="DR116" s="26" t="n">
        <f aca="false">IF(OR(BG116=0,CW116="",CW116=0),0,BG116*MIN(MaxScal,TgtVol/CW116))</f>
        <v>0</v>
      </c>
      <c r="DS116" s="26" t="n">
        <f aca="false">IF(OR(BH116=0,CX116="",CX116=0),0,BH116*MIN(MaxScal,TgtVol/CX116))</f>
        <v>0</v>
      </c>
      <c r="DT116" s="26" t="n">
        <f aca="false">IF(OR(BI116=0,CY116="",CY116=0),0,BI116*MIN(MaxScal,TgtVol/CY116))</f>
        <v>0</v>
      </c>
      <c r="DU116" s="26" t="n">
        <f aca="false">IF(OR(BJ116=0,CZ116="",CZ116=0),0,BJ116*MIN(MaxScal,TgtVol/CZ116))</f>
        <v>0</v>
      </c>
      <c r="DV116" s="26" t="n">
        <f aca="false">IF(OR(BK116=0,DA116="",DA116=0),0,BK116*MIN(MaxScal,TgtVol/DA116))</f>
        <v>0</v>
      </c>
      <c r="DW116" s="26" t="n">
        <f aca="false">IF(OR(BL116=0,DB116="",DB116=0),0,BL116*MIN(MaxScal,TgtVol/DB116))</f>
        <v>0</v>
      </c>
      <c r="DX116" s="28" t="n">
        <f aca="false">IFERROR(DC115*BM116,"")</f>
        <v>0</v>
      </c>
      <c r="DY116" s="28" t="n">
        <f aca="false">IFERROR(DD115*BN116,"")</f>
        <v>0</v>
      </c>
      <c r="DZ116" s="28" t="n">
        <f aca="false">IFERROR(DE115*BO116,"")</f>
        <v>0</v>
      </c>
      <c r="EA116" s="28" t="n">
        <f aca="false">IFERROR(DF115*BP116,"")</f>
        <v>0</v>
      </c>
      <c r="EB116" s="28" t="n">
        <f aca="false">IFERROR(DG115*BQ116,"")</f>
        <v>0</v>
      </c>
      <c r="EC116" s="28" t="n">
        <f aca="false">IFERROR(DH115*BR116,"")</f>
        <v>0</v>
      </c>
      <c r="ED116" s="28" t="n">
        <f aca="false">IFERROR(DI115*BS116,"")</f>
        <v>0</v>
      </c>
      <c r="EE116" s="28" t="n">
        <f aca="false">IFERROR(DJ115*BT116,"")</f>
        <v>-0</v>
      </c>
      <c r="EF116" s="28" t="n">
        <f aca="false">IFERROR(DK115*BU116,"")</f>
        <v>0</v>
      </c>
      <c r="EG116" s="28" t="n">
        <f aca="false">IFERROR(DL115*BV116,"")</f>
        <v>-0</v>
      </c>
      <c r="EH116" s="28" t="n">
        <f aca="false">IFERROR(DM115*BW116,"")</f>
        <v>-0</v>
      </c>
      <c r="EI116" s="28" t="n">
        <f aca="false">IFERROR(DN115*BX116,"")</f>
        <v>0</v>
      </c>
      <c r="EJ116" s="28" t="n">
        <f aca="false">IFERROR(DO115*BY116,"")</f>
        <v>0</v>
      </c>
      <c r="EK116" s="28" t="n">
        <f aca="false">IFERROR(DP115*BZ116,"")</f>
        <v>-0</v>
      </c>
      <c r="EL116" s="28" t="n">
        <f aca="false">IFERROR(DQ115*CA116,"")</f>
        <v>0</v>
      </c>
      <c r="EM116" s="28" t="n">
        <f aca="false">IFERROR(DR115*CB116,"")</f>
        <v>-0</v>
      </c>
      <c r="EN116" s="28" t="n">
        <f aca="false">IFERROR(DS115*CC116,"")</f>
        <v>0</v>
      </c>
      <c r="EO116" s="28" t="n">
        <f aca="false">IFERROR(DT115*CD116,"")</f>
        <v>-0</v>
      </c>
      <c r="EP116" s="28" t="n">
        <f aca="false">IFERROR(DU115*CE116,"")</f>
        <v>-0</v>
      </c>
      <c r="EQ116" s="28" t="n">
        <f aca="false">IFERROR(DV115*CF116,"")</f>
        <v>-0</v>
      </c>
      <c r="ER116" s="28" t="n">
        <f aca="false">IFERROR(DW115*CG116,"")</f>
        <v>-0</v>
      </c>
      <c r="ES116" s="28" t="n">
        <f aca="false">IF(ROW()=4,"",SUM(DX116:ER116))</f>
        <v>0</v>
      </c>
      <c r="ET116" s="29" t="n">
        <f aca="false">COUNTIF(AR116:BL116,"&gt;0")</f>
        <v>0</v>
      </c>
    </row>
    <row r="117" customFormat="false" ht="15" hidden="false" customHeight="false" outlineLevel="0" collapsed="false">
      <c r="A117" s="19" t="n">
        <v>41455</v>
      </c>
      <c r="B117" s="23" t="n">
        <f aca="false">ABS(Rates_Data!AD117-Rates_Data!AE117)</f>
        <v>0.124850877192983</v>
      </c>
      <c r="C117" s="23" t="n">
        <f aca="false">ABS(Rates_Data!AD117-Rates_Data!AF117)</f>
        <v>0.171701754385965</v>
      </c>
      <c r="D117" s="23" t="n">
        <f aca="false">ABS(Rates_Data!AD117-Rates_Data!AG117)</f>
        <v>0.0508421052631581</v>
      </c>
      <c r="E117" s="23" t="n">
        <f aca="false">ABS(Rates_Data!AD117-Rates_Data!AH117)</f>
        <v>0.330745614035088</v>
      </c>
      <c r="F117" s="23" t="n">
        <f aca="false">ABS(Rates_Data!AD117-Rates_Data!AI117)</f>
        <v>0.828061403508772</v>
      </c>
      <c r="G117" s="23" t="n">
        <f aca="false">ABS(Rates_Data!AD117-Rates_Data!AJ117)</f>
        <v>0.528649122807017</v>
      </c>
      <c r="H117" s="23" t="n">
        <f aca="false">ABS(Rates_Data!AE117-Rates_Data!AF117)</f>
        <v>0.0468508771929825</v>
      </c>
      <c r="I117" s="23" t="n">
        <f aca="false">ABS(Rates_Data!AE117-Rates_Data!AG117)</f>
        <v>0.0740087719298246</v>
      </c>
      <c r="J117" s="23" t="n">
        <f aca="false">ABS(Rates_Data!AE117-Rates_Data!AH117)</f>
        <v>0.205894736842105</v>
      </c>
      <c r="K117" s="23" t="n">
        <f aca="false">ABS(Rates_Data!AE117-Rates_Data!AI117)</f>
        <v>0.952912280701754</v>
      </c>
      <c r="L117" s="23" t="n">
        <f aca="false">ABS(Rates_Data!AE117-Rates_Data!AJ117)</f>
        <v>0.403798245614035</v>
      </c>
      <c r="M117" s="23" t="n">
        <f aca="false">ABS(Rates_Data!AF117-Rates_Data!AG117)</f>
        <v>0.120859649122807</v>
      </c>
      <c r="N117" s="23" t="n">
        <f aca="false">ABS(Rates_Data!AF117-Rates_Data!AH117)</f>
        <v>0.159043859649123</v>
      </c>
      <c r="O117" s="23" t="n">
        <f aca="false">ABS(Rates_Data!AF117-Rates_Data!AI117)</f>
        <v>0.999763157894737</v>
      </c>
      <c r="P117" s="23" t="n">
        <f aca="false">ABS(Rates_Data!AF117-Rates_Data!AJ117)</f>
        <v>0.356947368421052</v>
      </c>
      <c r="Q117" s="23" t="n">
        <f aca="false">ABS(Rates_Data!AG117-Rates_Data!AH117)</f>
        <v>0.27990350877193</v>
      </c>
      <c r="R117" s="23" t="n">
        <f aca="false">ABS(Rates_Data!AG117-Rates_Data!AI117)</f>
        <v>0.87890350877193</v>
      </c>
      <c r="S117" s="23" t="n">
        <f aca="false">ABS(Rates_Data!AG117-Rates_Data!AJ117)</f>
        <v>0.477807017543859</v>
      </c>
      <c r="T117" s="23" t="n">
        <f aca="false">ABS(Rates_Data!AH117-Rates_Data!AI117)</f>
        <v>1.15880701754386</v>
      </c>
      <c r="U117" s="23" t="n">
        <f aca="false">ABS(Rates_Data!AH117-Rates_Data!AJ117)</f>
        <v>0.197903508771929</v>
      </c>
      <c r="V117" s="23" t="n">
        <f aca="false">ABS(Rates_Data!AI117-Rates_Data!AJ117)</f>
        <v>1.35671052631579</v>
      </c>
      <c r="W117" s="26" t="n">
        <f aca="false">IF(ROW()&lt;4+MinObs-1,"",IFERROR((B117-AVERAGE(B$4:B117))/STDEV(B$4:B117),""))</f>
        <v>-0.738783546204466</v>
      </c>
      <c r="X117" s="26" t="n">
        <f aca="false">IF(ROW()&lt;4+MinObs-1,"",IFERROR((C117-AVERAGE(C$4:C117))/STDEV(C$4:C117),""))</f>
        <v>-0.734584303507903</v>
      </c>
      <c r="Y117" s="26" t="n">
        <f aca="false">IF(ROW()&lt;4+MinObs-1,"",IFERROR((D117-AVERAGE(D$4:D117))/STDEV(D$4:D117),""))</f>
        <v>-1.07188860854992</v>
      </c>
      <c r="Z117" s="26" t="n">
        <f aca="false">IF(ROW()&lt;4+MinObs-1,"",IFERROR((E117-AVERAGE(E$4:E117))/STDEV(E$4:E117),""))</f>
        <v>-0.907611462346529</v>
      </c>
      <c r="AA117" s="26" t="n">
        <f aca="false">IF(ROW()&lt;4+MinObs-1,"",IFERROR((F117-AVERAGE(F$4:F117))/STDEV(F$4:F117),""))</f>
        <v>0.913387858416154</v>
      </c>
      <c r="AB117" s="26" t="n">
        <f aca="false">IF(ROW()&lt;4+MinObs-1,"",IFERROR((G117-AVERAGE(G$4:G117))/STDEV(G$4:G117),""))</f>
        <v>0.518309122501936</v>
      </c>
      <c r="AC117" s="26" t="n">
        <f aca="false">IF(ROW()&lt;4+MinObs-1,"",IFERROR((H117-AVERAGE(H$4:H117))/STDEV(H$4:H117),""))</f>
        <v>-1.09917925469231</v>
      </c>
      <c r="AD117" s="26" t="n">
        <f aca="false">IF(ROW()&lt;4+MinObs-1,"",IFERROR((I117-AVERAGE(I$4:I117))/STDEV(I$4:I117),""))</f>
        <v>-0.795652786906405</v>
      </c>
      <c r="AE117" s="26" t="n">
        <f aca="false">IF(ROW()&lt;4+MinObs-1,"",IFERROR((J117-AVERAGE(J$4:J117))/STDEV(J$4:J117),""))</f>
        <v>-0.887157208715096</v>
      </c>
      <c r="AF117" s="26" t="n">
        <f aca="false">IF(ROW()&lt;4+MinObs-1,"",IFERROR((K117-AVERAGE(K$4:K117))/STDEV(K$4:K117),""))</f>
        <v>2.24468780385457</v>
      </c>
      <c r="AG117" s="26" t="n">
        <f aca="false">IF(ROW()&lt;4+MinObs-1,"",IFERROR((L117-AVERAGE(L$4:L117))/STDEV(L$4:L117),""))</f>
        <v>0.302024860751292</v>
      </c>
      <c r="AH117" s="26" t="n">
        <f aca="false">IF(ROW()&lt;4+MinObs-1,"",IFERROR((M117-AVERAGE(M$4:M117))/STDEV(M$4:M117),""))</f>
        <v>-0.790586840925954</v>
      </c>
      <c r="AI117" s="26" t="n">
        <f aca="false">IF(ROW()&lt;4+MinObs-1,"",IFERROR((N117-AVERAGE(N$4:N117))/STDEV(N$4:N117),""))</f>
        <v>-1.07790035989824</v>
      </c>
      <c r="AJ117" s="26" t="n">
        <f aca="false">IF(ROW()&lt;4+MinObs-1,"",IFERROR((O117-AVERAGE(O$4:O117))/STDEV(O$4:O117),""))</f>
        <v>2.6573910045424</v>
      </c>
      <c r="AK117" s="26" t="n">
        <f aca="false">IF(ROW()&lt;4+MinObs-1,"",IFERROR((P117-AVERAGE(P$4:P117))/STDEV(P$4:P117),""))</f>
        <v>-0.0144581528841487</v>
      </c>
      <c r="AL117" s="26" t="n">
        <f aca="false">IF(ROW()&lt;4+MinObs-1,"",IFERROR((Q117-AVERAGE(Q$4:Q117))/STDEV(Q$4:Q117),""))</f>
        <v>-0.327709966829373</v>
      </c>
      <c r="AM117" s="26" t="n">
        <f aca="false">IF(ROW()&lt;4+MinObs-1,"",IFERROR((R117-AVERAGE(R$4:R117))/STDEV(R$4:R117),""))</f>
        <v>0.906349055459993</v>
      </c>
      <c r="AN117" s="26" t="n">
        <f aca="false">IF(ROW()&lt;4+MinObs-1,"",IFERROR((S117-AVERAGE(S$4:S117))/STDEV(S$4:S117),""))</f>
        <v>-0.370714013654394</v>
      </c>
      <c r="AO117" s="26" t="n">
        <f aca="false">IF(ROW()&lt;4+MinObs-1,"",IFERROR((T117-AVERAGE(T$4:T117))/STDEV(T$4:T117),""))</f>
        <v>1.93366902126066</v>
      </c>
      <c r="AP117" s="26" t="n">
        <f aca="false">IF(ROW()&lt;4+MinObs-1,"",IFERROR((U117-AVERAGE(U$4:U117))/STDEV(U$4:U117),""))</f>
        <v>-1.23473762250431</v>
      </c>
      <c r="AQ117" s="26" t="n">
        <f aca="false">IF(ROW()&lt;4+MinObs-1,"",IFERROR((V117-AVERAGE(V$4:V117))/STDEV(V$4:V117),""))</f>
        <v>3.01173321287647</v>
      </c>
      <c r="AR117" s="26" t="n">
        <f aca="false">IF(W117="",0,IF(W117&gt;=z4,w4,IF(W117&gt;=z3,w3,IF(W117&gt;=zEntry,w2,IF(AND(W117&gt;=ExitZ,AR116&gt;0),w2,0)))))</f>
        <v>0</v>
      </c>
      <c r="AS117" s="26" t="n">
        <f aca="false">IF(X117="",0,IF(X117&gt;=z4,w4,IF(X117&gt;=z3,w3,IF(X117&gt;=zEntry,w2,IF(AND(X117&gt;=ExitZ,AS116&gt;0),w2,0)))))</f>
        <v>0</v>
      </c>
      <c r="AT117" s="26" t="n">
        <f aca="false">IF(Y117="",0,IF(Y117&gt;=z4,w4,IF(Y117&gt;=z3,w3,IF(Y117&gt;=zEntry,w2,IF(AND(Y117&gt;=ExitZ,AT116&gt;0),w2,0)))))</f>
        <v>0</v>
      </c>
      <c r="AU117" s="26" t="n">
        <f aca="false">IF(Z117="",0,IF(Z117&gt;=z4,w4,IF(Z117&gt;=z3,w3,IF(Z117&gt;=zEntry,w2,IF(AND(Z117&gt;=ExitZ,AU116&gt;0),w2,0)))))</f>
        <v>0</v>
      </c>
      <c r="AV117" s="26" t="n">
        <f aca="false">IF(AA117="",0,IF(AA117&gt;=z4,w4,IF(AA117&gt;=z3,w3,IF(AA117&gt;=zEntry,w2,IF(AND(AA117&gt;=ExitZ,AV116&gt;0),w2,0)))))</f>
        <v>0</v>
      </c>
      <c r="AW117" s="26" t="n">
        <f aca="false">IF(AB117="",0,IF(AB117&gt;=z4,w4,IF(AB117&gt;=z3,w3,IF(AB117&gt;=zEntry,w2,IF(AND(AB117&gt;=ExitZ,AW116&gt;0),w2,0)))))</f>
        <v>0</v>
      </c>
      <c r="AX117" s="26" t="n">
        <f aca="false">IF(AC117="",0,IF(AC117&gt;=z4,w4,IF(AC117&gt;=z3,w3,IF(AC117&gt;=zEntry,w2,IF(AND(AC117&gt;=ExitZ,AX116&gt;0),w2,0)))))</f>
        <v>0</v>
      </c>
      <c r="AY117" s="26" t="n">
        <f aca="false">IF(AD117="",0,IF(AD117&gt;=z4,w4,IF(AD117&gt;=z3,w3,IF(AD117&gt;=zEntry,w2,IF(AND(AD117&gt;=ExitZ,AY116&gt;0),w2,0)))))</f>
        <v>0</v>
      </c>
      <c r="AZ117" s="26" t="n">
        <f aca="false">IF(AE117="",0,IF(AE117&gt;=z4,w4,IF(AE117&gt;=z3,w3,IF(AE117&gt;=zEntry,w2,IF(AND(AE117&gt;=ExitZ,AZ116&gt;0),w2,0)))))</f>
        <v>0</v>
      </c>
      <c r="BA117" s="26" t="n">
        <f aca="false">IF(AF117="",0,IF(AF117&gt;=z4,w4,IF(AF117&gt;=z3,w3,IF(AF117&gt;=zEntry,w2,IF(AND(AF117&gt;=ExitZ,BA116&gt;0),w2,0)))))</f>
        <v>1</v>
      </c>
      <c r="BB117" s="26" t="n">
        <f aca="false">IF(AG117="",0,IF(AG117&gt;=z4,w4,IF(AG117&gt;=z3,w3,IF(AG117&gt;=zEntry,w2,IF(AND(AG117&gt;=ExitZ,BB116&gt;0),w2,0)))))</f>
        <v>0</v>
      </c>
      <c r="BC117" s="26" t="n">
        <f aca="false">IF(AH117="",0,IF(AH117&gt;=z4,w4,IF(AH117&gt;=z3,w3,IF(AH117&gt;=zEntry,w2,IF(AND(AH117&gt;=ExitZ,BC116&gt;0),w2,0)))))</f>
        <v>0</v>
      </c>
      <c r="BD117" s="26" t="n">
        <f aca="false">IF(AI117="",0,IF(AI117&gt;=z4,w4,IF(AI117&gt;=z3,w3,IF(AI117&gt;=zEntry,w2,IF(AND(AI117&gt;=ExitZ,BD116&gt;0),w2,0)))))</f>
        <v>0</v>
      </c>
      <c r="BE117" s="26" t="n">
        <f aca="false">IF(AJ117="",0,IF(AJ117&gt;=z4,w4,IF(AJ117&gt;=z3,w3,IF(AJ117&gt;=zEntry,w2,IF(AND(AJ117&gt;=ExitZ,BE116&gt;0),w2,0)))))</f>
        <v>1</v>
      </c>
      <c r="BF117" s="26" t="n">
        <f aca="false">IF(AK117="",0,IF(AK117&gt;=z4,w4,IF(AK117&gt;=z3,w3,IF(AK117&gt;=zEntry,w2,IF(AND(AK117&gt;=ExitZ,BF116&gt;0),w2,0)))))</f>
        <v>0</v>
      </c>
      <c r="BG117" s="26" t="n">
        <f aca="false">IF(AL117="",0,IF(AL117&gt;=z4,w4,IF(AL117&gt;=z3,w3,IF(AL117&gt;=zEntry,w2,IF(AND(AL117&gt;=ExitZ,BG116&gt;0),w2,0)))))</f>
        <v>0</v>
      </c>
      <c r="BH117" s="26" t="n">
        <f aca="false">IF(AM117="",0,IF(AM117&gt;=z4,w4,IF(AM117&gt;=z3,w3,IF(AM117&gt;=zEntry,w2,IF(AND(AM117&gt;=ExitZ,BH116&gt;0),w2,0)))))</f>
        <v>0</v>
      </c>
      <c r="BI117" s="26" t="n">
        <f aca="false">IF(AN117="",0,IF(AN117&gt;=z4,w4,IF(AN117&gt;=z3,w3,IF(AN117&gt;=zEntry,w2,IF(AND(AN117&gt;=ExitZ,BI116&gt;0),w2,0)))))</f>
        <v>0</v>
      </c>
      <c r="BJ117" s="26" t="n">
        <f aca="false">IF(AO117="",0,IF(AO117&gt;=z4,w4,IF(AO117&gt;=z3,w3,IF(AO117&gt;=zEntry,w2,IF(AND(AO117&gt;=ExitZ,BJ116&gt;0),w2,0)))))</f>
        <v>0</v>
      </c>
      <c r="BK117" s="26" t="n">
        <f aca="false">IF(AP117="",0,IF(AP117&gt;=z4,w4,IF(AP117&gt;=z3,w3,IF(AP117&gt;=zEntry,w2,IF(AND(AP117&gt;=ExitZ,BK116&gt;0),w2,0)))))</f>
        <v>0</v>
      </c>
      <c r="BL117" s="26" t="n">
        <f aca="false">IF(AQ117="",0,IF(AQ117&gt;=z4,w4,IF(AQ117&gt;=z3,w3,IF(AQ117&gt;=zEntry,w2,IF(AND(AQ117&gt;=ExitZ,BL116&gt;0),w2,0)))))</f>
        <v>1.5</v>
      </c>
      <c r="BM117" s="23" t="n">
        <f aca="false">IF(Rates_Data!AD116&gt;=Rates_Data!AE116,Rates_Data!AK117-Rates_Data!AL117,Rates_Data!AL117-Rates_Data!AK117)</f>
        <v>0.006916</v>
      </c>
      <c r="BN117" s="23" t="n">
        <f aca="false">IF(Rates_Data!AD116&gt;=Rates_Data!AF116,Rates_Data!AK117-Rates_Data!AM117,Rates_Data!AM117-Rates_Data!AK117)</f>
        <v>0.00695399999999999</v>
      </c>
      <c r="BO117" s="23" t="n">
        <f aca="false">IF(Rates_Data!AD116&gt;=Rates_Data!AG116,Rates_Data!AK117-Rates_Data!AN117,Rates_Data!AN117-Rates_Data!AK117)</f>
        <v>0.00925299999999999</v>
      </c>
      <c r="BP117" s="23" t="n">
        <f aca="false">IF(Rates_Data!AD116&gt;=Rates_Data!AH116,Rates_Data!AK117-Rates_Data!AO117,Rates_Data!AO117-Rates_Data!AK117)</f>
        <v>-0.006346</v>
      </c>
      <c r="BQ117" s="23" t="n">
        <f aca="false">IF(Rates_Data!AD116&gt;=Rates_Data!AI116,Rates_Data!AK117-Rates_Data!AP117,Rates_Data!AP117-Rates_Data!AK117)</f>
        <v>-0.003515</v>
      </c>
      <c r="BR117" s="23" t="n">
        <f aca="false">IF(Rates_Data!AD116&gt;=Rates_Data!AJ116,Rates_Data!AK117-Rates_Data!AQ117,Rates_Data!AQ117-Rates_Data!AK117)</f>
        <v>-0.007011</v>
      </c>
      <c r="BS117" s="23" t="n">
        <f aca="false">IF(Rates_Data!AE116&gt;=Rates_Data!AF116,Rates_Data!AL117-Rates_Data!AM117,Rates_Data!AM117-Rates_Data!AL117)</f>
        <v>3.79999999999957E-005</v>
      </c>
      <c r="BT117" s="23" t="n">
        <f aca="false">IF(Rates_Data!AE116&gt;=Rates_Data!AG116,Rates_Data!AL117-Rates_Data!AN117,Rates_Data!AN117-Rates_Data!AL117)</f>
        <v>0.002337</v>
      </c>
      <c r="BU117" s="23" t="n">
        <f aca="false">IF(Rates_Data!AE116&gt;=Rates_Data!AH116,Rates_Data!AL117-Rates_Data!AO117,Rates_Data!AO117-Rates_Data!AL117)</f>
        <v>0.000569999999999996</v>
      </c>
      <c r="BV117" s="23" t="n">
        <f aca="false">IF(Rates_Data!AE116&gt;=Rates_Data!AI116,Rates_Data!AL117-Rates_Data!AP117,Rates_Data!AP117-Rates_Data!AL117)</f>
        <v>-0.010431</v>
      </c>
      <c r="BW117" s="23" t="n">
        <f aca="false">IF(Rates_Data!AE116&gt;=Rates_Data!AJ116,Rates_Data!AL117-Rates_Data!AQ117,Rates_Data!AQ117-Rates_Data!AL117)</f>
        <v>-9.49999999999979E-005</v>
      </c>
      <c r="BX117" s="23" t="n">
        <f aca="false">IF(Rates_Data!AF116&gt;=Rates_Data!AG116,Rates_Data!AM117-Rates_Data!AN117,Rates_Data!AN117-Rates_Data!AM117)</f>
        <v>0.002299</v>
      </c>
      <c r="BY117" s="23" t="n">
        <f aca="false">IF(Rates_Data!AF116&gt;=Rates_Data!AH116,Rates_Data!AM117-Rates_Data!AO117,Rates_Data!AO117-Rates_Data!AM117)</f>
        <v>0.000607999999999992</v>
      </c>
      <c r="BZ117" s="23" t="n">
        <f aca="false">IF(Rates_Data!AF116&gt;=Rates_Data!AI116,Rates_Data!AM117-Rates_Data!AP117,Rates_Data!AP117-Rates_Data!AM117)</f>
        <v>-0.010469</v>
      </c>
      <c r="CA117" s="23" t="n">
        <f aca="false">IF(Rates_Data!AF116&gt;=Rates_Data!AJ116,Rates_Data!AM117-Rates_Data!AQ117,Rates_Data!AQ117-Rates_Data!AM117)</f>
        <v>-5.70000000000021E-005</v>
      </c>
      <c r="CB117" s="23" t="n">
        <f aca="false">IF(Rates_Data!AG116&gt;=Rates_Data!AH116,Rates_Data!AN117-Rates_Data!AO117,Rates_Data!AO117-Rates_Data!AN117)</f>
        <v>0.00290699999999999</v>
      </c>
      <c r="CC117" s="23" t="n">
        <f aca="false">IF(Rates_Data!AG116&gt;=Rates_Data!AI116,Rates_Data!AN117-Rates_Data!AP117,Rates_Data!AP117-Rates_Data!AN117)</f>
        <v>-0.012768</v>
      </c>
      <c r="CD117" s="23" t="n">
        <f aca="false">IF(Rates_Data!AG116&gt;=Rates_Data!AJ116,Rates_Data!AN117-Rates_Data!AQ117,Rates_Data!AQ117-Rates_Data!AN117)</f>
        <v>0.002242</v>
      </c>
      <c r="CE117" s="23" t="n">
        <f aca="false">IF(Rates_Data!AH116&gt;=Rates_Data!AI116,Rates_Data!AO117-Rates_Data!AP117,Rates_Data!AP117-Rates_Data!AO117)</f>
        <v>-0.009861</v>
      </c>
      <c r="CF117" s="23" t="n">
        <f aca="false">IF(Rates_Data!AH116&gt;=Rates_Data!AJ116,Rates_Data!AO117-Rates_Data!AQ117,Rates_Data!AQ117-Rates_Data!AO117)</f>
        <v>0.000664999999999994</v>
      </c>
      <c r="CG117" s="23" t="n">
        <f aca="false">IF(Rates_Data!AI116&gt;=Rates_Data!AJ116,Rates_Data!AP117-Rates_Data!AQ117,Rates_Data!AQ117-Rates_Data!AP117)</f>
        <v>-0.010526</v>
      </c>
      <c r="CH117" s="27" t="n">
        <f aca="false">IF(ROW()&lt;4+VolLB,"",STDEV(INDEX($BM:$BM,ROW()-VolLB+1):INDEX($BM:$BM,ROW()))*SQRT(12))</f>
        <v>0.0211461707405969</v>
      </c>
      <c r="CI117" s="27" t="n">
        <f aca="false">IF(ROW()&lt;4+VolLB,"",STDEV(INDEX($BN:$BN,ROW()-VolLB+1):INDEX($BN:$BN,ROW()))*SQRT(12))</f>
        <v>0.021726422835976</v>
      </c>
      <c r="CJ117" s="27" t="n">
        <f aca="false">IF(ROW()&lt;4+VolLB,"",STDEV(INDEX($BO:$BO,ROW()-VolLB+1):INDEX($BO:$BO,ROW()))*SQRT(12))</f>
        <v>0.0213217538669291</v>
      </c>
      <c r="CK117" s="27" t="n">
        <f aca="false">IF(ROW()&lt;4+VolLB,"",STDEV(INDEX($BP:$BP,ROW()-VolLB+1):INDEX($BP:$BP,ROW()))*SQRT(12))</f>
        <v>0.0177593342225595</v>
      </c>
      <c r="CL117" s="27" t="n">
        <f aca="false">IF(ROW()&lt;4+VolLB,"",STDEV(INDEX($BQ:$BQ,ROW()-VolLB+1):INDEX($BQ:$BQ,ROW()))*SQRT(12))</f>
        <v>0.0189796517753695</v>
      </c>
      <c r="CM117" s="27" t="n">
        <f aca="false">IF(ROW()&lt;4+VolLB,"",STDEV(INDEX($BR:$BR,ROW()-VolLB+1):INDEX($BR:$BR,ROW()))*SQRT(12))</f>
        <v>0.0175355800642715</v>
      </c>
      <c r="CN117" s="27" t="n">
        <f aca="false">IF(ROW()&lt;4+VolLB,"",STDEV(INDEX($BS:$BS,ROW()-VolLB+1):INDEX($BS:$BS,ROW()))*SQRT(12))</f>
        <v>0.0247796017868384</v>
      </c>
      <c r="CO117" s="27" t="n">
        <f aca="false">IF(ROW()&lt;4+VolLB,"",STDEV(INDEX($BT:$BT,ROW()-VolLB+1):INDEX($BT:$BT,ROW()))*SQRT(12))</f>
        <v>0.0207679991873945</v>
      </c>
      <c r="CP117" s="27" t="n">
        <f aca="false">IF(ROW()&lt;4+VolLB,"",STDEV(INDEX($BU:$BU,ROW()-VolLB+1):INDEX($BU:$BU,ROW()))*SQRT(12))</f>
        <v>0.0241906842965083</v>
      </c>
      <c r="CQ117" s="27" t="n">
        <f aca="false">IF(ROW()&lt;4+VolLB,"",STDEV(INDEX($BV:$BV,ROW()-VolLB+1):INDEX($BV:$BV,ROW()))*SQRT(12))</f>
        <v>0.0230858186646921</v>
      </c>
      <c r="CR117" s="27" t="n">
        <f aca="false">IF(ROW()&lt;4+VolLB,"",STDEV(INDEX($BW:$BW,ROW()-VolLB+1):INDEX($BW:$BW,ROW()))*SQRT(12))</f>
        <v>0.020679870595524</v>
      </c>
      <c r="CS117" s="27" t="n">
        <f aca="false">IF(ROW()&lt;4+VolLB,"",STDEV(INDEX($BX:$BX,ROW()-VolLB+1):INDEX($BX:$BX,ROW()))*SQRT(12))</f>
        <v>0.0243053103590063</v>
      </c>
      <c r="CT117" s="27" t="n">
        <f aca="false">IF(ROW()&lt;4+VolLB,"",STDEV(INDEX($BY:$BY,ROW()-VolLB+1):INDEX($BY:$BY,ROW()))*SQRT(12))</f>
        <v>0.0199604704315209</v>
      </c>
      <c r="CU117" s="27" t="n">
        <f aca="false">IF(ROW()&lt;4+VolLB,"",STDEV(INDEX($BZ:$BZ,ROW()-VolLB+1):INDEX($BZ:$BZ,ROW()))*SQRT(12))</f>
        <v>0.0239182551585305</v>
      </c>
      <c r="CV117" s="27" t="n">
        <f aca="false">IF(ROW()&lt;4+VolLB,"",STDEV(INDEX($CA:$CA,ROW()-VolLB+1):INDEX($CA:$CA,ROW()))*SQRT(12))</f>
        <v>0.0175990173911311</v>
      </c>
      <c r="CW117" s="27" t="n">
        <f aca="false">IF(ROW()&lt;4+VolLB,"",STDEV(INDEX($CB:$CB,ROW()-VolLB+1):INDEX($CB:$CB,ROW()))*SQRT(12))</f>
        <v>0.0208661011017985</v>
      </c>
      <c r="CX117" s="27" t="n">
        <f aca="false">IF(ROW()&lt;4+VolLB,"",STDEV(INDEX($CC:$CC,ROW()-VolLB+1):INDEX($CC:$CC,ROW()))*SQRT(12))</f>
        <v>0.0219547553167656</v>
      </c>
      <c r="CY117" s="27" t="n">
        <f aca="false">IF(ROW()&lt;4+VolLB,"",STDEV(INDEX($CD:$CD,ROW()-VolLB+1):INDEX($CD:$CD,ROW()))*SQRT(12))</f>
        <v>0.0195842900208062</v>
      </c>
      <c r="CZ117" s="27" t="n">
        <f aca="false">IF(ROW()&lt;4+VolLB,"",STDEV(INDEX($CE:$CE,ROW()-VolLB+1):INDEX($CE:$CE,ROW()))*SQRT(12))</f>
        <v>0.0189602875837141</v>
      </c>
      <c r="DA117" s="27" t="n">
        <f aca="false">IF(ROW()&lt;4+VolLB,"",STDEV(INDEX($CF:$CF,ROW()-VolLB+1):INDEX($CF:$CF,ROW()))*SQRT(12))</f>
        <v>0.0210421370096607</v>
      </c>
      <c r="DB117" s="27" t="n">
        <f aca="false">IF(ROW()&lt;4+VolLB,"",STDEV(INDEX($CG:$CG,ROW()-VolLB+1):INDEX($CG:$CG,ROW()))*SQRT(12))</f>
        <v>0.0209129386140779</v>
      </c>
      <c r="DC117" s="26" t="n">
        <f aca="false">IF(OR(AR117=0,CH117="",CH117=0),0,AR117*MIN(MaxScal,TgtVol/CH117))</f>
        <v>0</v>
      </c>
      <c r="DD117" s="26" t="n">
        <f aca="false">IF(OR(AS117=0,CI117="",CI117=0),0,AS117*MIN(MaxScal,TgtVol/CI117))</f>
        <v>0</v>
      </c>
      <c r="DE117" s="26" t="n">
        <f aca="false">IF(OR(AT117=0,CJ117="",CJ117=0),0,AT117*MIN(MaxScal,TgtVol/CJ117))</f>
        <v>0</v>
      </c>
      <c r="DF117" s="26" t="n">
        <f aca="false">IF(OR(AU117=0,CK117="",CK117=0),0,AU117*MIN(MaxScal,TgtVol/CK117))</f>
        <v>0</v>
      </c>
      <c r="DG117" s="26" t="n">
        <f aca="false">IF(OR(AV117=0,CL117="",CL117=0),0,AV117*MIN(MaxScal,TgtVol/CL117))</f>
        <v>0</v>
      </c>
      <c r="DH117" s="26" t="n">
        <f aca="false">IF(OR(AW117=0,CM117="",CM117=0),0,AW117*MIN(MaxScal,TgtVol/CM117))</f>
        <v>0</v>
      </c>
      <c r="DI117" s="26" t="n">
        <f aca="false">IF(OR(AX117=0,CN117="",CN117=0),0,AX117*MIN(MaxScal,TgtVol/CN117))</f>
        <v>0</v>
      </c>
      <c r="DJ117" s="26" t="n">
        <f aca="false">IF(OR(AY117=0,CO117="",CO117=0),0,AY117*MIN(MaxScal,TgtVol/CO117))</f>
        <v>0</v>
      </c>
      <c r="DK117" s="26" t="n">
        <f aca="false">IF(OR(AZ117=0,CP117="",CP117=0),0,AZ117*MIN(MaxScal,TgtVol/CP117))</f>
        <v>0</v>
      </c>
      <c r="DL117" s="26" t="n">
        <f aca="false">IF(OR(BA117=0,CQ117="",CQ117=0),0,BA117*MIN(MaxScal,TgtVol/CQ117))</f>
        <v>0.866332716655544</v>
      </c>
      <c r="DM117" s="26" t="n">
        <f aca="false">IF(OR(BB117=0,CR117="",CR117=0),0,BB117*MIN(MaxScal,TgtVol/CR117))</f>
        <v>0</v>
      </c>
      <c r="DN117" s="26" t="n">
        <f aca="false">IF(OR(BC117=0,CS117="",CS117=0),0,BC117*MIN(MaxScal,TgtVol/CS117))</f>
        <v>0</v>
      </c>
      <c r="DO117" s="26" t="n">
        <f aca="false">IF(OR(BD117=0,CT117="",CT117=0),0,BD117*MIN(MaxScal,TgtVol/CT117))</f>
        <v>0</v>
      </c>
      <c r="DP117" s="26" t="n">
        <f aca="false">IF(OR(BE117=0,CU117="",CU117=0),0,BE117*MIN(MaxScal,TgtVol/CU117))</f>
        <v>0.836181396487316</v>
      </c>
      <c r="DQ117" s="26" t="n">
        <f aca="false">IF(OR(BF117=0,CV117="",CV117=0),0,BF117*MIN(MaxScal,TgtVol/CV117))</f>
        <v>0</v>
      </c>
      <c r="DR117" s="26" t="n">
        <f aca="false">IF(OR(BG117=0,CW117="",CW117=0),0,BG117*MIN(MaxScal,TgtVol/CW117))</f>
        <v>0</v>
      </c>
      <c r="DS117" s="26" t="n">
        <f aca="false">IF(OR(BH117=0,CX117="",CX117=0),0,BH117*MIN(MaxScal,TgtVol/CX117))</f>
        <v>0</v>
      </c>
      <c r="DT117" s="26" t="n">
        <f aca="false">IF(OR(BI117=0,CY117="",CY117=0),0,BI117*MIN(MaxScal,TgtVol/CY117))</f>
        <v>0</v>
      </c>
      <c r="DU117" s="26" t="n">
        <f aca="false">IF(OR(BJ117=0,CZ117="",CZ117=0),0,BJ117*MIN(MaxScal,TgtVol/CZ117))</f>
        <v>0</v>
      </c>
      <c r="DV117" s="26" t="n">
        <f aca="false">IF(OR(BK117=0,DA117="",DA117=0),0,BK117*MIN(MaxScal,TgtVol/DA117))</f>
        <v>0</v>
      </c>
      <c r="DW117" s="26" t="n">
        <f aca="false">IF(OR(BL117=0,DB117="",DB117=0),0,BL117*MIN(MaxScal,TgtVol/DB117))</f>
        <v>1.43451862761195</v>
      </c>
      <c r="DX117" s="28" t="n">
        <f aca="false">IFERROR(DC116*BM117,"")</f>
        <v>0</v>
      </c>
      <c r="DY117" s="28" t="n">
        <f aca="false">IFERROR(DD116*BN117,"")</f>
        <v>0</v>
      </c>
      <c r="DZ117" s="28" t="n">
        <f aca="false">IFERROR(DE116*BO117,"")</f>
        <v>0</v>
      </c>
      <c r="EA117" s="28" t="n">
        <f aca="false">IFERROR(DF116*BP117,"")</f>
        <v>-0</v>
      </c>
      <c r="EB117" s="28" t="n">
        <f aca="false">IFERROR(DG116*BQ117,"")</f>
        <v>-0</v>
      </c>
      <c r="EC117" s="28" t="n">
        <f aca="false">IFERROR(DH116*BR117,"")</f>
        <v>-0</v>
      </c>
      <c r="ED117" s="28" t="n">
        <f aca="false">IFERROR(DI116*BS117,"")</f>
        <v>0</v>
      </c>
      <c r="EE117" s="28" t="n">
        <f aca="false">IFERROR(DJ116*BT117,"")</f>
        <v>0</v>
      </c>
      <c r="EF117" s="28" t="n">
        <f aca="false">IFERROR(DK116*BU117,"")</f>
        <v>0</v>
      </c>
      <c r="EG117" s="28" t="n">
        <f aca="false">IFERROR(DL116*BV117,"")</f>
        <v>-0</v>
      </c>
      <c r="EH117" s="28" t="n">
        <f aca="false">IFERROR(DM116*BW117,"")</f>
        <v>-0</v>
      </c>
      <c r="EI117" s="28" t="n">
        <f aca="false">IFERROR(DN116*BX117,"")</f>
        <v>0</v>
      </c>
      <c r="EJ117" s="28" t="n">
        <f aca="false">IFERROR(DO116*BY117,"")</f>
        <v>0</v>
      </c>
      <c r="EK117" s="28" t="n">
        <f aca="false">IFERROR(DP116*BZ117,"")</f>
        <v>-0</v>
      </c>
      <c r="EL117" s="28" t="n">
        <f aca="false">IFERROR(DQ116*CA117,"")</f>
        <v>-0</v>
      </c>
      <c r="EM117" s="28" t="n">
        <f aca="false">IFERROR(DR116*CB117,"")</f>
        <v>0</v>
      </c>
      <c r="EN117" s="28" t="n">
        <f aca="false">IFERROR(DS116*CC117,"")</f>
        <v>-0</v>
      </c>
      <c r="EO117" s="28" t="n">
        <f aca="false">IFERROR(DT116*CD117,"")</f>
        <v>0</v>
      </c>
      <c r="EP117" s="28" t="n">
        <f aca="false">IFERROR(DU116*CE117,"")</f>
        <v>-0</v>
      </c>
      <c r="EQ117" s="28" t="n">
        <f aca="false">IFERROR(DV116*CF117,"")</f>
        <v>0</v>
      </c>
      <c r="ER117" s="28" t="n">
        <f aca="false">IFERROR(DW116*CG117,"")</f>
        <v>-0</v>
      </c>
      <c r="ES117" s="28" t="n">
        <f aca="false">IF(ROW()=4,"",SUM(DX117:ER117))</f>
        <v>0</v>
      </c>
      <c r="ET117" s="29" t="n">
        <f aca="false">COUNTIF(AR117:BL117,"&gt;0")</f>
        <v>3</v>
      </c>
    </row>
    <row r="118" customFormat="false" ht="15" hidden="false" customHeight="false" outlineLevel="0" collapsed="false">
      <c r="A118" s="19" t="n">
        <v>41486</v>
      </c>
      <c r="B118" s="23" t="n">
        <f aca="false">ABS(Rates_Data!AD118-Rates_Data!AE118)</f>
        <v>0.391417391304348</v>
      </c>
      <c r="C118" s="23" t="n">
        <f aca="false">ABS(Rates_Data!AD118-Rates_Data!AF118)</f>
        <v>0.182104347826087</v>
      </c>
      <c r="D118" s="23" t="n">
        <f aca="false">ABS(Rates_Data!AD118-Rates_Data!AG118)</f>
        <v>0.263530434782608</v>
      </c>
      <c r="E118" s="23" t="n">
        <f aca="false">ABS(Rates_Data!AD118-Rates_Data!AH118)</f>
        <v>0.716460869565218</v>
      </c>
      <c r="F118" s="23" t="n">
        <f aca="false">ABS(Rates_Data!AD118-Rates_Data!AI118)</f>
        <v>0.641434782608696</v>
      </c>
      <c r="G118" s="23" t="n">
        <f aca="false">ABS(Rates_Data!AD118-Rates_Data!AJ118)</f>
        <v>0.857130434782608</v>
      </c>
      <c r="H118" s="23" t="n">
        <f aca="false">ABS(Rates_Data!AE118-Rates_Data!AF118)</f>
        <v>0.209313043478261</v>
      </c>
      <c r="I118" s="23" t="n">
        <f aca="false">ABS(Rates_Data!AE118-Rates_Data!AG118)</f>
        <v>0.127886956521739</v>
      </c>
      <c r="J118" s="23" t="n">
        <f aca="false">ABS(Rates_Data!AE118-Rates_Data!AH118)</f>
        <v>0.32504347826087</v>
      </c>
      <c r="K118" s="23" t="n">
        <f aca="false">ABS(Rates_Data!AE118-Rates_Data!AI118)</f>
        <v>1.03285217391304</v>
      </c>
      <c r="L118" s="23" t="n">
        <f aca="false">ABS(Rates_Data!AE118-Rates_Data!AJ118)</f>
        <v>0.465713043478261</v>
      </c>
      <c r="M118" s="23" t="n">
        <f aca="false">ABS(Rates_Data!AF118-Rates_Data!AG118)</f>
        <v>0.0814260869565216</v>
      </c>
      <c r="N118" s="23" t="n">
        <f aca="false">ABS(Rates_Data!AF118-Rates_Data!AH118)</f>
        <v>0.534356521739131</v>
      </c>
      <c r="O118" s="23" t="n">
        <f aca="false">ABS(Rates_Data!AF118-Rates_Data!AI118)</f>
        <v>0.823539130434783</v>
      </c>
      <c r="P118" s="23" t="n">
        <f aca="false">ABS(Rates_Data!AF118-Rates_Data!AJ118)</f>
        <v>0.675026086956521</v>
      </c>
      <c r="Q118" s="23" t="n">
        <f aca="false">ABS(Rates_Data!AG118-Rates_Data!AH118)</f>
        <v>0.452930434782609</v>
      </c>
      <c r="R118" s="23" t="n">
        <f aca="false">ABS(Rates_Data!AG118-Rates_Data!AI118)</f>
        <v>0.904965217391304</v>
      </c>
      <c r="S118" s="23" t="n">
        <f aca="false">ABS(Rates_Data!AG118-Rates_Data!AJ118)</f>
        <v>0.5936</v>
      </c>
      <c r="T118" s="23" t="n">
        <f aca="false">ABS(Rates_Data!AH118-Rates_Data!AI118)</f>
        <v>1.35789565217391</v>
      </c>
      <c r="U118" s="23" t="n">
        <f aca="false">ABS(Rates_Data!AH118-Rates_Data!AJ118)</f>
        <v>0.140669565217391</v>
      </c>
      <c r="V118" s="23" t="n">
        <f aca="false">ABS(Rates_Data!AI118-Rates_Data!AJ118)</f>
        <v>1.4985652173913</v>
      </c>
      <c r="W118" s="26" t="n">
        <f aca="false">IF(ROW()&lt;4+MinObs-1,"",IFERROR((B118-AVERAGE(B$4:B118))/STDEV(B$4:B118),""))</f>
        <v>0.180269396330598</v>
      </c>
      <c r="X118" s="26" t="n">
        <f aca="false">IF(ROW()&lt;4+MinObs-1,"",IFERROR((C118-AVERAGE(C$4:C118))/STDEV(C$4:C118),""))</f>
        <v>-0.698113590697709</v>
      </c>
      <c r="Y118" s="26" t="n">
        <f aca="false">IF(ROW()&lt;4+MinObs-1,"",IFERROR((D118-AVERAGE(D$4:D118))/STDEV(D$4:D118),""))</f>
        <v>-0.618455234576187</v>
      </c>
      <c r="Z118" s="26" t="n">
        <f aca="false">IF(ROW()&lt;4+MinObs-1,"",IFERROR((E118-AVERAGE(E$4:E118))/STDEV(E$4:E118),""))</f>
        <v>-0.00826555594008624</v>
      </c>
      <c r="AA118" s="26" t="n">
        <f aca="false">IF(ROW()&lt;4+MinObs-1,"",IFERROR((F118-AVERAGE(F$4:F118))/STDEV(F$4:F118),""))</f>
        <v>0.403128245738094</v>
      </c>
      <c r="AB118" s="26" t="n">
        <f aca="false">IF(ROW()&lt;4+MinObs-1,"",IFERROR((G118-AVERAGE(G$4:G118))/STDEV(G$4:G118),""))</f>
        <v>1.56477224262245</v>
      </c>
      <c r="AC118" s="26" t="n">
        <f aca="false">IF(ROW()&lt;4+MinObs-1,"",IFERROR((H118-AVERAGE(H$4:H118))/STDEV(H$4:H118),""))</f>
        <v>-0.386255100775674</v>
      </c>
      <c r="AD118" s="26" t="n">
        <f aca="false">IF(ROW()&lt;4+MinObs-1,"",IFERROR((I118-AVERAGE(I$4:I118))/STDEV(I$4:I118),""))</f>
        <v>-0.661320968498357</v>
      </c>
      <c r="AE118" s="26" t="n">
        <f aca="false">IF(ROW()&lt;4+MinObs-1,"",IFERROR((J118-AVERAGE(J$4:J118))/STDEV(J$4:J118),""))</f>
        <v>-0.546179075421115</v>
      </c>
      <c r="AF118" s="26" t="n">
        <f aca="false">IF(ROW()&lt;4+MinObs-1,"",IFERROR((K118-AVERAGE(K$4:K118))/STDEV(K$4:K118),""))</f>
        <v>2.4541392230461</v>
      </c>
      <c r="AG118" s="26" t="n">
        <f aca="false">IF(ROW()&lt;4+MinObs-1,"",IFERROR((L118-AVERAGE(L$4:L118))/STDEV(L$4:L118),""))</f>
        <v>0.515700628411479</v>
      </c>
      <c r="AH118" s="26" t="n">
        <f aca="false">IF(ROW()&lt;4+MinObs-1,"",IFERROR((M118-AVERAGE(M$4:M118))/STDEV(M$4:M118),""))</f>
        <v>-0.869360083241509</v>
      </c>
      <c r="AI118" s="26" t="n">
        <f aca="false">IF(ROW()&lt;4+MinObs-1,"",IFERROR((N118-AVERAGE(N$4:N118))/STDEV(N$4:N118),""))</f>
        <v>-0.112463473538468</v>
      </c>
      <c r="AJ118" s="26" t="n">
        <f aca="false">IF(ROW()&lt;4+MinObs-1,"",IFERROR((O118-AVERAGE(O$4:O118))/STDEV(O$4:O118),""))</f>
        <v>1.89919631482437</v>
      </c>
      <c r="AK118" s="26" t="n">
        <f aca="false">IF(ROW()&lt;4+MinObs-1,"",IFERROR((P118-AVERAGE(P$4:P118))/STDEV(P$4:P118),""))</f>
        <v>1.21965076076352</v>
      </c>
      <c r="AL118" s="26" t="n">
        <f aca="false">IF(ROW()&lt;4+MinObs-1,"",IFERROR((Q118-AVERAGE(Q$4:Q118))/STDEV(Q$4:Q118),""))</f>
        <v>0.0718508653729847</v>
      </c>
      <c r="AM118" s="26" t="n">
        <f aca="false">IF(ROW()&lt;4+MinObs-1,"",IFERROR((R118-AVERAGE(R$4:R118))/STDEV(R$4:R118),""))</f>
        <v>0.954003945450645</v>
      </c>
      <c r="AN118" s="26" t="n">
        <f aca="false">IF(ROW()&lt;4+MinObs-1,"",IFERROR((S118-AVERAGE(S$4:S118))/STDEV(S$4:S118),""))</f>
        <v>-0.137713707522126</v>
      </c>
      <c r="AO118" s="26" t="n">
        <f aca="false">IF(ROW()&lt;4+MinObs-1,"",IFERROR((T118-AVERAGE(T$4:T118))/STDEV(T$4:T118),""))</f>
        <v>2.47344602532457</v>
      </c>
      <c r="AP118" s="26" t="n">
        <f aca="false">IF(ROW()&lt;4+MinObs-1,"",IFERROR((U118-AVERAGE(U$4:U118))/STDEV(U$4:U118),""))</f>
        <v>-1.34765878214307</v>
      </c>
      <c r="AQ118" s="26" t="n">
        <f aca="false">IF(ROW()&lt;4+MinObs-1,"",IFERROR((V118-AVERAGE(V$4:V118))/STDEV(V$4:V118),""))</f>
        <v>3.28646321213023</v>
      </c>
      <c r="AR118" s="26" t="n">
        <f aca="false">IF(W118="",0,IF(W118&gt;=z4,w4,IF(W118&gt;=z3,w3,IF(W118&gt;=zEntry,w2,IF(AND(W118&gt;=ExitZ,AR117&gt;0),w2,0)))))</f>
        <v>0</v>
      </c>
      <c r="AS118" s="26" t="n">
        <f aca="false">IF(X118="",0,IF(X118&gt;=z4,w4,IF(X118&gt;=z3,w3,IF(X118&gt;=zEntry,w2,IF(AND(X118&gt;=ExitZ,AS117&gt;0),w2,0)))))</f>
        <v>0</v>
      </c>
      <c r="AT118" s="26" t="n">
        <f aca="false">IF(Y118="",0,IF(Y118&gt;=z4,w4,IF(Y118&gt;=z3,w3,IF(Y118&gt;=zEntry,w2,IF(AND(Y118&gt;=ExitZ,AT117&gt;0),w2,0)))))</f>
        <v>0</v>
      </c>
      <c r="AU118" s="26" t="n">
        <f aca="false">IF(Z118="",0,IF(Z118&gt;=z4,w4,IF(Z118&gt;=z3,w3,IF(Z118&gt;=zEntry,w2,IF(AND(Z118&gt;=ExitZ,AU117&gt;0),w2,0)))))</f>
        <v>0</v>
      </c>
      <c r="AV118" s="26" t="n">
        <f aca="false">IF(AA118="",0,IF(AA118&gt;=z4,w4,IF(AA118&gt;=z3,w3,IF(AA118&gt;=zEntry,w2,IF(AND(AA118&gt;=ExitZ,AV117&gt;0),w2,0)))))</f>
        <v>0</v>
      </c>
      <c r="AW118" s="26" t="n">
        <f aca="false">IF(AB118="",0,IF(AB118&gt;=z4,w4,IF(AB118&gt;=z3,w3,IF(AB118&gt;=zEntry,w2,IF(AND(AB118&gt;=ExitZ,AW117&gt;0),w2,0)))))</f>
        <v>0</v>
      </c>
      <c r="AX118" s="26" t="n">
        <f aca="false">IF(AC118="",0,IF(AC118&gt;=z4,w4,IF(AC118&gt;=z3,w3,IF(AC118&gt;=zEntry,w2,IF(AND(AC118&gt;=ExitZ,AX117&gt;0),w2,0)))))</f>
        <v>0</v>
      </c>
      <c r="AY118" s="26" t="n">
        <f aca="false">IF(AD118="",0,IF(AD118&gt;=z4,w4,IF(AD118&gt;=z3,w3,IF(AD118&gt;=zEntry,w2,IF(AND(AD118&gt;=ExitZ,AY117&gt;0),w2,0)))))</f>
        <v>0</v>
      </c>
      <c r="AZ118" s="26" t="n">
        <f aca="false">IF(AE118="",0,IF(AE118&gt;=z4,w4,IF(AE118&gt;=z3,w3,IF(AE118&gt;=zEntry,w2,IF(AND(AE118&gt;=ExitZ,AZ117&gt;0),w2,0)))))</f>
        <v>0</v>
      </c>
      <c r="BA118" s="26" t="n">
        <f aca="false">IF(AF118="",0,IF(AF118&gt;=z4,w4,IF(AF118&gt;=z3,w3,IF(AF118&gt;=zEntry,w2,IF(AND(AF118&gt;=ExitZ,BA117&gt;0),w2,0)))))</f>
        <v>1</v>
      </c>
      <c r="BB118" s="26" t="n">
        <f aca="false">IF(AG118="",0,IF(AG118&gt;=z4,w4,IF(AG118&gt;=z3,w3,IF(AG118&gt;=zEntry,w2,IF(AND(AG118&gt;=ExitZ,BB117&gt;0),w2,0)))))</f>
        <v>0</v>
      </c>
      <c r="BC118" s="26" t="n">
        <f aca="false">IF(AH118="",0,IF(AH118&gt;=z4,w4,IF(AH118&gt;=z3,w3,IF(AH118&gt;=zEntry,w2,IF(AND(AH118&gt;=ExitZ,BC117&gt;0),w2,0)))))</f>
        <v>0</v>
      </c>
      <c r="BD118" s="26" t="n">
        <f aca="false">IF(AI118="",0,IF(AI118&gt;=z4,w4,IF(AI118&gt;=z3,w3,IF(AI118&gt;=zEntry,w2,IF(AND(AI118&gt;=ExitZ,BD117&gt;0),w2,0)))))</f>
        <v>0</v>
      </c>
      <c r="BE118" s="26" t="n">
        <f aca="false">IF(AJ118="",0,IF(AJ118&gt;=z4,w4,IF(AJ118&gt;=z3,w3,IF(AJ118&gt;=zEntry,w2,IF(AND(AJ118&gt;=ExitZ,BE117&gt;0),w2,0)))))</f>
        <v>0</v>
      </c>
      <c r="BF118" s="26" t="n">
        <f aca="false">IF(AK118="",0,IF(AK118&gt;=z4,w4,IF(AK118&gt;=z3,w3,IF(AK118&gt;=zEntry,w2,IF(AND(AK118&gt;=ExitZ,BF117&gt;0),w2,0)))))</f>
        <v>0</v>
      </c>
      <c r="BG118" s="26" t="n">
        <f aca="false">IF(AL118="",0,IF(AL118&gt;=z4,w4,IF(AL118&gt;=z3,w3,IF(AL118&gt;=zEntry,w2,IF(AND(AL118&gt;=ExitZ,BG117&gt;0),w2,0)))))</f>
        <v>0</v>
      </c>
      <c r="BH118" s="26" t="n">
        <f aca="false">IF(AM118="",0,IF(AM118&gt;=z4,w4,IF(AM118&gt;=z3,w3,IF(AM118&gt;=zEntry,w2,IF(AND(AM118&gt;=ExitZ,BH117&gt;0),w2,0)))))</f>
        <v>0</v>
      </c>
      <c r="BI118" s="26" t="n">
        <f aca="false">IF(AN118="",0,IF(AN118&gt;=z4,w4,IF(AN118&gt;=z3,w3,IF(AN118&gt;=zEntry,w2,IF(AND(AN118&gt;=ExitZ,BI117&gt;0),w2,0)))))</f>
        <v>0</v>
      </c>
      <c r="BJ118" s="26" t="n">
        <f aca="false">IF(AO118="",0,IF(AO118&gt;=z4,w4,IF(AO118&gt;=z3,w3,IF(AO118&gt;=zEntry,w2,IF(AND(AO118&gt;=ExitZ,BJ117&gt;0),w2,0)))))</f>
        <v>1</v>
      </c>
      <c r="BK118" s="26" t="n">
        <f aca="false">IF(AP118="",0,IF(AP118&gt;=z4,w4,IF(AP118&gt;=z3,w3,IF(AP118&gt;=zEntry,w2,IF(AND(AP118&gt;=ExitZ,BK117&gt;0),w2,0)))))</f>
        <v>0</v>
      </c>
      <c r="BL118" s="26" t="n">
        <f aca="false">IF(AQ118="",0,IF(AQ118&gt;=z4,w4,IF(AQ118&gt;=z3,w3,IF(AQ118&gt;=zEntry,w2,IF(AND(AQ118&gt;=ExitZ,BL117&gt;0),w2,0)))))</f>
        <v>1.5</v>
      </c>
      <c r="BM118" s="23" t="n">
        <f aca="false">IF(Rates_Data!AD117&gt;=Rates_Data!AE117,Rates_Data!AK118-Rates_Data!AL118,Rates_Data!AL118-Rates_Data!AK118)</f>
        <v>-0.007562</v>
      </c>
      <c r="BN118" s="23" t="n">
        <f aca="false">IF(Rates_Data!AD117&gt;=Rates_Data!AF117,Rates_Data!AK118-Rates_Data!AM118,Rates_Data!AM118-Rates_Data!AK118)</f>
        <v>-0.001292</v>
      </c>
      <c r="BO118" s="23" t="n">
        <f aca="false">IF(Rates_Data!AD117&gt;=Rates_Data!AG117,Rates_Data!AK118-Rates_Data!AN118,Rates_Data!AN118-Rates_Data!AK118)</f>
        <v>-0.005282</v>
      </c>
      <c r="BP118" s="23" t="n">
        <f aca="false">IF(Rates_Data!AD117&gt;=Rates_Data!AH117,Rates_Data!AK118-Rates_Data!AO118,Rates_Data!AO118-Rates_Data!AK118)</f>
        <v>-0.01197</v>
      </c>
      <c r="BQ118" s="23" t="n">
        <f aca="false">IF(Rates_Data!AD117&gt;=Rates_Data!AI117,Rates_Data!AK118-Rates_Data!AP118,Rates_Data!AP118-Rates_Data!AK118)</f>
        <v>0.006099</v>
      </c>
      <c r="BR118" s="23" t="n">
        <f aca="false">IF(Rates_Data!AD117&gt;=Rates_Data!AJ117,Rates_Data!AK118-Rates_Data!AQ118,Rates_Data!AQ118-Rates_Data!AK118)</f>
        <v>-0.00868300000000001</v>
      </c>
      <c r="BS118" s="23" t="n">
        <f aca="false">IF(Rates_Data!AE117&gt;=Rates_Data!AF117,Rates_Data!AL118-Rates_Data!AM118,Rates_Data!AM118-Rates_Data!AL118)</f>
        <v>0.00627</v>
      </c>
      <c r="BT118" s="23" t="n">
        <f aca="false">IF(Rates_Data!AE117&gt;=Rates_Data!AG117,Rates_Data!AL118-Rates_Data!AN118,Rates_Data!AN118-Rates_Data!AL118)</f>
        <v>-0.00228</v>
      </c>
      <c r="BU118" s="23" t="n">
        <f aca="false">IF(Rates_Data!AE117&gt;=Rates_Data!AH117,Rates_Data!AL118-Rates_Data!AO118,Rates_Data!AO118-Rates_Data!AL118)</f>
        <v>-0.004408</v>
      </c>
      <c r="BV118" s="23" t="n">
        <f aca="false">IF(Rates_Data!AE117&gt;=Rates_Data!AI117,Rates_Data!AL118-Rates_Data!AP118,Rates_Data!AP118-Rates_Data!AL118)</f>
        <v>-0.001463</v>
      </c>
      <c r="BW118" s="23" t="n">
        <f aca="false">IF(Rates_Data!AE117&gt;=Rates_Data!AJ117,Rates_Data!AL118-Rates_Data!AQ118,Rates_Data!AQ118-Rates_Data!AL118)</f>
        <v>-0.001121</v>
      </c>
      <c r="BX118" s="23" t="n">
        <f aca="false">IF(Rates_Data!AF117&gt;=Rates_Data!AG117,Rates_Data!AM118-Rates_Data!AN118,Rates_Data!AN118-Rates_Data!AM118)</f>
        <v>0.00399</v>
      </c>
      <c r="BY118" s="23" t="n">
        <f aca="false">IF(Rates_Data!AF117&gt;=Rates_Data!AH117,Rates_Data!AM118-Rates_Data!AO118,Rates_Data!AO118-Rates_Data!AM118)</f>
        <v>-0.010678</v>
      </c>
      <c r="BZ118" s="23" t="n">
        <f aca="false">IF(Rates_Data!AF117&gt;=Rates_Data!AI117,Rates_Data!AM118-Rates_Data!AP118,Rates_Data!AP118-Rates_Data!AM118)</f>
        <v>0.004807</v>
      </c>
      <c r="CA118" s="23" t="n">
        <f aca="false">IF(Rates_Data!AF117&gt;=Rates_Data!AJ117,Rates_Data!AM118-Rates_Data!AQ118,Rates_Data!AQ118-Rates_Data!AM118)</f>
        <v>-0.007391</v>
      </c>
      <c r="CB118" s="23" t="n">
        <f aca="false">IF(Rates_Data!AG117&gt;=Rates_Data!AH117,Rates_Data!AN118-Rates_Data!AO118,Rates_Data!AO118-Rates_Data!AN118)</f>
        <v>-0.006688</v>
      </c>
      <c r="CC118" s="23" t="n">
        <f aca="false">IF(Rates_Data!AG117&gt;=Rates_Data!AI117,Rates_Data!AN118-Rates_Data!AP118,Rates_Data!AP118-Rates_Data!AN118)</f>
        <v>0.000817000000000001</v>
      </c>
      <c r="CD118" s="23" t="n">
        <f aca="false">IF(Rates_Data!AG117&gt;=Rates_Data!AJ117,Rates_Data!AN118-Rates_Data!AQ118,Rates_Data!AQ118-Rates_Data!AN118)</f>
        <v>-0.003401</v>
      </c>
      <c r="CE118" s="23" t="n">
        <f aca="false">IF(Rates_Data!AH117&gt;=Rates_Data!AI117,Rates_Data!AO118-Rates_Data!AP118,Rates_Data!AP118-Rates_Data!AO118)</f>
        <v>-0.005871</v>
      </c>
      <c r="CF118" s="23" t="n">
        <f aca="false">IF(Rates_Data!AH117&gt;=Rates_Data!AJ117,Rates_Data!AO118-Rates_Data!AQ118,Rates_Data!AQ118-Rates_Data!AO118)</f>
        <v>0.00328699999999999</v>
      </c>
      <c r="CG118" s="23" t="n">
        <f aca="false">IF(Rates_Data!AI117&gt;=Rates_Data!AJ117,Rates_Data!AP118-Rates_Data!AQ118,Rates_Data!AQ118-Rates_Data!AP118)</f>
        <v>-0.002584</v>
      </c>
      <c r="CH118" s="27" t="n">
        <f aca="false">IF(ROW()&lt;4+VolLB,"",STDEV(INDEX($BM:$BM,ROW()-VolLB+1):INDEX($BM:$BM,ROW()))*SQRT(12))</f>
        <v>0.0213968892576646</v>
      </c>
      <c r="CI118" s="27" t="n">
        <f aca="false">IF(ROW()&lt;4+VolLB,"",STDEV(INDEX($BN:$BN,ROW()-VolLB+1):INDEX($BN:$BN,ROW()))*SQRT(12))</f>
        <v>0.0206377905708828</v>
      </c>
      <c r="CJ118" s="27" t="n">
        <f aca="false">IF(ROW()&lt;4+VolLB,"",STDEV(INDEX($BO:$BO,ROW()-VolLB+1):INDEX($BO:$BO,ROW()))*SQRT(12))</f>
        <v>0.0203170928141564</v>
      </c>
      <c r="CK118" s="27" t="n">
        <f aca="false">IF(ROW()&lt;4+VolLB,"",STDEV(INDEX($BP:$BP,ROW()-VolLB+1):INDEX($BP:$BP,ROW()))*SQRT(12))</f>
        <v>0.0183157968967202</v>
      </c>
      <c r="CL118" s="27" t="n">
        <f aca="false">IF(ROW()&lt;4+VolLB,"",STDEV(INDEX($BQ:$BQ,ROW()-VolLB+1):INDEX($BQ:$BQ,ROW()))*SQRT(12))</f>
        <v>0.0185166511101045</v>
      </c>
      <c r="CM118" s="27" t="n">
        <f aca="false">IF(ROW()&lt;4+VolLB,"",STDEV(INDEX($BR:$BR,ROW()-VolLB+1):INDEX($BR:$BR,ROW()))*SQRT(12))</f>
        <v>0.0182235805114457</v>
      </c>
      <c r="CN118" s="27" t="n">
        <f aca="false">IF(ROW()&lt;4+VolLB,"",STDEV(INDEX($BS:$BS,ROW()-VolLB+1):INDEX($BS:$BS,ROW()))*SQRT(12))</f>
        <v>0.024835222416675</v>
      </c>
      <c r="CO118" s="27" t="n">
        <f aca="false">IF(ROW()&lt;4+VolLB,"",STDEV(INDEX($BT:$BT,ROW()-VolLB+1):INDEX($BT:$BT,ROW()))*SQRT(12))</f>
        <v>0.0204266753820073</v>
      </c>
      <c r="CP118" s="27" t="n">
        <f aca="false">IF(ROW()&lt;4+VolLB,"",STDEV(INDEX($BU:$BU,ROW()-VolLB+1):INDEX($BU:$BU,ROW()))*SQRT(12))</f>
        <v>0.0242275467531525</v>
      </c>
      <c r="CQ118" s="27" t="n">
        <f aca="false">IF(ROW()&lt;4+VolLB,"",STDEV(INDEX($BV:$BV,ROW()-VolLB+1):INDEX($BV:$BV,ROW()))*SQRT(12))</f>
        <v>0.0230822584458693</v>
      </c>
      <c r="CR118" s="27" t="n">
        <f aca="false">IF(ROW()&lt;4+VolLB,"",STDEV(INDEX($BW:$BW,ROW()-VolLB+1):INDEX($BW:$BW,ROW()))*SQRT(12))</f>
        <v>0.020616026149576</v>
      </c>
      <c r="CS118" s="27" t="n">
        <f aca="false">IF(ROW()&lt;4+VolLB,"",STDEV(INDEX($BX:$BX,ROW()-VolLB+1):INDEX($BX:$BX,ROW()))*SQRT(12))</f>
        <v>0.0242894169945129</v>
      </c>
      <c r="CT118" s="27" t="n">
        <f aca="false">IF(ROW()&lt;4+VolLB,"",STDEV(INDEX($BY:$BY,ROW()-VolLB+1):INDEX($BY:$BY,ROW()))*SQRT(12))</f>
        <v>0.0209717598932242</v>
      </c>
      <c r="CU118" s="27" t="n">
        <f aca="false">IF(ROW()&lt;4+VolLB,"",STDEV(INDEX($BZ:$BZ,ROW()-VolLB+1):INDEX($BZ:$BZ,ROW()))*SQRT(12))</f>
        <v>0.0240137800812466</v>
      </c>
      <c r="CV118" s="27" t="n">
        <f aca="false">IF(ROW()&lt;4+VolLB,"",STDEV(INDEX($CA:$CA,ROW()-VolLB+1):INDEX($CA:$CA,ROW()))*SQRT(12))</f>
        <v>0.0175041263314846</v>
      </c>
      <c r="CW118" s="27" t="n">
        <f aca="false">IF(ROW()&lt;4+VolLB,"",STDEV(INDEX($CB:$CB,ROW()-VolLB+1):INDEX($CB:$CB,ROW()))*SQRT(12))</f>
        <v>0.0212455986729353</v>
      </c>
      <c r="CX118" s="27" t="n">
        <f aca="false">IF(ROW()&lt;4+VolLB,"",STDEV(INDEX($CC:$CC,ROW()-VolLB+1):INDEX($CC:$CC,ROW()))*SQRT(12))</f>
        <v>0.0218145523353214</v>
      </c>
      <c r="CY118" s="27" t="n">
        <f aca="false">IF(ROW()&lt;4+VolLB,"",STDEV(INDEX($CD:$CD,ROW()-VolLB+1):INDEX($CD:$CD,ROW()))*SQRT(12))</f>
        <v>0.0189412991164558</v>
      </c>
      <c r="CZ118" s="27" t="n">
        <f aca="false">IF(ROW()&lt;4+VolLB,"",STDEV(INDEX($CE:$CE,ROW()-VolLB+1):INDEX($CE:$CE,ROW()))*SQRT(12))</f>
        <v>0.0192440990057435</v>
      </c>
      <c r="DA118" s="27" t="n">
        <f aca="false">IF(ROW()&lt;4+VolLB,"",STDEV(INDEX($CF:$CF,ROW()-VolLB+1):INDEX($CF:$CF,ROW()))*SQRT(12))</f>
        <v>0.0207207148385148</v>
      </c>
      <c r="DB118" s="27" t="n">
        <f aca="false">IF(ROW()&lt;4+VolLB,"",STDEV(INDEX($CG:$CG,ROW()-VolLB+1):INDEX($CG:$CG,ROW()))*SQRT(12))</f>
        <v>0.0208309367834524</v>
      </c>
      <c r="DC118" s="26" t="n">
        <f aca="false">IF(OR(AR118=0,CH118="",CH118=0),0,AR118*MIN(MaxScal,TgtVol/CH118))</f>
        <v>0</v>
      </c>
      <c r="DD118" s="26" t="n">
        <f aca="false">IF(OR(AS118=0,CI118="",CI118=0),0,AS118*MIN(MaxScal,TgtVol/CI118))</f>
        <v>0</v>
      </c>
      <c r="DE118" s="26" t="n">
        <f aca="false">IF(OR(AT118=0,CJ118="",CJ118=0),0,AT118*MIN(MaxScal,TgtVol/CJ118))</f>
        <v>0</v>
      </c>
      <c r="DF118" s="26" t="n">
        <f aca="false">IF(OR(AU118=0,CK118="",CK118=0),0,AU118*MIN(MaxScal,TgtVol/CK118))</f>
        <v>0</v>
      </c>
      <c r="DG118" s="26" t="n">
        <f aca="false">IF(OR(AV118=0,CL118="",CL118=0),0,AV118*MIN(MaxScal,TgtVol/CL118))</f>
        <v>0</v>
      </c>
      <c r="DH118" s="26" t="n">
        <f aca="false">IF(OR(AW118=0,CM118="",CM118=0),0,AW118*MIN(MaxScal,TgtVol/CM118))</f>
        <v>0</v>
      </c>
      <c r="DI118" s="26" t="n">
        <f aca="false">IF(OR(AX118=0,CN118="",CN118=0),0,AX118*MIN(MaxScal,TgtVol/CN118))</f>
        <v>0</v>
      </c>
      <c r="DJ118" s="26" t="n">
        <f aca="false">IF(OR(AY118=0,CO118="",CO118=0),0,AY118*MIN(MaxScal,TgtVol/CO118))</f>
        <v>0</v>
      </c>
      <c r="DK118" s="26" t="n">
        <f aca="false">IF(OR(AZ118=0,CP118="",CP118=0),0,AZ118*MIN(MaxScal,TgtVol/CP118))</f>
        <v>0</v>
      </c>
      <c r="DL118" s="26" t="n">
        <f aca="false">IF(OR(BA118=0,CQ118="",CQ118=0),0,BA118*MIN(MaxScal,TgtVol/CQ118))</f>
        <v>0.866466340237132</v>
      </c>
      <c r="DM118" s="26" t="n">
        <f aca="false">IF(OR(BB118=0,CR118="",CR118=0),0,BB118*MIN(MaxScal,TgtVol/CR118))</f>
        <v>0</v>
      </c>
      <c r="DN118" s="26" t="n">
        <f aca="false">IF(OR(BC118=0,CS118="",CS118=0),0,BC118*MIN(MaxScal,TgtVol/CS118))</f>
        <v>0</v>
      </c>
      <c r="DO118" s="26" t="n">
        <f aca="false">IF(OR(BD118=0,CT118="",CT118=0),0,BD118*MIN(MaxScal,TgtVol/CT118))</f>
        <v>0</v>
      </c>
      <c r="DP118" s="26" t="n">
        <f aca="false">IF(OR(BE118=0,CU118="",CU118=0),0,BE118*MIN(MaxScal,TgtVol/CU118))</f>
        <v>0</v>
      </c>
      <c r="DQ118" s="26" t="n">
        <f aca="false">IF(OR(BF118=0,CV118="",CV118=0),0,BF118*MIN(MaxScal,TgtVol/CV118))</f>
        <v>0</v>
      </c>
      <c r="DR118" s="26" t="n">
        <f aca="false">IF(OR(BG118=0,CW118="",CW118=0),0,BG118*MIN(MaxScal,TgtVol/CW118))</f>
        <v>0</v>
      </c>
      <c r="DS118" s="26" t="n">
        <f aca="false">IF(OR(BH118=0,CX118="",CX118=0),0,BH118*MIN(MaxScal,TgtVol/CX118))</f>
        <v>0</v>
      </c>
      <c r="DT118" s="26" t="n">
        <f aca="false">IF(OR(BI118=0,CY118="",CY118=0),0,BI118*MIN(MaxScal,TgtVol/CY118))</f>
        <v>0</v>
      </c>
      <c r="DU118" s="26" t="n">
        <f aca="false">IF(OR(BJ118=0,CZ118="",CZ118=0),0,BJ118*MIN(MaxScal,TgtVol/CZ118))</f>
        <v>1.03927962509603</v>
      </c>
      <c r="DV118" s="26" t="n">
        <f aca="false">IF(OR(BK118=0,DA118="",DA118=0),0,BK118*MIN(MaxScal,TgtVol/DA118))</f>
        <v>0</v>
      </c>
      <c r="DW118" s="26" t="n">
        <f aca="false">IF(OR(BL118=0,DB118="",DB118=0),0,BL118*MIN(MaxScal,TgtVol/DB118))</f>
        <v>1.44016566858536</v>
      </c>
      <c r="DX118" s="28" t="n">
        <f aca="false">IFERROR(DC117*BM118,"")</f>
        <v>-0</v>
      </c>
      <c r="DY118" s="28" t="n">
        <f aca="false">IFERROR(DD117*BN118,"")</f>
        <v>-0</v>
      </c>
      <c r="DZ118" s="28" t="n">
        <f aca="false">IFERROR(DE117*BO118,"")</f>
        <v>-0</v>
      </c>
      <c r="EA118" s="28" t="n">
        <f aca="false">IFERROR(DF117*BP118,"")</f>
        <v>-0</v>
      </c>
      <c r="EB118" s="28" t="n">
        <f aca="false">IFERROR(DG117*BQ118,"")</f>
        <v>0</v>
      </c>
      <c r="EC118" s="28" t="n">
        <f aca="false">IFERROR(DH117*BR118,"")</f>
        <v>-0</v>
      </c>
      <c r="ED118" s="28" t="n">
        <f aca="false">IFERROR(DI117*BS118,"")</f>
        <v>0</v>
      </c>
      <c r="EE118" s="28" t="n">
        <f aca="false">IFERROR(DJ117*BT118,"")</f>
        <v>-0</v>
      </c>
      <c r="EF118" s="28" t="n">
        <f aca="false">IFERROR(DK117*BU118,"")</f>
        <v>-0</v>
      </c>
      <c r="EG118" s="28" t="n">
        <f aca="false">IFERROR(DL117*BV118,"")</f>
        <v>-0.00126744476446706</v>
      </c>
      <c r="EH118" s="28" t="n">
        <f aca="false">IFERROR(DM117*BW118,"")</f>
        <v>-0</v>
      </c>
      <c r="EI118" s="28" t="n">
        <f aca="false">IFERROR(DN117*BX118,"")</f>
        <v>0</v>
      </c>
      <c r="EJ118" s="28" t="n">
        <f aca="false">IFERROR(DO117*BY118,"")</f>
        <v>-0</v>
      </c>
      <c r="EK118" s="28" t="n">
        <f aca="false">IFERROR(DP117*BZ118,"")</f>
        <v>0.00401952397291453</v>
      </c>
      <c r="EL118" s="28" t="n">
        <f aca="false">IFERROR(DQ117*CA118,"")</f>
        <v>-0</v>
      </c>
      <c r="EM118" s="28" t="n">
        <f aca="false">IFERROR(DR117*CB118,"")</f>
        <v>-0</v>
      </c>
      <c r="EN118" s="28" t="n">
        <f aca="false">IFERROR(DS117*CC118,"")</f>
        <v>0</v>
      </c>
      <c r="EO118" s="28" t="n">
        <f aca="false">IFERROR(DT117*CD118,"")</f>
        <v>-0</v>
      </c>
      <c r="EP118" s="28" t="n">
        <f aca="false">IFERROR(DU117*CE118,"")</f>
        <v>-0</v>
      </c>
      <c r="EQ118" s="28" t="n">
        <f aca="false">IFERROR(DV117*CF118,"")</f>
        <v>0</v>
      </c>
      <c r="ER118" s="28" t="n">
        <f aca="false">IFERROR(DW117*CG118,"")</f>
        <v>-0.00370679613374929</v>
      </c>
      <c r="ES118" s="28" t="n">
        <f aca="false">IF(ROW()=4,"",SUM(DX118:ER118))</f>
        <v>-0.00095471692530182</v>
      </c>
      <c r="ET118" s="29" t="n">
        <f aca="false">COUNTIF(AR118:BL118,"&gt;0")</f>
        <v>3</v>
      </c>
    </row>
    <row r="119" customFormat="false" ht="15" hidden="false" customHeight="false" outlineLevel="0" collapsed="false">
      <c r="A119" s="19" t="n">
        <v>41517</v>
      </c>
      <c r="B119" s="23" t="n">
        <f aca="false">ABS(Rates_Data!AD119-Rates_Data!AE119)</f>
        <v>0.232396551724138</v>
      </c>
      <c r="C119" s="23" t="n">
        <f aca="false">ABS(Rates_Data!AD119-Rates_Data!AF119)</f>
        <v>0.133939655172414</v>
      </c>
      <c r="D119" s="23" t="n">
        <f aca="false">ABS(Rates_Data!AD119-Rates_Data!AG119)</f>
        <v>0.111560344827586</v>
      </c>
      <c r="E119" s="23" t="n">
        <f aca="false">ABS(Rates_Data!AD119-Rates_Data!AH119)</f>
        <v>0.730112068965517</v>
      </c>
      <c r="F119" s="23" t="n">
        <f aca="false">ABS(Rates_Data!AD119-Rates_Data!AI119)</f>
        <v>1.00568965517241</v>
      </c>
      <c r="G119" s="23" t="n">
        <f aca="false">ABS(Rates_Data!AD119-Rates_Data!AJ119)</f>
        <v>0.925086206896552</v>
      </c>
      <c r="H119" s="23" t="n">
        <f aca="false">ABS(Rates_Data!AE119-Rates_Data!AF119)</f>
        <v>0.0984568965517242</v>
      </c>
      <c r="I119" s="23" t="n">
        <f aca="false">ABS(Rates_Data!AE119-Rates_Data!AG119)</f>
        <v>0.120836206896552</v>
      </c>
      <c r="J119" s="23" t="n">
        <f aca="false">ABS(Rates_Data!AE119-Rates_Data!AH119)</f>
        <v>0.497715517241379</v>
      </c>
      <c r="K119" s="23" t="n">
        <f aca="false">ABS(Rates_Data!AE119-Rates_Data!AI119)</f>
        <v>1.23808620689655</v>
      </c>
      <c r="L119" s="23" t="n">
        <f aca="false">ABS(Rates_Data!AE119-Rates_Data!AJ119)</f>
        <v>0.692689655172414</v>
      </c>
      <c r="M119" s="23" t="n">
        <f aca="false">ABS(Rates_Data!AF119-Rates_Data!AG119)</f>
        <v>0.0223793103448274</v>
      </c>
      <c r="N119" s="23" t="n">
        <f aca="false">ABS(Rates_Data!AF119-Rates_Data!AH119)</f>
        <v>0.596172413793103</v>
      </c>
      <c r="O119" s="23" t="n">
        <f aca="false">ABS(Rates_Data!AF119-Rates_Data!AI119)</f>
        <v>1.13962931034483</v>
      </c>
      <c r="P119" s="23" t="n">
        <f aca="false">ABS(Rates_Data!AF119-Rates_Data!AJ119)</f>
        <v>0.791146551724138</v>
      </c>
      <c r="Q119" s="23" t="n">
        <f aca="false">ABS(Rates_Data!AG119-Rates_Data!AH119)</f>
        <v>0.618551724137931</v>
      </c>
      <c r="R119" s="23" t="n">
        <f aca="false">ABS(Rates_Data!AG119-Rates_Data!AI119)</f>
        <v>1.11725</v>
      </c>
      <c r="S119" s="23" t="n">
        <f aca="false">ABS(Rates_Data!AG119-Rates_Data!AJ119)</f>
        <v>0.813525862068966</v>
      </c>
      <c r="T119" s="23" t="n">
        <f aca="false">ABS(Rates_Data!AH119-Rates_Data!AI119)</f>
        <v>1.73580172413793</v>
      </c>
      <c r="U119" s="23" t="n">
        <f aca="false">ABS(Rates_Data!AH119-Rates_Data!AJ119)</f>
        <v>0.194974137931035</v>
      </c>
      <c r="V119" s="23" t="n">
        <f aca="false">ABS(Rates_Data!AI119-Rates_Data!AJ119)</f>
        <v>1.93077586206897</v>
      </c>
      <c r="W119" s="26" t="n">
        <f aca="false">IF(ROW()&lt;4+MinObs-1,"",IFERROR((B119-AVERAGE(B$4:B119))/STDEV(B$4:B119),""))</f>
        <v>-0.369010719697449</v>
      </c>
      <c r="X119" s="26" t="n">
        <f aca="false">IF(ROW()&lt;4+MinObs-1,"",IFERROR((C119-AVERAGE(C$4:C119))/STDEV(C$4:C119),""))</f>
        <v>-0.840028262126177</v>
      </c>
      <c r="Y119" s="26" t="n">
        <f aca="false">IF(ROW()&lt;4+MinObs-1,"",IFERROR((D119-AVERAGE(D$4:D119))/STDEV(D$4:D119),""))</f>
        <v>-0.933034030366998</v>
      </c>
      <c r="Z119" s="26" t="n">
        <f aca="false">IF(ROW()&lt;4+MinObs-1,"",IFERROR((E119-AVERAGE(E$4:E119))/STDEV(E$4:E119),""))</f>
        <v>0.0236017015554076</v>
      </c>
      <c r="AA119" s="26" t="n">
        <f aca="false">IF(ROW()&lt;4+MinObs-1,"",IFERROR((F119-AVERAGE(F$4:F119))/STDEV(F$4:F119),""))</f>
        <v>1.38103765336457</v>
      </c>
      <c r="AB119" s="26" t="n">
        <f aca="false">IF(ROW()&lt;4+MinObs-1,"",IFERROR((G119-AVERAGE(G$4:G119))/STDEV(G$4:G119),""))</f>
        <v>1.75304413625358</v>
      </c>
      <c r="AC119" s="26" t="n">
        <f aca="false">IF(ROW()&lt;4+MinObs-1,"",IFERROR((H119-AVERAGE(H$4:H119))/STDEV(H$4:H119),""))</f>
        <v>-0.86661359043502</v>
      </c>
      <c r="AD119" s="26" t="n">
        <f aca="false">IF(ROW()&lt;4+MinObs-1,"",IFERROR((I119-AVERAGE(I$4:I119))/STDEV(I$4:I119),""))</f>
        <v>-0.674145618291753</v>
      </c>
      <c r="AE119" s="26" t="n">
        <f aca="false">IF(ROW()&lt;4+MinObs-1,"",IFERROR((J119-AVERAGE(J$4:J119))/STDEV(J$4:J119),""))</f>
        <v>-0.0547649767986084</v>
      </c>
      <c r="AF119" s="26" t="n">
        <f aca="false">IF(ROW()&lt;4+MinObs-1,"",IFERROR((K119-AVERAGE(K$4:K119))/STDEV(K$4:K119),""))</f>
        <v>3.03400963819137</v>
      </c>
      <c r="AG119" s="26" t="n">
        <f aca="false">IF(ROW()&lt;4+MinObs-1,"",IFERROR((L119-AVERAGE(L$4:L119))/STDEV(L$4:L119),""))</f>
        <v>1.29674188680893</v>
      </c>
      <c r="AH119" s="26" t="n">
        <f aca="false">IF(ROW()&lt;4+MinObs-1,"",IFERROR((M119-AVERAGE(M$4:M119))/STDEV(M$4:M119),""))</f>
        <v>-0.988947575698162</v>
      </c>
      <c r="AI119" s="26" t="n">
        <f aca="false">IF(ROW()&lt;4+MinObs-1,"",IFERROR((N119-AVERAGE(N$4:N119))/STDEV(N$4:N119),""))</f>
        <v>0.0469578262413651</v>
      </c>
      <c r="AJ119" s="26" t="n">
        <f aca="false">IF(ROW()&lt;4+MinObs-1,"",IFERROR((O119-AVERAGE(O$4:O119))/STDEV(O$4:O119),""))</f>
        <v>3.02983119621799</v>
      </c>
      <c r="AK119" s="26" t="n">
        <f aca="false">IF(ROW()&lt;4+MinObs-1,"",IFERROR((P119-AVERAGE(P$4:P119))/STDEV(P$4:P119),""))</f>
        <v>1.64696157099454</v>
      </c>
      <c r="AL119" s="26" t="n">
        <f aca="false">IF(ROW()&lt;4+MinObs-1,"",IFERROR((Q119-AVERAGE(Q$4:Q119))/STDEV(Q$4:Q119),""))</f>
        <v>0.453926718318574</v>
      </c>
      <c r="AM119" s="26" t="n">
        <f aca="false">IF(ROW()&lt;4+MinObs-1,"",IFERROR((R119-AVERAGE(R$4:R119))/STDEV(R$4:R119),""))</f>
        <v>1.38971531317409</v>
      </c>
      <c r="AN119" s="26" t="n">
        <f aca="false">IF(ROW()&lt;4+MinObs-1,"",IFERROR((S119-AVERAGE(S$4:S119))/STDEV(S$4:S119),""))</f>
        <v>0.304147198763865</v>
      </c>
      <c r="AO119" s="26" t="n">
        <f aca="false">IF(ROW()&lt;4+MinObs-1,"",IFERROR((T119-AVERAGE(T$4:T119))/STDEV(T$4:T119),""))</f>
        <v>3.41870898306542</v>
      </c>
      <c r="AP119" s="26" t="n">
        <f aca="false">IF(ROW()&lt;4+MinObs-1,"",IFERROR((U119-AVERAGE(U$4:U119))/STDEV(U$4:U119),""))</f>
        <v>-1.21185241327337</v>
      </c>
      <c r="AQ119" s="26" t="n">
        <f aca="false">IF(ROW()&lt;4+MinObs-1,"",IFERROR((V119-AVERAGE(V$4:V119))/STDEV(V$4:V119),""))</f>
        <v>4.22661736234506</v>
      </c>
      <c r="AR119" s="26" t="n">
        <f aca="false">IF(W119="",0,IF(W119&gt;=z4,w4,IF(W119&gt;=z3,w3,IF(W119&gt;=zEntry,w2,IF(AND(W119&gt;=ExitZ,AR118&gt;0),w2,0)))))</f>
        <v>0</v>
      </c>
      <c r="AS119" s="26" t="n">
        <f aca="false">IF(X119="",0,IF(X119&gt;=z4,w4,IF(X119&gt;=z3,w3,IF(X119&gt;=zEntry,w2,IF(AND(X119&gt;=ExitZ,AS118&gt;0),w2,0)))))</f>
        <v>0</v>
      </c>
      <c r="AT119" s="26" t="n">
        <f aca="false">IF(Y119="",0,IF(Y119&gt;=z4,w4,IF(Y119&gt;=z3,w3,IF(Y119&gt;=zEntry,w2,IF(AND(Y119&gt;=ExitZ,AT118&gt;0),w2,0)))))</f>
        <v>0</v>
      </c>
      <c r="AU119" s="26" t="n">
        <f aca="false">IF(Z119="",0,IF(Z119&gt;=z4,w4,IF(Z119&gt;=z3,w3,IF(Z119&gt;=zEntry,w2,IF(AND(Z119&gt;=ExitZ,AU118&gt;0),w2,0)))))</f>
        <v>0</v>
      </c>
      <c r="AV119" s="26" t="n">
        <f aca="false">IF(AA119="",0,IF(AA119&gt;=z4,w4,IF(AA119&gt;=z3,w3,IF(AA119&gt;=zEntry,w2,IF(AND(AA119&gt;=ExitZ,AV118&gt;0),w2,0)))))</f>
        <v>0</v>
      </c>
      <c r="AW119" s="26" t="n">
        <f aca="false">IF(AB119="",0,IF(AB119&gt;=z4,w4,IF(AB119&gt;=z3,w3,IF(AB119&gt;=zEntry,w2,IF(AND(AB119&gt;=ExitZ,AW118&gt;0),w2,0)))))</f>
        <v>0</v>
      </c>
      <c r="AX119" s="26" t="n">
        <f aca="false">IF(AC119="",0,IF(AC119&gt;=z4,w4,IF(AC119&gt;=z3,w3,IF(AC119&gt;=zEntry,w2,IF(AND(AC119&gt;=ExitZ,AX118&gt;0),w2,0)))))</f>
        <v>0</v>
      </c>
      <c r="AY119" s="26" t="n">
        <f aca="false">IF(AD119="",0,IF(AD119&gt;=z4,w4,IF(AD119&gt;=z3,w3,IF(AD119&gt;=zEntry,w2,IF(AND(AD119&gt;=ExitZ,AY118&gt;0),w2,0)))))</f>
        <v>0</v>
      </c>
      <c r="AZ119" s="26" t="n">
        <f aca="false">IF(AE119="",0,IF(AE119&gt;=z4,w4,IF(AE119&gt;=z3,w3,IF(AE119&gt;=zEntry,w2,IF(AND(AE119&gt;=ExitZ,AZ118&gt;0),w2,0)))))</f>
        <v>0</v>
      </c>
      <c r="BA119" s="26" t="n">
        <f aca="false">IF(AF119="",0,IF(AF119&gt;=z4,w4,IF(AF119&gt;=z3,w3,IF(AF119&gt;=zEntry,w2,IF(AND(AF119&gt;=ExitZ,BA118&gt;0),w2,0)))))</f>
        <v>1.5</v>
      </c>
      <c r="BB119" s="26" t="n">
        <f aca="false">IF(AG119="",0,IF(AG119&gt;=z4,w4,IF(AG119&gt;=z3,w3,IF(AG119&gt;=zEntry,w2,IF(AND(AG119&gt;=ExitZ,BB118&gt;0),w2,0)))))</f>
        <v>0</v>
      </c>
      <c r="BC119" s="26" t="n">
        <f aca="false">IF(AH119="",0,IF(AH119&gt;=z4,w4,IF(AH119&gt;=z3,w3,IF(AH119&gt;=zEntry,w2,IF(AND(AH119&gt;=ExitZ,BC118&gt;0),w2,0)))))</f>
        <v>0</v>
      </c>
      <c r="BD119" s="26" t="n">
        <f aca="false">IF(AI119="",0,IF(AI119&gt;=z4,w4,IF(AI119&gt;=z3,w3,IF(AI119&gt;=zEntry,w2,IF(AND(AI119&gt;=ExitZ,BD118&gt;0),w2,0)))))</f>
        <v>0</v>
      </c>
      <c r="BE119" s="26" t="n">
        <f aca="false">IF(AJ119="",0,IF(AJ119&gt;=z4,w4,IF(AJ119&gt;=z3,w3,IF(AJ119&gt;=zEntry,w2,IF(AND(AJ119&gt;=ExitZ,BE118&gt;0),w2,0)))))</f>
        <v>1.5</v>
      </c>
      <c r="BF119" s="26" t="n">
        <f aca="false">IF(AK119="",0,IF(AK119&gt;=z4,w4,IF(AK119&gt;=z3,w3,IF(AK119&gt;=zEntry,w2,IF(AND(AK119&gt;=ExitZ,BF118&gt;0),w2,0)))))</f>
        <v>0</v>
      </c>
      <c r="BG119" s="26" t="n">
        <f aca="false">IF(AL119="",0,IF(AL119&gt;=z4,w4,IF(AL119&gt;=z3,w3,IF(AL119&gt;=zEntry,w2,IF(AND(AL119&gt;=ExitZ,BG118&gt;0),w2,0)))))</f>
        <v>0</v>
      </c>
      <c r="BH119" s="26" t="n">
        <f aca="false">IF(AM119="",0,IF(AM119&gt;=z4,w4,IF(AM119&gt;=z3,w3,IF(AM119&gt;=zEntry,w2,IF(AND(AM119&gt;=ExitZ,BH118&gt;0),w2,0)))))</f>
        <v>0</v>
      </c>
      <c r="BI119" s="26" t="n">
        <f aca="false">IF(AN119="",0,IF(AN119&gt;=z4,w4,IF(AN119&gt;=z3,w3,IF(AN119&gt;=zEntry,w2,IF(AND(AN119&gt;=ExitZ,BI118&gt;0),w2,0)))))</f>
        <v>0</v>
      </c>
      <c r="BJ119" s="26" t="n">
        <f aca="false">IF(AO119="",0,IF(AO119&gt;=z4,w4,IF(AO119&gt;=z3,w3,IF(AO119&gt;=zEntry,w2,IF(AND(AO119&gt;=ExitZ,BJ118&gt;0),w2,0)))))</f>
        <v>1.5</v>
      </c>
      <c r="BK119" s="26" t="n">
        <f aca="false">IF(AP119="",0,IF(AP119&gt;=z4,w4,IF(AP119&gt;=z3,w3,IF(AP119&gt;=zEntry,w2,IF(AND(AP119&gt;=ExitZ,BK118&gt;0),w2,0)))))</f>
        <v>0</v>
      </c>
      <c r="BL119" s="26" t="n">
        <f aca="false">IF(AQ119="",0,IF(AQ119&gt;=z4,w4,IF(AQ119&gt;=z3,w3,IF(AQ119&gt;=zEntry,w2,IF(AND(AQ119&gt;=ExitZ,BL118&gt;0),w2,0)))))</f>
        <v>2</v>
      </c>
      <c r="BM119" s="23" t="n">
        <f aca="false">IF(Rates_Data!AD118&gt;=Rates_Data!AE118,Rates_Data!AK119-Rates_Data!AL119,Rates_Data!AL119-Rates_Data!AK119)</f>
        <v>0.007543</v>
      </c>
      <c r="BN119" s="23" t="n">
        <f aca="false">IF(Rates_Data!AD118&gt;=Rates_Data!AF118,Rates_Data!AK119-Rates_Data!AM119,Rates_Data!AM119-Rates_Data!AK119)</f>
        <v>-0.000474999999999998</v>
      </c>
      <c r="BO119" s="23" t="n">
        <f aca="false">IF(Rates_Data!AD118&gt;=Rates_Data!AG118,Rates_Data!AK119-Rates_Data!AN119,Rates_Data!AN119-Rates_Data!AK119)</f>
        <v>0.008379</v>
      </c>
      <c r="BP119" s="23" t="n">
        <f aca="false">IF(Rates_Data!AD118&gt;=Rates_Data!AH118,Rates_Data!AK119-Rates_Data!AO119,Rates_Data!AO119-Rates_Data!AK119)</f>
        <v>0.000418000000000005</v>
      </c>
      <c r="BQ119" s="23" t="n">
        <f aca="false">IF(Rates_Data!AD118&gt;=Rates_Data!AI118,Rates_Data!AK119-Rates_Data!AP119,Rates_Data!AP119-Rates_Data!AK119)</f>
        <v>-0.007581</v>
      </c>
      <c r="BR119" s="23" t="n">
        <f aca="false">IF(Rates_Data!AD118&gt;=Rates_Data!AJ118,Rates_Data!AK119-Rates_Data!AQ119,Rates_Data!AQ119-Rates_Data!AK119)</f>
        <v>0.00184300000000001</v>
      </c>
      <c r="BS119" s="23" t="n">
        <f aca="false">IF(Rates_Data!AE118&gt;=Rates_Data!AF118,Rates_Data!AL119-Rates_Data!AM119,Rates_Data!AM119-Rates_Data!AL119)</f>
        <v>0.008018</v>
      </c>
      <c r="BT119" s="23" t="n">
        <f aca="false">IF(Rates_Data!AE118&gt;=Rates_Data!AG118,Rates_Data!AL119-Rates_Data!AN119,Rates_Data!AN119-Rates_Data!AL119)</f>
        <v>-0.000835999999999993</v>
      </c>
      <c r="BU119" s="23" t="n">
        <f aca="false">IF(Rates_Data!AE118&gt;=Rates_Data!AH118,Rates_Data!AL119-Rates_Data!AO119,Rates_Data!AO119-Rates_Data!AL119)</f>
        <v>-0.007125</v>
      </c>
      <c r="BV119" s="23" t="n">
        <f aca="false">IF(Rates_Data!AE118&gt;=Rates_Data!AI118,Rates_Data!AL119-Rates_Data!AP119,Rates_Data!AP119-Rates_Data!AL119)</f>
        <v>-3.79999999999972E-005</v>
      </c>
      <c r="BW119" s="23" t="n">
        <f aca="false">IF(Rates_Data!AE118&gt;=Rates_Data!AJ118,Rates_Data!AL119-Rates_Data!AQ119,Rates_Data!AQ119-Rates_Data!AL119)</f>
        <v>-0.0057</v>
      </c>
      <c r="BX119" s="23" t="n">
        <f aca="false">IF(Rates_Data!AF118&gt;=Rates_Data!AG118,Rates_Data!AM119-Rates_Data!AN119,Rates_Data!AN119-Rates_Data!AM119)</f>
        <v>0.008854</v>
      </c>
      <c r="BY119" s="23" t="n">
        <f aca="false">IF(Rates_Data!AF118&gt;=Rates_Data!AH118,Rates_Data!AM119-Rates_Data!AO119,Rates_Data!AO119-Rates_Data!AM119)</f>
        <v>0.000893000000000003</v>
      </c>
      <c r="BZ119" s="23" t="n">
        <f aca="false">IF(Rates_Data!AF118&gt;=Rates_Data!AI118,Rates_Data!AM119-Rates_Data!AP119,Rates_Data!AP119-Rates_Data!AM119)</f>
        <v>-0.008056</v>
      </c>
      <c r="CA119" s="23" t="n">
        <f aca="false">IF(Rates_Data!AF118&gt;=Rates_Data!AJ118,Rates_Data!AM119-Rates_Data!AQ119,Rates_Data!AQ119-Rates_Data!AM119)</f>
        <v>0.00231800000000001</v>
      </c>
      <c r="CB119" s="23" t="n">
        <f aca="false">IF(Rates_Data!AG118&gt;=Rates_Data!AH118,Rates_Data!AN119-Rates_Data!AO119,Rates_Data!AO119-Rates_Data!AN119)</f>
        <v>-0.00796099999999999</v>
      </c>
      <c r="CC119" s="23" t="n">
        <f aca="false">IF(Rates_Data!AG118&gt;=Rates_Data!AI118,Rates_Data!AN119-Rates_Data!AP119,Rates_Data!AP119-Rates_Data!AN119)</f>
        <v>0.000797999999999996</v>
      </c>
      <c r="CD119" s="23" t="n">
        <f aca="false">IF(Rates_Data!AG118&gt;=Rates_Data!AJ118,Rates_Data!AN119-Rates_Data!AQ119,Rates_Data!AQ119-Rates_Data!AN119)</f>
        <v>-0.00653599999999999</v>
      </c>
      <c r="CE119" s="23" t="n">
        <f aca="false">IF(Rates_Data!AH118&gt;=Rates_Data!AI118,Rates_Data!AO119-Rates_Data!AP119,Rates_Data!AP119-Rates_Data!AO119)</f>
        <v>-0.007163</v>
      </c>
      <c r="CF119" s="23" t="n">
        <f aca="false">IF(Rates_Data!AH118&gt;=Rates_Data!AJ118,Rates_Data!AO119-Rates_Data!AQ119,Rates_Data!AQ119-Rates_Data!AO119)</f>
        <v>0.001425</v>
      </c>
      <c r="CG119" s="23" t="n">
        <f aca="false">IF(Rates_Data!AI118&gt;=Rates_Data!AJ118,Rates_Data!AP119-Rates_Data!AQ119,Rates_Data!AQ119-Rates_Data!AP119)</f>
        <v>-0.00573799999999999</v>
      </c>
      <c r="CH119" s="27" t="n">
        <f aca="false">IF(ROW()&lt;4+VolLB,"",STDEV(INDEX($BM:$BM,ROW()-VolLB+1):INDEX($BM:$BM,ROW()))*SQRT(12))</f>
        <v>0.0215056163957675</v>
      </c>
      <c r="CI119" s="27" t="n">
        <f aca="false">IF(ROW()&lt;4+VolLB,"",STDEV(INDEX($BN:$BN,ROW()-VolLB+1):INDEX($BN:$BN,ROW()))*SQRT(12))</f>
        <v>0.0205077628811744</v>
      </c>
      <c r="CJ119" s="27" t="n">
        <f aca="false">IF(ROW()&lt;4+VolLB,"",STDEV(INDEX($BO:$BO,ROW()-VolLB+1):INDEX($BO:$BO,ROW()))*SQRT(12))</f>
        <v>0.0207915257563314</v>
      </c>
      <c r="CK119" s="27" t="n">
        <f aca="false">IF(ROW()&lt;4+VolLB,"",STDEV(INDEX($BP:$BP,ROW()-VolLB+1):INDEX($BP:$BP,ROW()))*SQRT(12))</f>
        <v>0.0172622594206194</v>
      </c>
      <c r="CL119" s="27" t="n">
        <f aca="false">IF(ROW()&lt;4+VolLB,"",STDEV(INDEX($BQ:$BQ,ROW()-VolLB+1):INDEX($BQ:$BQ,ROW()))*SQRT(12))</f>
        <v>0.0192102541863652</v>
      </c>
      <c r="CM119" s="27" t="n">
        <f aca="false">IF(ROW()&lt;4+VolLB,"",STDEV(INDEX($BR:$BR,ROW()-VolLB+1):INDEX($BR:$BR,ROW()))*SQRT(12))</f>
        <v>0.0181740389472771</v>
      </c>
      <c r="CN119" s="27" t="n">
        <f aca="false">IF(ROW()&lt;4+VolLB,"",STDEV(INDEX($BS:$BS,ROW()-VolLB+1):INDEX($BS:$BS,ROW()))*SQRT(12))</f>
        <v>0.025126361564813</v>
      </c>
      <c r="CO119" s="27" t="n">
        <f aca="false">IF(ROW()&lt;4+VolLB,"",STDEV(INDEX($BT:$BT,ROW()-VolLB+1):INDEX($BT:$BT,ROW()))*SQRT(12))</f>
        <v>0.0201911938794166</v>
      </c>
      <c r="CP119" s="27" t="n">
        <f aca="false">IF(ROW()&lt;4+VolLB,"",STDEV(INDEX($BU:$BU,ROW()-VolLB+1):INDEX($BU:$BU,ROW()))*SQRT(12))</f>
        <v>0.0243906742184092</v>
      </c>
      <c r="CQ119" s="27" t="n">
        <f aca="false">IF(ROW()&lt;4+VolLB,"",STDEV(INDEX($BV:$BV,ROW()-VolLB+1):INDEX($BV:$BV,ROW()))*SQRT(12))</f>
        <v>0.0229765450946332</v>
      </c>
      <c r="CR119" s="27" t="n">
        <f aca="false">IF(ROW()&lt;4+VolLB,"",STDEV(INDEX($BW:$BW,ROW()-VolLB+1):INDEX($BW:$BW,ROW()))*SQRT(12))</f>
        <v>0.0203542020117059</v>
      </c>
      <c r="CS119" s="27" t="n">
        <f aca="false">IF(ROW()&lt;4+VolLB,"",STDEV(INDEX($BX:$BX,ROW()-VolLB+1):INDEX($BX:$BX,ROW()))*SQRT(12))</f>
        <v>0.0245999122667812</v>
      </c>
      <c r="CT119" s="27" t="n">
        <f aca="false">IF(ROW()&lt;4+VolLB,"",STDEV(INDEX($BY:$BY,ROW()-VolLB+1):INDEX($BY:$BY,ROW()))*SQRT(12))</f>
        <v>0.0205177127517154</v>
      </c>
      <c r="CU119" s="27" t="n">
        <f aca="false">IF(ROW()&lt;4+VolLB,"",STDEV(INDEX($BZ:$BZ,ROW()-VolLB+1):INDEX($BZ:$BZ,ROW()))*SQRT(12))</f>
        <v>0.0244281817445109</v>
      </c>
      <c r="CV119" s="27" t="n">
        <f aca="false">IF(ROW()&lt;4+VolLB,"",STDEV(INDEX($CA:$CA,ROW()-VolLB+1):INDEX($CA:$CA,ROW()))*SQRT(12))</f>
        <v>0.0170739144157452</v>
      </c>
      <c r="CW119" s="27" t="n">
        <f aca="false">IF(ROW()&lt;4+VolLB,"",STDEV(INDEX($CB:$CB,ROW()-VolLB+1):INDEX($CB:$CB,ROW()))*SQRT(12))</f>
        <v>0.0206975540409052</v>
      </c>
      <c r="CX119" s="27" t="n">
        <f aca="false">IF(ROW()&lt;4+VolLB,"",STDEV(INDEX($CC:$CC,ROW()-VolLB+1):INDEX($CC:$CC,ROW()))*SQRT(12))</f>
        <v>0.0217759967006051</v>
      </c>
      <c r="CY119" s="27" t="n">
        <f aca="false">IF(ROW()&lt;4+VolLB,"",STDEV(INDEX($CD:$CD,ROW()-VolLB+1):INDEX($CD:$CD,ROW()))*SQRT(12))</f>
        <v>0.0192972341161456</v>
      </c>
      <c r="CZ119" s="27" t="n">
        <f aca="false">IF(ROW()&lt;4+VolLB,"",STDEV(INDEX($CE:$CE,ROW()-VolLB+1):INDEX($CE:$CE,ROW()))*SQRT(12))</f>
        <v>0.0189436830511613</v>
      </c>
      <c r="DA119" s="27" t="n">
        <f aca="false">IF(ROW()&lt;4+VolLB,"",STDEV(INDEX($CF:$CF,ROW()-VolLB+1):INDEX($CF:$CF,ROW()))*SQRT(12))</f>
        <v>0.0190414742576504</v>
      </c>
      <c r="DB119" s="27" t="n">
        <f aca="false">IF(ROW()&lt;4+VolLB,"",STDEV(INDEX($CG:$CG,ROW()-VolLB+1):INDEX($CG:$CG,ROW()))*SQRT(12))</f>
        <v>0.0209500720535186</v>
      </c>
      <c r="DC119" s="26" t="n">
        <f aca="false">IF(OR(AR119=0,CH119="",CH119=0),0,AR119*MIN(MaxScal,TgtVol/CH119))</f>
        <v>0</v>
      </c>
      <c r="DD119" s="26" t="n">
        <f aca="false">IF(OR(AS119=0,CI119="",CI119=0),0,AS119*MIN(MaxScal,TgtVol/CI119))</f>
        <v>0</v>
      </c>
      <c r="DE119" s="26" t="n">
        <f aca="false">IF(OR(AT119=0,CJ119="",CJ119=0),0,AT119*MIN(MaxScal,TgtVol/CJ119))</f>
        <v>0</v>
      </c>
      <c r="DF119" s="26" t="n">
        <f aca="false">IF(OR(AU119=0,CK119="",CK119=0),0,AU119*MIN(MaxScal,TgtVol/CK119))</f>
        <v>0</v>
      </c>
      <c r="DG119" s="26" t="n">
        <f aca="false">IF(OR(AV119=0,CL119="",CL119=0),0,AV119*MIN(MaxScal,TgtVol/CL119))</f>
        <v>0</v>
      </c>
      <c r="DH119" s="26" t="n">
        <f aca="false">IF(OR(AW119=0,CM119="",CM119=0),0,AW119*MIN(MaxScal,TgtVol/CM119))</f>
        <v>0</v>
      </c>
      <c r="DI119" s="26" t="n">
        <f aca="false">IF(OR(AX119=0,CN119="",CN119=0),0,AX119*MIN(MaxScal,TgtVol/CN119))</f>
        <v>0</v>
      </c>
      <c r="DJ119" s="26" t="n">
        <f aca="false">IF(OR(AY119=0,CO119="",CO119=0),0,AY119*MIN(MaxScal,TgtVol/CO119))</f>
        <v>0</v>
      </c>
      <c r="DK119" s="26" t="n">
        <f aca="false">IF(OR(AZ119=0,CP119="",CP119=0),0,AZ119*MIN(MaxScal,TgtVol/CP119))</f>
        <v>0</v>
      </c>
      <c r="DL119" s="26" t="n">
        <f aca="false">IF(OR(BA119=0,CQ119="",CQ119=0),0,BA119*MIN(MaxScal,TgtVol/CQ119))</f>
        <v>1.30567932978781</v>
      </c>
      <c r="DM119" s="26" t="n">
        <f aca="false">IF(OR(BB119=0,CR119="",CR119=0),0,BB119*MIN(MaxScal,TgtVol/CR119))</f>
        <v>0</v>
      </c>
      <c r="DN119" s="26" t="n">
        <f aca="false">IF(OR(BC119=0,CS119="",CS119=0),0,BC119*MIN(MaxScal,TgtVol/CS119))</f>
        <v>0</v>
      </c>
      <c r="DO119" s="26" t="n">
        <f aca="false">IF(OR(BD119=0,CT119="",CT119=0),0,BD119*MIN(MaxScal,TgtVol/CT119))</f>
        <v>0</v>
      </c>
      <c r="DP119" s="26" t="n">
        <f aca="false">IF(OR(BE119=0,CU119="",CU119=0),0,BE119*MIN(MaxScal,TgtVol/CU119))</f>
        <v>1.22808976590086</v>
      </c>
      <c r="DQ119" s="26" t="n">
        <f aca="false">IF(OR(BF119=0,CV119="",CV119=0),0,BF119*MIN(MaxScal,TgtVol/CV119))</f>
        <v>0</v>
      </c>
      <c r="DR119" s="26" t="n">
        <f aca="false">IF(OR(BG119=0,CW119="",CW119=0),0,BG119*MIN(MaxScal,TgtVol/CW119))</f>
        <v>0</v>
      </c>
      <c r="DS119" s="26" t="n">
        <f aca="false">IF(OR(BH119=0,CX119="",CX119=0),0,BH119*MIN(MaxScal,TgtVol/CX119))</f>
        <v>0</v>
      </c>
      <c r="DT119" s="26" t="n">
        <f aca="false">IF(OR(BI119=0,CY119="",CY119=0),0,BI119*MIN(MaxScal,TgtVol/CY119))</f>
        <v>0</v>
      </c>
      <c r="DU119" s="26" t="n">
        <f aca="false">IF(OR(BJ119=0,CZ119="",CZ119=0),0,BJ119*MIN(MaxScal,TgtVol/CZ119))</f>
        <v>1.58364136049884</v>
      </c>
      <c r="DV119" s="26" t="n">
        <f aca="false">IF(OR(BK119=0,DA119="",DA119=0),0,BK119*MIN(MaxScal,TgtVol/DA119))</f>
        <v>0</v>
      </c>
      <c r="DW119" s="26" t="n">
        <f aca="false">IF(OR(BL119=0,DB119="",DB119=0),0,BL119*MIN(MaxScal,TgtVol/DB119))</f>
        <v>1.90930130921827</v>
      </c>
      <c r="DX119" s="28" t="n">
        <f aca="false">IFERROR(DC118*BM119,"")</f>
        <v>0</v>
      </c>
      <c r="DY119" s="28" t="n">
        <f aca="false">IFERROR(DD118*BN119,"")</f>
        <v>-0</v>
      </c>
      <c r="DZ119" s="28" t="n">
        <f aca="false">IFERROR(DE118*BO119,"")</f>
        <v>0</v>
      </c>
      <c r="EA119" s="28" t="n">
        <f aca="false">IFERROR(DF118*BP119,"")</f>
        <v>0</v>
      </c>
      <c r="EB119" s="28" t="n">
        <f aca="false">IFERROR(DG118*BQ119,"")</f>
        <v>-0</v>
      </c>
      <c r="EC119" s="28" t="n">
        <f aca="false">IFERROR(DH118*BR119,"")</f>
        <v>0</v>
      </c>
      <c r="ED119" s="28" t="n">
        <f aca="false">IFERROR(DI118*BS119,"")</f>
        <v>0</v>
      </c>
      <c r="EE119" s="28" t="n">
        <f aca="false">IFERROR(DJ118*BT119,"")</f>
        <v>-0</v>
      </c>
      <c r="EF119" s="28" t="n">
        <f aca="false">IFERROR(DK118*BU119,"")</f>
        <v>-0</v>
      </c>
      <c r="EG119" s="28" t="n">
        <f aca="false">IFERROR(DL118*BV119,"")</f>
        <v>-3.29257209290086E-005</v>
      </c>
      <c r="EH119" s="28" t="n">
        <f aca="false">IFERROR(DM118*BW119,"")</f>
        <v>-0</v>
      </c>
      <c r="EI119" s="28" t="n">
        <f aca="false">IFERROR(DN118*BX119,"")</f>
        <v>0</v>
      </c>
      <c r="EJ119" s="28" t="n">
        <f aca="false">IFERROR(DO118*BY119,"")</f>
        <v>0</v>
      </c>
      <c r="EK119" s="28" t="n">
        <f aca="false">IFERROR(DP118*BZ119,"")</f>
        <v>-0</v>
      </c>
      <c r="EL119" s="28" t="n">
        <f aca="false">IFERROR(DQ118*CA119,"")</f>
        <v>0</v>
      </c>
      <c r="EM119" s="28" t="n">
        <f aca="false">IFERROR(DR118*CB119,"")</f>
        <v>-0</v>
      </c>
      <c r="EN119" s="28" t="n">
        <f aca="false">IFERROR(DS118*CC119,"")</f>
        <v>0</v>
      </c>
      <c r="EO119" s="28" t="n">
        <f aca="false">IFERROR(DT118*CD119,"")</f>
        <v>-0</v>
      </c>
      <c r="EP119" s="28" t="n">
        <f aca="false">IFERROR(DU118*CE119,"")</f>
        <v>-0.00744435995456287</v>
      </c>
      <c r="EQ119" s="28" t="n">
        <f aca="false">IFERROR(DV118*CF119,"")</f>
        <v>0</v>
      </c>
      <c r="ER119" s="28" t="n">
        <f aca="false">IFERROR(DW118*CG119,"")</f>
        <v>-0.00826367060634276</v>
      </c>
      <c r="ES119" s="28" t="n">
        <f aca="false">IF(ROW()=4,"",SUM(DX119:ER119))</f>
        <v>-0.0157409562818346</v>
      </c>
      <c r="ET119" s="29" t="n">
        <f aca="false">COUNTIF(AR119:BL119,"&gt;0")</f>
        <v>4</v>
      </c>
    </row>
    <row r="120" customFormat="false" ht="15" hidden="false" customHeight="false" outlineLevel="0" collapsed="false">
      <c r="A120" s="19" t="n">
        <v>41547</v>
      </c>
      <c r="B120" s="23" t="n">
        <f aca="false">ABS(Rates_Data!AD120-Rates_Data!AE120)</f>
        <v>0.0045641025641024</v>
      </c>
      <c r="C120" s="23" t="n">
        <f aca="false">ABS(Rates_Data!AD120-Rates_Data!AF120)</f>
        <v>0.149649572649573</v>
      </c>
      <c r="D120" s="23" t="n">
        <f aca="false">ABS(Rates_Data!AD120-Rates_Data!AG120)</f>
        <v>0.152128205128205</v>
      </c>
      <c r="E120" s="23" t="n">
        <f aca="false">ABS(Rates_Data!AD120-Rates_Data!AH120)</f>
        <v>0.517649572649573</v>
      </c>
      <c r="F120" s="23" t="n">
        <f aca="false">ABS(Rates_Data!AD120-Rates_Data!AI120)</f>
        <v>1.23206837606838</v>
      </c>
      <c r="G120" s="23" t="n">
        <f aca="false">ABS(Rates_Data!AD120-Rates_Data!AJ120)</f>
        <v>0.804153846153846</v>
      </c>
      <c r="H120" s="23" t="n">
        <f aca="false">ABS(Rates_Data!AE120-Rates_Data!AF120)</f>
        <v>0.154213675213675</v>
      </c>
      <c r="I120" s="23" t="n">
        <f aca="false">ABS(Rates_Data!AE120-Rates_Data!AG120)</f>
        <v>0.147564102564103</v>
      </c>
      <c r="J120" s="23" t="n">
        <f aca="false">ABS(Rates_Data!AE120-Rates_Data!AH120)</f>
        <v>0.522213675213675</v>
      </c>
      <c r="K120" s="23" t="n">
        <f aca="false">ABS(Rates_Data!AE120-Rates_Data!AI120)</f>
        <v>1.22750427350427</v>
      </c>
      <c r="L120" s="23" t="n">
        <f aca="false">ABS(Rates_Data!AE120-Rates_Data!AJ120)</f>
        <v>0.808717948717948</v>
      </c>
      <c r="M120" s="23" t="n">
        <f aca="false">ABS(Rates_Data!AF120-Rates_Data!AG120)</f>
        <v>0.301777777777778</v>
      </c>
      <c r="N120" s="23" t="n">
        <f aca="false">ABS(Rates_Data!AF120-Rates_Data!AH120)</f>
        <v>0.368</v>
      </c>
      <c r="O120" s="23" t="n">
        <f aca="false">ABS(Rates_Data!AF120-Rates_Data!AI120)</f>
        <v>1.38171794871795</v>
      </c>
      <c r="P120" s="23" t="n">
        <f aca="false">ABS(Rates_Data!AF120-Rates_Data!AJ120)</f>
        <v>0.654504273504273</v>
      </c>
      <c r="Q120" s="23" t="n">
        <f aca="false">ABS(Rates_Data!AG120-Rates_Data!AH120)</f>
        <v>0.669777777777778</v>
      </c>
      <c r="R120" s="23" t="n">
        <f aca="false">ABS(Rates_Data!AG120-Rates_Data!AI120)</f>
        <v>1.07994017094017</v>
      </c>
      <c r="S120" s="23" t="n">
        <f aca="false">ABS(Rates_Data!AG120-Rates_Data!AJ120)</f>
        <v>0.956282051282051</v>
      </c>
      <c r="T120" s="23" t="n">
        <f aca="false">ABS(Rates_Data!AH120-Rates_Data!AI120)</f>
        <v>1.74971794871795</v>
      </c>
      <c r="U120" s="23" t="n">
        <f aca="false">ABS(Rates_Data!AH120-Rates_Data!AJ120)</f>
        <v>0.286504273504273</v>
      </c>
      <c r="V120" s="23" t="n">
        <f aca="false">ABS(Rates_Data!AI120-Rates_Data!AJ120)</f>
        <v>2.03622222222222</v>
      </c>
      <c r="W120" s="26" t="n">
        <f aca="false">IF(ROW()&lt;4+MinObs-1,"",IFERROR((B120-AVERAGE(B$4:B120))/STDEV(B$4:B120),""))</f>
        <v>-1.14994813401423</v>
      </c>
      <c r="X120" s="26" t="n">
        <f aca="false">IF(ROW()&lt;4+MinObs-1,"",IFERROR((C120-AVERAGE(C$4:C120))/STDEV(C$4:C120),""))</f>
        <v>-0.786162927036219</v>
      </c>
      <c r="Y120" s="26" t="n">
        <f aca="false">IF(ROW()&lt;4+MinObs-1,"",IFERROR((D120-AVERAGE(D$4:D120))/STDEV(D$4:D120),""))</f>
        <v>-0.840788745567914</v>
      </c>
      <c r="Z120" s="26" t="n">
        <f aca="false">IF(ROW()&lt;4+MinObs-1,"",IFERROR((E120-AVERAGE(E$4:E120))/STDEV(E$4:E120),""))</f>
        <v>-0.473641893592207</v>
      </c>
      <c r="AA120" s="26" t="n">
        <f aca="false">IF(ROW()&lt;4+MinObs-1,"",IFERROR((F120-AVERAGE(F$4:F120))/STDEV(F$4:F120),""))</f>
        <v>1.95545286723762</v>
      </c>
      <c r="AB120" s="26" t="n">
        <f aca="false">IF(ROW()&lt;4+MinObs-1,"",IFERROR((G120-AVERAGE(G$4:G120))/STDEV(G$4:G120),""))</f>
        <v>1.34852165638677</v>
      </c>
      <c r="AC120" s="26" t="n">
        <f aca="false">IF(ROW()&lt;4+MinObs-1,"",IFERROR((H120-AVERAGE(H$4:H120))/STDEV(H$4:H120),""))</f>
        <v>-0.617760381356769</v>
      </c>
      <c r="AD120" s="26" t="n">
        <f aca="false">IF(ROW()&lt;4+MinObs-1,"",IFERROR((I120-AVERAGE(I$4:I120))/STDEV(I$4:I120),""))</f>
        <v>-0.605700609103695</v>
      </c>
      <c r="AE120" s="26" t="n">
        <f aca="false">IF(ROW()&lt;4+MinObs-1,"",IFERROR((J120-AVERAGE(J$4:J120))/STDEV(J$4:J120),""))</f>
        <v>0.0151611676665053</v>
      </c>
      <c r="AF120" s="26" t="n">
        <f aca="false">IF(ROW()&lt;4+MinObs-1,"",IFERROR((K120-AVERAGE(K$4:K120))/STDEV(K$4:K120),""))</f>
        <v>2.87598348416711</v>
      </c>
      <c r="AG120" s="26" t="n">
        <f aca="false">IF(ROW()&lt;4+MinObs-1,"",IFERROR((L120-AVERAGE(L$4:L120))/STDEV(L$4:L120),""))</f>
        <v>1.67454924584879</v>
      </c>
      <c r="AH120" s="26" t="n">
        <f aca="false">IF(ROW()&lt;4+MinObs-1,"",IFERROR((M120-AVERAGE(M$4:M120))/STDEV(M$4:M120),""))</f>
        <v>-0.380768538218789</v>
      </c>
      <c r="AI120" s="26" t="n">
        <f aca="false">IF(ROW()&lt;4+MinObs-1,"",IFERROR((N120-AVERAGE(N$4:N120))/STDEV(N$4:N120),""))</f>
        <v>-0.541805887763811</v>
      </c>
      <c r="AJ120" s="26" t="n">
        <f aca="false">IF(ROW()&lt;4+MinObs-1,"",IFERROR((O120-AVERAGE(O$4:O120))/STDEV(O$4:O120),""))</f>
        <v>3.70886387204486</v>
      </c>
      <c r="AK120" s="26" t="n">
        <f aca="false">IF(ROW()&lt;4+MinObs-1,"",IFERROR((P120-AVERAGE(P$4:P120))/STDEV(P$4:P120),""))</f>
        <v>1.10564741883458</v>
      </c>
      <c r="AL120" s="26" t="n">
        <f aca="false">IF(ROW()&lt;4+MinObs-1,"",IFERROR((Q120-AVERAGE(Q$4:Q120))/STDEV(Q$4:Q120),""))</f>
        <v>0.570004474518161</v>
      </c>
      <c r="AM120" s="26" t="n">
        <f aca="false">IF(ROW()&lt;4+MinObs-1,"",IFERROR((R120-AVERAGE(R$4:R120))/STDEV(R$4:R120),""))</f>
        <v>1.29520101176619</v>
      </c>
      <c r="AN120" s="26" t="n">
        <f aca="false">IF(ROW()&lt;4+MinObs-1,"",IFERROR((S120-AVERAGE(S$4:S120))/STDEV(S$4:S120),""))</f>
        <v>0.589624237784896</v>
      </c>
      <c r="AO120" s="26" t="n">
        <f aca="false">IF(ROW()&lt;4+MinObs-1,"",IFERROR((T120-AVERAGE(T$4:T120))/STDEV(T$4:T120),""))</f>
        <v>3.27935619105734</v>
      </c>
      <c r="AP120" s="26" t="n">
        <f aca="false">IF(ROW()&lt;4+MinObs-1,"",IFERROR((U120-AVERAGE(U$4:U120))/STDEV(U$4:U120),""))</f>
        <v>-0.996908955583781</v>
      </c>
      <c r="AQ120" s="26" t="n">
        <f aca="false">IF(ROW()&lt;4+MinObs-1,"",IFERROR((V120-AVERAGE(V$4:V120))/STDEV(V$4:V120),""))</f>
        <v>4.15576657628476</v>
      </c>
      <c r="AR120" s="26" t="n">
        <f aca="false">IF(W120="",0,IF(W120&gt;=z4,w4,IF(W120&gt;=z3,w3,IF(W120&gt;=zEntry,w2,IF(AND(W120&gt;=ExitZ,AR119&gt;0),w2,0)))))</f>
        <v>0</v>
      </c>
      <c r="AS120" s="26" t="n">
        <f aca="false">IF(X120="",0,IF(X120&gt;=z4,w4,IF(X120&gt;=z3,w3,IF(X120&gt;=zEntry,w2,IF(AND(X120&gt;=ExitZ,AS119&gt;0),w2,0)))))</f>
        <v>0</v>
      </c>
      <c r="AT120" s="26" t="n">
        <f aca="false">IF(Y120="",0,IF(Y120&gt;=z4,w4,IF(Y120&gt;=z3,w3,IF(Y120&gt;=zEntry,w2,IF(AND(Y120&gt;=ExitZ,AT119&gt;0),w2,0)))))</f>
        <v>0</v>
      </c>
      <c r="AU120" s="26" t="n">
        <f aca="false">IF(Z120="",0,IF(Z120&gt;=z4,w4,IF(Z120&gt;=z3,w3,IF(Z120&gt;=zEntry,w2,IF(AND(Z120&gt;=ExitZ,AU119&gt;0),w2,0)))))</f>
        <v>0</v>
      </c>
      <c r="AV120" s="26" t="n">
        <f aca="false">IF(AA120="",0,IF(AA120&gt;=z4,w4,IF(AA120&gt;=z3,w3,IF(AA120&gt;=zEntry,w2,IF(AND(AA120&gt;=ExitZ,AV119&gt;0),w2,0)))))</f>
        <v>0</v>
      </c>
      <c r="AW120" s="26" t="n">
        <f aca="false">IF(AB120="",0,IF(AB120&gt;=z4,w4,IF(AB120&gt;=z3,w3,IF(AB120&gt;=zEntry,w2,IF(AND(AB120&gt;=ExitZ,AW119&gt;0),w2,0)))))</f>
        <v>0</v>
      </c>
      <c r="AX120" s="26" t="n">
        <f aca="false">IF(AC120="",0,IF(AC120&gt;=z4,w4,IF(AC120&gt;=z3,w3,IF(AC120&gt;=zEntry,w2,IF(AND(AC120&gt;=ExitZ,AX119&gt;0),w2,0)))))</f>
        <v>0</v>
      </c>
      <c r="AY120" s="26" t="n">
        <f aca="false">IF(AD120="",0,IF(AD120&gt;=z4,w4,IF(AD120&gt;=z3,w3,IF(AD120&gt;=zEntry,w2,IF(AND(AD120&gt;=ExitZ,AY119&gt;0),w2,0)))))</f>
        <v>0</v>
      </c>
      <c r="AZ120" s="26" t="n">
        <f aca="false">IF(AE120="",0,IF(AE120&gt;=z4,w4,IF(AE120&gt;=z3,w3,IF(AE120&gt;=zEntry,w2,IF(AND(AE120&gt;=ExitZ,AZ119&gt;0),w2,0)))))</f>
        <v>0</v>
      </c>
      <c r="BA120" s="26" t="n">
        <f aca="false">IF(AF120="",0,IF(AF120&gt;=z4,w4,IF(AF120&gt;=z3,w3,IF(AF120&gt;=zEntry,w2,IF(AND(AF120&gt;=ExitZ,BA119&gt;0),w2,0)))))</f>
        <v>1</v>
      </c>
      <c r="BB120" s="26" t="n">
        <f aca="false">IF(AG120="",0,IF(AG120&gt;=z4,w4,IF(AG120&gt;=z3,w3,IF(AG120&gt;=zEntry,w2,IF(AND(AG120&gt;=ExitZ,BB119&gt;0),w2,0)))))</f>
        <v>0</v>
      </c>
      <c r="BC120" s="26" t="n">
        <f aca="false">IF(AH120="",0,IF(AH120&gt;=z4,w4,IF(AH120&gt;=z3,w3,IF(AH120&gt;=zEntry,w2,IF(AND(AH120&gt;=ExitZ,BC119&gt;0),w2,0)))))</f>
        <v>0</v>
      </c>
      <c r="BD120" s="26" t="n">
        <f aca="false">IF(AI120="",0,IF(AI120&gt;=z4,w4,IF(AI120&gt;=z3,w3,IF(AI120&gt;=zEntry,w2,IF(AND(AI120&gt;=ExitZ,BD119&gt;0),w2,0)))))</f>
        <v>0</v>
      </c>
      <c r="BE120" s="26" t="n">
        <f aca="false">IF(AJ120="",0,IF(AJ120&gt;=z4,w4,IF(AJ120&gt;=z3,w3,IF(AJ120&gt;=zEntry,w2,IF(AND(AJ120&gt;=ExitZ,BE119&gt;0),w2,0)))))</f>
        <v>1.5</v>
      </c>
      <c r="BF120" s="26" t="n">
        <f aca="false">IF(AK120="",0,IF(AK120&gt;=z4,w4,IF(AK120&gt;=z3,w3,IF(AK120&gt;=zEntry,w2,IF(AND(AK120&gt;=ExitZ,BF119&gt;0),w2,0)))))</f>
        <v>0</v>
      </c>
      <c r="BG120" s="26" t="n">
        <f aca="false">IF(AL120="",0,IF(AL120&gt;=z4,w4,IF(AL120&gt;=z3,w3,IF(AL120&gt;=zEntry,w2,IF(AND(AL120&gt;=ExitZ,BG119&gt;0),w2,0)))))</f>
        <v>0</v>
      </c>
      <c r="BH120" s="26" t="n">
        <f aca="false">IF(AM120="",0,IF(AM120&gt;=z4,w4,IF(AM120&gt;=z3,w3,IF(AM120&gt;=zEntry,w2,IF(AND(AM120&gt;=ExitZ,BH119&gt;0),w2,0)))))</f>
        <v>0</v>
      </c>
      <c r="BI120" s="26" t="n">
        <f aca="false">IF(AN120="",0,IF(AN120&gt;=z4,w4,IF(AN120&gt;=z3,w3,IF(AN120&gt;=zEntry,w2,IF(AND(AN120&gt;=ExitZ,BI119&gt;0),w2,0)))))</f>
        <v>0</v>
      </c>
      <c r="BJ120" s="26" t="n">
        <f aca="false">IF(AO120="",0,IF(AO120&gt;=z4,w4,IF(AO120&gt;=z3,w3,IF(AO120&gt;=zEntry,w2,IF(AND(AO120&gt;=ExitZ,BJ119&gt;0),w2,0)))))</f>
        <v>1.5</v>
      </c>
      <c r="BK120" s="26" t="n">
        <f aca="false">IF(AP120="",0,IF(AP120&gt;=z4,w4,IF(AP120&gt;=z3,w3,IF(AP120&gt;=zEntry,w2,IF(AND(AP120&gt;=ExitZ,BK119&gt;0),w2,0)))))</f>
        <v>0</v>
      </c>
      <c r="BL120" s="26" t="n">
        <f aca="false">IF(AQ120="",0,IF(AQ120&gt;=z4,w4,IF(AQ120&gt;=z3,w3,IF(AQ120&gt;=zEntry,w2,IF(AND(AQ120&gt;=ExitZ,BL119&gt;0),w2,0)))))</f>
        <v>2</v>
      </c>
      <c r="BM120" s="23" t="n">
        <f aca="false">IF(Rates_Data!AD119&gt;=Rates_Data!AE119,Rates_Data!AK120-Rates_Data!AL120,Rates_Data!AL120-Rates_Data!AK120)</f>
        <v>0.008987</v>
      </c>
      <c r="BN120" s="23" t="n">
        <f aca="false">IF(Rates_Data!AD119&gt;=Rates_Data!AF119,Rates_Data!AK120-Rates_Data!AM120,Rates_Data!AM120-Rates_Data!AK120)</f>
        <v>0.00283099999999999</v>
      </c>
      <c r="BO120" s="23" t="n">
        <f aca="false">IF(Rates_Data!AD119&gt;=Rates_Data!AG119,Rates_Data!AK120-Rates_Data!AN120,Rates_Data!AN120-Rates_Data!AK120)</f>
        <v>0.003287</v>
      </c>
      <c r="BP120" s="23" t="n">
        <f aca="false">IF(Rates_Data!AD119&gt;=Rates_Data!AH119,Rates_Data!AK120-Rates_Data!AO120,Rates_Data!AO120-Rates_Data!AK120)</f>
        <v>0.010887</v>
      </c>
      <c r="BQ120" s="23" t="n">
        <f aca="false">IF(Rates_Data!AD119&gt;=Rates_Data!AI119,Rates_Data!AK120-Rates_Data!AP120,Rates_Data!AP120-Rates_Data!AK120)</f>
        <v>-0.00953799999999999</v>
      </c>
      <c r="BR120" s="23" t="n">
        <f aca="false">IF(Rates_Data!AD119&gt;=Rates_Data!AJ119,Rates_Data!AK120-Rates_Data!AQ120,Rates_Data!AQ120-Rates_Data!AK120)</f>
        <v>0.000949999999999997</v>
      </c>
      <c r="BS120" s="23" t="n">
        <f aca="false">IF(Rates_Data!AE119&gt;=Rates_Data!AF119,Rates_Data!AL120-Rates_Data!AM120,Rates_Data!AM120-Rates_Data!AL120)</f>
        <v>0.00615600000000001</v>
      </c>
      <c r="BT120" s="23" t="n">
        <f aca="false">IF(Rates_Data!AE119&gt;=Rates_Data!AG119,Rates_Data!AL120-Rates_Data!AN120,Rates_Data!AN120-Rates_Data!AL120)</f>
        <v>0.0057</v>
      </c>
      <c r="BU120" s="23" t="n">
        <f aca="false">IF(Rates_Data!AE119&gt;=Rates_Data!AH119,Rates_Data!AL120-Rates_Data!AO120,Rates_Data!AO120-Rates_Data!AL120)</f>
        <v>0.00189999999999999</v>
      </c>
      <c r="BV120" s="23" t="n">
        <f aca="false">IF(Rates_Data!AE119&gt;=Rates_Data!AI119,Rates_Data!AL120-Rates_Data!AP120,Rates_Data!AP120-Rates_Data!AL120)</f>
        <v>-0.000550999999999998</v>
      </c>
      <c r="BW120" s="23" t="n">
        <f aca="false">IF(Rates_Data!AE119&gt;=Rates_Data!AJ119,Rates_Data!AL120-Rates_Data!AQ120,Rates_Data!AQ120-Rates_Data!AL120)</f>
        <v>-0.008037</v>
      </c>
      <c r="BX120" s="23" t="n">
        <f aca="false">IF(Rates_Data!AF119&gt;=Rates_Data!AG119,Rates_Data!AM120-Rates_Data!AN120,Rates_Data!AN120-Rates_Data!AM120)</f>
        <v>-0.000456000000000009</v>
      </c>
      <c r="BY120" s="23" t="n">
        <f aca="false">IF(Rates_Data!AF119&gt;=Rates_Data!AH119,Rates_Data!AM120-Rates_Data!AO120,Rates_Data!AO120-Rates_Data!AM120)</f>
        <v>0.008056</v>
      </c>
      <c r="BZ120" s="23" t="n">
        <f aca="false">IF(Rates_Data!AF119&gt;=Rates_Data!AI119,Rates_Data!AM120-Rates_Data!AP120,Rates_Data!AP120-Rates_Data!AM120)</f>
        <v>-0.006707</v>
      </c>
      <c r="CA120" s="23" t="n">
        <f aca="false">IF(Rates_Data!AF119&gt;=Rates_Data!AJ119,Rates_Data!AM120-Rates_Data!AQ120,Rates_Data!AQ120-Rates_Data!AM120)</f>
        <v>-0.00188099999999999</v>
      </c>
      <c r="CB120" s="23" t="n">
        <f aca="false">IF(Rates_Data!AG119&gt;=Rates_Data!AH119,Rates_Data!AN120-Rates_Data!AO120,Rates_Data!AO120-Rates_Data!AN120)</f>
        <v>0.00759999999999999</v>
      </c>
      <c r="CC120" s="23" t="n">
        <f aca="false">IF(Rates_Data!AG119&gt;=Rates_Data!AI119,Rates_Data!AN120-Rates_Data!AP120,Rates_Data!AP120-Rates_Data!AN120)</f>
        <v>-0.00625099999999999</v>
      </c>
      <c r="CD120" s="23" t="n">
        <f aca="false">IF(Rates_Data!AG119&gt;=Rates_Data!AJ119,Rates_Data!AN120-Rates_Data!AQ120,Rates_Data!AQ120-Rates_Data!AN120)</f>
        <v>-0.002337</v>
      </c>
      <c r="CE120" s="23" t="n">
        <f aca="false">IF(Rates_Data!AH119&gt;=Rates_Data!AI119,Rates_Data!AO120-Rates_Data!AP120,Rates_Data!AP120-Rates_Data!AO120)</f>
        <v>0.001349</v>
      </c>
      <c r="CF120" s="23" t="n">
        <f aca="false">IF(Rates_Data!AH119&gt;=Rates_Data!AJ119,Rates_Data!AO120-Rates_Data!AQ120,Rates_Data!AQ120-Rates_Data!AO120)</f>
        <v>-0.00993699999999999</v>
      </c>
      <c r="CG120" s="23" t="n">
        <f aca="false">IF(Rates_Data!AI119&gt;=Rates_Data!AJ119,Rates_Data!AP120-Rates_Data!AQ120,Rates_Data!AQ120-Rates_Data!AP120)</f>
        <v>-0.008588</v>
      </c>
      <c r="CH120" s="27" t="n">
        <f aca="false">IF(ROW()&lt;4+VolLB,"",STDEV(INDEX($BM:$BM,ROW()-VolLB+1):INDEX($BM:$BM,ROW()))*SQRT(12))</f>
        <v>0.0219668603014805</v>
      </c>
      <c r="CI120" s="27" t="n">
        <f aca="false">IF(ROW()&lt;4+VolLB,"",STDEV(INDEX($BN:$BN,ROW()-VolLB+1):INDEX($BN:$BN,ROW()))*SQRT(12))</f>
        <v>0.0201031099702556</v>
      </c>
      <c r="CJ120" s="27" t="n">
        <f aca="false">IF(ROW()&lt;4+VolLB,"",STDEV(INDEX($BO:$BO,ROW()-VolLB+1):INDEX($BO:$BO,ROW()))*SQRT(12))</f>
        <v>0.0202407504102844</v>
      </c>
      <c r="CK120" s="27" t="n">
        <f aca="false">IF(ROW()&lt;4+VolLB,"",STDEV(INDEX($BP:$BP,ROW()-VolLB+1):INDEX($BP:$BP,ROW()))*SQRT(12))</f>
        <v>0.0180750793388234</v>
      </c>
      <c r="CL120" s="27" t="n">
        <f aca="false">IF(ROW()&lt;4+VolLB,"",STDEV(INDEX($BQ:$BQ,ROW()-VolLB+1):INDEX($BQ:$BQ,ROW()))*SQRT(12))</f>
        <v>0.02022415847281</v>
      </c>
      <c r="CM120" s="27" t="n">
        <f aca="false">IF(ROW()&lt;4+VolLB,"",STDEV(INDEX($BR:$BR,ROW()-VolLB+1):INDEX($BR:$BR,ROW()))*SQRT(12))</f>
        <v>0.0180438731506346</v>
      </c>
      <c r="CN120" s="27" t="n">
        <f aca="false">IF(ROW()&lt;4+VolLB,"",STDEV(INDEX($BS:$BS,ROW()-VolLB+1):INDEX($BS:$BS,ROW()))*SQRT(12))</f>
        <v>0.024496239267439</v>
      </c>
      <c r="CO120" s="27" t="n">
        <f aca="false">IF(ROW()&lt;4+VolLB,"",STDEV(INDEX($BT:$BT,ROW()-VolLB+1):INDEX($BT:$BT,ROW()))*SQRT(12))</f>
        <v>0.0193821084240571</v>
      </c>
      <c r="CP120" s="27" t="n">
        <f aca="false">IF(ROW()&lt;4+VolLB,"",STDEV(INDEX($BU:$BU,ROW()-VolLB+1):INDEX($BU:$BU,ROW()))*SQRT(12))</f>
        <v>0.0243799395585016</v>
      </c>
      <c r="CQ120" s="27" t="n">
        <f aca="false">IF(ROW()&lt;4+VolLB,"",STDEV(INDEX($BV:$BV,ROW()-VolLB+1):INDEX($BV:$BV,ROW()))*SQRT(12))</f>
        <v>0.0229679502485321</v>
      </c>
      <c r="CR120" s="27" t="n">
        <f aca="false">IF(ROW()&lt;4+VolLB,"",STDEV(INDEX($BW:$BW,ROW()-VolLB+1):INDEX($BW:$BW,ROW()))*SQRT(12))</f>
        <v>0.0206769239627635</v>
      </c>
      <c r="CS120" s="27" t="n">
        <f aca="false">IF(ROW()&lt;4+VolLB,"",STDEV(INDEX($BX:$BX,ROW()-VolLB+1):INDEX($BX:$BX,ROW()))*SQRT(12))</f>
        <v>0.0245502639712314</v>
      </c>
      <c r="CT120" s="27" t="n">
        <f aca="false">IF(ROW()&lt;4+VolLB,"",STDEV(INDEX($BY:$BY,ROW()-VolLB+1):INDEX($BY:$BY,ROW()))*SQRT(12))</f>
        <v>0.0200485850235776</v>
      </c>
      <c r="CU120" s="27" t="n">
        <f aca="false">IF(ROW()&lt;4+VolLB,"",STDEV(INDEX($BZ:$BZ,ROW()-VolLB+1):INDEX($BZ:$BZ,ROW()))*SQRT(12))</f>
        <v>0.024362900677054</v>
      </c>
      <c r="CV120" s="27" t="n">
        <f aca="false">IF(ROW()&lt;4+VolLB,"",STDEV(INDEX($CA:$CA,ROW()-VolLB+1):INDEX($CA:$CA,ROW()))*SQRT(12))</f>
        <v>0.017056562401107</v>
      </c>
      <c r="CW120" s="27" t="n">
        <f aca="false">IF(ROW()&lt;4+VolLB,"",STDEV(INDEX($CB:$CB,ROW()-VolLB+1):INDEX($CB:$CB,ROW()))*SQRT(12))</f>
        <v>0.0198433707934821</v>
      </c>
      <c r="CX120" s="27" t="n">
        <f aca="false">IF(ROW()&lt;4+VolLB,"",STDEV(INDEX($CC:$CC,ROW()-VolLB+1):INDEX($CC:$CC,ROW()))*SQRT(12))</f>
        <v>0.0214488796750386</v>
      </c>
      <c r="CY120" s="27" t="n">
        <f aca="false">IF(ROW()&lt;4+VolLB,"",STDEV(INDEX($CD:$CD,ROW()-VolLB+1):INDEX($CD:$CD,ROW()))*SQRT(12))</f>
        <v>0.0192126411649553</v>
      </c>
      <c r="CZ120" s="27" t="n">
        <f aca="false">IF(ROW()&lt;4+VolLB,"",STDEV(INDEX($CE:$CE,ROW()-VolLB+1):INDEX($CE:$CE,ROW()))*SQRT(12))</f>
        <v>0.018846292823031</v>
      </c>
      <c r="DA120" s="27" t="n">
        <f aca="false">IF(ROW()&lt;4+VolLB,"",STDEV(INDEX($CF:$CF,ROW()-VolLB+1):INDEX($CF:$CF,ROW()))*SQRT(12))</f>
        <v>0.0194480537018612</v>
      </c>
      <c r="DB120" s="27" t="n">
        <f aca="false">IF(ROW()&lt;4+VolLB,"",STDEV(INDEX($CG:$CG,ROW()-VolLB+1):INDEX($CG:$CG,ROW()))*SQRT(12))</f>
        <v>0.0211557755077268</v>
      </c>
      <c r="DC120" s="26" t="n">
        <f aca="false">IF(OR(AR120=0,CH120="",CH120=0),0,AR120*MIN(MaxScal,TgtVol/CH120))</f>
        <v>0</v>
      </c>
      <c r="DD120" s="26" t="n">
        <f aca="false">IF(OR(AS120=0,CI120="",CI120=0),0,AS120*MIN(MaxScal,TgtVol/CI120))</f>
        <v>0</v>
      </c>
      <c r="DE120" s="26" t="n">
        <f aca="false">IF(OR(AT120=0,CJ120="",CJ120=0),0,AT120*MIN(MaxScal,TgtVol/CJ120))</f>
        <v>0</v>
      </c>
      <c r="DF120" s="26" t="n">
        <f aca="false">IF(OR(AU120=0,CK120="",CK120=0),0,AU120*MIN(MaxScal,TgtVol/CK120))</f>
        <v>0</v>
      </c>
      <c r="DG120" s="26" t="n">
        <f aca="false">IF(OR(AV120=0,CL120="",CL120=0),0,AV120*MIN(MaxScal,TgtVol/CL120))</f>
        <v>0</v>
      </c>
      <c r="DH120" s="26" t="n">
        <f aca="false">IF(OR(AW120=0,CM120="",CM120=0),0,AW120*MIN(MaxScal,TgtVol/CM120))</f>
        <v>0</v>
      </c>
      <c r="DI120" s="26" t="n">
        <f aca="false">IF(OR(AX120=0,CN120="",CN120=0),0,AX120*MIN(MaxScal,TgtVol/CN120))</f>
        <v>0</v>
      </c>
      <c r="DJ120" s="26" t="n">
        <f aca="false">IF(OR(AY120=0,CO120="",CO120=0),0,AY120*MIN(MaxScal,TgtVol/CO120))</f>
        <v>0</v>
      </c>
      <c r="DK120" s="26" t="n">
        <f aca="false">IF(OR(AZ120=0,CP120="",CP120=0),0,AZ120*MIN(MaxScal,TgtVol/CP120))</f>
        <v>0</v>
      </c>
      <c r="DL120" s="26" t="n">
        <f aca="false">IF(OR(BA120=0,CQ120="",CQ120=0),0,BA120*MIN(MaxScal,TgtVol/CQ120))</f>
        <v>0.870778619057579</v>
      </c>
      <c r="DM120" s="26" t="n">
        <f aca="false">IF(OR(BB120=0,CR120="",CR120=0),0,BB120*MIN(MaxScal,TgtVol/CR120))</f>
        <v>0</v>
      </c>
      <c r="DN120" s="26" t="n">
        <f aca="false">IF(OR(BC120=0,CS120="",CS120=0),0,BC120*MIN(MaxScal,TgtVol/CS120))</f>
        <v>0</v>
      </c>
      <c r="DO120" s="26" t="n">
        <f aca="false">IF(OR(BD120=0,CT120="",CT120=0),0,BD120*MIN(MaxScal,TgtVol/CT120))</f>
        <v>0</v>
      </c>
      <c r="DP120" s="26" t="n">
        <f aca="false">IF(OR(BE120=0,CU120="",CU120=0),0,BE120*MIN(MaxScal,TgtVol/CU120))</f>
        <v>1.23138046645879</v>
      </c>
      <c r="DQ120" s="26" t="n">
        <f aca="false">IF(OR(BF120=0,CV120="",CV120=0),0,BF120*MIN(MaxScal,TgtVol/CV120))</f>
        <v>0</v>
      </c>
      <c r="DR120" s="26" t="n">
        <f aca="false">IF(OR(BG120=0,CW120="",CW120=0),0,BG120*MIN(MaxScal,TgtVol/CW120))</f>
        <v>0</v>
      </c>
      <c r="DS120" s="26" t="n">
        <f aca="false">IF(OR(BH120=0,CX120="",CX120=0),0,BH120*MIN(MaxScal,TgtVol/CX120))</f>
        <v>0</v>
      </c>
      <c r="DT120" s="26" t="n">
        <f aca="false">IF(OR(BI120=0,CY120="",CY120=0),0,BI120*MIN(MaxScal,TgtVol/CY120))</f>
        <v>0</v>
      </c>
      <c r="DU120" s="26" t="n">
        <f aca="false">IF(OR(BJ120=0,CZ120="",CZ120=0),0,BJ120*MIN(MaxScal,TgtVol/CZ120))</f>
        <v>1.59182499612543</v>
      </c>
      <c r="DV120" s="26" t="n">
        <f aca="false">IF(OR(BK120=0,DA120="",DA120=0),0,BK120*MIN(MaxScal,TgtVol/DA120))</f>
        <v>0</v>
      </c>
      <c r="DW120" s="26" t="n">
        <f aca="false">IF(OR(BL120=0,DB120="",DB120=0),0,BL120*MIN(MaxScal,TgtVol/DB120))</f>
        <v>1.89073664472336</v>
      </c>
      <c r="DX120" s="28" t="n">
        <f aca="false">IFERROR(DC119*BM120,"")</f>
        <v>0</v>
      </c>
      <c r="DY120" s="28" t="n">
        <f aca="false">IFERROR(DD119*BN120,"")</f>
        <v>0</v>
      </c>
      <c r="DZ120" s="28" t="n">
        <f aca="false">IFERROR(DE119*BO120,"")</f>
        <v>0</v>
      </c>
      <c r="EA120" s="28" t="n">
        <f aca="false">IFERROR(DF119*BP120,"")</f>
        <v>0</v>
      </c>
      <c r="EB120" s="28" t="n">
        <f aca="false">IFERROR(DG119*BQ120,"")</f>
        <v>-0</v>
      </c>
      <c r="EC120" s="28" t="n">
        <f aca="false">IFERROR(DH119*BR120,"")</f>
        <v>0</v>
      </c>
      <c r="ED120" s="28" t="n">
        <f aca="false">IFERROR(DI119*BS120,"")</f>
        <v>0</v>
      </c>
      <c r="EE120" s="28" t="n">
        <f aca="false">IFERROR(DJ119*BT120,"")</f>
        <v>0</v>
      </c>
      <c r="EF120" s="28" t="n">
        <f aca="false">IFERROR(DK119*BU120,"")</f>
        <v>0</v>
      </c>
      <c r="EG120" s="28" t="n">
        <f aca="false">IFERROR(DL119*BV120,"")</f>
        <v>-0.000719429310713078</v>
      </c>
      <c r="EH120" s="28" t="n">
        <f aca="false">IFERROR(DM119*BW120,"")</f>
        <v>-0</v>
      </c>
      <c r="EI120" s="28" t="n">
        <f aca="false">IFERROR(DN119*BX120,"")</f>
        <v>-0</v>
      </c>
      <c r="EJ120" s="28" t="n">
        <f aca="false">IFERROR(DO119*BY120,"")</f>
        <v>0</v>
      </c>
      <c r="EK120" s="28" t="n">
        <f aca="false">IFERROR(DP119*BZ120,"")</f>
        <v>-0.00823679805989705</v>
      </c>
      <c r="EL120" s="28" t="n">
        <f aca="false">IFERROR(DQ119*CA120,"")</f>
        <v>-0</v>
      </c>
      <c r="EM120" s="28" t="n">
        <f aca="false">IFERROR(DR119*CB120,"")</f>
        <v>0</v>
      </c>
      <c r="EN120" s="28" t="n">
        <f aca="false">IFERROR(DS119*CC120,"")</f>
        <v>-0</v>
      </c>
      <c r="EO120" s="28" t="n">
        <f aca="false">IFERROR(DT119*CD120,"")</f>
        <v>-0</v>
      </c>
      <c r="EP120" s="28" t="n">
        <f aca="false">IFERROR(DU119*CE120,"")</f>
        <v>0.00213633219531293</v>
      </c>
      <c r="EQ120" s="28" t="n">
        <f aca="false">IFERROR(DV119*CF120,"")</f>
        <v>-0</v>
      </c>
      <c r="ER120" s="28" t="n">
        <f aca="false">IFERROR(DW119*CG120,"")</f>
        <v>-0.0163970796435665</v>
      </c>
      <c r="ES120" s="28" t="n">
        <f aca="false">IF(ROW()=4,"",SUM(DX120:ER120))</f>
        <v>-0.0232169748188637</v>
      </c>
      <c r="ET120" s="29" t="n">
        <f aca="false">COUNTIF(AR120:BL120,"&gt;0")</f>
        <v>4</v>
      </c>
    </row>
    <row r="121" customFormat="false" ht="15" hidden="false" customHeight="false" outlineLevel="0" collapsed="false">
      <c r="A121" s="19" t="n">
        <v>41578</v>
      </c>
      <c r="B121" s="23" t="n">
        <f aca="false">ABS(Rates_Data!AD121-Rates_Data!AE121)</f>
        <v>0.014313559322034</v>
      </c>
      <c r="C121" s="23" t="n">
        <f aca="false">ABS(Rates_Data!AD121-Rates_Data!AF121)</f>
        <v>0.076991525423729</v>
      </c>
      <c r="D121" s="23" t="n">
        <f aca="false">ABS(Rates_Data!AD121-Rates_Data!AG121)</f>
        <v>0.121093220338983</v>
      </c>
      <c r="E121" s="23" t="n">
        <f aca="false">ABS(Rates_Data!AD121-Rates_Data!AH121)</f>
        <v>0.175152542372881</v>
      </c>
      <c r="F121" s="23" t="n">
        <f aca="false">ABS(Rates_Data!AD121-Rates_Data!AI121)</f>
        <v>1.11553389830508</v>
      </c>
      <c r="G121" s="23" t="n">
        <f aca="false">ABS(Rates_Data!AD121-Rates_Data!AJ121)</f>
        <v>0.832042372881356</v>
      </c>
      <c r="H121" s="23" t="n">
        <f aca="false">ABS(Rates_Data!AE121-Rates_Data!AF121)</f>
        <v>0.0626779661016949</v>
      </c>
      <c r="I121" s="23" t="n">
        <f aca="false">ABS(Rates_Data!AE121-Rates_Data!AG121)</f>
        <v>0.135406779661017</v>
      </c>
      <c r="J121" s="23" t="n">
        <f aca="false">ABS(Rates_Data!AE121-Rates_Data!AH121)</f>
        <v>0.160838983050847</v>
      </c>
      <c r="K121" s="23" t="n">
        <f aca="false">ABS(Rates_Data!AE121-Rates_Data!AI121)</f>
        <v>1.12984745762712</v>
      </c>
      <c r="L121" s="23" t="n">
        <f aca="false">ABS(Rates_Data!AE121-Rates_Data!AJ121)</f>
        <v>0.817728813559322</v>
      </c>
      <c r="M121" s="23" t="n">
        <f aca="false">ABS(Rates_Data!AF121-Rates_Data!AG121)</f>
        <v>0.198084745762712</v>
      </c>
      <c r="N121" s="23" t="n">
        <f aca="false">ABS(Rates_Data!AF121-Rates_Data!AH121)</f>
        <v>0.0981610169491525</v>
      </c>
      <c r="O121" s="23" t="n">
        <f aca="false">ABS(Rates_Data!AF121-Rates_Data!AI121)</f>
        <v>1.19252542372881</v>
      </c>
      <c r="P121" s="23" t="n">
        <f aca="false">ABS(Rates_Data!AF121-Rates_Data!AJ121)</f>
        <v>0.755050847457627</v>
      </c>
      <c r="Q121" s="23" t="n">
        <f aca="false">ABS(Rates_Data!AG121-Rates_Data!AH121)</f>
        <v>0.296245762711864</v>
      </c>
      <c r="R121" s="23" t="n">
        <f aca="false">ABS(Rates_Data!AG121-Rates_Data!AI121)</f>
        <v>0.994440677966102</v>
      </c>
      <c r="S121" s="23" t="n">
        <f aca="false">ABS(Rates_Data!AG121-Rates_Data!AJ121)</f>
        <v>0.953135593220339</v>
      </c>
      <c r="T121" s="23" t="n">
        <f aca="false">ABS(Rates_Data!AH121-Rates_Data!AI121)</f>
        <v>1.29068644067797</v>
      </c>
      <c r="U121" s="23" t="n">
        <f aca="false">ABS(Rates_Data!AH121-Rates_Data!AJ121)</f>
        <v>0.656889830508475</v>
      </c>
      <c r="V121" s="23" t="n">
        <f aca="false">ABS(Rates_Data!AI121-Rates_Data!AJ121)</f>
        <v>1.94757627118644</v>
      </c>
      <c r="W121" s="26" t="n">
        <f aca="false">IF(ROW()&lt;4+MinObs-1,"",IFERROR((B121-AVERAGE(B$4:B121))/STDEV(B$4:B121),""))</f>
        <v>-1.10551452762835</v>
      </c>
      <c r="X121" s="26" t="n">
        <f aca="false">IF(ROW()&lt;4+MinObs-1,"",IFERROR((C121-AVERAGE(C$4:C121))/STDEV(C$4:C121),""))</f>
        <v>-1.00168738068701</v>
      </c>
      <c r="Y121" s="26" t="n">
        <f aca="false">IF(ROW()&lt;4+MinObs-1,"",IFERROR((D121-AVERAGE(D$4:D121))/STDEV(D$4:D121),""))</f>
        <v>-0.899729925614016</v>
      </c>
      <c r="Z121" s="26" t="n">
        <f aca="false">IF(ROW()&lt;4+MinObs-1,"",IFERROR((E121-AVERAGE(E$4:E121))/STDEV(E$4:E121),""))</f>
        <v>-1.26765707836894</v>
      </c>
      <c r="AA121" s="26" t="n">
        <f aca="false">IF(ROW()&lt;4+MinObs-1,"",IFERROR((F121-AVERAGE(F$4:F121))/STDEV(F$4:F121),""))</f>
        <v>1.61675238768746</v>
      </c>
      <c r="AB121" s="26" t="n">
        <f aca="false">IF(ROW()&lt;4+MinObs-1,"",IFERROR((G121-AVERAGE(G$4:G121))/STDEV(G$4:G121),""))</f>
        <v>1.41912650891565</v>
      </c>
      <c r="AC121" s="26" t="n">
        <f aca="false">IF(ROW()&lt;4+MinObs-1,"",IFERROR((H121-AVERAGE(H$4:H121))/STDEV(H$4:H121),""))</f>
        <v>-1.01255445909966</v>
      </c>
      <c r="AD121" s="26" t="n">
        <f aca="false">IF(ROW()&lt;4+MinObs-1,"",IFERROR((I121-AVERAGE(I$4:I121))/STDEV(I$4:I121),""))</f>
        <v>-0.631533890434392</v>
      </c>
      <c r="AE121" s="26" t="n">
        <f aca="false">IF(ROW()&lt;4+MinObs-1,"",IFERROR((J121-AVERAGE(J$4:J121))/STDEV(J$4:J121),""))</f>
        <v>-1.01294697087299</v>
      </c>
      <c r="AF121" s="26" t="n">
        <f aca="false">IF(ROW()&lt;4+MinObs-1,"",IFERROR((K121-AVERAGE(K$4:K121))/STDEV(K$4:K121),""))</f>
        <v>2.47613415325515</v>
      </c>
      <c r="AG121" s="26" t="n">
        <f aca="false">IF(ROW()&lt;4+MinObs-1,"",IFERROR((L121-AVERAGE(L$4:L121))/STDEV(L$4:L121),""))</f>
        <v>1.6778954741884</v>
      </c>
      <c r="AH121" s="26" t="n">
        <f aca="false">IF(ROW()&lt;4+MinObs-1,"",IFERROR((M121-AVERAGE(M$4:M121))/STDEV(M$4:M121),""))</f>
        <v>-0.603121782639017</v>
      </c>
      <c r="AI121" s="26" t="n">
        <f aca="false">IF(ROW()&lt;4+MinObs-1,"",IFERROR((N121-AVERAGE(N$4:N121))/STDEV(N$4:N121),""))</f>
        <v>-1.23043259569766</v>
      </c>
      <c r="AJ121" s="26" t="n">
        <f aca="false">IF(ROW()&lt;4+MinObs-1,"",IFERROR((O121-AVERAGE(O$4:O121))/STDEV(O$4:O121),""))</f>
        <v>2.89360192772324</v>
      </c>
      <c r="AK121" s="26" t="n">
        <f aca="false">IF(ROW()&lt;4+MinObs-1,"",IFERROR((P121-AVERAGE(P$4:P121))/STDEV(P$4:P121),""))</f>
        <v>1.47538821360235</v>
      </c>
      <c r="AL121" s="26" t="n">
        <f aca="false">IF(ROW()&lt;4+MinObs-1,"",IFERROR((Q121-AVERAGE(Q$4:Q121))/STDEV(Q$4:Q121),""))</f>
        <v>-0.301193751055861</v>
      </c>
      <c r="AM121" s="26" t="n">
        <f aca="false">IF(ROW()&lt;4+MinObs-1,"",IFERROR((R121-AVERAGE(R$4:R121))/STDEV(R$4:R121),""))</f>
        <v>1.10327167470895</v>
      </c>
      <c r="AN121" s="26" t="n">
        <f aca="false">IF(ROW()&lt;4+MinObs-1,"",IFERROR((S121-AVERAGE(S$4:S121))/STDEV(S$4:S121),""))</f>
        <v>0.57994105688138</v>
      </c>
      <c r="AO121" s="26" t="n">
        <f aca="false">IF(ROW()&lt;4+MinObs-1,"",IFERROR((T121-AVERAGE(T$4:T121))/STDEV(T$4:T121),""))</f>
        <v>1.96555060589333</v>
      </c>
      <c r="AP121" s="26" t="n">
        <f aca="false">IF(ROW()&lt;4+MinObs-1,"",IFERROR((U121-AVERAGE(U$4:U121))/STDEV(U$4:U121),""))</f>
        <v>-0.161247269972099</v>
      </c>
      <c r="AQ121" s="26" t="n">
        <f aca="false">IF(ROW()&lt;4+MinObs-1,"",IFERROR((V121-AVERAGE(V$4:V121))/STDEV(V$4:V121),""))</f>
        <v>3.67139667816728</v>
      </c>
      <c r="AR121" s="26" t="n">
        <f aca="false">IF(W121="",0,IF(W121&gt;=z4,w4,IF(W121&gt;=z3,w3,IF(W121&gt;=zEntry,w2,IF(AND(W121&gt;=ExitZ,AR120&gt;0),w2,0)))))</f>
        <v>0</v>
      </c>
      <c r="AS121" s="26" t="n">
        <f aca="false">IF(X121="",0,IF(X121&gt;=z4,w4,IF(X121&gt;=z3,w3,IF(X121&gt;=zEntry,w2,IF(AND(X121&gt;=ExitZ,AS120&gt;0),w2,0)))))</f>
        <v>0</v>
      </c>
      <c r="AT121" s="26" t="n">
        <f aca="false">IF(Y121="",0,IF(Y121&gt;=z4,w4,IF(Y121&gt;=z3,w3,IF(Y121&gt;=zEntry,w2,IF(AND(Y121&gt;=ExitZ,AT120&gt;0),w2,0)))))</f>
        <v>0</v>
      </c>
      <c r="AU121" s="26" t="n">
        <f aca="false">IF(Z121="",0,IF(Z121&gt;=z4,w4,IF(Z121&gt;=z3,w3,IF(Z121&gt;=zEntry,w2,IF(AND(Z121&gt;=ExitZ,AU120&gt;0),w2,0)))))</f>
        <v>0</v>
      </c>
      <c r="AV121" s="26" t="n">
        <f aca="false">IF(AA121="",0,IF(AA121&gt;=z4,w4,IF(AA121&gt;=z3,w3,IF(AA121&gt;=zEntry,w2,IF(AND(AA121&gt;=ExitZ,AV120&gt;0),w2,0)))))</f>
        <v>0</v>
      </c>
      <c r="AW121" s="26" t="n">
        <f aca="false">IF(AB121="",0,IF(AB121&gt;=z4,w4,IF(AB121&gt;=z3,w3,IF(AB121&gt;=zEntry,w2,IF(AND(AB121&gt;=ExitZ,AW120&gt;0),w2,0)))))</f>
        <v>0</v>
      </c>
      <c r="AX121" s="26" t="n">
        <f aca="false">IF(AC121="",0,IF(AC121&gt;=z4,w4,IF(AC121&gt;=z3,w3,IF(AC121&gt;=zEntry,w2,IF(AND(AC121&gt;=ExitZ,AX120&gt;0),w2,0)))))</f>
        <v>0</v>
      </c>
      <c r="AY121" s="26" t="n">
        <f aca="false">IF(AD121="",0,IF(AD121&gt;=z4,w4,IF(AD121&gt;=z3,w3,IF(AD121&gt;=zEntry,w2,IF(AND(AD121&gt;=ExitZ,AY120&gt;0),w2,0)))))</f>
        <v>0</v>
      </c>
      <c r="AZ121" s="26" t="n">
        <f aca="false">IF(AE121="",0,IF(AE121&gt;=z4,w4,IF(AE121&gt;=z3,w3,IF(AE121&gt;=zEntry,w2,IF(AND(AE121&gt;=ExitZ,AZ120&gt;0),w2,0)))))</f>
        <v>0</v>
      </c>
      <c r="BA121" s="26" t="n">
        <f aca="false">IF(AF121="",0,IF(AF121&gt;=z4,w4,IF(AF121&gt;=z3,w3,IF(AF121&gt;=zEntry,w2,IF(AND(AF121&gt;=ExitZ,BA120&gt;0),w2,0)))))</f>
        <v>1</v>
      </c>
      <c r="BB121" s="26" t="n">
        <f aca="false">IF(AG121="",0,IF(AG121&gt;=z4,w4,IF(AG121&gt;=z3,w3,IF(AG121&gt;=zEntry,w2,IF(AND(AG121&gt;=ExitZ,BB120&gt;0),w2,0)))))</f>
        <v>0</v>
      </c>
      <c r="BC121" s="26" t="n">
        <f aca="false">IF(AH121="",0,IF(AH121&gt;=z4,w4,IF(AH121&gt;=z3,w3,IF(AH121&gt;=zEntry,w2,IF(AND(AH121&gt;=ExitZ,BC120&gt;0),w2,0)))))</f>
        <v>0</v>
      </c>
      <c r="BD121" s="26" t="n">
        <f aca="false">IF(AI121="",0,IF(AI121&gt;=z4,w4,IF(AI121&gt;=z3,w3,IF(AI121&gt;=zEntry,w2,IF(AND(AI121&gt;=ExitZ,BD120&gt;0),w2,0)))))</f>
        <v>0</v>
      </c>
      <c r="BE121" s="26" t="n">
        <f aca="false">IF(AJ121="",0,IF(AJ121&gt;=z4,w4,IF(AJ121&gt;=z3,w3,IF(AJ121&gt;=zEntry,w2,IF(AND(AJ121&gt;=ExitZ,BE120&gt;0),w2,0)))))</f>
        <v>1</v>
      </c>
      <c r="BF121" s="26" t="n">
        <f aca="false">IF(AK121="",0,IF(AK121&gt;=z4,w4,IF(AK121&gt;=z3,w3,IF(AK121&gt;=zEntry,w2,IF(AND(AK121&gt;=ExitZ,BF120&gt;0),w2,0)))))</f>
        <v>0</v>
      </c>
      <c r="BG121" s="26" t="n">
        <f aca="false">IF(AL121="",0,IF(AL121&gt;=z4,w4,IF(AL121&gt;=z3,w3,IF(AL121&gt;=zEntry,w2,IF(AND(AL121&gt;=ExitZ,BG120&gt;0),w2,0)))))</f>
        <v>0</v>
      </c>
      <c r="BH121" s="26" t="n">
        <f aca="false">IF(AM121="",0,IF(AM121&gt;=z4,w4,IF(AM121&gt;=z3,w3,IF(AM121&gt;=zEntry,w2,IF(AND(AM121&gt;=ExitZ,BH120&gt;0),w2,0)))))</f>
        <v>0</v>
      </c>
      <c r="BI121" s="26" t="n">
        <f aca="false">IF(AN121="",0,IF(AN121&gt;=z4,w4,IF(AN121&gt;=z3,w3,IF(AN121&gt;=zEntry,w2,IF(AND(AN121&gt;=ExitZ,BI120&gt;0),w2,0)))))</f>
        <v>0</v>
      </c>
      <c r="BJ121" s="26" t="n">
        <f aca="false">IF(AO121="",0,IF(AO121&gt;=z4,w4,IF(AO121&gt;=z3,w3,IF(AO121&gt;=zEntry,w2,IF(AND(AO121&gt;=ExitZ,BJ120&gt;0),w2,0)))))</f>
        <v>0</v>
      </c>
      <c r="BK121" s="26" t="n">
        <f aca="false">IF(AP121="",0,IF(AP121&gt;=z4,w4,IF(AP121&gt;=z3,w3,IF(AP121&gt;=zEntry,w2,IF(AND(AP121&gt;=ExitZ,BK120&gt;0),w2,0)))))</f>
        <v>0</v>
      </c>
      <c r="BL121" s="26" t="n">
        <f aca="false">IF(AQ121="",0,IF(AQ121&gt;=z4,w4,IF(AQ121&gt;=z3,w3,IF(AQ121&gt;=zEntry,w2,IF(AND(AQ121&gt;=ExitZ,BL120&gt;0),w2,0)))))</f>
        <v>1.5</v>
      </c>
      <c r="BM121" s="23" t="n">
        <f aca="false">IF(Rates_Data!AD120&gt;=Rates_Data!AE120,Rates_Data!AK121-Rates_Data!AL121,Rates_Data!AL121-Rates_Data!AK121)</f>
        <v>-0.000798000000000004</v>
      </c>
      <c r="BN121" s="23" t="n">
        <f aca="false">IF(Rates_Data!AD120&gt;=Rates_Data!AF120,Rates_Data!AK121-Rates_Data!AM121,Rates_Data!AM121-Rates_Data!AK121)</f>
        <v>0.000456000000000009</v>
      </c>
      <c r="BO121" s="23" t="n">
        <f aca="false">IF(Rates_Data!AD120&gt;=Rates_Data!AG120,Rates_Data!AK121-Rates_Data!AN121,Rates_Data!AN121-Rates_Data!AK121)</f>
        <v>-0.00171000000000001</v>
      </c>
      <c r="BP121" s="23" t="n">
        <f aca="false">IF(Rates_Data!AD120&gt;=Rates_Data!AH120,Rates_Data!AK121-Rates_Data!AO121,Rates_Data!AO121-Rates_Data!AK121)</f>
        <v>0.00342000000000001</v>
      </c>
      <c r="BQ121" s="23" t="n">
        <f aca="false">IF(Rates_Data!AD120&gt;=Rates_Data!AI120,Rates_Data!AK121-Rates_Data!AP121,Rates_Data!AP121-Rates_Data!AK121)</f>
        <v>0.00321099999999999</v>
      </c>
      <c r="BR121" s="23" t="n">
        <f aca="false">IF(Rates_Data!AD120&gt;=Rates_Data!AJ120,Rates_Data!AK121-Rates_Data!AQ121,Rates_Data!AQ121-Rates_Data!AK121)</f>
        <v>0.00209000000000001</v>
      </c>
      <c r="BS121" s="23" t="n">
        <f aca="false">IF(Rates_Data!AE120&gt;=Rates_Data!AF120,Rates_Data!AL121-Rates_Data!AM121,Rates_Data!AM121-Rates_Data!AL121)</f>
        <v>-0.000341999999999996</v>
      </c>
      <c r="BT121" s="23" t="n">
        <f aca="false">IF(Rates_Data!AE120&gt;=Rates_Data!AG120,Rates_Data!AL121-Rates_Data!AN121,Rates_Data!AN121-Rates_Data!AL121)</f>
        <v>-0.000912000000000001</v>
      </c>
      <c r="BU121" s="23" t="n">
        <f aca="false">IF(Rates_Data!AE120&gt;=Rates_Data!AH120,Rates_Data!AL121-Rates_Data!AO121,Rates_Data!AO121-Rates_Data!AL121)</f>
        <v>0.00262200000000001</v>
      </c>
      <c r="BV121" s="23" t="n">
        <f aca="false">IF(Rates_Data!AE120&gt;=Rates_Data!AI120,Rates_Data!AL121-Rates_Data!AP121,Rates_Data!AP121-Rates_Data!AL121)</f>
        <v>0.004009</v>
      </c>
      <c r="BW121" s="23" t="n">
        <f aca="false">IF(Rates_Data!AE120&gt;=Rates_Data!AJ120,Rates_Data!AL121-Rates_Data!AQ121,Rates_Data!AQ121-Rates_Data!AL121)</f>
        <v>0.001292</v>
      </c>
      <c r="BX121" s="23" t="n">
        <f aca="false">IF(Rates_Data!AF120&gt;=Rates_Data!AG120,Rates_Data!AM121-Rates_Data!AN121,Rates_Data!AN121-Rates_Data!AM121)</f>
        <v>-0.001254</v>
      </c>
      <c r="BY121" s="23" t="n">
        <f aca="false">IF(Rates_Data!AF120&gt;=Rates_Data!AH120,Rates_Data!AM121-Rates_Data!AO121,Rates_Data!AO121-Rates_Data!AM121)</f>
        <v>0.002964</v>
      </c>
      <c r="BZ121" s="23" t="n">
        <f aca="false">IF(Rates_Data!AF120&gt;=Rates_Data!AI120,Rates_Data!AM121-Rates_Data!AP121,Rates_Data!AP121-Rates_Data!AM121)</f>
        <v>0.003667</v>
      </c>
      <c r="CA121" s="23" t="n">
        <f aca="false">IF(Rates_Data!AF120&gt;=Rates_Data!AJ120,Rates_Data!AM121-Rates_Data!AQ121,Rates_Data!AQ121-Rates_Data!AM121)</f>
        <v>0.001634</v>
      </c>
      <c r="CB121" s="23" t="n">
        <f aca="false">IF(Rates_Data!AG120&gt;=Rates_Data!AH120,Rates_Data!AN121-Rates_Data!AO121,Rates_Data!AO121-Rates_Data!AN121)</f>
        <v>0.00171000000000001</v>
      </c>
      <c r="CC121" s="23" t="n">
        <f aca="false">IF(Rates_Data!AG120&gt;=Rates_Data!AI120,Rates_Data!AN121-Rates_Data!AP121,Rates_Data!AP121-Rates_Data!AN121)</f>
        <v>0.004921</v>
      </c>
      <c r="CD121" s="23" t="n">
        <f aca="false">IF(Rates_Data!AG120&gt;=Rates_Data!AJ120,Rates_Data!AN121-Rates_Data!AQ121,Rates_Data!AQ121-Rates_Data!AN121)</f>
        <v>0.00038</v>
      </c>
      <c r="CE121" s="23" t="n">
        <f aca="false">IF(Rates_Data!AH120&gt;=Rates_Data!AI120,Rates_Data!AO121-Rates_Data!AP121,Rates_Data!AP121-Rates_Data!AO121)</f>
        <v>0.006631</v>
      </c>
      <c r="CF121" s="23" t="n">
        <f aca="false">IF(Rates_Data!AH120&gt;=Rates_Data!AJ120,Rates_Data!AO121-Rates_Data!AQ121,Rates_Data!AQ121-Rates_Data!AO121)</f>
        <v>-0.00133000000000001</v>
      </c>
      <c r="CG121" s="23" t="n">
        <f aca="false">IF(Rates_Data!AI120&gt;=Rates_Data!AJ120,Rates_Data!AP121-Rates_Data!AQ121,Rates_Data!AQ121-Rates_Data!AP121)</f>
        <v>0.005301</v>
      </c>
      <c r="CH121" s="27" t="n">
        <f aca="false">IF(ROW()&lt;4+VolLB,"",STDEV(INDEX($BM:$BM,ROW()-VolLB+1):INDEX($BM:$BM,ROW()))*SQRT(12))</f>
        <v>0.0200544144310281</v>
      </c>
      <c r="CI121" s="27" t="n">
        <f aca="false">IF(ROW()&lt;4+VolLB,"",STDEV(INDEX($BN:$BN,ROW()-VolLB+1):INDEX($BN:$BN,ROW()))*SQRT(12))</f>
        <v>0.020090621066036</v>
      </c>
      <c r="CJ121" s="27" t="n">
        <f aca="false">IF(ROW()&lt;4+VolLB,"",STDEV(INDEX($BO:$BO,ROW()-VolLB+1):INDEX($BO:$BO,ROW()))*SQRT(12))</f>
        <v>0.0197091241205691</v>
      </c>
      <c r="CK121" s="27" t="n">
        <f aca="false">IF(ROW()&lt;4+VolLB,"",STDEV(INDEX($BP:$BP,ROW()-VolLB+1):INDEX($BP:$BP,ROW()))*SQRT(12))</f>
        <v>0.0181225088381956</v>
      </c>
      <c r="CL121" s="27" t="n">
        <f aca="false">IF(ROW()&lt;4+VolLB,"",STDEV(INDEX($BQ:$BQ,ROW()-VolLB+1):INDEX($BQ:$BQ,ROW()))*SQRT(12))</f>
        <v>0.020242065848835</v>
      </c>
      <c r="CM121" s="27" t="n">
        <f aca="false">IF(ROW()&lt;4+VolLB,"",STDEV(INDEX($BR:$BR,ROW()-VolLB+1):INDEX($BR:$BR,ROW()))*SQRT(12))</f>
        <v>0.0180457248270424</v>
      </c>
      <c r="CN121" s="27" t="n">
        <f aca="false">IF(ROW()&lt;4+VolLB,"",STDEV(INDEX($BS:$BS,ROW()-VolLB+1):INDEX($BS:$BS,ROW()))*SQRT(12))</f>
        <v>0.0228054502374615</v>
      </c>
      <c r="CO121" s="27" t="n">
        <f aca="false">IF(ROW()&lt;4+VolLB,"",STDEV(INDEX($BT:$BT,ROW()-VolLB+1):INDEX($BT:$BT,ROW()))*SQRT(12))</f>
        <v>0.0190516690972333</v>
      </c>
      <c r="CP121" s="27" t="n">
        <f aca="false">IF(ROW()&lt;4+VolLB,"",STDEV(INDEX($BU:$BU,ROW()-VolLB+1):INDEX($BU:$BU,ROW()))*SQRT(12))</f>
        <v>0.0232564769169897</v>
      </c>
      <c r="CQ121" s="27" t="n">
        <f aca="false">IF(ROW()&lt;4+VolLB,"",STDEV(INDEX($BV:$BV,ROW()-VolLB+1):INDEX($BV:$BV,ROW()))*SQRT(12))</f>
        <v>0.0207956391857249</v>
      </c>
      <c r="CR121" s="27" t="n">
        <f aca="false">IF(ROW()&lt;4+VolLB,"",STDEV(INDEX($BW:$BW,ROW()-VolLB+1):INDEX($BW:$BW,ROW()))*SQRT(12))</f>
        <v>0.0182111174898349</v>
      </c>
      <c r="CS121" s="27" t="n">
        <f aca="false">IF(ROW()&lt;4+VolLB,"",STDEV(INDEX($BX:$BX,ROW()-VolLB+1):INDEX($BX:$BX,ROW()))*SQRT(12))</f>
        <v>0.0235641060938029</v>
      </c>
      <c r="CT121" s="27" t="n">
        <f aca="false">IF(ROW()&lt;4+VolLB,"",STDEV(INDEX($BY:$BY,ROW()-VolLB+1):INDEX($BY:$BY,ROW()))*SQRT(12))</f>
        <v>0.0199266234561178</v>
      </c>
      <c r="CU121" s="27" t="n">
        <f aca="false">IF(ROW()&lt;4+VolLB,"",STDEV(INDEX($BZ:$BZ,ROW()-VolLB+1):INDEX($BZ:$BZ,ROW()))*SQRT(12))</f>
        <v>0.0244650596044158</v>
      </c>
      <c r="CV121" s="27" t="n">
        <f aca="false">IF(ROW()&lt;4+VolLB,"",STDEV(INDEX($CA:$CA,ROW()-VolLB+1):INDEX($CA:$CA,ROW()))*SQRT(12))</f>
        <v>0.0170627068683779</v>
      </c>
      <c r="CW121" s="27" t="n">
        <f aca="false">IF(ROW()&lt;4+VolLB,"",STDEV(INDEX($CB:$CB,ROW()-VolLB+1):INDEX($CB:$CB,ROW()))*SQRT(12))</f>
        <v>0.0194896848839634</v>
      </c>
      <c r="CX121" s="27" t="n">
        <f aca="false">IF(ROW()&lt;4+VolLB,"",STDEV(INDEX($CC:$CC,ROW()-VolLB+1):INDEX($CC:$CC,ROW()))*SQRT(12))</f>
        <v>0.0208950195970692</v>
      </c>
      <c r="CY121" s="27" t="n">
        <f aca="false">IF(ROW()&lt;4+VolLB,"",STDEV(INDEX($CD:$CD,ROW()-VolLB+1):INDEX($CD:$CD,ROW()))*SQRT(12))</f>
        <v>0.0184181738591197</v>
      </c>
      <c r="CZ121" s="27" t="n">
        <f aca="false">IF(ROW()&lt;4+VolLB,"",STDEV(INDEX($CE:$CE,ROW()-VolLB+1):INDEX($CE:$CE,ROW()))*SQRT(12))</f>
        <v>0.0190620359628141</v>
      </c>
      <c r="DA121" s="27" t="n">
        <f aca="false">IF(ROW()&lt;4+VolLB,"",STDEV(INDEX($CF:$CF,ROW()-VolLB+1):INDEX($CF:$CF,ROW()))*SQRT(12))</f>
        <v>0.0193672159328716</v>
      </c>
      <c r="DB121" s="27" t="n">
        <f aca="false">IF(ROW()&lt;4+VolLB,"",STDEV(INDEX($CG:$CG,ROW()-VolLB+1):INDEX($CG:$CG,ROW()))*SQRT(12))</f>
        <v>0.0214474947028452</v>
      </c>
      <c r="DC121" s="26" t="n">
        <f aca="false">IF(OR(AR121=0,CH121="",CH121=0),0,AR121*MIN(MaxScal,TgtVol/CH121))</f>
        <v>0</v>
      </c>
      <c r="DD121" s="26" t="n">
        <f aca="false">IF(OR(AS121=0,CI121="",CI121=0),0,AS121*MIN(MaxScal,TgtVol/CI121))</f>
        <v>0</v>
      </c>
      <c r="DE121" s="26" t="n">
        <f aca="false">IF(OR(AT121=0,CJ121="",CJ121=0),0,AT121*MIN(MaxScal,TgtVol/CJ121))</f>
        <v>0</v>
      </c>
      <c r="DF121" s="26" t="n">
        <f aca="false">IF(OR(AU121=0,CK121="",CK121=0),0,AU121*MIN(MaxScal,TgtVol/CK121))</f>
        <v>0</v>
      </c>
      <c r="DG121" s="26" t="n">
        <f aca="false">IF(OR(AV121=0,CL121="",CL121=0),0,AV121*MIN(MaxScal,TgtVol/CL121))</f>
        <v>0</v>
      </c>
      <c r="DH121" s="26" t="n">
        <f aca="false">IF(OR(AW121=0,CM121="",CM121=0),0,AW121*MIN(MaxScal,TgtVol/CM121))</f>
        <v>0</v>
      </c>
      <c r="DI121" s="26" t="n">
        <f aca="false">IF(OR(AX121=0,CN121="",CN121=0),0,AX121*MIN(MaxScal,TgtVol/CN121))</f>
        <v>0</v>
      </c>
      <c r="DJ121" s="26" t="n">
        <f aca="false">IF(OR(AY121=0,CO121="",CO121=0),0,AY121*MIN(MaxScal,TgtVol/CO121))</f>
        <v>0</v>
      </c>
      <c r="DK121" s="26" t="n">
        <f aca="false">IF(OR(AZ121=0,CP121="",CP121=0),0,AZ121*MIN(MaxScal,TgtVol/CP121))</f>
        <v>0</v>
      </c>
      <c r="DL121" s="26" t="n">
        <f aca="false">IF(OR(BA121=0,CQ121="",CQ121=0),0,BA121*MIN(MaxScal,TgtVol/CQ121))</f>
        <v>0.961740094708362</v>
      </c>
      <c r="DM121" s="26" t="n">
        <f aca="false">IF(OR(BB121=0,CR121="",CR121=0),0,BB121*MIN(MaxScal,TgtVol/CR121))</f>
        <v>0</v>
      </c>
      <c r="DN121" s="26" t="n">
        <f aca="false">IF(OR(BC121=0,CS121="",CS121=0),0,BC121*MIN(MaxScal,TgtVol/CS121))</f>
        <v>0</v>
      </c>
      <c r="DO121" s="26" t="n">
        <f aca="false">IF(OR(BD121=0,CT121="",CT121=0),0,BD121*MIN(MaxScal,TgtVol/CT121))</f>
        <v>0</v>
      </c>
      <c r="DP121" s="26" t="n">
        <f aca="false">IF(OR(BE121=0,CU121="",CU121=0),0,BE121*MIN(MaxScal,TgtVol/CU121))</f>
        <v>0.817492388058196</v>
      </c>
      <c r="DQ121" s="26" t="n">
        <f aca="false">IF(OR(BF121=0,CV121="",CV121=0),0,BF121*MIN(MaxScal,TgtVol/CV121))</f>
        <v>0</v>
      </c>
      <c r="DR121" s="26" t="n">
        <f aca="false">IF(OR(BG121=0,CW121="",CW121=0),0,BG121*MIN(MaxScal,TgtVol/CW121))</f>
        <v>0</v>
      </c>
      <c r="DS121" s="26" t="n">
        <f aca="false">IF(OR(BH121=0,CX121="",CX121=0),0,BH121*MIN(MaxScal,TgtVol/CX121))</f>
        <v>0</v>
      </c>
      <c r="DT121" s="26" t="n">
        <f aca="false">IF(OR(BI121=0,CY121="",CY121=0),0,BI121*MIN(MaxScal,TgtVol/CY121))</f>
        <v>0</v>
      </c>
      <c r="DU121" s="26" t="n">
        <f aca="false">IF(OR(BJ121=0,CZ121="",CZ121=0),0,BJ121*MIN(MaxScal,TgtVol/CZ121))</f>
        <v>0</v>
      </c>
      <c r="DV121" s="26" t="n">
        <f aca="false">IF(OR(BK121=0,DA121="",DA121=0),0,BK121*MIN(MaxScal,TgtVol/DA121))</f>
        <v>0</v>
      </c>
      <c r="DW121" s="26" t="n">
        <f aca="false">IF(OR(BL121=0,DB121="",DB121=0),0,BL121*MIN(MaxScal,TgtVol/DB121))</f>
        <v>1.3987647702284</v>
      </c>
      <c r="DX121" s="28" t="n">
        <f aca="false">IFERROR(DC120*BM121,"")</f>
        <v>-0</v>
      </c>
      <c r="DY121" s="28" t="n">
        <f aca="false">IFERROR(DD120*BN121,"")</f>
        <v>0</v>
      </c>
      <c r="DZ121" s="28" t="n">
        <f aca="false">IFERROR(DE120*BO121,"")</f>
        <v>-0</v>
      </c>
      <c r="EA121" s="28" t="n">
        <f aca="false">IFERROR(DF120*BP121,"")</f>
        <v>0</v>
      </c>
      <c r="EB121" s="28" t="n">
        <f aca="false">IFERROR(DG120*BQ121,"")</f>
        <v>0</v>
      </c>
      <c r="EC121" s="28" t="n">
        <f aca="false">IFERROR(DH120*BR121,"")</f>
        <v>0</v>
      </c>
      <c r="ED121" s="28" t="n">
        <f aca="false">IFERROR(DI120*BS121,"")</f>
        <v>-0</v>
      </c>
      <c r="EE121" s="28" t="n">
        <f aca="false">IFERROR(DJ120*BT121,"")</f>
        <v>-0</v>
      </c>
      <c r="EF121" s="28" t="n">
        <f aca="false">IFERROR(DK120*BU121,"")</f>
        <v>0</v>
      </c>
      <c r="EG121" s="28" t="n">
        <f aca="false">IFERROR(DL120*BV121,"")</f>
        <v>0.00349095148380183</v>
      </c>
      <c r="EH121" s="28" t="n">
        <f aca="false">IFERROR(DM120*BW121,"")</f>
        <v>0</v>
      </c>
      <c r="EI121" s="28" t="n">
        <f aca="false">IFERROR(DN120*BX121,"")</f>
        <v>-0</v>
      </c>
      <c r="EJ121" s="28" t="n">
        <f aca="false">IFERROR(DO120*BY121,"")</f>
        <v>0</v>
      </c>
      <c r="EK121" s="28" t="n">
        <f aca="false">IFERROR(DP120*BZ121,"")</f>
        <v>0.00451547217050439</v>
      </c>
      <c r="EL121" s="28" t="n">
        <f aca="false">IFERROR(DQ120*CA121,"")</f>
        <v>0</v>
      </c>
      <c r="EM121" s="28" t="n">
        <f aca="false">IFERROR(DR120*CB121,"")</f>
        <v>0</v>
      </c>
      <c r="EN121" s="28" t="n">
        <f aca="false">IFERROR(DS120*CC121,"")</f>
        <v>0</v>
      </c>
      <c r="EO121" s="28" t="n">
        <f aca="false">IFERROR(DT120*CD121,"")</f>
        <v>0</v>
      </c>
      <c r="EP121" s="28" t="n">
        <f aca="false">IFERROR(DU120*CE121,"")</f>
        <v>0.0105553915493077</v>
      </c>
      <c r="EQ121" s="28" t="n">
        <f aca="false">IFERROR(DV120*CF121,"")</f>
        <v>-0</v>
      </c>
      <c r="ER121" s="28" t="n">
        <f aca="false">IFERROR(DW120*CG121,"")</f>
        <v>0.0100227949536785</v>
      </c>
      <c r="ES121" s="28" t="n">
        <f aca="false">IF(ROW()=4,"",SUM(DX121:ER121))</f>
        <v>0.0285846101572925</v>
      </c>
      <c r="ET121" s="29" t="n">
        <f aca="false">COUNTIF(AR121:BL121,"&gt;0")</f>
        <v>3</v>
      </c>
    </row>
    <row r="122" customFormat="false" ht="15" hidden="false" customHeight="false" outlineLevel="0" collapsed="false">
      <c r="A122" s="19" t="n">
        <v>41608</v>
      </c>
      <c r="B122" s="23" t="n">
        <f aca="false">ABS(Rates_Data!AD122-Rates_Data!AE122)</f>
        <v>0.482596638655462</v>
      </c>
      <c r="C122" s="23" t="n">
        <f aca="false">ABS(Rates_Data!AD122-Rates_Data!AF122)</f>
        <v>0.347067226890756</v>
      </c>
      <c r="D122" s="23" t="n">
        <f aca="false">ABS(Rates_Data!AD122-Rates_Data!AG122)</f>
        <v>0.187504201680672</v>
      </c>
      <c r="E122" s="23" t="n">
        <f aca="false">ABS(Rates_Data!AD122-Rates_Data!AH122)</f>
        <v>0.179327731092437</v>
      </c>
      <c r="F122" s="23" t="n">
        <f aca="false">ABS(Rates_Data!AD122-Rates_Data!AI122)</f>
        <v>1.54246218487395</v>
      </c>
      <c r="G122" s="23" t="n">
        <f aca="false">ABS(Rates_Data!AD122-Rates_Data!AJ122)</f>
        <v>0.371890756302521</v>
      </c>
      <c r="H122" s="23" t="n">
        <f aca="false">ABS(Rates_Data!AE122-Rates_Data!AF122)</f>
        <v>0.135529411764706</v>
      </c>
      <c r="I122" s="23" t="n">
        <f aca="false">ABS(Rates_Data!AE122-Rates_Data!AG122)</f>
        <v>0.29509243697479</v>
      </c>
      <c r="J122" s="23" t="n">
        <f aca="false">ABS(Rates_Data!AE122-Rates_Data!AH122)</f>
        <v>0.303268907563025</v>
      </c>
      <c r="K122" s="23" t="n">
        <f aca="false">ABS(Rates_Data!AE122-Rates_Data!AI122)</f>
        <v>1.05986554621849</v>
      </c>
      <c r="L122" s="23" t="n">
        <f aca="false">ABS(Rates_Data!AE122-Rates_Data!AJ122)</f>
        <v>0.854487394957983</v>
      </c>
      <c r="M122" s="23" t="n">
        <f aca="false">ABS(Rates_Data!AF122-Rates_Data!AG122)</f>
        <v>0.159563025210084</v>
      </c>
      <c r="N122" s="23" t="n">
        <f aca="false">ABS(Rates_Data!AF122-Rates_Data!AH122)</f>
        <v>0.167739495798319</v>
      </c>
      <c r="O122" s="23" t="n">
        <f aca="false">ABS(Rates_Data!AF122-Rates_Data!AI122)</f>
        <v>1.19539495798319</v>
      </c>
      <c r="P122" s="23" t="n">
        <f aca="false">ABS(Rates_Data!AF122-Rates_Data!AJ122)</f>
        <v>0.718957983193277</v>
      </c>
      <c r="Q122" s="23" t="n">
        <f aca="false">ABS(Rates_Data!AG122-Rates_Data!AH122)</f>
        <v>0.00817647058823529</v>
      </c>
      <c r="R122" s="23" t="n">
        <f aca="false">ABS(Rates_Data!AG122-Rates_Data!AI122)</f>
        <v>1.35495798319328</v>
      </c>
      <c r="S122" s="23" t="n">
        <f aca="false">ABS(Rates_Data!AG122-Rates_Data!AJ122)</f>
        <v>0.559394957983193</v>
      </c>
      <c r="T122" s="23" t="n">
        <f aca="false">ABS(Rates_Data!AH122-Rates_Data!AI122)</f>
        <v>1.36313445378151</v>
      </c>
      <c r="U122" s="23" t="n">
        <f aca="false">ABS(Rates_Data!AH122-Rates_Data!AJ122)</f>
        <v>0.551218487394958</v>
      </c>
      <c r="V122" s="23" t="n">
        <f aca="false">ABS(Rates_Data!AI122-Rates_Data!AJ122)</f>
        <v>1.91435294117647</v>
      </c>
      <c r="W122" s="26" t="n">
        <f aca="false">IF(ROW()&lt;4+MinObs-1,"",IFERROR((B122-AVERAGE(B$4:B122))/STDEV(B$4:B122),""))</f>
        <v>0.516697855011999</v>
      </c>
      <c r="X122" s="26" t="n">
        <f aca="false">IF(ROW()&lt;4+MinObs-1,"",IFERROR((C122-AVERAGE(C$4:C122))/STDEV(C$4:C122),""))</f>
        <v>-0.1678678258457</v>
      </c>
      <c r="Y122" s="26" t="n">
        <f aca="false">IF(ROW()&lt;4+MinObs-1,"",IFERROR((D122-AVERAGE(D$4:D122))/STDEV(D$4:D122),""))</f>
        <v>-0.753568401721287</v>
      </c>
      <c r="Z122" s="26" t="n">
        <f aca="false">IF(ROW()&lt;4+MinObs-1,"",IFERROR((E122-AVERAGE(E$4:E122))/STDEV(E$4:E122),""))</f>
        <v>-1.24426463584378</v>
      </c>
      <c r="AA122" s="26" t="n">
        <f aca="false">IF(ROW()&lt;4+MinObs-1,"",IFERROR((F122-AVERAGE(F$4:F122))/STDEV(F$4:F122),""))</f>
        <v>2.66044692028787</v>
      </c>
      <c r="AB122" s="26" t="n">
        <f aca="false">IF(ROW()&lt;4+MinObs-1,"",IFERROR((G122-AVERAGE(G$4:G122))/STDEV(G$4:G122),""))</f>
        <v>-0.0448837968746492</v>
      </c>
      <c r="AC122" s="26" t="n">
        <f aca="false">IF(ROW()&lt;4+MinObs-1,"",IFERROR((H122-AVERAGE(H$4:H122))/STDEV(H$4:H122),""))</f>
        <v>-0.687108999969998</v>
      </c>
      <c r="AD122" s="26" t="n">
        <f aca="false">IF(ROW()&lt;4+MinObs-1,"",IFERROR((I122-AVERAGE(I$4:I122))/STDEV(I$4:I122),""))</f>
        <v>-0.24071972850223</v>
      </c>
      <c r="AE122" s="26" t="n">
        <f aca="false">IF(ROW()&lt;4+MinObs-1,"",IFERROR((J122-AVERAGE(J$4:J122))/STDEV(J$4:J122),""))</f>
        <v>-0.600871472354148</v>
      </c>
      <c r="AF122" s="26" t="n">
        <f aca="false">IF(ROW()&lt;4+MinObs-1,"",IFERROR((K122-AVERAGE(K$4:K122))/STDEV(K$4:K122),""))</f>
        <v>2.19528462545581</v>
      </c>
      <c r="AG122" s="26" t="n">
        <f aca="false">IF(ROW()&lt;4+MinObs-1,"",IFERROR((L122-AVERAGE(L$4:L122))/STDEV(L$4:L122),""))</f>
        <v>1.7726004132072</v>
      </c>
      <c r="AH122" s="26" t="n">
        <f aca="false">IF(ROW()&lt;4+MinObs-1,"",IFERROR((M122-AVERAGE(M$4:M122))/STDEV(M$4:M122),""))</f>
        <v>-0.683020176652976</v>
      </c>
      <c r="AI122" s="26" t="n">
        <f aca="false">IF(ROW()&lt;4+MinObs-1,"",IFERROR((N122-AVERAGE(N$4:N122))/STDEV(N$4:N122),""))</f>
        <v>-1.04060783960311</v>
      </c>
      <c r="AJ122" s="26" t="n">
        <f aca="false">IF(ROW()&lt;4+MinObs-1,"",IFERROR((O122-AVERAGE(O$4:O122))/STDEV(O$4:O122),""))</f>
        <v>2.79354195736873</v>
      </c>
      <c r="AK122" s="26" t="n">
        <f aca="false">IF(ROW()&lt;4+MinObs-1,"",IFERROR((P122-AVERAGE(P$4:P122))/STDEV(P$4:P122),""))</f>
        <v>1.32055680141975</v>
      </c>
      <c r="AL122" s="26" t="n">
        <f aca="false">IF(ROW()&lt;4+MinObs-1,"",IFERROR((Q122-AVERAGE(Q$4:Q122))/STDEV(Q$4:Q122),""))</f>
        <v>-0.968781787071711</v>
      </c>
      <c r="AM122" s="26" t="n">
        <f aca="false">IF(ROW()&lt;4+MinObs-1,"",IFERROR((R122-AVERAGE(R$4:R122))/STDEV(R$4:R122),""))</f>
        <v>1.83275619195943</v>
      </c>
      <c r="AN122" s="26" t="n">
        <f aca="false">IF(ROW()&lt;4+MinObs-1,"",IFERROR((S122-AVERAGE(S$4:S122))/STDEV(S$4:S122),""))</f>
        <v>-0.220399913292132</v>
      </c>
      <c r="AO122" s="26" t="n">
        <f aca="false">IF(ROW()&lt;4+MinObs-1,"",IFERROR((T122-AVERAGE(T$4:T122))/STDEV(T$4:T122),""))</f>
        <v>2.11320137545917</v>
      </c>
      <c r="AP122" s="26" t="n">
        <f aca="false">IF(ROW()&lt;4+MinObs-1,"",IFERROR((U122-AVERAGE(U$4:U122))/STDEV(U$4:U122),""))</f>
        <v>-0.398517861568974</v>
      </c>
      <c r="AQ122" s="26" t="n">
        <f aca="false">IF(ROW()&lt;4+MinObs-1,"",IFERROR((V122-AVERAGE(V$4:V122))/STDEV(V$4:V122),""))</f>
        <v>3.39323944860987</v>
      </c>
      <c r="AR122" s="26" t="n">
        <f aca="false">IF(W122="",0,IF(W122&gt;=z4,w4,IF(W122&gt;=z3,w3,IF(W122&gt;=zEntry,w2,IF(AND(W122&gt;=ExitZ,AR121&gt;0),w2,0)))))</f>
        <v>0</v>
      </c>
      <c r="AS122" s="26" t="n">
        <f aca="false">IF(X122="",0,IF(X122&gt;=z4,w4,IF(X122&gt;=z3,w3,IF(X122&gt;=zEntry,w2,IF(AND(X122&gt;=ExitZ,AS121&gt;0),w2,0)))))</f>
        <v>0</v>
      </c>
      <c r="AT122" s="26" t="n">
        <f aca="false">IF(Y122="",0,IF(Y122&gt;=z4,w4,IF(Y122&gt;=z3,w3,IF(Y122&gt;=zEntry,w2,IF(AND(Y122&gt;=ExitZ,AT121&gt;0),w2,0)))))</f>
        <v>0</v>
      </c>
      <c r="AU122" s="26" t="n">
        <f aca="false">IF(Z122="",0,IF(Z122&gt;=z4,w4,IF(Z122&gt;=z3,w3,IF(Z122&gt;=zEntry,w2,IF(AND(Z122&gt;=ExitZ,AU121&gt;0),w2,0)))))</f>
        <v>0</v>
      </c>
      <c r="AV122" s="26" t="n">
        <f aca="false">IF(AA122="",0,IF(AA122&gt;=z4,w4,IF(AA122&gt;=z3,w3,IF(AA122&gt;=zEntry,w2,IF(AND(AA122&gt;=ExitZ,AV121&gt;0),w2,0)))))</f>
        <v>1</v>
      </c>
      <c r="AW122" s="26" t="n">
        <f aca="false">IF(AB122="",0,IF(AB122&gt;=z4,w4,IF(AB122&gt;=z3,w3,IF(AB122&gt;=zEntry,w2,IF(AND(AB122&gt;=ExitZ,AW121&gt;0),w2,0)))))</f>
        <v>0</v>
      </c>
      <c r="AX122" s="26" t="n">
        <f aca="false">IF(AC122="",0,IF(AC122&gt;=z4,w4,IF(AC122&gt;=z3,w3,IF(AC122&gt;=zEntry,w2,IF(AND(AC122&gt;=ExitZ,AX121&gt;0),w2,0)))))</f>
        <v>0</v>
      </c>
      <c r="AY122" s="26" t="n">
        <f aca="false">IF(AD122="",0,IF(AD122&gt;=z4,w4,IF(AD122&gt;=z3,w3,IF(AD122&gt;=zEntry,w2,IF(AND(AD122&gt;=ExitZ,AY121&gt;0),w2,0)))))</f>
        <v>0</v>
      </c>
      <c r="AZ122" s="26" t="n">
        <f aca="false">IF(AE122="",0,IF(AE122&gt;=z4,w4,IF(AE122&gt;=z3,w3,IF(AE122&gt;=zEntry,w2,IF(AND(AE122&gt;=ExitZ,AZ121&gt;0),w2,0)))))</f>
        <v>0</v>
      </c>
      <c r="BA122" s="26" t="n">
        <f aca="false">IF(AF122="",0,IF(AF122&gt;=z4,w4,IF(AF122&gt;=z3,w3,IF(AF122&gt;=zEntry,w2,IF(AND(AF122&gt;=ExitZ,BA121&gt;0),w2,0)))))</f>
        <v>1</v>
      </c>
      <c r="BB122" s="26" t="n">
        <f aca="false">IF(AG122="",0,IF(AG122&gt;=z4,w4,IF(AG122&gt;=z3,w3,IF(AG122&gt;=zEntry,w2,IF(AND(AG122&gt;=ExitZ,BB121&gt;0),w2,0)))))</f>
        <v>0</v>
      </c>
      <c r="BC122" s="26" t="n">
        <f aca="false">IF(AH122="",0,IF(AH122&gt;=z4,w4,IF(AH122&gt;=z3,w3,IF(AH122&gt;=zEntry,w2,IF(AND(AH122&gt;=ExitZ,BC121&gt;0),w2,0)))))</f>
        <v>0</v>
      </c>
      <c r="BD122" s="26" t="n">
        <f aca="false">IF(AI122="",0,IF(AI122&gt;=z4,w4,IF(AI122&gt;=z3,w3,IF(AI122&gt;=zEntry,w2,IF(AND(AI122&gt;=ExitZ,BD121&gt;0),w2,0)))))</f>
        <v>0</v>
      </c>
      <c r="BE122" s="26" t="n">
        <f aca="false">IF(AJ122="",0,IF(AJ122&gt;=z4,w4,IF(AJ122&gt;=z3,w3,IF(AJ122&gt;=zEntry,w2,IF(AND(AJ122&gt;=ExitZ,BE121&gt;0),w2,0)))))</f>
        <v>1</v>
      </c>
      <c r="BF122" s="26" t="n">
        <f aca="false">IF(AK122="",0,IF(AK122&gt;=z4,w4,IF(AK122&gt;=z3,w3,IF(AK122&gt;=zEntry,w2,IF(AND(AK122&gt;=ExitZ,BF121&gt;0),w2,0)))))</f>
        <v>0</v>
      </c>
      <c r="BG122" s="26" t="n">
        <f aca="false">IF(AL122="",0,IF(AL122&gt;=z4,w4,IF(AL122&gt;=z3,w3,IF(AL122&gt;=zEntry,w2,IF(AND(AL122&gt;=ExitZ,BG121&gt;0),w2,0)))))</f>
        <v>0</v>
      </c>
      <c r="BH122" s="26" t="n">
        <f aca="false">IF(AM122="",0,IF(AM122&gt;=z4,w4,IF(AM122&gt;=z3,w3,IF(AM122&gt;=zEntry,w2,IF(AND(AM122&gt;=ExitZ,BH121&gt;0),w2,0)))))</f>
        <v>0</v>
      </c>
      <c r="BI122" s="26" t="n">
        <f aca="false">IF(AN122="",0,IF(AN122&gt;=z4,w4,IF(AN122&gt;=z3,w3,IF(AN122&gt;=zEntry,w2,IF(AND(AN122&gt;=ExitZ,BI121&gt;0),w2,0)))))</f>
        <v>0</v>
      </c>
      <c r="BJ122" s="26" t="n">
        <f aca="false">IF(AO122="",0,IF(AO122&gt;=z4,w4,IF(AO122&gt;=z3,w3,IF(AO122&gt;=zEntry,w2,IF(AND(AO122&gt;=ExitZ,BJ121&gt;0),w2,0)))))</f>
        <v>1</v>
      </c>
      <c r="BK122" s="26" t="n">
        <f aca="false">IF(AP122="",0,IF(AP122&gt;=z4,w4,IF(AP122&gt;=z3,w3,IF(AP122&gt;=zEntry,w2,IF(AND(AP122&gt;=ExitZ,BK121&gt;0),w2,0)))))</f>
        <v>0</v>
      </c>
      <c r="BL122" s="26" t="n">
        <f aca="false">IF(AQ122="",0,IF(AQ122&gt;=z4,w4,IF(AQ122&gt;=z3,w3,IF(AQ122&gt;=zEntry,w2,IF(AND(AQ122&gt;=ExitZ,BL121&gt;0),w2,0)))))</f>
        <v>1.5</v>
      </c>
      <c r="BM122" s="23" t="n">
        <f aca="false">IF(Rates_Data!AD121&gt;=Rates_Data!AE121,Rates_Data!AK122-Rates_Data!AL122,Rates_Data!AL122-Rates_Data!AK122)</f>
        <v>0.007771</v>
      </c>
      <c r="BN122" s="23" t="n">
        <f aca="false">IF(Rates_Data!AD121&gt;=Rates_Data!AF121,Rates_Data!AK122-Rates_Data!AM122,Rates_Data!AM122-Rates_Data!AK122)</f>
        <v>0.013243</v>
      </c>
      <c r="BO122" s="23" t="n">
        <f aca="false">IF(Rates_Data!AD121&gt;=Rates_Data!AG121,Rates_Data!AK122-Rates_Data!AN122,Rates_Data!AN122-Rates_Data!AK122)</f>
        <v>-0.00245099999999999</v>
      </c>
      <c r="BP122" s="23" t="n">
        <f aca="false">IF(Rates_Data!AD121&gt;=Rates_Data!AH121,Rates_Data!AK122-Rates_Data!AO122,Rates_Data!AO122-Rates_Data!AK122)</f>
        <v>0.011742</v>
      </c>
      <c r="BQ122" s="23" t="n">
        <f aca="false">IF(Rates_Data!AD121&gt;=Rates_Data!AI121,Rates_Data!AK122-Rates_Data!AP122,Rates_Data!AP122-Rates_Data!AK122)</f>
        <v>-0.011875</v>
      </c>
      <c r="BR122" s="23" t="n">
        <f aca="false">IF(Rates_Data!AD121&gt;=Rates_Data!AJ121,Rates_Data!AK122-Rates_Data!AQ122,Rates_Data!AQ122-Rates_Data!AK122)</f>
        <v>0.00969</v>
      </c>
      <c r="BS122" s="23" t="n">
        <f aca="false">IF(Rates_Data!AE121&gt;=Rates_Data!AF121,Rates_Data!AL122-Rates_Data!AM122,Rates_Data!AM122-Rates_Data!AL122)</f>
        <v>0.005472</v>
      </c>
      <c r="BT122" s="23" t="n">
        <f aca="false">IF(Rates_Data!AE121&gt;=Rates_Data!AG121,Rates_Data!AL122-Rates_Data!AN122,Rates_Data!AN122-Rates_Data!AL122)</f>
        <v>0.00532</v>
      </c>
      <c r="BU122" s="23" t="n">
        <f aca="false">IF(Rates_Data!AE121&gt;=Rates_Data!AH121,Rates_Data!AL122-Rates_Data!AO122,Rates_Data!AO122-Rates_Data!AL122)</f>
        <v>0.00397099999999999</v>
      </c>
      <c r="BV122" s="23" t="n">
        <f aca="false">IF(Rates_Data!AE121&gt;=Rates_Data!AI121,Rates_Data!AL122-Rates_Data!AP122,Rates_Data!AP122-Rates_Data!AL122)</f>
        <v>-0.004104</v>
      </c>
      <c r="BW122" s="23" t="n">
        <f aca="false">IF(Rates_Data!AE121&gt;=Rates_Data!AJ121,Rates_Data!AL122-Rates_Data!AQ122,Rates_Data!AQ122-Rates_Data!AL122)</f>
        <v>0.001919</v>
      </c>
      <c r="BX122" s="23" t="n">
        <f aca="false">IF(Rates_Data!AF121&gt;=Rates_Data!AG121,Rates_Data!AM122-Rates_Data!AN122,Rates_Data!AN122-Rates_Data!AM122)</f>
        <v>0.010792</v>
      </c>
      <c r="BY122" s="23" t="n">
        <f aca="false">IF(Rates_Data!AF121&gt;=Rates_Data!AH121,Rates_Data!AM122-Rates_Data!AO122,Rates_Data!AO122-Rates_Data!AM122)</f>
        <v>-0.001501</v>
      </c>
      <c r="BZ122" s="23" t="n">
        <f aca="false">IF(Rates_Data!AF121&gt;=Rates_Data!AI121,Rates_Data!AM122-Rates_Data!AP122,Rates_Data!AP122-Rates_Data!AM122)</f>
        <v>0.001368</v>
      </c>
      <c r="CA122" s="23" t="n">
        <f aca="false">IF(Rates_Data!AF121&gt;=Rates_Data!AJ121,Rates_Data!AM122-Rates_Data!AQ122,Rates_Data!AQ122-Rates_Data!AM122)</f>
        <v>-0.003553</v>
      </c>
      <c r="CB122" s="23" t="n">
        <f aca="false">IF(Rates_Data!AG121&gt;=Rates_Data!AH121,Rates_Data!AN122-Rates_Data!AO122,Rates_Data!AO122-Rates_Data!AN122)</f>
        <v>0.009291</v>
      </c>
      <c r="CC122" s="23" t="n">
        <f aca="false">IF(Rates_Data!AG121&gt;=Rates_Data!AI121,Rates_Data!AN122-Rates_Data!AP122,Rates_Data!AP122-Rates_Data!AN122)</f>
        <v>-0.009424</v>
      </c>
      <c r="CD122" s="23" t="n">
        <f aca="false">IF(Rates_Data!AG121&gt;=Rates_Data!AJ121,Rates_Data!AN122-Rates_Data!AQ122,Rates_Data!AQ122-Rates_Data!AN122)</f>
        <v>0.007239</v>
      </c>
      <c r="CE122" s="23" t="n">
        <f aca="false">IF(Rates_Data!AH121&gt;=Rates_Data!AI121,Rates_Data!AO122-Rates_Data!AP122,Rates_Data!AP122-Rates_Data!AO122)</f>
        <v>-0.000133000000000006</v>
      </c>
      <c r="CF122" s="23" t="n">
        <f aca="false">IF(Rates_Data!AH121&gt;=Rates_Data!AJ121,Rates_Data!AO122-Rates_Data!AQ122,Rates_Data!AQ122-Rates_Data!AO122)</f>
        <v>-0.00205199999999999</v>
      </c>
      <c r="CG122" s="23" t="n">
        <f aca="false">IF(Rates_Data!AI121&gt;=Rates_Data!AJ121,Rates_Data!AP122-Rates_Data!AQ122,Rates_Data!AQ122-Rates_Data!AP122)</f>
        <v>-0.002185</v>
      </c>
      <c r="CH122" s="27" t="n">
        <f aca="false">IF(ROW()&lt;4+VolLB,"",STDEV(INDEX($BM:$BM,ROW()-VolLB+1):INDEX($BM:$BM,ROW()))*SQRT(12))</f>
        <v>0.0197268086852578</v>
      </c>
      <c r="CI122" s="27" t="n">
        <f aca="false">IF(ROW()&lt;4+VolLB,"",STDEV(INDEX($BN:$BN,ROW()-VolLB+1):INDEX($BN:$BN,ROW()))*SQRT(12))</f>
        <v>0.021213445280675</v>
      </c>
      <c r="CJ122" s="27" t="n">
        <f aca="false">IF(ROW()&lt;4+VolLB,"",STDEV(INDEX($BO:$BO,ROW()-VolLB+1):INDEX($BO:$BO,ROW()))*SQRT(12))</f>
        <v>0.0195780086664312</v>
      </c>
      <c r="CK122" s="27" t="n">
        <f aca="false">IF(ROW()&lt;4+VolLB,"",STDEV(INDEX($BP:$BP,ROW()-VolLB+1):INDEX($BP:$BP,ROW()))*SQRT(12))</f>
        <v>0.019211275999118</v>
      </c>
      <c r="CL122" s="27" t="n">
        <f aca="false">IF(ROW()&lt;4+VolLB,"",STDEV(INDEX($BQ:$BQ,ROW()-VolLB+1):INDEX($BQ:$BQ,ROW()))*SQRT(12))</f>
        <v>0.0215710551557714</v>
      </c>
      <c r="CM122" s="27" t="n">
        <f aca="false">IF(ROW()&lt;4+VolLB,"",STDEV(INDEX($BR:$BR,ROW()-VolLB+1):INDEX($BR:$BR,ROW()))*SQRT(12))</f>
        <v>0.0188098551461474</v>
      </c>
      <c r="CN122" s="27" t="n">
        <f aca="false">IF(ROW()&lt;4+VolLB,"",STDEV(INDEX($BS:$BS,ROW()-VolLB+1):INDEX($BS:$BS,ROW()))*SQRT(12))</f>
        <v>0.0225639955504339</v>
      </c>
      <c r="CO122" s="27" t="n">
        <f aca="false">IF(ROW()&lt;4+VolLB,"",STDEV(INDEX($BT:$BT,ROW()-VolLB+1):INDEX($BT:$BT,ROW()))*SQRT(12))</f>
        <v>0.0190710765226647</v>
      </c>
      <c r="CP122" s="27" t="n">
        <f aca="false">IF(ROW()&lt;4+VolLB,"",STDEV(INDEX($BU:$BU,ROW()-VolLB+1):INDEX($BU:$BU,ROW()))*SQRT(12))</f>
        <v>0.0225827427858826</v>
      </c>
      <c r="CQ122" s="27" t="n">
        <f aca="false">IF(ROW()&lt;4+VolLB,"",STDEV(INDEX($BV:$BV,ROW()-VolLB+1):INDEX($BV:$BV,ROW()))*SQRT(12))</f>
        <v>0.0200107694002624</v>
      </c>
      <c r="CR122" s="27" t="n">
        <f aca="false">IF(ROW()&lt;4+VolLB,"",STDEV(INDEX($BW:$BW,ROW()-VolLB+1):INDEX($BW:$BW,ROW()))*SQRT(12))</f>
        <v>0.017713630374053</v>
      </c>
      <c r="CS122" s="27" t="n">
        <f aca="false">IF(ROW()&lt;4+VolLB,"",STDEV(INDEX($BX:$BX,ROW()-VolLB+1):INDEX($BX:$BX,ROW()))*SQRT(12))</f>
        <v>0.024049164111798</v>
      </c>
      <c r="CT122" s="27" t="n">
        <f aca="false">IF(ROW()&lt;4+VolLB,"",STDEV(INDEX($BY:$BY,ROW()-VolLB+1):INDEX($BY:$BY,ROW()))*SQRT(12))</f>
        <v>0.0199329563114528</v>
      </c>
      <c r="CU122" s="27" t="n">
        <f aca="false">IF(ROW()&lt;4+VolLB,"",STDEV(INDEX($BZ:$BZ,ROW()-VolLB+1):INDEX($BZ:$BZ,ROW()))*SQRT(12))</f>
        <v>0.0244245863410895</v>
      </c>
      <c r="CV122" s="27" t="n">
        <f aca="false">IF(ROW()&lt;4+VolLB,"",STDEV(INDEX($CA:$CA,ROW()-VolLB+1):INDEX($CA:$CA,ROW()))*SQRT(12))</f>
        <v>0.0172384527468321</v>
      </c>
      <c r="CW122" s="27" t="n">
        <f aca="false">IF(ROW()&lt;4+VolLB,"",STDEV(INDEX($CB:$CB,ROW()-VolLB+1):INDEX($CB:$CB,ROW()))*SQRT(12))</f>
        <v>0.019893656308817</v>
      </c>
      <c r="CX122" s="27" t="n">
        <f aca="false">IF(ROW()&lt;4+VolLB,"",STDEV(INDEX($CC:$CC,ROW()-VolLB+1):INDEX($CC:$CC,ROW()))*SQRT(12))</f>
        <v>0.0211433534869989</v>
      </c>
      <c r="CY122" s="27" t="n">
        <f aca="false">IF(ROW()&lt;4+VolLB,"",STDEV(INDEX($CD:$CD,ROW()-VolLB+1):INDEX($CD:$CD,ROW()))*SQRT(12))</f>
        <v>0.0187055942668548</v>
      </c>
      <c r="CZ122" s="27" t="n">
        <f aca="false">IF(ROW()&lt;4+VolLB,"",STDEV(INDEX($CE:$CE,ROW()-VolLB+1):INDEX($CE:$CE,ROW()))*SQRT(12))</f>
        <v>0.0190575969711369</v>
      </c>
      <c r="DA122" s="27" t="n">
        <f aca="false">IF(ROW()&lt;4+VolLB,"",STDEV(INDEX($CF:$CF,ROW()-VolLB+1):INDEX($CF:$CF,ROW()))*SQRT(12))</f>
        <v>0.0193843260531114</v>
      </c>
      <c r="DB122" s="27" t="n">
        <f aca="false">IF(ROW()&lt;4+VolLB,"",STDEV(INDEX($CG:$CG,ROW()-VolLB+1):INDEX($CG:$CG,ROW()))*SQRT(12))</f>
        <v>0.0214243802775294</v>
      </c>
      <c r="DC122" s="26" t="n">
        <f aca="false">IF(OR(AR122=0,CH122="",CH122=0),0,AR122*MIN(MaxScal,TgtVol/CH122))</f>
        <v>0</v>
      </c>
      <c r="DD122" s="26" t="n">
        <f aca="false">IF(OR(AS122=0,CI122="",CI122=0),0,AS122*MIN(MaxScal,TgtVol/CI122))</f>
        <v>0</v>
      </c>
      <c r="DE122" s="26" t="n">
        <f aca="false">IF(OR(AT122=0,CJ122="",CJ122=0),0,AT122*MIN(MaxScal,TgtVol/CJ122))</f>
        <v>0</v>
      </c>
      <c r="DF122" s="26" t="n">
        <f aca="false">IF(OR(AU122=0,CK122="",CK122=0),0,AU122*MIN(MaxScal,TgtVol/CK122))</f>
        <v>0</v>
      </c>
      <c r="DG122" s="26" t="n">
        <f aca="false">IF(OR(AV122=0,CL122="",CL122=0),0,AV122*MIN(MaxScal,TgtVol/CL122))</f>
        <v>0.927168367776804</v>
      </c>
      <c r="DH122" s="26" t="n">
        <f aca="false">IF(OR(AW122=0,CM122="",CM122=0),0,AW122*MIN(MaxScal,TgtVol/CM122))</f>
        <v>0</v>
      </c>
      <c r="DI122" s="26" t="n">
        <f aca="false">IF(OR(AX122=0,CN122="",CN122=0),0,AX122*MIN(MaxScal,TgtVol/CN122))</f>
        <v>0</v>
      </c>
      <c r="DJ122" s="26" t="n">
        <f aca="false">IF(OR(AY122=0,CO122="",CO122=0),0,AY122*MIN(MaxScal,TgtVol/CO122))</f>
        <v>0</v>
      </c>
      <c r="DK122" s="26" t="n">
        <f aca="false">IF(OR(AZ122=0,CP122="",CP122=0),0,AZ122*MIN(MaxScal,TgtVol/CP122))</f>
        <v>0</v>
      </c>
      <c r="DL122" s="26" t="n">
        <f aca="false">IF(OR(BA122=0,CQ122="",CQ122=0),0,BA122*MIN(MaxScal,TgtVol/CQ122))</f>
        <v>0.999461819780792</v>
      </c>
      <c r="DM122" s="26" t="n">
        <f aca="false">IF(OR(BB122=0,CR122="",CR122=0),0,BB122*MIN(MaxScal,TgtVol/CR122))</f>
        <v>0</v>
      </c>
      <c r="DN122" s="26" t="n">
        <f aca="false">IF(OR(BC122=0,CS122="",CS122=0),0,BC122*MIN(MaxScal,TgtVol/CS122))</f>
        <v>0</v>
      </c>
      <c r="DO122" s="26" t="n">
        <f aca="false">IF(OR(BD122=0,CT122="",CT122=0),0,BD122*MIN(MaxScal,TgtVol/CT122))</f>
        <v>0</v>
      </c>
      <c r="DP122" s="26" t="n">
        <f aca="false">IF(OR(BE122=0,CU122="",CU122=0),0,BE122*MIN(MaxScal,TgtVol/CU122))</f>
        <v>0.818847030639533</v>
      </c>
      <c r="DQ122" s="26" t="n">
        <f aca="false">IF(OR(BF122=0,CV122="",CV122=0),0,BF122*MIN(MaxScal,TgtVol/CV122))</f>
        <v>0</v>
      </c>
      <c r="DR122" s="26" t="n">
        <f aca="false">IF(OR(BG122=0,CW122="",CW122=0),0,BG122*MIN(MaxScal,TgtVol/CW122))</f>
        <v>0</v>
      </c>
      <c r="DS122" s="26" t="n">
        <f aca="false">IF(OR(BH122=0,CX122="",CX122=0),0,BH122*MIN(MaxScal,TgtVol/CX122))</f>
        <v>0</v>
      </c>
      <c r="DT122" s="26" t="n">
        <f aca="false">IF(OR(BI122=0,CY122="",CY122=0),0,BI122*MIN(MaxScal,TgtVol/CY122))</f>
        <v>0</v>
      </c>
      <c r="DU122" s="26" t="n">
        <f aca="false">IF(OR(BJ122=0,CZ122="",CZ122=0),0,BJ122*MIN(MaxScal,TgtVol/CZ122))</f>
        <v>1.04945025494507</v>
      </c>
      <c r="DV122" s="26" t="n">
        <f aca="false">IF(OR(BK122=0,DA122="",DA122=0),0,BK122*MIN(MaxScal,TgtVol/DA122))</f>
        <v>0</v>
      </c>
      <c r="DW122" s="26" t="n">
        <f aca="false">IF(OR(BL122=0,DB122="",DB122=0),0,BL122*MIN(MaxScal,TgtVol/DB122))</f>
        <v>1.40027387543457</v>
      </c>
      <c r="DX122" s="28" t="n">
        <f aca="false">IFERROR(DC121*BM122,"")</f>
        <v>0</v>
      </c>
      <c r="DY122" s="28" t="n">
        <f aca="false">IFERROR(DD121*BN122,"")</f>
        <v>0</v>
      </c>
      <c r="DZ122" s="28" t="n">
        <f aca="false">IFERROR(DE121*BO122,"")</f>
        <v>-0</v>
      </c>
      <c r="EA122" s="28" t="n">
        <f aca="false">IFERROR(DF121*BP122,"")</f>
        <v>0</v>
      </c>
      <c r="EB122" s="28" t="n">
        <f aca="false">IFERROR(DG121*BQ122,"")</f>
        <v>-0</v>
      </c>
      <c r="EC122" s="28" t="n">
        <f aca="false">IFERROR(DH121*BR122,"")</f>
        <v>0</v>
      </c>
      <c r="ED122" s="28" t="n">
        <f aca="false">IFERROR(DI121*BS122,"")</f>
        <v>0</v>
      </c>
      <c r="EE122" s="28" t="n">
        <f aca="false">IFERROR(DJ121*BT122,"")</f>
        <v>0</v>
      </c>
      <c r="EF122" s="28" t="n">
        <f aca="false">IFERROR(DK121*BU122,"")</f>
        <v>0</v>
      </c>
      <c r="EG122" s="28" t="n">
        <f aca="false">IFERROR(DL121*BV122,"")</f>
        <v>-0.00394698134868312</v>
      </c>
      <c r="EH122" s="28" t="n">
        <f aca="false">IFERROR(DM121*BW122,"")</f>
        <v>0</v>
      </c>
      <c r="EI122" s="28" t="n">
        <f aca="false">IFERROR(DN121*BX122,"")</f>
        <v>0</v>
      </c>
      <c r="EJ122" s="28" t="n">
        <f aca="false">IFERROR(DO121*BY122,"")</f>
        <v>-0</v>
      </c>
      <c r="EK122" s="28" t="n">
        <f aca="false">IFERROR(DP121*BZ122,"")</f>
        <v>0.00111832958686361</v>
      </c>
      <c r="EL122" s="28" t="n">
        <f aca="false">IFERROR(DQ121*CA122,"")</f>
        <v>-0</v>
      </c>
      <c r="EM122" s="28" t="n">
        <f aca="false">IFERROR(DR121*CB122,"")</f>
        <v>0</v>
      </c>
      <c r="EN122" s="28" t="n">
        <f aca="false">IFERROR(DS121*CC122,"")</f>
        <v>-0</v>
      </c>
      <c r="EO122" s="28" t="n">
        <f aca="false">IFERROR(DT121*CD122,"")</f>
        <v>0</v>
      </c>
      <c r="EP122" s="28" t="n">
        <f aca="false">IFERROR(DU121*CE122,"")</f>
        <v>-0</v>
      </c>
      <c r="EQ122" s="28" t="n">
        <f aca="false">IFERROR(DV121*CF122,"")</f>
        <v>-0</v>
      </c>
      <c r="ER122" s="28" t="n">
        <f aca="false">IFERROR(DW121*CG122,"")</f>
        <v>-0.00305630102294905</v>
      </c>
      <c r="ES122" s="28" t="n">
        <f aca="false">IF(ROW()=4,"",SUM(DX122:ER122))</f>
        <v>-0.00588495278476856</v>
      </c>
      <c r="ET122" s="29" t="n">
        <f aca="false">COUNTIF(AR122:BL122,"&gt;0")</f>
        <v>5</v>
      </c>
    </row>
    <row r="123" customFormat="false" ht="15" hidden="false" customHeight="false" outlineLevel="0" collapsed="false">
      <c r="A123" s="19" t="n">
        <v>41639</v>
      </c>
      <c r="B123" s="23" t="n">
        <f aca="false">ABS(Rates_Data!AD123-Rates_Data!AE123)</f>
        <v>0.631291666666667</v>
      </c>
      <c r="C123" s="23" t="n">
        <f aca="false">ABS(Rates_Data!AD123-Rates_Data!AF123)</f>
        <v>0.274758333333333</v>
      </c>
      <c r="D123" s="23" t="n">
        <f aca="false">ABS(Rates_Data!AD123-Rates_Data!AG123)</f>
        <v>0.171066666666666</v>
      </c>
      <c r="E123" s="23" t="n">
        <f aca="false">ABS(Rates_Data!AD123-Rates_Data!AH123)</f>
        <v>0.0439583333333335</v>
      </c>
      <c r="F123" s="23" t="n">
        <f aca="false">ABS(Rates_Data!AD123-Rates_Data!AI123)</f>
        <v>1.378875</v>
      </c>
      <c r="G123" s="23" t="n">
        <f aca="false">ABS(Rates_Data!AD123-Rates_Data!AJ123)</f>
        <v>0.473908333333333</v>
      </c>
      <c r="H123" s="23" t="n">
        <f aca="false">ABS(Rates_Data!AE123-Rates_Data!AF123)</f>
        <v>0.356533333333334</v>
      </c>
      <c r="I123" s="23" t="n">
        <f aca="false">ABS(Rates_Data!AE123-Rates_Data!AG123)</f>
        <v>0.460225000000001</v>
      </c>
      <c r="J123" s="23" t="n">
        <f aca="false">ABS(Rates_Data!AE123-Rates_Data!AH123)</f>
        <v>0.587333333333334</v>
      </c>
      <c r="K123" s="23" t="n">
        <f aca="false">ABS(Rates_Data!AE123-Rates_Data!AI123)</f>
        <v>0.747583333333333</v>
      </c>
      <c r="L123" s="23" t="n">
        <f aca="false">ABS(Rates_Data!AE123-Rates_Data!AJ123)</f>
        <v>1.1052</v>
      </c>
      <c r="M123" s="23" t="n">
        <f aca="false">ABS(Rates_Data!AF123-Rates_Data!AG123)</f>
        <v>0.103691666666667</v>
      </c>
      <c r="N123" s="23" t="n">
        <f aca="false">ABS(Rates_Data!AF123-Rates_Data!AH123)</f>
        <v>0.2308</v>
      </c>
      <c r="O123" s="23" t="n">
        <f aca="false">ABS(Rates_Data!AF123-Rates_Data!AI123)</f>
        <v>1.10411666666667</v>
      </c>
      <c r="P123" s="23" t="n">
        <f aca="false">ABS(Rates_Data!AF123-Rates_Data!AJ123)</f>
        <v>0.748666666666667</v>
      </c>
      <c r="Q123" s="23" t="n">
        <f aca="false">ABS(Rates_Data!AG123-Rates_Data!AH123)</f>
        <v>0.127108333333333</v>
      </c>
      <c r="R123" s="23" t="n">
        <f aca="false">ABS(Rates_Data!AG123-Rates_Data!AI123)</f>
        <v>1.20780833333333</v>
      </c>
      <c r="S123" s="23" t="n">
        <f aca="false">ABS(Rates_Data!AG123-Rates_Data!AJ123)</f>
        <v>0.644975</v>
      </c>
      <c r="T123" s="23" t="n">
        <f aca="false">ABS(Rates_Data!AH123-Rates_Data!AI123)</f>
        <v>1.33491666666667</v>
      </c>
      <c r="U123" s="23" t="n">
        <f aca="false">ABS(Rates_Data!AH123-Rates_Data!AJ123)</f>
        <v>0.517866666666667</v>
      </c>
      <c r="V123" s="23" t="n">
        <f aca="false">ABS(Rates_Data!AI123-Rates_Data!AJ123)</f>
        <v>1.85278333333333</v>
      </c>
      <c r="W123" s="26" t="n">
        <f aca="false">IF(ROW()&lt;4+MinObs-1,"",IFERROR((B123-AVERAGE(B$4:B123))/STDEV(B$4:B123),""))</f>
        <v>1.02540658735266</v>
      </c>
      <c r="X123" s="26" t="n">
        <f aca="false">IF(ROW()&lt;4+MinObs-1,"",IFERROR((C123-AVERAGE(C$4:C123))/STDEV(C$4:C123),""))</f>
        <v>-0.389967566806809</v>
      </c>
      <c r="Y123" s="26" t="n">
        <f aca="false">IF(ROW()&lt;4+MinObs-1,"",IFERROR((D123-AVERAGE(D$4:D123))/STDEV(D$4:D123),""))</f>
        <v>-0.783261992456215</v>
      </c>
      <c r="Z123" s="26" t="n">
        <f aca="false">IF(ROW()&lt;4+MinObs-1,"",IFERROR((E123-AVERAGE(E$4:E123))/STDEV(E$4:E123),""))</f>
        <v>-1.53993456851387</v>
      </c>
      <c r="AA123" s="26" t="n">
        <f aca="false">IF(ROW()&lt;4+MinObs-1,"",IFERROR((F123-AVERAGE(F$4:F123))/STDEV(F$4:F123),""))</f>
        <v>2.1808469846504</v>
      </c>
      <c r="AB123" s="26" t="n">
        <f aca="false">IF(ROW()&lt;4+MinObs-1,"",IFERROR((G123-AVERAGE(G$4:G123))/STDEV(G$4:G123),""))</f>
        <v>0.279860038696439</v>
      </c>
      <c r="AC123" s="26" t="n">
        <f aca="false">IF(ROW()&lt;4+MinObs-1,"",IFERROR((H123-AVERAGE(H$4:H123))/STDEV(H$4:H123),""))</f>
        <v>0.2880754673775</v>
      </c>
      <c r="AD123" s="26" t="n">
        <f aca="false">IF(ROW()&lt;4+MinObs-1,"",IFERROR((I123-AVERAGE(I$4:I123))/STDEV(I$4:I123),""))</f>
        <v>0.163240978880779</v>
      </c>
      <c r="AE123" s="26" t="n">
        <f aca="false">IF(ROW()&lt;4+MinObs-1,"",IFERROR((J123-AVERAGE(J$4:J123))/STDEV(J$4:J123),""))</f>
        <v>0.215367053540355</v>
      </c>
      <c r="AF123" s="26" t="n">
        <f aca="false">IF(ROW()&lt;4+MinObs-1,"",IFERROR((K123-AVERAGE(K$4:K123))/STDEV(K$4:K123),""))</f>
        <v>1.19653057535464</v>
      </c>
      <c r="AG123" s="26" t="n">
        <f aca="false">IF(ROW()&lt;4+MinObs-1,"",IFERROR((L123-AVERAGE(L$4:L123))/STDEV(L$4:L123),""))</f>
        <v>2.54391800194288</v>
      </c>
      <c r="AH123" s="26" t="n">
        <f aca="false">IF(ROW()&lt;4+MinObs-1,"",IFERROR((M123-AVERAGE(M$4:M123))/STDEV(M$4:M123),""))</f>
        <v>-0.799810792271307</v>
      </c>
      <c r="AI123" s="26" t="n">
        <f aca="false">IF(ROW()&lt;4+MinObs-1,"",IFERROR((N123-AVERAGE(N$4:N123))/STDEV(N$4:N123),""))</f>
        <v>-0.870556880934165</v>
      </c>
      <c r="AJ123" s="26" t="n">
        <f aca="false">IF(ROW()&lt;4+MinObs-1,"",IFERROR((O123-AVERAGE(O$4:O123))/STDEV(O$4:O123),""))</f>
        <v>2.40840521057582</v>
      </c>
      <c r="AK123" s="26" t="n">
        <f aca="false">IF(ROW()&lt;4+MinObs-1,"",IFERROR((P123-AVERAGE(P$4:P123))/STDEV(P$4:P123),""))</f>
        <v>1.416702157528</v>
      </c>
      <c r="AL123" s="26" t="n">
        <f aca="false">IF(ROW()&lt;4+MinObs-1,"",IFERROR((Q123-AVERAGE(Q$4:Q123))/STDEV(Q$4:Q123),""))</f>
        <v>-0.685575924234015</v>
      </c>
      <c r="AM123" s="26" t="n">
        <f aca="false">IF(ROW()&lt;4+MinObs-1,"",IFERROR((R123-AVERAGE(R$4:R123))/STDEV(R$4:R123),""))</f>
        <v>1.50314055045076</v>
      </c>
      <c r="AN123" s="26" t="n">
        <f aca="false">IF(ROW()&lt;4+MinObs-1,"",IFERROR((S123-AVERAGE(S$4:S123))/STDEV(S$4:S123),""))</f>
        <v>-0.0453386461450014</v>
      </c>
      <c r="AO123" s="26" t="n">
        <f aca="false">IF(ROW()&lt;4+MinObs-1,"",IFERROR((T123-AVERAGE(T$4:T123))/STDEV(T$4:T123),""))</f>
        <v>1.9942555244437</v>
      </c>
      <c r="AP123" s="26" t="n">
        <f aca="false">IF(ROW()&lt;4+MinObs-1,"",IFERROR((U123-AVERAGE(U$4:U123))/STDEV(U$4:U123),""))</f>
        <v>-0.471878942560036</v>
      </c>
      <c r="AQ123" s="26" t="n">
        <f aca="false">IF(ROW()&lt;4+MinObs-1,"",IFERROR((V123-AVERAGE(V$4:V123))/STDEV(V$4:V123),""))</f>
        <v>3.09910955657815</v>
      </c>
      <c r="AR123" s="26" t="n">
        <f aca="false">IF(W123="",0,IF(W123&gt;=z4,w4,IF(W123&gt;=z3,w3,IF(W123&gt;=zEntry,w2,IF(AND(W123&gt;=ExitZ,AR122&gt;0),w2,0)))))</f>
        <v>0</v>
      </c>
      <c r="AS123" s="26" t="n">
        <f aca="false">IF(X123="",0,IF(X123&gt;=z4,w4,IF(X123&gt;=z3,w3,IF(X123&gt;=zEntry,w2,IF(AND(X123&gt;=ExitZ,AS122&gt;0),w2,0)))))</f>
        <v>0</v>
      </c>
      <c r="AT123" s="26" t="n">
        <f aca="false">IF(Y123="",0,IF(Y123&gt;=z4,w4,IF(Y123&gt;=z3,w3,IF(Y123&gt;=zEntry,w2,IF(AND(Y123&gt;=ExitZ,AT122&gt;0),w2,0)))))</f>
        <v>0</v>
      </c>
      <c r="AU123" s="26" t="n">
        <f aca="false">IF(Z123="",0,IF(Z123&gt;=z4,w4,IF(Z123&gt;=z3,w3,IF(Z123&gt;=zEntry,w2,IF(AND(Z123&gt;=ExitZ,AU122&gt;0),w2,0)))))</f>
        <v>0</v>
      </c>
      <c r="AV123" s="26" t="n">
        <f aca="false">IF(AA123="",0,IF(AA123&gt;=z4,w4,IF(AA123&gt;=z3,w3,IF(AA123&gt;=zEntry,w2,IF(AND(AA123&gt;=ExitZ,AV122&gt;0),w2,0)))))</f>
        <v>1</v>
      </c>
      <c r="AW123" s="26" t="n">
        <f aca="false">IF(AB123="",0,IF(AB123&gt;=z4,w4,IF(AB123&gt;=z3,w3,IF(AB123&gt;=zEntry,w2,IF(AND(AB123&gt;=ExitZ,AW122&gt;0),w2,0)))))</f>
        <v>0</v>
      </c>
      <c r="AX123" s="26" t="n">
        <f aca="false">IF(AC123="",0,IF(AC123&gt;=z4,w4,IF(AC123&gt;=z3,w3,IF(AC123&gt;=zEntry,w2,IF(AND(AC123&gt;=ExitZ,AX122&gt;0),w2,0)))))</f>
        <v>0</v>
      </c>
      <c r="AY123" s="26" t="n">
        <f aca="false">IF(AD123="",0,IF(AD123&gt;=z4,w4,IF(AD123&gt;=z3,w3,IF(AD123&gt;=zEntry,w2,IF(AND(AD123&gt;=ExitZ,AY122&gt;0),w2,0)))))</f>
        <v>0</v>
      </c>
      <c r="AZ123" s="26" t="n">
        <f aca="false">IF(AE123="",0,IF(AE123&gt;=z4,w4,IF(AE123&gt;=z3,w3,IF(AE123&gt;=zEntry,w2,IF(AND(AE123&gt;=ExitZ,AZ122&gt;0),w2,0)))))</f>
        <v>0</v>
      </c>
      <c r="BA123" s="26" t="n">
        <f aca="false">IF(AF123="",0,IF(AF123&gt;=z4,w4,IF(AF123&gt;=z3,w3,IF(AF123&gt;=zEntry,w2,IF(AND(AF123&gt;=ExitZ,BA122&gt;0),w2,0)))))</f>
        <v>0</v>
      </c>
      <c r="BB123" s="26" t="n">
        <f aca="false">IF(AG123="",0,IF(AG123&gt;=z4,w4,IF(AG123&gt;=z3,w3,IF(AG123&gt;=zEntry,w2,IF(AND(AG123&gt;=ExitZ,BB122&gt;0),w2,0)))))</f>
        <v>1</v>
      </c>
      <c r="BC123" s="26" t="n">
        <f aca="false">IF(AH123="",0,IF(AH123&gt;=z4,w4,IF(AH123&gt;=z3,w3,IF(AH123&gt;=zEntry,w2,IF(AND(AH123&gt;=ExitZ,BC122&gt;0),w2,0)))))</f>
        <v>0</v>
      </c>
      <c r="BD123" s="26" t="n">
        <f aca="false">IF(AI123="",0,IF(AI123&gt;=z4,w4,IF(AI123&gt;=z3,w3,IF(AI123&gt;=zEntry,w2,IF(AND(AI123&gt;=ExitZ,BD122&gt;0),w2,0)))))</f>
        <v>0</v>
      </c>
      <c r="BE123" s="26" t="n">
        <f aca="false">IF(AJ123="",0,IF(AJ123&gt;=z4,w4,IF(AJ123&gt;=z3,w3,IF(AJ123&gt;=zEntry,w2,IF(AND(AJ123&gt;=ExitZ,BE122&gt;0),w2,0)))))</f>
        <v>1</v>
      </c>
      <c r="BF123" s="26" t="n">
        <f aca="false">IF(AK123="",0,IF(AK123&gt;=z4,w4,IF(AK123&gt;=z3,w3,IF(AK123&gt;=zEntry,w2,IF(AND(AK123&gt;=ExitZ,BF122&gt;0),w2,0)))))</f>
        <v>0</v>
      </c>
      <c r="BG123" s="26" t="n">
        <f aca="false">IF(AL123="",0,IF(AL123&gt;=z4,w4,IF(AL123&gt;=z3,w3,IF(AL123&gt;=zEntry,w2,IF(AND(AL123&gt;=ExitZ,BG122&gt;0),w2,0)))))</f>
        <v>0</v>
      </c>
      <c r="BH123" s="26" t="n">
        <f aca="false">IF(AM123="",0,IF(AM123&gt;=z4,w4,IF(AM123&gt;=z3,w3,IF(AM123&gt;=zEntry,w2,IF(AND(AM123&gt;=ExitZ,BH122&gt;0),w2,0)))))</f>
        <v>0</v>
      </c>
      <c r="BI123" s="26" t="n">
        <f aca="false">IF(AN123="",0,IF(AN123&gt;=z4,w4,IF(AN123&gt;=z3,w3,IF(AN123&gt;=zEntry,w2,IF(AND(AN123&gt;=ExitZ,BI122&gt;0),w2,0)))))</f>
        <v>0</v>
      </c>
      <c r="BJ123" s="26" t="n">
        <f aca="false">IF(AO123="",0,IF(AO123&gt;=z4,w4,IF(AO123&gt;=z3,w3,IF(AO123&gt;=zEntry,w2,IF(AND(AO123&gt;=ExitZ,BJ122&gt;0),w2,0)))))</f>
        <v>0</v>
      </c>
      <c r="BK123" s="26" t="n">
        <f aca="false">IF(AP123="",0,IF(AP123&gt;=z4,w4,IF(AP123&gt;=z3,w3,IF(AP123&gt;=zEntry,w2,IF(AND(AP123&gt;=ExitZ,BK122&gt;0),w2,0)))))</f>
        <v>0</v>
      </c>
      <c r="BL123" s="26" t="n">
        <f aca="false">IF(AQ123="",0,IF(AQ123&gt;=z4,w4,IF(AQ123&gt;=z3,w3,IF(AQ123&gt;=zEntry,w2,IF(AND(AQ123&gt;=ExitZ,BL122&gt;0),w2,0)))))</f>
        <v>1.5</v>
      </c>
      <c r="BM123" s="23" t="n">
        <f aca="false">IF(Rates_Data!AD122&gt;=Rates_Data!AE122,Rates_Data!AK123-Rates_Data!AL123,Rates_Data!AL123-Rates_Data!AK123)</f>
        <v>-0.001748</v>
      </c>
      <c r="BN123" s="23" t="n">
        <f aca="false">IF(Rates_Data!AD122&gt;=Rates_Data!AF122,Rates_Data!AK123-Rates_Data!AM123,Rates_Data!AM123-Rates_Data!AK123)</f>
        <v>0.00740999999999999</v>
      </c>
      <c r="BO123" s="23" t="n">
        <f aca="false">IF(Rates_Data!AD122&gt;=Rates_Data!AG122,Rates_Data!AK123-Rates_Data!AN123,Rates_Data!AN123-Rates_Data!AK123)</f>
        <v>0.000835999999999992</v>
      </c>
      <c r="BP123" s="23" t="n">
        <f aca="false">IF(Rates_Data!AD122&gt;=Rates_Data!AH122,Rates_Data!AK123-Rates_Data!AO123,Rates_Data!AO123-Rates_Data!AK123)</f>
        <v>0.00484499999999999</v>
      </c>
      <c r="BQ123" s="23" t="n">
        <f aca="false">IF(Rates_Data!AD122&gt;=Rates_Data!AI122,Rates_Data!AK123-Rates_Data!AP123,Rates_Data!AP123-Rates_Data!AK123)</f>
        <v>0.00494</v>
      </c>
      <c r="BR123" s="23" t="n">
        <f aca="false">IF(Rates_Data!AD122&gt;=Rates_Data!AJ122,Rates_Data!AK123-Rates_Data!AQ123,Rates_Data!AQ123-Rates_Data!AK123)</f>
        <v>-0.002451</v>
      </c>
      <c r="BS123" s="23" t="n">
        <f aca="false">IF(Rates_Data!AE122&gt;=Rates_Data!AF122,Rates_Data!AL123-Rates_Data!AM123,Rates_Data!AM123-Rates_Data!AL123)</f>
        <v>-0.009158</v>
      </c>
      <c r="BT123" s="23" t="n">
        <f aca="false">IF(Rates_Data!AE122&gt;=Rates_Data!AG122,Rates_Data!AL123-Rates_Data!AN123,Rates_Data!AN123-Rates_Data!AL123)</f>
        <v>-0.00258399999999999</v>
      </c>
      <c r="BU123" s="23" t="n">
        <f aca="false">IF(Rates_Data!AE122&gt;=Rates_Data!AH122,Rates_Data!AL123-Rates_Data!AO123,Rates_Data!AO123-Rates_Data!AL123)</f>
        <v>-0.00659299999999999</v>
      </c>
      <c r="BV123" s="23" t="n">
        <f aca="false">IF(Rates_Data!AE122&gt;=Rates_Data!AI122,Rates_Data!AL123-Rates_Data!AP123,Rates_Data!AP123-Rates_Data!AL123)</f>
        <v>0.006688</v>
      </c>
      <c r="BW123" s="23" t="n">
        <f aca="false">IF(Rates_Data!AE122&gt;=Rates_Data!AJ122,Rates_Data!AL123-Rates_Data!AQ123,Rates_Data!AQ123-Rates_Data!AL123)</f>
        <v>-0.004199</v>
      </c>
      <c r="BX123" s="23" t="n">
        <f aca="false">IF(Rates_Data!AF122&gt;=Rates_Data!AG122,Rates_Data!AM123-Rates_Data!AN123,Rates_Data!AN123-Rates_Data!AM123)</f>
        <v>0.006574</v>
      </c>
      <c r="BY123" s="23" t="n">
        <f aca="false">IF(Rates_Data!AF122&gt;=Rates_Data!AH122,Rates_Data!AM123-Rates_Data!AO123,Rates_Data!AO123-Rates_Data!AM123)</f>
        <v>0.002565</v>
      </c>
      <c r="BZ123" s="23" t="n">
        <f aca="false">IF(Rates_Data!AF122&gt;=Rates_Data!AI122,Rates_Data!AM123-Rates_Data!AP123,Rates_Data!AP123-Rates_Data!AM123)</f>
        <v>-0.00247</v>
      </c>
      <c r="CA123" s="23" t="n">
        <f aca="false">IF(Rates_Data!AF122&gt;=Rates_Data!AJ122,Rates_Data!AM123-Rates_Data!AQ123,Rates_Data!AQ123-Rates_Data!AM123)</f>
        <v>0.00495899999999999</v>
      </c>
      <c r="CB123" s="23" t="n">
        <f aca="false">IF(Rates_Data!AG122&gt;=Rates_Data!AH122,Rates_Data!AN123-Rates_Data!AO123,Rates_Data!AO123-Rates_Data!AN123)</f>
        <v>-0.004009</v>
      </c>
      <c r="CC123" s="23" t="n">
        <f aca="false">IF(Rates_Data!AG122&gt;=Rates_Data!AI122,Rates_Data!AN123-Rates_Data!AP123,Rates_Data!AP123-Rates_Data!AN123)</f>
        <v>0.004104</v>
      </c>
      <c r="CD123" s="23" t="n">
        <f aca="false">IF(Rates_Data!AG122&gt;=Rates_Data!AJ122,Rates_Data!AN123-Rates_Data!AQ123,Rates_Data!AQ123-Rates_Data!AN123)</f>
        <v>-0.00161500000000001</v>
      </c>
      <c r="CE123" s="23" t="n">
        <f aca="false">IF(Rates_Data!AH122&gt;=Rates_Data!AI122,Rates_Data!AO123-Rates_Data!AP123,Rates_Data!AP123-Rates_Data!AO123)</f>
        <v>9.50000000000061E-005</v>
      </c>
      <c r="CF123" s="23" t="n">
        <f aca="false">IF(Rates_Data!AH122&gt;=Rates_Data!AJ122,Rates_Data!AO123-Rates_Data!AQ123,Rates_Data!AQ123-Rates_Data!AO123)</f>
        <v>0.00239399999999999</v>
      </c>
      <c r="CG123" s="23" t="n">
        <f aca="false">IF(Rates_Data!AI122&gt;=Rates_Data!AJ122,Rates_Data!AP123-Rates_Data!AQ123,Rates_Data!AQ123-Rates_Data!AP123)</f>
        <v>0.002489</v>
      </c>
      <c r="CH123" s="27" t="n">
        <f aca="false">IF(ROW()&lt;4+VolLB,"",STDEV(INDEX($BM:$BM,ROW()-VolLB+1):INDEX($BM:$BM,ROW()))*SQRT(12))</f>
        <v>0.0197873084191911</v>
      </c>
      <c r="CI123" s="27" t="n">
        <f aca="false">IF(ROW()&lt;4+VolLB,"",STDEV(INDEX($BN:$BN,ROW()-VolLB+1):INDEX($BN:$BN,ROW()))*SQRT(12))</f>
        <v>0.0210231940835875</v>
      </c>
      <c r="CJ123" s="27" t="n">
        <f aca="false">IF(ROW()&lt;4+VolLB,"",STDEV(INDEX($BO:$BO,ROW()-VolLB+1):INDEX($BO:$BO,ROW()))*SQRT(12))</f>
        <v>0.0193846059325926</v>
      </c>
      <c r="CK123" s="27" t="n">
        <f aca="false">IF(ROW()&lt;4+VolLB,"",STDEV(INDEX($BP:$BP,ROW()-VolLB+1):INDEX($BP:$BP,ROW()))*SQRT(12))</f>
        <v>0.0192538083572353</v>
      </c>
      <c r="CL123" s="27" t="n">
        <f aca="false">IF(ROW()&lt;4+VolLB,"",STDEV(INDEX($BQ:$BQ,ROW()-VolLB+1):INDEX($BQ:$BQ,ROW()))*SQRT(12))</f>
        <v>0.0216418638357632</v>
      </c>
      <c r="CM123" s="27" t="n">
        <f aca="false">IF(ROW()&lt;4+VolLB,"",STDEV(INDEX($BR:$BR,ROW()-VolLB+1):INDEX($BR:$BR,ROW()))*SQRT(12))</f>
        <v>0.0188739502615693</v>
      </c>
      <c r="CN123" s="27" t="n">
        <f aca="false">IF(ROW()&lt;4+VolLB,"",STDEV(INDEX($BS:$BS,ROW()-VolLB+1):INDEX($BS:$BS,ROW()))*SQRT(12))</f>
        <v>0.0228395950199689</v>
      </c>
      <c r="CO123" s="27" t="n">
        <f aca="false">IF(ROW()&lt;4+VolLB,"",STDEV(INDEX($BT:$BT,ROW()-VolLB+1):INDEX($BT:$BT,ROW()))*SQRT(12))</f>
        <v>0.0190331317223915</v>
      </c>
      <c r="CP123" s="27" t="n">
        <f aca="false">IF(ROW()&lt;4+VolLB,"",STDEV(INDEX($BU:$BU,ROW()-VolLB+1):INDEX($BU:$BU,ROW()))*SQRT(12))</f>
        <v>0.022833531981131</v>
      </c>
      <c r="CQ123" s="27" t="n">
        <f aca="false">IF(ROW()&lt;4+VolLB,"",STDEV(INDEX($BV:$BV,ROW()-VolLB+1):INDEX($BV:$BV,ROW()))*SQRT(12))</f>
        <v>0.0201917555301781</v>
      </c>
      <c r="CR123" s="27" t="n">
        <f aca="false">IF(ROW()&lt;4+VolLB,"",STDEV(INDEX($BW:$BW,ROW()-VolLB+1):INDEX($BW:$BW,ROW()))*SQRT(12))</f>
        <v>0.0179361184620785</v>
      </c>
      <c r="CS123" s="27" t="n">
        <f aca="false">IF(ROW()&lt;4+VolLB,"",STDEV(INDEX($BX:$BX,ROW()-VolLB+1):INDEX($BX:$BX,ROW()))*SQRT(12))</f>
        <v>0.0224470127220273</v>
      </c>
      <c r="CT123" s="27" t="n">
        <f aca="false">IF(ROW()&lt;4+VolLB,"",STDEV(INDEX($BY:$BY,ROW()-VolLB+1):INDEX($BY:$BY,ROW()))*SQRT(12))</f>
        <v>0.0196870658211837</v>
      </c>
      <c r="CU123" s="27" t="n">
        <f aca="false">IF(ROW()&lt;4+VolLB,"",STDEV(INDEX($BZ:$BZ,ROW()-VolLB+1):INDEX($BZ:$BZ,ROW()))*SQRT(12))</f>
        <v>0.024215905684173</v>
      </c>
      <c r="CV123" s="27" t="n">
        <f aca="false">IF(ROW()&lt;4+VolLB,"",STDEV(INDEX($CA:$CA,ROW()-VolLB+1):INDEX($CA:$CA,ROW()))*SQRT(12))</f>
        <v>0.0165352778711514</v>
      </c>
      <c r="CW123" s="27" t="n">
        <f aca="false">IF(ROW()&lt;4+VolLB,"",STDEV(INDEX($CB:$CB,ROW()-VolLB+1):INDEX($CB:$CB,ROW()))*SQRT(12))</f>
        <v>0.0194787805668483</v>
      </c>
      <c r="CX123" s="27" t="n">
        <f aca="false">IF(ROW()&lt;4+VolLB,"",STDEV(INDEX($CC:$CC,ROW()-VolLB+1):INDEX($CC:$CC,ROW()))*SQRT(12))</f>
        <v>0.0208968472427233</v>
      </c>
      <c r="CY123" s="27" t="n">
        <f aca="false">IF(ROW()&lt;4+VolLB,"",STDEV(INDEX($CD:$CD,ROW()-VolLB+1):INDEX($CD:$CD,ROW()))*SQRT(12))</f>
        <v>0.0186556898579546</v>
      </c>
      <c r="CZ123" s="27" t="n">
        <f aca="false">IF(ROW()&lt;4+VolLB,"",STDEV(INDEX($CE:$CE,ROW()-VolLB+1):INDEX($CE:$CE,ROW()))*SQRT(12))</f>
        <v>0.0190585177385461</v>
      </c>
      <c r="DA123" s="27" t="n">
        <f aca="false">IF(ROW()&lt;4+VolLB,"",STDEV(INDEX($CF:$CF,ROW()-VolLB+1):INDEX($CF:$CF,ROW()))*SQRT(12))</f>
        <v>0.0192333150991908</v>
      </c>
      <c r="DB123" s="27" t="n">
        <f aca="false">IF(ROW()&lt;4+VolLB,"",STDEV(INDEX($CG:$CG,ROW()-VolLB+1):INDEX($CG:$CG,ROW()))*SQRT(12))</f>
        <v>0.021285770629136</v>
      </c>
      <c r="DC123" s="26" t="n">
        <f aca="false">IF(OR(AR123=0,CH123="",CH123=0),0,AR123*MIN(MaxScal,TgtVol/CH123))</f>
        <v>0</v>
      </c>
      <c r="DD123" s="26" t="n">
        <f aca="false">IF(OR(AS123=0,CI123="",CI123=0),0,AS123*MIN(MaxScal,TgtVol/CI123))</f>
        <v>0</v>
      </c>
      <c r="DE123" s="26" t="n">
        <f aca="false">IF(OR(AT123=0,CJ123="",CJ123=0),0,AT123*MIN(MaxScal,TgtVol/CJ123))</f>
        <v>0</v>
      </c>
      <c r="DF123" s="26" t="n">
        <f aca="false">IF(OR(AU123=0,CK123="",CK123=0),0,AU123*MIN(MaxScal,TgtVol/CK123))</f>
        <v>0</v>
      </c>
      <c r="DG123" s="26" t="n">
        <f aca="false">IF(OR(AV123=0,CL123="",CL123=0),0,AV123*MIN(MaxScal,TgtVol/CL123))</f>
        <v>0.924134822757271</v>
      </c>
      <c r="DH123" s="26" t="n">
        <f aca="false">IF(OR(AW123=0,CM123="",CM123=0),0,AW123*MIN(MaxScal,TgtVol/CM123))</f>
        <v>0</v>
      </c>
      <c r="DI123" s="26" t="n">
        <f aca="false">IF(OR(AX123=0,CN123="",CN123=0),0,AX123*MIN(MaxScal,TgtVol/CN123))</f>
        <v>0</v>
      </c>
      <c r="DJ123" s="26" t="n">
        <f aca="false">IF(OR(AY123=0,CO123="",CO123=0),0,AY123*MIN(MaxScal,TgtVol/CO123))</f>
        <v>0</v>
      </c>
      <c r="DK123" s="26" t="n">
        <f aca="false">IF(OR(AZ123=0,CP123="",CP123=0),0,AZ123*MIN(MaxScal,TgtVol/CP123))</f>
        <v>0</v>
      </c>
      <c r="DL123" s="26" t="n">
        <f aca="false">IF(OR(BA123=0,CQ123="",CQ123=0),0,BA123*MIN(MaxScal,TgtVol/CQ123))</f>
        <v>0</v>
      </c>
      <c r="DM123" s="26" t="n">
        <f aca="false">IF(OR(BB123=0,CR123="",CR123=0),0,BB123*MIN(MaxScal,TgtVol/CR123))</f>
        <v>1.1150684604523</v>
      </c>
      <c r="DN123" s="26" t="n">
        <f aca="false">IF(OR(BC123=0,CS123="",CS123=0),0,BC123*MIN(MaxScal,TgtVol/CS123))</f>
        <v>0</v>
      </c>
      <c r="DO123" s="26" t="n">
        <f aca="false">IF(OR(BD123=0,CT123="",CT123=0),0,BD123*MIN(MaxScal,TgtVol/CT123))</f>
        <v>0</v>
      </c>
      <c r="DP123" s="26" t="n">
        <f aca="false">IF(OR(BE123=0,CU123="",CU123=0),0,BE123*MIN(MaxScal,TgtVol/CU123))</f>
        <v>0.825903447958652</v>
      </c>
      <c r="DQ123" s="26" t="n">
        <f aca="false">IF(OR(BF123=0,CV123="",CV123=0),0,BF123*MIN(MaxScal,TgtVol/CV123))</f>
        <v>0</v>
      </c>
      <c r="DR123" s="26" t="n">
        <f aca="false">IF(OR(BG123=0,CW123="",CW123=0),0,BG123*MIN(MaxScal,TgtVol/CW123))</f>
        <v>0</v>
      </c>
      <c r="DS123" s="26" t="n">
        <f aca="false">IF(OR(BH123=0,CX123="",CX123=0),0,BH123*MIN(MaxScal,TgtVol/CX123))</f>
        <v>0</v>
      </c>
      <c r="DT123" s="26" t="n">
        <f aca="false">IF(OR(BI123=0,CY123="",CY123=0),0,BI123*MIN(MaxScal,TgtVol/CY123))</f>
        <v>0</v>
      </c>
      <c r="DU123" s="26" t="n">
        <f aca="false">IF(OR(BJ123=0,CZ123="",CZ123=0),0,BJ123*MIN(MaxScal,TgtVol/CZ123))</f>
        <v>0</v>
      </c>
      <c r="DV123" s="26" t="n">
        <f aca="false">IF(OR(BK123=0,DA123="",DA123=0),0,BK123*MIN(MaxScal,TgtVol/DA123))</f>
        <v>0</v>
      </c>
      <c r="DW123" s="26" t="n">
        <f aca="false">IF(OR(BL123=0,DB123="",DB123=0),0,BL123*MIN(MaxScal,TgtVol/DB123))</f>
        <v>1.40939224248409</v>
      </c>
      <c r="DX123" s="28" t="n">
        <f aca="false">IFERROR(DC122*BM123,"")</f>
        <v>-0</v>
      </c>
      <c r="DY123" s="28" t="n">
        <f aca="false">IFERROR(DD122*BN123,"")</f>
        <v>0</v>
      </c>
      <c r="DZ123" s="28" t="n">
        <f aca="false">IFERROR(DE122*BO123,"")</f>
        <v>0</v>
      </c>
      <c r="EA123" s="28" t="n">
        <f aca="false">IFERROR(DF122*BP123,"")</f>
        <v>0</v>
      </c>
      <c r="EB123" s="28" t="n">
        <f aca="false">IFERROR(DG122*BQ123,"")</f>
        <v>0.00458021173681741</v>
      </c>
      <c r="EC123" s="28" t="n">
        <f aca="false">IFERROR(DH122*BR123,"")</f>
        <v>-0</v>
      </c>
      <c r="ED123" s="28" t="n">
        <f aca="false">IFERROR(DI122*BS123,"")</f>
        <v>-0</v>
      </c>
      <c r="EE123" s="28" t="n">
        <f aca="false">IFERROR(DJ122*BT123,"")</f>
        <v>-0</v>
      </c>
      <c r="EF123" s="28" t="n">
        <f aca="false">IFERROR(DK122*BU123,"")</f>
        <v>-0</v>
      </c>
      <c r="EG123" s="28" t="n">
        <f aca="false">IFERROR(DL122*BV123,"")</f>
        <v>0.00668440065069393</v>
      </c>
      <c r="EH123" s="28" t="n">
        <f aca="false">IFERROR(DM122*BW123,"")</f>
        <v>-0</v>
      </c>
      <c r="EI123" s="28" t="n">
        <f aca="false">IFERROR(DN122*BX123,"")</f>
        <v>0</v>
      </c>
      <c r="EJ123" s="28" t="n">
        <f aca="false">IFERROR(DO122*BY123,"")</f>
        <v>0</v>
      </c>
      <c r="EK123" s="28" t="n">
        <f aca="false">IFERROR(DP122*BZ123,"")</f>
        <v>-0.00202255216567965</v>
      </c>
      <c r="EL123" s="28" t="n">
        <f aca="false">IFERROR(DQ122*CA123,"")</f>
        <v>0</v>
      </c>
      <c r="EM123" s="28" t="n">
        <f aca="false">IFERROR(DR122*CB123,"")</f>
        <v>-0</v>
      </c>
      <c r="EN123" s="28" t="n">
        <f aca="false">IFERROR(DS122*CC123,"")</f>
        <v>0</v>
      </c>
      <c r="EO123" s="28" t="n">
        <f aca="false">IFERROR(DT122*CD123,"")</f>
        <v>-0</v>
      </c>
      <c r="EP123" s="28" t="n">
        <f aca="false">IFERROR(DU122*CE123,"")</f>
        <v>9.96977742197881E-005</v>
      </c>
      <c r="EQ123" s="28" t="n">
        <f aca="false">IFERROR(DV122*CF123,"")</f>
        <v>0</v>
      </c>
      <c r="ER123" s="28" t="n">
        <f aca="false">IFERROR(DW122*CG123,"")</f>
        <v>0.00348528167595663</v>
      </c>
      <c r="ES123" s="28" t="n">
        <f aca="false">IF(ROW()=4,"",SUM(DX123:ER123))</f>
        <v>0.0128270396720081</v>
      </c>
      <c r="ET123" s="29" t="n">
        <f aca="false">COUNTIF(AR123:BL123,"&gt;0")</f>
        <v>4</v>
      </c>
    </row>
    <row r="124" customFormat="false" ht="15" hidden="false" customHeight="false" outlineLevel="0" collapsed="false">
      <c r="A124" s="19" t="n">
        <v>41670</v>
      </c>
      <c r="B124" s="23" t="n">
        <f aca="false">ABS(Rates_Data!AD124-Rates_Data!AE124)</f>
        <v>0.487231404958678</v>
      </c>
      <c r="C124" s="23" t="n">
        <f aca="false">ABS(Rates_Data!AD124-Rates_Data!AF124)</f>
        <v>0.0766033057851236</v>
      </c>
      <c r="D124" s="23" t="n">
        <f aca="false">ABS(Rates_Data!AD124-Rates_Data!AG124)</f>
        <v>0.277752066115703</v>
      </c>
      <c r="E124" s="23" t="n">
        <f aca="false">ABS(Rates_Data!AD124-Rates_Data!AH124)</f>
        <v>0.0883057851239666</v>
      </c>
      <c r="F124" s="23" t="n">
        <f aca="false">ABS(Rates_Data!AD124-Rates_Data!AI124)</f>
        <v>1.23061983471074</v>
      </c>
      <c r="G124" s="23" t="n">
        <f aca="false">ABS(Rates_Data!AD124-Rates_Data!AJ124)</f>
        <v>0.500735537190083</v>
      </c>
      <c r="H124" s="23" t="n">
        <f aca="false">ABS(Rates_Data!AE124-Rates_Data!AF124)</f>
        <v>0.563834710743801</v>
      </c>
      <c r="I124" s="23" t="n">
        <f aca="false">ABS(Rates_Data!AE124-Rates_Data!AG124)</f>
        <v>0.209479338842975</v>
      </c>
      <c r="J124" s="23" t="n">
        <f aca="false">ABS(Rates_Data!AE124-Rates_Data!AH124)</f>
        <v>0.575537190082644</v>
      </c>
      <c r="K124" s="23" t="n">
        <f aca="false">ABS(Rates_Data!AE124-Rates_Data!AI124)</f>
        <v>0.743388429752067</v>
      </c>
      <c r="L124" s="23" t="n">
        <f aca="false">ABS(Rates_Data!AE124-Rates_Data!AJ124)</f>
        <v>0.98796694214876</v>
      </c>
      <c r="M124" s="23" t="n">
        <f aca="false">ABS(Rates_Data!AF124-Rates_Data!AG124)</f>
        <v>0.354355371900826</v>
      </c>
      <c r="N124" s="23" t="n">
        <f aca="false">ABS(Rates_Data!AF124-Rates_Data!AH124)</f>
        <v>0.0117024793388429</v>
      </c>
      <c r="O124" s="23" t="n">
        <f aca="false">ABS(Rates_Data!AF124-Rates_Data!AI124)</f>
        <v>1.30722314049587</v>
      </c>
      <c r="P124" s="23" t="n">
        <f aca="false">ABS(Rates_Data!AF124-Rates_Data!AJ124)</f>
        <v>0.424132231404959</v>
      </c>
      <c r="Q124" s="23" t="n">
        <f aca="false">ABS(Rates_Data!AG124-Rates_Data!AH124)</f>
        <v>0.366057851239669</v>
      </c>
      <c r="R124" s="23" t="n">
        <f aca="false">ABS(Rates_Data!AG124-Rates_Data!AI124)</f>
        <v>0.952867768595041</v>
      </c>
      <c r="S124" s="23" t="n">
        <f aca="false">ABS(Rates_Data!AG124-Rates_Data!AJ124)</f>
        <v>0.778487603305785</v>
      </c>
      <c r="T124" s="23" t="n">
        <f aca="false">ABS(Rates_Data!AH124-Rates_Data!AI124)</f>
        <v>1.31892561983471</v>
      </c>
      <c r="U124" s="23" t="n">
        <f aca="false">ABS(Rates_Data!AH124-Rates_Data!AJ124)</f>
        <v>0.412429752066116</v>
      </c>
      <c r="V124" s="23" t="n">
        <f aca="false">ABS(Rates_Data!AI124-Rates_Data!AJ124)</f>
        <v>1.73135537190083</v>
      </c>
      <c r="W124" s="26" t="n">
        <f aca="false">IF(ROW()&lt;4+MinObs-1,"",IFERROR((B124-AVERAGE(B$4:B124))/STDEV(B$4:B124),""))</f>
        <v>0.521329625541996</v>
      </c>
      <c r="X124" s="26" t="n">
        <f aca="false">IF(ROW()&lt;4+MinObs-1,"",IFERROR((C124-AVERAGE(C$4:C124))/STDEV(C$4:C124),""))</f>
        <v>-0.997613535374502</v>
      </c>
      <c r="Y124" s="26" t="n">
        <f aca="false">IF(ROW()&lt;4+MinObs-1,"",IFERROR((D124-AVERAGE(D$4:D124))/STDEV(D$4:D124),""))</f>
        <v>-0.552724405036898</v>
      </c>
      <c r="Z124" s="26" t="n">
        <f aca="false">IF(ROW()&lt;4+MinObs-1,"",IFERROR((E124-AVERAGE(E$4:E124))/STDEV(E$4:E124),""))</f>
        <v>-1.4183813524293</v>
      </c>
      <c r="AA124" s="26" t="n">
        <f aca="false">IF(ROW()&lt;4+MinObs-1,"",IFERROR((F124-AVERAGE(F$4:F124))/STDEV(F$4:F124),""))</f>
        <v>1.77070939514363</v>
      </c>
      <c r="AB124" s="26" t="n">
        <f aca="false">IF(ROW()&lt;4+MinObs-1,"",IFERROR((G124-AVERAGE(G$4:G124))/STDEV(G$4:G124),""))</f>
        <v>0.364215481390119</v>
      </c>
      <c r="AC124" s="26" t="n">
        <f aca="false">IF(ROW()&lt;4+MinObs-1,"",IFERROR((H124-AVERAGE(H$4:H124))/STDEV(H$4:H124),""))</f>
        <v>1.19536544494548</v>
      </c>
      <c r="AD124" s="26" t="n">
        <f aca="false">IF(ROW()&lt;4+MinObs-1,"",IFERROR((I124-AVERAGE(I$4:I124))/STDEV(I$4:I124),""))</f>
        <v>-0.451490201157227</v>
      </c>
      <c r="AE124" s="26" t="n">
        <f aca="false">IF(ROW()&lt;4+MinObs-1,"",IFERROR((J124-AVERAGE(J$4:J124))/STDEV(J$4:J124),""))</f>
        <v>0.180526790901827</v>
      </c>
      <c r="AF124" s="26" t="n">
        <f aca="false">IF(ROW()&lt;4+MinObs-1,"",IFERROR((K124-AVERAGE(K$4:K124))/STDEV(K$4:K124),""))</f>
        <v>1.17162972764925</v>
      </c>
      <c r="AG124" s="26" t="n">
        <f aca="false">IF(ROW()&lt;4+MinObs-1,"",IFERROR((L124-AVERAGE(L$4:L124))/STDEV(L$4:L124),""))</f>
        <v>2.1044837698834</v>
      </c>
      <c r="AH124" s="26" t="n">
        <f aca="false">IF(ROW()&lt;4+MinObs-1,"",IFERROR((M124-AVERAGE(M$4:M124))/STDEV(M$4:M124),""))</f>
        <v>-0.249194734763786</v>
      </c>
      <c r="AI124" s="26" t="n">
        <f aca="false">IF(ROW()&lt;4+MinObs-1,"",IFERROR((N124-AVERAGE(N$4:N124))/STDEV(N$4:N124),""))</f>
        <v>-1.42144138321823</v>
      </c>
      <c r="AJ124" s="26" t="n">
        <f aca="false">IF(ROW()&lt;4+MinObs-1,"",IFERROR((O124-AVERAGE(O$4:O124))/STDEV(O$4:O124),""))</f>
        <v>2.96287589335418</v>
      </c>
      <c r="AK124" s="26" t="n">
        <f aca="false">IF(ROW()&lt;4+MinObs-1,"",IFERROR((P124-AVERAGE(P$4:P124))/STDEV(P$4:P124),""))</f>
        <v>0.172912935797508</v>
      </c>
      <c r="AL124" s="26" t="n">
        <f aca="false">IF(ROW()&lt;4+MinObs-1,"",IFERROR((Q124-AVERAGE(Q$4:Q124))/STDEV(Q$4:Q124),""))</f>
        <v>-0.123303580034472</v>
      </c>
      <c r="AM124" s="26" t="n">
        <f aca="false">IF(ROW()&lt;4+MinObs-1,"",IFERROR((R124-AVERAGE(R$4:R124))/STDEV(R$4:R124),""))</f>
        <v>0.963437445895101</v>
      </c>
      <c r="AN124" s="26" t="n">
        <f aca="false">IF(ROW()&lt;4+MinObs-1,"",IFERROR((S124-AVERAGE(S$4:S124))/STDEV(S$4:S124),""))</f>
        <v>0.227640872502969</v>
      </c>
      <c r="AO124" s="26" t="n">
        <f aca="false">IF(ROW()&lt;4+MinObs-1,"",IFERROR((T124-AVERAGE(T$4:T124))/STDEV(T$4:T124),""))</f>
        <v>1.91357014989547</v>
      </c>
      <c r="AP124" s="26" t="n">
        <f aca="false">IF(ROW()&lt;4+MinObs-1,"",IFERROR((U124-AVERAGE(U$4:U124))/STDEV(U$4:U124),""))</f>
        <v>-0.707783454760848</v>
      </c>
      <c r="AQ124" s="26" t="n">
        <f aca="false">IF(ROW()&lt;4+MinObs-1,"",IFERROR((V124-AVERAGE(V$4:V124))/STDEV(V$4:V124),""))</f>
        <v>2.72098611021923</v>
      </c>
      <c r="AR124" s="26" t="n">
        <f aca="false">IF(W124="",0,IF(W124&gt;=z4,w4,IF(W124&gt;=z3,w3,IF(W124&gt;=zEntry,w2,IF(AND(W124&gt;=ExitZ,AR123&gt;0),w2,0)))))</f>
        <v>0</v>
      </c>
      <c r="AS124" s="26" t="n">
        <f aca="false">IF(X124="",0,IF(X124&gt;=z4,w4,IF(X124&gt;=z3,w3,IF(X124&gt;=zEntry,w2,IF(AND(X124&gt;=ExitZ,AS123&gt;0),w2,0)))))</f>
        <v>0</v>
      </c>
      <c r="AT124" s="26" t="n">
        <f aca="false">IF(Y124="",0,IF(Y124&gt;=z4,w4,IF(Y124&gt;=z3,w3,IF(Y124&gt;=zEntry,w2,IF(AND(Y124&gt;=ExitZ,AT123&gt;0),w2,0)))))</f>
        <v>0</v>
      </c>
      <c r="AU124" s="26" t="n">
        <f aca="false">IF(Z124="",0,IF(Z124&gt;=z4,w4,IF(Z124&gt;=z3,w3,IF(Z124&gt;=zEntry,w2,IF(AND(Z124&gt;=ExitZ,AU123&gt;0),w2,0)))))</f>
        <v>0</v>
      </c>
      <c r="AV124" s="26" t="n">
        <f aca="false">IF(AA124="",0,IF(AA124&gt;=z4,w4,IF(AA124&gt;=z3,w3,IF(AA124&gt;=zEntry,w2,IF(AND(AA124&gt;=ExitZ,AV123&gt;0),w2,0)))))</f>
        <v>0</v>
      </c>
      <c r="AW124" s="26" t="n">
        <f aca="false">IF(AB124="",0,IF(AB124&gt;=z4,w4,IF(AB124&gt;=z3,w3,IF(AB124&gt;=zEntry,w2,IF(AND(AB124&gt;=ExitZ,AW123&gt;0),w2,0)))))</f>
        <v>0</v>
      </c>
      <c r="AX124" s="26" t="n">
        <f aca="false">IF(AC124="",0,IF(AC124&gt;=z4,w4,IF(AC124&gt;=z3,w3,IF(AC124&gt;=zEntry,w2,IF(AND(AC124&gt;=ExitZ,AX123&gt;0),w2,0)))))</f>
        <v>0</v>
      </c>
      <c r="AY124" s="26" t="n">
        <f aca="false">IF(AD124="",0,IF(AD124&gt;=z4,w4,IF(AD124&gt;=z3,w3,IF(AD124&gt;=zEntry,w2,IF(AND(AD124&gt;=ExitZ,AY123&gt;0),w2,0)))))</f>
        <v>0</v>
      </c>
      <c r="AZ124" s="26" t="n">
        <f aca="false">IF(AE124="",0,IF(AE124&gt;=z4,w4,IF(AE124&gt;=z3,w3,IF(AE124&gt;=zEntry,w2,IF(AND(AE124&gt;=ExitZ,AZ123&gt;0),w2,0)))))</f>
        <v>0</v>
      </c>
      <c r="BA124" s="26" t="n">
        <f aca="false">IF(AF124="",0,IF(AF124&gt;=z4,w4,IF(AF124&gt;=z3,w3,IF(AF124&gt;=zEntry,w2,IF(AND(AF124&gt;=ExitZ,BA123&gt;0),w2,0)))))</f>
        <v>0</v>
      </c>
      <c r="BB124" s="26" t="n">
        <f aca="false">IF(AG124="",0,IF(AG124&gt;=z4,w4,IF(AG124&gt;=z3,w3,IF(AG124&gt;=zEntry,w2,IF(AND(AG124&gt;=ExitZ,BB123&gt;0),w2,0)))))</f>
        <v>1</v>
      </c>
      <c r="BC124" s="26" t="n">
        <f aca="false">IF(AH124="",0,IF(AH124&gt;=z4,w4,IF(AH124&gt;=z3,w3,IF(AH124&gt;=zEntry,w2,IF(AND(AH124&gt;=ExitZ,BC123&gt;0),w2,0)))))</f>
        <v>0</v>
      </c>
      <c r="BD124" s="26" t="n">
        <f aca="false">IF(AI124="",0,IF(AI124&gt;=z4,w4,IF(AI124&gt;=z3,w3,IF(AI124&gt;=zEntry,w2,IF(AND(AI124&gt;=ExitZ,BD123&gt;0),w2,0)))))</f>
        <v>0</v>
      </c>
      <c r="BE124" s="26" t="n">
        <f aca="false">IF(AJ124="",0,IF(AJ124&gt;=z4,w4,IF(AJ124&gt;=z3,w3,IF(AJ124&gt;=zEntry,w2,IF(AND(AJ124&gt;=ExitZ,BE123&gt;0),w2,0)))))</f>
        <v>1</v>
      </c>
      <c r="BF124" s="26" t="n">
        <f aca="false">IF(AK124="",0,IF(AK124&gt;=z4,w4,IF(AK124&gt;=z3,w3,IF(AK124&gt;=zEntry,w2,IF(AND(AK124&gt;=ExitZ,BF123&gt;0),w2,0)))))</f>
        <v>0</v>
      </c>
      <c r="BG124" s="26" t="n">
        <f aca="false">IF(AL124="",0,IF(AL124&gt;=z4,w4,IF(AL124&gt;=z3,w3,IF(AL124&gt;=zEntry,w2,IF(AND(AL124&gt;=ExitZ,BG123&gt;0),w2,0)))))</f>
        <v>0</v>
      </c>
      <c r="BH124" s="26" t="n">
        <f aca="false">IF(AM124="",0,IF(AM124&gt;=z4,w4,IF(AM124&gt;=z3,w3,IF(AM124&gt;=zEntry,w2,IF(AND(AM124&gt;=ExitZ,BH123&gt;0),w2,0)))))</f>
        <v>0</v>
      </c>
      <c r="BI124" s="26" t="n">
        <f aca="false">IF(AN124="",0,IF(AN124&gt;=z4,w4,IF(AN124&gt;=z3,w3,IF(AN124&gt;=zEntry,w2,IF(AND(AN124&gt;=ExitZ,BI123&gt;0),w2,0)))))</f>
        <v>0</v>
      </c>
      <c r="BJ124" s="26" t="n">
        <f aca="false">IF(AO124="",0,IF(AO124&gt;=z4,w4,IF(AO124&gt;=z3,w3,IF(AO124&gt;=zEntry,w2,IF(AND(AO124&gt;=ExitZ,BJ123&gt;0),w2,0)))))</f>
        <v>0</v>
      </c>
      <c r="BK124" s="26" t="n">
        <f aca="false">IF(AP124="",0,IF(AP124&gt;=z4,w4,IF(AP124&gt;=z3,w3,IF(AP124&gt;=zEntry,w2,IF(AND(AP124&gt;=ExitZ,BK123&gt;0),w2,0)))))</f>
        <v>0</v>
      </c>
      <c r="BL124" s="26" t="n">
        <f aca="false">IF(AQ124="",0,IF(AQ124&gt;=z4,w4,IF(AQ124&gt;=z3,w3,IF(AQ124&gt;=zEntry,w2,IF(AND(AQ124&gt;=ExitZ,BL123&gt;0),w2,0)))))</f>
        <v>1</v>
      </c>
      <c r="BM124" s="23" t="n">
        <f aca="false">IF(Rates_Data!AD123&gt;=Rates_Data!AE123,Rates_Data!AK124-Rates_Data!AL124,Rates_Data!AL124-Rates_Data!AK124)</f>
        <v>0.00832199999999999</v>
      </c>
      <c r="BN124" s="23" t="n">
        <f aca="false">IF(Rates_Data!AD123&gt;=Rates_Data!AF123,Rates_Data!AK124-Rates_Data!AM124,Rates_Data!AM124-Rates_Data!AK124)</f>
        <v>0.010203</v>
      </c>
      <c r="BO124" s="23" t="n">
        <f aca="false">IF(Rates_Data!AD123&gt;=Rates_Data!AG123,Rates_Data!AK124-Rates_Data!AN124,Rates_Data!AN124-Rates_Data!AK124)</f>
        <v>0.003211</v>
      </c>
      <c r="BP124" s="23" t="n">
        <f aca="false">IF(Rates_Data!AD123&gt;=Rates_Data!AH123,Rates_Data!AK124-Rates_Data!AO124,Rates_Data!AO124-Rates_Data!AK124)</f>
        <v>0.001406</v>
      </c>
      <c r="BQ124" s="23" t="n">
        <f aca="false">IF(Rates_Data!AD123&gt;=Rates_Data!AI123,Rates_Data!AK124-Rates_Data!AP124,Rates_Data!AP124-Rates_Data!AK124)</f>
        <v>0.004351</v>
      </c>
      <c r="BR124" s="23" t="n">
        <f aca="false">IF(Rates_Data!AD123&gt;=Rates_Data!AJ123,Rates_Data!AK124-Rates_Data!AQ124,Rates_Data!AQ124-Rates_Data!AK124)</f>
        <v>-0.005567</v>
      </c>
      <c r="BS124" s="23" t="n">
        <f aca="false">IF(Rates_Data!AE123&gt;=Rates_Data!AF123,Rates_Data!AL124-Rates_Data!AM124,Rates_Data!AM124-Rates_Data!AL124)</f>
        <v>-0.001881</v>
      </c>
      <c r="BT124" s="23" t="n">
        <f aca="false">IF(Rates_Data!AE123&gt;=Rates_Data!AG123,Rates_Data!AL124-Rates_Data!AN124,Rates_Data!AN124-Rates_Data!AL124)</f>
        <v>0.00511099999999999</v>
      </c>
      <c r="BU124" s="23" t="n">
        <f aca="false">IF(Rates_Data!AE123&gt;=Rates_Data!AH123,Rates_Data!AL124-Rates_Data!AO124,Rates_Data!AO124-Rates_Data!AL124)</f>
        <v>0.00691599999999999</v>
      </c>
      <c r="BV124" s="23" t="n">
        <f aca="false">IF(Rates_Data!AE123&gt;=Rates_Data!AI123,Rates_Data!AL124-Rates_Data!AP124,Rates_Data!AP124-Rates_Data!AL124)</f>
        <v>-0.00397099999999999</v>
      </c>
      <c r="BW124" s="23" t="n">
        <f aca="false">IF(Rates_Data!AE123&gt;=Rates_Data!AJ123,Rates_Data!AL124-Rates_Data!AQ124,Rates_Data!AQ124-Rates_Data!AL124)</f>
        <v>0.00275499999999999</v>
      </c>
      <c r="BX124" s="23" t="n">
        <f aca="false">IF(Rates_Data!AF123&gt;=Rates_Data!AG123,Rates_Data!AM124-Rates_Data!AN124,Rates_Data!AN124-Rates_Data!AM124)</f>
        <v>0.006992</v>
      </c>
      <c r="BY124" s="23" t="n">
        <f aca="false">IF(Rates_Data!AF123&gt;=Rates_Data!AH123,Rates_Data!AM124-Rates_Data!AO124,Rates_Data!AO124-Rates_Data!AM124)</f>
        <v>0.00879699999999999</v>
      </c>
      <c r="BZ124" s="23" t="n">
        <f aca="false">IF(Rates_Data!AF123&gt;=Rates_Data!AI123,Rates_Data!AM124-Rates_Data!AP124,Rates_Data!AP124-Rates_Data!AM124)</f>
        <v>-0.005852</v>
      </c>
      <c r="CA124" s="23" t="n">
        <f aca="false">IF(Rates_Data!AF123&gt;=Rates_Data!AJ123,Rates_Data!AM124-Rates_Data!AQ124,Rates_Data!AQ124-Rates_Data!AM124)</f>
        <v>0.004636</v>
      </c>
      <c r="CB124" s="23" t="n">
        <f aca="false">IF(Rates_Data!AG123&gt;=Rates_Data!AH123,Rates_Data!AN124-Rates_Data!AO124,Rates_Data!AO124-Rates_Data!AN124)</f>
        <v>0.001805</v>
      </c>
      <c r="CC124" s="23" t="n">
        <f aca="false">IF(Rates_Data!AG123&gt;=Rates_Data!AI123,Rates_Data!AN124-Rates_Data!AP124,Rates_Data!AP124-Rates_Data!AN124)</f>
        <v>0.00114</v>
      </c>
      <c r="CD124" s="23" t="n">
        <f aca="false">IF(Rates_Data!AG123&gt;=Rates_Data!AJ123,Rates_Data!AN124-Rates_Data!AQ124,Rates_Data!AQ124-Rates_Data!AN124)</f>
        <v>-0.002356</v>
      </c>
      <c r="CE124" s="23" t="n">
        <f aca="false">IF(Rates_Data!AH123&gt;=Rates_Data!AI123,Rates_Data!AO124-Rates_Data!AP124,Rates_Data!AP124-Rates_Data!AO124)</f>
        <v>0.002945</v>
      </c>
      <c r="CF124" s="23" t="n">
        <f aca="false">IF(Rates_Data!AH123&gt;=Rates_Data!AJ123,Rates_Data!AO124-Rates_Data!AQ124,Rates_Data!AQ124-Rates_Data!AO124)</f>
        <v>-0.004161</v>
      </c>
      <c r="CG124" s="23" t="n">
        <f aca="false">IF(Rates_Data!AI123&gt;=Rates_Data!AJ123,Rates_Data!AP124-Rates_Data!AQ124,Rates_Data!AQ124-Rates_Data!AP124)</f>
        <v>-0.001216</v>
      </c>
      <c r="CH124" s="27" t="n">
        <f aca="false">IF(ROW()&lt;4+VolLB,"",STDEV(INDEX($BM:$BM,ROW()-VolLB+1):INDEX($BM:$BM,ROW()))*SQRT(12))</f>
        <v>0.020181411907755</v>
      </c>
      <c r="CI124" s="27" t="n">
        <f aca="false">IF(ROW()&lt;4+VolLB,"",STDEV(INDEX($BN:$BN,ROW()-VolLB+1):INDEX($BN:$BN,ROW()))*SQRT(12))</f>
        <v>0.0215868198694525</v>
      </c>
      <c r="CJ124" s="27" t="n">
        <f aca="false">IF(ROW()&lt;4+VolLB,"",STDEV(INDEX($BO:$BO,ROW()-VolLB+1):INDEX($BO:$BO,ROW()))*SQRT(12))</f>
        <v>0.0192577243802263</v>
      </c>
      <c r="CK124" s="27" t="n">
        <f aca="false">IF(ROW()&lt;4+VolLB,"",STDEV(INDEX($BP:$BP,ROW()-VolLB+1):INDEX($BP:$BP,ROW()))*SQRT(12))</f>
        <v>0.0192472850023556</v>
      </c>
      <c r="CL124" s="27" t="n">
        <f aca="false">IF(ROW()&lt;4+VolLB,"",STDEV(INDEX($BQ:$BQ,ROW()-VolLB+1):INDEX($BQ:$BQ,ROW()))*SQRT(12))</f>
        <v>0.0217344994195645</v>
      </c>
      <c r="CM124" s="27" t="n">
        <f aca="false">IF(ROW()&lt;4+VolLB,"",STDEV(INDEX($BR:$BR,ROW()-VolLB+1):INDEX($BR:$BR,ROW()))*SQRT(12))</f>
        <v>0.0191135638925918</v>
      </c>
      <c r="CN124" s="27" t="n">
        <f aca="false">IF(ROW()&lt;4+VolLB,"",STDEV(INDEX($BS:$BS,ROW()-VolLB+1):INDEX($BS:$BS,ROW()))*SQRT(12))</f>
        <v>0.0228749987282852</v>
      </c>
      <c r="CO124" s="27" t="n">
        <f aca="false">IF(ROW()&lt;4+VolLB,"",STDEV(INDEX($BT:$BT,ROW()-VolLB+1):INDEX($BT:$BT,ROW()))*SQRT(12))</f>
        <v>0.0190932378386146</v>
      </c>
      <c r="CP124" s="27" t="n">
        <f aca="false">IF(ROW()&lt;4+VolLB,"",STDEV(INDEX($BU:$BU,ROW()-VolLB+1):INDEX($BU:$BU,ROW()))*SQRT(12))</f>
        <v>0.0231502685517695</v>
      </c>
      <c r="CQ124" s="27" t="n">
        <f aca="false">IF(ROW()&lt;4+VolLB,"",STDEV(INDEX($BV:$BV,ROW()-VolLB+1):INDEX($BV:$BV,ROW()))*SQRT(12))</f>
        <v>0.0203551039886923</v>
      </c>
      <c r="CR124" s="27" t="n">
        <f aca="false">IF(ROW()&lt;4+VolLB,"",STDEV(INDEX($BW:$BW,ROW()-VolLB+1):INDEX($BW:$BW,ROW()))*SQRT(12))</f>
        <v>0.0179078930751352</v>
      </c>
      <c r="CS124" s="27" t="n">
        <f aca="false">IF(ROW()&lt;4+VolLB,"",STDEV(INDEX($BX:$BX,ROW()-VolLB+1):INDEX($BX:$BX,ROW()))*SQRT(12))</f>
        <v>0.022573579165539</v>
      </c>
      <c r="CT124" s="27" t="n">
        <f aca="false">IF(ROW()&lt;4+VolLB,"",STDEV(INDEX($BY:$BY,ROW()-VolLB+1):INDEX($BY:$BY,ROW()))*SQRT(12))</f>
        <v>0.0202192181112073</v>
      </c>
      <c r="CU124" s="27" t="n">
        <f aca="false">IF(ROW()&lt;4+VolLB,"",STDEV(INDEX($BZ:$BZ,ROW()-VolLB+1):INDEX($BZ:$BZ,ROW()))*SQRT(12))</f>
        <v>0.0243870073063897</v>
      </c>
      <c r="CV124" s="27" t="n">
        <f aca="false">IF(ROW()&lt;4+VolLB,"",STDEV(INDEX($CA:$CA,ROW()-VolLB+1):INDEX($CA:$CA,ROW()))*SQRT(12))</f>
        <v>0.0166567273853682</v>
      </c>
      <c r="CW124" s="27" t="n">
        <f aca="false">IF(ROW()&lt;4+VolLB,"",STDEV(INDEX($CB:$CB,ROW()-VolLB+1):INDEX($CB:$CB,ROW()))*SQRT(12))</f>
        <v>0.0194181568719784</v>
      </c>
      <c r="CX124" s="27" t="n">
        <f aca="false">IF(ROW()&lt;4+VolLB,"",STDEV(INDEX($CC:$CC,ROW()-VolLB+1):INDEX($CC:$CC,ROW()))*SQRT(12))</f>
        <v>0.0207027253496916</v>
      </c>
      <c r="CY124" s="27" t="n">
        <f aca="false">IF(ROW()&lt;4+VolLB,"",STDEV(INDEX($CD:$CD,ROW()-VolLB+1):INDEX($CD:$CD,ROW()))*SQRT(12))</f>
        <v>0.0186954265155947</v>
      </c>
      <c r="CZ124" s="27" t="n">
        <f aca="false">IF(ROW()&lt;4+VolLB,"",STDEV(INDEX($CE:$CE,ROW()-VolLB+1):INDEX($CE:$CE,ROW()))*SQRT(12))</f>
        <v>0.0191067690809903</v>
      </c>
      <c r="DA124" s="27" t="n">
        <f aca="false">IF(ROW()&lt;4+VolLB,"",STDEV(INDEX($CF:$CF,ROW()-VolLB+1):INDEX($CF:$CF,ROW()))*SQRT(12))</f>
        <v>0.0193862013280924</v>
      </c>
      <c r="DB124" s="27" t="n">
        <f aca="false">IF(ROW()&lt;4+VolLB,"",STDEV(INDEX($CG:$CG,ROW()-VolLB+1):INDEX($CG:$CG,ROW()))*SQRT(12))</f>
        <v>0.0212557375801497</v>
      </c>
      <c r="DC124" s="26" t="n">
        <f aca="false">IF(OR(AR124=0,CH124="",CH124=0),0,AR124*MIN(MaxScal,TgtVol/CH124))</f>
        <v>0</v>
      </c>
      <c r="DD124" s="26" t="n">
        <f aca="false">IF(OR(AS124=0,CI124="",CI124=0),0,AS124*MIN(MaxScal,TgtVol/CI124))</f>
        <v>0</v>
      </c>
      <c r="DE124" s="26" t="n">
        <f aca="false">IF(OR(AT124=0,CJ124="",CJ124=0),0,AT124*MIN(MaxScal,TgtVol/CJ124))</f>
        <v>0</v>
      </c>
      <c r="DF124" s="26" t="n">
        <f aca="false">IF(OR(AU124=0,CK124="",CK124=0),0,AU124*MIN(MaxScal,TgtVol/CK124))</f>
        <v>0</v>
      </c>
      <c r="DG124" s="26" t="n">
        <f aca="false">IF(OR(AV124=0,CL124="",CL124=0),0,AV124*MIN(MaxScal,TgtVol/CL124))</f>
        <v>0</v>
      </c>
      <c r="DH124" s="26" t="n">
        <f aca="false">IF(OR(AW124=0,CM124="",CM124=0),0,AW124*MIN(MaxScal,TgtVol/CM124))</f>
        <v>0</v>
      </c>
      <c r="DI124" s="26" t="n">
        <f aca="false">IF(OR(AX124=0,CN124="",CN124=0),0,AX124*MIN(MaxScal,TgtVol/CN124))</f>
        <v>0</v>
      </c>
      <c r="DJ124" s="26" t="n">
        <f aca="false">IF(OR(AY124=0,CO124="",CO124=0),0,AY124*MIN(MaxScal,TgtVol/CO124))</f>
        <v>0</v>
      </c>
      <c r="DK124" s="26" t="n">
        <f aca="false">IF(OR(AZ124=0,CP124="",CP124=0),0,AZ124*MIN(MaxScal,TgtVol/CP124))</f>
        <v>0</v>
      </c>
      <c r="DL124" s="26" t="n">
        <f aca="false">IF(OR(BA124=0,CQ124="",CQ124=0),0,BA124*MIN(MaxScal,TgtVol/CQ124))</f>
        <v>0</v>
      </c>
      <c r="DM124" s="26" t="n">
        <f aca="false">IF(OR(BB124=0,CR124="",CR124=0),0,BB124*MIN(MaxScal,TgtVol/CR124))</f>
        <v>1.11682596696814</v>
      </c>
      <c r="DN124" s="26" t="n">
        <f aca="false">IF(OR(BC124=0,CS124="",CS124=0),0,BC124*MIN(MaxScal,TgtVol/CS124))</f>
        <v>0</v>
      </c>
      <c r="DO124" s="26" t="n">
        <f aca="false">IF(OR(BD124=0,CT124="",CT124=0),0,BD124*MIN(MaxScal,TgtVol/CT124))</f>
        <v>0</v>
      </c>
      <c r="DP124" s="26" t="n">
        <f aca="false">IF(OR(BE124=0,CU124="",CU124=0),0,BE124*MIN(MaxScal,TgtVol/CU124))</f>
        <v>0.820108828800808</v>
      </c>
      <c r="DQ124" s="26" t="n">
        <f aca="false">IF(OR(BF124=0,CV124="",CV124=0),0,BF124*MIN(MaxScal,TgtVol/CV124))</f>
        <v>0</v>
      </c>
      <c r="DR124" s="26" t="n">
        <f aca="false">IF(OR(BG124=0,CW124="",CW124=0),0,BG124*MIN(MaxScal,TgtVol/CW124))</f>
        <v>0</v>
      </c>
      <c r="DS124" s="26" t="n">
        <f aca="false">IF(OR(BH124=0,CX124="",CX124=0),0,BH124*MIN(MaxScal,TgtVol/CX124))</f>
        <v>0</v>
      </c>
      <c r="DT124" s="26" t="n">
        <f aca="false">IF(OR(BI124=0,CY124="",CY124=0),0,BI124*MIN(MaxScal,TgtVol/CY124))</f>
        <v>0</v>
      </c>
      <c r="DU124" s="26" t="n">
        <f aca="false">IF(OR(BJ124=0,CZ124="",CZ124=0),0,BJ124*MIN(MaxScal,TgtVol/CZ124))</f>
        <v>0</v>
      </c>
      <c r="DV124" s="26" t="n">
        <f aca="false">IF(OR(BK124=0,DA124="",DA124=0),0,BK124*MIN(MaxScal,TgtVol/DA124))</f>
        <v>0</v>
      </c>
      <c r="DW124" s="26" t="n">
        <f aca="false">IF(OR(BL124=0,DB124="",DB124=0),0,BL124*MIN(MaxScal,TgtVol/DB124))</f>
        <v>0.940922417986452</v>
      </c>
      <c r="DX124" s="28" t="n">
        <f aca="false">IFERROR(DC123*BM124,"")</f>
        <v>0</v>
      </c>
      <c r="DY124" s="28" t="n">
        <f aca="false">IFERROR(DD123*BN124,"")</f>
        <v>0</v>
      </c>
      <c r="DZ124" s="28" t="n">
        <f aca="false">IFERROR(DE123*BO124,"")</f>
        <v>0</v>
      </c>
      <c r="EA124" s="28" t="n">
        <f aca="false">IFERROR(DF123*BP124,"")</f>
        <v>0</v>
      </c>
      <c r="EB124" s="28" t="n">
        <f aca="false">IFERROR(DG123*BQ124,"")</f>
        <v>0.00402091061381689</v>
      </c>
      <c r="EC124" s="28" t="n">
        <f aca="false">IFERROR(DH123*BR124,"")</f>
        <v>-0</v>
      </c>
      <c r="ED124" s="28" t="n">
        <f aca="false">IFERROR(DI123*BS124,"")</f>
        <v>-0</v>
      </c>
      <c r="EE124" s="28" t="n">
        <f aca="false">IFERROR(DJ123*BT124,"")</f>
        <v>0</v>
      </c>
      <c r="EF124" s="28" t="n">
        <f aca="false">IFERROR(DK123*BU124,"")</f>
        <v>0</v>
      </c>
      <c r="EG124" s="28" t="n">
        <f aca="false">IFERROR(DL123*BV124,"")</f>
        <v>-0</v>
      </c>
      <c r="EH124" s="28" t="n">
        <f aca="false">IFERROR(DM123*BW124,"")</f>
        <v>0.00307201360854608</v>
      </c>
      <c r="EI124" s="28" t="n">
        <f aca="false">IFERROR(DN123*BX124,"")</f>
        <v>0</v>
      </c>
      <c r="EJ124" s="28" t="n">
        <f aca="false">IFERROR(DO123*BY124,"")</f>
        <v>0</v>
      </c>
      <c r="EK124" s="28" t="n">
        <f aca="false">IFERROR(DP123*BZ124,"")</f>
        <v>-0.00483318697745403</v>
      </c>
      <c r="EL124" s="28" t="n">
        <f aca="false">IFERROR(DQ123*CA124,"")</f>
        <v>0</v>
      </c>
      <c r="EM124" s="28" t="n">
        <f aca="false">IFERROR(DR123*CB124,"")</f>
        <v>0</v>
      </c>
      <c r="EN124" s="28" t="n">
        <f aca="false">IFERROR(DS123*CC124,"")</f>
        <v>0</v>
      </c>
      <c r="EO124" s="28" t="n">
        <f aca="false">IFERROR(DT123*CD124,"")</f>
        <v>-0</v>
      </c>
      <c r="EP124" s="28" t="n">
        <f aca="false">IFERROR(DU123*CE124,"")</f>
        <v>0</v>
      </c>
      <c r="EQ124" s="28" t="n">
        <f aca="false">IFERROR(DV123*CF124,"")</f>
        <v>-0</v>
      </c>
      <c r="ER124" s="28" t="n">
        <f aca="false">IFERROR(DW123*CG124,"")</f>
        <v>-0.00171382096686065</v>
      </c>
      <c r="ES124" s="28" t="n">
        <f aca="false">IF(ROW()=4,"",SUM(DX124:ER124))</f>
        <v>0.000545916278048285</v>
      </c>
      <c r="ET124" s="29" t="n">
        <f aca="false">COUNTIF(AR124:BL124,"&gt;0")</f>
        <v>3</v>
      </c>
    </row>
    <row r="125" customFormat="false" ht="15" hidden="false" customHeight="false" outlineLevel="0" collapsed="false">
      <c r="A125" s="19" t="n">
        <v>41698</v>
      </c>
      <c r="B125" s="23" t="n">
        <f aca="false">ABS(Rates_Data!AD125-Rates_Data!AE125)</f>
        <v>0.212475409836066</v>
      </c>
      <c r="C125" s="23" t="n">
        <f aca="false">ABS(Rates_Data!AD125-Rates_Data!AF125)</f>
        <v>0.104737704918033</v>
      </c>
      <c r="D125" s="23" t="n">
        <f aca="false">ABS(Rates_Data!AD125-Rates_Data!AG125)</f>
        <v>0.0761229508196723</v>
      </c>
      <c r="E125" s="23" t="n">
        <f aca="false">ABS(Rates_Data!AD125-Rates_Data!AH125)</f>
        <v>0.0330327868852456</v>
      </c>
      <c r="F125" s="23" t="n">
        <f aca="false">ABS(Rates_Data!AD125-Rates_Data!AI125)</f>
        <v>1.19077868852459</v>
      </c>
      <c r="G125" s="23" t="n">
        <f aca="false">ABS(Rates_Data!AD125-Rates_Data!AJ125)</f>
        <v>0.486713114754099</v>
      </c>
      <c r="H125" s="23" t="n">
        <f aca="false">ABS(Rates_Data!AE125-Rates_Data!AF125)</f>
        <v>0.317213114754098</v>
      </c>
      <c r="I125" s="23" t="n">
        <f aca="false">ABS(Rates_Data!AE125-Rates_Data!AG125)</f>
        <v>0.136352459016393</v>
      </c>
      <c r="J125" s="23" t="n">
        <f aca="false">ABS(Rates_Data!AE125-Rates_Data!AH125)</f>
        <v>0.245508196721311</v>
      </c>
      <c r="K125" s="23" t="n">
        <f aca="false">ABS(Rates_Data!AE125-Rates_Data!AI125)</f>
        <v>0.978303278688525</v>
      </c>
      <c r="L125" s="23" t="n">
        <f aca="false">ABS(Rates_Data!AE125-Rates_Data!AJ125)</f>
        <v>0.699188524590164</v>
      </c>
      <c r="M125" s="23" t="n">
        <f aca="false">ABS(Rates_Data!AF125-Rates_Data!AG125)</f>
        <v>0.180860655737705</v>
      </c>
      <c r="N125" s="23" t="n">
        <f aca="false">ABS(Rates_Data!AF125-Rates_Data!AH125)</f>
        <v>0.0717049180327871</v>
      </c>
      <c r="O125" s="23" t="n">
        <f aca="false">ABS(Rates_Data!AF125-Rates_Data!AI125)</f>
        <v>1.29551639344262</v>
      </c>
      <c r="P125" s="23" t="n">
        <f aca="false">ABS(Rates_Data!AF125-Rates_Data!AJ125)</f>
        <v>0.381975409836066</v>
      </c>
      <c r="Q125" s="23" t="n">
        <f aca="false">ABS(Rates_Data!AG125-Rates_Data!AH125)</f>
        <v>0.109155737704918</v>
      </c>
      <c r="R125" s="23" t="n">
        <f aca="false">ABS(Rates_Data!AG125-Rates_Data!AI125)</f>
        <v>1.11465573770492</v>
      </c>
      <c r="S125" s="23" t="n">
        <f aca="false">ABS(Rates_Data!AG125-Rates_Data!AJ125)</f>
        <v>0.562836065573771</v>
      </c>
      <c r="T125" s="23" t="n">
        <f aca="false">ABS(Rates_Data!AH125-Rates_Data!AI125)</f>
        <v>1.22381147540984</v>
      </c>
      <c r="U125" s="23" t="n">
        <f aca="false">ABS(Rates_Data!AH125-Rates_Data!AJ125)</f>
        <v>0.453680327868853</v>
      </c>
      <c r="V125" s="23" t="n">
        <f aca="false">ABS(Rates_Data!AI125-Rates_Data!AJ125)</f>
        <v>1.67749180327869</v>
      </c>
      <c r="W125" s="26" t="n">
        <f aca="false">IF(ROW()&lt;4+MinObs-1,"",IFERROR((B125-AVERAGE(B$4:B125))/STDEV(B$4:B125),""))</f>
        <v>-0.435603699586476</v>
      </c>
      <c r="X125" s="26" t="n">
        <f aca="false">IF(ROW()&lt;4+MinObs-1,"",IFERROR((C125-AVERAGE(C$4:C125))/STDEV(C$4:C125),""))</f>
        <v>-0.903363612934441</v>
      </c>
      <c r="Y125" s="26" t="n">
        <f aca="false">IF(ROW()&lt;4+MinObs-1,"",IFERROR((D125-AVERAGE(D$4:D125))/STDEV(D$4:D125),""))</f>
        <v>-0.976113468578435</v>
      </c>
      <c r="Z125" s="26" t="n">
        <f aca="false">IF(ROW()&lt;4+MinObs-1,"",IFERROR((E125-AVERAGE(E$4:E125))/STDEV(E$4:E125),""))</f>
        <v>-1.52552585772929</v>
      </c>
      <c r="AA125" s="26" t="n">
        <f aca="false">IF(ROW()&lt;4+MinObs-1,"",IFERROR((F125-AVERAGE(F$4:F125))/STDEV(F$4:F125),""))</f>
        <v>1.64416646923195</v>
      </c>
      <c r="AB125" s="26" t="n">
        <f aca="false">IF(ROW()&lt;4+MinObs-1,"",IFERROR((G125-AVERAGE(G$4:G125))/STDEV(G$4:G125),""))</f>
        <v>0.317635291338451</v>
      </c>
      <c r="AC125" s="26" t="n">
        <f aca="false">IF(ROW()&lt;4+MinObs-1,"",IFERROR((H125-AVERAGE(H$4:H125))/STDEV(H$4:H125),""))</f>
        <v>0.103071549175009</v>
      </c>
      <c r="AD125" s="26" t="n">
        <f aca="false">IF(ROW()&lt;4+MinObs-1,"",IFERROR((I125-AVERAGE(I$4:I125))/STDEV(I$4:I125),""))</f>
        <v>-0.628414280596602</v>
      </c>
      <c r="AE125" s="26" t="n">
        <f aca="false">IF(ROW()&lt;4+MinObs-1,"",IFERROR((J125-AVERAGE(J$4:J125))/STDEV(J$4:J125),""))</f>
        <v>-0.77148689822955</v>
      </c>
      <c r="AF125" s="26" t="n">
        <f aca="false">IF(ROW()&lt;4+MinObs-1,"",IFERROR((K125-AVERAGE(K$4:K125))/STDEV(K$4:K125),""))</f>
        <v>1.87520112630041</v>
      </c>
      <c r="AG125" s="26" t="n">
        <f aca="false">IF(ROW()&lt;4+MinObs-1,"",IFERROR((L125-AVERAGE(L$4:L125))/STDEV(L$4:L125),""))</f>
        <v>1.1461197383981</v>
      </c>
      <c r="AH125" s="26" t="n">
        <f aca="false">IF(ROW()&lt;4+MinObs-1,"",IFERROR((M125-AVERAGE(M$4:M125))/STDEV(M$4:M125),""))</f>
        <v>-0.627435877951669</v>
      </c>
      <c r="AI125" s="26" t="n">
        <f aca="false">IF(ROW()&lt;4+MinObs-1,"",IFERROR((N125-AVERAGE(N$4:N125))/STDEV(N$4:N125),""))</f>
        <v>-1.25285778966581</v>
      </c>
      <c r="AJ125" s="26" t="n">
        <f aca="false">IF(ROW()&lt;4+MinObs-1,"",IFERROR((O125-AVERAGE(O$4:O125))/STDEV(O$4:O125),""))</f>
        <v>2.81510315596484</v>
      </c>
      <c r="AK125" s="26" t="n">
        <f aca="false">IF(ROW()&lt;4+MinObs-1,"",IFERROR((P125-AVERAGE(P$4:P125))/STDEV(P$4:P125),""))</f>
        <v>0.0107403418273235</v>
      </c>
      <c r="AL125" s="26" t="n">
        <f aca="false">IF(ROW()&lt;4+MinObs-1,"",IFERROR((Q125-AVERAGE(Q$4:Q125))/STDEV(Q$4:Q125),""))</f>
        <v>-0.725192326389676</v>
      </c>
      <c r="AM125" s="26" t="n">
        <f aca="false">IF(ROW()&lt;4+MinObs-1,"",IFERROR((R125-AVERAGE(R$4:R125))/STDEV(R$4:R125),""))</f>
        <v>1.28683015108494</v>
      </c>
      <c r="AN125" s="26" t="n">
        <f aca="false">IF(ROW()&lt;4+MinObs-1,"",IFERROR((S125-AVERAGE(S$4:S125))/STDEV(S$4:S125),""))</f>
        <v>-0.215710672874467</v>
      </c>
      <c r="AO125" s="26" t="n">
        <f aca="false">IF(ROW()&lt;4+MinObs-1,"",IFERROR((T125-AVERAGE(T$4:T125))/STDEV(T$4:T125),""))</f>
        <v>1.63805345233357</v>
      </c>
      <c r="AP125" s="26" t="n">
        <f aca="false">IF(ROW()&lt;4+MinObs-1,"",IFERROR((U125-AVERAGE(U$4:U125))/STDEV(U$4:U125),""))</f>
        <v>-0.610117959396481</v>
      </c>
      <c r="AQ125" s="26" t="n">
        <f aca="false">IF(ROW()&lt;4+MinObs-1,"",IFERROR((V125-AVERAGE(V$4:V125))/STDEV(V$4:V125),""))</f>
        <v>2.52105461480434</v>
      </c>
      <c r="AR125" s="26" t="n">
        <f aca="false">IF(W125="",0,IF(W125&gt;=z4,w4,IF(W125&gt;=z3,w3,IF(W125&gt;=zEntry,w2,IF(AND(W125&gt;=ExitZ,AR124&gt;0),w2,0)))))</f>
        <v>0</v>
      </c>
      <c r="AS125" s="26" t="n">
        <f aca="false">IF(X125="",0,IF(X125&gt;=z4,w4,IF(X125&gt;=z3,w3,IF(X125&gt;=zEntry,w2,IF(AND(X125&gt;=ExitZ,AS124&gt;0),w2,0)))))</f>
        <v>0</v>
      </c>
      <c r="AT125" s="26" t="n">
        <f aca="false">IF(Y125="",0,IF(Y125&gt;=z4,w4,IF(Y125&gt;=z3,w3,IF(Y125&gt;=zEntry,w2,IF(AND(Y125&gt;=ExitZ,AT124&gt;0),w2,0)))))</f>
        <v>0</v>
      </c>
      <c r="AU125" s="26" t="n">
        <f aca="false">IF(Z125="",0,IF(Z125&gt;=z4,w4,IF(Z125&gt;=z3,w3,IF(Z125&gt;=zEntry,w2,IF(AND(Z125&gt;=ExitZ,AU124&gt;0),w2,0)))))</f>
        <v>0</v>
      </c>
      <c r="AV125" s="26" t="n">
        <f aca="false">IF(AA125="",0,IF(AA125&gt;=z4,w4,IF(AA125&gt;=z3,w3,IF(AA125&gt;=zEntry,w2,IF(AND(AA125&gt;=ExitZ,AV124&gt;0),w2,0)))))</f>
        <v>0</v>
      </c>
      <c r="AW125" s="26" t="n">
        <f aca="false">IF(AB125="",0,IF(AB125&gt;=z4,w4,IF(AB125&gt;=z3,w3,IF(AB125&gt;=zEntry,w2,IF(AND(AB125&gt;=ExitZ,AW124&gt;0),w2,0)))))</f>
        <v>0</v>
      </c>
      <c r="AX125" s="26" t="n">
        <f aca="false">IF(AC125="",0,IF(AC125&gt;=z4,w4,IF(AC125&gt;=z3,w3,IF(AC125&gt;=zEntry,w2,IF(AND(AC125&gt;=ExitZ,AX124&gt;0),w2,0)))))</f>
        <v>0</v>
      </c>
      <c r="AY125" s="26" t="n">
        <f aca="false">IF(AD125="",0,IF(AD125&gt;=z4,w4,IF(AD125&gt;=z3,w3,IF(AD125&gt;=zEntry,w2,IF(AND(AD125&gt;=ExitZ,AY124&gt;0),w2,0)))))</f>
        <v>0</v>
      </c>
      <c r="AZ125" s="26" t="n">
        <f aca="false">IF(AE125="",0,IF(AE125&gt;=z4,w4,IF(AE125&gt;=z3,w3,IF(AE125&gt;=zEntry,w2,IF(AND(AE125&gt;=ExitZ,AZ124&gt;0),w2,0)))))</f>
        <v>0</v>
      </c>
      <c r="BA125" s="26" t="n">
        <f aca="false">IF(AF125="",0,IF(AF125&gt;=z4,w4,IF(AF125&gt;=z3,w3,IF(AF125&gt;=zEntry,w2,IF(AND(AF125&gt;=ExitZ,BA124&gt;0),w2,0)))))</f>
        <v>0</v>
      </c>
      <c r="BB125" s="26" t="n">
        <f aca="false">IF(AG125="",0,IF(AG125&gt;=z4,w4,IF(AG125&gt;=z3,w3,IF(AG125&gt;=zEntry,w2,IF(AND(AG125&gt;=ExitZ,BB124&gt;0),w2,0)))))</f>
        <v>0</v>
      </c>
      <c r="BC125" s="26" t="n">
        <f aca="false">IF(AH125="",0,IF(AH125&gt;=z4,w4,IF(AH125&gt;=z3,w3,IF(AH125&gt;=zEntry,w2,IF(AND(AH125&gt;=ExitZ,BC124&gt;0),w2,0)))))</f>
        <v>0</v>
      </c>
      <c r="BD125" s="26" t="n">
        <f aca="false">IF(AI125="",0,IF(AI125&gt;=z4,w4,IF(AI125&gt;=z3,w3,IF(AI125&gt;=zEntry,w2,IF(AND(AI125&gt;=ExitZ,BD124&gt;0),w2,0)))))</f>
        <v>0</v>
      </c>
      <c r="BE125" s="26" t="n">
        <f aca="false">IF(AJ125="",0,IF(AJ125&gt;=z4,w4,IF(AJ125&gt;=z3,w3,IF(AJ125&gt;=zEntry,w2,IF(AND(AJ125&gt;=ExitZ,BE124&gt;0),w2,0)))))</f>
        <v>1</v>
      </c>
      <c r="BF125" s="26" t="n">
        <f aca="false">IF(AK125="",0,IF(AK125&gt;=z4,w4,IF(AK125&gt;=z3,w3,IF(AK125&gt;=zEntry,w2,IF(AND(AK125&gt;=ExitZ,BF124&gt;0),w2,0)))))</f>
        <v>0</v>
      </c>
      <c r="BG125" s="26" t="n">
        <f aca="false">IF(AL125="",0,IF(AL125&gt;=z4,w4,IF(AL125&gt;=z3,w3,IF(AL125&gt;=zEntry,w2,IF(AND(AL125&gt;=ExitZ,BG124&gt;0),w2,0)))))</f>
        <v>0</v>
      </c>
      <c r="BH125" s="26" t="n">
        <f aca="false">IF(AM125="",0,IF(AM125&gt;=z4,w4,IF(AM125&gt;=z3,w3,IF(AM125&gt;=zEntry,w2,IF(AND(AM125&gt;=ExitZ,BH124&gt;0),w2,0)))))</f>
        <v>0</v>
      </c>
      <c r="BI125" s="26" t="n">
        <f aca="false">IF(AN125="",0,IF(AN125&gt;=z4,w4,IF(AN125&gt;=z3,w3,IF(AN125&gt;=zEntry,w2,IF(AND(AN125&gt;=ExitZ,BI124&gt;0),w2,0)))))</f>
        <v>0</v>
      </c>
      <c r="BJ125" s="26" t="n">
        <f aca="false">IF(AO125="",0,IF(AO125&gt;=z4,w4,IF(AO125&gt;=z3,w3,IF(AO125&gt;=zEntry,w2,IF(AND(AO125&gt;=ExitZ,BJ124&gt;0),w2,0)))))</f>
        <v>0</v>
      </c>
      <c r="BK125" s="26" t="n">
        <f aca="false">IF(AP125="",0,IF(AP125&gt;=z4,w4,IF(AP125&gt;=z3,w3,IF(AP125&gt;=zEntry,w2,IF(AND(AP125&gt;=ExitZ,BK124&gt;0),w2,0)))))</f>
        <v>0</v>
      </c>
      <c r="BL125" s="26" t="n">
        <f aca="false">IF(AQ125="",0,IF(AQ125&gt;=z4,w4,IF(AQ125&gt;=z3,w3,IF(AQ125&gt;=zEntry,w2,IF(AND(AQ125&gt;=ExitZ,BL124&gt;0),w2,0)))))</f>
        <v>1</v>
      </c>
      <c r="BM125" s="23" t="n">
        <f aca="false">IF(Rates_Data!AD124&gt;=Rates_Data!AE124,Rates_Data!AK125-Rates_Data!AL125,Rates_Data!AL125-Rates_Data!AK125)</f>
        <v>-0.00133</v>
      </c>
      <c r="BN125" s="23" t="n">
        <f aca="false">IF(Rates_Data!AD124&gt;=Rates_Data!AF124,Rates_Data!AK125-Rates_Data!AM125,Rates_Data!AM125-Rates_Data!AK125)</f>
        <v>0.00399</v>
      </c>
      <c r="BO125" s="23" t="n">
        <f aca="false">IF(Rates_Data!AD124&gt;=Rates_Data!AG124,Rates_Data!AK125-Rates_Data!AN125,Rates_Data!AN125-Rates_Data!AK125)</f>
        <v>0.001121</v>
      </c>
      <c r="BP125" s="23" t="n">
        <f aca="false">IF(Rates_Data!AD124&gt;=Rates_Data!AH124,Rates_Data!AK125-Rates_Data!AO125,Rates_Data!AO125-Rates_Data!AK125)</f>
        <v>0.004712</v>
      </c>
      <c r="BQ125" s="23" t="n">
        <f aca="false">IF(Rates_Data!AD124&gt;=Rates_Data!AI124,Rates_Data!AK125-Rates_Data!AP125,Rates_Data!AP125-Rates_Data!AK125)</f>
        <v>-0.000854999999999998</v>
      </c>
      <c r="BR125" s="23" t="n">
        <f aca="false">IF(Rates_Data!AD124&gt;=Rates_Data!AJ124,Rates_Data!AK125-Rates_Data!AQ125,Rates_Data!AQ125-Rates_Data!AK125)</f>
        <v>0.003743</v>
      </c>
      <c r="BS125" s="23" t="n">
        <f aca="false">IF(Rates_Data!AE124&gt;=Rates_Data!AF124,Rates_Data!AL125-Rates_Data!AM125,Rates_Data!AM125-Rates_Data!AL125)</f>
        <v>0.00266</v>
      </c>
      <c r="BT125" s="23" t="n">
        <f aca="false">IF(Rates_Data!AE124&gt;=Rates_Data!AG124,Rates_Data!AL125-Rates_Data!AN125,Rates_Data!AN125-Rates_Data!AL125)</f>
        <v>-0.002451</v>
      </c>
      <c r="BU125" s="23" t="n">
        <f aca="false">IF(Rates_Data!AE124&gt;=Rates_Data!AH124,Rates_Data!AL125-Rates_Data!AO125,Rates_Data!AO125-Rates_Data!AL125)</f>
        <v>0.003382</v>
      </c>
      <c r="BV125" s="23" t="n">
        <f aca="false">IF(Rates_Data!AE124&gt;=Rates_Data!AI124,Rates_Data!AL125-Rates_Data!AP125,Rates_Data!AP125-Rates_Data!AL125)</f>
        <v>0.000474999999999998</v>
      </c>
      <c r="BW125" s="23" t="n">
        <f aca="false">IF(Rates_Data!AE124&gt;=Rates_Data!AJ124,Rates_Data!AL125-Rates_Data!AQ125,Rates_Data!AQ125-Rates_Data!AL125)</f>
        <v>0.002413</v>
      </c>
      <c r="BX125" s="23" t="n">
        <f aca="false">IF(Rates_Data!AF124&gt;=Rates_Data!AG124,Rates_Data!AM125-Rates_Data!AN125,Rates_Data!AN125-Rates_Data!AM125)</f>
        <v>0.005111</v>
      </c>
      <c r="BY125" s="23" t="n">
        <f aca="false">IF(Rates_Data!AF124&gt;=Rates_Data!AH124,Rates_Data!AM125-Rates_Data!AO125,Rates_Data!AO125-Rates_Data!AM125)</f>
        <v>0.000721999999999996</v>
      </c>
      <c r="BZ125" s="23" t="n">
        <f aca="false">IF(Rates_Data!AF124&gt;=Rates_Data!AI124,Rates_Data!AM125-Rates_Data!AP125,Rates_Data!AP125-Rates_Data!AM125)</f>
        <v>0.003135</v>
      </c>
      <c r="CA125" s="23" t="n">
        <f aca="false">IF(Rates_Data!AF124&gt;=Rates_Data!AJ124,Rates_Data!AM125-Rates_Data!AQ125,Rates_Data!AQ125-Rates_Data!AM125)</f>
        <v>-0.000246999999999998</v>
      </c>
      <c r="CB125" s="23" t="n">
        <f aca="false">IF(Rates_Data!AG124&gt;=Rates_Data!AH124,Rates_Data!AN125-Rates_Data!AO125,Rates_Data!AO125-Rates_Data!AN125)</f>
        <v>0.005833</v>
      </c>
      <c r="CC125" s="23" t="n">
        <f aca="false">IF(Rates_Data!AG124&gt;=Rates_Data!AI124,Rates_Data!AN125-Rates_Data!AP125,Rates_Data!AP125-Rates_Data!AN125)</f>
        <v>-0.001976</v>
      </c>
      <c r="CD125" s="23" t="n">
        <f aca="false">IF(Rates_Data!AG124&gt;=Rates_Data!AJ124,Rates_Data!AN125-Rates_Data!AQ125,Rates_Data!AQ125-Rates_Data!AN125)</f>
        <v>0.004864</v>
      </c>
      <c r="CE125" s="23" t="n">
        <f aca="false">IF(Rates_Data!AH124&gt;=Rates_Data!AI124,Rates_Data!AO125-Rates_Data!AP125,Rates_Data!AP125-Rates_Data!AO125)</f>
        <v>0.003857</v>
      </c>
      <c r="CF125" s="23" t="n">
        <f aca="false">IF(Rates_Data!AH124&gt;=Rates_Data!AJ124,Rates_Data!AO125-Rates_Data!AQ125,Rates_Data!AQ125-Rates_Data!AO125)</f>
        <v>-0.000968999999999994</v>
      </c>
      <c r="CG125" s="23" t="n">
        <f aca="false">IF(Rates_Data!AI124&gt;=Rates_Data!AJ124,Rates_Data!AP125-Rates_Data!AQ125,Rates_Data!AQ125-Rates_Data!AP125)</f>
        <v>0.002888</v>
      </c>
      <c r="CH125" s="27" t="n">
        <f aca="false">IF(ROW()&lt;4+VolLB,"",STDEV(INDEX($BM:$BM,ROW()-VolLB+1):INDEX($BM:$BM,ROW()))*SQRT(12))</f>
        <v>0.0202418762964306</v>
      </c>
      <c r="CI125" s="27" t="n">
        <f aca="false">IF(ROW()&lt;4+VolLB,"",STDEV(INDEX($BN:$BN,ROW()-VolLB+1):INDEX($BN:$BN,ROW()))*SQRT(12))</f>
        <v>0.021553900138954</v>
      </c>
      <c r="CJ125" s="27" t="n">
        <f aca="false">IF(ROW()&lt;4+VolLB,"",STDEV(INDEX($BO:$BO,ROW()-VolLB+1):INDEX($BO:$BO,ROW()))*SQRT(12))</f>
        <v>0.0192200407392661</v>
      </c>
      <c r="CK125" s="27" t="n">
        <f aca="false">IF(ROW()&lt;4+VolLB,"",STDEV(INDEX($BP:$BP,ROW()-VolLB+1):INDEX($BP:$BP,ROW()))*SQRT(12))</f>
        <v>0.0193512654578208</v>
      </c>
      <c r="CL125" s="27" t="n">
        <f aca="false">IF(ROW()&lt;4+VolLB,"",STDEV(INDEX($BQ:$BQ,ROW()-VolLB+1):INDEX($BQ:$BQ,ROW()))*SQRT(12))</f>
        <v>0.0212674453101224</v>
      </c>
      <c r="CM125" s="27" t="n">
        <f aca="false">IF(ROW()&lt;4+VolLB,"",STDEV(INDEX($BR:$BR,ROW()-VolLB+1):INDEX($BR:$BR,ROW()))*SQRT(12))</f>
        <v>0.0192179949501701</v>
      </c>
      <c r="CN125" s="27" t="n">
        <f aca="false">IF(ROW()&lt;4+VolLB,"",STDEV(INDEX($BS:$BS,ROW()-VolLB+1):INDEX($BS:$BS,ROW()))*SQRT(12))</f>
        <v>0.0228274924088519</v>
      </c>
      <c r="CO125" s="27" t="n">
        <f aca="false">IF(ROW()&lt;4+VolLB,"",STDEV(INDEX($BT:$BT,ROW()-VolLB+1):INDEX($BT:$BT,ROW()))*SQRT(12))</f>
        <v>0.0191880904094677</v>
      </c>
      <c r="CP125" s="27" t="n">
        <f aca="false">IF(ROW()&lt;4+VolLB,"",STDEV(INDEX($BU:$BU,ROW()-VolLB+1):INDEX($BU:$BU,ROW()))*SQRT(12))</f>
        <v>0.0231207953834185</v>
      </c>
      <c r="CQ125" s="27" t="n">
        <f aca="false">IF(ROW()&lt;4+VolLB,"",STDEV(INDEX($BV:$BV,ROW()-VolLB+1):INDEX($BV:$BV,ROW()))*SQRT(12))</f>
        <v>0.0196078548167383</v>
      </c>
      <c r="CR125" s="27" t="n">
        <f aca="false">IF(ROW()&lt;4+VolLB,"",STDEV(INDEX($BW:$BW,ROW()-VolLB+1):INDEX($BW:$BW,ROW()))*SQRT(12))</f>
        <v>0.0179175594469038</v>
      </c>
      <c r="CS125" s="27" t="n">
        <f aca="false">IF(ROW()&lt;4+VolLB,"",STDEV(INDEX($BX:$BX,ROW()-VolLB+1):INDEX($BX:$BX,ROW()))*SQRT(12))</f>
        <v>0.0224426680079327</v>
      </c>
      <c r="CT125" s="27" t="n">
        <f aca="false">IF(ROW()&lt;4+VolLB,"",STDEV(INDEX($BY:$BY,ROW()-VolLB+1):INDEX($BY:$BY,ROW()))*SQRT(12))</f>
        <v>0.019907994471712</v>
      </c>
      <c r="CU125" s="27" t="n">
        <f aca="false">IF(ROW()&lt;4+VolLB,"",STDEV(INDEX($BZ:$BZ,ROW()-VolLB+1):INDEX($BZ:$BZ,ROW()))*SQRT(12))</f>
        <v>0.0235727423145584</v>
      </c>
      <c r="CV125" s="27" t="n">
        <f aca="false">IF(ROW()&lt;4+VolLB,"",STDEV(INDEX($CA:$CA,ROW()-VolLB+1):INDEX($CA:$CA,ROW()))*SQRT(12))</f>
        <v>0.016541021941136</v>
      </c>
      <c r="CW125" s="27" t="n">
        <f aca="false">IF(ROW()&lt;4+VolLB,"",STDEV(INDEX($CB:$CB,ROW()-VolLB+1):INDEX($CB:$CB,ROW()))*SQRT(12))</f>
        <v>0.019587812365273</v>
      </c>
      <c r="CX125" s="27" t="n">
        <f aca="false">IF(ROW()&lt;4+VolLB,"",STDEV(INDEX($CC:$CC,ROW()-VolLB+1):INDEX($CC:$CC,ROW()))*SQRT(12))</f>
        <v>0.0198191899579795</v>
      </c>
      <c r="CY125" s="27" t="n">
        <f aca="false">IF(ROW()&lt;4+VolLB,"",STDEV(INDEX($CD:$CD,ROW()-VolLB+1):INDEX($CD:$CD,ROW()))*SQRT(12))</f>
        <v>0.0188375325004302</v>
      </c>
      <c r="CZ125" s="27" t="n">
        <f aca="false">IF(ROW()&lt;4+VolLB,"",STDEV(INDEX($CE:$CE,ROW()-VolLB+1):INDEX($CE:$CE,ROW()))*SQRT(12))</f>
        <v>0.0188588864681626</v>
      </c>
      <c r="DA125" s="27" t="n">
        <f aca="false">IF(ROW()&lt;4+VolLB,"",STDEV(INDEX($CF:$CF,ROW()-VolLB+1):INDEX($CF:$CF,ROW()))*SQRT(12))</f>
        <v>0.0193898218062</v>
      </c>
      <c r="DB125" s="27" t="n">
        <f aca="false">IF(ROW()&lt;4+VolLB,"",STDEV(INDEX($CG:$CG,ROW()-VolLB+1):INDEX($CG:$CG,ROW()))*SQRT(12))</f>
        <v>0.0209831273950331</v>
      </c>
      <c r="DC125" s="26" t="n">
        <f aca="false">IF(OR(AR125=0,CH125="",CH125=0),0,AR125*MIN(MaxScal,TgtVol/CH125))</f>
        <v>0</v>
      </c>
      <c r="DD125" s="26" t="n">
        <f aca="false">IF(OR(AS125=0,CI125="",CI125=0),0,AS125*MIN(MaxScal,TgtVol/CI125))</f>
        <v>0</v>
      </c>
      <c r="DE125" s="26" t="n">
        <f aca="false">IF(OR(AT125=0,CJ125="",CJ125=0),0,AT125*MIN(MaxScal,TgtVol/CJ125))</f>
        <v>0</v>
      </c>
      <c r="DF125" s="26" t="n">
        <f aca="false">IF(OR(AU125=0,CK125="",CK125=0),0,AU125*MIN(MaxScal,TgtVol/CK125))</f>
        <v>0</v>
      </c>
      <c r="DG125" s="26" t="n">
        <f aca="false">IF(OR(AV125=0,CL125="",CL125=0),0,AV125*MIN(MaxScal,TgtVol/CL125))</f>
        <v>0</v>
      </c>
      <c r="DH125" s="26" t="n">
        <f aca="false">IF(OR(AW125=0,CM125="",CM125=0),0,AW125*MIN(MaxScal,TgtVol/CM125))</f>
        <v>0</v>
      </c>
      <c r="DI125" s="26" t="n">
        <f aca="false">IF(OR(AX125=0,CN125="",CN125=0),0,AX125*MIN(MaxScal,TgtVol/CN125))</f>
        <v>0</v>
      </c>
      <c r="DJ125" s="26" t="n">
        <f aca="false">IF(OR(AY125=0,CO125="",CO125=0),0,AY125*MIN(MaxScal,TgtVol/CO125))</f>
        <v>0</v>
      </c>
      <c r="DK125" s="26" t="n">
        <f aca="false">IF(OR(AZ125=0,CP125="",CP125=0),0,AZ125*MIN(MaxScal,TgtVol/CP125))</f>
        <v>0</v>
      </c>
      <c r="DL125" s="26" t="n">
        <f aca="false">IF(OR(BA125=0,CQ125="",CQ125=0),0,BA125*MIN(MaxScal,TgtVol/CQ125))</f>
        <v>0</v>
      </c>
      <c r="DM125" s="26" t="n">
        <f aca="false">IF(OR(BB125=0,CR125="",CR125=0),0,BB125*MIN(MaxScal,TgtVol/CR125))</f>
        <v>0</v>
      </c>
      <c r="DN125" s="26" t="n">
        <f aca="false">IF(OR(BC125=0,CS125="",CS125=0),0,BC125*MIN(MaxScal,TgtVol/CS125))</f>
        <v>0</v>
      </c>
      <c r="DO125" s="26" t="n">
        <f aca="false">IF(OR(BD125=0,CT125="",CT125=0),0,BD125*MIN(MaxScal,TgtVol/CT125))</f>
        <v>0</v>
      </c>
      <c r="DP125" s="26" t="n">
        <f aca="false">IF(OR(BE125=0,CU125="",CU125=0),0,BE125*MIN(MaxScal,TgtVol/CU125))</f>
        <v>0.848437561193214</v>
      </c>
      <c r="DQ125" s="26" t="n">
        <f aca="false">IF(OR(BF125=0,CV125="",CV125=0),0,BF125*MIN(MaxScal,TgtVol/CV125))</f>
        <v>0</v>
      </c>
      <c r="DR125" s="26" t="n">
        <f aca="false">IF(OR(BG125=0,CW125="",CW125=0),0,BG125*MIN(MaxScal,TgtVol/CW125))</f>
        <v>0</v>
      </c>
      <c r="DS125" s="26" t="n">
        <f aca="false">IF(OR(BH125=0,CX125="",CX125=0),0,BH125*MIN(MaxScal,TgtVol/CX125))</f>
        <v>0</v>
      </c>
      <c r="DT125" s="26" t="n">
        <f aca="false">IF(OR(BI125=0,CY125="",CY125=0),0,BI125*MIN(MaxScal,TgtVol/CY125))</f>
        <v>0</v>
      </c>
      <c r="DU125" s="26" t="n">
        <f aca="false">IF(OR(BJ125=0,CZ125="",CZ125=0),0,BJ125*MIN(MaxScal,TgtVol/CZ125))</f>
        <v>0</v>
      </c>
      <c r="DV125" s="26" t="n">
        <f aca="false">IF(OR(BK125=0,DA125="",DA125=0),0,BK125*MIN(MaxScal,TgtVol/DA125))</f>
        <v>0</v>
      </c>
      <c r="DW125" s="26" t="n">
        <f aca="false">IF(OR(BL125=0,DB125="",DB125=0),0,BL125*MIN(MaxScal,TgtVol/DB125))</f>
        <v>0.953146765183065</v>
      </c>
      <c r="DX125" s="28" t="n">
        <f aca="false">IFERROR(DC124*BM125,"")</f>
        <v>-0</v>
      </c>
      <c r="DY125" s="28" t="n">
        <f aca="false">IFERROR(DD124*BN125,"")</f>
        <v>0</v>
      </c>
      <c r="DZ125" s="28" t="n">
        <f aca="false">IFERROR(DE124*BO125,"")</f>
        <v>0</v>
      </c>
      <c r="EA125" s="28" t="n">
        <f aca="false">IFERROR(DF124*BP125,"")</f>
        <v>0</v>
      </c>
      <c r="EB125" s="28" t="n">
        <f aca="false">IFERROR(DG124*BQ125,"")</f>
        <v>-0</v>
      </c>
      <c r="EC125" s="28" t="n">
        <f aca="false">IFERROR(DH124*BR125,"")</f>
        <v>0</v>
      </c>
      <c r="ED125" s="28" t="n">
        <f aca="false">IFERROR(DI124*BS125,"")</f>
        <v>0</v>
      </c>
      <c r="EE125" s="28" t="n">
        <f aca="false">IFERROR(DJ124*BT125,"")</f>
        <v>-0</v>
      </c>
      <c r="EF125" s="28" t="n">
        <f aca="false">IFERROR(DK124*BU125,"")</f>
        <v>0</v>
      </c>
      <c r="EG125" s="28" t="n">
        <f aca="false">IFERROR(DL124*BV125,"")</f>
        <v>0</v>
      </c>
      <c r="EH125" s="28" t="n">
        <f aca="false">IFERROR(DM124*BW125,"")</f>
        <v>0.00269490105829413</v>
      </c>
      <c r="EI125" s="28" t="n">
        <f aca="false">IFERROR(DN124*BX125,"")</f>
        <v>0</v>
      </c>
      <c r="EJ125" s="28" t="n">
        <f aca="false">IFERROR(DO124*BY125,"")</f>
        <v>0</v>
      </c>
      <c r="EK125" s="28" t="n">
        <f aca="false">IFERROR(DP124*BZ125,"")</f>
        <v>0.00257104117829053</v>
      </c>
      <c r="EL125" s="28" t="n">
        <f aca="false">IFERROR(DQ124*CA125,"")</f>
        <v>-0</v>
      </c>
      <c r="EM125" s="28" t="n">
        <f aca="false">IFERROR(DR124*CB125,"")</f>
        <v>0</v>
      </c>
      <c r="EN125" s="28" t="n">
        <f aca="false">IFERROR(DS124*CC125,"")</f>
        <v>-0</v>
      </c>
      <c r="EO125" s="28" t="n">
        <f aca="false">IFERROR(DT124*CD125,"")</f>
        <v>0</v>
      </c>
      <c r="EP125" s="28" t="n">
        <f aca="false">IFERROR(DU124*CE125,"")</f>
        <v>0</v>
      </c>
      <c r="EQ125" s="28" t="n">
        <f aca="false">IFERROR(DV124*CF125,"")</f>
        <v>-0</v>
      </c>
      <c r="ER125" s="28" t="n">
        <f aca="false">IFERROR(DW124*CG125,"")</f>
        <v>0.00271738394314488</v>
      </c>
      <c r="ES125" s="28" t="n">
        <f aca="false">IF(ROW()=4,"",SUM(DX125:ER125))</f>
        <v>0.00798332617972954</v>
      </c>
      <c r="ET125" s="29" t="n">
        <f aca="false">COUNTIF(AR125:BL125,"&gt;0")</f>
        <v>2</v>
      </c>
    </row>
    <row r="126" customFormat="false" ht="15" hidden="false" customHeight="false" outlineLevel="0" collapsed="false">
      <c r="A126" s="19" t="n">
        <v>41729</v>
      </c>
      <c r="B126" s="23" t="n">
        <f aca="false">ABS(Rates_Data!AD126-Rates_Data!AE126)</f>
        <v>0.262325203252032</v>
      </c>
      <c r="C126" s="23" t="n">
        <f aca="false">ABS(Rates_Data!AD126-Rates_Data!AF126)</f>
        <v>0.0786178861788616</v>
      </c>
      <c r="D126" s="23" t="n">
        <f aca="false">ABS(Rates_Data!AD126-Rates_Data!AG126)</f>
        <v>0.213373983739837</v>
      </c>
      <c r="E126" s="23" t="n">
        <f aca="false">ABS(Rates_Data!AD126-Rates_Data!AH126)</f>
        <v>0.0406341463414632</v>
      </c>
      <c r="F126" s="23" t="n">
        <f aca="false">ABS(Rates_Data!AD126-Rates_Data!AI126)</f>
        <v>1.20787804878049</v>
      </c>
      <c r="G126" s="23" t="n">
        <f aca="false">ABS(Rates_Data!AD126-Rates_Data!AJ126)</f>
        <v>0.567065040650407</v>
      </c>
      <c r="H126" s="23" t="n">
        <f aca="false">ABS(Rates_Data!AE126-Rates_Data!AF126)</f>
        <v>0.183707317073171</v>
      </c>
      <c r="I126" s="23" t="n">
        <f aca="false">ABS(Rates_Data!AE126-Rates_Data!AG126)</f>
        <v>0.0489512195121951</v>
      </c>
      <c r="J126" s="23" t="n">
        <f aca="false">ABS(Rates_Data!AE126-Rates_Data!AH126)</f>
        <v>0.221691056910569</v>
      </c>
      <c r="K126" s="23" t="n">
        <f aca="false">ABS(Rates_Data!AE126-Rates_Data!AI126)</f>
        <v>0.945552845528455</v>
      </c>
      <c r="L126" s="23" t="n">
        <f aca="false">ABS(Rates_Data!AE126-Rates_Data!AJ126)</f>
        <v>0.829390243902439</v>
      </c>
      <c r="M126" s="23" t="n">
        <f aca="false">ABS(Rates_Data!AF126-Rates_Data!AG126)</f>
        <v>0.134756097560976</v>
      </c>
      <c r="N126" s="23" t="n">
        <f aca="false">ABS(Rates_Data!AF126-Rates_Data!AH126)</f>
        <v>0.0379837398373983</v>
      </c>
      <c r="O126" s="23" t="n">
        <f aca="false">ABS(Rates_Data!AF126-Rates_Data!AI126)</f>
        <v>1.12926016260163</v>
      </c>
      <c r="P126" s="23" t="n">
        <f aca="false">ABS(Rates_Data!AF126-Rates_Data!AJ126)</f>
        <v>0.645682926829268</v>
      </c>
      <c r="Q126" s="23" t="n">
        <f aca="false">ABS(Rates_Data!AG126-Rates_Data!AH126)</f>
        <v>0.172739837398374</v>
      </c>
      <c r="R126" s="23" t="n">
        <f aca="false">ABS(Rates_Data!AG126-Rates_Data!AI126)</f>
        <v>0.994504065040651</v>
      </c>
      <c r="S126" s="23" t="n">
        <f aca="false">ABS(Rates_Data!AG126-Rates_Data!AJ126)</f>
        <v>0.780439024390244</v>
      </c>
      <c r="T126" s="23" t="n">
        <f aca="false">ABS(Rates_Data!AH126-Rates_Data!AI126)</f>
        <v>1.16724390243902</v>
      </c>
      <c r="U126" s="23" t="n">
        <f aca="false">ABS(Rates_Data!AH126-Rates_Data!AJ126)</f>
        <v>0.60769918699187</v>
      </c>
      <c r="V126" s="23" t="n">
        <f aca="false">ABS(Rates_Data!AI126-Rates_Data!AJ126)</f>
        <v>1.77494308943089</v>
      </c>
      <c r="W126" s="26" t="n">
        <f aca="false">IF(ROW()&lt;4+MinObs-1,"",IFERROR((B126-AVERAGE(B$4:B126))/STDEV(B$4:B126),""))</f>
        <v>-0.25988609622304</v>
      </c>
      <c r="X126" s="26" t="n">
        <f aca="false">IF(ROW()&lt;4+MinObs-1,"",IFERROR((C126-AVERAGE(C$4:C126))/STDEV(C$4:C126),""))</f>
        <v>-0.97676579085036</v>
      </c>
      <c r="Y126" s="26" t="n">
        <f aca="false">IF(ROW()&lt;4+MinObs-1,"",IFERROR((D126-AVERAGE(D$4:D126))/STDEV(D$4:D126),""))</f>
        <v>-0.678427409832164</v>
      </c>
      <c r="Z126" s="26" t="n">
        <f aca="false">IF(ROW()&lt;4+MinObs-1,"",IFERROR((E126-AVERAGE(E$4:E126))/STDEV(E$4:E126),""))</f>
        <v>-1.48806286139988</v>
      </c>
      <c r="AA126" s="26" t="n">
        <f aca="false">IF(ROW()&lt;4+MinObs-1,"",IFERROR((F126-AVERAGE(F$4:F126))/STDEV(F$4:F126),""))</f>
        <v>1.66107764406817</v>
      </c>
      <c r="AB126" s="26" t="n">
        <f aca="false">IF(ROW()&lt;4+MinObs-1,"",IFERROR((G126-AVERAGE(G$4:G126))/STDEV(G$4:G126),""))</f>
        <v>0.574189631839121</v>
      </c>
      <c r="AC126" s="26" t="n">
        <f aca="false">IF(ROW()&lt;4+MinObs-1,"",IFERROR((H126-AVERAGE(H$4:H126))/STDEV(H$4:H126),""))</f>
        <v>-0.487968004766199</v>
      </c>
      <c r="AD126" s="26" t="n">
        <f aca="false">IF(ROW()&lt;4+MinObs-1,"",IFERROR((I126-AVERAGE(I$4:I126))/STDEV(I$4:I126),""))</f>
        <v>-0.838867294932112</v>
      </c>
      <c r="AE126" s="26" t="n">
        <f aca="false">IF(ROW()&lt;4+MinObs-1,"",IFERROR((J126-AVERAGE(J$4:J126))/STDEV(J$4:J126),""))</f>
        <v>-0.834861501538075</v>
      </c>
      <c r="AF126" s="26" t="n">
        <f aca="false">IF(ROW()&lt;4+MinObs-1,"",IFERROR((K126-AVERAGE(K$4:K126))/STDEV(K$4:K126),""))</f>
        <v>1.74371878468542</v>
      </c>
      <c r="AG126" s="26" t="n">
        <f aca="false">IF(ROW()&lt;4+MinObs-1,"",IFERROR((L126-AVERAGE(L$4:L126))/STDEV(L$4:L126),""))</f>
        <v>1.55067002005775</v>
      </c>
      <c r="AH126" s="26" t="n">
        <f aca="false">IF(ROW()&lt;4+MinObs-1,"",IFERROR((M126-AVERAGE(M$4:M126))/STDEV(M$4:M126),""))</f>
        <v>-0.724638518134845</v>
      </c>
      <c r="AI126" s="26" t="n">
        <f aca="false">IF(ROW()&lt;4+MinObs-1,"",IFERROR((N126-AVERAGE(N$4:N126))/STDEV(N$4:N126),""))</f>
        <v>-1.32471642129006</v>
      </c>
      <c r="AJ126" s="26" t="n">
        <f aca="false">IF(ROW()&lt;4+MinObs-1,"",IFERROR((O126-AVERAGE(O$4:O126))/STDEV(O$4:O126),""))</f>
        <v>2.2340410587727</v>
      </c>
      <c r="AK126" s="26" t="n">
        <f aca="false">IF(ROW()&lt;4+MinObs-1,"",IFERROR((P126-AVERAGE(P$4:P126))/STDEV(P$4:P126),""))</f>
        <v>1.02055728117878</v>
      </c>
      <c r="AL126" s="26" t="n">
        <f aca="false">IF(ROW()&lt;4+MinObs-1,"",IFERROR((Q126-AVERAGE(Q$4:Q126))/STDEV(Q$4:Q126),""))</f>
        <v>-0.571703455415057</v>
      </c>
      <c r="AM126" s="26" t="n">
        <f aca="false">IF(ROW()&lt;4+MinObs-1,"",IFERROR((R126-AVERAGE(R$4:R126))/STDEV(R$4:R126),""))</f>
        <v>1.02805812209479</v>
      </c>
      <c r="AN126" s="26" t="n">
        <f aca="false">IF(ROW()&lt;4+MinObs-1,"",IFERROR((S126-AVERAGE(S$4:S126))/STDEV(S$4:S126),""))</f>
        <v>0.233362662991319</v>
      </c>
      <c r="AO126" s="26" t="n">
        <f aca="false">IF(ROW()&lt;4+MinObs-1,"",IFERROR((T126-AVERAGE(T$4:T126))/STDEV(T$4:T126),""))</f>
        <v>1.4710092776739</v>
      </c>
      <c r="AP126" s="26" t="n">
        <f aca="false">IF(ROW()&lt;4+MinObs-1,"",IFERROR((U126-AVERAGE(U$4:U126))/STDEV(U$4:U126),""))</f>
        <v>-0.256308110355083</v>
      </c>
      <c r="AQ126" s="26" t="n">
        <f aca="false">IF(ROW()&lt;4+MinObs-1,"",IFERROR((V126-AVERAGE(V$4:V126))/STDEV(V$4:V126),""))</f>
        <v>2.64214970704106</v>
      </c>
      <c r="AR126" s="26" t="n">
        <f aca="false">IF(W126="",0,IF(W126&gt;=z4,w4,IF(W126&gt;=z3,w3,IF(W126&gt;=zEntry,w2,IF(AND(W126&gt;=ExitZ,AR125&gt;0),w2,0)))))</f>
        <v>0</v>
      </c>
      <c r="AS126" s="26" t="n">
        <f aca="false">IF(X126="",0,IF(X126&gt;=z4,w4,IF(X126&gt;=z3,w3,IF(X126&gt;=zEntry,w2,IF(AND(X126&gt;=ExitZ,AS125&gt;0),w2,0)))))</f>
        <v>0</v>
      </c>
      <c r="AT126" s="26" t="n">
        <f aca="false">IF(Y126="",0,IF(Y126&gt;=z4,w4,IF(Y126&gt;=z3,w3,IF(Y126&gt;=zEntry,w2,IF(AND(Y126&gt;=ExitZ,AT125&gt;0),w2,0)))))</f>
        <v>0</v>
      </c>
      <c r="AU126" s="26" t="n">
        <f aca="false">IF(Z126="",0,IF(Z126&gt;=z4,w4,IF(Z126&gt;=z3,w3,IF(Z126&gt;=zEntry,w2,IF(AND(Z126&gt;=ExitZ,AU125&gt;0),w2,0)))))</f>
        <v>0</v>
      </c>
      <c r="AV126" s="26" t="n">
        <f aca="false">IF(AA126="",0,IF(AA126&gt;=z4,w4,IF(AA126&gt;=z3,w3,IF(AA126&gt;=zEntry,w2,IF(AND(AA126&gt;=ExitZ,AV125&gt;0),w2,0)))))</f>
        <v>0</v>
      </c>
      <c r="AW126" s="26" t="n">
        <f aca="false">IF(AB126="",0,IF(AB126&gt;=z4,w4,IF(AB126&gt;=z3,w3,IF(AB126&gt;=zEntry,w2,IF(AND(AB126&gt;=ExitZ,AW125&gt;0),w2,0)))))</f>
        <v>0</v>
      </c>
      <c r="AX126" s="26" t="n">
        <f aca="false">IF(AC126="",0,IF(AC126&gt;=z4,w4,IF(AC126&gt;=z3,w3,IF(AC126&gt;=zEntry,w2,IF(AND(AC126&gt;=ExitZ,AX125&gt;0),w2,0)))))</f>
        <v>0</v>
      </c>
      <c r="AY126" s="26" t="n">
        <f aca="false">IF(AD126="",0,IF(AD126&gt;=z4,w4,IF(AD126&gt;=z3,w3,IF(AD126&gt;=zEntry,w2,IF(AND(AD126&gt;=ExitZ,AY125&gt;0),w2,0)))))</f>
        <v>0</v>
      </c>
      <c r="AZ126" s="26" t="n">
        <f aca="false">IF(AE126="",0,IF(AE126&gt;=z4,w4,IF(AE126&gt;=z3,w3,IF(AE126&gt;=zEntry,w2,IF(AND(AE126&gt;=ExitZ,AZ125&gt;0),w2,0)))))</f>
        <v>0</v>
      </c>
      <c r="BA126" s="26" t="n">
        <f aca="false">IF(AF126="",0,IF(AF126&gt;=z4,w4,IF(AF126&gt;=z3,w3,IF(AF126&gt;=zEntry,w2,IF(AND(AF126&gt;=ExitZ,BA125&gt;0),w2,0)))))</f>
        <v>0</v>
      </c>
      <c r="BB126" s="26" t="n">
        <f aca="false">IF(AG126="",0,IF(AG126&gt;=z4,w4,IF(AG126&gt;=z3,w3,IF(AG126&gt;=zEntry,w2,IF(AND(AG126&gt;=ExitZ,BB125&gt;0),w2,0)))))</f>
        <v>0</v>
      </c>
      <c r="BC126" s="26" t="n">
        <f aca="false">IF(AH126="",0,IF(AH126&gt;=z4,w4,IF(AH126&gt;=z3,w3,IF(AH126&gt;=zEntry,w2,IF(AND(AH126&gt;=ExitZ,BC125&gt;0),w2,0)))))</f>
        <v>0</v>
      </c>
      <c r="BD126" s="26" t="n">
        <f aca="false">IF(AI126="",0,IF(AI126&gt;=z4,w4,IF(AI126&gt;=z3,w3,IF(AI126&gt;=zEntry,w2,IF(AND(AI126&gt;=ExitZ,BD125&gt;0),w2,0)))))</f>
        <v>0</v>
      </c>
      <c r="BE126" s="26" t="n">
        <f aca="false">IF(AJ126="",0,IF(AJ126&gt;=z4,w4,IF(AJ126&gt;=z3,w3,IF(AJ126&gt;=zEntry,w2,IF(AND(AJ126&gt;=ExitZ,BE125&gt;0),w2,0)))))</f>
        <v>1</v>
      </c>
      <c r="BF126" s="26" t="n">
        <f aca="false">IF(AK126="",0,IF(AK126&gt;=z4,w4,IF(AK126&gt;=z3,w3,IF(AK126&gt;=zEntry,w2,IF(AND(AK126&gt;=ExitZ,BF125&gt;0),w2,0)))))</f>
        <v>0</v>
      </c>
      <c r="BG126" s="26" t="n">
        <f aca="false">IF(AL126="",0,IF(AL126&gt;=z4,w4,IF(AL126&gt;=z3,w3,IF(AL126&gt;=zEntry,w2,IF(AND(AL126&gt;=ExitZ,BG125&gt;0),w2,0)))))</f>
        <v>0</v>
      </c>
      <c r="BH126" s="26" t="n">
        <f aca="false">IF(AM126="",0,IF(AM126&gt;=z4,w4,IF(AM126&gt;=z3,w3,IF(AM126&gt;=zEntry,w2,IF(AND(AM126&gt;=ExitZ,BH125&gt;0),w2,0)))))</f>
        <v>0</v>
      </c>
      <c r="BI126" s="26" t="n">
        <f aca="false">IF(AN126="",0,IF(AN126&gt;=z4,w4,IF(AN126&gt;=z3,w3,IF(AN126&gt;=zEntry,w2,IF(AND(AN126&gt;=ExitZ,BI125&gt;0),w2,0)))))</f>
        <v>0</v>
      </c>
      <c r="BJ126" s="26" t="n">
        <f aca="false">IF(AO126="",0,IF(AO126&gt;=z4,w4,IF(AO126&gt;=z3,w3,IF(AO126&gt;=zEntry,w2,IF(AND(AO126&gt;=ExitZ,BJ125&gt;0),w2,0)))))</f>
        <v>0</v>
      </c>
      <c r="BK126" s="26" t="n">
        <f aca="false">IF(AP126="",0,IF(AP126&gt;=z4,w4,IF(AP126&gt;=z3,w3,IF(AP126&gt;=zEntry,w2,IF(AND(AP126&gt;=ExitZ,BK125&gt;0),w2,0)))))</f>
        <v>0</v>
      </c>
      <c r="BL126" s="26" t="n">
        <f aca="false">IF(AQ126="",0,IF(AQ126&gt;=z4,w4,IF(AQ126&gt;=z3,w3,IF(AQ126&gt;=zEntry,w2,IF(AND(AQ126&gt;=ExitZ,BL125&gt;0),w2,0)))))</f>
        <v>1</v>
      </c>
      <c r="BM126" s="23" t="n">
        <f aca="false">IF(Rates_Data!AD125&gt;=Rates_Data!AE125,Rates_Data!AK126-Rates_Data!AL126,Rates_Data!AL126-Rates_Data!AK126)</f>
        <v>0.004522</v>
      </c>
      <c r="BN126" s="23" t="n">
        <f aca="false">IF(Rates_Data!AD125&gt;=Rates_Data!AF125,Rates_Data!AK126-Rates_Data!AM126,Rates_Data!AM126-Rates_Data!AK126)</f>
        <v>-8.23993651088983E-018</v>
      </c>
      <c r="BO126" s="23" t="n">
        <f aca="false">IF(Rates_Data!AD125&gt;=Rates_Data!AG125,Rates_Data!AK126-Rates_Data!AN126,Rates_Data!AN126-Rates_Data!AK126)</f>
        <v>-0.00104499999999999</v>
      </c>
      <c r="BP126" s="23" t="n">
        <f aca="false">IF(Rates_Data!AD125&gt;=Rates_Data!AH125,Rates_Data!AK126-Rates_Data!AO126,Rates_Data!AO126-Rates_Data!AK126)</f>
        <v>-0.000702999999999998</v>
      </c>
      <c r="BQ126" s="23" t="n">
        <f aca="false">IF(Rates_Data!AD125&gt;=Rates_Data!AI125,Rates_Data!AK126-Rates_Data!AP126,Rates_Data!AP126-Rates_Data!AK126)</f>
        <v>3.80000000000001E-005</v>
      </c>
      <c r="BR126" s="23" t="n">
        <f aca="false">IF(Rates_Data!AD125&gt;=Rates_Data!AJ125,Rates_Data!AK126-Rates_Data!AQ126,Rates_Data!AQ126-Rates_Data!AK126)</f>
        <v>0.000873999999999996</v>
      </c>
      <c r="BS126" s="23" t="n">
        <f aca="false">IF(Rates_Data!AE125&gt;=Rates_Data!AF125,Rates_Data!AL126-Rates_Data!AM126,Rates_Data!AM126-Rates_Data!AL126)</f>
        <v>0.00452199999999999</v>
      </c>
      <c r="BT126" s="23" t="n">
        <f aca="false">IF(Rates_Data!AE125&gt;=Rates_Data!AG125,Rates_Data!AL126-Rates_Data!AN126,Rates_Data!AN126-Rates_Data!AL126)</f>
        <v>0.00556699999999999</v>
      </c>
      <c r="BU126" s="23" t="n">
        <f aca="false">IF(Rates_Data!AE125&gt;=Rates_Data!AH125,Rates_Data!AL126-Rates_Data!AO126,Rates_Data!AO126-Rates_Data!AL126)</f>
        <v>0.003819</v>
      </c>
      <c r="BV126" s="23" t="n">
        <f aca="false">IF(Rates_Data!AE125&gt;=Rates_Data!AI125,Rates_Data!AL126-Rates_Data!AP126,Rates_Data!AP126-Rates_Data!AL126)</f>
        <v>-0.004484</v>
      </c>
      <c r="BW126" s="23" t="n">
        <f aca="false">IF(Rates_Data!AE125&gt;=Rates_Data!AJ125,Rates_Data!AL126-Rates_Data!AQ126,Rates_Data!AQ126-Rates_Data!AL126)</f>
        <v>0.005396</v>
      </c>
      <c r="BX126" s="23" t="n">
        <f aca="false">IF(Rates_Data!AF125&gt;=Rates_Data!AG125,Rates_Data!AM126-Rates_Data!AN126,Rates_Data!AN126-Rates_Data!AM126)</f>
        <v>-0.001045</v>
      </c>
      <c r="BY126" s="23" t="n">
        <f aca="false">IF(Rates_Data!AF125&gt;=Rates_Data!AH125,Rates_Data!AM126-Rates_Data!AO126,Rates_Data!AO126-Rates_Data!AM126)</f>
        <v>0.00070299999999999</v>
      </c>
      <c r="BZ126" s="23" t="n">
        <f aca="false">IF(Rates_Data!AF125&gt;=Rates_Data!AI125,Rates_Data!AM126-Rates_Data!AP126,Rates_Data!AP126-Rates_Data!AM126)</f>
        <v>3.79999999999918E-005</v>
      </c>
      <c r="CA126" s="23" t="n">
        <f aca="false">IF(Rates_Data!AF125&gt;=Rates_Data!AJ125,Rates_Data!AM126-Rates_Data!AQ126,Rates_Data!AQ126-Rates_Data!AM126)</f>
        <v>0.000874000000000005</v>
      </c>
      <c r="CB126" s="23" t="n">
        <f aca="false">IF(Rates_Data!AG125&gt;=Rates_Data!AH125,Rates_Data!AN126-Rates_Data!AO126,Rates_Data!AO126-Rates_Data!AN126)</f>
        <v>-0.00174799999999999</v>
      </c>
      <c r="CC126" s="23" t="n">
        <f aca="false">IF(Rates_Data!AG125&gt;=Rates_Data!AI125,Rates_Data!AN126-Rates_Data!AP126,Rates_Data!AP126-Rates_Data!AN126)</f>
        <v>0.00108299999999999</v>
      </c>
      <c r="CD126" s="23" t="n">
        <f aca="false">IF(Rates_Data!AG125&gt;=Rates_Data!AJ125,Rates_Data!AN126-Rates_Data!AQ126,Rates_Data!AQ126-Rates_Data!AN126)</f>
        <v>-0.000170999999999998</v>
      </c>
      <c r="CE126" s="23" t="n">
        <f aca="false">IF(Rates_Data!AH125&gt;=Rates_Data!AI125,Rates_Data!AO126-Rates_Data!AP126,Rates_Data!AP126-Rates_Data!AO126)</f>
        <v>-0.000664999999999998</v>
      </c>
      <c r="CF126" s="23" t="n">
        <f aca="false">IF(Rates_Data!AH125&gt;=Rates_Data!AJ125,Rates_Data!AO126-Rates_Data!AQ126,Rates_Data!AQ126-Rates_Data!AO126)</f>
        <v>0.00157699999999999</v>
      </c>
      <c r="CG126" s="23" t="n">
        <f aca="false">IF(Rates_Data!AI125&gt;=Rates_Data!AJ125,Rates_Data!AP126-Rates_Data!AQ126,Rates_Data!AQ126-Rates_Data!AP126)</f>
        <v>0.000911999999999996</v>
      </c>
      <c r="CH126" s="27" t="n">
        <f aca="false">IF(ROW()&lt;4+VolLB,"",STDEV(INDEX($BM:$BM,ROW()-VolLB+1):INDEX($BM:$BM,ROW()))*SQRT(12))</f>
        <v>0.0200036447962198</v>
      </c>
      <c r="CI126" s="27" t="n">
        <f aca="false">IF(ROW()&lt;4+VolLB,"",STDEV(INDEX($BN:$BN,ROW()-VolLB+1):INDEX($BN:$BN,ROW()))*SQRT(12))</f>
        <v>0.0215353390438445</v>
      </c>
      <c r="CJ126" s="27" t="n">
        <f aca="false">IF(ROW()&lt;4+VolLB,"",STDEV(INDEX($BO:$BO,ROW()-VolLB+1):INDEX($BO:$BO,ROW()))*SQRT(12))</f>
        <v>0.0191258311816892</v>
      </c>
      <c r="CK126" s="27" t="n">
        <f aca="false">IF(ROW()&lt;4+VolLB,"",STDEV(INDEX($BP:$BP,ROW()-VolLB+1):INDEX($BP:$BP,ROW()))*SQRT(12))</f>
        <v>0.0186814085142473</v>
      </c>
      <c r="CL126" s="27" t="n">
        <f aca="false">IF(ROW()&lt;4+VolLB,"",STDEV(INDEX($BQ:$BQ,ROW()-VolLB+1):INDEX($BQ:$BQ,ROW()))*SQRT(12))</f>
        <v>0.0201333101377981</v>
      </c>
      <c r="CM126" s="27" t="n">
        <f aca="false">IF(ROW()&lt;4+VolLB,"",STDEV(INDEX($BR:$BR,ROW()-VolLB+1):INDEX($BR:$BR,ROW()))*SQRT(12))</f>
        <v>0.01918569311877</v>
      </c>
      <c r="CN126" s="27" t="n">
        <f aca="false">IF(ROW()&lt;4+VolLB,"",STDEV(INDEX($BS:$BS,ROW()-VolLB+1):INDEX($BS:$BS,ROW()))*SQRT(12))</f>
        <v>0.0225371030586495</v>
      </c>
      <c r="CO126" s="27" t="n">
        <f aca="false">IF(ROW()&lt;4+VolLB,"",STDEV(INDEX($BT:$BT,ROW()-VolLB+1):INDEX($BT:$BT,ROW()))*SQRT(12))</f>
        <v>0.0192687173062602</v>
      </c>
      <c r="CP126" s="27" t="n">
        <f aca="false">IF(ROW()&lt;4+VolLB,"",STDEV(INDEX($BU:$BU,ROW()-VolLB+1):INDEX($BU:$BU,ROW()))*SQRT(12))</f>
        <v>0.0231767149623845</v>
      </c>
      <c r="CQ126" s="27" t="n">
        <f aca="false">IF(ROW()&lt;4+VolLB,"",STDEV(INDEX($BV:$BV,ROW()-VolLB+1):INDEX($BV:$BV,ROW()))*SQRT(12))</f>
        <v>0.0195538375283655</v>
      </c>
      <c r="CR126" s="27" t="n">
        <f aca="false">IF(ROW()&lt;4+VolLB,"",STDEV(INDEX($BW:$BW,ROW()-VolLB+1):INDEX($BW:$BW,ROW()))*SQRT(12))</f>
        <v>0.0174332513799403</v>
      </c>
      <c r="CS126" s="27" t="n">
        <f aca="false">IF(ROW()&lt;4+VolLB,"",STDEV(INDEX($BX:$BX,ROW()-VolLB+1):INDEX($BX:$BX,ROW()))*SQRT(12))</f>
        <v>0.0225251330382414</v>
      </c>
      <c r="CT126" s="27" t="n">
        <f aca="false">IF(ROW()&lt;4+VolLB,"",STDEV(INDEX($BY:$BY,ROW()-VolLB+1):INDEX($BY:$BY,ROW()))*SQRT(12))</f>
        <v>0.0191489081215515</v>
      </c>
      <c r="CU126" s="27" t="n">
        <f aca="false">IF(ROW()&lt;4+VolLB,"",STDEV(INDEX($BZ:$BZ,ROW()-VolLB+1):INDEX($BZ:$BZ,ROW()))*SQRT(12))</f>
        <v>0.0221843081908083</v>
      </c>
      <c r="CV126" s="27" t="n">
        <f aca="false">IF(ROW()&lt;4+VolLB,"",STDEV(INDEX($CA:$CA,ROW()-VolLB+1):INDEX($CA:$CA,ROW()))*SQRT(12))</f>
        <v>0.0165110901635984</v>
      </c>
      <c r="CW126" s="27" t="n">
        <f aca="false">IF(ROW()&lt;4+VolLB,"",STDEV(INDEX($CB:$CB,ROW()-VolLB+1):INDEX($CB:$CB,ROW()))*SQRT(12))</f>
        <v>0.0193623994447264</v>
      </c>
      <c r="CX126" s="27" t="n">
        <f aca="false">IF(ROW()&lt;4+VolLB,"",STDEV(INDEX($CC:$CC,ROW()-VolLB+1):INDEX($CC:$CC,ROW()))*SQRT(12))</f>
        <v>0.0193522869314247</v>
      </c>
      <c r="CY126" s="27" t="n">
        <f aca="false">IF(ROW()&lt;4+VolLB,"",STDEV(INDEX($CD:$CD,ROW()-VolLB+1):INDEX($CD:$CD,ROW()))*SQRT(12))</f>
        <v>0.018485264691228</v>
      </c>
      <c r="CZ126" s="27" t="n">
        <f aca="false">IF(ROW()&lt;4+VolLB,"",STDEV(INDEX($CE:$CE,ROW()-VolLB+1):INDEX($CE:$CE,ROW()))*SQRT(12))</f>
        <v>0.0187689015757957</v>
      </c>
      <c r="DA126" s="27" t="n">
        <f aca="false">IF(ROW()&lt;4+VolLB,"",STDEV(INDEX($CF:$CF,ROW()-VolLB+1):INDEX($CF:$CF,ROW()))*SQRT(12))</f>
        <v>0.0182683922328</v>
      </c>
      <c r="DB126" s="27" t="n">
        <f aca="false">IF(ROW()&lt;4+VolLB,"",STDEV(INDEX($CG:$CG,ROW()-VolLB+1):INDEX($CG:$CG,ROW()))*SQRT(12))</f>
        <v>0.0190829544949712</v>
      </c>
      <c r="DC126" s="26" t="n">
        <f aca="false">IF(OR(AR126=0,CH126="",CH126=0),0,AR126*MIN(MaxScal,TgtVol/CH126))</f>
        <v>0</v>
      </c>
      <c r="DD126" s="26" t="n">
        <f aca="false">IF(OR(AS126=0,CI126="",CI126=0),0,AS126*MIN(MaxScal,TgtVol/CI126))</f>
        <v>0</v>
      </c>
      <c r="DE126" s="26" t="n">
        <f aca="false">IF(OR(AT126=0,CJ126="",CJ126=0),0,AT126*MIN(MaxScal,TgtVol/CJ126))</f>
        <v>0</v>
      </c>
      <c r="DF126" s="26" t="n">
        <f aca="false">IF(OR(AU126=0,CK126="",CK126=0),0,AU126*MIN(MaxScal,TgtVol/CK126))</f>
        <v>0</v>
      </c>
      <c r="DG126" s="26" t="n">
        <f aca="false">IF(OR(AV126=0,CL126="",CL126=0),0,AV126*MIN(MaxScal,TgtVol/CL126))</f>
        <v>0</v>
      </c>
      <c r="DH126" s="26" t="n">
        <f aca="false">IF(OR(AW126=0,CM126="",CM126=0),0,AW126*MIN(MaxScal,TgtVol/CM126))</f>
        <v>0</v>
      </c>
      <c r="DI126" s="26" t="n">
        <f aca="false">IF(OR(AX126=0,CN126="",CN126=0),0,AX126*MIN(MaxScal,TgtVol/CN126))</f>
        <v>0</v>
      </c>
      <c r="DJ126" s="26" t="n">
        <f aca="false">IF(OR(AY126=0,CO126="",CO126=0),0,AY126*MIN(MaxScal,TgtVol/CO126))</f>
        <v>0</v>
      </c>
      <c r="DK126" s="26" t="n">
        <f aca="false">IF(OR(AZ126=0,CP126="",CP126=0),0,AZ126*MIN(MaxScal,TgtVol/CP126))</f>
        <v>0</v>
      </c>
      <c r="DL126" s="26" t="n">
        <f aca="false">IF(OR(BA126=0,CQ126="",CQ126=0),0,BA126*MIN(MaxScal,TgtVol/CQ126))</f>
        <v>0</v>
      </c>
      <c r="DM126" s="26" t="n">
        <f aca="false">IF(OR(BB126=0,CR126="",CR126=0),0,BB126*MIN(MaxScal,TgtVol/CR126))</f>
        <v>0</v>
      </c>
      <c r="DN126" s="26" t="n">
        <f aca="false">IF(OR(BC126=0,CS126="",CS126=0),0,BC126*MIN(MaxScal,TgtVol/CS126))</f>
        <v>0</v>
      </c>
      <c r="DO126" s="26" t="n">
        <f aca="false">IF(OR(BD126=0,CT126="",CT126=0),0,BD126*MIN(MaxScal,TgtVol/CT126))</f>
        <v>0</v>
      </c>
      <c r="DP126" s="26" t="n">
        <f aca="false">IF(OR(BE126=0,CU126="",CU126=0),0,BE126*MIN(MaxScal,TgtVol/CU126))</f>
        <v>0.901538142545582</v>
      </c>
      <c r="DQ126" s="26" t="n">
        <f aca="false">IF(OR(BF126=0,CV126="",CV126=0),0,BF126*MIN(MaxScal,TgtVol/CV126))</f>
        <v>0</v>
      </c>
      <c r="DR126" s="26" t="n">
        <f aca="false">IF(OR(BG126=0,CW126="",CW126=0),0,BG126*MIN(MaxScal,TgtVol/CW126))</f>
        <v>0</v>
      </c>
      <c r="DS126" s="26" t="n">
        <f aca="false">IF(OR(BH126=0,CX126="",CX126=0),0,BH126*MIN(MaxScal,TgtVol/CX126))</f>
        <v>0</v>
      </c>
      <c r="DT126" s="26" t="n">
        <f aca="false">IF(OR(BI126=0,CY126="",CY126=0),0,BI126*MIN(MaxScal,TgtVol/CY126))</f>
        <v>0</v>
      </c>
      <c r="DU126" s="26" t="n">
        <f aca="false">IF(OR(BJ126=0,CZ126="",CZ126=0),0,BJ126*MIN(MaxScal,TgtVol/CZ126))</f>
        <v>0</v>
      </c>
      <c r="DV126" s="26" t="n">
        <f aca="false">IF(OR(BK126=0,DA126="",DA126=0),0,BK126*MIN(MaxScal,TgtVol/DA126))</f>
        <v>0</v>
      </c>
      <c r="DW126" s="26" t="n">
        <f aca="false">IF(OR(BL126=0,DB126="",DB126=0),0,BL126*MIN(MaxScal,TgtVol/DB126))</f>
        <v>1.04805574028227</v>
      </c>
      <c r="DX126" s="28" t="n">
        <f aca="false">IFERROR(DC125*BM126,"")</f>
        <v>0</v>
      </c>
      <c r="DY126" s="28" t="n">
        <f aca="false">IFERROR(DD125*BN126,"")</f>
        <v>-0</v>
      </c>
      <c r="DZ126" s="28" t="n">
        <f aca="false">IFERROR(DE125*BO126,"")</f>
        <v>-0</v>
      </c>
      <c r="EA126" s="28" t="n">
        <f aca="false">IFERROR(DF125*BP126,"")</f>
        <v>-0</v>
      </c>
      <c r="EB126" s="28" t="n">
        <f aca="false">IFERROR(DG125*BQ126,"")</f>
        <v>0</v>
      </c>
      <c r="EC126" s="28" t="n">
        <f aca="false">IFERROR(DH125*BR126,"")</f>
        <v>0</v>
      </c>
      <c r="ED126" s="28" t="n">
        <f aca="false">IFERROR(DI125*BS126,"")</f>
        <v>0</v>
      </c>
      <c r="EE126" s="28" t="n">
        <f aca="false">IFERROR(DJ125*BT126,"")</f>
        <v>0</v>
      </c>
      <c r="EF126" s="28" t="n">
        <f aca="false">IFERROR(DK125*BU126,"")</f>
        <v>0</v>
      </c>
      <c r="EG126" s="28" t="n">
        <f aca="false">IFERROR(DL125*BV126,"")</f>
        <v>-0</v>
      </c>
      <c r="EH126" s="28" t="n">
        <f aca="false">IFERROR(DM125*BW126,"")</f>
        <v>0</v>
      </c>
      <c r="EI126" s="28" t="n">
        <f aca="false">IFERROR(DN125*BX126,"")</f>
        <v>-0</v>
      </c>
      <c r="EJ126" s="28" t="n">
        <f aca="false">IFERROR(DO125*BY126,"")</f>
        <v>0</v>
      </c>
      <c r="EK126" s="28" t="n">
        <f aca="false">IFERROR(DP125*BZ126,"")</f>
        <v>3.22406273253352E-005</v>
      </c>
      <c r="EL126" s="28" t="n">
        <f aca="false">IFERROR(DQ125*CA126,"")</f>
        <v>0</v>
      </c>
      <c r="EM126" s="28" t="n">
        <f aca="false">IFERROR(DR125*CB126,"")</f>
        <v>-0</v>
      </c>
      <c r="EN126" s="28" t="n">
        <f aca="false">IFERROR(DS125*CC126,"")</f>
        <v>0</v>
      </c>
      <c r="EO126" s="28" t="n">
        <f aca="false">IFERROR(DT125*CD126,"")</f>
        <v>-0</v>
      </c>
      <c r="EP126" s="28" t="n">
        <f aca="false">IFERROR(DU125*CE126,"")</f>
        <v>-0</v>
      </c>
      <c r="EQ126" s="28" t="n">
        <f aca="false">IFERROR(DV125*CF126,"")</f>
        <v>0</v>
      </c>
      <c r="ER126" s="28" t="n">
        <f aca="false">IFERROR(DW125*CG126,"")</f>
        <v>0.000869269849846952</v>
      </c>
      <c r="ES126" s="28" t="n">
        <f aca="false">IF(ROW()=4,"",SUM(DX126:ER126))</f>
        <v>0.000901510477172287</v>
      </c>
      <c r="ET126" s="29" t="n">
        <f aca="false">COUNTIF(AR126:BL126,"&gt;0")</f>
        <v>2</v>
      </c>
    </row>
    <row r="127" customFormat="false" ht="15" hidden="false" customHeight="false" outlineLevel="0" collapsed="false">
      <c r="A127" s="19" t="n">
        <v>41759</v>
      </c>
      <c r="B127" s="23" t="n">
        <f aca="false">ABS(Rates_Data!AD127-Rates_Data!AE127)</f>
        <v>0.836524193548387</v>
      </c>
      <c r="C127" s="23" t="n">
        <f aca="false">ABS(Rates_Data!AD127-Rates_Data!AF127)</f>
        <v>0.258516129032258</v>
      </c>
      <c r="D127" s="23" t="n">
        <f aca="false">ABS(Rates_Data!AD127-Rates_Data!AG127)</f>
        <v>0.457653225806451</v>
      </c>
      <c r="E127" s="23" t="n">
        <f aca="false">ABS(Rates_Data!AD127-Rates_Data!AH127)</f>
        <v>0.548177419354839</v>
      </c>
      <c r="F127" s="23" t="n">
        <f aca="false">ABS(Rates_Data!AD127-Rates_Data!AI127)</f>
        <v>1.35287903225806</v>
      </c>
      <c r="G127" s="23" t="n">
        <f aca="false">ABS(Rates_Data!AD127-Rates_Data!AJ127)</f>
        <v>0.208370967741936</v>
      </c>
      <c r="H127" s="23" t="n">
        <f aca="false">ABS(Rates_Data!AE127-Rates_Data!AF127)</f>
        <v>0.578008064516129</v>
      </c>
      <c r="I127" s="23" t="n">
        <f aca="false">ABS(Rates_Data!AE127-Rates_Data!AG127)</f>
        <v>0.378870967741935</v>
      </c>
      <c r="J127" s="23" t="n">
        <f aca="false">ABS(Rates_Data!AE127-Rates_Data!AH127)</f>
        <v>0.288346774193548</v>
      </c>
      <c r="K127" s="23" t="n">
        <f aca="false">ABS(Rates_Data!AE127-Rates_Data!AI127)</f>
        <v>0.516354838709678</v>
      </c>
      <c r="L127" s="23" t="n">
        <f aca="false">ABS(Rates_Data!AE127-Rates_Data!AJ127)</f>
        <v>1.04489516129032</v>
      </c>
      <c r="M127" s="23" t="n">
        <f aca="false">ABS(Rates_Data!AF127-Rates_Data!AG127)</f>
        <v>0.199137096774193</v>
      </c>
      <c r="N127" s="23" t="n">
        <f aca="false">ABS(Rates_Data!AF127-Rates_Data!AH127)</f>
        <v>0.289661290322581</v>
      </c>
      <c r="O127" s="23" t="n">
        <f aca="false">ABS(Rates_Data!AF127-Rates_Data!AI127)</f>
        <v>1.09436290322581</v>
      </c>
      <c r="P127" s="23" t="n">
        <f aca="false">ABS(Rates_Data!AF127-Rates_Data!AJ127)</f>
        <v>0.466887096774194</v>
      </c>
      <c r="Q127" s="23" t="n">
        <f aca="false">ABS(Rates_Data!AG127-Rates_Data!AH127)</f>
        <v>0.0905241935483872</v>
      </c>
      <c r="R127" s="23" t="n">
        <f aca="false">ABS(Rates_Data!AG127-Rates_Data!AI127)</f>
        <v>0.895225806451613</v>
      </c>
      <c r="S127" s="23" t="n">
        <f aca="false">ABS(Rates_Data!AG127-Rates_Data!AJ127)</f>
        <v>0.666024193548387</v>
      </c>
      <c r="T127" s="23" t="n">
        <f aca="false">ABS(Rates_Data!AH127-Rates_Data!AI127)</f>
        <v>0.804701612903226</v>
      </c>
      <c r="U127" s="23" t="n">
        <f aca="false">ABS(Rates_Data!AH127-Rates_Data!AJ127)</f>
        <v>0.756548387096774</v>
      </c>
      <c r="V127" s="23" t="n">
        <f aca="false">ABS(Rates_Data!AI127-Rates_Data!AJ127)</f>
        <v>1.56125</v>
      </c>
      <c r="W127" s="26" t="n">
        <f aca="false">IF(ROW()&lt;4+MinObs-1,"",IFERROR((B127-AVERAGE(B$4:B127))/STDEV(B$4:B127),""))</f>
        <v>1.7302056026056</v>
      </c>
      <c r="X127" s="26" t="n">
        <f aca="false">IF(ROW()&lt;4+MinObs-1,"",IFERROR((C127-AVERAGE(C$4:C127))/STDEV(C$4:C127),""))</f>
        <v>-0.415086279684027</v>
      </c>
      <c r="Y127" s="26" t="n">
        <f aca="false">IF(ROW()&lt;4+MinObs-1,"",IFERROR((D127-AVERAGE(D$4:D127))/STDEV(D$4:D127),""))</f>
        <v>-0.154025191831553</v>
      </c>
      <c r="Z127" s="26" t="n">
        <f aca="false">IF(ROW()&lt;4+MinObs-1,"",IFERROR((E127-AVERAGE(E$4:E127))/STDEV(E$4:E127),""))</f>
        <v>-0.319732978601109</v>
      </c>
      <c r="AA127" s="26" t="n">
        <f aca="false">IF(ROW()&lt;4+MinObs-1,"",IFERROR((F127-AVERAGE(F$4:F127))/STDEV(F$4:F127),""))</f>
        <v>1.98216116564968</v>
      </c>
      <c r="AB127" s="26" t="n">
        <f aca="false">IF(ROW()&lt;4+MinObs-1,"",IFERROR((G127-AVERAGE(G$4:G127))/STDEV(G$4:G127),""))</f>
        <v>-0.585003036971483</v>
      </c>
      <c r="AC127" s="26" t="n">
        <f aca="false">IF(ROW()&lt;4+MinObs-1,"",IFERROR((H127-AVERAGE(H$4:H127))/STDEV(H$4:H127),""))</f>
        <v>1.25708452389378</v>
      </c>
      <c r="AD127" s="26" t="n">
        <f aca="false">IF(ROW()&lt;4+MinObs-1,"",IFERROR((I127-AVERAGE(I$4:I127))/STDEV(I$4:I127),""))</f>
        <v>-0.0212605341403617</v>
      </c>
      <c r="AE127" s="26" t="n">
        <f aca="false">IF(ROW()&lt;4+MinObs-1,"",IFERROR((J127-AVERAGE(J$4:J127))/STDEV(J$4:J127),""))</f>
        <v>-0.637365288101197</v>
      </c>
      <c r="AF127" s="26" t="n">
        <f aca="false">IF(ROW()&lt;4+MinObs-1,"",IFERROR((K127-AVERAGE(K$4:K127))/STDEV(K$4:K127),""))</f>
        <v>0.416611405250188</v>
      </c>
      <c r="AG127" s="26" t="n">
        <f aca="false">IF(ROW()&lt;4+MinObs-1,"",IFERROR((L127-AVERAGE(L$4:L127))/STDEV(L$4:L127),""))</f>
        <v>2.19858433620514</v>
      </c>
      <c r="AH127" s="26" t="n">
        <f aca="false">IF(ROW()&lt;4+MinObs-1,"",IFERROR((M127-AVERAGE(M$4:M127))/STDEV(M$4:M127),""))</f>
        <v>-0.579179953335516</v>
      </c>
      <c r="AI127" s="26" t="n">
        <f aca="false">IF(ROW()&lt;4+MinObs-1,"",IFERROR((N127-AVERAGE(N$4:N127))/STDEV(N$4:N127),""))</f>
        <v>-0.673617036325806</v>
      </c>
      <c r="AJ127" s="26" t="n">
        <f aca="false">IF(ROW()&lt;4+MinObs-1,"",IFERROR((O127-AVERAGE(O$4:O127))/STDEV(O$4:O127),""))</f>
        <v>2.07946866533634</v>
      </c>
      <c r="AK127" s="26" t="n">
        <f aca="false">IF(ROW()&lt;4+MinObs-1,"",IFERROR((P127-AVERAGE(P$4:P127))/STDEV(P$4:P127),""))</f>
        <v>0.328750968308319</v>
      </c>
      <c r="AL127" s="26" t="n">
        <f aca="false">IF(ROW()&lt;4+MinObs-1,"",IFERROR((Q127-AVERAGE(Q$4:Q127))/STDEV(Q$4:Q127),""))</f>
        <v>-0.76181215138941</v>
      </c>
      <c r="AM127" s="26" t="n">
        <f aca="false">IF(ROW()&lt;4+MinObs-1,"",IFERROR((R127-AVERAGE(R$4:R127))/STDEV(R$4:R127),""))</f>
        <v>0.815964647005076</v>
      </c>
      <c r="AN127" s="26" t="n">
        <f aca="false">IF(ROW()&lt;4+MinObs-1,"",IFERROR((S127-AVERAGE(S$4:S127))/STDEV(S$4:S127),""))</f>
        <v>-0.00418940982891124</v>
      </c>
      <c r="AO127" s="26" t="n">
        <f aca="false">IF(ROW()&lt;4+MinObs-1,"",IFERROR((T127-AVERAGE(T$4:T127))/STDEV(T$4:T127),""))</f>
        <v>0.526363924489666</v>
      </c>
      <c r="AP127" s="26" t="n">
        <f aca="false">IF(ROW()&lt;4+MinObs-1,"",IFERROR((U127-AVERAGE(U$4:U127))/STDEV(U$4:U127),""))</f>
        <v>0.0855198077906495</v>
      </c>
      <c r="AQ127" s="26" t="n">
        <f aca="false">IF(ROW()&lt;4+MinObs-1,"",IFERROR((V127-AVERAGE(V$4:V127))/STDEV(V$4:V127),""))</f>
        <v>2.13935386190054</v>
      </c>
      <c r="AR127" s="26" t="n">
        <f aca="false">IF(W127="",0,IF(W127&gt;=z4,w4,IF(W127&gt;=z3,w3,IF(W127&gt;=zEntry,w2,IF(AND(W127&gt;=ExitZ,AR126&gt;0),w2,0)))))</f>
        <v>0</v>
      </c>
      <c r="AS127" s="26" t="n">
        <f aca="false">IF(X127="",0,IF(X127&gt;=z4,w4,IF(X127&gt;=z3,w3,IF(X127&gt;=zEntry,w2,IF(AND(X127&gt;=ExitZ,AS126&gt;0),w2,0)))))</f>
        <v>0</v>
      </c>
      <c r="AT127" s="26" t="n">
        <f aca="false">IF(Y127="",0,IF(Y127&gt;=z4,w4,IF(Y127&gt;=z3,w3,IF(Y127&gt;=zEntry,w2,IF(AND(Y127&gt;=ExitZ,AT126&gt;0),w2,0)))))</f>
        <v>0</v>
      </c>
      <c r="AU127" s="26" t="n">
        <f aca="false">IF(Z127="",0,IF(Z127&gt;=z4,w4,IF(Z127&gt;=z3,w3,IF(Z127&gt;=zEntry,w2,IF(AND(Z127&gt;=ExitZ,AU126&gt;0),w2,0)))))</f>
        <v>0</v>
      </c>
      <c r="AV127" s="26" t="n">
        <f aca="false">IF(AA127="",0,IF(AA127&gt;=z4,w4,IF(AA127&gt;=z3,w3,IF(AA127&gt;=zEntry,w2,IF(AND(AA127&gt;=ExitZ,AV126&gt;0),w2,0)))))</f>
        <v>0</v>
      </c>
      <c r="AW127" s="26" t="n">
        <f aca="false">IF(AB127="",0,IF(AB127&gt;=z4,w4,IF(AB127&gt;=z3,w3,IF(AB127&gt;=zEntry,w2,IF(AND(AB127&gt;=ExitZ,AW126&gt;0),w2,0)))))</f>
        <v>0</v>
      </c>
      <c r="AX127" s="26" t="n">
        <f aca="false">IF(AC127="",0,IF(AC127&gt;=z4,w4,IF(AC127&gt;=z3,w3,IF(AC127&gt;=zEntry,w2,IF(AND(AC127&gt;=ExitZ,AX126&gt;0),w2,0)))))</f>
        <v>0</v>
      </c>
      <c r="AY127" s="26" t="n">
        <f aca="false">IF(AD127="",0,IF(AD127&gt;=z4,w4,IF(AD127&gt;=z3,w3,IF(AD127&gt;=zEntry,w2,IF(AND(AD127&gt;=ExitZ,AY126&gt;0),w2,0)))))</f>
        <v>0</v>
      </c>
      <c r="AZ127" s="26" t="n">
        <f aca="false">IF(AE127="",0,IF(AE127&gt;=z4,w4,IF(AE127&gt;=z3,w3,IF(AE127&gt;=zEntry,w2,IF(AND(AE127&gt;=ExitZ,AZ126&gt;0),w2,0)))))</f>
        <v>0</v>
      </c>
      <c r="BA127" s="26" t="n">
        <f aca="false">IF(AF127="",0,IF(AF127&gt;=z4,w4,IF(AF127&gt;=z3,w3,IF(AF127&gt;=zEntry,w2,IF(AND(AF127&gt;=ExitZ,BA126&gt;0),w2,0)))))</f>
        <v>0</v>
      </c>
      <c r="BB127" s="26" t="n">
        <f aca="false">IF(AG127="",0,IF(AG127&gt;=z4,w4,IF(AG127&gt;=z3,w3,IF(AG127&gt;=zEntry,w2,IF(AND(AG127&gt;=ExitZ,BB126&gt;0),w2,0)))))</f>
        <v>1</v>
      </c>
      <c r="BC127" s="26" t="n">
        <f aca="false">IF(AH127="",0,IF(AH127&gt;=z4,w4,IF(AH127&gt;=z3,w3,IF(AH127&gt;=zEntry,w2,IF(AND(AH127&gt;=ExitZ,BC126&gt;0),w2,0)))))</f>
        <v>0</v>
      </c>
      <c r="BD127" s="26" t="n">
        <f aca="false">IF(AI127="",0,IF(AI127&gt;=z4,w4,IF(AI127&gt;=z3,w3,IF(AI127&gt;=zEntry,w2,IF(AND(AI127&gt;=ExitZ,BD126&gt;0),w2,0)))))</f>
        <v>0</v>
      </c>
      <c r="BE127" s="26" t="n">
        <f aca="false">IF(AJ127="",0,IF(AJ127&gt;=z4,w4,IF(AJ127&gt;=z3,w3,IF(AJ127&gt;=zEntry,w2,IF(AND(AJ127&gt;=ExitZ,BE126&gt;0),w2,0)))))</f>
        <v>1</v>
      </c>
      <c r="BF127" s="26" t="n">
        <f aca="false">IF(AK127="",0,IF(AK127&gt;=z4,w4,IF(AK127&gt;=z3,w3,IF(AK127&gt;=zEntry,w2,IF(AND(AK127&gt;=ExitZ,BF126&gt;0),w2,0)))))</f>
        <v>0</v>
      </c>
      <c r="BG127" s="26" t="n">
        <f aca="false">IF(AL127="",0,IF(AL127&gt;=z4,w4,IF(AL127&gt;=z3,w3,IF(AL127&gt;=zEntry,w2,IF(AND(AL127&gt;=ExitZ,BG126&gt;0),w2,0)))))</f>
        <v>0</v>
      </c>
      <c r="BH127" s="26" t="n">
        <f aca="false">IF(AM127="",0,IF(AM127&gt;=z4,w4,IF(AM127&gt;=z3,w3,IF(AM127&gt;=zEntry,w2,IF(AND(AM127&gt;=ExitZ,BH126&gt;0),w2,0)))))</f>
        <v>0</v>
      </c>
      <c r="BI127" s="26" t="n">
        <f aca="false">IF(AN127="",0,IF(AN127&gt;=z4,w4,IF(AN127&gt;=z3,w3,IF(AN127&gt;=zEntry,w2,IF(AND(AN127&gt;=ExitZ,BI126&gt;0),w2,0)))))</f>
        <v>0</v>
      </c>
      <c r="BJ127" s="26" t="n">
        <f aca="false">IF(AO127="",0,IF(AO127&gt;=z4,w4,IF(AO127&gt;=z3,w3,IF(AO127&gt;=zEntry,w2,IF(AND(AO127&gt;=ExitZ,BJ126&gt;0),w2,0)))))</f>
        <v>0</v>
      </c>
      <c r="BK127" s="26" t="n">
        <f aca="false">IF(AP127="",0,IF(AP127&gt;=z4,w4,IF(AP127&gt;=z3,w3,IF(AP127&gt;=zEntry,w2,IF(AND(AP127&gt;=ExitZ,BK126&gt;0),w2,0)))))</f>
        <v>0</v>
      </c>
      <c r="BL127" s="26" t="n">
        <f aca="false">IF(AQ127="",0,IF(AQ127&gt;=z4,w4,IF(AQ127&gt;=z3,w3,IF(AQ127&gt;=zEntry,w2,IF(AND(AQ127&gt;=ExitZ,BL126&gt;0),w2,0)))))</f>
        <v>1</v>
      </c>
      <c r="BM127" s="23" t="n">
        <f aca="false">IF(Rates_Data!AD126&gt;=Rates_Data!AE126,Rates_Data!AK127-Rates_Data!AL127,Rates_Data!AL127-Rates_Data!AK127)</f>
        <v>-0.006365</v>
      </c>
      <c r="BN127" s="23" t="n">
        <f aca="false">IF(Rates_Data!AD126&gt;=Rates_Data!AF126,Rates_Data!AK127-Rates_Data!AM127,Rates_Data!AM127-Rates_Data!AK127)</f>
        <v>-0.00146300000000001</v>
      </c>
      <c r="BO127" s="23" t="n">
        <f aca="false">IF(Rates_Data!AD126&gt;=Rates_Data!AG126,Rates_Data!AK127-Rates_Data!AN127,Rates_Data!AN127-Rates_Data!AK127)</f>
        <v>-0.003515</v>
      </c>
      <c r="BP127" s="23" t="n">
        <f aca="false">IF(Rates_Data!AD126&gt;=Rates_Data!AH126,Rates_Data!AK127-Rates_Data!AO127,Rates_Data!AO127-Rates_Data!AK127)</f>
        <v>-0.008645</v>
      </c>
      <c r="BQ127" s="23" t="n">
        <f aca="false">IF(Rates_Data!AD126&gt;=Rates_Data!AI126,Rates_Data!AK127-Rates_Data!AP127,Rates_Data!AP127-Rates_Data!AK127)</f>
        <v>-0.002812</v>
      </c>
      <c r="BR127" s="23" t="n">
        <f aca="false">IF(Rates_Data!AD126&gt;=Rates_Data!AJ126,Rates_Data!AK127-Rates_Data!AQ127,Rates_Data!AQ127-Rates_Data!AK127)</f>
        <v>0.000190000000000004</v>
      </c>
      <c r="BS127" s="23" t="n">
        <f aca="false">IF(Rates_Data!AE126&gt;=Rates_Data!AF126,Rates_Data!AL127-Rates_Data!AM127,Rates_Data!AM127-Rates_Data!AL127)</f>
        <v>-0.00490199999999999</v>
      </c>
      <c r="BT127" s="23" t="n">
        <f aca="false">IF(Rates_Data!AE126&gt;=Rates_Data!AG126,Rates_Data!AL127-Rates_Data!AN127,Rates_Data!AN127-Rates_Data!AL127)</f>
        <v>-0.00285</v>
      </c>
      <c r="BU127" s="23" t="n">
        <f aca="false">IF(Rates_Data!AE126&gt;=Rates_Data!AH126,Rates_Data!AL127-Rates_Data!AO127,Rates_Data!AO127-Rates_Data!AL127)</f>
        <v>0.00228</v>
      </c>
      <c r="BV127" s="23" t="n">
        <f aca="false">IF(Rates_Data!AE126&gt;=Rates_Data!AI126,Rates_Data!AL127-Rates_Data!AP127,Rates_Data!AP127-Rates_Data!AL127)</f>
        <v>0.003553</v>
      </c>
      <c r="BW127" s="23" t="n">
        <f aca="false">IF(Rates_Data!AE126&gt;=Rates_Data!AJ126,Rates_Data!AL127-Rates_Data!AQ127,Rates_Data!AQ127-Rates_Data!AL127)</f>
        <v>-0.00617499999999999</v>
      </c>
      <c r="BX127" s="23" t="n">
        <f aca="false">IF(Rates_Data!AF126&gt;=Rates_Data!AG126,Rates_Data!AM127-Rates_Data!AN127,Rates_Data!AN127-Rates_Data!AM127)</f>
        <v>-0.00205199999999999</v>
      </c>
      <c r="BY127" s="23" t="n">
        <f aca="false">IF(Rates_Data!AF126&gt;=Rates_Data!AH126,Rates_Data!AM127-Rates_Data!AO127,Rates_Data!AO127-Rates_Data!AM127)</f>
        <v>0.00718199999999999</v>
      </c>
      <c r="BZ127" s="23" t="n">
        <f aca="false">IF(Rates_Data!AF126&gt;=Rates_Data!AI126,Rates_Data!AM127-Rates_Data!AP127,Rates_Data!AP127-Rates_Data!AM127)</f>
        <v>-0.00134899999999999</v>
      </c>
      <c r="CA127" s="23" t="n">
        <f aca="false">IF(Rates_Data!AF126&gt;=Rates_Data!AJ126,Rates_Data!AM127-Rates_Data!AQ127,Rates_Data!AQ127-Rates_Data!AM127)</f>
        <v>-0.001273</v>
      </c>
      <c r="CB127" s="23" t="n">
        <f aca="false">IF(Rates_Data!AG126&gt;=Rates_Data!AH126,Rates_Data!AN127-Rates_Data!AO127,Rates_Data!AO127-Rates_Data!AN127)</f>
        <v>0.00513</v>
      </c>
      <c r="CC127" s="23" t="n">
        <f aca="false">IF(Rates_Data!AG126&gt;=Rates_Data!AI126,Rates_Data!AN127-Rates_Data!AP127,Rates_Data!AP127-Rates_Data!AN127)</f>
        <v>0.000703000000000003</v>
      </c>
      <c r="CD127" s="23" t="n">
        <f aca="false">IF(Rates_Data!AG126&gt;=Rates_Data!AJ126,Rates_Data!AN127-Rates_Data!AQ127,Rates_Data!AQ127-Rates_Data!AN127)</f>
        <v>-0.003325</v>
      </c>
      <c r="CE127" s="23" t="n">
        <f aca="false">IF(Rates_Data!AH126&gt;=Rates_Data!AI126,Rates_Data!AO127-Rates_Data!AP127,Rates_Data!AP127-Rates_Data!AO127)</f>
        <v>0.005833</v>
      </c>
      <c r="CF127" s="23" t="n">
        <f aca="false">IF(Rates_Data!AH126&gt;=Rates_Data!AJ126,Rates_Data!AO127-Rates_Data!AQ127,Rates_Data!AQ127-Rates_Data!AO127)</f>
        <v>-0.008455</v>
      </c>
      <c r="CG127" s="23" t="n">
        <f aca="false">IF(Rates_Data!AI126&gt;=Rates_Data!AJ126,Rates_Data!AP127-Rates_Data!AQ127,Rates_Data!AQ127-Rates_Data!AP127)</f>
        <v>-0.00262199999999999</v>
      </c>
      <c r="CH127" s="27" t="n">
        <f aca="false">IF(ROW()&lt;4+VolLB,"",STDEV(INDEX($BM:$BM,ROW()-VolLB+1):INDEX($BM:$BM,ROW()))*SQRT(12))</f>
        <v>0.0197638193790476</v>
      </c>
      <c r="CI127" s="27" t="n">
        <f aca="false">IF(ROW()&lt;4+VolLB,"",STDEV(INDEX($BN:$BN,ROW()-VolLB+1):INDEX($BN:$BN,ROW()))*SQRT(12))</f>
        <v>0.019858179139421</v>
      </c>
      <c r="CJ127" s="27" t="n">
        <f aca="false">IF(ROW()&lt;4+VolLB,"",STDEV(INDEX($BO:$BO,ROW()-VolLB+1):INDEX($BO:$BO,ROW()))*SQRT(12))</f>
        <v>0.0184920272076271</v>
      </c>
      <c r="CK127" s="27" t="n">
        <f aca="false">IF(ROW()&lt;4+VolLB,"",STDEV(INDEX($BP:$BP,ROW()-VolLB+1):INDEX($BP:$BP,ROW()))*SQRT(12))</f>
        <v>0.0190525703012931</v>
      </c>
      <c r="CL127" s="27" t="n">
        <f aca="false">IF(ROW()&lt;4+VolLB,"",STDEV(INDEX($BQ:$BQ,ROW()-VolLB+1):INDEX($BQ:$BQ,ROW()))*SQRT(12))</f>
        <v>0.0200637631840281</v>
      </c>
      <c r="CM127" s="27" t="n">
        <f aca="false">IF(ROW()&lt;4+VolLB,"",STDEV(INDEX($BR:$BR,ROW()-VolLB+1):INDEX($BR:$BR,ROW()))*SQRT(12))</f>
        <v>0.0181080961243202</v>
      </c>
      <c r="CN127" s="27" t="n">
        <f aca="false">IF(ROW()&lt;4+VolLB,"",STDEV(INDEX($BS:$BS,ROW()-VolLB+1):INDEX($BS:$BS,ROW()))*SQRT(12))</f>
        <v>0.0227209347988443</v>
      </c>
      <c r="CO127" s="27" t="n">
        <f aca="false">IF(ROW()&lt;4+VolLB,"",STDEV(INDEX($BT:$BT,ROW()-VolLB+1):INDEX($BT:$BT,ROW()))*SQRT(12))</f>
        <v>0.0193843894608891</v>
      </c>
      <c r="CP127" s="27" t="n">
        <f aca="false">IF(ROW()&lt;4+VolLB,"",STDEV(INDEX($BU:$BU,ROW()-VolLB+1):INDEX($BU:$BU,ROW()))*SQRT(12))</f>
        <v>0.0230838277264574</v>
      </c>
      <c r="CQ127" s="27" t="n">
        <f aca="false">IF(ROW()&lt;4+VolLB,"",STDEV(INDEX($BV:$BV,ROW()-VolLB+1):INDEX($BV:$BV,ROW()))*SQRT(12))</f>
        <v>0.0194244720413635</v>
      </c>
      <c r="CR127" s="27" t="n">
        <f aca="false">IF(ROW()&lt;4+VolLB,"",STDEV(INDEX($BW:$BW,ROW()-VolLB+1):INDEX($BW:$BW,ROW()))*SQRT(12))</f>
        <v>0.0178541947201424</v>
      </c>
      <c r="CS127" s="27" t="n">
        <f aca="false">IF(ROW()&lt;4+VolLB,"",STDEV(INDEX($BX:$BX,ROW()-VolLB+1):INDEX($BX:$BX,ROW()))*SQRT(12))</f>
        <v>0.0224951144010046</v>
      </c>
      <c r="CT127" s="27" t="n">
        <f aca="false">IF(ROW()&lt;4+VolLB,"",STDEV(INDEX($BY:$BY,ROW()-VolLB+1):INDEX($BY:$BY,ROW()))*SQRT(12))</f>
        <v>0.0191326630698096</v>
      </c>
      <c r="CU127" s="27" t="n">
        <f aca="false">IF(ROW()&lt;4+VolLB,"",STDEV(INDEX($BZ:$BZ,ROW()-VolLB+1):INDEX($BZ:$BZ,ROW()))*SQRT(12))</f>
        <v>0.0218173335813522</v>
      </c>
      <c r="CV127" s="27" t="n">
        <f aca="false">IF(ROW()&lt;4+VolLB,"",STDEV(INDEX($CA:$CA,ROW()-VolLB+1):INDEX($CA:$CA,ROW()))*SQRT(12))</f>
        <v>0.0165020893869029</v>
      </c>
      <c r="CW127" s="27" t="n">
        <f aca="false">IF(ROW()&lt;4+VolLB,"",STDEV(INDEX($CB:$CB,ROW()-VolLB+1):INDEX($CB:$CB,ROW()))*SQRT(12))</f>
        <v>0.0194909521426884</v>
      </c>
      <c r="CX127" s="27" t="n">
        <f aca="false">IF(ROW()&lt;4+VolLB,"",STDEV(INDEX($CC:$CC,ROW()-VolLB+1):INDEX($CC:$CC,ROW()))*SQRT(12))</f>
        <v>0.0191142014568575</v>
      </c>
      <c r="CY127" s="27" t="n">
        <f aca="false">IF(ROW()&lt;4+VolLB,"",STDEV(INDEX($CD:$CD,ROW()-VolLB+1):INDEX($CD:$CD,ROW()))*SQRT(12))</f>
        <v>0.0185855557071307</v>
      </c>
      <c r="CZ127" s="27" t="n">
        <f aca="false">IF(ROW()&lt;4+VolLB,"",STDEV(INDEX($CE:$CE,ROW()-VolLB+1):INDEX($CE:$CE,ROW()))*SQRT(12))</f>
        <v>0.0190014164424405</v>
      </c>
      <c r="DA127" s="27" t="n">
        <f aca="false">IF(ROW()&lt;4+VolLB,"",STDEV(INDEX($CF:$CF,ROW()-VolLB+1):INDEX($CF:$CF,ROW()))*SQRT(12))</f>
        <v>0.0187977920798212</v>
      </c>
      <c r="DB127" s="27" t="n">
        <f aca="false">IF(ROW()&lt;4+VolLB,"",STDEV(INDEX($CG:$CG,ROW()-VolLB+1):INDEX($CG:$CG,ROW()))*SQRT(12))</f>
        <v>0.0188791013413548</v>
      </c>
      <c r="DC127" s="26" t="n">
        <f aca="false">IF(OR(AR127=0,CH127="",CH127=0),0,AR127*MIN(MaxScal,TgtVol/CH127))</f>
        <v>0</v>
      </c>
      <c r="DD127" s="26" t="n">
        <f aca="false">IF(OR(AS127=0,CI127="",CI127=0),0,AS127*MIN(MaxScal,TgtVol/CI127))</f>
        <v>0</v>
      </c>
      <c r="DE127" s="26" t="n">
        <f aca="false">IF(OR(AT127=0,CJ127="",CJ127=0),0,AT127*MIN(MaxScal,TgtVol/CJ127))</f>
        <v>0</v>
      </c>
      <c r="DF127" s="26" t="n">
        <f aca="false">IF(OR(AU127=0,CK127="",CK127=0),0,AU127*MIN(MaxScal,TgtVol/CK127))</f>
        <v>0</v>
      </c>
      <c r="DG127" s="26" t="n">
        <f aca="false">IF(OR(AV127=0,CL127="",CL127=0),0,AV127*MIN(MaxScal,TgtVol/CL127))</f>
        <v>0</v>
      </c>
      <c r="DH127" s="26" t="n">
        <f aca="false">IF(OR(AW127=0,CM127="",CM127=0),0,AW127*MIN(MaxScal,TgtVol/CM127))</f>
        <v>0</v>
      </c>
      <c r="DI127" s="26" t="n">
        <f aca="false">IF(OR(AX127=0,CN127="",CN127=0),0,AX127*MIN(MaxScal,TgtVol/CN127))</f>
        <v>0</v>
      </c>
      <c r="DJ127" s="26" t="n">
        <f aca="false">IF(OR(AY127=0,CO127="",CO127=0),0,AY127*MIN(MaxScal,TgtVol/CO127))</f>
        <v>0</v>
      </c>
      <c r="DK127" s="26" t="n">
        <f aca="false">IF(OR(AZ127=0,CP127="",CP127=0),0,AZ127*MIN(MaxScal,TgtVol/CP127))</f>
        <v>0</v>
      </c>
      <c r="DL127" s="26" t="n">
        <f aca="false">IF(OR(BA127=0,CQ127="",CQ127=0),0,BA127*MIN(MaxScal,TgtVol/CQ127))</f>
        <v>0</v>
      </c>
      <c r="DM127" s="26" t="n">
        <f aca="false">IF(OR(BB127=0,CR127="",CR127=0),0,BB127*MIN(MaxScal,TgtVol/CR127))</f>
        <v>1.12018493768508</v>
      </c>
      <c r="DN127" s="26" t="n">
        <f aca="false">IF(OR(BC127=0,CS127="",CS127=0),0,BC127*MIN(MaxScal,TgtVol/CS127))</f>
        <v>0</v>
      </c>
      <c r="DO127" s="26" t="n">
        <f aca="false">IF(OR(BD127=0,CT127="",CT127=0),0,BD127*MIN(MaxScal,TgtVol/CT127))</f>
        <v>0</v>
      </c>
      <c r="DP127" s="26" t="n">
        <f aca="false">IF(OR(BE127=0,CU127="",CU127=0),0,BE127*MIN(MaxScal,TgtVol/CU127))</f>
        <v>0.916702305780137</v>
      </c>
      <c r="DQ127" s="26" t="n">
        <f aca="false">IF(OR(BF127=0,CV127="",CV127=0),0,BF127*MIN(MaxScal,TgtVol/CV127))</f>
        <v>0</v>
      </c>
      <c r="DR127" s="26" t="n">
        <f aca="false">IF(OR(BG127=0,CW127="",CW127=0),0,BG127*MIN(MaxScal,TgtVol/CW127))</f>
        <v>0</v>
      </c>
      <c r="DS127" s="26" t="n">
        <f aca="false">IF(OR(BH127=0,CX127="",CX127=0),0,BH127*MIN(MaxScal,TgtVol/CX127))</f>
        <v>0</v>
      </c>
      <c r="DT127" s="26" t="n">
        <f aca="false">IF(OR(BI127=0,CY127="",CY127=0),0,BI127*MIN(MaxScal,TgtVol/CY127))</f>
        <v>0</v>
      </c>
      <c r="DU127" s="26" t="n">
        <f aca="false">IF(OR(BJ127=0,CZ127="",CZ127=0),0,BJ127*MIN(MaxScal,TgtVol/CZ127))</f>
        <v>0</v>
      </c>
      <c r="DV127" s="26" t="n">
        <f aca="false">IF(OR(BK127=0,DA127="",DA127=0),0,BK127*MIN(MaxScal,TgtVol/DA127))</f>
        <v>0</v>
      </c>
      <c r="DW127" s="26" t="n">
        <f aca="false">IF(OR(BL127=0,DB127="",DB127=0),0,BL127*MIN(MaxScal,TgtVol/DB127))</f>
        <v>1.0593724583802</v>
      </c>
      <c r="DX127" s="28" t="n">
        <f aca="false">IFERROR(DC126*BM127,"")</f>
        <v>-0</v>
      </c>
      <c r="DY127" s="28" t="n">
        <f aca="false">IFERROR(DD126*BN127,"")</f>
        <v>-0</v>
      </c>
      <c r="DZ127" s="28" t="n">
        <f aca="false">IFERROR(DE126*BO127,"")</f>
        <v>-0</v>
      </c>
      <c r="EA127" s="28" t="n">
        <f aca="false">IFERROR(DF126*BP127,"")</f>
        <v>-0</v>
      </c>
      <c r="EB127" s="28" t="n">
        <f aca="false">IFERROR(DG126*BQ127,"")</f>
        <v>-0</v>
      </c>
      <c r="EC127" s="28" t="n">
        <f aca="false">IFERROR(DH126*BR127,"")</f>
        <v>0</v>
      </c>
      <c r="ED127" s="28" t="n">
        <f aca="false">IFERROR(DI126*BS127,"")</f>
        <v>-0</v>
      </c>
      <c r="EE127" s="28" t="n">
        <f aca="false">IFERROR(DJ126*BT127,"")</f>
        <v>-0</v>
      </c>
      <c r="EF127" s="28" t="n">
        <f aca="false">IFERROR(DK126*BU127,"")</f>
        <v>0</v>
      </c>
      <c r="EG127" s="28" t="n">
        <f aca="false">IFERROR(DL126*BV127,"")</f>
        <v>0</v>
      </c>
      <c r="EH127" s="28" t="n">
        <f aca="false">IFERROR(DM126*BW127,"")</f>
        <v>-0</v>
      </c>
      <c r="EI127" s="28" t="n">
        <f aca="false">IFERROR(DN126*BX127,"")</f>
        <v>-0</v>
      </c>
      <c r="EJ127" s="28" t="n">
        <f aca="false">IFERROR(DO126*BY127,"")</f>
        <v>0</v>
      </c>
      <c r="EK127" s="28" t="n">
        <f aca="false">IFERROR(DP126*BZ127,"")</f>
        <v>-0.00121617495429398</v>
      </c>
      <c r="EL127" s="28" t="n">
        <f aca="false">IFERROR(DQ126*CA127,"")</f>
        <v>-0</v>
      </c>
      <c r="EM127" s="28" t="n">
        <f aca="false">IFERROR(DR126*CB127,"")</f>
        <v>0</v>
      </c>
      <c r="EN127" s="28" t="n">
        <f aca="false">IFERROR(DS126*CC127,"")</f>
        <v>0</v>
      </c>
      <c r="EO127" s="28" t="n">
        <f aca="false">IFERROR(DT126*CD127,"")</f>
        <v>-0</v>
      </c>
      <c r="EP127" s="28" t="n">
        <f aca="false">IFERROR(DU126*CE127,"")</f>
        <v>0</v>
      </c>
      <c r="EQ127" s="28" t="n">
        <f aca="false">IFERROR(DV126*CF127,"")</f>
        <v>-0</v>
      </c>
      <c r="ER127" s="28" t="n">
        <f aca="false">IFERROR(DW126*CG127,"")</f>
        <v>-0.00274800215102011</v>
      </c>
      <c r="ES127" s="28" t="n">
        <f aca="false">IF(ROW()=4,"",SUM(DX127:ER127))</f>
        <v>-0.00396417710531409</v>
      </c>
      <c r="ET127" s="29" t="n">
        <f aca="false">COUNTIF(AR127:BL127,"&gt;0")</f>
        <v>3</v>
      </c>
    </row>
    <row r="128" customFormat="false" ht="15" hidden="false" customHeight="false" outlineLevel="0" collapsed="false">
      <c r="A128" s="19" t="n">
        <v>41790</v>
      </c>
      <c r="B128" s="23" t="n">
        <f aca="false">ABS(Rates_Data!AD128-Rates_Data!AE128)</f>
        <v>0.3378</v>
      </c>
      <c r="C128" s="23" t="n">
        <f aca="false">ABS(Rates_Data!AD128-Rates_Data!AF128)</f>
        <v>0.280224</v>
      </c>
      <c r="D128" s="23" t="n">
        <f aca="false">ABS(Rates_Data!AD128-Rates_Data!AG128)</f>
        <v>0.0797040000000002</v>
      </c>
      <c r="E128" s="23" t="n">
        <f aca="false">ABS(Rates_Data!AD128-Rates_Data!AH128)</f>
        <v>0.022992</v>
      </c>
      <c r="F128" s="23" t="n">
        <f aca="false">ABS(Rates_Data!AD128-Rates_Data!AI128)</f>
        <v>1.108936</v>
      </c>
      <c r="G128" s="23" t="n">
        <f aca="false">ABS(Rates_Data!AD128-Rates_Data!AJ128)</f>
        <v>0.599536</v>
      </c>
      <c r="H128" s="23" t="n">
        <f aca="false">ABS(Rates_Data!AE128-Rates_Data!AF128)</f>
        <v>0.618024</v>
      </c>
      <c r="I128" s="23" t="n">
        <f aca="false">ABS(Rates_Data!AE128-Rates_Data!AG128)</f>
        <v>0.417504</v>
      </c>
      <c r="J128" s="23" t="n">
        <f aca="false">ABS(Rates_Data!AE128-Rates_Data!AH128)</f>
        <v>0.314808</v>
      </c>
      <c r="K128" s="23" t="n">
        <f aca="false">ABS(Rates_Data!AE128-Rates_Data!AI128)</f>
        <v>0.771136</v>
      </c>
      <c r="L128" s="23" t="n">
        <f aca="false">ABS(Rates_Data!AE128-Rates_Data!AJ128)</f>
        <v>0.937336</v>
      </c>
      <c r="M128" s="23" t="n">
        <f aca="false">ABS(Rates_Data!AF128-Rates_Data!AG128)</f>
        <v>0.20052</v>
      </c>
      <c r="N128" s="23" t="n">
        <f aca="false">ABS(Rates_Data!AF128-Rates_Data!AH128)</f>
        <v>0.303216</v>
      </c>
      <c r="O128" s="23" t="n">
        <f aca="false">ABS(Rates_Data!AF128-Rates_Data!AI128)</f>
        <v>1.38916</v>
      </c>
      <c r="P128" s="23" t="n">
        <f aca="false">ABS(Rates_Data!AF128-Rates_Data!AJ128)</f>
        <v>0.319312</v>
      </c>
      <c r="Q128" s="23" t="n">
        <f aca="false">ABS(Rates_Data!AG128-Rates_Data!AH128)</f>
        <v>0.102696</v>
      </c>
      <c r="R128" s="23" t="n">
        <f aca="false">ABS(Rates_Data!AG128-Rates_Data!AI128)</f>
        <v>1.18864</v>
      </c>
      <c r="S128" s="23" t="n">
        <f aca="false">ABS(Rates_Data!AG128-Rates_Data!AJ128)</f>
        <v>0.519832</v>
      </c>
      <c r="T128" s="23" t="n">
        <f aca="false">ABS(Rates_Data!AH128-Rates_Data!AI128)</f>
        <v>1.085944</v>
      </c>
      <c r="U128" s="23" t="n">
        <f aca="false">ABS(Rates_Data!AH128-Rates_Data!AJ128)</f>
        <v>0.622528</v>
      </c>
      <c r="V128" s="23" t="n">
        <f aca="false">ABS(Rates_Data!AI128-Rates_Data!AJ128)</f>
        <v>1.708472</v>
      </c>
      <c r="W128" s="26" t="n">
        <f aca="false">IF(ROW()&lt;4+MinObs-1,"",IFERROR((B128-AVERAGE(B$4:B128))/STDEV(B$4:B128),""))</f>
        <v>-0.00860999203491819</v>
      </c>
      <c r="X128" s="26" t="n">
        <f aca="false">IF(ROW()&lt;4+MinObs-1,"",IFERROR((C128-AVERAGE(C$4:C128))/STDEV(C$4:C128),""))</f>
        <v>-0.345769591000994</v>
      </c>
      <c r="Y128" s="26" t="n">
        <f aca="false">IF(ROW()&lt;4+MinObs-1,"",IFERROR((D128-AVERAGE(D$4:D128))/STDEV(D$4:D128),""))</f>
        <v>-0.960168837379939</v>
      </c>
      <c r="Z128" s="26" t="n">
        <f aca="false">IF(ROW()&lt;4+MinObs-1,"",IFERROR((E128-AVERAGE(E$4:E128))/STDEV(E$4:E128),""))</f>
        <v>-1.51131480621439</v>
      </c>
      <c r="AA128" s="26" t="n">
        <f aca="false">IF(ROW()&lt;4+MinObs-1,"",IFERROR((F128-AVERAGE(F$4:F128))/STDEV(F$4:F128),""))</f>
        <v>1.36481220581339</v>
      </c>
      <c r="AB128" s="26" t="n">
        <f aca="false">IF(ROW()&lt;4+MinObs-1,"",IFERROR((G128-AVERAGE(G$4:G128))/STDEV(G$4:G128),""))</f>
        <v>0.681971254806759</v>
      </c>
      <c r="AC128" s="26" t="n">
        <f aca="false">IF(ROW()&lt;4+MinObs-1,"",IFERROR((H128-AVERAGE(H$4:H128))/STDEV(H$4:H128),""))</f>
        <v>1.4176685830819</v>
      </c>
      <c r="AD128" s="26" t="n">
        <f aca="false">IF(ROW()&lt;4+MinObs-1,"",IFERROR((I128-AVERAGE(I$4:I128))/STDEV(I$4:I128),""))</f>
        <v>0.0745618350532852</v>
      </c>
      <c r="AE128" s="26" t="n">
        <f aca="false">IF(ROW()&lt;4+MinObs-1,"",IFERROR((J128-AVERAGE(J$4:J128))/STDEV(J$4:J128),""))</f>
        <v>-0.557286497597269</v>
      </c>
      <c r="AF128" s="26" t="n">
        <f aca="false">IF(ROW()&lt;4+MinObs-1,"",IFERROR((K128-AVERAGE(K$4:K128))/STDEV(K$4:K128),""))</f>
        <v>1.19411816235738</v>
      </c>
      <c r="AG128" s="26" t="n">
        <f aca="false">IF(ROW()&lt;4+MinObs-1,"",IFERROR((L128-AVERAGE(L$4:L128))/STDEV(L$4:L128),""))</f>
        <v>1.82146033585263</v>
      </c>
      <c r="AH128" s="26" t="n">
        <f aca="false">IF(ROW()&lt;4+MinObs-1,"",IFERROR((M128-AVERAGE(M$4:M128))/STDEV(M$4:M128),""))</f>
        <v>-0.573057579912277</v>
      </c>
      <c r="AI128" s="26" t="n">
        <f aca="false">IF(ROW()&lt;4+MinObs-1,"",IFERROR((N128-AVERAGE(N$4:N128))/STDEV(N$4:N128),""))</f>
        <v>-0.635103927017542</v>
      </c>
      <c r="AJ128" s="26" t="n">
        <f aca="false">IF(ROW()&lt;4+MinObs-1,"",IFERROR((O128-AVERAGE(O$4:O128))/STDEV(O$4:O128),""))</f>
        <v>2.86794232279352</v>
      </c>
      <c r="AK128" s="26" t="n">
        <f aca="false">IF(ROW()&lt;4+MinObs-1,"",IFERROR((P128-AVERAGE(P$4:P128))/STDEV(P$4:P128),""))</f>
        <v>-0.242094633121411</v>
      </c>
      <c r="AL128" s="26" t="n">
        <f aca="false">IF(ROW()&lt;4+MinObs-1,"",IFERROR((Q128-AVERAGE(Q$4:Q128))/STDEV(Q$4:Q128),""))</f>
        <v>-0.728404184829866</v>
      </c>
      <c r="AM128" s="26" t="n">
        <f aca="false">IF(ROW()&lt;4+MinObs-1,"",IFERROR((R128-AVERAGE(R$4:R128))/STDEV(R$4:R128),""))</f>
        <v>1.41007569731038</v>
      </c>
      <c r="AN128" s="26" t="n">
        <f aca="false">IF(ROW()&lt;4+MinObs-1,"",IFERROR((S128-AVERAGE(S$4:S128))/STDEV(S$4:S128),""))</f>
        <v>-0.307634980366839</v>
      </c>
      <c r="AO128" s="26" t="n">
        <f aca="false">IF(ROW()&lt;4+MinObs-1,"",IFERROR((T128-AVERAGE(T$4:T128))/STDEV(T$4:T128),""))</f>
        <v>1.24626925306309</v>
      </c>
      <c r="AP128" s="26" t="n">
        <f aca="false">IF(ROW()&lt;4+MinObs-1,"",IFERROR((U128-AVERAGE(U$4:U128))/STDEV(U$4:U128),""))</f>
        <v>-0.22288226709486</v>
      </c>
      <c r="AQ128" s="26" t="n">
        <f aca="false">IF(ROW()&lt;4+MinObs-1,"",IFERROR((V128-AVERAGE(V$4:V128))/STDEV(V$4:V128),""))</f>
        <v>2.38010276904402</v>
      </c>
      <c r="AR128" s="26" t="n">
        <f aca="false">IF(W128="",0,IF(W128&gt;=z4,w4,IF(W128&gt;=z3,w3,IF(W128&gt;=zEntry,w2,IF(AND(W128&gt;=ExitZ,AR127&gt;0),w2,0)))))</f>
        <v>0</v>
      </c>
      <c r="AS128" s="26" t="n">
        <f aca="false">IF(X128="",0,IF(X128&gt;=z4,w4,IF(X128&gt;=z3,w3,IF(X128&gt;=zEntry,w2,IF(AND(X128&gt;=ExitZ,AS127&gt;0),w2,0)))))</f>
        <v>0</v>
      </c>
      <c r="AT128" s="26" t="n">
        <f aca="false">IF(Y128="",0,IF(Y128&gt;=z4,w4,IF(Y128&gt;=z3,w3,IF(Y128&gt;=zEntry,w2,IF(AND(Y128&gt;=ExitZ,AT127&gt;0),w2,0)))))</f>
        <v>0</v>
      </c>
      <c r="AU128" s="26" t="n">
        <f aca="false">IF(Z128="",0,IF(Z128&gt;=z4,w4,IF(Z128&gt;=z3,w3,IF(Z128&gt;=zEntry,w2,IF(AND(Z128&gt;=ExitZ,AU127&gt;0),w2,0)))))</f>
        <v>0</v>
      </c>
      <c r="AV128" s="26" t="n">
        <f aca="false">IF(AA128="",0,IF(AA128&gt;=z4,w4,IF(AA128&gt;=z3,w3,IF(AA128&gt;=zEntry,w2,IF(AND(AA128&gt;=ExitZ,AV127&gt;0),w2,0)))))</f>
        <v>0</v>
      </c>
      <c r="AW128" s="26" t="n">
        <f aca="false">IF(AB128="",0,IF(AB128&gt;=z4,w4,IF(AB128&gt;=z3,w3,IF(AB128&gt;=zEntry,w2,IF(AND(AB128&gt;=ExitZ,AW127&gt;0),w2,0)))))</f>
        <v>0</v>
      </c>
      <c r="AX128" s="26" t="n">
        <f aca="false">IF(AC128="",0,IF(AC128&gt;=z4,w4,IF(AC128&gt;=z3,w3,IF(AC128&gt;=zEntry,w2,IF(AND(AC128&gt;=ExitZ,AX127&gt;0),w2,0)))))</f>
        <v>0</v>
      </c>
      <c r="AY128" s="26" t="n">
        <f aca="false">IF(AD128="",0,IF(AD128&gt;=z4,w4,IF(AD128&gt;=z3,w3,IF(AD128&gt;=zEntry,w2,IF(AND(AD128&gt;=ExitZ,AY127&gt;0),w2,0)))))</f>
        <v>0</v>
      </c>
      <c r="AZ128" s="26" t="n">
        <f aca="false">IF(AE128="",0,IF(AE128&gt;=z4,w4,IF(AE128&gt;=z3,w3,IF(AE128&gt;=zEntry,w2,IF(AND(AE128&gt;=ExitZ,AZ127&gt;0),w2,0)))))</f>
        <v>0</v>
      </c>
      <c r="BA128" s="26" t="n">
        <f aca="false">IF(AF128="",0,IF(AF128&gt;=z4,w4,IF(AF128&gt;=z3,w3,IF(AF128&gt;=zEntry,w2,IF(AND(AF128&gt;=ExitZ,BA127&gt;0),w2,0)))))</f>
        <v>0</v>
      </c>
      <c r="BB128" s="26" t="n">
        <f aca="false">IF(AG128="",0,IF(AG128&gt;=z4,w4,IF(AG128&gt;=z3,w3,IF(AG128&gt;=zEntry,w2,IF(AND(AG128&gt;=ExitZ,BB127&gt;0),w2,0)))))</f>
        <v>0</v>
      </c>
      <c r="BC128" s="26" t="n">
        <f aca="false">IF(AH128="",0,IF(AH128&gt;=z4,w4,IF(AH128&gt;=z3,w3,IF(AH128&gt;=zEntry,w2,IF(AND(AH128&gt;=ExitZ,BC127&gt;0),w2,0)))))</f>
        <v>0</v>
      </c>
      <c r="BD128" s="26" t="n">
        <f aca="false">IF(AI128="",0,IF(AI128&gt;=z4,w4,IF(AI128&gt;=z3,w3,IF(AI128&gt;=zEntry,w2,IF(AND(AI128&gt;=ExitZ,BD127&gt;0),w2,0)))))</f>
        <v>0</v>
      </c>
      <c r="BE128" s="26" t="n">
        <f aca="false">IF(AJ128="",0,IF(AJ128&gt;=z4,w4,IF(AJ128&gt;=z3,w3,IF(AJ128&gt;=zEntry,w2,IF(AND(AJ128&gt;=ExitZ,BE127&gt;0),w2,0)))))</f>
        <v>1</v>
      </c>
      <c r="BF128" s="26" t="n">
        <f aca="false">IF(AK128="",0,IF(AK128&gt;=z4,w4,IF(AK128&gt;=z3,w3,IF(AK128&gt;=zEntry,w2,IF(AND(AK128&gt;=ExitZ,BF127&gt;0),w2,0)))))</f>
        <v>0</v>
      </c>
      <c r="BG128" s="26" t="n">
        <f aca="false">IF(AL128="",0,IF(AL128&gt;=z4,w4,IF(AL128&gt;=z3,w3,IF(AL128&gt;=zEntry,w2,IF(AND(AL128&gt;=ExitZ,BG127&gt;0),w2,0)))))</f>
        <v>0</v>
      </c>
      <c r="BH128" s="26" t="n">
        <f aca="false">IF(AM128="",0,IF(AM128&gt;=z4,w4,IF(AM128&gt;=z3,w3,IF(AM128&gt;=zEntry,w2,IF(AND(AM128&gt;=ExitZ,BH127&gt;0),w2,0)))))</f>
        <v>0</v>
      </c>
      <c r="BI128" s="26" t="n">
        <f aca="false">IF(AN128="",0,IF(AN128&gt;=z4,w4,IF(AN128&gt;=z3,w3,IF(AN128&gt;=zEntry,w2,IF(AND(AN128&gt;=ExitZ,BI127&gt;0),w2,0)))))</f>
        <v>0</v>
      </c>
      <c r="BJ128" s="26" t="n">
        <f aca="false">IF(AO128="",0,IF(AO128&gt;=z4,w4,IF(AO128&gt;=z3,w3,IF(AO128&gt;=zEntry,w2,IF(AND(AO128&gt;=ExitZ,BJ127&gt;0),w2,0)))))</f>
        <v>0</v>
      </c>
      <c r="BK128" s="26" t="n">
        <f aca="false">IF(AP128="",0,IF(AP128&gt;=z4,w4,IF(AP128&gt;=z3,w3,IF(AP128&gt;=zEntry,w2,IF(AND(AP128&gt;=ExitZ,BK127&gt;0),w2,0)))))</f>
        <v>0</v>
      </c>
      <c r="BL128" s="26" t="n">
        <f aca="false">IF(AQ128="",0,IF(AQ128&gt;=z4,w4,IF(AQ128&gt;=z3,w3,IF(AQ128&gt;=zEntry,w2,IF(AND(AQ128&gt;=ExitZ,BL127&gt;0),w2,0)))))</f>
        <v>1</v>
      </c>
      <c r="BM128" s="23" t="n">
        <f aca="false">IF(Rates_Data!AD127&gt;=Rates_Data!AE127,Rates_Data!AK128-Rates_Data!AL128,Rates_Data!AL128-Rates_Data!AK128)</f>
        <v>0.009329</v>
      </c>
      <c r="BN128" s="23" t="n">
        <f aca="false">IF(Rates_Data!AD127&gt;=Rates_Data!AF127,Rates_Data!AK128-Rates_Data!AM128,Rates_Data!AM128-Rates_Data!AK128)</f>
        <v>0.010469</v>
      </c>
      <c r="BO128" s="23" t="n">
        <f aca="false">IF(Rates_Data!AD127&gt;=Rates_Data!AG127,Rates_Data!AK128-Rates_Data!AN128,Rates_Data!AN128-Rates_Data!AK128)</f>
        <v>0.010887</v>
      </c>
      <c r="BP128" s="23" t="n">
        <f aca="false">IF(Rates_Data!AD127&gt;=Rates_Data!AH127,Rates_Data!AK128-Rates_Data!AO128,Rates_Data!AO128-Rates_Data!AK128)</f>
        <v>0.012692</v>
      </c>
      <c r="BQ128" s="23" t="n">
        <f aca="false">IF(Rates_Data!AD127&gt;=Rates_Data!AI127,Rates_Data!AK128-Rates_Data!AP128,Rates_Data!AP128-Rates_Data!AK128)</f>
        <v>0.004978</v>
      </c>
      <c r="BR128" s="23" t="n">
        <f aca="false">IF(Rates_Data!AD127&gt;=Rates_Data!AJ127,Rates_Data!AK128-Rates_Data!AQ128,Rates_Data!AQ128-Rates_Data!AK128)</f>
        <v>-0.00627</v>
      </c>
      <c r="BS128" s="23" t="n">
        <f aca="false">IF(Rates_Data!AE127&gt;=Rates_Data!AF127,Rates_Data!AL128-Rates_Data!AM128,Rates_Data!AM128-Rates_Data!AL128)</f>
        <v>-0.00114</v>
      </c>
      <c r="BT128" s="23" t="n">
        <f aca="false">IF(Rates_Data!AE127&gt;=Rates_Data!AG127,Rates_Data!AL128-Rates_Data!AN128,Rates_Data!AN128-Rates_Data!AL128)</f>
        <v>-0.00155799999999999</v>
      </c>
      <c r="BU128" s="23" t="n">
        <f aca="false">IF(Rates_Data!AE127&gt;=Rates_Data!AH127,Rates_Data!AL128-Rates_Data!AO128,Rates_Data!AO128-Rates_Data!AL128)</f>
        <v>-0.00336299999999999</v>
      </c>
      <c r="BV128" s="23" t="n">
        <f aca="false">IF(Rates_Data!AE127&gt;=Rates_Data!AI127,Rates_Data!AL128-Rates_Data!AP128,Rates_Data!AP128-Rates_Data!AL128)</f>
        <v>-0.00435100000000001</v>
      </c>
      <c r="BW128" s="23" t="n">
        <f aca="false">IF(Rates_Data!AE127&gt;=Rates_Data!AJ127,Rates_Data!AL128-Rates_Data!AQ128,Rates_Data!AQ128-Rates_Data!AL128)</f>
        <v>0.003059</v>
      </c>
      <c r="BX128" s="23" t="n">
        <f aca="false">IF(Rates_Data!AF127&gt;=Rates_Data!AG127,Rates_Data!AM128-Rates_Data!AN128,Rates_Data!AN128-Rates_Data!AM128)</f>
        <v>0.000417999999999992</v>
      </c>
      <c r="BY128" s="23" t="n">
        <f aca="false">IF(Rates_Data!AF127&gt;=Rates_Data!AH127,Rates_Data!AM128-Rates_Data!AO128,Rates_Data!AO128-Rates_Data!AM128)</f>
        <v>0.002223</v>
      </c>
      <c r="BZ128" s="23" t="n">
        <f aca="false">IF(Rates_Data!AF127&gt;=Rates_Data!AI127,Rates_Data!AM128-Rates_Data!AP128,Rates_Data!AP128-Rates_Data!AM128)</f>
        <v>-0.005491</v>
      </c>
      <c r="CA128" s="23" t="n">
        <f aca="false">IF(Rates_Data!AF127&gt;=Rates_Data!AJ127,Rates_Data!AM128-Rates_Data!AQ128,Rates_Data!AQ128-Rates_Data!AM128)</f>
        <v>0.004199</v>
      </c>
      <c r="CB128" s="23" t="n">
        <f aca="false">IF(Rates_Data!AG127&gt;=Rates_Data!AH127,Rates_Data!AN128-Rates_Data!AO128,Rates_Data!AO128-Rates_Data!AN128)</f>
        <v>0.001805</v>
      </c>
      <c r="CC128" s="23" t="n">
        <f aca="false">IF(Rates_Data!AG127&gt;=Rates_Data!AI127,Rates_Data!AN128-Rates_Data!AP128,Rates_Data!AP128-Rates_Data!AN128)</f>
        <v>-0.005909</v>
      </c>
      <c r="CD128" s="23" t="n">
        <f aca="false">IF(Rates_Data!AG127&gt;=Rates_Data!AJ127,Rates_Data!AN128-Rates_Data!AQ128,Rates_Data!AQ128-Rates_Data!AN128)</f>
        <v>0.00461699999999999</v>
      </c>
      <c r="CE128" s="23" t="n">
        <f aca="false">IF(Rates_Data!AH127&gt;=Rates_Data!AI127,Rates_Data!AO128-Rates_Data!AP128,Rates_Data!AP128-Rates_Data!AO128)</f>
        <v>-0.007714</v>
      </c>
      <c r="CF128" s="23" t="n">
        <f aca="false">IF(Rates_Data!AH127&gt;=Rates_Data!AJ127,Rates_Data!AO128-Rates_Data!AQ128,Rates_Data!AQ128-Rates_Data!AO128)</f>
        <v>0.00642199999999999</v>
      </c>
      <c r="CG128" s="23" t="n">
        <f aca="false">IF(Rates_Data!AI127&gt;=Rates_Data!AJ127,Rates_Data!AP128-Rates_Data!AQ128,Rates_Data!AQ128-Rates_Data!AP128)</f>
        <v>-0.00129200000000001</v>
      </c>
      <c r="CH128" s="27" t="n">
        <f aca="false">IF(ROW()&lt;4+VolLB,"",STDEV(INDEX($BM:$BM,ROW()-VolLB+1):INDEX($BM:$BM,ROW()))*SQRT(12))</f>
        <v>0.0200998589011868</v>
      </c>
      <c r="CI128" s="27" t="n">
        <f aca="false">IF(ROW()&lt;4+VolLB,"",STDEV(INDEX($BN:$BN,ROW()-VolLB+1):INDEX($BN:$BN,ROW()))*SQRT(12))</f>
        <v>0.0203329535371243</v>
      </c>
      <c r="CJ128" s="27" t="n">
        <f aca="false">IF(ROW()&lt;4+VolLB,"",STDEV(INDEX($BO:$BO,ROW()-VolLB+1):INDEX($BO:$BO,ROW()))*SQRT(12))</f>
        <v>0.019212084176124</v>
      </c>
      <c r="CK128" s="27" t="n">
        <f aca="false">IF(ROW()&lt;4+VolLB,"",STDEV(INDEX($BP:$BP,ROW()-VolLB+1):INDEX($BP:$BP,ROW()))*SQRT(12))</f>
        <v>0.0202913557281349</v>
      </c>
      <c r="CL128" s="27" t="n">
        <f aca="false">IF(ROW()&lt;4+VolLB,"",STDEV(INDEX($BQ:$BQ,ROW()-VolLB+1):INDEX($BQ:$BQ,ROW()))*SQRT(12))</f>
        <v>0.020185855757129</v>
      </c>
      <c r="CM128" s="27" t="n">
        <f aca="false">IF(ROW()&lt;4+VolLB,"",STDEV(INDEX($BR:$BR,ROW()-VolLB+1):INDEX($BR:$BR,ROW()))*SQRT(12))</f>
        <v>0.018252963647166</v>
      </c>
      <c r="CN128" s="27" t="n">
        <f aca="false">IF(ROW()&lt;4+VolLB,"",STDEV(INDEX($BS:$BS,ROW()-VolLB+1):INDEX($BS:$BS,ROW()))*SQRT(12))</f>
        <v>0.0226960080660308</v>
      </c>
      <c r="CO128" s="27" t="n">
        <f aca="false">IF(ROW()&lt;4+VolLB,"",STDEV(INDEX($BT:$BT,ROW()-VolLB+1):INDEX($BT:$BT,ROW()))*SQRT(12))</f>
        <v>0.0186951955353444</v>
      </c>
      <c r="CP128" s="27" t="n">
        <f aca="false">IF(ROW()&lt;4+VolLB,"",STDEV(INDEX($BU:$BU,ROW()-VolLB+1):INDEX($BU:$BU,ROW()))*SQRT(12))</f>
        <v>0.022915652143708</v>
      </c>
      <c r="CQ128" s="27" t="n">
        <f aca="false">IF(ROW()&lt;4+VolLB,"",STDEV(INDEX($BV:$BV,ROW()-VolLB+1):INDEX($BV:$BV,ROW()))*SQRT(12))</f>
        <v>0.0191622372299568</v>
      </c>
      <c r="CR128" s="27" t="n">
        <f aca="false">IF(ROW()&lt;4+VolLB,"",STDEV(INDEX($BW:$BW,ROW()-VolLB+1):INDEX($BW:$BW,ROW()))*SQRT(12))</f>
        <v>0.0179011942352352</v>
      </c>
      <c r="CS128" s="27" t="n">
        <f aca="false">IF(ROW()&lt;4+VolLB,"",STDEV(INDEX($BX:$BX,ROW()-VolLB+1):INDEX($BX:$BX,ROW()))*SQRT(12))</f>
        <v>0.0220919322854467</v>
      </c>
      <c r="CT128" s="27" t="n">
        <f aca="false">IF(ROW()&lt;4+VolLB,"",STDEV(INDEX($BY:$BY,ROW()-VolLB+1):INDEX($BY:$BY,ROW()))*SQRT(12))</f>
        <v>0.0190395168153476</v>
      </c>
      <c r="CU128" s="27" t="n">
        <f aca="false">IF(ROW()&lt;4+VolLB,"",STDEV(INDEX($BZ:$BZ,ROW()-VolLB+1):INDEX($BZ:$BZ,ROW()))*SQRT(12))</f>
        <v>0.0219441166055961</v>
      </c>
      <c r="CV128" s="27" t="n">
        <f aca="false">IF(ROW()&lt;4+VolLB,"",STDEV(INDEX($CA:$CA,ROW()-VolLB+1):INDEX($CA:$CA,ROW()))*SQRT(12))</f>
        <v>0.0164993102736073</v>
      </c>
      <c r="CW128" s="27" t="n">
        <f aca="false">IF(ROW()&lt;4+VolLB,"",STDEV(INDEX($CB:$CB,ROW()-VolLB+1):INDEX($CB:$CB,ROW()))*SQRT(12))</f>
        <v>0.0193869746366447</v>
      </c>
      <c r="CX128" s="27" t="n">
        <f aca="false">IF(ROW()&lt;4+VolLB,"",STDEV(INDEX($CC:$CC,ROW()-VolLB+1):INDEX($CC:$CC,ROW()))*SQRT(12))</f>
        <v>0.0193783936262357</v>
      </c>
      <c r="CY128" s="27" t="n">
        <f aca="false">IF(ROW()&lt;4+VolLB,"",STDEV(INDEX($CD:$CD,ROW()-VolLB+1):INDEX($CD:$CD,ROW()))*SQRT(12))</f>
        <v>0.0179644325135344</v>
      </c>
      <c r="CZ128" s="27" t="n">
        <f aca="false">IF(ROW()&lt;4+VolLB,"",STDEV(INDEX($CE:$CE,ROW()-VolLB+1):INDEX($CE:$CE,ROW()))*SQRT(12))</f>
        <v>0.0195807023394147</v>
      </c>
      <c r="DA128" s="27" t="n">
        <f aca="false">IF(ROW()&lt;4+VolLB,"",STDEV(INDEX($CF:$CF,ROW()-VolLB+1):INDEX($CF:$CF,ROW()))*SQRT(12))</f>
        <v>0.0187911736329789</v>
      </c>
      <c r="DB128" s="27" t="n">
        <f aca="false">IF(ROW()&lt;4+VolLB,"",STDEV(INDEX($CG:$CG,ROW()-VolLB+1):INDEX($CG:$CG,ROW()))*SQRT(12))</f>
        <v>0.0184308573585558</v>
      </c>
      <c r="DC128" s="26" t="n">
        <f aca="false">IF(OR(AR128=0,CH128="",CH128=0),0,AR128*MIN(MaxScal,TgtVol/CH128))</f>
        <v>0</v>
      </c>
      <c r="DD128" s="26" t="n">
        <f aca="false">IF(OR(AS128=0,CI128="",CI128=0),0,AS128*MIN(MaxScal,TgtVol/CI128))</f>
        <v>0</v>
      </c>
      <c r="DE128" s="26" t="n">
        <f aca="false">IF(OR(AT128=0,CJ128="",CJ128=0),0,AT128*MIN(MaxScal,TgtVol/CJ128))</f>
        <v>0</v>
      </c>
      <c r="DF128" s="26" t="n">
        <f aca="false">IF(OR(AU128=0,CK128="",CK128=0),0,AU128*MIN(MaxScal,TgtVol/CK128))</f>
        <v>0</v>
      </c>
      <c r="DG128" s="26" t="n">
        <f aca="false">IF(OR(AV128=0,CL128="",CL128=0),0,AV128*MIN(MaxScal,TgtVol/CL128))</f>
        <v>0</v>
      </c>
      <c r="DH128" s="26" t="n">
        <f aca="false">IF(OR(AW128=0,CM128="",CM128=0),0,AW128*MIN(MaxScal,TgtVol/CM128))</f>
        <v>0</v>
      </c>
      <c r="DI128" s="26" t="n">
        <f aca="false">IF(OR(AX128=0,CN128="",CN128=0),0,AX128*MIN(MaxScal,TgtVol/CN128))</f>
        <v>0</v>
      </c>
      <c r="DJ128" s="26" t="n">
        <f aca="false">IF(OR(AY128=0,CO128="",CO128=0),0,AY128*MIN(MaxScal,TgtVol/CO128))</f>
        <v>0</v>
      </c>
      <c r="DK128" s="26" t="n">
        <f aca="false">IF(OR(AZ128=0,CP128="",CP128=0),0,AZ128*MIN(MaxScal,TgtVol/CP128))</f>
        <v>0</v>
      </c>
      <c r="DL128" s="26" t="n">
        <f aca="false">IF(OR(BA128=0,CQ128="",CQ128=0),0,BA128*MIN(MaxScal,TgtVol/CQ128))</f>
        <v>0</v>
      </c>
      <c r="DM128" s="26" t="n">
        <f aca="false">IF(OR(BB128=0,CR128="",CR128=0),0,BB128*MIN(MaxScal,TgtVol/CR128))</f>
        <v>0</v>
      </c>
      <c r="DN128" s="26" t="n">
        <f aca="false">IF(OR(BC128=0,CS128="",CS128=0),0,BC128*MIN(MaxScal,TgtVol/CS128))</f>
        <v>0</v>
      </c>
      <c r="DO128" s="26" t="n">
        <f aca="false">IF(OR(BD128=0,CT128="",CT128=0),0,BD128*MIN(MaxScal,TgtVol/CT128))</f>
        <v>0</v>
      </c>
      <c r="DP128" s="26" t="n">
        <f aca="false">IF(OR(BE128=0,CU128="",CU128=0),0,BE128*MIN(MaxScal,TgtVol/CU128))</f>
        <v>0.911406021006089</v>
      </c>
      <c r="DQ128" s="26" t="n">
        <f aca="false">IF(OR(BF128=0,CV128="",CV128=0),0,BF128*MIN(MaxScal,TgtVol/CV128))</f>
        <v>0</v>
      </c>
      <c r="DR128" s="26" t="n">
        <f aca="false">IF(OR(BG128=0,CW128="",CW128=0),0,BG128*MIN(MaxScal,TgtVol/CW128))</f>
        <v>0</v>
      </c>
      <c r="DS128" s="26" t="n">
        <f aca="false">IF(OR(BH128=0,CX128="",CX128=0),0,BH128*MIN(MaxScal,TgtVol/CX128))</f>
        <v>0</v>
      </c>
      <c r="DT128" s="26" t="n">
        <f aca="false">IF(OR(BI128=0,CY128="",CY128=0),0,BI128*MIN(MaxScal,TgtVol/CY128))</f>
        <v>0</v>
      </c>
      <c r="DU128" s="26" t="n">
        <f aca="false">IF(OR(BJ128=0,CZ128="",CZ128=0),0,BJ128*MIN(MaxScal,TgtVol/CZ128))</f>
        <v>0</v>
      </c>
      <c r="DV128" s="26" t="n">
        <f aca="false">IF(OR(BK128=0,DA128="",DA128=0),0,BK128*MIN(MaxScal,TgtVol/DA128))</f>
        <v>0</v>
      </c>
      <c r="DW128" s="26" t="n">
        <f aca="false">IF(OR(BL128=0,DB128="",DB128=0),0,BL128*MIN(MaxScal,TgtVol/DB128))</f>
        <v>1.08513671452814</v>
      </c>
      <c r="DX128" s="28" t="n">
        <f aca="false">IFERROR(DC127*BM128,"")</f>
        <v>0</v>
      </c>
      <c r="DY128" s="28" t="n">
        <f aca="false">IFERROR(DD127*BN128,"")</f>
        <v>0</v>
      </c>
      <c r="DZ128" s="28" t="n">
        <f aca="false">IFERROR(DE127*BO128,"")</f>
        <v>0</v>
      </c>
      <c r="EA128" s="28" t="n">
        <f aca="false">IFERROR(DF127*BP128,"")</f>
        <v>0</v>
      </c>
      <c r="EB128" s="28" t="n">
        <f aca="false">IFERROR(DG127*BQ128,"")</f>
        <v>0</v>
      </c>
      <c r="EC128" s="28" t="n">
        <f aca="false">IFERROR(DH127*BR128,"")</f>
        <v>-0</v>
      </c>
      <c r="ED128" s="28" t="n">
        <f aca="false">IFERROR(DI127*BS128,"")</f>
        <v>-0</v>
      </c>
      <c r="EE128" s="28" t="n">
        <f aca="false">IFERROR(DJ127*BT128,"")</f>
        <v>-0</v>
      </c>
      <c r="EF128" s="28" t="n">
        <f aca="false">IFERROR(DK127*BU128,"")</f>
        <v>-0</v>
      </c>
      <c r="EG128" s="28" t="n">
        <f aca="false">IFERROR(DL127*BV128,"")</f>
        <v>-0</v>
      </c>
      <c r="EH128" s="28" t="n">
        <f aca="false">IFERROR(DM127*BW128,"")</f>
        <v>0.00342664572437866</v>
      </c>
      <c r="EI128" s="28" t="n">
        <f aca="false">IFERROR(DN127*BX128,"")</f>
        <v>0</v>
      </c>
      <c r="EJ128" s="28" t="n">
        <f aca="false">IFERROR(DO127*BY128,"")</f>
        <v>0</v>
      </c>
      <c r="EK128" s="28" t="n">
        <f aca="false">IFERROR(DP127*BZ128,"")</f>
        <v>-0.00503361236103873</v>
      </c>
      <c r="EL128" s="28" t="n">
        <f aca="false">IFERROR(DQ127*CA128,"")</f>
        <v>0</v>
      </c>
      <c r="EM128" s="28" t="n">
        <f aca="false">IFERROR(DR127*CB128,"")</f>
        <v>0</v>
      </c>
      <c r="EN128" s="28" t="n">
        <f aca="false">IFERROR(DS127*CC128,"")</f>
        <v>-0</v>
      </c>
      <c r="EO128" s="28" t="n">
        <f aca="false">IFERROR(DT127*CD128,"")</f>
        <v>0</v>
      </c>
      <c r="EP128" s="28" t="n">
        <f aca="false">IFERROR(DU127*CE128,"")</f>
        <v>-0</v>
      </c>
      <c r="EQ128" s="28" t="n">
        <f aca="false">IFERROR(DV127*CF128,"")</f>
        <v>0</v>
      </c>
      <c r="ER128" s="28" t="n">
        <f aca="false">IFERROR(DW127*CG128,"")</f>
        <v>-0.00136870921622723</v>
      </c>
      <c r="ES128" s="28" t="n">
        <f aca="false">IF(ROW()=4,"",SUM(DX128:ER128))</f>
        <v>-0.00297567585288731</v>
      </c>
      <c r="ET128" s="29" t="n">
        <f aca="false">COUNTIF(AR128:BL128,"&gt;0")</f>
        <v>2</v>
      </c>
    </row>
    <row r="129" customFormat="false" ht="15" hidden="false" customHeight="false" outlineLevel="0" collapsed="false">
      <c r="A129" s="19" t="n">
        <v>41820</v>
      </c>
      <c r="B129" s="23" t="n">
        <f aca="false">ABS(Rates_Data!AD129-Rates_Data!AE129)</f>
        <v>0.678373015873016</v>
      </c>
      <c r="C129" s="23" t="n">
        <f aca="false">ABS(Rates_Data!AD129-Rates_Data!AF129)</f>
        <v>0.0170873015873017</v>
      </c>
      <c r="D129" s="23" t="n">
        <f aca="false">ABS(Rates_Data!AD129-Rates_Data!AG129)</f>
        <v>0.557833333333333</v>
      </c>
      <c r="E129" s="23" t="n">
        <f aca="false">ABS(Rates_Data!AD129-Rates_Data!AH129)</f>
        <v>0.0892777777777779</v>
      </c>
      <c r="F129" s="23" t="n">
        <f aca="false">ABS(Rates_Data!AD129-Rates_Data!AI129)</f>
        <v>1.27870634920635</v>
      </c>
      <c r="G129" s="23" t="n">
        <f aca="false">ABS(Rates_Data!AD129-Rates_Data!AJ129)</f>
        <v>0.616603174603175</v>
      </c>
      <c r="H129" s="23" t="n">
        <f aca="false">ABS(Rates_Data!AE129-Rates_Data!AF129)</f>
        <v>0.695460317460317</v>
      </c>
      <c r="I129" s="23" t="n">
        <f aca="false">ABS(Rates_Data!AE129-Rates_Data!AG129)</f>
        <v>0.120539682539683</v>
      </c>
      <c r="J129" s="23" t="n">
        <f aca="false">ABS(Rates_Data!AE129-Rates_Data!AH129)</f>
        <v>0.589095238095238</v>
      </c>
      <c r="K129" s="23" t="n">
        <f aca="false">ABS(Rates_Data!AE129-Rates_Data!AI129)</f>
        <v>0.600333333333334</v>
      </c>
      <c r="L129" s="23" t="n">
        <f aca="false">ABS(Rates_Data!AE129-Rates_Data!AJ129)</f>
        <v>1.29497619047619</v>
      </c>
      <c r="M129" s="23" t="n">
        <f aca="false">ABS(Rates_Data!AF129-Rates_Data!AG129)</f>
        <v>0.574920634920635</v>
      </c>
      <c r="N129" s="23" t="n">
        <f aca="false">ABS(Rates_Data!AF129-Rates_Data!AH129)</f>
        <v>0.10636507936508</v>
      </c>
      <c r="O129" s="23" t="n">
        <f aca="false">ABS(Rates_Data!AF129-Rates_Data!AI129)</f>
        <v>1.29579365079365</v>
      </c>
      <c r="P129" s="23" t="n">
        <f aca="false">ABS(Rates_Data!AF129-Rates_Data!AJ129)</f>
        <v>0.599515873015873</v>
      </c>
      <c r="Q129" s="23" t="n">
        <f aca="false">ABS(Rates_Data!AG129-Rates_Data!AH129)</f>
        <v>0.468555555555555</v>
      </c>
      <c r="R129" s="23" t="n">
        <f aca="false">ABS(Rates_Data!AG129-Rates_Data!AI129)</f>
        <v>0.720873015873016</v>
      </c>
      <c r="S129" s="23" t="n">
        <f aca="false">ABS(Rates_Data!AG129-Rates_Data!AJ129)</f>
        <v>1.17443650793651</v>
      </c>
      <c r="T129" s="23" t="n">
        <f aca="false">ABS(Rates_Data!AH129-Rates_Data!AI129)</f>
        <v>1.18942857142857</v>
      </c>
      <c r="U129" s="23" t="n">
        <f aca="false">ABS(Rates_Data!AH129-Rates_Data!AJ129)</f>
        <v>0.705880952380953</v>
      </c>
      <c r="V129" s="23" t="n">
        <f aca="false">ABS(Rates_Data!AI129-Rates_Data!AJ129)</f>
        <v>1.89530952380952</v>
      </c>
      <c r="W129" s="26" t="n">
        <f aca="false">IF(ROW()&lt;4+MinObs-1,"",IFERROR((B129-AVERAGE(B$4:B129))/STDEV(B$4:B129),""))</f>
        <v>1.17242638282313</v>
      </c>
      <c r="X129" s="26" t="n">
        <f aca="false">IF(ROW()&lt;4+MinObs-1,"",IFERROR((C129-AVERAGE(C$4:C129))/STDEV(C$4:C129),""))</f>
        <v>-1.15921464725319</v>
      </c>
      <c r="Y129" s="26" t="n">
        <f aca="false">IF(ROW()&lt;4+MinObs-1,"",IFERROR((D129-AVERAGE(D$4:D129))/STDEV(D$4:D129),""))</f>
        <v>0.0691179035514974</v>
      </c>
      <c r="Z129" s="26" t="n">
        <f aca="false">IF(ROW()&lt;4+MinObs-1,"",IFERROR((E129-AVERAGE(E$4:E129))/STDEV(E$4:E129),""))</f>
        <v>-1.34391211528901</v>
      </c>
      <c r="AA129" s="26" t="n">
        <f aca="false">IF(ROW()&lt;4+MinObs-1,"",IFERROR((F129-AVERAGE(F$4:F129))/STDEV(F$4:F129),""))</f>
        <v>1.7527113009003</v>
      </c>
      <c r="AB129" s="26" t="n">
        <f aca="false">IF(ROW()&lt;4+MinObs-1,"",IFERROR((G129-AVERAGE(G$4:G129))/STDEV(G$4:G129),""))</f>
        <v>0.733043954324833</v>
      </c>
      <c r="AC129" s="26" t="n">
        <f aca="false">IF(ROW()&lt;4+MinObs-1,"",IFERROR((H129-AVERAGE(H$4:H129))/STDEV(H$4:H129),""))</f>
        <v>1.73241460056666</v>
      </c>
      <c r="AD129" s="26" t="n">
        <f aca="false">IF(ROW()&lt;4+MinObs-1,"",IFERROR((I129-AVERAGE(I$4:I129))/STDEV(I$4:I129),""))</f>
        <v>-0.663474057297527</v>
      </c>
      <c r="AE129" s="26" t="n">
        <f aca="false">IF(ROW()&lt;4+MinObs-1,"",IFERROR((J129-AVERAGE(J$4:J129))/STDEV(J$4:J129),""))</f>
        <v>0.243594427718696</v>
      </c>
      <c r="AF129" s="26" t="n">
        <f aca="false">IF(ROW()&lt;4+MinObs-1,"",IFERROR((K129-AVERAGE(K$4:K129))/STDEV(K$4:K129),""))</f>
        <v>0.662132542079468</v>
      </c>
      <c r="AG129" s="26" t="n">
        <f aca="false">IF(ROW()&lt;4+MinObs-1,"",IFERROR((L129-AVERAGE(L$4:L129))/STDEV(L$4:L129),""))</f>
        <v>2.847037004184</v>
      </c>
      <c r="AH129" s="26" t="n">
        <f aca="false">IF(ROW()&lt;4+MinObs-1,"",IFERROR((M129-AVERAGE(M$4:M129))/STDEV(M$4:M129),""))</f>
        <v>0.258034483564394</v>
      </c>
      <c r="AI129" s="26" t="n">
        <f aca="false">IF(ROW()&lt;4+MinObs-1,"",IFERROR((N129-AVERAGE(N$4:N129))/STDEV(N$4:N129),""))</f>
        <v>-1.13318104327631</v>
      </c>
      <c r="AJ129" s="26" t="n">
        <f aca="false">IF(ROW()&lt;4+MinObs-1,"",IFERROR((O129-AVERAGE(O$4:O129))/STDEV(O$4:O129),""))</f>
        <v>2.51421785097919</v>
      </c>
      <c r="AK129" s="26" t="n">
        <f aca="false">IF(ROW()&lt;4+MinObs-1,"",IFERROR((P129-AVERAGE(P$4:P129))/STDEV(P$4:P129),""))</f>
        <v>0.842109178596172</v>
      </c>
      <c r="AL129" s="26" t="n">
        <f aca="false">IF(ROW()&lt;4+MinObs-1,"",IFERROR((Q129-AVERAGE(Q$4:Q129))/STDEV(Q$4:Q129),""))</f>
        <v>0.141886904725957</v>
      </c>
      <c r="AM129" s="26" t="n">
        <f aca="false">IF(ROW()&lt;4+MinObs-1,"",IFERROR((R129-AVERAGE(R$4:R129))/STDEV(R$4:R129),""))</f>
        <v>0.437409693719318</v>
      </c>
      <c r="AN129" s="26" t="n">
        <f aca="false">IF(ROW()&lt;4+MinObs-1,"",IFERROR((S129-AVERAGE(S$4:S129))/STDEV(S$4:S129),""))</f>
        <v>1.0532109369425</v>
      </c>
      <c r="AO129" s="26" t="n">
        <f aca="false">IF(ROW()&lt;4+MinObs-1,"",IFERROR((T129-AVERAGE(T$4:T129))/STDEV(T$4:T129),""))</f>
        <v>1.49565399282916</v>
      </c>
      <c r="AP129" s="26" t="n">
        <f aca="false">IF(ROW()&lt;4+MinObs-1,"",IFERROR((U129-AVERAGE(U$4:U129))/STDEV(U$4:U129),""))</f>
        <v>-0.0296336159891142</v>
      </c>
      <c r="AQ129" s="26" t="n">
        <f aca="false">IF(ROW()&lt;4+MinObs-1,"",IFERROR((V129-AVERAGE(V$4:V129))/STDEV(V$4:V129),""))</f>
        <v>2.67125574458791</v>
      </c>
      <c r="AR129" s="26" t="n">
        <f aca="false">IF(W129="",0,IF(W129&gt;=z4,w4,IF(W129&gt;=z3,w3,IF(W129&gt;=zEntry,w2,IF(AND(W129&gt;=ExitZ,AR128&gt;0),w2,0)))))</f>
        <v>0</v>
      </c>
      <c r="AS129" s="26" t="n">
        <f aca="false">IF(X129="",0,IF(X129&gt;=z4,w4,IF(X129&gt;=z3,w3,IF(X129&gt;=zEntry,w2,IF(AND(X129&gt;=ExitZ,AS128&gt;0),w2,0)))))</f>
        <v>0</v>
      </c>
      <c r="AT129" s="26" t="n">
        <f aca="false">IF(Y129="",0,IF(Y129&gt;=z4,w4,IF(Y129&gt;=z3,w3,IF(Y129&gt;=zEntry,w2,IF(AND(Y129&gt;=ExitZ,AT128&gt;0),w2,0)))))</f>
        <v>0</v>
      </c>
      <c r="AU129" s="26" t="n">
        <f aca="false">IF(Z129="",0,IF(Z129&gt;=z4,w4,IF(Z129&gt;=z3,w3,IF(Z129&gt;=zEntry,w2,IF(AND(Z129&gt;=ExitZ,AU128&gt;0),w2,0)))))</f>
        <v>0</v>
      </c>
      <c r="AV129" s="26" t="n">
        <f aca="false">IF(AA129="",0,IF(AA129&gt;=z4,w4,IF(AA129&gt;=z3,w3,IF(AA129&gt;=zEntry,w2,IF(AND(AA129&gt;=ExitZ,AV128&gt;0),w2,0)))))</f>
        <v>0</v>
      </c>
      <c r="AW129" s="26" t="n">
        <f aca="false">IF(AB129="",0,IF(AB129&gt;=z4,w4,IF(AB129&gt;=z3,w3,IF(AB129&gt;=zEntry,w2,IF(AND(AB129&gt;=ExitZ,AW128&gt;0),w2,0)))))</f>
        <v>0</v>
      </c>
      <c r="AX129" s="26" t="n">
        <f aca="false">IF(AC129="",0,IF(AC129&gt;=z4,w4,IF(AC129&gt;=z3,w3,IF(AC129&gt;=zEntry,w2,IF(AND(AC129&gt;=ExitZ,AX128&gt;0),w2,0)))))</f>
        <v>0</v>
      </c>
      <c r="AY129" s="26" t="n">
        <f aca="false">IF(AD129="",0,IF(AD129&gt;=z4,w4,IF(AD129&gt;=z3,w3,IF(AD129&gt;=zEntry,w2,IF(AND(AD129&gt;=ExitZ,AY128&gt;0),w2,0)))))</f>
        <v>0</v>
      </c>
      <c r="AZ129" s="26" t="n">
        <f aca="false">IF(AE129="",0,IF(AE129&gt;=z4,w4,IF(AE129&gt;=z3,w3,IF(AE129&gt;=zEntry,w2,IF(AND(AE129&gt;=ExitZ,AZ128&gt;0),w2,0)))))</f>
        <v>0</v>
      </c>
      <c r="BA129" s="26" t="n">
        <f aca="false">IF(AF129="",0,IF(AF129&gt;=z4,w4,IF(AF129&gt;=z3,w3,IF(AF129&gt;=zEntry,w2,IF(AND(AF129&gt;=ExitZ,BA128&gt;0),w2,0)))))</f>
        <v>0</v>
      </c>
      <c r="BB129" s="26" t="n">
        <f aca="false">IF(AG129="",0,IF(AG129&gt;=z4,w4,IF(AG129&gt;=z3,w3,IF(AG129&gt;=zEntry,w2,IF(AND(AG129&gt;=ExitZ,BB128&gt;0),w2,0)))))</f>
        <v>1</v>
      </c>
      <c r="BC129" s="26" t="n">
        <f aca="false">IF(AH129="",0,IF(AH129&gt;=z4,w4,IF(AH129&gt;=z3,w3,IF(AH129&gt;=zEntry,w2,IF(AND(AH129&gt;=ExitZ,BC128&gt;0),w2,0)))))</f>
        <v>0</v>
      </c>
      <c r="BD129" s="26" t="n">
        <f aca="false">IF(AI129="",0,IF(AI129&gt;=z4,w4,IF(AI129&gt;=z3,w3,IF(AI129&gt;=zEntry,w2,IF(AND(AI129&gt;=ExitZ,BD128&gt;0),w2,0)))))</f>
        <v>0</v>
      </c>
      <c r="BE129" s="26" t="n">
        <f aca="false">IF(AJ129="",0,IF(AJ129&gt;=z4,w4,IF(AJ129&gt;=z3,w3,IF(AJ129&gt;=zEntry,w2,IF(AND(AJ129&gt;=ExitZ,BE128&gt;0),w2,0)))))</f>
        <v>1</v>
      </c>
      <c r="BF129" s="26" t="n">
        <f aca="false">IF(AK129="",0,IF(AK129&gt;=z4,w4,IF(AK129&gt;=z3,w3,IF(AK129&gt;=zEntry,w2,IF(AND(AK129&gt;=ExitZ,BF128&gt;0),w2,0)))))</f>
        <v>0</v>
      </c>
      <c r="BG129" s="26" t="n">
        <f aca="false">IF(AL129="",0,IF(AL129&gt;=z4,w4,IF(AL129&gt;=z3,w3,IF(AL129&gt;=zEntry,w2,IF(AND(AL129&gt;=ExitZ,BG128&gt;0),w2,0)))))</f>
        <v>0</v>
      </c>
      <c r="BH129" s="26" t="n">
        <f aca="false">IF(AM129="",0,IF(AM129&gt;=z4,w4,IF(AM129&gt;=z3,w3,IF(AM129&gt;=zEntry,w2,IF(AND(AM129&gt;=ExitZ,BH128&gt;0),w2,0)))))</f>
        <v>0</v>
      </c>
      <c r="BI129" s="26" t="n">
        <f aca="false">IF(AN129="",0,IF(AN129&gt;=z4,w4,IF(AN129&gt;=z3,w3,IF(AN129&gt;=zEntry,w2,IF(AND(AN129&gt;=ExitZ,BI128&gt;0),w2,0)))))</f>
        <v>0</v>
      </c>
      <c r="BJ129" s="26" t="n">
        <f aca="false">IF(AO129="",0,IF(AO129&gt;=z4,w4,IF(AO129&gt;=z3,w3,IF(AO129&gt;=zEntry,w2,IF(AND(AO129&gt;=ExitZ,BJ128&gt;0),w2,0)))))</f>
        <v>0</v>
      </c>
      <c r="BK129" s="26" t="n">
        <f aca="false">IF(AP129="",0,IF(AP129&gt;=z4,w4,IF(AP129&gt;=z3,w3,IF(AP129&gt;=zEntry,w2,IF(AND(AP129&gt;=ExitZ,BK128&gt;0),w2,0)))))</f>
        <v>0</v>
      </c>
      <c r="BL129" s="26" t="n">
        <f aca="false">IF(AQ129="",0,IF(AQ129&gt;=z4,w4,IF(AQ129&gt;=z3,w3,IF(AQ129&gt;=zEntry,w2,IF(AND(AQ129&gt;=ExitZ,BL128&gt;0),w2,0)))))</f>
        <v>1</v>
      </c>
      <c r="BM129" s="23" t="n">
        <f aca="false">IF(Rates_Data!AD128&gt;=Rates_Data!AE128,Rates_Data!AK129-Rates_Data!AL129,Rates_Data!AL129-Rates_Data!AK129)</f>
        <v>-0.010469</v>
      </c>
      <c r="BN129" s="23" t="n">
        <f aca="false">IF(Rates_Data!AD128&gt;=Rates_Data!AF128,Rates_Data!AK129-Rates_Data!AM129,Rates_Data!AM129-Rates_Data!AK129)</f>
        <v>0.01159</v>
      </c>
      <c r="BO129" s="23" t="n">
        <f aca="false">IF(Rates_Data!AD128&gt;=Rates_Data!AG128,Rates_Data!AK129-Rates_Data!AN129,Rates_Data!AN129-Rates_Data!AK129)</f>
        <v>0.016986</v>
      </c>
      <c r="BP129" s="23" t="n">
        <f aca="false">IF(Rates_Data!AD128&gt;=Rates_Data!AH128,Rates_Data!AK129-Rates_Data!AO129,Rates_Data!AO129-Rates_Data!AK129)</f>
        <v>-0.00328699999999999</v>
      </c>
      <c r="BQ129" s="23" t="n">
        <f aca="false">IF(Rates_Data!AD128&gt;=Rates_Data!AI128,Rates_Data!AK129-Rates_Data!AP129,Rates_Data!AP129-Rates_Data!AK129)</f>
        <v>-0.011096</v>
      </c>
      <c r="BR129" s="23" t="n">
        <f aca="false">IF(Rates_Data!AD128&gt;=Rates_Data!AJ128,Rates_Data!AK129-Rates_Data!AQ129,Rates_Data!AQ129-Rates_Data!AK129)</f>
        <v>0.00695399999999999</v>
      </c>
      <c r="BS129" s="23" t="n">
        <f aca="false">IF(Rates_Data!AE128&gt;=Rates_Data!AF128,Rates_Data!AL129-Rates_Data!AM129,Rates_Data!AM129-Rates_Data!AL129)</f>
        <v>0.001121</v>
      </c>
      <c r="BT129" s="23" t="n">
        <f aca="false">IF(Rates_Data!AE128&gt;=Rates_Data!AG128,Rates_Data!AL129-Rates_Data!AN129,Rates_Data!AN129-Rates_Data!AL129)</f>
        <v>0.006517</v>
      </c>
      <c r="BU129" s="23" t="n">
        <f aca="false">IF(Rates_Data!AE128&gt;=Rates_Data!AH128,Rates_Data!AL129-Rates_Data!AO129,Rates_Data!AO129-Rates_Data!AL129)</f>
        <v>-0.007182</v>
      </c>
      <c r="BV129" s="23" t="n">
        <f aca="false">IF(Rates_Data!AE128&gt;=Rates_Data!AI128,Rates_Data!AL129-Rates_Data!AP129,Rates_Data!AP129-Rates_Data!AL129)</f>
        <v>-0.000626999999999999</v>
      </c>
      <c r="BW129" s="23" t="n">
        <f aca="false">IF(Rates_Data!AE128&gt;=Rates_Data!AJ128,Rates_Data!AL129-Rates_Data!AQ129,Rates_Data!AQ129-Rates_Data!AL129)</f>
        <v>-0.003515</v>
      </c>
      <c r="BX129" s="23" t="n">
        <f aca="false">IF(Rates_Data!AF128&gt;=Rates_Data!AG128,Rates_Data!AM129-Rates_Data!AN129,Rates_Data!AN129-Rates_Data!AM129)</f>
        <v>-0.005396</v>
      </c>
      <c r="BY129" s="23" t="n">
        <f aca="false">IF(Rates_Data!AF128&gt;=Rates_Data!AH128,Rates_Data!AM129-Rates_Data!AO129,Rates_Data!AO129-Rates_Data!AM129)</f>
        <v>0.008303</v>
      </c>
      <c r="BZ129" s="23" t="n">
        <f aca="false">IF(Rates_Data!AF128&gt;=Rates_Data!AI128,Rates_Data!AM129-Rates_Data!AP129,Rates_Data!AP129-Rates_Data!AM129)</f>
        <v>0.000494000000000001</v>
      </c>
      <c r="CA129" s="23" t="n">
        <f aca="false">IF(Rates_Data!AF128&gt;=Rates_Data!AJ128,Rates_Data!AM129-Rates_Data!AQ129,Rates_Data!AQ129-Rates_Data!AM129)</f>
        <v>-0.004636</v>
      </c>
      <c r="CB129" s="23" t="n">
        <f aca="false">IF(Rates_Data!AG128&gt;=Rates_Data!AH128,Rates_Data!AN129-Rates_Data!AO129,Rates_Data!AO129-Rates_Data!AN129)</f>
        <v>0.013699</v>
      </c>
      <c r="CC129" s="23" t="n">
        <f aca="false">IF(Rates_Data!AG128&gt;=Rates_Data!AI128,Rates_Data!AN129-Rates_Data!AP129,Rates_Data!AP129-Rates_Data!AN129)</f>
        <v>0.00589</v>
      </c>
      <c r="CD129" s="23" t="n">
        <f aca="false">IF(Rates_Data!AG128&gt;=Rates_Data!AJ128,Rates_Data!AN129-Rates_Data!AQ129,Rates_Data!AQ129-Rates_Data!AN129)</f>
        <v>-0.010032</v>
      </c>
      <c r="CE129" s="23" t="n">
        <f aca="false">IF(Rates_Data!AH128&gt;=Rates_Data!AI128,Rates_Data!AO129-Rates_Data!AP129,Rates_Data!AP129-Rates_Data!AO129)</f>
        <v>-0.007809</v>
      </c>
      <c r="CF129" s="23" t="n">
        <f aca="false">IF(Rates_Data!AH128&gt;=Rates_Data!AJ128,Rates_Data!AO129-Rates_Data!AQ129,Rates_Data!AQ129-Rates_Data!AO129)</f>
        <v>0.003667</v>
      </c>
      <c r="CG129" s="23" t="n">
        <f aca="false">IF(Rates_Data!AI128&gt;=Rates_Data!AJ128,Rates_Data!AP129-Rates_Data!AQ129,Rates_Data!AQ129-Rates_Data!AP129)</f>
        <v>-0.004142</v>
      </c>
      <c r="CH129" s="27" t="n">
        <f aca="false">IF(ROW()&lt;4+VolLB,"",STDEV(INDEX($BM:$BM,ROW()-VolLB+1):INDEX($BM:$BM,ROW()))*SQRT(12))</f>
        <v>0.0209833236050509</v>
      </c>
      <c r="CI129" s="27" t="n">
        <f aca="false">IF(ROW()&lt;4+VolLB,"",STDEV(INDEX($BN:$BN,ROW()-VolLB+1):INDEX($BN:$BN,ROW()))*SQRT(12))</f>
        <v>0.0206267818866638</v>
      </c>
      <c r="CJ129" s="27" t="n">
        <f aca="false">IF(ROW()&lt;4+VolLB,"",STDEV(INDEX($BO:$BO,ROW()-VolLB+1):INDEX($BO:$BO,ROW()))*SQRT(12))</f>
        <v>0.0208390050562241</v>
      </c>
      <c r="CK129" s="27" t="n">
        <f aca="false">IF(ROW()&lt;4+VolLB,"",STDEV(INDEX($BP:$BP,ROW()-VolLB+1):INDEX($BP:$BP,ROW()))*SQRT(12))</f>
        <v>0.0196269788917971</v>
      </c>
      <c r="CL129" s="27" t="n">
        <f aca="false">IF(ROW()&lt;4+VolLB,"",STDEV(INDEX($BQ:$BQ,ROW()-VolLB+1):INDEX($BQ:$BQ,ROW()))*SQRT(12))</f>
        <v>0.020812496027284</v>
      </c>
      <c r="CM129" s="27" t="n">
        <f aca="false">IF(ROW()&lt;4+VolLB,"",STDEV(INDEX($BR:$BR,ROW()-VolLB+1):INDEX($BR:$BR,ROW()))*SQRT(12))</f>
        <v>0.0175876088360933</v>
      </c>
      <c r="CN129" s="27" t="n">
        <f aca="false">IF(ROW()&lt;4+VolLB,"",STDEV(INDEX($BS:$BS,ROW()-VolLB+1):INDEX($BS:$BS,ROW()))*SQRT(12))</f>
        <v>0.0225923914946519</v>
      </c>
      <c r="CO129" s="27" t="n">
        <f aca="false">IF(ROW()&lt;4+VolLB,"",STDEV(INDEX($BT:$BT,ROW()-VolLB+1):INDEX($BT:$BT,ROW()))*SQRT(12))</f>
        <v>0.0189442865876307</v>
      </c>
      <c r="CP129" s="27" t="n">
        <f aca="false">IF(ROW()&lt;4+VolLB,"",STDEV(INDEX($BU:$BU,ROW()-VolLB+1):INDEX($BU:$BU,ROW()))*SQRT(12))</f>
        <v>0.0233133877097423</v>
      </c>
      <c r="CQ129" s="27" t="n">
        <f aca="false">IF(ROW()&lt;4+VolLB,"",STDEV(INDEX($BV:$BV,ROW()-VolLB+1):INDEX($BV:$BV,ROW()))*SQRT(12))</f>
        <v>0.0191452066182933</v>
      </c>
      <c r="CR129" s="27" t="n">
        <f aca="false">IF(ROW()&lt;4+VolLB,"",STDEV(INDEX($BW:$BW,ROW()-VolLB+1):INDEX($BW:$BW,ROW()))*SQRT(12))</f>
        <v>0.0178960834733669</v>
      </c>
      <c r="CS129" s="27" t="n">
        <f aca="false">IF(ROW()&lt;4+VolLB,"",STDEV(INDEX($BX:$BX,ROW()-VolLB+1):INDEX($BX:$BX,ROW()))*SQRT(12))</f>
        <v>0.0226281918531476</v>
      </c>
      <c r="CT129" s="27" t="n">
        <f aca="false">IF(ROW()&lt;4+VolLB,"",STDEV(INDEX($BY:$BY,ROW()-VolLB+1):INDEX($BY:$BY,ROW()))*SQRT(12))</f>
        <v>0.0194498476182059</v>
      </c>
      <c r="CU129" s="27" t="n">
        <f aca="false">IF(ROW()&lt;4+VolLB,"",STDEV(INDEX($BZ:$BZ,ROW()-VolLB+1):INDEX($BZ:$BZ,ROW()))*SQRT(12))</f>
        <v>0.0219202705562031</v>
      </c>
      <c r="CV129" s="27" t="n">
        <f aca="false">IF(ROW()&lt;4+VolLB,"",STDEV(INDEX($CA:$CA,ROW()-VolLB+1):INDEX($CA:$CA,ROW()))*SQRT(12))</f>
        <v>0.0167750147345049</v>
      </c>
      <c r="CW129" s="27" t="n">
        <f aca="false">IF(ROW()&lt;4+VolLB,"",STDEV(INDEX($CB:$CB,ROW()-VolLB+1):INDEX($CB:$CB,ROW()))*SQRT(12))</f>
        <v>0.0207120508027849</v>
      </c>
      <c r="CX129" s="27" t="n">
        <f aca="false">IF(ROW()&lt;4+VolLB,"",STDEV(INDEX($CC:$CC,ROW()-VolLB+1):INDEX($CC:$CC,ROW()))*SQRT(12))</f>
        <v>0.0196877523956006</v>
      </c>
      <c r="CY129" s="27" t="n">
        <f aca="false">IF(ROW()&lt;4+VolLB,"",STDEV(INDEX($CD:$CD,ROW()-VolLB+1):INDEX($CD:$CD,ROW()))*SQRT(12))</f>
        <v>0.0187728204948892</v>
      </c>
      <c r="CZ129" s="27" t="n">
        <f aca="false">IF(ROW()&lt;4+VolLB,"",STDEV(INDEX($CE:$CE,ROW()-VolLB+1):INDEX($CE:$CE,ROW()))*SQRT(12))</f>
        <v>0.0201221087513213</v>
      </c>
      <c r="DA129" s="27" t="n">
        <f aca="false">IF(ROW()&lt;4+VolLB,"",STDEV(INDEX($CF:$CF,ROW()-VolLB+1):INDEX($CF:$CF,ROW()))*SQRT(12))</f>
        <v>0.0188680823120245</v>
      </c>
      <c r="DB129" s="27" t="n">
        <f aca="false">IF(ROW()&lt;4+VolLB,"",STDEV(INDEX($CG:$CG,ROW()-VolLB+1):INDEX($CG:$CG,ROW()))*SQRT(12))</f>
        <v>0.0184074592300177</v>
      </c>
      <c r="DC129" s="26" t="n">
        <f aca="false">IF(OR(AR129=0,CH129="",CH129=0),0,AR129*MIN(MaxScal,TgtVol/CH129))</f>
        <v>0</v>
      </c>
      <c r="DD129" s="26" t="n">
        <f aca="false">IF(OR(AS129=0,CI129="",CI129=0),0,AS129*MIN(MaxScal,TgtVol/CI129))</f>
        <v>0</v>
      </c>
      <c r="DE129" s="26" t="n">
        <f aca="false">IF(OR(AT129=0,CJ129="",CJ129=0),0,AT129*MIN(MaxScal,TgtVol/CJ129))</f>
        <v>0</v>
      </c>
      <c r="DF129" s="26" t="n">
        <f aca="false">IF(OR(AU129=0,CK129="",CK129=0),0,AU129*MIN(MaxScal,TgtVol/CK129))</f>
        <v>0</v>
      </c>
      <c r="DG129" s="26" t="n">
        <f aca="false">IF(OR(AV129=0,CL129="",CL129=0),0,AV129*MIN(MaxScal,TgtVol/CL129))</f>
        <v>0</v>
      </c>
      <c r="DH129" s="26" t="n">
        <f aca="false">IF(OR(AW129=0,CM129="",CM129=0),0,AW129*MIN(MaxScal,TgtVol/CM129))</f>
        <v>0</v>
      </c>
      <c r="DI129" s="26" t="n">
        <f aca="false">IF(OR(AX129=0,CN129="",CN129=0),0,AX129*MIN(MaxScal,TgtVol/CN129))</f>
        <v>0</v>
      </c>
      <c r="DJ129" s="26" t="n">
        <f aca="false">IF(OR(AY129=0,CO129="",CO129=0),0,AY129*MIN(MaxScal,TgtVol/CO129))</f>
        <v>0</v>
      </c>
      <c r="DK129" s="26" t="n">
        <f aca="false">IF(OR(AZ129=0,CP129="",CP129=0),0,AZ129*MIN(MaxScal,TgtVol/CP129))</f>
        <v>0</v>
      </c>
      <c r="DL129" s="26" t="n">
        <f aca="false">IF(OR(BA129=0,CQ129="",CQ129=0),0,BA129*MIN(MaxScal,TgtVol/CQ129))</f>
        <v>0</v>
      </c>
      <c r="DM129" s="26" t="n">
        <f aca="false">IF(OR(BB129=0,CR129="",CR129=0),0,BB129*MIN(MaxScal,TgtVol/CR129))</f>
        <v>1.11756295894374</v>
      </c>
      <c r="DN129" s="26" t="n">
        <f aca="false">IF(OR(BC129=0,CS129="",CS129=0),0,BC129*MIN(MaxScal,TgtVol/CS129))</f>
        <v>0</v>
      </c>
      <c r="DO129" s="26" t="n">
        <f aca="false">IF(OR(BD129=0,CT129="",CT129=0),0,BD129*MIN(MaxScal,TgtVol/CT129))</f>
        <v>0</v>
      </c>
      <c r="DP129" s="26" t="n">
        <f aca="false">IF(OR(BE129=0,CU129="",CU129=0),0,BE129*MIN(MaxScal,TgtVol/CU129))</f>
        <v>0.912397497499881</v>
      </c>
      <c r="DQ129" s="26" t="n">
        <f aca="false">IF(OR(BF129=0,CV129="",CV129=0),0,BF129*MIN(MaxScal,TgtVol/CV129))</f>
        <v>0</v>
      </c>
      <c r="DR129" s="26" t="n">
        <f aca="false">IF(OR(BG129=0,CW129="",CW129=0),0,BG129*MIN(MaxScal,TgtVol/CW129))</f>
        <v>0</v>
      </c>
      <c r="DS129" s="26" t="n">
        <f aca="false">IF(OR(BH129=0,CX129="",CX129=0),0,BH129*MIN(MaxScal,TgtVol/CX129))</f>
        <v>0</v>
      </c>
      <c r="DT129" s="26" t="n">
        <f aca="false">IF(OR(BI129=0,CY129="",CY129=0),0,BI129*MIN(MaxScal,TgtVol/CY129))</f>
        <v>0</v>
      </c>
      <c r="DU129" s="26" t="n">
        <f aca="false">IF(OR(BJ129=0,CZ129="",CZ129=0),0,BJ129*MIN(MaxScal,TgtVol/CZ129))</f>
        <v>0</v>
      </c>
      <c r="DV129" s="26" t="n">
        <f aca="false">IF(OR(BK129=0,DA129="",DA129=0),0,BK129*MIN(MaxScal,TgtVol/DA129))</f>
        <v>0</v>
      </c>
      <c r="DW129" s="26" t="n">
        <f aca="false">IF(OR(BL129=0,DB129="",DB129=0),0,BL129*MIN(MaxScal,TgtVol/DB129))</f>
        <v>1.08651605580554</v>
      </c>
      <c r="DX129" s="28" t="n">
        <f aca="false">IFERROR(DC128*BM129,"")</f>
        <v>-0</v>
      </c>
      <c r="DY129" s="28" t="n">
        <f aca="false">IFERROR(DD128*BN129,"")</f>
        <v>0</v>
      </c>
      <c r="DZ129" s="28" t="n">
        <f aca="false">IFERROR(DE128*BO129,"")</f>
        <v>0</v>
      </c>
      <c r="EA129" s="28" t="n">
        <f aca="false">IFERROR(DF128*BP129,"")</f>
        <v>-0</v>
      </c>
      <c r="EB129" s="28" t="n">
        <f aca="false">IFERROR(DG128*BQ129,"")</f>
        <v>-0</v>
      </c>
      <c r="EC129" s="28" t="n">
        <f aca="false">IFERROR(DH128*BR129,"")</f>
        <v>0</v>
      </c>
      <c r="ED129" s="28" t="n">
        <f aca="false">IFERROR(DI128*BS129,"")</f>
        <v>0</v>
      </c>
      <c r="EE129" s="28" t="n">
        <f aca="false">IFERROR(DJ128*BT129,"")</f>
        <v>0</v>
      </c>
      <c r="EF129" s="28" t="n">
        <f aca="false">IFERROR(DK128*BU129,"")</f>
        <v>-0</v>
      </c>
      <c r="EG129" s="28" t="n">
        <f aca="false">IFERROR(DL128*BV129,"")</f>
        <v>-0</v>
      </c>
      <c r="EH129" s="28" t="n">
        <f aca="false">IFERROR(DM128*BW129,"")</f>
        <v>-0</v>
      </c>
      <c r="EI129" s="28" t="n">
        <f aca="false">IFERROR(DN128*BX129,"")</f>
        <v>-0</v>
      </c>
      <c r="EJ129" s="28" t="n">
        <f aca="false">IFERROR(DO128*BY129,"")</f>
        <v>0</v>
      </c>
      <c r="EK129" s="28" t="n">
        <f aca="false">IFERROR(DP128*BZ129,"")</f>
        <v>0.000450234574377008</v>
      </c>
      <c r="EL129" s="28" t="n">
        <f aca="false">IFERROR(DQ128*CA129,"")</f>
        <v>-0</v>
      </c>
      <c r="EM129" s="28" t="n">
        <f aca="false">IFERROR(DR128*CB129,"")</f>
        <v>0</v>
      </c>
      <c r="EN129" s="28" t="n">
        <f aca="false">IFERROR(DS128*CC129,"")</f>
        <v>0</v>
      </c>
      <c r="EO129" s="28" t="n">
        <f aca="false">IFERROR(DT128*CD129,"")</f>
        <v>-0</v>
      </c>
      <c r="EP129" s="28" t="n">
        <f aca="false">IFERROR(DU128*CE129,"")</f>
        <v>-0</v>
      </c>
      <c r="EQ129" s="28" t="n">
        <f aca="false">IFERROR(DV128*CF129,"")</f>
        <v>0</v>
      </c>
      <c r="ER129" s="28" t="n">
        <f aca="false">IFERROR(DW128*CG129,"")</f>
        <v>-0.00449463627157556</v>
      </c>
      <c r="ES129" s="28" t="n">
        <f aca="false">IF(ROW()=4,"",SUM(DX129:ER129))</f>
        <v>-0.00404440169719855</v>
      </c>
      <c r="ET129" s="29" t="n">
        <f aca="false">COUNTIF(AR129:BL129,"&gt;0")</f>
        <v>3</v>
      </c>
    </row>
    <row r="130" customFormat="false" ht="15" hidden="false" customHeight="false" outlineLevel="0" collapsed="false">
      <c r="A130" s="19" t="n">
        <v>41851</v>
      </c>
      <c r="B130" s="23" t="n">
        <f aca="false">ABS(Rates_Data!AD130-Rates_Data!AE130)</f>
        <v>0.562905511811024</v>
      </c>
      <c r="C130" s="23" t="n">
        <f aca="false">ABS(Rates_Data!AD130-Rates_Data!AF130)</f>
        <v>0.0941653543307083</v>
      </c>
      <c r="D130" s="23" t="n">
        <f aca="false">ABS(Rates_Data!AD130-Rates_Data!AG130)</f>
        <v>0.61396062992126</v>
      </c>
      <c r="E130" s="23" t="n">
        <f aca="false">ABS(Rates_Data!AD130-Rates_Data!AH130)</f>
        <v>0.532055118110236</v>
      </c>
      <c r="F130" s="23" t="n">
        <f aca="false">ABS(Rates_Data!AD130-Rates_Data!AI130)</f>
        <v>1.47797637795276</v>
      </c>
      <c r="G130" s="23" t="n">
        <f aca="false">ABS(Rates_Data!AD130-Rates_Data!AJ130)</f>
        <v>0.623653543307087</v>
      </c>
      <c r="H130" s="23" t="n">
        <f aca="false">ABS(Rates_Data!AE130-Rates_Data!AF130)</f>
        <v>0.468740157480315</v>
      </c>
      <c r="I130" s="23" t="n">
        <f aca="false">ABS(Rates_Data!AE130-Rates_Data!AG130)</f>
        <v>0.0510551181102361</v>
      </c>
      <c r="J130" s="23" t="n">
        <f aca="false">ABS(Rates_Data!AE130-Rates_Data!AH130)</f>
        <v>0.0308503937007877</v>
      </c>
      <c r="K130" s="23" t="n">
        <f aca="false">ABS(Rates_Data!AE130-Rates_Data!AI130)</f>
        <v>0.915070866141732</v>
      </c>
      <c r="L130" s="23" t="n">
        <f aca="false">ABS(Rates_Data!AE130-Rates_Data!AJ130)</f>
        <v>1.18655905511811</v>
      </c>
      <c r="M130" s="23" t="n">
        <f aca="false">ABS(Rates_Data!AF130-Rates_Data!AG130)</f>
        <v>0.519795275590551</v>
      </c>
      <c r="N130" s="23" t="n">
        <f aca="false">ABS(Rates_Data!AF130-Rates_Data!AH130)</f>
        <v>0.437889763779528</v>
      </c>
      <c r="O130" s="23" t="n">
        <f aca="false">ABS(Rates_Data!AF130-Rates_Data!AI130)</f>
        <v>1.38381102362205</v>
      </c>
      <c r="P130" s="23" t="n">
        <f aca="false">ABS(Rates_Data!AF130-Rates_Data!AJ130)</f>
        <v>0.717818897637795</v>
      </c>
      <c r="Q130" s="23" t="n">
        <f aca="false">ABS(Rates_Data!AG130-Rates_Data!AH130)</f>
        <v>0.0819055118110237</v>
      </c>
      <c r="R130" s="23" t="n">
        <f aca="false">ABS(Rates_Data!AG130-Rates_Data!AI130)</f>
        <v>0.864015748031496</v>
      </c>
      <c r="S130" s="23" t="n">
        <f aca="false">ABS(Rates_Data!AG130-Rates_Data!AJ130)</f>
        <v>1.23761417322835</v>
      </c>
      <c r="T130" s="23" t="n">
        <f aca="false">ABS(Rates_Data!AH130-Rates_Data!AI130)</f>
        <v>0.94592125984252</v>
      </c>
      <c r="U130" s="23" t="n">
        <f aca="false">ABS(Rates_Data!AH130-Rates_Data!AJ130)</f>
        <v>1.15570866141732</v>
      </c>
      <c r="V130" s="23" t="n">
        <f aca="false">ABS(Rates_Data!AI130-Rates_Data!AJ130)</f>
        <v>2.10162992125984</v>
      </c>
      <c r="W130" s="26" t="n">
        <f aca="false">IF(ROW()&lt;4+MinObs-1,"",IFERROR((B130-AVERAGE(B$4:B130))/STDEV(B$4:B130),""))</f>
        <v>0.764034709694847</v>
      </c>
      <c r="X130" s="26" t="n">
        <f aca="false">IF(ROW()&lt;4+MinObs-1,"",IFERROR((C130-AVERAGE(C$4:C130))/STDEV(C$4:C130),""))</f>
        <v>-0.911442359338541</v>
      </c>
      <c r="Y130" s="26" t="n">
        <f aca="false">IF(ROW()&lt;4+MinObs-1,"",IFERROR((D130-AVERAGE(D$4:D130))/STDEV(D$4:D130),""))</f>
        <v>0.18968886214698</v>
      </c>
      <c r="Z130" s="26" t="n">
        <f aca="false">IF(ROW()&lt;4+MinObs-1,"",IFERROR((E130-AVERAGE(E$4:E130))/STDEV(E$4:E130),""))</f>
        <v>-0.329527375009499</v>
      </c>
      <c r="AA130" s="26" t="n">
        <f aca="false">IF(ROW()&lt;4+MinObs-1,"",IFERROR((F130-AVERAGE(F$4:F130))/STDEV(F$4:F130),""))</f>
        <v>2.18627740756435</v>
      </c>
      <c r="AB130" s="26" t="n">
        <f aca="false">IF(ROW()&lt;4+MinObs-1,"",IFERROR((G130-AVERAGE(G$4:G130))/STDEV(G$4:G130),""))</f>
        <v>0.751382962508903</v>
      </c>
      <c r="AC130" s="26" t="n">
        <f aca="false">IF(ROW()&lt;4+MinObs-1,"",IFERROR((H130-AVERAGE(H$4:H130))/STDEV(H$4:H130),""))</f>
        <v>0.731825072259129</v>
      </c>
      <c r="AD130" s="26" t="n">
        <f aca="false">IF(ROW()&lt;4+MinObs-1,"",IFERROR((I130-AVERAGE(I$4:I130))/STDEV(I$4:I130),""))</f>
        <v>-0.831853611393637</v>
      </c>
      <c r="AE130" s="26" t="n">
        <f aca="false">IF(ROW()&lt;4+MinObs-1,"",IFERROR((J130-AVERAGE(J$4:J130))/STDEV(J$4:J130),""))</f>
        <v>-1.37860292459728</v>
      </c>
      <c r="AF130" s="26" t="n">
        <f aca="false">IF(ROW()&lt;4+MinObs-1,"",IFERROR((K130-AVERAGE(K$4:K130))/STDEV(K$4:K130),""))</f>
        <v>1.61410944717148</v>
      </c>
      <c r="AG130" s="26" t="n">
        <f aca="false">IF(ROW()&lt;4+MinObs-1,"",IFERROR((L130-AVERAGE(L$4:L130))/STDEV(L$4:L130),""))</f>
        <v>2.44272401765699</v>
      </c>
      <c r="AH130" s="26" t="n">
        <f aca="false">IF(ROW()&lt;4+MinObs-1,"",IFERROR((M130-AVERAGE(M$4:M130))/STDEV(M$4:M130),""))</f>
        <v>0.134508615387873</v>
      </c>
      <c r="AI130" s="26" t="n">
        <f aca="false">IF(ROW()&lt;4+MinObs-1,"",IFERROR((N130-AVERAGE(N$4:N130))/STDEV(N$4:N130),""))</f>
        <v>-0.276639247324249</v>
      </c>
      <c r="AJ130" s="26" t="n">
        <f aca="false">IF(ROW()&lt;4+MinObs-1,"",IFERROR((O130-AVERAGE(O$4:O130))/STDEV(O$4:O130),""))</f>
        <v>2.6783447215878</v>
      </c>
      <c r="AK130" s="26" t="n">
        <f aca="false">IF(ROW()&lt;4+MinObs-1,"",IFERROR((P130-AVERAGE(P$4:P130))/STDEV(P$4:P130),""))</f>
        <v>1.28907291095107</v>
      </c>
      <c r="AL130" s="26" t="n">
        <f aca="false">IF(ROW()&lt;4+MinObs-1,"",IFERROR((Q130-AVERAGE(Q$4:Q130))/STDEV(Q$4:Q130),""))</f>
        <v>-0.777149509049191</v>
      </c>
      <c r="AM130" s="26" t="n">
        <f aca="false">IF(ROW()&lt;4+MinObs-1,"",IFERROR((R130-AVERAGE(R$4:R130))/STDEV(R$4:R130),""))</f>
        <v>0.730944377955873</v>
      </c>
      <c r="AN130" s="26" t="n">
        <f aca="false">IF(ROW()&lt;4+MinObs-1,"",IFERROR((S130-AVERAGE(S$4:S130))/STDEV(S$4:S130),""))</f>
        <v>1.1741811326657</v>
      </c>
      <c r="AO130" s="26" t="n">
        <f aca="false">IF(ROW()&lt;4+MinObs-1,"",IFERROR((T130-AVERAGE(T$4:T130))/STDEV(T$4:T130),""))</f>
        <v>0.859858141034557</v>
      </c>
      <c r="AP130" s="26" t="n">
        <f aca="false">IF(ROW()&lt;4+MinObs-1,"",IFERROR((U130-AVERAGE(U$4:U130))/STDEV(U$4:U130),""))</f>
        <v>1.00871105503795</v>
      </c>
      <c r="AQ130" s="26" t="n">
        <f aca="false">IF(ROW()&lt;4+MinObs-1,"",IFERROR((V130-AVERAGE(V$4:V130))/STDEV(V$4:V130),""))</f>
        <v>2.96112162944232</v>
      </c>
      <c r="AR130" s="26" t="n">
        <f aca="false">IF(W130="",0,IF(W130&gt;=z4,w4,IF(W130&gt;=z3,w3,IF(W130&gt;=zEntry,w2,IF(AND(W130&gt;=ExitZ,AR129&gt;0),w2,0)))))</f>
        <v>0</v>
      </c>
      <c r="AS130" s="26" t="n">
        <f aca="false">IF(X130="",0,IF(X130&gt;=z4,w4,IF(X130&gt;=z3,w3,IF(X130&gt;=zEntry,w2,IF(AND(X130&gt;=ExitZ,AS129&gt;0),w2,0)))))</f>
        <v>0</v>
      </c>
      <c r="AT130" s="26" t="n">
        <f aca="false">IF(Y130="",0,IF(Y130&gt;=z4,w4,IF(Y130&gt;=z3,w3,IF(Y130&gt;=zEntry,w2,IF(AND(Y130&gt;=ExitZ,AT129&gt;0),w2,0)))))</f>
        <v>0</v>
      </c>
      <c r="AU130" s="26" t="n">
        <f aca="false">IF(Z130="",0,IF(Z130&gt;=z4,w4,IF(Z130&gt;=z3,w3,IF(Z130&gt;=zEntry,w2,IF(AND(Z130&gt;=ExitZ,AU129&gt;0),w2,0)))))</f>
        <v>0</v>
      </c>
      <c r="AV130" s="26" t="n">
        <f aca="false">IF(AA130="",0,IF(AA130&gt;=z4,w4,IF(AA130&gt;=z3,w3,IF(AA130&gt;=zEntry,w2,IF(AND(AA130&gt;=ExitZ,AV129&gt;0),w2,0)))))</f>
        <v>1</v>
      </c>
      <c r="AW130" s="26" t="n">
        <f aca="false">IF(AB130="",0,IF(AB130&gt;=z4,w4,IF(AB130&gt;=z3,w3,IF(AB130&gt;=zEntry,w2,IF(AND(AB130&gt;=ExitZ,AW129&gt;0),w2,0)))))</f>
        <v>0</v>
      </c>
      <c r="AX130" s="26" t="n">
        <f aca="false">IF(AC130="",0,IF(AC130&gt;=z4,w4,IF(AC130&gt;=z3,w3,IF(AC130&gt;=zEntry,w2,IF(AND(AC130&gt;=ExitZ,AX129&gt;0),w2,0)))))</f>
        <v>0</v>
      </c>
      <c r="AY130" s="26" t="n">
        <f aca="false">IF(AD130="",0,IF(AD130&gt;=z4,w4,IF(AD130&gt;=z3,w3,IF(AD130&gt;=zEntry,w2,IF(AND(AD130&gt;=ExitZ,AY129&gt;0),w2,0)))))</f>
        <v>0</v>
      </c>
      <c r="AZ130" s="26" t="n">
        <f aca="false">IF(AE130="",0,IF(AE130&gt;=z4,w4,IF(AE130&gt;=z3,w3,IF(AE130&gt;=zEntry,w2,IF(AND(AE130&gt;=ExitZ,AZ129&gt;0),w2,0)))))</f>
        <v>0</v>
      </c>
      <c r="BA130" s="26" t="n">
        <f aca="false">IF(AF130="",0,IF(AF130&gt;=z4,w4,IF(AF130&gt;=z3,w3,IF(AF130&gt;=zEntry,w2,IF(AND(AF130&gt;=ExitZ,BA129&gt;0),w2,0)))))</f>
        <v>0</v>
      </c>
      <c r="BB130" s="26" t="n">
        <f aca="false">IF(AG130="",0,IF(AG130&gt;=z4,w4,IF(AG130&gt;=z3,w3,IF(AG130&gt;=zEntry,w2,IF(AND(AG130&gt;=ExitZ,BB129&gt;0),w2,0)))))</f>
        <v>1</v>
      </c>
      <c r="BC130" s="26" t="n">
        <f aca="false">IF(AH130="",0,IF(AH130&gt;=z4,w4,IF(AH130&gt;=z3,w3,IF(AH130&gt;=zEntry,w2,IF(AND(AH130&gt;=ExitZ,BC129&gt;0),w2,0)))))</f>
        <v>0</v>
      </c>
      <c r="BD130" s="26" t="n">
        <f aca="false">IF(AI130="",0,IF(AI130&gt;=z4,w4,IF(AI130&gt;=z3,w3,IF(AI130&gt;=zEntry,w2,IF(AND(AI130&gt;=ExitZ,BD129&gt;0),w2,0)))))</f>
        <v>0</v>
      </c>
      <c r="BE130" s="26" t="n">
        <f aca="false">IF(AJ130="",0,IF(AJ130&gt;=z4,w4,IF(AJ130&gt;=z3,w3,IF(AJ130&gt;=zEntry,w2,IF(AND(AJ130&gt;=ExitZ,BE129&gt;0),w2,0)))))</f>
        <v>1</v>
      </c>
      <c r="BF130" s="26" t="n">
        <f aca="false">IF(AK130="",0,IF(AK130&gt;=z4,w4,IF(AK130&gt;=z3,w3,IF(AK130&gt;=zEntry,w2,IF(AND(AK130&gt;=ExitZ,BF129&gt;0),w2,0)))))</f>
        <v>0</v>
      </c>
      <c r="BG130" s="26" t="n">
        <f aca="false">IF(AL130="",0,IF(AL130&gt;=z4,w4,IF(AL130&gt;=z3,w3,IF(AL130&gt;=zEntry,w2,IF(AND(AL130&gt;=ExitZ,BG129&gt;0),w2,0)))))</f>
        <v>0</v>
      </c>
      <c r="BH130" s="26" t="n">
        <f aca="false">IF(AM130="",0,IF(AM130&gt;=z4,w4,IF(AM130&gt;=z3,w3,IF(AM130&gt;=zEntry,w2,IF(AND(AM130&gt;=ExitZ,BH129&gt;0),w2,0)))))</f>
        <v>0</v>
      </c>
      <c r="BI130" s="26" t="n">
        <f aca="false">IF(AN130="",0,IF(AN130&gt;=z4,w4,IF(AN130&gt;=z3,w3,IF(AN130&gt;=zEntry,w2,IF(AND(AN130&gt;=ExitZ,BI129&gt;0),w2,0)))))</f>
        <v>0</v>
      </c>
      <c r="BJ130" s="26" t="n">
        <f aca="false">IF(AO130="",0,IF(AO130&gt;=z4,w4,IF(AO130&gt;=z3,w3,IF(AO130&gt;=zEntry,w2,IF(AND(AO130&gt;=ExitZ,BJ129&gt;0),w2,0)))))</f>
        <v>0</v>
      </c>
      <c r="BK130" s="26" t="n">
        <f aca="false">IF(AP130="",0,IF(AP130&gt;=z4,w4,IF(AP130&gt;=z3,w3,IF(AP130&gt;=zEntry,w2,IF(AND(AP130&gt;=ExitZ,BK129&gt;0),w2,0)))))</f>
        <v>0</v>
      </c>
      <c r="BL130" s="26" t="n">
        <f aca="false">IF(AQ130="",0,IF(AQ130&gt;=z4,w4,IF(AQ130&gt;=z3,w3,IF(AQ130&gt;=zEntry,w2,IF(AND(AQ130&gt;=ExitZ,BL129&gt;0),w2,0)))))</f>
        <v>1</v>
      </c>
      <c r="BM130" s="23" t="n">
        <f aca="false">IF(Rates_Data!AD129&gt;=Rates_Data!AE129,Rates_Data!AK130-Rates_Data!AL130,Rates_Data!AL130-Rates_Data!AK130)</f>
        <v>0.00589</v>
      </c>
      <c r="BN130" s="23" t="n">
        <f aca="false">IF(Rates_Data!AD129&gt;=Rates_Data!AF129,Rates_Data!AK130-Rates_Data!AM130,Rates_Data!AM130-Rates_Data!AK130)</f>
        <v>-0.00399</v>
      </c>
      <c r="BO130" s="23" t="n">
        <f aca="false">IF(Rates_Data!AD129&gt;=Rates_Data!AG129,Rates_Data!AK130-Rates_Data!AN130,Rates_Data!AN130-Rates_Data!AK130)</f>
        <v>0.00484500000000001</v>
      </c>
      <c r="BP130" s="23" t="n">
        <f aca="false">IF(Rates_Data!AD129&gt;=Rates_Data!AH129,Rates_Data!AK130-Rates_Data!AO130,Rates_Data!AO130-Rates_Data!AK130)</f>
        <v>-0.00417999999999999</v>
      </c>
      <c r="BQ130" s="23" t="n">
        <f aca="false">IF(Rates_Data!AD129&gt;=Rates_Data!AI129,Rates_Data!AK130-Rates_Data!AP130,Rates_Data!AP130-Rates_Data!AK130)</f>
        <v>0.004902</v>
      </c>
      <c r="BR130" s="23" t="n">
        <f aca="false">IF(Rates_Data!AD129&gt;=Rates_Data!AJ129,Rates_Data!AK130-Rates_Data!AQ130,Rates_Data!AQ130-Rates_Data!AK130)</f>
        <v>-0.003895</v>
      </c>
      <c r="BS130" s="23" t="n">
        <f aca="false">IF(Rates_Data!AE129&gt;=Rates_Data!AF129,Rates_Data!AL130-Rates_Data!AM130,Rates_Data!AM130-Rates_Data!AL130)</f>
        <v>0.0019</v>
      </c>
      <c r="BT130" s="23" t="n">
        <f aca="false">IF(Rates_Data!AE129&gt;=Rates_Data!AG129,Rates_Data!AL130-Rates_Data!AN130,Rates_Data!AN130-Rates_Data!AL130)</f>
        <v>0.00104499999999999</v>
      </c>
      <c r="BU130" s="23" t="n">
        <f aca="false">IF(Rates_Data!AE129&gt;=Rates_Data!AH129,Rates_Data!AL130-Rates_Data!AO130,Rates_Data!AO130-Rates_Data!AL130)</f>
        <v>0.01007</v>
      </c>
      <c r="BV130" s="23" t="n">
        <f aca="false">IF(Rates_Data!AE129&gt;=Rates_Data!AI129,Rates_Data!AL130-Rates_Data!AP130,Rates_Data!AP130-Rates_Data!AL130)</f>
        <v>-0.000988000000000001</v>
      </c>
      <c r="BW130" s="23" t="n">
        <f aca="false">IF(Rates_Data!AE129&gt;=Rates_Data!AJ129,Rates_Data!AL130-Rates_Data!AQ130,Rates_Data!AQ130-Rates_Data!AL130)</f>
        <v>0.001995</v>
      </c>
      <c r="BX130" s="23" t="n">
        <f aca="false">IF(Rates_Data!AF129&gt;=Rates_Data!AG129,Rates_Data!AM130-Rates_Data!AN130,Rates_Data!AN130-Rates_Data!AM130)</f>
        <v>0.000855000000000007</v>
      </c>
      <c r="BY130" s="23" t="n">
        <f aca="false">IF(Rates_Data!AF129&gt;=Rates_Data!AH129,Rates_Data!AM130-Rates_Data!AO130,Rates_Data!AO130-Rates_Data!AM130)</f>
        <v>-0.00816999999999999</v>
      </c>
      <c r="BZ130" s="23" t="n">
        <f aca="false">IF(Rates_Data!AF129&gt;=Rates_Data!AI129,Rates_Data!AM130-Rates_Data!AP130,Rates_Data!AP130-Rates_Data!AM130)</f>
        <v>0.000912000000000001</v>
      </c>
      <c r="CA130" s="23" t="n">
        <f aca="false">IF(Rates_Data!AF129&gt;=Rates_Data!AJ129,Rates_Data!AM130-Rates_Data!AQ130,Rates_Data!AQ130-Rates_Data!AM130)</f>
        <v>9.49999999999979E-005</v>
      </c>
      <c r="CB130" s="23" t="n">
        <f aca="false">IF(Rates_Data!AG129&gt;=Rates_Data!AH129,Rates_Data!AN130-Rates_Data!AO130,Rates_Data!AO130-Rates_Data!AN130)</f>
        <v>0.009025</v>
      </c>
      <c r="CC130" s="23" t="n">
        <f aca="false">IF(Rates_Data!AG129&gt;=Rates_Data!AI129,Rates_Data!AN130-Rates_Data!AP130,Rates_Data!AP130-Rates_Data!AN130)</f>
        <v>5.69999999999937E-005</v>
      </c>
      <c r="CD130" s="23" t="n">
        <f aca="false">IF(Rates_Data!AG129&gt;=Rates_Data!AJ129,Rates_Data!AN130-Rates_Data!AQ130,Rates_Data!AQ130-Rates_Data!AN130)</f>
        <v>0.000950000000000005</v>
      </c>
      <c r="CE130" s="23" t="n">
        <f aca="false">IF(Rates_Data!AH129&gt;=Rates_Data!AI129,Rates_Data!AO130-Rates_Data!AP130,Rates_Data!AP130-Rates_Data!AO130)</f>
        <v>0.009082</v>
      </c>
      <c r="CF130" s="23" t="n">
        <f aca="false">IF(Rates_Data!AH129&gt;=Rates_Data!AJ129,Rates_Data!AO130-Rates_Data!AQ130,Rates_Data!AQ130-Rates_Data!AO130)</f>
        <v>-0.008075</v>
      </c>
      <c r="CG130" s="23" t="n">
        <f aca="false">IF(Rates_Data!AI129&gt;=Rates_Data!AJ129,Rates_Data!AP130-Rates_Data!AQ130,Rates_Data!AQ130-Rates_Data!AP130)</f>
        <v>0.001007</v>
      </c>
      <c r="CH130" s="27" t="n">
        <f aca="false">IF(ROW()&lt;4+VolLB,"",STDEV(INDEX($BM:$BM,ROW()-VolLB+1):INDEX($BM:$BM,ROW()))*SQRT(12))</f>
        <v>0.0211256399204289</v>
      </c>
      <c r="CI130" s="27" t="n">
        <f aca="false">IF(ROW()&lt;4+VolLB,"",STDEV(INDEX($BN:$BN,ROW()-VolLB+1):INDEX($BN:$BN,ROW()))*SQRT(12))</f>
        <v>0.0209750017058856</v>
      </c>
      <c r="CJ130" s="27" t="n">
        <f aca="false">IF(ROW()&lt;4+VolLB,"",STDEV(INDEX($BO:$BO,ROW()-VolLB+1):INDEX($BO:$BO,ROW()))*SQRT(12))</f>
        <v>0.0206598306967663</v>
      </c>
      <c r="CK130" s="27" t="n">
        <f aca="false">IF(ROW()&lt;4+VolLB,"",STDEV(INDEX($BP:$BP,ROW()-VolLB+1):INDEX($BP:$BP,ROW()))*SQRT(12))</f>
        <v>0.0197131762488709</v>
      </c>
      <c r="CL130" s="27" t="n">
        <f aca="false">IF(ROW()&lt;4+VolLB,"",STDEV(INDEX($BQ:$BQ,ROW()-VolLB+1):INDEX($BQ:$BQ,ROW()))*SQRT(12))</f>
        <v>0.0204121675391816</v>
      </c>
      <c r="CM130" s="27" t="n">
        <f aca="false">IF(ROW()&lt;4+VolLB,"",STDEV(INDEX($BR:$BR,ROW()-VolLB+1):INDEX($BR:$BR,ROW()))*SQRT(12))</f>
        <v>0.0170748245629975</v>
      </c>
      <c r="CN130" s="27" t="n">
        <f aca="false">IF(ROW()&lt;4+VolLB,"",STDEV(INDEX($BS:$BS,ROW()-VolLB+1):INDEX($BS:$BS,ROW()))*SQRT(12))</f>
        <v>0.0225993818364679</v>
      </c>
      <c r="CO130" s="27" t="n">
        <f aca="false">IF(ROW()&lt;4+VolLB,"",STDEV(INDEX($BT:$BT,ROW()-VolLB+1):INDEX($BT:$BT,ROW()))*SQRT(12))</f>
        <v>0.0187643994686493</v>
      </c>
      <c r="CP130" s="27" t="n">
        <f aca="false">IF(ROW()&lt;4+VolLB,"",STDEV(INDEX($BU:$BU,ROW()-VolLB+1):INDEX($BU:$BU,ROW()))*SQRT(12))</f>
        <v>0.0238910416699689</v>
      </c>
      <c r="CQ130" s="27" t="n">
        <f aca="false">IF(ROW()&lt;4+VolLB,"",STDEV(INDEX($BV:$BV,ROW()-VolLB+1):INDEX($BV:$BV,ROW()))*SQRT(12))</f>
        <v>0.0187307378015517</v>
      </c>
      <c r="CR130" s="27" t="n">
        <f aca="false">IF(ROW()&lt;4+VolLB,"",STDEV(INDEX($BW:$BW,ROW()-VolLB+1):INDEX($BW:$BW,ROW()))*SQRT(12))</f>
        <v>0.0174421628169597</v>
      </c>
      <c r="CS130" s="27" t="n">
        <f aca="false">IF(ROW()&lt;4+VolLB,"",STDEV(INDEX($BX:$BX,ROW()-VolLB+1):INDEX($BX:$BX,ROW()))*SQRT(12))</f>
        <v>0.0226102426117436</v>
      </c>
      <c r="CT130" s="27" t="n">
        <f aca="false">IF(ROW()&lt;4+VolLB,"",STDEV(INDEX($BY:$BY,ROW()-VolLB+1):INDEX($BY:$BY,ROW()))*SQRT(12))</f>
        <v>0.0202278261327594</v>
      </c>
      <c r="CU130" s="27" t="n">
        <f aca="false">IF(ROW()&lt;4+VolLB,"",STDEV(INDEX($BZ:$BZ,ROW()-VolLB+1):INDEX($BZ:$BZ,ROW()))*SQRT(12))</f>
        <v>0.0215433803396111</v>
      </c>
      <c r="CV130" s="27" t="n">
        <f aca="false">IF(ROW()&lt;4+VolLB,"",STDEV(INDEX($CA:$CA,ROW()-VolLB+1):INDEX($CA:$CA,ROW()))*SQRT(12))</f>
        <v>0.0163027309637432</v>
      </c>
      <c r="CW130" s="27" t="n">
        <f aca="false">IF(ROW()&lt;4+VolLB,"",STDEV(INDEX($CB:$CB,ROW()-VolLB+1):INDEX($CB:$CB,ROW()))*SQRT(12))</f>
        <v>0.0211777348550424</v>
      </c>
      <c r="CX130" s="27" t="n">
        <f aca="false">IF(ROW()&lt;4+VolLB,"",STDEV(INDEX($CC:$CC,ROW()-VolLB+1):INDEX($CC:$CC,ROW()))*SQRT(12))</f>
        <v>0.0196821585137887</v>
      </c>
      <c r="CY130" s="27" t="n">
        <f aca="false">IF(ROW()&lt;4+VolLB,"",STDEV(INDEX($CD:$CD,ROW()-VolLB+1):INDEX($CD:$CD,ROW()))*SQRT(12))</f>
        <v>0.0187702888414237</v>
      </c>
      <c r="CZ130" s="27" t="n">
        <f aca="false">IF(ROW()&lt;4+VolLB,"",STDEV(INDEX($CE:$CE,ROW()-VolLB+1):INDEX($CE:$CE,ROW()))*SQRT(12))</f>
        <v>0.020634100639937</v>
      </c>
      <c r="DA130" s="27" t="n">
        <f aca="false">IF(ROW()&lt;4+VolLB,"",STDEV(INDEX($CF:$CF,ROW()-VolLB+1):INDEX($CF:$CF,ROW()))*SQRT(12))</f>
        <v>0.0193670082317228</v>
      </c>
      <c r="DB130" s="27" t="n">
        <f aca="false">IF(ROW()&lt;4+VolLB,"",STDEV(INDEX($CG:$CG,ROW()-VolLB+1):INDEX($CG:$CG,ROW()))*SQRT(12))</f>
        <v>0.0184260383960153</v>
      </c>
      <c r="DC130" s="26" t="n">
        <f aca="false">IF(OR(AR130=0,CH130="",CH130=0),0,AR130*MIN(MaxScal,TgtVol/CH130))</f>
        <v>0</v>
      </c>
      <c r="DD130" s="26" t="n">
        <f aca="false">IF(OR(AS130=0,CI130="",CI130=0),0,AS130*MIN(MaxScal,TgtVol/CI130))</f>
        <v>0</v>
      </c>
      <c r="DE130" s="26" t="n">
        <f aca="false">IF(OR(AT130=0,CJ130="",CJ130=0),0,AT130*MIN(MaxScal,TgtVol/CJ130))</f>
        <v>0</v>
      </c>
      <c r="DF130" s="26" t="n">
        <f aca="false">IF(OR(AU130=0,CK130="",CK130=0),0,AU130*MIN(MaxScal,TgtVol/CK130))</f>
        <v>0</v>
      </c>
      <c r="DG130" s="26" t="n">
        <f aca="false">IF(OR(AV130=0,CL130="",CL130=0),0,AV130*MIN(MaxScal,TgtVol/CL130))</f>
        <v>0.979807752489272</v>
      </c>
      <c r="DH130" s="26" t="n">
        <f aca="false">IF(OR(AW130=0,CM130="",CM130=0),0,AW130*MIN(MaxScal,TgtVol/CM130))</f>
        <v>0</v>
      </c>
      <c r="DI130" s="26" t="n">
        <f aca="false">IF(OR(AX130=0,CN130="",CN130=0),0,AX130*MIN(MaxScal,TgtVol/CN130))</f>
        <v>0</v>
      </c>
      <c r="DJ130" s="26" t="n">
        <f aca="false">IF(OR(AY130=0,CO130="",CO130=0),0,AY130*MIN(MaxScal,TgtVol/CO130))</f>
        <v>0</v>
      </c>
      <c r="DK130" s="26" t="n">
        <f aca="false">IF(OR(AZ130=0,CP130="",CP130=0),0,AZ130*MIN(MaxScal,TgtVol/CP130))</f>
        <v>0</v>
      </c>
      <c r="DL130" s="26" t="n">
        <f aca="false">IF(OR(BA130=0,CQ130="",CQ130=0),0,BA130*MIN(MaxScal,TgtVol/CQ130))</f>
        <v>0</v>
      </c>
      <c r="DM130" s="26" t="n">
        <f aca="false">IF(OR(BB130=0,CR130="",CR130=0),0,BB130*MIN(MaxScal,TgtVol/CR130))</f>
        <v>1.14664678972915</v>
      </c>
      <c r="DN130" s="26" t="n">
        <f aca="false">IF(OR(BC130=0,CS130="",CS130=0),0,BC130*MIN(MaxScal,TgtVol/CS130))</f>
        <v>0</v>
      </c>
      <c r="DO130" s="26" t="n">
        <f aca="false">IF(OR(BD130=0,CT130="",CT130=0),0,BD130*MIN(MaxScal,TgtVol/CT130))</f>
        <v>0</v>
      </c>
      <c r="DP130" s="26" t="n">
        <f aca="false">IF(OR(BE130=0,CU130="",CU130=0),0,BE130*MIN(MaxScal,TgtVol/CU130))</f>
        <v>0.928359416429493</v>
      </c>
      <c r="DQ130" s="26" t="n">
        <f aca="false">IF(OR(BF130=0,CV130="",CV130=0),0,BF130*MIN(MaxScal,TgtVol/CV130))</f>
        <v>0</v>
      </c>
      <c r="DR130" s="26" t="n">
        <f aca="false">IF(OR(BG130=0,CW130="",CW130=0),0,BG130*MIN(MaxScal,TgtVol/CW130))</f>
        <v>0</v>
      </c>
      <c r="DS130" s="26" t="n">
        <f aca="false">IF(OR(BH130=0,CX130="",CX130=0),0,BH130*MIN(MaxScal,TgtVol/CX130))</f>
        <v>0</v>
      </c>
      <c r="DT130" s="26" t="n">
        <f aca="false">IF(OR(BI130=0,CY130="",CY130=0),0,BI130*MIN(MaxScal,TgtVol/CY130))</f>
        <v>0</v>
      </c>
      <c r="DU130" s="26" t="n">
        <f aca="false">IF(OR(BJ130=0,CZ130="",CZ130=0),0,BJ130*MIN(MaxScal,TgtVol/CZ130))</f>
        <v>0</v>
      </c>
      <c r="DV130" s="26" t="n">
        <f aca="false">IF(OR(BK130=0,DA130="",DA130=0),0,BK130*MIN(MaxScal,TgtVol/DA130))</f>
        <v>0</v>
      </c>
      <c r="DW130" s="26" t="n">
        <f aca="false">IF(OR(BL130=0,DB130="",DB130=0),0,BL130*MIN(MaxScal,TgtVol/DB130))</f>
        <v>1.08542051037542</v>
      </c>
      <c r="DX130" s="28" t="n">
        <f aca="false">IFERROR(DC129*BM130,"")</f>
        <v>0</v>
      </c>
      <c r="DY130" s="28" t="n">
        <f aca="false">IFERROR(DD129*BN130,"")</f>
        <v>-0</v>
      </c>
      <c r="DZ130" s="28" t="n">
        <f aca="false">IFERROR(DE129*BO130,"")</f>
        <v>0</v>
      </c>
      <c r="EA130" s="28" t="n">
        <f aca="false">IFERROR(DF129*BP130,"")</f>
        <v>-0</v>
      </c>
      <c r="EB130" s="28" t="n">
        <f aca="false">IFERROR(DG129*BQ130,"")</f>
        <v>0</v>
      </c>
      <c r="EC130" s="28" t="n">
        <f aca="false">IFERROR(DH129*BR130,"")</f>
        <v>-0</v>
      </c>
      <c r="ED130" s="28" t="n">
        <f aca="false">IFERROR(DI129*BS130,"")</f>
        <v>0</v>
      </c>
      <c r="EE130" s="28" t="n">
        <f aca="false">IFERROR(DJ129*BT130,"")</f>
        <v>0</v>
      </c>
      <c r="EF130" s="28" t="n">
        <f aca="false">IFERROR(DK129*BU130,"")</f>
        <v>0</v>
      </c>
      <c r="EG130" s="28" t="n">
        <f aca="false">IFERROR(DL129*BV130,"")</f>
        <v>-0</v>
      </c>
      <c r="EH130" s="28" t="n">
        <f aca="false">IFERROR(DM129*BW130,"")</f>
        <v>0.00222953810309276</v>
      </c>
      <c r="EI130" s="28" t="n">
        <f aca="false">IFERROR(DN129*BX130,"")</f>
        <v>0</v>
      </c>
      <c r="EJ130" s="28" t="n">
        <f aca="false">IFERROR(DO129*BY130,"")</f>
        <v>-0</v>
      </c>
      <c r="EK130" s="28" t="n">
        <f aca="false">IFERROR(DP129*BZ130,"")</f>
        <v>0.000832106517719892</v>
      </c>
      <c r="EL130" s="28" t="n">
        <f aca="false">IFERROR(DQ129*CA130,"")</f>
        <v>0</v>
      </c>
      <c r="EM130" s="28" t="n">
        <f aca="false">IFERROR(DR129*CB130,"")</f>
        <v>0</v>
      </c>
      <c r="EN130" s="28" t="n">
        <f aca="false">IFERROR(DS129*CC130,"")</f>
        <v>0</v>
      </c>
      <c r="EO130" s="28" t="n">
        <f aca="false">IFERROR(DT129*CD130,"")</f>
        <v>0</v>
      </c>
      <c r="EP130" s="28" t="n">
        <f aca="false">IFERROR(DU129*CE130,"")</f>
        <v>0</v>
      </c>
      <c r="EQ130" s="28" t="n">
        <f aca="false">IFERROR(DV129*CF130,"")</f>
        <v>-0</v>
      </c>
      <c r="ER130" s="28" t="n">
        <f aca="false">IFERROR(DW129*CG130,"")</f>
        <v>0.00109412166819617</v>
      </c>
      <c r="ES130" s="28" t="n">
        <f aca="false">IF(ROW()=4,"",SUM(DX130:ER130))</f>
        <v>0.00415576628900883</v>
      </c>
      <c r="ET130" s="29" t="n">
        <f aca="false">COUNTIF(AR130:BL130,"&gt;0")</f>
        <v>4</v>
      </c>
    </row>
    <row r="131" customFormat="false" ht="15" hidden="false" customHeight="false" outlineLevel="0" collapsed="false">
      <c r="A131" s="19" t="n">
        <v>41882</v>
      </c>
      <c r="B131" s="23" t="n">
        <f aca="false">ABS(Rates_Data!AD131-Rates_Data!AE131)</f>
        <v>0.4086875</v>
      </c>
      <c r="C131" s="23" t="n">
        <f aca="false">ABS(Rates_Data!AD131-Rates_Data!AF131)</f>
        <v>0.0190156250000001</v>
      </c>
      <c r="D131" s="23" t="n">
        <f aca="false">ABS(Rates_Data!AD131-Rates_Data!AG131)</f>
        <v>0.878046875</v>
      </c>
      <c r="E131" s="23" t="n">
        <f aca="false">ABS(Rates_Data!AD131-Rates_Data!AH131)</f>
        <v>0.386015625</v>
      </c>
      <c r="F131" s="23" t="n">
        <f aca="false">ABS(Rates_Data!AD131-Rates_Data!AI131)</f>
        <v>1.1548828125</v>
      </c>
      <c r="G131" s="23" t="n">
        <f aca="false">ABS(Rates_Data!AD131-Rates_Data!AJ131)</f>
        <v>0.5939765625</v>
      </c>
      <c r="H131" s="23" t="n">
        <f aca="false">ABS(Rates_Data!AE131-Rates_Data!AF131)</f>
        <v>0.389671875</v>
      </c>
      <c r="I131" s="23" t="n">
        <f aca="false">ABS(Rates_Data!AE131-Rates_Data!AG131)</f>
        <v>0.469359375</v>
      </c>
      <c r="J131" s="23" t="n">
        <f aca="false">ABS(Rates_Data!AE131-Rates_Data!AH131)</f>
        <v>0.0226718749999996</v>
      </c>
      <c r="K131" s="23" t="n">
        <f aca="false">ABS(Rates_Data!AE131-Rates_Data!AI131)</f>
        <v>0.7461953125</v>
      </c>
      <c r="L131" s="23" t="n">
        <f aca="false">ABS(Rates_Data!AE131-Rates_Data!AJ131)</f>
        <v>1.0026640625</v>
      </c>
      <c r="M131" s="23" t="n">
        <f aca="false">ABS(Rates_Data!AF131-Rates_Data!AG131)</f>
        <v>0.85903125</v>
      </c>
      <c r="N131" s="23" t="n">
        <f aca="false">ABS(Rates_Data!AF131-Rates_Data!AH131)</f>
        <v>0.367</v>
      </c>
      <c r="O131" s="23" t="n">
        <f aca="false">ABS(Rates_Data!AF131-Rates_Data!AI131)</f>
        <v>1.1358671875</v>
      </c>
      <c r="P131" s="23" t="n">
        <f aca="false">ABS(Rates_Data!AF131-Rates_Data!AJ131)</f>
        <v>0.6129921875</v>
      </c>
      <c r="Q131" s="23" t="n">
        <f aca="false">ABS(Rates_Data!AG131-Rates_Data!AH131)</f>
        <v>0.49203125</v>
      </c>
      <c r="R131" s="23" t="n">
        <f aca="false">ABS(Rates_Data!AG131-Rates_Data!AI131)</f>
        <v>0.2768359375</v>
      </c>
      <c r="S131" s="23" t="n">
        <f aca="false">ABS(Rates_Data!AG131-Rates_Data!AJ131)</f>
        <v>1.4720234375</v>
      </c>
      <c r="T131" s="23" t="n">
        <f aca="false">ABS(Rates_Data!AH131-Rates_Data!AI131)</f>
        <v>0.7688671875</v>
      </c>
      <c r="U131" s="23" t="n">
        <f aca="false">ABS(Rates_Data!AH131-Rates_Data!AJ131)</f>
        <v>0.9799921875</v>
      </c>
      <c r="V131" s="23" t="n">
        <f aca="false">ABS(Rates_Data!AI131-Rates_Data!AJ131)</f>
        <v>1.748859375</v>
      </c>
      <c r="W131" s="26" t="n">
        <f aca="false">IF(ROW()&lt;4+MinObs-1,"",IFERROR((B131-AVERAGE(B$4:B131))/STDEV(B$4:B131),""))</f>
        <v>0.223196470974188</v>
      </c>
      <c r="X131" s="26" t="n">
        <f aca="false">IF(ROW()&lt;4+MinObs-1,"",IFERROR((C131-AVERAGE(C$4:C131))/STDEV(C$4:C131),""))</f>
        <v>-1.13637771984144</v>
      </c>
      <c r="Y131" s="26" t="n">
        <f aca="false">IF(ROW()&lt;4+MinObs-1,"",IFERROR((D131-AVERAGE(D$4:D131))/STDEV(D$4:D131),""))</f>
        <v>0.758126095415275</v>
      </c>
      <c r="Z131" s="26" t="n">
        <f aca="false">IF(ROW()&lt;4+MinObs-1,"",IFERROR((E131-AVERAGE(E$4:E131))/STDEV(E$4:E131),""))</f>
        <v>-0.661080572276259</v>
      </c>
      <c r="AA131" s="26" t="n">
        <f aca="false">IF(ROW()&lt;4+MinObs-1,"",IFERROR((F131-AVERAGE(F$4:F131))/STDEV(F$4:F131),""))</f>
        <v>1.39505209087792</v>
      </c>
      <c r="AB131" s="26" t="n">
        <f aca="false">IF(ROW()&lt;4+MinObs-1,"",IFERROR((G131-AVERAGE(G$4:G131))/STDEV(G$4:G131),""))</f>
        <v>0.650764370313009</v>
      </c>
      <c r="AC131" s="26" t="n">
        <f aca="false">IF(ROW()&lt;4+MinObs-1,"",IFERROR((H131-AVERAGE(H$4:H131))/STDEV(H$4:H131),""))</f>
        <v>0.382073837307437</v>
      </c>
      <c r="AD131" s="26" t="n">
        <f aca="false">IF(ROW()&lt;4+MinObs-1,"",IFERROR((I131-AVERAGE(I$4:I131))/STDEV(I$4:I131),""))</f>
        <v>0.215841565062983</v>
      </c>
      <c r="AE131" s="26" t="n">
        <f aca="false">IF(ROW()&lt;4+MinObs-1,"",IFERROR((J131-AVERAGE(J$4:J131))/STDEV(J$4:J131),""))</f>
        <v>-1.38637408150386</v>
      </c>
      <c r="AF131" s="26" t="n">
        <f aca="false">IF(ROW()&lt;4+MinObs-1,"",IFERROR((K131-AVERAGE(K$4:K131))/STDEV(K$4:K131),""))</f>
        <v>1.08477550272167</v>
      </c>
      <c r="AG131" s="26" t="n">
        <f aca="false">IF(ROW()&lt;4+MinObs-1,"",IFERROR((L131-AVERAGE(L$4:L131))/STDEV(L$4:L131),""))</f>
        <v>1.8545004237552</v>
      </c>
      <c r="AH131" s="26" t="n">
        <f aca="false">IF(ROW()&lt;4+MinObs-1,"",IFERROR((M131-AVERAGE(M$4:M131))/STDEV(M$4:M131),""))</f>
        <v>0.888063771771723</v>
      </c>
      <c r="AI131" s="26" t="n">
        <f aca="false">IF(ROW()&lt;4+MinObs-1,"",IFERROR((N131-AVERAGE(N$4:N131))/STDEV(N$4:N131),""))</f>
        <v>-0.458047672178655</v>
      </c>
      <c r="AJ131" s="26" t="n">
        <f aca="false">IF(ROW()&lt;4+MinObs-1,"",IFERROR((O131-AVERAGE(O$4:O131))/STDEV(O$4:O131),""))</f>
        <v>1.9400384735319</v>
      </c>
      <c r="AK131" s="26" t="n">
        <f aca="false">IF(ROW()&lt;4+MinObs-1,"",IFERROR((P131-AVERAGE(P$4:P131))/STDEV(P$4:P131),""))</f>
        <v>0.875839213437716</v>
      </c>
      <c r="AL131" s="26" t="n">
        <f aca="false">IF(ROW()&lt;4+MinObs-1,"",IFERROR((Q131-AVERAGE(Q$4:Q131))/STDEV(Q$4:Q131),""))</f>
        <v>0.203636993251739</v>
      </c>
      <c r="AM131" s="26" t="n">
        <f aca="false">IF(ROW()&lt;4+MinObs-1,"",IFERROR((R131-AVERAGE(R$4:R131))/STDEV(R$4:R131),""))</f>
        <v>-0.491251644023391</v>
      </c>
      <c r="AN131" s="26" t="n">
        <f aca="false">IF(ROW()&lt;4+MinObs-1,"",IFERROR((S131-AVERAGE(S$4:S131))/STDEV(S$4:S131),""))</f>
        <v>1.63946010478723</v>
      </c>
      <c r="AO131" s="26" t="n">
        <f aca="false">IF(ROW()&lt;4+MinObs-1,"",IFERROR((T131-AVERAGE(T$4:T131))/STDEV(T$4:T131),""))</f>
        <v>0.399613241935398</v>
      </c>
      <c r="AP131" s="26" t="n">
        <f aca="false">IF(ROW()&lt;4+MinObs-1,"",IFERROR((U131-AVERAGE(U$4:U131))/STDEV(U$4:U131),""))</f>
        <v>0.596800805658287</v>
      </c>
      <c r="AQ131" s="26" t="n">
        <f aca="false">IF(ROW()&lt;4+MinObs-1,"",IFERROR((V131-AVERAGE(V$4:V131))/STDEV(V$4:V131),""))</f>
        <v>2.22586432268377</v>
      </c>
      <c r="AR131" s="26" t="n">
        <f aca="false">IF(W131="",0,IF(W131&gt;=z4,w4,IF(W131&gt;=z3,w3,IF(W131&gt;=zEntry,w2,IF(AND(W131&gt;=ExitZ,AR130&gt;0),w2,0)))))</f>
        <v>0</v>
      </c>
      <c r="AS131" s="26" t="n">
        <f aca="false">IF(X131="",0,IF(X131&gt;=z4,w4,IF(X131&gt;=z3,w3,IF(X131&gt;=zEntry,w2,IF(AND(X131&gt;=ExitZ,AS130&gt;0),w2,0)))))</f>
        <v>0</v>
      </c>
      <c r="AT131" s="26" t="n">
        <f aca="false">IF(Y131="",0,IF(Y131&gt;=z4,w4,IF(Y131&gt;=z3,w3,IF(Y131&gt;=zEntry,w2,IF(AND(Y131&gt;=ExitZ,AT130&gt;0),w2,0)))))</f>
        <v>0</v>
      </c>
      <c r="AU131" s="26" t="n">
        <f aca="false">IF(Z131="",0,IF(Z131&gt;=z4,w4,IF(Z131&gt;=z3,w3,IF(Z131&gt;=zEntry,w2,IF(AND(Z131&gt;=ExitZ,AU130&gt;0),w2,0)))))</f>
        <v>0</v>
      </c>
      <c r="AV131" s="26" t="n">
        <f aca="false">IF(AA131="",0,IF(AA131&gt;=z4,w4,IF(AA131&gt;=z3,w3,IF(AA131&gt;=zEntry,w2,IF(AND(AA131&gt;=ExitZ,AV130&gt;0),w2,0)))))</f>
        <v>0</v>
      </c>
      <c r="AW131" s="26" t="n">
        <f aca="false">IF(AB131="",0,IF(AB131&gt;=z4,w4,IF(AB131&gt;=z3,w3,IF(AB131&gt;=zEntry,w2,IF(AND(AB131&gt;=ExitZ,AW130&gt;0),w2,0)))))</f>
        <v>0</v>
      </c>
      <c r="AX131" s="26" t="n">
        <f aca="false">IF(AC131="",0,IF(AC131&gt;=z4,w4,IF(AC131&gt;=z3,w3,IF(AC131&gt;=zEntry,w2,IF(AND(AC131&gt;=ExitZ,AX130&gt;0),w2,0)))))</f>
        <v>0</v>
      </c>
      <c r="AY131" s="26" t="n">
        <f aca="false">IF(AD131="",0,IF(AD131&gt;=z4,w4,IF(AD131&gt;=z3,w3,IF(AD131&gt;=zEntry,w2,IF(AND(AD131&gt;=ExitZ,AY130&gt;0),w2,0)))))</f>
        <v>0</v>
      </c>
      <c r="AZ131" s="26" t="n">
        <f aca="false">IF(AE131="",0,IF(AE131&gt;=z4,w4,IF(AE131&gt;=z3,w3,IF(AE131&gt;=zEntry,w2,IF(AND(AE131&gt;=ExitZ,AZ130&gt;0),w2,0)))))</f>
        <v>0</v>
      </c>
      <c r="BA131" s="26" t="n">
        <f aca="false">IF(AF131="",0,IF(AF131&gt;=z4,w4,IF(AF131&gt;=z3,w3,IF(AF131&gt;=zEntry,w2,IF(AND(AF131&gt;=ExitZ,BA130&gt;0),w2,0)))))</f>
        <v>0</v>
      </c>
      <c r="BB131" s="26" t="n">
        <f aca="false">IF(AG131="",0,IF(AG131&gt;=z4,w4,IF(AG131&gt;=z3,w3,IF(AG131&gt;=zEntry,w2,IF(AND(AG131&gt;=ExitZ,BB130&gt;0),w2,0)))))</f>
        <v>0</v>
      </c>
      <c r="BC131" s="26" t="n">
        <f aca="false">IF(AH131="",0,IF(AH131&gt;=z4,w4,IF(AH131&gt;=z3,w3,IF(AH131&gt;=zEntry,w2,IF(AND(AH131&gt;=ExitZ,BC130&gt;0),w2,0)))))</f>
        <v>0</v>
      </c>
      <c r="BD131" s="26" t="n">
        <f aca="false">IF(AI131="",0,IF(AI131&gt;=z4,w4,IF(AI131&gt;=z3,w3,IF(AI131&gt;=zEntry,w2,IF(AND(AI131&gt;=ExitZ,BD130&gt;0),w2,0)))))</f>
        <v>0</v>
      </c>
      <c r="BE131" s="26" t="n">
        <f aca="false">IF(AJ131="",0,IF(AJ131&gt;=z4,w4,IF(AJ131&gt;=z3,w3,IF(AJ131&gt;=zEntry,w2,IF(AND(AJ131&gt;=ExitZ,BE130&gt;0),w2,0)))))</f>
        <v>0</v>
      </c>
      <c r="BF131" s="26" t="n">
        <f aca="false">IF(AK131="",0,IF(AK131&gt;=z4,w4,IF(AK131&gt;=z3,w3,IF(AK131&gt;=zEntry,w2,IF(AND(AK131&gt;=ExitZ,BF130&gt;0),w2,0)))))</f>
        <v>0</v>
      </c>
      <c r="BG131" s="26" t="n">
        <f aca="false">IF(AL131="",0,IF(AL131&gt;=z4,w4,IF(AL131&gt;=z3,w3,IF(AL131&gt;=zEntry,w2,IF(AND(AL131&gt;=ExitZ,BG130&gt;0),w2,0)))))</f>
        <v>0</v>
      </c>
      <c r="BH131" s="26" t="n">
        <f aca="false">IF(AM131="",0,IF(AM131&gt;=z4,w4,IF(AM131&gt;=z3,w3,IF(AM131&gt;=zEntry,w2,IF(AND(AM131&gt;=ExitZ,BH130&gt;0),w2,0)))))</f>
        <v>0</v>
      </c>
      <c r="BI131" s="26" t="n">
        <f aca="false">IF(AN131="",0,IF(AN131&gt;=z4,w4,IF(AN131&gt;=z3,w3,IF(AN131&gt;=zEntry,w2,IF(AND(AN131&gt;=ExitZ,BI130&gt;0),w2,0)))))</f>
        <v>0</v>
      </c>
      <c r="BJ131" s="26" t="n">
        <f aca="false">IF(AO131="",0,IF(AO131&gt;=z4,w4,IF(AO131&gt;=z3,w3,IF(AO131&gt;=zEntry,w2,IF(AND(AO131&gt;=ExitZ,BJ130&gt;0),w2,0)))))</f>
        <v>0</v>
      </c>
      <c r="BK131" s="26" t="n">
        <f aca="false">IF(AP131="",0,IF(AP131&gt;=z4,w4,IF(AP131&gt;=z3,w3,IF(AP131&gt;=zEntry,w2,IF(AND(AP131&gt;=ExitZ,BK130&gt;0),w2,0)))))</f>
        <v>0</v>
      </c>
      <c r="BL131" s="26" t="n">
        <f aca="false">IF(AQ131="",0,IF(AQ131&gt;=z4,w4,IF(AQ131&gt;=z3,w3,IF(AQ131&gt;=zEntry,w2,IF(AND(AQ131&gt;=ExitZ,BL130&gt;0),w2,0)))))</f>
        <v>1</v>
      </c>
      <c r="BM131" s="23" t="n">
        <f aca="false">IF(Rates_Data!AD130&gt;=Rates_Data!AE130,Rates_Data!AK131-Rates_Data!AL131,Rates_Data!AL131-Rates_Data!AK131)</f>
        <v>-0.00267900000000001</v>
      </c>
      <c r="BN131" s="23" t="n">
        <f aca="false">IF(Rates_Data!AD130&gt;=Rates_Data!AF130,Rates_Data!AK131-Rates_Data!AM131,Rates_Data!AM131-Rates_Data!AK131)</f>
        <v>-0.001824</v>
      </c>
      <c r="BO131" s="23" t="n">
        <f aca="false">IF(Rates_Data!AD130&gt;=Rates_Data!AG130,Rates_Data!AK131-Rates_Data!AN131,Rates_Data!AN131-Rates_Data!AK131)</f>
        <v>-0.007163</v>
      </c>
      <c r="BP131" s="23" t="n">
        <f aca="false">IF(Rates_Data!AD130&gt;=Rates_Data!AH130,Rates_Data!AK131-Rates_Data!AO131,Rates_Data!AO131-Rates_Data!AK131)</f>
        <v>-0.00129200000000001</v>
      </c>
      <c r="BQ131" s="23" t="n">
        <f aca="false">IF(Rates_Data!AD130&gt;=Rates_Data!AI130,Rates_Data!AK131-Rates_Data!AP131,Rates_Data!AP131-Rates_Data!AK131)</f>
        <v>0.001178</v>
      </c>
      <c r="BR131" s="23" t="n">
        <f aca="false">IF(Rates_Data!AD130&gt;=Rates_Data!AJ130,Rates_Data!AK131-Rates_Data!AQ131,Rates_Data!AQ131-Rates_Data!AK131)</f>
        <v>0.00100700000000001</v>
      </c>
      <c r="BS131" s="23" t="n">
        <f aca="false">IF(Rates_Data!AE130&gt;=Rates_Data!AF130,Rates_Data!AL131-Rates_Data!AM131,Rates_Data!AM131-Rates_Data!AL131)</f>
        <v>-0.000855000000000007</v>
      </c>
      <c r="BT131" s="23" t="n">
        <f aca="false">IF(Rates_Data!AE130&gt;=Rates_Data!AG130,Rates_Data!AL131-Rates_Data!AN131,Rates_Data!AN131-Rates_Data!AL131)</f>
        <v>-0.004484</v>
      </c>
      <c r="BU131" s="23" t="n">
        <f aca="false">IF(Rates_Data!AE130&gt;=Rates_Data!AH130,Rates_Data!AL131-Rates_Data!AO131,Rates_Data!AO131-Rates_Data!AL131)</f>
        <v>-0.001387</v>
      </c>
      <c r="BV131" s="23" t="n">
        <f aca="false">IF(Rates_Data!AE130&gt;=Rates_Data!AI130,Rates_Data!AL131-Rates_Data!AP131,Rates_Data!AP131-Rates_Data!AL131)</f>
        <v>0.00385700000000001</v>
      </c>
      <c r="BW131" s="23" t="n">
        <f aca="false">IF(Rates_Data!AE130&gt;=Rates_Data!AJ130,Rates_Data!AL131-Rates_Data!AQ131,Rates_Data!AQ131-Rates_Data!AL131)</f>
        <v>-0.001672</v>
      </c>
      <c r="BX131" s="23" t="n">
        <f aca="false">IF(Rates_Data!AF130&gt;=Rates_Data!AG130,Rates_Data!AM131-Rates_Data!AN131,Rates_Data!AN131-Rates_Data!AM131)</f>
        <v>-0.005339</v>
      </c>
      <c r="BY131" s="23" t="n">
        <f aca="false">IF(Rates_Data!AF130&gt;=Rates_Data!AH130,Rates_Data!AM131-Rates_Data!AO131,Rates_Data!AO131-Rates_Data!AM131)</f>
        <v>0.000531999999999992</v>
      </c>
      <c r="BZ131" s="23" t="n">
        <f aca="false">IF(Rates_Data!AF130&gt;=Rates_Data!AI130,Rates_Data!AM131-Rates_Data!AP131,Rates_Data!AP131-Rates_Data!AM131)</f>
        <v>0.003002</v>
      </c>
      <c r="CA131" s="23" t="n">
        <f aca="false">IF(Rates_Data!AF130&gt;=Rates_Data!AJ130,Rates_Data!AM131-Rates_Data!AQ131,Rates_Data!AQ131-Rates_Data!AM131)</f>
        <v>-0.000816999999999994</v>
      </c>
      <c r="CB131" s="23" t="n">
        <f aca="false">IF(Rates_Data!AG130&gt;=Rates_Data!AH130,Rates_Data!AN131-Rates_Data!AO131,Rates_Data!AO131-Rates_Data!AN131)</f>
        <v>-0.00587099999999999</v>
      </c>
      <c r="CC131" s="23" t="n">
        <f aca="false">IF(Rates_Data!AG130&gt;=Rates_Data!AI130,Rates_Data!AN131-Rates_Data!AP131,Rates_Data!AP131-Rates_Data!AN131)</f>
        <v>0.008341</v>
      </c>
      <c r="CD131" s="23" t="n">
        <f aca="false">IF(Rates_Data!AG130&gt;=Rates_Data!AJ130,Rates_Data!AN131-Rates_Data!AQ131,Rates_Data!AQ131-Rates_Data!AN131)</f>
        <v>-0.006156</v>
      </c>
      <c r="CE131" s="23" t="n">
        <f aca="false">IF(Rates_Data!AH130&gt;=Rates_Data!AI130,Rates_Data!AO131-Rates_Data!AP131,Rates_Data!AP131-Rates_Data!AO131)</f>
        <v>0.00247000000000001</v>
      </c>
      <c r="CF131" s="23" t="n">
        <f aca="false">IF(Rates_Data!AH130&gt;=Rates_Data!AJ130,Rates_Data!AO131-Rates_Data!AQ131,Rates_Data!AQ131-Rates_Data!AO131)</f>
        <v>-0.000285000000000003</v>
      </c>
      <c r="CG131" s="23" t="n">
        <f aca="false">IF(Rates_Data!AI130&gt;=Rates_Data!AJ130,Rates_Data!AP131-Rates_Data!AQ131,Rates_Data!AQ131-Rates_Data!AP131)</f>
        <v>0.002185</v>
      </c>
      <c r="CH131" s="27" t="n">
        <f aca="false">IF(ROW()&lt;4+VolLB,"",STDEV(INDEX($BM:$BM,ROW()-VolLB+1):INDEX($BM:$BM,ROW()))*SQRT(12))</f>
        <v>0.0212108202890254</v>
      </c>
      <c r="CI131" s="27" t="n">
        <f aca="false">IF(ROW()&lt;4+VolLB,"",STDEV(INDEX($BN:$BN,ROW()-VolLB+1):INDEX($BN:$BN,ROW()))*SQRT(12))</f>
        <v>0.0206038858607279</v>
      </c>
      <c r="CJ131" s="27" t="n">
        <f aca="false">IF(ROW()&lt;4+VolLB,"",STDEV(INDEX($BO:$BO,ROW()-VolLB+1):INDEX($BO:$BO,ROW()))*SQRT(12))</f>
        <v>0.021265845058394</v>
      </c>
      <c r="CK131" s="27" t="n">
        <f aca="false">IF(ROW()&lt;4+VolLB,"",STDEV(INDEX($BP:$BP,ROW()-VolLB+1):INDEX($BP:$BP,ROW()))*SQRT(12))</f>
        <v>0.0197465325534817</v>
      </c>
      <c r="CL131" s="27" t="n">
        <f aca="false">IF(ROW()&lt;4+VolLB,"",STDEV(INDEX($BQ:$BQ,ROW()-VolLB+1):INDEX($BQ:$BQ,ROW()))*SQRT(12))</f>
        <v>0.0203818661578421</v>
      </c>
      <c r="CM131" s="27" t="n">
        <f aca="false">IF(ROW()&lt;4+VolLB,"",STDEV(INDEX($BR:$BR,ROW()-VolLB+1):INDEX($BR:$BR,ROW()))*SQRT(12))</f>
        <v>0.0167905937916499</v>
      </c>
      <c r="CN131" s="27" t="n">
        <f aca="false">IF(ROW()&lt;4+VolLB,"",STDEV(INDEX($BS:$BS,ROW()-VolLB+1):INDEX($BS:$BS,ROW()))*SQRT(12))</f>
        <v>0.021516015639961</v>
      </c>
      <c r="CO131" s="27" t="n">
        <f aca="false">IF(ROW()&lt;4+VolLB,"",STDEV(INDEX($BT:$BT,ROW()-VolLB+1):INDEX($BT:$BT,ROW()))*SQRT(12))</f>
        <v>0.0190392416142981</v>
      </c>
      <c r="CP131" s="27" t="n">
        <f aca="false">IF(ROW()&lt;4+VolLB,"",STDEV(INDEX($BU:$BU,ROW()-VolLB+1):INDEX($BU:$BU,ROW()))*SQRT(12))</f>
        <v>0.0239288038974351</v>
      </c>
      <c r="CQ131" s="27" t="n">
        <f aca="false">IF(ROW()&lt;4+VolLB,"",STDEV(INDEX($BV:$BV,ROW()-VolLB+1):INDEX($BV:$BV,ROW()))*SQRT(12))</f>
        <v>0.0187765961406367</v>
      </c>
      <c r="CR131" s="27" t="n">
        <f aca="false">IF(ROW()&lt;4+VolLB,"",STDEV(INDEX($BW:$BW,ROW()-VolLB+1):INDEX($BW:$BW,ROW()))*SQRT(12))</f>
        <v>0.017060908507881</v>
      </c>
      <c r="CS131" s="27" t="n">
        <f aca="false">IF(ROW()&lt;4+VolLB,"",STDEV(INDEX($BX:$BX,ROW()-VolLB+1):INDEX($BX:$BX,ROW()))*SQRT(12))</f>
        <v>0.0220358408226667</v>
      </c>
      <c r="CT131" s="27" t="n">
        <f aca="false">IF(ROW()&lt;4+VolLB,"",STDEV(INDEX($BY:$BY,ROW()-VolLB+1):INDEX($BY:$BY,ROW()))*SQRT(12))</f>
        <v>0.0191602583904935</v>
      </c>
      <c r="CU131" s="27" t="n">
        <f aca="false">IF(ROW()&lt;4+VolLB,"",STDEV(INDEX($BZ:$BZ,ROW()-VolLB+1):INDEX($BZ:$BZ,ROW()))*SQRT(12))</f>
        <v>0.0210538214486225</v>
      </c>
      <c r="CV131" s="27" t="n">
        <f aca="false">IF(ROW()&lt;4+VolLB,"",STDEV(INDEX($CA:$CA,ROW()-VolLB+1):INDEX($CA:$CA,ROW()))*SQRT(12))</f>
        <v>0.0161255921553878</v>
      </c>
      <c r="CW131" s="27" t="n">
        <f aca="false">IF(ROW()&lt;4+VolLB,"",STDEV(INDEX($CB:$CB,ROW()-VolLB+1):INDEX($CB:$CB,ROW()))*SQRT(12))</f>
        <v>0.0215961238292342</v>
      </c>
      <c r="CX131" s="27" t="n">
        <f aca="false">IF(ROW()&lt;4+VolLB,"",STDEV(INDEX($CC:$CC,ROW()-VolLB+1):INDEX($CC:$CC,ROW()))*SQRT(12))</f>
        <v>0.0202983082088842</v>
      </c>
      <c r="CY131" s="27" t="n">
        <f aca="false">IF(ROW()&lt;4+VolLB,"",STDEV(INDEX($CD:$CD,ROW()-VolLB+1):INDEX($CD:$CD,ROW()))*SQRT(12))</f>
        <v>0.0189638971853663</v>
      </c>
      <c r="CZ131" s="27" t="n">
        <f aca="false">IF(ROW()&lt;4+VolLB,"",STDEV(INDEX($CE:$CE,ROW()-VolLB+1):INDEX($CE:$CE,ROW()))*SQRT(12))</f>
        <v>0.0206213321106821</v>
      </c>
      <c r="DA131" s="27" t="n">
        <f aca="false">IF(ROW()&lt;4+VolLB,"",STDEV(INDEX($CF:$CF,ROW()-VolLB+1):INDEX($CF:$CF,ROW()))*SQRT(12))</f>
        <v>0.019147685648787</v>
      </c>
      <c r="DB131" s="27" t="n">
        <f aca="false">IF(ROW()&lt;4+VolLB,"",STDEV(INDEX($CG:$CG,ROW()-VolLB+1):INDEX($CG:$CG,ROW()))*SQRT(12))</f>
        <v>0.0184601133905097</v>
      </c>
      <c r="DC131" s="26" t="n">
        <f aca="false">IF(OR(AR131=0,CH131="",CH131=0),0,AR131*MIN(MaxScal,TgtVol/CH131))</f>
        <v>0</v>
      </c>
      <c r="DD131" s="26" t="n">
        <f aca="false">IF(OR(AS131=0,CI131="",CI131=0),0,AS131*MIN(MaxScal,TgtVol/CI131))</f>
        <v>0</v>
      </c>
      <c r="DE131" s="26" t="n">
        <f aca="false">IF(OR(AT131=0,CJ131="",CJ131=0),0,AT131*MIN(MaxScal,TgtVol/CJ131))</f>
        <v>0</v>
      </c>
      <c r="DF131" s="26" t="n">
        <f aca="false">IF(OR(AU131=0,CK131="",CK131=0),0,AU131*MIN(MaxScal,TgtVol/CK131))</f>
        <v>0</v>
      </c>
      <c r="DG131" s="26" t="n">
        <f aca="false">IF(OR(AV131=0,CL131="",CL131=0),0,AV131*MIN(MaxScal,TgtVol/CL131))</f>
        <v>0</v>
      </c>
      <c r="DH131" s="26" t="n">
        <f aca="false">IF(OR(AW131=0,CM131="",CM131=0),0,AW131*MIN(MaxScal,TgtVol/CM131))</f>
        <v>0</v>
      </c>
      <c r="DI131" s="26" t="n">
        <f aca="false">IF(OR(AX131=0,CN131="",CN131=0),0,AX131*MIN(MaxScal,TgtVol/CN131))</f>
        <v>0</v>
      </c>
      <c r="DJ131" s="26" t="n">
        <f aca="false">IF(OR(AY131=0,CO131="",CO131=0),0,AY131*MIN(MaxScal,TgtVol/CO131))</f>
        <v>0</v>
      </c>
      <c r="DK131" s="26" t="n">
        <f aca="false">IF(OR(AZ131=0,CP131="",CP131=0),0,AZ131*MIN(MaxScal,TgtVol/CP131))</f>
        <v>0</v>
      </c>
      <c r="DL131" s="26" t="n">
        <f aca="false">IF(OR(BA131=0,CQ131="",CQ131=0),0,BA131*MIN(MaxScal,TgtVol/CQ131))</f>
        <v>0</v>
      </c>
      <c r="DM131" s="26" t="n">
        <f aca="false">IF(OR(BB131=0,CR131="",CR131=0),0,BB131*MIN(MaxScal,TgtVol/CR131))</f>
        <v>0</v>
      </c>
      <c r="DN131" s="26" t="n">
        <f aca="false">IF(OR(BC131=0,CS131="",CS131=0),0,BC131*MIN(MaxScal,TgtVol/CS131))</f>
        <v>0</v>
      </c>
      <c r="DO131" s="26" t="n">
        <f aca="false">IF(OR(BD131=0,CT131="",CT131=0),0,BD131*MIN(MaxScal,TgtVol/CT131))</f>
        <v>0</v>
      </c>
      <c r="DP131" s="26" t="n">
        <f aca="false">IF(OR(BE131=0,CU131="",CU131=0),0,BE131*MIN(MaxScal,TgtVol/CU131))</f>
        <v>0</v>
      </c>
      <c r="DQ131" s="26" t="n">
        <f aca="false">IF(OR(BF131=0,CV131="",CV131=0),0,BF131*MIN(MaxScal,TgtVol/CV131))</f>
        <v>0</v>
      </c>
      <c r="DR131" s="26" t="n">
        <f aca="false">IF(OR(BG131=0,CW131="",CW131=0),0,BG131*MIN(MaxScal,TgtVol/CW131))</f>
        <v>0</v>
      </c>
      <c r="DS131" s="26" t="n">
        <f aca="false">IF(OR(BH131=0,CX131="",CX131=0),0,BH131*MIN(MaxScal,TgtVol/CX131))</f>
        <v>0</v>
      </c>
      <c r="DT131" s="26" t="n">
        <f aca="false">IF(OR(BI131=0,CY131="",CY131=0),0,BI131*MIN(MaxScal,TgtVol/CY131))</f>
        <v>0</v>
      </c>
      <c r="DU131" s="26" t="n">
        <f aca="false">IF(OR(BJ131=0,CZ131="",CZ131=0),0,BJ131*MIN(MaxScal,TgtVol/CZ131))</f>
        <v>0</v>
      </c>
      <c r="DV131" s="26" t="n">
        <f aca="false">IF(OR(BK131=0,DA131="",DA131=0),0,BK131*MIN(MaxScal,TgtVol/DA131))</f>
        <v>0</v>
      </c>
      <c r="DW131" s="26" t="n">
        <f aca="false">IF(OR(BL131=0,DB131="",DB131=0),0,BL131*MIN(MaxScal,TgtVol/DB131))</f>
        <v>1.08341696374855</v>
      </c>
      <c r="DX131" s="28" t="n">
        <f aca="false">IFERROR(DC130*BM131,"")</f>
        <v>-0</v>
      </c>
      <c r="DY131" s="28" t="n">
        <f aca="false">IFERROR(DD130*BN131,"")</f>
        <v>-0</v>
      </c>
      <c r="DZ131" s="28" t="n">
        <f aca="false">IFERROR(DE130*BO131,"")</f>
        <v>-0</v>
      </c>
      <c r="EA131" s="28" t="n">
        <f aca="false">IFERROR(DF130*BP131,"")</f>
        <v>-0</v>
      </c>
      <c r="EB131" s="28" t="n">
        <f aca="false">IFERROR(DG130*BQ131,"")</f>
        <v>0.00115421353243236</v>
      </c>
      <c r="EC131" s="28" t="n">
        <f aca="false">IFERROR(DH130*BR131,"")</f>
        <v>0</v>
      </c>
      <c r="ED131" s="28" t="n">
        <f aca="false">IFERROR(DI130*BS131,"")</f>
        <v>-0</v>
      </c>
      <c r="EE131" s="28" t="n">
        <f aca="false">IFERROR(DJ130*BT131,"")</f>
        <v>-0</v>
      </c>
      <c r="EF131" s="28" t="n">
        <f aca="false">IFERROR(DK130*BU131,"")</f>
        <v>-0</v>
      </c>
      <c r="EG131" s="28" t="n">
        <f aca="false">IFERROR(DL130*BV131,"")</f>
        <v>0</v>
      </c>
      <c r="EH131" s="28" t="n">
        <f aca="false">IFERROR(DM130*BW131,"")</f>
        <v>-0.00191719343242714</v>
      </c>
      <c r="EI131" s="28" t="n">
        <f aca="false">IFERROR(DN130*BX131,"")</f>
        <v>-0</v>
      </c>
      <c r="EJ131" s="28" t="n">
        <f aca="false">IFERROR(DO130*BY131,"")</f>
        <v>0</v>
      </c>
      <c r="EK131" s="28" t="n">
        <f aca="false">IFERROR(DP130*BZ131,"")</f>
        <v>0.00278693496812134</v>
      </c>
      <c r="EL131" s="28" t="n">
        <f aca="false">IFERROR(DQ130*CA131,"")</f>
        <v>-0</v>
      </c>
      <c r="EM131" s="28" t="n">
        <f aca="false">IFERROR(DR130*CB131,"")</f>
        <v>-0</v>
      </c>
      <c r="EN131" s="28" t="n">
        <f aca="false">IFERROR(DS130*CC131,"")</f>
        <v>0</v>
      </c>
      <c r="EO131" s="28" t="n">
        <f aca="false">IFERROR(DT130*CD131,"")</f>
        <v>-0</v>
      </c>
      <c r="EP131" s="28" t="n">
        <f aca="false">IFERROR(DU130*CE131,"")</f>
        <v>0</v>
      </c>
      <c r="EQ131" s="28" t="n">
        <f aca="false">IFERROR(DV130*CF131,"")</f>
        <v>-0</v>
      </c>
      <c r="ER131" s="28" t="n">
        <f aca="false">IFERROR(DW130*CG131,"")</f>
        <v>0.0023716438151703</v>
      </c>
      <c r="ES131" s="28" t="n">
        <f aca="false">IF(ROW()=4,"",SUM(DX131:ER131))</f>
        <v>0.00439559888329686</v>
      </c>
      <c r="ET131" s="29" t="n">
        <f aca="false">COUNTIF(AR131:BL131,"&gt;0")</f>
        <v>1</v>
      </c>
    </row>
    <row r="132" customFormat="false" ht="15" hidden="false" customHeight="false" outlineLevel="0" collapsed="false">
      <c r="A132" s="19" t="n">
        <v>41912</v>
      </c>
      <c r="B132" s="23" t="n">
        <f aca="false">ABS(Rates_Data!AD132-Rates_Data!AE132)</f>
        <v>0.941333333333333</v>
      </c>
      <c r="C132" s="23" t="n">
        <f aca="false">ABS(Rates_Data!AD132-Rates_Data!AF132)</f>
        <v>0.289751937984496</v>
      </c>
      <c r="D132" s="23" t="n">
        <f aca="false">ABS(Rates_Data!AD132-Rates_Data!AG132)</f>
        <v>1.54795348837209</v>
      </c>
      <c r="E132" s="23" t="n">
        <f aca="false">ABS(Rates_Data!AD132-Rates_Data!AH132)</f>
        <v>0.688635658914729</v>
      </c>
      <c r="F132" s="23" t="n">
        <f aca="false">ABS(Rates_Data!AD132-Rates_Data!AI132)</f>
        <v>1.00602325581395</v>
      </c>
      <c r="G132" s="23" t="n">
        <f aca="false">ABS(Rates_Data!AD132-Rates_Data!AJ132)</f>
        <v>0.271852713178294</v>
      </c>
      <c r="H132" s="23" t="n">
        <f aca="false">ABS(Rates_Data!AE132-Rates_Data!AF132)</f>
        <v>0.651581395348837</v>
      </c>
      <c r="I132" s="23" t="n">
        <f aca="false">ABS(Rates_Data!AE132-Rates_Data!AG132)</f>
        <v>0.60662015503876</v>
      </c>
      <c r="J132" s="23" t="n">
        <f aca="false">ABS(Rates_Data!AE132-Rates_Data!AH132)</f>
        <v>0.252697674418604</v>
      </c>
      <c r="K132" s="23" t="n">
        <f aca="false">ABS(Rates_Data!AE132-Rates_Data!AI132)</f>
        <v>0.0646899224806203</v>
      </c>
      <c r="L132" s="23" t="n">
        <f aca="false">ABS(Rates_Data!AE132-Rates_Data!AJ132)</f>
        <v>1.21318604651163</v>
      </c>
      <c r="M132" s="23" t="n">
        <f aca="false">ABS(Rates_Data!AF132-Rates_Data!AG132)</f>
        <v>1.2582015503876</v>
      </c>
      <c r="N132" s="23" t="n">
        <f aca="false">ABS(Rates_Data!AF132-Rates_Data!AH132)</f>
        <v>0.398883720930233</v>
      </c>
      <c r="O132" s="23" t="n">
        <f aca="false">ABS(Rates_Data!AF132-Rates_Data!AI132)</f>
        <v>0.716271317829458</v>
      </c>
      <c r="P132" s="23" t="n">
        <f aca="false">ABS(Rates_Data!AF132-Rates_Data!AJ132)</f>
        <v>0.56160465116279</v>
      </c>
      <c r="Q132" s="23" t="n">
        <f aca="false">ABS(Rates_Data!AG132-Rates_Data!AH132)</f>
        <v>0.859317829457364</v>
      </c>
      <c r="R132" s="23" t="n">
        <f aca="false">ABS(Rates_Data!AG132-Rates_Data!AI132)</f>
        <v>0.541930232558139</v>
      </c>
      <c r="S132" s="23" t="n">
        <f aca="false">ABS(Rates_Data!AG132-Rates_Data!AJ132)</f>
        <v>1.81980620155039</v>
      </c>
      <c r="T132" s="23" t="n">
        <f aca="false">ABS(Rates_Data!AH132-Rates_Data!AI132)</f>
        <v>0.317387596899225</v>
      </c>
      <c r="U132" s="23" t="n">
        <f aca="false">ABS(Rates_Data!AH132-Rates_Data!AJ132)</f>
        <v>0.960488372093023</v>
      </c>
      <c r="V132" s="23" t="n">
        <f aca="false">ABS(Rates_Data!AI132-Rates_Data!AJ132)</f>
        <v>1.27787596899225</v>
      </c>
      <c r="W132" s="26" t="n">
        <f aca="false">IF(ROW()&lt;4+MinObs-1,"",IFERROR((B132-AVERAGE(B$4:B132))/STDEV(B$4:B132),""))</f>
        <v>2.05206691248421</v>
      </c>
      <c r="X132" s="26" t="n">
        <f aca="false">IF(ROW()&lt;4+MinObs-1,"",IFERROR((C132-AVERAGE(C$4:C132))/STDEV(C$4:C132),""))</f>
        <v>-0.288641363007675</v>
      </c>
      <c r="Y132" s="26" t="n">
        <f aca="false">IF(ROW()&lt;4+MinObs-1,"",IFERROR((D132-AVERAGE(D$4:D132))/STDEV(D$4:D132),""))</f>
        <v>2.16480707280246</v>
      </c>
      <c r="Z132" s="26" t="n">
        <f aca="false">IF(ROW()&lt;4+MinObs-1,"",IFERROR((E132-AVERAGE(E$4:E132))/STDEV(E$4:E132),""))</f>
        <v>0.0350931971303434</v>
      </c>
      <c r="AA132" s="26" t="n">
        <f aca="false">IF(ROW()&lt;4+MinObs-1,"",IFERROR((F132-AVERAGE(F$4:F132))/STDEV(F$4:F132),""))</f>
        <v>1.03107328883485</v>
      </c>
      <c r="AB132" s="26" t="n">
        <f aca="false">IF(ROW()&lt;4+MinObs-1,"",IFERROR((G132-AVERAGE(G$4:G132))/STDEV(G$4:G132),""))</f>
        <v>-0.402478828157941</v>
      </c>
      <c r="AC132" s="26" t="n">
        <f aca="false">IF(ROW()&lt;4+MinObs-1,"",IFERROR((H132-AVERAGE(H$4:H132))/STDEV(H$4:H132),""))</f>
        <v>1.5189157047525</v>
      </c>
      <c r="AD132" s="26" t="n">
        <f aca="false">IF(ROW()&lt;4+MinObs-1,"",IFERROR((I132-AVERAGE(I$4:I132))/STDEV(I$4:I132),""))</f>
        <v>0.558367339072303</v>
      </c>
      <c r="AE132" s="26" t="n">
        <f aca="false">IF(ROW()&lt;4+MinObs-1,"",IFERROR((J132-AVERAGE(J$4:J132))/STDEV(J$4:J132),""))</f>
        <v>-0.712124544918304</v>
      </c>
      <c r="AF132" s="26" t="n">
        <f aca="false">IF(ROW()&lt;4+MinObs-1,"",IFERROR((K132-AVERAGE(K$4:K132))/STDEV(K$4:K132),""))</f>
        <v>-1.00418747385205</v>
      </c>
      <c r="AG132" s="26" t="n">
        <f aca="false">IF(ROW()&lt;4+MinObs-1,"",IFERROR((L132-AVERAGE(L$4:L132))/STDEV(L$4:L132),""))</f>
        <v>2.41655766489673</v>
      </c>
      <c r="AH132" s="26" t="n">
        <f aca="false">IF(ROW()&lt;4+MinObs-1,"",IFERROR((M132-AVERAGE(M$4:M132))/STDEV(M$4:M132),""))</f>
        <v>1.7543326178031</v>
      </c>
      <c r="AI132" s="26" t="n">
        <f aca="false">IF(ROW()&lt;4+MinObs-1,"",IFERROR((N132-AVERAGE(N$4:N132))/STDEV(N$4:N132),""))</f>
        <v>-0.373571933453402</v>
      </c>
      <c r="AJ132" s="26" t="n">
        <f aca="false">IF(ROW()&lt;4+MinObs-1,"",IFERROR((O132-AVERAGE(O$4:O132))/STDEV(O$4:O132),""))</f>
        <v>0.762272244500082</v>
      </c>
      <c r="AK132" s="26" t="n">
        <f aca="false">IF(ROW()&lt;4+MinObs-1,"",IFERROR((P132-AVERAGE(P$4:P132))/STDEV(P$4:P132),""))</f>
        <v>0.672273933702096</v>
      </c>
      <c r="AL132" s="26" t="n">
        <f aca="false">IF(ROW()&lt;4+MinObs-1,"",IFERROR((Q132-AVERAGE(Q$4:Q132))/STDEV(Q$4:Q132),""))</f>
        <v>1.0769185298378</v>
      </c>
      <c r="AM132" s="26" t="n">
        <f aca="false">IF(ROW()&lt;4+MinObs-1,"",IFERROR((R132-AVERAGE(R$4:R132))/STDEV(R$4:R132),""))</f>
        <v>0.0630247635617005</v>
      </c>
      <c r="AN132" s="26" t="n">
        <f aca="false">IF(ROW()&lt;4+MinObs-1,"",IFERROR((S132-AVERAGE(S$4:S132))/STDEV(S$4:S132),""))</f>
        <v>2.30209795781902</v>
      </c>
      <c r="AO132" s="26" t="n">
        <f aca="false">IF(ROW()&lt;4+MinObs-1,"",IFERROR((T132-AVERAGE(T$4:T132))/STDEV(T$4:T132),""))</f>
        <v>-0.768482060185614</v>
      </c>
      <c r="AP132" s="26" t="n">
        <f aca="false">IF(ROW()&lt;4+MinObs-1,"",IFERROR((U132-AVERAGE(U$4:U132))/STDEV(U$4:U132),""))</f>
        <v>0.5485423605051</v>
      </c>
      <c r="AQ132" s="26" t="n">
        <f aca="false">IF(ROW()&lt;4+MinObs-1,"",IFERROR((V132-AVERAGE(V$4:V132))/STDEV(V$4:V132),""))</f>
        <v>1.31657269895522</v>
      </c>
      <c r="AR132" s="26" t="n">
        <f aca="false">IF(W132="",0,IF(W132&gt;=z4,w4,IF(W132&gt;=z3,w3,IF(W132&gt;=zEntry,w2,IF(AND(W132&gt;=ExitZ,AR131&gt;0),w2,0)))))</f>
        <v>1</v>
      </c>
      <c r="AS132" s="26" t="n">
        <f aca="false">IF(X132="",0,IF(X132&gt;=z4,w4,IF(X132&gt;=z3,w3,IF(X132&gt;=zEntry,w2,IF(AND(X132&gt;=ExitZ,AS131&gt;0),w2,0)))))</f>
        <v>0</v>
      </c>
      <c r="AT132" s="26" t="n">
        <f aca="false">IF(Y132="",0,IF(Y132&gt;=z4,w4,IF(Y132&gt;=z3,w3,IF(Y132&gt;=zEntry,w2,IF(AND(Y132&gt;=ExitZ,AT131&gt;0),w2,0)))))</f>
        <v>1</v>
      </c>
      <c r="AU132" s="26" t="n">
        <f aca="false">IF(Z132="",0,IF(Z132&gt;=z4,w4,IF(Z132&gt;=z3,w3,IF(Z132&gt;=zEntry,w2,IF(AND(Z132&gt;=ExitZ,AU131&gt;0),w2,0)))))</f>
        <v>0</v>
      </c>
      <c r="AV132" s="26" t="n">
        <f aca="false">IF(AA132="",0,IF(AA132&gt;=z4,w4,IF(AA132&gt;=z3,w3,IF(AA132&gt;=zEntry,w2,IF(AND(AA132&gt;=ExitZ,AV131&gt;0),w2,0)))))</f>
        <v>0</v>
      </c>
      <c r="AW132" s="26" t="n">
        <f aca="false">IF(AB132="",0,IF(AB132&gt;=z4,w4,IF(AB132&gt;=z3,w3,IF(AB132&gt;=zEntry,w2,IF(AND(AB132&gt;=ExitZ,AW131&gt;0),w2,0)))))</f>
        <v>0</v>
      </c>
      <c r="AX132" s="26" t="n">
        <f aca="false">IF(AC132="",0,IF(AC132&gt;=z4,w4,IF(AC132&gt;=z3,w3,IF(AC132&gt;=zEntry,w2,IF(AND(AC132&gt;=ExitZ,AX131&gt;0),w2,0)))))</f>
        <v>0</v>
      </c>
      <c r="AY132" s="26" t="n">
        <f aca="false">IF(AD132="",0,IF(AD132&gt;=z4,w4,IF(AD132&gt;=z3,w3,IF(AD132&gt;=zEntry,w2,IF(AND(AD132&gt;=ExitZ,AY131&gt;0),w2,0)))))</f>
        <v>0</v>
      </c>
      <c r="AZ132" s="26" t="n">
        <f aca="false">IF(AE132="",0,IF(AE132&gt;=z4,w4,IF(AE132&gt;=z3,w3,IF(AE132&gt;=zEntry,w2,IF(AND(AE132&gt;=ExitZ,AZ131&gt;0),w2,0)))))</f>
        <v>0</v>
      </c>
      <c r="BA132" s="26" t="n">
        <f aca="false">IF(AF132="",0,IF(AF132&gt;=z4,w4,IF(AF132&gt;=z3,w3,IF(AF132&gt;=zEntry,w2,IF(AND(AF132&gt;=ExitZ,BA131&gt;0),w2,0)))))</f>
        <v>0</v>
      </c>
      <c r="BB132" s="26" t="n">
        <f aca="false">IF(AG132="",0,IF(AG132&gt;=z4,w4,IF(AG132&gt;=z3,w3,IF(AG132&gt;=zEntry,w2,IF(AND(AG132&gt;=ExitZ,BB131&gt;0),w2,0)))))</f>
        <v>1</v>
      </c>
      <c r="BC132" s="26" t="n">
        <f aca="false">IF(AH132="",0,IF(AH132&gt;=z4,w4,IF(AH132&gt;=z3,w3,IF(AH132&gt;=zEntry,w2,IF(AND(AH132&gt;=ExitZ,BC131&gt;0),w2,0)))))</f>
        <v>0</v>
      </c>
      <c r="BD132" s="26" t="n">
        <f aca="false">IF(AI132="",0,IF(AI132&gt;=z4,w4,IF(AI132&gt;=z3,w3,IF(AI132&gt;=zEntry,w2,IF(AND(AI132&gt;=ExitZ,BD131&gt;0),w2,0)))))</f>
        <v>0</v>
      </c>
      <c r="BE132" s="26" t="n">
        <f aca="false">IF(AJ132="",0,IF(AJ132&gt;=z4,w4,IF(AJ132&gt;=z3,w3,IF(AJ132&gt;=zEntry,w2,IF(AND(AJ132&gt;=ExitZ,BE131&gt;0),w2,0)))))</f>
        <v>0</v>
      </c>
      <c r="BF132" s="26" t="n">
        <f aca="false">IF(AK132="",0,IF(AK132&gt;=z4,w4,IF(AK132&gt;=z3,w3,IF(AK132&gt;=zEntry,w2,IF(AND(AK132&gt;=ExitZ,BF131&gt;0),w2,0)))))</f>
        <v>0</v>
      </c>
      <c r="BG132" s="26" t="n">
        <f aca="false">IF(AL132="",0,IF(AL132&gt;=z4,w4,IF(AL132&gt;=z3,w3,IF(AL132&gt;=zEntry,w2,IF(AND(AL132&gt;=ExitZ,BG131&gt;0),w2,0)))))</f>
        <v>0</v>
      </c>
      <c r="BH132" s="26" t="n">
        <f aca="false">IF(AM132="",0,IF(AM132&gt;=z4,w4,IF(AM132&gt;=z3,w3,IF(AM132&gt;=zEntry,w2,IF(AND(AM132&gt;=ExitZ,BH131&gt;0),w2,0)))))</f>
        <v>0</v>
      </c>
      <c r="BI132" s="26" t="n">
        <f aca="false">IF(AN132="",0,IF(AN132&gt;=z4,w4,IF(AN132&gt;=z3,w3,IF(AN132&gt;=zEntry,w2,IF(AND(AN132&gt;=ExitZ,BI131&gt;0),w2,0)))))</f>
        <v>1</v>
      </c>
      <c r="BJ132" s="26" t="n">
        <f aca="false">IF(AO132="",0,IF(AO132&gt;=z4,w4,IF(AO132&gt;=z3,w3,IF(AO132&gt;=zEntry,w2,IF(AND(AO132&gt;=ExitZ,BJ131&gt;0),w2,0)))))</f>
        <v>0</v>
      </c>
      <c r="BK132" s="26" t="n">
        <f aca="false">IF(AP132="",0,IF(AP132&gt;=z4,w4,IF(AP132&gt;=z3,w3,IF(AP132&gt;=zEntry,w2,IF(AND(AP132&gt;=ExitZ,BK131&gt;0),w2,0)))))</f>
        <v>0</v>
      </c>
      <c r="BL132" s="26" t="n">
        <f aca="false">IF(AQ132="",0,IF(AQ132&gt;=z4,w4,IF(AQ132&gt;=z3,w3,IF(AQ132&gt;=zEntry,w2,IF(AND(AQ132&gt;=ExitZ,BL131&gt;0),w2,0)))))</f>
        <v>0</v>
      </c>
      <c r="BM132" s="23" t="n">
        <f aca="false">IF(Rates_Data!AD131&gt;=Rates_Data!AE131,Rates_Data!AK132-Rates_Data!AL132,Rates_Data!AL132-Rates_Data!AK132)</f>
        <v>-0.006745</v>
      </c>
      <c r="BN132" s="23" t="n">
        <f aca="false">IF(Rates_Data!AD131&gt;=Rates_Data!AF131,Rates_Data!AK132-Rates_Data!AM132,Rates_Data!AM132-Rates_Data!AK132)</f>
        <v>0.000569999999999996</v>
      </c>
      <c r="BO132" s="23" t="n">
        <f aca="false">IF(Rates_Data!AD131&gt;=Rates_Data!AG131,Rates_Data!AK132-Rates_Data!AN132,Rates_Data!AN132-Rates_Data!AK132)</f>
        <v>-0.004047</v>
      </c>
      <c r="BP132" s="23" t="n">
        <f aca="false">IF(Rates_Data!AD131&gt;=Rates_Data!AH131,Rates_Data!AK132-Rates_Data!AO132,Rates_Data!AO132-Rates_Data!AK132)</f>
        <v>0.000608000000000001</v>
      </c>
      <c r="BQ132" s="23" t="n">
        <f aca="false">IF(Rates_Data!AD131&gt;=Rates_Data!AI131,Rates_Data!AK132-Rates_Data!AP132,Rates_Data!AP132-Rates_Data!AK132)</f>
        <v>0.004731</v>
      </c>
      <c r="BR132" s="23" t="n">
        <f aca="false">IF(Rates_Data!AD131&gt;=Rates_Data!AJ131,Rates_Data!AK132-Rates_Data!AQ132,Rates_Data!AQ132-Rates_Data!AK132)</f>
        <v>0.000133000000000002</v>
      </c>
      <c r="BS132" s="23" t="n">
        <f aca="false">IF(Rates_Data!AE131&gt;=Rates_Data!AF131,Rates_Data!AL132-Rates_Data!AM132,Rates_Data!AM132-Rates_Data!AL132)</f>
        <v>-0.007315</v>
      </c>
      <c r="BT132" s="23" t="n">
        <f aca="false">IF(Rates_Data!AE131&gt;=Rates_Data!AG131,Rates_Data!AL132-Rates_Data!AN132,Rates_Data!AN132-Rates_Data!AL132)</f>
        <v>0.002698</v>
      </c>
      <c r="BU132" s="23" t="n">
        <f aca="false">IF(Rates_Data!AE131&gt;=Rates_Data!AH131,Rates_Data!AL132-Rates_Data!AO132,Rates_Data!AO132-Rates_Data!AL132)</f>
        <v>-0.007353</v>
      </c>
      <c r="BV132" s="23" t="n">
        <f aca="false">IF(Rates_Data!AE131&gt;=Rates_Data!AI131,Rates_Data!AL132-Rates_Data!AP132,Rates_Data!AP132-Rates_Data!AL132)</f>
        <v>0.011476</v>
      </c>
      <c r="BW132" s="23" t="n">
        <f aca="false">IF(Rates_Data!AE131&gt;=Rates_Data!AJ131,Rates_Data!AL132-Rates_Data!AQ132,Rates_Data!AQ132-Rates_Data!AL132)</f>
        <v>-0.006612</v>
      </c>
      <c r="BX132" s="23" t="n">
        <f aca="false">IF(Rates_Data!AF131&gt;=Rates_Data!AG131,Rates_Data!AM132-Rates_Data!AN132,Rates_Data!AN132-Rates_Data!AM132)</f>
        <v>-0.004617</v>
      </c>
      <c r="BY132" s="23" t="n">
        <f aca="false">IF(Rates_Data!AF131&gt;=Rates_Data!AH131,Rates_Data!AM132-Rates_Data!AO132,Rates_Data!AO132-Rates_Data!AM132)</f>
        <v>3.80000000000043E-005</v>
      </c>
      <c r="BZ132" s="23" t="n">
        <f aca="false">IF(Rates_Data!AF131&gt;=Rates_Data!AI131,Rates_Data!AM132-Rates_Data!AP132,Rates_Data!AP132-Rates_Data!AM132)</f>
        <v>0.004161</v>
      </c>
      <c r="CA132" s="23" t="n">
        <f aca="false">IF(Rates_Data!AF131&gt;=Rates_Data!AJ131,Rates_Data!AM132-Rates_Data!AQ132,Rates_Data!AQ132-Rates_Data!AM132)</f>
        <v>0.000702999999999998</v>
      </c>
      <c r="CB132" s="23" t="n">
        <f aca="false">IF(Rates_Data!AG131&gt;=Rates_Data!AH131,Rates_Data!AN132-Rates_Data!AO132,Rates_Data!AO132-Rates_Data!AN132)</f>
        <v>-0.004655</v>
      </c>
      <c r="CC132" s="23" t="n">
        <f aca="false">IF(Rates_Data!AG131&gt;=Rates_Data!AI131,Rates_Data!AN132-Rates_Data!AP132,Rates_Data!AP132-Rates_Data!AN132)</f>
        <v>0.008778</v>
      </c>
      <c r="CD132" s="23" t="n">
        <f aca="false">IF(Rates_Data!AG131&gt;=Rates_Data!AJ131,Rates_Data!AN132-Rates_Data!AQ132,Rates_Data!AQ132-Rates_Data!AN132)</f>
        <v>-0.003914</v>
      </c>
      <c r="CE132" s="23" t="n">
        <f aca="false">IF(Rates_Data!AH131&gt;=Rates_Data!AI131,Rates_Data!AO132-Rates_Data!AP132,Rates_Data!AP132-Rates_Data!AO132)</f>
        <v>0.004123</v>
      </c>
      <c r="CF132" s="23" t="n">
        <f aca="false">IF(Rates_Data!AH131&gt;=Rates_Data!AJ131,Rates_Data!AO132-Rates_Data!AQ132,Rates_Data!AQ132-Rates_Data!AO132)</f>
        <v>0.000741000000000003</v>
      </c>
      <c r="CG132" s="23" t="n">
        <f aca="false">IF(Rates_Data!AI131&gt;=Rates_Data!AJ131,Rates_Data!AP132-Rates_Data!AQ132,Rates_Data!AQ132-Rates_Data!AP132)</f>
        <v>0.004864</v>
      </c>
      <c r="CH132" s="27" t="n">
        <f aca="false">IF(ROW()&lt;4+VolLB,"",STDEV(INDEX($BM:$BM,ROW()-VolLB+1):INDEX($BM:$BM,ROW()))*SQRT(12))</f>
        <v>0.021555321259936</v>
      </c>
      <c r="CI132" s="27" t="n">
        <f aca="false">IF(ROW()&lt;4+VolLB,"",STDEV(INDEX($BN:$BN,ROW()-VolLB+1):INDEX($BN:$BN,ROW()))*SQRT(12))</f>
        <v>0.0202950396198536</v>
      </c>
      <c r="CJ132" s="27" t="n">
        <f aca="false">IF(ROW()&lt;4+VolLB,"",STDEV(INDEX($BO:$BO,ROW()-VolLB+1):INDEX($BO:$BO,ROW()))*SQRT(12))</f>
        <v>0.0211963155899905</v>
      </c>
      <c r="CK132" s="27" t="n">
        <f aca="false">IF(ROW()&lt;4+VolLB,"",STDEV(INDEX($BP:$BP,ROW()-VolLB+1):INDEX($BP:$BP,ROW()))*SQRT(12))</f>
        <v>0.0195718044336866</v>
      </c>
      <c r="CL132" s="27" t="n">
        <f aca="false">IF(ROW()&lt;4+VolLB,"",STDEV(INDEX($BQ:$BQ,ROW()-VolLB+1):INDEX($BQ:$BQ,ROW()))*SQRT(12))</f>
        <v>0.0204607997225356</v>
      </c>
      <c r="CM132" s="27" t="n">
        <f aca="false">IF(ROW()&lt;4+VolLB,"",STDEV(INDEX($BR:$BR,ROW()-VolLB+1):INDEX($BR:$BR,ROW()))*SQRT(12))</f>
        <v>0.0159677105864125</v>
      </c>
      <c r="CN132" s="27" t="n">
        <f aca="false">IF(ROW()&lt;4+VolLB,"",STDEV(INDEX($BS:$BS,ROW()-VolLB+1):INDEX($BS:$BS,ROW()))*SQRT(12))</f>
        <v>0.0220113390986166</v>
      </c>
      <c r="CO132" s="27" t="n">
        <f aca="false">IF(ROW()&lt;4+VolLB,"",STDEV(INDEX($BT:$BT,ROW()-VolLB+1):INDEX($BT:$BT,ROW()))*SQRT(12))</f>
        <v>0.0179338271938548</v>
      </c>
      <c r="CP132" s="27" t="n">
        <f aca="false">IF(ROW()&lt;4+VolLB,"",STDEV(INDEX($BU:$BU,ROW()-VolLB+1):INDEX($BU:$BU,ROW()))*SQRT(12))</f>
        <v>0.0237852378588065</v>
      </c>
      <c r="CQ132" s="27" t="n">
        <f aca="false">IF(ROW()&lt;4+VolLB,"",STDEV(INDEX($BV:$BV,ROW()-VolLB+1):INDEX($BV:$BV,ROW()))*SQRT(12))</f>
        <v>0.0198611527263411</v>
      </c>
      <c r="CR132" s="27" t="n">
        <f aca="false">IF(ROW()&lt;4+VolLB,"",STDEV(INDEX($BW:$BW,ROW()-VolLB+1):INDEX($BW:$BW,ROW()))*SQRT(12))</f>
        <v>0.017429589012175</v>
      </c>
      <c r="CS132" s="27" t="n">
        <f aca="false">IF(ROW()&lt;4+VolLB,"",STDEV(INDEX($BX:$BX,ROW()-VolLB+1):INDEX($BX:$BX,ROW()))*SQRT(12))</f>
        <v>0.0211280321385504</v>
      </c>
      <c r="CT132" s="27" t="n">
        <f aca="false">IF(ROW()&lt;4+VolLB,"",STDEV(INDEX($BY:$BY,ROW()-VolLB+1):INDEX($BY:$BY,ROW()))*SQRT(12))</f>
        <v>0.017850893463567</v>
      </c>
      <c r="CU132" s="27" t="n">
        <f aca="false">IF(ROW()&lt;4+VolLB,"",STDEV(INDEX($BZ:$BZ,ROW()-VolLB+1):INDEX($BZ:$BZ,ROW()))*SQRT(12))</f>
        <v>0.0210136295842665</v>
      </c>
      <c r="CV132" s="27" t="n">
        <f aca="false">IF(ROW()&lt;4+VolLB,"",STDEV(INDEX($CA:$CA,ROW()-VolLB+1):INDEX($CA:$CA,ROW()))*SQRT(12))</f>
        <v>0.0161253596510649</v>
      </c>
      <c r="CW132" s="27" t="n">
        <f aca="false">IF(ROW()&lt;4+VolLB,"",STDEV(INDEX($CB:$CB,ROW()-VolLB+1):INDEX($CB:$CB,ROW()))*SQRT(12))</f>
        <v>0.0218611538115313</v>
      </c>
      <c r="CX132" s="27" t="n">
        <f aca="false">IF(ROW()&lt;4+VolLB,"",STDEV(INDEX($CC:$CC,ROW()-VolLB+1):INDEX($CC:$CC,ROW()))*SQRT(12))</f>
        <v>0.0199596697336452</v>
      </c>
      <c r="CY132" s="27" t="n">
        <f aca="false">IF(ROW()&lt;4+VolLB,"",STDEV(INDEX($CD:$CD,ROW()-VolLB+1):INDEX($CD:$CD,ROW()))*SQRT(12))</f>
        <v>0.0164982137515089</v>
      </c>
      <c r="CZ132" s="27" t="n">
        <f aca="false">IF(ROW()&lt;4+VolLB,"",STDEV(INDEX($CE:$CE,ROW()-VolLB+1):INDEX($CE:$CE,ROW()))*SQRT(12))</f>
        <v>0.0201702417512721</v>
      </c>
      <c r="DA132" s="27" t="n">
        <f aca="false">IF(ROW()&lt;4+VolLB,"",STDEV(INDEX($CF:$CF,ROW()-VolLB+1):INDEX($CF:$CF,ROW()))*SQRT(12))</f>
        <v>0.0173188582035939</v>
      </c>
      <c r="DB132" s="27" t="n">
        <f aca="false">IF(ROW()&lt;4+VolLB,"",STDEV(INDEX($CG:$CG,ROW()-VolLB+1):INDEX($CG:$CG,ROW()))*SQRT(12))</f>
        <v>0.0184026031271976</v>
      </c>
      <c r="DC132" s="26" t="n">
        <f aca="false">IF(OR(AR132=0,CH132="",CH132=0),0,AR132*MIN(MaxScal,TgtVol/CH132))</f>
        <v>0.927845136651859</v>
      </c>
      <c r="DD132" s="26" t="n">
        <f aca="false">IF(OR(AS132=0,CI132="",CI132=0),0,AS132*MIN(MaxScal,TgtVol/CI132))</f>
        <v>0</v>
      </c>
      <c r="DE132" s="26" t="n">
        <f aca="false">IF(OR(AT132=0,CJ132="",CJ132=0),0,AT132*MIN(MaxScal,TgtVol/CJ132))</f>
        <v>0.943560210503967</v>
      </c>
      <c r="DF132" s="26" t="n">
        <f aca="false">IF(OR(AU132=0,CK132="",CK132=0),0,AU132*MIN(MaxScal,TgtVol/CK132))</f>
        <v>0</v>
      </c>
      <c r="DG132" s="26" t="n">
        <f aca="false">IF(OR(AV132=0,CL132="",CL132=0),0,AV132*MIN(MaxScal,TgtVol/CL132))</f>
        <v>0</v>
      </c>
      <c r="DH132" s="26" t="n">
        <f aca="false">IF(OR(AW132=0,CM132="",CM132=0),0,AW132*MIN(MaxScal,TgtVol/CM132))</f>
        <v>0</v>
      </c>
      <c r="DI132" s="26" t="n">
        <f aca="false">IF(OR(AX132=0,CN132="",CN132=0),0,AX132*MIN(MaxScal,TgtVol/CN132))</f>
        <v>0</v>
      </c>
      <c r="DJ132" s="26" t="n">
        <f aca="false">IF(OR(AY132=0,CO132="",CO132=0),0,AY132*MIN(MaxScal,TgtVol/CO132))</f>
        <v>0</v>
      </c>
      <c r="DK132" s="26" t="n">
        <f aca="false">IF(OR(AZ132=0,CP132="",CP132=0),0,AZ132*MIN(MaxScal,TgtVol/CP132))</f>
        <v>0</v>
      </c>
      <c r="DL132" s="26" t="n">
        <f aca="false">IF(OR(BA132=0,CQ132="",CQ132=0),0,BA132*MIN(MaxScal,TgtVol/CQ132))</f>
        <v>0</v>
      </c>
      <c r="DM132" s="26" t="n">
        <f aca="false">IF(OR(BB132=0,CR132="",CR132=0),0,BB132*MIN(MaxScal,TgtVol/CR132))</f>
        <v>1.14747398725406</v>
      </c>
      <c r="DN132" s="26" t="n">
        <f aca="false">IF(OR(BC132=0,CS132="",CS132=0),0,BC132*MIN(MaxScal,TgtVol/CS132))</f>
        <v>0</v>
      </c>
      <c r="DO132" s="26" t="n">
        <f aca="false">IF(OR(BD132=0,CT132="",CT132=0),0,BD132*MIN(MaxScal,TgtVol/CT132))</f>
        <v>0</v>
      </c>
      <c r="DP132" s="26" t="n">
        <f aca="false">IF(OR(BE132=0,CU132="",CU132=0),0,BE132*MIN(MaxScal,TgtVol/CU132))</f>
        <v>0</v>
      </c>
      <c r="DQ132" s="26" t="n">
        <f aca="false">IF(OR(BF132=0,CV132="",CV132=0),0,BF132*MIN(MaxScal,TgtVol/CV132))</f>
        <v>0</v>
      </c>
      <c r="DR132" s="26" t="n">
        <f aca="false">IF(OR(BG132=0,CW132="",CW132=0),0,BG132*MIN(MaxScal,TgtVol/CW132))</f>
        <v>0</v>
      </c>
      <c r="DS132" s="26" t="n">
        <f aca="false">IF(OR(BH132=0,CX132="",CX132=0),0,BH132*MIN(MaxScal,TgtVol/CX132))</f>
        <v>0</v>
      </c>
      <c r="DT132" s="26" t="n">
        <f aca="false">IF(OR(BI132=0,CY132="",CY132=0),0,BI132*MIN(MaxScal,TgtVol/CY132))</f>
        <v>1.21225244752153</v>
      </c>
      <c r="DU132" s="26" t="n">
        <f aca="false">IF(OR(BJ132=0,CZ132="",CZ132=0),0,BJ132*MIN(MaxScal,TgtVol/CZ132))</f>
        <v>0</v>
      </c>
      <c r="DV132" s="26" t="n">
        <f aca="false">IF(OR(BK132=0,DA132="",DA132=0),0,BK132*MIN(MaxScal,TgtVol/DA132))</f>
        <v>0</v>
      </c>
      <c r="DW132" s="26" t="n">
        <f aca="false">IF(OR(BL132=0,DB132="",DB132=0),0,BL132*MIN(MaxScal,TgtVol/DB132))</f>
        <v>0</v>
      </c>
      <c r="DX132" s="28" t="n">
        <f aca="false">IFERROR(DC131*BM132,"")</f>
        <v>-0</v>
      </c>
      <c r="DY132" s="28" t="n">
        <f aca="false">IFERROR(DD131*BN132,"")</f>
        <v>0</v>
      </c>
      <c r="DZ132" s="28" t="n">
        <f aca="false">IFERROR(DE131*BO132,"")</f>
        <v>-0</v>
      </c>
      <c r="EA132" s="28" t="n">
        <f aca="false">IFERROR(DF131*BP132,"")</f>
        <v>0</v>
      </c>
      <c r="EB132" s="28" t="n">
        <f aca="false">IFERROR(DG131*BQ132,"")</f>
        <v>0</v>
      </c>
      <c r="EC132" s="28" t="n">
        <f aca="false">IFERROR(DH131*BR132,"")</f>
        <v>0</v>
      </c>
      <c r="ED132" s="28" t="n">
        <f aca="false">IFERROR(DI131*BS132,"")</f>
        <v>-0</v>
      </c>
      <c r="EE132" s="28" t="n">
        <f aca="false">IFERROR(DJ131*BT132,"")</f>
        <v>0</v>
      </c>
      <c r="EF132" s="28" t="n">
        <f aca="false">IFERROR(DK131*BU132,"")</f>
        <v>-0</v>
      </c>
      <c r="EG132" s="28" t="n">
        <f aca="false">IFERROR(DL131*BV132,"")</f>
        <v>0</v>
      </c>
      <c r="EH132" s="28" t="n">
        <f aca="false">IFERROR(DM131*BW132,"")</f>
        <v>-0</v>
      </c>
      <c r="EI132" s="28" t="n">
        <f aca="false">IFERROR(DN131*BX132,"")</f>
        <v>-0</v>
      </c>
      <c r="EJ132" s="28" t="n">
        <f aca="false">IFERROR(DO131*BY132,"")</f>
        <v>0</v>
      </c>
      <c r="EK132" s="28" t="n">
        <f aca="false">IFERROR(DP131*BZ132,"")</f>
        <v>0</v>
      </c>
      <c r="EL132" s="28" t="n">
        <f aca="false">IFERROR(DQ131*CA132,"")</f>
        <v>0</v>
      </c>
      <c r="EM132" s="28" t="n">
        <f aca="false">IFERROR(DR131*CB132,"")</f>
        <v>-0</v>
      </c>
      <c r="EN132" s="28" t="n">
        <f aca="false">IFERROR(DS131*CC132,"")</f>
        <v>0</v>
      </c>
      <c r="EO132" s="28" t="n">
        <f aca="false">IFERROR(DT131*CD132,"")</f>
        <v>-0</v>
      </c>
      <c r="EP132" s="28" t="n">
        <f aca="false">IFERROR(DU131*CE132,"")</f>
        <v>0</v>
      </c>
      <c r="EQ132" s="28" t="n">
        <f aca="false">IFERROR(DV131*CF132,"")</f>
        <v>0</v>
      </c>
      <c r="ER132" s="28" t="n">
        <f aca="false">IFERROR(DW131*CG132,"")</f>
        <v>0.00526974011167295</v>
      </c>
      <c r="ES132" s="28" t="n">
        <f aca="false">IF(ROW()=4,"",SUM(DX132:ER132))</f>
        <v>0.00526974011167295</v>
      </c>
      <c r="ET132" s="29" t="n">
        <f aca="false">COUNTIF(AR132:BL132,"&gt;0")</f>
        <v>4</v>
      </c>
    </row>
    <row r="133" customFormat="false" ht="15" hidden="false" customHeight="false" outlineLevel="0" collapsed="false">
      <c r="A133" s="19" t="n">
        <v>41943</v>
      </c>
      <c r="B133" s="23" t="n">
        <f aca="false">ABS(Rates_Data!AD133-Rates_Data!AE133)</f>
        <v>0.618538461538462</v>
      </c>
      <c r="C133" s="23" t="n">
        <f aca="false">ABS(Rates_Data!AD133-Rates_Data!AF133)</f>
        <v>0.151576923076923</v>
      </c>
      <c r="D133" s="23" t="n">
        <f aca="false">ABS(Rates_Data!AD133-Rates_Data!AG133)</f>
        <v>1.26415384615385</v>
      </c>
      <c r="E133" s="23" t="n">
        <f aca="false">ABS(Rates_Data!AD133-Rates_Data!AH133)</f>
        <v>0.482892307692308</v>
      </c>
      <c r="F133" s="23" t="n">
        <f aca="false">ABS(Rates_Data!AD133-Rates_Data!AI133)</f>
        <v>0.787915384615385</v>
      </c>
      <c r="G133" s="23" t="n">
        <f aca="false">ABS(Rates_Data!AD133-Rates_Data!AJ133)</f>
        <v>0.481123076923077</v>
      </c>
      <c r="H133" s="23" t="n">
        <f aca="false">ABS(Rates_Data!AE133-Rates_Data!AF133)</f>
        <v>0.466961538461539</v>
      </c>
      <c r="I133" s="23" t="n">
        <f aca="false">ABS(Rates_Data!AE133-Rates_Data!AG133)</f>
        <v>0.645615384615385</v>
      </c>
      <c r="J133" s="23" t="n">
        <f aca="false">ABS(Rates_Data!AE133-Rates_Data!AH133)</f>
        <v>0.135646153846154</v>
      </c>
      <c r="K133" s="23" t="n">
        <f aca="false">ABS(Rates_Data!AE133-Rates_Data!AI133)</f>
        <v>0.169376923076923</v>
      </c>
      <c r="L133" s="23" t="n">
        <f aca="false">ABS(Rates_Data!AE133-Rates_Data!AJ133)</f>
        <v>1.09966153846154</v>
      </c>
      <c r="M133" s="23" t="n">
        <f aca="false">ABS(Rates_Data!AF133-Rates_Data!AG133)</f>
        <v>1.11257692307692</v>
      </c>
      <c r="N133" s="23" t="n">
        <f aca="false">ABS(Rates_Data!AF133-Rates_Data!AH133)</f>
        <v>0.331315384615384</v>
      </c>
      <c r="O133" s="23" t="n">
        <f aca="false">ABS(Rates_Data!AF133-Rates_Data!AI133)</f>
        <v>0.636338461538462</v>
      </c>
      <c r="P133" s="23" t="n">
        <f aca="false">ABS(Rates_Data!AF133-Rates_Data!AJ133)</f>
        <v>0.6327</v>
      </c>
      <c r="Q133" s="23" t="n">
        <f aca="false">ABS(Rates_Data!AG133-Rates_Data!AH133)</f>
        <v>0.781261538461539</v>
      </c>
      <c r="R133" s="23" t="n">
        <f aca="false">ABS(Rates_Data!AG133-Rates_Data!AI133)</f>
        <v>0.476238461538462</v>
      </c>
      <c r="S133" s="23" t="n">
        <f aca="false">ABS(Rates_Data!AG133-Rates_Data!AJ133)</f>
        <v>1.74527692307692</v>
      </c>
      <c r="T133" s="23" t="n">
        <f aca="false">ABS(Rates_Data!AH133-Rates_Data!AI133)</f>
        <v>0.305023076923077</v>
      </c>
      <c r="U133" s="23" t="n">
        <f aca="false">ABS(Rates_Data!AH133-Rates_Data!AJ133)</f>
        <v>0.964015384615384</v>
      </c>
      <c r="V133" s="23" t="n">
        <f aca="false">ABS(Rates_Data!AI133-Rates_Data!AJ133)</f>
        <v>1.26903846153846</v>
      </c>
      <c r="W133" s="26" t="n">
        <f aca="false">IF(ROW()&lt;4+MinObs-1,"",IFERROR((B133-AVERAGE(B$4:B133))/STDEV(B$4:B133),""))</f>
        <v>0.925599940165332</v>
      </c>
      <c r="X133" s="26" t="n">
        <f aca="false">IF(ROW()&lt;4+MinObs-1,"",IFERROR((C133-AVERAGE(C$4:C133))/STDEV(C$4:C133),""))</f>
        <v>-0.718023536880932</v>
      </c>
      <c r="Y133" s="26" t="n">
        <f aca="false">IF(ROW()&lt;4+MinObs-1,"",IFERROR((D133-AVERAGE(D$4:D133))/STDEV(D$4:D133),""))</f>
        <v>1.53664716384834</v>
      </c>
      <c r="Z133" s="26" t="n">
        <f aca="false">IF(ROW()&lt;4+MinObs-1,"",IFERROR((E133-AVERAGE(E$4:E133))/STDEV(E$4:E133),""))</f>
        <v>-0.438155179490363</v>
      </c>
      <c r="AA133" s="26" t="n">
        <f aca="false">IF(ROW()&lt;4+MinObs-1,"",IFERROR((F133-AVERAGE(F$4:F133))/STDEV(F$4:F133),""))</f>
        <v>0.507689131112258</v>
      </c>
      <c r="AB133" s="26" t="n">
        <f aca="false">IF(ROW()&lt;4+MinObs-1,"",IFERROR((G133-AVERAGE(G$4:G133))/STDEV(G$4:G133),""))</f>
        <v>0.284022294632296</v>
      </c>
      <c r="AC133" s="26" t="n">
        <f aca="false">IF(ROW()&lt;4+MinObs-1,"",IFERROR((H133-AVERAGE(H$4:H133))/STDEV(H$4:H133),""))</f>
        <v>0.703711654733375</v>
      </c>
      <c r="AD133" s="26" t="n">
        <f aca="false">IF(ROW()&lt;4+MinObs-1,"",IFERROR((I133-AVERAGE(I$4:I133))/STDEV(I$4:I133),""))</f>
        <v>0.653149206830074</v>
      </c>
      <c r="AE133" s="26" t="n">
        <f aca="false">IF(ROW()&lt;4+MinObs-1,"",IFERROR((J133-AVERAGE(J$4:J133))/STDEV(J$4:J133),""))</f>
        <v>-1.04523218763032</v>
      </c>
      <c r="AF133" s="26" t="n">
        <f aca="false">IF(ROW()&lt;4+MinObs-1,"",IFERROR((K133-AVERAGE(K$4:K133))/STDEV(K$4:K133),""))</f>
        <v>-0.678274224657734</v>
      </c>
      <c r="AG133" s="26" t="n">
        <f aca="false">IF(ROW()&lt;4+MinObs-1,"",IFERROR((L133-AVERAGE(L$4:L133))/STDEV(L$4:L133),""))</f>
        <v>2.04181097636821</v>
      </c>
      <c r="AH133" s="26" t="n">
        <f aca="false">IF(ROW()&lt;4+MinObs-1,"",IFERROR((M133-AVERAGE(M$4:M133))/STDEV(M$4:M133),""))</f>
        <v>1.41396652895876</v>
      </c>
      <c r="AI133" s="26" t="n">
        <f aca="false">IF(ROW()&lt;4+MinObs-1,"",IFERROR((N133-AVERAGE(N$4:N133))/STDEV(N$4:N133),""))</f>
        <v>-0.546945461757108</v>
      </c>
      <c r="AJ133" s="26" t="n">
        <f aca="false">IF(ROW()&lt;4+MinObs-1,"",IFERROR((O133-AVERAGE(O$4:O133))/STDEV(O$4:O133),""))</f>
        <v>0.535779651614747</v>
      </c>
      <c r="AK133" s="26" t="n">
        <f aca="false">IF(ROW()&lt;4+MinObs-1,"",IFERROR((P133-AVERAGE(P$4:P133))/STDEV(P$4:P133),""))</f>
        <v>0.942322698412316</v>
      </c>
      <c r="AL133" s="26" t="n">
        <f aca="false">IF(ROW()&lt;4+MinObs-1,"",IFERROR((Q133-AVERAGE(Q$4:Q133))/STDEV(Q$4:Q133),""))</f>
        <v>0.883404228794554</v>
      </c>
      <c r="AM133" s="26" t="n">
        <f aca="false">IF(ROW()&lt;4+MinObs-1,"",IFERROR((R133-AVERAGE(R$4:R133))/STDEV(R$4:R133),""))</f>
        <v>-0.074638185856105</v>
      </c>
      <c r="AN133" s="26" t="n">
        <f aca="false">IF(ROW()&lt;4+MinObs-1,"",IFERROR((S133-AVERAGE(S$4:S133))/STDEV(S$4:S133),""))</f>
        <v>2.10457946807227</v>
      </c>
      <c r="AO133" s="26" t="n">
        <f aca="false">IF(ROW()&lt;4+MinObs-1,"",IFERROR((T133-AVERAGE(T$4:T133))/STDEV(T$4:T133),""))</f>
        <v>-0.795618202831401</v>
      </c>
      <c r="AP133" s="26" t="n">
        <f aca="false">IF(ROW()&lt;4+MinObs-1,"",IFERROR((U133-AVERAGE(U$4:U133))/STDEV(U$4:U133),""))</f>
        <v>0.553995647879669</v>
      </c>
      <c r="AQ133" s="26" t="n">
        <f aca="false">IF(ROW()&lt;4+MinObs-1,"",IFERROR((V133-AVERAGE(V$4:V133))/STDEV(V$4:V133),""))</f>
        <v>1.28645906086625</v>
      </c>
      <c r="AR133" s="26" t="n">
        <f aca="false">IF(W133="",0,IF(W133&gt;=z4,w4,IF(W133&gt;=z3,w3,IF(W133&gt;=zEntry,w2,IF(AND(W133&gt;=ExitZ,AR132&gt;0),w2,0)))))</f>
        <v>0</v>
      </c>
      <c r="AS133" s="26" t="n">
        <f aca="false">IF(X133="",0,IF(X133&gt;=z4,w4,IF(X133&gt;=z3,w3,IF(X133&gt;=zEntry,w2,IF(AND(X133&gt;=ExitZ,AS132&gt;0),w2,0)))))</f>
        <v>0</v>
      </c>
      <c r="AT133" s="26" t="n">
        <f aca="false">IF(Y133="",0,IF(Y133&gt;=z4,w4,IF(Y133&gt;=z3,w3,IF(Y133&gt;=zEntry,w2,IF(AND(Y133&gt;=ExitZ,AT132&gt;0),w2,0)))))</f>
        <v>0</v>
      </c>
      <c r="AU133" s="26" t="n">
        <f aca="false">IF(Z133="",0,IF(Z133&gt;=z4,w4,IF(Z133&gt;=z3,w3,IF(Z133&gt;=zEntry,w2,IF(AND(Z133&gt;=ExitZ,AU132&gt;0),w2,0)))))</f>
        <v>0</v>
      </c>
      <c r="AV133" s="26" t="n">
        <f aca="false">IF(AA133="",0,IF(AA133&gt;=z4,w4,IF(AA133&gt;=z3,w3,IF(AA133&gt;=zEntry,w2,IF(AND(AA133&gt;=ExitZ,AV132&gt;0),w2,0)))))</f>
        <v>0</v>
      </c>
      <c r="AW133" s="26" t="n">
        <f aca="false">IF(AB133="",0,IF(AB133&gt;=z4,w4,IF(AB133&gt;=z3,w3,IF(AB133&gt;=zEntry,w2,IF(AND(AB133&gt;=ExitZ,AW132&gt;0),w2,0)))))</f>
        <v>0</v>
      </c>
      <c r="AX133" s="26" t="n">
        <f aca="false">IF(AC133="",0,IF(AC133&gt;=z4,w4,IF(AC133&gt;=z3,w3,IF(AC133&gt;=zEntry,w2,IF(AND(AC133&gt;=ExitZ,AX132&gt;0),w2,0)))))</f>
        <v>0</v>
      </c>
      <c r="AY133" s="26" t="n">
        <f aca="false">IF(AD133="",0,IF(AD133&gt;=z4,w4,IF(AD133&gt;=z3,w3,IF(AD133&gt;=zEntry,w2,IF(AND(AD133&gt;=ExitZ,AY132&gt;0),w2,0)))))</f>
        <v>0</v>
      </c>
      <c r="AZ133" s="26" t="n">
        <f aca="false">IF(AE133="",0,IF(AE133&gt;=z4,w4,IF(AE133&gt;=z3,w3,IF(AE133&gt;=zEntry,w2,IF(AND(AE133&gt;=ExitZ,AZ132&gt;0),w2,0)))))</f>
        <v>0</v>
      </c>
      <c r="BA133" s="26" t="n">
        <f aca="false">IF(AF133="",0,IF(AF133&gt;=z4,w4,IF(AF133&gt;=z3,w3,IF(AF133&gt;=zEntry,w2,IF(AND(AF133&gt;=ExitZ,BA132&gt;0),w2,0)))))</f>
        <v>0</v>
      </c>
      <c r="BB133" s="26" t="n">
        <f aca="false">IF(AG133="",0,IF(AG133&gt;=z4,w4,IF(AG133&gt;=z3,w3,IF(AG133&gt;=zEntry,w2,IF(AND(AG133&gt;=ExitZ,BB132&gt;0),w2,0)))))</f>
        <v>1</v>
      </c>
      <c r="BC133" s="26" t="n">
        <f aca="false">IF(AH133="",0,IF(AH133&gt;=z4,w4,IF(AH133&gt;=z3,w3,IF(AH133&gt;=zEntry,w2,IF(AND(AH133&gt;=ExitZ,BC132&gt;0),w2,0)))))</f>
        <v>0</v>
      </c>
      <c r="BD133" s="26" t="n">
        <f aca="false">IF(AI133="",0,IF(AI133&gt;=z4,w4,IF(AI133&gt;=z3,w3,IF(AI133&gt;=zEntry,w2,IF(AND(AI133&gt;=ExitZ,BD132&gt;0),w2,0)))))</f>
        <v>0</v>
      </c>
      <c r="BE133" s="26" t="n">
        <f aca="false">IF(AJ133="",0,IF(AJ133&gt;=z4,w4,IF(AJ133&gt;=z3,w3,IF(AJ133&gt;=zEntry,w2,IF(AND(AJ133&gt;=ExitZ,BE132&gt;0),w2,0)))))</f>
        <v>0</v>
      </c>
      <c r="BF133" s="26" t="n">
        <f aca="false">IF(AK133="",0,IF(AK133&gt;=z4,w4,IF(AK133&gt;=z3,w3,IF(AK133&gt;=zEntry,w2,IF(AND(AK133&gt;=ExitZ,BF132&gt;0),w2,0)))))</f>
        <v>0</v>
      </c>
      <c r="BG133" s="26" t="n">
        <f aca="false">IF(AL133="",0,IF(AL133&gt;=z4,w4,IF(AL133&gt;=z3,w3,IF(AL133&gt;=zEntry,w2,IF(AND(AL133&gt;=ExitZ,BG132&gt;0),w2,0)))))</f>
        <v>0</v>
      </c>
      <c r="BH133" s="26" t="n">
        <f aca="false">IF(AM133="",0,IF(AM133&gt;=z4,w4,IF(AM133&gt;=z3,w3,IF(AM133&gt;=zEntry,w2,IF(AND(AM133&gt;=ExitZ,BH132&gt;0),w2,0)))))</f>
        <v>0</v>
      </c>
      <c r="BI133" s="26" t="n">
        <f aca="false">IF(AN133="",0,IF(AN133&gt;=z4,w4,IF(AN133&gt;=z3,w3,IF(AN133&gt;=zEntry,w2,IF(AND(AN133&gt;=ExitZ,BI132&gt;0),w2,0)))))</f>
        <v>1</v>
      </c>
      <c r="BJ133" s="26" t="n">
        <f aca="false">IF(AO133="",0,IF(AO133&gt;=z4,w4,IF(AO133&gt;=z3,w3,IF(AO133&gt;=zEntry,w2,IF(AND(AO133&gt;=ExitZ,BJ132&gt;0),w2,0)))))</f>
        <v>0</v>
      </c>
      <c r="BK133" s="26" t="n">
        <f aca="false">IF(AP133="",0,IF(AP133&gt;=z4,w4,IF(AP133&gt;=z3,w3,IF(AP133&gt;=zEntry,w2,IF(AND(AP133&gt;=ExitZ,BK132&gt;0),w2,0)))))</f>
        <v>0</v>
      </c>
      <c r="BL133" s="26" t="n">
        <f aca="false">IF(AQ133="",0,IF(AQ133&gt;=z4,w4,IF(AQ133&gt;=z3,w3,IF(AQ133&gt;=zEntry,w2,IF(AND(AQ133&gt;=ExitZ,BL132&gt;0),w2,0)))))</f>
        <v>0</v>
      </c>
      <c r="BM133" s="23" t="n">
        <f aca="false">IF(Rates_Data!AD132&gt;=Rates_Data!AE132,Rates_Data!AK133-Rates_Data!AL133,Rates_Data!AL133-Rates_Data!AK133)</f>
        <v>-0.003154</v>
      </c>
      <c r="BN133" s="23" t="n">
        <f aca="false">IF(Rates_Data!AD132&gt;=Rates_Data!AF132,Rates_Data!AK133-Rates_Data!AM133,Rates_Data!AM133-Rates_Data!AK133)</f>
        <v>-0.000664999999999999</v>
      </c>
      <c r="BO133" s="23" t="n">
        <f aca="false">IF(Rates_Data!AD132&gt;=Rates_Data!AG132,Rates_Data!AK133-Rates_Data!AN133,Rates_Data!AN133-Rates_Data!AK133)</f>
        <v>-0.00494</v>
      </c>
      <c r="BP133" s="23" t="n">
        <f aca="false">IF(Rates_Data!AD132&gt;=Rates_Data!AH132,Rates_Data!AK133-Rates_Data!AO133,Rates_Data!AO133-Rates_Data!AK133)</f>
        <v>-0.004788</v>
      </c>
      <c r="BQ133" s="23" t="n">
        <f aca="false">IF(Rates_Data!AD132&gt;=Rates_Data!AI132,Rates_Data!AK133-Rates_Data!AP133,Rates_Data!AP133-Rates_Data!AK133)</f>
        <v>0.000988000000000001</v>
      </c>
      <c r="BR133" s="23" t="n">
        <f aca="false">IF(Rates_Data!AD132&gt;=Rates_Data!AJ132,Rates_Data!AK133-Rates_Data!AQ133,Rates_Data!AQ133-Rates_Data!AK133)</f>
        <v>0.00361</v>
      </c>
      <c r="BS133" s="23" t="n">
        <f aca="false">IF(Rates_Data!AE132&gt;=Rates_Data!AF132,Rates_Data!AL133-Rates_Data!AM133,Rates_Data!AM133-Rates_Data!AL133)</f>
        <v>-0.002489</v>
      </c>
      <c r="BT133" s="23" t="n">
        <f aca="false">IF(Rates_Data!AE132&gt;=Rates_Data!AG132,Rates_Data!AL133-Rates_Data!AN133,Rates_Data!AN133-Rates_Data!AL133)</f>
        <v>-0.00178600000000001</v>
      </c>
      <c r="BU133" s="23" t="n">
        <f aca="false">IF(Rates_Data!AE132&gt;=Rates_Data!AH132,Rates_Data!AL133-Rates_Data!AO133,Rates_Data!AO133-Rates_Data!AL133)</f>
        <v>0.001634</v>
      </c>
      <c r="BV133" s="23" t="n">
        <f aca="false">IF(Rates_Data!AE132&gt;=Rates_Data!AI132,Rates_Data!AL133-Rates_Data!AP133,Rates_Data!AP133-Rates_Data!AL133)</f>
        <v>0.004142</v>
      </c>
      <c r="BW133" s="23" t="n">
        <f aca="false">IF(Rates_Data!AE132&gt;=Rates_Data!AJ132,Rates_Data!AL133-Rates_Data!AQ133,Rates_Data!AQ133-Rates_Data!AL133)</f>
        <v>0.000456000000000001</v>
      </c>
      <c r="BX133" s="23" t="n">
        <f aca="false">IF(Rates_Data!AF132&gt;=Rates_Data!AG132,Rates_Data!AM133-Rates_Data!AN133,Rates_Data!AN133-Rates_Data!AM133)</f>
        <v>-0.00427500000000001</v>
      </c>
      <c r="BY133" s="23" t="n">
        <f aca="false">IF(Rates_Data!AF132&gt;=Rates_Data!AH132,Rates_Data!AM133-Rates_Data!AO133,Rates_Data!AO133-Rates_Data!AM133)</f>
        <v>-0.004123</v>
      </c>
      <c r="BZ133" s="23" t="n">
        <f aca="false">IF(Rates_Data!AF132&gt;=Rates_Data!AI132,Rates_Data!AM133-Rates_Data!AP133,Rates_Data!AP133-Rates_Data!AM133)</f>
        <v>0.001653</v>
      </c>
      <c r="CA133" s="23" t="n">
        <f aca="false">IF(Rates_Data!AF132&gt;=Rates_Data!AJ132,Rates_Data!AM133-Rates_Data!AQ133,Rates_Data!AQ133-Rates_Data!AM133)</f>
        <v>0.002945</v>
      </c>
      <c r="CB133" s="23" t="n">
        <f aca="false">IF(Rates_Data!AG132&gt;=Rates_Data!AH132,Rates_Data!AN133-Rates_Data!AO133,Rates_Data!AO133-Rates_Data!AN133)</f>
        <v>-0.000152000000000008</v>
      </c>
      <c r="CC133" s="23" t="n">
        <f aca="false">IF(Rates_Data!AG132&gt;=Rates_Data!AI132,Rates_Data!AN133-Rates_Data!AP133,Rates_Data!AP133-Rates_Data!AN133)</f>
        <v>-0.005928</v>
      </c>
      <c r="CD133" s="23" t="n">
        <f aca="false">IF(Rates_Data!AG132&gt;=Rates_Data!AJ132,Rates_Data!AN133-Rates_Data!AQ133,Rates_Data!AQ133-Rates_Data!AN133)</f>
        <v>-0.00133000000000001</v>
      </c>
      <c r="CE133" s="23" t="n">
        <f aca="false">IF(Rates_Data!AH132&gt;=Rates_Data!AI132,Rates_Data!AO133-Rates_Data!AP133,Rates_Data!AP133-Rates_Data!AO133)</f>
        <v>0.005776</v>
      </c>
      <c r="CF133" s="23" t="n">
        <f aca="false">IF(Rates_Data!AH132&gt;=Rates_Data!AJ132,Rates_Data!AO133-Rates_Data!AQ133,Rates_Data!AQ133-Rates_Data!AO133)</f>
        <v>-0.001178</v>
      </c>
      <c r="CG133" s="23" t="n">
        <f aca="false">IF(Rates_Data!AI132&gt;=Rates_Data!AJ132,Rates_Data!AP133-Rates_Data!AQ133,Rates_Data!AQ133-Rates_Data!AP133)</f>
        <v>0.004598</v>
      </c>
      <c r="CH133" s="27" t="n">
        <f aca="false">IF(ROW()&lt;4+VolLB,"",STDEV(INDEX($BM:$BM,ROW()-VolLB+1):INDEX($BM:$BM,ROW()))*SQRT(12))</f>
        <v>0.0216694921264677</v>
      </c>
      <c r="CI133" s="27" t="n">
        <f aca="false">IF(ROW()&lt;4+VolLB,"",STDEV(INDEX($BN:$BN,ROW()-VolLB+1):INDEX($BN:$BN,ROW()))*SQRT(12))</f>
        <v>0.0199748535800105</v>
      </c>
      <c r="CJ133" s="27" t="n">
        <f aca="false">IF(ROW()&lt;4+VolLB,"",STDEV(INDEX($BO:$BO,ROW()-VolLB+1):INDEX($BO:$BO,ROW()))*SQRT(12))</f>
        <v>0.0206337727252238</v>
      </c>
      <c r="CK133" s="27" t="n">
        <f aca="false">IF(ROW()&lt;4+VolLB,"",STDEV(INDEX($BP:$BP,ROW()-VolLB+1):INDEX($BP:$BP,ROW()))*SQRT(12))</f>
        <v>0.0192924020277414</v>
      </c>
      <c r="CL133" s="27" t="n">
        <f aca="false">IF(ROW()&lt;4+VolLB,"",STDEV(INDEX($BQ:$BQ,ROW()-VolLB+1):INDEX($BQ:$BQ,ROW()))*SQRT(12))</f>
        <v>0.0189777109643818</v>
      </c>
      <c r="CM133" s="27" t="n">
        <f aca="false">IF(ROW()&lt;4+VolLB,"",STDEV(INDEX($BR:$BR,ROW()-VolLB+1):INDEX($BR:$BR,ROW()))*SQRT(12))</f>
        <v>0.0160600789261537</v>
      </c>
      <c r="CN133" s="27" t="n">
        <f aca="false">IF(ROW()&lt;4+VolLB,"",STDEV(INDEX($BS:$BS,ROW()-VolLB+1):INDEX($BS:$BS,ROW()))*SQRT(12))</f>
        <v>0.0218753431039215</v>
      </c>
      <c r="CO133" s="27" t="n">
        <f aca="false">IF(ROW()&lt;4+VolLB,"",STDEV(INDEX($BT:$BT,ROW()-VolLB+1):INDEX($BT:$BT,ROW()))*SQRT(12))</f>
        <v>0.0169748670717847</v>
      </c>
      <c r="CP133" s="27" t="n">
        <f aca="false">IF(ROW()&lt;4+VolLB,"",STDEV(INDEX($BU:$BU,ROW()-VolLB+1):INDEX($BU:$BU,ROW()))*SQRT(12))</f>
        <v>0.0233317455895855</v>
      </c>
      <c r="CQ133" s="27" t="n">
        <f aca="false">IF(ROW()&lt;4+VolLB,"",STDEV(INDEX($BV:$BV,ROW()-VolLB+1):INDEX($BV:$BV,ROW()))*SQRT(12))</f>
        <v>0.0185262109494321</v>
      </c>
      <c r="CR133" s="27" t="n">
        <f aca="false">IF(ROW()&lt;4+VolLB,"",STDEV(INDEX($BW:$BW,ROW()-VolLB+1):INDEX($BW:$BW,ROW()))*SQRT(12))</f>
        <v>0.0173923626095725</v>
      </c>
      <c r="CS133" s="27" t="n">
        <f aca="false">IF(ROW()&lt;4+VolLB,"",STDEV(INDEX($BX:$BX,ROW()-VolLB+1):INDEX($BX:$BX,ROW()))*SQRT(12))</f>
        <v>0.019257421589759</v>
      </c>
      <c r="CT133" s="27" t="n">
        <f aca="false">IF(ROW()&lt;4+VolLB,"",STDEV(INDEX($BY:$BY,ROW()-VolLB+1):INDEX($BY:$BY,ROW()))*SQRT(12))</f>
        <v>0.0164006780788972</v>
      </c>
      <c r="CU133" s="27" t="n">
        <f aca="false">IF(ROW()&lt;4+VolLB,"",STDEV(INDEX($BZ:$BZ,ROW()-VolLB+1):INDEX($BZ:$BZ,ROW()))*SQRT(12))</f>
        <v>0.0185126379412243</v>
      </c>
      <c r="CV133" s="27" t="n">
        <f aca="false">IF(ROW()&lt;4+VolLB,"",STDEV(INDEX($CA:$CA,ROW()-VolLB+1):INDEX($CA:$CA,ROW()))*SQRT(12))</f>
        <v>0.0157640146817273</v>
      </c>
      <c r="CW133" s="27" t="n">
        <f aca="false">IF(ROW()&lt;4+VolLB,"",STDEV(INDEX($CB:$CB,ROW()-VolLB+1):INDEX($CB:$CB,ROW()))*SQRT(12))</f>
        <v>0.0217989047632258</v>
      </c>
      <c r="CX133" s="27" t="n">
        <f aca="false">IF(ROW()&lt;4+VolLB,"",STDEV(INDEX($CC:$CC,ROW()-VolLB+1):INDEX($CC:$CC,ROW()))*SQRT(12))</f>
        <v>0.0200966442590844</v>
      </c>
      <c r="CY133" s="27" t="n">
        <f aca="false">IF(ROW()&lt;4+VolLB,"",STDEV(INDEX($CD:$CD,ROW()-VolLB+1):INDEX($CD:$CD,ROW()))*SQRT(12))</f>
        <v>0.0160367858586498</v>
      </c>
      <c r="CZ133" s="27" t="n">
        <f aca="false">IF(ROW()&lt;4+VolLB,"",STDEV(INDEX($CE:$CE,ROW()-VolLB+1):INDEX($CE:$CE,ROW()))*SQRT(12))</f>
        <v>0.0201736658783531</v>
      </c>
      <c r="DA133" s="27" t="n">
        <f aca="false">IF(ROW()&lt;4+VolLB,"",STDEV(INDEX($CF:$CF,ROW()-VolLB+1):INDEX($CF:$CF,ROW()))*SQRT(12))</f>
        <v>0.0170712795478253</v>
      </c>
      <c r="DB133" s="27" t="n">
        <f aca="false">IF(ROW()&lt;4+VolLB,"",STDEV(INDEX($CG:$CG,ROW()-VolLB+1):INDEX($CG:$CG,ROW()))*SQRT(12))</f>
        <v>0.0176191550143316</v>
      </c>
      <c r="DC133" s="26" t="n">
        <f aca="false">IF(OR(AR133=0,CH133="",CH133=0),0,AR133*MIN(MaxScal,TgtVol/CH133))</f>
        <v>0</v>
      </c>
      <c r="DD133" s="26" t="n">
        <f aca="false">IF(OR(AS133=0,CI133="",CI133=0),0,AS133*MIN(MaxScal,TgtVol/CI133))</f>
        <v>0</v>
      </c>
      <c r="DE133" s="26" t="n">
        <f aca="false">IF(OR(AT133=0,CJ133="",CJ133=0),0,AT133*MIN(MaxScal,TgtVol/CJ133))</f>
        <v>0</v>
      </c>
      <c r="DF133" s="26" t="n">
        <f aca="false">IF(OR(AU133=0,CK133="",CK133=0),0,AU133*MIN(MaxScal,TgtVol/CK133))</f>
        <v>0</v>
      </c>
      <c r="DG133" s="26" t="n">
        <f aca="false">IF(OR(AV133=0,CL133="",CL133=0),0,AV133*MIN(MaxScal,TgtVol/CL133))</f>
        <v>0</v>
      </c>
      <c r="DH133" s="26" t="n">
        <f aca="false">IF(OR(AW133=0,CM133="",CM133=0),0,AW133*MIN(MaxScal,TgtVol/CM133))</f>
        <v>0</v>
      </c>
      <c r="DI133" s="26" t="n">
        <f aca="false">IF(OR(AX133=0,CN133="",CN133=0),0,AX133*MIN(MaxScal,TgtVol/CN133))</f>
        <v>0</v>
      </c>
      <c r="DJ133" s="26" t="n">
        <f aca="false">IF(OR(AY133=0,CO133="",CO133=0),0,AY133*MIN(MaxScal,TgtVol/CO133))</f>
        <v>0</v>
      </c>
      <c r="DK133" s="26" t="n">
        <f aca="false">IF(OR(AZ133=0,CP133="",CP133=0),0,AZ133*MIN(MaxScal,TgtVol/CP133))</f>
        <v>0</v>
      </c>
      <c r="DL133" s="26" t="n">
        <f aca="false">IF(OR(BA133=0,CQ133="",CQ133=0),0,BA133*MIN(MaxScal,TgtVol/CQ133))</f>
        <v>0</v>
      </c>
      <c r="DM133" s="26" t="n">
        <f aca="false">IF(OR(BB133=0,CR133="",CR133=0),0,BB133*MIN(MaxScal,TgtVol/CR133))</f>
        <v>1.14993002669989</v>
      </c>
      <c r="DN133" s="26" t="n">
        <f aca="false">IF(OR(BC133=0,CS133="",CS133=0),0,BC133*MIN(MaxScal,TgtVol/CS133))</f>
        <v>0</v>
      </c>
      <c r="DO133" s="26" t="n">
        <f aca="false">IF(OR(BD133=0,CT133="",CT133=0),0,BD133*MIN(MaxScal,TgtVol/CT133))</f>
        <v>0</v>
      </c>
      <c r="DP133" s="26" t="n">
        <f aca="false">IF(OR(BE133=0,CU133="",CU133=0),0,BE133*MIN(MaxScal,TgtVol/CU133))</f>
        <v>0</v>
      </c>
      <c r="DQ133" s="26" t="n">
        <f aca="false">IF(OR(BF133=0,CV133="",CV133=0),0,BF133*MIN(MaxScal,TgtVol/CV133))</f>
        <v>0</v>
      </c>
      <c r="DR133" s="26" t="n">
        <f aca="false">IF(OR(BG133=0,CW133="",CW133=0),0,BG133*MIN(MaxScal,TgtVol/CW133))</f>
        <v>0</v>
      </c>
      <c r="DS133" s="26" t="n">
        <f aca="false">IF(OR(BH133=0,CX133="",CX133=0),0,BH133*MIN(MaxScal,TgtVol/CX133))</f>
        <v>0</v>
      </c>
      <c r="DT133" s="26" t="n">
        <f aca="false">IF(OR(BI133=0,CY133="",CY133=0),0,BI133*MIN(MaxScal,TgtVol/CY133))</f>
        <v>1.24713269705554</v>
      </c>
      <c r="DU133" s="26" t="n">
        <f aca="false">IF(OR(BJ133=0,CZ133="",CZ133=0),0,BJ133*MIN(MaxScal,TgtVol/CZ133))</f>
        <v>0</v>
      </c>
      <c r="DV133" s="26" t="n">
        <f aca="false">IF(OR(BK133=0,DA133="",DA133=0),0,BK133*MIN(MaxScal,TgtVol/DA133))</f>
        <v>0</v>
      </c>
      <c r="DW133" s="26" t="n">
        <f aca="false">IF(OR(BL133=0,DB133="",DB133=0),0,BL133*MIN(MaxScal,TgtVol/DB133))</f>
        <v>0</v>
      </c>
      <c r="DX133" s="28" t="n">
        <f aca="false">IFERROR(DC132*BM133,"")</f>
        <v>-0.00292642356099996</v>
      </c>
      <c r="DY133" s="28" t="n">
        <f aca="false">IFERROR(DD132*BN133,"")</f>
        <v>-0</v>
      </c>
      <c r="DZ133" s="28" t="n">
        <f aca="false">IFERROR(DE132*BO133,"")</f>
        <v>-0.0046611874398896</v>
      </c>
      <c r="EA133" s="28" t="n">
        <f aca="false">IFERROR(DF132*BP133,"")</f>
        <v>-0</v>
      </c>
      <c r="EB133" s="28" t="n">
        <f aca="false">IFERROR(DG132*BQ133,"")</f>
        <v>0</v>
      </c>
      <c r="EC133" s="28" t="n">
        <f aca="false">IFERROR(DH132*BR133,"")</f>
        <v>0</v>
      </c>
      <c r="ED133" s="28" t="n">
        <f aca="false">IFERROR(DI132*BS133,"")</f>
        <v>-0</v>
      </c>
      <c r="EE133" s="28" t="n">
        <f aca="false">IFERROR(DJ132*BT133,"")</f>
        <v>-0</v>
      </c>
      <c r="EF133" s="28" t="n">
        <f aca="false">IFERROR(DK132*BU133,"")</f>
        <v>0</v>
      </c>
      <c r="EG133" s="28" t="n">
        <f aca="false">IFERROR(DL132*BV133,"")</f>
        <v>0</v>
      </c>
      <c r="EH133" s="28" t="n">
        <f aca="false">IFERROR(DM132*BW133,"")</f>
        <v>0.000523248138187851</v>
      </c>
      <c r="EI133" s="28" t="n">
        <f aca="false">IFERROR(DN132*BX133,"")</f>
        <v>-0</v>
      </c>
      <c r="EJ133" s="28" t="n">
        <f aca="false">IFERROR(DO132*BY133,"")</f>
        <v>-0</v>
      </c>
      <c r="EK133" s="28" t="n">
        <f aca="false">IFERROR(DP132*BZ133,"")</f>
        <v>0</v>
      </c>
      <c r="EL133" s="28" t="n">
        <f aca="false">IFERROR(DQ132*CA133,"")</f>
        <v>0</v>
      </c>
      <c r="EM133" s="28" t="n">
        <f aca="false">IFERROR(DR132*CB133,"")</f>
        <v>-0</v>
      </c>
      <c r="EN133" s="28" t="n">
        <f aca="false">IFERROR(DS132*CC133,"")</f>
        <v>-0</v>
      </c>
      <c r="EO133" s="28" t="n">
        <f aca="false">IFERROR(DT132*CD133,"")</f>
        <v>-0.00161229575520364</v>
      </c>
      <c r="EP133" s="28" t="n">
        <f aca="false">IFERROR(DU132*CE133,"")</f>
        <v>0</v>
      </c>
      <c r="EQ133" s="28" t="n">
        <f aca="false">IFERROR(DV132*CF133,"")</f>
        <v>-0</v>
      </c>
      <c r="ER133" s="28" t="n">
        <f aca="false">IFERROR(DW132*CG133,"")</f>
        <v>0</v>
      </c>
      <c r="ES133" s="28" t="n">
        <f aca="false">IF(ROW()=4,"",SUM(DX133:ER133))</f>
        <v>-0.00867665861790536</v>
      </c>
      <c r="ET133" s="29" t="n">
        <f aca="false">COUNTIF(AR133:BL133,"&gt;0")</f>
        <v>2</v>
      </c>
    </row>
    <row r="134" customFormat="false" ht="15" hidden="false" customHeight="false" outlineLevel="0" collapsed="false">
      <c r="A134" s="19" t="n">
        <v>41973</v>
      </c>
      <c r="B134" s="23" t="n">
        <f aca="false">ABS(Rates_Data!AD134-Rates_Data!AE134)</f>
        <v>0.228778625954199</v>
      </c>
      <c r="C134" s="23" t="n">
        <f aca="false">ABS(Rates_Data!AD134-Rates_Data!AF134)</f>
        <v>0.0232442748091606</v>
      </c>
      <c r="D134" s="23" t="n">
        <f aca="false">ABS(Rates_Data!AD134-Rates_Data!AG134)</f>
        <v>0.894274809160305</v>
      </c>
      <c r="E134" s="23" t="n">
        <f aca="false">ABS(Rates_Data!AD134-Rates_Data!AH134)</f>
        <v>0.0385954198473283</v>
      </c>
      <c r="F134" s="23" t="n">
        <f aca="false">ABS(Rates_Data!AD134-Rates_Data!AI134)</f>
        <v>0.52487786259542</v>
      </c>
      <c r="G134" s="23" t="n">
        <f aca="false">ABS(Rates_Data!AD134-Rates_Data!AJ134)</f>
        <v>0.757297709923664</v>
      </c>
      <c r="H134" s="23" t="n">
        <f aca="false">ABS(Rates_Data!AE134-Rates_Data!AF134)</f>
        <v>0.252022900763359</v>
      </c>
      <c r="I134" s="23" t="n">
        <f aca="false">ABS(Rates_Data!AE134-Rates_Data!AG134)</f>
        <v>0.665496183206107</v>
      </c>
      <c r="J134" s="23" t="n">
        <f aca="false">ABS(Rates_Data!AE134-Rates_Data!AH134)</f>
        <v>0.19018320610687</v>
      </c>
      <c r="K134" s="23" t="n">
        <f aca="false">ABS(Rates_Data!AE134-Rates_Data!AI134)</f>
        <v>0.296099236641221</v>
      </c>
      <c r="L134" s="23" t="n">
        <f aca="false">ABS(Rates_Data!AE134-Rates_Data!AJ134)</f>
        <v>0.986076335877863</v>
      </c>
      <c r="M134" s="23" t="n">
        <f aca="false">ABS(Rates_Data!AF134-Rates_Data!AG134)</f>
        <v>0.917519083969466</v>
      </c>
      <c r="N134" s="23" t="n">
        <f aca="false">ABS(Rates_Data!AF134-Rates_Data!AH134)</f>
        <v>0.0618396946564888</v>
      </c>
      <c r="O134" s="23" t="n">
        <f aca="false">ABS(Rates_Data!AF134-Rates_Data!AI134)</f>
        <v>0.54812213740458</v>
      </c>
      <c r="P134" s="23" t="n">
        <f aca="false">ABS(Rates_Data!AF134-Rates_Data!AJ134)</f>
        <v>0.734053435114504</v>
      </c>
      <c r="Q134" s="23" t="n">
        <f aca="false">ABS(Rates_Data!AG134-Rates_Data!AH134)</f>
        <v>0.855679389312977</v>
      </c>
      <c r="R134" s="23" t="n">
        <f aca="false">ABS(Rates_Data!AG134-Rates_Data!AI134)</f>
        <v>0.369396946564886</v>
      </c>
      <c r="S134" s="23" t="n">
        <f aca="false">ABS(Rates_Data!AG134-Rates_Data!AJ134)</f>
        <v>1.65157251908397</v>
      </c>
      <c r="T134" s="23" t="n">
        <f aca="false">ABS(Rates_Data!AH134-Rates_Data!AI134)</f>
        <v>0.486282442748092</v>
      </c>
      <c r="U134" s="23" t="n">
        <f aca="false">ABS(Rates_Data!AH134-Rates_Data!AJ134)</f>
        <v>0.795893129770993</v>
      </c>
      <c r="V134" s="23" t="n">
        <f aca="false">ABS(Rates_Data!AI134-Rates_Data!AJ134)</f>
        <v>1.28217557251908</v>
      </c>
      <c r="W134" s="26" t="n">
        <f aca="false">IF(ROW()&lt;4+MinObs-1,"",IFERROR((B134-AVERAGE(B$4:B134))/STDEV(B$4:B134),""))</f>
        <v>-0.425295384719895</v>
      </c>
      <c r="X134" s="26" t="n">
        <f aca="false">IF(ROW()&lt;4+MinObs-1,"",IFERROR((C134-AVERAGE(C$4:C134))/STDEV(C$4:C134),""))</f>
        <v>-1.11186568697698</v>
      </c>
      <c r="Y134" s="26" t="n">
        <f aca="false">IF(ROW()&lt;4+MinObs-1,"",IFERROR((D134-AVERAGE(D$4:D134))/STDEV(D$4:D134),""))</f>
        <v>0.744286362273064</v>
      </c>
      <c r="Z134" s="26" t="n">
        <f aca="false">IF(ROW()&lt;4+MinObs-1,"",IFERROR((E134-AVERAGE(E$4:E134))/STDEV(E$4:E134),""))</f>
        <v>-1.45015923616011</v>
      </c>
      <c r="AA134" s="26" t="n">
        <f aca="false">IF(ROW()&lt;4+MinObs-1,"",IFERROR((F134-AVERAGE(F$4:F134))/STDEV(F$4:F134),""))</f>
        <v>-0.12188364974441</v>
      </c>
      <c r="AB134" s="26" t="n">
        <f aca="false">IF(ROW()&lt;4+MinObs-1,"",IFERROR((G134-AVERAGE(G$4:G134))/STDEV(G$4:G134),""))</f>
        <v>1.18379166945136</v>
      </c>
      <c r="AC134" s="26" t="n">
        <f aca="false">IF(ROW()&lt;4+MinObs-1,"",IFERROR((H134-AVERAGE(H$4:H134))/STDEV(H$4:H134),""))</f>
        <v>-0.241498768630996</v>
      </c>
      <c r="AD134" s="26" t="n">
        <f aca="false">IF(ROW()&lt;4+MinObs-1,"",IFERROR((I134-AVERAGE(I$4:I134))/STDEV(I$4:I134),""))</f>
        <v>0.699420533815287</v>
      </c>
      <c r="AE134" s="26" t="n">
        <f aca="false">IF(ROW()&lt;4+MinObs-1,"",IFERROR((J134-AVERAGE(J$4:J134))/STDEV(J$4:J134),""))</f>
        <v>-0.880106791539414</v>
      </c>
      <c r="AF134" s="26" t="n">
        <f aca="false">IF(ROW()&lt;4+MinObs-1,"",IFERROR((K134-AVERAGE(K$4:K134))/STDEV(K$4:K134),""))</f>
        <v>-0.286398400328049</v>
      </c>
      <c r="AG134" s="26" t="n">
        <f aca="false">IF(ROW()&lt;4+MinObs-1,"",IFERROR((L134-AVERAGE(L$4:L134))/STDEV(L$4:L134),""))</f>
        <v>1.68768178084008</v>
      </c>
      <c r="AH134" s="26" t="n">
        <f aca="false">IF(ROW()&lt;4+MinObs-1,"",IFERROR((M134-AVERAGE(M$4:M134))/STDEV(M$4:M134),""))</f>
        <v>0.974740281057274</v>
      </c>
      <c r="AI134" s="26" t="n">
        <f aca="false">IF(ROW()&lt;4+MinObs-1,"",IFERROR((N134-AVERAGE(N$4:N134))/STDEV(N$4:N134),""))</f>
        <v>-1.23905538930059</v>
      </c>
      <c r="AJ134" s="26" t="n">
        <f aca="false">IF(ROW()&lt;4+MinObs-1,"",IFERROR((O134-AVERAGE(O$4:O134))/STDEV(O$4:O134),""))</f>
        <v>0.286882321012957</v>
      </c>
      <c r="AK134" s="26" t="n">
        <f aca="false">IF(ROW()&lt;4+MinObs-1,"",IFERROR((P134-AVERAGE(P$4:P134))/STDEV(P$4:P134),""))</f>
        <v>1.32317835032322</v>
      </c>
      <c r="AL134" s="26" t="n">
        <f aca="false">IF(ROW()&lt;4+MinObs-1,"",IFERROR((Q134-AVERAGE(Q$4:Q134))/STDEV(Q$4:Q134),""))</f>
        <v>1.0536318640423</v>
      </c>
      <c r="AM134" s="26" t="n">
        <f aca="false">IF(ROW()&lt;4+MinObs-1,"",IFERROR((R134-AVERAGE(R$4:R134))/STDEV(R$4:R134),""))</f>
        <v>-0.298631316478902</v>
      </c>
      <c r="AN134" s="26" t="n">
        <f aca="false">IF(ROW()&lt;4+MinObs-1,"",IFERROR((S134-AVERAGE(S$4:S134))/STDEV(S$4:S134),""))</f>
        <v>1.88251071227386</v>
      </c>
      <c r="AO134" s="26" t="n">
        <f aca="false">IF(ROW()&lt;4+MinObs-1,"",IFERROR((T134-AVERAGE(T$4:T134))/STDEV(T$4:T134),""))</f>
        <v>-0.321964214183198</v>
      </c>
      <c r="AP134" s="26" t="n">
        <f aca="false">IF(ROW()&lt;4+MinObs-1,"",IFERROR((U134-AVERAGE(U$4:U134))/STDEV(U$4:U134),""))</f>
        <v>0.159176503253761</v>
      </c>
      <c r="AQ134" s="26" t="n">
        <f aca="false">IF(ROW()&lt;4+MinObs-1,"",IFERROR((V134-AVERAGE(V$4:V134))/STDEV(V$4:V134),""))</f>
        <v>1.29775642320062</v>
      </c>
      <c r="AR134" s="26" t="n">
        <f aca="false">IF(W134="",0,IF(W134&gt;=z4,w4,IF(W134&gt;=z3,w3,IF(W134&gt;=zEntry,w2,IF(AND(W134&gt;=ExitZ,AR133&gt;0),w2,0)))))</f>
        <v>0</v>
      </c>
      <c r="AS134" s="26" t="n">
        <f aca="false">IF(X134="",0,IF(X134&gt;=z4,w4,IF(X134&gt;=z3,w3,IF(X134&gt;=zEntry,w2,IF(AND(X134&gt;=ExitZ,AS133&gt;0),w2,0)))))</f>
        <v>0</v>
      </c>
      <c r="AT134" s="26" t="n">
        <f aca="false">IF(Y134="",0,IF(Y134&gt;=z4,w4,IF(Y134&gt;=z3,w3,IF(Y134&gt;=zEntry,w2,IF(AND(Y134&gt;=ExitZ,AT133&gt;0),w2,0)))))</f>
        <v>0</v>
      </c>
      <c r="AU134" s="26" t="n">
        <f aca="false">IF(Z134="",0,IF(Z134&gt;=z4,w4,IF(Z134&gt;=z3,w3,IF(Z134&gt;=zEntry,w2,IF(AND(Z134&gt;=ExitZ,AU133&gt;0),w2,0)))))</f>
        <v>0</v>
      </c>
      <c r="AV134" s="26" t="n">
        <f aca="false">IF(AA134="",0,IF(AA134&gt;=z4,w4,IF(AA134&gt;=z3,w3,IF(AA134&gt;=zEntry,w2,IF(AND(AA134&gt;=ExitZ,AV133&gt;0),w2,0)))))</f>
        <v>0</v>
      </c>
      <c r="AW134" s="26" t="n">
        <f aca="false">IF(AB134="",0,IF(AB134&gt;=z4,w4,IF(AB134&gt;=z3,w3,IF(AB134&gt;=zEntry,w2,IF(AND(AB134&gt;=ExitZ,AW133&gt;0),w2,0)))))</f>
        <v>0</v>
      </c>
      <c r="AX134" s="26" t="n">
        <f aca="false">IF(AC134="",0,IF(AC134&gt;=z4,w4,IF(AC134&gt;=z3,w3,IF(AC134&gt;=zEntry,w2,IF(AND(AC134&gt;=ExitZ,AX133&gt;0),w2,0)))))</f>
        <v>0</v>
      </c>
      <c r="AY134" s="26" t="n">
        <f aca="false">IF(AD134="",0,IF(AD134&gt;=z4,w4,IF(AD134&gt;=z3,w3,IF(AD134&gt;=zEntry,w2,IF(AND(AD134&gt;=ExitZ,AY133&gt;0),w2,0)))))</f>
        <v>0</v>
      </c>
      <c r="AZ134" s="26" t="n">
        <f aca="false">IF(AE134="",0,IF(AE134&gt;=z4,w4,IF(AE134&gt;=z3,w3,IF(AE134&gt;=zEntry,w2,IF(AND(AE134&gt;=ExitZ,AZ133&gt;0),w2,0)))))</f>
        <v>0</v>
      </c>
      <c r="BA134" s="26" t="n">
        <f aca="false">IF(AF134="",0,IF(AF134&gt;=z4,w4,IF(AF134&gt;=z3,w3,IF(AF134&gt;=zEntry,w2,IF(AND(AF134&gt;=ExitZ,BA133&gt;0),w2,0)))))</f>
        <v>0</v>
      </c>
      <c r="BB134" s="26" t="n">
        <f aca="false">IF(AG134="",0,IF(AG134&gt;=z4,w4,IF(AG134&gt;=z3,w3,IF(AG134&gt;=zEntry,w2,IF(AND(AG134&gt;=ExitZ,BB133&gt;0),w2,0)))))</f>
        <v>0</v>
      </c>
      <c r="BC134" s="26" t="n">
        <f aca="false">IF(AH134="",0,IF(AH134&gt;=z4,w4,IF(AH134&gt;=z3,w3,IF(AH134&gt;=zEntry,w2,IF(AND(AH134&gt;=ExitZ,BC133&gt;0),w2,0)))))</f>
        <v>0</v>
      </c>
      <c r="BD134" s="26" t="n">
        <f aca="false">IF(AI134="",0,IF(AI134&gt;=z4,w4,IF(AI134&gt;=z3,w3,IF(AI134&gt;=zEntry,w2,IF(AND(AI134&gt;=ExitZ,BD133&gt;0),w2,0)))))</f>
        <v>0</v>
      </c>
      <c r="BE134" s="26" t="n">
        <f aca="false">IF(AJ134="",0,IF(AJ134&gt;=z4,w4,IF(AJ134&gt;=z3,w3,IF(AJ134&gt;=zEntry,w2,IF(AND(AJ134&gt;=ExitZ,BE133&gt;0),w2,0)))))</f>
        <v>0</v>
      </c>
      <c r="BF134" s="26" t="n">
        <f aca="false">IF(AK134="",0,IF(AK134&gt;=z4,w4,IF(AK134&gt;=z3,w3,IF(AK134&gt;=zEntry,w2,IF(AND(AK134&gt;=ExitZ,BF133&gt;0),w2,0)))))</f>
        <v>0</v>
      </c>
      <c r="BG134" s="26" t="n">
        <f aca="false">IF(AL134="",0,IF(AL134&gt;=z4,w4,IF(AL134&gt;=z3,w3,IF(AL134&gt;=zEntry,w2,IF(AND(AL134&gt;=ExitZ,BG133&gt;0),w2,0)))))</f>
        <v>0</v>
      </c>
      <c r="BH134" s="26" t="n">
        <f aca="false">IF(AM134="",0,IF(AM134&gt;=z4,w4,IF(AM134&gt;=z3,w3,IF(AM134&gt;=zEntry,w2,IF(AND(AM134&gt;=ExitZ,BH133&gt;0),w2,0)))))</f>
        <v>0</v>
      </c>
      <c r="BI134" s="26" t="n">
        <f aca="false">IF(AN134="",0,IF(AN134&gt;=z4,w4,IF(AN134&gt;=z3,w3,IF(AN134&gt;=zEntry,w2,IF(AND(AN134&gt;=ExitZ,BI133&gt;0),w2,0)))))</f>
        <v>0</v>
      </c>
      <c r="BJ134" s="26" t="n">
        <f aca="false">IF(AO134="",0,IF(AO134&gt;=z4,w4,IF(AO134&gt;=z3,w3,IF(AO134&gt;=zEntry,w2,IF(AND(AO134&gt;=ExitZ,BJ133&gt;0),w2,0)))))</f>
        <v>0</v>
      </c>
      <c r="BK134" s="26" t="n">
        <f aca="false">IF(AP134="",0,IF(AP134&gt;=z4,w4,IF(AP134&gt;=z3,w3,IF(AP134&gt;=zEntry,w2,IF(AND(AP134&gt;=ExitZ,BK133&gt;0),w2,0)))))</f>
        <v>0</v>
      </c>
      <c r="BL134" s="26" t="n">
        <f aca="false">IF(AQ134="",0,IF(AQ134&gt;=z4,w4,IF(AQ134&gt;=z3,w3,IF(AQ134&gt;=zEntry,w2,IF(AND(AQ134&gt;=ExitZ,BL133&gt;0),w2,0)))))</f>
        <v>0</v>
      </c>
      <c r="BM134" s="23" t="n">
        <f aca="false">IF(Rates_Data!AD133&gt;=Rates_Data!AE133,Rates_Data!AK134-Rates_Data!AL134,Rates_Data!AL134-Rates_Data!AK134)</f>
        <v>0.008626</v>
      </c>
      <c r="BN134" s="23" t="n">
        <f aca="false">IF(Rates_Data!AD133&gt;=Rates_Data!AF133,Rates_Data!AK134-Rates_Data!AM134,Rates_Data!AM134-Rates_Data!AK134)</f>
        <v>0.003344</v>
      </c>
      <c r="BO134" s="23" t="n">
        <f aca="false">IF(Rates_Data!AD133&gt;=Rates_Data!AG133,Rates_Data!AK134-Rates_Data!AN134,Rates_Data!AN134-Rates_Data!AK134)</f>
        <v>0.007676</v>
      </c>
      <c r="BP134" s="23" t="n">
        <f aca="false">IF(Rates_Data!AD133&gt;=Rates_Data!AH133,Rates_Data!AK134-Rates_Data!AO134,Rates_Data!AO134-Rates_Data!AK134)</f>
        <v>0.00771399999999999</v>
      </c>
      <c r="BQ134" s="23" t="n">
        <f aca="false">IF(Rates_Data!AD133&gt;=Rates_Data!AI133,Rates_Data!AK134-Rates_Data!AP134,Rates_Data!AP134-Rates_Data!AK134)</f>
        <v>0.004484</v>
      </c>
      <c r="BR134" s="23" t="n">
        <f aca="false">IF(Rates_Data!AD133&gt;=Rates_Data!AJ133,Rates_Data!AK134-Rates_Data!AQ134,Rates_Data!AQ134-Rates_Data!AK134)</f>
        <v>-0.006555</v>
      </c>
      <c r="BS134" s="23" t="n">
        <f aca="false">IF(Rates_Data!AE133&gt;=Rates_Data!AF133,Rates_Data!AL134-Rates_Data!AM134,Rates_Data!AM134-Rates_Data!AL134)</f>
        <v>0.005282</v>
      </c>
      <c r="BT134" s="23" t="n">
        <f aca="false">IF(Rates_Data!AE133&gt;=Rates_Data!AG133,Rates_Data!AL134-Rates_Data!AN134,Rates_Data!AN134-Rates_Data!AL134)</f>
        <v>-0.000950000000000005</v>
      </c>
      <c r="BU134" s="23" t="n">
        <f aca="false">IF(Rates_Data!AE133&gt;=Rates_Data!AH133,Rates_Data!AL134-Rates_Data!AO134,Rates_Data!AO134-Rates_Data!AL134)</f>
        <v>0.000912000000000009</v>
      </c>
      <c r="BV134" s="23" t="n">
        <f aca="false">IF(Rates_Data!AE133&gt;=Rates_Data!AI133,Rates_Data!AL134-Rates_Data!AP134,Rates_Data!AP134-Rates_Data!AL134)</f>
        <v>-0.004142</v>
      </c>
      <c r="BW134" s="23" t="n">
        <f aca="false">IF(Rates_Data!AE133&gt;=Rates_Data!AJ133,Rates_Data!AL134-Rates_Data!AQ134,Rates_Data!AQ134-Rates_Data!AL134)</f>
        <v>0.002071</v>
      </c>
      <c r="BX134" s="23" t="n">
        <f aca="false">IF(Rates_Data!AF133&gt;=Rates_Data!AG133,Rates_Data!AM134-Rates_Data!AN134,Rates_Data!AN134-Rates_Data!AM134)</f>
        <v>0.004332</v>
      </c>
      <c r="BY134" s="23" t="n">
        <f aca="false">IF(Rates_Data!AF133&gt;=Rates_Data!AH133,Rates_Data!AM134-Rates_Data!AO134,Rates_Data!AO134-Rates_Data!AM134)</f>
        <v>0.00436999999999999</v>
      </c>
      <c r="BZ134" s="23" t="n">
        <f aca="false">IF(Rates_Data!AF133&gt;=Rates_Data!AI133,Rates_Data!AM134-Rates_Data!AP134,Rates_Data!AP134-Rates_Data!AM134)</f>
        <v>0.00114</v>
      </c>
      <c r="CA134" s="23" t="n">
        <f aca="false">IF(Rates_Data!AF133&gt;=Rates_Data!AJ133,Rates_Data!AM134-Rates_Data!AQ134,Rates_Data!AQ134-Rates_Data!AM134)</f>
        <v>-0.003211</v>
      </c>
      <c r="CB134" s="23" t="n">
        <f aca="false">IF(Rates_Data!AG133&gt;=Rates_Data!AH133,Rates_Data!AN134-Rates_Data!AO134,Rates_Data!AO134-Rates_Data!AN134)</f>
        <v>-3.79999999999955E-005</v>
      </c>
      <c r="CC134" s="23" t="n">
        <f aca="false">IF(Rates_Data!AG133&gt;=Rates_Data!AI133,Rates_Data!AN134-Rates_Data!AP134,Rates_Data!AP134-Rates_Data!AN134)</f>
        <v>0.003192</v>
      </c>
      <c r="CD134" s="23" t="n">
        <f aca="false">IF(Rates_Data!AG133&gt;=Rates_Data!AJ133,Rates_Data!AN134-Rates_Data!AQ134,Rates_Data!AQ134-Rates_Data!AN134)</f>
        <v>0.00112099999999999</v>
      </c>
      <c r="CE134" s="23" t="n">
        <f aca="false">IF(Rates_Data!AH133&gt;=Rates_Data!AI133,Rates_Data!AO134-Rates_Data!AP134,Rates_Data!AP134-Rates_Data!AO134)</f>
        <v>-0.00322999999999999</v>
      </c>
      <c r="CF134" s="23" t="n">
        <f aca="false">IF(Rates_Data!AH133&gt;=Rates_Data!AJ133,Rates_Data!AO134-Rates_Data!AQ134,Rates_Data!AQ134-Rates_Data!AO134)</f>
        <v>0.00115899999999999</v>
      </c>
      <c r="CG134" s="23" t="n">
        <f aca="false">IF(Rates_Data!AI133&gt;=Rates_Data!AJ133,Rates_Data!AP134-Rates_Data!AQ134,Rates_Data!AQ134-Rates_Data!AP134)</f>
        <v>-0.002071</v>
      </c>
      <c r="CH134" s="27" t="n">
        <f aca="false">IF(ROW()&lt;4+VolLB,"",STDEV(INDEX($BM:$BM,ROW()-VolLB+1):INDEX($BM:$BM,ROW()))*SQRT(12))</f>
        <v>0.0221227883257234</v>
      </c>
      <c r="CI134" s="27" t="n">
        <f aca="false">IF(ROW()&lt;4+VolLB,"",STDEV(INDEX($BN:$BN,ROW()-VolLB+1):INDEX($BN:$BN,ROW()))*SQRT(12))</f>
        <v>0.0199880939161292</v>
      </c>
      <c r="CJ134" s="27" t="n">
        <f aca="false">IF(ROW()&lt;4+VolLB,"",STDEV(INDEX($BO:$BO,ROW()-VolLB+1):INDEX($BO:$BO,ROW()))*SQRT(12))</f>
        <v>0.0209042012097819</v>
      </c>
      <c r="CK134" s="27" t="n">
        <f aca="false">IF(ROW()&lt;4+VolLB,"",STDEV(INDEX($BP:$BP,ROW()-VolLB+1):INDEX($BP:$BP,ROW()))*SQRT(12))</f>
        <v>0.0197135864473983</v>
      </c>
      <c r="CL134" s="27" t="n">
        <f aca="false">IF(ROW()&lt;4+VolLB,"",STDEV(INDEX($BQ:$BQ,ROW()-VolLB+1):INDEX($BQ:$BQ,ROW()))*SQRT(12))</f>
        <v>0.0191775227706565</v>
      </c>
      <c r="CM134" s="27" t="n">
        <f aca="false">IF(ROW()&lt;4+VolLB,"",STDEV(INDEX($BR:$BR,ROW()-VolLB+1):INDEX($BR:$BR,ROW()))*SQRT(12))</f>
        <v>0.0161754975641437</v>
      </c>
      <c r="CN134" s="27" t="n">
        <f aca="false">IF(ROW()&lt;4+VolLB,"",STDEV(INDEX($BS:$BS,ROW()-VolLB+1):INDEX($BS:$BS,ROW()))*SQRT(12))</f>
        <v>0.0219206384341767</v>
      </c>
      <c r="CO134" s="27" t="n">
        <f aca="false">IF(ROW()&lt;4+VolLB,"",STDEV(INDEX($BT:$BT,ROW()-VolLB+1):INDEX($BT:$BT,ROW()))*SQRT(12))</f>
        <v>0.0170082280256183</v>
      </c>
      <c r="CP134" s="27" t="n">
        <f aca="false">IF(ROW()&lt;4+VolLB,"",STDEV(INDEX($BU:$BU,ROW()-VolLB+1):INDEX($BU:$BU,ROW()))*SQRT(12))</f>
        <v>0.0233108478651137</v>
      </c>
      <c r="CQ134" s="27" t="n">
        <f aca="false">IF(ROW()&lt;4+VolLB,"",STDEV(INDEX($BV:$BV,ROW()-VolLB+1):INDEX($BV:$BV,ROW()))*SQRT(12))</f>
        <v>0.0186332796619893</v>
      </c>
      <c r="CR134" s="27" t="n">
        <f aca="false">IF(ROW()&lt;4+VolLB,"",STDEV(INDEX($BW:$BW,ROW()-VolLB+1):INDEX($BW:$BW,ROW()))*SQRT(12))</f>
        <v>0.0167640256362645</v>
      </c>
      <c r="CS134" s="27" t="n">
        <f aca="false">IF(ROW()&lt;4+VolLB,"",STDEV(INDEX($BX:$BX,ROW()-VolLB+1):INDEX($BX:$BX,ROW()))*SQRT(12))</f>
        <v>0.0191865977040522</v>
      </c>
      <c r="CT134" s="27" t="n">
        <f aca="false">IF(ROW()&lt;4+VolLB,"",STDEV(INDEX($BY:$BY,ROW()-VolLB+1):INDEX($BY:$BY,ROW()))*SQRT(12))</f>
        <v>0.0164443610445011</v>
      </c>
      <c r="CU134" s="27" t="n">
        <f aca="false">IF(ROW()&lt;4+VolLB,"",STDEV(INDEX($BZ:$BZ,ROW()-VolLB+1):INDEX($BZ:$BZ,ROW()))*SQRT(12))</f>
        <v>0.0184810005387773</v>
      </c>
      <c r="CV134" s="27" t="n">
        <f aca="false">IF(ROW()&lt;4+VolLB,"",STDEV(INDEX($CA:$CA,ROW()-VolLB+1):INDEX($CA:$CA,ROW()))*SQRT(12))</f>
        <v>0.0157133845464547</v>
      </c>
      <c r="CW134" s="27" t="n">
        <f aca="false">IF(ROW()&lt;4+VolLB,"",STDEV(INDEX($CB:$CB,ROW()-VolLB+1):INDEX($CB:$CB,ROW()))*SQRT(12))</f>
        <v>0.0217986700765153</v>
      </c>
      <c r="CX134" s="27" t="n">
        <f aca="false">IF(ROW()&lt;4+VolLB,"",STDEV(INDEX($CC:$CC,ROW()-VolLB+1):INDEX($CC:$CC,ROW()))*SQRT(12))</f>
        <v>0.0200548998527732</v>
      </c>
      <c r="CY134" s="27" t="n">
        <f aca="false">IF(ROW()&lt;4+VolLB,"",STDEV(INDEX($CD:$CD,ROW()-VolLB+1):INDEX($CD:$CD,ROW()))*SQRT(12))</f>
        <v>0.0149310794975415</v>
      </c>
      <c r="CZ134" s="27" t="n">
        <f aca="false">IF(ROW()&lt;4+VolLB,"",STDEV(INDEX($CE:$CE,ROW()-VolLB+1):INDEX($CE:$CE,ROW()))*SQRT(12))</f>
        <v>0.0202557027650181</v>
      </c>
      <c r="DA134" s="27" t="n">
        <f aca="false">IF(ROW()&lt;4+VolLB,"",STDEV(INDEX($CF:$CF,ROW()-VolLB+1):INDEX($CF:$CF,ROW()))*SQRT(12))</f>
        <v>0.0165278008663037</v>
      </c>
      <c r="DB134" s="27" t="n">
        <f aca="false">IF(ROW()&lt;4+VolLB,"",STDEV(INDEX($CG:$CG,ROW()-VolLB+1):INDEX($CG:$CG,ROW()))*SQRT(12))</f>
        <v>0.0172672514502922</v>
      </c>
      <c r="DC134" s="26" t="n">
        <f aca="false">IF(OR(AR134=0,CH134="",CH134=0),0,AR134*MIN(MaxScal,TgtVol/CH134))</f>
        <v>0</v>
      </c>
      <c r="DD134" s="26" t="n">
        <f aca="false">IF(OR(AS134=0,CI134="",CI134=0),0,AS134*MIN(MaxScal,TgtVol/CI134))</f>
        <v>0</v>
      </c>
      <c r="DE134" s="26" t="n">
        <f aca="false">IF(OR(AT134=0,CJ134="",CJ134=0),0,AT134*MIN(MaxScal,TgtVol/CJ134))</f>
        <v>0</v>
      </c>
      <c r="DF134" s="26" t="n">
        <f aca="false">IF(OR(AU134=0,CK134="",CK134=0),0,AU134*MIN(MaxScal,TgtVol/CK134))</f>
        <v>0</v>
      </c>
      <c r="DG134" s="26" t="n">
        <f aca="false">IF(OR(AV134=0,CL134="",CL134=0),0,AV134*MIN(MaxScal,TgtVol/CL134))</f>
        <v>0</v>
      </c>
      <c r="DH134" s="26" t="n">
        <f aca="false">IF(OR(AW134=0,CM134="",CM134=0),0,AW134*MIN(MaxScal,TgtVol/CM134))</f>
        <v>0</v>
      </c>
      <c r="DI134" s="26" t="n">
        <f aca="false">IF(OR(AX134=0,CN134="",CN134=0),0,AX134*MIN(MaxScal,TgtVol/CN134))</f>
        <v>0</v>
      </c>
      <c r="DJ134" s="26" t="n">
        <f aca="false">IF(OR(AY134=0,CO134="",CO134=0),0,AY134*MIN(MaxScal,TgtVol/CO134))</f>
        <v>0</v>
      </c>
      <c r="DK134" s="26" t="n">
        <f aca="false">IF(OR(AZ134=0,CP134="",CP134=0),0,AZ134*MIN(MaxScal,TgtVol/CP134))</f>
        <v>0</v>
      </c>
      <c r="DL134" s="26" t="n">
        <f aca="false">IF(OR(BA134=0,CQ134="",CQ134=0),0,BA134*MIN(MaxScal,TgtVol/CQ134))</f>
        <v>0</v>
      </c>
      <c r="DM134" s="26" t="n">
        <f aca="false">IF(OR(BB134=0,CR134="",CR134=0),0,BB134*MIN(MaxScal,TgtVol/CR134))</f>
        <v>0</v>
      </c>
      <c r="DN134" s="26" t="n">
        <f aca="false">IF(OR(BC134=0,CS134="",CS134=0),0,BC134*MIN(MaxScal,TgtVol/CS134))</f>
        <v>0</v>
      </c>
      <c r="DO134" s="26" t="n">
        <f aca="false">IF(OR(BD134=0,CT134="",CT134=0),0,BD134*MIN(MaxScal,TgtVol/CT134))</f>
        <v>0</v>
      </c>
      <c r="DP134" s="26" t="n">
        <f aca="false">IF(OR(BE134=0,CU134="",CU134=0),0,BE134*MIN(MaxScal,TgtVol/CU134))</f>
        <v>0</v>
      </c>
      <c r="DQ134" s="26" t="n">
        <f aca="false">IF(OR(BF134=0,CV134="",CV134=0),0,BF134*MIN(MaxScal,TgtVol/CV134))</f>
        <v>0</v>
      </c>
      <c r="DR134" s="26" t="n">
        <f aca="false">IF(OR(BG134=0,CW134="",CW134=0),0,BG134*MIN(MaxScal,TgtVol/CW134))</f>
        <v>0</v>
      </c>
      <c r="DS134" s="26" t="n">
        <f aca="false">IF(OR(BH134=0,CX134="",CX134=0),0,BH134*MIN(MaxScal,TgtVol/CX134))</f>
        <v>0</v>
      </c>
      <c r="DT134" s="26" t="n">
        <f aca="false">IF(OR(BI134=0,CY134="",CY134=0),0,BI134*MIN(MaxScal,TgtVol/CY134))</f>
        <v>0</v>
      </c>
      <c r="DU134" s="26" t="n">
        <f aca="false">IF(OR(BJ134=0,CZ134="",CZ134=0),0,BJ134*MIN(MaxScal,TgtVol/CZ134))</f>
        <v>0</v>
      </c>
      <c r="DV134" s="26" t="n">
        <f aca="false">IF(OR(BK134=0,DA134="",DA134=0),0,BK134*MIN(MaxScal,TgtVol/DA134))</f>
        <v>0</v>
      </c>
      <c r="DW134" s="26" t="n">
        <f aca="false">IF(OR(BL134=0,DB134="",DB134=0),0,BL134*MIN(MaxScal,TgtVol/DB134))</f>
        <v>0</v>
      </c>
      <c r="DX134" s="28" t="n">
        <f aca="false">IFERROR(DC133*BM134,"")</f>
        <v>0</v>
      </c>
      <c r="DY134" s="28" t="n">
        <f aca="false">IFERROR(DD133*BN134,"")</f>
        <v>0</v>
      </c>
      <c r="DZ134" s="28" t="n">
        <f aca="false">IFERROR(DE133*BO134,"")</f>
        <v>0</v>
      </c>
      <c r="EA134" s="28" t="n">
        <f aca="false">IFERROR(DF133*BP134,"")</f>
        <v>0</v>
      </c>
      <c r="EB134" s="28" t="n">
        <f aca="false">IFERROR(DG133*BQ134,"")</f>
        <v>0</v>
      </c>
      <c r="EC134" s="28" t="n">
        <f aca="false">IFERROR(DH133*BR134,"")</f>
        <v>-0</v>
      </c>
      <c r="ED134" s="28" t="n">
        <f aca="false">IFERROR(DI133*BS134,"")</f>
        <v>0</v>
      </c>
      <c r="EE134" s="28" t="n">
        <f aca="false">IFERROR(DJ133*BT134,"")</f>
        <v>-0</v>
      </c>
      <c r="EF134" s="28" t="n">
        <f aca="false">IFERROR(DK133*BU134,"")</f>
        <v>0</v>
      </c>
      <c r="EG134" s="28" t="n">
        <f aca="false">IFERROR(DL133*BV134,"")</f>
        <v>-0</v>
      </c>
      <c r="EH134" s="28" t="n">
        <f aca="false">IFERROR(DM133*BW134,"")</f>
        <v>0.00238150508529548</v>
      </c>
      <c r="EI134" s="28" t="n">
        <f aca="false">IFERROR(DN133*BX134,"")</f>
        <v>0</v>
      </c>
      <c r="EJ134" s="28" t="n">
        <f aca="false">IFERROR(DO133*BY134,"")</f>
        <v>0</v>
      </c>
      <c r="EK134" s="28" t="n">
        <f aca="false">IFERROR(DP133*BZ134,"")</f>
        <v>0</v>
      </c>
      <c r="EL134" s="28" t="n">
        <f aca="false">IFERROR(DQ133*CA134,"")</f>
        <v>-0</v>
      </c>
      <c r="EM134" s="28" t="n">
        <f aca="false">IFERROR(DR133*CB134,"")</f>
        <v>-0</v>
      </c>
      <c r="EN134" s="28" t="n">
        <f aca="false">IFERROR(DS133*CC134,"")</f>
        <v>0</v>
      </c>
      <c r="EO134" s="28" t="n">
        <f aca="false">IFERROR(DT133*CD134,"")</f>
        <v>0.00139803575339925</v>
      </c>
      <c r="EP134" s="28" t="n">
        <f aca="false">IFERROR(DU133*CE134,"")</f>
        <v>-0</v>
      </c>
      <c r="EQ134" s="28" t="n">
        <f aca="false">IFERROR(DV133*CF134,"")</f>
        <v>0</v>
      </c>
      <c r="ER134" s="28" t="n">
        <f aca="false">IFERROR(DW133*CG134,"")</f>
        <v>-0</v>
      </c>
      <c r="ES134" s="28" t="n">
        <f aca="false">IF(ROW()=4,"",SUM(DX134:ER134))</f>
        <v>0.00377954083869473</v>
      </c>
      <c r="ET134" s="29" t="n">
        <f aca="false">COUNTIF(AR134:BL134,"&gt;0")</f>
        <v>0</v>
      </c>
    </row>
    <row r="135" customFormat="false" ht="15" hidden="false" customHeight="false" outlineLevel="0" collapsed="false">
      <c r="A135" s="19" t="n">
        <v>42004</v>
      </c>
      <c r="B135" s="23" t="n">
        <f aca="false">ABS(Rates_Data!AD135-Rates_Data!AE135)</f>
        <v>0.489045454545455</v>
      </c>
      <c r="C135" s="23" t="n">
        <f aca="false">ABS(Rates_Data!AD135-Rates_Data!AF135)</f>
        <v>0.123810606060606</v>
      </c>
      <c r="D135" s="23" t="n">
        <f aca="false">ABS(Rates_Data!AD135-Rates_Data!AG135)</f>
        <v>0.922234848484849</v>
      </c>
      <c r="E135" s="23" t="n">
        <f aca="false">ABS(Rates_Data!AD135-Rates_Data!AH135)</f>
        <v>0.16434090909091</v>
      </c>
      <c r="F135" s="23" t="n">
        <f aca="false">ABS(Rates_Data!AD135-Rates_Data!AI135)</f>
        <v>0.583424242424243</v>
      </c>
      <c r="G135" s="23" t="n">
        <f aca="false">ABS(Rates_Data!AD135-Rates_Data!AJ135)</f>
        <v>0.3665</v>
      </c>
      <c r="H135" s="23" t="n">
        <f aca="false">ABS(Rates_Data!AE135-Rates_Data!AF135)</f>
        <v>0.365234848484848</v>
      </c>
      <c r="I135" s="23" t="n">
        <f aca="false">ABS(Rates_Data!AE135-Rates_Data!AG135)</f>
        <v>0.433189393939394</v>
      </c>
      <c r="J135" s="23" t="n">
        <f aca="false">ABS(Rates_Data!AE135-Rates_Data!AH135)</f>
        <v>0.324704545454545</v>
      </c>
      <c r="K135" s="23" t="n">
        <f aca="false">ABS(Rates_Data!AE135-Rates_Data!AI135)</f>
        <v>0.094378787878788</v>
      </c>
      <c r="L135" s="23" t="n">
        <f aca="false">ABS(Rates_Data!AE135-Rates_Data!AJ135)</f>
        <v>0.855545454545454</v>
      </c>
      <c r="M135" s="23" t="n">
        <f aca="false">ABS(Rates_Data!AF135-Rates_Data!AG135)</f>
        <v>0.798424242424243</v>
      </c>
      <c r="N135" s="23" t="n">
        <f aca="false">ABS(Rates_Data!AF135-Rates_Data!AH135)</f>
        <v>0.0405303030303034</v>
      </c>
      <c r="O135" s="23" t="n">
        <f aca="false">ABS(Rates_Data!AF135-Rates_Data!AI135)</f>
        <v>0.459613636363636</v>
      </c>
      <c r="P135" s="23" t="n">
        <f aca="false">ABS(Rates_Data!AF135-Rates_Data!AJ135)</f>
        <v>0.490310606060606</v>
      </c>
      <c r="Q135" s="23" t="n">
        <f aca="false">ABS(Rates_Data!AG135-Rates_Data!AH135)</f>
        <v>0.757893939393939</v>
      </c>
      <c r="R135" s="23" t="n">
        <f aca="false">ABS(Rates_Data!AG135-Rates_Data!AI135)</f>
        <v>0.338810606060606</v>
      </c>
      <c r="S135" s="23" t="n">
        <f aca="false">ABS(Rates_Data!AG135-Rates_Data!AJ135)</f>
        <v>1.28873484848485</v>
      </c>
      <c r="T135" s="23" t="n">
        <f aca="false">ABS(Rates_Data!AH135-Rates_Data!AI135)</f>
        <v>0.419083333333333</v>
      </c>
      <c r="U135" s="23" t="n">
        <f aca="false">ABS(Rates_Data!AH135-Rates_Data!AJ135)</f>
        <v>0.530840909090909</v>
      </c>
      <c r="V135" s="23" t="n">
        <f aca="false">ABS(Rates_Data!AI135-Rates_Data!AJ135)</f>
        <v>0.949924242424242</v>
      </c>
      <c r="W135" s="26" t="n">
        <f aca="false">IF(ROW()&lt;4+MinObs-1,"",IFERROR((B135-AVERAGE(B$4:B135))/STDEV(B$4:B135),""))</f>
        <v>0.478688166568068</v>
      </c>
      <c r="X135" s="26" t="n">
        <f aca="false">IF(ROW()&lt;4+MinObs-1,"",IFERROR((C135-AVERAGE(C$4:C135))/STDEV(C$4:C135),""))</f>
        <v>-0.791088793687916</v>
      </c>
      <c r="Y135" s="26" t="n">
        <f aca="false">IF(ROW()&lt;4+MinObs-1,"",IFERROR((D135-AVERAGE(D$4:D135))/STDEV(D$4:D135),""))</f>
        <v>0.798952392450369</v>
      </c>
      <c r="Z135" s="26" t="n">
        <f aca="false">IF(ROW()&lt;4+MinObs-1,"",IFERROR((E135-AVERAGE(E$4:E135))/STDEV(E$4:E135),""))</f>
        <v>-1.14978466394949</v>
      </c>
      <c r="AA135" s="26" t="n">
        <f aca="false">IF(ROW()&lt;4+MinObs-1,"",IFERROR((F135-AVERAGE(F$4:F135))/STDEV(F$4:F135),""))</f>
        <v>0.0188135792294169</v>
      </c>
      <c r="AB135" s="26" t="n">
        <f aca="false">IF(ROW()&lt;4+MinObs-1,"",IFERROR((G135-AVERAGE(G$4:G135))/STDEV(G$4:G135),""))</f>
        <v>-0.102552701110633</v>
      </c>
      <c r="AC135" s="26" t="n">
        <f aca="false">IF(ROW()&lt;4+MinObs-1,"",IFERROR((H135-AVERAGE(H$4:H135))/STDEV(H$4:H135),""))</f>
        <v>0.257648330134751</v>
      </c>
      <c r="AD135" s="26" t="n">
        <f aca="false">IF(ROW()&lt;4+MinObs-1,"",IFERROR((I135-AVERAGE(I$4:I135))/STDEV(I$4:I135),""))</f>
        <v>0.110435690762737</v>
      </c>
      <c r="AE135" s="26" t="n">
        <f aca="false">IF(ROW()&lt;4+MinObs-1,"",IFERROR((J135-AVERAGE(J$4:J135))/STDEV(J$4:J135),""))</f>
        <v>-0.4850400153729</v>
      </c>
      <c r="AF135" s="26" t="n">
        <f aca="false">IF(ROW()&lt;4+MinObs-1,"",IFERROR((K135-AVERAGE(K$4:K135))/STDEV(K$4:K135),""))</f>
        <v>-0.904237537048987</v>
      </c>
      <c r="AG135" s="26" t="n">
        <f aca="false">IF(ROW()&lt;4+MinObs-1,"",IFERROR((L135-AVERAGE(L$4:L135))/STDEV(L$4:L135),""))</f>
        <v>1.29924846174242</v>
      </c>
      <c r="AH135" s="26" t="n">
        <f aca="false">IF(ROW()&lt;4+MinObs-1,"",IFERROR((M135-AVERAGE(M$4:M135))/STDEV(M$4:M135),""))</f>
        <v>0.706960617191693</v>
      </c>
      <c r="AI135" s="26" t="n">
        <f aca="false">IF(ROW()&lt;4+MinObs-1,"",IFERROR((N135-AVERAGE(N$4:N135))/STDEV(N$4:N135),""))</f>
        <v>-1.28158241326939</v>
      </c>
      <c r="AJ135" s="26" t="n">
        <f aca="false">IF(ROW()&lt;4+MinObs-1,"",IFERROR((O135-AVERAGE(O$4:O135))/STDEV(O$4:O135),""))</f>
        <v>0.0373260601621645</v>
      </c>
      <c r="AK135" s="26" t="n">
        <f aca="false">IF(ROW()&lt;4+MinObs-1,"",IFERROR((P135-AVERAGE(P$4:P135))/STDEV(P$4:P135),""))</f>
        <v>0.374447330304025</v>
      </c>
      <c r="AL135" s="26" t="n">
        <f aca="false">IF(ROW()&lt;4+MinObs-1,"",IFERROR((Q135-AVERAGE(Q$4:Q135))/STDEV(Q$4:Q135),""))</f>
        <v>0.813605167780399</v>
      </c>
      <c r="AM135" s="26" t="n">
        <f aca="false">IF(ROW()&lt;4+MinObs-1,"",IFERROR((R135-AVERAGE(R$4:R135))/STDEV(R$4:R135),""))</f>
        <v>-0.361787322926207</v>
      </c>
      <c r="AN135" s="26" t="n">
        <f aca="false">IF(ROW()&lt;4+MinObs-1,"",IFERROR((S135-AVERAGE(S$4:S135))/STDEV(S$4:S135),""))</f>
        <v>1.15005435289092</v>
      </c>
      <c r="AO135" s="26" t="n">
        <f aca="false">IF(ROW()&lt;4+MinObs-1,"",IFERROR((T135-AVERAGE(T$4:T135))/STDEV(T$4:T135),""))</f>
        <v>-0.49532571587341</v>
      </c>
      <c r="AP135" s="26" t="n">
        <f aca="false">IF(ROW()&lt;4+MinObs-1,"",IFERROR((U135-AVERAGE(U$4:U135))/STDEV(U$4:U135),""))</f>
        <v>-0.462504900505565</v>
      </c>
      <c r="AQ135" s="26" t="n">
        <f aca="false">IF(ROW()&lt;4+MinObs-1,"",IFERROR((V135-AVERAGE(V$4:V135))/STDEV(V$4:V135),""))</f>
        <v>0.667850195857489</v>
      </c>
      <c r="AR135" s="26" t="n">
        <f aca="false">IF(W135="",0,IF(W135&gt;=z4,w4,IF(W135&gt;=z3,w3,IF(W135&gt;=zEntry,w2,IF(AND(W135&gt;=ExitZ,AR134&gt;0),w2,0)))))</f>
        <v>0</v>
      </c>
      <c r="AS135" s="26" t="n">
        <f aca="false">IF(X135="",0,IF(X135&gt;=z4,w4,IF(X135&gt;=z3,w3,IF(X135&gt;=zEntry,w2,IF(AND(X135&gt;=ExitZ,AS134&gt;0),w2,0)))))</f>
        <v>0</v>
      </c>
      <c r="AT135" s="26" t="n">
        <f aca="false">IF(Y135="",0,IF(Y135&gt;=z4,w4,IF(Y135&gt;=z3,w3,IF(Y135&gt;=zEntry,w2,IF(AND(Y135&gt;=ExitZ,AT134&gt;0),w2,0)))))</f>
        <v>0</v>
      </c>
      <c r="AU135" s="26" t="n">
        <f aca="false">IF(Z135="",0,IF(Z135&gt;=z4,w4,IF(Z135&gt;=z3,w3,IF(Z135&gt;=zEntry,w2,IF(AND(Z135&gt;=ExitZ,AU134&gt;0),w2,0)))))</f>
        <v>0</v>
      </c>
      <c r="AV135" s="26" t="n">
        <f aca="false">IF(AA135="",0,IF(AA135&gt;=z4,w4,IF(AA135&gt;=z3,w3,IF(AA135&gt;=zEntry,w2,IF(AND(AA135&gt;=ExitZ,AV134&gt;0),w2,0)))))</f>
        <v>0</v>
      </c>
      <c r="AW135" s="26" t="n">
        <f aca="false">IF(AB135="",0,IF(AB135&gt;=z4,w4,IF(AB135&gt;=z3,w3,IF(AB135&gt;=zEntry,w2,IF(AND(AB135&gt;=ExitZ,AW134&gt;0),w2,0)))))</f>
        <v>0</v>
      </c>
      <c r="AX135" s="26" t="n">
        <f aca="false">IF(AC135="",0,IF(AC135&gt;=z4,w4,IF(AC135&gt;=z3,w3,IF(AC135&gt;=zEntry,w2,IF(AND(AC135&gt;=ExitZ,AX134&gt;0),w2,0)))))</f>
        <v>0</v>
      </c>
      <c r="AY135" s="26" t="n">
        <f aca="false">IF(AD135="",0,IF(AD135&gt;=z4,w4,IF(AD135&gt;=z3,w3,IF(AD135&gt;=zEntry,w2,IF(AND(AD135&gt;=ExitZ,AY134&gt;0),w2,0)))))</f>
        <v>0</v>
      </c>
      <c r="AZ135" s="26" t="n">
        <f aca="false">IF(AE135="",0,IF(AE135&gt;=z4,w4,IF(AE135&gt;=z3,w3,IF(AE135&gt;=zEntry,w2,IF(AND(AE135&gt;=ExitZ,AZ134&gt;0),w2,0)))))</f>
        <v>0</v>
      </c>
      <c r="BA135" s="26" t="n">
        <f aca="false">IF(AF135="",0,IF(AF135&gt;=z4,w4,IF(AF135&gt;=z3,w3,IF(AF135&gt;=zEntry,w2,IF(AND(AF135&gt;=ExitZ,BA134&gt;0),w2,0)))))</f>
        <v>0</v>
      </c>
      <c r="BB135" s="26" t="n">
        <f aca="false">IF(AG135="",0,IF(AG135&gt;=z4,w4,IF(AG135&gt;=z3,w3,IF(AG135&gt;=zEntry,w2,IF(AND(AG135&gt;=ExitZ,BB134&gt;0),w2,0)))))</f>
        <v>0</v>
      </c>
      <c r="BC135" s="26" t="n">
        <f aca="false">IF(AH135="",0,IF(AH135&gt;=z4,w4,IF(AH135&gt;=z3,w3,IF(AH135&gt;=zEntry,w2,IF(AND(AH135&gt;=ExitZ,BC134&gt;0),w2,0)))))</f>
        <v>0</v>
      </c>
      <c r="BD135" s="26" t="n">
        <f aca="false">IF(AI135="",0,IF(AI135&gt;=z4,w4,IF(AI135&gt;=z3,w3,IF(AI135&gt;=zEntry,w2,IF(AND(AI135&gt;=ExitZ,BD134&gt;0),w2,0)))))</f>
        <v>0</v>
      </c>
      <c r="BE135" s="26" t="n">
        <f aca="false">IF(AJ135="",0,IF(AJ135&gt;=z4,w4,IF(AJ135&gt;=z3,w3,IF(AJ135&gt;=zEntry,w2,IF(AND(AJ135&gt;=ExitZ,BE134&gt;0),w2,0)))))</f>
        <v>0</v>
      </c>
      <c r="BF135" s="26" t="n">
        <f aca="false">IF(AK135="",0,IF(AK135&gt;=z4,w4,IF(AK135&gt;=z3,w3,IF(AK135&gt;=zEntry,w2,IF(AND(AK135&gt;=ExitZ,BF134&gt;0),w2,0)))))</f>
        <v>0</v>
      </c>
      <c r="BG135" s="26" t="n">
        <f aca="false">IF(AL135="",0,IF(AL135&gt;=z4,w4,IF(AL135&gt;=z3,w3,IF(AL135&gt;=zEntry,w2,IF(AND(AL135&gt;=ExitZ,BG134&gt;0),w2,0)))))</f>
        <v>0</v>
      </c>
      <c r="BH135" s="26" t="n">
        <f aca="false">IF(AM135="",0,IF(AM135&gt;=z4,w4,IF(AM135&gt;=z3,w3,IF(AM135&gt;=zEntry,w2,IF(AND(AM135&gt;=ExitZ,BH134&gt;0),w2,0)))))</f>
        <v>0</v>
      </c>
      <c r="BI135" s="26" t="n">
        <f aca="false">IF(AN135="",0,IF(AN135&gt;=z4,w4,IF(AN135&gt;=z3,w3,IF(AN135&gt;=zEntry,w2,IF(AND(AN135&gt;=ExitZ,BI134&gt;0),w2,0)))))</f>
        <v>0</v>
      </c>
      <c r="BJ135" s="26" t="n">
        <f aca="false">IF(AO135="",0,IF(AO135&gt;=z4,w4,IF(AO135&gt;=z3,w3,IF(AO135&gt;=zEntry,w2,IF(AND(AO135&gt;=ExitZ,BJ134&gt;0),w2,0)))))</f>
        <v>0</v>
      </c>
      <c r="BK135" s="26" t="n">
        <f aca="false">IF(AP135="",0,IF(AP135&gt;=z4,w4,IF(AP135&gt;=z3,w3,IF(AP135&gt;=zEntry,w2,IF(AND(AP135&gt;=ExitZ,BK134&gt;0),w2,0)))))</f>
        <v>0</v>
      </c>
      <c r="BL135" s="26" t="n">
        <f aca="false">IF(AQ135="",0,IF(AQ135&gt;=z4,w4,IF(AQ135&gt;=z3,w3,IF(AQ135&gt;=zEntry,w2,IF(AND(AQ135&gt;=ExitZ,BL134&gt;0),w2,0)))))</f>
        <v>0</v>
      </c>
      <c r="BM135" s="23" t="n">
        <f aca="false">IF(Rates_Data!AD134&gt;=Rates_Data!AE134,Rates_Data!AK135-Rates_Data!AL135,Rates_Data!AL135-Rates_Data!AK135)</f>
        <v>-0.002869</v>
      </c>
      <c r="BN135" s="23" t="n">
        <f aca="false">IF(Rates_Data!AD134&gt;=Rates_Data!AF134,Rates_Data!AK135-Rates_Data!AM135,Rates_Data!AM135-Rates_Data!AK135)</f>
        <v>0.002109</v>
      </c>
      <c r="BO135" s="23" t="n">
        <f aca="false">IF(Rates_Data!AD134&gt;=Rates_Data!AG134,Rates_Data!AK135-Rates_Data!AN135,Rates_Data!AN135-Rates_Data!AK135)</f>
        <v>0.000114000000000004</v>
      </c>
      <c r="BP135" s="23" t="n">
        <f aca="false">IF(Rates_Data!AD134&gt;=Rates_Data!AH134,Rates_Data!AK135-Rates_Data!AO135,Rates_Data!AO135-Rates_Data!AK135)</f>
        <v>0.000550999999999998</v>
      </c>
      <c r="BQ135" s="23" t="n">
        <f aca="false">IF(Rates_Data!AD134&gt;=Rates_Data!AI134,Rates_Data!AK135-Rates_Data!AP135,Rates_Data!AP135-Rates_Data!AK135)</f>
        <v>-0.003306</v>
      </c>
      <c r="BR135" s="23" t="n">
        <f aca="false">IF(Rates_Data!AD134&gt;=Rates_Data!AJ134,Rates_Data!AK135-Rates_Data!AQ135,Rates_Data!AQ135-Rates_Data!AK135)</f>
        <v>0.007771</v>
      </c>
      <c r="BS135" s="23" t="n">
        <f aca="false">IF(Rates_Data!AE134&gt;=Rates_Data!AF134,Rates_Data!AL135-Rates_Data!AM135,Rates_Data!AM135-Rates_Data!AL135)</f>
        <v>-0.000760000000000001</v>
      </c>
      <c r="BT135" s="23" t="n">
        <f aca="false">IF(Rates_Data!AE134&gt;=Rates_Data!AG134,Rates_Data!AL135-Rates_Data!AN135,Rates_Data!AN135-Rates_Data!AL135)</f>
        <v>0.00298300000000001</v>
      </c>
      <c r="BU135" s="23" t="n">
        <f aca="false">IF(Rates_Data!AE134&gt;=Rates_Data!AH134,Rates_Data!AL135-Rates_Data!AO135,Rates_Data!AO135-Rates_Data!AL135)</f>
        <v>-0.00342</v>
      </c>
      <c r="BV135" s="23" t="n">
        <f aca="false">IF(Rates_Data!AE134&gt;=Rates_Data!AI134,Rates_Data!AL135-Rates_Data!AP135,Rates_Data!AP135-Rates_Data!AL135)</f>
        <v>-0.000436999999999998</v>
      </c>
      <c r="BW135" s="23" t="n">
        <f aca="false">IF(Rates_Data!AE134&gt;=Rates_Data!AJ134,Rates_Data!AL135-Rates_Data!AQ135,Rates_Data!AQ135-Rates_Data!AL135)</f>
        <v>0.004902</v>
      </c>
      <c r="BX135" s="23" t="n">
        <f aca="false">IF(Rates_Data!AF134&gt;=Rates_Data!AG134,Rates_Data!AM135-Rates_Data!AN135,Rates_Data!AN135-Rates_Data!AM135)</f>
        <v>0.00222300000000001</v>
      </c>
      <c r="BY135" s="23" t="n">
        <f aca="false">IF(Rates_Data!AF134&gt;=Rates_Data!AH134,Rates_Data!AM135-Rates_Data!AO135,Rates_Data!AO135-Rates_Data!AM135)</f>
        <v>0.00266</v>
      </c>
      <c r="BZ135" s="23" t="n">
        <f aca="false">IF(Rates_Data!AF134&gt;=Rates_Data!AI134,Rates_Data!AM135-Rates_Data!AP135,Rates_Data!AP135-Rates_Data!AM135)</f>
        <v>-0.001197</v>
      </c>
      <c r="CA135" s="23" t="n">
        <f aca="false">IF(Rates_Data!AF134&gt;=Rates_Data!AJ134,Rates_Data!AM135-Rates_Data!AQ135,Rates_Data!AQ135-Rates_Data!AM135)</f>
        <v>0.005662</v>
      </c>
      <c r="CB135" s="23" t="n">
        <f aca="false">IF(Rates_Data!AG134&gt;=Rates_Data!AH134,Rates_Data!AN135-Rates_Data!AO135,Rates_Data!AO135-Rates_Data!AN135)</f>
        <v>-0.000436999999999994</v>
      </c>
      <c r="CC135" s="23" t="n">
        <f aca="false">IF(Rates_Data!AG134&gt;=Rates_Data!AI134,Rates_Data!AN135-Rates_Data!AP135,Rates_Data!AP135-Rates_Data!AN135)</f>
        <v>0.00342000000000001</v>
      </c>
      <c r="CD135" s="23" t="n">
        <f aca="false">IF(Rates_Data!AG134&gt;=Rates_Data!AJ134,Rates_Data!AN135-Rates_Data!AQ135,Rates_Data!AQ135-Rates_Data!AN135)</f>
        <v>0.00788500000000001</v>
      </c>
      <c r="CE135" s="23" t="n">
        <f aca="false">IF(Rates_Data!AH134&gt;=Rates_Data!AI134,Rates_Data!AO135-Rates_Data!AP135,Rates_Data!AP135-Rates_Data!AO135)</f>
        <v>-0.003857</v>
      </c>
      <c r="CF135" s="23" t="n">
        <f aca="false">IF(Rates_Data!AH134&gt;=Rates_Data!AJ134,Rates_Data!AO135-Rates_Data!AQ135,Rates_Data!AQ135-Rates_Data!AO135)</f>
        <v>0.008322</v>
      </c>
      <c r="CG135" s="23" t="n">
        <f aca="false">IF(Rates_Data!AI134&gt;=Rates_Data!AJ134,Rates_Data!AP135-Rates_Data!AQ135,Rates_Data!AQ135-Rates_Data!AP135)</f>
        <v>0.004465</v>
      </c>
      <c r="CH135" s="27" t="n">
        <f aca="false">IF(ROW()&lt;4+VolLB,"",STDEV(INDEX($BM:$BM,ROW()-VolLB+1):INDEX($BM:$BM,ROW()))*SQRT(12))</f>
        <v>0.0219189651708721</v>
      </c>
      <c r="CI135" s="27" t="n">
        <f aca="false">IF(ROW()&lt;4+VolLB,"",STDEV(INDEX($BN:$BN,ROW()-VolLB+1):INDEX($BN:$BN,ROW()))*SQRT(12))</f>
        <v>0.0197609343185705</v>
      </c>
      <c r="CJ135" s="27" t="n">
        <f aca="false">IF(ROW()&lt;4+VolLB,"",STDEV(INDEX($BO:$BO,ROW()-VolLB+1):INDEX($BO:$BO,ROW()))*SQRT(12))</f>
        <v>0.0208234244446008</v>
      </c>
      <c r="CK135" s="27" t="n">
        <f aca="false">IF(ROW()&lt;4+VolLB,"",STDEV(INDEX($BP:$BP,ROW()-VolLB+1):INDEX($BP:$BP,ROW()))*SQRT(12))</f>
        <v>0.0192276531118719</v>
      </c>
      <c r="CL135" s="27" t="n">
        <f aca="false">IF(ROW()&lt;4+VolLB,"",STDEV(INDEX($BQ:$BQ,ROW()-VolLB+1):INDEX($BQ:$BQ,ROW()))*SQRT(12))</f>
        <v>0.0192588847056303</v>
      </c>
      <c r="CM135" s="27" t="n">
        <f aca="false">IF(ROW()&lt;4+VolLB,"",STDEV(INDEX($BR:$BR,ROW()-VolLB+1):INDEX($BR:$BR,ROW()))*SQRT(12))</f>
        <v>0.0168236809176544</v>
      </c>
      <c r="CN135" s="27" t="n">
        <f aca="false">IF(ROW()&lt;4+VolLB,"",STDEV(INDEX($BS:$BS,ROW()-VolLB+1):INDEX($BS:$BS,ROW()))*SQRT(12))</f>
        <v>0.0208065957900717</v>
      </c>
      <c r="CO135" s="27" t="n">
        <f aca="false">IF(ROW()&lt;4+VolLB,"",STDEV(INDEX($BT:$BT,ROW()-VolLB+1):INDEX($BT:$BT,ROW()))*SQRT(12))</f>
        <v>0.0162880382270461</v>
      </c>
      <c r="CP135" s="27" t="n">
        <f aca="false">IF(ROW()&lt;4+VolLB,"",STDEV(INDEX($BU:$BU,ROW()-VolLB+1):INDEX($BU:$BU,ROW()))*SQRT(12))</f>
        <v>0.0221927649289239</v>
      </c>
      <c r="CQ135" s="27" t="n">
        <f aca="false">IF(ROW()&lt;4+VolLB,"",STDEV(INDEX($BV:$BV,ROW()-VolLB+1):INDEX($BV:$BV,ROW()))*SQRT(12))</f>
        <v>0.0182573970606045</v>
      </c>
      <c r="CR135" s="27" t="n">
        <f aca="false">IF(ROW()&lt;4+VolLB,"",STDEV(INDEX($BW:$BW,ROW()-VolLB+1):INDEX($BW:$BW,ROW()))*SQRT(12))</f>
        <v>0.0167856173091018</v>
      </c>
      <c r="CS135" s="27" t="n">
        <f aca="false">IF(ROW()&lt;4+VolLB,"",STDEV(INDEX($BX:$BX,ROW()-VolLB+1):INDEX($BX:$BX,ROW()))*SQRT(12))</f>
        <v>0.01912692455203</v>
      </c>
      <c r="CT135" s="27" t="n">
        <f aca="false">IF(ROW()&lt;4+VolLB,"",STDEV(INDEX($BY:$BY,ROW()-VolLB+1):INDEX($BY:$BY,ROW()))*SQRT(12))</f>
        <v>0.016451588517888</v>
      </c>
      <c r="CU135" s="27" t="n">
        <f aca="false">IF(ROW()&lt;4+VolLB,"",STDEV(INDEX($BZ:$BZ,ROW()-VolLB+1):INDEX($BZ:$BZ,ROW()))*SQRT(12))</f>
        <v>0.0180409911804044</v>
      </c>
      <c r="CV135" s="27" t="n">
        <f aca="false">IF(ROW()&lt;4+VolLB,"",STDEV(INDEX($CA:$CA,ROW()-VolLB+1):INDEX($CA:$CA,ROW()))*SQRT(12))</f>
        <v>0.0153924616491011</v>
      </c>
      <c r="CW135" s="27" t="n">
        <f aca="false">IF(ROW()&lt;4+VolLB,"",STDEV(INDEX($CB:$CB,ROW()-VolLB+1):INDEX($CB:$CB,ROW()))*SQRT(12))</f>
        <v>0.0217207810690044</v>
      </c>
      <c r="CX135" s="27" t="n">
        <f aca="false">IF(ROW()&lt;4+VolLB,"",STDEV(INDEX($CC:$CC,ROW()-VolLB+1):INDEX($CC:$CC,ROW()))*SQRT(12))</f>
        <v>0.020164537473826</v>
      </c>
      <c r="CY135" s="27" t="n">
        <f aca="false">IF(ROW()&lt;4+VolLB,"",STDEV(INDEX($CD:$CD,ROW()-VolLB+1):INDEX($CD:$CD,ROW()))*SQRT(12))</f>
        <v>0.0156348573374337</v>
      </c>
      <c r="CZ135" s="27" t="n">
        <f aca="false">IF(ROW()&lt;4+VolLB,"",STDEV(INDEX($CE:$CE,ROW()-VolLB+1):INDEX($CE:$CE,ROW()))*SQRT(12))</f>
        <v>0.0201269845500063</v>
      </c>
      <c r="DA135" s="27" t="n">
        <f aca="false">IF(ROW()&lt;4+VolLB,"",STDEV(INDEX($CF:$CF,ROW()-VolLB+1):INDEX($CF:$CF,ROW()))*SQRT(12))</f>
        <v>0.0166500930138972</v>
      </c>
      <c r="DB135" s="27" t="n">
        <f aca="false">IF(ROW()&lt;4+VolLB,"",STDEV(INDEX($CG:$CG,ROW()-VolLB+1):INDEX($CG:$CG,ROW()))*SQRT(12))</f>
        <v>0.0174896416111284</v>
      </c>
      <c r="DC135" s="26" t="n">
        <f aca="false">IF(OR(AR135=0,CH135="",CH135=0),0,AR135*MIN(MaxScal,TgtVol/CH135))</f>
        <v>0</v>
      </c>
      <c r="DD135" s="26" t="n">
        <f aca="false">IF(OR(AS135=0,CI135="",CI135=0),0,AS135*MIN(MaxScal,TgtVol/CI135))</f>
        <v>0</v>
      </c>
      <c r="DE135" s="26" t="n">
        <f aca="false">IF(OR(AT135=0,CJ135="",CJ135=0),0,AT135*MIN(MaxScal,TgtVol/CJ135))</f>
        <v>0</v>
      </c>
      <c r="DF135" s="26" t="n">
        <f aca="false">IF(OR(AU135=0,CK135="",CK135=0),0,AU135*MIN(MaxScal,TgtVol/CK135))</f>
        <v>0</v>
      </c>
      <c r="DG135" s="26" t="n">
        <f aca="false">IF(OR(AV135=0,CL135="",CL135=0),0,AV135*MIN(MaxScal,TgtVol/CL135))</f>
        <v>0</v>
      </c>
      <c r="DH135" s="26" t="n">
        <f aca="false">IF(OR(AW135=0,CM135="",CM135=0),0,AW135*MIN(MaxScal,TgtVol/CM135))</f>
        <v>0</v>
      </c>
      <c r="DI135" s="26" t="n">
        <f aca="false">IF(OR(AX135=0,CN135="",CN135=0),0,AX135*MIN(MaxScal,TgtVol/CN135))</f>
        <v>0</v>
      </c>
      <c r="DJ135" s="26" t="n">
        <f aca="false">IF(OR(AY135=0,CO135="",CO135=0),0,AY135*MIN(MaxScal,TgtVol/CO135))</f>
        <v>0</v>
      </c>
      <c r="DK135" s="26" t="n">
        <f aca="false">IF(OR(AZ135=0,CP135="",CP135=0),0,AZ135*MIN(MaxScal,TgtVol/CP135))</f>
        <v>0</v>
      </c>
      <c r="DL135" s="26" t="n">
        <f aca="false">IF(OR(BA135=0,CQ135="",CQ135=0),0,BA135*MIN(MaxScal,TgtVol/CQ135))</f>
        <v>0</v>
      </c>
      <c r="DM135" s="26" t="n">
        <f aca="false">IF(OR(BB135=0,CR135="",CR135=0),0,BB135*MIN(MaxScal,TgtVol/CR135))</f>
        <v>0</v>
      </c>
      <c r="DN135" s="26" t="n">
        <f aca="false">IF(OR(BC135=0,CS135="",CS135=0),0,BC135*MIN(MaxScal,TgtVol/CS135))</f>
        <v>0</v>
      </c>
      <c r="DO135" s="26" t="n">
        <f aca="false">IF(OR(BD135=0,CT135="",CT135=0),0,BD135*MIN(MaxScal,TgtVol/CT135))</f>
        <v>0</v>
      </c>
      <c r="DP135" s="26" t="n">
        <f aca="false">IF(OR(BE135=0,CU135="",CU135=0),0,BE135*MIN(MaxScal,TgtVol/CU135))</f>
        <v>0</v>
      </c>
      <c r="DQ135" s="26" t="n">
        <f aca="false">IF(OR(BF135=0,CV135="",CV135=0),0,BF135*MIN(MaxScal,TgtVol/CV135))</f>
        <v>0</v>
      </c>
      <c r="DR135" s="26" t="n">
        <f aca="false">IF(OR(BG135=0,CW135="",CW135=0),0,BG135*MIN(MaxScal,TgtVol/CW135))</f>
        <v>0</v>
      </c>
      <c r="DS135" s="26" t="n">
        <f aca="false">IF(OR(BH135=0,CX135="",CX135=0),0,BH135*MIN(MaxScal,TgtVol/CX135))</f>
        <v>0</v>
      </c>
      <c r="DT135" s="26" t="n">
        <f aca="false">IF(OR(BI135=0,CY135="",CY135=0),0,BI135*MIN(MaxScal,TgtVol/CY135))</f>
        <v>0</v>
      </c>
      <c r="DU135" s="26" t="n">
        <f aca="false">IF(OR(BJ135=0,CZ135="",CZ135=0),0,BJ135*MIN(MaxScal,TgtVol/CZ135))</f>
        <v>0</v>
      </c>
      <c r="DV135" s="26" t="n">
        <f aca="false">IF(OR(BK135=0,DA135="",DA135=0),0,BK135*MIN(MaxScal,TgtVol/DA135))</f>
        <v>0</v>
      </c>
      <c r="DW135" s="26" t="n">
        <f aca="false">IF(OR(BL135=0,DB135="",DB135=0),0,BL135*MIN(MaxScal,TgtVol/DB135))</f>
        <v>0</v>
      </c>
      <c r="DX135" s="28" t="n">
        <f aca="false">IFERROR(DC134*BM135,"")</f>
        <v>-0</v>
      </c>
      <c r="DY135" s="28" t="n">
        <f aca="false">IFERROR(DD134*BN135,"")</f>
        <v>0</v>
      </c>
      <c r="DZ135" s="28" t="n">
        <f aca="false">IFERROR(DE134*BO135,"")</f>
        <v>0</v>
      </c>
      <c r="EA135" s="28" t="n">
        <f aca="false">IFERROR(DF134*BP135,"")</f>
        <v>0</v>
      </c>
      <c r="EB135" s="28" t="n">
        <f aca="false">IFERROR(DG134*BQ135,"")</f>
        <v>-0</v>
      </c>
      <c r="EC135" s="28" t="n">
        <f aca="false">IFERROR(DH134*BR135,"")</f>
        <v>0</v>
      </c>
      <c r="ED135" s="28" t="n">
        <f aca="false">IFERROR(DI134*BS135,"")</f>
        <v>-0</v>
      </c>
      <c r="EE135" s="28" t="n">
        <f aca="false">IFERROR(DJ134*BT135,"")</f>
        <v>0</v>
      </c>
      <c r="EF135" s="28" t="n">
        <f aca="false">IFERROR(DK134*BU135,"")</f>
        <v>-0</v>
      </c>
      <c r="EG135" s="28" t="n">
        <f aca="false">IFERROR(DL134*BV135,"")</f>
        <v>-0</v>
      </c>
      <c r="EH135" s="28" t="n">
        <f aca="false">IFERROR(DM134*BW135,"")</f>
        <v>0</v>
      </c>
      <c r="EI135" s="28" t="n">
        <f aca="false">IFERROR(DN134*BX135,"")</f>
        <v>0</v>
      </c>
      <c r="EJ135" s="28" t="n">
        <f aca="false">IFERROR(DO134*BY135,"")</f>
        <v>0</v>
      </c>
      <c r="EK135" s="28" t="n">
        <f aca="false">IFERROR(DP134*BZ135,"")</f>
        <v>-0</v>
      </c>
      <c r="EL135" s="28" t="n">
        <f aca="false">IFERROR(DQ134*CA135,"")</f>
        <v>0</v>
      </c>
      <c r="EM135" s="28" t="n">
        <f aca="false">IFERROR(DR134*CB135,"")</f>
        <v>-0</v>
      </c>
      <c r="EN135" s="28" t="n">
        <f aca="false">IFERROR(DS134*CC135,"")</f>
        <v>0</v>
      </c>
      <c r="EO135" s="28" t="n">
        <f aca="false">IFERROR(DT134*CD135,"")</f>
        <v>0</v>
      </c>
      <c r="EP135" s="28" t="n">
        <f aca="false">IFERROR(DU134*CE135,"")</f>
        <v>-0</v>
      </c>
      <c r="EQ135" s="28" t="n">
        <f aca="false">IFERROR(DV134*CF135,"")</f>
        <v>0</v>
      </c>
      <c r="ER135" s="28" t="n">
        <f aca="false">IFERROR(DW134*CG135,"")</f>
        <v>0</v>
      </c>
      <c r="ES135" s="28" t="n">
        <f aca="false">IF(ROW()=4,"",SUM(DX135:ER135))</f>
        <v>0</v>
      </c>
      <c r="ET135" s="29" t="n">
        <f aca="false">COUNTIF(AR135:BL135,"&gt;0")</f>
        <v>0</v>
      </c>
    </row>
    <row r="136" customFormat="false" ht="15" hidden="false" customHeight="false" outlineLevel="0" collapsed="false">
      <c r="A136" s="19" t="n">
        <v>42035</v>
      </c>
      <c r="B136" s="23" t="n">
        <f aca="false">ABS(Rates_Data!AD136-Rates_Data!AE136)</f>
        <v>0.173639097744361</v>
      </c>
      <c r="C136" s="23" t="n">
        <f aca="false">ABS(Rates_Data!AD136-Rates_Data!AF136)</f>
        <v>0.407105263157895</v>
      </c>
      <c r="D136" s="23" t="n">
        <f aca="false">ABS(Rates_Data!AD136-Rates_Data!AG136)</f>
        <v>0.308894736842105</v>
      </c>
      <c r="E136" s="23" t="n">
        <f aca="false">ABS(Rates_Data!AD136-Rates_Data!AH136)</f>
        <v>0.533616541353384</v>
      </c>
      <c r="F136" s="23" t="n">
        <f aca="false">ABS(Rates_Data!AD136-Rates_Data!AI136)</f>
        <v>0.107609022556391</v>
      </c>
      <c r="G136" s="23" t="n">
        <f aca="false">ABS(Rates_Data!AD136-Rates_Data!AJ136)</f>
        <v>1.17261654135338</v>
      </c>
      <c r="H136" s="23" t="n">
        <f aca="false">ABS(Rates_Data!AE136-Rates_Data!AF136)</f>
        <v>0.233466165413534</v>
      </c>
      <c r="I136" s="23" t="n">
        <f aca="false">ABS(Rates_Data!AE136-Rates_Data!AG136)</f>
        <v>0.482533834586466</v>
      </c>
      <c r="J136" s="23" t="n">
        <f aca="false">ABS(Rates_Data!AE136-Rates_Data!AH136)</f>
        <v>0.359977443609023</v>
      </c>
      <c r="K136" s="23" t="n">
        <f aca="false">ABS(Rates_Data!AE136-Rates_Data!AI136)</f>
        <v>0.281248120300752</v>
      </c>
      <c r="L136" s="23" t="n">
        <f aca="false">ABS(Rates_Data!AE136-Rates_Data!AJ136)</f>
        <v>0.998977443609022</v>
      </c>
      <c r="M136" s="23" t="n">
        <f aca="false">ABS(Rates_Data!AF136-Rates_Data!AG136)</f>
        <v>0.716</v>
      </c>
      <c r="N136" s="23" t="n">
        <f aca="false">ABS(Rates_Data!AF136-Rates_Data!AH136)</f>
        <v>0.126511278195489</v>
      </c>
      <c r="O136" s="23" t="n">
        <f aca="false">ABS(Rates_Data!AF136-Rates_Data!AI136)</f>
        <v>0.514714285714286</v>
      </c>
      <c r="P136" s="23" t="n">
        <f aca="false">ABS(Rates_Data!AF136-Rates_Data!AJ136)</f>
        <v>0.765511278195489</v>
      </c>
      <c r="Q136" s="23" t="n">
        <f aca="false">ABS(Rates_Data!AG136-Rates_Data!AH136)</f>
        <v>0.842511278195489</v>
      </c>
      <c r="R136" s="23" t="n">
        <f aca="false">ABS(Rates_Data!AG136-Rates_Data!AI136)</f>
        <v>0.201285714285714</v>
      </c>
      <c r="S136" s="23" t="n">
        <f aca="false">ABS(Rates_Data!AG136-Rates_Data!AJ136)</f>
        <v>1.48151127819549</v>
      </c>
      <c r="T136" s="23" t="n">
        <f aca="false">ABS(Rates_Data!AH136-Rates_Data!AI136)</f>
        <v>0.641225563909775</v>
      </c>
      <c r="U136" s="23" t="n">
        <f aca="false">ABS(Rates_Data!AH136-Rates_Data!AJ136)</f>
        <v>0.639</v>
      </c>
      <c r="V136" s="23" t="n">
        <f aca="false">ABS(Rates_Data!AI136-Rates_Data!AJ136)</f>
        <v>1.28022556390977</v>
      </c>
      <c r="W136" s="26" t="n">
        <f aca="false">IF(ROW()&lt;4+MinObs-1,"",IFERROR((B136-AVERAGE(B$4:B136))/STDEV(B$4:B136),""))</f>
        <v>-0.61952453388073</v>
      </c>
      <c r="X136" s="26" t="n">
        <f aca="false">IF(ROW()&lt;4+MinObs-1,"",IFERROR((C136-AVERAGE(C$4:C136))/STDEV(C$4:C136),""))</f>
        <v>0.0995955168511029</v>
      </c>
      <c r="Y136" s="26" t="n">
        <f aca="false">IF(ROW()&lt;4+MinObs-1,"",IFERROR((D136-AVERAGE(D$4:D136))/STDEV(D$4:D136),""))</f>
        <v>-0.509198085624311</v>
      </c>
      <c r="Z136" s="26" t="n">
        <f aca="false">IF(ROW()&lt;4+MinObs-1,"",IFERROR((E136-AVERAGE(E$4:E136))/STDEV(E$4:E136),""))</f>
        <v>-0.29767776245068</v>
      </c>
      <c r="AA136" s="26" t="n">
        <f aca="false">IF(ROW()&lt;4+MinObs-1,"",IFERROR((F136-AVERAGE(F$4:F136))/STDEV(F$4:F136),""))</f>
        <v>-1.11999909453958</v>
      </c>
      <c r="AB136" s="26" t="n">
        <f aca="false">IF(ROW()&lt;4+MinObs-1,"",IFERROR((G136-AVERAGE(G$4:G136))/STDEV(G$4:G136),""))</f>
        <v>2.49098995986534</v>
      </c>
      <c r="AC136" s="26" t="n">
        <f aca="false">IF(ROW()&lt;4+MinObs-1,"",IFERROR((H136-AVERAGE(H$4:H136))/STDEV(H$4:H136),""))</f>
        <v>-0.325258580350747</v>
      </c>
      <c r="AD136" s="26" t="n">
        <f aca="false">IF(ROW()&lt;4+MinObs-1,"",IFERROR((I136-AVERAGE(I$4:I136))/STDEV(I$4:I136),""))</f>
        <v>0.234995186269258</v>
      </c>
      <c r="AE136" s="26" t="n">
        <f aca="false">IF(ROW()&lt;4+MinObs-1,"",IFERROR((J136-AVERAGE(J$4:J136))/STDEV(J$4:J136),""))</f>
        <v>-0.3801073623869</v>
      </c>
      <c r="AF136" s="26" t="n">
        <f aca="false">IF(ROW()&lt;4+MinObs-1,"",IFERROR((K136-AVERAGE(K$4:K136))/STDEV(K$4:K136),""))</f>
        <v>-0.324322773543502</v>
      </c>
      <c r="AG136" s="26" t="n">
        <f aca="false">IF(ROW()&lt;4+MinObs-1,"",IFERROR((L136-AVERAGE(L$4:L136))/STDEV(L$4:L136),""))</f>
        <v>1.68520793516719</v>
      </c>
      <c r="AH136" s="26" t="n">
        <f aca="false">IF(ROW()&lt;4+MinObs-1,"",IFERROR((M136-AVERAGE(M$4:M136))/STDEV(M$4:M136),""))</f>
        <v>0.521580099327181</v>
      </c>
      <c r="AI136" s="26" t="n">
        <f aca="false">IF(ROW()&lt;4+MinObs-1,"",IFERROR((N136-AVERAGE(N$4:N136))/STDEV(N$4:N136),""))</f>
        <v>-1.04951224021997</v>
      </c>
      <c r="AJ136" s="26" t="n">
        <f aca="false">IF(ROW()&lt;4+MinObs-1,"",IFERROR((O136-AVERAGE(O$4:O136))/STDEV(O$4:O136),""))</f>
        <v>0.192444321537147</v>
      </c>
      <c r="AK136" s="26" t="n">
        <f aca="false">IF(ROW()&lt;4+MinObs-1,"",IFERROR((P136-AVERAGE(P$4:P136))/STDEV(P$4:P136),""))</f>
        <v>1.43060464502393</v>
      </c>
      <c r="AL136" s="26" t="n">
        <f aca="false">IF(ROW()&lt;4+MinObs-1,"",IFERROR((Q136-AVERAGE(Q$4:Q136))/STDEV(Q$4:Q136),""))</f>
        <v>1.0093521497673</v>
      </c>
      <c r="AM136" s="26" t="n">
        <f aca="false">IF(ROW()&lt;4+MinObs-1,"",IFERROR((R136-AVERAGE(R$4:R136))/STDEV(R$4:R136),""))</f>
        <v>-0.650201379394382</v>
      </c>
      <c r="AN136" s="26" t="n">
        <f aca="false">IF(ROW()&lt;4+MinObs-1,"",IFERROR((S136-AVERAGE(S$4:S136))/STDEV(S$4:S136),""))</f>
        <v>1.51410941331781</v>
      </c>
      <c r="AO136" s="26" t="n">
        <f aca="false">IF(ROW()&lt;4+MinObs-1,"",IFERROR((T136-AVERAGE(T$4:T136))/STDEV(T$4:T136),""))</f>
        <v>0.0868547622635635</v>
      </c>
      <c r="AP136" s="26" t="n">
        <f aca="false">IF(ROW()&lt;4+MinObs-1,"",IFERROR((U136-AVERAGE(U$4:U136))/STDEV(U$4:U136),""))</f>
        <v>-0.206372805450395</v>
      </c>
      <c r="AQ136" s="26" t="n">
        <f aca="false">IF(ROW()&lt;4+MinObs-1,"",IFERROR((V136-AVERAGE(V$4:V136))/STDEV(V$4:V136),""))</f>
        <v>1.27883443765138</v>
      </c>
      <c r="AR136" s="26" t="n">
        <f aca="false">IF(W136="",0,IF(W136&gt;=z4,w4,IF(W136&gt;=z3,w3,IF(W136&gt;=zEntry,w2,IF(AND(W136&gt;=ExitZ,AR135&gt;0),w2,0)))))</f>
        <v>0</v>
      </c>
      <c r="AS136" s="26" t="n">
        <f aca="false">IF(X136="",0,IF(X136&gt;=z4,w4,IF(X136&gt;=z3,w3,IF(X136&gt;=zEntry,w2,IF(AND(X136&gt;=ExitZ,AS135&gt;0),w2,0)))))</f>
        <v>0</v>
      </c>
      <c r="AT136" s="26" t="n">
        <f aca="false">IF(Y136="",0,IF(Y136&gt;=z4,w4,IF(Y136&gt;=z3,w3,IF(Y136&gt;=zEntry,w2,IF(AND(Y136&gt;=ExitZ,AT135&gt;0),w2,0)))))</f>
        <v>0</v>
      </c>
      <c r="AU136" s="26" t="n">
        <f aca="false">IF(Z136="",0,IF(Z136&gt;=z4,w4,IF(Z136&gt;=z3,w3,IF(Z136&gt;=zEntry,w2,IF(AND(Z136&gt;=ExitZ,AU135&gt;0),w2,0)))))</f>
        <v>0</v>
      </c>
      <c r="AV136" s="26" t="n">
        <f aca="false">IF(AA136="",0,IF(AA136&gt;=z4,w4,IF(AA136&gt;=z3,w3,IF(AA136&gt;=zEntry,w2,IF(AND(AA136&gt;=ExitZ,AV135&gt;0),w2,0)))))</f>
        <v>0</v>
      </c>
      <c r="AW136" s="26" t="n">
        <f aca="false">IF(AB136="",0,IF(AB136&gt;=z4,w4,IF(AB136&gt;=z3,w3,IF(AB136&gt;=zEntry,w2,IF(AND(AB136&gt;=ExitZ,AW135&gt;0),w2,0)))))</f>
        <v>1</v>
      </c>
      <c r="AX136" s="26" t="n">
        <f aca="false">IF(AC136="",0,IF(AC136&gt;=z4,w4,IF(AC136&gt;=z3,w3,IF(AC136&gt;=zEntry,w2,IF(AND(AC136&gt;=ExitZ,AX135&gt;0),w2,0)))))</f>
        <v>0</v>
      </c>
      <c r="AY136" s="26" t="n">
        <f aca="false">IF(AD136="",0,IF(AD136&gt;=z4,w4,IF(AD136&gt;=z3,w3,IF(AD136&gt;=zEntry,w2,IF(AND(AD136&gt;=ExitZ,AY135&gt;0),w2,0)))))</f>
        <v>0</v>
      </c>
      <c r="AZ136" s="26" t="n">
        <f aca="false">IF(AE136="",0,IF(AE136&gt;=z4,w4,IF(AE136&gt;=z3,w3,IF(AE136&gt;=zEntry,w2,IF(AND(AE136&gt;=ExitZ,AZ135&gt;0),w2,0)))))</f>
        <v>0</v>
      </c>
      <c r="BA136" s="26" t="n">
        <f aca="false">IF(AF136="",0,IF(AF136&gt;=z4,w4,IF(AF136&gt;=z3,w3,IF(AF136&gt;=zEntry,w2,IF(AND(AF136&gt;=ExitZ,BA135&gt;0),w2,0)))))</f>
        <v>0</v>
      </c>
      <c r="BB136" s="26" t="n">
        <f aca="false">IF(AG136="",0,IF(AG136&gt;=z4,w4,IF(AG136&gt;=z3,w3,IF(AG136&gt;=zEntry,w2,IF(AND(AG136&gt;=ExitZ,BB135&gt;0),w2,0)))))</f>
        <v>0</v>
      </c>
      <c r="BC136" s="26" t="n">
        <f aca="false">IF(AH136="",0,IF(AH136&gt;=z4,w4,IF(AH136&gt;=z3,w3,IF(AH136&gt;=zEntry,w2,IF(AND(AH136&gt;=ExitZ,BC135&gt;0),w2,0)))))</f>
        <v>0</v>
      </c>
      <c r="BD136" s="26" t="n">
        <f aca="false">IF(AI136="",0,IF(AI136&gt;=z4,w4,IF(AI136&gt;=z3,w3,IF(AI136&gt;=zEntry,w2,IF(AND(AI136&gt;=ExitZ,BD135&gt;0),w2,0)))))</f>
        <v>0</v>
      </c>
      <c r="BE136" s="26" t="n">
        <f aca="false">IF(AJ136="",0,IF(AJ136&gt;=z4,w4,IF(AJ136&gt;=z3,w3,IF(AJ136&gt;=zEntry,w2,IF(AND(AJ136&gt;=ExitZ,BE135&gt;0),w2,0)))))</f>
        <v>0</v>
      </c>
      <c r="BF136" s="26" t="n">
        <f aca="false">IF(AK136="",0,IF(AK136&gt;=z4,w4,IF(AK136&gt;=z3,w3,IF(AK136&gt;=zEntry,w2,IF(AND(AK136&gt;=ExitZ,BF135&gt;0),w2,0)))))</f>
        <v>0</v>
      </c>
      <c r="BG136" s="26" t="n">
        <f aca="false">IF(AL136="",0,IF(AL136&gt;=z4,w4,IF(AL136&gt;=z3,w3,IF(AL136&gt;=zEntry,w2,IF(AND(AL136&gt;=ExitZ,BG135&gt;0),w2,0)))))</f>
        <v>0</v>
      </c>
      <c r="BH136" s="26" t="n">
        <f aca="false">IF(AM136="",0,IF(AM136&gt;=z4,w4,IF(AM136&gt;=z3,w3,IF(AM136&gt;=zEntry,w2,IF(AND(AM136&gt;=ExitZ,BH135&gt;0),w2,0)))))</f>
        <v>0</v>
      </c>
      <c r="BI136" s="26" t="n">
        <f aca="false">IF(AN136="",0,IF(AN136&gt;=z4,w4,IF(AN136&gt;=z3,w3,IF(AN136&gt;=zEntry,w2,IF(AND(AN136&gt;=ExitZ,BI135&gt;0),w2,0)))))</f>
        <v>0</v>
      </c>
      <c r="BJ136" s="26" t="n">
        <f aca="false">IF(AO136="",0,IF(AO136&gt;=z4,w4,IF(AO136&gt;=z3,w3,IF(AO136&gt;=zEntry,w2,IF(AND(AO136&gt;=ExitZ,BJ135&gt;0),w2,0)))))</f>
        <v>0</v>
      </c>
      <c r="BK136" s="26" t="n">
        <f aca="false">IF(AP136="",0,IF(AP136&gt;=z4,w4,IF(AP136&gt;=z3,w3,IF(AP136&gt;=zEntry,w2,IF(AND(AP136&gt;=ExitZ,BK135&gt;0),w2,0)))))</f>
        <v>0</v>
      </c>
      <c r="BL136" s="26" t="n">
        <f aca="false">IF(AQ136="",0,IF(AQ136&gt;=z4,w4,IF(AQ136&gt;=z3,w3,IF(AQ136&gt;=zEntry,w2,IF(AND(AQ136&gt;=ExitZ,BL135&gt;0),w2,0)))))</f>
        <v>0</v>
      </c>
      <c r="BM136" s="23" t="n">
        <f aca="false">IF(Rates_Data!AD135&gt;=Rates_Data!AE135,Rates_Data!AK136-Rates_Data!AL136,Rates_Data!AL136-Rates_Data!AK136)</f>
        <v>0.002109</v>
      </c>
      <c r="BN136" s="23" t="n">
        <f aca="false">IF(Rates_Data!AD135&gt;=Rates_Data!AF135,Rates_Data!AK136-Rates_Data!AM136,Rates_Data!AM136-Rates_Data!AK136)</f>
        <v>0.002014</v>
      </c>
      <c r="BO136" s="23" t="n">
        <f aca="false">IF(Rates_Data!AD135&gt;=Rates_Data!AG135,Rates_Data!AK136-Rates_Data!AN136,Rates_Data!AN136-Rates_Data!AK136)</f>
        <v>0.003591</v>
      </c>
      <c r="BP136" s="23" t="n">
        <f aca="false">IF(Rates_Data!AD135&gt;=Rates_Data!AH135,Rates_Data!AK136-Rates_Data!AO136,Rates_Data!AO136-Rates_Data!AK136)</f>
        <v>0.005092</v>
      </c>
      <c r="BQ136" s="23" t="n">
        <f aca="false">IF(Rates_Data!AD135&gt;=Rates_Data!AI135,Rates_Data!AK136-Rates_Data!AP136,Rates_Data!AP136-Rates_Data!AK136)</f>
        <v>0.000874000000000002</v>
      </c>
      <c r="BR136" s="23" t="n">
        <f aca="false">IF(Rates_Data!AD135&gt;=Rates_Data!AJ135,Rates_Data!AK136-Rates_Data!AQ136,Rates_Data!AQ136-Rates_Data!AK136)</f>
        <v>-0.009101</v>
      </c>
      <c r="BS136" s="23" t="n">
        <f aca="false">IF(Rates_Data!AE135&gt;=Rates_Data!AF135,Rates_Data!AL136-Rates_Data!AM136,Rates_Data!AM136-Rates_Data!AL136)</f>
        <v>9.50000000000022E-005</v>
      </c>
      <c r="BT136" s="23" t="n">
        <f aca="false">IF(Rates_Data!AE135&gt;=Rates_Data!AG135,Rates_Data!AL136-Rates_Data!AN136,Rates_Data!AN136-Rates_Data!AL136)</f>
        <v>0.001482</v>
      </c>
      <c r="BU136" s="23" t="n">
        <f aca="false">IF(Rates_Data!AE135&gt;=Rates_Data!AH135,Rates_Data!AL136-Rates_Data!AO136,Rates_Data!AO136-Rates_Data!AL136)</f>
        <v>-0.002983</v>
      </c>
      <c r="BV136" s="23" t="n">
        <f aca="false">IF(Rates_Data!AE135&gt;=Rates_Data!AI135,Rates_Data!AL136-Rates_Data!AP136,Rates_Data!AP136-Rates_Data!AL136)</f>
        <v>-0.001235</v>
      </c>
      <c r="BW136" s="23" t="n">
        <f aca="false">IF(Rates_Data!AE135&gt;=Rates_Data!AJ135,Rates_Data!AL136-Rates_Data!AQ136,Rates_Data!AQ136-Rates_Data!AL136)</f>
        <v>-0.006992</v>
      </c>
      <c r="BX136" s="23" t="n">
        <f aca="false">IF(Rates_Data!AF135&gt;=Rates_Data!AG135,Rates_Data!AM136-Rates_Data!AN136,Rates_Data!AN136-Rates_Data!AM136)</f>
        <v>0.001577</v>
      </c>
      <c r="BY136" s="23" t="n">
        <f aca="false">IF(Rates_Data!AF135&gt;=Rates_Data!AH135,Rates_Data!AM136-Rates_Data!AO136,Rates_Data!AO136-Rates_Data!AM136)</f>
        <v>0.003078</v>
      </c>
      <c r="BZ136" s="23" t="n">
        <f aca="false">IF(Rates_Data!AF135&gt;=Rates_Data!AI135,Rates_Data!AM136-Rates_Data!AP136,Rates_Data!AP136-Rates_Data!AM136)</f>
        <v>-0.00114</v>
      </c>
      <c r="CA136" s="23" t="n">
        <f aca="false">IF(Rates_Data!AF135&gt;=Rates_Data!AJ135,Rates_Data!AM136-Rates_Data!AQ136,Rates_Data!AQ136-Rates_Data!AM136)</f>
        <v>-0.007087</v>
      </c>
      <c r="CB136" s="23" t="n">
        <f aca="false">IF(Rates_Data!AG135&gt;=Rates_Data!AH135,Rates_Data!AN136-Rates_Data!AO136,Rates_Data!AO136-Rates_Data!AN136)</f>
        <v>-0.001501</v>
      </c>
      <c r="CC136" s="23" t="n">
        <f aca="false">IF(Rates_Data!AG135&gt;=Rates_Data!AI135,Rates_Data!AN136-Rates_Data!AP136,Rates_Data!AP136-Rates_Data!AN136)</f>
        <v>0.002717</v>
      </c>
      <c r="CD136" s="23" t="n">
        <f aca="false">IF(Rates_Data!AG135&gt;=Rates_Data!AJ135,Rates_Data!AN136-Rates_Data!AQ136,Rates_Data!AQ136-Rates_Data!AN136)</f>
        <v>-0.00551</v>
      </c>
      <c r="CE136" s="23" t="n">
        <f aca="false">IF(Rates_Data!AH135&gt;=Rates_Data!AI135,Rates_Data!AO136-Rates_Data!AP136,Rates_Data!AP136-Rates_Data!AO136)</f>
        <v>-0.004218</v>
      </c>
      <c r="CF136" s="23" t="n">
        <f aca="false">IF(Rates_Data!AH135&gt;=Rates_Data!AJ135,Rates_Data!AO136-Rates_Data!AQ136,Rates_Data!AQ136-Rates_Data!AO136)</f>
        <v>-0.004009</v>
      </c>
      <c r="CG136" s="23" t="n">
        <f aca="false">IF(Rates_Data!AI135&gt;=Rates_Data!AJ135,Rates_Data!AP136-Rates_Data!AQ136,Rates_Data!AQ136-Rates_Data!AP136)</f>
        <v>-0.008227</v>
      </c>
      <c r="CH136" s="27" t="n">
        <f aca="false">IF(ROW()&lt;4+VolLB,"",STDEV(INDEX($BM:$BM,ROW()-VolLB+1):INDEX($BM:$BM,ROW()))*SQRT(12))</f>
        <v>0.0218695661173674</v>
      </c>
      <c r="CI136" s="27" t="n">
        <f aca="false">IF(ROW()&lt;4+VolLB,"",STDEV(INDEX($BN:$BN,ROW()-VolLB+1):INDEX($BN:$BN,ROW()))*SQRT(12))</f>
        <v>0.0195689099511493</v>
      </c>
      <c r="CJ136" s="27" t="n">
        <f aca="false">IF(ROW()&lt;4+VolLB,"",STDEV(INDEX($BO:$BO,ROW()-VolLB+1):INDEX($BO:$BO,ROW()))*SQRT(12))</f>
        <v>0.0205523455475224</v>
      </c>
      <c r="CK136" s="27" t="n">
        <f aca="false">IF(ROW()&lt;4+VolLB,"",STDEV(INDEX($BP:$BP,ROW()-VolLB+1):INDEX($BP:$BP,ROW()))*SQRT(12))</f>
        <v>0.0193112277479536</v>
      </c>
      <c r="CL136" s="27" t="n">
        <f aca="false">IF(ROW()&lt;4+VolLB,"",STDEV(INDEX($BQ:$BQ,ROW()-VolLB+1):INDEX($BQ:$BQ,ROW()))*SQRT(12))</f>
        <v>0.0192706924124989</v>
      </c>
      <c r="CM136" s="27" t="n">
        <f aca="false">IF(ROW()&lt;4+VolLB,"",STDEV(INDEX($BR:$BR,ROW()-VolLB+1):INDEX($BR:$BR,ROW()))*SQRT(12))</f>
        <v>0.0176019882307707</v>
      </c>
      <c r="CN136" s="27" t="n">
        <f aca="false">IF(ROW()&lt;4+VolLB,"",STDEV(INDEX($BS:$BS,ROW()-VolLB+1):INDEX($BS:$BS,ROW()))*SQRT(12))</f>
        <v>0.0201144743183798</v>
      </c>
      <c r="CO136" s="27" t="n">
        <f aca="false">IF(ROW()&lt;4+VolLB,"",STDEV(INDEX($BT:$BT,ROW()-VolLB+1):INDEX($BT:$BT,ROW()))*SQRT(12))</f>
        <v>0.0160814698223645</v>
      </c>
      <c r="CP136" s="27" t="n">
        <f aca="false">IF(ROW()&lt;4+VolLB,"",STDEV(INDEX($BU:$BU,ROW()-VolLB+1):INDEX($BU:$BU,ROW()))*SQRT(12))</f>
        <v>0.0221620172538942</v>
      </c>
      <c r="CQ136" s="27" t="n">
        <f aca="false">IF(ROW()&lt;4+VolLB,"",STDEV(INDEX($BV:$BV,ROW()-VolLB+1):INDEX($BV:$BV,ROW()))*SQRT(12))</f>
        <v>0.0182154904029249</v>
      </c>
      <c r="CR136" s="27" t="n">
        <f aca="false">IF(ROW()&lt;4+VolLB,"",STDEV(INDEX($BW:$BW,ROW()-VolLB+1):INDEX($BW:$BW,ROW()))*SQRT(12))</f>
        <v>0.0172795882256383</v>
      </c>
      <c r="CS136" s="27" t="n">
        <f aca="false">IF(ROW()&lt;4+VolLB,"",STDEV(INDEX($BX:$BX,ROW()-VolLB+1):INDEX($BX:$BX,ROW()))*SQRT(12))</f>
        <v>0.0178544168426324</v>
      </c>
      <c r="CT136" s="27" t="n">
        <f aca="false">IF(ROW()&lt;4+VolLB,"",STDEV(INDEX($BY:$BY,ROW()-VolLB+1):INDEX($BY:$BY,ROW()))*SQRT(12))</f>
        <v>0.0163489504832806</v>
      </c>
      <c r="CU136" s="27" t="n">
        <f aca="false">IF(ROW()&lt;4+VolLB,"",STDEV(INDEX($BZ:$BZ,ROW()-VolLB+1):INDEX($BZ:$BZ,ROW()))*SQRT(12))</f>
        <v>0.0176043139006973</v>
      </c>
      <c r="CV136" s="27" t="n">
        <f aca="false">IF(ROW()&lt;4+VolLB,"",STDEV(INDEX($CA:$CA,ROW()-VolLB+1):INDEX($CA:$CA,ROW()))*SQRT(12))</f>
        <v>0.0153678380407792</v>
      </c>
      <c r="CW136" s="27" t="n">
        <f aca="false">IF(ROW()&lt;4+VolLB,"",STDEV(INDEX($CB:$CB,ROW()-VolLB+1):INDEX($CB:$CB,ROW()))*SQRT(12))</f>
        <v>0.0209585376286928</v>
      </c>
      <c r="CX136" s="27" t="n">
        <f aca="false">IF(ROW()&lt;4+VolLB,"",STDEV(INDEX($CC:$CC,ROW()-VolLB+1):INDEX($CC:$CC,ROW()))*SQRT(12))</f>
        <v>0.0197230403615863</v>
      </c>
      <c r="CY136" s="27" t="n">
        <f aca="false">IF(ROW()&lt;4+VolLB,"",STDEV(INDEX($CD:$CD,ROW()-VolLB+1):INDEX($CD:$CD,ROW()))*SQRT(12))</f>
        <v>0.0154073062952675</v>
      </c>
      <c r="CZ136" s="27" t="n">
        <f aca="false">IF(ROW()&lt;4+VolLB,"",STDEV(INDEX($CE:$CE,ROW()-VolLB+1):INDEX($CE:$CE,ROW()))*SQRT(12))</f>
        <v>0.0202710240122388</v>
      </c>
      <c r="DA136" s="27" t="n">
        <f aca="false">IF(ROW()&lt;4+VolLB,"",STDEV(INDEX($CF:$CF,ROW()-VolLB+1):INDEX($CF:$CF,ROW()))*SQRT(12))</f>
        <v>0.0167526935827105</v>
      </c>
      <c r="DB136" s="27" t="n">
        <f aca="false">IF(ROW()&lt;4+VolLB,"",STDEV(INDEX($CG:$CG,ROW()-VolLB+1):INDEX($CG:$CG,ROW()))*SQRT(12))</f>
        <v>0.0180686121184145</v>
      </c>
      <c r="DC136" s="26" t="n">
        <f aca="false">IF(OR(AR136=0,CH136="",CH136=0),0,AR136*MIN(MaxScal,TgtVol/CH136))</f>
        <v>0</v>
      </c>
      <c r="DD136" s="26" t="n">
        <f aca="false">IF(OR(AS136=0,CI136="",CI136=0),0,AS136*MIN(MaxScal,TgtVol/CI136))</f>
        <v>0</v>
      </c>
      <c r="DE136" s="26" t="n">
        <f aca="false">IF(OR(AT136=0,CJ136="",CJ136=0),0,AT136*MIN(MaxScal,TgtVol/CJ136))</f>
        <v>0</v>
      </c>
      <c r="DF136" s="26" t="n">
        <f aca="false">IF(OR(AU136=0,CK136="",CK136=0),0,AU136*MIN(MaxScal,TgtVol/CK136))</f>
        <v>0</v>
      </c>
      <c r="DG136" s="26" t="n">
        <f aca="false">IF(OR(AV136=0,CL136="",CL136=0),0,AV136*MIN(MaxScal,TgtVol/CL136))</f>
        <v>0</v>
      </c>
      <c r="DH136" s="26" t="n">
        <f aca="false">IF(OR(AW136=0,CM136="",CM136=0),0,AW136*MIN(MaxScal,TgtVol/CM136))</f>
        <v>1.13623527852594</v>
      </c>
      <c r="DI136" s="26" t="n">
        <f aca="false">IF(OR(AX136=0,CN136="",CN136=0),0,AX136*MIN(MaxScal,TgtVol/CN136))</f>
        <v>0</v>
      </c>
      <c r="DJ136" s="26" t="n">
        <f aca="false">IF(OR(AY136=0,CO136="",CO136=0),0,AY136*MIN(MaxScal,TgtVol/CO136))</f>
        <v>0</v>
      </c>
      <c r="DK136" s="26" t="n">
        <f aca="false">IF(OR(AZ136=0,CP136="",CP136=0),0,AZ136*MIN(MaxScal,TgtVol/CP136))</f>
        <v>0</v>
      </c>
      <c r="DL136" s="26" t="n">
        <f aca="false">IF(OR(BA136=0,CQ136="",CQ136=0),0,BA136*MIN(MaxScal,TgtVol/CQ136))</f>
        <v>0</v>
      </c>
      <c r="DM136" s="26" t="n">
        <f aca="false">IF(OR(BB136=0,CR136="",CR136=0),0,BB136*MIN(MaxScal,TgtVol/CR136))</f>
        <v>0</v>
      </c>
      <c r="DN136" s="26" t="n">
        <f aca="false">IF(OR(BC136=0,CS136="",CS136=0),0,BC136*MIN(MaxScal,TgtVol/CS136))</f>
        <v>0</v>
      </c>
      <c r="DO136" s="26" t="n">
        <f aca="false">IF(OR(BD136=0,CT136="",CT136=0),0,BD136*MIN(MaxScal,TgtVol/CT136))</f>
        <v>0</v>
      </c>
      <c r="DP136" s="26" t="n">
        <f aca="false">IF(OR(BE136=0,CU136="",CU136=0),0,BE136*MIN(MaxScal,TgtVol/CU136))</f>
        <v>0</v>
      </c>
      <c r="DQ136" s="26" t="n">
        <f aca="false">IF(OR(BF136=0,CV136="",CV136=0),0,BF136*MIN(MaxScal,TgtVol/CV136))</f>
        <v>0</v>
      </c>
      <c r="DR136" s="26" t="n">
        <f aca="false">IF(OR(BG136=0,CW136="",CW136=0),0,BG136*MIN(MaxScal,TgtVol/CW136))</f>
        <v>0</v>
      </c>
      <c r="DS136" s="26" t="n">
        <f aca="false">IF(OR(BH136=0,CX136="",CX136=0),0,BH136*MIN(MaxScal,TgtVol/CX136))</f>
        <v>0</v>
      </c>
      <c r="DT136" s="26" t="n">
        <f aca="false">IF(OR(BI136=0,CY136="",CY136=0),0,BI136*MIN(MaxScal,TgtVol/CY136))</f>
        <v>0</v>
      </c>
      <c r="DU136" s="26" t="n">
        <f aca="false">IF(OR(BJ136=0,CZ136="",CZ136=0),0,BJ136*MIN(MaxScal,TgtVol/CZ136))</f>
        <v>0</v>
      </c>
      <c r="DV136" s="26" t="n">
        <f aca="false">IF(OR(BK136=0,DA136="",DA136=0),0,BK136*MIN(MaxScal,TgtVol/DA136))</f>
        <v>0</v>
      </c>
      <c r="DW136" s="26" t="n">
        <f aca="false">IF(OR(BL136=0,DB136="",DB136=0),0,BL136*MIN(MaxScal,TgtVol/DB136))</f>
        <v>0</v>
      </c>
      <c r="DX136" s="28" t="n">
        <f aca="false">IFERROR(DC135*BM136,"")</f>
        <v>0</v>
      </c>
      <c r="DY136" s="28" t="n">
        <f aca="false">IFERROR(DD135*BN136,"")</f>
        <v>0</v>
      </c>
      <c r="DZ136" s="28" t="n">
        <f aca="false">IFERROR(DE135*BO136,"")</f>
        <v>0</v>
      </c>
      <c r="EA136" s="28" t="n">
        <f aca="false">IFERROR(DF135*BP136,"")</f>
        <v>0</v>
      </c>
      <c r="EB136" s="28" t="n">
        <f aca="false">IFERROR(DG135*BQ136,"")</f>
        <v>0</v>
      </c>
      <c r="EC136" s="28" t="n">
        <f aca="false">IFERROR(DH135*BR136,"")</f>
        <v>-0</v>
      </c>
      <c r="ED136" s="28" t="n">
        <f aca="false">IFERROR(DI135*BS136,"")</f>
        <v>0</v>
      </c>
      <c r="EE136" s="28" t="n">
        <f aca="false">IFERROR(DJ135*BT136,"")</f>
        <v>0</v>
      </c>
      <c r="EF136" s="28" t="n">
        <f aca="false">IFERROR(DK135*BU136,"")</f>
        <v>-0</v>
      </c>
      <c r="EG136" s="28" t="n">
        <f aca="false">IFERROR(DL135*BV136,"")</f>
        <v>-0</v>
      </c>
      <c r="EH136" s="28" t="n">
        <f aca="false">IFERROR(DM135*BW136,"")</f>
        <v>-0</v>
      </c>
      <c r="EI136" s="28" t="n">
        <f aca="false">IFERROR(DN135*BX136,"")</f>
        <v>0</v>
      </c>
      <c r="EJ136" s="28" t="n">
        <f aca="false">IFERROR(DO135*BY136,"")</f>
        <v>0</v>
      </c>
      <c r="EK136" s="28" t="n">
        <f aca="false">IFERROR(DP135*BZ136,"")</f>
        <v>-0</v>
      </c>
      <c r="EL136" s="28" t="n">
        <f aca="false">IFERROR(DQ135*CA136,"")</f>
        <v>-0</v>
      </c>
      <c r="EM136" s="28" t="n">
        <f aca="false">IFERROR(DR135*CB136,"")</f>
        <v>-0</v>
      </c>
      <c r="EN136" s="28" t="n">
        <f aca="false">IFERROR(DS135*CC136,"")</f>
        <v>0</v>
      </c>
      <c r="EO136" s="28" t="n">
        <f aca="false">IFERROR(DT135*CD136,"")</f>
        <v>-0</v>
      </c>
      <c r="EP136" s="28" t="n">
        <f aca="false">IFERROR(DU135*CE136,"")</f>
        <v>-0</v>
      </c>
      <c r="EQ136" s="28" t="n">
        <f aca="false">IFERROR(DV135*CF136,"")</f>
        <v>-0</v>
      </c>
      <c r="ER136" s="28" t="n">
        <f aca="false">IFERROR(DW135*CG136,"")</f>
        <v>-0</v>
      </c>
      <c r="ES136" s="28" t="n">
        <f aca="false">IF(ROW()=4,"",SUM(DX136:ER136))</f>
        <v>0</v>
      </c>
      <c r="ET136" s="29" t="n">
        <f aca="false">COUNTIF(AR136:BL136,"&gt;0")</f>
        <v>1</v>
      </c>
    </row>
    <row r="137" customFormat="false" ht="15" hidden="false" customHeight="false" outlineLevel="0" collapsed="false">
      <c r="A137" s="19" t="n">
        <v>42063</v>
      </c>
      <c r="B137" s="23" t="n">
        <f aca="false">ABS(Rates_Data!AD137-Rates_Data!AE137)</f>
        <v>0.173335820895522</v>
      </c>
      <c r="C137" s="23" t="n">
        <f aca="false">ABS(Rates_Data!AD137-Rates_Data!AF137)</f>
        <v>0.285955223880597</v>
      </c>
      <c r="D137" s="23" t="n">
        <f aca="false">ABS(Rates_Data!AD137-Rates_Data!AG137)</f>
        <v>0.0495223880597018</v>
      </c>
      <c r="E137" s="23" t="n">
        <f aca="false">ABS(Rates_Data!AD137-Rates_Data!AH137)</f>
        <v>0.630873134328358</v>
      </c>
      <c r="F137" s="23" t="n">
        <f aca="false">ABS(Rates_Data!AD137-Rates_Data!AI137)</f>
        <v>0.300350746268657</v>
      </c>
      <c r="G137" s="23" t="n">
        <f aca="false">ABS(Rates_Data!AD137-Rates_Data!AJ137)</f>
        <v>1.53507462686567</v>
      </c>
      <c r="H137" s="23" t="n">
        <f aca="false">ABS(Rates_Data!AE137-Rates_Data!AF137)</f>
        <v>0.112619402985075</v>
      </c>
      <c r="I137" s="23" t="n">
        <f aca="false">ABS(Rates_Data!AE137-Rates_Data!AG137)</f>
        <v>0.222858208955224</v>
      </c>
      <c r="J137" s="23" t="n">
        <f aca="false">ABS(Rates_Data!AE137-Rates_Data!AH137)</f>
        <v>0.457537313432836</v>
      </c>
      <c r="K137" s="23" t="n">
        <f aca="false">ABS(Rates_Data!AE137-Rates_Data!AI137)</f>
        <v>0.473686567164179</v>
      </c>
      <c r="L137" s="23" t="n">
        <f aca="false">ABS(Rates_Data!AE137-Rates_Data!AJ137)</f>
        <v>1.36173880597015</v>
      </c>
      <c r="M137" s="23" t="n">
        <f aca="false">ABS(Rates_Data!AF137-Rates_Data!AG137)</f>
        <v>0.335477611940299</v>
      </c>
      <c r="N137" s="23" t="n">
        <f aca="false">ABS(Rates_Data!AF137-Rates_Data!AH137)</f>
        <v>0.344917910447761</v>
      </c>
      <c r="O137" s="23" t="n">
        <f aca="false">ABS(Rates_Data!AF137-Rates_Data!AI137)</f>
        <v>0.586305970149254</v>
      </c>
      <c r="P137" s="23" t="n">
        <f aca="false">ABS(Rates_Data!AF137-Rates_Data!AJ137)</f>
        <v>1.24911940298507</v>
      </c>
      <c r="Q137" s="23" t="n">
        <f aca="false">ABS(Rates_Data!AG137-Rates_Data!AH137)</f>
        <v>0.68039552238806</v>
      </c>
      <c r="R137" s="23" t="n">
        <f aca="false">ABS(Rates_Data!AG137-Rates_Data!AI137)</f>
        <v>0.250828358208955</v>
      </c>
      <c r="S137" s="23" t="n">
        <f aca="false">ABS(Rates_Data!AG137-Rates_Data!AJ137)</f>
        <v>1.58459701492537</v>
      </c>
      <c r="T137" s="23" t="n">
        <f aca="false">ABS(Rates_Data!AH137-Rates_Data!AI137)</f>
        <v>0.931223880597015</v>
      </c>
      <c r="U137" s="23" t="n">
        <f aca="false">ABS(Rates_Data!AH137-Rates_Data!AJ137)</f>
        <v>0.904201492537314</v>
      </c>
      <c r="V137" s="23" t="n">
        <f aca="false">ABS(Rates_Data!AI137-Rates_Data!AJ137)</f>
        <v>1.83542537313433</v>
      </c>
      <c r="W137" s="26" t="n">
        <f aca="false">IF(ROW()&lt;4+MinObs-1,"",IFERROR((B137-AVERAGE(B$4:B137))/STDEV(B$4:B137),""))</f>
        <v>-0.617390331894666</v>
      </c>
      <c r="X137" s="26" t="n">
        <f aca="false">IF(ROW()&lt;4+MinObs-1,"",IFERROR((C137-AVERAGE(C$4:C137))/STDEV(C$4:C137),""))</f>
        <v>-0.281766951927246</v>
      </c>
      <c r="Y137" s="26" t="n">
        <f aca="false">IF(ROW()&lt;4+MinObs-1,"",IFERROR((D137-AVERAGE(D$4:D137))/STDEV(D$4:D137),""))</f>
        <v>-1.05653116150121</v>
      </c>
      <c r="Z137" s="26" t="n">
        <f aca="false">IF(ROW()&lt;4+MinObs-1,"",IFERROR((E137-AVERAGE(E$4:E137))/STDEV(E$4:E137),""))</f>
        <v>-0.072528889065932</v>
      </c>
      <c r="AA137" s="26" t="n">
        <f aca="false">IF(ROW()&lt;4+MinObs-1,"",IFERROR((F137-AVERAGE(F$4:F137))/STDEV(F$4:F137),""))</f>
        <v>-0.651780692482847</v>
      </c>
      <c r="AB137" s="26" t="n">
        <f aca="false">IF(ROW()&lt;4+MinObs-1,"",IFERROR((G137-AVERAGE(G$4:G137))/STDEV(G$4:G137),""))</f>
        <v>3.47962550174777</v>
      </c>
      <c r="AC137" s="26" t="n">
        <f aca="false">IF(ROW()&lt;4+MinObs-1,"",IFERROR((H137-AVERAGE(H$4:H137))/STDEV(H$4:H137),""))</f>
        <v>-0.857316006214243</v>
      </c>
      <c r="AD137" s="26" t="n">
        <f aca="false">IF(ROW()&lt;4+MinObs-1,"",IFERROR((I137-AVERAGE(I$4:I137))/STDEV(I$4:I137),""))</f>
        <v>-0.425898051253302</v>
      </c>
      <c r="AE137" s="26" t="n">
        <f aca="false">IF(ROW()&lt;4+MinObs-1,"",IFERROR((J137-AVERAGE(J$4:J137))/STDEV(J$4:J137),""))</f>
        <v>-0.0931252170434322</v>
      </c>
      <c r="AF137" s="26" t="n">
        <f aca="false">IF(ROW()&lt;4+MinObs-1,"",IFERROR((K137-AVERAGE(K$4:K137))/STDEV(K$4:K137),""))</f>
        <v>0.272425163762674</v>
      </c>
      <c r="AG137" s="26" t="n">
        <f aca="false">IF(ROW()&lt;4+MinObs-1,"",IFERROR((L137-AVERAGE(L$4:L137))/STDEV(L$4:L137),""))</f>
        <v>2.63485251842532</v>
      </c>
      <c r="AH137" s="26" t="n">
        <f aca="false">IF(ROW()&lt;4+MinObs-1,"",IFERROR((M137-AVERAGE(M$4:M137))/STDEV(M$4:M137),""))</f>
        <v>-0.323707086204353</v>
      </c>
      <c r="AI137" s="26" t="n">
        <f aca="false">IF(ROW()&lt;4+MinObs-1,"",IFERROR((N137-AVERAGE(N$4:N137))/STDEV(N$4:N137),""))</f>
        <v>-0.479370511724432</v>
      </c>
      <c r="AJ137" s="26" t="n">
        <f aca="false">IF(ROW()&lt;4+MinObs-1,"",IFERROR((O137-AVERAGE(O$4:O137))/STDEV(O$4:O137),""))</f>
        <v>0.394004191228556</v>
      </c>
      <c r="AK137" s="26" t="n">
        <f aca="false">IF(ROW()&lt;4+MinObs-1,"",IFERROR((P137-AVERAGE(P$4:P137))/STDEV(P$4:P137),""))</f>
        <v>3.16823559556626</v>
      </c>
      <c r="AL137" s="26" t="n">
        <f aca="false">IF(ROW()&lt;4+MinObs-1,"",IFERROR((Q137-AVERAGE(Q$4:Q137))/STDEV(Q$4:Q137),""))</f>
        <v>0.616331686201419</v>
      </c>
      <c r="AM137" s="26" t="n">
        <f aca="false">IF(ROW()&lt;4+MinObs-1,"",IFERROR((R137-AVERAGE(R$4:R137))/STDEV(R$4:R137),""))</f>
        <v>-0.542186388136205</v>
      </c>
      <c r="AN137" s="26" t="n">
        <f aca="false">IF(ROW()&lt;4+MinObs-1,"",IFERROR((S137-AVERAGE(S$4:S137))/STDEV(S$4:S137),""))</f>
        <v>1.69294436054008</v>
      </c>
      <c r="AO137" s="26" t="n">
        <f aca="false">IF(ROW()&lt;4+MinObs-1,"",IFERROR((T137-AVERAGE(T$4:T137))/STDEV(T$4:T137),""))</f>
        <v>0.844726447516244</v>
      </c>
      <c r="AP137" s="26" t="n">
        <f aca="false">IF(ROW()&lt;4+MinObs-1,"",IFERROR((U137-AVERAGE(U$4:U137))/STDEV(U$4:U137),""))</f>
        <v>0.420107224496341</v>
      </c>
      <c r="AQ137" s="26" t="n">
        <f aca="false">IF(ROW()&lt;4+MinObs-1,"",IFERROR((V137-AVERAGE(V$4:V137))/STDEV(V$4:V137),""))</f>
        <v>2.27058749518216</v>
      </c>
      <c r="AR137" s="26" t="n">
        <f aca="false">IF(W137="",0,IF(W137&gt;=z4,w4,IF(W137&gt;=z3,w3,IF(W137&gt;=zEntry,w2,IF(AND(W137&gt;=ExitZ,AR136&gt;0),w2,0)))))</f>
        <v>0</v>
      </c>
      <c r="AS137" s="26" t="n">
        <f aca="false">IF(X137="",0,IF(X137&gt;=z4,w4,IF(X137&gt;=z3,w3,IF(X137&gt;=zEntry,w2,IF(AND(X137&gt;=ExitZ,AS136&gt;0),w2,0)))))</f>
        <v>0</v>
      </c>
      <c r="AT137" s="26" t="n">
        <f aca="false">IF(Y137="",0,IF(Y137&gt;=z4,w4,IF(Y137&gt;=z3,w3,IF(Y137&gt;=zEntry,w2,IF(AND(Y137&gt;=ExitZ,AT136&gt;0),w2,0)))))</f>
        <v>0</v>
      </c>
      <c r="AU137" s="26" t="n">
        <f aca="false">IF(Z137="",0,IF(Z137&gt;=z4,w4,IF(Z137&gt;=z3,w3,IF(Z137&gt;=zEntry,w2,IF(AND(Z137&gt;=ExitZ,AU136&gt;0),w2,0)))))</f>
        <v>0</v>
      </c>
      <c r="AV137" s="26" t="n">
        <f aca="false">IF(AA137="",0,IF(AA137&gt;=z4,w4,IF(AA137&gt;=z3,w3,IF(AA137&gt;=zEntry,w2,IF(AND(AA137&gt;=ExitZ,AV136&gt;0),w2,0)))))</f>
        <v>0</v>
      </c>
      <c r="AW137" s="26" t="n">
        <f aca="false">IF(AB137="",0,IF(AB137&gt;=z4,w4,IF(AB137&gt;=z3,w3,IF(AB137&gt;=zEntry,w2,IF(AND(AB137&gt;=ExitZ,AW136&gt;0),w2,0)))))</f>
        <v>1.5</v>
      </c>
      <c r="AX137" s="26" t="n">
        <f aca="false">IF(AC137="",0,IF(AC137&gt;=z4,w4,IF(AC137&gt;=z3,w3,IF(AC137&gt;=zEntry,w2,IF(AND(AC137&gt;=ExitZ,AX136&gt;0),w2,0)))))</f>
        <v>0</v>
      </c>
      <c r="AY137" s="26" t="n">
        <f aca="false">IF(AD137="",0,IF(AD137&gt;=z4,w4,IF(AD137&gt;=z3,w3,IF(AD137&gt;=zEntry,w2,IF(AND(AD137&gt;=ExitZ,AY136&gt;0),w2,0)))))</f>
        <v>0</v>
      </c>
      <c r="AZ137" s="26" t="n">
        <f aca="false">IF(AE137="",0,IF(AE137&gt;=z4,w4,IF(AE137&gt;=z3,w3,IF(AE137&gt;=zEntry,w2,IF(AND(AE137&gt;=ExitZ,AZ136&gt;0),w2,0)))))</f>
        <v>0</v>
      </c>
      <c r="BA137" s="26" t="n">
        <f aca="false">IF(AF137="",0,IF(AF137&gt;=z4,w4,IF(AF137&gt;=z3,w3,IF(AF137&gt;=zEntry,w2,IF(AND(AF137&gt;=ExitZ,BA136&gt;0),w2,0)))))</f>
        <v>0</v>
      </c>
      <c r="BB137" s="26" t="n">
        <f aca="false">IF(AG137="",0,IF(AG137&gt;=z4,w4,IF(AG137&gt;=z3,w3,IF(AG137&gt;=zEntry,w2,IF(AND(AG137&gt;=ExitZ,BB136&gt;0),w2,0)))))</f>
        <v>1</v>
      </c>
      <c r="BC137" s="26" t="n">
        <f aca="false">IF(AH137="",0,IF(AH137&gt;=z4,w4,IF(AH137&gt;=z3,w3,IF(AH137&gt;=zEntry,w2,IF(AND(AH137&gt;=ExitZ,BC136&gt;0),w2,0)))))</f>
        <v>0</v>
      </c>
      <c r="BD137" s="26" t="n">
        <f aca="false">IF(AI137="",0,IF(AI137&gt;=z4,w4,IF(AI137&gt;=z3,w3,IF(AI137&gt;=zEntry,w2,IF(AND(AI137&gt;=ExitZ,BD136&gt;0),w2,0)))))</f>
        <v>0</v>
      </c>
      <c r="BE137" s="26" t="n">
        <f aca="false">IF(AJ137="",0,IF(AJ137&gt;=z4,w4,IF(AJ137&gt;=z3,w3,IF(AJ137&gt;=zEntry,w2,IF(AND(AJ137&gt;=ExitZ,BE136&gt;0),w2,0)))))</f>
        <v>0</v>
      </c>
      <c r="BF137" s="26" t="n">
        <f aca="false">IF(AK137="",0,IF(AK137&gt;=z4,w4,IF(AK137&gt;=z3,w3,IF(AK137&gt;=zEntry,w2,IF(AND(AK137&gt;=ExitZ,BF136&gt;0),w2,0)))))</f>
        <v>1.5</v>
      </c>
      <c r="BG137" s="26" t="n">
        <f aca="false">IF(AL137="",0,IF(AL137&gt;=z4,w4,IF(AL137&gt;=z3,w3,IF(AL137&gt;=zEntry,w2,IF(AND(AL137&gt;=ExitZ,BG136&gt;0),w2,0)))))</f>
        <v>0</v>
      </c>
      <c r="BH137" s="26" t="n">
        <f aca="false">IF(AM137="",0,IF(AM137&gt;=z4,w4,IF(AM137&gt;=z3,w3,IF(AM137&gt;=zEntry,w2,IF(AND(AM137&gt;=ExitZ,BH136&gt;0),w2,0)))))</f>
        <v>0</v>
      </c>
      <c r="BI137" s="26" t="n">
        <f aca="false">IF(AN137="",0,IF(AN137&gt;=z4,w4,IF(AN137&gt;=z3,w3,IF(AN137&gt;=zEntry,w2,IF(AND(AN137&gt;=ExitZ,BI136&gt;0),w2,0)))))</f>
        <v>0</v>
      </c>
      <c r="BJ137" s="26" t="n">
        <f aca="false">IF(AO137="",0,IF(AO137&gt;=z4,w4,IF(AO137&gt;=z3,w3,IF(AO137&gt;=zEntry,w2,IF(AND(AO137&gt;=ExitZ,BJ136&gt;0),w2,0)))))</f>
        <v>0</v>
      </c>
      <c r="BK137" s="26" t="n">
        <f aca="false">IF(AP137="",0,IF(AP137&gt;=z4,w4,IF(AP137&gt;=z3,w3,IF(AP137&gt;=zEntry,w2,IF(AND(AP137&gt;=ExitZ,BK136&gt;0),w2,0)))))</f>
        <v>0</v>
      </c>
      <c r="BL137" s="26" t="n">
        <f aca="false">IF(AQ137="",0,IF(AQ137&gt;=z4,w4,IF(AQ137&gt;=z3,w3,IF(AQ137&gt;=zEntry,w2,IF(AND(AQ137&gt;=ExitZ,BL136&gt;0),w2,0)))))</f>
        <v>1</v>
      </c>
      <c r="BM137" s="23" t="n">
        <f aca="false">IF(Rates_Data!AD136&gt;=Rates_Data!AE136,Rates_Data!AK137-Rates_Data!AL137,Rates_Data!AL137-Rates_Data!AK137)</f>
        <v>-0.012464</v>
      </c>
      <c r="BN137" s="23" t="n">
        <f aca="false">IF(Rates_Data!AD136&gt;=Rates_Data!AF136,Rates_Data!AK137-Rates_Data!AM137,Rates_Data!AM137-Rates_Data!AK137)</f>
        <v>-0.002375</v>
      </c>
      <c r="BO137" s="23" t="n">
        <f aca="false">IF(Rates_Data!AD136&gt;=Rates_Data!AG136,Rates_Data!AK137-Rates_Data!AN137,Rates_Data!AN137-Rates_Data!AK137)</f>
        <v>0.011229</v>
      </c>
      <c r="BP137" s="23" t="n">
        <f aca="false">IF(Rates_Data!AD136&gt;=Rates_Data!AH136,Rates_Data!AK137-Rates_Data!AO137,Rates_Data!AO137-Rates_Data!AK137)</f>
        <v>-0.012141</v>
      </c>
      <c r="BQ137" s="23" t="n">
        <f aca="false">IF(Rates_Data!AD136&gt;=Rates_Data!AI136,Rates_Data!AK137-Rates_Data!AP137,Rates_Data!AP137-Rates_Data!AK137)</f>
        <v>0.004826</v>
      </c>
      <c r="BR137" s="23" t="n">
        <f aca="false">IF(Rates_Data!AD136&gt;=Rates_Data!AJ136,Rates_Data!AK137-Rates_Data!AQ137,Rates_Data!AQ137-Rates_Data!AK137)</f>
        <v>-0.014307</v>
      </c>
      <c r="BS137" s="23" t="n">
        <f aca="false">IF(Rates_Data!AE136&gt;=Rates_Data!AF136,Rates_Data!AL137-Rates_Data!AM137,Rates_Data!AM137-Rates_Data!AL137)</f>
        <v>0.010089</v>
      </c>
      <c r="BT137" s="23" t="n">
        <f aca="false">IF(Rates_Data!AE136&gt;=Rates_Data!AG136,Rates_Data!AL137-Rates_Data!AN137,Rates_Data!AN137-Rates_Data!AL137)</f>
        <v>-0.001235</v>
      </c>
      <c r="BU137" s="23" t="n">
        <f aca="false">IF(Rates_Data!AE136&gt;=Rates_Data!AH136,Rates_Data!AL137-Rates_Data!AO137,Rates_Data!AO137-Rates_Data!AL137)</f>
        <v>0.000322999999999989</v>
      </c>
      <c r="BV137" s="23" t="n">
        <f aca="false">IF(Rates_Data!AE136&gt;=Rates_Data!AI136,Rates_Data!AL137-Rates_Data!AP137,Rates_Data!AP137-Rates_Data!AL137)</f>
        <v>-0.007638</v>
      </c>
      <c r="BW137" s="23" t="n">
        <f aca="false">IF(Rates_Data!AE136&gt;=Rates_Data!AJ136,Rates_Data!AL137-Rates_Data!AQ137,Rates_Data!AQ137-Rates_Data!AL137)</f>
        <v>-0.00184300000000001</v>
      </c>
      <c r="BX137" s="23" t="n">
        <f aca="false">IF(Rates_Data!AF136&gt;=Rates_Data!AG136,Rates_Data!AM137-Rates_Data!AN137,Rates_Data!AN137-Rates_Data!AM137)</f>
        <v>0.008854</v>
      </c>
      <c r="BY137" s="23" t="n">
        <f aca="false">IF(Rates_Data!AF136&gt;=Rates_Data!AH136,Rates_Data!AM137-Rates_Data!AO137,Rates_Data!AO137-Rates_Data!AM137)</f>
        <v>-0.009766</v>
      </c>
      <c r="BZ137" s="23" t="n">
        <f aca="false">IF(Rates_Data!AF136&gt;=Rates_Data!AI136,Rates_Data!AM137-Rates_Data!AP137,Rates_Data!AP137-Rates_Data!AM137)</f>
        <v>0.002451</v>
      </c>
      <c r="CA137" s="23" t="n">
        <f aca="false">IF(Rates_Data!AF136&gt;=Rates_Data!AJ136,Rates_Data!AM137-Rates_Data!AQ137,Rates_Data!AQ137-Rates_Data!AM137)</f>
        <v>-0.011932</v>
      </c>
      <c r="CB137" s="23" t="n">
        <f aca="false">IF(Rates_Data!AG136&gt;=Rates_Data!AH136,Rates_Data!AN137-Rates_Data!AO137,Rates_Data!AO137-Rates_Data!AN137)</f>
        <v>-0.00091200000000001</v>
      </c>
      <c r="CC137" s="23" t="n">
        <f aca="false">IF(Rates_Data!AG136&gt;=Rates_Data!AI136,Rates_Data!AN137-Rates_Data!AP137,Rates_Data!AP137-Rates_Data!AN137)</f>
        <v>0.006403</v>
      </c>
      <c r="CD137" s="23" t="n">
        <f aca="false">IF(Rates_Data!AG136&gt;=Rates_Data!AJ136,Rates_Data!AN137-Rates_Data!AQ137,Rates_Data!AQ137-Rates_Data!AN137)</f>
        <v>-0.00307800000000001</v>
      </c>
      <c r="CE137" s="23" t="n">
        <f aca="false">IF(Rates_Data!AH136&gt;=Rates_Data!AI136,Rates_Data!AO137-Rates_Data!AP137,Rates_Data!AP137-Rates_Data!AO137)</f>
        <v>-0.00731500000000001</v>
      </c>
      <c r="CF137" s="23" t="n">
        <f aca="false">IF(Rates_Data!AH136&gt;=Rates_Data!AJ136,Rates_Data!AO137-Rates_Data!AQ137,Rates_Data!AQ137-Rates_Data!AO137)</f>
        <v>-0.002166</v>
      </c>
      <c r="CG137" s="23" t="n">
        <f aca="false">IF(Rates_Data!AI136&gt;=Rates_Data!AJ136,Rates_Data!AP137-Rates_Data!AQ137,Rates_Data!AQ137-Rates_Data!AP137)</f>
        <v>-0.00948100000000001</v>
      </c>
      <c r="CH137" s="27" t="n">
        <f aca="false">IF(ROW()&lt;4+VolLB,"",STDEV(INDEX($BM:$BM,ROW()-VolLB+1):INDEX($BM:$BM,ROW()))*SQRT(12))</f>
        <v>0.0230076768130408</v>
      </c>
      <c r="CI137" s="27" t="n">
        <f aca="false">IF(ROW()&lt;4+VolLB,"",STDEV(INDEX($BN:$BN,ROW()-VolLB+1):INDEX($BN:$BN,ROW()))*SQRT(12))</f>
        <v>0.0194877512912721</v>
      </c>
      <c r="CJ137" s="27" t="n">
        <f aca="false">IF(ROW()&lt;4+VolLB,"",STDEV(INDEX($BO:$BO,ROW()-VolLB+1):INDEX($BO:$BO,ROW()))*SQRT(12))</f>
        <v>0.0213537260609411</v>
      </c>
      <c r="CK137" s="27" t="n">
        <f aca="false">IF(ROW()&lt;4+VolLB,"",STDEV(INDEX($BP:$BP,ROW()-VolLB+1):INDEX($BP:$BP,ROW()))*SQRT(12))</f>
        <v>0.0207539079500705</v>
      </c>
      <c r="CL137" s="27" t="n">
        <f aca="false">IF(ROW()&lt;4+VolLB,"",STDEV(INDEX($BQ:$BQ,ROW()-VolLB+1):INDEX($BQ:$BQ,ROW()))*SQRT(12))</f>
        <v>0.0194799279014995</v>
      </c>
      <c r="CM137" s="27" t="n">
        <f aca="false">IF(ROW()&lt;4+VolLB,"",STDEV(INDEX($BR:$BR,ROW()-VolLB+1):INDEX($BR:$BR,ROW()))*SQRT(12))</f>
        <v>0.0192756275982071</v>
      </c>
      <c r="CN137" s="27" t="n">
        <f aca="false">IF(ROW()&lt;4+VolLB,"",STDEV(INDEX($BS:$BS,ROW()-VolLB+1):INDEX($BS:$BS,ROW()))*SQRT(12))</f>
        <v>0.020805843683698</v>
      </c>
      <c r="CO137" s="27" t="n">
        <f aca="false">IF(ROW()&lt;4+VolLB,"",STDEV(INDEX($BT:$BT,ROW()-VolLB+1):INDEX($BT:$BT,ROW()))*SQRT(12))</f>
        <v>0.0160316474402233</v>
      </c>
      <c r="CP137" s="27" t="n">
        <f aca="false">IF(ROW()&lt;4+VolLB,"",STDEV(INDEX($BU:$BU,ROW()-VolLB+1):INDEX($BU:$BU,ROW()))*SQRT(12))</f>
        <v>0.0217430910219885</v>
      </c>
      <c r="CQ137" s="27" t="n">
        <f aca="false">IF(ROW()&lt;4+VolLB,"",STDEV(INDEX($BV:$BV,ROW()-VolLB+1):INDEX($BV:$BV,ROW()))*SQRT(12))</f>
        <v>0.0186365113235897</v>
      </c>
      <c r="CR137" s="27" t="n">
        <f aca="false">IF(ROW()&lt;4+VolLB,"",STDEV(INDEX($BW:$BW,ROW()-VolLB+1):INDEX($BW:$BW,ROW()))*SQRT(12))</f>
        <v>0.0163469041892166</v>
      </c>
      <c r="CS137" s="27" t="n">
        <f aca="false">IF(ROW()&lt;4+VolLB,"",STDEV(INDEX($BX:$BX,ROW()-VolLB+1):INDEX($BX:$BX,ROW()))*SQRT(12))</f>
        <v>0.0181199808165041</v>
      </c>
      <c r="CT137" s="27" t="n">
        <f aca="false">IF(ROW()&lt;4+VolLB,"",STDEV(INDEX($BY:$BY,ROW()-VolLB+1):INDEX($BY:$BY,ROW()))*SQRT(12))</f>
        <v>0.0173468741454778</v>
      </c>
      <c r="CU137" s="27" t="n">
        <f aca="false">IF(ROW()&lt;4+VolLB,"",STDEV(INDEX($BZ:$BZ,ROW()-VolLB+1):INDEX($BZ:$BZ,ROW()))*SQRT(12))</f>
        <v>0.0176302382586607</v>
      </c>
      <c r="CV137" s="27" t="n">
        <f aca="false">IF(ROW()&lt;4+VolLB,"",STDEV(INDEX($CA:$CA,ROW()-VolLB+1):INDEX($CA:$CA,ROW()))*SQRT(12))</f>
        <v>0.0163320037355815</v>
      </c>
      <c r="CW137" s="27" t="n">
        <f aca="false">IF(ROW()&lt;4+VolLB,"",STDEV(INDEX($CB:$CB,ROW()-VolLB+1):INDEX($CB:$CB,ROW()))*SQRT(12))</f>
        <v>0.02091704665851</v>
      </c>
      <c r="CX137" s="27" t="n">
        <f aca="false">IF(ROW()&lt;4+VolLB,"",STDEV(INDEX($CC:$CC,ROW()-VolLB+1):INDEX($CC:$CC,ROW()))*SQRT(12))</f>
        <v>0.0200639595598438</v>
      </c>
      <c r="CY137" s="27" t="n">
        <f aca="false">IF(ROW()&lt;4+VolLB,"",STDEV(INDEX($CD:$CD,ROW()-VolLB+1):INDEX($CD:$CD,ROW()))*SQRT(12))</f>
        <v>0.0152102767699686</v>
      </c>
      <c r="CZ137" s="27" t="n">
        <f aca="false">IF(ROW()&lt;4+VolLB,"",STDEV(INDEX($CE:$CE,ROW()-VolLB+1):INDEX($CE:$CE,ROW()))*SQRT(12))</f>
        <v>0.0205718594247208</v>
      </c>
      <c r="DA137" s="27" t="n">
        <f aca="false">IF(ROW()&lt;4+VolLB,"",STDEV(INDEX($CF:$CF,ROW()-VolLB+1):INDEX($CF:$CF,ROW()))*SQRT(12))</f>
        <v>0.0167869633576603</v>
      </c>
      <c r="DB137" s="27" t="n">
        <f aca="false">IF(ROW()&lt;4+VolLB,"",STDEV(INDEX($CG:$CG,ROW()-VolLB+1):INDEX($CG:$CG,ROW()))*SQRT(12))</f>
        <v>0.0186073026921204</v>
      </c>
      <c r="DC137" s="26" t="n">
        <f aca="false">IF(OR(AR137=0,CH137="",CH137=0),0,AR137*MIN(MaxScal,TgtVol/CH137))</f>
        <v>0</v>
      </c>
      <c r="DD137" s="26" t="n">
        <f aca="false">IF(OR(AS137=0,CI137="",CI137=0),0,AS137*MIN(MaxScal,TgtVol/CI137))</f>
        <v>0</v>
      </c>
      <c r="DE137" s="26" t="n">
        <f aca="false">IF(OR(AT137=0,CJ137="",CJ137=0),0,AT137*MIN(MaxScal,TgtVol/CJ137))</f>
        <v>0</v>
      </c>
      <c r="DF137" s="26" t="n">
        <f aca="false">IF(OR(AU137=0,CK137="",CK137=0),0,AU137*MIN(MaxScal,TgtVol/CK137))</f>
        <v>0</v>
      </c>
      <c r="DG137" s="26" t="n">
        <f aca="false">IF(OR(AV137=0,CL137="",CL137=0),0,AV137*MIN(MaxScal,TgtVol/CL137))</f>
        <v>0</v>
      </c>
      <c r="DH137" s="26" t="n">
        <f aca="false">IF(OR(AW137=0,CM137="",CM137=0),0,AW137*MIN(MaxScal,TgtVol/CM137))</f>
        <v>1.55636955773053</v>
      </c>
      <c r="DI137" s="26" t="n">
        <f aca="false">IF(OR(AX137=0,CN137="",CN137=0),0,AX137*MIN(MaxScal,TgtVol/CN137))</f>
        <v>0</v>
      </c>
      <c r="DJ137" s="26" t="n">
        <f aca="false">IF(OR(AY137=0,CO137="",CO137=0),0,AY137*MIN(MaxScal,TgtVol/CO137))</f>
        <v>0</v>
      </c>
      <c r="DK137" s="26" t="n">
        <f aca="false">IF(OR(AZ137=0,CP137="",CP137=0),0,AZ137*MIN(MaxScal,TgtVol/CP137))</f>
        <v>0</v>
      </c>
      <c r="DL137" s="26" t="n">
        <f aca="false">IF(OR(BA137=0,CQ137="",CQ137=0),0,BA137*MIN(MaxScal,TgtVol/CQ137))</f>
        <v>0</v>
      </c>
      <c r="DM137" s="26" t="n">
        <f aca="false">IF(OR(BB137=0,CR137="",CR137=0),0,BB137*MIN(MaxScal,TgtVol/CR137))</f>
        <v>1.22347325025574</v>
      </c>
      <c r="DN137" s="26" t="n">
        <f aca="false">IF(OR(BC137=0,CS137="",CS137=0),0,BC137*MIN(MaxScal,TgtVol/CS137))</f>
        <v>0</v>
      </c>
      <c r="DO137" s="26" t="n">
        <f aca="false">IF(OR(BD137=0,CT137="",CT137=0),0,BD137*MIN(MaxScal,TgtVol/CT137))</f>
        <v>0</v>
      </c>
      <c r="DP137" s="26" t="n">
        <f aca="false">IF(OR(BE137=0,CU137="",CU137=0),0,BE137*MIN(MaxScal,TgtVol/CU137))</f>
        <v>0</v>
      </c>
      <c r="DQ137" s="26" t="n">
        <f aca="false">IF(OR(BF137=0,CV137="",CV137=0),0,BF137*MIN(MaxScal,TgtVol/CV137))</f>
        <v>1.836884223498</v>
      </c>
      <c r="DR137" s="26" t="n">
        <f aca="false">IF(OR(BG137=0,CW137="",CW137=0),0,BG137*MIN(MaxScal,TgtVol/CW137))</f>
        <v>0</v>
      </c>
      <c r="DS137" s="26" t="n">
        <f aca="false">IF(OR(BH137=0,CX137="",CX137=0),0,BH137*MIN(MaxScal,TgtVol/CX137))</f>
        <v>0</v>
      </c>
      <c r="DT137" s="26" t="n">
        <f aca="false">IF(OR(BI137=0,CY137="",CY137=0),0,BI137*MIN(MaxScal,TgtVol/CY137))</f>
        <v>0</v>
      </c>
      <c r="DU137" s="26" t="n">
        <f aca="false">IF(OR(BJ137=0,CZ137="",CZ137=0),0,BJ137*MIN(MaxScal,TgtVol/CZ137))</f>
        <v>0</v>
      </c>
      <c r="DV137" s="26" t="n">
        <f aca="false">IF(OR(BK137=0,DA137="",DA137=0),0,BK137*MIN(MaxScal,TgtVol/DA137))</f>
        <v>0</v>
      </c>
      <c r="DW137" s="26" t="n">
        <f aca="false">IF(OR(BL137=0,DB137="",DB137=0),0,BL137*MIN(MaxScal,TgtVol/DB137))</f>
        <v>1.07484681315306</v>
      </c>
      <c r="DX137" s="28" t="n">
        <f aca="false">IFERROR(DC136*BM137,"")</f>
        <v>-0</v>
      </c>
      <c r="DY137" s="28" t="n">
        <f aca="false">IFERROR(DD136*BN137,"")</f>
        <v>-0</v>
      </c>
      <c r="DZ137" s="28" t="n">
        <f aca="false">IFERROR(DE136*BO137,"")</f>
        <v>0</v>
      </c>
      <c r="EA137" s="28" t="n">
        <f aca="false">IFERROR(DF136*BP137,"")</f>
        <v>-0</v>
      </c>
      <c r="EB137" s="28" t="n">
        <f aca="false">IFERROR(DG136*BQ137,"")</f>
        <v>0</v>
      </c>
      <c r="EC137" s="28" t="n">
        <f aca="false">IFERROR(DH136*BR137,"")</f>
        <v>-0.0162561181298706</v>
      </c>
      <c r="ED137" s="28" t="n">
        <f aca="false">IFERROR(DI136*BS137,"")</f>
        <v>0</v>
      </c>
      <c r="EE137" s="28" t="n">
        <f aca="false">IFERROR(DJ136*BT137,"")</f>
        <v>-0</v>
      </c>
      <c r="EF137" s="28" t="n">
        <f aca="false">IFERROR(DK136*BU137,"")</f>
        <v>0</v>
      </c>
      <c r="EG137" s="28" t="n">
        <f aca="false">IFERROR(DL136*BV137,"")</f>
        <v>-0</v>
      </c>
      <c r="EH137" s="28" t="n">
        <f aca="false">IFERROR(DM136*BW137,"")</f>
        <v>-0</v>
      </c>
      <c r="EI137" s="28" t="n">
        <f aca="false">IFERROR(DN136*BX137,"")</f>
        <v>0</v>
      </c>
      <c r="EJ137" s="28" t="n">
        <f aca="false">IFERROR(DO136*BY137,"")</f>
        <v>-0</v>
      </c>
      <c r="EK137" s="28" t="n">
        <f aca="false">IFERROR(DP136*BZ137,"")</f>
        <v>0</v>
      </c>
      <c r="EL137" s="28" t="n">
        <f aca="false">IFERROR(DQ136*CA137,"")</f>
        <v>-0</v>
      </c>
      <c r="EM137" s="28" t="n">
        <f aca="false">IFERROR(DR136*CB137,"")</f>
        <v>-0</v>
      </c>
      <c r="EN137" s="28" t="n">
        <f aca="false">IFERROR(DS136*CC137,"")</f>
        <v>0</v>
      </c>
      <c r="EO137" s="28" t="n">
        <f aca="false">IFERROR(DT136*CD137,"")</f>
        <v>-0</v>
      </c>
      <c r="EP137" s="28" t="n">
        <f aca="false">IFERROR(DU136*CE137,"")</f>
        <v>-0</v>
      </c>
      <c r="EQ137" s="28" t="n">
        <f aca="false">IFERROR(DV136*CF137,"")</f>
        <v>-0</v>
      </c>
      <c r="ER137" s="28" t="n">
        <f aca="false">IFERROR(DW136*CG137,"")</f>
        <v>-0</v>
      </c>
      <c r="ES137" s="28" t="n">
        <f aca="false">IF(ROW()=4,"",SUM(DX137:ER137))</f>
        <v>-0.0162561181298706</v>
      </c>
      <c r="ET137" s="29" t="n">
        <f aca="false">COUNTIF(AR137:BL137,"&gt;0")</f>
        <v>4</v>
      </c>
    </row>
    <row r="138" customFormat="false" ht="15" hidden="false" customHeight="false" outlineLevel="0" collapsed="false">
      <c r="A138" s="19" t="n">
        <v>42094</v>
      </c>
      <c r="B138" s="23" t="n">
        <f aca="false">ABS(Rates_Data!AD138-Rates_Data!AE138)</f>
        <v>0.414244444444444</v>
      </c>
      <c r="C138" s="23" t="n">
        <f aca="false">ABS(Rates_Data!AD138-Rates_Data!AF138)</f>
        <v>0.148844444444444</v>
      </c>
      <c r="D138" s="23" t="n">
        <f aca="false">ABS(Rates_Data!AD138-Rates_Data!AG138)</f>
        <v>0.17914074074074</v>
      </c>
      <c r="E138" s="23" t="n">
        <f aca="false">ABS(Rates_Data!AD138-Rates_Data!AH138)</f>
        <v>0.690718518518519</v>
      </c>
      <c r="F138" s="23" t="n">
        <f aca="false">ABS(Rates_Data!AD138-Rates_Data!AI138)</f>
        <v>0.0731037037037037</v>
      </c>
      <c r="G138" s="23" t="n">
        <f aca="false">ABS(Rates_Data!AD138-Rates_Data!AJ138)</f>
        <v>1.63685925925926</v>
      </c>
      <c r="H138" s="23" t="n">
        <f aca="false">ABS(Rates_Data!AE138-Rates_Data!AF138)</f>
        <v>0.2654</v>
      </c>
      <c r="I138" s="23" t="n">
        <f aca="false">ABS(Rates_Data!AE138-Rates_Data!AG138)</f>
        <v>0.235103703703704</v>
      </c>
      <c r="J138" s="23" t="n">
        <f aca="false">ABS(Rates_Data!AE138-Rates_Data!AH138)</f>
        <v>0.276474074074074</v>
      </c>
      <c r="K138" s="23" t="n">
        <f aca="false">ABS(Rates_Data!AE138-Rates_Data!AI138)</f>
        <v>0.341140740740741</v>
      </c>
      <c r="L138" s="23" t="n">
        <f aca="false">ABS(Rates_Data!AE138-Rates_Data!AJ138)</f>
        <v>1.22261481481481</v>
      </c>
      <c r="M138" s="23" t="n">
        <f aca="false">ABS(Rates_Data!AF138-Rates_Data!AG138)</f>
        <v>0.0302962962962961</v>
      </c>
      <c r="N138" s="23" t="n">
        <f aca="false">ABS(Rates_Data!AF138-Rates_Data!AH138)</f>
        <v>0.541874074074074</v>
      </c>
      <c r="O138" s="23" t="n">
        <f aca="false">ABS(Rates_Data!AF138-Rates_Data!AI138)</f>
        <v>0.0757407407407407</v>
      </c>
      <c r="P138" s="23" t="n">
        <f aca="false">ABS(Rates_Data!AF138-Rates_Data!AJ138)</f>
        <v>1.48801481481482</v>
      </c>
      <c r="Q138" s="23" t="n">
        <f aca="false">ABS(Rates_Data!AG138-Rates_Data!AH138)</f>
        <v>0.511577777777778</v>
      </c>
      <c r="R138" s="23" t="n">
        <f aca="false">ABS(Rates_Data!AG138-Rates_Data!AI138)</f>
        <v>0.106037037037037</v>
      </c>
      <c r="S138" s="23" t="n">
        <f aca="false">ABS(Rates_Data!AG138-Rates_Data!AJ138)</f>
        <v>1.45771851851852</v>
      </c>
      <c r="T138" s="23" t="n">
        <f aca="false">ABS(Rates_Data!AH138-Rates_Data!AI138)</f>
        <v>0.617614814814815</v>
      </c>
      <c r="U138" s="23" t="n">
        <f aca="false">ABS(Rates_Data!AH138-Rates_Data!AJ138)</f>
        <v>0.946140740740741</v>
      </c>
      <c r="V138" s="23" t="n">
        <f aca="false">ABS(Rates_Data!AI138-Rates_Data!AJ138)</f>
        <v>1.56375555555556</v>
      </c>
      <c r="W138" s="26" t="n">
        <f aca="false">IF(ROW()&lt;4+MinObs-1,"",IFERROR((B138-AVERAGE(B$4:B138))/STDEV(B$4:B138),""))</f>
        <v>0.226950694657106</v>
      </c>
      <c r="X138" s="26" t="n">
        <f aca="false">IF(ROW()&lt;4+MinObs-1,"",IFERROR((C138-AVERAGE(C$4:C138))/STDEV(C$4:C138),""))</f>
        <v>-0.712162064970798</v>
      </c>
      <c r="Y138" s="26" t="n">
        <f aca="false">IF(ROW()&lt;4+MinObs-1,"",IFERROR((D138-AVERAGE(D$4:D138))/STDEV(D$4:D138),""))</f>
        <v>-0.7742980721645</v>
      </c>
      <c r="Z138" s="26" t="n">
        <f aca="false">IF(ROW()&lt;4+MinObs-1,"",IFERROR((E138-AVERAGE(E$4:E138))/STDEV(E$4:E138),""))</f>
        <v>0.0661208841522308</v>
      </c>
      <c r="AA138" s="26" t="n">
        <f aca="false">IF(ROW()&lt;4+MinObs-1,"",IFERROR((F138-AVERAGE(F$4:F138))/STDEV(F$4:F138),""))</f>
        <v>-1.19009117598359</v>
      </c>
      <c r="AB138" s="26" t="n">
        <f aca="false">IF(ROW()&lt;4+MinObs-1,"",IFERROR((G138-AVERAGE(G$4:G138))/STDEV(G$4:G138),""))</f>
        <v>3.5928031453221</v>
      </c>
      <c r="AC138" s="26" t="n">
        <f aca="false">IF(ROW()&lt;4+MinObs-1,"",IFERROR((H138-AVERAGE(H$4:H138))/STDEV(H$4:H138),""))</f>
        <v>-0.176244557357245</v>
      </c>
      <c r="AD138" s="26" t="n">
        <f aca="false">IF(ROW()&lt;4+MinObs-1,"",IFERROR((I138-AVERAGE(I$4:I138))/STDEV(I$4:I138),""))</f>
        <v>-0.392865924783587</v>
      </c>
      <c r="AE138" s="26" t="n">
        <f aca="false">IF(ROW()&lt;4+MinObs-1,"",IFERROR((J138-AVERAGE(J$4:J138))/STDEV(J$4:J138),""))</f>
        <v>-0.623861030078121</v>
      </c>
      <c r="AF138" s="26" t="n">
        <f aca="false">IF(ROW()&lt;4+MinObs-1,"",IFERROR((K138-AVERAGE(K$4:K138))/STDEV(K$4:K138),""))</f>
        <v>-0.140260354170453</v>
      </c>
      <c r="AG138" s="26" t="n">
        <f aca="false">IF(ROW()&lt;4+MinObs-1,"",IFERROR((L138-AVERAGE(L$4:L138))/STDEV(L$4:L138),""))</f>
        <v>2.19883895156053</v>
      </c>
      <c r="AH138" s="26" t="n">
        <f aca="false">IF(ROW()&lt;4+MinObs-1,"",IFERROR((M138-AVERAGE(M$4:M138))/STDEV(M$4:M138),""))</f>
        <v>-0.997545575630927</v>
      </c>
      <c r="AI138" s="26" t="n">
        <f aca="false">IF(ROW()&lt;4+MinObs-1,"",IFERROR((N138-AVERAGE(N$4:N138))/STDEV(N$4:N138),""))</f>
        <v>0.0341499245851789</v>
      </c>
      <c r="AJ138" s="26" t="n">
        <f aca="false">IF(ROW()&lt;4+MinObs-1,"",IFERROR((O138-AVERAGE(O$4:O138))/STDEV(O$4:O138),""))</f>
        <v>-1.05188692249382</v>
      </c>
      <c r="AK138" s="26" t="n">
        <f aca="false">IF(ROW()&lt;4+MinObs-1,"",IFERROR((P138-AVERAGE(P$4:P138))/STDEV(P$4:P138),""))</f>
        <v>3.81974760858584</v>
      </c>
      <c r="AL138" s="26" t="n">
        <f aca="false">IF(ROW()&lt;4+MinObs-1,"",IFERROR((Q138-AVERAGE(Q$4:Q138))/STDEV(Q$4:Q138),""))</f>
        <v>0.208628902278911</v>
      </c>
      <c r="AM138" s="26" t="n">
        <f aca="false">IF(ROW()&lt;4+MinObs-1,"",IFERROR((R138-AVERAGE(R$4:R138))/STDEV(R$4:R138),""))</f>
        <v>-0.845595619082556</v>
      </c>
      <c r="AN138" s="26" t="n">
        <f aca="false">IF(ROW()&lt;4+MinObs-1,"",IFERROR((S138-AVERAGE(S$4:S138))/STDEV(S$4:S138),""))</f>
        <v>1.4274162284199</v>
      </c>
      <c r="AO138" s="26" t="n">
        <f aca="false">IF(ROW()&lt;4+MinObs-1,"",IFERROR((T138-AVERAGE(T$4:T138))/STDEV(T$4:T138),""))</f>
        <v>0.0183150292405871</v>
      </c>
      <c r="AP138" s="26" t="n">
        <f aca="false">IF(ROW()&lt;4+MinObs-1,"",IFERROR((U138-AVERAGE(U$4:U138))/STDEV(U$4:U138),""))</f>
        <v>0.517344875623271</v>
      </c>
      <c r="AQ138" s="26" t="n">
        <f aca="false">IF(ROW()&lt;4+MinObs-1,"",IFERROR((V138-AVERAGE(V$4:V138))/STDEV(V$4:V138),""))</f>
        <v>1.74026341410417</v>
      </c>
      <c r="AR138" s="26" t="n">
        <f aca="false">IF(W138="",0,IF(W138&gt;=z4,w4,IF(W138&gt;=z3,w3,IF(W138&gt;=zEntry,w2,IF(AND(W138&gt;=ExitZ,AR137&gt;0),w2,0)))))</f>
        <v>0</v>
      </c>
      <c r="AS138" s="26" t="n">
        <f aca="false">IF(X138="",0,IF(X138&gt;=z4,w4,IF(X138&gt;=z3,w3,IF(X138&gt;=zEntry,w2,IF(AND(X138&gt;=ExitZ,AS137&gt;0),w2,0)))))</f>
        <v>0</v>
      </c>
      <c r="AT138" s="26" t="n">
        <f aca="false">IF(Y138="",0,IF(Y138&gt;=z4,w4,IF(Y138&gt;=z3,w3,IF(Y138&gt;=zEntry,w2,IF(AND(Y138&gt;=ExitZ,AT137&gt;0),w2,0)))))</f>
        <v>0</v>
      </c>
      <c r="AU138" s="26" t="n">
        <f aca="false">IF(Z138="",0,IF(Z138&gt;=z4,w4,IF(Z138&gt;=z3,w3,IF(Z138&gt;=zEntry,w2,IF(AND(Z138&gt;=ExitZ,AU137&gt;0),w2,0)))))</f>
        <v>0</v>
      </c>
      <c r="AV138" s="26" t="n">
        <f aca="false">IF(AA138="",0,IF(AA138&gt;=z4,w4,IF(AA138&gt;=z3,w3,IF(AA138&gt;=zEntry,w2,IF(AND(AA138&gt;=ExitZ,AV137&gt;0),w2,0)))))</f>
        <v>0</v>
      </c>
      <c r="AW138" s="26" t="n">
        <f aca="false">IF(AB138="",0,IF(AB138&gt;=z4,w4,IF(AB138&gt;=z3,w3,IF(AB138&gt;=zEntry,w2,IF(AND(AB138&gt;=ExitZ,AW137&gt;0),w2,0)))))</f>
        <v>1.5</v>
      </c>
      <c r="AX138" s="26" t="n">
        <f aca="false">IF(AC138="",0,IF(AC138&gt;=z4,w4,IF(AC138&gt;=z3,w3,IF(AC138&gt;=zEntry,w2,IF(AND(AC138&gt;=ExitZ,AX137&gt;0),w2,0)))))</f>
        <v>0</v>
      </c>
      <c r="AY138" s="26" t="n">
        <f aca="false">IF(AD138="",0,IF(AD138&gt;=z4,w4,IF(AD138&gt;=z3,w3,IF(AD138&gt;=zEntry,w2,IF(AND(AD138&gt;=ExitZ,AY137&gt;0),w2,0)))))</f>
        <v>0</v>
      </c>
      <c r="AZ138" s="26" t="n">
        <f aca="false">IF(AE138="",0,IF(AE138&gt;=z4,w4,IF(AE138&gt;=z3,w3,IF(AE138&gt;=zEntry,w2,IF(AND(AE138&gt;=ExitZ,AZ137&gt;0),w2,0)))))</f>
        <v>0</v>
      </c>
      <c r="BA138" s="26" t="n">
        <f aca="false">IF(AF138="",0,IF(AF138&gt;=z4,w4,IF(AF138&gt;=z3,w3,IF(AF138&gt;=zEntry,w2,IF(AND(AF138&gt;=ExitZ,BA137&gt;0),w2,0)))))</f>
        <v>0</v>
      </c>
      <c r="BB138" s="26" t="n">
        <f aca="false">IF(AG138="",0,IF(AG138&gt;=z4,w4,IF(AG138&gt;=z3,w3,IF(AG138&gt;=zEntry,w2,IF(AND(AG138&gt;=ExitZ,BB137&gt;0),w2,0)))))</f>
        <v>1</v>
      </c>
      <c r="BC138" s="26" t="n">
        <f aca="false">IF(AH138="",0,IF(AH138&gt;=z4,w4,IF(AH138&gt;=z3,w3,IF(AH138&gt;=zEntry,w2,IF(AND(AH138&gt;=ExitZ,BC137&gt;0),w2,0)))))</f>
        <v>0</v>
      </c>
      <c r="BD138" s="26" t="n">
        <f aca="false">IF(AI138="",0,IF(AI138&gt;=z4,w4,IF(AI138&gt;=z3,w3,IF(AI138&gt;=zEntry,w2,IF(AND(AI138&gt;=ExitZ,BD137&gt;0),w2,0)))))</f>
        <v>0</v>
      </c>
      <c r="BE138" s="26" t="n">
        <f aca="false">IF(AJ138="",0,IF(AJ138&gt;=z4,w4,IF(AJ138&gt;=z3,w3,IF(AJ138&gt;=zEntry,w2,IF(AND(AJ138&gt;=ExitZ,BE137&gt;0),w2,0)))))</f>
        <v>0</v>
      </c>
      <c r="BF138" s="26" t="n">
        <f aca="false">IF(AK138="",0,IF(AK138&gt;=z4,w4,IF(AK138&gt;=z3,w3,IF(AK138&gt;=zEntry,w2,IF(AND(AK138&gt;=ExitZ,BF137&gt;0),w2,0)))))</f>
        <v>1.5</v>
      </c>
      <c r="BG138" s="26" t="n">
        <f aca="false">IF(AL138="",0,IF(AL138&gt;=z4,w4,IF(AL138&gt;=z3,w3,IF(AL138&gt;=zEntry,w2,IF(AND(AL138&gt;=ExitZ,BG137&gt;0),w2,0)))))</f>
        <v>0</v>
      </c>
      <c r="BH138" s="26" t="n">
        <f aca="false">IF(AM138="",0,IF(AM138&gt;=z4,w4,IF(AM138&gt;=z3,w3,IF(AM138&gt;=zEntry,w2,IF(AND(AM138&gt;=ExitZ,BH137&gt;0),w2,0)))))</f>
        <v>0</v>
      </c>
      <c r="BI138" s="26" t="n">
        <f aca="false">IF(AN138="",0,IF(AN138&gt;=z4,w4,IF(AN138&gt;=z3,w3,IF(AN138&gt;=zEntry,w2,IF(AND(AN138&gt;=ExitZ,BI137&gt;0),w2,0)))))</f>
        <v>0</v>
      </c>
      <c r="BJ138" s="26" t="n">
        <f aca="false">IF(AO138="",0,IF(AO138&gt;=z4,w4,IF(AO138&gt;=z3,w3,IF(AO138&gt;=zEntry,w2,IF(AND(AO138&gt;=ExitZ,BJ137&gt;0),w2,0)))))</f>
        <v>0</v>
      </c>
      <c r="BK138" s="26" t="n">
        <f aca="false">IF(AP138="",0,IF(AP138&gt;=z4,w4,IF(AP138&gt;=z3,w3,IF(AP138&gt;=zEntry,w2,IF(AND(AP138&gt;=ExitZ,BK137&gt;0),w2,0)))))</f>
        <v>0</v>
      </c>
      <c r="BL138" s="26" t="n">
        <f aca="false">IF(AQ138="",0,IF(AQ138&gt;=z4,w4,IF(AQ138&gt;=z3,w3,IF(AQ138&gt;=zEntry,w2,IF(AND(AQ138&gt;=ExitZ,BL137&gt;0),w2,0)))))</f>
        <v>0</v>
      </c>
      <c r="BM138" s="23" t="n">
        <f aca="false">IF(Rates_Data!AD137&gt;=Rates_Data!AE137,Rates_Data!AK138-Rates_Data!AL138,Rates_Data!AL138-Rates_Data!AK138)</f>
        <v>0.000835999999999992</v>
      </c>
      <c r="BN138" s="23" t="n">
        <f aca="false">IF(Rates_Data!AD137&gt;=Rates_Data!AF137,Rates_Data!AK138-Rates_Data!AM138,Rates_Data!AM138-Rates_Data!AK138)</f>
        <v>0.00319199999999999</v>
      </c>
      <c r="BO138" s="23" t="n">
        <f aca="false">IF(Rates_Data!AD137&gt;=Rates_Data!AG137,Rates_Data!AK138-Rates_Data!AN138,Rates_Data!AN138-Rates_Data!AK138)</f>
        <v>0.001444</v>
      </c>
      <c r="BP138" s="23" t="n">
        <f aca="false">IF(Rates_Data!AD137&gt;=Rates_Data!AH137,Rates_Data!AK138-Rates_Data!AO138,Rates_Data!AO138-Rates_Data!AK138)</f>
        <v>0.002679</v>
      </c>
      <c r="BQ138" s="23" t="n">
        <f aca="false">IF(Rates_Data!AD137&gt;=Rates_Data!AI137,Rates_Data!AK138-Rates_Data!AP138,Rates_Data!AP138-Rates_Data!AK138)</f>
        <v>0.00608</v>
      </c>
      <c r="BR138" s="23" t="n">
        <f aca="false">IF(Rates_Data!AD137&gt;=Rates_Data!AJ137,Rates_Data!AK138-Rates_Data!AQ138,Rates_Data!AQ138-Rates_Data!AK138)</f>
        <v>-0.002546</v>
      </c>
      <c r="BS138" s="23" t="n">
        <f aca="false">IF(Rates_Data!AE137&gt;=Rates_Data!AF137,Rates_Data!AL138-Rates_Data!AM138,Rates_Data!AM138-Rates_Data!AL138)</f>
        <v>0.002356</v>
      </c>
      <c r="BT138" s="23" t="n">
        <f aca="false">IF(Rates_Data!AE137&gt;=Rates_Data!AG137,Rates_Data!AL138-Rates_Data!AN138,Rates_Data!AN138-Rates_Data!AL138)</f>
        <v>0.00227999999999999</v>
      </c>
      <c r="BU138" s="23" t="n">
        <f aca="false">IF(Rates_Data!AE137&gt;=Rates_Data!AH137,Rates_Data!AL138-Rates_Data!AO138,Rates_Data!AO138-Rates_Data!AL138)</f>
        <v>0.00184300000000001</v>
      </c>
      <c r="BV138" s="23" t="n">
        <f aca="false">IF(Rates_Data!AE137&gt;=Rates_Data!AI137,Rates_Data!AL138-Rates_Data!AP138,Rates_Data!AP138-Rates_Data!AL138)</f>
        <v>0.006916</v>
      </c>
      <c r="BW138" s="23" t="n">
        <f aca="false">IF(Rates_Data!AE137&gt;=Rates_Data!AJ137,Rates_Data!AL138-Rates_Data!AQ138,Rates_Data!AQ138-Rates_Data!AL138)</f>
        <v>-0.00338199999999999</v>
      </c>
      <c r="BX138" s="23" t="n">
        <f aca="false">IF(Rates_Data!AF137&gt;=Rates_Data!AG137,Rates_Data!AM138-Rates_Data!AN138,Rates_Data!AN138-Rates_Data!AM138)</f>
        <v>0.004636</v>
      </c>
      <c r="BY138" s="23" t="n">
        <f aca="false">IF(Rates_Data!AF137&gt;=Rates_Data!AH137,Rates_Data!AM138-Rates_Data!AO138,Rates_Data!AO138-Rates_Data!AM138)</f>
        <v>-0.000512999999999994</v>
      </c>
      <c r="BZ138" s="23" t="n">
        <f aca="false">IF(Rates_Data!AF137&gt;=Rates_Data!AI137,Rates_Data!AM138-Rates_Data!AP138,Rates_Data!AP138-Rates_Data!AM138)</f>
        <v>0.009272</v>
      </c>
      <c r="CA138" s="23" t="n">
        <f aca="false">IF(Rates_Data!AF137&gt;=Rates_Data!AJ137,Rates_Data!AM138-Rates_Data!AQ138,Rates_Data!AQ138-Rates_Data!AM138)</f>
        <v>-0.00573799999999999</v>
      </c>
      <c r="CB138" s="23" t="n">
        <f aca="false">IF(Rates_Data!AG137&gt;=Rates_Data!AH137,Rates_Data!AN138-Rates_Data!AO138,Rates_Data!AO138-Rates_Data!AN138)</f>
        <v>0.004123</v>
      </c>
      <c r="CC138" s="23" t="n">
        <f aca="false">IF(Rates_Data!AG137&gt;=Rates_Data!AI137,Rates_Data!AN138-Rates_Data!AP138,Rates_Data!AP138-Rates_Data!AN138)</f>
        <v>0.004636</v>
      </c>
      <c r="CD138" s="23" t="n">
        <f aca="false">IF(Rates_Data!AG137&gt;=Rates_Data!AJ137,Rates_Data!AN138-Rates_Data!AQ138,Rates_Data!AQ138-Rates_Data!AN138)</f>
        <v>-0.001102</v>
      </c>
      <c r="CE138" s="23" t="n">
        <f aca="false">IF(Rates_Data!AH137&gt;=Rates_Data!AI137,Rates_Data!AO138-Rates_Data!AP138,Rates_Data!AP138-Rates_Data!AO138)</f>
        <v>0.008759</v>
      </c>
      <c r="CF138" s="23" t="n">
        <f aca="false">IF(Rates_Data!AH137&gt;=Rates_Data!AJ137,Rates_Data!AO138-Rates_Data!AQ138,Rates_Data!AQ138-Rates_Data!AO138)</f>
        <v>-0.005225</v>
      </c>
      <c r="CG138" s="23" t="n">
        <f aca="false">IF(Rates_Data!AI137&gt;=Rates_Data!AJ137,Rates_Data!AP138-Rates_Data!AQ138,Rates_Data!AQ138-Rates_Data!AP138)</f>
        <v>0.00353400000000001</v>
      </c>
      <c r="CH138" s="27" t="n">
        <f aca="false">IF(ROW()&lt;4+VolLB,"",STDEV(INDEX($BM:$BM,ROW()-VolLB+1):INDEX($BM:$BM,ROW()))*SQRT(12))</f>
        <v>0.0230027252818112</v>
      </c>
      <c r="CI138" s="27" t="n">
        <f aca="false">IF(ROW()&lt;4+VolLB,"",STDEV(INDEX($BN:$BN,ROW()-VolLB+1):INDEX($BN:$BN,ROW()))*SQRT(12))</f>
        <v>0.0186811556438695</v>
      </c>
      <c r="CJ138" s="27" t="n">
        <f aca="false">IF(ROW()&lt;4+VolLB,"",STDEV(INDEX($BO:$BO,ROW()-VolLB+1):INDEX($BO:$BO,ROW()))*SQRT(12))</f>
        <v>0.0212504605904145</v>
      </c>
      <c r="CK138" s="27" t="n">
        <f aca="false">IF(ROW()&lt;4+VolLB,"",STDEV(INDEX($BP:$BP,ROW()-VolLB+1):INDEX($BP:$BP,ROW()))*SQRT(12))</f>
        <v>0.0206970018799595</v>
      </c>
      <c r="CL138" s="27" t="n">
        <f aca="false">IF(ROW()&lt;4+VolLB,"",STDEV(INDEX($BQ:$BQ,ROW()-VolLB+1):INDEX($BQ:$BQ,ROW()))*SQRT(12))</f>
        <v>0.0183012568652434</v>
      </c>
      <c r="CM138" s="27" t="n">
        <f aca="false">IF(ROW()&lt;4+VolLB,"",STDEV(INDEX($BR:$BR,ROW()-VolLB+1):INDEX($BR:$BR,ROW()))*SQRT(12))</f>
        <v>0.0192971361250464</v>
      </c>
      <c r="CN138" s="27" t="n">
        <f aca="false">IF(ROW()&lt;4+VolLB,"",STDEV(INDEX($BS:$BS,ROW()-VolLB+1):INDEX($BS:$BS,ROW()))*SQRT(12))</f>
        <v>0.0201167812655433</v>
      </c>
      <c r="CO138" s="27" t="n">
        <f aca="false">IF(ROW()&lt;4+VolLB,"",STDEV(INDEX($BT:$BT,ROW()-VolLB+1):INDEX($BT:$BT,ROW()))*SQRT(12))</f>
        <v>0.015920780792052</v>
      </c>
      <c r="CP138" s="27" t="n">
        <f aca="false">IF(ROW()&lt;4+VolLB,"",STDEV(INDEX($BU:$BU,ROW()-VolLB+1):INDEX($BU:$BU,ROW()))*SQRT(12))</f>
        <v>0.0216460954576548</v>
      </c>
      <c r="CQ138" s="27" t="n">
        <f aca="false">IF(ROW()&lt;4+VolLB,"",STDEV(INDEX($BV:$BV,ROW()-VolLB+1):INDEX($BV:$BV,ROW()))*SQRT(12))</f>
        <v>0.0173304926778538</v>
      </c>
      <c r="CR138" s="27" t="n">
        <f aca="false">IF(ROW()&lt;4+VolLB,"",STDEV(INDEX($BW:$BW,ROW()-VolLB+1):INDEX($BW:$BW,ROW()))*SQRT(12))</f>
        <v>0.01643960851434</v>
      </c>
      <c r="CS138" s="27" t="n">
        <f aca="false">IF(ROW()&lt;4+VolLB,"",STDEV(INDEX($BX:$BX,ROW()-VolLB+1):INDEX($BX:$BX,ROW()))*SQRT(12))</f>
        <v>0.0180750628854863</v>
      </c>
      <c r="CT138" s="27" t="n">
        <f aca="false">IF(ROW()&lt;4+VolLB,"",STDEV(INDEX($BY:$BY,ROW()-VolLB+1):INDEX($BY:$BY,ROW()))*SQRT(12))</f>
        <v>0.0171862147670465</v>
      </c>
      <c r="CU138" s="27" t="n">
        <f aca="false">IF(ROW()&lt;4+VolLB,"",STDEV(INDEX($BZ:$BZ,ROW()-VolLB+1):INDEX($BZ:$BZ,ROW()))*SQRT(12))</f>
        <v>0.018337422726685</v>
      </c>
      <c r="CV138" s="27" t="n">
        <f aca="false">IF(ROW()&lt;4+VolLB,"",STDEV(INDEX($CA:$CA,ROW()-VolLB+1):INDEX($CA:$CA,ROW()))*SQRT(12))</f>
        <v>0.016144758342659</v>
      </c>
      <c r="CW138" s="27" t="n">
        <f aca="false">IF(ROW()&lt;4+VolLB,"",STDEV(INDEX($CB:$CB,ROW()-VolLB+1):INDEX($CB:$CB,ROW()))*SQRT(12))</f>
        <v>0.020975233806745</v>
      </c>
      <c r="CX138" s="27" t="n">
        <f aca="false">IF(ROW()&lt;4+VolLB,"",STDEV(INDEX($CC:$CC,ROW()-VolLB+1):INDEX($CC:$CC,ROW()))*SQRT(12))</f>
        <v>0.0191600740161608</v>
      </c>
      <c r="CY138" s="27" t="n">
        <f aca="false">IF(ROW()&lt;4+VolLB,"",STDEV(INDEX($CD:$CD,ROW()-VolLB+1):INDEX($CD:$CD,ROW()))*SQRT(12))</f>
        <v>0.0152001152436107</v>
      </c>
      <c r="CZ138" s="27" t="n">
        <f aca="false">IF(ROW()&lt;4+VolLB,"",STDEV(INDEX($CE:$CE,ROW()-VolLB+1):INDEX($CE:$CE,ROW()))*SQRT(12))</f>
        <v>0.020325448876435</v>
      </c>
      <c r="DA138" s="27" t="n">
        <f aca="false">IF(ROW()&lt;4+VolLB,"",STDEV(INDEX($CF:$CF,ROW()-VolLB+1):INDEX($CF:$CF,ROW()))*SQRT(12))</f>
        <v>0.0170373081274176</v>
      </c>
      <c r="DB138" s="27" t="n">
        <f aca="false">IF(ROW()&lt;4+VolLB,"",STDEV(INDEX($CG:$CG,ROW()-VolLB+1):INDEX($CG:$CG,ROW()))*SQRT(12))</f>
        <v>0.0174221169221085</v>
      </c>
      <c r="DC138" s="26" t="n">
        <f aca="false">IF(OR(AR138=0,CH138="",CH138=0),0,AR138*MIN(MaxScal,TgtVol/CH138))</f>
        <v>0</v>
      </c>
      <c r="DD138" s="26" t="n">
        <f aca="false">IF(OR(AS138=0,CI138="",CI138=0),0,AS138*MIN(MaxScal,TgtVol/CI138))</f>
        <v>0</v>
      </c>
      <c r="DE138" s="26" t="n">
        <f aca="false">IF(OR(AT138=0,CJ138="",CJ138=0),0,AT138*MIN(MaxScal,TgtVol/CJ138))</f>
        <v>0</v>
      </c>
      <c r="DF138" s="26" t="n">
        <f aca="false">IF(OR(AU138=0,CK138="",CK138=0),0,AU138*MIN(MaxScal,TgtVol/CK138))</f>
        <v>0</v>
      </c>
      <c r="DG138" s="26" t="n">
        <f aca="false">IF(OR(AV138=0,CL138="",CL138=0),0,AV138*MIN(MaxScal,TgtVol/CL138))</f>
        <v>0</v>
      </c>
      <c r="DH138" s="26" t="n">
        <f aca="false">IF(OR(AW138=0,CM138="",CM138=0),0,AW138*MIN(MaxScal,TgtVol/CM138))</f>
        <v>1.55463483314822</v>
      </c>
      <c r="DI138" s="26" t="n">
        <f aca="false">IF(OR(AX138=0,CN138="",CN138=0),0,AX138*MIN(MaxScal,TgtVol/CN138))</f>
        <v>0</v>
      </c>
      <c r="DJ138" s="26" t="n">
        <f aca="false">IF(OR(AY138=0,CO138="",CO138=0),0,AY138*MIN(MaxScal,TgtVol/CO138))</f>
        <v>0</v>
      </c>
      <c r="DK138" s="26" t="n">
        <f aca="false">IF(OR(AZ138=0,CP138="",CP138=0),0,AZ138*MIN(MaxScal,TgtVol/CP138))</f>
        <v>0</v>
      </c>
      <c r="DL138" s="26" t="n">
        <f aca="false">IF(OR(BA138=0,CQ138="",CQ138=0),0,BA138*MIN(MaxScal,TgtVol/CQ138))</f>
        <v>0</v>
      </c>
      <c r="DM138" s="26" t="n">
        <f aca="false">IF(OR(BB138=0,CR138="",CR138=0),0,BB138*MIN(MaxScal,TgtVol/CR138))</f>
        <v>1.21657398243725</v>
      </c>
      <c r="DN138" s="26" t="n">
        <f aca="false">IF(OR(BC138=0,CS138="",CS138=0),0,BC138*MIN(MaxScal,TgtVol/CS138))</f>
        <v>0</v>
      </c>
      <c r="DO138" s="26" t="n">
        <f aca="false">IF(OR(BD138=0,CT138="",CT138=0),0,BD138*MIN(MaxScal,TgtVol/CT138))</f>
        <v>0</v>
      </c>
      <c r="DP138" s="26" t="n">
        <f aca="false">IF(OR(BE138=0,CU138="",CU138=0),0,BE138*MIN(MaxScal,TgtVol/CU138))</f>
        <v>0</v>
      </c>
      <c r="DQ138" s="26" t="n">
        <f aca="false">IF(OR(BF138=0,CV138="",CV138=0),0,BF138*MIN(MaxScal,TgtVol/CV138))</f>
        <v>1.85818823442724</v>
      </c>
      <c r="DR138" s="26" t="n">
        <f aca="false">IF(OR(BG138=0,CW138="",CW138=0),0,BG138*MIN(MaxScal,TgtVol/CW138))</f>
        <v>0</v>
      </c>
      <c r="DS138" s="26" t="n">
        <f aca="false">IF(OR(BH138=0,CX138="",CX138=0),0,BH138*MIN(MaxScal,TgtVol/CX138))</f>
        <v>0</v>
      </c>
      <c r="DT138" s="26" t="n">
        <f aca="false">IF(OR(BI138=0,CY138="",CY138=0),0,BI138*MIN(MaxScal,TgtVol/CY138))</f>
        <v>0</v>
      </c>
      <c r="DU138" s="26" t="n">
        <f aca="false">IF(OR(BJ138=0,CZ138="",CZ138=0),0,BJ138*MIN(MaxScal,TgtVol/CZ138))</f>
        <v>0</v>
      </c>
      <c r="DV138" s="26" t="n">
        <f aca="false">IF(OR(BK138=0,DA138="",DA138=0),0,BK138*MIN(MaxScal,TgtVol/DA138))</f>
        <v>0</v>
      </c>
      <c r="DW138" s="26" t="n">
        <f aca="false">IF(OR(BL138=0,DB138="",DB138=0),0,BL138*MIN(MaxScal,TgtVol/DB138))</f>
        <v>0</v>
      </c>
      <c r="DX138" s="28" t="n">
        <f aca="false">IFERROR(DC137*BM138,"")</f>
        <v>0</v>
      </c>
      <c r="DY138" s="28" t="n">
        <f aca="false">IFERROR(DD137*BN138,"")</f>
        <v>0</v>
      </c>
      <c r="DZ138" s="28" t="n">
        <f aca="false">IFERROR(DE137*BO138,"")</f>
        <v>0</v>
      </c>
      <c r="EA138" s="28" t="n">
        <f aca="false">IFERROR(DF137*BP138,"")</f>
        <v>0</v>
      </c>
      <c r="EB138" s="28" t="n">
        <f aca="false">IFERROR(DG137*BQ138,"")</f>
        <v>0</v>
      </c>
      <c r="EC138" s="28" t="n">
        <f aca="false">IFERROR(DH137*BR138,"")</f>
        <v>-0.00396251689398194</v>
      </c>
      <c r="ED138" s="28" t="n">
        <f aca="false">IFERROR(DI137*BS138,"")</f>
        <v>0</v>
      </c>
      <c r="EE138" s="28" t="n">
        <f aca="false">IFERROR(DJ137*BT138,"")</f>
        <v>0</v>
      </c>
      <c r="EF138" s="28" t="n">
        <f aca="false">IFERROR(DK137*BU138,"")</f>
        <v>0</v>
      </c>
      <c r="EG138" s="28" t="n">
        <f aca="false">IFERROR(DL137*BV138,"")</f>
        <v>0</v>
      </c>
      <c r="EH138" s="28" t="n">
        <f aca="false">IFERROR(DM137*BW138,"")</f>
        <v>-0.00413778653236489</v>
      </c>
      <c r="EI138" s="28" t="n">
        <f aca="false">IFERROR(DN137*BX138,"")</f>
        <v>0</v>
      </c>
      <c r="EJ138" s="28" t="n">
        <f aca="false">IFERROR(DO137*BY138,"")</f>
        <v>-0</v>
      </c>
      <c r="EK138" s="28" t="n">
        <f aca="false">IFERROR(DP137*BZ138,"")</f>
        <v>0</v>
      </c>
      <c r="EL138" s="28" t="n">
        <f aca="false">IFERROR(DQ137*CA138,"")</f>
        <v>-0.0105400416744315</v>
      </c>
      <c r="EM138" s="28" t="n">
        <f aca="false">IFERROR(DR137*CB138,"")</f>
        <v>0</v>
      </c>
      <c r="EN138" s="28" t="n">
        <f aca="false">IFERROR(DS137*CC138,"")</f>
        <v>0</v>
      </c>
      <c r="EO138" s="28" t="n">
        <f aca="false">IFERROR(DT137*CD138,"")</f>
        <v>-0</v>
      </c>
      <c r="EP138" s="28" t="n">
        <f aca="false">IFERROR(DU137*CE138,"")</f>
        <v>0</v>
      </c>
      <c r="EQ138" s="28" t="n">
        <f aca="false">IFERROR(DV137*CF138,"")</f>
        <v>-0</v>
      </c>
      <c r="ER138" s="28" t="n">
        <f aca="false">IFERROR(DW137*CG138,"")</f>
        <v>0.00379850863768293</v>
      </c>
      <c r="ES138" s="28" t="n">
        <f aca="false">IF(ROW()=4,"",SUM(DX138:ER138))</f>
        <v>-0.0148418364630954</v>
      </c>
      <c r="ET138" s="29" t="n">
        <f aca="false">COUNTIF(AR138:BL138,"&gt;0")</f>
        <v>3</v>
      </c>
    </row>
    <row r="139" customFormat="false" ht="15" hidden="false" customHeight="false" outlineLevel="0" collapsed="false">
      <c r="A139" s="19" t="n">
        <v>42124</v>
      </c>
      <c r="B139" s="23" t="n">
        <f aca="false">ABS(Rates_Data!AD139-Rates_Data!AE139)</f>
        <v>0.258330882352941</v>
      </c>
      <c r="C139" s="23" t="n">
        <f aca="false">ABS(Rates_Data!AD139-Rates_Data!AF139)</f>
        <v>0.312529411764705</v>
      </c>
      <c r="D139" s="23" t="n">
        <f aca="false">ABS(Rates_Data!AD139-Rates_Data!AG139)</f>
        <v>0.144073529411765</v>
      </c>
      <c r="E139" s="23" t="n">
        <f aca="false">ABS(Rates_Data!AD139-Rates_Data!AH139)</f>
        <v>0.865308823529412</v>
      </c>
      <c r="F139" s="23" t="n">
        <f aca="false">ABS(Rates_Data!AD139-Rates_Data!AI139)</f>
        <v>0.0763308823529413</v>
      </c>
      <c r="G139" s="23" t="n">
        <f aca="false">ABS(Rates_Data!AD139-Rates_Data!AJ139)</f>
        <v>1.74592647058824</v>
      </c>
      <c r="H139" s="23" t="n">
        <f aca="false">ABS(Rates_Data!AE139-Rates_Data!AF139)</f>
        <v>0.0541985294117643</v>
      </c>
      <c r="I139" s="23" t="n">
        <f aca="false">ABS(Rates_Data!AE139-Rates_Data!AG139)</f>
        <v>0.114257352941176</v>
      </c>
      <c r="J139" s="23" t="n">
        <f aca="false">ABS(Rates_Data!AE139-Rates_Data!AH139)</f>
        <v>0.606977941176471</v>
      </c>
      <c r="K139" s="23" t="n">
        <f aca="false">ABS(Rates_Data!AE139-Rates_Data!AI139)</f>
        <v>0.334661764705882</v>
      </c>
      <c r="L139" s="23" t="n">
        <f aca="false">ABS(Rates_Data!AE139-Rates_Data!AJ139)</f>
        <v>1.48759558823529</v>
      </c>
      <c r="M139" s="23" t="n">
        <f aca="false">ABS(Rates_Data!AF139-Rates_Data!AG139)</f>
        <v>0.168455882352941</v>
      </c>
      <c r="N139" s="23" t="n">
        <f aca="false">ABS(Rates_Data!AF139-Rates_Data!AH139)</f>
        <v>0.552779411764706</v>
      </c>
      <c r="O139" s="23" t="n">
        <f aca="false">ABS(Rates_Data!AF139-Rates_Data!AI139)</f>
        <v>0.388860294117647</v>
      </c>
      <c r="P139" s="23" t="n">
        <f aca="false">ABS(Rates_Data!AF139-Rates_Data!AJ139)</f>
        <v>1.43339705882353</v>
      </c>
      <c r="Q139" s="23" t="n">
        <f aca="false">ABS(Rates_Data!AG139-Rates_Data!AH139)</f>
        <v>0.721235294117647</v>
      </c>
      <c r="R139" s="23" t="n">
        <f aca="false">ABS(Rates_Data!AG139-Rates_Data!AI139)</f>
        <v>0.220404411764706</v>
      </c>
      <c r="S139" s="23" t="n">
        <f aca="false">ABS(Rates_Data!AG139-Rates_Data!AJ139)</f>
        <v>1.60185294117647</v>
      </c>
      <c r="T139" s="23" t="n">
        <f aca="false">ABS(Rates_Data!AH139-Rates_Data!AI139)</f>
        <v>0.941639705882353</v>
      </c>
      <c r="U139" s="23" t="n">
        <f aca="false">ABS(Rates_Data!AH139-Rates_Data!AJ139)</f>
        <v>0.880617647058824</v>
      </c>
      <c r="V139" s="23" t="n">
        <f aca="false">ABS(Rates_Data!AI139-Rates_Data!AJ139)</f>
        <v>1.82225735294118</v>
      </c>
      <c r="W139" s="26" t="n">
        <f aca="false">IF(ROW()&lt;4+MinObs-1,"",IFERROR((B139-AVERAGE(B$4:B139))/STDEV(B$4:B139),""))</f>
        <v>-0.320715421985918</v>
      </c>
      <c r="X139" s="26" t="n">
        <f aca="false">IF(ROW()&lt;4+MinObs-1,"",IFERROR((C139-AVERAGE(C$4:C139))/STDEV(C$4:C139),""))</f>
        <v>-0.191892304772351</v>
      </c>
      <c r="Y139" s="26" t="n">
        <f aca="false">IF(ROW()&lt;4+MinObs-1,"",IFERROR((D139-AVERAGE(D$4:D139))/STDEV(D$4:D139),""))</f>
        <v>-0.844156694088061</v>
      </c>
      <c r="Z139" s="26" t="n">
        <f aca="false">IF(ROW()&lt;4+MinObs-1,"",IFERROR((E139-AVERAGE(E$4:E139))/STDEV(E$4:E139),""))</f>
        <v>0.470723361073549</v>
      </c>
      <c r="AA139" s="26" t="n">
        <f aca="false">IF(ROW()&lt;4+MinObs-1,"",IFERROR((F139-AVERAGE(F$4:F139))/STDEV(F$4:F139),""))</f>
        <v>-1.17193108377487</v>
      </c>
      <c r="AB139" s="26" t="n">
        <f aca="false">IF(ROW()&lt;4+MinObs-1,"",IFERROR((G139-AVERAGE(G$4:G139))/STDEV(G$4:G139),""))</f>
        <v>3.69652625478414</v>
      </c>
      <c r="AC139" s="26" t="n">
        <f aca="false">IF(ROW()&lt;4+MinObs-1,"",IFERROR((H139-AVERAGE(H$4:H139))/STDEV(H$4:H139),""))</f>
        <v>-1.11098928469515</v>
      </c>
      <c r="AD139" s="26" t="n">
        <f aca="false">IF(ROW()&lt;4+MinObs-1,"",IFERROR((I139-AVERAGE(I$4:I139))/STDEV(I$4:I139),""))</f>
        <v>-0.699386686378114</v>
      </c>
      <c r="AE139" s="26" t="n">
        <f aca="false">IF(ROW()&lt;4+MinObs-1,"",IFERROR((J139-AVERAGE(J$4:J139))/STDEV(J$4:J139),""))</f>
        <v>0.351575151577121</v>
      </c>
      <c r="AF139" s="26" t="n">
        <f aca="false">IF(ROW()&lt;4+MinObs-1,"",IFERROR((K139-AVERAGE(K$4:K139))/STDEV(K$4:K139),""))</f>
        <v>-0.159930829297592</v>
      </c>
      <c r="AG139" s="26" t="n">
        <f aca="false">IF(ROW()&lt;4+MinObs-1,"",IFERROR((L139-AVERAGE(L$4:L139))/STDEV(L$4:L139),""))</f>
        <v>2.82563634861248</v>
      </c>
      <c r="AH139" s="26" t="n">
        <f aca="false">IF(ROW()&lt;4+MinObs-1,"",IFERROR((M139-AVERAGE(M$4:M139))/STDEV(M$4:M139),""))</f>
        <v>-0.685394633308639</v>
      </c>
      <c r="AI139" s="26" t="n">
        <f aca="false">IF(ROW()&lt;4+MinObs-1,"",IFERROR((N139-AVERAGE(N$4:N139))/STDEV(N$4:N139),""))</f>
        <v>0.0624666918862914</v>
      </c>
      <c r="AJ139" s="26" t="n">
        <f aca="false">IF(ROW()&lt;4+MinObs-1,"",IFERROR((O139-AVERAGE(O$4:O139))/STDEV(O$4:O139),""))</f>
        <v>-0.15983876134128</v>
      </c>
      <c r="AK139" s="26" t="n">
        <f aca="false">IF(ROW()&lt;4+MinObs-1,"",IFERROR((P139-AVERAGE(P$4:P139))/STDEV(P$4:P139),""))</f>
        <v>3.44866376770201</v>
      </c>
      <c r="AL139" s="26" t="n">
        <f aca="false">IF(ROW()&lt;4+MinObs-1,"",IFERROR((Q139-AVERAGE(Q$4:Q139))/STDEV(Q$4:Q139),""))</f>
        <v>0.711808242298089</v>
      </c>
      <c r="AM139" s="26" t="n">
        <f aca="false">IF(ROW()&lt;4+MinObs-1,"",IFERROR((R139-AVERAGE(R$4:R139))/STDEV(R$4:R139),""))</f>
        <v>-0.59840526894013</v>
      </c>
      <c r="AN139" s="26" t="n">
        <f aca="false">IF(ROW()&lt;4+MinObs-1,"",IFERROR((S139-AVERAGE(S$4:S139))/STDEV(S$4:S139),""))</f>
        <v>1.6849434740886</v>
      </c>
      <c r="AO139" s="26" t="n">
        <f aca="false">IF(ROW()&lt;4+MinObs-1,"",IFERROR((T139-AVERAGE(T$4:T139))/STDEV(T$4:T139),""))</f>
        <v>0.869642106124514</v>
      </c>
      <c r="AP139" s="26" t="n">
        <f aca="false">IF(ROW()&lt;4+MinObs-1,"",IFERROR((U139-AVERAGE(U$4:U139))/STDEV(U$4:U139),""))</f>
        <v>0.359700798793143</v>
      </c>
      <c r="AQ139" s="26" t="n">
        <f aca="false">IF(ROW()&lt;4+MinObs-1,"",IFERROR((V139-AVERAGE(V$4:V139))/STDEV(V$4:V139),""))</f>
        <v>2.16861470478585</v>
      </c>
      <c r="AR139" s="26" t="n">
        <f aca="false">IF(W139="",0,IF(W139&gt;=z4,w4,IF(W139&gt;=z3,w3,IF(W139&gt;=zEntry,w2,IF(AND(W139&gt;=ExitZ,AR138&gt;0),w2,0)))))</f>
        <v>0</v>
      </c>
      <c r="AS139" s="26" t="n">
        <f aca="false">IF(X139="",0,IF(X139&gt;=z4,w4,IF(X139&gt;=z3,w3,IF(X139&gt;=zEntry,w2,IF(AND(X139&gt;=ExitZ,AS138&gt;0),w2,0)))))</f>
        <v>0</v>
      </c>
      <c r="AT139" s="26" t="n">
        <f aca="false">IF(Y139="",0,IF(Y139&gt;=z4,w4,IF(Y139&gt;=z3,w3,IF(Y139&gt;=zEntry,w2,IF(AND(Y139&gt;=ExitZ,AT138&gt;0),w2,0)))))</f>
        <v>0</v>
      </c>
      <c r="AU139" s="26" t="n">
        <f aca="false">IF(Z139="",0,IF(Z139&gt;=z4,w4,IF(Z139&gt;=z3,w3,IF(Z139&gt;=zEntry,w2,IF(AND(Z139&gt;=ExitZ,AU138&gt;0),w2,0)))))</f>
        <v>0</v>
      </c>
      <c r="AV139" s="26" t="n">
        <f aca="false">IF(AA139="",0,IF(AA139&gt;=z4,w4,IF(AA139&gt;=z3,w3,IF(AA139&gt;=zEntry,w2,IF(AND(AA139&gt;=ExitZ,AV138&gt;0),w2,0)))))</f>
        <v>0</v>
      </c>
      <c r="AW139" s="26" t="n">
        <f aca="false">IF(AB139="",0,IF(AB139&gt;=z4,w4,IF(AB139&gt;=z3,w3,IF(AB139&gt;=zEntry,w2,IF(AND(AB139&gt;=ExitZ,AW138&gt;0),w2,0)))))</f>
        <v>1.5</v>
      </c>
      <c r="AX139" s="26" t="n">
        <f aca="false">IF(AC139="",0,IF(AC139&gt;=z4,w4,IF(AC139&gt;=z3,w3,IF(AC139&gt;=zEntry,w2,IF(AND(AC139&gt;=ExitZ,AX138&gt;0),w2,0)))))</f>
        <v>0</v>
      </c>
      <c r="AY139" s="26" t="n">
        <f aca="false">IF(AD139="",0,IF(AD139&gt;=z4,w4,IF(AD139&gt;=z3,w3,IF(AD139&gt;=zEntry,w2,IF(AND(AD139&gt;=ExitZ,AY138&gt;0),w2,0)))))</f>
        <v>0</v>
      </c>
      <c r="AZ139" s="26" t="n">
        <f aca="false">IF(AE139="",0,IF(AE139&gt;=z4,w4,IF(AE139&gt;=z3,w3,IF(AE139&gt;=zEntry,w2,IF(AND(AE139&gt;=ExitZ,AZ138&gt;0),w2,0)))))</f>
        <v>0</v>
      </c>
      <c r="BA139" s="26" t="n">
        <f aca="false">IF(AF139="",0,IF(AF139&gt;=z4,w4,IF(AF139&gt;=z3,w3,IF(AF139&gt;=zEntry,w2,IF(AND(AF139&gt;=ExitZ,BA138&gt;0),w2,0)))))</f>
        <v>0</v>
      </c>
      <c r="BB139" s="26" t="n">
        <f aca="false">IF(AG139="",0,IF(AG139&gt;=z4,w4,IF(AG139&gt;=z3,w3,IF(AG139&gt;=zEntry,w2,IF(AND(AG139&gt;=ExitZ,BB138&gt;0),w2,0)))))</f>
        <v>1</v>
      </c>
      <c r="BC139" s="26" t="n">
        <f aca="false">IF(AH139="",0,IF(AH139&gt;=z4,w4,IF(AH139&gt;=z3,w3,IF(AH139&gt;=zEntry,w2,IF(AND(AH139&gt;=ExitZ,BC138&gt;0),w2,0)))))</f>
        <v>0</v>
      </c>
      <c r="BD139" s="26" t="n">
        <f aca="false">IF(AI139="",0,IF(AI139&gt;=z4,w4,IF(AI139&gt;=z3,w3,IF(AI139&gt;=zEntry,w2,IF(AND(AI139&gt;=ExitZ,BD138&gt;0),w2,0)))))</f>
        <v>0</v>
      </c>
      <c r="BE139" s="26" t="n">
        <f aca="false">IF(AJ139="",0,IF(AJ139&gt;=z4,w4,IF(AJ139&gt;=z3,w3,IF(AJ139&gt;=zEntry,w2,IF(AND(AJ139&gt;=ExitZ,BE138&gt;0),w2,0)))))</f>
        <v>0</v>
      </c>
      <c r="BF139" s="26" t="n">
        <f aca="false">IF(AK139="",0,IF(AK139&gt;=z4,w4,IF(AK139&gt;=z3,w3,IF(AK139&gt;=zEntry,w2,IF(AND(AK139&gt;=ExitZ,BF138&gt;0),w2,0)))))</f>
        <v>1.5</v>
      </c>
      <c r="BG139" s="26" t="n">
        <f aca="false">IF(AL139="",0,IF(AL139&gt;=z4,w4,IF(AL139&gt;=z3,w3,IF(AL139&gt;=zEntry,w2,IF(AND(AL139&gt;=ExitZ,BG138&gt;0),w2,0)))))</f>
        <v>0</v>
      </c>
      <c r="BH139" s="26" t="n">
        <f aca="false">IF(AM139="",0,IF(AM139&gt;=z4,w4,IF(AM139&gt;=z3,w3,IF(AM139&gt;=zEntry,w2,IF(AND(AM139&gt;=ExitZ,BH138&gt;0),w2,0)))))</f>
        <v>0</v>
      </c>
      <c r="BI139" s="26" t="n">
        <f aca="false">IF(AN139="",0,IF(AN139&gt;=z4,w4,IF(AN139&gt;=z3,w3,IF(AN139&gt;=zEntry,w2,IF(AND(AN139&gt;=ExitZ,BI138&gt;0),w2,0)))))</f>
        <v>0</v>
      </c>
      <c r="BJ139" s="26" t="n">
        <f aca="false">IF(AO139="",0,IF(AO139&gt;=z4,w4,IF(AO139&gt;=z3,w3,IF(AO139&gt;=zEntry,w2,IF(AND(AO139&gt;=ExitZ,BJ138&gt;0),w2,0)))))</f>
        <v>0</v>
      </c>
      <c r="BK139" s="26" t="n">
        <f aca="false">IF(AP139="",0,IF(AP139&gt;=z4,w4,IF(AP139&gt;=z3,w3,IF(AP139&gt;=zEntry,w2,IF(AND(AP139&gt;=ExitZ,BK138&gt;0),w2,0)))))</f>
        <v>0</v>
      </c>
      <c r="BL139" s="26" t="n">
        <f aca="false">IF(AQ139="",0,IF(AQ139&gt;=z4,w4,IF(AQ139&gt;=z3,w3,IF(AQ139&gt;=zEntry,w2,IF(AND(AQ139&gt;=ExitZ,BL138&gt;0),w2,0)))))</f>
        <v>1</v>
      </c>
      <c r="BM139" s="23" t="n">
        <f aca="false">IF(Rates_Data!AD138&gt;=Rates_Data!AE138,Rates_Data!AK139-Rates_Data!AL139,Rates_Data!AL139-Rates_Data!AK139)</f>
        <v>-0.00106399999999999</v>
      </c>
      <c r="BN139" s="23" t="n">
        <f aca="false">IF(Rates_Data!AD138&gt;=Rates_Data!AF138,Rates_Data!AK139-Rates_Data!AM139,Rates_Data!AM139-Rates_Data!AK139)</f>
        <v>-0.00893</v>
      </c>
      <c r="BO139" s="23" t="n">
        <f aca="false">IF(Rates_Data!AD138&gt;=Rates_Data!AG138,Rates_Data!AK139-Rates_Data!AN139,Rates_Data!AN139-Rates_Data!AK139)</f>
        <v>-0.004959</v>
      </c>
      <c r="BP139" s="23" t="n">
        <f aca="false">IF(Rates_Data!AD138&gt;=Rates_Data!AH138,Rates_Data!AK139-Rates_Data!AO139,Rates_Data!AO139-Rates_Data!AK139)</f>
        <v>-0.00488299999999999</v>
      </c>
      <c r="BQ139" s="23" t="n">
        <f aca="false">IF(Rates_Data!AD138&gt;=Rates_Data!AI138,Rates_Data!AK139-Rates_Data!AP139,Rates_Data!AP139-Rates_Data!AK139)</f>
        <v>0.002128</v>
      </c>
      <c r="BR139" s="23" t="n">
        <f aca="false">IF(Rates_Data!AD138&gt;=Rates_Data!AJ138,Rates_Data!AK139-Rates_Data!AQ139,Rates_Data!AQ139-Rates_Data!AK139)</f>
        <v>-0.000854999999999999</v>
      </c>
      <c r="BS139" s="23" t="n">
        <f aca="false">IF(Rates_Data!AE138&gt;=Rates_Data!AF138,Rates_Data!AL139-Rates_Data!AM139,Rates_Data!AM139-Rates_Data!AL139)</f>
        <v>0.007866</v>
      </c>
      <c r="BT139" s="23" t="n">
        <f aca="false">IF(Rates_Data!AE138&gt;=Rates_Data!AG138,Rates_Data!AL139-Rates_Data!AN139,Rates_Data!AN139-Rates_Data!AL139)</f>
        <v>0.00389500000000001</v>
      </c>
      <c r="BU139" s="23" t="n">
        <f aca="false">IF(Rates_Data!AE138&gt;=Rates_Data!AH138,Rates_Data!AL139-Rates_Data!AO139,Rates_Data!AO139-Rates_Data!AL139)</f>
        <v>-0.003819</v>
      </c>
      <c r="BV139" s="23" t="n">
        <f aca="false">IF(Rates_Data!AE138&gt;=Rates_Data!AI138,Rates_Data!AL139-Rates_Data!AP139,Rates_Data!AP139-Rates_Data!AL139)</f>
        <v>-0.00319199999999999</v>
      </c>
      <c r="BW139" s="23" t="n">
        <f aca="false">IF(Rates_Data!AE138&gt;=Rates_Data!AJ138,Rates_Data!AL139-Rates_Data!AQ139,Rates_Data!AQ139-Rates_Data!AL139)</f>
        <v>0.000208999999999994</v>
      </c>
      <c r="BX139" s="23" t="n">
        <f aca="false">IF(Rates_Data!AF138&gt;=Rates_Data!AG138,Rates_Data!AM139-Rates_Data!AN139,Rates_Data!AN139-Rates_Data!AM139)</f>
        <v>0.00397099999999999</v>
      </c>
      <c r="BY139" s="23" t="n">
        <f aca="false">IF(Rates_Data!AF138&gt;=Rates_Data!AH138,Rates_Data!AM139-Rates_Data!AO139,Rates_Data!AO139-Rates_Data!AM139)</f>
        <v>0.004047</v>
      </c>
      <c r="BZ139" s="23" t="n">
        <f aca="false">IF(Rates_Data!AF138&gt;=Rates_Data!AI138,Rates_Data!AM139-Rates_Data!AP139,Rates_Data!AP139-Rates_Data!AM139)</f>
        <v>-0.011058</v>
      </c>
      <c r="CA139" s="23" t="n">
        <f aca="false">IF(Rates_Data!AF138&gt;=Rates_Data!AJ138,Rates_Data!AM139-Rates_Data!AQ139,Rates_Data!AQ139-Rates_Data!AM139)</f>
        <v>0.008075</v>
      </c>
      <c r="CB139" s="23" t="n">
        <f aca="false">IF(Rates_Data!AG138&gt;=Rates_Data!AH138,Rates_Data!AN139-Rates_Data!AO139,Rates_Data!AO139-Rates_Data!AN139)</f>
        <v>7.60000000000084E-005</v>
      </c>
      <c r="CC139" s="23" t="n">
        <f aca="false">IF(Rates_Data!AG138&gt;=Rates_Data!AI138,Rates_Data!AN139-Rates_Data!AP139,Rates_Data!AP139-Rates_Data!AN139)</f>
        <v>-0.007087</v>
      </c>
      <c r="CD139" s="23" t="n">
        <f aca="false">IF(Rates_Data!AG138&gt;=Rates_Data!AJ138,Rates_Data!AN139-Rates_Data!AQ139,Rates_Data!AQ139-Rates_Data!AN139)</f>
        <v>0.004104</v>
      </c>
      <c r="CE139" s="23" t="n">
        <f aca="false">IF(Rates_Data!AH138&gt;=Rates_Data!AI138,Rates_Data!AO139-Rates_Data!AP139,Rates_Data!AP139-Rates_Data!AO139)</f>
        <v>-0.00701099999999999</v>
      </c>
      <c r="CF139" s="23" t="n">
        <f aca="false">IF(Rates_Data!AH138&gt;=Rates_Data!AJ138,Rates_Data!AO139-Rates_Data!AQ139,Rates_Data!AQ139-Rates_Data!AO139)</f>
        <v>0.004028</v>
      </c>
      <c r="CG139" s="23" t="n">
        <f aca="false">IF(Rates_Data!AI138&gt;=Rates_Data!AJ138,Rates_Data!AP139-Rates_Data!AQ139,Rates_Data!AQ139-Rates_Data!AP139)</f>
        <v>-0.002983</v>
      </c>
      <c r="CH139" s="27" t="n">
        <f aca="false">IF(ROW()&lt;4+VolLB,"",STDEV(INDEX($BM:$BM,ROW()-VolLB+1):INDEX($BM:$BM,ROW()))*SQRT(12))</f>
        <v>0.0226785781470406</v>
      </c>
      <c r="CI139" s="27" t="n">
        <f aca="false">IF(ROW()&lt;4+VolLB,"",STDEV(INDEX($BN:$BN,ROW()-VolLB+1):INDEX($BN:$BN,ROW()))*SQRT(12))</f>
        <v>0.0197184893333763</v>
      </c>
      <c r="CJ139" s="27" t="n">
        <f aca="false">IF(ROW()&lt;4+VolLB,"",STDEV(INDEX($BO:$BO,ROW()-VolLB+1):INDEX($BO:$BO,ROW()))*SQRT(12))</f>
        <v>0.0215606377295469</v>
      </c>
      <c r="CK139" s="27" t="n">
        <f aca="false">IF(ROW()&lt;4+VolLB,"",STDEV(INDEX($BP:$BP,ROW()-VolLB+1):INDEX($BP:$BP,ROW()))*SQRT(12))</f>
        <v>0.020888035623066</v>
      </c>
      <c r="CL139" s="27" t="n">
        <f aca="false">IF(ROW()&lt;4+VolLB,"",STDEV(INDEX($BQ:$BQ,ROW()-VolLB+1):INDEX($BQ:$BQ,ROW()))*SQRT(12))</f>
        <v>0.0180894562088896</v>
      </c>
      <c r="CM139" s="27" t="n">
        <f aca="false">IF(ROW()&lt;4+VolLB,"",STDEV(INDEX($BR:$BR,ROW()-VolLB+1):INDEX($BR:$BR,ROW()))*SQRT(12))</f>
        <v>0.0191871961978121</v>
      </c>
      <c r="CN139" s="27" t="n">
        <f aca="false">IF(ROW()&lt;4+VolLB,"",STDEV(INDEX($BS:$BS,ROW()-VolLB+1):INDEX($BS:$BS,ROW()))*SQRT(12))</f>
        <v>0.0197504966707892</v>
      </c>
      <c r="CO139" s="27" t="n">
        <f aca="false">IF(ROW()&lt;4+VolLB,"",STDEV(INDEX($BT:$BT,ROW()-VolLB+1):INDEX($BT:$BT,ROW()))*SQRT(12))</f>
        <v>0.0159062052581464</v>
      </c>
      <c r="CP139" s="27" t="n">
        <f aca="false">IF(ROW()&lt;4+VolLB,"",STDEV(INDEX($BU:$BU,ROW()-VolLB+1):INDEX($BU:$BU,ROW()))*SQRT(12))</f>
        <v>0.0209836054233276</v>
      </c>
      <c r="CQ139" s="27" t="n">
        <f aca="false">IF(ROW()&lt;4+VolLB,"",STDEV(INDEX($BV:$BV,ROW()-VolLB+1):INDEX($BV:$BV,ROW()))*SQRT(12))</f>
        <v>0.0159434808387987</v>
      </c>
      <c r="CR139" s="27" t="n">
        <f aca="false">IF(ROW()&lt;4+VolLB,"",STDEV(INDEX($BW:$BW,ROW()-VolLB+1):INDEX($BW:$BW,ROW()))*SQRT(12))</f>
        <v>0.0162754183994203</v>
      </c>
      <c r="CS139" s="27" t="n">
        <f aca="false">IF(ROW()&lt;4+VolLB,"",STDEV(INDEX($BX:$BX,ROW()-VolLB+1):INDEX($BX:$BX,ROW()))*SQRT(12))</f>
        <v>0.0179405516016489</v>
      </c>
      <c r="CT139" s="27" t="n">
        <f aca="false">IF(ROW()&lt;4+VolLB,"",STDEV(INDEX($BY:$BY,ROW()-VolLB+1):INDEX($BY:$BY,ROW()))*SQRT(12))</f>
        <v>0.0172824642761715</v>
      </c>
      <c r="CU139" s="27" t="n">
        <f aca="false">IF(ROW()&lt;4+VolLB,"",STDEV(INDEX($BZ:$BZ,ROW()-VolLB+1):INDEX($BZ:$BZ,ROW()))*SQRT(12))</f>
        <v>0.0193022377710831</v>
      </c>
      <c r="CV139" s="27" t="n">
        <f aca="false">IF(ROW()&lt;4+VolLB,"",STDEV(INDEX($CA:$CA,ROW()-VolLB+1):INDEX($CA:$CA,ROW()))*SQRT(12))</f>
        <v>0.0164282444855252</v>
      </c>
      <c r="CW139" s="27" t="n">
        <f aca="false">IF(ROW()&lt;4+VolLB,"",STDEV(INDEX($CB:$CB,ROW()-VolLB+1):INDEX($CB:$CB,ROW()))*SQRT(12))</f>
        <v>0.0207232513525037</v>
      </c>
      <c r="CX139" s="27" t="n">
        <f aca="false">IF(ROW()&lt;4+VolLB,"",STDEV(INDEX($CC:$CC,ROW()-VolLB+1):INDEX($CC:$CC,ROW()))*SQRT(12))</f>
        <v>0.0190881916457469</v>
      </c>
      <c r="CY139" s="27" t="n">
        <f aca="false">IF(ROW()&lt;4+VolLB,"",STDEV(INDEX($CD:$CD,ROW()-VolLB+1):INDEX($CD:$CD,ROW()))*SQRT(12))</f>
        <v>0.0154319407821817</v>
      </c>
      <c r="CZ139" s="27" t="n">
        <f aca="false">IF(ROW()&lt;4+VolLB,"",STDEV(INDEX($CE:$CE,ROW()-VolLB+1):INDEX($CE:$CE,ROW()))*SQRT(12))</f>
        <v>0.0206497417677847</v>
      </c>
      <c r="DA139" s="27" t="n">
        <f aca="false">IF(ROW()&lt;4+VolLB,"",STDEV(INDEX($CF:$CF,ROW()-VolLB+1):INDEX($CF:$CF,ROW()))*SQRT(12))</f>
        <v>0.0167822513056418</v>
      </c>
      <c r="DB139" s="27" t="n">
        <f aca="false">IF(ROW()&lt;4+VolLB,"",STDEV(INDEX($CG:$CG,ROW()-VolLB+1):INDEX($CG:$CG,ROW()))*SQRT(12))</f>
        <v>0.0167595989519013</v>
      </c>
      <c r="DC139" s="26" t="n">
        <f aca="false">IF(OR(AR139=0,CH139="",CH139=0),0,AR139*MIN(MaxScal,TgtVol/CH139))</f>
        <v>0</v>
      </c>
      <c r="DD139" s="26" t="n">
        <f aca="false">IF(OR(AS139=0,CI139="",CI139=0),0,AS139*MIN(MaxScal,TgtVol/CI139))</f>
        <v>0</v>
      </c>
      <c r="DE139" s="26" t="n">
        <f aca="false">IF(OR(AT139=0,CJ139="",CJ139=0),0,AT139*MIN(MaxScal,TgtVol/CJ139))</f>
        <v>0</v>
      </c>
      <c r="DF139" s="26" t="n">
        <f aca="false">IF(OR(AU139=0,CK139="",CK139=0),0,AU139*MIN(MaxScal,TgtVol/CK139))</f>
        <v>0</v>
      </c>
      <c r="DG139" s="26" t="n">
        <f aca="false">IF(OR(AV139=0,CL139="",CL139=0),0,AV139*MIN(MaxScal,TgtVol/CL139))</f>
        <v>0</v>
      </c>
      <c r="DH139" s="26" t="n">
        <f aca="false">IF(OR(AW139=0,CM139="",CM139=0),0,AW139*MIN(MaxScal,TgtVol/CM139))</f>
        <v>1.56354267141027</v>
      </c>
      <c r="DI139" s="26" t="n">
        <f aca="false">IF(OR(AX139=0,CN139="",CN139=0),0,AX139*MIN(MaxScal,TgtVol/CN139))</f>
        <v>0</v>
      </c>
      <c r="DJ139" s="26" t="n">
        <f aca="false">IF(OR(AY139=0,CO139="",CO139=0),0,AY139*MIN(MaxScal,TgtVol/CO139))</f>
        <v>0</v>
      </c>
      <c r="DK139" s="26" t="n">
        <f aca="false">IF(OR(AZ139=0,CP139="",CP139=0),0,AZ139*MIN(MaxScal,TgtVol/CP139))</f>
        <v>0</v>
      </c>
      <c r="DL139" s="26" t="n">
        <f aca="false">IF(OR(BA139=0,CQ139="",CQ139=0),0,BA139*MIN(MaxScal,TgtVol/CQ139))</f>
        <v>0</v>
      </c>
      <c r="DM139" s="26" t="n">
        <f aca="false">IF(OR(BB139=0,CR139="",CR139=0),0,BB139*MIN(MaxScal,TgtVol/CR139))</f>
        <v>1.22884705690345</v>
      </c>
      <c r="DN139" s="26" t="n">
        <f aca="false">IF(OR(BC139=0,CS139="",CS139=0),0,BC139*MIN(MaxScal,TgtVol/CS139))</f>
        <v>0</v>
      </c>
      <c r="DO139" s="26" t="n">
        <f aca="false">IF(OR(BD139=0,CT139="",CT139=0),0,BD139*MIN(MaxScal,TgtVol/CT139))</f>
        <v>0</v>
      </c>
      <c r="DP139" s="26" t="n">
        <f aca="false">IF(OR(BE139=0,CU139="",CU139=0),0,BE139*MIN(MaxScal,TgtVol/CU139))</f>
        <v>0</v>
      </c>
      <c r="DQ139" s="26" t="n">
        <f aca="false">IF(OR(BF139=0,CV139="",CV139=0),0,BF139*MIN(MaxScal,TgtVol/CV139))</f>
        <v>1.82612329798432</v>
      </c>
      <c r="DR139" s="26" t="n">
        <f aca="false">IF(OR(BG139=0,CW139="",CW139=0),0,BG139*MIN(MaxScal,TgtVol/CW139))</f>
        <v>0</v>
      </c>
      <c r="DS139" s="26" t="n">
        <f aca="false">IF(OR(BH139=0,CX139="",CX139=0),0,BH139*MIN(MaxScal,TgtVol/CX139))</f>
        <v>0</v>
      </c>
      <c r="DT139" s="26" t="n">
        <f aca="false">IF(OR(BI139=0,CY139="",CY139=0),0,BI139*MIN(MaxScal,TgtVol/CY139))</f>
        <v>0</v>
      </c>
      <c r="DU139" s="26" t="n">
        <f aca="false">IF(OR(BJ139=0,CZ139="",CZ139=0),0,BJ139*MIN(MaxScal,TgtVol/CZ139))</f>
        <v>0</v>
      </c>
      <c r="DV139" s="26" t="n">
        <f aca="false">IF(OR(BK139=0,DA139="",DA139=0),0,BK139*MIN(MaxScal,TgtVol/DA139))</f>
        <v>0</v>
      </c>
      <c r="DW139" s="26" t="n">
        <f aca="false">IF(OR(BL139=0,DB139="",DB139=0),0,BL139*MIN(MaxScal,TgtVol/DB139))</f>
        <v>1.19334597787205</v>
      </c>
      <c r="DX139" s="28" t="n">
        <f aca="false">IFERROR(DC138*BM139,"")</f>
        <v>-0</v>
      </c>
      <c r="DY139" s="28" t="n">
        <f aca="false">IFERROR(DD138*BN139,"")</f>
        <v>-0</v>
      </c>
      <c r="DZ139" s="28" t="n">
        <f aca="false">IFERROR(DE138*BO139,"")</f>
        <v>-0</v>
      </c>
      <c r="EA139" s="28" t="n">
        <f aca="false">IFERROR(DF138*BP139,"")</f>
        <v>-0</v>
      </c>
      <c r="EB139" s="28" t="n">
        <f aca="false">IFERROR(DG138*BQ139,"")</f>
        <v>0</v>
      </c>
      <c r="EC139" s="28" t="n">
        <f aca="false">IFERROR(DH138*BR139,"")</f>
        <v>-0.00132921278234173</v>
      </c>
      <c r="ED139" s="28" t="n">
        <f aca="false">IFERROR(DI138*BS139,"")</f>
        <v>0</v>
      </c>
      <c r="EE139" s="28" t="n">
        <f aca="false">IFERROR(DJ138*BT139,"")</f>
        <v>0</v>
      </c>
      <c r="EF139" s="28" t="n">
        <f aca="false">IFERROR(DK138*BU139,"")</f>
        <v>-0</v>
      </c>
      <c r="EG139" s="28" t="n">
        <f aca="false">IFERROR(DL138*BV139,"")</f>
        <v>-0</v>
      </c>
      <c r="EH139" s="28" t="n">
        <f aca="false">IFERROR(DM138*BW139,"")</f>
        <v>0.000254263962329378</v>
      </c>
      <c r="EI139" s="28" t="n">
        <f aca="false">IFERROR(DN138*BX139,"")</f>
        <v>0</v>
      </c>
      <c r="EJ139" s="28" t="n">
        <f aca="false">IFERROR(DO138*BY139,"")</f>
        <v>0</v>
      </c>
      <c r="EK139" s="28" t="n">
        <f aca="false">IFERROR(DP138*BZ139,"")</f>
        <v>-0</v>
      </c>
      <c r="EL139" s="28" t="n">
        <f aca="false">IFERROR(DQ138*CA139,"")</f>
        <v>0.015004869993</v>
      </c>
      <c r="EM139" s="28" t="n">
        <f aca="false">IFERROR(DR138*CB139,"")</f>
        <v>0</v>
      </c>
      <c r="EN139" s="28" t="n">
        <f aca="false">IFERROR(DS138*CC139,"")</f>
        <v>-0</v>
      </c>
      <c r="EO139" s="28" t="n">
        <f aca="false">IFERROR(DT138*CD139,"")</f>
        <v>0</v>
      </c>
      <c r="EP139" s="28" t="n">
        <f aca="false">IFERROR(DU138*CE139,"")</f>
        <v>-0</v>
      </c>
      <c r="EQ139" s="28" t="n">
        <f aca="false">IFERROR(DV138*CF139,"")</f>
        <v>0</v>
      </c>
      <c r="ER139" s="28" t="n">
        <f aca="false">IFERROR(DW138*CG139,"")</f>
        <v>-0</v>
      </c>
      <c r="ES139" s="28" t="n">
        <f aca="false">IF(ROW()=4,"",SUM(DX139:ER139))</f>
        <v>0.0139299211729876</v>
      </c>
      <c r="ET139" s="29" t="n">
        <f aca="false">COUNTIF(AR139:BL139,"&gt;0")</f>
        <v>4</v>
      </c>
    </row>
    <row r="140" customFormat="false" ht="15" hidden="false" customHeight="false" outlineLevel="0" collapsed="false">
      <c r="A140" s="19" t="n">
        <v>42155</v>
      </c>
      <c r="B140" s="23" t="n">
        <f aca="false">ABS(Rates_Data!AD140-Rates_Data!AE140)</f>
        <v>0.113496350364964</v>
      </c>
      <c r="C140" s="23" t="n">
        <f aca="false">ABS(Rates_Data!AD140-Rates_Data!AF140)</f>
        <v>0.296350364963504</v>
      </c>
      <c r="D140" s="23" t="n">
        <f aca="false">ABS(Rates_Data!AD140-Rates_Data!AG140)</f>
        <v>0.020773722627737</v>
      </c>
      <c r="E140" s="23" t="n">
        <f aca="false">ABS(Rates_Data!AD140-Rates_Data!AH140)</f>
        <v>0.797445255474453</v>
      </c>
      <c r="F140" s="23" t="n">
        <f aca="false">ABS(Rates_Data!AD140-Rates_Data!AI140)</f>
        <v>0.163131386861314</v>
      </c>
      <c r="G140" s="23" t="n">
        <f aca="false">ABS(Rates_Data!AD140-Rates_Data!AJ140)</f>
        <v>1.35397080291971</v>
      </c>
      <c r="H140" s="23" t="n">
        <f aca="false">ABS(Rates_Data!AE140-Rates_Data!AF140)</f>
        <v>0.18285401459854</v>
      </c>
      <c r="I140" s="23" t="n">
        <f aca="false">ABS(Rates_Data!AE140-Rates_Data!AG140)</f>
        <v>0.134270072992701</v>
      </c>
      <c r="J140" s="23" t="n">
        <f aca="false">ABS(Rates_Data!AE140-Rates_Data!AH140)</f>
        <v>0.683948905109489</v>
      </c>
      <c r="K140" s="23" t="n">
        <f aca="false">ABS(Rates_Data!AE140-Rates_Data!AI140)</f>
        <v>0.276627737226277</v>
      </c>
      <c r="L140" s="23" t="n">
        <f aca="false">ABS(Rates_Data!AE140-Rates_Data!AJ140)</f>
        <v>1.24047445255474</v>
      </c>
      <c r="M140" s="23" t="n">
        <f aca="false">ABS(Rates_Data!AF140-Rates_Data!AG140)</f>
        <v>0.317124087591241</v>
      </c>
      <c r="N140" s="23" t="n">
        <f aca="false">ABS(Rates_Data!AF140-Rates_Data!AH140)</f>
        <v>0.501094890510949</v>
      </c>
      <c r="O140" s="23" t="n">
        <f aca="false">ABS(Rates_Data!AF140-Rates_Data!AI140)</f>
        <v>0.459481751824818</v>
      </c>
      <c r="P140" s="23" t="n">
        <f aca="false">ABS(Rates_Data!AF140-Rates_Data!AJ140)</f>
        <v>1.0576204379562</v>
      </c>
      <c r="Q140" s="23" t="n">
        <f aca="false">ABS(Rates_Data!AG140-Rates_Data!AH140)</f>
        <v>0.81821897810219</v>
      </c>
      <c r="R140" s="23" t="n">
        <f aca="false">ABS(Rates_Data!AG140-Rates_Data!AI140)</f>
        <v>0.142357664233577</v>
      </c>
      <c r="S140" s="23" t="n">
        <f aca="false">ABS(Rates_Data!AG140-Rates_Data!AJ140)</f>
        <v>1.37474452554745</v>
      </c>
      <c r="T140" s="23" t="n">
        <f aca="false">ABS(Rates_Data!AH140-Rates_Data!AI140)</f>
        <v>0.960576642335767</v>
      </c>
      <c r="U140" s="23" t="n">
        <f aca="false">ABS(Rates_Data!AH140-Rates_Data!AJ140)</f>
        <v>0.556525547445255</v>
      </c>
      <c r="V140" s="23" t="n">
        <f aca="false">ABS(Rates_Data!AI140-Rates_Data!AJ140)</f>
        <v>1.51710218978102</v>
      </c>
      <c r="W140" s="26" t="n">
        <f aca="false">IF(ROW()&lt;4+MinObs-1,"",IFERROR((B140-AVERAGE(B$4:B140))/STDEV(B$4:B140),""))</f>
        <v>-0.82725021396068</v>
      </c>
      <c r="X140" s="26" t="n">
        <f aca="false">IF(ROW()&lt;4+MinObs-1,"",IFERROR((C140-AVERAGE(C$4:C140))/STDEV(C$4:C140),""))</f>
        <v>-0.242492756643139</v>
      </c>
      <c r="Y140" s="26" t="n">
        <f aca="false">IF(ROW()&lt;4+MinObs-1,"",IFERROR((D140-AVERAGE(D$4:D140))/STDEV(D$4:D140),""))</f>
        <v>-1.09992198714045</v>
      </c>
      <c r="Z140" s="26" t="n">
        <f aca="false">IF(ROW()&lt;4+MinObs-1,"",IFERROR((E140-AVERAGE(E$4:E140))/STDEV(E$4:E140),""))</f>
        <v>0.31092830992381</v>
      </c>
      <c r="AA140" s="26" t="n">
        <f aca="false">IF(ROW()&lt;4+MinObs-1,"",IFERROR((F140-AVERAGE(F$4:F140))/STDEV(F$4:F140),""))</f>
        <v>-0.95607527770664</v>
      </c>
      <c r="AB140" s="26" t="n">
        <f aca="false">IF(ROW()&lt;4+MinObs-1,"",IFERROR((G140-AVERAGE(G$4:G140))/STDEV(G$4:G140),""))</f>
        <v>2.52382862083664</v>
      </c>
      <c r="AC140" s="26" t="n">
        <f aca="false">IF(ROW()&lt;4+MinObs-1,"",IFERROR((H140-AVERAGE(H$4:H140))/STDEV(H$4:H140),""))</f>
        <v>-0.533957759289856</v>
      </c>
      <c r="AD140" s="26" t="n">
        <f aca="false">IF(ROW()&lt;4+MinObs-1,"",IFERROR((I140-AVERAGE(I$4:I140))/STDEV(I$4:I140),""))</f>
        <v>-0.644545079102441</v>
      </c>
      <c r="AE140" s="26" t="n">
        <f aca="false">IF(ROW()&lt;4+MinObs-1,"",IFERROR((J140-AVERAGE(J$4:J140))/STDEV(J$4:J140),""))</f>
        <v>0.577007403917611</v>
      </c>
      <c r="AF140" s="26" t="n">
        <f aca="false">IF(ROW()&lt;4+MinObs-1,"",IFERROR((K140-AVERAGE(K$4:K140))/STDEV(K$4:K140),""))</f>
        <v>-0.340788928359576</v>
      </c>
      <c r="AG140" s="26" t="n">
        <f aca="false">IF(ROW()&lt;4+MinObs-1,"",IFERROR((L140-AVERAGE(L$4:L140))/STDEV(L$4:L140),""))</f>
        <v>2.12274291462302</v>
      </c>
      <c r="AH140" s="26" t="n">
        <f aca="false">IF(ROW()&lt;4+MinObs-1,"",IFERROR((M140-AVERAGE(M$4:M140))/STDEV(M$4:M140),""))</f>
        <v>-0.351414973633372</v>
      </c>
      <c r="AI140" s="26" t="n">
        <f aca="false">IF(ROW()&lt;4+MinObs-1,"",IFERROR((N140-AVERAGE(N$4:N140))/STDEV(N$4:N140),""))</f>
        <v>-0.0730621548005778</v>
      </c>
      <c r="AJ140" s="26" t="n">
        <f aca="false">IF(ROW()&lt;4+MinObs-1,"",IFERROR((O140-AVERAGE(O$4:O140))/STDEV(O$4:O140),""))</f>
        <v>0.0417964652455899</v>
      </c>
      <c r="AK140" s="26" t="n">
        <f aca="false">IF(ROW()&lt;4+MinObs-1,"",IFERROR((P140-AVERAGE(P$4:P140))/STDEV(P$4:P140),""))</f>
        <v>2.12675244204641</v>
      </c>
      <c r="AL140" s="26" t="n">
        <f aca="false">IF(ROW()&lt;4+MinObs-1,"",IFERROR((Q140-AVERAGE(Q$4:Q140))/STDEV(Q$4:Q140),""))</f>
        <v>0.940301918532405</v>
      </c>
      <c r="AM140" s="26" t="n">
        <f aca="false">IF(ROW()&lt;4+MinObs-1,"",IFERROR((R140-AVERAGE(R$4:R140))/STDEV(R$4:R140),""))</f>
        <v>-0.76102743102858</v>
      </c>
      <c r="AN140" s="26" t="n">
        <f aca="false">IF(ROW()&lt;4+MinObs-1,"",IFERROR((S140-AVERAGE(S$4:S140))/STDEV(S$4:S140),""))</f>
        <v>1.23233010947207</v>
      </c>
      <c r="AO140" s="26" t="n">
        <f aca="false">IF(ROW()&lt;4+MinObs-1,"",IFERROR((T140-AVERAGE(T$4:T140))/STDEV(T$4:T140),""))</f>
        <v>0.913596170943808</v>
      </c>
      <c r="AP140" s="26" t="n">
        <f aca="false">IF(ROW()&lt;4+MinObs-1,"",IFERROR((U140-AVERAGE(U$4:U140))/STDEV(U$4:U140),""))</f>
        <v>-0.413385188626591</v>
      </c>
      <c r="AQ140" s="26" t="n">
        <f aca="false">IF(ROW()&lt;4+MinObs-1,"",IFERROR((V140-AVERAGE(V$4:V140))/STDEV(V$4:V140),""))</f>
        <v>1.59406103327337</v>
      </c>
      <c r="AR140" s="26" t="n">
        <f aca="false">IF(W140="",0,IF(W140&gt;=z4,w4,IF(W140&gt;=z3,w3,IF(W140&gt;=zEntry,w2,IF(AND(W140&gt;=ExitZ,AR139&gt;0),w2,0)))))</f>
        <v>0</v>
      </c>
      <c r="AS140" s="26" t="n">
        <f aca="false">IF(X140="",0,IF(X140&gt;=z4,w4,IF(X140&gt;=z3,w3,IF(X140&gt;=zEntry,w2,IF(AND(X140&gt;=ExitZ,AS139&gt;0),w2,0)))))</f>
        <v>0</v>
      </c>
      <c r="AT140" s="26" t="n">
        <f aca="false">IF(Y140="",0,IF(Y140&gt;=z4,w4,IF(Y140&gt;=z3,w3,IF(Y140&gt;=zEntry,w2,IF(AND(Y140&gt;=ExitZ,AT139&gt;0),w2,0)))))</f>
        <v>0</v>
      </c>
      <c r="AU140" s="26" t="n">
        <f aca="false">IF(Z140="",0,IF(Z140&gt;=z4,w4,IF(Z140&gt;=z3,w3,IF(Z140&gt;=zEntry,w2,IF(AND(Z140&gt;=ExitZ,AU139&gt;0),w2,0)))))</f>
        <v>0</v>
      </c>
      <c r="AV140" s="26" t="n">
        <f aca="false">IF(AA140="",0,IF(AA140&gt;=z4,w4,IF(AA140&gt;=z3,w3,IF(AA140&gt;=zEntry,w2,IF(AND(AA140&gt;=ExitZ,AV139&gt;0),w2,0)))))</f>
        <v>0</v>
      </c>
      <c r="AW140" s="26" t="n">
        <f aca="false">IF(AB140="",0,IF(AB140&gt;=z4,w4,IF(AB140&gt;=z3,w3,IF(AB140&gt;=zEntry,w2,IF(AND(AB140&gt;=ExitZ,AW139&gt;0),w2,0)))))</f>
        <v>1</v>
      </c>
      <c r="AX140" s="26" t="n">
        <f aca="false">IF(AC140="",0,IF(AC140&gt;=z4,w4,IF(AC140&gt;=z3,w3,IF(AC140&gt;=zEntry,w2,IF(AND(AC140&gt;=ExitZ,AX139&gt;0),w2,0)))))</f>
        <v>0</v>
      </c>
      <c r="AY140" s="26" t="n">
        <f aca="false">IF(AD140="",0,IF(AD140&gt;=z4,w4,IF(AD140&gt;=z3,w3,IF(AD140&gt;=zEntry,w2,IF(AND(AD140&gt;=ExitZ,AY139&gt;0),w2,0)))))</f>
        <v>0</v>
      </c>
      <c r="AZ140" s="26" t="n">
        <f aca="false">IF(AE140="",0,IF(AE140&gt;=z4,w4,IF(AE140&gt;=z3,w3,IF(AE140&gt;=zEntry,w2,IF(AND(AE140&gt;=ExitZ,AZ139&gt;0),w2,0)))))</f>
        <v>0</v>
      </c>
      <c r="BA140" s="26" t="n">
        <f aca="false">IF(AF140="",0,IF(AF140&gt;=z4,w4,IF(AF140&gt;=z3,w3,IF(AF140&gt;=zEntry,w2,IF(AND(AF140&gt;=ExitZ,BA139&gt;0),w2,0)))))</f>
        <v>0</v>
      </c>
      <c r="BB140" s="26" t="n">
        <f aca="false">IF(AG140="",0,IF(AG140&gt;=z4,w4,IF(AG140&gt;=z3,w3,IF(AG140&gt;=zEntry,w2,IF(AND(AG140&gt;=ExitZ,BB139&gt;0),w2,0)))))</f>
        <v>1</v>
      </c>
      <c r="BC140" s="26" t="n">
        <f aca="false">IF(AH140="",0,IF(AH140&gt;=z4,w4,IF(AH140&gt;=z3,w3,IF(AH140&gt;=zEntry,w2,IF(AND(AH140&gt;=ExitZ,BC139&gt;0),w2,0)))))</f>
        <v>0</v>
      </c>
      <c r="BD140" s="26" t="n">
        <f aca="false">IF(AI140="",0,IF(AI140&gt;=z4,w4,IF(AI140&gt;=z3,w3,IF(AI140&gt;=zEntry,w2,IF(AND(AI140&gt;=ExitZ,BD139&gt;0),w2,0)))))</f>
        <v>0</v>
      </c>
      <c r="BE140" s="26" t="n">
        <f aca="false">IF(AJ140="",0,IF(AJ140&gt;=z4,w4,IF(AJ140&gt;=z3,w3,IF(AJ140&gt;=zEntry,w2,IF(AND(AJ140&gt;=ExitZ,BE139&gt;0),w2,0)))))</f>
        <v>0</v>
      </c>
      <c r="BF140" s="26" t="n">
        <f aca="false">IF(AK140="",0,IF(AK140&gt;=z4,w4,IF(AK140&gt;=z3,w3,IF(AK140&gt;=zEntry,w2,IF(AND(AK140&gt;=ExitZ,BF139&gt;0),w2,0)))))</f>
        <v>1</v>
      </c>
      <c r="BG140" s="26" t="n">
        <f aca="false">IF(AL140="",0,IF(AL140&gt;=z4,w4,IF(AL140&gt;=z3,w3,IF(AL140&gt;=zEntry,w2,IF(AND(AL140&gt;=ExitZ,BG139&gt;0),w2,0)))))</f>
        <v>0</v>
      </c>
      <c r="BH140" s="26" t="n">
        <f aca="false">IF(AM140="",0,IF(AM140&gt;=z4,w4,IF(AM140&gt;=z3,w3,IF(AM140&gt;=zEntry,w2,IF(AND(AM140&gt;=ExitZ,BH139&gt;0),w2,0)))))</f>
        <v>0</v>
      </c>
      <c r="BI140" s="26" t="n">
        <f aca="false">IF(AN140="",0,IF(AN140&gt;=z4,w4,IF(AN140&gt;=z3,w3,IF(AN140&gt;=zEntry,w2,IF(AND(AN140&gt;=ExitZ,BI139&gt;0),w2,0)))))</f>
        <v>0</v>
      </c>
      <c r="BJ140" s="26" t="n">
        <f aca="false">IF(AO140="",0,IF(AO140&gt;=z4,w4,IF(AO140&gt;=z3,w3,IF(AO140&gt;=zEntry,w2,IF(AND(AO140&gt;=ExitZ,BJ139&gt;0),w2,0)))))</f>
        <v>0</v>
      </c>
      <c r="BK140" s="26" t="n">
        <f aca="false">IF(AP140="",0,IF(AP140&gt;=z4,w4,IF(AP140&gt;=z3,w3,IF(AP140&gt;=zEntry,w2,IF(AND(AP140&gt;=ExitZ,BK139&gt;0),w2,0)))))</f>
        <v>0</v>
      </c>
      <c r="BL140" s="26" t="n">
        <f aca="false">IF(AQ140="",0,IF(AQ140&gt;=z4,w4,IF(AQ140&gt;=z3,w3,IF(AQ140&gt;=zEntry,w2,IF(AND(AQ140&gt;=ExitZ,BL139&gt;0),w2,0)))))</f>
        <v>0</v>
      </c>
      <c r="BM140" s="23" t="n">
        <f aca="false">IF(Rates_Data!AD139&gt;=Rates_Data!AE139,Rates_Data!AK140-Rates_Data!AL140,Rates_Data!AL140-Rates_Data!AK140)</f>
        <v>0.00636499999999999</v>
      </c>
      <c r="BN140" s="23" t="n">
        <f aca="false">IF(Rates_Data!AD139&gt;=Rates_Data!AF139,Rates_Data!AK140-Rates_Data!AM140,Rates_Data!AM140-Rates_Data!AK140)</f>
        <v>0.00366699999999999</v>
      </c>
      <c r="BO140" s="23" t="n">
        <f aca="false">IF(Rates_Data!AD139&gt;=Rates_Data!AG139,Rates_Data!AK140-Rates_Data!AN140,Rates_Data!AN140-Rates_Data!AK140)</f>
        <v>0.004085</v>
      </c>
      <c r="BP140" s="23" t="n">
        <f aca="false">IF(Rates_Data!AD139&gt;=Rates_Data!AH139,Rates_Data!AK140-Rates_Data!AO140,Rates_Data!AO140-Rates_Data!AK140)</f>
        <v>0.00174799999999999</v>
      </c>
      <c r="BQ140" s="23" t="n">
        <f aca="false">IF(Rates_Data!AD139&gt;=Rates_Data!AI139,Rates_Data!AK140-Rates_Data!AP140,Rates_Data!AP140-Rates_Data!AK140)</f>
        <v>-0.005643</v>
      </c>
      <c r="BR140" s="23" t="n">
        <f aca="false">IF(Rates_Data!AD139&gt;=Rates_Data!AJ139,Rates_Data!AK140-Rates_Data!AQ140,Rates_Data!AQ140-Rates_Data!AK140)</f>
        <v>0.00771399999999999</v>
      </c>
      <c r="BS140" s="23" t="n">
        <f aca="false">IF(Rates_Data!AE139&gt;=Rates_Data!AF139,Rates_Data!AL140-Rates_Data!AM140,Rates_Data!AM140-Rates_Data!AL140)</f>
        <v>-0.002698</v>
      </c>
      <c r="BT140" s="23" t="n">
        <f aca="false">IF(Rates_Data!AE139&gt;=Rates_Data!AG139,Rates_Data!AL140-Rates_Data!AN140,Rates_Data!AN140-Rates_Data!AL140)</f>
        <v>0.00227999999999999</v>
      </c>
      <c r="BU140" s="23" t="n">
        <f aca="false">IF(Rates_Data!AE139&gt;=Rates_Data!AH139,Rates_Data!AL140-Rates_Data!AO140,Rates_Data!AO140-Rates_Data!AL140)</f>
        <v>-0.004617</v>
      </c>
      <c r="BV140" s="23" t="n">
        <f aca="false">IF(Rates_Data!AE139&gt;=Rates_Data!AI139,Rates_Data!AL140-Rates_Data!AP140,Rates_Data!AP140-Rates_Data!AL140)</f>
        <v>0.000721999999999992</v>
      </c>
      <c r="BW140" s="23" t="n">
        <f aca="false">IF(Rates_Data!AE139&gt;=Rates_Data!AJ139,Rates_Data!AL140-Rates_Data!AQ140,Rates_Data!AQ140-Rates_Data!AL140)</f>
        <v>0.001349</v>
      </c>
      <c r="BX140" s="23" t="n">
        <f aca="false">IF(Rates_Data!AF139&gt;=Rates_Data!AG139,Rates_Data!AM140-Rates_Data!AN140,Rates_Data!AN140-Rates_Data!AM140)</f>
        <v>-0.000418000000000005</v>
      </c>
      <c r="BY140" s="23" t="n">
        <f aca="false">IF(Rates_Data!AF139&gt;=Rates_Data!AH139,Rates_Data!AM140-Rates_Data!AO140,Rates_Data!AO140-Rates_Data!AM140)</f>
        <v>-0.001919</v>
      </c>
      <c r="BZ140" s="23" t="n">
        <f aca="false">IF(Rates_Data!AF139&gt;=Rates_Data!AI139,Rates_Data!AM140-Rates_Data!AP140,Rates_Data!AP140-Rates_Data!AM140)</f>
        <v>-0.00197600000000001</v>
      </c>
      <c r="CA140" s="23" t="n">
        <f aca="false">IF(Rates_Data!AF139&gt;=Rates_Data!AJ139,Rates_Data!AM140-Rates_Data!AQ140,Rates_Data!AQ140-Rates_Data!AM140)</f>
        <v>0.004047</v>
      </c>
      <c r="CB140" s="23" t="n">
        <f aca="false">IF(Rates_Data!AG139&gt;=Rates_Data!AH139,Rates_Data!AN140-Rates_Data!AO140,Rates_Data!AO140-Rates_Data!AN140)</f>
        <v>-0.002337</v>
      </c>
      <c r="CC140" s="23" t="n">
        <f aca="false">IF(Rates_Data!AG139&gt;=Rates_Data!AI139,Rates_Data!AN140-Rates_Data!AP140,Rates_Data!AP140-Rates_Data!AN140)</f>
        <v>-0.001558</v>
      </c>
      <c r="CD140" s="23" t="n">
        <f aca="false">IF(Rates_Data!AG139&gt;=Rates_Data!AJ139,Rates_Data!AN140-Rates_Data!AQ140,Rates_Data!AQ140-Rates_Data!AN140)</f>
        <v>0.003629</v>
      </c>
      <c r="CE140" s="23" t="n">
        <f aca="false">IF(Rates_Data!AH139&gt;=Rates_Data!AI139,Rates_Data!AO140-Rates_Data!AP140,Rates_Data!AP140-Rates_Data!AO140)</f>
        <v>-0.00389500000000001</v>
      </c>
      <c r="CF140" s="23" t="n">
        <f aca="false">IF(Rates_Data!AH139&gt;=Rates_Data!AJ139,Rates_Data!AO140-Rates_Data!AQ140,Rates_Data!AQ140-Rates_Data!AO140)</f>
        <v>0.005966</v>
      </c>
      <c r="CG140" s="23" t="n">
        <f aca="false">IF(Rates_Data!AI139&gt;=Rates_Data!AJ139,Rates_Data!AP140-Rates_Data!AQ140,Rates_Data!AQ140-Rates_Data!AP140)</f>
        <v>0.002071</v>
      </c>
      <c r="CH140" s="27" t="n">
        <f aca="false">IF(ROW()&lt;4+VolLB,"",STDEV(INDEX($BM:$BM,ROW()-VolLB+1):INDEX($BM:$BM,ROW()))*SQRT(12))</f>
        <v>0.0229487084678606</v>
      </c>
      <c r="CI140" s="27" t="n">
        <f aca="false">IF(ROW()&lt;4+VolLB,"",STDEV(INDEX($BN:$BN,ROW()-VolLB+1):INDEX($BN:$BN,ROW()))*SQRT(12))</f>
        <v>0.0197435431837251</v>
      </c>
      <c r="CJ140" s="27" t="n">
        <f aca="false">IF(ROW()&lt;4+VolLB,"",STDEV(INDEX($BO:$BO,ROW()-VolLB+1):INDEX($BO:$BO,ROW()))*SQRT(12))</f>
        <v>0.0215957589405663</v>
      </c>
      <c r="CK140" s="27" t="n">
        <f aca="false">IF(ROW()&lt;4+VolLB,"",STDEV(INDEX($BP:$BP,ROW()-VolLB+1):INDEX($BP:$BP,ROW()))*SQRT(12))</f>
        <v>0.0208971657645355</v>
      </c>
      <c r="CL140" s="27" t="n">
        <f aca="false">IF(ROW()&lt;4+VolLB,"",STDEV(INDEX($BQ:$BQ,ROW()-VolLB+1):INDEX($BQ:$BQ,ROW()))*SQRT(12))</f>
        <v>0.0183934363469043</v>
      </c>
      <c r="CM140" s="27" t="n">
        <f aca="false">IF(ROW()&lt;4+VolLB,"",STDEV(INDEX($BR:$BR,ROW()-VolLB+1):INDEX($BR:$BR,ROW()))*SQRT(12))</f>
        <v>0.0197735605118119</v>
      </c>
      <c r="CN140" s="27" t="n">
        <f aca="false">IF(ROW()&lt;4+VolLB,"",STDEV(INDEX($BS:$BS,ROW()-VolLB+1):INDEX($BS:$BS,ROW()))*SQRT(12))</f>
        <v>0.0198584441168702</v>
      </c>
      <c r="CO140" s="27" t="n">
        <f aca="false">IF(ROW()&lt;4+VolLB,"",STDEV(INDEX($BT:$BT,ROW()-VolLB+1):INDEX($BT:$BT,ROW()))*SQRT(12))</f>
        <v>0.0158734444364224</v>
      </c>
      <c r="CP140" s="27" t="n">
        <f aca="false">IF(ROW()&lt;4+VolLB,"",STDEV(INDEX($BU:$BU,ROW()-VolLB+1):INDEX($BU:$BU,ROW()))*SQRT(12))</f>
        <v>0.0211850018663249</v>
      </c>
      <c r="CQ140" s="27" t="n">
        <f aca="false">IF(ROW()&lt;4+VolLB,"",STDEV(INDEX($BV:$BV,ROW()-VolLB+1):INDEX($BV:$BV,ROW()))*SQRT(12))</f>
        <v>0.0159184881000199</v>
      </c>
      <c r="CR140" s="27" t="n">
        <f aca="false">IF(ROW()&lt;4+VolLB,"",STDEV(INDEX($BW:$BW,ROW()-VolLB+1):INDEX($BW:$BW,ROW()))*SQRT(12))</f>
        <v>0.0162779531379687</v>
      </c>
      <c r="CS140" s="27" t="n">
        <f aca="false">IF(ROW()&lt;4+VolLB,"",STDEV(INDEX($BX:$BX,ROW()-VolLB+1):INDEX($BX:$BX,ROW()))*SQRT(12))</f>
        <v>0.0179355640029736</v>
      </c>
      <c r="CT140" s="27" t="n">
        <f aca="false">IF(ROW()&lt;4+VolLB,"",STDEV(INDEX($BY:$BY,ROW()-VolLB+1):INDEX($BY:$BY,ROW()))*SQRT(12))</f>
        <v>0.0172977342826824</v>
      </c>
      <c r="CU140" s="27" t="n">
        <f aca="false">IF(ROW()&lt;4+VolLB,"",STDEV(INDEX($BZ:$BZ,ROW()-VolLB+1):INDEX($BZ:$BZ,ROW()))*SQRT(12))</f>
        <v>0.0193169949886227</v>
      </c>
      <c r="CV140" s="27" t="n">
        <f aca="false">IF(ROW()&lt;4+VolLB,"",STDEV(INDEX($CA:$CA,ROW()-VolLB+1):INDEX($CA:$CA,ROW()))*SQRT(12))</f>
        <v>0.0164378789826309</v>
      </c>
      <c r="CW140" s="27" t="n">
        <f aca="false">IF(ROW()&lt;4+VolLB,"",STDEV(INDEX($CB:$CB,ROW()-VolLB+1):INDEX($CB:$CB,ROW()))*SQRT(12))</f>
        <v>0.0207333458846234</v>
      </c>
      <c r="CX140" s="27" t="n">
        <f aca="false">IF(ROW()&lt;4+VolLB,"",STDEV(INDEX($CC:$CC,ROW()-VolLB+1):INDEX($CC:$CC,ROW()))*SQRT(12))</f>
        <v>0.0190932932096712</v>
      </c>
      <c r="CY140" s="27" t="n">
        <f aca="false">IF(ROW()&lt;4+VolLB,"",STDEV(INDEX($CD:$CD,ROW()-VolLB+1):INDEX($CD:$CD,ROW()))*SQRT(12))</f>
        <v>0.0153510892763813</v>
      </c>
      <c r="CZ140" s="27" t="n">
        <f aca="false">IF(ROW()&lt;4+VolLB,"",STDEV(INDEX($CE:$CE,ROW()-VolLB+1):INDEX($CE:$CE,ROW()))*SQRT(12))</f>
        <v>0.0207236257142146</v>
      </c>
      <c r="DA140" s="27" t="n">
        <f aca="false">IF(ROW()&lt;4+VolLB,"",STDEV(INDEX($CF:$CF,ROW()-VolLB+1):INDEX($CF:$CF,ROW()))*SQRT(12))</f>
        <v>0.0170788802699764</v>
      </c>
      <c r="DB140" s="27" t="n">
        <f aca="false">IF(ROW()&lt;4+VolLB,"",STDEV(INDEX($CG:$CG,ROW()-VolLB+1):INDEX($CG:$CG,ROW()))*SQRT(12))</f>
        <v>0.0166973779863501</v>
      </c>
      <c r="DC140" s="26" t="n">
        <f aca="false">IF(OR(AR140=0,CH140="",CH140=0),0,AR140*MIN(MaxScal,TgtVol/CH140))</f>
        <v>0</v>
      </c>
      <c r="DD140" s="26" t="n">
        <f aca="false">IF(OR(AS140=0,CI140="",CI140=0),0,AS140*MIN(MaxScal,TgtVol/CI140))</f>
        <v>0</v>
      </c>
      <c r="DE140" s="26" t="n">
        <f aca="false">IF(OR(AT140=0,CJ140="",CJ140=0),0,AT140*MIN(MaxScal,TgtVol/CJ140))</f>
        <v>0</v>
      </c>
      <c r="DF140" s="26" t="n">
        <f aca="false">IF(OR(AU140=0,CK140="",CK140=0),0,AU140*MIN(MaxScal,TgtVol/CK140))</f>
        <v>0</v>
      </c>
      <c r="DG140" s="26" t="n">
        <f aca="false">IF(OR(AV140=0,CL140="",CL140=0),0,AV140*MIN(MaxScal,TgtVol/CL140))</f>
        <v>0</v>
      </c>
      <c r="DH140" s="26" t="n">
        <f aca="false">IF(OR(AW140=0,CM140="",CM140=0),0,AW140*MIN(MaxScal,TgtVol/CM140))</f>
        <v>1.01145162946516</v>
      </c>
      <c r="DI140" s="26" t="n">
        <f aca="false">IF(OR(AX140=0,CN140="",CN140=0),0,AX140*MIN(MaxScal,TgtVol/CN140))</f>
        <v>0</v>
      </c>
      <c r="DJ140" s="26" t="n">
        <f aca="false">IF(OR(AY140=0,CO140="",CO140=0),0,AY140*MIN(MaxScal,TgtVol/CO140))</f>
        <v>0</v>
      </c>
      <c r="DK140" s="26" t="n">
        <f aca="false">IF(OR(AZ140=0,CP140="",CP140=0),0,AZ140*MIN(MaxScal,TgtVol/CP140))</f>
        <v>0</v>
      </c>
      <c r="DL140" s="26" t="n">
        <f aca="false">IF(OR(BA140=0,CQ140="",CQ140=0),0,BA140*MIN(MaxScal,TgtVol/CQ140))</f>
        <v>0</v>
      </c>
      <c r="DM140" s="26" t="n">
        <f aca="false">IF(OR(BB140=0,CR140="",CR140=0),0,BB140*MIN(MaxScal,TgtVol/CR140))</f>
        <v>1.22865570569494</v>
      </c>
      <c r="DN140" s="26" t="n">
        <f aca="false">IF(OR(BC140=0,CS140="",CS140=0),0,BC140*MIN(MaxScal,TgtVol/CS140))</f>
        <v>0</v>
      </c>
      <c r="DO140" s="26" t="n">
        <f aca="false">IF(OR(BD140=0,CT140="",CT140=0),0,BD140*MIN(MaxScal,TgtVol/CT140))</f>
        <v>0</v>
      </c>
      <c r="DP140" s="26" t="n">
        <f aca="false">IF(OR(BE140=0,CU140="",CU140=0),0,BE140*MIN(MaxScal,TgtVol/CU140))</f>
        <v>0</v>
      </c>
      <c r="DQ140" s="26" t="n">
        <f aca="false">IF(OR(BF140=0,CV140="",CV140=0),0,BF140*MIN(MaxScal,TgtVol/CV140))</f>
        <v>1.21670198576915</v>
      </c>
      <c r="DR140" s="26" t="n">
        <f aca="false">IF(OR(BG140=0,CW140="",CW140=0),0,BG140*MIN(MaxScal,TgtVol/CW140))</f>
        <v>0</v>
      </c>
      <c r="DS140" s="26" t="n">
        <f aca="false">IF(OR(BH140=0,CX140="",CX140=0),0,BH140*MIN(MaxScal,TgtVol/CX140))</f>
        <v>0</v>
      </c>
      <c r="DT140" s="26" t="n">
        <f aca="false">IF(OR(BI140=0,CY140="",CY140=0),0,BI140*MIN(MaxScal,TgtVol/CY140))</f>
        <v>0</v>
      </c>
      <c r="DU140" s="26" t="n">
        <f aca="false">IF(OR(BJ140=0,CZ140="",CZ140=0),0,BJ140*MIN(MaxScal,TgtVol/CZ140))</f>
        <v>0</v>
      </c>
      <c r="DV140" s="26" t="n">
        <f aca="false">IF(OR(BK140=0,DA140="",DA140=0),0,BK140*MIN(MaxScal,TgtVol/DA140))</f>
        <v>0</v>
      </c>
      <c r="DW140" s="26" t="n">
        <f aca="false">IF(OR(BL140=0,DB140="",DB140=0),0,BL140*MIN(MaxScal,TgtVol/DB140))</f>
        <v>0</v>
      </c>
      <c r="DX140" s="28" t="n">
        <f aca="false">IFERROR(DC139*BM140,"")</f>
        <v>0</v>
      </c>
      <c r="DY140" s="28" t="n">
        <f aca="false">IFERROR(DD139*BN140,"")</f>
        <v>0</v>
      </c>
      <c r="DZ140" s="28" t="n">
        <f aca="false">IFERROR(DE139*BO140,"")</f>
        <v>0</v>
      </c>
      <c r="EA140" s="28" t="n">
        <f aca="false">IFERROR(DF139*BP140,"")</f>
        <v>0</v>
      </c>
      <c r="EB140" s="28" t="n">
        <f aca="false">IFERROR(DG139*BQ140,"")</f>
        <v>-0</v>
      </c>
      <c r="EC140" s="28" t="n">
        <f aca="false">IFERROR(DH139*BR140,"")</f>
        <v>0.0120611681672588</v>
      </c>
      <c r="ED140" s="28" t="n">
        <f aca="false">IFERROR(DI139*BS140,"")</f>
        <v>-0</v>
      </c>
      <c r="EE140" s="28" t="n">
        <f aca="false">IFERROR(DJ139*BT140,"")</f>
        <v>0</v>
      </c>
      <c r="EF140" s="28" t="n">
        <f aca="false">IFERROR(DK139*BU140,"")</f>
        <v>-0</v>
      </c>
      <c r="EG140" s="28" t="n">
        <f aca="false">IFERROR(DL139*BV140,"")</f>
        <v>0</v>
      </c>
      <c r="EH140" s="28" t="n">
        <f aca="false">IFERROR(DM139*BW140,"")</f>
        <v>0.00165771467976276</v>
      </c>
      <c r="EI140" s="28" t="n">
        <f aca="false">IFERROR(DN139*BX140,"")</f>
        <v>-0</v>
      </c>
      <c r="EJ140" s="28" t="n">
        <f aca="false">IFERROR(DO139*BY140,"")</f>
        <v>-0</v>
      </c>
      <c r="EK140" s="28" t="n">
        <f aca="false">IFERROR(DP139*BZ140,"")</f>
        <v>-0</v>
      </c>
      <c r="EL140" s="28" t="n">
        <f aca="false">IFERROR(DQ139*CA140,"")</f>
        <v>0.00739032098694253</v>
      </c>
      <c r="EM140" s="28" t="n">
        <f aca="false">IFERROR(DR139*CB140,"")</f>
        <v>-0</v>
      </c>
      <c r="EN140" s="28" t="n">
        <f aca="false">IFERROR(DS139*CC140,"")</f>
        <v>-0</v>
      </c>
      <c r="EO140" s="28" t="n">
        <f aca="false">IFERROR(DT139*CD140,"")</f>
        <v>0</v>
      </c>
      <c r="EP140" s="28" t="n">
        <f aca="false">IFERROR(DU139*CE140,"")</f>
        <v>-0</v>
      </c>
      <c r="EQ140" s="28" t="n">
        <f aca="false">IFERROR(DV139*CF140,"")</f>
        <v>0</v>
      </c>
      <c r="ER140" s="28" t="n">
        <f aca="false">IFERROR(DW139*CG140,"")</f>
        <v>0.002471419520173</v>
      </c>
      <c r="ES140" s="28" t="n">
        <f aca="false">IF(ROW()=4,"",SUM(DX140:ER140))</f>
        <v>0.0235806233541371</v>
      </c>
      <c r="ET140" s="29" t="n">
        <f aca="false">COUNTIF(AR140:BL140,"&gt;0")</f>
        <v>3</v>
      </c>
    </row>
    <row r="141" customFormat="false" ht="15" hidden="false" customHeight="false" outlineLevel="0" collapsed="false">
      <c r="A141" s="19" t="n">
        <v>42185</v>
      </c>
      <c r="B141" s="23" t="n">
        <f aca="false">ABS(Rates_Data!AD141-Rates_Data!AE141)</f>
        <v>0.391644927536232</v>
      </c>
      <c r="C141" s="23" t="n">
        <f aca="false">ABS(Rates_Data!AD141-Rates_Data!AF141)</f>
        <v>0.268391304347826</v>
      </c>
      <c r="D141" s="23" t="n">
        <f aca="false">ABS(Rates_Data!AD141-Rates_Data!AG141)</f>
        <v>0.584507246376812</v>
      </c>
      <c r="E141" s="23" t="n">
        <f aca="false">ABS(Rates_Data!AD141-Rates_Data!AH141)</f>
        <v>0.400521739130435</v>
      </c>
      <c r="F141" s="23" t="n">
        <f aca="false">ABS(Rates_Data!AD141-Rates_Data!AI141)</f>
        <v>0.824115942028985</v>
      </c>
      <c r="G141" s="23" t="n">
        <f aca="false">ABS(Rates_Data!AD141-Rates_Data!AJ141)</f>
        <v>0.791195652173913</v>
      </c>
      <c r="H141" s="23" t="n">
        <f aca="false">ABS(Rates_Data!AE141-Rates_Data!AF141)</f>
        <v>0.660036231884058</v>
      </c>
      <c r="I141" s="23" t="n">
        <f aca="false">ABS(Rates_Data!AE141-Rates_Data!AG141)</f>
        <v>0.19286231884058</v>
      </c>
      <c r="J141" s="23" t="n">
        <f aca="false">ABS(Rates_Data!AE141-Rates_Data!AH141)</f>
        <v>0.792166666666667</v>
      </c>
      <c r="K141" s="23" t="n">
        <f aca="false">ABS(Rates_Data!AE141-Rates_Data!AI141)</f>
        <v>0.432471014492754</v>
      </c>
      <c r="L141" s="23" t="n">
        <f aca="false">ABS(Rates_Data!AE141-Rates_Data!AJ141)</f>
        <v>1.18284057971014</v>
      </c>
      <c r="M141" s="23" t="n">
        <f aca="false">ABS(Rates_Data!AF141-Rates_Data!AG141)</f>
        <v>0.852898550724638</v>
      </c>
      <c r="N141" s="23" t="n">
        <f aca="false">ABS(Rates_Data!AF141-Rates_Data!AH141)</f>
        <v>0.132130434782609</v>
      </c>
      <c r="O141" s="23" t="n">
        <f aca="false">ABS(Rates_Data!AF141-Rates_Data!AI141)</f>
        <v>1.09250724637681</v>
      </c>
      <c r="P141" s="23" t="n">
        <f aca="false">ABS(Rates_Data!AF141-Rates_Data!AJ141)</f>
        <v>0.522804347826087</v>
      </c>
      <c r="Q141" s="23" t="n">
        <f aca="false">ABS(Rates_Data!AG141-Rates_Data!AH141)</f>
        <v>0.985028985507246</v>
      </c>
      <c r="R141" s="23" t="n">
        <f aca="false">ABS(Rates_Data!AG141-Rates_Data!AI141)</f>
        <v>0.239608695652174</v>
      </c>
      <c r="S141" s="23" t="n">
        <f aca="false">ABS(Rates_Data!AG141-Rates_Data!AJ141)</f>
        <v>1.37570289855072</v>
      </c>
      <c r="T141" s="23" t="n">
        <f aca="false">ABS(Rates_Data!AH141-Rates_Data!AI141)</f>
        <v>1.22463768115942</v>
      </c>
      <c r="U141" s="23" t="n">
        <f aca="false">ABS(Rates_Data!AH141-Rates_Data!AJ141)</f>
        <v>0.390673913043478</v>
      </c>
      <c r="V141" s="23" t="n">
        <f aca="false">ABS(Rates_Data!AI141-Rates_Data!AJ141)</f>
        <v>1.6153115942029</v>
      </c>
      <c r="W141" s="26" t="n">
        <f aca="false">IF(ROW()&lt;4+MinObs-1,"",IFERROR((B141-AVERAGE(B$4:B141))/STDEV(B$4:B141),""))</f>
        <v>0.155923947887732</v>
      </c>
      <c r="X141" s="26" t="n">
        <f aca="false">IF(ROW()&lt;4+MinObs-1,"",IFERROR((C141-AVERAGE(C$4:C141))/STDEV(C$4:C141),""))</f>
        <v>-0.330534776735147</v>
      </c>
      <c r="Y141" s="26" t="n">
        <f aca="false">IF(ROW()&lt;4+MinObs-1,"",IFERROR((D141-AVERAGE(D$4:D141))/STDEV(D$4:D141),""))</f>
        <v>0.10915658388016</v>
      </c>
      <c r="Z141" s="26" t="n">
        <f aca="false">IF(ROW()&lt;4+MinObs-1,"",IFERROR((E141-AVERAGE(E$4:E141))/STDEV(E$4:E141),""))</f>
        <v>-0.616409933333556</v>
      </c>
      <c r="AA141" s="26" t="n">
        <f aca="false">IF(ROW()&lt;4+MinObs-1,"",IFERROR((F141-AVERAGE(F$4:F141))/STDEV(F$4:F141),""))</f>
        <v>0.633516615602321</v>
      </c>
      <c r="AB141" s="26" t="n">
        <f aca="false">IF(ROW()&lt;4+MinObs-1,"",IFERROR((G141-AVERAGE(G$4:G141))/STDEV(G$4:G141),""))</f>
        <v>0.967408492653136</v>
      </c>
      <c r="AC141" s="26" t="n">
        <f aca="false">IF(ROW()&lt;4+MinObs-1,"",IFERROR((H141-AVERAGE(H$4:H141))/STDEV(H$4:H141),""))</f>
        <v>1.5820154566169</v>
      </c>
      <c r="AD141" s="26" t="n">
        <f aca="false">IF(ROW()&lt;4+MinObs-1,"",IFERROR((I141-AVERAGE(I$4:I141))/STDEV(I$4:I141),""))</f>
        <v>-0.49123833901227</v>
      </c>
      <c r="AE141" s="26" t="n">
        <f aca="false">IF(ROW()&lt;4+MinObs-1,"",IFERROR((J141-AVERAGE(J$4:J141))/STDEV(J$4:J141),""))</f>
        <v>0.892838624392517</v>
      </c>
      <c r="AF141" s="26" t="n">
        <f aca="false">IF(ROW()&lt;4+MinObs-1,"",IFERROR((K141-AVERAGE(K$4:K141))/STDEV(K$4:K141),""))</f>
        <v>0.149656548813714</v>
      </c>
      <c r="AG141" s="26" t="n">
        <f aca="false">IF(ROW()&lt;4+MinObs-1,"",IFERROR((L141-AVERAGE(L$4:L141))/STDEV(L$4:L141),""))</f>
        <v>1.93677291348017</v>
      </c>
      <c r="AH141" s="26" t="n">
        <f aca="false">IF(ROW()&lt;4+MinObs-1,"",IFERROR((M141-AVERAGE(M$4:M141))/STDEV(M$4:M141),""))</f>
        <v>0.84557779537054</v>
      </c>
      <c r="AI141" s="26" t="n">
        <f aca="false">IF(ROW()&lt;4+MinObs-1,"",IFERROR((N141-AVERAGE(N$4:N141))/STDEV(N$4:N141),""))</f>
        <v>-1.03814074814515</v>
      </c>
      <c r="AJ141" s="26" t="n">
        <f aca="false">IF(ROW()&lt;4+MinObs-1,"",IFERROR((O141-AVERAGE(O$4:O141))/STDEV(O$4:O141),""))</f>
        <v>1.82766663735754</v>
      </c>
      <c r="AK141" s="26" t="n">
        <f aca="false">IF(ROW()&lt;4+MinObs-1,"",IFERROR((P141-AVERAGE(P$4:P141))/STDEV(P$4:P141),""))</f>
        <v>0.331374696617902</v>
      </c>
      <c r="AL141" s="26" t="n">
        <f aca="false">IF(ROW()&lt;4+MinObs-1,"",IFERROR((Q141-AVERAGE(Q$4:Q141))/STDEV(Q$4:Q141),""))</f>
        <v>1.33110139279113</v>
      </c>
      <c r="AM141" s="26" t="n">
        <f aca="false">IF(ROW()&lt;4+MinObs-1,"",IFERROR((R141-AVERAGE(R$4:R141))/STDEV(R$4:R141),""))</f>
        <v>-0.549963548492772</v>
      </c>
      <c r="AN141" s="26" t="n">
        <f aca="false">IF(ROW()&lt;4+MinObs-1,"",IFERROR((S141-AVERAGE(S$4:S141))/STDEV(S$4:S141),""))</f>
        <v>1.22296057578116</v>
      </c>
      <c r="AO141" s="26" t="n">
        <f aca="false">IF(ROW()&lt;4+MinObs-1,"",IFERROR((T141-AVERAGE(T$4:T141))/STDEV(T$4:T141),""))</f>
        <v>1.59216495574178</v>
      </c>
      <c r="AP141" s="26" t="n">
        <f aca="false">IF(ROW()&lt;4+MinObs-1,"",IFERROR((U141-AVERAGE(U$4:U141))/STDEV(U$4:U141),""))</f>
        <v>-0.806268555585643</v>
      </c>
      <c r="AQ141" s="26" t="n">
        <f aca="false">IF(ROW()&lt;4+MinObs-1,"",IFERROR((V141-AVERAGE(V$4:V141))/STDEV(V$4:V141),""))</f>
        <v>1.74490926410385</v>
      </c>
      <c r="AR141" s="26" t="n">
        <f aca="false">IF(W141="",0,IF(W141&gt;=z4,w4,IF(W141&gt;=z3,w3,IF(W141&gt;=zEntry,w2,IF(AND(W141&gt;=ExitZ,AR140&gt;0),w2,0)))))</f>
        <v>0</v>
      </c>
      <c r="AS141" s="26" t="n">
        <f aca="false">IF(X141="",0,IF(X141&gt;=z4,w4,IF(X141&gt;=z3,w3,IF(X141&gt;=zEntry,w2,IF(AND(X141&gt;=ExitZ,AS140&gt;0),w2,0)))))</f>
        <v>0</v>
      </c>
      <c r="AT141" s="26" t="n">
        <f aca="false">IF(Y141="",0,IF(Y141&gt;=z4,w4,IF(Y141&gt;=z3,w3,IF(Y141&gt;=zEntry,w2,IF(AND(Y141&gt;=ExitZ,AT140&gt;0),w2,0)))))</f>
        <v>0</v>
      </c>
      <c r="AU141" s="26" t="n">
        <f aca="false">IF(Z141="",0,IF(Z141&gt;=z4,w4,IF(Z141&gt;=z3,w3,IF(Z141&gt;=zEntry,w2,IF(AND(Z141&gt;=ExitZ,AU140&gt;0),w2,0)))))</f>
        <v>0</v>
      </c>
      <c r="AV141" s="26" t="n">
        <f aca="false">IF(AA141="",0,IF(AA141&gt;=z4,w4,IF(AA141&gt;=z3,w3,IF(AA141&gt;=zEntry,w2,IF(AND(AA141&gt;=ExitZ,AV140&gt;0),w2,0)))))</f>
        <v>0</v>
      </c>
      <c r="AW141" s="26" t="n">
        <f aca="false">IF(AB141="",0,IF(AB141&gt;=z4,w4,IF(AB141&gt;=z3,w3,IF(AB141&gt;=zEntry,w2,IF(AND(AB141&gt;=ExitZ,AW140&gt;0),w2,0)))))</f>
        <v>0</v>
      </c>
      <c r="AX141" s="26" t="n">
        <f aca="false">IF(AC141="",0,IF(AC141&gt;=z4,w4,IF(AC141&gt;=z3,w3,IF(AC141&gt;=zEntry,w2,IF(AND(AC141&gt;=ExitZ,AX140&gt;0),w2,0)))))</f>
        <v>0</v>
      </c>
      <c r="AY141" s="26" t="n">
        <f aca="false">IF(AD141="",0,IF(AD141&gt;=z4,w4,IF(AD141&gt;=z3,w3,IF(AD141&gt;=zEntry,w2,IF(AND(AD141&gt;=ExitZ,AY140&gt;0),w2,0)))))</f>
        <v>0</v>
      </c>
      <c r="AZ141" s="26" t="n">
        <f aca="false">IF(AE141="",0,IF(AE141&gt;=z4,w4,IF(AE141&gt;=z3,w3,IF(AE141&gt;=zEntry,w2,IF(AND(AE141&gt;=ExitZ,AZ140&gt;0),w2,0)))))</f>
        <v>0</v>
      </c>
      <c r="BA141" s="26" t="n">
        <f aca="false">IF(AF141="",0,IF(AF141&gt;=z4,w4,IF(AF141&gt;=z3,w3,IF(AF141&gt;=zEntry,w2,IF(AND(AF141&gt;=ExitZ,BA140&gt;0),w2,0)))))</f>
        <v>0</v>
      </c>
      <c r="BB141" s="26" t="n">
        <f aca="false">IF(AG141="",0,IF(AG141&gt;=z4,w4,IF(AG141&gt;=z3,w3,IF(AG141&gt;=zEntry,w2,IF(AND(AG141&gt;=ExitZ,BB140&gt;0),w2,0)))))</f>
        <v>0</v>
      </c>
      <c r="BC141" s="26" t="n">
        <f aca="false">IF(AH141="",0,IF(AH141&gt;=z4,w4,IF(AH141&gt;=z3,w3,IF(AH141&gt;=zEntry,w2,IF(AND(AH141&gt;=ExitZ,BC140&gt;0),w2,0)))))</f>
        <v>0</v>
      </c>
      <c r="BD141" s="26" t="n">
        <f aca="false">IF(AI141="",0,IF(AI141&gt;=z4,w4,IF(AI141&gt;=z3,w3,IF(AI141&gt;=zEntry,w2,IF(AND(AI141&gt;=ExitZ,BD140&gt;0),w2,0)))))</f>
        <v>0</v>
      </c>
      <c r="BE141" s="26" t="n">
        <f aca="false">IF(AJ141="",0,IF(AJ141&gt;=z4,w4,IF(AJ141&gt;=z3,w3,IF(AJ141&gt;=zEntry,w2,IF(AND(AJ141&gt;=ExitZ,BE140&gt;0),w2,0)))))</f>
        <v>0</v>
      </c>
      <c r="BF141" s="26" t="n">
        <f aca="false">IF(AK141="",0,IF(AK141&gt;=z4,w4,IF(AK141&gt;=z3,w3,IF(AK141&gt;=zEntry,w2,IF(AND(AK141&gt;=ExitZ,BF140&gt;0),w2,0)))))</f>
        <v>0</v>
      </c>
      <c r="BG141" s="26" t="n">
        <f aca="false">IF(AL141="",0,IF(AL141&gt;=z4,w4,IF(AL141&gt;=z3,w3,IF(AL141&gt;=zEntry,w2,IF(AND(AL141&gt;=ExitZ,BG140&gt;0),w2,0)))))</f>
        <v>0</v>
      </c>
      <c r="BH141" s="26" t="n">
        <f aca="false">IF(AM141="",0,IF(AM141&gt;=z4,w4,IF(AM141&gt;=z3,w3,IF(AM141&gt;=zEntry,w2,IF(AND(AM141&gt;=ExitZ,BH140&gt;0),w2,0)))))</f>
        <v>0</v>
      </c>
      <c r="BI141" s="26" t="n">
        <f aca="false">IF(AN141="",0,IF(AN141&gt;=z4,w4,IF(AN141&gt;=z3,w3,IF(AN141&gt;=zEntry,w2,IF(AND(AN141&gt;=ExitZ,BI140&gt;0),w2,0)))))</f>
        <v>0</v>
      </c>
      <c r="BJ141" s="26" t="n">
        <f aca="false">IF(AO141="",0,IF(AO141&gt;=z4,w4,IF(AO141&gt;=z3,w3,IF(AO141&gt;=zEntry,w2,IF(AND(AO141&gt;=ExitZ,BJ140&gt;0),w2,0)))))</f>
        <v>0</v>
      </c>
      <c r="BK141" s="26" t="n">
        <f aca="false">IF(AP141="",0,IF(AP141&gt;=z4,w4,IF(AP141&gt;=z3,w3,IF(AP141&gt;=zEntry,w2,IF(AND(AP141&gt;=ExitZ,BK140&gt;0),w2,0)))))</f>
        <v>0</v>
      </c>
      <c r="BL141" s="26" t="n">
        <f aca="false">IF(AQ141="",0,IF(AQ141&gt;=z4,w4,IF(AQ141&gt;=z3,w3,IF(AQ141&gt;=zEntry,w2,IF(AND(AQ141&gt;=ExitZ,BL140&gt;0),w2,0)))))</f>
        <v>0</v>
      </c>
      <c r="BM141" s="23" t="n">
        <f aca="false">IF(Rates_Data!AD140&gt;=Rates_Data!AE140,Rates_Data!AK141-Rates_Data!AL141,Rates_Data!AL141-Rates_Data!AK141)</f>
        <v>0.00623200000000001</v>
      </c>
      <c r="BN141" s="23" t="n">
        <f aca="false">IF(Rates_Data!AD140&gt;=Rates_Data!AF140,Rates_Data!AK141-Rates_Data!AM141,Rates_Data!AM141-Rates_Data!AK141)</f>
        <v>0.00986100000000001</v>
      </c>
      <c r="BO141" s="23" t="n">
        <f aca="false">IF(Rates_Data!AD140&gt;=Rates_Data!AG140,Rates_Data!AK141-Rates_Data!AN141,Rates_Data!AN141-Rates_Data!AK141)</f>
        <v>-0.016169</v>
      </c>
      <c r="BP141" s="23" t="n">
        <f aca="false">IF(Rates_Data!AD140&gt;=Rates_Data!AH140,Rates_Data!AK141-Rates_Data!AO141,Rates_Data!AO141-Rates_Data!AK141)</f>
        <v>0.012464</v>
      </c>
      <c r="BQ141" s="23" t="n">
        <f aca="false">IF(Rates_Data!AD140&gt;=Rates_Data!AI140,Rates_Data!AK141-Rates_Data!AP141,Rates_Data!AP141-Rates_Data!AK141)</f>
        <v>-0.012236</v>
      </c>
      <c r="BR141" s="23" t="n">
        <f aca="false">IF(Rates_Data!AD140&gt;=Rates_Data!AJ140,Rates_Data!AK141-Rates_Data!AQ141,Rates_Data!AQ141-Rates_Data!AK141)</f>
        <v>0.00893</v>
      </c>
      <c r="BS141" s="23" t="n">
        <f aca="false">IF(Rates_Data!AE140&gt;=Rates_Data!AF140,Rates_Data!AL141-Rates_Data!AM141,Rates_Data!AM141-Rates_Data!AL141)</f>
        <v>0.00362900000000001</v>
      </c>
      <c r="BT141" s="23" t="n">
        <f aca="false">IF(Rates_Data!AE140&gt;=Rates_Data!AG140,Rates_Data!AL141-Rates_Data!AN141,Rates_Data!AN141-Rates_Data!AL141)</f>
        <v>-0.00993699999999999</v>
      </c>
      <c r="BU141" s="23" t="n">
        <f aca="false">IF(Rates_Data!AE140&gt;=Rates_Data!AH140,Rates_Data!AL141-Rates_Data!AO141,Rates_Data!AO141-Rates_Data!AL141)</f>
        <v>0.006232</v>
      </c>
      <c r="BV141" s="23" t="n">
        <f aca="false">IF(Rates_Data!AE140&gt;=Rates_Data!AI140,Rates_Data!AL141-Rates_Data!AP141,Rates_Data!AP141-Rates_Data!AL141)</f>
        <v>-0.006004</v>
      </c>
      <c r="BW141" s="23" t="n">
        <f aca="false">IF(Rates_Data!AE140&gt;=Rates_Data!AJ140,Rates_Data!AL141-Rates_Data!AQ141,Rates_Data!AQ141-Rates_Data!AL141)</f>
        <v>0.002698</v>
      </c>
      <c r="BX141" s="23" t="n">
        <f aca="false">IF(Rates_Data!AF140&gt;=Rates_Data!AG140,Rates_Data!AM141-Rates_Data!AN141,Rates_Data!AN141-Rates_Data!AM141)</f>
        <v>-0.00630799999999999</v>
      </c>
      <c r="BY141" s="23" t="n">
        <f aca="false">IF(Rates_Data!AF140&gt;=Rates_Data!AH140,Rates_Data!AM141-Rates_Data!AO141,Rates_Data!AO141-Rates_Data!AM141)</f>
        <v>0.00260299999999999</v>
      </c>
      <c r="BZ141" s="23" t="n">
        <f aca="false">IF(Rates_Data!AF140&gt;=Rates_Data!AI140,Rates_Data!AM141-Rates_Data!AP141,Rates_Data!AP141-Rates_Data!AM141)</f>
        <v>-0.00237499999999999</v>
      </c>
      <c r="CA141" s="23" t="n">
        <f aca="false">IF(Rates_Data!AF140&gt;=Rates_Data!AJ140,Rates_Data!AM141-Rates_Data!AQ141,Rates_Data!AQ141-Rates_Data!AM141)</f>
        <v>-0.000931000000000007</v>
      </c>
      <c r="CB141" s="23" t="n">
        <f aca="false">IF(Rates_Data!AG140&gt;=Rates_Data!AH140,Rates_Data!AN141-Rates_Data!AO141,Rates_Data!AO141-Rates_Data!AN141)</f>
        <v>-0.003705</v>
      </c>
      <c r="CC141" s="23" t="n">
        <f aca="false">IF(Rates_Data!AG140&gt;=Rates_Data!AI140,Rates_Data!AN141-Rates_Data!AP141,Rates_Data!AP141-Rates_Data!AN141)</f>
        <v>0.003933</v>
      </c>
      <c r="CD141" s="23" t="n">
        <f aca="false">IF(Rates_Data!AG140&gt;=Rates_Data!AJ140,Rates_Data!AN141-Rates_Data!AQ141,Rates_Data!AQ141-Rates_Data!AN141)</f>
        <v>-0.007239</v>
      </c>
      <c r="CE141" s="23" t="n">
        <f aca="false">IF(Rates_Data!AH140&gt;=Rates_Data!AI140,Rates_Data!AO141-Rates_Data!AP141,Rates_Data!AP141-Rates_Data!AO141)</f>
        <v>0.000228</v>
      </c>
      <c r="CF141" s="23" t="n">
        <f aca="false">IF(Rates_Data!AH140&gt;=Rates_Data!AJ140,Rates_Data!AO141-Rates_Data!AQ141,Rates_Data!AQ141-Rates_Data!AO141)</f>
        <v>-0.003534</v>
      </c>
      <c r="CG141" s="23" t="n">
        <f aca="false">IF(Rates_Data!AI140&gt;=Rates_Data!AJ140,Rates_Data!AP141-Rates_Data!AQ141,Rates_Data!AQ141-Rates_Data!AP141)</f>
        <v>-0.003306</v>
      </c>
      <c r="CH141" s="27" t="n">
        <f aca="false">IF(ROW()&lt;4+VolLB,"",STDEV(INDEX($BM:$BM,ROW()-VolLB+1):INDEX($BM:$BM,ROW()))*SQRT(12))</f>
        <v>0.0228415961830708</v>
      </c>
      <c r="CI141" s="27" t="n">
        <f aca="false">IF(ROW()&lt;4+VolLB,"",STDEV(INDEX($BN:$BN,ROW()-VolLB+1):INDEX($BN:$BN,ROW()))*SQRT(12))</f>
        <v>0.0198339479735893</v>
      </c>
      <c r="CJ141" s="27" t="n">
        <f aca="false">IF(ROW()&lt;4+VolLB,"",STDEV(INDEX($BO:$BO,ROW()-VolLB+1):INDEX($BO:$BO,ROW()))*SQRT(12))</f>
        <v>0.0236563097246903</v>
      </c>
      <c r="CK141" s="27" t="n">
        <f aca="false">IF(ROW()&lt;4+VolLB,"",STDEV(INDEX($BP:$BP,ROW()-VolLB+1):INDEX($BP:$BP,ROW()))*SQRT(12))</f>
        <v>0.0218193459340668</v>
      </c>
      <c r="CL141" s="27" t="n">
        <f aca="false">IF(ROW()&lt;4+VolLB,"",STDEV(INDEX($BQ:$BQ,ROW()-VolLB+1):INDEX($BQ:$BQ,ROW()))*SQRT(12))</f>
        <v>0.0197174724457172</v>
      </c>
      <c r="CM141" s="27" t="n">
        <f aca="false">IF(ROW()&lt;4+VolLB,"",STDEV(INDEX($BR:$BR,ROW()-VolLB+1):INDEX($BR:$BR,ROW()))*SQRT(12))</f>
        <v>0.0205145914918185</v>
      </c>
      <c r="CN141" s="27" t="n">
        <f aca="false">IF(ROW()&lt;4+VolLB,"",STDEV(INDEX($BS:$BS,ROW()-VolLB+1):INDEX($BS:$BS,ROW()))*SQRT(12))</f>
        <v>0.0199132420232415</v>
      </c>
      <c r="CO141" s="27" t="n">
        <f aca="false">IF(ROW()&lt;4+VolLB,"",STDEV(INDEX($BT:$BT,ROW()-VolLB+1):INDEX($BT:$BT,ROW()))*SQRT(12))</f>
        <v>0.0170727409186747</v>
      </c>
      <c r="CP141" s="27" t="n">
        <f aca="false">IF(ROW()&lt;4+VolLB,"",STDEV(INDEX($BU:$BU,ROW()-VolLB+1):INDEX($BU:$BU,ROW()))*SQRT(12))</f>
        <v>0.0214193071160888</v>
      </c>
      <c r="CQ141" s="27" t="n">
        <f aca="false">IF(ROW()&lt;4+VolLB,"",STDEV(INDEX($BV:$BV,ROW()-VolLB+1):INDEX($BV:$BV,ROW()))*SQRT(12))</f>
        <v>0.0160686217558736</v>
      </c>
      <c r="CR141" s="27" t="n">
        <f aca="false">IF(ROW()&lt;4+VolLB,"",STDEV(INDEX($BW:$BW,ROW()-VolLB+1):INDEX($BW:$BW,ROW()))*SQRT(12))</f>
        <v>0.0158565915042714</v>
      </c>
      <c r="CS141" s="27" t="n">
        <f aca="false">IF(ROW()&lt;4+VolLB,"",STDEV(INDEX($BX:$BX,ROW()-VolLB+1):INDEX($BX:$BX,ROW()))*SQRT(12))</f>
        <v>0.018528071110512</v>
      </c>
      <c r="CT141" s="27" t="n">
        <f aca="false">IF(ROW()&lt;4+VolLB,"",STDEV(INDEX($BY:$BY,ROW()-VolLB+1):INDEX($BY:$BY,ROW()))*SQRT(12))</f>
        <v>0.017320451034213</v>
      </c>
      <c r="CU141" s="27" t="n">
        <f aca="false">IF(ROW()&lt;4+VolLB,"",STDEV(INDEX($BZ:$BZ,ROW()-VolLB+1):INDEX($BZ:$BZ,ROW()))*SQRT(12))</f>
        <v>0.0191645394135454</v>
      </c>
      <c r="CV141" s="27" t="n">
        <f aca="false">IF(ROW()&lt;4+VolLB,"",STDEV(INDEX($CA:$CA,ROW()-VolLB+1):INDEX($CA:$CA,ROW()))*SQRT(12))</f>
        <v>0.0160655609333992</v>
      </c>
      <c r="CW141" s="27" t="n">
        <f aca="false">IF(ROW()&lt;4+VolLB,"",STDEV(INDEX($CB:$CB,ROW()-VolLB+1):INDEX($CB:$CB,ROW()))*SQRT(12))</f>
        <v>0.0209081823809768</v>
      </c>
      <c r="CX141" s="27" t="n">
        <f aca="false">IF(ROW()&lt;4+VolLB,"",STDEV(INDEX($CC:$CC,ROW()-VolLB+1):INDEX($CC:$CC,ROW()))*SQRT(12))</f>
        <v>0.0191578896509034</v>
      </c>
      <c r="CY141" s="27" t="n">
        <f aca="false">IF(ROW()&lt;4+VolLB,"",STDEV(INDEX($CD:$CD,ROW()-VolLB+1):INDEX($CD:$CD,ROW()))*SQRT(12))</f>
        <v>0.0156190658656107</v>
      </c>
      <c r="CZ141" s="27" t="n">
        <f aca="false">IF(ROW()&lt;4+VolLB,"",STDEV(INDEX($CE:$CE,ROW()-VolLB+1):INDEX($CE:$CE,ROW()))*SQRT(12))</f>
        <v>0.0206689032037895</v>
      </c>
      <c r="DA141" s="27" t="n">
        <f aca="false">IF(ROW()&lt;4+VolLB,"",STDEV(INDEX($CF:$CF,ROW()-VolLB+1):INDEX($CF:$CF,ROW()))*SQRT(12))</f>
        <v>0.0170090466853042</v>
      </c>
      <c r="DB141" s="27" t="n">
        <f aca="false">IF(ROW()&lt;4+VolLB,"",STDEV(INDEX($CG:$CG,ROW()-VolLB+1):INDEX($CG:$CG,ROW()))*SQRT(12))</f>
        <v>0.0167428127110169</v>
      </c>
      <c r="DC141" s="26" t="n">
        <f aca="false">IF(OR(AR141=0,CH141="",CH141=0),0,AR141*MIN(MaxScal,TgtVol/CH141))</f>
        <v>0</v>
      </c>
      <c r="DD141" s="26" t="n">
        <f aca="false">IF(OR(AS141=0,CI141="",CI141=0),0,AS141*MIN(MaxScal,TgtVol/CI141))</f>
        <v>0</v>
      </c>
      <c r="DE141" s="26" t="n">
        <f aca="false">IF(OR(AT141=0,CJ141="",CJ141=0),0,AT141*MIN(MaxScal,TgtVol/CJ141))</f>
        <v>0</v>
      </c>
      <c r="DF141" s="26" t="n">
        <f aca="false">IF(OR(AU141=0,CK141="",CK141=0),0,AU141*MIN(MaxScal,TgtVol/CK141))</f>
        <v>0</v>
      </c>
      <c r="DG141" s="26" t="n">
        <f aca="false">IF(OR(AV141=0,CL141="",CL141=0),0,AV141*MIN(MaxScal,TgtVol/CL141))</f>
        <v>0</v>
      </c>
      <c r="DH141" s="26" t="n">
        <f aca="false">IF(OR(AW141=0,CM141="",CM141=0),0,AW141*MIN(MaxScal,TgtVol/CM141))</f>
        <v>0</v>
      </c>
      <c r="DI141" s="26" t="n">
        <f aca="false">IF(OR(AX141=0,CN141="",CN141=0),0,AX141*MIN(MaxScal,TgtVol/CN141))</f>
        <v>0</v>
      </c>
      <c r="DJ141" s="26" t="n">
        <f aca="false">IF(OR(AY141=0,CO141="",CO141=0),0,AY141*MIN(MaxScal,TgtVol/CO141))</f>
        <v>0</v>
      </c>
      <c r="DK141" s="26" t="n">
        <f aca="false">IF(OR(AZ141=0,CP141="",CP141=0),0,AZ141*MIN(MaxScal,TgtVol/CP141))</f>
        <v>0</v>
      </c>
      <c r="DL141" s="26" t="n">
        <f aca="false">IF(OR(BA141=0,CQ141="",CQ141=0),0,BA141*MIN(MaxScal,TgtVol/CQ141))</f>
        <v>0</v>
      </c>
      <c r="DM141" s="26" t="n">
        <f aca="false">IF(OR(BB141=0,CR141="",CR141=0),0,BB141*MIN(MaxScal,TgtVol/CR141))</f>
        <v>0</v>
      </c>
      <c r="DN141" s="26" t="n">
        <f aca="false">IF(OR(BC141=0,CS141="",CS141=0),0,BC141*MIN(MaxScal,TgtVol/CS141))</f>
        <v>0</v>
      </c>
      <c r="DO141" s="26" t="n">
        <f aca="false">IF(OR(BD141=0,CT141="",CT141=0),0,BD141*MIN(MaxScal,TgtVol/CT141))</f>
        <v>0</v>
      </c>
      <c r="DP141" s="26" t="n">
        <f aca="false">IF(OR(BE141=0,CU141="",CU141=0),0,BE141*MIN(MaxScal,TgtVol/CU141))</f>
        <v>0</v>
      </c>
      <c r="DQ141" s="26" t="n">
        <f aca="false">IF(OR(BF141=0,CV141="",CV141=0),0,BF141*MIN(MaxScal,TgtVol/CV141))</f>
        <v>0</v>
      </c>
      <c r="DR141" s="26" t="n">
        <f aca="false">IF(OR(BG141=0,CW141="",CW141=0),0,BG141*MIN(MaxScal,TgtVol/CW141))</f>
        <v>0</v>
      </c>
      <c r="DS141" s="26" t="n">
        <f aca="false">IF(OR(BH141=0,CX141="",CX141=0),0,BH141*MIN(MaxScal,TgtVol/CX141))</f>
        <v>0</v>
      </c>
      <c r="DT141" s="26" t="n">
        <f aca="false">IF(OR(BI141=0,CY141="",CY141=0),0,BI141*MIN(MaxScal,TgtVol/CY141))</f>
        <v>0</v>
      </c>
      <c r="DU141" s="26" t="n">
        <f aca="false">IF(OR(BJ141=0,CZ141="",CZ141=0),0,BJ141*MIN(MaxScal,TgtVol/CZ141))</f>
        <v>0</v>
      </c>
      <c r="DV141" s="26" t="n">
        <f aca="false">IF(OR(BK141=0,DA141="",DA141=0),0,BK141*MIN(MaxScal,TgtVol/DA141))</f>
        <v>0</v>
      </c>
      <c r="DW141" s="26" t="n">
        <f aca="false">IF(OR(BL141=0,DB141="",DB141=0),0,BL141*MIN(MaxScal,TgtVol/DB141))</f>
        <v>0</v>
      </c>
      <c r="DX141" s="28" t="n">
        <f aca="false">IFERROR(DC140*BM141,"")</f>
        <v>0</v>
      </c>
      <c r="DY141" s="28" t="n">
        <f aca="false">IFERROR(DD140*BN141,"")</f>
        <v>0</v>
      </c>
      <c r="DZ141" s="28" t="n">
        <f aca="false">IFERROR(DE140*BO141,"")</f>
        <v>-0</v>
      </c>
      <c r="EA141" s="28" t="n">
        <f aca="false">IFERROR(DF140*BP141,"")</f>
        <v>0</v>
      </c>
      <c r="EB141" s="28" t="n">
        <f aca="false">IFERROR(DG140*BQ141,"")</f>
        <v>-0</v>
      </c>
      <c r="EC141" s="28" t="n">
        <f aca="false">IFERROR(DH140*BR141,"")</f>
        <v>0.00903226305112386</v>
      </c>
      <c r="ED141" s="28" t="n">
        <f aca="false">IFERROR(DI140*BS141,"")</f>
        <v>0</v>
      </c>
      <c r="EE141" s="28" t="n">
        <f aca="false">IFERROR(DJ140*BT141,"")</f>
        <v>-0</v>
      </c>
      <c r="EF141" s="28" t="n">
        <f aca="false">IFERROR(DK140*BU141,"")</f>
        <v>0</v>
      </c>
      <c r="EG141" s="28" t="n">
        <f aca="false">IFERROR(DL140*BV141,"")</f>
        <v>-0</v>
      </c>
      <c r="EH141" s="28" t="n">
        <f aca="false">IFERROR(DM140*BW141,"")</f>
        <v>0.00331491309396493</v>
      </c>
      <c r="EI141" s="28" t="n">
        <f aca="false">IFERROR(DN140*BX141,"")</f>
        <v>-0</v>
      </c>
      <c r="EJ141" s="28" t="n">
        <f aca="false">IFERROR(DO140*BY141,"")</f>
        <v>0</v>
      </c>
      <c r="EK141" s="28" t="n">
        <f aca="false">IFERROR(DP140*BZ141,"")</f>
        <v>-0</v>
      </c>
      <c r="EL141" s="28" t="n">
        <f aca="false">IFERROR(DQ140*CA141,"")</f>
        <v>-0.00113274954875109</v>
      </c>
      <c r="EM141" s="28" t="n">
        <f aca="false">IFERROR(DR140*CB141,"")</f>
        <v>-0</v>
      </c>
      <c r="EN141" s="28" t="n">
        <f aca="false">IFERROR(DS140*CC141,"")</f>
        <v>0</v>
      </c>
      <c r="EO141" s="28" t="n">
        <f aca="false">IFERROR(DT140*CD141,"")</f>
        <v>-0</v>
      </c>
      <c r="EP141" s="28" t="n">
        <f aca="false">IFERROR(DU140*CE141,"")</f>
        <v>0</v>
      </c>
      <c r="EQ141" s="28" t="n">
        <f aca="false">IFERROR(DV140*CF141,"")</f>
        <v>-0</v>
      </c>
      <c r="ER141" s="28" t="n">
        <f aca="false">IFERROR(DW140*CG141,"")</f>
        <v>-0</v>
      </c>
      <c r="ES141" s="28" t="n">
        <f aca="false">IF(ROW()=4,"",SUM(DX141:ER141))</f>
        <v>0.0112144265963377</v>
      </c>
      <c r="ET141" s="29" t="n">
        <f aca="false">COUNTIF(AR141:BL141,"&gt;0")</f>
        <v>0</v>
      </c>
    </row>
    <row r="142" customFormat="false" ht="15" hidden="false" customHeight="false" outlineLevel="0" collapsed="false">
      <c r="A142" s="19" t="n">
        <v>42216</v>
      </c>
      <c r="B142" s="23" t="n">
        <f aca="false">ABS(Rates_Data!AD142-Rates_Data!AE142)</f>
        <v>0.508956834532374</v>
      </c>
      <c r="C142" s="23" t="n">
        <f aca="false">ABS(Rates_Data!AD142-Rates_Data!AF142)</f>
        <v>0.198172661870503</v>
      </c>
      <c r="D142" s="23" t="n">
        <f aca="false">ABS(Rates_Data!AD142-Rates_Data!AG142)</f>
        <v>0.505841726618705</v>
      </c>
      <c r="E142" s="23" t="n">
        <f aca="false">ABS(Rates_Data!AD142-Rates_Data!AH142)</f>
        <v>0.296374100719424</v>
      </c>
      <c r="F142" s="23" t="n">
        <f aca="false">ABS(Rates_Data!AD142-Rates_Data!AI142)</f>
        <v>0.911510791366907</v>
      </c>
      <c r="G142" s="23" t="n">
        <f aca="false">ABS(Rates_Data!AD142-Rates_Data!AJ142)</f>
        <v>0.477733812949641</v>
      </c>
      <c r="H142" s="23" t="n">
        <f aca="false">ABS(Rates_Data!AE142-Rates_Data!AF142)</f>
        <v>0.310784172661871</v>
      </c>
      <c r="I142" s="23" t="n">
        <f aca="false">ABS(Rates_Data!AE142-Rates_Data!AG142)</f>
        <v>0.00311510791366909</v>
      </c>
      <c r="J142" s="23" t="n">
        <f aca="false">ABS(Rates_Data!AE142-Rates_Data!AH142)</f>
        <v>0.805330935251798</v>
      </c>
      <c r="K142" s="23" t="n">
        <f aca="false">ABS(Rates_Data!AE142-Rates_Data!AI142)</f>
        <v>0.402553956834532</v>
      </c>
      <c r="L142" s="23" t="n">
        <f aca="false">ABS(Rates_Data!AE142-Rates_Data!AJ142)</f>
        <v>0.986690647482015</v>
      </c>
      <c r="M142" s="23" t="n">
        <f aca="false">ABS(Rates_Data!AF142-Rates_Data!AG142)</f>
        <v>0.307669064748202</v>
      </c>
      <c r="N142" s="23" t="n">
        <f aca="false">ABS(Rates_Data!AF142-Rates_Data!AH142)</f>
        <v>0.494546762589928</v>
      </c>
      <c r="O142" s="23" t="n">
        <f aca="false">ABS(Rates_Data!AF142-Rates_Data!AI142)</f>
        <v>0.713338129496403</v>
      </c>
      <c r="P142" s="23" t="n">
        <f aca="false">ABS(Rates_Data!AF142-Rates_Data!AJ142)</f>
        <v>0.675906474820144</v>
      </c>
      <c r="Q142" s="23" t="n">
        <f aca="false">ABS(Rates_Data!AG142-Rates_Data!AH142)</f>
        <v>0.802215827338129</v>
      </c>
      <c r="R142" s="23" t="n">
        <f aca="false">ABS(Rates_Data!AG142-Rates_Data!AI142)</f>
        <v>0.405669064748202</v>
      </c>
      <c r="S142" s="23" t="n">
        <f aca="false">ABS(Rates_Data!AG142-Rates_Data!AJ142)</f>
        <v>0.983575539568346</v>
      </c>
      <c r="T142" s="23" t="n">
        <f aca="false">ABS(Rates_Data!AH142-Rates_Data!AI142)</f>
        <v>1.20788489208633</v>
      </c>
      <c r="U142" s="23" t="n">
        <f aca="false">ABS(Rates_Data!AH142-Rates_Data!AJ142)</f>
        <v>0.181359712230216</v>
      </c>
      <c r="V142" s="23" t="n">
        <f aca="false">ABS(Rates_Data!AI142-Rates_Data!AJ142)</f>
        <v>1.38924460431655</v>
      </c>
      <c r="W142" s="26" t="n">
        <f aca="false">IF(ROW()&lt;4+MinObs-1,"",IFERROR((B142-AVERAGE(B$4:B142))/STDEV(B$4:B142),""))</f>
        <v>0.569593402584496</v>
      </c>
      <c r="X142" s="26" t="n">
        <f aca="false">IF(ROW()&lt;4+MinObs-1,"",IFERROR((C142-AVERAGE(C$4:C142))/STDEV(C$4:C142),""))</f>
        <v>-0.553113949193029</v>
      </c>
      <c r="Y142" s="26" t="n">
        <f aca="false">IF(ROW()&lt;4+MinObs-1,"",IFERROR((D142-AVERAGE(D$4:D142))/STDEV(D$4:D142),""))</f>
        <v>-0.0600142705210135</v>
      </c>
      <c r="Z142" s="26" t="n">
        <f aca="false">IF(ROW()&lt;4+MinObs-1,"",IFERROR((E142-AVERAGE(E$4:E142))/STDEV(E$4:E142),""))</f>
        <v>-0.855720580640939</v>
      </c>
      <c r="AA142" s="26" t="n">
        <f aca="false">IF(ROW()&lt;4+MinObs-1,"",IFERROR((F142-AVERAGE(F$4:F142))/STDEV(F$4:F142),""))</f>
        <v>0.839391012362358</v>
      </c>
      <c r="AB142" s="26" t="n">
        <f aca="false">IF(ROW()&lt;4+MinObs-1,"",IFERROR((G142-AVERAGE(G$4:G142))/STDEV(G$4:G142),""))</f>
        <v>0.103753807156877</v>
      </c>
      <c r="AC142" s="26" t="n">
        <f aca="false">IF(ROW()&lt;4+MinObs-1,"",IFERROR((H142-AVERAGE(H$4:H142))/STDEV(H$4:H142),""))</f>
        <v>0.0269669943210142</v>
      </c>
      <c r="AD142" s="26" t="n">
        <f aca="false">IF(ROW()&lt;4+MinObs-1,"",IFERROR((I142-AVERAGE(I$4:I142))/STDEV(I$4:I142),""))</f>
        <v>-0.974988072794553</v>
      </c>
      <c r="AE142" s="26" t="n">
        <f aca="false">IF(ROW()&lt;4+MinObs-1,"",IFERROR((J142-AVERAGE(J$4:J142))/STDEV(J$4:J142),""))</f>
        <v>0.9257569103573</v>
      </c>
      <c r="AF142" s="26" t="n">
        <f aca="false">IF(ROW()&lt;4+MinObs-1,"",IFERROR((K142-AVERAGE(K$4:K142))/STDEV(K$4:K142),""))</f>
        <v>0.0548643267525241</v>
      </c>
      <c r="AG142" s="26" t="n">
        <f aca="false">IF(ROW()&lt;4+MinObs-1,"",IFERROR((L142-AVERAGE(L$4:L142))/STDEV(L$4:L142),""))</f>
        <v>1.4106790259569</v>
      </c>
      <c r="AH142" s="26" t="n">
        <f aca="false">IF(ROW()&lt;4+MinObs-1,"",IFERROR((M142-AVERAGE(M$4:M142))/STDEV(M$4:M142),""))</f>
        <v>-0.377634239180538</v>
      </c>
      <c r="AI142" s="26" t="n">
        <f aca="false">IF(ROW()&lt;4+MinObs-1,"",IFERROR((N142-AVERAGE(N$4:N142))/STDEV(N$4:N142),""))</f>
        <v>-0.0824259466985795</v>
      </c>
      <c r="AJ142" s="26" t="n">
        <f aca="false">IF(ROW()&lt;4+MinObs-1,"",IFERROR((O142-AVERAGE(O$4:O142))/STDEV(O$4:O142),""))</f>
        <v>0.745558881453594</v>
      </c>
      <c r="AK142" s="26" t="n">
        <f aca="false">IF(ROW()&lt;4+MinObs-1,"",IFERROR((P142-AVERAGE(P$4:P142))/STDEV(P$4:P142),""))</f>
        <v>0.841422349329168</v>
      </c>
      <c r="AL142" s="26" t="n">
        <f aca="false">IF(ROW()&lt;4+MinObs-1,"",IFERROR((Q142-AVERAGE(Q$4:Q142))/STDEV(Q$4:Q142),""))</f>
        <v>0.883475939554262</v>
      </c>
      <c r="AM142" s="26" t="n">
        <f aca="false">IF(ROW()&lt;4+MinObs-1,"",IFERROR((R142-AVERAGE(R$4:R142))/STDEV(R$4:R142),""))</f>
        <v>-0.192382899838197</v>
      </c>
      <c r="AN142" s="26" t="n">
        <f aca="false">IF(ROW()&lt;4+MinObs-1,"",IFERROR((S142-AVERAGE(S$4:S142))/STDEV(S$4:S142),""))</f>
        <v>0.462229123678958</v>
      </c>
      <c r="AO142" s="26" t="n">
        <f aca="false">IF(ROW()&lt;4+MinObs-1,"",IFERROR((T142-AVERAGE(T$4:T142))/STDEV(T$4:T142),""))</f>
        <v>1.52928527717454</v>
      </c>
      <c r="AP142" s="26" t="n">
        <f aca="false">IF(ROW()&lt;4+MinObs-1,"",IFERROR((U142-AVERAGE(U$4:U142))/STDEV(U$4:U142),""))</f>
        <v>-1.29617197904304</v>
      </c>
      <c r="AQ142" s="26" t="n">
        <f aca="false">IF(ROW()&lt;4+MinObs-1,"",IFERROR((V142-AVERAGE(V$4:V142))/STDEV(V$4:V142),""))</f>
        <v>1.32696003292749</v>
      </c>
      <c r="AR142" s="26" t="n">
        <f aca="false">IF(W142="",0,IF(W142&gt;=z4,w4,IF(W142&gt;=z3,w3,IF(W142&gt;=zEntry,w2,IF(AND(W142&gt;=ExitZ,AR141&gt;0),w2,0)))))</f>
        <v>0</v>
      </c>
      <c r="AS142" s="26" t="n">
        <f aca="false">IF(X142="",0,IF(X142&gt;=z4,w4,IF(X142&gt;=z3,w3,IF(X142&gt;=zEntry,w2,IF(AND(X142&gt;=ExitZ,AS141&gt;0),w2,0)))))</f>
        <v>0</v>
      </c>
      <c r="AT142" s="26" t="n">
        <f aca="false">IF(Y142="",0,IF(Y142&gt;=z4,w4,IF(Y142&gt;=z3,w3,IF(Y142&gt;=zEntry,w2,IF(AND(Y142&gt;=ExitZ,AT141&gt;0),w2,0)))))</f>
        <v>0</v>
      </c>
      <c r="AU142" s="26" t="n">
        <f aca="false">IF(Z142="",0,IF(Z142&gt;=z4,w4,IF(Z142&gt;=z3,w3,IF(Z142&gt;=zEntry,w2,IF(AND(Z142&gt;=ExitZ,AU141&gt;0),w2,0)))))</f>
        <v>0</v>
      </c>
      <c r="AV142" s="26" t="n">
        <f aca="false">IF(AA142="",0,IF(AA142&gt;=z4,w4,IF(AA142&gt;=z3,w3,IF(AA142&gt;=zEntry,w2,IF(AND(AA142&gt;=ExitZ,AV141&gt;0),w2,0)))))</f>
        <v>0</v>
      </c>
      <c r="AW142" s="26" t="n">
        <f aca="false">IF(AB142="",0,IF(AB142&gt;=z4,w4,IF(AB142&gt;=z3,w3,IF(AB142&gt;=zEntry,w2,IF(AND(AB142&gt;=ExitZ,AW141&gt;0),w2,0)))))</f>
        <v>0</v>
      </c>
      <c r="AX142" s="26" t="n">
        <f aca="false">IF(AC142="",0,IF(AC142&gt;=z4,w4,IF(AC142&gt;=z3,w3,IF(AC142&gt;=zEntry,w2,IF(AND(AC142&gt;=ExitZ,AX141&gt;0),w2,0)))))</f>
        <v>0</v>
      </c>
      <c r="AY142" s="26" t="n">
        <f aca="false">IF(AD142="",0,IF(AD142&gt;=z4,w4,IF(AD142&gt;=z3,w3,IF(AD142&gt;=zEntry,w2,IF(AND(AD142&gt;=ExitZ,AY141&gt;0),w2,0)))))</f>
        <v>0</v>
      </c>
      <c r="AZ142" s="26" t="n">
        <f aca="false">IF(AE142="",0,IF(AE142&gt;=z4,w4,IF(AE142&gt;=z3,w3,IF(AE142&gt;=zEntry,w2,IF(AND(AE142&gt;=ExitZ,AZ141&gt;0),w2,0)))))</f>
        <v>0</v>
      </c>
      <c r="BA142" s="26" t="n">
        <f aca="false">IF(AF142="",0,IF(AF142&gt;=z4,w4,IF(AF142&gt;=z3,w3,IF(AF142&gt;=zEntry,w2,IF(AND(AF142&gt;=ExitZ,BA141&gt;0),w2,0)))))</f>
        <v>0</v>
      </c>
      <c r="BB142" s="26" t="n">
        <f aca="false">IF(AG142="",0,IF(AG142&gt;=z4,w4,IF(AG142&gt;=z3,w3,IF(AG142&gt;=zEntry,w2,IF(AND(AG142&gt;=ExitZ,BB141&gt;0),w2,0)))))</f>
        <v>0</v>
      </c>
      <c r="BC142" s="26" t="n">
        <f aca="false">IF(AH142="",0,IF(AH142&gt;=z4,w4,IF(AH142&gt;=z3,w3,IF(AH142&gt;=zEntry,w2,IF(AND(AH142&gt;=ExitZ,BC141&gt;0),w2,0)))))</f>
        <v>0</v>
      </c>
      <c r="BD142" s="26" t="n">
        <f aca="false">IF(AI142="",0,IF(AI142&gt;=z4,w4,IF(AI142&gt;=z3,w3,IF(AI142&gt;=zEntry,w2,IF(AND(AI142&gt;=ExitZ,BD141&gt;0),w2,0)))))</f>
        <v>0</v>
      </c>
      <c r="BE142" s="26" t="n">
        <f aca="false">IF(AJ142="",0,IF(AJ142&gt;=z4,w4,IF(AJ142&gt;=z3,w3,IF(AJ142&gt;=zEntry,w2,IF(AND(AJ142&gt;=ExitZ,BE141&gt;0),w2,0)))))</f>
        <v>0</v>
      </c>
      <c r="BF142" s="26" t="n">
        <f aca="false">IF(AK142="",0,IF(AK142&gt;=z4,w4,IF(AK142&gt;=z3,w3,IF(AK142&gt;=zEntry,w2,IF(AND(AK142&gt;=ExitZ,BF141&gt;0),w2,0)))))</f>
        <v>0</v>
      </c>
      <c r="BG142" s="26" t="n">
        <f aca="false">IF(AL142="",0,IF(AL142&gt;=z4,w4,IF(AL142&gt;=z3,w3,IF(AL142&gt;=zEntry,w2,IF(AND(AL142&gt;=ExitZ,BG141&gt;0),w2,0)))))</f>
        <v>0</v>
      </c>
      <c r="BH142" s="26" t="n">
        <f aca="false">IF(AM142="",0,IF(AM142&gt;=z4,w4,IF(AM142&gt;=z3,w3,IF(AM142&gt;=zEntry,w2,IF(AND(AM142&gt;=ExitZ,BH141&gt;0),w2,0)))))</f>
        <v>0</v>
      </c>
      <c r="BI142" s="26" t="n">
        <f aca="false">IF(AN142="",0,IF(AN142&gt;=z4,w4,IF(AN142&gt;=z3,w3,IF(AN142&gt;=zEntry,w2,IF(AND(AN142&gt;=ExitZ,BI141&gt;0),w2,0)))))</f>
        <v>0</v>
      </c>
      <c r="BJ142" s="26" t="n">
        <f aca="false">IF(AO142="",0,IF(AO142&gt;=z4,w4,IF(AO142&gt;=z3,w3,IF(AO142&gt;=zEntry,w2,IF(AND(AO142&gt;=ExitZ,BJ141&gt;0),w2,0)))))</f>
        <v>0</v>
      </c>
      <c r="BK142" s="26" t="n">
        <f aca="false">IF(AP142="",0,IF(AP142&gt;=z4,w4,IF(AP142&gt;=z3,w3,IF(AP142&gt;=zEntry,w2,IF(AND(AP142&gt;=ExitZ,BK141&gt;0),w2,0)))))</f>
        <v>0</v>
      </c>
      <c r="BL142" s="26" t="n">
        <f aca="false">IF(AQ142="",0,IF(AQ142&gt;=z4,w4,IF(AQ142&gt;=z3,w3,IF(AQ142&gt;=zEntry,w2,IF(AND(AQ142&gt;=ExitZ,BL141&gt;0),w2,0)))))</f>
        <v>0</v>
      </c>
      <c r="BM142" s="23" t="n">
        <f aca="false">IF(Rates_Data!AD141&gt;=Rates_Data!AE141,Rates_Data!AK142-Rates_Data!AL142,Rates_Data!AL142-Rates_Data!AK142)</f>
        <v>0.001463</v>
      </c>
      <c r="BN142" s="23" t="n">
        <f aca="false">IF(Rates_Data!AD141&gt;=Rates_Data!AF141,Rates_Data!AK142-Rates_Data!AM142,Rates_Data!AM142-Rates_Data!AK142)</f>
        <v>0.00237499999999999</v>
      </c>
      <c r="BO142" s="23" t="n">
        <f aca="false">IF(Rates_Data!AD141&gt;=Rates_Data!AG141,Rates_Data!AK142-Rates_Data!AN142,Rates_Data!AN142-Rates_Data!AK142)</f>
        <v>0.003496</v>
      </c>
      <c r="BP142" s="23" t="n">
        <f aca="false">IF(Rates_Data!AD141&gt;=Rates_Data!AH141,Rates_Data!AK142-Rates_Data!AO142,Rates_Data!AO142-Rates_Data!AK142)</f>
        <v>-0.003591</v>
      </c>
      <c r="BQ142" s="23" t="n">
        <f aca="false">IF(Rates_Data!AD141&gt;=Rates_Data!AI141,Rates_Data!AK142-Rates_Data!AP142,Rates_Data!AP142-Rates_Data!AK142)</f>
        <v>-0.001976</v>
      </c>
      <c r="BR142" s="23" t="n">
        <f aca="false">IF(Rates_Data!AD141&gt;=Rates_Data!AJ141,Rates_Data!AK142-Rates_Data!AQ142,Rates_Data!AQ142-Rates_Data!AK142)</f>
        <v>0.005054</v>
      </c>
      <c r="BS142" s="23" t="n">
        <f aca="false">IF(Rates_Data!AE141&gt;=Rates_Data!AF141,Rates_Data!AL142-Rates_Data!AM142,Rates_Data!AM142-Rates_Data!AL142)</f>
        <v>0.00383799999999999</v>
      </c>
      <c r="BT142" s="23" t="n">
        <f aca="false">IF(Rates_Data!AE141&gt;=Rates_Data!AG141,Rates_Data!AL142-Rates_Data!AN142,Rates_Data!AN142-Rates_Data!AL142)</f>
        <v>0.002033</v>
      </c>
      <c r="BU142" s="23" t="n">
        <f aca="false">IF(Rates_Data!AE141&gt;=Rates_Data!AH141,Rates_Data!AL142-Rates_Data!AO142,Rates_Data!AO142-Rates_Data!AL142)</f>
        <v>-0.002128</v>
      </c>
      <c r="BV142" s="23" t="n">
        <f aca="false">IF(Rates_Data!AE141&gt;=Rates_Data!AI141,Rates_Data!AL142-Rates_Data!AP142,Rates_Data!AP142-Rates_Data!AL142)</f>
        <v>-0.003439</v>
      </c>
      <c r="BW142" s="23" t="n">
        <f aca="false">IF(Rates_Data!AE141&gt;=Rates_Data!AJ141,Rates_Data!AL142-Rates_Data!AQ142,Rates_Data!AQ142-Rates_Data!AL142)</f>
        <v>0.006517</v>
      </c>
      <c r="BX142" s="23" t="n">
        <f aca="false">IF(Rates_Data!AF141&gt;=Rates_Data!AG141,Rates_Data!AM142-Rates_Data!AN142,Rates_Data!AN142-Rates_Data!AM142)</f>
        <v>0.00587099999999999</v>
      </c>
      <c r="BY142" s="23" t="n">
        <f aca="false">IF(Rates_Data!AF141&gt;=Rates_Data!AH141,Rates_Data!AM142-Rates_Data!AO142,Rates_Data!AO142-Rates_Data!AM142)</f>
        <v>-0.00596599999999999</v>
      </c>
      <c r="BZ142" s="23" t="n">
        <f aca="false">IF(Rates_Data!AF141&gt;=Rates_Data!AI141,Rates_Data!AM142-Rates_Data!AP142,Rates_Data!AP142-Rates_Data!AM142)</f>
        <v>0.000398999999999994</v>
      </c>
      <c r="CA142" s="23" t="n">
        <f aca="false">IF(Rates_Data!AF141&gt;=Rates_Data!AJ141,Rates_Data!AM142-Rates_Data!AQ142,Rates_Data!AQ142-Rates_Data!AM142)</f>
        <v>0.00267900000000001</v>
      </c>
      <c r="CB142" s="23" t="n">
        <f aca="false">IF(Rates_Data!AG141&gt;=Rates_Data!AH141,Rates_Data!AN142-Rates_Data!AO142,Rates_Data!AO142-Rates_Data!AN142)</f>
        <v>-9.49999999999983E-005</v>
      </c>
      <c r="CC142" s="23" t="n">
        <f aca="false">IF(Rates_Data!AG141&gt;=Rates_Data!AI141,Rates_Data!AN142-Rates_Data!AP142,Rates_Data!AP142-Rates_Data!AN142)</f>
        <v>-0.005472</v>
      </c>
      <c r="CD142" s="23" t="n">
        <f aca="false">IF(Rates_Data!AG141&gt;=Rates_Data!AJ141,Rates_Data!AN142-Rates_Data!AQ142,Rates_Data!AQ142-Rates_Data!AN142)</f>
        <v>0.00855</v>
      </c>
      <c r="CE142" s="23" t="n">
        <f aca="false">IF(Rates_Data!AH141&gt;=Rates_Data!AI141,Rates_Data!AO142-Rates_Data!AP142,Rates_Data!AP142-Rates_Data!AO142)</f>
        <v>-0.005567</v>
      </c>
      <c r="CF142" s="23" t="n">
        <f aca="false">IF(Rates_Data!AH141&gt;=Rates_Data!AJ141,Rates_Data!AO142-Rates_Data!AQ142,Rates_Data!AQ142-Rates_Data!AO142)</f>
        <v>0.008645</v>
      </c>
      <c r="CG142" s="23" t="n">
        <f aca="false">IF(Rates_Data!AI141&gt;=Rates_Data!AJ141,Rates_Data!AP142-Rates_Data!AQ142,Rates_Data!AQ142-Rates_Data!AP142)</f>
        <v>0.003078</v>
      </c>
      <c r="CH142" s="27" t="n">
        <f aca="false">IF(ROW()&lt;4+VolLB,"",STDEV(INDEX($BM:$BM,ROW()-VolLB+1):INDEX($BM:$BM,ROW()))*SQRT(12))</f>
        <v>0.0226579811499276</v>
      </c>
      <c r="CI142" s="27" t="n">
        <f aca="false">IF(ROW()&lt;4+VolLB,"",STDEV(INDEX($BN:$BN,ROW()-VolLB+1):INDEX($BN:$BN,ROW()))*SQRT(12))</f>
        <v>0.0198338551476774</v>
      </c>
      <c r="CJ142" s="27" t="n">
        <f aca="false">IF(ROW()&lt;4+VolLB,"",STDEV(INDEX($BO:$BO,ROW()-VolLB+1):INDEX($BO:$BO,ROW()))*SQRT(12))</f>
        <v>0.0236983123230728</v>
      </c>
      <c r="CK142" s="27" t="n">
        <f aca="false">IF(ROW()&lt;4+VolLB,"",STDEV(INDEX($BP:$BP,ROW()-VolLB+1):INDEX($BP:$BP,ROW()))*SQRT(12))</f>
        <v>0.0219872750339611</v>
      </c>
      <c r="CL142" s="27" t="n">
        <f aca="false">IF(ROW()&lt;4+VolLB,"",STDEV(INDEX($BQ:$BQ,ROW()-VolLB+1):INDEX($BQ:$BQ,ROW()))*SQRT(12))</f>
        <v>0.0197078798751014</v>
      </c>
      <c r="CM142" s="27" t="n">
        <f aca="false">IF(ROW()&lt;4+VolLB,"",STDEV(INDEX($BR:$BR,ROW()-VolLB+1):INDEX($BR:$BR,ROW()))*SQRT(12))</f>
        <v>0.0206544643805551</v>
      </c>
      <c r="CN142" s="27" t="n">
        <f aca="false">IF(ROW()&lt;4+VolLB,"",STDEV(INDEX($BS:$BS,ROW()-VolLB+1):INDEX($BS:$BS,ROW()))*SQRT(12))</f>
        <v>0.019762602063108</v>
      </c>
      <c r="CO142" s="27" t="n">
        <f aca="false">IF(ROW()&lt;4+VolLB,"",STDEV(INDEX($BT:$BT,ROW()-VolLB+1):INDEX($BT:$BT,ROW()))*SQRT(12))</f>
        <v>0.0169093508971192</v>
      </c>
      <c r="CP142" s="27" t="n">
        <f aca="false">IF(ROW()&lt;4+VolLB,"",STDEV(INDEX($BU:$BU,ROW()-VolLB+1):INDEX($BU:$BU,ROW()))*SQRT(12))</f>
        <v>0.0212470718069909</v>
      </c>
      <c r="CQ142" s="27" t="n">
        <f aca="false">IF(ROW()&lt;4+VolLB,"",STDEV(INDEX($BV:$BV,ROW()-VolLB+1):INDEX($BV:$BV,ROW()))*SQRT(12))</f>
        <v>0.0160342979067343</v>
      </c>
      <c r="CR142" s="27" t="n">
        <f aca="false">IF(ROW()&lt;4+VolLB,"",STDEV(INDEX($BW:$BW,ROW()-VolLB+1):INDEX($BW:$BW,ROW()))*SQRT(12))</f>
        <v>0.0153527823527668</v>
      </c>
      <c r="CS142" s="27" t="n">
        <f aca="false">IF(ROW()&lt;4+VolLB,"",STDEV(INDEX($BX:$BX,ROW()-VolLB+1):INDEX($BX:$BX,ROW()))*SQRT(12))</f>
        <v>0.0186441148459903</v>
      </c>
      <c r="CT142" s="27" t="n">
        <f aca="false">IF(ROW()&lt;4+VolLB,"",STDEV(INDEX($BY:$BY,ROW()-VolLB+1):INDEX($BY:$BY,ROW()))*SQRT(12))</f>
        <v>0.0177375624940004</v>
      </c>
      <c r="CU142" s="27" t="n">
        <f aca="false">IF(ROW()&lt;4+VolLB,"",STDEV(INDEX($BZ:$BZ,ROW()-VolLB+1):INDEX($BZ:$BZ,ROW()))*SQRT(12))</f>
        <v>0.019174976773811</v>
      </c>
      <c r="CV142" s="27" t="n">
        <f aca="false">IF(ROW()&lt;4+VolLB,"",STDEV(INDEX($CA:$CA,ROW()-VolLB+1):INDEX($CA:$CA,ROW()))*SQRT(12))</f>
        <v>0.0157934051731064</v>
      </c>
      <c r="CW142" s="27" t="n">
        <f aca="false">IF(ROW()&lt;4+VolLB,"",STDEV(INDEX($CB:$CB,ROW()-VolLB+1):INDEX($CB:$CB,ROW()))*SQRT(12))</f>
        <v>0.0209103265397745</v>
      </c>
      <c r="CX142" s="27" t="n">
        <f aca="false">IF(ROW()&lt;4+VolLB,"",STDEV(INDEX($CC:$CC,ROW()-VolLB+1):INDEX($CC:$CC,ROW()))*SQRT(12))</f>
        <v>0.0194296620836728</v>
      </c>
      <c r="CY142" s="27" t="n">
        <f aca="false">IF(ROW()&lt;4+VolLB,"",STDEV(INDEX($CD:$CD,ROW()-VolLB+1):INDEX($CD:$CD,ROW()))*SQRT(12))</f>
        <v>0.016226283079944</v>
      </c>
      <c r="CZ142" s="27" t="n">
        <f aca="false">IF(ROW()&lt;4+VolLB,"",STDEV(INDEX($CE:$CE,ROW()-VolLB+1):INDEX($CE:$CE,ROW()))*SQRT(12))</f>
        <v>0.0208297150656048</v>
      </c>
      <c r="DA142" s="27" t="n">
        <f aca="false">IF(ROW()&lt;4+VolLB,"",STDEV(INDEX($CF:$CF,ROW()-VolLB+1):INDEX($CF:$CF,ROW()))*SQRT(12))</f>
        <v>0.0175243835905452</v>
      </c>
      <c r="DB142" s="27" t="n">
        <f aca="false">IF(ROW()&lt;4+VolLB,"",STDEV(INDEX($CG:$CG,ROW()-VolLB+1):INDEX($CG:$CG,ROW()))*SQRT(12))</f>
        <v>0.0165005980001303</v>
      </c>
      <c r="DC142" s="26" t="n">
        <f aca="false">IF(OR(AR142=0,CH142="",CH142=0),0,AR142*MIN(MaxScal,TgtVol/CH142))</f>
        <v>0</v>
      </c>
      <c r="DD142" s="26" t="n">
        <f aca="false">IF(OR(AS142=0,CI142="",CI142=0),0,AS142*MIN(MaxScal,TgtVol/CI142))</f>
        <v>0</v>
      </c>
      <c r="DE142" s="26" t="n">
        <f aca="false">IF(OR(AT142=0,CJ142="",CJ142=0),0,AT142*MIN(MaxScal,TgtVol/CJ142))</f>
        <v>0</v>
      </c>
      <c r="DF142" s="26" t="n">
        <f aca="false">IF(OR(AU142=0,CK142="",CK142=0),0,AU142*MIN(MaxScal,TgtVol/CK142))</f>
        <v>0</v>
      </c>
      <c r="DG142" s="26" t="n">
        <f aca="false">IF(OR(AV142=0,CL142="",CL142=0),0,AV142*MIN(MaxScal,TgtVol/CL142))</f>
        <v>0</v>
      </c>
      <c r="DH142" s="26" t="n">
        <f aca="false">IF(OR(AW142=0,CM142="",CM142=0),0,AW142*MIN(MaxScal,TgtVol/CM142))</f>
        <v>0</v>
      </c>
      <c r="DI142" s="26" t="n">
        <f aca="false">IF(OR(AX142=0,CN142="",CN142=0),0,AX142*MIN(MaxScal,TgtVol/CN142))</f>
        <v>0</v>
      </c>
      <c r="DJ142" s="26" t="n">
        <f aca="false">IF(OR(AY142=0,CO142="",CO142=0),0,AY142*MIN(MaxScal,TgtVol/CO142))</f>
        <v>0</v>
      </c>
      <c r="DK142" s="26" t="n">
        <f aca="false">IF(OR(AZ142=0,CP142="",CP142=0),0,AZ142*MIN(MaxScal,TgtVol/CP142))</f>
        <v>0</v>
      </c>
      <c r="DL142" s="26" t="n">
        <f aca="false">IF(OR(BA142=0,CQ142="",CQ142=0),0,BA142*MIN(MaxScal,TgtVol/CQ142))</f>
        <v>0</v>
      </c>
      <c r="DM142" s="26" t="n">
        <f aca="false">IF(OR(BB142=0,CR142="",CR142=0),0,BB142*MIN(MaxScal,TgtVol/CR142))</f>
        <v>0</v>
      </c>
      <c r="DN142" s="26" t="n">
        <f aca="false">IF(OR(BC142=0,CS142="",CS142=0),0,BC142*MIN(MaxScal,TgtVol/CS142))</f>
        <v>0</v>
      </c>
      <c r="DO142" s="26" t="n">
        <f aca="false">IF(OR(BD142=0,CT142="",CT142=0),0,BD142*MIN(MaxScal,TgtVol/CT142))</f>
        <v>0</v>
      </c>
      <c r="DP142" s="26" t="n">
        <f aca="false">IF(OR(BE142=0,CU142="",CU142=0),0,BE142*MIN(MaxScal,TgtVol/CU142))</f>
        <v>0</v>
      </c>
      <c r="DQ142" s="26" t="n">
        <f aca="false">IF(OR(BF142=0,CV142="",CV142=0),0,BF142*MIN(MaxScal,TgtVol/CV142))</f>
        <v>0</v>
      </c>
      <c r="DR142" s="26" t="n">
        <f aca="false">IF(OR(BG142=0,CW142="",CW142=0),0,BG142*MIN(MaxScal,TgtVol/CW142))</f>
        <v>0</v>
      </c>
      <c r="DS142" s="26" t="n">
        <f aca="false">IF(OR(BH142=0,CX142="",CX142=0),0,BH142*MIN(MaxScal,TgtVol/CX142))</f>
        <v>0</v>
      </c>
      <c r="DT142" s="26" t="n">
        <f aca="false">IF(OR(BI142=0,CY142="",CY142=0),0,BI142*MIN(MaxScal,TgtVol/CY142))</f>
        <v>0</v>
      </c>
      <c r="DU142" s="26" t="n">
        <f aca="false">IF(OR(BJ142=0,CZ142="",CZ142=0),0,BJ142*MIN(MaxScal,TgtVol/CZ142))</f>
        <v>0</v>
      </c>
      <c r="DV142" s="26" t="n">
        <f aca="false">IF(OR(BK142=0,DA142="",DA142=0),0,BK142*MIN(MaxScal,TgtVol/DA142))</f>
        <v>0</v>
      </c>
      <c r="DW142" s="26" t="n">
        <f aca="false">IF(OR(BL142=0,DB142="",DB142=0),0,BL142*MIN(MaxScal,TgtVol/DB142))</f>
        <v>0</v>
      </c>
      <c r="DX142" s="28" t="n">
        <f aca="false">IFERROR(DC141*BM142,"")</f>
        <v>0</v>
      </c>
      <c r="DY142" s="28" t="n">
        <f aca="false">IFERROR(DD141*BN142,"")</f>
        <v>0</v>
      </c>
      <c r="DZ142" s="28" t="n">
        <f aca="false">IFERROR(DE141*BO142,"")</f>
        <v>0</v>
      </c>
      <c r="EA142" s="28" t="n">
        <f aca="false">IFERROR(DF141*BP142,"")</f>
        <v>-0</v>
      </c>
      <c r="EB142" s="28" t="n">
        <f aca="false">IFERROR(DG141*BQ142,"")</f>
        <v>-0</v>
      </c>
      <c r="EC142" s="28" t="n">
        <f aca="false">IFERROR(DH141*BR142,"")</f>
        <v>0</v>
      </c>
      <c r="ED142" s="28" t="n">
        <f aca="false">IFERROR(DI141*BS142,"")</f>
        <v>0</v>
      </c>
      <c r="EE142" s="28" t="n">
        <f aca="false">IFERROR(DJ141*BT142,"")</f>
        <v>0</v>
      </c>
      <c r="EF142" s="28" t="n">
        <f aca="false">IFERROR(DK141*BU142,"")</f>
        <v>-0</v>
      </c>
      <c r="EG142" s="28" t="n">
        <f aca="false">IFERROR(DL141*BV142,"")</f>
        <v>-0</v>
      </c>
      <c r="EH142" s="28" t="n">
        <f aca="false">IFERROR(DM141*BW142,"")</f>
        <v>0</v>
      </c>
      <c r="EI142" s="28" t="n">
        <f aca="false">IFERROR(DN141*BX142,"")</f>
        <v>0</v>
      </c>
      <c r="EJ142" s="28" t="n">
        <f aca="false">IFERROR(DO141*BY142,"")</f>
        <v>-0</v>
      </c>
      <c r="EK142" s="28" t="n">
        <f aca="false">IFERROR(DP141*BZ142,"")</f>
        <v>0</v>
      </c>
      <c r="EL142" s="28" t="n">
        <f aca="false">IFERROR(DQ141*CA142,"")</f>
        <v>0</v>
      </c>
      <c r="EM142" s="28" t="n">
        <f aca="false">IFERROR(DR141*CB142,"")</f>
        <v>-0</v>
      </c>
      <c r="EN142" s="28" t="n">
        <f aca="false">IFERROR(DS141*CC142,"")</f>
        <v>-0</v>
      </c>
      <c r="EO142" s="28" t="n">
        <f aca="false">IFERROR(DT141*CD142,"")</f>
        <v>0</v>
      </c>
      <c r="EP142" s="28" t="n">
        <f aca="false">IFERROR(DU141*CE142,"")</f>
        <v>-0</v>
      </c>
      <c r="EQ142" s="28" t="n">
        <f aca="false">IFERROR(DV141*CF142,"")</f>
        <v>0</v>
      </c>
      <c r="ER142" s="28" t="n">
        <f aca="false">IFERROR(DW141*CG142,"")</f>
        <v>0</v>
      </c>
      <c r="ES142" s="28" t="n">
        <f aca="false">IF(ROW()=4,"",SUM(DX142:ER142))</f>
        <v>0</v>
      </c>
      <c r="ET142" s="29" t="n">
        <f aca="false">COUNTIF(AR142:BL142,"&gt;0")</f>
        <v>0</v>
      </c>
    </row>
    <row r="143" customFormat="false" ht="15" hidden="false" customHeight="false" outlineLevel="0" collapsed="false">
      <c r="A143" s="19" t="n">
        <v>42247</v>
      </c>
      <c r="B143" s="23" t="n">
        <f aca="false">ABS(Rates_Data!AD143-Rates_Data!AE143)</f>
        <v>0.40405</v>
      </c>
      <c r="C143" s="23" t="n">
        <f aca="false">ABS(Rates_Data!AD143-Rates_Data!AF143)</f>
        <v>0.133214285714286</v>
      </c>
      <c r="D143" s="23" t="n">
        <f aca="false">ABS(Rates_Data!AD143-Rates_Data!AG143)</f>
        <v>0.6035</v>
      </c>
      <c r="E143" s="23" t="n">
        <f aca="false">ABS(Rates_Data!AD143-Rates_Data!AH143)</f>
        <v>0.0383500000000003</v>
      </c>
      <c r="F143" s="23" t="n">
        <f aca="false">ABS(Rates_Data!AD143-Rates_Data!AI143)</f>
        <v>0.907978571428572</v>
      </c>
      <c r="G143" s="23" t="n">
        <f aca="false">ABS(Rates_Data!AD143-Rates_Data!AJ143)</f>
        <v>0.639135714285714</v>
      </c>
      <c r="H143" s="23" t="n">
        <f aca="false">ABS(Rates_Data!AE143-Rates_Data!AF143)</f>
        <v>0.270835714285714</v>
      </c>
      <c r="I143" s="23" t="n">
        <f aca="false">ABS(Rates_Data!AE143-Rates_Data!AG143)</f>
        <v>0.19945</v>
      </c>
      <c r="J143" s="23" t="n">
        <f aca="false">ABS(Rates_Data!AE143-Rates_Data!AH143)</f>
        <v>0.3657</v>
      </c>
      <c r="K143" s="23" t="n">
        <f aca="false">ABS(Rates_Data!AE143-Rates_Data!AI143)</f>
        <v>0.503928571428571</v>
      </c>
      <c r="L143" s="23" t="n">
        <f aca="false">ABS(Rates_Data!AE143-Rates_Data!AJ143)</f>
        <v>1.04318571428571</v>
      </c>
      <c r="M143" s="23" t="n">
        <f aca="false">ABS(Rates_Data!AF143-Rates_Data!AG143)</f>
        <v>0.470285714285714</v>
      </c>
      <c r="N143" s="23" t="n">
        <f aca="false">ABS(Rates_Data!AF143-Rates_Data!AH143)</f>
        <v>0.0948642857142856</v>
      </c>
      <c r="O143" s="23" t="n">
        <f aca="false">ABS(Rates_Data!AF143-Rates_Data!AI143)</f>
        <v>0.774764285714286</v>
      </c>
      <c r="P143" s="23" t="n">
        <f aca="false">ABS(Rates_Data!AF143-Rates_Data!AJ143)</f>
        <v>0.77235</v>
      </c>
      <c r="Q143" s="23" t="n">
        <f aca="false">ABS(Rates_Data!AG143-Rates_Data!AH143)</f>
        <v>0.56515</v>
      </c>
      <c r="R143" s="23" t="n">
        <f aca="false">ABS(Rates_Data!AG143-Rates_Data!AI143)</f>
        <v>0.304478571428571</v>
      </c>
      <c r="S143" s="23" t="n">
        <f aca="false">ABS(Rates_Data!AG143-Rates_Data!AJ143)</f>
        <v>1.24263571428571</v>
      </c>
      <c r="T143" s="23" t="n">
        <f aca="false">ABS(Rates_Data!AH143-Rates_Data!AI143)</f>
        <v>0.869628571428571</v>
      </c>
      <c r="U143" s="23" t="n">
        <f aca="false">ABS(Rates_Data!AH143-Rates_Data!AJ143)</f>
        <v>0.677485714285714</v>
      </c>
      <c r="V143" s="23" t="n">
        <f aca="false">ABS(Rates_Data!AI143-Rates_Data!AJ143)</f>
        <v>1.54711428571429</v>
      </c>
      <c r="W143" s="26" t="n">
        <f aca="false">IF(ROW()&lt;4+MinObs-1,"",IFERROR((B143-AVERAGE(B$4:B143))/STDEV(B$4:B143),""))</f>
        <v>0.195593854056239</v>
      </c>
      <c r="X143" s="26" t="n">
        <f aca="false">IF(ROW()&lt;4+MinObs-1,"",IFERROR((C143-AVERAGE(C$4:C143))/STDEV(C$4:C143),""))</f>
        <v>-0.757668582339091</v>
      </c>
      <c r="Y143" s="26" t="n">
        <f aca="false">IF(ROW()&lt;4+MinObs-1,"",IFERROR((D143-AVERAGE(D$4:D143))/STDEV(D$4:D143),""))</f>
        <v>0.150483599507789</v>
      </c>
      <c r="Z143" s="26" t="n">
        <f aca="false">IF(ROW()&lt;4+MinObs-1,"",IFERROR((E143-AVERAGE(E$4:E143))/STDEV(E$4:E143),""))</f>
        <v>-1.4462291524673</v>
      </c>
      <c r="AA143" s="26" t="n">
        <f aca="false">IF(ROW()&lt;4+MinObs-1,"",IFERROR((F143-AVERAGE(F$4:F143))/STDEV(F$4:F143),""))</f>
        <v>0.825852011174017</v>
      </c>
      <c r="AB143" s="26" t="n">
        <f aca="false">IF(ROW()&lt;4+MinObs-1,"",IFERROR((G143-AVERAGE(G$4:G143))/STDEV(G$4:G143),""))</f>
        <v>0.54731052758417</v>
      </c>
      <c r="AC143" s="26" t="n">
        <f aca="false">IF(ROW()&lt;4+MinObs-1,"",IFERROR((H143-AVERAGE(H$4:H143))/STDEV(H$4:H143),""))</f>
        <v>-0.150989572693602</v>
      </c>
      <c r="AD143" s="26" t="n">
        <f aca="false">IF(ROW()&lt;4+MinObs-1,"",IFERROR((I143-AVERAGE(I$4:I143))/STDEV(I$4:I143),""))</f>
        <v>-0.465187154953607</v>
      </c>
      <c r="AE143" s="26" t="n">
        <f aca="false">IF(ROW()&lt;4+MinObs-1,"",IFERROR((J143-AVERAGE(J$4:J143))/STDEV(J$4:J143),""))</f>
        <v>-0.381167010572109</v>
      </c>
      <c r="AF143" s="26" t="n">
        <f aca="false">IF(ROW()&lt;4+MinObs-1,"",IFERROR((K143-AVERAGE(K$4:K143))/STDEV(K$4:K143),""))</f>
        <v>0.375035707103984</v>
      </c>
      <c r="AG143" s="26" t="n">
        <f aca="false">IF(ROW()&lt;4+MinObs-1,"",IFERROR((L143-AVERAGE(L$4:L143))/STDEV(L$4:L143),""))</f>
        <v>1.53831935969926</v>
      </c>
      <c r="AH143" s="26" t="n">
        <f aca="false">IF(ROW()&lt;4+MinObs-1,"",IFERROR((M143-AVERAGE(M$4:M143))/STDEV(M$4:M143),""))</f>
        <v>-0.0111639102114798</v>
      </c>
      <c r="AI143" s="26" t="n">
        <f aca="false">IF(ROW()&lt;4+MinObs-1,"",IFERROR((N143-AVERAGE(N$4:N143))/STDEV(N$4:N143),""))</f>
        <v>-1.1305763410998</v>
      </c>
      <c r="AJ143" s="26" t="n">
        <f aca="false">IF(ROW()&lt;4+MinObs-1,"",IFERROR((O143-AVERAGE(O$4:O143))/STDEV(O$4:O143),""))</f>
        <v>0.914410232031762</v>
      </c>
      <c r="AK143" s="26" t="n">
        <f aca="false">IF(ROW()&lt;4+MinObs-1,"",IFERROR((P143-AVERAGE(P$4:P143))/STDEV(P$4:P143),""))</f>
        <v>1.15654996921597</v>
      </c>
      <c r="AL143" s="26" t="n">
        <f aca="false">IF(ROW()&lt;4+MinObs-1,"",IFERROR((Q143-AVERAGE(Q$4:Q143))/STDEV(Q$4:Q143),""))</f>
        <v>0.308758356292346</v>
      </c>
      <c r="AM143" s="26" t="n">
        <f aca="false">IF(ROW()&lt;4+MinObs-1,"",IFERROR((R143-AVERAGE(R$4:R143))/STDEV(R$4:R143),""))</f>
        <v>-0.408897662389861</v>
      </c>
      <c r="AN143" s="26" t="n">
        <f aca="false">IF(ROW()&lt;4+MinObs-1,"",IFERROR((S143-AVERAGE(S$4:S143))/STDEV(S$4:S143),""))</f>
        <v>0.958275211919356</v>
      </c>
      <c r="AO143" s="26" t="n">
        <f aca="false">IF(ROW()&lt;4+MinObs-1,"",IFERROR((T143-AVERAGE(T$4:T143))/STDEV(T$4:T143),""))</f>
        <v>0.639648097318887</v>
      </c>
      <c r="AP143" s="26" t="n">
        <f aca="false">IF(ROW()&lt;4+MinObs-1,"",IFERROR((U143-AVERAGE(U$4:U143))/STDEV(U$4:U143),""))</f>
        <v>-0.107496111878671</v>
      </c>
      <c r="AQ143" s="26" t="n">
        <f aca="false">IF(ROW()&lt;4+MinObs-1,"",IFERROR((V143-AVERAGE(V$4:V143))/STDEV(V$4:V143),""))</f>
        <v>1.58823607965432</v>
      </c>
      <c r="AR143" s="26" t="n">
        <f aca="false">IF(W143="",0,IF(W143&gt;=z4,w4,IF(W143&gt;=z3,w3,IF(W143&gt;=zEntry,w2,IF(AND(W143&gt;=ExitZ,AR142&gt;0),w2,0)))))</f>
        <v>0</v>
      </c>
      <c r="AS143" s="26" t="n">
        <f aca="false">IF(X143="",0,IF(X143&gt;=z4,w4,IF(X143&gt;=z3,w3,IF(X143&gt;=zEntry,w2,IF(AND(X143&gt;=ExitZ,AS142&gt;0),w2,0)))))</f>
        <v>0</v>
      </c>
      <c r="AT143" s="26" t="n">
        <f aca="false">IF(Y143="",0,IF(Y143&gt;=z4,w4,IF(Y143&gt;=z3,w3,IF(Y143&gt;=zEntry,w2,IF(AND(Y143&gt;=ExitZ,AT142&gt;0),w2,0)))))</f>
        <v>0</v>
      </c>
      <c r="AU143" s="26" t="n">
        <f aca="false">IF(Z143="",0,IF(Z143&gt;=z4,w4,IF(Z143&gt;=z3,w3,IF(Z143&gt;=zEntry,w2,IF(AND(Z143&gt;=ExitZ,AU142&gt;0),w2,0)))))</f>
        <v>0</v>
      </c>
      <c r="AV143" s="26" t="n">
        <f aca="false">IF(AA143="",0,IF(AA143&gt;=z4,w4,IF(AA143&gt;=z3,w3,IF(AA143&gt;=zEntry,w2,IF(AND(AA143&gt;=ExitZ,AV142&gt;0),w2,0)))))</f>
        <v>0</v>
      </c>
      <c r="AW143" s="26" t="n">
        <f aca="false">IF(AB143="",0,IF(AB143&gt;=z4,w4,IF(AB143&gt;=z3,w3,IF(AB143&gt;=zEntry,w2,IF(AND(AB143&gt;=ExitZ,AW142&gt;0),w2,0)))))</f>
        <v>0</v>
      </c>
      <c r="AX143" s="26" t="n">
        <f aca="false">IF(AC143="",0,IF(AC143&gt;=z4,w4,IF(AC143&gt;=z3,w3,IF(AC143&gt;=zEntry,w2,IF(AND(AC143&gt;=ExitZ,AX142&gt;0),w2,0)))))</f>
        <v>0</v>
      </c>
      <c r="AY143" s="26" t="n">
        <f aca="false">IF(AD143="",0,IF(AD143&gt;=z4,w4,IF(AD143&gt;=z3,w3,IF(AD143&gt;=zEntry,w2,IF(AND(AD143&gt;=ExitZ,AY142&gt;0),w2,0)))))</f>
        <v>0</v>
      </c>
      <c r="AZ143" s="26" t="n">
        <f aca="false">IF(AE143="",0,IF(AE143&gt;=z4,w4,IF(AE143&gt;=z3,w3,IF(AE143&gt;=zEntry,w2,IF(AND(AE143&gt;=ExitZ,AZ142&gt;0),w2,0)))))</f>
        <v>0</v>
      </c>
      <c r="BA143" s="26" t="n">
        <f aca="false">IF(AF143="",0,IF(AF143&gt;=z4,w4,IF(AF143&gt;=z3,w3,IF(AF143&gt;=zEntry,w2,IF(AND(AF143&gt;=ExitZ,BA142&gt;0),w2,0)))))</f>
        <v>0</v>
      </c>
      <c r="BB143" s="26" t="n">
        <f aca="false">IF(AG143="",0,IF(AG143&gt;=z4,w4,IF(AG143&gt;=z3,w3,IF(AG143&gt;=zEntry,w2,IF(AND(AG143&gt;=ExitZ,BB142&gt;0),w2,0)))))</f>
        <v>0</v>
      </c>
      <c r="BC143" s="26" t="n">
        <f aca="false">IF(AH143="",0,IF(AH143&gt;=z4,w4,IF(AH143&gt;=z3,w3,IF(AH143&gt;=zEntry,w2,IF(AND(AH143&gt;=ExitZ,BC142&gt;0),w2,0)))))</f>
        <v>0</v>
      </c>
      <c r="BD143" s="26" t="n">
        <f aca="false">IF(AI143="",0,IF(AI143&gt;=z4,w4,IF(AI143&gt;=z3,w3,IF(AI143&gt;=zEntry,w2,IF(AND(AI143&gt;=ExitZ,BD142&gt;0),w2,0)))))</f>
        <v>0</v>
      </c>
      <c r="BE143" s="26" t="n">
        <f aca="false">IF(AJ143="",0,IF(AJ143&gt;=z4,w4,IF(AJ143&gt;=z3,w3,IF(AJ143&gt;=zEntry,w2,IF(AND(AJ143&gt;=ExitZ,BE142&gt;0),w2,0)))))</f>
        <v>0</v>
      </c>
      <c r="BF143" s="26" t="n">
        <f aca="false">IF(AK143="",0,IF(AK143&gt;=z4,w4,IF(AK143&gt;=z3,w3,IF(AK143&gt;=zEntry,w2,IF(AND(AK143&gt;=ExitZ,BF142&gt;0),w2,0)))))</f>
        <v>0</v>
      </c>
      <c r="BG143" s="26" t="n">
        <f aca="false">IF(AL143="",0,IF(AL143&gt;=z4,w4,IF(AL143&gt;=z3,w3,IF(AL143&gt;=zEntry,w2,IF(AND(AL143&gt;=ExitZ,BG142&gt;0),w2,0)))))</f>
        <v>0</v>
      </c>
      <c r="BH143" s="26" t="n">
        <f aca="false">IF(AM143="",0,IF(AM143&gt;=z4,w4,IF(AM143&gt;=z3,w3,IF(AM143&gt;=zEntry,w2,IF(AND(AM143&gt;=ExitZ,BH142&gt;0),w2,0)))))</f>
        <v>0</v>
      </c>
      <c r="BI143" s="26" t="n">
        <f aca="false">IF(AN143="",0,IF(AN143&gt;=z4,w4,IF(AN143&gt;=z3,w3,IF(AN143&gt;=zEntry,w2,IF(AND(AN143&gt;=ExitZ,BI142&gt;0),w2,0)))))</f>
        <v>0</v>
      </c>
      <c r="BJ143" s="26" t="n">
        <f aca="false">IF(AO143="",0,IF(AO143&gt;=z4,w4,IF(AO143&gt;=z3,w3,IF(AO143&gt;=zEntry,w2,IF(AND(AO143&gt;=ExitZ,BJ142&gt;0),w2,0)))))</f>
        <v>0</v>
      </c>
      <c r="BK143" s="26" t="n">
        <f aca="false">IF(AP143="",0,IF(AP143&gt;=z4,w4,IF(AP143&gt;=z3,w3,IF(AP143&gt;=zEntry,w2,IF(AND(AP143&gt;=ExitZ,BK142&gt;0),w2,0)))))</f>
        <v>0</v>
      </c>
      <c r="BL143" s="26" t="n">
        <f aca="false">IF(AQ143="",0,IF(AQ143&gt;=z4,w4,IF(AQ143&gt;=z3,w3,IF(AQ143&gt;=zEntry,w2,IF(AND(AQ143&gt;=ExitZ,BL142&gt;0),w2,0)))))</f>
        <v>0</v>
      </c>
      <c r="BM143" s="23" t="n">
        <f aca="false">IF(Rates_Data!AD142&gt;=Rates_Data!AE142,Rates_Data!AK143-Rates_Data!AL143,Rates_Data!AL143-Rates_Data!AK143)</f>
        <v>0.001178</v>
      </c>
      <c r="BN143" s="23" t="n">
        <f aca="false">IF(Rates_Data!AD142&gt;=Rates_Data!AF142,Rates_Data!AK143-Rates_Data!AM143,Rates_Data!AM143-Rates_Data!AK143)</f>
        <v>0.002166</v>
      </c>
      <c r="BO143" s="23" t="n">
        <f aca="false">IF(Rates_Data!AD142&gt;=Rates_Data!AG142,Rates_Data!AK143-Rates_Data!AN143,Rates_Data!AN143-Rates_Data!AK143)</f>
        <v>0.000816999999999995</v>
      </c>
      <c r="BP143" s="23" t="n">
        <f aca="false">IF(Rates_Data!AD142&gt;=Rates_Data!AH142,Rates_Data!AK143-Rates_Data!AO143,Rates_Data!AO143-Rates_Data!AK143)</f>
        <v>0.00437</v>
      </c>
      <c r="BQ143" s="23" t="n">
        <f aca="false">IF(Rates_Data!AD142&gt;=Rates_Data!AI142,Rates_Data!AK143-Rates_Data!AP143,Rates_Data!AP143-Rates_Data!AK143)</f>
        <v>0.007144</v>
      </c>
      <c r="BR143" s="23" t="n">
        <f aca="false">IF(Rates_Data!AD142&gt;=Rates_Data!AJ142,Rates_Data!AK143-Rates_Data!AQ143,Rates_Data!AQ143-Rates_Data!AK143)</f>
        <v>-0.00133</v>
      </c>
      <c r="BS143" s="23" t="n">
        <f aca="false">IF(Rates_Data!AE142&gt;=Rates_Data!AF142,Rates_Data!AL143-Rates_Data!AM143,Rates_Data!AM143-Rates_Data!AL143)</f>
        <v>-0.000988000000000001</v>
      </c>
      <c r="BT143" s="23" t="n">
        <f aca="false">IF(Rates_Data!AE142&gt;=Rates_Data!AG142,Rates_Data!AL143-Rates_Data!AN143,Rates_Data!AN143-Rates_Data!AL143)</f>
        <v>0.000361000000000002</v>
      </c>
      <c r="BU143" s="23" t="n">
        <f aca="false">IF(Rates_Data!AE142&gt;=Rates_Data!AH142,Rates_Data!AL143-Rates_Data!AO143,Rates_Data!AO143-Rates_Data!AL143)</f>
        <v>0.005548</v>
      </c>
      <c r="BV143" s="23" t="n">
        <f aca="false">IF(Rates_Data!AE142&gt;=Rates_Data!AI142,Rates_Data!AL143-Rates_Data!AP143,Rates_Data!AP143-Rates_Data!AL143)</f>
        <v>0.005966</v>
      </c>
      <c r="BW143" s="23" t="n">
        <f aca="false">IF(Rates_Data!AE142&gt;=Rates_Data!AJ142,Rates_Data!AL143-Rates_Data!AQ143,Rates_Data!AQ143-Rates_Data!AL143)</f>
        <v>-0.000152</v>
      </c>
      <c r="BX143" s="23" t="n">
        <f aca="false">IF(Rates_Data!AF142&gt;=Rates_Data!AG142,Rates_Data!AM143-Rates_Data!AN143,Rates_Data!AN143-Rates_Data!AM143)</f>
        <v>-0.001349</v>
      </c>
      <c r="BY143" s="23" t="n">
        <f aca="false">IF(Rates_Data!AF142&gt;=Rates_Data!AH142,Rates_Data!AM143-Rates_Data!AO143,Rates_Data!AO143-Rates_Data!AM143)</f>
        <v>0.006536</v>
      </c>
      <c r="BZ143" s="23" t="n">
        <f aca="false">IF(Rates_Data!AF142&gt;=Rates_Data!AI142,Rates_Data!AM143-Rates_Data!AP143,Rates_Data!AP143-Rates_Data!AM143)</f>
        <v>0.004978</v>
      </c>
      <c r="CA143" s="23" t="n">
        <f aca="false">IF(Rates_Data!AF142&gt;=Rates_Data!AJ142,Rates_Data!AM143-Rates_Data!AQ143,Rates_Data!AQ143-Rates_Data!AM143)</f>
        <v>0.000836000000000001</v>
      </c>
      <c r="CB143" s="23" t="n">
        <f aca="false">IF(Rates_Data!AG142&gt;=Rates_Data!AH142,Rates_Data!AN143-Rates_Data!AO143,Rates_Data!AO143-Rates_Data!AN143)</f>
        <v>0.00518699999999999</v>
      </c>
      <c r="CC143" s="23" t="n">
        <f aca="false">IF(Rates_Data!AG142&gt;=Rates_Data!AI142,Rates_Data!AN143-Rates_Data!AP143,Rates_Data!AP143-Rates_Data!AN143)</f>
        <v>0.006327</v>
      </c>
      <c r="CD143" s="23" t="n">
        <f aca="false">IF(Rates_Data!AG142&gt;=Rates_Data!AJ142,Rates_Data!AN143-Rates_Data!AQ143,Rates_Data!AQ143-Rates_Data!AN143)</f>
        <v>-0.000513000000000003</v>
      </c>
      <c r="CE143" s="23" t="n">
        <f aca="false">IF(Rates_Data!AH142&gt;=Rates_Data!AI142,Rates_Data!AO143-Rates_Data!AP143,Rates_Data!AP143-Rates_Data!AO143)</f>
        <v>0.011514</v>
      </c>
      <c r="CF143" s="23" t="n">
        <f aca="false">IF(Rates_Data!AH142&gt;=Rates_Data!AJ142,Rates_Data!AO143-Rates_Data!AQ143,Rates_Data!AQ143-Rates_Data!AO143)</f>
        <v>-0.0057</v>
      </c>
      <c r="CG143" s="23" t="n">
        <f aca="false">IF(Rates_Data!AI142&gt;=Rates_Data!AJ142,Rates_Data!AP143-Rates_Data!AQ143,Rates_Data!AQ143-Rates_Data!AP143)</f>
        <v>0.005814</v>
      </c>
      <c r="CH143" s="27" t="n">
        <f aca="false">IF(ROW()&lt;4+VolLB,"",STDEV(INDEX($BM:$BM,ROW()-VolLB+1):INDEX($BM:$BM,ROW()))*SQRT(12))</f>
        <v>0.0225957491583831</v>
      </c>
      <c r="CI143" s="27" t="n">
        <f aca="false">IF(ROW()&lt;4+VolLB,"",STDEV(INDEX($BN:$BN,ROW()-VolLB+1):INDEX($BN:$BN,ROW()))*SQRT(12))</f>
        <v>0.0198302984006077</v>
      </c>
      <c r="CJ143" s="27" t="n">
        <f aca="false">IF(ROW()&lt;4+VolLB,"",STDEV(INDEX($BO:$BO,ROW()-VolLB+1):INDEX($BO:$BO,ROW()))*SQRT(12))</f>
        <v>0.0235333455213782</v>
      </c>
      <c r="CK143" s="27" t="n">
        <f aca="false">IF(ROW()&lt;4+VolLB,"",STDEV(INDEX($BP:$BP,ROW()-VolLB+1):INDEX($BP:$BP,ROW()))*SQRT(12))</f>
        <v>0.0218591810111036</v>
      </c>
      <c r="CL143" s="27" t="n">
        <f aca="false">IF(ROW()&lt;4+VolLB,"",STDEV(INDEX($BQ:$BQ,ROW()-VolLB+1):INDEX($BQ:$BQ,ROW()))*SQRT(12))</f>
        <v>0.020128702244497</v>
      </c>
      <c r="CM143" s="27" t="n">
        <f aca="false">IF(ROW()&lt;4+VolLB,"",STDEV(INDEX($BR:$BR,ROW()-VolLB+1):INDEX($BR:$BR,ROW()))*SQRT(12))</f>
        <v>0.0199995235340864</v>
      </c>
      <c r="CN143" s="27" t="n">
        <f aca="false">IF(ROW()&lt;4+VolLB,"",STDEV(INDEX($BS:$BS,ROW()-VolLB+1):INDEX($BS:$BS,ROW()))*SQRT(12))</f>
        <v>0.0197741113349175</v>
      </c>
      <c r="CO143" s="27" t="n">
        <f aca="false">IF(ROW()&lt;4+VolLB,"",STDEV(INDEX($BT:$BT,ROW()-VolLB+1):INDEX($BT:$BT,ROW()))*SQRT(12))</f>
        <v>0.0168811261515</v>
      </c>
      <c r="CP143" s="27" t="n">
        <f aca="false">IF(ROW()&lt;4+VolLB,"",STDEV(INDEX($BU:$BU,ROW()-VolLB+1):INDEX($BU:$BU,ROW()))*SQRT(12))</f>
        <v>0.0214114388073291</v>
      </c>
      <c r="CQ143" s="27" t="n">
        <f aca="false">IF(ROW()&lt;4+VolLB,"",STDEV(INDEX($BV:$BV,ROW()-VolLB+1):INDEX($BV:$BV,ROW()))*SQRT(12))</f>
        <v>0.0163920259905904</v>
      </c>
      <c r="CR143" s="27" t="n">
        <f aca="false">IF(ROW()&lt;4+VolLB,"",STDEV(INDEX($BW:$BW,ROW()-VolLB+1):INDEX($BW:$BW,ROW()))*SQRT(12))</f>
        <v>0.0150687522610454</v>
      </c>
      <c r="CS143" s="27" t="n">
        <f aca="false">IF(ROW()&lt;4+VolLB,"",STDEV(INDEX($BX:$BX,ROW()-VolLB+1):INDEX($BX:$BX,ROW()))*SQRT(12))</f>
        <v>0.0185136496021307</v>
      </c>
      <c r="CT143" s="27" t="n">
        <f aca="false">IF(ROW()&lt;4+VolLB,"",STDEV(INDEX($BY:$BY,ROW()-VolLB+1):INDEX($BY:$BY,ROW()))*SQRT(12))</f>
        <v>0.0179857690503724</v>
      </c>
      <c r="CU143" s="27" t="n">
        <f aca="false">IF(ROW()&lt;4+VolLB,"",STDEV(INDEX($BZ:$BZ,ROW()-VolLB+1):INDEX($BZ:$BZ,ROW()))*SQRT(12))</f>
        <v>0.0194666725564244</v>
      </c>
      <c r="CV143" s="27" t="n">
        <f aca="false">IF(ROW()&lt;4+VolLB,"",STDEV(INDEX($CA:$CA,ROW()-VolLB+1):INDEX($CA:$CA,ROW()))*SQRT(12))</f>
        <v>0.0154291962004012</v>
      </c>
      <c r="CW143" s="27" t="n">
        <f aca="false">IF(ROW()&lt;4+VolLB,"",STDEV(INDEX($CB:$CB,ROW()-VolLB+1):INDEX($CB:$CB,ROW()))*SQRT(12))</f>
        <v>0.0210583160544147</v>
      </c>
      <c r="CX143" s="27" t="n">
        <f aca="false">IF(ROW()&lt;4+VolLB,"",STDEV(INDEX($CC:$CC,ROW()-VolLB+1):INDEX($CC:$CC,ROW()))*SQRT(12))</f>
        <v>0.0196252904247846</v>
      </c>
      <c r="CY143" s="27" t="n">
        <f aca="false">IF(ROW()&lt;4+VolLB,"",STDEV(INDEX($CD:$CD,ROW()-VolLB+1):INDEX($CD:$CD,ROW()))*SQRT(12))</f>
        <v>0.0161634409782429</v>
      </c>
      <c r="CZ143" s="27" t="n">
        <f aca="false">IF(ROW()&lt;4+VolLB,"",STDEV(INDEX($CE:$CE,ROW()-VolLB+1):INDEX($CE:$CE,ROW()))*SQRT(12))</f>
        <v>0.0219246902513821</v>
      </c>
      <c r="DA143" s="27" t="n">
        <f aca="false">IF(ROW()&lt;4+VolLB,"",STDEV(INDEX($CF:$CF,ROW()-VolLB+1):INDEX($CF:$CF,ROW()))*SQRT(12))</f>
        <v>0.0178049250979289</v>
      </c>
      <c r="DB143" s="27" t="n">
        <f aca="false">IF(ROW()&lt;4+VolLB,"",STDEV(INDEX($CG:$CG,ROW()-VolLB+1):INDEX($CG:$CG,ROW()))*SQRT(12))</f>
        <v>0.016521847644861</v>
      </c>
      <c r="DC143" s="26" t="n">
        <f aca="false">IF(OR(AR143=0,CH143="",CH143=0),0,AR143*MIN(MaxScal,TgtVol/CH143))</f>
        <v>0</v>
      </c>
      <c r="DD143" s="26" t="n">
        <f aca="false">IF(OR(AS143=0,CI143="",CI143=0),0,AS143*MIN(MaxScal,TgtVol/CI143))</f>
        <v>0</v>
      </c>
      <c r="DE143" s="26" t="n">
        <f aca="false">IF(OR(AT143=0,CJ143="",CJ143=0),0,AT143*MIN(MaxScal,TgtVol/CJ143))</f>
        <v>0</v>
      </c>
      <c r="DF143" s="26" t="n">
        <f aca="false">IF(OR(AU143=0,CK143="",CK143=0),0,AU143*MIN(MaxScal,TgtVol/CK143))</f>
        <v>0</v>
      </c>
      <c r="DG143" s="26" t="n">
        <f aca="false">IF(OR(AV143=0,CL143="",CL143=0),0,AV143*MIN(MaxScal,TgtVol/CL143))</f>
        <v>0</v>
      </c>
      <c r="DH143" s="26" t="n">
        <f aca="false">IF(OR(AW143=0,CM143="",CM143=0),0,AW143*MIN(MaxScal,TgtVol/CM143))</f>
        <v>0</v>
      </c>
      <c r="DI143" s="26" t="n">
        <f aca="false">IF(OR(AX143=0,CN143="",CN143=0),0,AX143*MIN(MaxScal,TgtVol/CN143))</f>
        <v>0</v>
      </c>
      <c r="DJ143" s="26" t="n">
        <f aca="false">IF(OR(AY143=0,CO143="",CO143=0),0,AY143*MIN(MaxScal,TgtVol/CO143))</f>
        <v>0</v>
      </c>
      <c r="DK143" s="26" t="n">
        <f aca="false">IF(OR(AZ143=0,CP143="",CP143=0),0,AZ143*MIN(MaxScal,TgtVol/CP143))</f>
        <v>0</v>
      </c>
      <c r="DL143" s="26" t="n">
        <f aca="false">IF(OR(BA143=0,CQ143="",CQ143=0),0,BA143*MIN(MaxScal,TgtVol/CQ143))</f>
        <v>0</v>
      </c>
      <c r="DM143" s="26" t="n">
        <f aca="false">IF(OR(BB143=0,CR143="",CR143=0),0,BB143*MIN(MaxScal,TgtVol/CR143))</f>
        <v>0</v>
      </c>
      <c r="DN143" s="26" t="n">
        <f aca="false">IF(OR(BC143=0,CS143="",CS143=0),0,BC143*MIN(MaxScal,TgtVol/CS143))</f>
        <v>0</v>
      </c>
      <c r="DO143" s="26" t="n">
        <f aca="false">IF(OR(BD143=0,CT143="",CT143=0),0,BD143*MIN(MaxScal,TgtVol/CT143))</f>
        <v>0</v>
      </c>
      <c r="DP143" s="26" t="n">
        <f aca="false">IF(OR(BE143=0,CU143="",CU143=0),0,BE143*MIN(MaxScal,TgtVol/CU143))</f>
        <v>0</v>
      </c>
      <c r="DQ143" s="26" t="n">
        <f aca="false">IF(OR(BF143=0,CV143="",CV143=0),0,BF143*MIN(MaxScal,TgtVol/CV143))</f>
        <v>0</v>
      </c>
      <c r="DR143" s="26" t="n">
        <f aca="false">IF(OR(BG143=0,CW143="",CW143=0),0,BG143*MIN(MaxScal,TgtVol/CW143))</f>
        <v>0</v>
      </c>
      <c r="DS143" s="26" t="n">
        <f aca="false">IF(OR(BH143=0,CX143="",CX143=0),0,BH143*MIN(MaxScal,TgtVol/CX143))</f>
        <v>0</v>
      </c>
      <c r="DT143" s="26" t="n">
        <f aca="false">IF(OR(BI143=0,CY143="",CY143=0),0,BI143*MIN(MaxScal,TgtVol/CY143))</f>
        <v>0</v>
      </c>
      <c r="DU143" s="26" t="n">
        <f aca="false">IF(OR(BJ143=0,CZ143="",CZ143=0),0,BJ143*MIN(MaxScal,TgtVol/CZ143))</f>
        <v>0</v>
      </c>
      <c r="DV143" s="26" t="n">
        <f aca="false">IF(OR(BK143=0,DA143="",DA143=0),0,BK143*MIN(MaxScal,TgtVol/DA143))</f>
        <v>0</v>
      </c>
      <c r="DW143" s="26" t="n">
        <f aca="false">IF(OR(BL143=0,DB143="",DB143=0),0,BL143*MIN(MaxScal,TgtVol/DB143))</f>
        <v>0</v>
      </c>
      <c r="DX143" s="28" t="n">
        <f aca="false">IFERROR(DC142*BM143,"")</f>
        <v>0</v>
      </c>
      <c r="DY143" s="28" t="n">
        <f aca="false">IFERROR(DD142*BN143,"")</f>
        <v>0</v>
      </c>
      <c r="DZ143" s="28" t="n">
        <f aca="false">IFERROR(DE142*BO143,"")</f>
        <v>0</v>
      </c>
      <c r="EA143" s="28" t="n">
        <f aca="false">IFERROR(DF142*BP143,"")</f>
        <v>0</v>
      </c>
      <c r="EB143" s="28" t="n">
        <f aca="false">IFERROR(DG142*BQ143,"")</f>
        <v>0</v>
      </c>
      <c r="EC143" s="28" t="n">
        <f aca="false">IFERROR(DH142*BR143,"")</f>
        <v>-0</v>
      </c>
      <c r="ED143" s="28" t="n">
        <f aca="false">IFERROR(DI142*BS143,"")</f>
        <v>-0</v>
      </c>
      <c r="EE143" s="28" t="n">
        <f aca="false">IFERROR(DJ142*BT143,"")</f>
        <v>0</v>
      </c>
      <c r="EF143" s="28" t="n">
        <f aca="false">IFERROR(DK142*BU143,"")</f>
        <v>0</v>
      </c>
      <c r="EG143" s="28" t="n">
        <f aca="false">IFERROR(DL142*BV143,"")</f>
        <v>0</v>
      </c>
      <c r="EH143" s="28" t="n">
        <f aca="false">IFERROR(DM142*BW143,"")</f>
        <v>-0</v>
      </c>
      <c r="EI143" s="28" t="n">
        <f aca="false">IFERROR(DN142*BX143,"")</f>
        <v>-0</v>
      </c>
      <c r="EJ143" s="28" t="n">
        <f aca="false">IFERROR(DO142*BY143,"")</f>
        <v>0</v>
      </c>
      <c r="EK143" s="28" t="n">
        <f aca="false">IFERROR(DP142*BZ143,"")</f>
        <v>0</v>
      </c>
      <c r="EL143" s="28" t="n">
        <f aca="false">IFERROR(DQ142*CA143,"")</f>
        <v>0</v>
      </c>
      <c r="EM143" s="28" t="n">
        <f aca="false">IFERROR(DR142*CB143,"")</f>
        <v>0</v>
      </c>
      <c r="EN143" s="28" t="n">
        <f aca="false">IFERROR(DS142*CC143,"")</f>
        <v>0</v>
      </c>
      <c r="EO143" s="28" t="n">
        <f aca="false">IFERROR(DT142*CD143,"")</f>
        <v>-0</v>
      </c>
      <c r="EP143" s="28" t="n">
        <f aca="false">IFERROR(DU142*CE143,"")</f>
        <v>0</v>
      </c>
      <c r="EQ143" s="28" t="n">
        <f aca="false">IFERROR(DV142*CF143,"")</f>
        <v>-0</v>
      </c>
      <c r="ER143" s="28" t="n">
        <f aca="false">IFERROR(DW142*CG143,"")</f>
        <v>0</v>
      </c>
      <c r="ES143" s="28" t="n">
        <f aca="false">IF(ROW()=4,"",SUM(DX143:ER143))</f>
        <v>0</v>
      </c>
      <c r="ET143" s="29" t="n">
        <f aca="false">COUNTIF(AR143:BL143,"&gt;0")</f>
        <v>0</v>
      </c>
    </row>
    <row r="144" customFormat="false" ht="15" hidden="false" customHeight="false" outlineLevel="0" collapsed="false">
      <c r="A144" s="19" t="n">
        <v>42277</v>
      </c>
      <c r="B144" s="23" t="n">
        <f aca="false">ABS(Rates_Data!AD144-Rates_Data!AE144)</f>
        <v>0.169836879432624</v>
      </c>
      <c r="C144" s="23" t="n">
        <f aca="false">ABS(Rates_Data!AD144-Rates_Data!AF144)</f>
        <v>0.342765957446808</v>
      </c>
      <c r="D144" s="23" t="n">
        <f aca="false">ABS(Rates_Data!AD144-Rates_Data!AG144)</f>
        <v>0.486028368794326</v>
      </c>
      <c r="E144" s="23" t="n">
        <f aca="false">ABS(Rates_Data!AD144-Rates_Data!AH144)</f>
        <v>0.0691560283687946</v>
      </c>
      <c r="F144" s="23" t="n">
        <f aca="false">ABS(Rates_Data!AD144-Rates_Data!AI144)</f>
        <v>0.348489361702128</v>
      </c>
      <c r="G144" s="23" t="n">
        <f aca="false">ABS(Rates_Data!AD144-Rates_Data!AJ144)</f>
        <v>0.772617021276596</v>
      </c>
      <c r="H144" s="23" t="n">
        <f aca="false">ABS(Rates_Data!AE144-Rates_Data!AF144)</f>
        <v>0.172929078014184</v>
      </c>
      <c r="I144" s="23" t="n">
        <f aca="false">ABS(Rates_Data!AE144-Rates_Data!AG144)</f>
        <v>0.316191489361702</v>
      </c>
      <c r="J144" s="23" t="n">
        <f aca="false">ABS(Rates_Data!AE144-Rates_Data!AH144)</f>
        <v>0.238992907801419</v>
      </c>
      <c r="K144" s="23" t="n">
        <f aca="false">ABS(Rates_Data!AE144-Rates_Data!AI144)</f>
        <v>0.178652482269503</v>
      </c>
      <c r="L144" s="23" t="n">
        <f aca="false">ABS(Rates_Data!AE144-Rates_Data!AJ144)</f>
        <v>0.94245390070922</v>
      </c>
      <c r="M144" s="23" t="n">
        <f aca="false">ABS(Rates_Data!AF144-Rates_Data!AG144)</f>
        <v>0.143262411347518</v>
      </c>
      <c r="N144" s="23" t="n">
        <f aca="false">ABS(Rates_Data!AF144-Rates_Data!AH144)</f>
        <v>0.411921985815603</v>
      </c>
      <c r="O144" s="23" t="n">
        <f aca="false">ABS(Rates_Data!AF144-Rates_Data!AI144)</f>
        <v>0.00572340425531909</v>
      </c>
      <c r="P144" s="23" t="n">
        <f aca="false">ABS(Rates_Data!AF144-Rates_Data!AJ144)</f>
        <v>1.1153829787234</v>
      </c>
      <c r="Q144" s="23" t="n">
        <f aca="false">ABS(Rates_Data!AG144-Rates_Data!AH144)</f>
        <v>0.555184397163121</v>
      </c>
      <c r="R144" s="23" t="n">
        <f aca="false">ABS(Rates_Data!AG144-Rates_Data!AI144)</f>
        <v>0.137539007092199</v>
      </c>
      <c r="S144" s="23" t="n">
        <f aca="false">ABS(Rates_Data!AG144-Rates_Data!AJ144)</f>
        <v>1.25864539007092</v>
      </c>
      <c r="T144" s="23" t="n">
        <f aca="false">ABS(Rates_Data!AH144-Rates_Data!AI144)</f>
        <v>0.417645390070922</v>
      </c>
      <c r="U144" s="23" t="n">
        <f aca="false">ABS(Rates_Data!AH144-Rates_Data!AJ144)</f>
        <v>0.703460992907801</v>
      </c>
      <c r="V144" s="23" t="n">
        <f aca="false">ABS(Rates_Data!AI144-Rates_Data!AJ144)</f>
        <v>1.12110638297872</v>
      </c>
      <c r="W144" s="26" t="n">
        <f aca="false">IF(ROW()&lt;4+MinObs-1,"",IFERROR((B144-AVERAGE(B$4:B144))/STDEV(B$4:B144),""))</f>
        <v>-0.63747801501358</v>
      </c>
      <c r="X144" s="26" t="n">
        <f aca="false">IF(ROW()&lt;4+MinObs-1,"",IFERROR((C144-AVERAGE(C$4:C144))/STDEV(C$4:C144),""))</f>
        <v>-0.0826343238534404</v>
      </c>
      <c r="Y144" s="26" t="n">
        <f aca="false">IF(ROW()&lt;4+MinObs-1,"",IFERROR((D144-AVERAGE(D$4:D144))/STDEV(D$4:D144),""))</f>
        <v>-0.103906622425952</v>
      </c>
      <c r="Z144" s="26" t="n">
        <f aca="false">IF(ROW()&lt;4+MinObs-1,"",IFERROR((E144-AVERAGE(E$4:E144))/STDEV(E$4:E144),""))</f>
        <v>-1.36008708044617</v>
      </c>
      <c r="AA144" s="26" t="n">
        <f aca="false">IF(ROW()&lt;4+MinObs-1,"",IFERROR((F144-AVERAGE(F$4:F144))/STDEV(F$4:F144),""))</f>
        <v>-0.525916855918465</v>
      </c>
      <c r="AB144" s="26" t="n">
        <f aca="false">IF(ROW()&lt;4+MinObs-1,"",IFERROR((G144-AVERAGE(G$4:G144))/STDEV(G$4:G144),""))</f>
        <v>0.911208296059089</v>
      </c>
      <c r="AC144" s="26" t="n">
        <f aca="false">IF(ROW()&lt;4+MinObs-1,"",IFERROR((H144-AVERAGE(H$4:H144))/STDEV(H$4:H144),""))</f>
        <v>-0.587214856891048</v>
      </c>
      <c r="AD144" s="26" t="n">
        <f aca="false">IF(ROW()&lt;4+MinObs-1,"",IFERROR((I144-AVERAGE(I$4:I144))/STDEV(I$4:I144),""))</f>
        <v>-0.161819095649278</v>
      </c>
      <c r="AE144" s="26" t="n">
        <f aca="false">IF(ROW()&lt;4+MinObs-1,"",IFERROR((J144-AVERAGE(J$4:J144))/STDEV(J$4:J144),""))</f>
        <v>-0.755220296131497</v>
      </c>
      <c r="AF144" s="26" t="n">
        <f aca="false">IF(ROW()&lt;4+MinObs-1,"",IFERROR((K144-AVERAGE(K$4:K144))/STDEV(K$4:K144),""))</f>
        <v>-0.657042349192299</v>
      </c>
      <c r="AG144" s="26" t="n">
        <f aca="false">IF(ROW()&lt;4+MinObs-1,"",IFERROR((L144-AVERAGE(L$4:L144))/STDEV(L$4:L144),""))</f>
        <v>1.26648235653178</v>
      </c>
      <c r="AH144" s="26" t="n">
        <f aca="false">IF(ROW()&lt;4+MinObs-1,"",IFERROR((M144-AVERAGE(M$4:M144))/STDEV(M$4:M144),""))</f>
        <v>-0.746574139575055</v>
      </c>
      <c r="AI144" s="26" t="n">
        <f aca="false">IF(ROW()&lt;4+MinObs-1,"",IFERROR((N144-AVERAGE(N$4:N144))/STDEV(N$4:N144),""))</f>
        <v>-0.291464552201617</v>
      </c>
      <c r="AJ144" s="26" t="n">
        <f aca="false">IF(ROW()&lt;4+MinObs-1,"",IFERROR((O144-AVERAGE(O$4:O144))/STDEV(O$4:O144),""))</f>
        <v>-1.26475032865884</v>
      </c>
      <c r="AK144" s="26" t="n">
        <f aca="false">IF(ROW()&lt;4+MinObs-1,"",IFERROR((P144-AVERAGE(P$4:P144))/STDEV(P$4:P144),""))</f>
        <v>2.25992073096411</v>
      </c>
      <c r="AL144" s="26" t="n">
        <f aca="false">IF(ROW()&lt;4+MinObs-1,"",IFERROR((Q144-AVERAGE(Q$4:Q144))/STDEV(Q$4:Q144),""))</f>
        <v>0.283485067386219</v>
      </c>
      <c r="AM144" s="26" t="n">
        <f aca="false">IF(ROW()&lt;4+MinObs-1,"",IFERROR((R144-AVERAGE(R$4:R144))/STDEV(R$4:R144),""))</f>
        <v>-0.765656938688487</v>
      </c>
      <c r="AN144" s="26" t="n">
        <f aca="false">IF(ROW()&lt;4+MinObs-1,"",IFERROR((S144-AVERAGE(S$4:S144))/STDEV(S$4:S144),""))</f>
        <v>0.982430720736946</v>
      </c>
      <c r="AO144" s="26" t="n">
        <f aca="false">IF(ROW()&lt;4+MinObs-1,"",IFERROR((T144-AVERAGE(T$4:T144))/STDEV(T$4:T144),""))</f>
        <v>-0.544784809776225</v>
      </c>
      <c r="AP144" s="26" t="n">
        <f aca="false">IF(ROW()&lt;4+MinObs-1,"",IFERROR((U144-AVERAGE(U$4:U144))/STDEV(U$4:U144),""))</f>
        <v>-0.0449002011754413</v>
      </c>
      <c r="AQ144" s="26" t="n">
        <f aca="false">IF(ROW()&lt;4+MinObs-1,"",IFERROR((V144-AVERAGE(V$4:V144))/STDEV(V$4:V144),""))</f>
        <v>0.827331002052552</v>
      </c>
      <c r="AR144" s="26" t="n">
        <f aca="false">IF(W144="",0,IF(W144&gt;=z4,w4,IF(W144&gt;=z3,w3,IF(W144&gt;=zEntry,w2,IF(AND(W144&gt;=ExitZ,AR143&gt;0),w2,0)))))</f>
        <v>0</v>
      </c>
      <c r="AS144" s="26" t="n">
        <f aca="false">IF(X144="",0,IF(X144&gt;=z4,w4,IF(X144&gt;=z3,w3,IF(X144&gt;=zEntry,w2,IF(AND(X144&gt;=ExitZ,AS143&gt;0),w2,0)))))</f>
        <v>0</v>
      </c>
      <c r="AT144" s="26" t="n">
        <f aca="false">IF(Y144="",0,IF(Y144&gt;=z4,w4,IF(Y144&gt;=z3,w3,IF(Y144&gt;=zEntry,w2,IF(AND(Y144&gt;=ExitZ,AT143&gt;0),w2,0)))))</f>
        <v>0</v>
      </c>
      <c r="AU144" s="26" t="n">
        <f aca="false">IF(Z144="",0,IF(Z144&gt;=z4,w4,IF(Z144&gt;=z3,w3,IF(Z144&gt;=zEntry,w2,IF(AND(Z144&gt;=ExitZ,AU143&gt;0),w2,0)))))</f>
        <v>0</v>
      </c>
      <c r="AV144" s="26" t="n">
        <f aca="false">IF(AA144="",0,IF(AA144&gt;=z4,w4,IF(AA144&gt;=z3,w3,IF(AA144&gt;=zEntry,w2,IF(AND(AA144&gt;=ExitZ,AV143&gt;0),w2,0)))))</f>
        <v>0</v>
      </c>
      <c r="AW144" s="26" t="n">
        <f aca="false">IF(AB144="",0,IF(AB144&gt;=z4,w4,IF(AB144&gt;=z3,w3,IF(AB144&gt;=zEntry,w2,IF(AND(AB144&gt;=ExitZ,AW143&gt;0),w2,0)))))</f>
        <v>0</v>
      </c>
      <c r="AX144" s="26" t="n">
        <f aca="false">IF(AC144="",0,IF(AC144&gt;=z4,w4,IF(AC144&gt;=z3,w3,IF(AC144&gt;=zEntry,w2,IF(AND(AC144&gt;=ExitZ,AX143&gt;0),w2,0)))))</f>
        <v>0</v>
      </c>
      <c r="AY144" s="26" t="n">
        <f aca="false">IF(AD144="",0,IF(AD144&gt;=z4,w4,IF(AD144&gt;=z3,w3,IF(AD144&gt;=zEntry,w2,IF(AND(AD144&gt;=ExitZ,AY143&gt;0),w2,0)))))</f>
        <v>0</v>
      </c>
      <c r="AZ144" s="26" t="n">
        <f aca="false">IF(AE144="",0,IF(AE144&gt;=z4,w4,IF(AE144&gt;=z3,w3,IF(AE144&gt;=zEntry,w2,IF(AND(AE144&gt;=ExitZ,AZ143&gt;0),w2,0)))))</f>
        <v>0</v>
      </c>
      <c r="BA144" s="26" t="n">
        <f aca="false">IF(AF144="",0,IF(AF144&gt;=z4,w4,IF(AF144&gt;=z3,w3,IF(AF144&gt;=zEntry,w2,IF(AND(AF144&gt;=ExitZ,BA143&gt;0),w2,0)))))</f>
        <v>0</v>
      </c>
      <c r="BB144" s="26" t="n">
        <f aca="false">IF(AG144="",0,IF(AG144&gt;=z4,w4,IF(AG144&gt;=z3,w3,IF(AG144&gt;=zEntry,w2,IF(AND(AG144&gt;=ExitZ,BB143&gt;0),w2,0)))))</f>
        <v>0</v>
      </c>
      <c r="BC144" s="26" t="n">
        <f aca="false">IF(AH144="",0,IF(AH144&gt;=z4,w4,IF(AH144&gt;=z3,w3,IF(AH144&gt;=zEntry,w2,IF(AND(AH144&gt;=ExitZ,BC143&gt;0),w2,0)))))</f>
        <v>0</v>
      </c>
      <c r="BD144" s="26" t="n">
        <f aca="false">IF(AI144="",0,IF(AI144&gt;=z4,w4,IF(AI144&gt;=z3,w3,IF(AI144&gt;=zEntry,w2,IF(AND(AI144&gt;=ExitZ,BD143&gt;0),w2,0)))))</f>
        <v>0</v>
      </c>
      <c r="BE144" s="26" t="n">
        <f aca="false">IF(AJ144="",0,IF(AJ144&gt;=z4,w4,IF(AJ144&gt;=z3,w3,IF(AJ144&gt;=zEntry,w2,IF(AND(AJ144&gt;=ExitZ,BE143&gt;0),w2,0)))))</f>
        <v>0</v>
      </c>
      <c r="BF144" s="26" t="n">
        <f aca="false">IF(AK144="",0,IF(AK144&gt;=z4,w4,IF(AK144&gt;=z3,w3,IF(AK144&gt;=zEntry,w2,IF(AND(AK144&gt;=ExitZ,BF143&gt;0),w2,0)))))</f>
        <v>1</v>
      </c>
      <c r="BG144" s="26" t="n">
        <f aca="false">IF(AL144="",0,IF(AL144&gt;=z4,w4,IF(AL144&gt;=z3,w3,IF(AL144&gt;=zEntry,w2,IF(AND(AL144&gt;=ExitZ,BG143&gt;0),w2,0)))))</f>
        <v>0</v>
      </c>
      <c r="BH144" s="26" t="n">
        <f aca="false">IF(AM144="",0,IF(AM144&gt;=z4,w4,IF(AM144&gt;=z3,w3,IF(AM144&gt;=zEntry,w2,IF(AND(AM144&gt;=ExitZ,BH143&gt;0),w2,0)))))</f>
        <v>0</v>
      </c>
      <c r="BI144" s="26" t="n">
        <f aca="false">IF(AN144="",0,IF(AN144&gt;=z4,w4,IF(AN144&gt;=z3,w3,IF(AN144&gt;=zEntry,w2,IF(AND(AN144&gt;=ExitZ,BI143&gt;0),w2,0)))))</f>
        <v>0</v>
      </c>
      <c r="BJ144" s="26" t="n">
        <f aca="false">IF(AO144="",0,IF(AO144&gt;=z4,w4,IF(AO144&gt;=z3,w3,IF(AO144&gt;=zEntry,w2,IF(AND(AO144&gt;=ExitZ,BJ143&gt;0),w2,0)))))</f>
        <v>0</v>
      </c>
      <c r="BK144" s="26" t="n">
        <f aca="false">IF(AP144="",0,IF(AP144&gt;=z4,w4,IF(AP144&gt;=z3,w3,IF(AP144&gt;=zEntry,w2,IF(AND(AP144&gt;=ExitZ,BK143&gt;0),w2,0)))))</f>
        <v>0</v>
      </c>
      <c r="BL144" s="26" t="n">
        <f aca="false">IF(AQ144="",0,IF(AQ144&gt;=z4,w4,IF(AQ144&gt;=z3,w3,IF(AQ144&gt;=zEntry,w2,IF(AND(AQ144&gt;=ExitZ,BL143&gt;0),w2,0)))))</f>
        <v>0</v>
      </c>
      <c r="BM144" s="23" t="n">
        <f aca="false">IF(Rates_Data!AD143&gt;=Rates_Data!AE143,Rates_Data!AK144-Rates_Data!AL144,Rates_Data!AL144-Rates_Data!AK144)</f>
        <v>-0.00174799999999999</v>
      </c>
      <c r="BN144" s="23" t="n">
        <f aca="false">IF(Rates_Data!AD143&gt;=Rates_Data!AF143,Rates_Data!AK144-Rates_Data!AM144,Rates_Data!AM144-Rates_Data!AK144)</f>
        <v>-0.007543</v>
      </c>
      <c r="BO144" s="23" t="n">
        <f aca="false">IF(Rates_Data!AD143&gt;=Rates_Data!AG143,Rates_Data!AK144-Rates_Data!AN144,Rates_Data!AN144-Rates_Data!AK144)</f>
        <v>-0.002755</v>
      </c>
      <c r="BP144" s="23" t="n">
        <f aca="false">IF(Rates_Data!AD143&gt;=Rates_Data!AH143,Rates_Data!AK144-Rates_Data!AO144,Rates_Data!AO144-Rates_Data!AK144)</f>
        <v>-0.00989900000000001</v>
      </c>
      <c r="BQ144" s="23" t="n">
        <f aca="false">IF(Rates_Data!AD143&gt;=Rates_Data!AI143,Rates_Data!AK144-Rates_Data!AP144,Rates_Data!AP144-Rates_Data!AK144)</f>
        <v>0.00114</v>
      </c>
      <c r="BR144" s="23" t="n">
        <f aca="false">IF(Rates_Data!AD143&gt;=Rates_Data!AJ143,Rates_Data!AK144-Rates_Data!AQ144,Rates_Data!AQ144-Rates_Data!AK144)</f>
        <v>0.001634</v>
      </c>
      <c r="BS144" s="23" t="n">
        <f aca="false">IF(Rates_Data!AE143&gt;=Rates_Data!AF143,Rates_Data!AL144-Rates_Data!AM144,Rates_Data!AM144-Rates_Data!AL144)</f>
        <v>0.00579500000000001</v>
      </c>
      <c r="BT144" s="23" t="n">
        <f aca="false">IF(Rates_Data!AE143&gt;=Rates_Data!AG143,Rates_Data!AL144-Rates_Data!AN144,Rates_Data!AN144-Rates_Data!AL144)</f>
        <v>-0.00100700000000001</v>
      </c>
      <c r="BU144" s="23" t="n">
        <f aca="false">IF(Rates_Data!AE143&gt;=Rates_Data!AH143,Rates_Data!AL144-Rates_Data!AO144,Rates_Data!AO144-Rates_Data!AL144)</f>
        <v>0.00815100000000001</v>
      </c>
      <c r="BV144" s="23" t="n">
        <f aca="false">IF(Rates_Data!AE143&gt;=Rates_Data!AI143,Rates_Data!AL144-Rates_Data!AP144,Rates_Data!AP144-Rates_Data!AL144)</f>
        <v>0.00288799999999999</v>
      </c>
      <c r="BW144" s="23" t="n">
        <f aca="false">IF(Rates_Data!AE143&gt;=Rates_Data!AJ143,Rates_Data!AL144-Rates_Data!AQ144,Rates_Data!AQ144-Rates_Data!AL144)</f>
        <v>-0.000113999999999996</v>
      </c>
      <c r="BX144" s="23" t="n">
        <f aca="false">IF(Rates_Data!AF143&gt;=Rates_Data!AG143,Rates_Data!AM144-Rates_Data!AN144,Rates_Data!AN144-Rates_Data!AM144)</f>
        <v>0.004788</v>
      </c>
      <c r="BY144" s="23" t="n">
        <f aca="false">IF(Rates_Data!AF143&gt;=Rates_Data!AH143,Rates_Data!AM144-Rates_Data!AO144,Rates_Data!AO144-Rates_Data!AM144)</f>
        <v>0.002356</v>
      </c>
      <c r="BZ144" s="23" t="n">
        <f aca="false">IF(Rates_Data!AF143&gt;=Rates_Data!AI143,Rates_Data!AM144-Rates_Data!AP144,Rates_Data!AP144-Rates_Data!AM144)</f>
        <v>0.008683</v>
      </c>
      <c r="CA144" s="23" t="n">
        <f aca="false">IF(Rates_Data!AF143&gt;=Rates_Data!AJ143,Rates_Data!AM144-Rates_Data!AQ144,Rates_Data!AQ144-Rates_Data!AM144)</f>
        <v>-0.00590900000000001</v>
      </c>
      <c r="CB144" s="23" t="n">
        <f aca="false">IF(Rates_Data!AG143&gt;=Rates_Data!AH143,Rates_Data!AN144-Rates_Data!AO144,Rates_Data!AO144-Rates_Data!AN144)</f>
        <v>0.00714400000000001</v>
      </c>
      <c r="CC144" s="23" t="n">
        <f aca="false">IF(Rates_Data!AG143&gt;=Rates_Data!AI143,Rates_Data!AN144-Rates_Data!AP144,Rates_Data!AP144-Rates_Data!AN144)</f>
        <v>0.003895</v>
      </c>
      <c r="CD144" s="23" t="n">
        <f aca="false">IF(Rates_Data!AG143&gt;=Rates_Data!AJ143,Rates_Data!AN144-Rates_Data!AQ144,Rates_Data!AQ144-Rates_Data!AN144)</f>
        <v>-0.001121</v>
      </c>
      <c r="CE144" s="23" t="n">
        <f aca="false">IF(Rates_Data!AH143&gt;=Rates_Data!AI143,Rates_Data!AO144-Rates_Data!AP144,Rates_Data!AP144-Rates_Data!AO144)</f>
        <v>0.011039</v>
      </c>
      <c r="CF144" s="23" t="n">
        <f aca="false">IF(Rates_Data!AH143&gt;=Rates_Data!AJ143,Rates_Data!AO144-Rates_Data!AQ144,Rates_Data!AQ144-Rates_Data!AO144)</f>
        <v>-0.00826500000000001</v>
      </c>
      <c r="CG144" s="23" t="n">
        <f aca="false">IF(Rates_Data!AI143&gt;=Rates_Data!AJ143,Rates_Data!AP144-Rates_Data!AQ144,Rates_Data!AQ144-Rates_Data!AP144)</f>
        <v>0.002774</v>
      </c>
      <c r="CH144" s="27" t="n">
        <f aca="false">IF(ROW()&lt;4+VolLB,"",STDEV(INDEX($BM:$BM,ROW()-VolLB+1):INDEX($BM:$BM,ROW()))*SQRT(12))</f>
        <v>0.0226335358894085</v>
      </c>
      <c r="CI144" s="27" t="n">
        <f aca="false">IF(ROW()&lt;4+VolLB,"",STDEV(INDEX($BN:$BN,ROW()-VolLB+1):INDEX($BN:$BN,ROW()))*SQRT(12))</f>
        <v>0.0198620077676428</v>
      </c>
      <c r="CJ144" s="27" t="n">
        <f aca="false">IF(ROW()&lt;4+VolLB,"",STDEV(INDEX($BO:$BO,ROW()-VolLB+1):INDEX($BO:$BO,ROW()))*SQRT(12))</f>
        <v>0.0224990350269263</v>
      </c>
      <c r="CK144" s="27" t="n">
        <f aca="false">IF(ROW()&lt;4+VolLB,"",STDEV(INDEX($BP:$BP,ROW()-VolLB+1):INDEX($BP:$BP,ROW()))*SQRT(12))</f>
        <v>0.0227280498859679</v>
      </c>
      <c r="CL144" s="27" t="n">
        <f aca="false">IF(ROW()&lt;4+VolLB,"",STDEV(INDEX($BQ:$BQ,ROW()-VolLB+1):INDEX($BQ:$BQ,ROW()))*SQRT(12))</f>
        <v>0.0200177297642436</v>
      </c>
      <c r="CM144" s="27" t="n">
        <f aca="false">IF(ROW()&lt;4+VolLB,"",STDEV(INDEX($BR:$BR,ROW()-VolLB+1):INDEX($BR:$BR,ROW()))*SQRT(12))</f>
        <v>0.0196910995286606</v>
      </c>
      <c r="CN144" s="27" t="n">
        <f aca="false">IF(ROW()&lt;4+VolLB,"",STDEV(INDEX($BS:$BS,ROW()-VolLB+1):INDEX($BS:$BS,ROW()))*SQRT(12))</f>
        <v>0.0190411715493409</v>
      </c>
      <c r="CO144" s="27" t="n">
        <f aca="false">IF(ROW()&lt;4+VolLB,"",STDEV(INDEX($BT:$BT,ROW()-VolLB+1):INDEX($BT:$BT,ROW()))*SQRT(12))</f>
        <v>0.0150487690279685</v>
      </c>
      <c r="CP144" s="27" t="n">
        <f aca="false">IF(ROW()&lt;4+VolLB,"",STDEV(INDEX($BU:$BU,ROW()-VolLB+1):INDEX($BU:$BU,ROW()))*SQRT(12))</f>
        <v>0.0218099123275022</v>
      </c>
      <c r="CQ144" s="27" t="n">
        <f aca="false">IF(ROW()&lt;4+VolLB,"",STDEV(INDEX($BV:$BV,ROW()-VolLB+1):INDEX($BV:$BV,ROW()))*SQRT(12))</f>
        <v>0.0164128527185832</v>
      </c>
      <c r="CR144" s="27" t="n">
        <f aca="false">IF(ROW()&lt;4+VolLB,"",STDEV(INDEX($BW:$BW,ROW()-VolLB+1):INDEX($BW:$BW,ROW()))*SQRT(12))</f>
        <v>0.0143587969160438</v>
      </c>
      <c r="CS144" s="27" t="n">
        <f aca="false">IF(ROW()&lt;4+VolLB,"",STDEV(INDEX($BX:$BX,ROW()-VolLB+1):INDEX($BX:$BX,ROW()))*SQRT(12))</f>
        <v>0.018545415953943</v>
      </c>
      <c r="CT144" s="27" t="n">
        <f aca="false">IF(ROW()&lt;4+VolLB,"",STDEV(INDEX($BY:$BY,ROW()-VolLB+1):INDEX($BY:$BY,ROW()))*SQRT(12))</f>
        <v>0.0176481413441972</v>
      </c>
      <c r="CU144" s="27" t="n">
        <f aca="false">IF(ROW()&lt;4+VolLB,"",STDEV(INDEX($BZ:$BZ,ROW()-VolLB+1):INDEX($BZ:$BZ,ROW()))*SQRT(12))</f>
        <v>0.019027074619129</v>
      </c>
      <c r="CV144" s="27" t="n">
        <f aca="false">IF(ROW()&lt;4+VolLB,"",STDEV(INDEX($CA:$CA,ROW()-VolLB+1):INDEX($CA:$CA,ROW()))*SQRT(12))</f>
        <v>0.015818167798001</v>
      </c>
      <c r="CW144" s="27" t="n">
        <f aca="false">IF(ROW()&lt;4+VolLB,"",STDEV(INDEX($CB:$CB,ROW()-VolLB+1):INDEX($CB:$CB,ROW()))*SQRT(12))</f>
        <v>0.0205558170832955</v>
      </c>
      <c r="CX144" s="27" t="n">
        <f aca="false">IF(ROW()&lt;4+VolLB,"",STDEV(INDEX($CC:$CC,ROW()-VolLB+1):INDEX($CC:$CC,ROW()))*SQRT(12))</f>
        <v>0.0177411143881475</v>
      </c>
      <c r="CY144" s="27" t="n">
        <f aca="false">IF(ROW()&lt;4+VolLB,"",STDEV(INDEX($CD:$CD,ROW()-VolLB+1):INDEX($CD:$CD,ROW()))*SQRT(12))</f>
        <v>0.0159589879270943</v>
      </c>
      <c r="CZ144" s="27" t="n">
        <f aca="false">IF(ROW()&lt;4+VolLB,"",STDEV(INDEX($CE:$CE,ROW()-VolLB+1):INDEX($CE:$CE,ROW()))*SQRT(12))</f>
        <v>0.0227724523580575</v>
      </c>
      <c r="DA144" s="27" t="n">
        <f aca="false">IF(ROW()&lt;4+VolLB,"",STDEV(INDEX($CF:$CF,ROW()-VolLB+1):INDEX($CF:$CF,ROW()))*SQRT(12))</f>
        <v>0.0180996866607974</v>
      </c>
      <c r="DB144" s="27" t="n">
        <f aca="false">IF(ROW()&lt;4+VolLB,"",STDEV(INDEX($CG:$CG,ROW()-VolLB+1):INDEX($CG:$CG,ROW()))*SQRT(12))</f>
        <v>0.0154138359800229</v>
      </c>
      <c r="DC144" s="26" t="n">
        <f aca="false">IF(OR(AR144=0,CH144="",CH144=0),0,AR144*MIN(MaxScal,TgtVol/CH144))</f>
        <v>0</v>
      </c>
      <c r="DD144" s="26" t="n">
        <f aca="false">IF(OR(AS144=0,CI144="",CI144=0),0,AS144*MIN(MaxScal,TgtVol/CI144))</f>
        <v>0</v>
      </c>
      <c r="DE144" s="26" t="n">
        <f aca="false">IF(OR(AT144=0,CJ144="",CJ144=0),0,AT144*MIN(MaxScal,TgtVol/CJ144))</f>
        <v>0</v>
      </c>
      <c r="DF144" s="26" t="n">
        <f aca="false">IF(OR(AU144=0,CK144="",CK144=0),0,AU144*MIN(MaxScal,TgtVol/CK144))</f>
        <v>0</v>
      </c>
      <c r="DG144" s="26" t="n">
        <f aca="false">IF(OR(AV144=0,CL144="",CL144=0),0,AV144*MIN(MaxScal,TgtVol/CL144))</f>
        <v>0</v>
      </c>
      <c r="DH144" s="26" t="n">
        <f aca="false">IF(OR(AW144=0,CM144="",CM144=0),0,AW144*MIN(MaxScal,TgtVol/CM144))</f>
        <v>0</v>
      </c>
      <c r="DI144" s="26" t="n">
        <f aca="false">IF(OR(AX144=0,CN144="",CN144=0),0,AX144*MIN(MaxScal,TgtVol/CN144))</f>
        <v>0</v>
      </c>
      <c r="DJ144" s="26" t="n">
        <f aca="false">IF(OR(AY144=0,CO144="",CO144=0),0,AY144*MIN(MaxScal,TgtVol/CO144))</f>
        <v>0</v>
      </c>
      <c r="DK144" s="26" t="n">
        <f aca="false">IF(OR(AZ144=0,CP144="",CP144=0),0,AZ144*MIN(MaxScal,TgtVol/CP144))</f>
        <v>0</v>
      </c>
      <c r="DL144" s="26" t="n">
        <f aca="false">IF(OR(BA144=0,CQ144="",CQ144=0),0,BA144*MIN(MaxScal,TgtVol/CQ144))</f>
        <v>0</v>
      </c>
      <c r="DM144" s="26" t="n">
        <f aca="false">IF(OR(BB144=0,CR144="",CR144=0),0,BB144*MIN(MaxScal,TgtVol/CR144))</f>
        <v>0</v>
      </c>
      <c r="DN144" s="26" t="n">
        <f aca="false">IF(OR(BC144=0,CS144="",CS144=0),0,BC144*MIN(MaxScal,TgtVol/CS144))</f>
        <v>0</v>
      </c>
      <c r="DO144" s="26" t="n">
        <f aca="false">IF(OR(BD144=0,CT144="",CT144=0),0,BD144*MIN(MaxScal,TgtVol/CT144))</f>
        <v>0</v>
      </c>
      <c r="DP144" s="26" t="n">
        <f aca="false">IF(OR(BE144=0,CU144="",CU144=0),0,BE144*MIN(MaxScal,TgtVol/CU144))</f>
        <v>0</v>
      </c>
      <c r="DQ144" s="26" t="n">
        <f aca="false">IF(OR(BF144=0,CV144="",CV144=0),0,BF144*MIN(MaxScal,TgtVol/CV144))</f>
        <v>1.26436893674421</v>
      </c>
      <c r="DR144" s="26" t="n">
        <f aca="false">IF(OR(BG144=0,CW144="",CW144=0),0,BG144*MIN(MaxScal,TgtVol/CW144))</f>
        <v>0</v>
      </c>
      <c r="DS144" s="26" t="n">
        <f aca="false">IF(OR(BH144=0,CX144="",CX144=0),0,BH144*MIN(MaxScal,TgtVol/CX144))</f>
        <v>0</v>
      </c>
      <c r="DT144" s="26" t="n">
        <f aca="false">IF(OR(BI144=0,CY144="",CY144=0),0,BI144*MIN(MaxScal,TgtVol/CY144))</f>
        <v>0</v>
      </c>
      <c r="DU144" s="26" t="n">
        <f aca="false">IF(OR(BJ144=0,CZ144="",CZ144=0),0,BJ144*MIN(MaxScal,TgtVol/CZ144))</f>
        <v>0</v>
      </c>
      <c r="DV144" s="26" t="n">
        <f aca="false">IF(OR(BK144=0,DA144="",DA144=0),0,BK144*MIN(MaxScal,TgtVol/DA144))</f>
        <v>0</v>
      </c>
      <c r="DW144" s="26" t="n">
        <f aca="false">IF(OR(BL144=0,DB144="",DB144=0),0,BL144*MIN(MaxScal,TgtVol/DB144))</f>
        <v>0</v>
      </c>
      <c r="DX144" s="28" t="n">
        <f aca="false">IFERROR(DC143*BM144,"")</f>
        <v>-0</v>
      </c>
      <c r="DY144" s="28" t="n">
        <f aca="false">IFERROR(DD143*BN144,"")</f>
        <v>-0</v>
      </c>
      <c r="DZ144" s="28" t="n">
        <f aca="false">IFERROR(DE143*BO144,"")</f>
        <v>-0</v>
      </c>
      <c r="EA144" s="28" t="n">
        <f aca="false">IFERROR(DF143*BP144,"")</f>
        <v>-0</v>
      </c>
      <c r="EB144" s="28" t="n">
        <f aca="false">IFERROR(DG143*BQ144,"")</f>
        <v>0</v>
      </c>
      <c r="EC144" s="28" t="n">
        <f aca="false">IFERROR(DH143*BR144,"")</f>
        <v>0</v>
      </c>
      <c r="ED144" s="28" t="n">
        <f aca="false">IFERROR(DI143*BS144,"")</f>
        <v>0</v>
      </c>
      <c r="EE144" s="28" t="n">
        <f aca="false">IFERROR(DJ143*BT144,"")</f>
        <v>-0</v>
      </c>
      <c r="EF144" s="28" t="n">
        <f aca="false">IFERROR(DK143*BU144,"")</f>
        <v>0</v>
      </c>
      <c r="EG144" s="28" t="n">
        <f aca="false">IFERROR(DL143*BV144,"")</f>
        <v>0</v>
      </c>
      <c r="EH144" s="28" t="n">
        <f aca="false">IFERROR(DM143*BW144,"")</f>
        <v>-0</v>
      </c>
      <c r="EI144" s="28" t="n">
        <f aca="false">IFERROR(DN143*BX144,"")</f>
        <v>0</v>
      </c>
      <c r="EJ144" s="28" t="n">
        <f aca="false">IFERROR(DO143*BY144,"")</f>
        <v>0</v>
      </c>
      <c r="EK144" s="28" t="n">
        <f aca="false">IFERROR(DP143*BZ144,"")</f>
        <v>0</v>
      </c>
      <c r="EL144" s="28" t="n">
        <f aca="false">IFERROR(DQ143*CA144,"")</f>
        <v>-0</v>
      </c>
      <c r="EM144" s="28" t="n">
        <f aca="false">IFERROR(DR143*CB144,"")</f>
        <v>0</v>
      </c>
      <c r="EN144" s="28" t="n">
        <f aca="false">IFERROR(DS143*CC144,"")</f>
        <v>0</v>
      </c>
      <c r="EO144" s="28" t="n">
        <f aca="false">IFERROR(DT143*CD144,"")</f>
        <v>-0</v>
      </c>
      <c r="EP144" s="28" t="n">
        <f aca="false">IFERROR(DU143*CE144,"")</f>
        <v>0</v>
      </c>
      <c r="EQ144" s="28" t="n">
        <f aca="false">IFERROR(DV143*CF144,"")</f>
        <v>-0</v>
      </c>
      <c r="ER144" s="28" t="n">
        <f aca="false">IFERROR(DW143*CG144,"")</f>
        <v>0</v>
      </c>
      <c r="ES144" s="28" t="n">
        <f aca="false">IF(ROW()=4,"",SUM(DX144:ER144))</f>
        <v>0</v>
      </c>
      <c r="ET144" s="29" t="n">
        <f aca="false">COUNTIF(AR144:BL144,"&gt;0")</f>
        <v>1</v>
      </c>
    </row>
    <row r="145" customFormat="false" ht="15" hidden="false" customHeight="false" outlineLevel="0" collapsed="false">
      <c r="A145" s="19" t="n">
        <v>42308</v>
      </c>
      <c r="B145" s="23" t="n">
        <f aca="false">ABS(Rates_Data!AD145-Rates_Data!AE145)</f>
        <v>0.288788732394366</v>
      </c>
      <c r="C145" s="23" t="n">
        <f aca="false">ABS(Rates_Data!AD145-Rates_Data!AF145)</f>
        <v>0.0235985915492958</v>
      </c>
      <c r="D145" s="23" t="n">
        <f aca="false">ABS(Rates_Data!AD145-Rates_Data!AG145)</f>
        <v>0.453809859154929</v>
      </c>
      <c r="E145" s="23" t="n">
        <f aca="false">ABS(Rates_Data!AD145-Rates_Data!AH145)</f>
        <v>0.0872253521126762</v>
      </c>
      <c r="F145" s="23" t="n">
        <f aca="false">ABS(Rates_Data!AD145-Rates_Data!AI145)</f>
        <v>0.211985915492958</v>
      </c>
      <c r="G145" s="23" t="n">
        <f aca="false">ABS(Rates_Data!AD145-Rates_Data!AJ145)</f>
        <v>0.756253521126761</v>
      </c>
      <c r="H145" s="23" t="n">
        <f aca="false">ABS(Rates_Data!AE145-Rates_Data!AF145)</f>
        <v>0.26519014084507</v>
      </c>
      <c r="I145" s="23" t="n">
        <f aca="false">ABS(Rates_Data!AE145-Rates_Data!AG145)</f>
        <v>0.165021126760563</v>
      </c>
      <c r="J145" s="23" t="n">
        <f aca="false">ABS(Rates_Data!AE145-Rates_Data!AH145)</f>
        <v>0.20156338028169</v>
      </c>
      <c r="K145" s="23" t="n">
        <f aca="false">ABS(Rates_Data!AE145-Rates_Data!AI145)</f>
        <v>0.0768028169014082</v>
      </c>
      <c r="L145" s="23" t="n">
        <f aca="false">ABS(Rates_Data!AE145-Rates_Data!AJ145)</f>
        <v>1.04504225352113</v>
      </c>
      <c r="M145" s="23" t="n">
        <f aca="false">ABS(Rates_Data!AF145-Rates_Data!AG145)</f>
        <v>0.430211267605634</v>
      </c>
      <c r="N145" s="23" t="n">
        <f aca="false">ABS(Rates_Data!AF145-Rates_Data!AH145)</f>
        <v>0.0636267605633805</v>
      </c>
      <c r="O145" s="23" t="n">
        <f aca="false">ABS(Rates_Data!AF145-Rates_Data!AI145)</f>
        <v>0.188387323943662</v>
      </c>
      <c r="P145" s="23" t="n">
        <f aca="false">ABS(Rates_Data!AF145-Rates_Data!AJ145)</f>
        <v>0.779852112676056</v>
      </c>
      <c r="Q145" s="23" t="n">
        <f aca="false">ABS(Rates_Data!AG145-Rates_Data!AH145)</f>
        <v>0.366584507042253</v>
      </c>
      <c r="R145" s="23" t="n">
        <f aca="false">ABS(Rates_Data!AG145-Rates_Data!AI145)</f>
        <v>0.241823943661972</v>
      </c>
      <c r="S145" s="23" t="n">
        <f aca="false">ABS(Rates_Data!AG145-Rates_Data!AJ145)</f>
        <v>1.21006338028169</v>
      </c>
      <c r="T145" s="23" t="n">
        <f aca="false">ABS(Rates_Data!AH145-Rates_Data!AI145)</f>
        <v>0.124760563380281</v>
      </c>
      <c r="U145" s="23" t="n">
        <f aca="false">ABS(Rates_Data!AH145-Rates_Data!AJ145)</f>
        <v>0.843478873239437</v>
      </c>
      <c r="V145" s="23" t="n">
        <f aca="false">ABS(Rates_Data!AI145-Rates_Data!AJ145)</f>
        <v>0.968239436619718</v>
      </c>
      <c r="W145" s="26" t="n">
        <f aca="false">IF(ROW()&lt;4+MinObs-1,"",IFERROR((B145-AVERAGE(B$4:B145))/STDEV(B$4:B145),""))</f>
        <v>-0.211079553369611</v>
      </c>
      <c r="X145" s="26" t="n">
        <f aca="false">IF(ROW()&lt;4+MinObs-1,"",IFERROR((C145-AVERAGE(C$4:C145))/STDEV(C$4:C145),""))</f>
        <v>-1.10523781447127</v>
      </c>
      <c r="Y145" s="26" t="n">
        <f aca="false">IF(ROW()&lt;4+MinObs-1,"",IFERROR((D145-AVERAGE(D$4:D145))/STDEV(D$4:D145),""))</f>
        <v>-0.173399316858315</v>
      </c>
      <c r="Z145" s="26" t="n">
        <f aca="false">IF(ROW()&lt;4+MinObs-1,"",IFERROR((E145-AVERAGE(E$4:E145))/STDEV(E$4:E145),""))</f>
        <v>-1.30526558198764</v>
      </c>
      <c r="AA145" s="26" t="n">
        <f aca="false">IF(ROW()&lt;4+MinObs-1,"",IFERROR((F145-AVERAGE(F$4:F145))/STDEV(F$4:F145),""))</f>
        <v>-0.851939507368321</v>
      </c>
      <c r="AB145" s="26" t="n">
        <f aca="false">IF(ROW()&lt;4+MinObs-1,"",IFERROR((G145-AVERAGE(G$4:G145))/STDEV(G$4:G145),""))</f>
        <v>0.860522473394329</v>
      </c>
      <c r="AC145" s="26" t="n">
        <f aca="false">IF(ROW()&lt;4+MinObs-1,"",IFERROR((H145-AVERAGE(H$4:H145))/STDEV(H$4:H145),""))</f>
        <v>-0.171902324561127</v>
      </c>
      <c r="AD145" s="26" t="n">
        <f aca="false">IF(ROW()&lt;4+MinObs-1,"",IFERROR((I145-AVERAGE(I$4:I145))/STDEV(I$4:I145),""))</f>
        <v>-0.552715672054103</v>
      </c>
      <c r="AE145" s="26" t="n">
        <f aca="false">IF(ROW()&lt;4+MinObs-1,"",IFERROR((J145-AVERAGE(J$4:J145))/STDEV(J$4:J145),""))</f>
        <v>-0.861805721011298</v>
      </c>
      <c r="AF145" s="26" t="n">
        <f aca="false">IF(ROW()&lt;4+MinObs-1,"",IFERROR((K145-AVERAGE(K$4:K145))/STDEV(K$4:K145),""))</f>
        <v>-0.975144742272106</v>
      </c>
      <c r="AG145" s="26" t="n">
        <f aca="false">IF(ROW()&lt;4+MinObs-1,"",IFERROR((L145-AVERAGE(L$4:L145))/STDEV(L$4:L145),""))</f>
        <v>1.51276653916414</v>
      </c>
      <c r="AH145" s="26" t="n">
        <f aca="false">IF(ROW()&lt;4+MinObs-1,"",IFERROR((M145-AVERAGE(M$4:M145))/STDEV(M$4:M145),""))</f>
        <v>-0.0962780308391009</v>
      </c>
      <c r="AI145" s="26" t="n">
        <f aca="false">IF(ROW()&lt;4+MinObs-1,"",IFERROR((N145-AVERAGE(N$4:N145))/STDEV(N$4:N145),""))</f>
        <v>-1.20449478307773</v>
      </c>
      <c r="AJ145" s="26" t="n">
        <f aca="false">IF(ROW()&lt;4+MinObs-1,"",IFERROR((O145-AVERAGE(O$4:O145))/STDEV(O$4:O145),""))</f>
        <v>-0.741413818942422</v>
      </c>
      <c r="AK145" s="26" t="n">
        <f aca="false">IF(ROW()&lt;4+MinObs-1,"",IFERROR((P145-AVERAGE(P$4:P145))/STDEV(P$4:P145),""))</f>
        <v>1.13857358331952</v>
      </c>
      <c r="AL145" s="26" t="n">
        <f aca="false">IF(ROW()&lt;4+MinObs-1,"",IFERROR((Q145-AVERAGE(Q$4:Q145))/STDEV(Q$4:Q145),""))</f>
        <v>-0.175143928590201</v>
      </c>
      <c r="AM145" s="26" t="n">
        <f aca="false">IF(ROW()&lt;4+MinObs-1,"",IFERROR((R145-AVERAGE(R$4:R145))/STDEV(R$4:R145),""))</f>
        <v>-0.537308591671959</v>
      </c>
      <c r="AN145" s="26" t="n">
        <f aca="false">IF(ROW()&lt;4+MinObs-1,"",IFERROR((S145-AVERAGE(S$4:S145))/STDEV(S$4:S145),""))</f>
        <v>0.882551871389014</v>
      </c>
      <c r="AO145" s="26" t="n">
        <f aca="false">IF(ROW()&lt;4+MinObs-1,"",IFERROR((T145-AVERAGE(T$4:T145))/STDEV(T$4:T145),""))</f>
        <v>-1.30327549852178</v>
      </c>
      <c r="AP145" s="26" t="n">
        <f aca="false">IF(ROW()&lt;4+MinObs-1,"",IFERROR((U145-AVERAGE(U$4:U145))/STDEV(U$4:U145),""))</f>
        <v>0.291751752018913</v>
      </c>
      <c r="AQ145" s="26" t="n">
        <f aca="false">IF(ROW()&lt;4+MinObs-1,"",IFERROR((V145-AVERAGE(V$4:V145))/STDEV(V$4:V145),""))</f>
        <v>0.55322284465189</v>
      </c>
      <c r="AR145" s="26" t="n">
        <f aca="false">IF(W145="",0,IF(W145&gt;=z4,w4,IF(W145&gt;=z3,w3,IF(W145&gt;=zEntry,w2,IF(AND(W145&gt;=ExitZ,AR144&gt;0),w2,0)))))</f>
        <v>0</v>
      </c>
      <c r="AS145" s="26" t="n">
        <f aca="false">IF(X145="",0,IF(X145&gt;=z4,w4,IF(X145&gt;=z3,w3,IF(X145&gt;=zEntry,w2,IF(AND(X145&gt;=ExitZ,AS144&gt;0),w2,0)))))</f>
        <v>0</v>
      </c>
      <c r="AT145" s="26" t="n">
        <f aca="false">IF(Y145="",0,IF(Y145&gt;=z4,w4,IF(Y145&gt;=z3,w3,IF(Y145&gt;=zEntry,w2,IF(AND(Y145&gt;=ExitZ,AT144&gt;0),w2,0)))))</f>
        <v>0</v>
      </c>
      <c r="AU145" s="26" t="n">
        <f aca="false">IF(Z145="",0,IF(Z145&gt;=z4,w4,IF(Z145&gt;=z3,w3,IF(Z145&gt;=zEntry,w2,IF(AND(Z145&gt;=ExitZ,AU144&gt;0),w2,0)))))</f>
        <v>0</v>
      </c>
      <c r="AV145" s="26" t="n">
        <f aca="false">IF(AA145="",0,IF(AA145&gt;=z4,w4,IF(AA145&gt;=z3,w3,IF(AA145&gt;=zEntry,w2,IF(AND(AA145&gt;=ExitZ,AV144&gt;0),w2,0)))))</f>
        <v>0</v>
      </c>
      <c r="AW145" s="26" t="n">
        <f aca="false">IF(AB145="",0,IF(AB145&gt;=z4,w4,IF(AB145&gt;=z3,w3,IF(AB145&gt;=zEntry,w2,IF(AND(AB145&gt;=ExitZ,AW144&gt;0),w2,0)))))</f>
        <v>0</v>
      </c>
      <c r="AX145" s="26" t="n">
        <f aca="false">IF(AC145="",0,IF(AC145&gt;=z4,w4,IF(AC145&gt;=z3,w3,IF(AC145&gt;=zEntry,w2,IF(AND(AC145&gt;=ExitZ,AX144&gt;0),w2,0)))))</f>
        <v>0</v>
      </c>
      <c r="AY145" s="26" t="n">
        <f aca="false">IF(AD145="",0,IF(AD145&gt;=z4,w4,IF(AD145&gt;=z3,w3,IF(AD145&gt;=zEntry,w2,IF(AND(AD145&gt;=ExitZ,AY144&gt;0),w2,0)))))</f>
        <v>0</v>
      </c>
      <c r="AZ145" s="26" t="n">
        <f aca="false">IF(AE145="",0,IF(AE145&gt;=z4,w4,IF(AE145&gt;=z3,w3,IF(AE145&gt;=zEntry,w2,IF(AND(AE145&gt;=ExitZ,AZ144&gt;0),w2,0)))))</f>
        <v>0</v>
      </c>
      <c r="BA145" s="26" t="n">
        <f aca="false">IF(AF145="",0,IF(AF145&gt;=z4,w4,IF(AF145&gt;=z3,w3,IF(AF145&gt;=zEntry,w2,IF(AND(AF145&gt;=ExitZ,BA144&gt;0),w2,0)))))</f>
        <v>0</v>
      </c>
      <c r="BB145" s="26" t="n">
        <f aca="false">IF(AG145="",0,IF(AG145&gt;=z4,w4,IF(AG145&gt;=z3,w3,IF(AG145&gt;=zEntry,w2,IF(AND(AG145&gt;=ExitZ,BB144&gt;0),w2,0)))))</f>
        <v>0</v>
      </c>
      <c r="BC145" s="26" t="n">
        <f aca="false">IF(AH145="",0,IF(AH145&gt;=z4,w4,IF(AH145&gt;=z3,w3,IF(AH145&gt;=zEntry,w2,IF(AND(AH145&gt;=ExitZ,BC144&gt;0),w2,0)))))</f>
        <v>0</v>
      </c>
      <c r="BD145" s="26" t="n">
        <f aca="false">IF(AI145="",0,IF(AI145&gt;=z4,w4,IF(AI145&gt;=z3,w3,IF(AI145&gt;=zEntry,w2,IF(AND(AI145&gt;=ExitZ,BD144&gt;0),w2,0)))))</f>
        <v>0</v>
      </c>
      <c r="BE145" s="26" t="n">
        <f aca="false">IF(AJ145="",0,IF(AJ145&gt;=z4,w4,IF(AJ145&gt;=z3,w3,IF(AJ145&gt;=zEntry,w2,IF(AND(AJ145&gt;=ExitZ,BE144&gt;0),w2,0)))))</f>
        <v>0</v>
      </c>
      <c r="BF145" s="26" t="n">
        <f aca="false">IF(AK145="",0,IF(AK145&gt;=z4,w4,IF(AK145&gt;=z3,w3,IF(AK145&gt;=zEntry,w2,IF(AND(AK145&gt;=ExitZ,BF144&gt;0),w2,0)))))</f>
        <v>0</v>
      </c>
      <c r="BG145" s="26" t="n">
        <f aca="false">IF(AL145="",0,IF(AL145&gt;=z4,w4,IF(AL145&gt;=z3,w3,IF(AL145&gt;=zEntry,w2,IF(AND(AL145&gt;=ExitZ,BG144&gt;0),w2,0)))))</f>
        <v>0</v>
      </c>
      <c r="BH145" s="26" t="n">
        <f aca="false">IF(AM145="",0,IF(AM145&gt;=z4,w4,IF(AM145&gt;=z3,w3,IF(AM145&gt;=zEntry,w2,IF(AND(AM145&gt;=ExitZ,BH144&gt;0),w2,0)))))</f>
        <v>0</v>
      </c>
      <c r="BI145" s="26" t="n">
        <f aca="false">IF(AN145="",0,IF(AN145&gt;=z4,w4,IF(AN145&gt;=z3,w3,IF(AN145&gt;=zEntry,w2,IF(AND(AN145&gt;=ExitZ,BI144&gt;0),w2,0)))))</f>
        <v>0</v>
      </c>
      <c r="BJ145" s="26" t="n">
        <f aca="false">IF(AO145="",0,IF(AO145&gt;=z4,w4,IF(AO145&gt;=z3,w3,IF(AO145&gt;=zEntry,w2,IF(AND(AO145&gt;=ExitZ,BJ144&gt;0),w2,0)))))</f>
        <v>0</v>
      </c>
      <c r="BK145" s="26" t="n">
        <f aca="false">IF(AP145="",0,IF(AP145&gt;=z4,w4,IF(AP145&gt;=z3,w3,IF(AP145&gt;=zEntry,w2,IF(AND(AP145&gt;=ExitZ,BK144&gt;0),w2,0)))))</f>
        <v>0</v>
      </c>
      <c r="BL145" s="26" t="n">
        <f aca="false">IF(AQ145="",0,IF(AQ145&gt;=z4,w4,IF(AQ145&gt;=z3,w3,IF(AQ145&gt;=zEntry,w2,IF(AND(AQ145&gt;=ExitZ,BL144&gt;0),w2,0)))))</f>
        <v>0</v>
      </c>
      <c r="BM145" s="23" t="n">
        <f aca="false">IF(Rates_Data!AD144&gt;=Rates_Data!AE144,Rates_Data!AK145-Rates_Data!AL145,Rates_Data!AL145-Rates_Data!AK145)</f>
        <v>0.006707</v>
      </c>
      <c r="BN145" s="23" t="n">
        <f aca="false">IF(Rates_Data!AD144&gt;=Rates_Data!AF144,Rates_Data!AK145-Rates_Data!AM145,Rates_Data!AM145-Rates_Data!AK145)</f>
        <v>0.010355</v>
      </c>
      <c r="BO145" s="23" t="n">
        <f aca="false">IF(Rates_Data!AD144&gt;=Rates_Data!AG144,Rates_Data!AK145-Rates_Data!AN145,Rates_Data!AN145-Rates_Data!AK145)</f>
        <v>0.004427</v>
      </c>
      <c r="BP145" s="23" t="n">
        <f aca="false">IF(Rates_Data!AD144&gt;=Rates_Data!AH144,Rates_Data!AK145-Rates_Data!AO145,Rates_Data!AO145-Rates_Data!AK145)</f>
        <v>-0.00609900000000001</v>
      </c>
      <c r="BQ145" s="23" t="n">
        <f aca="false">IF(Rates_Data!AD144&gt;=Rates_Data!AI144,Rates_Data!AK145-Rates_Data!AP145,Rates_Data!AP145-Rates_Data!AK145)</f>
        <v>0.002983</v>
      </c>
      <c r="BR145" s="23" t="n">
        <f aca="false">IF(Rates_Data!AD144&gt;=Rates_Data!AJ144,Rates_Data!AK145-Rates_Data!AQ145,Rates_Data!AQ145-Rates_Data!AK145)</f>
        <v>-0.008626</v>
      </c>
      <c r="BS145" s="23" t="n">
        <f aca="false">IF(Rates_Data!AE144&gt;=Rates_Data!AF144,Rates_Data!AL145-Rates_Data!AM145,Rates_Data!AM145-Rates_Data!AL145)</f>
        <v>0.003648</v>
      </c>
      <c r="BT145" s="23" t="n">
        <f aca="false">IF(Rates_Data!AE144&gt;=Rates_Data!AG144,Rates_Data!AL145-Rates_Data!AN145,Rates_Data!AN145-Rates_Data!AL145)</f>
        <v>-0.00228</v>
      </c>
      <c r="BU145" s="23" t="n">
        <f aca="false">IF(Rates_Data!AE144&gt;=Rates_Data!AH144,Rates_Data!AL145-Rates_Data!AO145,Rates_Data!AO145-Rates_Data!AL145)</f>
        <v>0.000607999999999992</v>
      </c>
      <c r="BV145" s="23" t="n">
        <f aca="false">IF(Rates_Data!AE144&gt;=Rates_Data!AI144,Rates_Data!AL145-Rates_Data!AP145,Rates_Data!AP145-Rates_Data!AL145)</f>
        <v>-0.003724</v>
      </c>
      <c r="BW145" s="23" t="n">
        <f aca="false">IF(Rates_Data!AE144&gt;=Rates_Data!AJ144,Rates_Data!AL145-Rates_Data!AQ145,Rates_Data!AQ145-Rates_Data!AL145)</f>
        <v>-0.001919</v>
      </c>
      <c r="BX145" s="23" t="n">
        <f aca="false">IF(Rates_Data!AF144&gt;=Rates_Data!AG144,Rates_Data!AM145-Rates_Data!AN145,Rates_Data!AN145-Rates_Data!AM145)</f>
        <v>-0.00592800000000001</v>
      </c>
      <c r="BY145" s="23" t="n">
        <f aca="false">IF(Rates_Data!AF144&gt;=Rates_Data!AH144,Rates_Data!AM145-Rates_Data!AO145,Rates_Data!AO145-Rates_Data!AM145)</f>
        <v>0.004256</v>
      </c>
      <c r="BZ145" s="23" t="n">
        <f aca="false">IF(Rates_Data!AF144&gt;=Rates_Data!AI144,Rates_Data!AM145-Rates_Data!AP145,Rates_Data!AP145-Rates_Data!AM145)</f>
        <v>-0.007372</v>
      </c>
      <c r="CA145" s="23" t="n">
        <f aca="false">IF(Rates_Data!AF144&gt;=Rates_Data!AJ144,Rates_Data!AM145-Rates_Data!AQ145,Rates_Data!AQ145-Rates_Data!AM145)</f>
        <v>0.001729</v>
      </c>
      <c r="CB145" s="23" t="n">
        <f aca="false">IF(Rates_Data!AG144&gt;=Rates_Data!AH144,Rates_Data!AN145-Rates_Data!AO145,Rates_Data!AO145-Rates_Data!AN145)</f>
        <v>-0.00167200000000001</v>
      </c>
      <c r="CC145" s="23" t="n">
        <f aca="false">IF(Rates_Data!AG144&gt;=Rates_Data!AI144,Rates_Data!AN145-Rates_Data!AP145,Rates_Data!AP145-Rates_Data!AN145)</f>
        <v>0.001444</v>
      </c>
      <c r="CD145" s="23" t="n">
        <f aca="false">IF(Rates_Data!AG144&gt;=Rates_Data!AJ144,Rates_Data!AN145-Rates_Data!AQ145,Rates_Data!AQ145-Rates_Data!AN145)</f>
        <v>-0.004199</v>
      </c>
      <c r="CE145" s="23" t="n">
        <f aca="false">IF(Rates_Data!AH144&gt;=Rates_Data!AI144,Rates_Data!AO145-Rates_Data!AP145,Rates_Data!AP145-Rates_Data!AO145)</f>
        <v>-0.00311600000000001</v>
      </c>
      <c r="CF145" s="23" t="n">
        <f aca="false">IF(Rates_Data!AH144&gt;=Rates_Data!AJ144,Rates_Data!AO145-Rates_Data!AQ145,Rates_Data!AQ145-Rates_Data!AO145)</f>
        <v>-0.00252699999999999</v>
      </c>
      <c r="CG145" s="23" t="n">
        <f aca="false">IF(Rates_Data!AI144&gt;=Rates_Data!AJ144,Rates_Data!AP145-Rates_Data!AQ145,Rates_Data!AQ145-Rates_Data!AP145)</f>
        <v>-0.005643</v>
      </c>
      <c r="CH145" s="27" t="n">
        <f aca="false">IF(ROW()&lt;4+VolLB,"",STDEV(INDEX($BM:$BM,ROW()-VolLB+1):INDEX($BM:$BM,ROW()))*SQRT(12))</f>
        <v>0.0228987490113699</v>
      </c>
      <c r="CI145" s="27" t="n">
        <f aca="false">IF(ROW()&lt;4+VolLB,"",STDEV(INDEX($BN:$BN,ROW()-VolLB+1):INDEX($BN:$BN,ROW()))*SQRT(12))</f>
        <v>0.0203104534961445</v>
      </c>
      <c r="CJ145" s="27" t="n">
        <f aca="false">IF(ROW()&lt;4+VolLB,"",STDEV(INDEX($BO:$BO,ROW()-VolLB+1):INDEX($BO:$BO,ROW()))*SQRT(12))</f>
        <v>0.0224385625536974</v>
      </c>
      <c r="CK145" s="27" t="n">
        <f aca="false">IF(ROW()&lt;4+VolLB,"",STDEV(INDEX($BP:$BP,ROW()-VolLB+1):INDEX($BP:$BP,ROW()))*SQRT(12))</f>
        <v>0.0230413301077289</v>
      </c>
      <c r="CL145" s="27" t="n">
        <f aca="false">IF(ROW()&lt;4+VolLB,"",STDEV(INDEX($BQ:$BQ,ROW()-VolLB+1):INDEX($BQ:$BQ,ROW()))*SQRT(12))</f>
        <v>0.0199268129016922</v>
      </c>
      <c r="CM145" s="27" t="n">
        <f aca="false">IF(ROW()&lt;4+VolLB,"",STDEV(INDEX($BR:$BR,ROW()-VolLB+1):INDEX($BR:$BR,ROW()))*SQRT(12))</f>
        <v>0.0202758389898632</v>
      </c>
      <c r="CN145" s="27" t="n">
        <f aca="false">IF(ROW()&lt;4+VolLB,"",STDEV(INDEX($BS:$BS,ROW()-VolLB+1):INDEX($BS:$BS,ROW()))*SQRT(12))</f>
        <v>0.0190331526763172</v>
      </c>
      <c r="CO145" s="27" t="n">
        <f aca="false">IF(ROW()&lt;4+VolLB,"",STDEV(INDEX($BT:$BT,ROW()-VolLB+1):INDEX($BT:$BT,ROW()))*SQRT(12))</f>
        <v>0.0150554815035841</v>
      </c>
      <c r="CP145" s="27" t="n">
        <f aca="false">IF(ROW()&lt;4+VolLB,"",STDEV(INDEX($BU:$BU,ROW()-VolLB+1):INDEX($BU:$BU,ROW()))*SQRT(12))</f>
        <v>0.021797202517536</v>
      </c>
      <c r="CQ145" s="27" t="n">
        <f aca="false">IF(ROW()&lt;4+VolLB,"",STDEV(INDEX($BV:$BV,ROW()-VolLB+1):INDEX($BV:$BV,ROW()))*SQRT(12))</f>
        <v>0.016400517500546</v>
      </c>
      <c r="CR145" s="27" t="n">
        <f aca="false">IF(ROW()&lt;4+VolLB,"",STDEV(INDEX($BW:$BW,ROW()-VolLB+1):INDEX($BW:$BW,ROW()))*SQRT(12))</f>
        <v>0.0143915840711226</v>
      </c>
      <c r="CS145" s="27" t="n">
        <f aca="false">IF(ROW()&lt;4+VolLB,"",STDEV(INDEX($BX:$BX,ROW()-VolLB+1):INDEX($BX:$BX,ROW()))*SQRT(12))</f>
        <v>0.0191482602216046</v>
      </c>
      <c r="CT145" s="27" t="n">
        <f aca="false">IF(ROW()&lt;4+VolLB,"",STDEV(INDEX($BY:$BY,ROW()-VolLB+1):INDEX($BY:$BY,ROW()))*SQRT(12))</f>
        <v>0.0177571697130778</v>
      </c>
      <c r="CU145" s="27" t="n">
        <f aca="false">IF(ROW()&lt;4+VolLB,"",STDEV(INDEX($BZ:$BZ,ROW()-VolLB+1):INDEX($BZ:$BZ,ROW()))*SQRT(12))</f>
        <v>0.019343872713158</v>
      </c>
      <c r="CV145" s="27" t="n">
        <f aca="false">IF(ROW()&lt;4+VolLB,"",STDEV(INDEX($CA:$CA,ROW()-VolLB+1):INDEX($CA:$CA,ROW()))*SQRT(12))</f>
        <v>0.0158470934874506</v>
      </c>
      <c r="CW145" s="27" t="n">
        <f aca="false">IF(ROW()&lt;4+VolLB,"",STDEV(INDEX($CB:$CB,ROW()-VolLB+1):INDEX($CB:$CB,ROW()))*SQRT(12))</f>
        <v>0.020552549299412</v>
      </c>
      <c r="CX145" s="27" t="n">
        <f aca="false">IF(ROW()&lt;4+VolLB,"",STDEV(INDEX($CC:$CC,ROW()-VolLB+1):INDEX($CC:$CC,ROW()))*SQRT(12))</f>
        <v>0.0177303512781789</v>
      </c>
      <c r="CY145" s="27" t="n">
        <f aca="false">IF(ROW()&lt;4+VolLB,"",STDEV(INDEX($CD:$CD,ROW()-VolLB+1):INDEX($CD:$CD,ROW()))*SQRT(12))</f>
        <v>0.0161102265477258</v>
      </c>
      <c r="CZ145" s="27" t="n">
        <f aca="false">IF(ROW()&lt;4+VolLB,"",STDEV(INDEX($CE:$CE,ROW()-VolLB+1):INDEX($CE:$CE,ROW()))*SQRT(12))</f>
        <v>0.0227578270640277</v>
      </c>
      <c r="DA145" s="27" t="n">
        <f aca="false">IF(ROW()&lt;4+VolLB,"",STDEV(INDEX($CF:$CF,ROW()-VolLB+1):INDEX($CF:$CF,ROW()))*SQRT(12))</f>
        <v>0.0181484445895247</v>
      </c>
      <c r="DB145" s="27" t="n">
        <f aca="false">IF(ROW()&lt;4+VolLB,"",STDEV(INDEX($CG:$CG,ROW()-VolLB+1):INDEX($CG:$CG,ROW()))*SQRT(12))</f>
        <v>0.015626281548968</v>
      </c>
      <c r="DC145" s="26" t="n">
        <f aca="false">IF(OR(AR145=0,CH145="",CH145=0),0,AR145*MIN(MaxScal,TgtVol/CH145))</f>
        <v>0</v>
      </c>
      <c r="DD145" s="26" t="n">
        <f aca="false">IF(OR(AS145=0,CI145="",CI145=0),0,AS145*MIN(MaxScal,TgtVol/CI145))</f>
        <v>0</v>
      </c>
      <c r="DE145" s="26" t="n">
        <f aca="false">IF(OR(AT145=0,CJ145="",CJ145=0),0,AT145*MIN(MaxScal,TgtVol/CJ145))</f>
        <v>0</v>
      </c>
      <c r="DF145" s="26" t="n">
        <f aca="false">IF(OR(AU145=0,CK145="",CK145=0),0,AU145*MIN(MaxScal,TgtVol/CK145))</f>
        <v>0</v>
      </c>
      <c r="DG145" s="26" t="n">
        <f aca="false">IF(OR(AV145=0,CL145="",CL145=0),0,AV145*MIN(MaxScal,TgtVol/CL145))</f>
        <v>0</v>
      </c>
      <c r="DH145" s="26" t="n">
        <f aca="false">IF(OR(AW145=0,CM145="",CM145=0),0,AW145*MIN(MaxScal,TgtVol/CM145))</f>
        <v>0</v>
      </c>
      <c r="DI145" s="26" t="n">
        <f aca="false">IF(OR(AX145=0,CN145="",CN145=0),0,AX145*MIN(MaxScal,TgtVol/CN145))</f>
        <v>0</v>
      </c>
      <c r="DJ145" s="26" t="n">
        <f aca="false">IF(OR(AY145=0,CO145="",CO145=0),0,AY145*MIN(MaxScal,TgtVol/CO145))</f>
        <v>0</v>
      </c>
      <c r="DK145" s="26" t="n">
        <f aca="false">IF(OR(AZ145=0,CP145="",CP145=0),0,AZ145*MIN(MaxScal,TgtVol/CP145))</f>
        <v>0</v>
      </c>
      <c r="DL145" s="26" t="n">
        <f aca="false">IF(OR(BA145=0,CQ145="",CQ145=0),0,BA145*MIN(MaxScal,TgtVol/CQ145))</f>
        <v>0</v>
      </c>
      <c r="DM145" s="26" t="n">
        <f aca="false">IF(OR(BB145=0,CR145="",CR145=0),0,BB145*MIN(MaxScal,TgtVol/CR145))</f>
        <v>0</v>
      </c>
      <c r="DN145" s="26" t="n">
        <f aca="false">IF(OR(BC145=0,CS145="",CS145=0),0,BC145*MIN(MaxScal,TgtVol/CS145))</f>
        <v>0</v>
      </c>
      <c r="DO145" s="26" t="n">
        <f aca="false">IF(OR(BD145=0,CT145="",CT145=0),0,BD145*MIN(MaxScal,TgtVol/CT145))</f>
        <v>0</v>
      </c>
      <c r="DP145" s="26" t="n">
        <f aca="false">IF(OR(BE145=0,CU145="",CU145=0),0,BE145*MIN(MaxScal,TgtVol/CU145))</f>
        <v>0</v>
      </c>
      <c r="DQ145" s="26" t="n">
        <f aca="false">IF(OR(BF145=0,CV145="",CV145=0),0,BF145*MIN(MaxScal,TgtVol/CV145))</f>
        <v>0</v>
      </c>
      <c r="DR145" s="26" t="n">
        <f aca="false">IF(OR(BG145=0,CW145="",CW145=0),0,BG145*MIN(MaxScal,TgtVol/CW145))</f>
        <v>0</v>
      </c>
      <c r="DS145" s="26" t="n">
        <f aca="false">IF(OR(BH145=0,CX145="",CX145=0),0,BH145*MIN(MaxScal,TgtVol/CX145))</f>
        <v>0</v>
      </c>
      <c r="DT145" s="26" t="n">
        <f aca="false">IF(OR(BI145=0,CY145="",CY145=0),0,BI145*MIN(MaxScal,TgtVol/CY145))</f>
        <v>0</v>
      </c>
      <c r="DU145" s="26" t="n">
        <f aca="false">IF(OR(BJ145=0,CZ145="",CZ145=0),0,BJ145*MIN(MaxScal,TgtVol/CZ145))</f>
        <v>0</v>
      </c>
      <c r="DV145" s="26" t="n">
        <f aca="false">IF(OR(BK145=0,DA145="",DA145=0),0,BK145*MIN(MaxScal,TgtVol/DA145))</f>
        <v>0</v>
      </c>
      <c r="DW145" s="26" t="n">
        <f aca="false">IF(OR(BL145=0,DB145="",DB145=0),0,BL145*MIN(MaxScal,TgtVol/DB145))</f>
        <v>0</v>
      </c>
      <c r="DX145" s="28" t="n">
        <f aca="false">IFERROR(DC144*BM145,"")</f>
        <v>0</v>
      </c>
      <c r="DY145" s="28" t="n">
        <f aca="false">IFERROR(DD144*BN145,"")</f>
        <v>0</v>
      </c>
      <c r="DZ145" s="28" t="n">
        <f aca="false">IFERROR(DE144*BO145,"")</f>
        <v>0</v>
      </c>
      <c r="EA145" s="28" t="n">
        <f aca="false">IFERROR(DF144*BP145,"")</f>
        <v>-0</v>
      </c>
      <c r="EB145" s="28" t="n">
        <f aca="false">IFERROR(DG144*BQ145,"")</f>
        <v>0</v>
      </c>
      <c r="EC145" s="28" t="n">
        <f aca="false">IFERROR(DH144*BR145,"")</f>
        <v>-0</v>
      </c>
      <c r="ED145" s="28" t="n">
        <f aca="false">IFERROR(DI144*BS145,"")</f>
        <v>0</v>
      </c>
      <c r="EE145" s="28" t="n">
        <f aca="false">IFERROR(DJ144*BT145,"")</f>
        <v>-0</v>
      </c>
      <c r="EF145" s="28" t="n">
        <f aca="false">IFERROR(DK144*BU145,"")</f>
        <v>0</v>
      </c>
      <c r="EG145" s="28" t="n">
        <f aca="false">IFERROR(DL144*BV145,"")</f>
        <v>-0</v>
      </c>
      <c r="EH145" s="28" t="n">
        <f aca="false">IFERROR(DM144*BW145,"")</f>
        <v>-0</v>
      </c>
      <c r="EI145" s="28" t="n">
        <f aca="false">IFERROR(DN144*BX145,"")</f>
        <v>-0</v>
      </c>
      <c r="EJ145" s="28" t="n">
        <f aca="false">IFERROR(DO144*BY145,"")</f>
        <v>0</v>
      </c>
      <c r="EK145" s="28" t="n">
        <f aca="false">IFERROR(DP144*BZ145,"")</f>
        <v>-0</v>
      </c>
      <c r="EL145" s="28" t="n">
        <f aca="false">IFERROR(DQ144*CA145,"")</f>
        <v>0.00218609389163075</v>
      </c>
      <c r="EM145" s="28" t="n">
        <f aca="false">IFERROR(DR144*CB145,"")</f>
        <v>-0</v>
      </c>
      <c r="EN145" s="28" t="n">
        <f aca="false">IFERROR(DS144*CC145,"")</f>
        <v>0</v>
      </c>
      <c r="EO145" s="28" t="n">
        <f aca="false">IFERROR(DT144*CD145,"")</f>
        <v>-0</v>
      </c>
      <c r="EP145" s="28" t="n">
        <f aca="false">IFERROR(DU144*CE145,"")</f>
        <v>-0</v>
      </c>
      <c r="EQ145" s="28" t="n">
        <f aca="false">IFERROR(DV144*CF145,"")</f>
        <v>-0</v>
      </c>
      <c r="ER145" s="28" t="n">
        <f aca="false">IFERROR(DW144*CG145,"")</f>
        <v>-0</v>
      </c>
      <c r="ES145" s="28" t="n">
        <f aca="false">IF(ROW()=4,"",SUM(DX145:ER145))</f>
        <v>0.00218609389163075</v>
      </c>
      <c r="ET145" s="29" t="n">
        <f aca="false">COUNTIF(AR145:BL145,"&gt;0")</f>
        <v>0</v>
      </c>
    </row>
    <row r="146" customFormat="false" ht="15" hidden="false" customHeight="false" outlineLevel="0" collapsed="false">
      <c r="A146" s="19" t="n">
        <v>42338</v>
      </c>
      <c r="B146" s="23" t="n">
        <f aca="false">ABS(Rates_Data!AD146-Rates_Data!AE146)</f>
        <v>0.545944055944056</v>
      </c>
      <c r="C146" s="23" t="n">
        <f aca="false">ABS(Rates_Data!AD146-Rates_Data!AF146)</f>
        <v>0.227797202797203</v>
      </c>
      <c r="D146" s="23" t="n">
        <f aca="false">ABS(Rates_Data!AD146-Rates_Data!AG146)</f>
        <v>0.135853146853147</v>
      </c>
      <c r="E146" s="23" t="n">
        <f aca="false">ABS(Rates_Data!AD146-Rates_Data!AH146)</f>
        <v>0.0935664335664336</v>
      </c>
      <c r="F146" s="23" t="n">
        <f aca="false">ABS(Rates_Data!AD146-Rates_Data!AI146)</f>
        <v>0.253202797202797</v>
      </c>
      <c r="G146" s="23" t="n">
        <f aca="false">ABS(Rates_Data!AD146-Rates_Data!AJ146)</f>
        <v>0.809552447552448</v>
      </c>
      <c r="H146" s="23" t="n">
        <f aca="false">ABS(Rates_Data!AE146-Rates_Data!AF146)</f>
        <v>0.773741258741259</v>
      </c>
      <c r="I146" s="23" t="n">
        <f aca="false">ABS(Rates_Data!AE146-Rates_Data!AG146)</f>
        <v>0.410090909090909</v>
      </c>
      <c r="J146" s="23" t="n">
        <f aca="false">ABS(Rates_Data!AE146-Rates_Data!AH146)</f>
        <v>0.452377622377623</v>
      </c>
      <c r="K146" s="23" t="n">
        <f aca="false">ABS(Rates_Data!AE146-Rates_Data!AI146)</f>
        <v>0.292741258741259</v>
      </c>
      <c r="L146" s="23" t="n">
        <f aca="false">ABS(Rates_Data!AE146-Rates_Data!AJ146)</f>
        <v>1.3554965034965</v>
      </c>
      <c r="M146" s="23" t="n">
        <f aca="false">ABS(Rates_Data!AF146-Rates_Data!AG146)</f>
        <v>0.36365034965035</v>
      </c>
      <c r="N146" s="23" t="n">
        <f aca="false">ABS(Rates_Data!AF146-Rates_Data!AH146)</f>
        <v>0.321363636363636</v>
      </c>
      <c r="O146" s="23" t="n">
        <f aca="false">ABS(Rates_Data!AF146-Rates_Data!AI146)</f>
        <v>0.481</v>
      </c>
      <c r="P146" s="23" t="n">
        <f aca="false">ABS(Rates_Data!AF146-Rates_Data!AJ146)</f>
        <v>0.581755244755245</v>
      </c>
      <c r="Q146" s="23" t="n">
        <f aca="false">ABS(Rates_Data!AG146-Rates_Data!AH146)</f>
        <v>0.0422867132867135</v>
      </c>
      <c r="R146" s="23" t="n">
        <f aca="false">ABS(Rates_Data!AG146-Rates_Data!AI146)</f>
        <v>0.11734965034965</v>
      </c>
      <c r="S146" s="23" t="n">
        <f aca="false">ABS(Rates_Data!AG146-Rates_Data!AJ146)</f>
        <v>0.945405594405595</v>
      </c>
      <c r="T146" s="23" t="n">
        <f aca="false">ABS(Rates_Data!AH146-Rates_Data!AI146)</f>
        <v>0.159636363636364</v>
      </c>
      <c r="U146" s="23" t="n">
        <f aca="false">ABS(Rates_Data!AH146-Rates_Data!AJ146)</f>
        <v>0.903118881118881</v>
      </c>
      <c r="V146" s="23" t="n">
        <f aca="false">ABS(Rates_Data!AI146-Rates_Data!AJ146)</f>
        <v>1.06275524475524</v>
      </c>
      <c r="W146" s="26" t="n">
        <f aca="false">IF(ROW()&lt;4+MinObs-1,"",IFERROR((B146-AVERAGE(B$4:B146))/STDEV(B$4:B146),""))</f>
        <v>0.708442943154715</v>
      </c>
      <c r="X146" s="26" t="n">
        <f aca="false">IF(ROW()&lt;4+MinObs-1,"",IFERROR((C146-AVERAGE(C$4:C146))/STDEV(C$4:C146),""))</f>
        <v>-0.444070811809992</v>
      </c>
      <c r="Y146" s="26" t="n">
        <f aca="false">IF(ROW()&lt;4+MinObs-1,"",IFERROR((D146-AVERAGE(D$4:D146))/STDEV(D$4:D146),""))</f>
        <v>-0.862494914648219</v>
      </c>
      <c r="Z146" s="26" t="n">
        <f aca="false">IF(ROW()&lt;4+MinObs-1,"",IFERROR((E146-AVERAGE(E$4:E146))/STDEV(E$4:E146),""))</f>
        <v>-1.2785332849561</v>
      </c>
      <c r="AA146" s="26" t="n">
        <f aca="false">IF(ROW()&lt;4+MinObs-1,"",IFERROR((F146-AVERAGE(F$4:F146))/STDEV(F$4:F146),""))</f>
        <v>-0.747724298528217</v>
      </c>
      <c r="AB146" s="26" t="n">
        <f aca="false">IF(ROW()&lt;4+MinObs-1,"",IFERROR((G146-AVERAGE(G$4:G146))/STDEV(G$4:G146),""))</f>
        <v>1.00134413524126</v>
      </c>
      <c r="AC146" s="26" t="n">
        <f aca="false">IF(ROW()&lt;4+MinObs-1,"",IFERROR((H146-AVERAGE(H$4:H146))/STDEV(H$4:H146),""))</f>
        <v>2.08168990382116</v>
      </c>
      <c r="AD146" s="26" t="n">
        <f aca="false">IF(ROW()&lt;4+MinObs-1,"",IFERROR((I146-AVERAGE(I$4:I146))/STDEV(I$4:I146),""))</f>
        <v>0.0863893843719755</v>
      </c>
      <c r="AE146" s="26" t="n">
        <f aca="false">IF(ROW()&lt;4+MinObs-1,"",IFERROR((J146-AVERAGE(J$4:J146))/STDEV(J$4:J146),""))</f>
        <v>-0.110784234172366</v>
      </c>
      <c r="AF146" s="26" t="n">
        <f aca="false">IF(ROW()&lt;4+MinObs-1,"",IFERROR((K146-AVERAGE(K$4:K146))/STDEV(K$4:K146),""))</f>
        <v>-0.285183983299392</v>
      </c>
      <c r="AG146" s="26" t="n">
        <f aca="false">IF(ROW()&lt;4+MinObs-1,"",IFERROR((L146-AVERAGE(L$4:L146))/STDEV(L$4:L146),""))</f>
        <v>2.25842629833421</v>
      </c>
      <c r="AH146" s="26" t="n">
        <f aca="false">IF(ROW()&lt;4+MinObs-1,"",IFERROR((M146-AVERAGE(M$4:M146))/STDEV(M$4:M146),""))</f>
        <v>-0.246660274482781</v>
      </c>
      <c r="AI146" s="26" t="n">
        <f aca="false">IF(ROW()&lt;4+MinObs-1,"",IFERROR((N146-AVERAGE(N$4:N146))/STDEV(N$4:N146),""))</f>
        <v>-0.519864670048965</v>
      </c>
      <c r="AJ146" s="26" t="n">
        <f aca="false">IF(ROW()&lt;4+MinObs-1,"",IFERROR((O146-AVERAGE(O$4:O146))/STDEV(O$4:O146),""))</f>
        <v>0.0914110175365138</v>
      </c>
      <c r="AK146" s="26" t="n">
        <f aca="false">IF(ROW()&lt;4+MinObs-1,"",IFERROR((P146-AVERAGE(P$4:P146))/STDEV(P$4:P146),""))</f>
        <v>0.480683010827734</v>
      </c>
      <c r="AL146" s="26" t="n">
        <f aca="false">IF(ROW()&lt;4+MinObs-1,"",IFERROR((Q146-AVERAGE(Q$4:Q146))/STDEV(Q$4:Q146),""))</f>
        <v>-0.961049062656033</v>
      </c>
      <c r="AM146" s="26" t="n">
        <f aca="false">IF(ROW()&lt;4+MinObs-1,"",IFERROR((R146-AVERAGE(R$4:R146))/STDEV(R$4:R146),""))</f>
        <v>-0.802977221682111</v>
      </c>
      <c r="AN146" s="26" t="n">
        <f aca="false">IF(ROW()&lt;4+MinObs-1,"",IFERROR((S146-AVERAGE(S$4:S146))/STDEV(S$4:S146),""))</f>
        <v>0.366969261222049</v>
      </c>
      <c r="AO146" s="26" t="n">
        <f aca="false">IF(ROW()&lt;4+MinObs-1,"",IFERROR((T146-AVERAGE(T$4:T146))/STDEV(T$4:T146),""))</f>
        <v>-1.20128256203653</v>
      </c>
      <c r="AP146" s="26" t="n">
        <f aca="false">IF(ROW()&lt;4+MinObs-1,"",IFERROR((U146-AVERAGE(U$4:U146))/STDEV(U$4:U146),""))</f>
        <v>0.434283467122185</v>
      </c>
      <c r="AQ146" s="26" t="n">
        <f aca="false">IF(ROW()&lt;4+MinObs-1,"",IFERROR((V146-AVERAGE(V$4:V146))/STDEV(V$4:V146),""))</f>
        <v>0.717712996204409</v>
      </c>
      <c r="AR146" s="26" t="n">
        <f aca="false">IF(W146="",0,IF(W146&gt;=z4,w4,IF(W146&gt;=z3,w3,IF(W146&gt;=zEntry,w2,IF(AND(W146&gt;=ExitZ,AR145&gt;0),w2,0)))))</f>
        <v>0</v>
      </c>
      <c r="AS146" s="26" t="n">
        <f aca="false">IF(X146="",0,IF(X146&gt;=z4,w4,IF(X146&gt;=z3,w3,IF(X146&gt;=zEntry,w2,IF(AND(X146&gt;=ExitZ,AS145&gt;0),w2,0)))))</f>
        <v>0</v>
      </c>
      <c r="AT146" s="26" t="n">
        <f aca="false">IF(Y146="",0,IF(Y146&gt;=z4,w4,IF(Y146&gt;=z3,w3,IF(Y146&gt;=zEntry,w2,IF(AND(Y146&gt;=ExitZ,AT145&gt;0),w2,0)))))</f>
        <v>0</v>
      </c>
      <c r="AU146" s="26" t="n">
        <f aca="false">IF(Z146="",0,IF(Z146&gt;=z4,w4,IF(Z146&gt;=z3,w3,IF(Z146&gt;=zEntry,w2,IF(AND(Z146&gt;=ExitZ,AU145&gt;0),w2,0)))))</f>
        <v>0</v>
      </c>
      <c r="AV146" s="26" t="n">
        <f aca="false">IF(AA146="",0,IF(AA146&gt;=z4,w4,IF(AA146&gt;=z3,w3,IF(AA146&gt;=zEntry,w2,IF(AND(AA146&gt;=ExitZ,AV145&gt;0),w2,0)))))</f>
        <v>0</v>
      </c>
      <c r="AW146" s="26" t="n">
        <f aca="false">IF(AB146="",0,IF(AB146&gt;=z4,w4,IF(AB146&gt;=z3,w3,IF(AB146&gt;=zEntry,w2,IF(AND(AB146&gt;=ExitZ,AW145&gt;0),w2,0)))))</f>
        <v>0</v>
      </c>
      <c r="AX146" s="26" t="n">
        <f aca="false">IF(AC146="",0,IF(AC146&gt;=z4,w4,IF(AC146&gt;=z3,w3,IF(AC146&gt;=zEntry,w2,IF(AND(AC146&gt;=ExitZ,AX145&gt;0),w2,0)))))</f>
        <v>1</v>
      </c>
      <c r="AY146" s="26" t="n">
        <f aca="false">IF(AD146="",0,IF(AD146&gt;=z4,w4,IF(AD146&gt;=z3,w3,IF(AD146&gt;=zEntry,w2,IF(AND(AD146&gt;=ExitZ,AY145&gt;0),w2,0)))))</f>
        <v>0</v>
      </c>
      <c r="AZ146" s="26" t="n">
        <f aca="false">IF(AE146="",0,IF(AE146&gt;=z4,w4,IF(AE146&gt;=z3,w3,IF(AE146&gt;=zEntry,w2,IF(AND(AE146&gt;=ExitZ,AZ145&gt;0),w2,0)))))</f>
        <v>0</v>
      </c>
      <c r="BA146" s="26" t="n">
        <f aca="false">IF(AF146="",0,IF(AF146&gt;=z4,w4,IF(AF146&gt;=z3,w3,IF(AF146&gt;=zEntry,w2,IF(AND(AF146&gt;=ExitZ,BA145&gt;0),w2,0)))))</f>
        <v>0</v>
      </c>
      <c r="BB146" s="26" t="n">
        <f aca="false">IF(AG146="",0,IF(AG146&gt;=z4,w4,IF(AG146&gt;=z3,w3,IF(AG146&gt;=zEntry,w2,IF(AND(AG146&gt;=ExitZ,BB145&gt;0),w2,0)))))</f>
        <v>1</v>
      </c>
      <c r="BC146" s="26" t="n">
        <f aca="false">IF(AH146="",0,IF(AH146&gt;=z4,w4,IF(AH146&gt;=z3,w3,IF(AH146&gt;=zEntry,w2,IF(AND(AH146&gt;=ExitZ,BC145&gt;0),w2,0)))))</f>
        <v>0</v>
      </c>
      <c r="BD146" s="26" t="n">
        <f aca="false">IF(AI146="",0,IF(AI146&gt;=z4,w4,IF(AI146&gt;=z3,w3,IF(AI146&gt;=zEntry,w2,IF(AND(AI146&gt;=ExitZ,BD145&gt;0),w2,0)))))</f>
        <v>0</v>
      </c>
      <c r="BE146" s="26" t="n">
        <f aca="false">IF(AJ146="",0,IF(AJ146&gt;=z4,w4,IF(AJ146&gt;=z3,w3,IF(AJ146&gt;=zEntry,w2,IF(AND(AJ146&gt;=ExitZ,BE145&gt;0),w2,0)))))</f>
        <v>0</v>
      </c>
      <c r="BF146" s="26" t="n">
        <f aca="false">IF(AK146="",0,IF(AK146&gt;=z4,w4,IF(AK146&gt;=z3,w3,IF(AK146&gt;=zEntry,w2,IF(AND(AK146&gt;=ExitZ,BF145&gt;0),w2,0)))))</f>
        <v>0</v>
      </c>
      <c r="BG146" s="26" t="n">
        <f aca="false">IF(AL146="",0,IF(AL146&gt;=z4,w4,IF(AL146&gt;=z3,w3,IF(AL146&gt;=zEntry,w2,IF(AND(AL146&gt;=ExitZ,BG145&gt;0),w2,0)))))</f>
        <v>0</v>
      </c>
      <c r="BH146" s="26" t="n">
        <f aca="false">IF(AM146="",0,IF(AM146&gt;=z4,w4,IF(AM146&gt;=z3,w3,IF(AM146&gt;=zEntry,w2,IF(AND(AM146&gt;=ExitZ,BH145&gt;0),w2,0)))))</f>
        <v>0</v>
      </c>
      <c r="BI146" s="26" t="n">
        <f aca="false">IF(AN146="",0,IF(AN146&gt;=z4,w4,IF(AN146&gt;=z3,w3,IF(AN146&gt;=zEntry,w2,IF(AND(AN146&gt;=ExitZ,BI145&gt;0),w2,0)))))</f>
        <v>0</v>
      </c>
      <c r="BJ146" s="26" t="n">
        <f aca="false">IF(AO146="",0,IF(AO146&gt;=z4,w4,IF(AO146&gt;=z3,w3,IF(AO146&gt;=zEntry,w2,IF(AND(AO146&gt;=ExitZ,BJ145&gt;0),w2,0)))))</f>
        <v>0</v>
      </c>
      <c r="BK146" s="26" t="n">
        <f aca="false">IF(AP146="",0,IF(AP146&gt;=z4,w4,IF(AP146&gt;=z3,w3,IF(AP146&gt;=zEntry,w2,IF(AND(AP146&gt;=ExitZ,BK145&gt;0),w2,0)))))</f>
        <v>0</v>
      </c>
      <c r="BL146" s="26" t="n">
        <f aca="false">IF(AQ146="",0,IF(AQ146&gt;=z4,w4,IF(AQ146&gt;=z3,w3,IF(AQ146&gt;=zEntry,w2,IF(AND(AQ146&gt;=ExitZ,BL145&gt;0),w2,0)))))</f>
        <v>0</v>
      </c>
      <c r="BM146" s="23" t="n">
        <f aca="false">IF(Rates_Data!AD145&gt;=Rates_Data!AE145,Rates_Data!AK146-Rates_Data!AL146,Rates_Data!AL146-Rates_Data!AK146)</f>
        <v>-0.010279</v>
      </c>
      <c r="BN146" s="23" t="n">
        <f aca="false">IF(Rates_Data!AD145&gt;=Rates_Data!AF145,Rates_Data!AK146-Rates_Data!AM146,Rates_Data!AM146-Rates_Data!AK146)</f>
        <v>0.001881</v>
      </c>
      <c r="BO146" s="23" t="n">
        <f aca="false">IF(Rates_Data!AD145&gt;=Rates_Data!AG145,Rates_Data!AK146-Rates_Data!AN146,Rates_Data!AN146-Rates_Data!AK146)</f>
        <v>0.005852</v>
      </c>
      <c r="BP146" s="23" t="n">
        <f aca="false">IF(Rates_Data!AD145&gt;=Rates_Data!AH145,Rates_Data!AK146-Rates_Data!AO146,Rates_Data!AO146-Rates_Data!AK146)</f>
        <v>-0.002641</v>
      </c>
      <c r="BQ146" s="23" t="n">
        <f aca="false">IF(Rates_Data!AD145&gt;=Rates_Data!AI145,Rates_Data!AK146-Rates_Data!AP146,Rates_Data!AP146-Rates_Data!AK146)</f>
        <v>-0.001254</v>
      </c>
      <c r="BR146" s="23" t="n">
        <f aca="false">IF(Rates_Data!AD145&gt;=Rates_Data!AJ145,Rates_Data!AK146-Rates_Data!AQ146,Rates_Data!AQ146-Rates_Data!AK146)</f>
        <v>0.005092</v>
      </c>
      <c r="BS146" s="23" t="n">
        <f aca="false">IF(Rates_Data!AE145&gt;=Rates_Data!AF145,Rates_Data!AL146-Rates_Data!AM146,Rates_Data!AM146-Rates_Data!AL146)</f>
        <v>-0.01216</v>
      </c>
      <c r="BT146" s="23" t="n">
        <f aca="false">IF(Rates_Data!AE145&gt;=Rates_Data!AG145,Rates_Data!AL146-Rates_Data!AN146,Rates_Data!AN146-Rates_Data!AL146)</f>
        <v>0.016131</v>
      </c>
      <c r="BU146" s="23" t="n">
        <f aca="false">IF(Rates_Data!AE145&gt;=Rates_Data!AH145,Rates_Data!AL146-Rates_Data!AO146,Rates_Data!AO146-Rates_Data!AL146)</f>
        <v>-0.007638</v>
      </c>
      <c r="BV146" s="23" t="n">
        <f aca="false">IF(Rates_Data!AE145&gt;=Rates_Data!AI145,Rates_Data!AL146-Rates_Data!AP146,Rates_Data!AP146-Rates_Data!AL146)</f>
        <v>-0.00902500000000001</v>
      </c>
      <c r="BW146" s="23" t="n">
        <f aca="false">IF(Rates_Data!AE145&gt;=Rates_Data!AJ145,Rates_Data!AL146-Rates_Data!AQ146,Rates_Data!AQ146-Rates_Data!AL146)</f>
        <v>-0.005187</v>
      </c>
      <c r="BX146" s="23" t="n">
        <f aca="false">IF(Rates_Data!AF145&gt;=Rates_Data!AG145,Rates_Data!AM146-Rates_Data!AN146,Rates_Data!AN146-Rates_Data!AM146)</f>
        <v>0.003971</v>
      </c>
      <c r="BY146" s="23" t="n">
        <f aca="false">IF(Rates_Data!AF145&gt;=Rates_Data!AH145,Rates_Data!AM146-Rates_Data!AO146,Rates_Data!AO146-Rates_Data!AM146)</f>
        <v>-0.004522</v>
      </c>
      <c r="BZ146" s="23" t="n">
        <f aca="false">IF(Rates_Data!AF145&gt;=Rates_Data!AI145,Rates_Data!AM146-Rates_Data!AP146,Rates_Data!AP146-Rates_Data!AM146)</f>
        <v>-0.003135</v>
      </c>
      <c r="CA146" s="23" t="n">
        <f aca="false">IF(Rates_Data!AF145&gt;=Rates_Data!AJ145,Rates_Data!AM146-Rates_Data!AQ146,Rates_Data!AQ146-Rates_Data!AM146)</f>
        <v>0.006973</v>
      </c>
      <c r="CB146" s="23" t="n">
        <f aca="false">IF(Rates_Data!AG145&gt;=Rates_Data!AH145,Rates_Data!AN146-Rates_Data!AO146,Rates_Data!AO146-Rates_Data!AN146)</f>
        <v>0.008493</v>
      </c>
      <c r="CC146" s="23" t="n">
        <f aca="false">IF(Rates_Data!AG145&gt;=Rates_Data!AI145,Rates_Data!AN146-Rates_Data!AP146,Rates_Data!AP146-Rates_Data!AN146)</f>
        <v>0.007106</v>
      </c>
      <c r="CD146" s="23" t="n">
        <f aca="false">IF(Rates_Data!AG145&gt;=Rates_Data!AJ145,Rates_Data!AN146-Rates_Data!AQ146,Rates_Data!AQ146-Rates_Data!AN146)</f>
        <v>0.010944</v>
      </c>
      <c r="CE146" s="23" t="n">
        <f aca="false">IF(Rates_Data!AH145&gt;=Rates_Data!AI145,Rates_Data!AO146-Rates_Data!AP146,Rates_Data!AP146-Rates_Data!AO146)</f>
        <v>0.001387</v>
      </c>
      <c r="CF146" s="23" t="n">
        <f aca="false">IF(Rates_Data!AH145&gt;=Rates_Data!AJ145,Rates_Data!AO146-Rates_Data!AQ146,Rates_Data!AQ146-Rates_Data!AO146)</f>
        <v>0.002451</v>
      </c>
      <c r="CG146" s="23" t="n">
        <f aca="false">IF(Rates_Data!AI145&gt;=Rates_Data!AJ145,Rates_Data!AP146-Rates_Data!AQ146,Rates_Data!AQ146-Rates_Data!AP146)</f>
        <v>0.003838</v>
      </c>
      <c r="CH146" s="27" t="n">
        <f aca="false">IF(ROW()&lt;4+VolLB,"",STDEV(INDEX($BM:$BM,ROW()-VolLB+1):INDEX($BM:$BM,ROW()))*SQRT(12))</f>
        <v>0.0234141564917263</v>
      </c>
      <c r="CI146" s="27" t="n">
        <f aca="false">IF(ROW()&lt;4+VolLB,"",STDEV(INDEX($BN:$BN,ROW()-VolLB+1):INDEX($BN:$BN,ROW()))*SQRT(12))</f>
        <v>0.0193327393491677</v>
      </c>
      <c r="CJ146" s="27" t="n">
        <f aca="false">IF(ROW()&lt;4+VolLB,"",STDEV(INDEX($BO:$BO,ROW()-VolLB+1):INDEX($BO:$BO,ROW()))*SQRT(12))</f>
        <v>0.0224315837105164</v>
      </c>
      <c r="CK146" s="27" t="n">
        <f aca="false">IF(ROW()&lt;4+VolLB,"",STDEV(INDEX($BP:$BP,ROW()-VolLB+1):INDEX($BP:$BP,ROW()))*SQRT(12))</f>
        <v>0.0226107113293467</v>
      </c>
      <c r="CL146" s="27" t="n">
        <f aca="false">IF(ROW()&lt;4+VolLB,"",STDEV(INDEX($BQ:$BQ,ROW()-VolLB+1):INDEX($BQ:$BQ,ROW()))*SQRT(12))</f>
        <v>0.019802183951464</v>
      </c>
      <c r="CM146" s="27" t="n">
        <f aca="false">IF(ROW()&lt;4+VolLB,"",STDEV(INDEX($BR:$BR,ROW()-VolLB+1):INDEX($BR:$BR,ROW()))*SQRT(12))</f>
        <v>0.0201520487633864</v>
      </c>
      <c r="CN146" s="27" t="n">
        <f aca="false">IF(ROW()&lt;4+VolLB,"",STDEV(INDEX($BS:$BS,ROW()-VolLB+1):INDEX($BS:$BS,ROW()))*SQRT(12))</f>
        <v>0.0206023980266283</v>
      </c>
      <c r="CO146" s="27" t="n">
        <f aca="false">IF(ROW()&lt;4+VolLB,"",STDEV(INDEX($BT:$BT,ROW()-VolLB+1):INDEX($BT:$BT,ROW()))*SQRT(12))</f>
        <v>0.0173950970782547</v>
      </c>
      <c r="CP146" s="27" t="n">
        <f aca="false">IF(ROW()&lt;4+VolLB,"",STDEV(INDEX($BU:$BU,ROW()-VolLB+1):INDEX($BU:$BU,ROW()))*SQRT(12))</f>
        <v>0.0223174084113725</v>
      </c>
      <c r="CQ146" s="27" t="n">
        <f aca="false">IF(ROW()&lt;4+VolLB,"",STDEV(INDEX($BV:$BV,ROW()-VolLB+1):INDEX($BV:$BV,ROW()))*SQRT(12))</f>
        <v>0.0171540599231674</v>
      </c>
      <c r="CR146" s="27" t="n">
        <f aca="false">IF(ROW()&lt;4+VolLB,"",STDEV(INDEX($BW:$BW,ROW()-VolLB+1):INDEX($BW:$BW,ROW()))*SQRT(12))</f>
        <v>0.0146772800153032</v>
      </c>
      <c r="CS146" s="27" t="n">
        <f aca="false">IF(ROW()&lt;4+VolLB,"",STDEV(INDEX($BX:$BX,ROW()-VolLB+1):INDEX($BX:$BX,ROW()))*SQRT(12))</f>
        <v>0.0186862667705202</v>
      </c>
      <c r="CT146" s="27" t="n">
        <f aca="false">IF(ROW()&lt;4+VolLB,"",STDEV(INDEX($BY:$BY,ROW()-VolLB+1):INDEX($BY:$BY,ROW()))*SQRT(12))</f>
        <v>0.0180182081927197</v>
      </c>
      <c r="CU146" s="27" t="n">
        <f aca="false">IF(ROW()&lt;4+VolLB,"",STDEV(INDEX($BZ:$BZ,ROW()-VolLB+1):INDEX($BZ:$BZ,ROW()))*SQRT(12))</f>
        <v>0.0193003224515378</v>
      </c>
      <c r="CV146" s="27" t="n">
        <f aca="false">IF(ROW()&lt;4+VolLB,"",STDEV(INDEX($CA:$CA,ROW()-VolLB+1):INDEX($CA:$CA,ROW()))*SQRT(12))</f>
        <v>0.0163170588068059</v>
      </c>
      <c r="CW146" s="27" t="n">
        <f aca="false">IF(ROW()&lt;4+VolLB,"",STDEV(INDEX($CB:$CB,ROW()-VolLB+1):INDEX($CB:$CB,ROW()))*SQRT(12))</f>
        <v>0.0209054800824136</v>
      </c>
      <c r="CX146" s="27" t="n">
        <f aca="false">IF(ROW()&lt;4+VolLB,"",STDEV(INDEX($CC:$CC,ROW()-VolLB+1):INDEX($CC:$CC,ROW()))*SQRT(12))</f>
        <v>0.0181804051240942</v>
      </c>
      <c r="CY146" s="27" t="n">
        <f aca="false">IF(ROW()&lt;4+VolLB,"",STDEV(INDEX($CD:$CD,ROW()-VolLB+1):INDEX($CD:$CD,ROW()))*SQRT(12))</f>
        <v>0.0172121520294737</v>
      </c>
      <c r="CZ146" s="27" t="n">
        <f aca="false">IF(ROW()&lt;4+VolLB,"",STDEV(INDEX($CE:$CE,ROW()-VolLB+1):INDEX($CE:$CE,ROW()))*SQRT(12))</f>
        <v>0.0226605759627134</v>
      </c>
      <c r="DA146" s="27" t="n">
        <f aca="false">IF(ROW()&lt;4+VolLB,"",STDEV(INDEX($CF:$CF,ROW()-VolLB+1):INDEX($CF:$CF,ROW()))*SQRT(12))</f>
        <v>0.018210703938435</v>
      </c>
      <c r="DB146" s="27" t="n">
        <f aca="false">IF(ROW()&lt;4+VolLB,"",STDEV(INDEX($CG:$CG,ROW()-VolLB+1):INDEX($CG:$CG,ROW()))*SQRT(12))</f>
        <v>0.0157129276845229</v>
      </c>
      <c r="DC146" s="26" t="n">
        <f aca="false">IF(OR(AR146=0,CH146="",CH146=0),0,AR146*MIN(MaxScal,TgtVol/CH146))</f>
        <v>0</v>
      </c>
      <c r="DD146" s="26" t="n">
        <f aca="false">IF(OR(AS146=0,CI146="",CI146=0),0,AS146*MIN(MaxScal,TgtVol/CI146))</f>
        <v>0</v>
      </c>
      <c r="DE146" s="26" t="n">
        <f aca="false">IF(OR(AT146=0,CJ146="",CJ146=0),0,AT146*MIN(MaxScal,TgtVol/CJ146))</f>
        <v>0</v>
      </c>
      <c r="DF146" s="26" t="n">
        <f aca="false">IF(OR(AU146=0,CK146="",CK146=0),0,AU146*MIN(MaxScal,TgtVol/CK146))</f>
        <v>0</v>
      </c>
      <c r="DG146" s="26" t="n">
        <f aca="false">IF(OR(AV146=0,CL146="",CL146=0),0,AV146*MIN(MaxScal,TgtVol/CL146))</f>
        <v>0</v>
      </c>
      <c r="DH146" s="26" t="n">
        <f aca="false">IF(OR(AW146=0,CM146="",CM146=0),0,AW146*MIN(MaxScal,TgtVol/CM146))</f>
        <v>0</v>
      </c>
      <c r="DI146" s="26" t="n">
        <f aca="false">IF(OR(AX146=0,CN146="",CN146=0),0,AX146*MIN(MaxScal,TgtVol/CN146))</f>
        <v>0.970760781058121</v>
      </c>
      <c r="DJ146" s="26" t="n">
        <f aca="false">IF(OR(AY146=0,CO146="",CO146=0),0,AY146*MIN(MaxScal,TgtVol/CO146))</f>
        <v>0</v>
      </c>
      <c r="DK146" s="26" t="n">
        <f aca="false">IF(OR(AZ146=0,CP146="",CP146=0),0,AZ146*MIN(MaxScal,TgtVol/CP146))</f>
        <v>0</v>
      </c>
      <c r="DL146" s="26" t="n">
        <f aca="false">IF(OR(BA146=0,CQ146="",CQ146=0),0,BA146*MIN(MaxScal,TgtVol/CQ146))</f>
        <v>0</v>
      </c>
      <c r="DM146" s="26" t="n">
        <f aca="false">IF(OR(BB146=0,CR146="",CR146=0),0,BB146*MIN(MaxScal,TgtVol/CR146))</f>
        <v>1.36265029890736</v>
      </c>
      <c r="DN146" s="26" t="n">
        <f aca="false">IF(OR(BC146=0,CS146="",CS146=0),0,BC146*MIN(MaxScal,TgtVol/CS146))</f>
        <v>0</v>
      </c>
      <c r="DO146" s="26" t="n">
        <f aca="false">IF(OR(BD146=0,CT146="",CT146=0),0,BD146*MIN(MaxScal,TgtVol/CT146))</f>
        <v>0</v>
      </c>
      <c r="DP146" s="26" t="n">
        <f aca="false">IF(OR(BE146=0,CU146="",CU146=0),0,BE146*MIN(MaxScal,TgtVol/CU146))</f>
        <v>0</v>
      </c>
      <c r="DQ146" s="26" t="n">
        <f aca="false">IF(OR(BF146=0,CV146="",CV146=0),0,BF146*MIN(MaxScal,TgtVol/CV146))</f>
        <v>0</v>
      </c>
      <c r="DR146" s="26" t="n">
        <f aca="false">IF(OR(BG146=0,CW146="",CW146=0),0,BG146*MIN(MaxScal,TgtVol/CW146))</f>
        <v>0</v>
      </c>
      <c r="DS146" s="26" t="n">
        <f aca="false">IF(OR(BH146=0,CX146="",CX146=0),0,BH146*MIN(MaxScal,TgtVol/CX146))</f>
        <v>0</v>
      </c>
      <c r="DT146" s="26" t="n">
        <f aca="false">IF(OR(BI146=0,CY146="",CY146=0),0,BI146*MIN(MaxScal,TgtVol/CY146))</f>
        <v>0</v>
      </c>
      <c r="DU146" s="26" t="n">
        <f aca="false">IF(OR(BJ146=0,CZ146="",CZ146=0),0,BJ146*MIN(MaxScal,TgtVol/CZ146))</f>
        <v>0</v>
      </c>
      <c r="DV146" s="26" t="n">
        <f aca="false">IF(OR(BK146=0,DA146="",DA146=0),0,BK146*MIN(MaxScal,TgtVol/DA146))</f>
        <v>0</v>
      </c>
      <c r="DW146" s="26" t="n">
        <f aca="false">IF(OR(BL146=0,DB146="",DB146=0),0,BL146*MIN(MaxScal,TgtVol/DB146))</f>
        <v>0</v>
      </c>
      <c r="DX146" s="28" t="n">
        <f aca="false">IFERROR(DC145*BM146,"")</f>
        <v>-0</v>
      </c>
      <c r="DY146" s="28" t="n">
        <f aca="false">IFERROR(DD145*BN146,"")</f>
        <v>0</v>
      </c>
      <c r="DZ146" s="28" t="n">
        <f aca="false">IFERROR(DE145*BO146,"")</f>
        <v>0</v>
      </c>
      <c r="EA146" s="28" t="n">
        <f aca="false">IFERROR(DF145*BP146,"")</f>
        <v>-0</v>
      </c>
      <c r="EB146" s="28" t="n">
        <f aca="false">IFERROR(DG145*BQ146,"")</f>
        <v>-0</v>
      </c>
      <c r="EC146" s="28" t="n">
        <f aca="false">IFERROR(DH145*BR146,"")</f>
        <v>0</v>
      </c>
      <c r="ED146" s="28" t="n">
        <f aca="false">IFERROR(DI145*BS146,"")</f>
        <v>-0</v>
      </c>
      <c r="EE146" s="28" t="n">
        <f aca="false">IFERROR(DJ145*BT146,"")</f>
        <v>0</v>
      </c>
      <c r="EF146" s="28" t="n">
        <f aca="false">IFERROR(DK145*BU146,"")</f>
        <v>-0</v>
      </c>
      <c r="EG146" s="28" t="n">
        <f aca="false">IFERROR(DL145*BV146,"")</f>
        <v>-0</v>
      </c>
      <c r="EH146" s="28" t="n">
        <f aca="false">IFERROR(DM145*BW146,"")</f>
        <v>-0</v>
      </c>
      <c r="EI146" s="28" t="n">
        <f aca="false">IFERROR(DN145*BX146,"")</f>
        <v>0</v>
      </c>
      <c r="EJ146" s="28" t="n">
        <f aca="false">IFERROR(DO145*BY146,"")</f>
        <v>-0</v>
      </c>
      <c r="EK146" s="28" t="n">
        <f aca="false">IFERROR(DP145*BZ146,"")</f>
        <v>-0</v>
      </c>
      <c r="EL146" s="28" t="n">
        <f aca="false">IFERROR(DQ145*CA146,"")</f>
        <v>0</v>
      </c>
      <c r="EM146" s="28" t="n">
        <f aca="false">IFERROR(DR145*CB146,"")</f>
        <v>0</v>
      </c>
      <c r="EN146" s="28" t="n">
        <f aca="false">IFERROR(DS145*CC146,"")</f>
        <v>0</v>
      </c>
      <c r="EO146" s="28" t="n">
        <f aca="false">IFERROR(DT145*CD146,"")</f>
        <v>0</v>
      </c>
      <c r="EP146" s="28" t="n">
        <f aca="false">IFERROR(DU145*CE146,"")</f>
        <v>0</v>
      </c>
      <c r="EQ146" s="28" t="n">
        <f aca="false">IFERROR(DV145*CF146,"")</f>
        <v>0</v>
      </c>
      <c r="ER146" s="28" t="n">
        <f aca="false">IFERROR(DW145*CG146,"")</f>
        <v>0</v>
      </c>
      <c r="ES146" s="28" t="n">
        <f aca="false">IF(ROW()=4,"",SUM(DX146:ER146))</f>
        <v>0</v>
      </c>
      <c r="ET146" s="29" t="n">
        <f aca="false">COUNTIF(AR146:BL146,"&gt;0")</f>
        <v>2</v>
      </c>
    </row>
    <row r="147" customFormat="false" ht="15" hidden="false" customHeight="false" outlineLevel="0" collapsed="false">
      <c r="A147" s="19" t="n">
        <v>42369</v>
      </c>
      <c r="B147" s="23" t="n">
        <f aca="false">ABS(Rates_Data!AD147-Rates_Data!AE147)</f>
        <v>0.9125625</v>
      </c>
      <c r="C147" s="23" t="n">
        <f aca="false">ABS(Rates_Data!AD147-Rates_Data!AF147)</f>
        <v>0.2659375</v>
      </c>
      <c r="D147" s="23" t="n">
        <f aca="false">ABS(Rates_Data!AD147-Rates_Data!AG147)</f>
        <v>0.0773124999999999</v>
      </c>
      <c r="E147" s="23" t="n">
        <f aca="false">ABS(Rates_Data!AD147-Rates_Data!AH147)</f>
        <v>0.199041666666667</v>
      </c>
      <c r="F147" s="23" t="n">
        <f aca="false">ABS(Rates_Data!AD147-Rates_Data!AI147)</f>
        <v>0.218673611111111</v>
      </c>
      <c r="G147" s="23" t="n">
        <f aca="false">ABS(Rates_Data!AD147-Rates_Data!AJ147)</f>
        <v>0.612270833333333</v>
      </c>
      <c r="H147" s="23" t="n">
        <f aca="false">ABS(Rates_Data!AE147-Rates_Data!AF147)</f>
        <v>1.1785</v>
      </c>
      <c r="I147" s="23" t="n">
        <f aca="false">ABS(Rates_Data!AE147-Rates_Data!AG147)</f>
        <v>0.83525</v>
      </c>
      <c r="J147" s="23" t="n">
        <f aca="false">ABS(Rates_Data!AE147-Rates_Data!AH147)</f>
        <v>1.11160416666667</v>
      </c>
      <c r="K147" s="23" t="n">
        <f aca="false">ABS(Rates_Data!AE147-Rates_Data!AI147)</f>
        <v>0.693888888888889</v>
      </c>
      <c r="L147" s="23" t="n">
        <f aca="false">ABS(Rates_Data!AE147-Rates_Data!AJ147)</f>
        <v>1.52483333333333</v>
      </c>
      <c r="M147" s="23" t="n">
        <f aca="false">ABS(Rates_Data!AF147-Rates_Data!AG147)</f>
        <v>0.34325</v>
      </c>
      <c r="N147" s="23" t="n">
        <f aca="false">ABS(Rates_Data!AF147-Rates_Data!AH147)</f>
        <v>0.0668958333333333</v>
      </c>
      <c r="O147" s="23" t="n">
        <f aca="false">ABS(Rates_Data!AF147-Rates_Data!AI147)</f>
        <v>0.484611111111111</v>
      </c>
      <c r="P147" s="23" t="n">
        <f aca="false">ABS(Rates_Data!AF147-Rates_Data!AJ147)</f>
        <v>0.346333333333333</v>
      </c>
      <c r="Q147" s="23" t="n">
        <f aca="false">ABS(Rates_Data!AG147-Rates_Data!AH147)</f>
        <v>0.276354166666667</v>
      </c>
      <c r="R147" s="23" t="n">
        <f aca="false">ABS(Rates_Data!AG147-Rates_Data!AI147)</f>
        <v>0.141361111111111</v>
      </c>
      <c r="S147" s="23" t="n">
        <f aca="false">ABS(Rates_Data!AG147-Rates_Data!AJ147)</f>
        <v>0.689583333333333</v>
      </c>
      <c r="T147" s="23" t="n">
        <f aca="false">ABS(Rates_Data!AH147-Rates_Data!AI147)</f>
        <v>0.417715277777778</v>
      </c>
      <c r="U147" s="23" t="n">
        <f aca="false">ABS(Rates_Data!AH147-Rates_Data!AJ147)</f>
        <v>0.413229166666667</v>
      </c>
      <c r="V147" s="23" t="n">
        <f aca="false">ABS(Rates_Data!AI147-Rates_Data!AJ147)</f>
        <v>0.830944444444444</v>
      </c>
      <c r="W147" s="26" t="n">
        <f aca="false">IF(ROW()&lt;4+MinObs-1,"",IFERROR((B147-AVERAGE(B$4:B147))/STDEV(B$4:B147),""))</f>
        <v>1.9916057777055</v>
      </c>
      <c r="X147" s="26" t="n">
        <f aca="false">IF(ROW()&lt;4+MinObs-1,"",IFERROR((C147-AVERAGE(C$4:C147))/STDEV(C$4:C147),""))</f>
        <v>-0.319354071709344</v>
      </c>
      <c r="Y147" s="26" t="n">
        <f aca="false">IF(ROW()&lt;4+MinObs-1,"",IFERROR((D147-AVERAGE(D$4:D147))/STDEV(D$4:D147),""))</f>
        <v>-0.983668344696821</v>
      </c>
      <c r="Z147" s="26" t="n">
        <f aca="false">IF(ROW()&lt;4+MinObs-1,"",IFERROR((E147-AVERAGE(E$4:E147))/STDEV(E$4:E147),""))</f>
        <v>-1.02605429822576</v>
      </c>
      <c r="AA147" s="26" t="n">
        <f aca="false">IF(ROW()&lt;4+MinObs-1,"",IFERROR((F147-AVERAGE(F$4:F147))/STDEV(F$4:F147),""))</f>
        <v>-0.826853391856797</v>
      </c>
      <c r="AB147" s="26" t="n">
        <f aca="false">IF(ROW()&lt;4+MinObs-1,"",IFERROR((G147-AVERAGE(G$4:G147))/STDEV(G$4:G147),""))</f>
        <v>0.451999578994985</v>
      </c>
      <c r="AC147" s="26" t="n">
        <f aca="false">IF(ROW()&lt;4+MinObs-1,"",IFERROR((H147-AVERAGE(H$4:H147))/STDEV(H$4:H147),""))</f>
        <v>3.68243816844801</v>
      </c>
      <c r="AD147" s="26" t="n">
        <f aca="false">IF(ROW()&lt;4+MinObs-1,"",IFERROR((I147-AVERAGE(I$4:I147))/STDEV(I$4:I147),""))</f>
        <v>1.18945146750471</v>
      </c>
      <c r="AE147" s="26" t="n">
        <f aca="false">IF(ROW()&lt;4+MinObs-1,"",IFERROR((J147-AVERAGE(J$4:J147))/STDEV(J$4:J147),""))</f>
        <v>1.84023066249003</v>
      </c>
      <c r="AF147" s="26" t="n">
        <f aca="false">IF(ROW()&lt;4+MinObs-1,"",IFERROR((K147-AVERAGE(K$4:K147))/STDEV(K$4:K147),""))</f>
        <v>0.991806981650349</v>
      </c>
      <c r="AG147" s="26" t="n">
        <f aca="false">IF(ROW()&lt;4+MinObs-1,"",IFERROR((L147-AVERAGE(L$4:L147))/STDEV(L$4:L147),""))</f>
        <v>2.61166186445121</v>
      </c>
      <c r="AH147" s="26" t="n">
        <f aca="false">IF(ROW()&lt;4+MinObs-1,"",IFERROR((M147-AVERAGE(M$4:M147))/STDEV(M$4:M147),""))</f>
        <v>-0.292085051861601</v>
      </c>
      <c r="AI147" s="26" t="n">
        <f aca="false">IF(ROW()&lt;4+MinObs-1,"",IFERROR((N147-AVERAGE(N$4:N147))/STDEV(N$4:N147),""))</f>
        <v>-1.18522747371121</v>
      </c>
      <c r="AJ147" s="26" t="n">
        <f aca="false">IF(ROW()&lt;4+MinObs-1,"",IFERROR((O147-AVERAGE(O$4:O147))/STDEV(O$4:O147),""))</f>
        <v>0.101373877046294</v>
      </c>
      <c r="AK147" s="26" t="n">
        <f aca="false">IF(ROW()&lt;4+MinObs-1,"",IFERROR((P147-AVERAGE(P$4:P147))/STDEV(P$4:P147),""))</f>
        <v>-0.299686127957348</v>
      </c>
      <c r="AL147" s="26" t="n">
        <f aca="false">IF(ROW()&lt;4+MinObs-1,"",IFERROR((Q147-AVERAGE(Q$4:Q147))/STDEV(Q$4:Q147),""))</f>
        <v>-0.387406793815091</v>
      </c>
      <c r="AM147" s="26" t="n">
        <f aca="false">IF(ROW()&lt;4+MinObs-1,"",IFERROR((R147-AVERAGE(R$4:R147))/STDEV(R$4:R147),""))</f>
        <v>-0.746703635314253</v>
      </c>
      <c r="AN147" s="26" t="n">
        <f aca="false">IF(ROW()&lt;4+MinObs-1,"",IFERROR((S147-AVERAGE(S$4:S147))/STDEV(S$4:S147),""))</f>
        <v>-0.131051481334836</v>
      </c>
      <c r="AO147" s="26" t="n">
        <f aca="false">IF(ROW()&lt;4+MinObs-1,"",IFERROR((T147-AVERAGE(T$4:T147))/STDEV(T$4:T147),""))</f>
        <v>-0.5223406268176</v>
      </c>
      <c r="AP147" s="26" t="n">
        <f aca="false">IF(ROW()&lt;4+MinObs-1,"",IFERROR((U147-AVERAGE(U$4:U147))/STDEV(U$4:U147),""))</f>
        <v>-0.750634877214924</v>
      </c>
      <c r="AQ147" s="26" t="n">
        <f aca="false">IF(ROW()&lt;4+MinObs-1,"",IFERROR((V147-AVERAGE(V$4:V147))/STDEV(V$4:V147),""))</f>
        <v>0.303050740361383</v>
      </c>
      <c r="AR147" s="26" t="n">
        <f aca="false">IF(W147="",0,IF(W147&gt;=z4,w4,IF(W147&gt;=z3,w3,IF(W147&gt;=zEntry,w2,IF(AND(W147&gt;=ExitZ,AR146&gt;0),w2,0)))))</f>
        <v>0</v>
      </c>
      <c r="AS147" s="26" t="n">
        <f aca="false">IF(X147="",0,IF(X147&gt;=z4,w4,IF(X147&gt;=z3,w3,IF(X147&gt;=zEntry,w2,IF(AND(X147&gt;=ExitZ,AS146&gt;0),w2,0)))))</f>
        <v>0</v>
      </c>
      <c r="AT147" s="26" t="n">
        <f aca="false">IF(Y147="",0,IF(Y147&gt;=z4,w4,IF(Y147&gt;=z3,w3,IF(Y147&gt;=zEntry,w2,IF(AND(Y147&gt;=ExitZ,AT146&gt;0),w2,0)))))</f>
        <v>0</v>
      </c>
      <c r="AU147" s="26" t="n">
        <f aca="false">IF(Z147="",0,IF(Z147&gt;=z4,w4,IF(Z147&gt;=z3,w3,IF(Z147&gt;=zEntry,w2,IF(AND(Z147&gt;=ExitZ,AU146&gt;0),w2,0)))))</f>
        <v>0</v>
      </c>
      <c r="AV147" s="26" t="n">
        <f aca="false">IF(AA147="",0,IF(AA147&gt;=z4,w4,IF(AA147&gt;=z3,w3,IF(AA147&gt;=zEntry,w2,IF(AND(AA147&gt;=ExitZ,AV146&gt;0),w2,0)))))</f>
        <v>0</v>
      </c>
      <c r="AW147" s="26" t="n">
        <f aca="false">IF(AB147="",0,IF(AB147&gt;=z4,w4,IF(AB147&gt;=z3,w3,IF(AB147&gt;=zEntry,w2,IF(AND(AB147&gt;=ExitZ,AW146&gt;0),w2,0)))))</f>
        <v>0</v>
      </c>
      <c r="AX147" s="26" t="n">
        <f aca="false">IF(AC147="",0,IF(AC147&gt;=z4,w4,IF(AC147&gt;=z3,w3,IF(AC147&gt;=zEntry,w2,IF(AND(AC147&gt;=ExitZ,AX146&gt;0),w2,0)))))</f>
        <v>1.5</v>
      </c>
      <c r="AY147" s="26" t="n">
        <f aca="false">IF(AD147="",0,IF(AD147&gt;=z4,w4,IF(AD147&gt;=z3,w3,IF(AD147&gt;=zEntry,w2,IF(AND(AD147&gt;=ExitZ,AY146&gt;0),w2,0)))))</f>
        <v>0</v>
      </c>
      <c r="AZ147" s="26" t="n">
        <f aca="false">IF(AE147="",0,IF(AE147&gt;=z4,w4,IF(AE147&gt;=z3,w3,IF(AE147&gt;=zEntry,w2,IF(AND(AE147&gt;=ExitZ,AZ146&gt;0),w2,0)))))</f>
        <v>0</v>
      </c>
      <c r="BA147" s="26" t="n">
        <f aca="false">IF(AF147="",0,IF(AF147&gt;=z4,w4,IF(AF147&gt;=z3,w3,IF(AF147&gt;=zEntry,w2,IF(AND(AF147&gt;=ExitZ,BA146&gt;0),w2,0)))))</f>
        <v>0</v>
      </c>
      <c r="BB147" s="26" t="n">
        <f aca="false">IF(AG147="",0,IF(AG147&gt;=z4,w4,IF(AG147&gt;=z3,w3,IF(AG147&gt;=zEntry,w2,IF(AND(AG147&gt;=ExitZ,BB146&gt;0),w2,0)))))</f>
        <v>1</v>
      </c>
      <c r="BC147" s="26" t="n">
        <f aca="false">IF(AH147="",0,IF(AH147&gt;=z4,w4,IF(AH147&gt;=z3,w3,IF(AH147&gt;=zEntry,w2,IF(AND(AH147&gt;=ExitZ,BC146&gt;0),w2,0)))))</f>
        <v>0</v>
      </c>
      <c r="BD147" s="26" t="n">
        <f aca="false">IF(AI147="",0,IF(AI147&gt;=z4,w4,IF(AI147&gt;=z3,w3,IF(AI147&gt;=zEntry,w2,IF(AND(AI147&gt;=ExitZ,BD146&gt;0),w2,0)))))</f>
        <v>0</v>
      </c>
      <c r="BE147" s="26" t="n">
        <f aca="false">IF(AJ147="",0,IF(AJ147&gt;=z4,w4,IF(AJ147&gt;=z3,w3,IF(AJ147&gt;=zEntry,w2,IF(AND(AJ147&gt;=ExitZ,BE146&gt;0),w2,0)))))</f>
        <v>0</v>
      </c>
      <c r="BF147" s="26" t="n">
        <f aca="false">IF(AK147="",0,IF(AK147&gt;=z4,w4,IF(AK147&gt;=z3,w3,IF(AK147&gt;=zEntry,w2,IF(AND(AK147&gt;=ExitZ,BF146&gt;0),w2,0)))))</f>
        <v>0</v>
      </c>
      <c r="BG147" s="26" t="n">
        <f aca="false">IF(AL147="",0,IF(AL147&gt;=z4,w4,IF(AL147&gt;=z3,w3,IF(AL147&gt;=zEntry,w2,IF(AND(AL147&gt;=ExitZ,BG146&gt;0),w2,0)))))</f>
        <v>0</v>
      </c>
      <c r="BH147" s="26" t="n">
        <f aca="false">IF(AM147="",0,IF(AM147&gt;=z4,w4,IF(AM147&gt;=z3,w3,IF(AM147&gt;=zEntry,w2,IF(AND(AM147&gt;=ExitZ,BH146&gt;0),w2,0)))))</f>
        <v>0</v>
      </c>
      <c r="BI147" s="26" t="n">
        <f aca="false">IF(AN147="",0,IF(AN147&gt;=z4,w4,IF(AN147&gt;=z3,w3,IF(AN147&gt;=zEntry,w2,IF(AND(AN147&gt;=ExitZ,BI146&gt;0),w2,0)))))</f>
        <v>0</v>
      </c>
      <c r="BJ147" s="26" t="n">
        <f aca="false">IF(AO147="",0,IF(AO147&gt;=z4,w4,IF(AO147&gt;=z3,w3,IF(AO147&gt;=zEntry,w2,IF(AND(AO147&gt;=ExitZ,BJ146&gt;0),w2,0)))))</f>
        <v>0</v>
      </c>
      <c r="BK147" s="26" t="n">
        <f aca="false">IF(AP147="",0,IF(AP147&gt;=z4,w4,IF(AP147&gt;=z3,w3,IF(AP147&gt;=zEntry,w2,IF(AND(AP147&gt;=ExitZ,BK146&gt;0),w2,0)))))</f>
        <v>0</v>
      </c>
      <c r="BL147" s="26" t="n">
        <f aca="false">IF(AQ147="",0,IF(AQ147&gt;=z4,w4,IF(AQ147&gt;=z3,w3,IF(AQ147&gt;=zEntry,w2,IF(AND(AQ147&gt;=ExitZ,BL146&gt;0),w2,0)))))</f>
        <v>0</v>
      </c>
      <c r="BM147" s="23" t="n">
        <f aca="false">IF(Rates_Data!AD146&gt;=Rates_Data!AE146,Rates_Data!AK147-Rates_Data!AL147,Rates_Data!AL147-Rates_Data!AK147)</f>
        <v>-0.003724</v>
      </c>
      <c r="BN147" s="23" t="n">
        <f aca="false">IF(Rates_Data!AD146&gt;=Rates_Data!AF146,Rates_Data!AK147-Rates_Data!AM147,Rates_Data!AM147-Rates_Data!AK147)</f>
        <v>0.001121</v>
      </c>
      <c r="BO147" s="23" t="n">
        <f aca="false">IF(Rates_Data!AD146&gt;=Rates_Data!AG146,Rates_Data!AK147-Rates_Data!AN147,Rates_Data!AN147-Rates_Data!AK147)</f>
        <v>0.001748</v>
      </c>
      <c r="BP147" s="23" t="n">
        <f aca="false">IF(Rates_Data!AD146&gt;=Rates_Data!AH146,Rates_Data!AK147-Rates_Data!AO147,Rates_Data!AO147-Rates_Data!AK147)</f>
        <v>0.00628899999999999</v>
      </c>
      <c r="BQ147" s="23" t="n">
        <f aca="false">IF(Rates_Data!AD146&gt;=Rates_Data!AI146,Rates_Data!AK147-Rates_Data!AP147,Rates_Data!AP147-Rates_Data!AK147)</f>
        <v>0.007486</v>
      </c>
      <c r="BR147" s="23" t="n">
        <f aca="false">IF(Rates_Data!AD146&gt;=Rates_Data!AJ146,Rates_Data!AK147-Rates_Data!AQ147,Rates_Data!AQ147-Rates_Data!AK147)</f>
        <v>0.00417999999999999</v>
      </c>
      <c r="BS147" s="23" t="n">
        <f aca="false">IF(Rates_Data!AE146&gt;=Rates_Data!AF146,Rates_Data!AL147-Rates_Data!AM147,Rates_Data!AM147-Rates_Data!AL147)</f>
        <v>-0.002603</v>
      </c>
      <c r="BT147" s="23" t="n">
        <f aca="false">IF(Rates_Data!AE146&gt;=Rates_Data!AG146,Rates_Data!AL147-Rates_Data!AN147,Rates_Data!AN147-Rates_Data!AL147)</f>
        <v>-0.00547200000000001</v>
      </c>
      <c r="BU147" s="23" t="n">
        <f aca="false">IF(Rates_Data!AE146&gt;=Rates_Data!AH146,Rates_Data!AL147-Rates_Data!AO147,Rates_Data!AO147-Rates_Data!AL147)</f>
        <v>-0.010013</v>
      </c>
      <c r="BV147" s="23" t="n">
        <f aca="false">IF(Rates_Data!AE146&gt;=Rates_Data!AI146,Rates_Data!AL147-Rates_Data!AP147,Rates_Data!AP147-Rates_Data!AL147)</f>
        <v>-0.01121</v>
      </c>
      <c r="BW147" s="23" t="n">
        <f aca="false">IF(Rates_Data!AE146&gt;=Rates_Data!AJ146,Rates_Data!AL147-Rates_Data!AQ147,Rates_Data!AQ147-Rates_Data!AL147)</f>
        <v>0.000455999999999992</v>
      </c>
      <c r="BX147" s="23" t="n">
        <f aca="false">IF(Rates_Data!AF146&gt;=Rates_Data!AG146,Rates_Data!AM147-Rates_Data!AN147,Rates_Data!AN147-Rates_Data!AM147)</f>
        <v>0.00286900000000001</v>
      </c>
      <c r="BY147" s="23" t="n">
        <f aca="false">IF(Rates_Data!AF146&gt;=Rates_Data!AH146,Rates_Data!AM147-Rates_Data!AO147,Rates_Data!AO147-Rates_Data!AM147)</f>
        <v>0.00740999999999999</v>
      </c>
      <c r="BZ147" s="23" t="n">
        <f aca="false">IF(Rates_Data!AF146&gt;=Rates_Data!AI146,Rates_Data!AM147-Rates_Data!AP147,Rates_Data!AP147-Rates_Data!AM147)</f>
        <v>0.008607</v>
      </c>
      <c r="CA147" s="23" t="n">
        <f aca="false">IF(Rates_Data!AF146&gt;=Rates_Data!AJ146,Rates_Data!AM147-Rates_Data!AQ147,Rates_Data!AQ147-Rates_Data!AM147)</f>
        <v>0.00305899999999999</v>
      </c>
      <c r="CB147" s="23" t="n">
        <f aca="false">IF(Rates_Data!AG146&gt;=Rates_Data!AH146,Rates_Data!AN147-Rates_Data!AO147,Rates_Data!AO147-Rates_Data!AN147)</f>
        <v>-0.00454099999999999</v>
      </c>
      <c r="CC147" s="23" t="n">
        <f aca="false">IF(Rates_Data!AG146&gt;=Rates_Data!AI146,Rates_Data!AN147-Rates_Data!AP147,Rates_Data!AP147-Rates_Data!AN147)</f>
        <v>0.005738</v>
      </c>
      <c r="CD147" s="23" t="n">
        <f aca="false">IF(Rates_Data!AG146&gt;=Rates_Data!AJ146,Rates_Data!AN147-Rates_Data!AQ147,Rates_Data!AQ147-Rates_Data!AN147)</f>
        <v>0.005928</v>
      </c>
      <c r="CE147" s="23" t="n">
        <f aca="false">IF(Rates_Data!AH146&gt;=Rates_Data!AI146,Rates_Data!AO147-Rates_Data!AP147,Rates_Data!AP147-Rates_Data!AO147)</f>
        <v>0.00119700000000001</v>
      </c>
      <c r="CF147" s="23" t="n">
        <f aca="false">IF(Rates_Data!AH146&gt;=Rates_Data!AJ146,Rates_Data!AO147-Rates_Data!AQ147,Rates_Data!AQ147-Rates_Data!AO147)</f>
        <v>0.010469</v>
      </c>
      <c r="CG147" s="23" t="n">
        <f aca="false">IF(Rates_Data!AI146&gt;=Rates_Data!AJ146,Rates_Data!AP147-Rates_Data!AQ147,Rates_Data!AQ147-Rates_Data!AP147)</f>
        <v>0.011666</v>
      </c>
      <c r="CH147" s="27" t="n">
        <f aca="false">IF(ROW()&lt;4+VolLB,"",STDEV(INDEX($BM:$BM,ROW()-VolLB+1):INDEX($BM:$BM,ROW()))*SQRT(12))</f>
        <v>0.0217439351482967</v>
      </c>
      <c r="CI147" s="27" t="n">
        <f aca="false">IF(ROW()&lt;4+VolLB,"",STDEV(INDEX($BN:$BN,ROW()-VolLB+1):INDEX($BN:$BN,ROW()))*SQRT(12))</f>
        <v>0.0193558468771928</v>
      </c>
      <c r="CJ147" s="27" t="n">
        <f aca="false">IF(ROW()&lt;4+VolLB,"",STDEV(INDEX($BO:$BO,ROW()-VolLB+1):INDEX($BO:$BO,ROW()))*SQRT(12))</f>
        <v>0.0212565533458004</v>
      </c>
      <c r="CK147" s="27" t="n">
        <f aca="false">IF(ROW()&lt;4+VolLB,"",STDEV(INDEX($BP:$BP,ROW()-VolLB+1):INDEX($BP:$BP,ROW()))*SQRT(12))</f>
        <v>0.0223769228496469</v>
      </c>
      <c r="CL147" s="27" t="n">
        <f aca="false">IF(ROW()&lt;4+VolLB,"",STDEV(INDEX($BQ:$BQ,ROW()-VolLB+1):INDEX($BQ:$BQ,ROW()))*SQRT(12))</f>
        <v>0.0193110525596588</v>
      </c>
      <c r="CM147" s="27" t="n">
        <f aca="false">IF(ROW()&lt;4+VolLB,"",STDEV(INDEX($BR:$BR,ROW()-VolLB+1):INDEX($BR:$BR,ROW()))*SQRT(12))</f>
        <v>0.0199252592395157</v>
      </c>
      <c r="CN147" s="27" t="n">
        <f aca="false">IF(ROW()&lt;4+VolLB,"",STDEV(INDEX($BS:$BS,ROW()-VolLB+1):INDEX($BS:$BS,ROW()))*SQRT(12))</f>
        <v>0.0185373654066334</v>
      </c>
      <c r="CO147" s="27" t="n">
        <f aca="false">IF(ROW()&lt;4+VolLB,"",STDEV(INDEX($BT:$BT,ROW()-VolLB+1):INDEX($BT:$BT,ROW()))*SQRT(12))</f>
        <v>0.0177126788065713</v>
      </c>
      <c r="CP147" s="27" t="n">
        <f aca="false">IF(ROW()&lt;4+VolLB,"",STDEV(INDEX($BU:$BU,ROW()-VolLB+1):INDEX($BU:$BU,ROW()))*SQRT(12))</f>
        <v>0.0187621933175659</v>
      </c>
      <c r="CQ147" s="27" t="n">
        <f aca="false">IF(ROW()&lt;4+VolLB,"",STDEV(INDEX($BV:$BV,ROW()-VolLB+1):INDEX($BV:$BV,ROW()))*SQRT(12))</f>
        <v>0.0180233997329398</v>
      </c>
      <c r="CR147" s="27" t="n">
        <f aca="false">IF(ROW()&lt;4+VolLB,"",STDEV(INDEX($BW:$BW,ROW()-VolLB+1):INDEX($BW:$BW,ROW()))*SQRT(12))</f>
        <v>0.0137821177013307</v>
      </c>
      <c r="CS147" s="27" t="n">
        <f aca="false">IF(ROW()&lt;4+VolLB,"",STDEV(INDEX($BX:$BX,ROW()-VolLB+1):INDEX($BX:$BX,ROW()))*SQRT(12))</f>
        <v>0.0176332716905935</v>
      </c>
      <c r="CT147" s="27" t="n">
        <f aca="false">IF(ROW()&lt;4+VolLB,"",STDEV(INDEX($BY:$BY,ROW()-VolLB+1):INDEX($BY:$BY,ROW()))*SQRT(12))</f>
        <v>0.0179314871239446</v>
      </c>
      <c r="CU147" s="27" t="n">
        <f aca="false">IF(ROW()&lt;4+VolLB,"",STDEV(INDEX($BZ:$BZ,ROW()-VolLB+1):INDEX($BZ:$BZ,ROW()))*SQRT(12))</f>
        <v>0.0187772681252524</v>
      </c>
      <c r="CV147" s="27" t="n">
        <f aca="false">IF(ROW()&lt;4+VolLB,"",STDEV(INDEX($CA:$CA,ROW()-VolLB+1):INDEX($CA:$CA,ROW()))*SQRT(12))</f>
        <v>0.0155956048448334</v>
      </c>
      <c r="CW147" s="27" t="n">
        <f aca="false">IF(ROW()&lt;4+VolLB,"",STDEV(INDEX($CB:$CB,ROW()-VolLB+1):INDEX($CB:$CB,ROW()))*SQRT(12))</f>
        <v>0.0175850196560812</v>
      </c>
      <c r="CX147" s="27" t="n">
        <f aca="false">IF(ROW()&lt;4+VolLB,"",STDEV(INDEX($CC:$CC,ROW()-VolLB+1):INDEX($CC:$CC,ROW()))*SQRT(12))</f>
        <v>0.0184531633917306</v>
      </c>
      <c r="CY147" s="27" t="n">
        <f aca="false">IF(ROW()&lt;4+VolLB,"",STDEV(INDEX($CD:$CD,ROW()-VolLB+1):INDEX($CD:$CD,ROW()))*SQRT(12))</f>
        <v>0.0173972979401701</v>
      </c>
      <c r="CZ147" s="27" t="n">
        <f aca="false">IF(ROW()&lt;4+VolLB,"",STDEV(INDEX($CE:$CE,ROW()-VolLB+1):INDEX($CE:$CE,ROW()))*SQRT(12))</f>
        <v>0.0199086811119935</v>
      </c>
      <c r="DA147" s="27" t="n">
        <f aca="false">IF(ROW()&lt;4+VolLB,"",STDEV(INDEX($CF:$CF,ROW()-VolLB+1):INDEX($CF:$CF,ROW()))*SQRT(12))</f>
        <v>0.0170553296538062</v>
      </c>
      <c r="DB147" s="27" t="n">
        <f aca="false">IF(ROW()&lt;4+VolLB,"",STDEV(INDEX($CG:$CG,ROW()-VolLB+1):INDEX($CG:$CG,ROW()))*SQRT(12))</f>
        <v>0.0171026018972887</v>
      </c>
      <c r="DC147" s="26" t="n">
        <f aca="false">IF(OR(AR147=0,CH147="",CH147=0),0,AR147*MIN(MaxScal,TgtVol/CH147))</f>
        <v>0</v>
      </c>
      <c r="DD147" s="26" t="n">
        <f aca="false">IF(OR(AS147=0,CI147="",CI147=0),0,AS147*MIN(MaxScal,TgtVol/CI147))</f>
        <v>0</v>
      </c>
      <c r="DE147" s="26" t="n">
        <f aca="false">IF(OR(AT147=0,CJ147="",CJ147=0),0,AT147*MIN(MaxScal,TgtVol/CJ147))</f>
        <v>0</v>
      </c>
      <c r="DF147" s="26" t="n">
        <f aca="false">IF(OR(AU147=0,CK147="",CK147=0),0,AU147*MIN(MaxScal,TgtVol/CK147))</f>
        <v>0</v>
      </c>
      <c r="DG147" s="26" t="n">
        <f aca="false">IF(OR(AV147=0,CL147="",CL147=0),0,AV147*MIN(MaxScal,TgtVol/CL147))</f>
        <v>0</v>
      </c>
      <c r="DH147" s="26" t="n">
        <f aca="false">IF(OR(AW147=0,CM147="",CM147=0),0,AW147*MIN(MaxScal,TgtVol/CM147))</f>
        <v>0</v>
      </c>
      <c r="DI147" s="26" t="n">
        <f aca="false">IF(OR(AX147=0,CN147="",CN147=0),0,AX147*MIN(MaxScal,TgtVol/CN147))</f>
        <v>1.61835295048264</v>
      </c>
      <c r="DJ147" s="26" t="n">
        <f aca="false">IF(OR(AY147=0,CO147="",CO147=0),0,AY147*MIN(MaxScal,TgtVol/CO147))</f>
        <v>0</v>
      </c>
      <c r="DK147" s="26" t="n">
        <f aca="false">IF(OR(AZ147=0,CP147="",CP147=0),0,AZ147*MIN(MaxScal,TgtVol/CP147))</f>
        <v>0</v>
      </c>
      <c r="DL147" s="26" t="n">
        <f aca="false">IF(OR(BA147=0,CQ147="",CQ147=0),0,BA147*MIN(MaxScal,TgtVol/CQ147))</f>
        <v>0</v>
      </c>
      <c r="DM147" s="26" t="n">
        <f aca="false">IF(OR(BB147=0,CR147="",CR147=0),0,BB147*MIN(MaxScal,TgtVol/CR147))</f>
        <v>1.45115579720154</v>
      </c>
      <c r="DN147" s="26" t="n">
        <f aca="false">IF(OR(BC147=0,CS147="",CS147=0),0,BC147*MIN(MaxScal,TgtVol/CS147))</f>
        <v>0</v>
      </c>
      <c r="DO147" s="26" t="n">
        <f aca="false">IF(OR(BD147=0,CT147="",CT147=0),0,BD147*MIN(MaxScal,TgtVol/CT147))</f>
        <v>0</v>
      </c>
      <c r="DP147" s="26" t="n">
        <f aca="false">IF(OR(BE147=0,CU147="",CU147=0),0,BE147*MIN(MaxScal,TgtVol/CU147))</f>
        <v>0</v>
      </c>
      <c r="DQ147" s="26" t="n">
        <f aca="false">IF(OR(BF147=0,CV147="",CV147=0),0,BF147*MIN(MaxScal,TgtVol/CV147))</f>
        <v>0</v>
      </c>
      <c r="DR147" s="26" t="n">
        <f aca="false">IF(OR(BG147=0,CW147="",CW147=0),0,BG147*MIN(MaxScal,TgtVol/CW147))</f>
        <v>0</v>
      </c>
      <c r="DS147" s="26" t="n">
        <f aca="false">IF(OR(BH147=0,CX147="",CX147=0),0,BH147*MIN(MaxScal,TgtVol/CX147))</f>
        <v>0</v>
      </c>
      <c r="DT147" s="26" t="n">
        <f aca="false">IF(OR(BI147=0,CY147="",CY147=0),0,BI147*MIN(MaxScal,TgtVol/CY147))</f>
        <v>0</v>
      </c>
      <c r="DU147" s="26" t="n">
        <f aca="false">IF(OR(BJ147=0,CZ147="",CZ147=0),0,BJ147*MIN(MaxScal,TgtVol/CZ147))</f>
        <v>0</v>
      </c>
      <c r="DV147" s="26" t="n">
        <f aca="false">IF(OR(BK147=0,DA147="",DA147=0),0,BK147*MIN(MaxScal,TgtVol/DA147))</f>
        <v>0</v>
      </c>
      <c r="DW147" s="26" t="n">
        <f aca="false">IF(OR(BL147=0,DB147="",DB147=0),0,BL147*MIN(MaxScal,TgtVol/DB147))</f>
        <v>0</v>
      </c>
      <c r="DX147" s="28" t="n">
        <f aca="false">IFERROR(DC146*BM147,"")</f>
        <v>-0</v>
      </c>
      <c r="DY147" s="28" t="n">
        <f aca="false">IFERROR(DD146*BN147,"")</f>
        <v>0</v>
      </c>
      <c r="DZ147" s="28" t="n">
        <f aca="false">IFERROR(DE146*BO147,"")</f>
        <v>0</v>
      </c>
      <c r="EA147" s="28" t="n">
        <f aca="false">IFERROR(DF146*BP147,"")</f>
        <v>0</v>
      </c>
      <c r="EB147" s="28" t="n">
        <f aca="false">IFERROR(DG146*BQ147,"")</f>
        <v>0</v>
      </c>
      <c r="EC147" s="28" t="n">
        <f aca="false">IFERROR(DH146*BR147,"")</f>
        <v>0</v>
      </c>
      <c r="ED147" s="28" t="n">
        <f aca="false">IFERROR(DI146*BS147,"")</f>
        <v>-0.00252689031309429</v>
      </c>
      <c r="EE147" s="28" t="n">
        <f aca="false">IFERROR(DJ146*BT147,"")</f>
        <v>-0</v>
      </c>
      <c r="EF147" s="28" t="n">
        <f aca="false">IFERROR(DK146*BU147,"")</f>
        <v>-0</v>
      </c>
      <c r="EG147" s="28" t="n">
        <f aca="false">IFERROR(DL146*BV147,"")</f>
        <v>-0</v>
      </c>
      <c r="EH147" s="28" t="n">
        <f aca="false">IFERROR(DM146*BW147,"")</f>
        <v>0.000621368536301747</v>
      </c>
      <c r="EI147" s="28" t="n">
        <f aca="false">IFERROR(DN146*BX147,"")</f>
        <v>0</v>
      </c>
      <c r="EJ147" s="28" t="n">
        <f aca="false">IFERROR(DO146*BY147,"")</f>
        <v>0</v>
      </c>
      <c r="EK147" s="28" t="n">
        <f aca="false">IFERROR(DP146*BZ147,"")</f>
        <v>0</v>
      </c>
      <c r="EL147" s="28" t="n">
        <f aca="false">IFERROR(DQ146*CA147,"")</f>
        <v>0</v>
      </c>
      <c r="EM147" s="28" t="n">
        <f aca="false">IFERROR(DR146*CB147,"")</f>
        <v>-0</v>
      </c>
      <c r="EN147" s="28" t="n">
        <f aca="false">IFERROR(DS146*CC147,"")</f>
        <v>0</v>
      </c>
      <c r="EO147" s="28" t="n">
        <f aca="false">IFERROR(DT146*CD147,"")</f>
        <v>0</v>
      </c>
      <c r="EP147" s="28" t="n">
        <f aca="false">IFERROR(DU146*CE147,"")</f>
        <v>0</v>
      </c>
      <c r="EQ147" s="28" t="n">
        <f aca="false">IFERROR(DV146*CF147,"")</f>
        <v>0</v>
      </c>
      <c r="ER147" s="28" t="n">
        <f aca="false">IFERROR(DW146*CG147,"")</f>
        <v>0</v>
      </c>
      <c r="ES147" s="28" t="n">
        <f aca="false">IF(ROW()=4,"",SUM(DX147:ER147))</f>
        <v>-0.00190552177679254</v>
      </c>
      <c r="ET147" s="29" t="n">
        <f aca="false">COUNTIF(AR147:BL147,"&gt;0")</f>
        <v>2</v>
      </c>
    </row>
    <row r="148" customFormat="false" ht="15" hidden="false" customHeight="false" outlineLevel="0" collapsed="false">
      <c r="A148" s="19" t="n">
        <v>42400</v>
      </c>
      <c r="B148" s="23" t="n">
        <f aca="false">ABS(Rates_Data!AD148-Rates_Data!AE148)</f>
        <v>0.592448275862069</v>
      </c>
      <c r="C148" s="23" t="n">
        <f aca="false">ABS(Rates_Data!AD148-Rates_Data!AF148)</f>
        <v>0.0386689655172415</v>
      </c>
      <c r="D148" s="23" t="n">
        <f aca="false">ABS(Rates_Data!AD148-Rates_Data!AG148)</f>
        <v>0.407855172413793</v>
      </c>
      <c r="E148" s="23" t="n">
        <f aca="false">ABS(Rates_Data!AD148-Rates_Data!AH148)</f>
        <v>0.208593103448276</v>
      </c>
      <c r="F148" s="23" t="n">
        <f aca="false">ABS(Rates_Data!AD148-Rates_Data!AI148)</f>
        <v>0.0887103448275862</v>
      </c>
      <c r="G148" s="23" t="n">
        <f aca="false">ABS(Rates_Data!AD148-Rates_Data!AJ148)</f>
        <v>1.00429655172414</v>
      </c>
      <c r="H148" s="23" t="n">
        <f aca="false">ABS(Rates_Data!AE148-Rates_Data!AF148)</f>
        <v>0.631117241379311</v>
      </c>
      <c r="I148" s="23" t="n">
        <f aca="false">ABS(Rates_Data!AE148-Rates_Data!AG148)</f>
        <v>1.00030344827586</v>
      </c>
      <c r="J148" s="23" t="n">
        <f aca="false">ABS(Rates_Data!AE148-Rates_Data!AH148)</f>
        <v>0.801041379310345</v>
      </c>
      <c r="K148" s="23" t="n">
        <f aca="false">ABS(Rates_Data!AE148-Rates_Data!AI148)</f>
        <v>0.681158620689655</v>
      </c>
      <c r="L148" s="23" t="n">
        <f aca="false">ABS(Rates_Data!AE148-Rates_Data!AJ148)</f>
        <v>1.59674482758621</v>
      </c>
      <c r="M148" s="23" t="n">
        <f aca="false">ABS(Rates_Data!AF148-Rates_Data!AG148)</f>
        <v>0.369186206896552</v>
      </c>
      <c r="N148" s="23" t="n">
        <f aca="false">ABS(Rates_Data!AF148-Rates_Data!AH148)</f>
        <v>0.169924137931035</v>
      </c>
      <c r="O148" s="23" t="n">
        <f aca="false">ABS(Rates_Data!AF148-Rates_Data!AI148)</f>
        <v>0.0500413793103447</v>
      </c>
      <c r="P148" s="23" t="n">
        <f aca="false">ABS(Rates_Data!AF148-Rates_Data!AJ148)</f>
        <v>0.965627586206896</v>
      </c>
      <c r="Q148" s="23" t="n">
        <f aca="false">ABS(Rates_Data!AG148-Rates_Data!AH148)</f>
        <v>0.199262068965517</v>
      </c>
      <c r="R148" s="23" t="n">
        <f aca="false">ABS(Rates_Data!AG148-Rates_Data!AI148)</f>
        <v>0.319144827586207</v>
      </c>
      <c r="S148" s="23" t="n">
        <f aca="false">ABS(Rates_Data!AG148-Rates_Data!AJ148)</f>
        <v>0.596441379310345</v>
      </c>
      <c r="T148" s="23" t="n">
        <f aca="false">ABS(Rates_Data!AH148-Rates_Data!AI148)</f>
        <v>0.11988275862069</v>
      </c>
      <c r="U148" s="23" t="n">
        <f aca="false">ABS(Rates_Data!AH148-Rates_Data!AJ148)</f>
        <v>0.795703448275862</v>
      </c>
      <c r="V148" s="23" t="n">
        <f aca="false">ABS(Rates_Data!AI148-Rates_Data!AJ148)</f>
        <v>0.915586206896552</v>
      </c>
      <c r="W148" s="26" t="n">
        <f aca="false">IF(ROW()&lt;4+MinObs-1,"",IFERROR((B148-AVERAGE(B$4:B148))/STDEV(B$4:B148),""))</f>
        <v>0.847430296881428</v>
      </c>
      <c r="X148" s="26" t="n">
        <f aca="false">IF(ROW()&lt;4+MinObs-1,"",IFERROR((C148-AVERAGE(C$4:C148))/STDEV(C$4:C148),""))</f>
        <v>-1.04985304452095</v>
      </c>
      <c r="Y148" s="26" t="n">
        <f aca="false">IF(ROW()&lt;4+MinObs-1,"",IFERROR((D148-AVERAGE(D$4:D148))/STDEV(D$4:D148),""))</f>
        <v>-0.260119313639352</v>
      </c>
      <c r="Z148" s="26" t="n">
        <f aca="false">IF(ROW()&lt;4+MinObs-1,"",IFERROR((E148-AVERAGE(E$4:E148))/STDEV(E$4:E148),""))</f>
        <v>-0.996939083379616</v>
      </c>
      <c r="AA148" s="26" t="n">
        <f aca="false">IF(ROW()&lt;4+MinObs-1,"",IFERROR((F148-AVERAGE(F$4:F148))/STDEV(F$4:F148),""))</f>
        <v>-1.13430332530596</v>
      </c>
      <c r="AB148" s="26" t="n">
        <f aca="false">IF(ROW()&lt;4+MinObs-1,"",IFERROR((G148-AVERAGE(G$4:G148))/STDEV(G$4:G148),""))</f>
        <v>1.52505186603207</v>
      </c>
      <c r="AC148" s="26" t="n">
        <f aca="false">IF(ROW()&lt;4+MinObs-1,"",IFERROR((H148-AVERAGE(H$4:H148))/STDEV(H$4:H148),""))</f>
        <v>1.34127508700853</v>
      </c>
      <c r="AD148" s="26" t="n">
        <f aca="false">IF(ROW()&lt;4+MinObs-1,"",IFERROR((I148-AVERAGE(I$4:I148))/STDEV(I$4:I148),""))</f>
        <v>1.60085688309071</v>
      </c>
      <c r="AE148" s="26" t="n">
        <f aca="false">IF(ROW()&lt;4+MinObs-1,"",IFERROR((J148-AVERAGE(J$4:J148))/STDEV(J$4:J148),""))</f>
        <v>0.909702476161173</v>
      </c>
      <c r="AF148" s="26" t="n">
        <f aca="false">IF(ROW()&lt;4+MinObs-1,"",IFERROR((K148-AVERAGE(K$4:K148))/STDEV(K$4:K148),""))</f>
        <v>0.944836475750732</v>
      </c>
      <c r="AG148" s="26" t="n">
        <f aca="false">IF(ROW()&lt;4+MinObs-1,"",IFERROR((L148-AVERAGE(L$4:L148))/STDEV(L$4:L148),""))</f>
        <v>2.70768731467746</v>
      </c>
      <c r="AH148" s="26" t="n">
        <f aca="false">IF(ROW()&lt;4+MinObs-1,"",IFERROR((M148-AVERAGE(M$4:M148))/STDEV(M$4:M148),""))</f>
        <v>-0.23190268740299</v>
      </c>
      <c r="AI148" s="26" t="n">
        <f aca="false">IF(ROW()&lt;4+MinObs-1,"",IFERROR((N148-AVERAGE(N$4:N148))/STDEV(N$4:N148),""))</f>
        <v>-0.906429694904336</v>
      </c>
      <c r="AJ148" s="26" t="n">
        <f aca="false">IF(ROW()&lt;4+MinObs-1,"",IFERROR((O148-AVERAGE(O$4:O148))/STDEV(O$4:O148),""))</f>
        <v>-1.13554429438837</v>
      </c>
      <c r="AK148" s="26" t="n">
        <f aca="false">IF(ROW()&lt;4+MinObs-1,"",IFERROR((P148-AVERAGE(P$4:P148))/STDEV(P$4:P148),""))</f>
        <v>1.73798971040183</v>
      </c>
      <c r="AL148" s="26" t="n">
        <f aca="false">IF(ROW()&lt;4+MinObs-1,"",IFERROR((Q148-AVERAGE(Q$4:Q148))/STDEV(Q$4:Q148),""))</f>
        <v>-0.57375447266051</v>
      </c>
      <c r="AM148" s="26" t="n">
        <f aca="false">IF(ROW()&lt;4+MinObs-1,"",IFERROR((R148-AVERAGE(R$4:R148))/STDEV(R$4:R148),""))</f>
        <v>-0.358142073276705</v>
      </c>
      <c r="AN148" s="26" t="n">
        <f aca="false">IF(ROW()&lt;4+MinObs-1,"",IFERROR((S148-AVERAGE(S$4:S148))/STDEV(S$4:S148),""))</f>
        <v>-0.311989843296683</v>
      </c>
      <c r="AO148" s="26" t="n">
        <f aca="false">IF(ROW()&lt;4+MinObs-1,"",IFERROR((T148-AVERAGE(T$4:T148))/STDEV(T$4:T148),""))</f>
        <v>-1.29308139500272</v>
      </c>
      <c r="AP148" s="26" t="n">
        <f aca="false">IF(ROW()&lt;4+MinObs-1,"",IFERROR((U148-AVERAGE(U$4:U148))/STDEV(U$4:U148),""))</f>
        <v>0.178453054621445</v>
      </c>
      <c r="AQ148" s="26" t="n">
        <f aca="false">IF(ROW()&lt;4+MinObs-1,"",IFERROR((V148-AVERAGE(V$4:V148))/STDEV(V$4:V148),""))</f>
        <v>0.452636185834451</v>
      </c>
      <c r="AR148" s="26" t="n">
        <f aca="false">IF(W148="",0,IF(W148&gt;=z4,w4,IF(W148&gt;=z3,w3,IF(W148&gt;=zEntry,w2,IF(AND(W148&gt;=ExitZ,AR147&gt;0),w2,0)))))</f>
        <v>0</v>
      </c>
      <c r="AS148" s="26" t="n">
        <f aca="false">IF(X148="",0,IF(X148&gt;=z4,w4,IF(X148&gt;=z3,w3,IF(X148&gt;=zEntry,w2,IF(AND(X148&gt;=ExitZ,AS147&gt;0),w2,0)))))</f>
        <v>0</v>
      </c>
      <c r="AT148" s="26" t="n">
        <f aca="false">IF(Y148="",0,IF(Y148&gt;=z4,w4,IF(Y148&gt;=z3,w3,IF(Y148&gt;=zEntry,w2,IF(AND(Y148&gt;=ExitZ,AT147&gt;0),w2,0)))))</f>
        <v>0</v>
      </c>
      <c r="AU148" s="26" t="n">
        <f aca="false">IF(Z148="",0,IF(Z148&gt;=z4,w4,IF(Z148&gt;=z3,w3,IF(Z148&gt;=zEntry,w2,IF(AND(Z148&gt;=ExitZ,AU147&gt;0),w2,0)))))</f>
        <v>0</v>
      </c>
      <c r="AV148" s="26" t="n">
        <f aca="false">IF(AA148="",0,IF(AA148&gt;=z4,w4,IF(AA148&gt;=z3,w3,IF(AA148&gt;=zEntry,w2,IF(AND(AA148&gt;=ExitZ,AV147&gt;0),w2,0)))))</f>
        <v>0</v>
      </c>
      <c r="AW148" s="26" t="n">
        <f aca="false">IF(AB148="",0,IF(AB148&gt;=z4,w4,IF(AB148&gt;=z3,w3,IF(AB148&gt;=zEntry,w2,IF(AND(AB148&gt;=ExitZ,AW147&gt;0),w2,0)))))</f>
        <v>0</v>
      </c>
      <c r="AX148" s="26" t="n">
        <f aca="false">IF(AC148="",0,IF(AC148&gt;=z4,w4,IF(AC148&gt;=z3,w3,IF(AC148&gt;=zEntry,w2,IF(AND(AC148&gt;=ExitZ,AX147&gt;0),w2,0)))))</f>
        <v>0</v>
      </c>
      <c r="AY148" s="26" t="n">
        <f aca="false">IF(AD148="",0,IF(AD148&gt;=z4,w4,IF(AD148&gt;=z3,w3,IF(AD148&gt;=zEntry,w2,IF(AND(AD148&gt;=ExitZ,AY147&gt;0),w2,0)))))</f>
        <v>0</v>
      </c>
      <c r="AZ148" s="26" t="n">
        <f aca="false">IF(AE148="",0,IF(AE148&gt;=z4,w4,IF(AE148&gt;=z3,w3,IF(AE148&gt;=zEntry,w2,IF(AND(AE148&gt;=ExitZ,AZ147&gt;0),w2,0)))))</f>
        <v>0</v>
      </c>
      <c r="BA148" s="26" t="n">
        <f aca="false">IF(AF148="",0,IF(AF148&gt;=z4,w4,IF(AF148&gt;=z3,w3,IF(AF148&gt;=zEntry,w2,IF(AND(AF148&gt;=ExitZ,BA147&gt;0),w2,0)))))</f>
        <v>0</v>
      </c>
      <c r="BB148" s="26" t="n">
        <f aca="false">IF(AG148="",0,IF(AG148&gt;=z4,w4,IF(AG148&gt;=z3,w3,IF(AG148&gt;=zEntry,w2,IF(AND(AG148&gt;=ExitZ,BB147&gt;0),w2,0)))))</f>
        <v>1</v>
      </c>
      <c r="BC148" s="26" t="n">
        <f aca="false">IF(AH148="",0,IF(AH148&gt;=z4,w4,IF(AH148&gt;=z3,w3,IF(AH148&gt;=zEntry,w2,IF(AND(AH148&gt;=ExitZ,BC147&gt;0),w2,0)))))</f>
        <v>0</v>
      </c>
      <c r="BD148" s="26" t="n">
        <f aca="false">IF(AI148="",0,IF(AI148&gt;=z4,w4,IF(AI148&gt;=z3,w3,IF(AI148&gt;=zEntry,w2,IF(AND(AI148&gt;=ExitZ,BD147&gt;0),w2,0)))))</f>
        <v>0</v>
      </c>
      <c r="BE148" s="26" t="n">
        <f aca="false">IF(AJ148="",0,IF(AJ148&gt;=z4,w4,IF(AJ148&gt;=z3,w3,IF(AJ148&gt;=zEntry,w2,IF(AND(AJ148&gt;=ExitZ,BE147&gt;0),w2,0)))))</f>
        <v>0</v>
      </c>
      <c r="BF148" s="26" t="n">
        <f aca="false">IF(AK148="",0,IF(AK148&gt;=z4,w4,IF(AK148&gt;=z3,w3,IF(AK148&gt;=zEntry,w2,IF(AND(AK148&gt;=ExitZ,BF147&gt;0),w2,0)))))</f>
        <v>0</v>
      </c>
      <c r="BG148" s="26" t="n">
        <f aca="false">IF(AL148="",0,IF(AL148&gt;=z4,w4,IF(AL148&gt;=z3,w3,IF(AL148&gt;=zEntry,w2,IF(AND(AL148&gt;=ExitZ,BG147&gt;0),w2,0)))))</f>
        <v>0</v>
      </c>
      <c r="BH148" s="26" t="n">
        <f aca="false">IF(AM148="",0,IF(AM148&gt;=z4,w4,IF(AM148&gt;=z3,w3,IF(AM148&gt;=zEntry,w2,IF(AND(AM148&gt;=ExitZ,BH147&gt;0),w2,0)))))</f>
        <v>0</v>
      </c>
      <c r="BI148" s="26" t="n">
        <f aca="false">IF(AN148="",0,IF(AN148&gt;=z4,w4,IF(AN148&gt;=z3,w3,IF(AN148&gt;=zEntry,w2,IF(AND(AN148&gt;=ExitZ,BI147&gt;0),w2,0)))))</f>
        <v>0</v>
      </c>
      <c r="BJ148" s="26" t="n">
        <f aca="false">IF(AO148="",0,IF(AO148&gt;=z4,w4,IF(AO148&gt;=z3,w3,IF(AO148&gt;=zEntry,w2,IF(AND(AO148&gt;=ExitZ,BJ147&gt;0),w2,0)))))</f>
        <v>0</v>
      </c>
      <c r="BK148" s="26" t="n">
        <f aca="false">IF(AP148="",0,IF(AP148&gt;=z4,w4,IF(AP148&gt;=z3,w3,IF(AP148&gt;=zEntry,w2,IF(AND(AP148&gt;=ExitZ,BK147&gt;0),w2,0)))))</f>
        <v>0</v>
      </c>
      <c r="BL148" s="26" t="n">
        <f aca="false">IF(AQ148="",0,IF(AQ148&gt;=z4,w4,IF(AQ148&gt;=z3,w3,IF(AQ148&gt;=zEntry,w2,IF(AND(AQ148&gt;=ExitZ,BL147&gt;0),w2,0)))))</f>
        <v>0</v>
      </c>
      <c r="BM148" s="23" t="n">
        <f aca="false">IF(Rates_Data!AD147&gt;=Rates_Data!AE147,Rates_Data!AK148-Rates_Data!AL148,Rates_Data!AL148-Rates_Data!AK148)</f>
        <v>0.011324</v>
      </c>
      <c r="BN148" s="23" t="n">
        <f aca="false">IF(Rates_Data!AD147&gt;=Rates_Data!AF147,Rates_Data!AK148-Rates_Data!AM148,Rates_Data!AM148-Rates_Data!AK148)</f>
        <v>-0.008379</v>
      </c>
      <c r="BO148" s="23" t="n">
        <f aca="false">IF(Rates_Data!AD147&gt;=Rates_Data!AG147,Rates_Data!AK148-Rates_Data!AN148,Rates_Data!AN148-Rates_Data!AK148)</f>
        <v>0.014421</v>
      </c>
      <c r="BP148" s="23" t="n">
        <f aca="false">IF(Rates_Data!AD147&gt;=Rates_Data!AH147,Rates_Data!AK148-Rates_Data!AO148,Rates_Data!AO148-Rates_Data!AK148)</f>
        <v>-0.00307800000000001</v>
      </c>
      <c r="BQ148" s="23" t="n">
        <f aca="false">IF(Rates_Data!AD147&gt;=Rates_Data!AI147,Rates_Data!AK148-Rates_Data!AP148,Rates_Data!AP148-Rates_Data!AK148)</f>
        <v>0.00425600000000001</v>
      </c>
      <c r="BR148" s="23" t="n">
        <f aca="false">IF(Rates_Data!AD147&gt;=Rates_Data!AJ147,Rates_Data!AK148-Rates_Data!AQ148,Rates_Data!AQ148-Rates_Data!AK148)</f>
        <v>-0.014136</v>
      </c>
      <c r="BS148" s="23" t="n">
        <f aca="false">IF(Rates_Data!AE147&gt;=Rates_Data!AF147,Rates_Data!AL148-Rates_Data!AM148,Rates_Data!AM148-Rates_Data!AL148)</f>
        <v>0.002945</v>
      </c>
      <c r="BT148" s="23" t="n">
        <f aca="false">IF(Rates_Data!AE147&gt;=Rates_Data!AG147,Rates_Data!AL148-Rates_Data!AN148,Rates_Data!AN148-Rates_Data!AL148)</f>
        <v>-0.003097</v>
      </c>
      <c r="BU148" s="23" t="n">
        <f aca="false">IF(Rates_Data!AE147&gt;=Rates_Data!AH147,Rates_Data!AL148-Rates_Data!AO148,Rates_Data!AO148-Rates_Data!AL148)</f>
        <v>0.008246</v>
      </c>
      <c r="BV148" s="23" t="n">
        <f aca="false">IF(Rates_Data!AE147&gt;=Rates_Data!AI147,Rates_Data!AL148-Rates_Data!AP148,Rates_Data!AP148-Rates_Data!AL148)</f>
        <v>0.00706799999999999</v>
      </c>
      <c r="BW148" s="23" t="n">
        <f aca="false">IF(Rates_Data!AE147&gt;=Rates_Data!AJ147,Rates_Data!AL148-Rates_Data!AQ148,Rates_Data!AQ148-Rates_Data!AL148)</f>
        <v>-0.00281199999999999</v>
      </c>
      <c r="BX148" s="23" t="n">
        <f aca="false">IF(Rates_Data!AF147&gt;=Rates_Data!AG147,Rates_Data!AM148-Rates_Data!AN148,Rates_Data!AN148-Rates_Data!AM148)</f>
        <v>0.006042</v>
      </c>
      <c r="BY148" s="23" t="n">
        <f aca="false">IF(Rates_Data!AF147&gt;=Rates_Data!AH147,Rates_Data!AM148-Rates_Data!AO148,Rates_Data!AO148-Rates_Data!AM148)</f>
        <v>-0.005301</v>
      </c>
      <c r="BZ148" s="23" t="n">
        <f aca="false">IF(Rates_Data!AF147&gt;=Rates_Data!AI147,Rates_Data!AM148-Rates_Data!AP148,Rates_Data!AP148-Rates_Data!AM148)</f>
        <v>-0.004123</v>
      </c>
      <c r="CA148" s="23" t="n">
        <f aca="false">IF(Rates_Data!AF147&gt;=Rates_Data!AJ147,Rates_Data!AM148-Rates_Data!AQ148,Rates_Data!AQ148-Rates_Data!AM148)</f>
        <v>-0.00575699999999999</v>
      </c>
      <c r="CB148" s="23" t="n">
        <f aca="false">IF(Rates_Data!AG147&gt;=Rates_Data!AH147,Rates_Data!AN148-Rates_Data!AO148,Rates_Data!AO148-Rates_Data!AN148)</f>
        <v>0.011343</v>
      </c>
      <c r="CC148" s="23" t="n">
        <f aca="false">IF(Rates_Data!AG147&gt;=Rates_Data!AI147,Rates_Data!AN148-Rates_Data!AP148,Rates_Data!AP148-Rates_Data!AN148)</f>
        <v>-0.010165</v>
      </c>
      <c r="CD148" s="23" t="n">
        <f aca="false">IF(Rates_Data!AG147&gt;=Rates_Data!AJ147,Rates_Data!AN148-Rates_Data!AQ148,Rates_Data!AQ148-Rates_Data!AN148)</f>
        <v>0.000285000000000011</v>
      </c>
      <c r="CE148" s="23" t="n">
        <f aca="false">IF(Rates_Data!AH147&gt;=Rates_Data!AI147,Rates_Data!AO148-Rates_Data!AP148,Rates_Data!AP148-Rates_Data!AO148)</f>
        <v>0.001178</v>
      </c>
      <c r="CF148" s="23" t="n">
        <f aca="false">IF(Rates_Data!AH147&gt;=Rates_Data!AJ147,Rates_Data!AO148-Rates_Data!AQ148,Rates_Data!AQ148-Rates_Data!AO148)</f>
        <v>-0.011058</v>
      </c>
      <c r="CG148" s="23" t="n">
        <f aca="false">IF(Rates_Data!AI147&gt;=Rates_Data!AJ147,Rates_Data!AP148-Rates_Data!AQ148,Rates_Data!AQ148-Rates_Data!AP148)</f>
        <v>-0.00987999999999999</v>
      </c>
      <c r="CH148" s="27" t="n">
        <f aca="false">IF(ROW()&lt;4+VolLB,"",STDEV(INDEX($BM:$BM,ROW()-VolLB+1):INDEX($BM:$BM,ROW()))*SQRT(12))</f>
        <v>0.0221306568720966</v>
      </c>
      <c r="CI148" s="27" t="n">
        <f aca="false">IF(ROW()&lt;4+VolLB,"",STDEV(INDEX($BN:$BN,ROW()-VolLB+1):INDEX($BN:$BN,ROW()))*SQRT(12))</f>
        <v>0.0203969422834474</v>
      </c>
      <c r="CJ148" s="27" t="n">
        <f aca="false">IF(ROW()&lt;4+VolLB,"",STDEV(INDEX($BO:$BO,ROW()-VolLB+1):INDEX($BO:$BO,ROW()))*SQRT(12))</f>
        <v>0.0223680490315135</v>
      </c>
      <c r="CK148" s="27" t="n">
        <f aca="false">IF(ROW()&lt;4+VolLB,"",STDEV(INDEX($BP:$BP,ROW()-VolLB+1):INDEX($BP:$BP,ROW()))*SQRT(12))</f>
        <v>0.0224628596990041</v>
      </c>
      <c r="CL148" s="27" t="n">
        <f aca="false">IF(ROW()&lt;4+VolLB,"",STDEV(INDEX($BQ:$BQ,ROW()-VolLB+1):INDEX($BQ:$BQ,ROW()))*SQRT(12))</f>
        <v>0.0191315982415529</v>
      </c>
      <c r="CM148" s="27" t="n">
        <f aca="false">IF(ROW()&lt;4+VolLB,"",STDEV(INDEX($BR:$BR,ROW()-VolLB+1):INDEX($BR:$BR,ROW()))*SQRT(12))</f>
        <v>0.0215182185047705</v>
      </c>
      <c r="CN148" s="27" t="n">
        <f aca="false">IF(ROW()&lt;4+VolLB,"",STDEV(INDEX($BS:$BS,ROW()-VolLB+1):INDEX($BS:$BS,ROW()))*SQRT(12))</f>
        <v>0.0181198214337359</v>
      </c>
      <c r="CO148" s="27" t="n">
        <f aca="false">IF(ROW()&lt;4+VolLB,"",STDEV(INDEX($BT:$BT,ROW()-VolLB+1):INDEX($BT:$BT,ROW()))*SQRT(12))</f>
        <v>0.0176958790317057</v>
      </c>
      <c r="CP148" s="27" t="n">
        <f aca="false">IF(ROW()&lt;4+VolLB,"",STDEV(INDEX($BU:$BU,ROW()-VolLB+1):INDEX($BU:$BU,ROW()))*SQRT(12))</f>
        <v>0.0185622801585827</v>
      </c>
      <c r="CQ148" s="27" t="n">
        <f aca="false">IF(ROW()&lt;4+VolLB,"",STDEV(INDEX($BV:$BV,ROW()-VolLB+1):INDEX($BV:$BV,ROW()))*SQRT(12))</f>
        <v>0.0185412642839591</v>
      </c>
      <c r="CR148" s="27" t="n">
        <f aca="false">IF(ROW()&lt;4+VolLB,"",STDEV(INDEX($BW:$BW,ROW()-VolLB+1):INDEX($BW:$BW,ROW()))*SQRT(12))</f>
        <v>0.0132957292258687</v>
      </c>
      <c r="CS148" s="27" t="n">
        <f aca="false">IF(ROW()&lt;4+VolLB,"",STDEV(INDEX($BX:$BX,ROW()-VolLB+1):INDEX($BX:$BX,ROW()))*SQRT(12))</f>
        <v>0.0177797644172619</v>
      </c>
      <c r="CT148" s="27" t="n">
        <f aca="false">IF(ROW()&lt;4+VolLB,"",STDEV(INDEX($BY:$BY,ROW()-VolLB+1):INDEX($BY:$BY,ROW()))*SQRT(12))</f>
        <v>0.0182457566759011</v>
      </c>
      <c r="CU148" s="27" t="n">
        <f aca="false">IF(ROW()&lt;4+VolLB,"",STDEV(INDEX($BZ:$BZ,ROW()-VolLB+1):INDEX($BZ:$BZ,ROW()))*SQRT(12))</f>
        <v>0.0187663372411246</v>
      </c>
      <c r="CV148" s="27" t="n">
        <f aca="false">IF(ROW()&lt;4+VolLB,"",STDEV(INDEX($CA:$CA,ROW()-VolLB+1):INDEX($CA:$CA,ROW()))*SQRT(12))</f>
        <v>0.0159628273459369</v>
      </c>
      <c r="CW148" s="27" t="n">
        <f aca="false">IF(ROW()&lt;4+VolLB,"",STDEV(INDEX($CB:$CB,ROW()-VolLB+1):INDEX($CB:$CB,ROW()))*SQRT(12))</f>
        <v>0.0183104542088211</v>
      </c>
      <c r="CX148" s="27" t="n">
        <f aca="false">IF(ROW()&lt;4+VolLB,"",STDEV(INDEX($CC:$CC,ROW()-VolLB+1):INDEX($CC:$CC,ROW()))*SQRT(12))</f>
        <v>0.0194246893938518</v>
      </c>
      <c r="CY148" s="27" t="n">
        <f aca="false">IF(ROW()&lt;4+VolLB,"",STDEV(INDEX($CD:$CD,ROW()-VolLB+1):INDEX($CD:$CD,ROW()))*SQRT(12))</f>
        <v>0.0173395615199682</v>
      </c>
      <c r="CZ148" s="27" t="n">
        <f aca="false">IF(ROW()&lt;4+VolLB,"",STDEV(INDEX($CE:$CE,ROW()-VolLB+1):INDEX($CE:$CE,ROW()))*SQRT(12))</f>
        <v>0.0194788914114497</v>
      </c>
      <c r="DA148" s="27" t="n">
        <f aca="false">IF(ROW()&lt;4+VolLB,"",STDEV(INDEX($CF:$CF,ROW()-VolLB+1):INDEX($CF:$CF,ROW()))*SQRT(12))</f>
        <v>0.0179895420823692</v>
      </c>
      <c r="DB148" s="27" t="n">
        <f aca="false">IF(ROW()&lt;4+VolLB,"",STDEV(INDEX($CG:$CG,ROW()-VolLB+1):INDEX($CG:$CG,ROW()))*SQRT(12))</f>
        <v>0.0178505633428512</v>
      </c>
      <c r="DC148" s="26" t="n">
        <f aca="false">IF(OR(AR148=0,CH148="",CH148=0),0,AR148*MIN(MaxScal,TgtVol/CH148))</f>
        <v>0</v>
      </c>
      <c r="DD148" s="26" t="n">
        <f aca="false">IF(OR(AS148=0,CI148="",CI148=0),0,AS148*MIN(MaxScal,TgtVol/CI148))</f>
        <v>0</v>
      </c>
      <c r="DE148" s="26" t="n">
        <f aca="false">IF(OR(AT148=0,CJ148="",CJ148=0),0,AT148*MIN(MaxScal,TgtVol/CJ148))</f>
        <v>0</v>
      </c>
      <c r="DF148" s="26" t="n">
        <f aca="false">IF(OR(AU148=0,CK148="",CK148=0),0,AU148*MIN(MaxScal,TgtVol/CK148))</f>
        <v>0</v>
      </c>
      <c r="DG148" s="26" t="n">
        <f aca="false">IF(OR(AV148=0,CL148="",CL148=0),0,AV148*MIN(MaxScal,TgtVol/CL148))</f>
        <v>0</v>
      </c>
      <c r="DH148" s="26" t="n">
        <f aca="false">IF(OR(AW148=0,CM148="",CM148=0),0,AW148*MIN(MaxScal,TgtVol/CM148))</f>
        <v>0</v>
      </c>
      <c r="DI148" s="26" t="n">
        <f aca="false">IF(OR(AX148=0,CN148="",CN148=0),0,AX148*MIN(MaxScal,TgtVol/CN148))</f>
        <v>0</v>
      </c>
      <c r="DJ148" s="26" t="n">
        <f aca="false">IF(OR(AY148=0,CO148="",CO148=0),0,AY148*MIN(MaxScal,TgtVol/CO148))</f>
        <v>0</v>
      </c>
      <c r="DK148" s="26" t="n">
        <f aca="false">IF(OR(AZ148=0,CP148="",CP148=0),0,AZ148*MIN(MaxScal,TgtVol/CP148))</f>
        <v>0</v>
      </c>
      <c r="DL148" s="26" t="n">
        <f aca="false">IF(OR(BA148=0,CQ148="",CQ148=0),0,BA148*MIN(MaxScal,TgtVol/CQ148))</f>
        <v>0</v>
      </c>
      <c r="DM148" s="26" t="n">
        <f aca="false">IF(OR(BB148=0,CR148="",CR148=0),0,BB148*MIN(MaxScal,TgtVol/CR148))</f>
        <v>1.50424242704095</v>
      </c>
      <c r="DN148" s="26" t="n">
        <f aca="false">IF(OR(BC148=0,CS148="",CS148=0),0,BC148*MIN(MaxScal,TgtVol/CS148))</f>
        <v>0</v>
      </c>
      <c r="DO148" s="26" t="n">
        <f aca="false">IF(OR(BD148=0,CT148="",CT148=0),0,BD148*MIN(MaxScal,TgtVol/CT148))</f>
        <v>0</v>
      </c>
      <c r="DP148" s="26" t="n">
        <f aca="false">IF(OR(BE148=0,CU148="",CU148=0),0,BE148*MIN(MaxScal,TgtVol/CU148))</f>
        <v>0</v>
      </c>
      <c r="DQ148" s="26" t="n">
        <f aca="false">IF(OR(BF148=0,CV148="",CV148=0),0,BF148*MIN(MaxScal,TgtVol/CV148))</f>
        <v>0</v>
      </c>
      <c r="DR148" s="26" t="n">
        <f aca="false">IF(OR(BG148=0,CW148="",CW148=0),0,BG148*MIN(MaxScal,TgtVol/CW148))</f>
        <v>0</v>
      </c>
      <c r="DS148" s="26" t="n">
        <f aca="false">IF(OR(BH148=0,CX148="",CX148=0),0,BH148*MIN(MaxScal,TgtVol/CX148))</f>
        <v>0</v>
      </c>
      <c r="DT148" s="26" t="n">
        <f aca="false">IF(OR(BI148=0,CY148="",CY148=0),0,BI148*MIN(MaxScal,TgtVol/CY148))</f>
        <v>0</v>
      </c>
      <c r="DU148" s="26" t="n">
        <f aca="false">IF(OR(BJ148=0,CZ148="",CZ148=0),0,BJ148*MIN(MaxScal,TgtVol/CZ148))</f>
        <v>0</v>
      </c>
      <c r="DV148" s="26" t="n">
        <f aca="false">IF(OR(BK148=0,DA148="",DA148=0),0,BK148*MIN(MaxScal,TgtVol/DA148))</f>
        <v>0</v>
      </c>
      <c r="DW148" s="26" t="n">
        <f aca="false">IF(OR(BL148=0,DB148="",DB148=0),0,BL148*MIN(MaxScal,TgtVol/DB148))</f>
        <v>0</v>
      </c>
      <c r="DX148" s="28" t="n">
        <f aca="false">IFERROR(DC147*BM148,"")</f>
        <v>0</v>
      </c>
      <c r="DY148" s="28" t="n">
        <f aca="false">IFERROR(DD147*BN148,"")</f>
        <v>-0</v>
      </c>
      <c r="DZ148" s="28" t="n">
        <f aca="false">IFERROR(DE147*BO148,"")</f>
        <v>0</v>
      </c>
      <c r="EA148" s="28" t="n">
        <f aca="false">IFERROR(DF147*BP148,"")</f>
        <v>-0</v>
      </c>
      <c r="EB148" s="28" t="n">
        <f aca="false">IFERROR(DG147*BQ148,"")</f>
        <v>0</v>
      </c>
      <c r="EC148" s="28" t="n">
        <f aca="false">IFERROR(DH147*BR148,"")</f>
        <v>-0</v>
      </c>
      <c r="ED148" s="28" t="n">
        <f aca="false">IFERROR(DI147*BS148,"")</f>
        <v>0.00476604943917138</v>
      </c>
      <c r="EE148" s="28" t="n">
        <f aca="false">IFERROR(DJ147*BT148,"")</f>
        <v>-0</v>
      </c>
      <c r="EF148" s="28" t="n">
        <f aca="false">IFERROR(DK147*BU148,"")</f>
        <v>0</v>
      </c>
      <c r="EG148" s="28" t="n">
        <f aca="false">IFERROR(DL147*BV148,"")</f>
        <v>0</v>
      </c>
      <c r="EH148" s="28" t="n">
        <f aca="false">IFERROR(DM147*BW148,"")</f>
        <v>-0.00408065010173072</v>
      </c>
      <c r="EI148" s="28" t="n">
        <f aca="false">IFERROR(DN147*BX148,"")</f>
        <v>0</v>
      </c>
      <c r="EJ148" s="28" t="n">
        <f aca="false">IFERROR(DO147*BY148,"")</f>
        <v>-0</v>
      </c>
      <c r="EK148" s="28" t="n">
        <f aca="false">IFERROR(DP147*BZ148,"")</f>
        <v>-0</v>
      </c>
      <c r="EL148" s="28" t="n">
        <f aca="false">IFERROR(DQ147*CA148,"")</f>
        <v>-0</v>
      </c>
      <c r="EM148" s="28" t="n">
        <f aca="false">IFERROR(DR147*CB148,"")</f>
        <v>0</v>
      </c>
      <c r="EN148" s="28" t="n">
        <f aca="false">IFERROR(DS147*CC148,"")</f>
        <v>-0</v>
      </c>
      <c r="EO148" s="28" t="n">
        <f aca="false">IFERROR(DT147*CD148,"")</f>
        <v>0</v>
      </c>
      <c r="EP148" s="28" t="n">
        <f aca="false">IFERROR(DU147*CE148,"")</f>
        <v>0</v>
      </c>
      <c r="EQ148" s="28" t="n">
        <f aca="false">IFERROR(DV147*CF148,"")</f>
        <v>-0</v>
      </c>
      <c r="ER148" s="28" t="n">
        <f aca="false">IFERROR(DW147*CG148,"")</f>
        <v>-0</v>
      </c>
      <c r="ES148" s="28" t="n">
        <f aca="false">IF(ROW()=4,"",SUM(DX148:ER148))</f>
        <v>0.000685399337440661</v>
      </c>
      <c r="ET148" s="29" t="n">
        <f aca="false">COUNTIF(AR148:BL148,"&gt;0")</f>
        <v>1</v>
      </c>
    </row>
    <row r="149" customFormat="false" ht="15" hidden="false" customHeight="false" outlineLevel="0" collapsed="false">
      <c r="A149" s="19" t="n">
        <v>42429</v>
      </c>
      <c r="B149" s="23" t="n">
        <f aca="false">ABS(Rates_Data!AD149-Rates_Data!AE149)</f>
        <v>0.75722602739726</v>
      </c>
      <c r="C149" s="23" t="n">
        <f aca="false">ABS(Rates_Data!AD149-Rates_Data!AF149)</f>
        <v>0.0857397260273973</v>
      </c>
      <c r="D149" s="23" t="n">
        <f aca="false">ABS(Rates_Data!AD149-Rates_Data!AG149)</f>
        <v>0.399102739726028</v>
      </c>
      <c r="E149" s="23" t="n">
        <f aca="false">ABS(Rates_Data!AD149-Rates_Data!AH149)</f>
        <v>0.105678082191781</v>
      </c>
      <c r="F149" s="23" t="n">
        <f aca="false">ABS(Rates_Data!AD149-Rates_Data!AI149)</f>
        <v>0.0136164383561645</v>
      </c>
      <c r="G149" s="23" t="n">
        <f aca="false">ABS(Rates_Data!AD149-Rates_Data!AJ149)</f>
        <v>0.901082191780822</v>
      </c>
      <c r="H149" s="23" t="n">
        <f aca="false">ABS(Rates_Data!AE149-Rates_Data!AF149)</f>
        <v>0.671486301369863</v>
      </c>
      <c r="I149" s="23" t="n">
        <f aca="false">ABS(Rates_Data!AE149-Rates_Data!AG149)</f>
        <v>1.15632876712329</v>
      </c>
      <c r="J149" s="23" t="n">
        <f aca="false">ABS(Rates_Data!AE149-Rates_Data!AH149)</f>
        <v>0.651547945205479</v>
      </c>
      <c r="K149" s="23" t="n">
        <f aca="false">ABS(Rates_Data!AE149-Rates_Data!AI149)</f>
        <v>0.770842465753425</v>
      </c>
      <c r="L149" s="23" t="n">
        <f aca="false">ABS(Rates_Data!AE149-Rates_Data!AJ149)</f>
        <v>1.65830821917808</v>
      </c>
      <c r="M149" s="23" t="n">
        <f aca="false">ABS(Rates_Data!AF149-Rates_Data!AG149)</f>
        <v>0.484842465753425</v>
      </c>
      <c r="N149" s="23" t="n">
        <f aca="false">ABS(Rates_Data!AF149-Rates_Data!AH149)</f>
        <v>0.0199383561643836</v>
      </c>
      <c r="O149" s="23" t="n">
        <f aca="false">ABS(Rates_Data!AF149-Rates_Data!AI149)</f>
        <v>0.0993561643835618</v>
      </c>
      <c r="P149" s="23" t="n">
        <f aca="false">ABS(Rates_Data!AF149-Rates_Data!AJ149)</f>
        <v>0.98682191780822</v>
      </c>
      <c r="Q149" s="23" t="n">
        <f aca="false">ABS(Rates_Data!AG149-Rates_Data!AH149)</f>
        <v>0.504780821917809</v>
      </c>
      <c r="R149" s="23" t="n">
        <f aca="false">ABS(Rates_Data!AG149-Rates_Data!AI149)</f>
        <v>0.385486301369863</v>
      </c>
      <c r="S149" s="23" t="n">
        <f aca="false">ABS(Rates_Data!AG149-Rates_Data!AJ149)</f>
        <v>0.501979452054795</v>
      </c>
      <c r="T149" s="23" t="n">
        <f aca="false">ABS(Rates_Data!AH149-Rates_Data!AI149)</f>
        <v>0.119294520547945</v>
      </c>
      <c r="U149" s="23" t="n">
        <f aca="false">ABS(Rates_Data!AH149-Rates_Data!AJ149)</f>
        <v>1.0067602739726</v>
      </c>
      <c r="V149" s="23" t="n">
        <f aca="false">ABS(Rates_Data!AI149-Rates_Data!AJ149)</f>
        <v>0.887465753424658</v>
      </c>
      <c r="W149" s="26" t="n">
        <f aca="false">IF(ROW()&lt;4+MinObs-1,"",IFERROR((B149-AVERAGE(B$4:B149))/STDEV(B$4:B149),""))</f>
        <v>1.41943201020275</v>
      </c>
      <c r="X149" s="26" t="n">
        <f aca="false">IF(ROW()&lt;4+MinObs-1,"",IFERROR((C149-AVERAGE(C$4:C149))/STDEV(C$4:C149),""))</f>
        <v>-0.891493940979997</v>
      </c>
      <c r="Y149" s="26" t="n">
        <f aca="false">IF(ROW()&lt;4+MinObs-1,"",IFERROR((D149-AVERAGE(D$4:D149))/STDEV(D$4:D149),""))</f>
        <v>-0.278288609749913</v>
      </c>
      <c r="Z149" s="26" t="n">
        <f aca="false">IF(ROW()&lt;4+MinObs-1,"",IFERROR((E149-AVERAGE(E$4:E149))/STDEV(E$4:E149),""))</f>
        <v>-1.22537393564792</v>
      </c>
      <c r="AA149" s="26" t="n">
        <f aca="false">IF(ROW()&lt;4+MinObs-1,"",IFERROR((F149-AVERAGE(F$4:F149))/STDEV(F$4:F149),""))</f>
        <v>-1.30472855583656</v>
      </c>
      <c r="AB149" s="26" t="n">
        <f aca="false">IF(ROW()&lt;4+MinObs-1,"",IFERROR((G149-AVERAGE(G$4:G149))/STDEV(G$4:G149),""))</f>
        <v>1.22847581097325</v>
      </c>
      <c r="AC149" s="26" t="n">
        <f aca="false">IF(ROW()&lt;4+MinObs-1,"",IFERROR((H149-AVERAGE(H$4:H149))/STDEV(H$4:H149),""))</f>
        <v>1.49557092275436</v>
      </c>
      <c r="AD149" s="26" t="n">
        <f aca="false">IF(ROW()&lt;4+MinObs-1,"",IFERROR((I149-AVERAGE(I$4:I149))/STDEV(I$4:I149),""))</f>
        <v>1.97246603211858</v>
      </c>
      <c r="AE149" s="26" t="n">
        <f aca="false">IF(ROW()&lt;4+MinObs-1,"",IFERROR((J149-AVERAGE(J$4:J149))/STDEV(J$4:J149),""))</f>
        <v>0.462380017741464</v>
      </c>
      <c r="AF149" s="26" t="n">
        <f aca="false">IF(ROW()&lt;4+MinObs-1,"",IFERROR((K149-AVERAGE(K$4:K149))/STDEV(K$4:K149),""))</f>
        <v>1.22141177802485</v>
      </c>
      <c r="AG149" s="26" t="n">
        <f aca="false">IF(ROW()&lt;4+MinObs-1,"",IFERROR((L149-AVERAGE(L$4:L149))/STDEV(L$4:L149),""))</f>
        <v>2.76985723168682</v>
      </c>
      <c r="AH149" s="26" t="n">
        <f aca="false">IF(ROW()&lt;4+MinObs-1,"",IFERROR((M149-AVERAGE(M$4:M149))/STDEV(M$4:M149),""))</f>
        <v>0.0334705730671589</v>
      </c>
      <c r="AI149" s="26" t="n">
        <f aca="false">IF(ROW()&lt;4+MinObs-1,"",IFERROR((N149-AVERAGE(N$4:N149))/STDEV(N$4:N149),""))</f>
        <v>-1.29217367111052</v>
      </c>
      <c r="AJ149" s="26" t="n">
        <f aca="false">IF(ROW()&lt;4+MinObs-1,"",IFERROR((O149-AVERAGE(O$4:O149))/STDEV(O$4:O149),""))</f>
        <v>-0.987548041433461</v>
      </c>
      <c r="AK149" s="26" t="n">
        <f aca="false">IF(ROW()&lt;4+MinObs-1,"",IFERROR((P149-AVERAGE(P$4:P149))/STDEV(P$4:P149),""))</f>
        <v>1.78192936800203</v>
      </c>
      <c r="AL149" s="26" t="n">
        <f aca="false">IF(ROW()&lt;4+MinObs-1,"",IFERROR((Q149-AVERAGE(Q$4:Q149))/STDEV(Q$4:Q149),""))</f>
        <v>0.176331957698367</v>
      </c>
      <c r="AM149" s="26" t="n">
        <f aca="false">IF(ROW()&lt;4+MinObs-1,"",IFERROR((R149-AVERAGE(R$4:R149))/STDEV(R$4:R149),""))</f>
        <v>-0.212468287973358</v>
      </c>
      <c r="AN149" s="26" t="n">
        <f aca="false">IF(ROW()&lt;4+MinObs-1,"",IFERROR((S149-AVERAGE(S$4:S149))/STDEV(S$4:S149),""))</f>
        <v>-0.495155013125279</v>
      </c>
      <c r="AO149" s="26" t="n">
        <f aca="false">IF(ROW()&lt;4+MinObs-1,"",IFERROR((T149-AVERAGE(T$4:T149))/STDEV(T$4:T149),""))</f>
        <v>-1.28282019304584</v>
      </c>
      <c r="AP149" s="26" t="n">
        <f aca="false">IF(ROW()&lt;4+MinObs-1,"",IFERROR((U149-AVERAGE(U$4:U149))/STDEV(U$4:U149),""))</f>
        <v>0.689721618906198</v>
      </c>
      <c r="AQ149" s="26" t="n">
        <f aca="false">IF(ROW()&lt;4+MinObs-1,"",IFERROR((V149-AVERAGE(V$4:V149))/STDEV(V$4:V149),""))</f>
        <v>0.400580767309708</v>
      </c>
      <c r="AR149" s="26" t="n">
        <f aca="false">IF(W149="",0,IF(W149&gt;=z4,w4,IF(W149&gt;=z3,w3,IF(W149&gt;=zEntry,w2,IF(AND(W149&gt;=ExitZ,AR148&gt;0),w2,0)))))</f>
        <v>0</v>
      </c>
      <c r="AS149" s="26" t="n">
        <f aca="false">IF(X149="",0,IF(X149&gt;=z4,w4,IF(X149&gt;=z3,w3,IF(X149&gt;=zEntry,w2,IF(AND(X149&gt;=ExitZ,AS148&gt;0),w2,0)))))</f>
        <v>0</v>
      </c>
      <c r="AT149" s="26" t="n">
        <f aca="false">IF(Y149="",0,IF(Y149&gt;=z4,w4,IF(Y149&gt;=z3,w3,IF(Y149&gt;=zEntry,w2,IF(AND(Y149&gt;=ExitZ,AT148&gt;0),w2,0)))))</f>
        <v>0</v>
      </c>
      <c r="AU149" s="26" t="n">
        <f aca="false">IF(Z149="",0,IF(Z149&gt;=z4,w4,IF(Z149&gt;=z3,w3,IF(Z149&gt;=zEntry,w2,IF(AND(Z149&gt;=ExitZ,AU148&gt;0),w2,0)))))</f>
        <v>0</v>
      </c>
      <c r="AV149" s="26" t="n">
        <f aca="false">IF(AA149="",0,IF(AA149&gt;=z4,w4,IF(AA149&gt;=z3,w3,IF(AA149&gt;=zEntry,w2,IF(AND(AA149&gt;=ExitZ,AV148&gt;0),w2,0)))))</f>
        <v>0</v>
      </c>
      <c r="AW149" s="26" t="n">
        <f aca="false">IF(AB149="",0,IF(AB149&gt;=z4,w4,IF(AB149&gt;=z3,w3,IF(AB149&gt;=zEntry,w2,IF(AND(AB149&gt;=ExitZ,AW148&gt;0),w2,0)))))</f>
        <v>0</v>
      </c>
      <c r="AX149" s="26" t="n">
        <f aca="false">IF(AC149="",0,IF(AC149&gt;=z4,w4,IF(AC149&gt;=z3,w3,IF(AC149&gt;=zEntry,w2,IF(AND(AC149&gt;=ExitZ,AX148&gt;0),w2,0)))))</f>
        <v>0</v>
      </c>
      <c r="AY149" s="26" t="n">
        <f aca="false">IF(AD149="",0,IF(AD149&gt;=z4,w4,IF(AD149&gt;=z3,w3,IF(AD149&gt;=zEntry,w2,IF(AND(AD149&gt;=ExitZ,AY148&gt;0),w2,0)))))</f>
        <v>0</v>
      </c>
      <c r="AZ149" s="26" t="n">
        <f aca="false">IF(AE149="",0,IF(AE149&gt;=z4,w4,IF(AE149&gt;=z3,w3,IF(AE149&gt;=zEntry,w2,IF(AND(AE149&gt;=ExitZ,AZ148&gt;0),w2,0)))))</f>
        <v>0</v>
      </c>
      <c r="BA149" s="26" t="n">
        <f aca="false">IF(AF149="",0,IF(AF149&gt;=z4,w4,IF(AF149&gt;=z3,w3,IF(AF149&gt;=zEntry,w2,IF(AND(AF149&gt;=ExitZ,BA148&gt;0),w2,0)))))</f>
        <v>0</v>
      </c>
      <c r="BB149" s="26" t="n">
        <f aca="false">IF(AG149="",0,IF(AG149&gt;=z4,w4,IF(AG149&gt;=z3,w3,IF(AG149&gt;=zEntry,w2,IF(AND(AG149&gt;=ExitZ,BB148&gt;0),w2,0)))))</f>
        <v>1</v>
      </c>
      <c r="BC149" s="26" t="n">
        <f aca="false">IF(AH149="",0,IF(AH149&gt;=z4,w4,IF(AH149&gt;=z3,w3,IF(AH149&gt;=zEntry,w2,IF(AND(AH149&gt;=ExitZ,BC148&gt;0),w2,0)))))</f>
        <v>0</v>
      </c>
      <c r="BD149" s="26" t="n">
        <f aca="false">IF(AI149="",0,IF(AI149&gt;=z4,w4,IF(AI149&gt;=z3,w3,IF(AI149&gt;=zEntry,w2,IF(AND(AI149&gt;=ExitZ,BD148&gt;0),w2,0)))))</f>
        <v>0</v>
      </c>
      <c r="BE149" s="26" t="n">
        <f aca="false">IF(AJ149="",0,IF(AJ149&gt;=z4,w4,IF(AJ149&gt;=z3,w3,IF(AJ149&gt;=zEntry,w2,IF(AND(AJ149&gt;=ExitZ,BE148&gt;0),w2,0)))))</f>
        <v>0</v>
      </c>
      <c r="BF149" s="26" t="n">
        <f aca="false">IF(AK149="",0,IF(AK149&gt;=z4,w4,IF(AK149&gt;=z3,w3,IF(AK149&gt;=zEntry,w2,IF(AND(AK149&gt;=ExitZ,BF148&gt;0),w2,0)))))</f>
        <v>0</v>
      </c>
      <c r="BG149" s="26" t="n">
        <f aca="false">IF(AL149="",0,IF(AL149&gt;=z4,w4,IF(AL149&gt;=z3,w3,IF(AL149&gt;=zEntry,w2,IF(AND(AL149&gt;=ExitZ,BG148&gt;0),w2,0)))))</f>
        <v>0</v>
      </c>
      <c r="BH149" s="26" t="n">
        <f aca="false">IF(AM149="",0,IF(AM149&gt;=z4,w4,IF(AM149&gt;=z3,w3,IF(AM149&gt;=zEntry,w2,IF(AND(AM149&gt;=ExitZ,BH148&gt;0),w2,0)))))</f>
        <v>0</v>
      </c>
      <c r="BI149" s="26" t="n">
        <f aca="false">IF(AN149="",0,IF(AN149&gt;=z4,w4,IF(AN149&gt;=z3,w3,IF(AN149&gt;=zEntry,w2,IF(AND(AN149&gt;=ExitZ,BI148&gt;0),w2,0)))))</f>
        <v>0</v>
      </c>
      <c r="BJ149" s="26" t="n">
        <f aca="false">IF(AO149="",0,IF(AO149&gt;=z4,w4,IF(AO149&gt;=z3,w3,IF(AO149&gt;=zEntry,w2,IF(AND(AO149&gt;=ExitZ,BJ148&gt;0),w2,0)))))</f>
        <v>0</v>
      </c>
      <c r="BK149" s="26" t="n">
        <f aca="false">IF(AP149="",0,IF(AP149&gt;=z4,w4,IF(AP149&gt;=z3,w3,IF(AP149&gt;=zEntry,w2,IF(AND(AP149&gt;=ExitZ,BK148&gt;0),w2,0)))))</f>
        <v>0</v>
      </c>
      <c r="BL149" s="26" t="n">
        <f aca="false">IF(AQ149="",0,IF(AQ149&gt;=z4,w4,IF(AQ149&gt;=z3,w3,IF(AQ149&gt;=zEntry,w2,IF(AND(AQ149&gt;=ExitZ,BL148&gt;0),w2,0)))))</f>
        <v>0</v>
      </c>
      <c r="BM149" s="23" t="n">
        <f aca="false">IF(Rates_Data!AD148&gt;=Rates_Data!AE148,Rates_Data!AK149-Rates_Data!AL149,Rates_Data!AL149-Rates_Data!AK149)</f>
        <v>-0.007201</v>
      </c>
      <c r="BN149" s="23" t="n">
        <f aca="false">IF(Rates_Data!AD148&gt;=Rates_Data!AF148,Rates_Data!AK149-Rates_Data!AM149,Rates_Data!AM149-Rates_Data!AK149)</f>
        <v>0.010222</v>
      </c>
      <c r="BO149" s="23" t="n">
        <f aca="false">IF(Rates_Data!AD148&gt;=Rates_Data!AG148,Rates_Data!AK149-Rates_Data!AN149,Rates_Data!AN149-Rates_Data!AK149)</f>
        <v>0.003059</v>
      </c>
      <c r="BP149" s="23" t="n">
        <f aca="false">IF(Rates_Data!AD148&gt;=Rates_Data!AH148,Rates_Data!AK149-Rates_Data!AO149,Rates_Data!AO149-Rates_Data!AK149)</f>
        <v>0.003724</v>
      </c>
      <c r="BQ149" s="23" t="n">
        <f aca="false">IF(Rates_Data!AD148&gt;=Rates_Data!AI148,Rates_Data!AK149-Rates_Data!AP149,Rates_Data!AP149-Rates_Data!AK149)</f>
        <v>0.003097</v>
      </c>
      <c r="BR149" s="23" t="n">
        <f aca="false">IF(Rates_Data!AD148&gt;=Rates_Data!AJ148,Rates_Data!AK149-Rates_Data!AQ149,Rates_Data!AQ149-Rates_Data!AK149)</f>
        <v>0.006194</v>
      </c>
      <c r="BS149" s="23" t="n">
        <f aca="false">IF(Rates_Data!AE148&gt;=Rates_Data!AF148,Rates_Data!AL149-Rates_Data!AM149,Rates_Data!AM149-Rates_Data!AL149)</f>
        <v>0.003021</v>
      </c>
      <c r="BT149" s="23" t="n">
        <f aca="false">IF(Rates_Data!AE148&gt;=Rates_Data!AG148,Rates_Data!AL149-Rates_Data!AN149,Rates_Data!AN149-Rates_Data!AL149)</f>
        <v>-0.004142</v>
      </c>
      <c r="BU149" s="23" t="n">
        <f aca="false">IF(Rates_Data!AE148&gt;=Rates_Data!AH148,Rates_Data!AL149-Rates_Data!AO149,Rates_Data!AO149-Rates_Data!AL149)</f>
        <v>-0.003477</v>
      </c>
      <c r="BV149" s="23" t="n">
        <f aca="false">IF(Rates_Data!AE148&gt;=Rates_Data!AI148,Rates_Data!AL149-Rates_Data!AP149,Rates_Data!AP149-Rates_Data!AL149)</f>
        <v>-0.004104</v>
      </c>
      <c r="BW149" s="23" t="n">
        <f aca="false">IF(Rates_Data!AE148&gt;=Rates_Data!AJ148,Rates_Data!AL149-Rates_Data!AQ149,Rates_Data!AQ149-Rates_Data!AL149)</f>
        <v>-0.001007</v>
      </c>
      <c r="BX149" s="23" t="n">
        <f aca="false">IF(Rates_Data!AF148&gt;=Rates_Data!AG148,Rates_Data!AM149-Rates_Data!AN149,Rates_Data!AN149-Rates_Data!AM149)</f>
        <v>-0.007163</v>
      </c>
      <c r="BY149" s="23" t="n">
        <f aca="false">IF(Rates_Data!AF148&gt;=Rates_Data!AH148,Rates_Data!AM149-Rates_Data!AO149,Rates_Data!AO149-Rates_Data!AM149)</f>
        <v>-0.006498</v>
      </c>
      <c r="BZ149" s="23" t="n">
        <f aca="false">IF(Rates_Data!AF148&gt;=Rates_Data!AI148,Rates_Data!AM149-Rates_Data!AP149,Rates_Data!AP149-Rates_Data!AM149)</f>
        <v>-0.007125</v>
      </c>
      <c r="CA149" s="23" t="n">
        <f aca="false">IF(Rates_Data!AF148&gt;=Rates_Data!AJ148,Rates_Data!AM149-Rates_Data!AQ149,Rates_Data!AQ149-Rates_Data!AM149)</f>
        <v>-0.004028</v>
      </c>
      <c r="CB149" s="23" t="n">
        <f aca="false">IF(Rates_Data!AG148&gt;=Rates_Data!AH148,Rates_Data!AN149-Rates_Data!AO149,Rates_Data!AO149-Rates_Data!AN149)</f>
        <v>-0.000665000000000003</v>
      </c>
      <c r="CC149" s="23" t="n">
        <f aca="false">IF(Rates_Data!AG148&gt;=Rates_Data!AI148,Rates_Data!AN149-Rates_Data!AP149,Rates_Data!AP149-Rates_Data!AN149)</f>
        <v>-3.80000000000001E-005</v>
      </c>
      <c r="CD149" s="23" t="n">
        <f aca="false">IF(Rates_Data!AG148&gt;=Rates_Data!AJ148,Rates_Data!AN149-Rates_Data!AQ149,Rates_Data!AQ149-Rates_Data!AN149)</f>
        <v>0.003135</v>
      </c>
      <c r="CE149" s="23" t="n">
        <f aca="false">IF(Rates_Data!AH148&gt;=Rates_Data!AI148,Rates_Data!AO149-Rates_Data!AP149,Rates_Data!AP149-Rates_Data!AO149)</f>
        <v>0.000627000000000003</v>
      </c>
      <c r="CF149" s="23" t="n">
        <f aca="false">IF(Rates_Data!AH148&gt;=Rates_Data!AJ148,Rates_Data!AO149-Rates_Data!AQ149,Rates_Data!AQ149-Rates_Data!AO149)</f>
        <v>0.00247</v>
      </c>
      <c r="CG149" s="23" t="n">
        <f aca="false">IF(Rates_Data!AI148&gt;=Rates_Data!AJ148,Rates_Data!AP149-Rates_Data!AQ149,Rates_Data!AQ149-Rates_Data!AP149)</f>
        <v>0.003097</v>
      </c>
      <c r="CH149" s="27" t="n">
        <f aca="false">IF(ROW()&lt;4+VolLB,"",STDEV(INDEX($BM:$BM,ROW()-VolLB+1):INDEX($BM:$BM,ROW()))*SQRT(12))</f>
        <v>0.0225391380193907</v>
      </c>
      <c r="CI149" s="27" t="n">
        <f aca="false">IF(ROW()&lt;4+VolLB,"",STDEV(INDEX($BN:$BN,ROW()-VolLB+1):INDEX($BN:$BN,ROW()))*SQRT(12))</f>
        <v>0.0205959067692495</v>
      </c>
      <c r="CJ149" s="27" t="n">
        <f aca="false">IF(ROW()&lt;4+VolLB,"",STDEV(INDEX($BO:$BO,ROW()-VolLB+1):INDEX($BO:$BO,ROW()))*SQRT(12))</f>
        <v>0.02237275192963</v>
      </c>
      <c r="CK149" s="27" t="n">
        <f aca="false">IF(ROW()&lt;4+VolLB,"",STDEV(INDEX($BP:$BP,ROW()-VolLB+1):INDEX($BP:$BP,ROW()))*SQRT(12))</f>
        <v>0.022448380826115</v>
      </c>
      <c r="CL149" s="27" t="n">
        <f aca="false">IF(ROW()&lt;4+VolLB,"",STDEV(INDEX($BQ:$BQ,ROW()-VolLB+1):INDEX($BQ:$BQ,ROW()))*SQRT(12))</f>
        <v>0.0188485810634319</v>
      </c>
      <c r="CM149" s="27" t="n">
        <f aca="false">IF(ROW()&lt;4+VolLB,"",STDEV(INDEX($BR:$BR,ROW()-VolLB+1):INDEX($BR:$BR,ROW()))*SQRT(12))</f>
        <v>0.0216971404591656</v>
      </c>
      <c r="CN149" s="27" t="n">
        <f aca="false">IF(ROW()&lt;4+VolLB,"",STDEV(INDEX($BS:$BS,ROW()-VolLB+1):INDEX($BS:$BS,ROW()))*SQRT(12))</f>
        <v>0.0180635252183588</v>
      </c>
      <c r="CO149" s="27" t="n">
        <f aca="false">IF(ROW()&lt;4+VolLB,"",STDEV(INDEX($BT:$BT,ROW()-VolLB+1):INDEX($BT:$BT,ROW()))*SQRT(12))</f>
        <v>0.0178535688725172</v>
      </c>
      <c r="CP149" s="27" t="n">
        <f aca="false">IF(ROW()&lt;4+VolLB,"",STDEV(INDEX($BU:$BU,ROW()-VolLB+1):INDEX($BU:$BU,ROW()))*SQRT(12))</f>
        <v>0.0186517270659544</v>
      </c>
      <c r="CQ149" s="27" t="n">
        <f aca="false">IF(ROW()&lt;4+VolLB,"",STDEV(INDEX($BV:$BV,ROW()-VolLB+1):INDEX($BV:$BV,ROW()))*SQRT(12))</f>
        <v>0.018581893426513</v>
      </c>
      <c r="CR149" s="27" t="n">
        <f aca="false">IF(ROW()&lt;4+VolLB,"",STDEV(INDEX($BW:$BW,ROW()-VolLB+1):INDEX($BW:$BW,ROW()))*SQRT(12))</f>
        <v>0.0132844382973534</v>
      </c>
      <c r="CS149" s="27" t="n">
        <f aca="false">IF(ROW()&lt;4+VolLB,"",STDEV(INDEX($BX:$BX,ROW()-VolLB+1):INDEX($BX:$BX,ROW()))*SQRT(12))</f>
        <v>0.0179136791297015</v>
      </c>
      <c r="CT149" s="27" t="n">
        <f aca="false">IF(ROW()&lt;4+VolLB,"",STDEV(INDEX($BY:$BY,ROW()-VolLB+1):INDEX($BY:$BY,ROW()))*SQRT(12))</f>
        <v>0.0186046920602611</v>
      </c>
      <c r="CU149" s="27" t="n">
        <f aca="false">IF(ROW()&lt;4+VolLB,"",STDEV(INDEX($BZ:$BZ,ROW()-VolLB+1):INDEX($BZ:$BZ,ROW()))*SQRT(12))</f>
        <v>0.0191446599691228</v>
      </c>
      <c r="CV149" s="27" t="n">
        <f aca="false">IF(ROW()&lt;4+VolLB,"",STDEV(INDEX($CA:$CA,ROW()-VolLB+1):INDEX($CA:$CA,ROW()))*SQRT(12))</f>
        <v>0.0159026587378757</v>
      </c>
      <c r="CW149" s="27" t="n">
        <f aca="false">IF(ROW()&lt;4+VolLB,"",STDEV(INDEX($CB:$CB,ROW()-VolLB+1):INDEX($CB:$CB,ROW()))*SQRT(12))</f>
        <v>0.0182451823243184</v>
      </c>
      <c r="CX149" s="27" t="n">
        <f aca="false">IF(ROW()&lt;4+VolLB,"",STDEV(INDEX($CC:$CC,ROW()-VolLB+1):INDEX($CC:$CC,ROW()))*SQRT(12))</f>
        <v>0.0192238312062819</v>
      </c>
      <c r="CY149" s="27" t="n">
        <f aca="false">IF(ROW()&lt;4+VolLB,"",STDEV(INDEX($CD:$CD,ROW()-VolLB+1):INDEX($CD:$CD,ROW()))*SQRT(12))</f>
        <v>0.0173777357657106</v>
      </c>
      <c r="CZ149" s="27" t="n">
        <f aca="false">IF(ROW()&lt;4+VolLB,"",STDEV(INDEX($CE:$CE,ROW()-VolLB+1):INDEX($CE:$CE,ROW()))*SQRT(12))</f>
        <v>0.0194217064256907</v>
      </c>
      <c r="DA149" s="27" t="n">
        <f aca="false">IF(ROW()&lt;4+VolLB,"",STDEV(INDEX($CF:$CF,ROW()-VolLB+1):INDEX($CF:$CF,ROW()))*SQRT(12))</f>
        <v>0.0180772707324234</v>
      </c>
      <c r="DB149" s="27" t="n">
        <f aca="false">IF(ROW()&lt;4+VolLB,"",STDEV(INDEX($CG:$CG,ROW()-VolLB+1):INDEX($CG:$CG,ROW()))*SQRT(12))</f>
        <v>0.017884237333207</v>
      </c>
      <c r="DC149" s="26" t="n">
        <f aca="false">IF(OR(AR149=0,CH149="",CH149=0),0,AR149*MIN(MaxScal,TgtVol/CH149))</f>
        <v>0</v>
      </c>
      <c r="DD149" s="26" t="n">
        <f aca="false">IF(OR(AS149=0,CI149="",CI149=0),0,AS149*MIN(MaxScal,TgtVol/CI149))</f>
        <v>0</v>
      </c>
      <c r="DE149" s="26" t="n">
        <f aca="false">IF(OR(AT149=0,CJ149="",CJ149=0),0,AT149*MIN(MaxScal,TgtVol/CJ149))</f>
        <v>0</v>
      </c>
      <c r="DF149" s="26" t="n">
        <f aca="false">IF(OR(AU149=0,CK149="",CK149=0),0,AU149*MIN(MaxScal,TgtVol/CK149))</f>
        <v>0</v>
      </c>
      <c r="DG149" s="26" t="n">
        <f aca="false">IF(OR(AV149=0,CL149="",CL149=0),0,AV149*MIN(MaxScal,TgtVol/CL149))</f>
        <v>0</v>
      </c>
      <c r="DH149" s="26" t="n">
        <f aca="false">IF(OR(AW149=0,CM149="",CM149=0),0,AW149*MIN(MaxScal,TgtVol/CM149))</f>
        <v>0</v>
      </c>
      <c r="DI149" s="26" t="n">
        <f aca="false">IF(OR(AX149=0,CN149="",CN149=0),0,AX149*MIN(MaxScal,TgtVol/CN149))</f>
        <v>0</v>
      </c>
      <c r="DJ149" s="26" t="n">
        <f aca="false">IF(OR(AY149=0,CO149="",CO149=0),0,AY149*MIN(MaxScal,TgtVol/CO149))</f>
        <v>0</v>
      </c>
      <c r="DK149" s="26" t="n">
        <f aca="false">IF(OR(AZ149=0,CP149="",CP149=0),0,AZ149*MIN(MaxScal,TgtVol/CP149))</f>
        <v>0</v>
      </c>
      <c r="DL149" s="26" t="n">
        <f aca="false">IF(OR(BA149=0,CQ149="",CQ149=0),0,BA149*MIN(MaxScal,TgtVol/CQ149))</f>
        <v>0</v>
      </c>
      <c r="DM149" s="26" t="n">
        <f aca="false">IF(OR(BB149=0,CR149="",CR149=0),0,BB149*MIN(MaxScal,TgtVol/CR149))</f>
        <v>1.50552093753068</v>
      </c>
      <c r="DN149" s="26" t="n">
        <f aca="false">IF(OR(BC149=0,CS149="",CS149=0),0,BC149*MIN(MaxScal,TgtVol/CS149))</f>
        <v>0</v>
      </c>
      <c r="DO149" s="26" t="n">
        <f aca="false">IF(OR(BD149=0,CT149="",CT149=0),0,BD149*MIN(MaxScal,TgtVol/CT149))</f>
        <v>0</v>
      </c>
      <c r="DP149" s="26" t="n">
        <f aca="false">IF(OR(BE149=0,CU149="",CU149=0),0,BE149*MIN(MaxScal,TgtVol/CU149))</f>
        <v>0</v>
      </c>
      <c r="DQ149" s="26" t="n">
        <f aca="false">IF(OR(BF149=0,CV149="",CV149=0),0,BF149*MIN(MaxScal,TgtVol/CV149))</f>
        <v>0</v>
      </c>
      <c r="DR149" s="26" t="n">
        <f aca="false">IF(OR(BG149=0,CW149="",CW149=0),0,BG149*MIN(MaxScal,TgtVol/CW149))</f>
        <v>0</v>
      </c>
      <c r="DS149" s="26" t="n">
        <f aca="false">IF(OR(BH149=0,CX149="",CX149=0),0,BH149*MIN(MaxScal,TgtVol/CX149))</f>
        <v>0</v>
      </c>
      <c r="DT149" s="26" t="n">
        <f aca="false">IF(OR(BI149=0,CY149="",CY149=0),0,BI149*MIN(MaxScal,TgtVol/CY149))</f>
        <v>0</v>
      </c>
      <c r="DU149" s="26" t="n">
        <f aca="false">IF(OR(BJ149=0,CZ149="",CZ149=0),0,BJ149*MIN(MaxScal,TgtVol/CZ149))</f>
        <v>0</v>
      </c>
      <c r="DV149" s="26" t="n">
        <f aca="false">IF(OR(BK149=0,DA149="",DA149=0),0,BK149*MIN(MaxScal,TgtVol/DA149))</f>
        <v>0</v>
      </c>
      <c r="DW149" s="26" t="n">
        <f aca="false">IF(OR(BL149=0,DB149="",DB149=0),0,BL149*MIN(MaxScal,TgtVol/DB149))</f>
        <v>0</v>
      </c>
      <c r="DX149" s="28" t="n">
        <f aca="false">IFERROR(DC148*BM149,"")</f>
        <v>-0</v>
      </c>
      <c r="DY149" s="28" t="n">
        <f aca="false">IFERROR(DD148*BN149,"")</f>
        <v>0</v>
      </c>
      <c r="DZ149" s="28" t="n">
        <f aca="false">IFERROR(DE148*BO149,"")</f>
        <v>0</v>
      </c>
      <c r="EA149" s="28" t="n">
        <f aca="false">IFERROR(DF148*BP149,"")</f>
        <v>0</v>
      </c>
      <c r="EB149" s="28" t="n">
        <f aca="false">IFERROR(DG148*BQ149,"")</f>
        <v>0</v>
      </c>
      <c r="EC149" s="28" t="n">
        <f aca="false">IFERROR(DH148*BR149,"")</f>
        <v>0</v>
      </c>
      <c r="ED149" s="28" t="n">
        <f aca="false">IFERROR(DI148*BS149,"")</f>
        <v>0</v>
      </c>
      <c r="EE149" s="28" t="n">
        <f aca="false">IFERROR(DJ148*BT149,"")</f>
        <v>-0</v>
      </c>
      <c r="EF149" s="28" t="n">
        <f aca="false">IFERROR(DK148*BU149,"")</f>
        <v>-0</v>
      </c>
      <c r="EG149" s="28" t="n">
        <f aca="false">IFERROR(DL148*BV149,"")</f>
        <v>-0</v>
      </c>
      <c r="EH149" s="28" t="n">
        <f aca="false">IFERROR(DM148*BW149,"")</f>
        <v>-0.00151477212403023</v>
      </c>
      <c r="EI149" s="28" t="n">
        <f aca="false">IFERROR(DN148*BX149,"")</f>
        <v>-0</v>
      </c>
      <c r="EJ149" s="28" t="n">
        <f aca="false">IFERROR(DO148*BY149,"")</f>
        <v>-0</v>
      </c>
      <c r="EK149" s="28" t="n">
        <f aca="false">IFERROR(DP148*BZ149,"")</f>
        <v>-0</v>
      </c>
      <c r="EL149" s="28" t="n">
        <f aca="false">IFERROR(DQ148*CA149,"")</f>
        <v>-0</v>
      </c>
      <c r="EM149" s="28" t="n">
        <f aca="false">IFERROR(DR148*CB149,"")</f>
        <v>-0</v>
      </c>
      <c r="EN149" s="28" t="n">
        <f aca="false">IFERROR(DS148*CC149,"")</f>
        <v>-0</v>
      </c>
      <c r="EO149" s="28" t="n">
        <f aca="false">IFERROR(DT148*CD149,"")</f>
        <v>0</v>
      </c>
      <c r="EP149" s="28" t="n">
        <f aca="false">IFERROR(DU148*CE149,"")</f>
        <v>0</v>
      </c>
      <c r="EQ149" s="28" t="n">
        <f aca="false">IFERROR(DV148*CF149,"")</f>
        <v>0</v>
      </c>
      <c r="ER149" s="28" t="n">
        <f aca="false">IFERROR(DW148*CG149,"")</f>
        <v>0</v>
      </c>
      <c r="ES149" s="28" t="n">
        <f aca="false">IF(ROW()=4,"",SUM(DX149:ER149))</f>
        <v>-0.00151477212403023</v>
      </c>
      <c r="ET149" s="29" t="n">
        <f aca="false">COUNTIF(AR149:BL149,"&gt;0")</f>
        <v>1</v>
      </c>
    </row>
    <row r="150" customFormat="false" ht="15" hidden="false" customHeight="false" outlineLevel="0" collapsed="false">
      <c r="A150" s="19" t="n">
        <v>42460</v>
      </c>
      <c r="B150" s="23" t="n">
        <f aca="false">ABS(Rates_Data!AD150-Rates_Data!AE150)</f>
        <v>0.859340136054422</v>
      </c>
      <c r="C150" s="23" t="n">
        <f aca="false">ABS(Rates_Data!AD150-Rates_Data!AF150)</f>
        <v>0.0831700680272107</v>
      </c>
      <c r="D150" s="23" t="n">
        <f aca="false">ABS(Rates_Data!AD150-Rates_Data!AG150)</f>
        <v>0.432142857142857</v>
      </c>
      <c r="E150" s="23" t="n">
        <f aca="false">ABS(Rates_Data!AD150-Rates_Data!AH150)</f>
        <v>0.360210884353742</v>
      </c>
      <c r="F150" s="23" t="n">
        <f aca="false">ABS(Rates_Data!AD150-Rates_Data!AI150)</f>
        <v>0.188326530612245</v>
      </c>
      <c r="G150" s="23" t="n">
        <f aca="false">ABS(Rates_Data!AD150-Rates_Data!AJ150)</f>
        <v>0.844299319727891</v>
      </c>
      <c r="H150" s="23" t="n">
        <f aca="false">ABS(Rates_Data!AE150-Rates_Data!AF150)</f>
        <v>0.776170068027211</v>
      </c>
      <c r="I150" s="23" t="n">
        <f aca="false">ABS(Rates_Data!AE150-Rates_Data!AG150)</f>
        <v>1.29148299319728</v>
      </c>
      <c r="J150" s="23" t="n">
        <f aca="false">ABS(Rates_Data!AE150-Rates_Data!AH150)</f>
        <v>0.49912925170068</v>
      </c>
      <c r="K150" s="23" t="n">
        <f aca="false">ABS(Rates_Data!AE150-Rates_Data!AI150)</f>
        <v>1.04766666666667</v>
      </c>
      <c r="L150" s="23" t="n">
        <f aca="false">ABS(Rates_Data!AE150-Rates_Data!AJ150)</f>
        <v>1.70363945578231</v>
      </c>
      <c r="M150" s="23" t="n">
        <f aca="false">ABS(Rates_Data!AF150-Rates_Data!AG150)</f>
        <v>0.515312925170068</v>
      </c>
      <c r="N150" s="23" t="n">
        <f aca="false">ABS(Rates_Data!AF150-Rates_Data!AH150)</f>
        <v>0.277040816326531</v>
      </c>
      <c r="O150" s="23" t="n">
        <f aca="false">ABS(Rates_Data!AF150-Rates_Data!AI150)</f>
        <v>0.271496598639456</v>
      </c>
      <c r="P150" s="23" t="n">
        <f aca="false">ABS(Rates_Data!AF150-Rates_Data!AJ150)</f>
        <v>0.927469387755102</v>
      </c>
      <c r="Q150" s="23" t="n">
        <f aca="false">ABS(Rates_Data!AG150-Rates_Data!AH150)</f>
        <v>0.792353741496599</v>
      </c>
      <c r="R150" s="23" t="n">
        <f aca="false">ABS(Rates_Data!AG150-Rates_Data!AI150)</f>
        <v>0.243816326530612</v>
      </c>
      <c r="S150" s="23" t="n">
        <f aca="false">ABS(Rates_Data!AG150-Rates_Data!AJ150)</f>
        <v>0.412156462585034</v>
      </c>
      <c r="T150" s="23" t="n">
        <f aca="false">ABS(Rates_Data!AH150-Rates_Data!AI150)</f>
        <v>0.548537414965987</v>
      </c>
      <c r="U150" s="23" t="n">
        <f aca="false">ABS(Rates_Data!AH150-Rates_Data!AJ150)</f>
        <v>1.20451020408163</v>
      </c>
      <c r="V150" s="23" t="n">
        <f aca="false">ABS(Rates_Data!AI150-Rates_Data!AJ150)</f>
        <v>0.655972789115646</v>
      </c>
      <c r="W150" s="26" t="n">
        <f aca="false">IF(ROW()&lt;4+MinObs-1,"",IFERROR((B150-AVERAGE(B$4:B150))/STDEV(B$4:B150),""))</f>
        <v>1.75682172571377</v>
      </c>
      <c r="X150" s="26" t="n">
        <f aca="false">IF(ROW()&lt;4+MinObs-1,"",IFERROR((C150-AVERAGE(C$4:C150))/STDEV(C$4:C150),""))</f>
        <v>-0.894321558427017</v>
      </c>
      <c r="Y150" s="26" t="n">
        <f aca="false">IF(ROW()&lt;4+MinObs-1,"",IFERROR((D150-AVERAGE(D$4:D150))/STDEV(D$4:D150),""))</f>
        <v>-0.204868433070558</v>
      </c>
      <c r="Z150" s="26" t="n">
        <f aca="false">IF(ROW()&lt;4+MinObs-1,"",IFERROR((E150-AVERAGE(E$4:E150))/STDEV(E$4:E150),""))</f>
        <v>-0.632092322929395</v>
      </c>
      <c r="AA150" s="26" t="n">
        <f aca="false">IF(ROW()&lt;4+MinObs-1,"",IFERROR((F150-AVERAGE(F$4:F150))/STDEV(F$4:F150),""))</f>
        <v>-0.87543618426926</v>
      </c>
      <c r="AB150" s="26" t="n">
        <f aca="false">IF(ROW()&lt;4+MinObs-1,"",IFERROR((G150-AVERAGE(G$4:G150))/STDEV(G$4:G150),""))</f>
        <v>1.06369190418912</v>
      </c>
      <c r="AC150" s="26" t="n">
        <f aca="false">IF(ROW()&lt;4+MinObs-1,"",IFERROR((H150-AVERAGE(H$4:H150))/STDEV(H$4:H150),""))</f>
        <v>1.90667186467338</v>
      </c>
      <c r="AD150" s="26" t="n">
        <f aca="false">IF(ROW()&lt;4+MinObs-1,"",IFERROR((I150-AVERAGE(I$4:I150))/STDEV(I$4:I150),""))</f>
        <v>2.27092532874041</v>
      </c>
      <c r="AE150" s="26" t="n">
        <f aca="false">IF(ROW()&lt;4+MinObs-1,"",IFERROR((J150-AVERAGE(J$4:J150))/STDEV(J$4:J150),""))</f>
        <v>0.00700807971331949</v>
      </c>
      <c r="AF150" s="26" t="n">
        <f aca="false">IF(ROW()&lt;4+MinObs-1,"",IFERROR((K150-AVERAGE(K$4:K150))/STDEV(K$4:K150),""))</f>
        <v>2.06788892869335</v>
      </c>
      <c r="AG150" s="26" t="n">
        <f aca="false">IF(ROW()&lt;4+MinObs-1,"",IFERROR((L150-AVERAGE(L$4:L150))/STDEV(L$4:L150),""))</f>
        <v>2.7891139562814</v>
      </c>
      <c r="AH150" s="26" t="n">
        <f aca="false">IF(ROW()&lt;4+MinObs-1,"",IFERROR((M150-AVERAGE(M$4:M150))/STDEV(M$4:M150),""))</f>
        <v>0.103302828534724</v>
      </c>
      <c r="AI150" s="26" t="n">
        <f aca="false">IF(ROW()&lt;4+MinObs-1,"",IFERROR((N150-AVERAGE(N$4:N150))/STDEV(N$4:N150),""))</f>
        <v>-0.609132234868959</v>
      </c>
      <c r="AJ150" s="26" t="n">
        <f aca="false">IF(ROW()&lt;4+MinObs-1,"",IFERROR((O150-AVERAGE(O$4:O150))/STDEV(O$4:O150),""))</f>
        <v>-0.492385869087152</v>
      </c>
      <c r="AK150" s="26" t="n">
        <f aca="false">IF(ROW()&lt;4+MinObs-1,"",IFERROR((P150-AVERAGE(P$4:P150))/STDEV(P$4:P150),""))</f>
        <v>1.56834837938614</v>
      </c>
      <c r="AL150" s="26" t="n">
        <f aca="false">IF(ROW()&lt;4+MinObs-1,"",IFERROR((Q150-AVERAGE(Q$4:Q150))/STDEV(Q$4:Q150),""))</f>
        <v>0.879962553674396</v>
      </c>
      <c r="AM150" s="26" t="n">
        <f aca="false">IF(ROW()&lt;4+MinObs-1,"",IFERROR((R150-AVERAGE(R$4:R150))/STDEV(R$4:R150),""))</f>
        <v>-0.520694284038995</v>
      </c>
      <c r="AN150" s="26" t="n">
        <f aca="false">IF(ROW()&lt;4+MinObs-1,"",IFERROR((S150-AVERAGE(S$4:S150))/STDEV(S$4:S150),""))</f>
        <v>-0.668491801273843</v>
      </c>
      <c r="AO150" s="26" t="n">
        <f aca="false">IF(ROW()&lt;4+MinObs-1,"",IFERROR((T150-AVERAGE(T$4:T150))/STDEV(T$4:T150),""))</f>
        <v>-0.159283553133423</v>
      </c>
      <c r="AP150" s="26" t="n">
        <f aca="false">IF(ROW()&lt;4+MinObs-1,"",IFERROR((U150-AVERAGE(U$4:U150))/STDEV(U$4:U150),""))</f>
        <v>1.16347205081774</v>
      </c>
      <c r="AQ150" s="26" t="n">
        <f aca="false">IF(ROW()&lt;4+MinObs-1,"",IFERROR((V150-AVERAGE(V$4:V150))/STDEV(V$4:V150),""))</f>
        <v>-0.0159846351383573</v>
      </c>
      <c r="AR150" s="26" t="n">
        <f aca="false">IF(W150="",0,IF(W150&gt;=z4,w4,IF(W150&gt;=z3,w3,IF(W150&gt;=zEntry,w2,IF(AND(W150&gt;=ExitZ,AR149&gt;0),w2,0)))))</f>
        <v>0</v>
      </c>
      <c r="AS150" s="26" t="n">
        <f aca="false">IF(X150="",0,IF(X150&gt;=z4,w4,IF(X150&gt;=z3,w3,IF(X150&gt;=zEntry,w2,IF(AND(X150&gt;=ExitZ,AS149&gt;0),w2,0)))))</f>
        <v>0</v>
      </c>
      <c r="AT150" s="26" t="n">
        <f aca="false">IF(Y150="",0,IF(Y150&gt;=z4,w4,IF(Y150&gt;=z3,w3,IF(Y150&gt;=zEntry,w2,IF(AND(Y150&gt;=ExitZ,AT149&gt;0),w2,0)))))</f>
        <v>0</v>
      </c>
      <c r="AU150" s="26" t="n">
        <f aca="false">IF(Z150="",0,IF(Z150&gt;=z4,w4,IF(Z150&gt;=z3,w3,IF(Z150&gt;=zEntry,w2,IF(AND(Z150&gt;=ExitZ,AU149&gt;0),w2,0)))))</f>
        <v>0</v>
      </c>
      <c r="AV150" s="26" t="n">
        <f aca="false">IF(AA150="",0,IF(AA150&gt;=z4,w4,IF(AA150&gt;=z3,w3,IF(AA150&gt;=zEntry,w2,IF(AND(AA150&gt;=ExitZ,AV149&gt;0),w2,0)))))</f>
        <v>0</v>
      </c>
      <c r="AW150" s="26" t="n">
        <f aca="false">IF(AB150="",0,IF(AB150&gt;=z4,w4,IF(AB150&gt;=z3,w3,IF(AB150&gt;=zEntry,w2,IF(AND(AB150&gt;=ExitZ,AW149&gt;0),w2,0)))))</f>
        <v>0</v>
      </c>
      <c r="AX150" s="26" t="n">
        <f aca="false">IF(AC150="",0,IF(AC150&gt;=z4,w4,IF(AC150&gt;=z3,w3,IF(AC150&gt;=zEntry,w2,IF(AND(AC150&gt;=ExitZ,AX149&gt;0),w2,0)))))</f>
        <v>0</v>
      </c>
      <c r="AY150" s="26" t="n">
        <f aca="false">IF(AD150="",0,IF(AD150&gt;=z4,w4,IF(AD150&gt;=z3,w3,IF(AD150&gt;=zEntry,w2,IF(AND(AD150&gt;=ExitZ,AY149&gt;0),w2,0)))))</f>
        <v>1</v>
      </c>
      <c r="AZ150" s="26" t="n">
        <f aca="false">IF(AE150="",0,IF(AE150&gt;=z4,w4,IF(AE150&gt;=z3,w3,IF(AE150&gt;=zEntry,w2,IF(AND(AE150&gt;=ExitZ,AZ149&gt;0),w2,0)))))</f>
        <v>0</v>
      </c>
      <c r="BA150" s="26" t="n">
        <f aca="false">IF(AF150="",0,IF(AF150&gt;=z4,w4,IF(AF150&gt;=z3,w3,IF(AF150&gt;=zEntry,w2,IF(AND(AF150&gt;=ExitZ,BA149&gt;0),w2,0)))))</f>
        <v>1</v>
      </c>
      <c r="BB150" s="26" t="n">
        <f aca="false">IF(AG150="",0,IF(AG150&gt;=z4,w4,IF(AG150&gt;=z3,w3,IF(AG150&gt;=zEntry,w2,IF(AND(AG150&gt;=ExitZ,BB149&gt;0),w2,0)))))</f>
        <v>1</v>
      </c>
      <c r="BC150" s="26" t="n">
        <f aca="false">IF(AH150="",0,IF(AH150&gt;=z4,w4,IF(AH150&gt;=z3,w3,IF(AH150&gt;=zEntry,w2,IF(AND(AH150&gt;=ExitZ,BC149&gt;0),w2,0)))))</f>
        <v>0</v>
      </c>
      <c r="BD150" s="26" t="n">
        <f aca="false">IF(AI150="",0,IF(AI150&gt;=z4,w4,IF(AI150&gt;=z3,w3,IF(AI150&gt;=zEntry,w2,IF(AND(AI150&gt;=ExitZ,BD149&gt;0),w2,0)))))</f>
        <v>0</v>
      </c>
      <c r="BE150" s="26" t="n">
        <f aca="false">IF(AJ150="",0,IF(AJ150&gt;=z4,w4,IF(AJ150&gt;=z3,w3,IF(AJ150&gt;=zEntry,w2,IF(AND(AJ150&gt;=ExitZ,BE149&gt;0),w2,0)))))</f>
        <v>0</v>
      </c>
      <c r="BF150" s="26" t="n">
        <f aca="false">IF(AK150="",0,IF(AK150&gt;=z4,w4,IF(AK150&gt;=z3,w3,IF(AK150&gt;=zEntry,w2,IF(AND(AK150&gt;=ExitZ,BF149&gt;0),w2,0)))))</f>
        <v>0</v>
      </c>
      <c r="BG150" s="26" t="n">
        <f aca="false">IF(AL150="",0,IF(AL150&gt;=z4,w4,IF(AL150&gt;=z3,w3,IF(AL150&gt;=zEntry,w2,IF(AND(AL150&gt;=ExitZ,BG149&gt;0),w2,0)))))</f>
        <v>0</v>
      </c>
      <c r="BH150" s="26" t="n">
        <f aca="false">IF(AM150="",0,IF(AM150&gt;=z4,w4,IF(AM150&gt;=z3,w3,IF(AM150&gt;=zEntry,w2,IF(AND(AM150&gt;=ExitZ,BH149&gt;0),w2,0)))))</f>
        <v>0</v>
      </c>
      <c r="BI150" s="26" t="n">
        <f aca="false">IF(AN150="",0,IF(AN150&gt;=z4,w4,IF(AN150&gt;=z3,w3,IF(AN150&gt;=zEntry,w2,IF(AND(AN150&gt;=ExitZ,BI149&gt;0),w2,0)))))</f>
        <v>0</v>
      </c>
      <c r="BJ150" s="26" t="n">
        <f aca="false">IF(AO150="",0,IF(AO150&gt;=z4,w4,IF(AO150&gt;=z3,w3,IF(AO150&gt;=zEntry,w2,IF(AND(AO150&gt;=ExitZ,BJ149&gt;0),w2,0)))))</f>
        <v>0</v>
      </c>
      <c r="BK150" s="26" t="n">
        <f aca="false">IF(AP150="",0,IF(AP150&gt;=z4,w4,IF(AP150&gt;=z3,w3,IF(AP150&gt;=zEntry,w2,IF(AND(AP150&gt;=ExitZ,BK149&gt;0),w2,0)))))</f>
        <v>0</v>
      </c>
      <c r="BL150" s="26" t="n">
        <f aca="false">IF(AQ150="",0,IF(AQ150&gt;=z4,w4,IF(AQ150&gt;=z3,w3,IF(AQ150&gt;=zEntry,w2,IF(AND(AQ150&gt;=ExitZ,BL149&gt;0),w2,0)))))</f>
        <v>0</v>
      </c>
      <c r="BM150" s="23" t="n">
        <f aca="false">IF(Rates_Data!AD149&gt;=Rates_Data!AE149,Rates_Data!AK150-Rates_Data!AL150,Rates_Data!AL150-Rates_Data!AK150)</f>
        <v>0.000969000000000003</v>
      </c>
      <c r="BN150" s="23" t="n">
        <f aca="false">IF(Rates_Data!AD149&gt;=Rates_Data!AF149,Rates_Data!AK150-Rates_Data!AM150,Rates_Data!AM150-Rates_Data!AK150)</f>
        <v>-0.002489</v>
      </c>
      <c r="BO150" s="23" t="n">
        <f aca="false">IF(Rates_Data!AD149&gt;=Rates_Data!AG149,Rates_Data!AK150-Rates_Data!AN150,Rates_Data!AN150-Rates_Data!AK150)</f>
        <v>0.000836000000000009</v>
      </c>
      <c r="BP150" s="23" t="n">
        <f aca="false">IF(Rates_Data!AD149&gt;=Rates_Data!AH149,Rates_Data!AK150-Rates_Data!AO150,Rates_Data!AO150-Rates_Data!AK150)</f>
        <v>-0.00836000000000001</v>
      </c>
      <c r="BQ150" s="23" t="n">
        <f aca="false">IF(Rates_Data!AD149&gt;=Rates_Data!AI149,Rates_Data!AK150-Rates_Data!AP150,Rates_Data!AP150-Rates_Data!AK150)</f>
        <v>-0.001064</v>
      </c>
      <c r="BR150" s="23" t="n">
        <f aca="false">IF(Rates_Data!AD149&gt;=Rates_Data!AJ149,Rates_Data!AK150-Rates_Data!AQ150,Rates_Data!AQ150-Rates_Data!AK150)</f>
        <v>-0.002204</v>
      </c>
      <c r="BS150" s="23" t="n">
        <f aca="false">IF(Rates_Data!AE149&gt;=Rates_Data!AF149,Rates_Data!AL150-Rates_Data!AM150,Rates_Data!AM150-Rates_Data!AL150)</f>
        <v>0.003458</v>
      </c>
      <c r="BT150" s="23" t="n">
        <f aca="false">IF(Rates_Data!AE149&gt;=Rates_Data!AG149,Rates_Data!AL150-Rates_Data!AN150,Rates_Data!AN150-Rates_Data!AL150)</f>
        <v>0.00180500000000001</v>
      </c>
      <c r="BU150" s="23" t="n">
        <f aca="false">IF(Rates_Data!AE149&gt;=Rates_Data!AH149,Rates_Data!AL150-Rates_Data!AO150,Rates_Data!AO150-Rates_Data!AL150)</f>
        <v>0.00932900000000001</v>
      </c>
      <c r="BV150" s="23" t="n">
        <f aca="false">IF(Rates_Data!AE149&gt;=Rates_Data!AI149,Rates_Data!AL150-Rates_Data!AP150,Rates_Data!AP150-Rates_Data!AL150)</f>
        <v>-9.4999999999994E-005</v>
      </c>
      <c r="BW150" s="23" t="n">
        <f aca="false">IF(Rates_Data!AE149&gt;=Rates_Data!AJ149,Rates_Data!AL150-Rates_Data!AQ150,Rates_Data!AQ150-Rates_Data!AL150)</f>
        <v>-0.001235</v>
      </c>
      <c r="BX150" s="23" t="n">
        <f aca="false">IF(Rates_Data!AF149&gt;=Rates_Data!AG149,Rates_Data!AM150-Rates_Data!AN150,Rates_Data!AN150-Rates_Data!AM150)</f>
        <v>-0.00165299999999999</v>
      </c>
      <c r="BY150" s="23" t="n">
        <f aca="false">IF(Rates_Data!AF149&gt;=Rates_Data!AH149,Rates_Data!AM150-Rates_Data!AO150,Rates_Data!AO150-Rates_Data!AM150)</f>
        <v>-0.00587100000000001</v>
      </c>
      <c r="BZ150" s="23" t="n">
        <f aca="false">IF(Rates_Data!AF149&gt;=Rates_Data!AI149,Rates_Data!AM150-Rates_Data!AP150,Rates_Data!AP150-Rates_Data!AM150)</f>
        <v>-0.00355299999999999</v>
      </c>
      <c r="CA150" s="23" t="n">
        <f aca="false">IF(Rates_Data!AF149&gt;=Rates_Data!AJ149,Rates_Data!AM150-Rates_Data!AQ150,Rates_Data!AQ150-Rates_Data!AM150)</f>
        <v>-0.004693</v>
      </c>
      <c r="CB150" s="23" t="n">
        <f aca="false">IF(Rates_Data!AG149&gt;=Rates_Data!AH149,Rates_Data!AN150-Rates_Data!AO150,Rates_Data!AO150-Rates_Data!AN150)</f>
        <v>-0.007524</v>
      </c>
      <c r="CC150" s="23" t="n">
        <f aca="false">IF(Rates_Data!AG149&gt;=Rates_Data!AI149,Rates_Data!AN150-Rates_Data!AP150,Rates_Data!AP150-Rates_Data!AN150)</f>
        <v>0.00190000000000001</v>
      </c>
      <c r="CD150" s="23" t="n">
        <f aca="false">IF(Rates_Data!AG149&gt;=Rates_Data!AJ149,Rates_Data!AN150-Rates_Data!AQ150,Rates_Data!AQ150-Rates_Data!AN150)</f>
        <v>-0.00304000000000001</v>
      </c>
      <c r="CE150" s="23" t="n">
        <f aca="false">IF(Rates_Data!AH149&gt;=Rates_Data!AI149,Rates_Data!AO150-Rates_Data!AP150,Rates_Data!AP150-Rates_Data!AO150)</f>
        <v>-0.009424</v>
      </c>
      <c r="CF150" s="23" t="n">
        <f aca="false">IF(Rates_Data!AH149&gt;=Rates_Data!AJ149,Rates_Data!AO150-Rates_Data!AQ150,Rates_Data!AQ150-Rates_Data!AO150)</f>
        <v>-0.010564</v>
      </c>
      <c r="CG150" s="23" t="n">
        <f aca="false">IF(Rates_Data!AI149&gt;=Rates_Data!AJ149,Rates_Data!AP150-Rates_Data!AQ150,Rates_Data!AQ150-Rates_Data!AP150)</f>
        <v>-0.00114000000000001</v>
      </c>
      <c r="CH150" s="27" t="n">
        <f aca="false">IF(ROW()&lt;4+VolLB,"",STDEV(INDEX($BM:$BM,ROW()-VolLB+1):INDEX($BM:$BM,ROW()))*SQRT(12))</f>
        <v>0.0220732162344624</v>
      </c>
      <c r="CI150" s="27" t="n">
        <f aca="false">IF(ROW()&lt;4+VolLB,"",STDEV(INDEX($BN:$BN,ROW()-VolLB+1):INDEX($BN:$BN,ROW()))*SQRT(12))</f>
        <v>0.0207850709855942</v>
      </c>
      <c r="CJ150" s="27" t="n">
        <f aca="false">IF(ROW()&lt;4+VolLB,"",STDEV(INDEX($BO:$BO,ROW()-VolLB+1):INDEX($BO:$BO,ROW()))*SQRT(12))</f>
        <v>0.0220644177752758</v>
      </c>
      <c r="CK150" s="27" t="n">
        <f aca="false">IF(ROW()&lt;4+VolLB,"",STDEV(INDEX($BP:$BP,ROW()-VolLB+1):INDEX($BP:$BP,ROW()))*SQRT(12))</f>
        <v>0.0229095696143399</v>
      </c>
      <c r="CL150" s="27" t="n">
        <f aca="false">IF(ROW()&lt;4+VolLB,"",STDEV(INDEX($BQ:$BQ,ROW()-VolLB+1):INDEX($BQ:$BQ,ROW()))*SQRT(12))</f>
        <v>0.0188578741848446</v>
      </c>
      <c r="CM150" s="27" t="n">
        <f aca="false">IF(ROW()&lt;4+VolLB,"",STDEV(INDEX($BR:$BR,ROW()-VolLB+1):INDEX($BR:$BR,ROW()))*SQRT(12))</f>
        <v>0.0217032111830748</v>
      </c>
      <c r="CN150" s="27" t="n">
        <f aca="false">IF(ROW()&lt;4+VolLB,"",STDEV(INDEX($BS:$BS,ROW()-VolLB+1):INDEX($BS:$BS,ROW()))*SQRT(12))</f>
        <v>0.0172161352454747</v>
      </c>
      <c r="CO150" s="27" t="n">
        <f aca="false">IF(ROW()&lt;4+VolLB,"",STDEV(INDEX($BT:$BT,ROW()-VolLB+1):INDEX($BT:$BT,ROW()))*SQRT(12))</f>
        <v>0.0155854976653359</v>
      </c>
      <c r="CP150" s="27" t="n">
        <f aca="false">IF(ROW()&lt;4+VolLB,"",STDEV(INDEX($BU:$BU,ROW()-VolLB+1):INDEX($BU:$BU,ROW()))*SQRT(12))</f>
        <v>0.0183200911504802</v>
      </c>
      <c r="CQ150" s="27" t="n">
        <f aca="false">IF(ROW()&lt;4+VolLB,"",STDEV(INDEX($BV:$BV,ROW()-VolLB+1):INDEX($BV:$BV,ROW()))*SQRT(12))</f>
        <v>0.0178027213272899</v>
      </c>
      <c r="CR150" s="27" t="n">
        <f aca="false">IF(ROW()&lt;4+VolLB,"",STDEV(INDEX($BW:$BW,ROW()-VolLB+1):INDEX($BW:$BW,ROW()))*SQRT(12))</f>
        <v>0.0124759117876544</v>
      </c>
      <c r="CS150" s="27" t="n">
        <f aca="false">IF(ROW()&lt;4+VolLB,"",STDEV(INDEX($BX:$BX,ROW()-VolLB+1):INDEX($BX:$BX,ROW()))*SQRT(12))</f>
        <v>0.0177652704588529</v>
      </c>
      <c r="CT150" s="27" t="n">
        <f aca="false">IF(ROW()&lt;4+VolLB,"",STDEV(INDEX($BY:$BY,ROW()-VolLB+1):INDEX($BY:$BY,ROW()))*SQRT(12))</f>
        <v>0.0188644182907297</v>
      </c>
      <c r="CU150" s="27" t="n">
        <f aca="false">IF(ROW()&lt;4+VolLB,"",STDEV(INDEX($BZ:$BZ,ROW()-VolLB+1):INDEX($BZ:$BZ,ROW()))*SQRT(12))</f>
        <v>0.0192134120645424</v>
      </c>
      <c r="CV150" s="27" t="n">
        <f aca="false">IF(ROW()&lt;4+VolLB,"",STDEV(INDEX($CA:$CA,ROW()-VolLB+1):INDEX($CA:$CA,ROW()))*SQRT(12))</f>
        <v>0.0161075680843036</v>
      </c>
      <c r="CW150" s="27" t="n">
        <f aca="false">IF(ROW()&lt;4+VolLB,"",STDEV(INDEX($CB:$CB,ROW()-VolLB+1):INDEX($CB:$CB,ROW()))*SQRT(12))</f>
        <v>0.0188949617522515</v>
      </c>
      <c r="CX150" s="27" t="n">
        <f aca="false">IF(ROW()&lt;4+VolLB,"",STDEV(INDEX($CC:$CC,ROW()-VolLB+1):INDEX($CC:$CC,ROW()))*SQRT(12))</f>
        <v>0.0187171888446855</v>
      </c>
      <c r="CY150" s="27" t="n">
        <f aca="false">IF(ROW()&lt;4+VolLB,"",STDEV(INDEX($CD:$CD,ROW()-VolLB+1):INDEX($CD:$CD,ROW()))*SQRT(12))</f>
        <v>0.0169955427599345</v>
      </c>
      <c r="CZ150" s="27" t="n">
        <f aca="false">IF(ROW()&lt;4+VolLB,"",STDEV(INDEX($CE:$CE,ROW()-VolLB+1):INDEX($CE:$CE,ROW()))*SQRT(12))</f>
        <v>0.0201114179216446</v>
      </c>
      <c r="DA150" s="27" t="n">
        <f aca="false">IF(ROW()&lt;4+VolLB,"",STDEV(INDEX($CF:$CF,ROW()-VolLB+1):INDEX($CF:$CF,ROW()))*SQRT(12))</f>
        <v>0.0189371144126076</v>
      </c>
      <c r="DB150" s="27" t="n">
        <f aca="false">IF(ROW()&lt;4+VolLB,"",STDEV(INDEX($CG:$CG,ROW()-VolLB+1):INDEX($CG:$CG,ROW()))*SQRT(12))</f>
        <v>0.017887370117062</v>
      </c>
      <c r="DC150" s="26" t="n">
        <f aca="false">IF(OR(AR150=0,CH150="",CH150=0),0,AR150*MIN(MaxScal,TgtVol/CH150))</f>
        <v>0</v>
      </c>
      <c r="DD150" s="26" t="n">
        <f aca="false">IF(OR(AS150=0,CI150="",CI150=0),0,AS150*MIN(MaxScal,TgtVol/CI150))</f>
        <v>0</v>
      </c>
      <c r="DE150" s="26" t="n">
        <f aca="false">IF(OR(AT150=0,CJ150="",CJ150=0),0,AT150*MIN(MaxScal,TgtVol/CJ150))</f>
        <v>0</v>
      </c>
      <c r="DF150" s="26" t="n">
        <f aca="false">IF(OR(AU150=0,CK150="",CK150=0),0,AU150*MIN(MaxScal,TgtVol/CK150))</f>
        <v>0</v>
      </c>
      <c r="DG150" s="26" t="n">
        <f aca="false">IF(OR(AV150=0,CL150="",CL150=0),0,AV150*MIN(MaxScal,TgtVol/CL150))</f>
        <v>0</v>
      </c>
      <c r="DH150" s="26" t="n">
        <f aca="false">IF(OR(AW150=0,CM150="",CM150=0),0,AW150*MIN(MaxScal,TgtVol/CM150))</f>
        <v>0</v>
      </c>
      <c r="DI150" s="26" t="n">
        <f aca="false">IF(OR(AX150=0,CN150="",CN150=0),0,AX150*MIN(MaxScal,TgtVol/CN150))</f>
        <v>0</v>
      </c>
      <c r="DJ150" s="26" t="n">
        <f aca="false">IF(OR(AY150=0,CO150="",CO150=0),0,AY150*MIN(MaxScal,TgtVol/CO150))</f>
        <v>1.28324423316187</v>
      </c>
      <c r="DK150" s="26" t="n">
        <f aca="false">IF(OR(AZ150=0,CP150="",CP150=0),0,AZ150*MIN(MaxScal,TgtVol/CP150))</f>
        <v>0</v>
      </c>
      <c r="DL150" s="26" t="n">
        <f aca="false">IF(OR(BA150=0,CQ150="",CQ150=0),0,BA150*MIN(MaxScal,TgtVol/CQ150))</f>
        <v>1.12342375260022</v>
      </c>
      <c r="DM150" s="26" t="n">
        <f aca="false">IF(OR(BB150=0,CR150="",CR150=0),0,BB150*MIN(MaxScal,TgtVol/CR150))</f>
        <v>1.60308924433011</v>
      </c>
      <c r="DN150" s="26" t="n">
        <f aca="false">IF(OR(BC150=0,CS150="",CS150=0),0,BC150*MIN(MaxScal,TgtVol/CS150))</f>
        <v>0</v>
      </c>
      <c r="DO150" s="26" t="n">
        <f aca="false">IF(OR(BD150=0,CT150="",CT150=0),0,BD150*MIN(MaxScal,TgtVol/CT150))</f>
        <v>0</v>
      </c>
      <c r="DP150" s="26" t="n">
        <f aca="false">IF(OR(BE150=0,CU150="",CU150=0),0,BE150*MIN(MaxScal,TgtVol/CU150))</f>
        <v>0</v>
      </c>
      <c r="DQ150" s="26" t="n">
        <f aca="false">IF(OR(BF150=0,CV150="",CV150=0),0,BF150*MIN(MaxScal,TgtVol/CV150))</f>
        <v>0</v>
      </c>
      <c r="DR150" s="26" t="n">
        <f aca="false">IF(OR(BG150=0,CW150="",CW150=0),0,BG150*MIN(MaxScal,TgtVol/CW150))</f>
        <v>0</v>
      </c>
      <c r="DS150" s="26" t="n">
        <f aca="false">IF(OR(BH150=0,CX150="",CX150=0),0,BH150*MIN(MaxScal,TgtVol/CX150))</f>
        <v>0</v>
      </c>
      <c r="DT150" s="26" t="n">
        <f aca="false">IF(OR(BI150=0,CY150="",CY150=0),0,BI150*MIN(MaxScal,TgtVol/CY150))</f>
        <v>0</v>
      </c>
      <c r="DU150" s="26" t="n">
        <f aca="false">IF(OR(BJ150=0,CZ150="",CZ150=0),0,BJ150*MIN(MaxScal,TgtVol/CZ150))</f>
        <v>0</v>
      </c>
      <c r="DV150" s="26" t="n">
        <f aca="false">IF(OR(BK150=0,DA150="",DA150=0),0,BK150*MIN(MaxScal,TgtVol/DA150))</f>
        <v>0</v>
      </c>
      <c r="DW150" s="26" t="n">
        <f aca="false">IF(OR(BL150=0,DB150="",DB150=0),0,BL150*MIN(MaxScal,TgtVol/DB150))</f>
        <v>0</v>
      </c>
      <c r="DX150" s="28" t="n">
        <f aca="false">IFERROR(DC149*BM150,"")</f>
        <v>0</v>
      </c>
      <c r="DY150" s="28" t="n">
        <f aca="false">IFERROR(DD149*BN150,"")</f>
        <v>-0</v>
      </c>
      <c r="DZ150" s="28" t="n">
        <f aca="false">IFERROR(DE149*BO150,"")</f>
        <v>0</v>
      </c>
      <c r="EA150" s="28" t="n">
        <f aca="false">IFERROR(DF149*BP150,"")</f>
        <v>-0</v>
      </c>
      <c r="EB150" s="28" t="n">
        <f aca="false">IFERROR(DG149*BQ150,"")</f>
        <v>-0</v>
      </c>
      <c r="EC150" s="28" t="n">
        <f aca="false">IFERROR(DH149*BR150,"")</f>
        <v>-0</v>
      </c>
      <c r="ED150" s="28" t="n">
        <f aca="false">IFERROR(DI149*BS150,"")</f>
        <v>0</v>
      </c>
      <c r="EE150" s="28" t="n">
        <f aca="false">IFERROR(DJ149*BT150,"")</f>
        <v>0</v>
      </c>
      <c r="EF150" s="28" t="n">
        <f aca="false">IFERROR(DK149*BU150,"")</f>
        <v>0</v>
      </c>
      <c r="EG150" s="28" t="n">
        <f aca="false">IFERROR(DL149*BV150,"")</f>
        <v>-0</v>
      </c>
      <c r="EH150" s="28" t="n">
        <f aca="false">IFERROR(DM149*BW150,"")</f>
        <v>-0.00185931835785039</v>
      </c>
      <c r="EI150" s="28" t="n">
        <f aca="false">IFERROR(DN149*BX150,"")</f>
        <v>-0</v>
      </c>
      <c r="EJ150" s="28" t="n">
        <f aca="false">IFERROR(DO149*BY150,"")</f>
        <v>-0</v>
      </c>
      <c r="EK150" s="28" t="n">
        <f aca="false">IFERROR(DP149*BZ150,"")</f>
        <v>-0</v>
      </c>
      <c r="EL150" s="28" t="n">
        <f aca="false">IFERROR(DQ149*CA150,"")</f>
        <v>-0</v>
      </c>
      <c r="EM150" s="28" t="n">
        <f aca="false">IFERROR(DR149*CB150,"")</f>
        <v>-0</v>
      </c>
      <c r="EN150" s="28" t="n">
        <f aca="false">IFERROR(DS149*CC150,"")</f>
        <v>0</v>
      </c>
      <c r="EO150" s="28" t="n">
        <f aca="false">IFERROR(DT149*CD150,"")</f>
        <v>-0</v>
      </c>
      <c r="EP150" s="28" t="n">
        <f aca="false">IFERROR(DU149*CE150,"")</f>
        <v>-0</v>
      </c>
      <c r="EQ150" s="28" t="n">
        <f aca="false">IFERROR(DV149*CF150,"")</f>
        <v>-0</v>
      </c>
      <c r="ER150" s="28" t="n">
        <f aca="false">IFERROR(DW149*CG150,"")</f>
        <v>-0</v>
      </c>
      <c r="ES150" s="28" t="n">
        <f aca="false">IF(ROW()=4,"",SUM(DX150:ER150))</f>
        <v>-0.00185931835785039</v>
      </c>
      <c r="ET150" s="29" t="n">
        <f aca="false">COUNTIF(AR150:BL150,"&gt;0")</f>
        <v>3</v>
      </c>
    </row>
    <row r="151" customFormat="false" ht="15" hidden="false" customHeight="false" outlineLevel="0" collapsed="false">
      <c r="A151" s="19" t="n">
        <v>42490</v>
      </c>
      <c r="B151" s="23" t="n">
        <f aca="false">ABS(Rates_Data!AD151-Rates_Data!AE151)</f>
        <v>0.64097972972973</v>
      </c>
      <c r="C151" s="23" t="n">
        <f aca="false">ABS(Rates_Data!AD151-Rates_Data!AF151)</f>
        <v>0.0425405405405405</v>
      </c>
      <c r="D151" s="23" t="n">
        <f aca="false">ABS(Rates_Data!AD151-Rates_Data!AG151)</f>
        <v>0.0259662162162164</v>
      </c>
      <c r="E151" s="23" t="n">
        <f aca="false">ABS(Rates_Data!AD151-Rates_Data!AH151)</f>
        <v>0.547486486486487</v>
      </c>
      <c r="F151" s="23" t="n">
        <f aca="false">ABS(Rates_Data!AD151-Rates_Data!AI151)</f>
        <v>0.499925675675676</v>
      </c>
      <c r="G151" s="23" t="n">
        <f aca="false">ABS(Rates_Data!AD151-Rates_Data!AJ151)</f>
        <v>0.896202702702703</v>
      </c>
      <c r="H151" s="23" t="n">
        <f aca="false">ABS(Rates_Data!AE151-Rates_Data!AF151)</f>
        <v>0.68352027027027</v>
      </c>
      <c r="I151" s="23" t="n">
        <f aca="false">ABS(Rates_Data!AE151-Rates_Data!AG151)</f>
        <v>0.666945945945946</v>
      </c>
      <c r="J151" s="23" t="n">
        <f aca="false">ABS(Rates_Data!AE151-Rates_Data!AH151)</f>
        <v>0.0934932432432427</v>
      </c>
      <c r="K151" s="23" t="n">
        <f aca="false">ABS(Rates_Data!AE151-Rates_Data!AI151)</f>
        <v>1.14090540540541</v>
      </c>
      <c r="L151" s="23" t="n">
        <f aca="false">ABS(Rates_Data!AE151-Rates_Data!AJ151)</f>
        <v>1.53718243243243</v>
      </c>
      <c r="M151" s="23" t="n">
        <f aca="false">ABS(Rates_Data!AF151-Rates_Data!AG151)</f>
        <v>0.0165743243243242</v>
      </c>
      <c r="N151" s="23" t="n">
        <f aca="false">ABS(Rates_Data!AF151-Rates_Data!AH151)</f>
        <v>0.590027027027028</v>
      </c>
      <c r="O151" s="23" t="n">
        <f aca="false">ABS(Rates_Data!AF151-Rates_Data!AI151)</f>
        <v>0.457385135135135</v>
      </c>
      <c r="P151" s="23" t="n">
        <f aca="false">ABS(Rates_Data!AF151-Rates_Data!AJ151)</f>
        <v>0.853662162162162</v>
      </c>
      <c r="Q151" s="23" t="n">
        <f aca="false">ABS(Rates_Data!AG151-Rates_Data!AH151)</f>
        <v>0.573452702702703</v>
      </c>
      <c r="R151" s="23" t="n">
        <f aca="false">ABS(Rates_Data!AG151-Rates_Data!AI151)</f>
        <v>0.473959459459459</v>
      </c>
      <c r="S151" s="23" t="n">
        <f aca="false">ABS(Rates_Data!AG151-Rates_Data!AJ151)</f>
        <v>0.870236486486486</v>
      </c>
      <c r="T151" s="23" t="n">
        <f aca="false">ABS(Rates_Data!AH151-Rates_Data!AI151)</f>
        <v>1.04741216216216</v>
      </c>
      <c r="U151" s="23" t="n">
        <f aca="false">ABS(Rates_Data!AH151-Rates_Data!AJ151)</f>
        <v>1.44368918918919</v>
      </c>
      <c r="V151" s="23" t="n">
        <f aca="false">ABS(Rates_Data!AI151-Rates_Data!AJ151)</f>
        <v>0.396277027027027</v>
      </c>
      <c r="W151" s="26" t="n">
        <f aca="false">IF(ROW()&lt;4+MinObs-1,"",IFERROR((B151-AVERAGE(B$4:B151))/STDEV(B$4:B151),""))</f>
        <v>0.980910681532072</v>
      </c>
      <c r="X151" s="26" t="n">
        <f aca="false">IF(ROW()&lt;4+MinObs-1,"",IFERROR((C151-AVERAGE(C$4:C151))/STDEV(C$4:C151),""))</f>
        <v>-1.0193243808751</v>
      </c>
      <c r="Y151" s="26" t="n">
        <f aca="false">IF(ROW()&lt;4+MinObs-1,"",IFERROR((D151-AVERAGE(D$4:D151))/STDEV(D$4:D151),""))</f>
        <v>-1.09327966131978</v>
      </c>
      <c r="Z151" s="26" t="n">
        <f aca="false">IF(ROW()&lt;4+MinObs-1,"",IFERROR((E151-AVERAGE(E$4:E151))/STDEV(E$4:E151),""))</f>
        <v>-0.196219530207113</v>
      </c>
      <c r="AA151" s="26" t="n">
        <f aca="false">IF(ROW()&lt;4+MinObs-1,"",IFERROR((F151-AVERAGE(F$4:F151))/STDEV(F$4:F151),""))</f>
        <v>-0.118242262098177</v>
      </c>
      <c r="AB151" s="26" t="n">
        <f aca="false">IF(ROW()&lt;4+MinObs-1,"",IFERROR((G151-AVERAGE(G$4:G151))/STDEV(G$4:G151),""))</f>
        <v>1.19714083088549</v>
      </c>
      <c r="AC151" s="26" t="n">
        <f aca="false">IF(ROW()&lt;4+MinObs-1,"",IFERROR((H151-AVERAGE(H$4:H151))/STDEV(H$4:H151),""))</f>
        <v>1.50222135504221</v>
      </c>
      <c r="AD151" s="26" t="n">
        <f aca="false">IF(ROW()&lt;4+MinObs-1,"",IFERROR((I151-AVERAGE(I$4:I151))/STDEV(I$4:I151),""))</f>
        <v>0.6837532865445</v>
      </c>
      <c r="AE151" s="26" t="n">
        <f aca="false">IF(ROW()&lt;4+MinObs-1,"",IFERROR((J151-AVERAGE(J$4:J151))/STDEV(J$4:J151),""))</f>
        <v>-1.19898369842526</v>
      </c>
      <c r="AF151" s="26" t="n">
        <f aca="false">IF(ROW()&lt;4+MinObs-1,"",IFERROR((K151-AVERAGE(K$4:K151))/STDEV(K$4:K151),""))</f>
        <v>2.31107503767747</v>
      </c>
      <c r="AG151" s="26" t="n">
        <f aca="false">IF(ROW()&lt;4+MinObs-1,"",IFERROR((L151-AVERAGE(L$4:L151))/STDEV(L$4:L151),""))</f>
        <v>2.35179658708772</v>
      </c>
      <c r="AH151" s="26" t="n">
        <f aca="false">IF(ROW()&lt;4+MinObs-1,"",IFERROR((M151-AVERAGE(M$4:M151))/STDEV(M$4:M151),""))</f>
        <v>-1.04199951770823</v>
      </c>
      <c r="AI151" s="26" t="n">
        <f aca="false">IF(ROW()&lt;4+MinObs-1,"",IFERROR((N151-AVERAGE(N$4:N151))/STDEV(N$4:N151),""))</f>
        <v>0.219912003441924</v>
      </c>
      <c r="AJ151" s="26" t="n">
        <f aca="false">IF(ROW()&lt;4+MinObs-1,"",IFERROR((O151-AVERAGE(O$4:O151))/STDEV(O$4:O151),""))</f>
        <v>0.0413173503281361</v>
      </c>
      <c r="AK151" s="26" t="n">
        <f aca="false">IF(ROW()&lt;4+MinObs-1,"",IFERROR((P151-AVERAGE(P$4:P151))/STDEV(P$4:P151),""))</f>
        <v>1.31510125520606</v>
      </c>
      <c r="AL151" s="26" t="n">
        <f aca="false">IF(ROW()&lt;4+MinObs-1,"",IFERROR((Q151-AVERAGE(Q$4:Q151))/STDEV(Q$4:Q151),""))</f>
        <v>0.338596386403039</v>
      </c>
      <c r="AM151" s="26" t="n">
        <f aca="false">IF(ROW()&lt;4+MinObs-1,"",IFERROR((R151-AVERAGE(R$4:R151))/STDEV(R$4:R151),""))</f>
        <v>-0.0150005797288935</v>
      </c>
      <c r="AN151" s="26" t="n">
        <f aca="false">IF(ROW()&lt;4+MinObs-1,"",IFERROR((S151-AVERAGE(S$4:S151))/STDEV(S$4:S151),""))</f>
        <v>0.233227860818417</v>
      </c>
      <c r="AO151" s="26" t="n">
        <f aca="false">IF(ROW()&lt;4+MinObs-1,"",IFERROR((T151-AVERAGE(T$4:T151))/STDEV(T$4:T151),""))</f>
        <v>1.14125612871025</v>
      </c>
      <c r="AP151" s="26" t="n">
        <f aca="false">IF(ROW()&lt;4+MinObs-1,"",IFERROR((U151-AVERAGE(U$4:U151))/STDEV(U$4:U151),""))</f>
        <v>1.72348165785221</v>
      </c>
      <c r="AQ151" s="26" t="n">
        <f aca="false">IF(ROW()&lt;4+MinObs-1,"",IFERROR((V151-AVERAGE(V$4:V151))/STDEV(V$4:V151),""))</f>
        <v>-0.482953356689548</v>
      </c>
      <c r="AR151" s="26" t="n">
        <f aca="false">IF(W151="",0,IF(W151&gt;=z4,w4,IF(W151&gt;=z3,w3,IF(W151&gt;=zEntry,w2,IF(AND(W151&gt;=ExitZ,AR150&gt;0),w2,0)))))</f>
        <v>0</v>
      </c>
      <c r="AS151" s="26" t="n">
        <f aca="false">IF(X151="",0,IF(X151&gt;=z4,w4,IF(X151&gt;=z3,w3,IF(X151&gt;=zEntry,w2,IF(AND(X151&gt;=ExitZ,AS150&gt;0),w2,0)))))</f>
        <v>0</v>
      </c>
      <c r="AT151" s="26" t="n">
        <f aca="false">IF(Y151="",0,IF(Y151&gt;=z4,w4,IF(Y151&gt;=z3,w3,IF(Y151&gt;=zEntry,w2,IF(AND(Y151&gt;=ExitZ,AT150&gt;0),w2,0)))))</f>
        <v>0</v>
      </c>
      <c r="AU151" s="26" t="n">
        <f aca="false">IF(Z151="",0,IF(Z151&gt;=z4,w4,IF(Z151&gt;=z3,w3,IF(Z151&gt;=zEntry,w2,IF(AND(Z151&gt;=ExitZ,AU150&gt;0),w2,0)))))</f>
        <v>0</v>
      </c>
      <c r="AV151" s="26" t="n">
        <f aca="false">IF(AA151="",0,IF(AA151&gt;=z4,w4,IF(AA151&gt;=z3,w3,IF(AA151&gt;=zEntry,w2,IF(AND(AA151&gt;=ExitZ,AV150&gt;0),w2,0)))))</f>
        <v>0</v>
      </c>
      <c r="AW151" s="26" t="n">
        <f aca="false">IF(AB151="",0,IF(AB151&gt;=z4,w4,IF(AB151&gt;=z3,w3,IF(AB151&gt;=zEntry,w2,IF(AND(AB151&gt;=ExitZ,AW150&gt;0),w2,0)))))</f>
        <v>0</v>
      </c>
      <c r="AX151" s="26" t="n">
        <f aca="false">IF(AC151="",0,IF(AC151&gt;=z4,w4,IF(AC151&gt;=z3,w3,IF(AC151&gt;=zEntry,w2,IF(AND(AC151&gt;=ExitZ,AX150&gt;0),w2,0)))))</f>
        <v>0</v>
      </c>
      <c r="AY151" s="26" t="n">
        <f aca="false">IF(AD151="",0,IF(AD151&gt;=z4,w4,IF(AD151&gt;=z3,w3,IF(AD151&gt;=zEntry,w2,IF(AND(AD151&gt;=ExitZ,AY150&gt;0),w2,0)))))</f>
        <v>0</v>
      </c>
      <c r="AZ151" s="26" t="n">
        <f aca="false">IF(AE151="",0,IF(AE151&gt;=z4,w4,IF(AE151&gt;=z3,w3,IF(AE151&gt;=zEntry,w2,IF(AND(AE151&gt;=ExitZ,AZ150&gt;0),w2,0)))))</f>
        <v>0</v>
      </c>
      <c r="BA151" s="26" t="n">
        <f aca="false">IF(AF151="",0,IF(AF151&gt;=z4,w4,IF(AF151&gt;=z3,w3,IF(AF151&gt;=zEntry,w2,IF(AND(AF151&gt;=ExitZ,BA150&gt;0),w2,0)))))</f>
        <v>1</v>
      </c>
      <c r="BB151" s="26" t="n">
        <f aca="false">IF(AG151="",0,IF(AG151&gt;=z4,w4,IF(AG151&gt;=z3,w3,IF(AG151&gt;=zEntry,w2,IF(AND(AG151&gt;=ExitZ,BB150&gt;0),w2,0)))))</f>
        <v>1</v>
      </c>
      <c r="BC151" s="26" t="n">
        <f aca="false">IF(AH151="",0,IF(AH151&gt;=z4,w4,IF(AH151&gt;=z3,w3,IF(AH151&gt;=zEntry,w2,IF(AND(AH151&gt;=ExitZ,BC150&gt;0),w2,0)))))</f>
        <v>0</v>
      </c>
      <c r="BD151" s="26" t="n">
        <f aca="false">IF(AI151="",0,IF(AI151&gt;=z4,w4,IF(AI151&gt;=z3,w3,IF(AI151&gt;=zEntry,w2,IF(AND(AI151&gt;=ExitZ,BD150&gt;0),w2,0)))))</f>
        <v>0</v>
      </c>
      <c r="BE151" s="26" t="n">
        <f aca="false">IF(AJ151="",0,IF(AJ151&gt;=z4,w4,IF(AJ151&gt;=z3,w3,IF(AJ151&gt;=zEntry,w2,IF(AND(AJ151&gt;=ExitZ,BE150&gt;0),w2,0)))))</f>
        <v>0</v>
      </c>
      <c r="BF151" s="26" t="n">
        <f aca="false">IF(AK151="",0,IF(AK151&gt;=z4,w4,IF(AK151&gt;=z3,w3,IF(AK151&gt;=zEntry,w2,IF(AND(AK151&gt;=ExitZ,BF150&gt;0),w2,0)))))</f>
        <v>0</v>
      </c>
      <c r="BG151" s="26" t="n">
        <f aca="false">IF(AL151="",0,IF(AL151&gt;=z4,w4,IF(AL151&gt;=z3,w3,IF(AL151&gt;=zEntry,w2,IF(AND(AL151&gt;=ExitZ,BG150&gt;0),w2,0)))))</f>
        <v>0</v>
      </c>
      <c r="BH151" s="26" t="n">
        <f aca="false">IF(AM151="",0,IF(AM151&gt;=z4,w4,IF(AM151&gt;=z3,w3,IF(AM151&gt;=zEntry,w2,IF(AND(AM151&gt;=ExitZ,BH150&gt;0),w2,0)))))</f>
        <v>0</v>
      </c>
      <c r="BI151" s="26" t="n">
        <f aca="false">IF(AN151="",0,IF(AN151&gt;=z4,w4,IF(AN151&gt;=z3,w3,IF(AN151&gt;=zEntry,w2,IF(AND(AN151&gt;=ExitZ,BI150&gt;0),w2,0)))))</f>
        <v>0</v>
      </c>
      <c r="BJ151" s="26" t="n">
        <f aca="false">IF(AO151="",0,IF(AO151&gt;=z4,w4,IF(AO151&gt;=z3,w3,IF(AO151&gt;=zEntry,w2,IF(AND(AO151&gt;=ExitZ,BJ150&gt;0),w2,0)))))</f>
        <v>0</v>
      </c>
      <c r="BK151" s="26" t="n">
        <f aca="false">IF(AP151="",0,IF(AP151&gt;=z4,w4,IF(AP151&gt;=z3,w3,IF(AP151&gt;=zEntry,w2,IF(AND(AP151&gt;=ExitZ,BK150&gt;0),w2,0)))))</f>
        <v>0</v>
      </c>
      <c r="BL151" s="26" t="n">
        <f aca="false">IF(AQ151="",0,IF(AQ151&gt;=z4,w4,IF(AQ151&gt;=z3,w3,IF(AQ151&gt;=zEntry,w2,IF(AND(AQ151&gt;=ExitZ,BL150&gt;0),w2,0)))))</f>
        <v>0</v>
      </c>
      <c r="BM151" s="23" t="n">
        <f aca="false">IF(Rates_Data!AD150&gt;=Rates_Data!AE150,Rates_Data!AK151-Rates_Data!AL151,Rates_Data!AL151-Rates_Data!AK151)</f>
        <v>0.002337</v>
      </c>
      <c r="BN151" s="23" t="n">
        <f aca="false">IF(Rates_Data!AD150&gt;=Rates_Data!AF150,Rates_Data!AK151-Rates_Data!AM151,Rates_Data!AM151-Rates_Data!AK151)</f>
        <v>0.002033</v>
      </c>
      <c r="BO151" s="23" t="n">
        <f aca="false">IF(Rates_Data!AD150&gt;=Rates_Data!AG150,Rates_Data!AK151-Rates_Data!AN151,Rates_Data!AN151-Rates_Data!AK151)</f>
        <v>0.007923</v>
      </c>
      <c r="BP151" s="23" t="n">
        <f aca="false">IF(Rates_Data!AD150&gt;=Rates_Data!AH150,Rates_Data!AK151-Rates_Data!AO151,Rates_Data!AO151-Rates_Data!AK151)</f>
        <v>-0.00816999999999999</v>
      </c>
      <c r="BQ151" s="23" t="n">
        <f aca="false">IF(Rates_Data!AD150&gt;=Rates_Data!AI150,Rates_Data!AK151-Rates_Data!AP151,Rates_Data!AP151-Rates_Data!AK151)</f>
        <v>0.001463</v>
      </c>
      <c r="BR151" s="23" t="n">
        <f aca="false">IF(Rates_Data!AD150&gt;=Rates_Data!AJ150,Rates_Data!AK151-Rates_Data!AQ151,Rates_Data!AQ151-Rates_Data!AK151)</f>
        <v>0.003743</v>
      </c>
      <c r="BS151" s="23" t="n">
        <f aca="false">IF(Rates_Data!AE150&gt;=Rates_Data!AF150,Rates_Data!AL151-Rates_Data!AM151,Rates_Data!AM151-Rates_Data!AL151)</f>
        <v>0.000304</v>
      </c>
      <c r="BT151" s="23" t="n">
        <f aca="false">IF(Rates_Data!AE150&gt;=Rates_Data!AG150,Rates_Data!AL151-Rates_Data!AN151,Rates_Data!AN151-Rates_Data!AL151)</f>
        <v>0.01026</v>
      </c>
      <c r="BU151" s="23" t="n">
        <f aca="false">IF(Rates_Data!AE150&gt;=Rates_Data!AH150,Rates_Data!AL151-Rates_Data!AO151,Rates_Data!AO151-Rates_Data!AL151)</f>
        <v>0.010507</v>
      </c>
      <c r="BV151" s="23" t="n">
        <f aca="false">IF(Rates_Data!AE150&gt;=Rates_Data!AI150,Rates_Data!AL151-Rates_Data!AP151,Rates_Data!AP151-Rates_Data!AL151)</f>
        <v>0.0038</v>
      </c>
      <c r="BW151" s="23" t="n">
        <f aca="false">IF(Rates_Data!AE150&gt;=Rates_Data!AJ150,Rates_Data!AL151-Rates_Data!AQ151,Rates_Data!AQ151-Rates_Data!AL151)</f>
        <v>0.00608</v>
      </c>
      <c r="BX151" s="23" t="n">
        <f aca="false">IF(Rates_Data!AF150&gt;=Rates_Data!AG150,Rates_Data!AM151-Rates_Data!AN151,Rates_Data!AN151-Rates_Data!AM151)</f>
        <v>0.00995599999999999</v>
      </c>
      <c r="BY151" s="23" t="n">
        <f aca="false">IF(Rates_Data!AF150&gt;=Rates_Data!AH150,Rates_Data!AM151-Rates_Data!AO151,Rates_Data!AO151-Rates_Data!AM151)</f>
        <v>-0.010203</v>
      </c>
      <c r="BZ151" s="23" t="n">
        <f aca="false">IF(Rates_Data!AF150&gt;=Rates_Data!AI150,Rates_Data!AM151-Rates_Data!AP151,Rates_Data!AP151-Rates_Data!AM151)</f>
        <v>0.003496</v>
      </c>
      <c r="CA151" s="23" t="n">
        <f aca="false">IF(Rates_Data!AF150&gt;=Rates_Data!AJ150,Rates_Data!AM151-Rates_Data!AQ151,Rates_Data!AQ151-Rates_Data!AM151)</f>
        <v>0.005776</v>
      </c>
      <c r="CB151" s="23" t="n">
        <f aca="false">IF(Rates_Data!AG150&gt;=Rates_Data!AH150,Rates_Data!AN151-Rates_Data!AO151,Rates_Data!AO151-Rates_Data!AN151)</f>
        <v>-0.000246999999999989</v>
      </c>
      <c r="CC151" s="23" t="n">
        <f aca="false">IF(Rates_Data!AG150&gt;=Rates_Data!AI150,Rates_Data!AN151-Rates_Data!AP151,Rates_Data!AP151-Rates_Data!AN151)</f>
        <v>0.00646</v>
      </c>
      <c r="CD151" s="23" t="n">
        <f aca="false">IF(Rates_Data!AG150&gt;=Rates_Data!AJ150,Rates_Data!AN151-Rates_Data!AQ151,Rates_Data!AQ151-Rates_Data!AN151)</f>
        <v>-0.00418</v>
      </c>
      <c r="CE151" s="23" t="n">
        <f aca="false">IF(Rates_Data!AH150&gt;=Rates_Data!AI150,Rates_Data!AO151-Rates_Data!AP151,Rates_Data!AP151-Rates_Data!AO151)</f>
        <v>-0.00670699999999999</v>
      </c>
      <c r="CF151" s="23" t="n">
        <f aca="false">IF(Rates_Data!AH150&gt;=Rates_Data!AJ150,Rates_Data!AO151-Rates_Data!AQ151,Rates_Data!AQ151-Rates_Data!AO151)</f>
        <v>-0.00442699999999999</v>
      </c>
      <c r="CG151" s="23" t="n">
        <f aca="false">IF(Rates_Data!AI150&gt;=Rates_Data!AJ150,Rates_Data!AP151-Rates_Data!AQ151,Rates_Data!AQ151-Rates_Data!AP151)</f>
        <v>0.00228</v>
      </c>
      <c r="CH151" s="27" t="n">
        <f aca="false">IF(ROW()&lt;4+VolLB,"",STDEV(INDEX($BM:$BM,ROW()-VolLB+1):INDEX($BM:$BM,ROW()))*SQRT(12))</f>
        <v>0.0220869765744431</v>
      </c>
      <c r="CI151" s="27" t="n">
        <f aca="false">IF(ROW()&lt;4+VolLB,"",STDEV(INDEX($BN:$BN,ROW()-VolLB+1):INDEX($BN:$BN,ROW()))*SQRT(12))</f>
        <v>0.020051045041997</v>
      </c>
      <c r="CJ151" s="27" t="n">
        <f aca="false">IF(ROW()&lt;4+VolLB,"",STDEV(INDEX($BO:$BO,ROW()-VolLB+1):INDEX($BO:$BO,ROW()))*SQRT(12))</f>
        <v>0.0222964854089266</v>
      </c>
      <c r="CK151" s="27" t="n">
        <f aca="false">IF(ROW()&lt;4+VolLB,"",STDEV(INDEX($BP:$BP,ROW()-VolLB+1):INDEX($BP:$BP,ROW()))*SQRT(12))</f>
        <v>0.0234111306193484</v>
      </c>
      <c r="CL151" s="27" t="n">
        <f aca="false">IF(ROW()&lt;4+VolLB,"",STDEV(INDEX($BQ:$BQ,ROW()-VolLB+1):INDEX($BQ:$BQ,ROW()))*SQRT(12))</f>
        <v>0.0188349961285344</v>
      </c>
      <c r="CM151" s="27" t="n">
        <f aca="false">IF(ROW()&lt;4+VolLB,"",STDEV(INDEX($BR:$BR,ROW()-VolLB+1):INDEX($BR:$BR,ROW()))*SQRT(12))</f>
        <v>0.0218154535842305</v>
      </c>
      <c r="CN151" s="27" t="n">
        <f aca="false">IF(ROW()&lt;4+VolLB,"",STDEV(INDEX($BS:$BS,ROW()-VolLB+1):INDEX($BS:$BS,ROW()))*SQRT(12))</f>
        <v>0.0167599931273426</v>
      </c>
      <c r="CO151" s="27" t="n">
        <f aca="false">IF(ROW()&lt;4+VolLB,"",STDEV(INDEX($BT:$BT,ROW()-VolLB+1):INDEX($BT:$BT,ROW()))*SQRT(12))</f>
        <v>0.0165341422505646</v>
      </c>
      <c r="CP151" s="27" t="n">
        <f aca="false">IF(ROW()&lt;4+VolLB,"",STDEV(INDEX($BU:$BU,ROW()-VolLB+1):INDEX($BU:$BU,ROW()))*SQRT(12))</f>
        <v>0.0192451802082396</v>
      </c>
      <c r="CQ151" s="27" t="n">
        <f aca="false">IF(ROW()&lt;4+VolLB,"",STDEV(INDEX($BV:$BV,ROW()-VolLB+1):INDEX($BV:$BV,ROW()))*SQRT(12))</f>
        <v>0.0179782779817889</v>
      </c>
      <c r="CR151" s="27" t="n">
        <f aca="false">IF(ROW()&lt;4+VolLB,"",STDEV(INDEX($BW:$BW,ROW()-VolLB+1):INDEX($BW:$BW,ROW()))*SQRT(12))</f>
        <v>0.0129204985408016</v>
      </c>
      <c r="CS151" s="27" t="n">
        <f aca="false">IF(ROW()&lt;4+VolLB,"",STDEV(INDEX($BX:$BX,ROW()-VolLB+1):INDEX($BX:$BX,ROW()))*SQRT(12))</f>
        <v>0.0176114697439725</v>
      </c>
      <c r="CT151" s="27" t="n">
        <f aca="false">IF(ROW()&lt;4+VolLB,"",STDEV(INDEX($BY:$BY,ROW()-VolLB+1):INDEX($BY:$BY,ROW()))*SQRT(12))</f>
        <v>0.0194605879449184</v>
      </c>
      <c r="CU151" s="27" t="n">
        <f aca="false">IF(ROW()&lt;4+VolLB,"",STDEV(INDEX($BZ:$BZ,ROW()-VolLB+1):INDEX($BZ:$BZ,ROW()))*SQRT(12))</f>
        <v>0.0184883861027866</v>
      </c>
      <c r="CV151" s="27" t="n">
        <f aca="false">IF(ROW()&lt;4+VolLB,"",STDEV(INDEX($CA:$CA,ROW()-VolLB+1):INDEX($CA:$CA,ROW()))*SQRT(12))</f>
        <v>0.0161993306199155</v>
      </c>
      <c r="CW151" s="27" t="n">
        <f aca="false">IF(ROW()&lt;4+VolLB,"",STDEV(INDEX($CB:$CB,ROW()-VolLB+1):INDEX($CB:$CB,ROW()))*SQRT(12))</f>
        <v>0.0188121163840653</v>
      </c>
      <c r="CX151" s="27" t="n">
        <f aca="false">IF(ROW()&lt;4+VolLB,"",STDEV(INDEX($CC:$CC,ROW()-VolLB+1):INDEX($CC:$CC,ROW()))*SQRT(12))</f>
        <v>0.0189704291838389</v>
      </c>
      <c r="CY151" s="27" t="n">
        <f aca="false">IF(ROW()&lt;4+VolLB,"",STDEV(INDEX($CD:$CD,ROW()-VolLB+1):INDEX($CD:$CD,ROW()))*SQRT(12))</f>
        <v>0.0168456397306049</v>
      </c>
      <c r="CZ151" s="27" t="n">
        <f aca="false">IF(ROW()&lt;4+VolLB,"",STDEV(INDEX($CE:$CE,ROW()-VolLB+1):INDEX($CE:$CE,ROW()))*SQRT(12))</f>
        <v>0.0203789392798406</v>
      </c>
      <c r="DA151" s="27" t="n">
        <f aca="false">IF(ROW()&lt;4+VolLB,"",STDEV(INDEX($CF:$CF,ROW()-VolLB+1):INDEX($CF:$CF,ROW()))*SQRT(12))</f>
        <v>0.0190501217563913</v>
      </c>
      <c r="DB151" s="27" t="n">
        <f aca="false">IF(ROW()&lt;4+VolLB,"",STDEV(INDEX($CG:$CG,ROW()-VolLB+1):INDEX($CG:$CG,ROW()))*SQRT(12))</f>
        <v>0.0177945868162738</v>
      </c>
      <c r="DC151" s="26" t="n">
        <f aca="false">IF(OR(AR151=0,CH151="",CH151=0),0,AR151*MIN(MaxScal,TgtVol/CH151))</f>
        <v>0</v>
      </c>
      <c r="DD151" s="26" t="n">
        <f aca="false">IF(OR(AS151=0,CI151="",CI151=0),0,AS151*MIN(MaxScal,TgtVol/CI151))</f>
        <v>0</v>
      </c>
      <c r="DE151" s="26" t="n">
        <f aca="false">IF(OR(AT151=0,CJ151="",CJ151=0),0,AT151*MIN(MaxScal,TgtVol/CJ151))</f>
        <v>0</v>
      </c>
      <c r="DF151" s="26" t="n">
        <f aca="false">IF(OR(AU151=0,CK151="",CK151=0),0,AU151*MIN(MaxScal,TgtVol/CK151))</f>
        <v>0</v>
      </c>
      <c r="DG151" s="26" t="n">
        <f aca="false">IF(OR(AV151=0,CL151="",CL151=0),0,AV151*MIN(MaxScal,TgtVol/CL151))</f>
        <v>0</v>
      </c>
      <c r="DH151" s="26" t="n">
        <f aca="false">IF(OR(AW151=0,CM151="",CM151=0),0,AW151*MIN(MaxScal,TgtVol/CM151))</f>
        <v>0</v>
      </c>
      <c r="DI151" s="26" t="n">
        <f aca="false">IF(OR(AX151=0,CN151="",CN151=0),0,AX151*MIN(MaxScal,TgtVol/CN151))</f>
        <v>0</v>
      </c>
      <c r="DJ151" s="26" t="n">
        <f aca="false">IF(OR(AY151=0,CO151="",CO151=0),0,AY151*MIN(MaxScal,TgtVol/CO151))</f>
        <v>0</v>
      </c>
      <c r="DK151" s="26" t="n">
        <f aca="false">IF(OR(AZ151=0,CP151="",CP151=0),0,AZ151*MIN(MaxScal,TgtVol/CP151))</f>
        <v>0</v>
      </c>
      <c r="DL151" s="26" t="n">
        <f aca="false">IF(OR(BA151=0,CQ151="",CQ151=0),0,BA151*MIN(MaxScal,TgtVol/CQ151))</f>
        <v>1.11245359651569</v>
      </c>
      <c r="DM151" s="26" t="n">
        <f aca="false">IF(OR(BB151=0,CR151="",CR151=0),0,BB151*MIN(MaxScal,TgtVol/CR151))</f>
        <v>1.5479278865937</v>
      </c>
      <c r="DN151" s="26" t="n">
        <f aca="false">IF(OR(BC151=0,CS151="",CS151=0),0,BC151*MIN(MaxScal,TgtVol/CS151))</f>
        <v>0</v>
      </c>
      <c r="DO151" s="26" t="n">
        <f aca="false">IF(OR(BD151=0,CT151="",CT151=0),0,BD151*MIN(MaxScal,TgtVol/CT151))</f>
        <v>0</v>
      </c>
      <c r="DP151" s="26" t="n">
        <f aca="false">IF(OR(BE151=0,CU151="",CU151=0),0,BE151*MIN(MaxScal,TgtVol/CU151))</f>
        <v>0</v>
      </c>
      <c r="DQ151" s="26" t="n">
        <f aca="false">IF(OR(BF151=0,CV151="",CV151=0),0,BF151*MIN(MaxScal,TgtVol/CV151))</f>
        <v>0</v>
      </c>
      <c r="DR151" s="26" t="n">
        <f aca="false">IF(OR(BG151=0,CW151="",CW151=0),0,BG151*MIN(MaxScal,TgtVol/CW151))</f>
        <v>0</v>
      </c>
      <c r="DS151" s="26" t="n">
        <f aca="false">IF(OR(BH151=0,CX151="",CX151=0),0,BH151*MIN(MaxScal,TgtVol/CX151))</f>
        <v>0</v>
      </c>
      <c r="DT151" s="26" t="n">
        <f aca="false">IF(OR(BI151=0,CY151="",CY151=0),0,BI151*MIN(MaxScal,TgtVol/CY151))</f>
        <v>0</v>
      </c>
      <c r="DU151" s="26" t="n">
        <f aca="false">IF(OR(BJ151=0,CZ151="",CZ151=0),0,BJ151*MIN(MaxScal,TgtVol/CZ151))</f>
        <v>0</v>
      </c>
      <c r="DV151" s="26" t="n">
        <f aca="false">IF(OR(BK151=0,DA151="",DA151=0),0,BK151*MIN(MaxScal,TgtVol/DA151))</f>
        <v>0</v>
      </c>
      <c r="DW151" s="26" t="n">
        <f aca="false">IF(OR(BL151=0,DB151="",DB151=0),0,BL151*MIN(MaxScal,TgtVol/DB151))</f>
        <v>0</v>
      </c>
      <c r="DX151" s="28" t="n">
        <f aca="false">IFERROR(DC150*BM151,"")</f>
        <v>0</v>
      </c>
      <c r="DY151" s="28" t="n">
        <f aca="false">IFERROR(DD150*BN151,"")</f>
        <v>0</v>
      </c>
      <c r="DZ151" s="28" t="n">
        <f aca="false">IFERROR(DE150*BO151,"")</f>
        <v>0</v>
      </c>
      <c r="EA151" s="28" t="n">
        <f aca="false">IFERROR(DF150*BP151,"")</f>
        <v>-0</v>
      </c>
      <c r="EB151" s="28" t="n">
        <f aca="false">IFERROR(DG150*BQ151,"")</f>
        <v>0</v>
      </c>
      <c r="EC151" s="28" t="n">
        <f aca="false">IFERROR(DH150*BR151,"")</f>
        <v>0</v>
      </c>
      <c r="ED151" s="28" t="n">
        <f aca="false">IFERROR(DI150*BS151,"")</f>
        <v>0</v>
      </c>
      <c r="EE151" s="28" t="n">
        <f aca="false">IFERROR(DJ150*BT151,"")</f>
        <v>0.0131660858322407</v>
      </c>
      <c r="EF151" s="28" t="n">
        <f aca="false">IFERROR(DK150*BU151,"")</f>
        <v>0</v>
      </c>
      <c r="EG151" s="28" t="n">
        <f aca="false">IFERROR(DL150*BV151,"")</f>
        <v>0.00426901025988084</v>
      </c>
      <c r="EH151" s="28" t="n">
        <f aca="false">IFERROR(DM150*BW151,"")</f>
        <v>0.00974678260552709</v>
      </c>
      <c r="EI151" s="28" t="n">
        <f aca="false">IFERROR(DN150*BX151,"")</f>
        <v>0</v>
      </c>
      <c r="EJ151" s="28" t="n">
        <f aca="false">IFERROR(DO150*BY151,"")</f>
        <v>-0</v>
      </c>
      <c r="EK151" s="28" t="n">
        <f aca="false">IFERROR(DP150*BZ151,"")</f>
        <v>0</v>
      </c>
      <c r="EL151" s="28" t="n">
        <f aca="false">IFERROR(DQ150*CA151,"")</f>
        <v>0</v>
      </c>
      <c r="EM151" s="28" t="n">
        <f aca="false">IFERROR(DR150*CB151,"")</f>
        <v>-0</v>
      </c>
      <c r="EN151" s="28" t="n">
        <f aca="false">IFERROR(DS150*CC151,"")</f>
        <v>0</v>
      </c>
      <c r="EO151" s="28" t="n">
        <f aca="false">IFERROR(DT150*CD151,"")</f>
        <v>-0</v>
      </c>
      <c r="EP151" s="28" t="n">
        <f aca="false">IFERROR(DU150*CE151,"")</f>
        <v>-0</v>
      </c>
      <c r="EQ151" s="28" t="n">
        <f aca="false">IFERROR(DV150*CF151,"")</f>
        <v>-0</v>
      </c>
      <c r="ER151" s="28" t="n">
        <f aca="false">IFERROR(DW150*CG151,"")</f>
        <v>0</v>
      </c>
      <c r="ES151" s="28" t="n">
        <f aca="false">IF(ROW()=4,"",SUM(DX151:ER151))</f>
        <v>0.0271818786976487</v>
      </c>
      <c r="ET151" s="29" t="n">
        <f aca="false">COUNTIF(AR151:BL151,"&gt;0")</f>
        <v>2</v>
      </c>
    </row>
    <row r="152" customFormat="false" ht="15" hidden="false" customHeight="false" outlineLevel="0" collapsed="false">
      <c r="A152" s="19" t="n">
        <v>42521</v>
      </c>
      <c r="B152" s="23" t="n">
        <f aca="false">ABS(Rates_Data!AD152-Rates_Data!AE152)</f>
        <v>0.930691275167785</v>
      </c>
      <c r="C152" s="23" t="n">
        <f aca="false">ABS(Rates_Data!AD152-Rates_Data!AF152)</f>
        <v>0.221046979865772</v>
      </c>
      <c r="D152" s="23" t="n">
        <f aca="false">ABS(Rates_Data!AD152-Rates_Data!AG152)</f>
        <v>0.250275167785235</v>
      </c>
      <c r="E152" s="23" t="n">
        <f aca="false">ABS(Rates_Data!AD152-Rates_Data!AH152)</f>
        <v>0.255758389261745</v>
      </c>
      <c r="F152" s="23" t="n">
        <f aca="false">ABS(Rates_Data!AD152-Rates_Data!AI152)</f>
        <v>0.607818791946309</v>
      </c>
      <c r="G152" s="23" t="n">
        <f aca="false">ABS(Rates_Data!AD152-Rates_Data!AJ152)</f>
        <v>1.10175838926175</v>
      </c>
      <c r="H152" s="23" t="n">
        <f aca="false">ABS(Rates_Data!AE152-Rates_Data!AF152)</f>
        <v>1.15173825503356</v>
      </c>
      <c r="I152" s="23" t="n">
        <f aca="false">ABS(Rates_Data!AE152-Rates_Data!AG152)</f>
        <v>1.18096644295302</v>
      </c>
      <c r="J152" s="23" t="n">
        <f aca="false">ABS(Rates_Data!AE152-Rates_Data!AH152)</f>
        <v>0.67493288590604</v>
      </c>
      <c r="K152" s="23" t="n">
        <f aca="false">ABS(Rates_Data!AE152-Rates_Data!AI152)</f>
        <v>1.53851006711409</v>
      </c>
      <c r="L152" s="23" t="n">
        <f aca="false">ABS(Rates_Data!AE152-Rates_Data!AJ152)</f>
        <v>2.03244966442953</v>
      </c>
      <c r="M152" s="23" t="n">
        <f aca="false">ABS(Rates_Data!AF152-Rates_Data!AG152)</f>
        <v>0.0292281879194631</v>
      </c>
      <c r="N152" s="23" t="n">
        <f aca="false">ABS(Rates_Data!AF152-Rates_Data!AH152)</f>
        <v>0.476805369127517</v>
      </c>
      <c r="O152" s="23" t="n">
        <f aca="false">ABS(Rates_Data!AF152-Rates_Data!AI152)</f>
        <v>0.386771812080537</v>
      </c>
      <c r="P152" s="23" t="n">
        <f aca="false">ABS(Rates_Data!AF152-Rates_Data!AJ152)</f>
        <v>0.880711409395973</v>
      </c>
      <c r="Q152" s="23" t="n">
        <f aca="false">ABS(Rates_Data!AG152-Rates_Data!AH152)</f>
        <v>0.50603355704698</v>
      </c>
      <c r="R152" s="23" t="n">
        <f aca="false">ABS(Rates_Data!AG152-Rates_Data!AI152)</f>
        <v>0.357543624161074</v>
      </c>
      <c r="S152" s="23" t="n">
        <f aca="false">ABS(Rates_Data!AG152-Rates_Data!AJ152)</f>
        <v>0.85148322147651</v>
      </c>
      <c r="T152" s="23" t="n">
        <f aca="false">ABS(Rates_Data!AH152-Rates_Data!AI152)</f>
        <v>0.863577181208054</v>
      </c>
      <c r="U152" s="23" t="n">
        <f aca="false">ABS(Rates_Data!AH152-Rates_Data!AJ152)</f>
        <v>1.35751677852349</v>
      </c>
      <c r="V152" s="23" t="n">
        <f aca="false">ABS(Rates_Data!AI152-Rates_Data!AJ152)</f>
        <v>0.493939597315436</v>
      </c>
      <c r="W152" s="26" t="n">
        <f aca="false">IF(ROW()&lt;4+MinObs-1,"",IFERROR((B152-AVERAGE(B$4:B152))/STDEV(B$4:B152),""))</f>
        <v>1.96859800682724</v>
      </c>
      <c r="X152" s="26" t="n">
        <f aca="false">IF(ROW()&lt;4+MinObs-1,"",IFERROR((C152-AVERAGE(C$4:C152))/STDEV(C$4:C152),""))</f>
        <v>-0.4372864813975</v>
      </c>
      <c r="Y152" s="26" t="n">
        <f aca="false">IF(ROW()&lt;4+MinObs-1,"",IFERROR((D152-AVERAGE(D$4:D152))/STDEV(D$4:D152),""))</f>
        <v>-0.595754574874897</v>
      </c>
      <c r="Z152" s="26" t="n">
        <f aca="false">IF(ROW()&lt;4+MinObs-1,"",IFERROR((E152-AVERAGE(E$4:E152))/STDEV(E$4:E152),""))</f>
        <v>-0.871172652830685</v>
      </c>
      <c r="AA152" s="26" t="n">
        <f aca="false">IF(ROW()&lt;4+MinObs-1,"",IFERROR((F152-AVERAGE(F$4:F152))/STDEV(F$4:F152),""))</f>
        <v>0.144190787749176</v>
      </c>
      <c r="AB152" s="26" t="n">
        <f aca="false">IF(ROW()&lt;4+MinObs-1,"",IFERROR((G152-AVERAGE(G$4:G152))/STDEV(G$4:G152),""))</f>
        <v>1.74019661953093</v>
      </c>
      <c r="AC152" s="26" t="n">
        <f aca="false">IF(ROW()&lt;4+MinObs-1,"",IFERROR((H152-AVERAGE(H$4:H152))/STDEV(H$4:H152),""))</f>
        <v>3.31020651733431</v>
      </c>
      <c r="AD152" s="26" t="n">
        <f aca="false">IF(ROW()&lt;4+MinObs-1,"",IFERROR((I152-AVERAGE(I$4:I152))/STDEV(I$4:I152),""))</f>
        <v>1.95697703674128</v>
      </c>
      <c r="AE152" s="26" t="n">
        <f aca="false">IF(ROW()&lt;4+MinObs-1,"",IFERROR((J152-AVERAGE(J$4:J152))/STDEV(J$4:J152),""))</f>
        <v>0.539022932100947</v>
      </c>
      <c r="AF152" s="26" t="n">
        <f aca="false">IF(ROW()&lt;4+MinObs-1,"",IFERROR((K152-AVERAGE(K$4:K152))/STDEV(K$4:K152),""))</f>
        <v>3.39503632562888</v>
      </c>
      <c r="AG152" s="26" t="n">
        <f aca="false">IF(ROW()&lt;4+MinObs-1,"",IFERROR((L152-AVERAGE(L$4:L152))/STDEV(L$4:L152),""))</f>
        <v>3.32975050134346</v>
      </c>
      <c r="AH152" s="26" t="n">
        <f aca="false">IF(ROW()&lt;4+MinObs-1,"",IFERROR((M152-AVERAGE(M$4:M152))/STDEV(M$4:M152),""))</f>
        <v>-1.00590124071797</v>
      </c>
      <c r="AI152" s="26" t="n">
        <f aca="false">IF(ROW()&lt;4+MinObs-1,"",IFERROR((N152-AVERAGE(N$4:N152))/STDEV(N$4:N152),""))</f>
        <v>-0.0809766516206459</v>
      </c>
      <c r="AJ152" s="26" t="n">
        <f aca="false">IF(ROW()&lt;4+MinObs-1,"",IFERROR((O152-AVERAGE(O$4:O152))/STDEV(O$4:O152),""))</f>
        <v>-0.161609417858969</v>
      </c>
      <c r="AK152" s="26" t="n">
        <f aca="false">IF(ROW()&lt;4+MinObs-1,"",IFERROR((P152-AVERAGE(P$4:P152))/STDEV(P$4:P152),""))</f>
        <v>1.38927738066363</v>
      </c>
      <c r="AL152" s="26" t="n">
        <f aca="false">IF(ROW()&lt;4+MinObs-1,"",IFERROR((Q152-AVERAGE(Q$4:Q152))/STDEV(Q$4:Q152),""))</f>
        <v>0.171160654181044</v>
      </c>
      <c r="AM152" s="26" t="n">
        <f aca="false">IF(ROW()&lt;4+MinObs-1,"",IFERROR((R152-AVERAGE(R$4:R152))/STDEV(R$4:R152),""))</f>
        <v>-0.27067544322429</v>
      </c>
      <c r="AN152" s="26" t="n">
        <f aca="false">IF(ROW()&lt;4+MinObs-1,"",IFERROR((S152-AVERAGE(S$4:S152))/STDEV(S$4:S152),""))</f>
        <v>0.195478794613129</v>
      </c>
      <c r="AO152" s="26" t="n">
        <f aca="false">IF(ROW()&lt;4+MinObs-1,"",IFERROR((T152-AVERAGE(T$4:T152))/STDEV(T$4:T152),""))</f>
        <v>0.656046598481927</v>
      </c>
      <c r="AP152" s="26" t="n">
        <f aca="false">IF(ROW()&lt;4+MinObs-1,"",IFERROR((U152-AVERAGE(U$4:U152))/STDEV(U$4:U152),""))</f>
        <v>1.49800488354132</v>
      </c>
      <c r="AQ152" s="26" t="n">
        <f aca="false">IF(ROW()&lt;4+MinObs-1,"",IFERROR((V152-AVERAGE(V$4:V152))/STDEV(V$4:V152),""))</f>
        <v>-0.305004248377487</v>
      </c>
      <c r="AR152" s="26" t="n">
        <f aca="false">IF(W152="",0,IF(W152&gt;=z4,w4,IF(W152&gt;=z3,w3,IF(W152&gt;=zEntry,w2,IF(AND(W152&gt;=ExitZ,AR151&gt;0),w2,0)))))</f>
        <v>0</v>
      </c>
      <c r="AS152" s="26" t="n">
        <f aca="false">IF(X152="",0,IF(X152&gt;=z4,w4,IF(X152&gt;=z3,w3,IF(X152&gt;=zEntry,w2,IF(AND(X152&gt;=ExitZ,AS151&gt;0),w2,0)))))</f>
        <v>0</v>
      </c>
      <c r="AT152" s="26" t="n">
        <f aca="false">IF(Y152="",0,IF(Y152&gt;=z4,w4,IF(Y152&gt;=z3,w3,IF(Y152&gt;=zEntry,w2,IF(AND(Y152&gt;=ExitZ,AT151&gt;0),w2,0)))))</f>
        <v>0</v>
      </c>
      <c r="AU152" s="26" t="n">
        <f aca="false">IF(Z152="",0,IF(Z152&gt;=z4,w4,IF(Z152&gt;=z3,w3,IF(Z152&gt;=zEntry,w2,IF(AND(Z152&gt;=ExitZ,AU151&gt;0),w2,0)))))</f>
        <v>0</v>
      </c>
      <c r="AV152" s="26" t="n">
        <f aca="false">IF(AA152="",0,IF(AA152&gt;=z4,w4,IF(AA152&gt;=z3,w3,IF(AA152&gt;=zEntry,w2,IF(AND(AA152&gt;=ExitZ,AV151&gt;0),w2,0)))))</f>
        <v>0</v>
      </c>
      <c r="AW152" s="26" t="n">
        <f aca="false">IF(AB152="",0,IF(AB152&gt;=z4,w4,IF(AB152&gt;=z3,w3,IF(AB152&gt;=zEntry,w2,IF(AND(AB152&gt;=ExitZ,AW151&gt;0),w2,0)))))</f>
        <v>0</v>
      </c>
      <c r="AX152" s="26" t="n">
        <f aca="false">IF(AC152="",0,IF(AC152&gt;=z4,w4,IF(AC152&gt;=z3,w3,IF(AC152&gt;=zEntry,w2,IF(AND(AC152&gt;=ExitZ,AX151&gt;0),w2,0)))))</f>
        <v>1.5</v>
      </c>
      <c r="AY152" s="26" t="n">
        <f aca="false">IF(AD152="",0,IF(AD152&gt;=z4,w4,IF(AD152&gt;=z3,w3,IF(AD152&gt;=zEntry,w2,IF(AND(AD152&gt;=ExitZ,AY151&gt;0),w2,0)))))</f>
        <v>0</v>
      </c>
      <c r="AZ152" s="26" t="n">
        <f aca="false">IF(AE152="",0,IF(AE152&gt;=z4,w4,IF(AE152&gt;=z3,w3,IF(AE152&gt;=zEntry,w2,IF(AND(AE152&gt;=ExitZ,AZ151&gt;0),w2,0)))))</f>
        <v>0</v>
      </c>
      <c r="BA152" s="26" t="n">
        <f aca="false">IF(AF152="",0,IF(AF152&gt;=z4,w4,IF(AF152&gt;=z3,w3,IF(AF152&gt;=zEntry,w2,IF(AND(AF152&gt;=ExitZ,BA151&gt;0),w2,0)))))</f>
        <v>1.5</v>
      </c>
      <c r="BB152" s="26" t="n">
        <f aca="false">IF(AG152="",0,IF(AG152&gt;=z4,w4,IF(AG152&gt;=z3,w3,IF(AG152&gt;=zEntry,w2,IF(AND(AG152&gt;=ExitZ,BB151&gt;0),w2,0)))))</f>
        <v>1.5</v>
      </c>
      <c r="BC152" s="26" t="n">
        <f aca="false">IF(AH152="",0,IF(AH152&gt;=z4,w4,IF(AH152&gt;=z3,w3,IF(AH152&gt;=zEntry,w2,IF(AND(AH152&gt;=ExitZ,BC151&gt;0),w2,0)))))</f>
        <v>0</v>
      </c>
      <c r="BD152" s="26" t="n">
        <f aca="false">IF(AI152="",0,IF(AI152&gt;=z4,w4,IF(AI152&gt;=z3,w3,IF(AI152&gt;=zEntry,w2,IF(AND(AI152&gt;=ExitZ,BD151&gt;0),w2,0)))))</f>
        <v>0</v>
      </c>
      <c r="BE152" s="26" t="n">
        <f aca="false">IF(AJ152="",0,IF(AJ152&gt;=z4,w4,IF(AJ152&gt;=z3,w3,IF(AJ152&gt;=zEntry,w2,IF(AND(AJ152&gt;=ExitZ,BE151&gt;0),w2,0)))))</f>
        <v>0</v>
      </c>
      <c r="BF152" s="26" t="n">
        <f aca="false">IF(AK152="",0,IF(AK152&gt;=z4,w4,IF(AK152&gt;=z3,w3,IF(AK152&gt;=zEntry,w2,IF(AND(AK152&gt;=ExitZ,BF151&gt;0),w2,0)))))</f>
        <v>0</v>
      </c>
      <c r="BG152" s="26" t="n">
        <f aca="false">IF(AL152="",0,IF(AL152&gt;=z4,w4,IF(AL152&gt;=z3,w3,IF(AL152&gt;=zEntry,w2,IF(AND(AL152&gt;=ExitZ,BG151&gt;0),w2,0)))))</f>
        <v>0</v>
      </c>
      <c r="BH152" s="26" t="n">
        <f aca="false">IF(AM152="",0,IF(AM152&gt;=z4,w4,IF(AM152&gt;=z3,w3,IF(AM152&gt;=zEntry,w2,IF(AND(AM152&gt;=ExitZ,BH151&gt;0),w2,0)))))</f>
        <v>0</v>
      </c>
      <c r="BI152" s="26" t="n">
        <f aca="false">IF(AN152="",0,IF(AN152&gt;=z4,w4,IF(AN152&gt;=z3,w3,IF(AN152&gt;=zEntry,w2,IF(AND(AN152&gt;=ExitZ,BI151&gt;0),w2,0)))))</f>
        <v>0</v>
      </c>
      <c r="BJ152" s="26" t="n">
        <f aca="false">IF(AO152="",0,IF(AO152&gt;=z4,w4,IF(AO152&gt;=z3,w3,IF(AO152&gt;=zEntry,w2,IF(AND(AO152&gt;=ExitZ,BJ151&gt;0),w2,0)))))</f>
        <v>0</v>
      </c>
      <c r="BK152" s="26" t="n">
        <f aca="false">IF(AP152="",0,IF(AP152&gt;=z4,w4,IF(AP152&gt;=z3,w3,IF(AP152&gt;=zEntry,w2,IF(AND(AP152&gt;=ExitZ,BK151&gt;0),w2,0)))))</f>
        <v>0</v>
      </c>
      <c r="BL152" s="26" t="n">
        <f aca="false">IF(AQ152="",0,IF(AQ152&gt;=z4,w4,IF(AQ152&gt;=z3,w3,IF(AQ152&gt;=zEntry,w2,IF(AND(AQ152&gt;=ExitZ,BL151&gt;0),w2,0)))))</f>
        <v>0</v>
      </c>
      <c r="BM152" s="23" t="n">
        <f aca="false">IF(Rates_Data!AD151&gt;=Rates_Data!AE151,Rates_Data!AK152-Rates_Data!AL152,Rates_Data!AL152-Rates_Data!AK152)</f>
        <v>-0.00398999999999999</v>
      </c>
      <c r="BN152" s="23" t="n">
        <f aca="false">IF(Rates_Data!AD151&gt;=Rates_Data!AF151,Rates_Data!AK152-Rates_Data!AM152,Rates_Data!AM152-Rates_Data!AK152)</f>
        <v>-0.000152000000000008</v>
      </c>
      <c r="BO152" s="23" t="n">
        <f aca="false">IF(Rates_Data!AD151&gt;=Rates_Data!AG151,Rates_Data!AK152-Rates_Data!AN152,Rates_Data!AN152-Rates_Data!AK152)</f>
        <v>-0.000399000000000007</v>
      </c>
      <c r="BP152" s="23" t="n">
        <f aca="false">IF(Rates_Data!AD151&gt;=Rates_Data!AH151,Rates_Data!AK152-Rates_Data!AO152,Rates_Data!AO152-Rates_Data!AK152)</f>
        <v>0.007828</v>
      </c>
      <c r="BQ152" s="23" t="n">
        <f aca="false">IF(Rates_Data!AD151&gt;=Rates_Data!AI151,Rates_Data!AK152-Rates_Data!AP152,Rates_Data!AP152-Rates_Data!AK152)</f>
        <v>-0.00342</v>
      </c>
      <c r="BR152" s="23" t="n">
        <f aca="false">IF(Rates_Data!AD151&gt;=Rates_Data!AJ151,Rates_Data!AK152-Rates_Data!AQ152,Rates_Data!AQ152-Rates_Data!AK152)</f>
        <v>-0.002812</v>
      </c>
      <c r="BS152" s="23" t="n">
        <f aca="false">IF(Rates_Data!AE151&gt;=Rates_Data!AF151,Rates_Data!AL152-Rates_Data!AM152,Rates_Data!AM152-Rates_Data!AL152)</f>
        <v>-0.004142</v>
      </c>
      <c r="BT152" s="23" t="n">
        <f aca="false">IF(Rates_Data!AE151&gt;=Rates_Data!AG151,Rates_Data!AL152-Rates_Data!AN152,Rates_Data!AN152-Rates_Data!AL152)</f>
        <v>-0.004389</v>
      </c>
      <c r="BU152" s="23" t="n">
        <f aca="false">IF(Rates_Data!AE151&gt;=Rates_Data!AH151,Rates_Data!AL152-Rates_Data!AO152,Rates_Data!AO152-Rates_Data!AL152)</f>
        <v>-0.011818</v>
      </c>
      <c r="BV152" s="23" t="n">
        <f aca="false">IF(Rates_Data!AE151&gt;=Rates_Data!AI151,Rates_Data!AL152-Rates_Data!AP152,Rates_Data!AP152-Rates_Data!AL152)</f>
        <v>-0.00741</v>
      </c>
      <c r="BW152" s="23" t="n">
        <f aca="false">IF(Rates_Data!AE151&gt;=Rates_Data!AJ151,Rates_Data!AL152-Rates_Data!AQ152,Rates_Data!AQ152-Rates_Data!AL152)</f>
        <v>-0.00680199999999999</v>
      </c>
      <c r="BX152" s="23" t="n">
        <f aca="false">IF(Rates_Data!AF151&gt;=Rates_Data!AG151,Rates_Data!AM152-Rates_Data!AN152,Rates_Data!AN152-Rates_Data!AM152)</f>
        <v>0.000246999999999998</v>
      </c>
      <c r="BY152" s="23" t="n">
        <f aca="false">IF(Rates_Data!AF151&gt;=Rates_Data!AH151,Rates_Data!AM152-Rates_Data!AO152,Rates_Data!AO152-Rates_Data!AM152)</f>
        <v>0.00767599999999999</v>
      </c>
      <c r="BZ152" s="23" t="n">
        <f aca="false">IF(Rates_Data!AF151&gt;=Rates_Data!AI151,Rates_Data!AM152-Rates_Data!AP152,Rates_Data!AP152-Rates_Data!AM152)</f>
        <v>-0.003268</v>
      </c>
      <c r="CA152" s="23" t="n">
        <f aca="false">IF(Rates_Data!AF151&gt;=Rates_Data!AJ151,Rates_Data!AM152-Rates_Data!AQ152,Rates_Data!AQ152-Rates_Data!AM152)</f>
        <v>-0.00265999999999999</v>
      </c>
      <c r="CB152" s="23" t="n">
        <f aca="false">IF(Rates_Data!AG151&gt;=Rates_Data!AH151,Rates_Data!AN152-Rates_Data!AO152,Rates_Data!AO152-Rates_Data!AN152)</f>
        <v>0.00742899999999999</v>
      </c>
      <c r="CC152" s="23" t="n">
        <f aca="false">IF(Rates_Data!AG151&gt;=Rates_Data!AI151,Rates_Data!AN152-Rates_Data!AP152,Rates_Data!AP152-Rates_Data!AN152)</f>
        <v>-0.003021</v>
      </c>
      <c r="CD152" s="23" t="n">
        <f aca="false">IF(Rates_Data!AG151&gt;=Rates_Data!AJ151,Rates_Data!AN152-Rates_Data!AQ152,Rates_Data!AQ152-Rates_Data!AN152)</f>
        <v>-0.002413</v>
      </c>
      <c r="CE152" s="23" t="n">
        <f aca="false">IF(Rates_Data!AH151&gt;=Rates_Data!AI151,Rates_Data!AO152-Rates_Data!AP152,Rates_Data!AP152-Rates_Data!AO152)</f>
        <v>0.00440799999999999</v>
      </c>
      <c r="CF152" s="23" t="n">
        <f aca="false">IF(Rates_Data!AH151&gt;=Rates_Data!AJ151,Rates_Data!AO152-Rates_Data!AQ152,Rates_Data!AQ152-Rates_Data!AO152)</f>
        <v>0.005016</v>
      </c>
      <c r="CG152" s="23" t="n">
        <f aca="false">IF(Rates_Data!AI151&gt;=Rates_Data!AJ151,Rates_Data!AP152-Rates_Data!AQ152,Rates_Data!AQ152-Rates_Data!AP152)</f>
        <v>0.000608000000000002</v>
      </c>
      <c r="CH152" s="27" t="n">
        <f aca="false">IF(ROW()&lt;4+VolLB,"",STDEV(INDEX($BM:$BM,ROW()-VolLB+1):INDEX($BM:$BM,ROW()))*SQRT(12))</f>
        <v>0.0220244790382148</v>
      </c>
      <c r="CI152" s="27" t="n">
        <f aca="false">IF(ROW()&lt;4+VolLB,"",STDEV(INDEX($BN:$BN,ROW()-VolLB+1):INDEX($BN:$BN,ROW()))*SQRT(12))</f>
        <v>0.0192084216954067</v>
      </c>
      <c r="CJ152" s="27" t="n">
        <f aca="false">IF(ROW()&lt;4+VolLB,"",STDEV(INDEX($BO:$BO,ROW()-VolLB+1):INDEX($BO:$BO,ROW()))*SQRT(12))</f>
        <v>0.0223445268483401</v>
      </c>
      <c r="CK152" s="27" t="n">
        <f aca="false">IF(ROW()&lt;4+VolLB,"",STDEV(INDEX($BP:$BP,ROW()-VolLB+1):INDEX($BP:$BP,ROW()))*SQRT(12))</f>
        <v>0.0237580743151019</v>
      </c>
      <c r="CL152" s="27" t="n">
        <f aca="false">IF(ROW()&lt;4+VolLB,"",STDEV(INDEX($BQ:$BQ,ROW()-VolLB+1):INDEX($BQ:$BQ,ROW()))*SQRT(12))</f>
        <v>0.0188903343498102</v>
      </c>
      <c r="CM152" s="27" t="n">
        <f aca="false">IF(ROW()&lt;4+VolLB,"",STDEV(INDEX($BR:$BR,ROW()-VolLB+1):INDEX($BR:$BR,ROW()))*SQRT(12))</f>
        <v>0.021431983557069</v>
      </c>
      <c r="CN152" s="27" t="n">
        <f aca="false">IF(ROW()&lt;4+VolLB,"",STDEV(INDEX($BS:$BS,ROW()-VolLB+1):INDEX($BS:$BS,ROW()))*SQRT(12))</f>
        <v>0.0167814335672322</v>
      </c>
      <c r="CO152" s="27" t="n">
        <f aca="false">IF(ROW()&lt;4+VolLB,"",STDEV(INDEX($BT:$BT,ROW()-VolLB+1):INDEX($BT:$BT,ROW()))*SQRT(12))</f>
        <v>0.0165856495386538</v>
      </c>
      <c r="CP152" s="27" t="n">
        <f aca="false">IF(ROW()&lt;4+VolLB,"",STDEV(INDEX($BU:$BU,ROW()-VolLB+1):INDEX($BU:$BU,ROW()))*SQRT(12))</f>
        <v>0.0204499082673458</v>
      </c>
      <c r="CQ152" s="27" t="n">
        <f aca="false">IF(ROW()&lt;4+VolLB,"",STDEV(INDEX($BV:$BV,ROW()-VolLB+1):INDEX($BV:$BV,ROW()))*SQRT(12))</f>
        <v>0.0183254389085358</v>
      </c>
      <c r="CR152" s="27" t="n">
        <f aca="false">IF(ROW()&lt;4+VolLB,"",STDEV(INDEX($BW:$BW,ROW()-VolLB+1):INDEX($BW:$BW,ROW()))*SQRT(12))</f>
        <v>0.0134190610983744</v>
      </c>
      <c r="CS152" s="27" t="n">
        <f aca="false">IF(ROW()&lt;4+VolLB,"",STDEV(INDEX($BX:$BX,ROW()-VolLB+1):INDEX($BX:$BX,ROW()))*SQRT(12))</f>
        <v>0.0169306321483534</v>
      </c>
      <c r="CT152" s="27" t="n">
        <f aca="false">IF(ROW()&lt;4+VolLB,"",STDEV(INDEX($BY:$BY,ROW()-VolLB+1):INDEX($BY:$BY,ROW()))*SQRT(12))</f>
        <v>0.0192763938385541</v>
      </c>
      <c r="CU152" s="27" t="n">
        <f aca="false">IF(ROW()&lt;4+VolLB,"",STDEV(INDEX($BZ:$BZ,ROW()-VolLB+1):INDEX($BZ:$BZ,ROW()))*SQRT(12))</f>
        <v>0.017792074037134</v>
      </c>
      <c r="CV152" s="27" t="n">
        <f aca="false">IF(ROW()&lt;4+VolLB,"",STDEV(INDEX($CA:$CA,ROW()-VolLB+1):INDEX($CA:$CA,ROW()))*SQRT(12))</f>
        <v>0.0159191986625314</v>
      </c>
      <c r="CW152" s="27" t="n">
        <f aca="false">IF(ROW()&lt;4+VolLB,"",STDEV(INDEX($CB:$CB,ROW()-VolLB+1):INDEX($CB:$CB,ROW()))*SQRT(12))</f>
        <v>0.0191103223196759</v>
      </c>
      <c r="CX152" s="27" t="n">
        <f aca="false">IF(ROW()&lt;4+VolLB,"",STDEV(INDEX($CC:$CC,ROW()-VolLB+1):INDEX($CC:$CC,ROW()))*SQRT(12))</f>
        <v>0.0190958954682239</v>
      </c>
      <c r="CY152" s="27" t="n">
        <f aca="false">IF(ROW()&lt;4+VolLB,"",STDEV(INDEX($CD:$CD,ROW()-VolLB+1):INDEX($CD:$CD,ROW()))*SQRT(12))</f>
        <v>0.0166948792294438</v>
      </c>
      <c r="CZ152" s="27" t="n">
        <f aca="false">IF(ROW()&lt;4+VolLB,"",STDEV(INDEX($CE:$CE,ROW()-VolLB+1):INDEX($CE:$CE,ROW()))*SQRT(12))</f>
        <v>0.0205697709105932</v>
      </c>
      <c r="DA152" s="27" t="n">
        <f aca="false">IF(ROW()&lt;4+VolLB,"",STDEV(INDEX($CF:$CF,ROW()-VolLB+1):INDEX($CF:$CF,ROW()))*SQRT(12))</f>
        <v>0.0192912995012679</v>
      </c>
      <c r="DB152" s="27" t="n">
        <f aca="false">IF(ROW()&lt;4+VolLB,"",STDEV(INDEX($CG:$CG,ROW()-VolLB+1):INDEX($CG:$CG,ROW()))*SQRT(12))</f>
        <v>0.0176704575311989</v>
      </c>
      <c r="DC152" s="26" t="n">
        <f aca="false">IF(OR(AR152=0,CH152="",CH152=0),0,AR152*MIN(MaxScal,TgtVol/CH152))</f>
        <v>0</v>
      </c>
      <c r="DD152" s="26" t="n">
        <f aca="false">IF(OR(AS152=0,CI152="",CI152=0),0,AS152*MIN(MaxScal,TgtVol/CI152))</f>
        <v>0</v>
      </c>
      <c r="DE152" s="26" t="n">
        <f aca="false">IF(OR(AT152=0,CJ152="",CJ152=0),0,AT152*MIN(MaxScal,TgtVol/CJ152))</f>
        <v>0</v>
      </c>
      <c r="DF152" s="26" t="n">
        <f aca="false">IF(OR(AU152=0,CK152="",CK152=0),0,AU152*MIN(MaxScal,TgtVol/CK152))</f>
        <v>0</v>
      </c>
      <c r="DG152" s="26" t="n">
        <f aca="false">IF(OR(AV152=0,CL152="",CL152=0),0,AV152*MIN(MaxScal,TgtVol/CL152))</f>
        <v>0</v>
      </c>
      <c r="DH152" s="26" t="n">
        <f aca="false">IF(OR(AW152=0,CM152="",CM152=0),0,AW152*MIN(MaxScal,TgtVol/CM152))</f>
        <v>0</v>
      </c>
      <c r="DI152" s="26" t="n">
        <f aca="false">IF(OR(AX152=0,CN152="",CN152=0),0,AX152*MIN(MaxScal,TgtVol/CN152))</f>
        <v>1.78768994197126</v>
      </c>
      <c r="DJ152" s="26" t="n">
        <f aca="false">IF(OR(AY152=0,CO152="",CO152=0),0,AY152*MIN(MaxScal,TgtVol/CO152))</f>
        <v>0</v>
      </c>
      <c r="DK152" s="26" t="n">
        <f aca="false">IF(OR(AZ152=0,CP152="",CP152=0),0,AZ152*MIN(MaxScal,TgtVol/CP152))</f>
        <v>0</v>
      </c>
      <c r="DL152" s="26" t="n">
        <f aca="false">IF(OR(BA152=0,CQ152="",CQ152=0),0,BA152*MIN(MaxScal,TgtVol/CQ152))</f>
        <v>1.63706856625553</v>
      </c>
      <c r="DM152" s="26" t="n">
        <f aca="false">IF(OR(BB152=0,CR152="",CR152=0),0,BB152*MIN(MaxScal,TgtVol/CR152))</f>
        <v>2.23562585937061</v>
      </c>
      <c r="DN152" s="26" t="n">
        <f aca="false">IF(OR(BC152=0,CS152="",CS152=0),0,BC152*MIN(MaxScal,TgtVol/CS152))</f>
        <v>0</v>
      </c>
      <c r="DO152" s="26" t="n">
        <f aca="false">IF(OR(BD152=0,CT152="",CT152=0),0,BD152*MIN(MaxScal,TgtVol/CT152))</f>
        <v>0</v>
      </c>
      <c r="DP152" s="26" t="n">
        <f aca="false">IF(OR(BE152=0,CU152="",CU152=0),0,BE152*MIN(MaxScal,TgtVol/CU152))</f>
        <v>0</v>
      </c>
      <c r="DQ152" s="26" t="n">
        <f aca="false">IF(OR(BF152=0,CV152="",CV152=0),0,BF152*MIN(MaxScal,TgtVol/CV152))</f>
        <v>0</v>
      </c>
      <c r="DR152" s="26" t="n">
        <f aca="false">IF(OR(BG152=0,CW152="",CW152=0),0,BG152*MIN(MaxScal,TgtVol/CW152))</f>
        <v>0</v>
      </c>
      <c r="DS152" s="26" t="n">
        <f aca="false">IF(OR(BH152=0,CX152="",CX152=0),0,BH152*MIN(MaxScal,TgtVol/CX152))</f>
        <v>0</v>
      </c>
      <c r="DT152" s="26" t="n">
        <f aca="false">IF(OR(BI152=0,CY152="",CY152=0),0,BI152*MIN(MaxScal,TgtVol/CY152))</f>
        <v>0</v>
      </c>
      <c r="DU152" s="26" t="n">
        <f aca="false">IF(OR(BJ152=0,CZ152="",CZ152=0),0,BJ152*MIN(MaxScal,TgtVol/CZ152))</f>
        <v>0</v>
      </c>
      <c r="DV152" s="26" t="n">
        <f aca="false">IF(OR(BK152=0,DA152="",DA152=0),0,BK152*MIN(MaxScal,TgtVol/DA152))</f>
        <v>0</v>
      </c>
      <c r="DW152" s="26" t="n">
        <f aca="false">IF(OR(BL152=0,DB152="",DB152=0),0,BL152*MIN(MaxScal,TgtVol/DB152))</f>
        <v>0</v>
      </c>
      <c r="DX152" s="28" t="n">
        <f aca="false">IFERROR(DC151*BM152,"")</f>
        <v>-0</v>
      </c>
      <c r="DY152" s="28" t="n">
        <f aca="false">IFERROR(DD151*BN152,"")</f>
        <v>-0</v>
      </c>
      <c r="DZ152" s="28" t="n">
        <f aca="false">IFERROR(DE151*BO152,"")</f>
        <v>-0</v>
      </c>
      <c r="EA152" s="28" t="n">
        <f aca="false">IFERROR(DF151*BP152,"")</f>
        <v>0</v>
      </c>
      <c r="EB152" s="28" t="n">
        <f aca="false">IFERROR(DG151*BQ152,"")</f>
        <v>-0</v>
      </c>
      <c r="EC152" s="28" t="n">
        <f aca="false">IFERROR(DH151*BR152,"")</f>
        <v>-0</v>
      </c>
      <c r="ED152" s="28" t="n">
        <f aca="false">IFERROR(DI151*BS152,"")</f>
        <v>-0</v>
      </c>
      <c r="EE152" s="28" t="n">
        <f aca="false">IFERROR(DJ151*BT152,"")</f>
        <v>-0</v>
      </c>
      <c r="EF152" s="28" t="n">
        <f aca="false">IFERROR(DK151*BU152,"")</f>
        <v>-0</v>
      </c>
      <c r="EG152" s="28" t="n">
        <f aca="false">IFERROR(DL151*BV152,"")</f>
        <v>-0.00824328115018129</v>
      </c>
      <c r="EH152" s="28" t="n">
        <f aca="false">IFERROR(DM151*BW152,"")</f>
        <v>-0.0105290054846103</v>
      </c>
      <c r="EI152" s="28" t="n">
        <f aca="false">IFERROR(DN151*BX152,"")</f>
        <v>0</v>
      </c>
      <c r="EJ152" s="28" t="n">
        <f aca="false">IFERROR(DO151*BY152,"")</f>
        <v>0</v>
      </c>
      <c r="EK152" s="28" t="n">
        <f aca="false">IFERROR(DP151*BZ152,"")</f>
        <v>-0</v>
      </c>
      <c r="EL152" s="28" t="n">
        <f aca="false">IFERROR(DQ151*CA152,"")</f>
        <v>-0</v>
      </c>
      <c r="EM152" s="28" t="n">
        <f aca="false">IFERROR(DR151*CB152,"")</f>
        <v>0</v>
      </c>
      <c r="EN152" s="28" t="n">
        <f aca="false">IFERROR(DS151*CC152,"")</f>
        <v>-0</v>
      </c>
      <c r="EO152" s="28" t="n">
        <f aca="false">IFERROR(DT151*CD152,"")</f>
        <v>-0</v>
      </c>
      <c r="EP152" s="28" t="n">
        <f aca="false">IFERROR(DU151*CE152,"")</f>
        <v>0</v>
      </c>
      <c r="EQ152" s="28" t="n">
        <f aca="false">IFERROR(DV151*CF152,"")</f>
        <v>0</v>
      </c>
      <c r="ER152" s="28" t="n">
        <f aca="false">IFERROR(DW151*CG152,"")</f>
        <v>0</v>
      </c>
      <c r="ES152" s="28" t="n">
        <f aca="false">IF(ROW()=4,"",SUM(DX152:ER152))</f>
        <v>-0.0187722866347916</v>
      </c>
      <c r="ET152" s="29" t="n">
        <f aca="false">COUNTIF(AR152:BL152,"&gt;0")</f>
        <v>3</v>
      </c>
    </row>
    <row r="153" customFormat="false" ht="15" hidden="false" customHeight="false" outlineLevel="0" collapsed="false">
      <c r="A153" s="19" t="n">
        <v>42551</v>
      </c>
      <c r="B153" s="23" t="n">
        <f aca="false">ABS(Rates_Data!AD153-Rates_Data!AE153)</f>
        <v>1.09236</v>
      </c>
      <c r="C153" s="23" t="n">
        <f aca="false">ABS(Rates_Data!AD153-Rates_Data!AF153)</f>
        <v>0.142</v>
      </c>
      <c r="D153" s="23" t="n">
        <f aca="false">ABS(Rates_Data!AD153-Rates_Data!AG153)</f>
        <v>0.25854</v>
      </c>
      <c r="E153" s="23" t="n">
        <f aca="false">ABS(Rates_Data!AD153-Rates_Data!AH153)</f>
        <v>0.42888</v>
      </c>
      <c r="F153" s="23" t="n">
        <f aca="false">ABS(Rates_Data!AD153-Rates_Data!AI153)</f>
        <v>0.77164</v>
      </c>
      <c r="G153" s="23" t="n">
        <f aca="false">ABS(Rates_Data!AD153-Rates_Data!AJ153)</f>
        <v>0.89972</v>
      </c>
      <c r="H153" s="23" t="n">
        <f aca="false">ABS(Rates_Data!AE153-Rates_Data!AF153)</f>
        <v>0.95036</v>
      </c>
      <c r="I153" s="23" t="n">
        <f aca="false">ABS(Rates_Data!AE153-Rates_Data!AG153)</f>
        <v>1.3509</v>
      </c>
      <c r="J153" s="23" t="n">
        <f aca="false">ABS(Rates_Data!AE153-Rates_Data!AH153)</f>
        <v>0.66348</v>
      </c>
      <c r="K153" s="23" t="n">
        <f aca="false">ABS(Rates_Data!AE153-Rates_Data!AI153)</f>
        <v>1.864</v>
      </c>
      <c r="L153" s="23" t="n">
        <f aca="false">ABS(Rates_Data!AE153-Rates_Data!AJ153)</f>
        <v>1.99208</v>
      </c>
      <c r="M153" s="23" t="n">
        <f aca="false">ABS(Rates_Data!AF153-Rates_Data!AG153)</f>
        <v>0.40054</v>
      </c>
      <c r="N153" s="23" t="n">
        <f aca="false">ABS(Rates_Data!AF153-Rates_Data!AH153)</f>
        <v>0.28688</v>
      </c>
      <c r="O153" s="23" t="n">
        <f aca="false">ABS(Rates_Data!AF153-Rates_Data!AI153)</f>
        <v>0.91364</v>
      </c>
      <c r="P153" s="23" t="n">
        <f aca="false">ABS(Rates_Data!AF153-Rates_Data!AJ153)</f>
        <v>1.04172</v>
      </c>
      <c r="Q153" s="23" t="n">
        <f aca="false">ABS(Rates_Data!AG153-Rates_Data!AH153)</f>
        <v>0.68742</v>
      </c>
      <c r="R153" s="23" t="n">
        <f aca="false">ABS(Rates_Data!AG153-Rates_Data!AI153)</f>
        <v>0.5131</v>
      </c>
      <c r="S153" s="23" t="n">
        <f aca="false">ABS(Rates_Data!AG153-Rates_Data!AJ153)</f>
        <v>0.64118</v>
      </c>
      <c r="T153" s="23" t="n">
        <f aca="false">ABS(Rates_Data!AH153-Rates_Data!AI153)</f>
        <v>1.20052</v>
      </c>
      <c r="U153" s="23" t="n">
        <f aca="false">ABS(Rates_Data!AH153-Rates_Data!AJ153)</f>
        <v>1.3286</v>
      </c>
      <c r="V153" s="23" t="n">
        <f aca="false">ABS(Rates_Data!AI153-Rates_Data!AJ153)</f>
        <v>0.12808</v>
      </c>
      <c r="W153" s="26" t="n">
        <f aca="false">IF(ROW()&lt;4+MinObs-1,"",IFERROR((B153-AVERAGE(B$4:B153))/STDEV(B$4:B153),""))</f>
        <v>2.47157324420049</v>
      </c>
      <c r="X153" s="26" t="n">
        <f aca="false">IF(ROW()&lt;4+MinObs-1,"",IFERROR((C153-AVERAGE(C$4:C153))/STDEV(C$4:C153),""))</f>
        <v>-0.691531943127598</v>
      </c>
      <c r="Y153" s="26" t="n">
        <f aca="false">IF(ROW()&lt;4+MinObs-1,"",IFERROR((D153-AVERAGE(D$4:D153))/STDEV(D$4:D153),""))</f>
        <v>-0.574924986227952</v>
      </c>
      <c r="Z153" s="26" t="n">
        <f aca="false">IF(ROW()&lt;4+MinObs-1,"",IFERROR((E153-AVERAGE(E$4:E153))/STDEV(E$4:E153),""))</f>
        <v>-0.46534189498504</v>
      </c>
      <c r="AA153" s="26" t="n">
        <f aca="false">IF(ROW()&lt;4+MinObs-1,"",IFERROR((F153-AVERAGE(F$4:F153))/STDEV(F$4:F153),""))</f>
        <v>0.542389862493527</v>
      </c>
      <c r="AB153" s="26" t="n">
        <f aca="false">IF(ROW()&lt;4+MinObs-1,"",IFERROR((G153-AVERAGE(G$4:G153))/STDEV(G$4:G153),""))</f>
        <v>1.17716286709441</v>
      </c>
      <c r="AC153" s="26" t="n">
        <f aca="false">IF(ROW()&lt;4+MinObs-1,"",IFERROR((H153-AVERAGE(H$4:H153))/STDEV(H$4:H153),""))</f>
        <v>2.44154837608029</v>
      </c>
      <c r="AD153" s="26" t="n">
        <f aca="false">IF(ROW()&lt;4+MinObs-1,"",IFERROR((I153-AVERAGE(I$4:I153))/STDEV(I$4:I153),""))</f>
        <v>2.3324822673443</v>
      </c>
      <c r="AE153" s="26" t="n">
        <f aca="false">IF(ROW()&lt;4+MinObs-1,"",IFERROR((J153-AVERAGE(J$4:J153))/STDEV(J$4:J153),""))</f>
        <v>0.502557082105998</v>
      </c>
      <c r="AF153" s="26" t="n">
        <f aca="false">IF(ROW()&lt;4+MinObs-1,"",IFERROR((K153-AVERAGE(K$4:K153))/STDEV(K$4:K153),""))</f>
        <v>4.10120740487359</v>
      </c>
      <c r="AG153" s="26" t="n">
        <f aca="false">IF(ROW()&lt;4+MinObs-1,"",IFERROR((L153-AVERAGE(L$4:L153))/STDEV(L$4:L153),""))</f>
        <v>3.12248415358689</v>
      </c>
      <c r="AH153" s="26" t="n">
        <f aca="false">IF(ROW()&lt;4+MinObs-1,"",IFERROR((M153-AVERAGE(M$4:M153))/STDEV(M$4:M153),""))</f>
        <v>-0.147521445305074</v>
      </c>
      <c r="AI153" s="26" t="n">
        <f aca="false">IF(ROW()&lt;4+MinObs-1,"",IFERROR((N153-AVERAGE(N$4:N153))/STDEV(N$4:N153),""))</f>
        <v>-0.585241026164167</v>
      </c>
      <c r="AJ153" s="26" t="n">
        <f aca="false">IF(ROW()&lt;4+MinObs-1,"",IFERROR((O153-AVERAGE(O$4:O153))/STDEV(O$4:O153),""))</f>
        <v>1.34877550237106</v>
      </c>
      <c r="AK153" s="26" t="n">
        <f aca="false">IF(ROW()&lt;4+MinObs-1,"",IFERROR((P153-AVERAGE(P$4:P153))/STDEV(P$4:P153),""))</f>
        <v>1.88254097993125</v>
      </c>
      <c r="AL153" s="26" t="n">
        <f aca="false">IF(ROW()&lt;4+MinObs-1,"",IFERROR((Q153-AVERAGE(Q$4:Q153))/STDEV(Q$4:Q153),""))</f>
        <v>0.618662647186803</v>
      </c>
      <c r="AM153" s="26" t="n">
        <f aca="false">IF(ROW()&lt;4+MinObs-1,"",IFERROR((R153-AVERAGE(R$4:R153))/STDEV(R$4:R153),""))</f>
        <v>0.0730968665410012</v>
      </c>
      <c r="AN153" s="26" t="n">
        <f aca="false">IF(ROW()&lt;4+MinObs-1,"",IFERROR((S153-AVERAGE(S$4:S153))/STDEV(S$4:S153),""))</f>
        <v>-0.220804480625438</v>
      </c>
      <c r="AO153" s="26" t="n">
        <f aca="false">IF(ROW()&lt;4+MinObs-1,"",IFERROR((T153-AVERAGE(T$4:T153))/STDEV(T$4:T153),""))</f>
        <v>1.52405558449924</v>
      </c>
      <c r="AP153" s="26" t="n">
        <f aca="false">IF(ROW()&lt;4+MinObs-1,"",IFERROR((U153-AVERAGE(U$4:U153))/STDEV(U$4:U153),""))</f>
        <v>1.4138388328994</v>
      </c>
      <c r="AQ153" s="26" t="n">
        <f aca="false">IF(ROW()&lt;4+MinObs-1,"",IFERROR((V153-AVERAGE(V$4:V153))/STDEV(V$4:V153),""))</f>
        <v>-0.963230096636835</v>
      </c>
      <c r="AR153" s="26" t="n">
        <f aca="false">IF(W153="",0,IF(W153&gt;=z4,w4,IF(W153&gt;=z3,w3,IF(W153&gt;=zEntry,w2,IF(AND(W153&gt;=ExitZ,AR152&gt;0),w2,0)))))</f>
        <v>1</v>
      </c>
      <c r="AS153" s="26" t="n">
        <f aca="false">IF(X153="",0,IF(X153&gt;=z4,w4,IF(X153&gt;=z3,w3,IF(X153&gt;=zEntry,w2,IF(AND(X153&gt;=ExitZ,AS152&gt;0),w2,0)))))</f>
        <v>0</v>
      </c>
      <c r="AT153" s="26" t="n">
        <f aca="false">IF(Y153="",0,IF(Y153&gt;=z4,w4,IF(Y153&gt;=z3,w3,IF(Y153&gt;=zEntry,w2,IF(AND(Y153&gt;=ExitZ,AT152&gt;0),w2,0)))))</f>
        <v>0</v>
      </c>
      <c r="AU153" s="26" t="n">
        <f aca="false">IF(Z153="",0,IF(Z153&gt;=z4,w4,IF(Z153&gt;=z3,w3,IF(Z153&gt;=zEntry,w2,IF(AND(Z153&gt;=ExitZ,AU152&gt;0),w2,0)))))</f>
        <v>0</v>
      </c>
      <c r="AV153" s="26" t="n">
        <f aca="false">IF(AA153="",0,IF(AA153&gt;=z4,w4,IF(AA153&gt;=z3,w3,IF(AA153&gt;=zEntry,w2,IF(AND(AA153&gt;=ExitZ,AV152&gt;0),w2,0)))))</f>
        <v>0</v>
      </c>
      <c r="AW153" s="26" t="n">
        <f aca="false">IF(AB153="",0,IF(AB153&gt;=z4,w4,IF(AB153&gt;=z3,w3,IF(AB153&gt;=zEntry,w2,IF(AND(AB153&gt;=ExitZ,AW152&gt;0),w2,0)))))</f>
        <v>0</v>
      </c>
      <c r="AX153" s="26" t="n">
        <f aca="false">IF(AC153="",0,IF(AC153&gt;=z4,w4,IF(AC153&gt;=z3,w3,IF(AC153&gt;=zEntry,w2,IF(AND(AC153&gt;=ExitZ,AX152&gt;0),w2,0)))))</f>
        <v>1</v>
      </c>
      <c r="AY153" s="26" t="n">
        <f aca="false">IF(AD153="",0,IF(AD153&gt;=z4,w4,IF(AD153&gt;=z3,w3,IF(AD153&gt;=zEntry,w2,IF(AND(AD153&gt;=ExitZ,AY152&gt;0),w2,0)))))</f>
        <v>1</v>
      </c>
      <c r="AZ153" s="26" t="n">
        <f aca="false">IF(AE153="",0,IF(AE153&gt;=z4,w4,IF(AE153&gt;=z3,w3,IF(AE153&gt;=zEntry,w2,IF(AND(AE153&gt;=ExitZ,AZ152&gt;0),w2,0)))))</f>
        <v>0</v>
      </c>
      <c r="BA153" s="26" t="n">
        <f aca="false">IF(AF153="",0,IF(AF153&gt;=z4,w4,IF(AF153&gt;=z3,w3,IF(AF153&gt;=zEntry,w2,IF(AND(AF153&gt;=ExitZ,BA152&gt;0),w2,0)))))</f>
        <v>2</v>
      </c>
      <c r="BB153" s="26" t="n">
        <f aca="false">IF(AG153="",0,IF(AG153&gt;=z4,w4,IF(AG153&gt;=z3,w3,IF(AG153&gt;=zEntry,w2,IF(AND(AG153&gt;=ExitZ,BB152&gt;0),w2,0)))))</f>
        <v>1.5</v>
      </c>
      <c r="BC153" s="26" t="n">
        <f aca="false">IF(AH153="",0,IF(AH153&gt;=z4,w4,IF(AH153&gt;=z3,w3,IF(AH153&gt;=zEntry,w2,IF(AND(AH153&gt;=ExitZ,BC152&gt;0),w2,0)))))</f>
        <v>0</v>
      </c>
      <c r="BD153" s="26" t="n">
        <f aca="false">IF(AI153="",0,IF(AI153&gt;=z4,w4,IF(AI153&gt;=z3,w3,IF(AI153&gt;=zEntry,w2,IF(AND(AI153&gt;=ExitZ,BD152&gt;0),w2,0)))))</f>
        <v>0</v>
      </c>
      <c r="BE153" s="26" t="n">
        <f aca="false">IF(AJ153="",0,IF(AJ153&gt;=z4,w4,IF(AJ153&gt;=z3,w3,IF(AJ153&gt;=zEntry,w2,IF(AND(AJ153&gt;=ExitZ,BE152&gt;0),w2,0)))))</f>
        <v>0</v>
      </c>
      <c r="BF153" s="26" t="n">
        <f aca="false">IF(AK153="",0,IF(AK153&gt;=z4,w4,IF(AK153&gt;=z3,w3,IF(AK153&gt;=zEntry,w2,IF(AND(AK153&gt;=ExitZ,BF152&gt;0),w2,0)))))</f>
        <v>0</v>
      </c>
      <c r="BG153" s="26" t="n">
        <f aca="false">IF(AL153="",0,IF(AL153&gt;=z4,w4,IF(AL153&gt;=z3,w3,IF(AL153&gt;=zEntry,w2,IF(AND(AL153&gt;=ExitZ,BG152&gt;0),w2,0)))))</f>
        <v>0</v>
      </c>
      <c r="BH153" s="26" t="n">
        <f aca="false">IF(AM153="",0,IF(AM153&gt;=z4,w4,IF(AM153&gt;=z3,w3,IF(AM153&gt;=zEntry,w2,IF(AND(AM153&gt;=ExitZ,BH152&gt;0),w2,0)))))</f>
        <v>0</v>
      </c>
      <c r="BI153" s="26" t="n">
        <f aca="false">IF(AN153="",0,IF(AN153&gt;=z4,w4,IF(AN153&gt;=z3,w3,IF(AN153&gt;=zEntry,w2,IF(AND(AN153&gt;=ExitZ,BI152&gt;0),w2,0)))))</f>
        <v>0</v>
      </c>
      <c r="BJ153" s="26" t="n">
        <f aca="false">IF(AO153="",0,IF(AO153&gt;=z4,w4,IF(AO153&gt;=z3,w3,IF(AO153&gt;=zEntry,w2,IF(AND(AO153&gt;=ExitZ,BJ152&gt;0),w2,0)))))</f>
        <v>0</v>
      </c>
      <c r="BK153" s="26" t="n">
        <f aca="false">IF(AP153="",0,IF(AP153&gt;=z4,w4,IF(AP153&gt;=z3,w3,IF(AP153&gt;=zEntry,w2,IF(AND(AP153&gt;=ExitZ,BK152&gt;0),w2,0)))))</f>
        <v>0</v>
      </c>
      <c r="BL153" s="26" t="n">
        <f aca="false">IF(AQ153="",0,IF(AQ153&gt;=z4,w4,IF(AQ153&gt;=z3,w3,IF(AQ153&gt;=zEntry,w2,IF(AND(AQ153&gt;=ExitZ,BL152&gt;0),w2,0)))))</f>
        <v>0</v>
      </c>
      <c r="BM153" s="23" t="n">
        <f aca="false">IF(Rates_Data!AD152&gt;=Rates_Data!AE152,Rates_Data!AK153-Rates_Data!AL153,Rates_Data!AL153-Rates_Data!AK153)</f>
        <v>-0.000684000000000009</v>
      </c>
      <c r="BN153" s="23" t="n">
        <f aca="false">IF(Rates_Data!AD152&gt;=Rates_Data!AF152,Rates_Data!AK153-Rates_Data!AM153,Rates_Data!AM153-Rates_Data!AK153)</f>
        <v>0.00250800000000001</v>
      </c>
      <c r="BO153" s="23" t="n">
        <f aca="false">IF(Rates_Data!AD152&gt;=Rates_Data!AG152,Rates_Data!AK153-Rates_Data!AN153,Rates_Data!AN153-Rates_Data!AK153)</f>
        <v>-0.00387599999999999</v>
      </c>
      <c r="BP153" s="23" t="n">
        <f aca="false">IF(Rates_Data!AD152&gt;=Rates_Data!AH152,Rates_Data!AK153-Rates_Data!AO153,Rates_Data!AO153-Rates_Data!AK153)</f>
        <v>0.00387599999999999</v>
      </c>
      <c r="BQ153" s="23" t="n">
        <f aca="false">IF(Rates_Data!AD152&gt;=Rates_Data!AI152,Rates_Data!AK153-Rates_Data!AP153,Rates_Data!AP153-Rates_Data!AK153)</f>
        <v>-0.00543399999999999</v>
      </c>
      <c r="BR153" s="23" t="n">
        <f aca="false">IF(Rates_Data!AD152&gt;=Rates_Data!AJ152,Rates_Data!AK153-Rates_Data!AQ153,Rates_Data!AQ153-Rates_Data!AK153)</f>
        <v>-0.00474999999999999</v>
      </c>
      <c r="BS153" s="23" t="n">
        <f aca="false">IF(Rates_Data!AE152&gt;=Rates_Data!AF152,Rates_Data!AL153-Rates_Data!AM153,Rates_Data!AM153-Rates_Data!AL153)</f>
        <v>0.001824</v>
      </c>
      <c r="BT153" s="23" t="n">
        <f aca="false">IF(Rates_Data!AE152&gt;=Rates_Data!AG152,Rates_Data!AL153-Rates_Data!AN153,Rates_Data!AN153-Rates_Data!AL153)</f>
        <v>-0.00456</v>
      </c>
      <c r="BU153" s="23" t="n">
        <f aca="false">IF(Rates_Data!AE152&gt;=Rates_Data!AH152,Rates_Data!AL153-Rates_Data!AO153,Rates_Data!AO153-Rates_Data!AL153)</f>
        <v>-0.00456</v>
      </c>
      <c r="BV153" s="23" t="n">
        <f aca="false">IF(Rates_Data!AE152&gt;=Rates_Data!AI152,Rates_Data!AL153-Rates_Data!AP153,Rates_Data!AP153-Rates_Data!AL153)</f>
        <v>-0.006118</v>
      </c>
      <c r="BW153" s="23" t="n">
        <f aca="false">IF(Rates_Data!AE152&gt;=Rates_Data!AJ152,Rates_Data!AL153-Rates_Data!AQ153,Rates_Data!AQ153-Rates_Data!AL153)</f>
        <v>-0.005434</v>
      </c>
      <c r="BX153" s="23" t="n">
        <f aca="false">IF(Rates_Data!AF152&gt;=Rates_Data!AG152,Rates_Data!AM153-Rates_Data!AN153,Rates_Data!AN153-Rates_Data!AM153)</f>
        <v>-0.006384</v>
      </c>
      <c r="BY153" s="23" t="n">
        <f aca="false">IF(Rates_Data!AF152&gt;=Rates_Data!AH152,Rates_Data!AM153-Rates_Data!AO153,Rates_Data!AO153-Rates_Data!AM153)</f>
        <v>0.006384</v>
      </c>
      <c r="BZ153" s="23" t="n">
        <f aca="false">IF(Rates_Data!AF152&gt;=Rates_Data!AI152,Rates_Data!AM153-Rates_Data!AP153,Rates_Data!AP153-Rates_Data!AM153)</f>
        <v>-0.00794200000000001</v>
      </c>
      <c r="CA153" s="23" t="n">
        <f aca="false">IF(Rates_Data!AF152&gt;=Rates_Data!AJ152,Rates_Data!AM153-Rates_Data!AQ153,Rates_Data!AQ153-Rates_Data!AM153)</f>
        <v>-0.007258</v>
      </c>
      <c r="CB153" s="23" t="n">
        <f aca="false">IF(Rates_Data!AG152&gt;=Rates_Data!AH152,Rates_Data!AN153-Rates_Data!AO153,Rates_Data!AO153-Rates_Data!AN153)</f>
        <v>0</v>
      </c>
      <c r="CC153" s="23" t="n">
        <f aca="false">IF(Rates_Data!AG152&gt;=Rates_Data!AI152,Rates_Data!AN153-Rates_Data!AP153,Rates_Data!AP153-Rates_Data!AN153)</f>
        <v>-0.00155800000000001</v>
      </c>
      <c r="CD153" s="23" t="n">
        <f aca="false">IF(Rates_Data!AG152&gt;=Rates_Data!AJ152,Rates_Data!AN153-Rates_Data!AQ153,Rates_Data!AQ153-Rates_Data!AN153)</f>
        <v>-0.000874000000000005</v>
      </c>
      <c r="CE153" s="23" t="n">
        <f aca="false">IF(Rates_Data!AH152&gt;=Rates_Data!AI152,Rates_Data!AO153-Rates_Data!AP153,Rates_Data!AP153-Rates_Data!AO153)</f>
        <v>-0.00155800000000001</v>
      </c>
      <c r="CF153" s="23" t="n">
        <f aca="false">IF(Rates_Data!AH152&gt;=Rates_Data!AJ152,Rates_Data!AO153-Rates_Data!AQ153,Rates_Data!AQ153-Rates_Data!AO153)</f>
        <v>-0.000874000000000005</v>
      </c>
      <c r="CG153" s="23" t="n">
        <f aca="false">IF(Rates_Data!AI152&gt;=Rates_Data!AJ152,Rates_Data!AP153-Rates_Data!AQ153,Rates_Data!AQ153-Rates_Data!AP153)</f>
        <v>0.000684000000000003</v>
      </c>
      <c r="CH153" s="27" t="n">
        <f aca="false">IF(ROW()&lt;4+VolLB,"",STDEV(INDEX($BM:$BM,ROW()-VolLB+1):INDEX($BM:$BM,ROW()))*SQRT(12))</f>
        <v>0.0217175643804513</v>
      </c>
      <c r="CI153" s="27" t="n">
        <f aca="false">IF(ROW()&lt;4+VolLB,"",STDEV(INDEX($BN:$BN,ROW()-VolLB+1):INDEX($BN:$BN,ROW()))*SQRT(12))</f>
        <v>0.0190088576353236</v>
      </c>
      <c r="CJ153" s="27" t="n">
        <f aca="false">IF(ROW()&lt;4+VolLB,"",STDEV(INDEX($BO:$BO,ROW()-VolLB+1):INDEX($BO:$BO,ROW()))*SQRT(12))</f>
        <v>0.0221858085663529</v>
      </c>
      <c r="CK153" s="27" t="n">
        <f aca="false">IF(ROW()&lt;4+VolLB,"",STDEV(INDEX($BP:$BP,ROW()-VolLB+1):INDEX($BP:$BP,ROW()))*SQRT(12))</f>
        <v>0.023541191247926</v>
      </c>
      <c r="CL153" s="27" t="n">
        <f aca="false">IF(ROW()&lt;4+VolLB,"",STDEV(INDEX($BQ:$BQ,ROW()-VolLB+1):INDEX($BQ:$BQ,ROW()))*SQRT(12))</f>
        <v>0.0190496163258451</v>
      </c>
      <c r="CM153" s="27" t="n">
        <f aca="false">IF(ROW()&lt;4+VolLB,"",STDEV(INDEX($BR:$BR,ROW()-VolLB+1):INDEX($BR:$BR,ROW()))*SQRT(12))</f>
        <v>0.0212322415441817</v>
      </c>
      <c r="CN153" s="27" t="n">
        <f aca="false">IF(ROW()&lt;4+VolLB,"",STDEV(INDEX($BS:$BS,ROW()-VolLB+1):INDEX($BS:$BS,ROW()))*SQRT(12))</f>
        <v>0.0167769457961698</v>
      </c>
      <c r="CO153" s="27" t="n">
        <f aca="false">IF(ROW()&lt;4+VolLB,"",STDEV(INDEX($BT:$BT,ROW()-VolLB+1):INDEX($BT:$BT,ROW()))*SQRT(12))</f>
        <v>0.0168298731263078</v>
      </c>
      <c r="CP153" s="27" t="n">
        <f aca="false">IF(ROW()&lt;4+VolLB,"",STDEV(INDEX($BU:$BU,ROW()-VolLB+1):INDEX($BU:$BU,ROW()))*SQRT(12))</f>
        <v>0.0206183494316522</v>
      </c>
      <c r="CQ153" s="27" t="n">
        <f aca="false">IF(ROW()&lt;4+VolLB,"",STDEV(INDEX($BV:$BV,ROW()-VolLB+1):INDEX($BV:$BV,ROW()))*SQRT(12))</f>
        <v>0.0177123691115236</v>
      </c>
      <c r="CR153" s="27" t="n">
        <f aca="false">IF(ROW()&lt;4+VolLB,"",STDEV(INDEX($BW:$BW,ROW()-VolLB+1):INDEX($BW:$BW,ROW()))*SQRT(12))</f>
        <v>0.0136886029629101</v>
      </c>
      <c r="CS153" s="27" t="n">
        <f aca="false">IF(ROW()&lt;4+VolLB,"",STDEV(INDEX($BX:$BX,ROW()-VolLB+1):INDEX($BX:$BX,ROW()))*SQRT(12))</f>
        <v>0.0175407224600085</v>
      </c>
      <c r="CT153" s="27" t="n">
        <f aca="false">IF(ROW()&lt;4+VolLB,"",STDEV(INDEX($BY:$BY,ROW()-VolLB+1):INDEX($BY:$BY,ROW()))*SQRT(12))</f>
        <v>0.0195861622996587</v>
      </c>
      <c r="CU153" s="27" t="n">
        <f aca="false">IF(ROW()&lt;4+VolLB,"",STDEV(INDEX($BZ:$BZ,ROW()-VolLB+1):INDEX($BZ:$BZ,ROW()))*SQRT(12))</f>
        <v>0.0173701697192684</v>
      </c>
      <c r="CV153" s="27" t="n">
        <f aca="false">IF(ROW()&lt;4+VolLB,"",STDEV(INDEX($CA:$CA,ROW()-VolLB+1):INDEX($CA:$CA,ROW()))*SQRT(12))</f>
        <v>0.0164174587590395</v>
      </c>
      <c r="CW153" s="27" t="n">
        <f aca="false">IF(ROW()&lt;4+VolLB,"",STDEV(INDEX($CB:$CB,ROW()-VolLB+1):INDEX($CB:$CB,ROW()))*SQRT(12))</f>
        <v>0.0191017185432296</v>
      </c>
      <c r="CX153" s="27" t="n">
        <f aca="false">IF(ROW()&lt;4+VolLB,"",STDEV(INDEX($CC:$CC,ROW()-VolLB+1):INDEX($CC:$CC,ROW()))*SQRT(12))</f>
        <v>0.017413411720089</v>
      </c>
      <c r="CY153" s="27" t="n">
        <f aca="false">IF(ROW()&lt;4+VolLB,"",STDEV(INDEX($CD:$CD,ROW()-VolLB+1):INDEX($CD:$CD,ROW()))*SQRT(12))</f>
        <v>0.0166345517485801</v>
      </c>
      <c r="CZ153" s="27" t="n">
        <f aca="false">IF(ROW()&lt;4+VolLB,"",STDEV(INDEX($CE:$CE,ROW()-VolLB+1):INDEX($CE:$CE,ROW()))*SQRT(12))</f>
        <v>0.0197914324405188</v>
      </c>
      <c r="DA153" s="27" t="n">
        <f aca="false">IF(ROW()&lt;4+VolLB,"",STDEV(INDEX($CF:$CF,ROW()-VolLB+1):INDEX($CF:$CF,ROW()))*SQRT(12))</f>
        <v>0.0192744094166826</v>
      </c>
      <c r="DB153" s="27" t="n">
        <f aca="false">IF(ROW()&lt;4+VolLB,"",STDEV(INDEX($CG:$CG,ROW()-VolLB+1):INDEX($CG:$CG,ROW()))*SQRT(12))</f>
        <v>0.0166205798314419</v>
      </c>
      <c r="DC153" s="26" t="n">
        <f aca="false">IF(OR(AR153=0,CH153="",CH153=0),0,AR153*MIN(MaxScal,TgtVol/CH153))</f>
        <v>0.920913581727547</v>
      </c>
      <c r="DD153" s="26" t="n">
        <f aca="false">IF(OR(AS153=0,CI153="",CI153=0),0,AS153*MIN(MaxScal,TgtVol/CI153))</f>
        <v>0</v>
      </c>
      <c r="DE153" s="26" t="n">
        <f aca="false">IF(OR(AT153=0,CJ153="",CJ153=0),0,AT153*MIN(MaxScal,TgtVol/CJ153))</f>
        <v>0</v>
      </c>
      <c r="DF153" s="26" t="n">
        <f aca="false">IF(OR(AU153=0,CK153="",CK153=0),0,AU153*MIN(MaxScal,TgtVol/CK153))</f>
        <v>0</v>
      </c>
      <c r="DG153" s="26" t="n">
        <f aca="false">IF(OR(AV153=0,CL153="",CL153=0),0,AV153*MIN(MaxScal,TgtVol/CL153))</f>
        <v>0</v>
      </c>
      <c r="DH153" s="26" t="n">
        <f aca="false">IF(OR(AW153=0,CM153="",CM153=0),0,AW153*MIN(MaxScal,TgtVol/CM153))</f>
        <v>0</v>
      </c>
      <c r="DI153" s="26" t="n">
        <f aca="false">IF(OR(AX153=0,CN153="",CN153=0),0,AX153*MIN(MaxScal,TgtVol/CN153))</f>
        <v>1.1921120949539</v>
      </c>
      <c r="DJ153" s="26" t="n">
        <f aca="false">IF(OR(AY153=0,CO153="",CO153=0),0,AY153*MIN(MaxScal,TgtVol/CO153))</f>
        <v>1.18836308805779</v>
      </c>
      <c r="DK153" s="26" t="n">
        <f aca="false">IF(OR(AZ153=0,CP153="",CP153=0),0,AZ153*MIN(MaxScal,TgtVol/CP153))</f>
        <v>0</v>
      </c>
      <c r="DL153" s="26" t="n">
        <f aca="false">IF(OR(BA153=0,CQ153="",CQ153=0),0,BA153*MIN(MaxScal,TgtVol/CQ153))</f>
        <v>2.25830885457192</v>
      </c>
      <c r="DM153" s="26" t="n">
        <f aca="false">IF(OR(BB153=0,CR153="",CR153=0),0,BB153*MIN(MaxScal,TgtVol/CR153))</f>
        <v>2.19160421858143</v>
      </c>
      <c r="DN153" s="26" t="n">
        <f aca="false">IF(OR(BC153=0,CS153="",CS153=0),0,BC153*MIN(MaxScal,TgtVol/CS153))</f>
        <v>0</v>
      </c>
      <c r="DO153" s="26" t="n">
        <f aca="false">IF(OR(BD153=0,CT153="",CT153=0),0,BD153*MIN(MaxScal,TgtVol/CT153))</f>
        <v>0</v>
      </c>
      <c r="DP153" s="26" t="n">
        <f aca="false">IF(OR(BE153=0,CU153="",CU153=0),0,BE153*MIN(MaxScal,TgtVol/CU153))</f>
        <v>0</v>
      </c>
      <c r="DQ153" s="26" t="n">
        <f aca="false">IF(OR(BF153=0,CV153="",CV153=0),0,BF153*MIN(MaxScal,TgtVol/CV153))</f>
        <v>0</v>
      </c>
      <c r="DR153" s="26" t="n">
        <f aca="false">IF(OR(BG153=0,CW153="",CW153=0),0,BG153*MIN(MaxScal,TgtVol/CW153))</f>
        <v>0</v>
      </c>
      <c r="DS153" s="26" t="n">
        <f aca="false">IF(OR(BH153=0,CX153="",CX153=0),0,BH153*MIN(MaxScal,TgtVol/CX153))</f>
        <v>0</v>
      </c>
      <c r="DT153" s="26" t="n">
        <f aca="false">IF(OR(BI153=0,CY153="",CY153=0),0,BI153*MIN(MaxScal,TgtVol/CY153))</f>
        <v>0</v>
      </c>
      <c r="DU153" s="26" t="n">
        <f aca="false">IF(OR(BJ153=0,CZ153="",CZ153=0),0,BJ153*MIN(MaxScal,TgtVol/CZ153))</f>
        <v>0</v>
      </c>
      <c r="DV153" s="26" t="n">
        <f aca="false">IF(OR(BK153=0,DA153="",DA153=0),0,BK153*MIN(MaxScal,TgtVol/DA153))</f>
        <v>0</v>
      </c>
      <c r="DW153" s="26" t="n">
        <f aca="false">IF(OR(BL153=0,DB153="",DB153=0),0,BL153*MIN(MaxScal,TgtVol/DB153))</f>
        <v>0</v>
      </c>
      <c r="DX153" s="28" t="n">
        <f aca="false">IFERROR(DC152*BM153,"")</f>
        <v>-0</v>
      </c>
      <c r="DY153" s="28" t="n">
        <f aca="false">IFERROR(DD152*BN153,"")</f>
        <v>0</v>
      </c>
      <c r="DZ153" s="28" t="n">
        <f aca="false">IFERROR(DE152*BO153,"")</f>
        <v>-0</v>
      </c>
      <c r="EA153" s="28" t="n">
        <f aca="false">IFERROR(DF152*BP153,"")</f>
        <v>0</v>
      </c>
      <c r="EB153" s="28" t="n">
        <f aca="false">IFERROR(DG152*BQ153,"")</f>
        <v>-0</v>
      </c>
      <c r="EC153" s="28" t="n">
        <f aca="false">IFERROR(DH152*BR153,"")</f>
        <v>-0</v>
      </c>
      <c r="ED153" s="28" t="n">
        <f aca="false">IFERROR(DI152*BS153,"")</f>
        <v>0.00326074645415559</v>
      </c>
      <c r="EE153" s="28" t="n">
        <f aca="false">IFERROR(DJ152*BT153,"")</f>
        <v>-0</v>
      </c>
      <c r="EF153" s="28" t="n">
        <f aca="false">IFERROR(DK152*BU153,"")</f>
        <v>-0</v>
      </c>
      <c r="EG153" s="28" t="n">
        <f aca="false">IFERROR(DL152*BV153,"")</f>
        <v>-0.0100155854883514</v>
      </c>
      <c r="EH153" s="28" t="n">
        <f aca="false">IFERROR(DM152*BW153,"")</f>
        <v>-0.0121483909198199</v>
      </c>
      <c r="EI153" s="28" t="n">
        <f aca="false">IFERROR(DN152*BX153,"")</f>
        <v>-0</v>
      </c>
      <c r="EJ153" s="28" t="n">
        <f aca="false">IFERROR(DO152*BY153,"")</f>
        <v>0</v>
      </c>
      <c r="EK153" s="28" t="n">
        <f aca="false">IFERROR(DP152*BZ153,"")</f>
        <v>-0</v>
      </c>
      <c r="EL153" s="28" t="n">
        <f aca="false">IFERROR(DQ152*CA153,"")</f>
        <v>-0</v>
      </c>
      <c r="EM153" s="28" t="n">
        <f aca="false">IFERROR(DR152*CB153,"")</f>
        <v>0</v>
      </c>
      <c r="EN153" s="28" t="n">
        <f aca="false">IFERROR(DS152*CC153,"")</f>
        <v>-0</v>
      </c>
      <c r="EO153" s="28" t="n">
        <f aca="false">IFERROR(DT152*CD153,"")</f>
        <v>-0</v>
      </c>
      <c r="EP153" s="28" t="n">
        <f aca="false">IFERROR(DU152*CE153,"")</f>
        <v>-0</v>
      </c>
      <c r="EQ153" s="28" t="n">
        <f aca="false">IFERROR(DV152*CF153,"")</f>
        <v>-0</v>
      </c>
      <c r="ER153" s="28" t="n">
        <f aca="false">IFERROR(DW152*CG153,"")</f>
        <v>0</v>
      </c>
      <c r="ES153" s="28" t="n">
        <f aca="false">IF(ROW()=4,"",SUM(DX153:ER153))</f>
        <v>-0.0189032299540157</v>
      </c>
      <c r="ET153" s="29" t="n">
        <f aca="false">COUNTIF(AR153:BL153,"&gt;0")</f>
        <v>5</v>
      </c>
    </row>
    <row r="154" customFormat="false" ht="15" hidden="false" customHeight="false" outlineLevel="0" collapsed="false">
      <c r="A154" s="19" t="n">
        <v>42582</v>
      </c>
      <c r="B154" s="23" t="n">
        <f aca="false">ABS(Rates_Data!AD154-Rates_Data!AE154)</f>
        <v>1.32552317880795</v>
      </c>
      <c r="C154" s="23" t="n">
        <f aca="false">ABS(Rates_Data!AD154-Rates_Data!AF154)</f>
        <v>0.242384105960265</v>
      </c>
      <c r="D154" s="23" t="n">
        <f aca="false">ABS(Rates_Data!AD154-Rates_Data!AG154)</f>
        <v>0.0432516556291391</v>
      </c>
      <c r="E154" s="23" t="n">
        <f aca="false">ABS(Rates_Data!AD154-Rates_Data!AH154)</f>
        <v>0.810476821192053</v>
      </c>
      <c r="F154" s="23" t="n">
        <f aca="false">ABS(Rates_Data!AD154-Rates_Data!AI154)</f>
        <v>0.482423841059603</v>
      </c>
      <c r="G154" s="23" t="n">
        <f aca="false">ABS(Rates_Data!AD154-Rates_Data!AJ154)</f>
        <v>0.612635761589404</v>
      </c>
      <c r="H154" s="23" t="n">
        <f aca="false">ABS(Rates_Data!AE154-Rates_Data!AF154)</f>
        <v>1.08313907284768</v>
      </c>
      <c r="I154" s="23" t="n">
        <f aca="false">ABS(Rates_Data!AE154-Rates_Data!AG154)</f>
        <v>1.36877483443709</v>
      </c>
      <c r="J154" s="23" t="n">
        <f aca="false">ABS(Rates_Data!AE154-Rates_Data!AH154)</f>
        <v>0.515046357615894</v>
      </c>
      <c r="K154" s="23" t="n">
        <f aca="false">ABS(Rates_Data!AE154-Rates_Data!AI154)</f>
        <v>1.80794701986755</v>
      </c>
      <c r="L154" s="23" t="n">
        <f aca="false">ABS(Rates_Data!AE154-Rates_Data!AJ154)</f>
        <v>1.93815894039735</v>
      </c>
      <c r="M154" s="23" t="n">
        <f aca="false">ABS(Rates_Data!AF154-Rates_Data!AG154)</f>
        <v>0.285635761589404</v>
      </c>
      <c r="N154" s="23" t="n">
        <f aca="false">ABS(Rates_Data!AF154-Rates_Data!AH154)</f>
        <v>0.568092715231788</v>
      </c>
      <c r="O154" s="23" t="n">
        <f aca="false">ABS(Rates_Data!AF154-Rates_Data!AI154)</f>
        <v>0.724807947019868</v>
      </c>
      <c r="P154" s="23" t="n">
        <f aca="false">ABS(Rates_Data!AF154-Rates_Data!AJ154)</f>
        <v>0.855019867549669</v>
      </c>
      <c r="Q154" s="23" t="n">
        <f aca="false">ABS(Rates_Data!AG154-Rates_Data!AH154)</f>
        <v>0.853728476821192</v>
      </c>
      <c r="R154" s="23" t="n">
        <f aca="false">ABS(Rates_Data!AG154-Rates_Data!AI154)</f>
        <v>0.439172185430464</v>
      </c>
      <c r="S154" s="23" t="n">
        <f aca="false">ABS(Rates_Data!AG154-Rates_Data!AJ154)</f>
        <v>0.569384105960265</v>
      </c>
      <c r="T154" s="23" t="n">
        <f aca="false">ABS(Rates_Data!AH154-Rates_Data!AI154)</f>
        <v>1.29290066225166</v>
      </c>
      <c r="U154" s="23" t="n">
        <f aca="false">ABS(Rates_Data!AH154-Rates_Data!AJ154)</f>
        <v>1.42311258278146</v>
      </c>
      <c r="V154" s="23" t="n">
        <f aca="false">ABS(Rates_Data!AI154-Rates_Data!AJ154)</f>
        <v>0.130211920529801</v>
      </c>
      <c r="W154" s="26" t="n">
        <f aca="false">IF(ROW()&lt;4+MinObs-1,"",IFERROR((B154-AVERAGE(B$4:B154))/STDEV(B$4:B154),""))</f>
        <v>3.14957616894393</v>
      </c>
      <c r="X154" s="26" t="n">
        <f aca="false">IF(ROW()&lt;4+MinObs-1,"",IFERROR((C154-AVERAGE(C$4:C154))/STDEV(C$4:C154),""))</f>
        <v>-0.362378033241966</v>
      </c>
      <c r="Y154" s="26" t="n">
        <f aca="false">IF(ROW()&lt;4+MinObs-1,"",IFERROR((D154-AVERAGE(D$4:D154))/STDEV(D$4:D154),""))</f>
        <v>-1.04462945765121</v>
      </c>
      <c r="Z154" s="26" t="n">
        <f aca="false">IF(ROW()&lt;4+MinObs-1,"",IFERROR((E154-AVERAGE(E$4:E154))/STDEV(E$4:E154),""))</f>
        <v>0.425710631640708</v>
      </c>
      <c r="AA154" s="26" t="n">
        <f aca="false">IF(ROW()&lt;4+MinObs-1,"",IFERROR((F154-AVERAGE(F$4:F154))/STDEV(F$4:F154),""))</f>
        <v>-0.165864186056572</v>
      </c>
      <c r="AB154" s="26" t="n">
        <f aca="false">IF(ROW()&lt;4+MinObs-1,"",IFERROR((G154-AVERAGE(G$4:G154))/STDEV(G$4:G154),""))</f>
        <v>0.390164479674488</v>
      </c>
      <c r="AC154" s="26" t="n">
        <f aca="false">IF(ROW()&lt;4+MinObs-1,"",IFERROR((H154-AVERAGE(H$4:H154))/STDEV(H$4:H154),""))</f>
        <v>2.8734484222516</v>
      </c>
      <c r="AD154" s="26" t="n">
        <f aca="false">IF(ROW()&lt;4+MinObs-1,"",IFERROR((I154-AVERAGE(I$4:I154))/STDEV(I$4:I154),""))</f>
        <v>2.32554675501606</v>
      </c>
      <c r="AE154" s="26" t="n">
        <f aca="false">IF(ROW()&lt;4+MinObs-1,"",IFERROR((J154-AVERAGE(J$4:J154))/STDEV(J$4:J154),""))</f>
        <v>0.0558961782199696</v>
      </c>
      <c r="AF154" s="26" t="n">
        <f aca="false">IF(ROW()&lt;4+MinObs-1,"",IFERROR((K154-AVERAGE(K$4:K154))/STDEV(K$4:K154),""))</f>
        <v>3.74047235671948</v>
      </c>
      <c r="AG154" s="26" t="n">
        <f aca="false">IF(ROW()&lt;4+MinObs-1,"",IFERROR((L154-AVERAGE(L$4:L154))/STDEV(L$4:L154),""))</f>
        <v>2.9116676934323</v>
      </c>
      <c r="AH154" s="26" t="n">
        <f aca="false">IF(ROW()&lt;4+MinObs-1,"",IFERROR((M154-AVERAGE(M$4:M154))/STDEV(M$4:M154),""))</f>
        <v>-0.412272854538605</v>
      </c>
      <c r="AI154" s="26" t="n">
        <f aca="false">IF(ROW()&lt;4+MinObs-1,"",IFERROR((N154-AVERAGE(N$4:N154))/STDEV(N$4:N154),""))</f>
        <v>0.166382363256355</v>
      </c>
      <c r="AJ154" s="26" t="n">
        <f aca="false">IF(ROW()&lt;4+MinObs-1,"",IFERROR((O154-AVERAGE(O$4:O154))/STDEV(O$4:O154),""))</f>
        <v>0.799991358366588</v>
      </c>
      <c r="AK154" s="26" t="n">
        <f aca="false">IF(ROW()&lt;4+MinObs-1,"",IFERROR((P154-AVERAGE(P$4:P154))/STDEV(P$4:P154),""))</f>
        <v>1.27071778346739</v>
      </c>
      <c r="AL154" s="26" t="n">
        <f aca="false">IF(ROW()&lt;4+MinObs-1,"",IFERROR((Q154-AVERAGE(Q$4:Q154))/STDEV(Q$4:Q154),""))</f>
        <v>1.02540823743291</v>
      </c>
      <c r="AM154" s="26" t="n">
        <f aca="false">IF(ROW()&lt;4+MinObs-1,"",IFERROR((R154-AVERAGE(R$4:R154))/STDEV(R$4:R154),""))</f>
        <v>-0.0906426911908797</v>
      </c>
      <c r="AN154" s="26" t="n">
        <f aca="false">IF(ROW()&lt;4+MinObs-1,"",IFERROR((S154-AVERAGE(S$4:S154))/STDEV(S$4:S154),""))</f>
        <v>-0.362282619806308</v>
      </c>
      <c r="AO154" s="26" t="n">
        <f aca="false">IF(ROW()&lt;4+MinObs-1,"",IFERROR((T154-AVERAGE(T$4:T154))/STDEV(T$4:T154),""))</f>
        <v>1.74183407515202</v>
      </c>
      <c r="AP154" s="26" t="n">
        <f aca="false">IF(ROW()&lt;4+MinObs-1,"",IFERROR((U154-AVERAGE(U$4:U154))/STDEV(U$4:U154),""))</f>
        <v>1.62124418336807</v>
      </c>
      <c r="AQ154" s="26" t="n">
        <f aca="false">IF(ROW()&lt;4+MinObs-1,"",IFERROR((V154-AVERAGE(V$4:V154))/STDEV(V$4:V154),""))</f>
        <v>-0.953276328913073</v>
      </c>
      <c r="AR154" s="26" t="n">
        <f aca="false">IF(W154="",0,IF(W154&gt;=z4,w4,IF(W154&gt;=z3,w3,IF(W154&gt;=zEntry,w2,IF(AND(W154&gt;=ExitZ,AR153&gt;0),w2,0)))))</f>
        <v>1.5</v>
      </c>
      <c r="AS154" s="26" t="n">
        <f aca="false">IF(X154="",0,IF(X154&gt;=z4,w4,IF(X154&gt;=z3,w3,IF(X154&gt;=zEntry,w2,IF(AND(X154&gt;=ExitZ,AS153&gt;0),w2,0)))))</f>
        <v>0</v>
      </c>
      <c r="AT154" s="26" t="n">
        <f aca="false">IF(Y154="",0,IF(Y154&gt;=z4,w4,IF(Y154&gt;=z3,w3,IF(Y154&gt;=zEntry,w2,IF(AND(Y154&gt;=ExitZ,AT153&gt;0),w2,0)))))</f>
        <v>0</v>
      </c>
      <c r="AU154" s="26" t="n">
        <f aca="false">IF(Z154="",0,IF(Z154&gt;=z4,w4,IF(Z154&gt;=z3,w3,IF(Z154&gt;=zEntry,w2,IF(AND(Z154&gt;=ExitZ,AU153&gt;0),w2,0)))))</f>
        <v>0</v>
      </c>
      <c r="AV154" s="26" t="n">
        <f aca="false">IF(AA154="",0,IF(AA154&gt;=z4,w4,IF(AA154&gt;=z3,w3,IF(AA154&gt;=zEntry,w2,IF(AND(AA154&gt;=ExitZ,AV153&gt;0),w2,0)))))</f>
        <v>0</v>
      </c>
      <c r="AW154" s="26" t="n">
        <f aca="false">IF(AB154="",0,IF(AB154&gt;=z4,w4,IF(AB154&gt;=z3,w3,IF(AB154&gt;=zEntry,w2,IF(AND(AB154&gt;=ExitZ,AW153&gt;0),w2,0)))))</f>
        <v>0</v>
      </c>
      <c r="AX154" s="26" t="n">
        <f aca="false">IF(AC154="",0,IF(AC154&gt;=z4,w4,IF(AC154&gt;=z3,w3,IF(AC154&gt;=zEntry,w2,IF(AND(AC154&gt;=ExitZ,AX153&gt;0),w2,0)))))</f>
        <v>1</v>
      </c>
      <c r="AY154" s="26" t="n">
        <f aca="false">IF(AD154="",0,IF(AD154&gt;=z4,w4,IF(AD154&gt;=z3,w3,IF(AD154&gt;=zEntry,w2,IF(AND(AD154&gt;=ExitZ,AY153&gt;0),w2,0)))))</f>
        <v>1</v>
      </c>
      <c r="AZ154" s="26" t="n">
        <f aca="false">IF(AE154="",0,IF(AE154&gt;=z4,w4,IF(AE154&gt;=z3,w3,IF(AE154&gt;=zEntry,w2,IF(AND(AE154&gt;=ExitZ,AZ153&gt;0),w2,0)))))</f>
        <v>0</v>
      </c>
      <c r="BA154" s="26" t="n">
        <f aca="false">IF(AF154="",0,IF(AF154&gt;=z4,w4,IF(AF154&gt;=z3,w3,IF(AF154&gt;=zEntry,w2,IF(AND(AF154&gt;=ExitZ,BA153&gt;0),w2,0)))))</f>
        <v>1.5</v>
      </c>
      <c r="BB154" s="26" t="n">
        <f aca="false">IF(AG154="",0,IF(AG154&gt;=z4,w4,IF(AG154&gt;=z3,w3,IF(AG154&gt;=zEntry,w2,IF(AND(AG154&gt;=ExitZ,BB153&gt;0),w2,0)))))</f>
        <v>1</v>
      </c>
      <c r="BC154" s="26" t="n">
        <f aca="false">IF(AH154="",0,IF(AH154&gt;=z4,w4,IF(AH154&gt;=z3,w3,IF(AH154&gt;=zEntry,w2,IF(AND(AH154&gt;=ExitZ,BC153&gt;0),w2,0)))))</f>
        <v>0</v>
      </c>
      <c r="BD154" s="26" t="n">
        <f aca="false">IF(AI154="",0,IF(AI154&gt;=z4,w4,IF(AI154&gt;=z3,w3,IF(AI154&gt;=zEntry,w2,IF(AND(AI154&gt;=ExitZ,BD153&gt;0),w2,0)))))</f>
        <v>0</v>
      </c>
      <c r="BE154" s="26" t="n">
        <f aca="false">IF(AJ154="",0,IF(AJ154&gt;=z4,w4,IF(AJ154&gt;=z3,w3,IF(AJ154&gt;=zEntry,w2,IF(AND(AJ154&gt;=ExitZ,BE153&gt;0),w2,0)))))</f>
        <v>0</v>
      </c>
      <c r="BF154" s="26" t="n">
        <f aca="false">IF(AK154="",0,IF(AK154&gt;=z4,w4,IF(AK154&gt;=z3,w3,IF(AK154&gt;=zEntry,w2,IF(AND(AK154&gt;=ExitZ,BF153&gt;0),w2,0)))))</f>
        <v>0</v>
      </c>
      <c r="BG154" s="26" t="n">
        <f aca="false">IF(AL154="",0,IF(AL154&gt;=z4,w4,IF(AL154&gt;=z3,w3,IF(AL154&gt;=zEntry,w2,IF(AND(AL154&gt;=ExitZ,BG153&gt;0),w2,0)))))</f>
        <v>0</v>
      </c>
      <c r="BH154" s="26" t="n">
        <f aca="false">IF(AM154="",0,IF(AM154&gt;=z4,w4,IF(AM154&gt;=z3,w3,IF(AM154&gt;=zEntry,w2,IF(AND(AM154&gt;=ExitZ,BH153&gt;0),w2,0)))))</f>
        <v>0</v>
      </c>
      <c r="BI154" s="26" t="n">
        <f aca="false">IF(AN154="",0,IF(AN154&gt;=z4,w4,IF(AN154&gt;=z3,w3,IF(AN154&gt;=zEntry,w2,IF(AND(AN154&gt;=ExitZ,BI153&gt;0),w2,0)))))</f>
        <v>0</v>
      </c>
      <c r="BJ154" s="26" t="n">
        <f aca="false">IF(AO154="",0,IF(AO154&gt;=z4,w4,IF(AO154&gt;=z3,w3,IF(AO154&gt;=zEntry,w2,IF(AND(AO154&gt;=ExitZ,BJ153&gt;0),w2,0)))))</f>
        <v>0</v>
      </c>
      <c r="BK154" s="26" t="n">
        <f aca="false">IF(AP154="",0,IF(AP154&gt;=z4,w4,IF(AP154&gt;=z3,w3,IF(AP154&gt;=zEntry,w2,IF(AND(AP154&gt;=ExitZ,BK153&gt;0),w2,0)))))</f>
        <v>0</v>
      </c>
      <c r="BL154" s="26" t="n">
        <f aca="false">IF(AQ154="",0,IF(AQ154&gt;=z4,w4,IF(AQ154&gt;=z3,w3,IF(AQ154&gt;=zEntry,w2,IF(AND(AQ154&gt;=ExitZ,BL153&gt;0),w2,0)))))</f>
        <v>0</v>
      </c>
      <c r="BM154" s="23" t="n">
        <f aca="false">IF(Rates_Data!AD153&gt;=Rates_Data!AE153,Rates_Data!AK154-Rates_Data!AL154,Rates_Data!AL154-Rates_Data!AK154)</f>
        <v>-0.004807</v>
      </c>
      <c r="BN154" s="23" t="n">
        <f aca="false">IF(Rates_Data!AD153&gt;=Rates_Data!AF153,Rates_Data!AK154-Rates_Data!AM154,Rates_Data!AM154-Rates_Data!AK154)</f>
        <v>-0.000550999999999999</v>
      </c>
      <c r="BO154" s="23" t="n">
        <f aca="false">IF(Rates_Data!AD153&gt;=Rates_Data!AG153,Rates_Data!AK154-Rates_Data!AN154,Rates_Data!AN154-Rates_Data!AK154)</f>
        <v>0.00359099999999999</v>
      </c>
      <c r="BP154" s="23" t="n">
        <f aca="false">IF(Rates_Data!AD153&gt;=Rates_Data!AH153,Rates_Data!AK154-Rates_Data!AO154,Rates_Data!AO154-Rates_Data!AK154)</f>
        <v>-0.00932899999999999</v>
      </c>
      <c r="BQ154" s="23" t="n">
        <f aca="false">IF(Rates_Data!AD153&gt;=Rates_Data!AI153,Rates_Data!AK154-Rates_Data!AP154,Rates_Data!AP154-Rates_Data!AK154)</f>
        <v>0.003496</v>
      </c>
      <c r="BR154" s="23" t="n">
        <f aca="false">IF(Rates_Data!AD153&gt;=Rates_Data!AJ153,Rates_Data!AK154-Rates_Data!AQ154,Rates_Data!AQ154-Rates_Data!AK154)</f>
        <v>0.010089</v>
      </c>
      <c r="BS154" s="23" t="n">
        <f aca="false">IF(Rates_Data!AE153&gt;=Rates_Data!AF153,Rates_Data!AL154-Rates_Data!AM154,Rates_Data!AM154-Rates_Data!AL154)</f>
        <v>-0.004256</v>
      </c>
      <c r="BT154" s="23" t="n">
        <f aca="false">IF(Rates_Data!AE153&gt;=Rates_Data!AG153,Rates_Data!AL154-Rates_Data!AN154,Rates_Data!AN154-Rates_Data!AL154)</f>
        <v>-0.00121600000000001</v>
      </c>
      <c r="BU154" s="23" t="n">
        <f aca="false">IF(Rates_Data!AE153&gt;=Rates_Data!AH153,Rates_Data!AL154-Rates_Data!AO154,Rates_Data!AO154-Rates_Data!AL154)</f>
        <v>0.00452199999999998</v>
      </c>
      <c r="BV154" s="23" t="n">
        <f aca="false">IF(Rates_Data!AE153&gt;=Rates_Data!AI153,Rates_Data!AL154-Rates_Data!AP154,Rates_Data!AP154-Rates_Data!AL154)</f>
        <v>-0.001311</v>
      </c>
      <c r="BW154" s="23" t="n">
        <f aca="false">IF(Rates_Data!AE153&gt;=Rates_Data!AJ153,Rates_Data!AL154-Rates_Data!AQ154,Rates_Data!AQ154-Rates_Data!AL154)</f>
        <v>0.00528199999999999</v>
      </c>
      <c r="BX154" s="23" t="n">
        <f aca="false">IF(Rates_Data!AF153&gt;=Rates_Data!AG153,Rates_Data!AM154-Rates_Data!AN154,Rates_Data!AN154-Rates_Data!AM154)</f>
        <v>0.00303999999999999</v>
      </c>
      <c r="BY154" s="23" t="n">
        <f aca="false">IF(Rates_Data!AF153&gt;=Rates_Data!AH153,Rates_Data!AM154-Rates_Data!AO154,Rates_Data!AO154-Rates_Data!AM154)</f>
        <v>-0.00877799999999999</v>
      </c>
      <c r="BZ154" s="23" t="n">
        <f aca="false">IF(Rates_Data!AF153&gt;=Rates_Data!AI153,Rates_Data!AM154-Rates_Data!AP154,Rates_Data!AP154-Rates_Data!AM154)</f>
        <v>0.002945</v>
      </c>
      <c r="CA154" s="23" t="n">
        <f aca="false">IF(Rates_Data!AF153&gt;=Rates_Data!AJ153,Rates_Data!AM154-Rates_Data!AQ154,Rates_Data!AQ154-Rates_Data!AM154)</f>
        <v>0.00953799999999999</v>
      </c>
      <c r="CB154" s="23" t="n">
        <f aca="false">IF(Rates_Data!AG153&gt;=Rates_Data!AH153,Rates_Data!AN154-Rates_Data!AO154,Rates_Data!AO154-Rates_Data!AN154)</f>
        <v>-0.00573799999999999</v>
      </c>
      <c r="CC154" s="23" t="n">
        <f aca="false">IF(Rates_Data!AG153&gt;=Rates_Data!AI153,Rates_Data!AN154-Rates_Data!AP154,Rates_Data!AP154-Rates_Data!AN154)</f>
        <v>-9.49999999999953E-005</v>
      </c>
      <c r="CD154" s="23" t="n">
        <f aca="false">IF(Rates_Data!AG153&gt;=Rates_Data!AJ153,Rates_Data!AN154-Rates_Data!AQ154,Rates_Data!AQ154-Rates_Data!AN154)</f>
        <v>0.006498</v>
      </c>
      <c r="CE154" s="23" t="n">
        <f aca="false">IF(Rates_Data!AH153&gt;=Rates_Data!AI153,Rates_Data!AO154-Rates_Data!AP154,Rates_Data!AP154-Rates_Data!AO154)</f>
        <v>-0.00583299999999999</v>
      </c>
      <c r="CF154" s="23" t="n">
        <f aca="false">IF(Rates_Data!AH153&gt;=Rates_Data!AJ153,Rates_Data!AO154-Rates_Data!AQ154,Rates_Data!AQ154-Rates_Data!AO154)</f>
        <v>0.000760000000000009</v>
      </c>
      <c r="CG154" s="23" t="n">
        <f aca="false">IF(Rates_Data!AI153&gt;=Rates_Data!AJ153,Rates_Data!AP154-Rates_Data!AQ154,Rates_Data!AQ154-Rates_Data!AP154)</f>
        <v>0.006593</v>
      </c>
      <c r="CH154" s="27" t="n">
        <f aca="false">IF(ROW()&lt;4+VolLB,"",STDEV(INDEX($BM:$BM,ROW()-VolLB+1):INDEX($BM:$BM,ROW()))*SQRT(12))</f>
        <v>0.0214260668923671</v>
      </c>
      <c r="CI154" s="27" t="n">
        <f aca="false">IF(ROW()&lt;4+VolLB,"",STDEV(INDEX($BN:$BN,ROW()-VolLB+1):INDEX($BN:$BN,ROW()))*SQRT(12))</f>
        <v>0.0189673886417112</v>
      </c>
      <c r="CJ154" s="27" t="n">
        <f aca="false">IF(ROW()&lt;4+VolLB,"",STDEV(INDEX($BO:$BO,ROW()-VolLB+1):INDEX($BO:$BO,ROW()))*SQRT(12))</f>
        <v>0.0218138561015481</v>
      </c>
      <c r="CK154" s="27" t="n">
        <f aca="false">IF(ROW()&lt;4+VolLB,"",STDEV(INDEX($BP:$BP,ROW()-VolLB+1):INDEX($BP:$BP,ROW()))*SQRT(12))</f>
        <v>0.0231119958634142</v>
      </c>
      <c r="CL154" s="27" t="n">
        <f aca="false">IF(ROW()&lt;4+VolLB,"",STDEV(INDEX($BQ:$BQ,ROW()-VolLB+1):INDEX($BQ:$BQ,ROW()))*SQRT(12))</f>
        <v>0.0188261307457784</v>
      </c>
      <c r="CM154" s="27" t="n">
        <f aca="false">IF(ROW()&lt;4+VolLB,"",STDEV(INDEX($BR:$BR,ROW()-VolLB+1):INDEX($BR:$BR,ROW()))*SQRT(12))</f>
        <v>0.0214718270609032</v>
      </c>
      <c r="CN154" s="27" t="n">
        <f aca="false">IF(ROW()&lt;4+VolLB,"",STDEV(INDEX($BS:$BS,ROW()-VolLB+1):INDEX($BS:$BS,ROW()))*SQRT(12))</f>
        <v>0.0167609302696707</v>
      </c>
      <c r="CO154" s="27" t="n">
        <f aca="false">IF(ROW()&lt;4+VolLB,"",STDEV(INDEX($BT:$BT,ROW()-VolLB+1):INDEX($BT:$BT,ROW()))*SQRT(12))</f>
        <v>0.0167803567099834</v>
      </c>
      <c r="CP154" s="27" t="n">
        <f aca="false">IF(ROW()&lt;4+VolLB,"",STDEV(INDEX($BU:$BU,ROW()-VolLB+1):INDEX($BU:$BU,ROW()))*SQRT(12))</f>
        <v>0.0206232079336894</v>
      </c>
      <c r="CQ154" s="27" t="n">
        <f aca="false">IF(ROW()&lt;4+VolLB,"",STDEV(INDEX($BV:$BV,ROW()-VolLB+1):INDEX($BV:$BV,ROW()))*SQRT(12))</f>
        <v>0.0177104714196083</v>
      </c>
      <c r="CR154" s="27" t="n">
        <f aca="false">IF(ROW()&lt;4+VolLB,"",STDEV(INDEX($BW:$BW,ROW()-VolLB+1):INDEX($BW:$BW,ROW()))*SQRT(12))</f>
        <v>0.0141358686629843</v>
      </c>
      <c r="CS154" s="27" t="n">
        <f aca="false">IF(ROW()&lt;4+VolLB,"",STDEV(INDEX($BX:$BX,ROW()-VolLB+1):INDEX($BX:$BX,ROW()))*SQRT(12))</f>
        <v>0.0175005834090508</v>
      </c>
      <c r="CT154" s="27" t="n">
        <f aca="false">IF(ROW()&lt;4+VolLB,"",STDEV(INDEX($BY:$BY,ROW()-VolLB+1):INDEX($BY:$BY,ROW()))*SQRT(12))</f>
        <v>0.0192408385944856</v>
      </c>
      <c r="CU154" s="27" t="n">
        <f aca="false">IF(ROW()&lt;4+VolLB,"",STDEV(INDEX($BZ:$BZ,ROW()-VolLB+1):INDEX($BZ:$BZ,ROW()))*SQRT(12))</f>
        <v>0.0172035826988506</v>
      </c>
      <c r="CV154" s="27" t="n">
        <f aca="false">IF(ROW()&lt;4+VolLB,"",STDEV(INDEX($CA:$CA,ROW()-VolLB+1):INDEX($CA:$CA,ROW()))*SQRT(12))</f>
        <v>0.0168821176656304</v>
      </c>
      <c r="CW154" s="27" t="n">
        <f aca="false">IF(ROW()&lt;4+VolLB,"",STDEV(INDEX($CB:$CB,ROW()-VolLB+1):INDEX($CB:$CB,ROW()))*SQRT(12))</f>
        <v>0.0189738404343604</v>
      </c>
      <c r="CX154" s="27" t="n">
        <f aca="false">IF(ROW()&lt;4+VolLB,"",STDEV(INDEX($CC:$CC,ROW()-VolLB+1):INDEX($CC:$CC,ROW()))*SQRT(12))</f>
        <v>0.0174243637987295</v>
      </c>
      <c r="CY154" s="27" t="n">
        <f aca="false">IF(ROW()&lt;4+VolLB,"",STDEV(INDEX($CD:$CD,ROW()-VolLB+1):INDEX($CD:$CD,ROW()))*SQRT(12))</f>
        <v>0.0169801222812356</v>
      </c>
      <c r="CZ154" s="27" t="n">
        <f aca="false">IF(ROW()&lt;4+VolLB,"",STDEV(INDEX($CE:$CE,ROW()-VolLB+1):INDEX($CE:$CE,ROW()))*SQRT(12))</f>
        <v>0.0197876297719175</v>
      </c>
      <c r="DA154" s="27" t="n">
        <f aca="false">IF(ROW()&lt;4+VolLB,"",STDEV(INDEX($CF:$CF,ROW()-VolLB+1):INDEX($CF:$CF,ROW()))*SQRT(12))</f>
        <v>0.0191480562502282</v>
      </c>
      <c r="DB154" s="27" t="n">
        <f aca="false">IF(ROW()&lt;4+VolLB,"",STDEV(INDEX($CG:$CG,ROW()-VolLB+1):INDEX($CG:$CG,ROW()))*SQRT(12))</f>
        <v>0.0169873572910366</v>
      </c>
      <c r="DC154" s="26" t="n">
        <f aca="false">IF(OR(AR154=0,CH154="",CH154=0),0,AR154*MIN(MaxScal,TgtVol/CH154))</f>
        <v>1.40016364882569</v>
      </c>
      <c r="DD154" s="26" t="n">
        <f aca="false">IF(OR(AS154=0,CI154="",CI154=0),0,AS154*MIN(MaxScal,TgtVol/CI154))</f>
        <v>0</v>
      </c>
      <c r="DE154" s="26" t="n">
        <f aca="false">IF(OR(AT154=0,CJ154="",CJ154=0),0,AT154*MIN(MaxScal,TgtVol/CJ154))</f>
        <v>0</v>
      </c>
      <c r="DF154" s="26" t="n">
        <f aca="false">IF(OR(AU154=0,CK154="",CK154=0),0,AU154*MIN(MaxScal,TgtVol/CK154))</f>
        <v>0</v>
      </c>
      <c r="DG154" s="26" t="n">
        <f aca="false">IF(OR(AV154=0,CL154="",CL154=0),0,AV154*MIN(MaxScal,TgtVol/CL154))</f>
        <v>0</v>
      </c>
      <c r="DH154" s="26" t="n">
        <f aca="false">IF(OR(AW154=0,CM154="",CM154=0),0,AW154*MIN(MaxScal,TgtVol/CM154))</f>
        <v>0</v>
      </c>
      <c r="DI154" s="26" t="n">
        <f aca="false">IF(OR(AX154=0,CN154="",CN154=0),0,AX154*MIN(MaxScal,TgtVol/CN154))</f>
        <v>1.19325119060906</v>
      </c>
      <c r="DJ154" s="26" t="n">
        <f aca="false">IF(OR(AY154=0,CO154="",CO154=0),0,AY154*MIN(MaxScal,TgtVol/CO154))</f>
        <v>1.19186977640952</v>
      </c>
      <c r="DK154" s="26" t="n">
        <f aca="false">IF(OR(AZ154=0,CP154="",CP154=0),0,AZ154*MIN(MaxScal,TgtVol/CP154))</f>
        <v>0</v>
      </c>
      <c r="DL154" s="26" t="n">
        <f aca="false">IF(OR(BA154=0,CQ154="",CQ154=0),0,BA154*MIN(MaxScal,TgtVol/CQ154))</f>
        <v>1.69391312569948</v>
      </c>
      <c r="DM154" s="26" t="n">
        <f aca="false">IF(OR(BB154=0,CR154="",CR154=0),0,BB154*MIN(MaxScal,TgtVol/CR154))</f>
        <v>1.41484053628563</v>
      </c>
      <c r="DN154" s="26" t="n">
        <f aca="false">IF(OR(BC154=0,CS154="",CS154=0),0,BC154*MIN(MaxScal,TgtVol/CS154))</f>
        <v>0</v>
      </c>
      <c r="DO154" s="26" t="n">
        <f aca="false">IF(OR(BD154=0,CT154="",CT154=0),0,BD154*MIN(MaxScal,TgtVol/CT154))</f>
        <v>0</v>
      </c>
      <c r="DP154" s="26" t="n">
        <f aca="false">IF(OR(BE154=0,CU154="",CU154=0),0,BE154*MIN(MaxScal,TgtVol/CU154))</f>
        <v>0</v>
      </c>
      <c r="DQ154" s="26" t="n">
        <f aca="false">IF(OR(BF154=0,CV154="",CV154=0),0,BF154*MIN(MaxScal,TgtVol/CV154))</f>
        <v>0</v>
      </c>
      <c r="DR154" s="26" t="n">
        <f aca="false">IF(OR(BG154=0,CW154="",CW154=0),0,BG154*MIN(MaxScal,TgtVol/CW154))</f>
        <v>0</v>
      </c>
      <c r="DS154" s="26" t="n">
        <f aca="false">IF(OR(BH154=0,CX154="",CX154=0),0,BH154*MIN(MaxScal,TgtVol/CX154))</f>
        <v>0</v>
      </c>
      <c r="DT154" s="26" t="n">
        <f aca="false">IF(OR(BI154=0,CY154="",CY154=0),0,BI154*MIN(MaxScal,TgtVol/CY154))</f>
        <v>0</v>
      </c>
      <c r="DU154" s="26" t="n">
        <f aca="false">IF(OR(BJ154=0,CZ154="",CZ154=0),0,BJ154*MIN(MaxScal,TgtVol/CZ154))</f>
        <v>0</v>
      </c>
      <c r="DV154" s="26" t="n">
        <f aca="false">IF(OR(BK154=0,DA154="",DA154=0),0,BK154*MIN(MaxScal,TgtVol/DA154))</f>
        <v>0</v>
      </c>
      <c r="DW154" s="26" t="n">
        <f aca="false">IF(OR(BL154=0,DB154="",DB154=0),0,BL154*MIN(MaxScal,TgtVol/DB154))</f>
        <v>0</v>
      </c>
      <c r="DX154" s="28" t="n">
        <f aca="false">IFERROR(DC153*BM154,"")</f>
        <v>-0.00442683158736432</v>
      </c>
      <c r="DY154" s="28" t="n">
        <f aca="false">IFERROR(DD153*BN154,"")</f>
        <v>-0</v>
      </c>
      <c r="DZ154" s="28" t="n">
        <f aca="false">IFERROR(DE153*BO154,"")</f>
        <v>0</v>
      </c>
      <c r="EA154" s="28" t="n">
        <f aca="false">IFERROR(DF153*BP154,"")</f>
        <v>-0</v>
      </c>
      <c r="EB154" s="28" t="n">
        <f aca="false">IFERROR(DG153*BQ154,"")</f>
        <v>0</v>
      </c>
      <c r="EC154" s="28" t="n">
        <f aca="false">IFERROR(DH153*BR154,"")</f>
        <v>0</v>
      </c>
      <c r="ED154" s="28" t="n">
        <f aca="false">IFERROR(DI153*BS154,"")</f>
        <v>-0.0050736290761238</v>
      </c>
      <c r="EE154" s="28" t="n">
        <f aca="false">IFERROR(DJ153*BT154,"")</f>
        <v>-0.00144504951507828</v>
      </c>
      <c r="EF154" s="28" t="n">
        <f aca="false">IFERROR(DK153*BU154,"")</f>
        <v>0</v>
      </c>
      <c r="EG154" s="28" t="n">
        <f aca="false">IFERROR(DL153*BV154,"")</f>
        <v>-0.0029606429083438</v>
      </c>
      <c r="EH154" s="28" t="n">
        <f aca="false">IFERROR(DM153*BW154,"")</f>
        <v>0.0115760534825471</v>
      </c>
      <c r="EI154" s="28" t="n">
        <f aca="false">IFERROR(DN153*BX154,"")</f>
        <v>0</v>
      </c>
      <c r="EJ154" s="28" t="n">
        <f aca="false">IFERROR(DO153*BY154,"")</f>
        <v>-0</v>
      </c>
      <c r="EK154" s="28" t="n">
        <f aca="false">IFERROR(DP153*BZ154,"")</f>
        <v>0</v>
      </c>
      <c r="EL154" s="28" t="n">
        <f aca="false">IFERROR(DQ153*CA154,"")</f>
        <v>0</v>
      </c>
      <c r="EM154" s="28" t="n">
        <f aca="false">IFERROR(DR153*CB154,"")</f>
        <v>-0</v>
      </c>
      <c r="EN154" s="28" t="n">
        <f aca="false">IFERROR(DS153*CC154,"")</f>
        <v>-0</v>
      </c>
      <c r="EO154" s="28" t="n">
        <f aca="false">IFERROR(DT153*CD154,"")</f>
        <v>0</v>
      </c>
      <c r="EP154" s="28" t="n">
        <f aca="false">IFERROR(DU153*CE154,"")</f>
        <v>-0</v>
      </c>
      <c r="EQ154" s="28" t="n">
        <f aca="false">IFERROR(DV153*CF154,"")</f>
        <v>0</v>
      </c>
      <c r="ER154" s="28" t="n">
        <f aca="false">IFERROR(DW153*CG154,"")</f>
        <v>0</v>
      </c>
      <c r="ES154" s="28" t="n">
        <f aca="false">IF(ROW()=4,"",SUM(DX154:ER154))</f>
        <v>-0.00233009960436309</v>
      </c>
      <c r="ET154" s="29" t="n">
        <f aca="false">COUNTIF(AR154:BL154,"&gt;0")</f>
        <v>5</v>
      </c>
    </row>
    <row r="155" customFormat="false" ht="15" hidden="false" customHeight="false" outlineLevel="0" collapsed="false">
      <c r="A155" s="19" t="n">
        <v>42613</v>
      </c>
      <c r="B155" s="23" t="n">
        <f aca="false">ABS(Rates_Data!AD155-Rates_Data!AE155)</f>
        <v>1.03566447368421</v>
      </c>
      <c r="C155" s="23" t="n">
        <f aca="false">ABS(Rates_Data!AD155-Rates_Data!AF155)</f>
        <v>0.545769736842106</v>
      </c>
      <c r="D155" s="23" t="n">
        <f aca="false">ABS(Rates_Data!AD155-Rates_Data!AG155)</f>
        <v>0.292809210526316</v>
      </c>
      <c r="E155" s="23" t="n">
        <f aca="false">ABS(Rates_Data!AD155-Rates_Data!AH155)</f>
        <v>0.620368421052632</v>
      </c>
      <c r="F155" s="23" t="n">
        <f aca="false">ABS(Rates_Data!AD155-Rates_Data!AI155)</f>
        <v>0.701776315789473</v>
      </c>
      <c r="G155" s="23" t="n">
        <f aca="false">ABS(Rates_Data!AD155-Rates_Data!AJ155)</f>
        <v>0.538072368421053</v>
      </c>
      <c r="H155" s="23" t="n">
        <f aca="false">ABS(Rates_Data!AE155-Rates_Data!AF155)</f>
        <v>0.489894736842105</v>
      </c>
      <c r="I155" s="23" t="n">
        <f aca="false">ABS(Rates_Data!AE155-Rates_Data!AG155)</f>
        <v>0.742855263157894</v>
      </c>
      <c r="J155" s="23" t="n">
        <f aca="false">ABS(Rates_Data!AE155-Rates_Data!AH155)</f>
        <v>0.415296052631579</v>
      </c>
      <c r="K155" s="23" t="n">
        <f aca="false">ABS(Rates_Data!AE155-Rates_Data!AI155)</f>
        <v>1.73744078947368</v>
      </c>
      <c r="L155" s="23" t="n">
        <f aca="false">ABS(Rates_Data!AE155-Rates_Data!AJ155)</f>
        <v>1.57373684210526</v>
      </c>
      <c r="M155" s="23" t="n">
        <f aca="false">ABS(Rates_Data!AF155-Rates_Data!AG155)</f>
        <v>0.252960526315789</v>
      </c>
      <c r="N155" s="23" t="n">
        <f aca="false">ABS(Rates_Data!AF155-Rates_Data!AH155)</f>
        <v>0.0745986842105265</v>
      </c>
      <c r="O155" s="23" t="n">
        <f aca="false">ABS(Rates_Data!AF155-Rates_Data!AI155)</f>
        <v>1.24754605263158</v>
      </c>
      <c r="P155" s="23" t="n">
        <f aca="false">ABS(Rates_Data!AF155-Rates_Data!AJ155)</f>
        <v>1.08384210526316</v>
      </c>
      <c r="Q155" s="23" t="n">
        <f aca="false">ABS(Rates_Data!AG155-Rates_Data!AH155)</f>
        <v>0.327559210526316</v>
      </c>
      <c r="R155" s="23" t="n">
        <f aca="false">ABS(Rates_Data!AG155-Rates_Data!AI155)</f>
        <v>0.99458552631579</v>
      </c>
      <c r="S155" s="23" t="n">
        <f aca="false">ABS(Rates_Data!AG155-Rates_Data!AJ155)</f>
        <v>0.830881578947369</v>
      </c>
      <c r="T155" s="23" t="n">
        <f aca="false">ABS(Rates_Data!AH155-Rates_Data!AI155)</f>
        <v>1.32214473684211</v>
      </c>
      <c r="U155" s="23" t="n">
        <f aca="false">ABS(Rates_Data!AH155-Rates_Data!AJ155)</f>
        <v>1.15844078947368</v>
      </c>
      <c r="V155" s="23" t="n">
        <f aca="false">ABS(Rates_Data!AI155-Rates_Data!AJ155)</f>
        <v>0.163703947368421</v>
      </c>
      <c r="W155" s="26" t="n">
        <f aca="false">IF(ROW()&lt;4+MinObs-1,"",IFERROR((B155-AVERAGE(B$4:B155))/STDEV(B$4:B155),""))</f>
        <v>2.14565672916687</v>
      </c>
      <c r="X155" s="26" t="n">
        <f aca="false">IF(ROW()&lt;4+MinObs-1,"",IFERROR((C155-AVERAGE(C$4:C155))/STDEV(C$4:C155),""))</f>
        <v>0.628288497791457</v>
      </c>
      <c r="Y155" s="26" t="n">
        <f aca="false">IF(ROW()&lt;4+MinObs-1,"",IFERROR((D155-AVERAGE(D$4:D155))/STDEV(D$4:D155),""))</f>
        <v>-0.489862969033383</v>
      </c>
      <c r="Z155" s="26" t="n">
        <f aca="false">IF(ROW()&lt;4+MinObs-1,"",IFERROR((E155-AVERAGE(E$4:E155))/STDEV(E$4:E155),""))</f>
        <v>-0.0201871532028359</v>
      </c>
      <c r="AA155" s="26" t="n">
        <f aca="false">IF(ROW()&lt;4+MinObs-1,"",IFERROR((F155-AVERAGE(F$4:F155))/STDEV(F$4:F155),""))</f>
        <v>0.372086897540332</v>
      </c>
      <c r="AB155" s="26" t="n">
        <f aca="false">IF(ROW()&lt;4+MinObs-1,"",IFERROR((G155-AVERAGE(G$4:G155))/STDEV(G$4:G155),""))</f>
        <v>0.184939712293749</v>
      </c>
      <c r="AC155" s="26" t="n">
        <f aca="false">IF(ROW()&lt;4+MinObs-1,"",IFERROR((H155-AVERAGE(H$4:H155))/STDEV(H$4:H155),""))</f>
        <v>0.584561389179187</v>
      </c>
      <c r="AD155" s="26" t="n">
        <f aca="false">IF(ROW()&lt;4+MinObs-1,"",IFERROR((I155-AVERAGE(I$4:I155))/STDEV(I$4:I155),""))</f>
        <v>0.793935347530488</v>
      </c>
      <c r="AE155" s="26" t="n">
        <f aca="false">IF(ROW()&lt;4+MinObs-1,"",IFERROR((J155-AVERAGE(J$4:J155))/STDEV(J$4:J155),""))</f>
        <v>-0.244295128617435</v>
      </c>
      <c r="AF155" s="26" t="n">
        <f aca="false">IF(ROW()&lt;4+MinObs-1,"",IFERROR((K155-AVERAGE(K$4:K155))/STDEV(K$4:K155),""))</f>
        <v>3.39918209296057</v>
      </c>
      <c r="AG155" s="26" t="n">
        <f aca="false">IF(ROW()&lt;4+MinObs-1,"",IFERROR((L155-AVERAGE(L$4:L155))/STDEV(L$4:L155),""))</f>
        <v>2.11902666727302</v>
      </c>
      <c r="AH155" s="26" t="n">
        <f aca="false">IF(ROW()&lt;4+MinObs-1,"",IFERROR((M155-AVERAGE(M$4:M155))/STDEV(M$4:M155),""))</f>
        <v>-0.486243449182129</v>
      </c>
      <c r="AI155" s="26" t="n">
        <f aca="false">IF(ROW()&lt;4+MinObs-1,"",IFERROR((N155-AVERAGE(N$4:N155))/STDEV(N$4:N155),""))</f>
        <v>-1.14903633098621</v>
      </c>
      <c r="AJ155" s="26" t="n">
        <f aca="false">IF(ROW()&lt;4+MinObs-1,"",IFERROR((O155-AVERAGE(O$4:O155))/STDEV(O$4:O155),""))</f>
        <v>2.26172860920632</v>
      </c>
      <c r="AK155" s="26" t="n">
        <f aca="false">IF(ROW()&lt;4+MinObs-1,"",IFERROR((P155-AVERAGE(P$4:P155))/STDEV(P$4:P155),""))</f>
        <v>1.97268571737755</v>
      </c>
      <c r="AL155" s="26" t="n">
        <f aca="false">IF(ROW()&lt;4+MinObs-1,"",IFERROR((Q155-AVERAGE(Q$4:Q155))/STDEV(Q$4:Q155),""))</f>
        <v>-0.282468732961826</v>
      </c>
      <c r="AM155" s="26" t="n">
        <f aca="false">IF(ROW()&lt;4+MinObs-1,"",IFERROR((R155-AVERAGE(R$4:R155))/STDEV(R$4:R155),""))</f>
        <v>1.13719870579339</v>
      </c>
      <c r="AN155" s="26" t="n">
        <f aca="false">IF(ROW()&lt;4+MinObs-1,"",IFERROR((S155-AVERAGE(S$4:S155))/STDEV(S$4:S155),""))</f>
        <v>0.158936603245638</v>
      </c>
      <c r="AO155" s="26" t="n">
        <f aca="false">IF(ROW()&lt;4+MinObs-1,"",IFERROR((T155-AVERAGE(T$4:T155))/STDEV(T$4:T155),""))</f>
        <v>1.79233207114019</v>
      </c>
      <c r="AP155" s="26" t="n">
        <f aca="false">IF(ROW()&lt;4+MinObs-1,"",IFERROR((U155-AVERAGE(U$4:U155))/STDEV(U$4:U155),""))</f>
        <v>0.981827723895162</v>
      </c>
      <c r="AQ155" s="26" t="n">
        <f aca="false">IF(ROW()&lt;4+MinObs-1,"",IFERROR((V155-AVERAGE(V$4:V155))/STDEV(V$4:V155),""))</f>
        <v>-0.887159650755871</v>
      </c>
      <c r="AR155" s="26" t="n">
        <f aca="false">IF(W155="",0,IF(W155&gt;=z4,w4,IF(W155&gt;=z3,w3,IF(W155&gt;=zEntry,w2,IF(AND(W155&gt;=ExitZ,AR154&gt;0),w2,0)))))</f>
        <v>1</v>
      </c>
      <c r="AS155" s="26" t="n">
        <f aca="false">IF(X155="",0,IF(X155&gt;=z4,w4,IF(X155&gt;=z3,w3,IF(X155&gt;=zEntry,w2,IF(AND(X155&gt;=ExitZ,AS154&gt;0),w2,0)))))</f>
        <v>0</v>
      </c>
      <c r="AT155" s="26" t="n">
        <f aca="false">IF(Y155="",0,IF(Y155&gt;=z4,w4,IF(Y155&gt;=z3,w3,IF(Y155&gt;=zEntry,w2,IF(AND(Y155&gt;=ExitZ,AT154&gt;0),w2,0)))))</f>
        <v>0</v>
      </c>
      <c r="AU155" s="26" t="n">
        <f aca="false">IF(Z155="",0,IF(Z155&gt;=z4,w4,IF(Z155&gt;=z3,w3,IF(Z155&gt;=zEntry,w2,IF(AND(Z155&gt;=ExitZ,AU154&gt;0),w2,0)))))</f>
        <v>0</v>
      </c>
      <c r="AV155" s="26" t="n">
        <f aca="false">IF(AA155="",0,IF(AA155&gt;=z4,w4,IF(AA155&gt;=z3,w3,IF(AA155&gt;=zEntry,w2,IF(AND(AA155&gt;=ExitZ,AV154&gt;0),w2,0)))))</f>
        <v>0</v>
      </c>
      <c r="AW155" s="26" t="n">
        <f aca="false">IF(AB155="",0,IF(AB155&gt;=z4,w4,IF(AB155&gt;=z3,w3,IF(AB155&gt;=zEntry,w2,IF(AND(AB155&gt;=ExitZ,AW154&gt;0),w2,0)))))</f>
        <v>0</v>
      </c>
      <c r="AX155" s="26" t="n">
        <f aca="false">IF(AC155="",0,IF(AC155&gt;=z4,w4,IF(AC155&gt;=z3,w3,IF(AC155&gt;=zEntry,w2,IF(AND(AC155&gt;=ExitZ,AX154&gt;0),w2,0)))))</f>
        <v>0</v>
      </c>
      <c r="AY155" s="26" t="n">
        <f aca="false">IF(AD155="",0,IF(AD155&gt;=z4,w4,IF(AD155&gt;=z3,w3,IF(AD155&gt;=zEntry,w2,IF(AND(AD155&gt;=ExitZ,AY154&gt;0),w2,0)))))</f>
        <v>0</v>
      </c>
      <c r="AZ155" s="26" t="n">
        <f aca="false">IF(AE155="",0,IF(AE155&gt;=z4,w4,IF(AE155&gt;=z3,w3,IF(AE155&gt;=zEntry,w2,IF(AND(AE155&gt;=ExitZ,AZ154&gt;0),w2,0)))))</f>
        <v>0</v>
      </c>
      <c r="BA155" s="26" t="n">
        <f aca="false">IF(AF155="",0,IF(AF155&gt;=z4,w4,IF(AF155&gt;=z3,w3,IF(AF155&gt;=zEntry,w2,IF(AND(AF155&gt;=ExitZ,BA154&gt;0),w2,0)))))</f>
        <v>1.5</v>
      </c>
      <c r="BB155" s="26" t="n">
        <f aca="false">IF(AG155="",0,IF(AG155&gt;=z4,w4,IF(AG155&gt;=z3,w3,IF(AG155&gt;=zEntry,w2,IF(AND(AG155&gt;=ExitZ,BB154&gt;0),w2,0)))))</f>
        <v>1</v>
      </c>
      <c r="BC155" s="26" t="n">
        <f aca="false">IF(AH155="",0,IF(AH155&gt;=z4,w4,IF(AH155&gt;=z3,w3,IF(AH155&gt;=zEntry,w2,IF(AND(AH155&gt;=ExitZ,BC154&gt;0),w2,0)))))</f>
        <v>0</v>
      </c>
      <c r="BD155" s="26" t="n">
        <f aca="false">IF(AI155="",0,IF(AI155&gt;=z4,w4,IF(AI155&gt;=z3,w3,IF(AI155&gt;=zEntry,w2,IF(AND(AI155&gt;=ExitZ,BD154&gt;0),w2,0)))))</f>
        <v>0</v>
      </c>
      <c r="BE155" s="26" t="n">
        <f aca="false">IF(AJ155="",0,IF(AJ155&gt;=z4,w4,IF(AJ155&gt;=z3,w3,IF(AJ155&gt;=zEntry,w2,IF(AND(AJ155&gt;=ExitZ,BE154&gt;0),w2,0)))))</f>
        <v>1</v>
      </c>
      <c r="BF155" s="26" t="n">
        <f aca="false">IF(AK155="",0,IF(AK155&gt;=z4,w4,IF(AK155&gt;=z3,w3,IF(AK155&gt;=zEntry,w2,IF(AND(AK155&gt;=ExitZ,BF154&gt;0),w2,0)))))</f>
        <v>0</v>
      </c>
      <c r="BG155" s="26" t="n">
        <f aca="false">IF(AL155="",0,IF(AL155&gt;=z4,w4,IF(AL155&gt;=z3,w3,IF(AL155&gt;=zEntry,w2,IF(AND(AL155&gt;=ExitZ,BG154&gt;0),w2,0)))))</f>
        <v>0</v>
      </c>
      <c r="BH155" s="26" t="n">
        <f aca="false">IF(AM155="",0,IF(AM155&gt;=z4,w4,IF(AM155&gt;=z3,w3,IF(AM155&gt;=zEntry,w2,IF(AND(AM155&gt;=ExitZ,BH154&gt;0),w2,0)))))</f>
        <v>0</v>
      </c>
      <c r="BI155" s="26" t="n">
        <f aca="false">IF(AN155="",0,IF(AN155&gt;=z4,w4,IF(AN155&gt;=z3,w3,IF(AN155&gt;=zEntry,w2,IF(AND(AN155&gt;=ExitZ,BI154&gt;0),w2,0)))))</f>
        <v>0</v>
      </c>
      <c r="BJ155" s="26" t="n">
        <f aca="false">IF(AO155="",0,IF(AO155&gt;=z4,w4,IF(AO155&gt;=z3,w3,IF(AO155&gt;=zEntry,w2,IF(AND(AO155&gt;=ExitZ,BJ154&gt;0),w2,0)))))</f>
        <v>0</v>
      </c>
      <c r="BK155" s="26" t="n">
        <f aca="false">IF(AP155="",0,IF(AP155&gt;=z4,w4,IF(AP155&gt;=z3,w3,IF(AP155&gt;=zEntry,w2,IF(AND(AP155&gt;=ExitZ,BK154&gt;0),w2,0)))))</f>
        <v>0</v>
      </c>
      <c r="BL155" s="26" t="n">
        <f aca="false">IF(AQ155="",0,IF(AQ155&gt;=z4,w4,IF(AQ155&gt;=z3,w3,IF(AQ155&gt;=zEntry,w2,IF(AND(AQ155&gt;=ExitZ,BL154&gt;0),w2,0)))))</f>
        <v>0</v>
      </c>
      <c r="BM155" s="23" t="n">
        <f aca="false">IF(Rates_Data!AD154&gt;=Rates_Data!AE154,Rates_Data!AK155-Rates_Data!AL155,Rates_Data!AL155-Rates_Data!AK155)</f>
        <v>0.005301</v>
      </c>
      <c r="BN155" s="23" t="n">
        <f aca="false">IF(Rates_Data!AD154&gt;=Rates_Data!AF154,Rates_Data!AK155-Rates_Data!AM155,Rates_Data!AM155-Rates_Data!AK155)</f>
        <v>-0.00874</v>
      </c>
      <c r="BO155" s="23" t="n">
        <f aca="false">IF(Rates_Data!AD154&gt;=Rates_Data!AG154,Rates_Data!AK155-Rates_Data!AN155,Rates_Data!AN155-Rates_Data!AK155)</f>
        <v>0.00706800000000001</v>
      </c>
      <c r="BP155" s="23" t="n">
        <f aca="false">IF(Rates_Data!AD154&gt;=Rates_Data!AH154,Rates_Data!AK155-Rates_Data!AO155,Rates_Data!AO155-Rates_Data!AK155)</f>
        <v>0.002717</v>
      </c>
      <c r="BQ155" s="23" t="n">
        <f aca="false">IF(Rates_Data!AD154&gt;=Rates_Data!AI154,Rates_Data!AK155-Rates_Data!AP155,Rates_Data!AP155-Rates_Data!AK155)</f>
        <v>-0.004883</v>
      </c>
      <c r="BR155" s="23" t="n">
        <f aca="false">IF(Rates_Data!AD154&gt;=Rates_Data!AJ154,Rates_Data!AK155-Rates_Data!AQ155,Rates_Data!AQ155-Rates_Data!AK155)</f>
        <v>0.002603</v>
      </c>
      <c r="BS155" s="23" t="n">
        <f aca="false">IF(Rates_Data!AE154&gt;=Rates_Data!AF154,Rates_Data!AL155-Rates_Data!AM155,Rates_Data!AM155-Rates_Data!AL155)</f>
        <v>0.014041</v>
      </c>
      <c r="BT155" s="23" t="n">
        <f aca="false">IF(Rates_Data!AE154&gt;=Rates_Data!AG154,Rates_Data!AL155-Rates_Data!AN155,Rates_Data!AN155-Rates_Data!AL155)</f>
        <v>0.012369</v>
      </c>
      <c r="BU155" s="23" t="n">
        <f aca="false">IF(Rates_Data!AE154&gt;=Rates_Data!AH154,Rates_Data!AL155-Rates_Data!AO155,Rates_Data!AO155-Rates_Data!AL155)</f>
        <v>0.002584</v>
      </c>
      <c r="BV155" s="23" t="n">
        <f aca="false">IF(Rates_Data!AE154&gt;=Rates_Data!AI154,Rates_Data!AL155-Rates_Data!AP155,Rates_Data!AP155-Rates_Data!AL155)</f>
        <v>0.000418000000000001</v>
      </c>
      <c r="BW155" s="23" t="n">
        <f aca="false">IF(Rates_Data!AE154&gt;=Rates_Data!AJ154,Rates_Data!AL155-Rates_Data!AQ155,Rates_Data!AQ155-Rates_Data!AL155)</f>
        <v>0.007904</v>
      </c>
      <c r="BX155" s="23" t="n">
        <f aca="false">IF(Rates_Data!AF154&gt;=Rates_Data!AG154,Rates_Data!AM155-Rates_Data!AN155,Rates_Data!AN155-Rates_Data!AM155)</f>
        <v>-0.00167199999999999</v>
      </c>
      <c r="BY155" s="23" t="n">
        <f aca="false">IF(Rates_Data!AF154&gt;=Rates_Data!AH154,Rates_Data!AM155-Rates_Data!AO155,Rates_Data!AO155-Rates_Data!AM155)</f>
        <v>0.011457</v>
      </c>
      <c r="BZ155" s="23" t="n">
        <f aca="false">IF(Rates_Data!AF154&gt;=Rates_Data!AI154,Rates_Data!AM155-Rates_Data!AP155,Rates_Data!AP155-Rates_Data!AM155)</f>
        <v>-0.013623</v>
      </c>
      <c r="CA155" s="23" t="n">
        <f aca="false">IF(Rates_Data!AF154&gt;=Rates_Data!AJ154,Rates_Data!AM155-Rates_Data!AQ155,Rates_Data!AQ155-Rates_Data!AM155)</f>
        <v>-0.006137</v>
      </c>
      <c r="CB155" s="23" t="n">
        <f aca="false">IF(Rates_Data!AG154&gt;=Rates_Data!AH154,Rates_Data!AN155-Rates_Data!AO155,Rates_Data!AO155-Rates_Data!AN155)</f>
        <v>0.009785</v>
      </c>
      <c r="CC155" s="23" t="n">
        <f aca="false">IF(Rates_Data!AG154&gt;=Rates_Data!AI154,Rates_Data!AN155-Rates_Data!AP155,Rates_Data!AP155-Rates_Data!AN155)</f>
        <v>-0.011951</v>
      </c>
      <c r="CD155" s="23" t="n">
        <f aca="false">IF(Rates_Data!AG154&gt;=Rates_Data!AJ154,Rates_Data!AN155-Rates_Data!AQ155,Rates_Data!AQ155-Rates_Data!AN155)</f>
        <v>-0.00446500000000001</v>
      </c>
      <c r="CE155" s="23" t="n">
        <f aca="false">IF(Rates_Data!AH154&gt;=Rates_Data!AI154,Rates_Data!AO155-Rates_Data!AP155,Rates_Data!AP155-Rates_Data!AO155)</f>
        <v>-0.002166</v>
      </c>
      <c r="CF155" s="23" t="n">
        <f aca="false">IF(Rates_Data!AH154&gt;=Rates_Data!AJ154,Rates_Data!AO155-Rates_Data!AQ155,Rates_Data!AQ155-Rates_Data!AO155)</f>
        <v>0.00532</v>
      </c>
      <c r="CG155" s="23" t="n">
        <f aca="false">IF(Rates_Data!AI154&gt;=Rates_Data!AJ154,Rates_Data!AP155-Rates_Data!AQ155,Rates_Data!AQ155-Rates_Data!AP155)</f>
        <v>0.007486</v>
      </c>
      <c r="CH155" s="27" t="n">
        <f aca="false">IF(ROW()&lt;4+VolLB,"",STDEV(INDEX($BM:$BM,ROW()-VolLB+1):INDEX($BM:$BM,ROW()))*SQRT(12))</f>
        <v>0.0212118103212517</v>
      </c>
      <c r="CI155" s="27" t="n">
        <f aca="false">IF(ROW()&lt;4+VolLB,"",STDEV(INDEX($BN:$BN,ROW()-VolLB+1):INDEX($BN:$BN,ROW()))*SQRT(12))</f>
        <v>0.0199405419621147</v>
      </c>
      <c r="CJ155" s="27" t="n">
        <f aca="false">IF(ROW()&lt;4+VolLB,"",STDEV(INDEX($BO:$BO,ROW()-VolLB+1):INDEX($BO:$BO,ROW()))*SQRT(12))</f>
        <v>0.0216945504596804</v>
      </c>
      <c r="CK155" s="27" t="n">
        <f aca="false">IF(ROW()&lt;4+VolLB,"",STDEV(INDEX($BP:$BP,ROW()-VolLB+1):INDEX($BP:$BP,ROW()))*SQRT(12))</f>
        <v>0.0231491983487653</v>
      </c>
      <c r="CL155" s="27" t="n">
        <f aca="false">IF(ROW()&lt;4+VolLB,"",STDEV(INDEX($BQ:$BQ,ROW()-VolLB+1):INDEX($BQ:$BQ,ROW()))*SQRT(12))</f>
        <v>0.0185145663169506</v>
      </c>
      <c r="CM155" s="27" t="n">
        <f aca="false">IF(ROW()&lt;4+VolLB,"",STDEV(INDEX($BR:$BR,ROW()-VolLB+1):INDEX($BR:$BR,ROW()))*SQRT(12))</f>
        <v>0.0214966123311159</v>
      </c>
      <c r="CN155" s="27" t="n">
        <f aca="false">IF(ROW()&lt;4+VolLB,"",STDEV(INDEX($BS:$BS,ROW()-VolLB+1):INDEX($BS:$BS,ROW()))*SQRT(12))</f>
        <v>0.0179690825297761</v>
      </c>
      <c r="CO155" s="27" t="n">
        <f aca="false">IF(ROW()&lt;4+VolLB,"",STDEV(INDEX($BT:$BT,ROW()-VolLB+1):INDEX($BT:$BT,ROW()))*SQRT(12))</f>
        <v>0.0180879508652794</v>
      </c>
      <c r="CP155" s="27" t="n">
        <f aca="false">IF(ROW()&lt;4+VolLB,"",STDEV(INDEX($BU:$BU,ROW()-VolLB+1):INDEX($BU:$BU,ROW()))*SQRT(12))</f>
        <v>0.0202068183231021</v>
      </c>
      <c r="CQ155" s="27" t="n">
        <f aca="false">IF(ROW()&lt;4+VolLB,"",STDEV(INDEX($BV:$BV,ROW()-VolLB+1):INDEX($BV:$BV,ROW()))*SQRT(12))</f>
        <v>0.0177186229122006</v>
      </c>
      <c r="CR155" s="27" t="n">
        <f aca="false">IF(ROW()&lt;4+VolLB,"",STDEV(INDEX($BW:$BW,ROW()-VolLB+1):INDEX($BW:$BW,ROW()))*SQRT(12))</f>
        <v>0.0146473071407747</v>
      </c>
      <c r="CS155" s="27" t="n">
        <f aca="false">IF(ROW()&lt;4+VolLB,"",STDEV(INDEX($BX:$BX,ROW()-VolLB+1):INDEX($BX:$BX,ROW()))*SQRT(12))</f>
        <v>0.0169996214265971</v>
      </c>
      <c r="CT155" s="27" t="n">
        <f aca="false">IF(ROW()&lt;4+VolLB,"",STDEV(INDEX($BY:$BY,ROW()-VolLB+1):INDEX($BY:$BY,ROW()))*SQRT(12))</f>
        <v>0.0202387636294221</v>
      </c>
      <c r="CU155" s="27" t="n">
        <f aca="false">IF(ROW()&lt;4+VolLB,"",STDEV(INDEX($BZ:$BZ,ROW()-VolLB+1):INDEX($BZ:$BZ,ROW()))*SQRT(12))</f>
        <v>0.0182899990166367</v>
      </c>
      <c r="CV155" s="27" t="n">
        <f aca="false">IF(ROW()&lt;4+VolLB,"",STDEV(INDEX($CA:$CA,ROW()-VolLB+1):INDEX($CA:$CA,ROW()))*SQRT(12))</f>
        <v>0.0171829871639418</v>
      </c>
      <c r="CW155" s="27" t="n">
        <f aca="false">IF(ROW()&lt;4+VolLB,"",STDEV(INDEX($CB:$CB,ROW()-VolLB+1):INDEX($CB:$CB,ROW()))*SQRT(12))</f>
        <v>0.018777518877383</v>
      </c>
      <c r="CX155" s="27" t="n">
        <f aca="false">IF(ROW()&lt;4+VolLB,"",STDEV(INDEX($CC:$CC,ROW()-VolLB+1):INDEX($CC:$CC,ROW()))*SQRT(12))</f>
        <v>0.0189523108607342</v>
      </c>
      <c r="CY155" s="27" t="n">
        <f aca="false">IF(ROW()&lt;4+VolLB,"",STDEV(INDEX($CD:$CD,ROW()-VolLB+1):INDEX($CD:$CD,ROW()))*SQRT(12))</f>
        <v>0.0167483832735041</v>
      </c>
      <c r="CZ155" s="27" t="n">
        <f aca="false">IF(ROW()&lt;4+VolLB,"",STDEV(INDEX($CE:$CE,ROW()-VolLB+1):INDEX($CE:$CE,ROW()))*SQRT(12))</f>
        <v>0.0193800957980826</v>
      </c>
      <c r="DA155" s="27" t="n">
        <f aca="false">IF(ROW()&lt;4+VolLB,"",STDEV(INDEX($CF:$CF,ROW()-VolLB+1):INDEX($CF:$CF,ROW()))*SQRT(12))</f>
        <v>0.019434074736817</v>
      </c>
      <c r="DB155" s="27" t="n">
        <f aca="false">IF(ROW()&lt;4+VolLB,"",STDEV(INDEX($CG:$CG,ROW()-VolLB+1):INDEX($CG:$CG,ROW()))*SQRT(12))</f>
        <v>0.0171248480207368</v>
      </c>
      <c r="DC155" s="26" t="n">
        <f aca="false">IF(OR(AR155=0,CH155="",CH155=0),0,AR155*MIN(MaxScal,TgtVol/CH155))</f>
        <v>0.94287096184159</v>
      </c>
      <c r="DD155" s="26" t="n">
        <f aca="false">IF(OR(AS155=0,CI155="",CI155=0),0,AS155*MIN(MaxScal,TgtVol/CI155))</f>
        <v>0</v>
      </c>
      <c r="DE155" s="26" t="n">
        <f aca="false">IF(OR(AT155=0,CJ155="",CJ155=0),0,AT155*MIN(MaxScal,TgtVol/CJ155))</f>
        <v>0</v>
      </c>
      <c r="DF155" s="26" t="n">
        <f aca="false">IF(OR(AU155=0,CK155="",CK155=0),0,AU155*MIN(MaxScal,TgtVol/CK155))</f>
        <v>0</v>
      </c>
      <c r="DG155" s="26" t="n">
        <f aca="false">IF(OR(AV155=0,CL155="",CL155=0),0,AV155*MIN(MaxScal,TgtVol/CL155))</f>
        <v>0</v>
      </c>
      <c r="DH155" s="26" t="n">
        <f aca="false">IF(OR(AW155=0,CM155="",CM155=0),0,AW155*MIN(MaxScal,TgtVol/CM155))</f>
        <v>0</v>
      </c>
      <c r="DI155" s="26" t="n">
        <f aca="false">IF(OR(AX155=0,CN155="",CN155=0),0,AX155*MIN(MaxScal,TgtVol/CN155))</f>
        <v>0</v>
      </c>
      <c r="DJ155" s="26" t="n">
        <f aca="false">IF(OR(AY155=0,CO155="",CO155=0),0,AY155*MIN(MaxScal,TgtVol/CO155))</f>
        <v>0</v>
      </c>
      <c r="DK155" s="26" t="n">
        <f aca="false">IF(OR(AZ155=0,CP155="",CP155=0),0,AZ155*MIN(MaxScal,TgtVol/CP155))</f>
        <v>0</v>
      </c>
      <c r="DL155" s="26" t="n">
        <f aca="false">IF(OR(BA155=0,CQ155="",CQ155=0),0,BA155*MIN(MaxScal,TgtVol/CQ155))</f>
        <v>1.69313383713035</v>
      </c>
      <c r="DM155" s="26" t="n">
        <f aca="false">IF(OR(BB155=0,CR155="",CR155=0),0,BB155*MIN(MaxScal,TgtVol/CR155))</f>
        <v>1.36543869857993</v>
      </c>
      <c r="DN155" s="26" t="n">
        <f aca="false">IF(OR(BC155=0,CS155="",CS155=0),0,BC155*MIN(MaxScal,TgtVol/CS155))</f>
        <v>0</v>
      </c>
      <c r="DO155" s="26" t="n">
        <f aca="false">IF(OR(BD155=0,CT155="",CT155=0),0,BD155*MIN(MaxScal,TgtVol/CT155))</f>
        <v>0</v>
      </c>
      <c r="DP155" s="26" t="n">
        <f aca="false">IF(OR(BE155=0,CU155="",CU155=0),0,BE155*MIN(MaxScal,TgtVol/CU155))</f>
        <v>1.09349377120293</v>
      </c>
      <c r="DQ155" s="26" t="n">
        <f aca="false">IF(OR(BF155=0,CV155="",CV155=0),0,BF155*MIN(MaxScal,TgtVol/CV155))</f>
        <v>0</v>
      </c>
      <c r="DR155" s="26" t="n">
        <f aca="false">IF(OR(BG155=0,CW155="",CW155=0),0,BG155*MIN(MaxScal,TgtVol/CW155))</f>
        <v>0</v>
      </c>
      <c r="DS155" s="26" t="n">
        <f aca="false">IF(OR(BH155=0,CX155="",CX155=0),0,BH155*MIN(MaxScal,TgtVol/CX155))</f>
        <v>0</v>
      </c>
      <c r="DT155" s="26" t="n">
        <f aca="false">IF(OR(BI155=0,CY155="",CY155=0),0,BI155*MIN(MaxScal,TgtVol/CY155))</f>
        <v>0</v>
      </c>
      <c r="DU155" s="26" t="n">
        <f aca="false">IF(OR(BJ155=0,CZ155="",CZ155=0),0,BJ155*MIN(MaxScal,TgtVol/CZ155))</f>
        <v>0</v>
      </c>
      <c r="DV155" s="26" t="n">
        <f aca="false">IF(OR(BK155=0,DA155="",DA155=0),0,BK155*MIN(MaxScal,TgtVol/DA155))</f>
        <v>0</v>
      </c>
      <c r="DW155" s="26" t="n">
        <f aca="false">IF(OR(BL155=0,DB155="",DB155=0),0,BL155*MIN(MaxScal,TgtVol/DB155))</f>
        <v>0</v>
      </c>
      <c r="DX155" s="28" t="n">
        <f aca="false">IFERROR(DC154*BM155,"")</f>
        <v>0.00742226750242497</v>
      </c>
      <c r="DY155" s="28" t="n">
        <f aca="false">IFERROR(DD154*BN155,"")</f>
        <v>-0</v>
      </c>
      <c r="DZ155" s="28" t="n">
        <f aca="false">IFERROR(DE154*BO155,"")</f>
        <v>0</v>
      </c>
      <c r="EA155" s="28" t="n">
        <f aca="false">IFERROR(DF154*BP155,"")</f>
        <v>0</v>
      </c>
      <c r="EB155" s="28" t="n">
        <f aca="false">IFERROR(DG154*BQ155,"")</f>
        <v>-0</v>
      </c>
      <c r="EC155" s="28" t="n">
        <f aca="false">IFERROR(DH154*BR155,"")</f>
        <v>0</v>
      </c>
      <c r="ED155" s="28" t="n">
        <f aca="false">IFERROR(DI154*BS155,"")</f>
        <v>0.0167544399673419</v>
      </c>
      <c r="EE155" s="28" t="n">
        <f aca="false">IFERROR(DJ154*BT155,"")</f>
        <v>0.0147422372644094</v>
      </c>
      <c r="EF155" s="28" t="n">
        <f aca="false">IFERROR(DK154*BU155,"")</f>
        <v>0</v>
      </c>
      <c r="EG155" s="28" t="n">
        <f aca="false">IFERROR(DL154*BV155,"")</f>
        <v>0.000708055686542385</v>
      </c>
      <c r="EH155" s="28" t="n">
        <f aca="false">IFERROR(DM154*BW155,"")</f>
        <v>0.0111828995988016</v>
      </c>
      <c r="EI155" s="28" t="n">
        <f aca="false">IFERROR(DN154*BX155,"")</f>
        <v>-0</v>
      </c>
      <c r="EJ155" s="28" t="n">
        <f aca="false">IFERROR(DO154*BY155,"")</f>
        <v>0</v>
      </c>
      <c r="EK155" s="28" t="n">
        <f aca="false">IFERROR(DP154*BZ155,"")</f>
        <v>-0</v>
      </c>
      <c r="EL155" s="28" t="n">
        <f aca="false">IFERROR(DQ154*CA155,"")</f>
        <v>-0</v>
      </c>
      <c r="EM155" s="28" t="n">
        <f aca="false">IFERROR(DR154*CB155,"")</f>
        <v>0</v>
      </c>
      <c r="EN155" s="28" t="n">
        <f aca="false">IFERROR(DS154*CC155,"")</f>
        <v>-0</v>
      </c>
      <c r="EO155" s="28" t="n">
        <f aca="false">IFERROR(DT154*CD155,"")</f>
        <v>-0</v>
      </c>
      <c r="EP155" s="28" t="n">
        <f aca="false">IFERROR(DU154*CE155,"")</f>
        <v>-0</v>
      </c>
      <c r="EQ155" s="28" t="n">
        <f aca="false">IFERROR(DV154*CF155,"")</f>
        <v>0</v>
      </c>
      <c r="ER155" s="28" t="n">
        <f aca="false">IFERROR(DW154*CG155,"")</f>
        <v>0</v>
      </c>
      <c r="ES155" s="28" t="n">
        <f aca="false">IF(ROW()=4,"",SUM(DX155:ER155))</f>
        <v>0.0508099000195203</v>
      </c>
      <c r="ET155" s="29" t="n">
        <f aca="false">COUNTIF(AR155:BL155,"&gt;0")</f>
        <v>4</v>
      </c>
    </row>
    <row r="156" customFormat="false" ht="15" hidden="false" customHeight="false" outlineLevel="0" collapsed="false">
      <c r="A156" s="19" t="n">
        <v>42643</v>
      </c>
      <c r="B156" s="23" t="n">
        <f aca="false">ABS(Rates_Data!AD156-Rates_Data!AE156)</f>
        <v>0.786490196078432</v>
      </c>
      <c r="C156" s="23" t="n">
        <f aca="false">ABS(Rates_Data!AD156-Rates_Data!AF156)</f>
        <v>0.0131437908496733</v>
      </c>
      <c r="D156" s="23" t="n">
        <f aca="false">ABS(Rates_Data!AD156-Rates_Data!AG156)</f>
        <v>0.20943137254902</v>
      </c>
      <c r="E156" s="23" t="n">
        <f aca="false">ABS(Rates_Data!AD156-Rates_Data!AH156)</f>
        <v>0.348078431372549</v>
      </c>
      <c r="F156" s="23" t="n">
        <f aca="false">ABS(Rates_Data!AD156-Rates_Data!AI156)</f>
        <v>0.437895424836601</v>
      </c>
      <c r="G156" s="23" t="n">
        <f aca="false">ABS(Rates_Data!AD156-Rates_Data!AJ156)</f>
        <v>0.401431372549019</v>
      </c>
      <c r="H156" s="23" t="n">
        <f aca="false">ABS(Rates_Data!AE156-Rates_Data!AF156)</f>
        <v>0.799633986928105</v>
      </c>
      <c r="I156" s="23" t="n">
        <f aca="false">ABS(Rates_Data!AE156-Rates_Data!AG156)</f>
        <v>0.577058823529412</v>
      </c>
      <c r="J156" s="23" t="n">
        <f aca="false">ABS(Rates_Data!AE156-Rates_Data!AH156)</f>
        <v>0.438411764705882</v>
      </c>
      <c r="K156" s="23" t="n">
        <f aca="false">ABS(Rates_Data!AE156-Rates_Data!AI156)</f>
        <v>1.22438562091503</v>
      </c>
      <c r="L156" s="23" t="n">
        <f aca="false">ABS(Rates_Data!AE156-Rates_Data!AJ156)</f>
        <v>1.18792156862745</v>
      </c>
      <c r="M156" s="23" t="n">
        <f aca="false">ABS(Rates_Data!AF156-Rates_Data!AG156)</f>
        <v>0.222575163398693</v>
      </c>
      <c r="N156" s="23" t="n">
        <f aca="false">ABS(Rates_Data!AF156-Rates_Data!AH156)</f>
        <v>0.361222222222223</v>
      </c>
      <c r="O156" s="23" t="n">
        <f aca="false">ABS(Rates_Data!AF156-Rates_Data!AI156)</f>
        <v>0.424751633986928</v>
      </c>
      <c r="P156" s="23" t="n">
        <f aca="false">ABS(Rates_Data!AF156-Rates_Data!AJ156)</f>
        <v>0.388287581699346</v>
      </c>
      <c r="Q156" s="23" t="n">
        <f aca="false">ABS(Rates_Data!AG156-Rates_Data!AH156)</f>
        <v>0.138647058823529</v>
      </c>
      <c r="R156" s="23" t="n">
        <f aca="false">ABS(Rates_Data!AG156-Rates_Data!AI156)</f>
        <v>0.647326797385621</v>
      </c>
      <c r="S156" s="23" t="n">
        <f aca="false">ABS(Rates_Data!AG156-Rates_Data!AJ156)</f>
        <v>0.610862745098039</v>
      </c>
      <c r="T156" s="23" t="n">
        <f aca="false">ABS(Rates_Data!AH156-Rates_Data!AI156)</f>
        <v>0.785973856209151</v>
      </c>
      <c r="U156" s="23" t="n">
        <f aca="false">ABS(Rates_Data!AH156-Rates_Data!AJ156)</f>
        <v>0.749509803921569</v>
      </c>
      <c r="V156" s="23" t="n">
        <f aca="false">ABS(Rates_Data!AI156-Rates_Data!AJ156)</f>
        <v>0.0364640522875818</v>
      </c>
      <c r="W156" s="26" t="n">
        <f aca="false">IF(ROW()&lt;4+MinObs-1,"",IFERROR((B156-AVERAGE(B$4:B156))/STDEV(B$4:B156),""))</f>
        <v>1.3159344053103</v>
      </c>
      <c r="X156" s="26" t="n">
        <f aca="false">IF(ROW()&lt;4+MinObs-1,"",IFERROR((C156-AVERAGE(C$4:C156))/STDEV(C$4:C156),""))</f>
        <v>-1.11130136328252</v>
      </c>
      <c r="Y156" s="26" t="n">
        <f aca="false">IF(ROW()&lt;4+MinObs-1,"",IFERROR((D156-AVERAGE(D$4:D156))/STDEV(D$4:D156),""))</f>
        <v>-0.671808123055509</v>
      </c>
      <c r="Z156" s="26" t="n">
        <f aca="false">IF(ROW()&lt;4+MinObs-1,"",IFERROR((E156-AVERAGE(E$4:E156))/STDEV(E$4:E156),""))</f>
        <v>-0.657966160895792</v>
      </c>
      <c r="AA156" s="26" t="n">
        <f aca="false">IF(ROW()&lt;4+MinObs-1,"",IFERROR((F156-AVERAGE(F$4:F156))/STDEV(F$4:F156),""))</f>
        <v>-0.277627063829871</v>
      </c>
      <c r="AB156" s="26" t="n">
        <f aca="false">IF(ROW()&lt;4+MinObs-1,"",IFERROR((G156-AVERAGE(G$4:G156))/STDEV(G$4:G156),""))</f>
        <v>-0.190553005569637</v>
      </c>
      <c r="AC156" s="26" t="n">
        <f aca="false">IF(ROW()&lt;4+MinObs-1,"",IFERROR((H156-AVERAGE(H$4:H156))/STDEV(H$4:H156),""))</f>
        <v>1.75684431035811</v>
      </c>
      <c r="AD156" s="26" t="n">
        <f aca="false">IF(ROW()&lt;4+MinObs-1,"",IFERROR((I156-AVERAGE(I$4:I156))/STDEV(I$4:I156),""))</f>
        <v>0.38742058988562</v>
      </c>
      <c r="AE156" s="26" t="n">
        <f aca="false">IF(ROW()&lt;4+MinObs-1,"",IFERROR((J156-AVERAGE(J$4:J156))/STDEV(J$4:J156),""))</f>
        <v>-0.17373044266949</v>
      </c>
      <c r="AF156" s="26" t="n">
        <f aca="false">IF(ROW()&lt;4+MinObs-1,"",IFERROR((K156-AVERAGE(K$4:K156))/STDEV(K$4:K156),""))</f>
        <v>2.02690836830844</v>
      </c>
      <c r="AG156" s="26" t="n">
        <f aca="false">IF(ROW()&lt;4+MinObs-1,"",IFERROR((L156-AVERAGE(L$4:L156))/STDEV(L$4:L156),""))</f>
        <v>1.31910057277444</v>
      </c>
      <c r="AH156" s="26" t="n">
        <f aca="false">IF(ROW()&lt;4+MinObs-1,"",IFERROR((M156-AVERAGE(M$4:M156))/STDEV(M$4:M156),""))</f>
        <v>-0.554674816436354</v>
      </c>
      <c r="AI156" s="26" t="n">
        <f aca="false">IF(ROW()&lt;4+MinObs-1,"",IFERROR((N156-AVERAGE(N$4:N156))/STDEV(N$4:N156),""))</f>
        <v>-0.379302847966977</v>
      </c>
      <c r="AJ156" s="26" t="n">
        <f aca="false">IF(ROW()&lt;4+MinObs-1,"",IFERROR((O156-AVERAGE(O$4:O156))/STDEV(O$4:O156),""))</f>
        <v>-0.0799104509827519</v>
      </c>
      <c r="AK156" s="26" t="n">
        <f aca="false">IF(ROW()&lt;4+MinObs-1,"",IFERROR((P156-AVERAGE(P$4:P156))/STDEV(P$4:P156),""))</f>
        <v>-0.237733540531123</v>
      </c>
      <c r="AL156" s="26" t="n">
        <f aca="false">IF(ROW()&lt;4+MinObs-1,"",IFERROR((Q156-AVERAGE(Q$4:Q156))/STDEV(Q$4:Q156),""))</f>
        <v>-0.749986286027418</v>
      </c>
      <c r="AM156" s="26" t="n">
        <f aca="false">IF(ROW()&lt;4+MinObs-1,"",IFERROR((R156-AVERAGE(R$4:R156))/STDEV(R$4:R156),""))</f>
        <v>0.363523388312331</v>
      </c>
      <c r="AN156" s="26" t="n">
        <f aca="false">IF(ROW()&lt;4+MinObs-1,"",IFERROR((S156-AVERAGE(S$4:S156))/STDEV(S$4:S156),""))</f>
        <v>-0.280492820160761</v>
      </c>
      <c r="AO156" s="26" t="n">
        <f aca="false">IF(ROW()&lt;4+MinObs-1,"",IFERROR((T156-AVERAGE(T$4:T156))/STDEV(T$4:T156),""))</f>
        <v>0.408625375548915</v>
      </c>
      <c r="AP156" s="26" t="n">
        <f aca="false">IF(ROW()&lt;4+MinObs-1,"",IFERROR((U156-AVERAGE(U$4:U156))/STDEV(U$4:U156),""))</f>
        <v>0.00368449334873574</v>
      </c>
      <c r="AQ156" s="26" t="n">
        <f aca="false">IF(ROW()&lt;4+MinObs-1,"",IFERROR((V156-AVERAGE(V$4:V156))/STDEV(V$4:V156),""))</f>
        <v>-1.11033286478861</v>
      </c>
      <c r="AR156" s="26" t="n">
        <f aca="false">IF(W156="",0,IF(W156&gt;=z4,w4,IF(W156&gt;=z3,w3,IF(W156&gt;=zEntry,w2,IF(AND(W156&gt;=ExitZ,AR155&gt;0),w2,0)))))</f>
        <v>0</v>
      </c>
      <c r="AS156" s="26" t="n">
        <f aca="false">IF(X156="",0,IF(X156&gt;=z4,w4,IF(X156&gt;=z3,w3,IF(X156&gt;=zEntry,w2,IF(AND(X156&gt;=ExitZ,AS155&gt;0),w2,0)))))</f>
        <v>0</v>
      </c>
      <c r="AT156" s="26" t="n">
        <f aca="false">IF(Y156="",0,IF(Y156&gt;=z4,w4,IF(Y156&gt;=z3,w3,IF(Y156&gt;=zEntry,w2,IF(AND(Y156&gt;=ExitZ,AT155&gt;0),w2,0)))))</f>
        <v>0</v>
      </c>
      <c r="AU156" s="26" t="n">
        <f aca="false">IF(Z156="",0,IF(Z156&gt;=z4,w4,IF(Z156&gt;=z3,w3,IF(Z156&gt;=zEntry,w2,IF(AND(Z156&gt;=ExitZ,AU155&gt;0),w2,0)))))</f>
        <v>0</v>
      </c>
      <c r="AV156" s="26" t="n">
        <f aca="false">IF(AA156="",0,IF(AA156&gt;=z4,w4,IF(AA156&gt;=z3,w3,IF(AA156&gt;=zEntry,w2,IF(AND(AA156&gt;=ExitZ,AV155&gt;0),w2,0)))))</f>
        <v>0</v>
      </c>
      <c r="AW156" s="26" t="n">
        <f aca="false">IF(AB156="",0,IF(AB156&gt;=z4,w4,IF(AB156&gt;=z3,w3,IF(AB156&gt;=zEntry,w2,IF(AND(AB156&gt;=ExitZ,AW155&gt;0),w2,0)))))</f>
        <v>0</v>
      </c>
      <c r="AX156" s="26" t="n">
        <f aca="false">IF(AC156="",0,IF(AC156&gt;=z4,w4,IF(AC156&gt;=z3,w3,IF(AC156&gt;=zEntry,w2,IF(AND(AC156&gt;=ExitZ,AX155&gt;0),w2,0)))))</f>
        <v>0</v>
      </c>
      <c r="AY156" s="26" t="n">
        <f aca="false">IF(AD156="",0,IF(AD156&gt;=z4,w4,IF(AD156&gt;=z3,w3,IF(AD156&gt;=zEntry,w2,IF(AND(AD156&gt;=ExitZ,AY155&gt;0),w2,0)))))</f>
        <v>0</v>
      </c>
      <c r="AZ156" s="26" t="n">
        <f aca="false">IF(AE156="",0,IF(AE156&gt;=z4,w4,IF(AE156&gt;=z3,w3,IF(AE156&gt;=zEntry,w2,IF(AND(AE156&gt;=ExitZ,AZ155&gt;0),w2,0)))))</f>
        <v>0</v>
      </c>
      <c r="BA156" s="26" t="n">
        <f aca="false">IF(AF156="",0,IF(AF156&gt;=z4,w4,IF(AF156&gt;=z3,w3,IF(AF156&gt;=zEntry,w2,IF(AND(AF156&gt;=ExitZ,BA155&gt;0),w2,0)))))</f>
        <v>1</v>
      </c>
      <c r="BB156" s="26" t="n">
        <f aca="false">IF(AG156="",0,IF(AG156&gt;=z4,w4,IF(AG156&gt;=z3,w3,IF(AG156&gt;=zEntry,w2,IF(AND(AG156&gt;=ExitZ,BB155&gt;0),w2,0)))))</f>
        <v>0</v>
      </c>
      <c r="BC156" s="26" t="n">
        <f aca="false">IF(AH156="",0,IF(AH156&gt;=z4,w4,IF(AH156&gt;=z3,w3,IF(AH156&gt;=zEntry,w2,IF(AND(AH156&gt;=ExitZ,BC155&gt;0),w2,0)))))</f>
        <v>0</v>
      </c>
      <c r="BD156" s="26" t="n">
        <f aca="false">IF(AI156="",0,IF(AI156&gt;=z4,w4,IF(AI156&gt;=z3,w3,IF(AI156&gt;=zEntry,w2,IF(AND(AI156&gt;=ExitZ,BD155&gt;0),w2,0)))))</f>
        <v>0</v>
      </c>
      <c r="BE156" s="26" t="n">
        <f aca="false">IF(AJ156="",0,IF(AJ156&gt;=z4,w4,IF(AJ156&gt;=z3,w3,IF(AJ156&gt;=zEntry,w2,IF(AND(AJ156&gt;=ExitZ,BE155&gt;0),w2,0)))))</f>
        <v>0</v>
      </c>
      <c r="BF156" s="26" t="n">
        <f aca="false">IF(AK156="",0,IF(AK156&gt;=z4,w4,IF(AK156&gt;=z3,w3,IF(AK156&gt;=zEntry,w2,IF(AND(AK156&gt;=ExitZ,BF155&gt;0),w2,0)))))</f>
        <v>0</v>
      </c>
      <c r="BG156" s="26" t="n">
        <f aca="false">IF(AL156="",0,IF(AL156&gt;=z4,w4,IF(AL156&gt;=z3,w3,IF(AL156&gt;=zEntry,w2,IF(AND(AL156&gt;=ExitZ,BG155&gt;0),w2,0)))))</f>
        <v>0</v>
      </c>
      <c r="BH156" s="26" t="n">
        <f aca="false">IF(AM156="",0,IF(AM156&gt;=z4,w4,IF(AM156&gt;=z3,w3,IF(AM156&gt;=zEntry,w2,IF(AND(AM156&gt;=ExitZ,BH155&gt;0),w2,0)))))</f>
        <v>0</v>
      </c>
      <c r="BI156" s="26" t="n">
        <f aca="false">IF(AN156="",0,IF(AN156&gt;=z4,w4,IF(AN156&gt;=z3,w3,IF(AN156&gt;=zEntry,w2,IF(AND(AN156&gt;=ExitZ,BI155&gt;0),w2,0)))))</f>
        <v>0</v>
      </c>
      <c r="BJ156" s="26" t="n">
        <f aca="false">IF(AO156="",0,IF(AO156&gt;=z4,w4,IF(AO156&gt;=z3,w3,IF(AO156&gt;=zEntry,w2,IF(AND(AO156&gt;=ExitZ,BJ155&gt;0),w2,0)))))</f>
        <v>0</v>
      </c>
      <c r="BK156" s="26" t="n">
        <f aca="false">IF(AP156="",0,IF(AP156&gt;=z4,w4,IF(AP156&gt;=z3,w3,IF(AP156&gt;=zEntry,w2,IF(AND(AP156&gt;=ExitZ,BK155&gt;0),w2,0)))))</f>
        <v>0</v>
      </c>
      <c r="BL156" s="26" t="n">
        <f aca="false">IF(AQ156="",0,IF(AQ156&gt;=z4,w4,IF(AQ156&gt;=z3,w3,IF(AQ156&gt;=zEntry,w2,IF(AND(AQ156&gt;=ExitZ,BL155&gt;0),w2,0)))))</f>
        <v>0</v>
      </c>
      <c r="BM156" s="23" t="n">
        <f aca="false">IF(Rates_Data!AD155&gt;=Rates_Data!AE155,Rates_Data!AK156-Rates_Data!AL156,Rates_Data!AL156-Rates_Data!AK156)</f>
        <v>0.00454100000000001</v>
      </c>
      <c r="BN156" s="23" t="n">
        <f aca="false">IF(Rates_Data!AD155&gt;=Rates_Data!AF155,Rates_Data!AK156-Rates_Data!AM156,Rates_Data!AM156-Rates_Data!AK156)</f>
        <v>0.011267</v>
      </c>
      <c r="BO156" s="23" t="n">
        <f aca="false">IF(Rates_Data!AD155&gt;=Rates_Data!AG155,Rates_Data!AK156-Rates_Data!AN156,Rates_Data!AN156-Rates_Data!AK156)</f>
        <v>0.00372400000000001</v>
      </c>
      <c r="BP156" s="23" t="n">
        <f aca="false">IF(Rates_Data!AD155&gt;=Rates_Data!AH155,Rates_Data!AK156-Rates_Data!AO156,Rates_Data!AO156-Rates_Data!AK156)</f>
        <v>0.005738</v>
      </c>
      <c r="BQ156" s="23" t="n">
        <f aca="false">IF(Rates_Data!AD155&gt;=Rates_Data!AI155,Rates_Data!AK156-Rates_Data!AP156,Rates_Data!AP156-Rates_Data!AK156)</f>
        <v>0.003078</v>
      </c>
      <c r="BR156" s="23" t="n">
        <f aca="false">IF(Rates_Data!AD155&gt;=Rates_Data!AJ155,Rates_Data!AK156-Rates_Data!AQ156,Rates_Data!AQ156-Rates_Data!AK156)</f>
        <v>-0.000703000000000007</v>
      </c>
      <c r="BS156" s="23" t="n">
        <f aca="false">IF(Rates_Data!AE155&gt;=Rates_Data!AF155,Rates_Data!AL156-Rates_Data!AM156,Rates_Data!AM156-Rates_Data!AL156)</f>
        <v>-0.006726</v>
      </c>
      <c r="BT156" s="23" t="n">
        <f aca="false">IF(Rates_Data!AE155&gt;=Rates_Data!AG155,Rates_Data!AL156-Rates_Data!AN156,Rates_Data!AN156-Rates_Data!AL156)</f>
        <v>0.000816999999999994</v>
      </c>
      <c r="BU156" s="23" t="n">
        <f aca="false">IF(Rates_Data!AE155&gt;=Rates_Data!AH155,Rates_Data!AL156-Rates_Data!AO156,Rates_Data!AO156-Rates_Data!AL156)</f>
        <v>-0.00119699999999999</v>
      </c>
      <c r="BV156" s="23" t="n">
        <f aca="false">IF(Rates_Data!AE155&gt;=Rates_Data!AI155,Rates_Data!AL156-Rates_Data!AP156,Rates_Data!AP156-Rates_Data!AL156)</f>
        <v>0.007619</v>
      </c>
      <c r="BW156" s="23" t="n">
        <f aca="false">IF(Rates_Data!AE155&gt;=Rates_Data!AJ155,Rates_Data!AL156-Rates_Data!AQ156,Rates_Data!AQ156-Rates_Data!AL156)</f>
        <v>0.003838</v>
      </c>
      <c r="BX156" s="23" t="n">
        <f aca="false">IF(Rates_Data!AF155&gt;=Rates_Data!AG155,Rates_Data!AM156-Rates_Data!AN156,Rates_Data!AN156-Rates_Data!AM156)</f>
        <v>0.007543</v>
      </c>
      <c r="BY156" s="23" t="n">
        <f aca="false">IF(Rates_Data!AF155&gt;=Rates_Data!AH155,Rates_Data!AM156-Rates_Data!AO156,Rates_Data!AO156-Rates_Data!AM156)</f>
        <v>-0.00552900000000001</v>
      </c>
      <c r="BZ156" s="23" t="n">
        <f aca="false">IF(Rates_Data!AF155&gt;=Rates_Data!AI155,Rates_Data!AM156-Rates_Data!AP156,Rates_Data!AP156-Rates_Data!AM156)</f>
        <v>0.014345</v>
      </c>
      <c r="CA156" s="23" t="n">
        <f aca="false">IF(Rates_Data!AF155&gt;=Rates_Data!AJ155,Rates_Data!AM156-Rates_Data!AQ156,Rates_Data!AQ156-Rates_Data!AM156)</f>
        <v>0.010564</v>
      </c>
      <c r="CB156" s="23" t="n">
        <f aca="false">IF(Rates_Data!AG155&gt;=Rates_Data!AH155,Rates_Data!AN156-Rates_Data!AO156,Rates_Data!AO156-Rates_Data!AN156)</f>
        <v>0.00201399999999999</v>
      </c>
      <c r="CC156" s="23" t="n">
        <f aca="false">IF(Rates_Data!AG155&gt;=Rates_Data!AI155,Rates_Data!AN156-Rates_Data!AP156,Rates_Data!AP156-Rates_Data!AN156)</f>
        <v>0.00680200000000001</v>
      </c>
      <c r="CD156" s="23" t="n">
        <f aca="false">IF(Rates_Data!AG155&gt;=Rates_Data!AJ155,Rates_Data!AN156-Rates_Data!AQ156,Rates_Data!AQ156-Rates_Data!AN156)</f>
        <v>0.003021</v>
      </c>
      <c r="CE156" s="23" t="n">
        <f aca="false">IF(Rates_Data!AH155&gt;=Rates_Data!AI155,Rates_Data!AO156-Rates_Data!AP156,Rates_Data!AP156-Rates_Data!AO156)</f>
        <v>0.008816</v>
      </c>
      <c r="CF156" s="23" t="n">
        <f aca="false">IF(Rates_Data!AH155&gt;=Rates_Data!AJ155,Rates_Data!AO156-Rates_Data!AQ156,Rates_Data!AQ156-Rates_Data!AO156)</f>
        <v>0.00503499999999999</v>
      </c>
      <c r="CG156" s="23" t="n">
        <f aca="false">IF(Rates_Data!AI155&gt;=Rates_Data!AJ155,Rates_Data!AP156-Rates_Data!AQ156,Rates_Data!AQ156-Rates_Data!AP156)</f>
        <v>0.003781</v>
      </c>
      <c r="CH156" s="27" t="n">
        <f aca="false">IF(ROW()&lt;4+VolLB,"",STDEV(INDEX($BM:$BM,ROW()-VolLB+1):INDEX($BM:$BM,ROW()))*SQRT(12))</f>
        <v>0.020748469940605</v>
      </c>
      <c r="CI156" s="27" t="n">
        <f aca="false">IF(ROW()&lt;4+VolLB,"",STDEV(INDEX($BN:$BN,ROW()-VolLB+1):INDEX($BN:$BN,ROW()))*SQRT(12))</f>
        <v>0.0206493075421775</v>
      </c>
      <c r="CJ156" s="27" t="n">
        <f aca="false">IF(ROW()&lt;4+VolLB,"",STDEV(INDEX($BO:$BO,ROW()-VolLB+1):INDEX($BO:$BO,ROW()))*SQRT(12))</f>
        <v>0.0217053788137323</v>
      </c>
      <c r="CK156" s="27" t="n">
        <f aca="false">IF(ROW()&lt;4+VolLB,"",STDEV(INDEX($BP:$BP,ROW()-VolLB+1):INDEX($BP:$BP,ROW()))*SQRT(12))</f>
        <v>0.0225405462144913</v>
      </c>
      <c r="CL156" s="27" t="n">
        <f aca="false">IF(ROW()&lt;4+VolLB,"",STDEV(INDEX($BQ:$BQ,ROW()-VolLB+1):INDEX($BQ:$BQ,ROW()))*SQRT(12))</f>
        <v>0.0176781779334755</v>
      </c>
      <c r="CM156" s="27" t="n">
        <f aca="false">IF(ROW()&lt;4+VolLB,"",STDEV(INDEX($BR:$BR,ROW()-VolLB+1):INDEX($BR:$BR,ROW()))*SQRT(12))</f>
        <v>0.0214977602454634</v>
      </c>
      <c r="CN156" s="27" t="n">
        <f aca="false">IF(ROW()&lt;4+VolLB,"",STDEV(INDEX($BS:$BS,ROW()-VolLB+1):INDEX($BS:$BS,ROW()))*SQRT(12))</f>
        <v>0.0182277079663012</v>
      </c>
      <c r="CO156" s="27" t="n">
        <f aca="false">IF(ROW()&lt;4+VolLB,"",STDEV(INDEX($BT:$BT,ROW()-VolLB+1):INDEX($BT:$BT,ROW()))*SQRT(12))</f>
        <v>0.0178633376820475</v>
      </c>
      <c r="CP156" s="27" t="n">
        <f aca="false">IF(ROW()&lt;4+VolLB,"",STDEV(INDEX($BU:$BU,ROW()-VolLB+1):INDEX($BU:$BU,ROW()))*SQRT(12))</f>
        <v>0.0202080524343757</v>
      </c>
      <c r="CQ156" s="27" t="n">
        <f aca="false">IF(ROW()&lt;4+VolLB,"",STDEV(INDEX($BV:$BV,ROW()-VolLB+1):INDEX($BV:$BV,ROW()))*SQRT(12))</f>
        <v>0.0183626465879591</v>
      </c>
      <c r="CR156" s="27" t="n">
        <f aca="false">IF(ROW()&lt;4+VolLB,"",STDEV(INDEX($BW:$BW,ROW()-VolLB+1):INDEX($BW:$BW,ROW()))*SQRT(12))</f>
        <v>0.014086964780047</v>
      </c>
      <c r="CS156" s="27" t="n">
        <f aca="false">IF(ROW()&lt;4+VolLB,"",STDEV(INDEX($BX:$BX,ROW()-VolLB+1):INDEX($BX:$BX,ROW()))*SQRT(12))</f>
        <v>0.0173796764162436</v>
      </c>
      <c r="CT156" s="27" t="n">
        <f aca="false">IF(ROW()&lt;4+VolLB,"",STDEV(INDEX($BY:$BY,ROW()-VolLB+1):INDEX($BY:$BY,ROW()))*SQRT(12))</f>
        <v>0.0201073402934399</v>
      </c>
      <c r="CU156" s="27" t="n">
        <f aca="false">IF(ROW()&lt;4+VolLB,"",STDEV(INDEX($BZ:$BZ,ROW()-VolLB+1):INDEX($BZ:$BZ,ROW()))*SQRT(12))</f>
        <v>0.0199299796370526</v>
      </c>
      <c r="CV156" s="27" t="n">
        <f aca="false">IF(ROW()&lt;4+VolLB,"",STDEV(INDEX($CA:$CA,ROW()-VolLB+1):INDEX($CA:$CA,ROW()))*SQRT(12))</f>
        <v>0.0182493988086235</v>
      </c>
      <c r="CW156" s="27" t="n">
        <f aca="false">IF(ROW()&lt;4+VolLB,"",STDEV(INDEX($CB:$CB,ROW()-VolLB+1):INDEX($CB:$CB,ROW()))*SQRT(12))</f>
        <v>0.0184568590391344</v>
      </c>
      <c r="CX156" s="27" t="n">
        <f aca="false">IF(ROW()&lt;4+VolLB,"",STDEV(INDEX($CC:$CC,ROW()-VolLB+1):INDEX($CC:$CC,ROW()))*SQRT(12))</f>
        <v>0.0188314735533488</v>
      </c>
      <c r="CY156" s="27" t="n">
        <f aca="false">IF(ROW()&lt;4+VolLB,"",STDEV(INDEX($CD:$CD,ROW()-VolLB+1):INDEX($CD:$CD,ROW()))*SQRT(12))</f>
        <v>0.016774181783466</v>
      </c>
      <c r="CZ156" s="27" t="n">
        <f aca="false">IF(ROW()&lt;4+VolLB,"",STDEV(INDEX($CE:$CE,ROW()-VolLB+1):INDEX($CE:$CE,ROW()))*SQRT(12))</f>
        <v>0.0200189006527046</v>
      </c>
      <c r="DA156" s="27" t="n">
        <f aca="false">IF(ROW()&lt;4+VolLB,"",STDEV(INDEX($CF:$CF,ROW()-VolLB+1):INDEX($CF:$CF,ROW()))*SQRT(12))</f>
        <v>0.0189109545779059</v>
      </c>
      <c r="DB156" s="27" t="n">
        <f aca="false">IF(ROW()&lt;4+VolLB,"",STDEV(INDEX($CG:$CG,ROW()-VolLB+1):INDEX($CG:$CG,ROW()))*SQRT(12))</f>
        <v>0.0163350540964312</v>
      </c>
      <c r="DC156" s="26" t="n">
        <f aca="false">IF(OR(AR156=0,CH156="",CH156=0),0,AR156*MIN(MaxScal,TgtVol/CH156))</f>
        <v>0</v>
      </c>
      <c r="DD156" s="26" t="n">
        <f aca="false">IF(OR(AS156=0,CI156="",CI156=0),0,AS156*MIN(MaxScal,TgtVol/CI156))</f>
        <v>0</v>
      </c>
      <c r="DE156" s="26" t="n">
        <f aca="false">IF(OR(AT156=0,CJ156="",CJ156=0),0,AT156*MIN(MaxScal,TgtVol/CJ156))</f>
        <v>0</v>
      </c>
      <c r="DF156" s="26" t="n">
        <f aca="false">IF(OR(AU156=0,CK156="",CK156=0),0,AU156*MIN(MaxScal,TgtVol/CK156))</f>
        <v>0</v>
      </c>
      <c r="DG156" s="26" t="n">
        <f aca="false">IF(OR(AV156=0,CL156="",CL156=0),0,AV156*MIN(MaxScal,TgtVol/CL156))</f>
        <v>0</v>
      </c>
      <c r="DH156" s="26" t="n">
        <f aca="false">IF(OR(AW156=0,CM156="",CM156=0),0,AW156*MIN(MaxScal,TgtVol/CM156))</f>
        <v>0</v>
      </c>
      <c r="DI156" s="26" t="n">
        <f aca="false">IF(OR(AX156=0,CN156="",CN156=0),0,AX156*MIN(MaxScal,TgtVol/CN156))</f>
        <v>0</v>
      </c>
      <c r="DJ156" s="26" t="n">
        <f aca="false">IF(OR(AY156=0,CO156="",CO156=0),0,AY156*MIN(MaxScal,TgtVol/CO156))</f>
        <v>0</v>
      </c>
      <c r="DK156" s="26" t="n">
        <f aca="false">IF(OR(AZ156=0,CP156="",CP156=0),0,AZ156*MIN(MaxScal,TgtVol/CP156))</f>
        <v>0</v>
      </c>
      <c r="DL156" s="26" t="n">
        <f aca="false">IF(OR(BA156=0,CQ156="",CQ156=0),0,BA156*MIN(MaxScal,TgtVol/CQ156))</f>
        <v>1.08916761558296</v>
      </c>
      <c r="DM156" s="26" t="n">
        <f aca="false">IF(OR(BB156=0,CR156="",CR156=0),0,BB156*MIN(MaxScal,TgtVol/CR156))</f>
        <v>0</v>
      </c>
      <c r="DN156" s="26" t="n">
        <f aca="false">IF(OR(BC156=0,CS156="",CS156=0),0,BC156*MIN(MaxScal,TgtVol/CS156))</f>
        <v>0</v>
      </c>
      <c r="DO156" s="26" t="n">
        <f aca="false">IF(OR(BD156=0,CT156="",CT156=0),0,BD156*MIN(MaxScal,TgtVol/CT156))</f>
        <v>0</v>
      </c>
      <c r="DP156" s="26" t="n">
        <f aca="false">IF(OR(BE156=0,CU156="",CU156=0),0,BE156*MIN(MaxScal,TgtVol/CU156))</f>
        <v>0</v>
      </c>
      <c r="DQ156" s="26" t="n">
        <f aca="false">IF(OR(BF156=0,CV156="",CV156=0),0,BF156*MIN(MaxScal,TgtVol/CV156))</f>
        <v>0</v>
      </c>
      <c r="DR156" s="26" t="n">
        <f aca="false">IF(OR(BG156=0,CW156="",CW156=0),0,BG156*MIN(MaxScal,TgtVol/CW156))</f>
        <v>0</v>
      </c>
      <c r="DS156" s="26" t="n">
        <f aca="false">IF(OR(BH156=0,CX156="",CX156=0),0,BH156*MIN(MaxScal,TgtVol/CX156))</f>
        <v>0</v>
      </c>
      <c r="DT156" s="26" t="n">
        <f aca="false">IF(OR(BI156=0,CY156="",CY156=0),0,BI156*MIN(MaxScal,TgtVol/CY156))</f>
        <v>0</v>
      </c>
      <c r="DU156" s="26" t="n">
        <f aca="false">IF(OR(BJ156=0,CZ156="",CZ156=0),0,BJ156*MIN(MaxScal,TgtVol/CZ156))</f>
        <v>0</v>
      </c>
      <c r="DV156" s="26" t="n">
        <f aca="false">IF(OR(BK156=0,DA156="",DA156=0),0,BK156*MIN(MaxScal,TgtVol/DA156))</f>
        <v>0</v>
      </c>
      <c r="DW156" s="26" t="n">
        <f aca="false">IF(OR(BL156=0,DB156="",DB156=0),0,BL156*MIN(MaxScal,TgtVol/DB156))</f>
        <v>0</v>
      </c>
      <c r="DX156" s="28" t="n">
        <f aca="false">IFERROR(DC155*BM156,"")</f>
        <v>0.00428157703772267</v>
      </c>
      <c r="DY156" s="28" t="n">
        <f aca="false">IFERROR(DD155*BN156,"")</f>
        <v>0</v>
      </c>
      <c r="DZ156" s="28" t="n">
        <f aca="false">IFERROR(DE155*BO156,"")</f>
        <v>0</v>
      </c>
      <c r="EA156" s="28" t="n">
        <f aca="false">IFERROR(DF155*BP156,"")</f>
        <v>0</v>
      </c>
      <c r="EB156" s="28" t="n">
        <f aca="false">IFERROR(DG155*BQ156,"")</f>
        <v>0</v>
      </c>
      <c r="EC156" s="28" t="n">
        <f aca="false">IFERROR(DH155*BR156,"")</f>
        <v>-0</v>
      </c>
      <c r="ED156" s="28" t="n">
        <f aca="false">IFERROR(DI155*BS156,"")</f>
        <v>-0</v>
      </c>
      <c r="EE156" s="28" t="n">
        <f aca="false">IFERROR(DJ155*BT156,"")</f>
        <v>0</v>
      </c>
      <c r="EF156" s="28" t="n">
        <f aca="false">IFERROR(DK155*BU156,"")</f>
        <v>-0</v>
      </c>
      <c r="EG156" s="28" t="n">
        <f aca="false">IFERROR(DL155*BV156,"")</f>
        <v>0.0128999867050961</v>
      </c>
      <c r="EH156" s="28" t="n">
        <f aca="false">IFERROR(DM155*BW156,"")</f>
        <v>0.00524055372514978</v>
      </c>
      <c r="EI156" s="28" t="n">
        <f aca="false">IFERROR(DN155*BX156,"")</f>
        <v>0</v>
      </c>
      <c r="EJ156" s="28" t="n">
        <f aca="false">IFERROR(DO155*BY156,"")</f>
        <v>-0</v>
      </c>
      <c r="EK156" s="28" t="n">
        <f aca="false">IFERROR(DP155*BZ156,"")</f>
        <v>0.0156861681479061</v>
      </c>
      <c r="EL156" s="28" t="n">
        <f aca="false">IFERROR(DQ155*CA156,"")</f>
        <v>0</v>
      </c>
      <c r="EM156" s="28" t="n">
        <f aca="false">IFERROR(DR155*CB156,"")</f>
        <v>0</v>
      </c>
      <c r="EN156" s="28" t="n">
        <f aca="false">IFERROR(DS155*CC156,"")</f>
        <v>0</v>
      </c>
      <c r="EO156" s="28" t="n">
        <f aca="false">IFERROR(DT155*CD156,"")</f>
        <v>0</v>
      </c>
      <c r="EP156" s="28" t="n">
        <f aca="false">IFERROR(DU155*CE156,"")</f>
        <v>0</v>
      </c>
      <c r="EQ156" s="28" t="n">
        <f aca="false">IFERROR(DV155*CF156,"")</f>
        <v>0</v>
      </c>
      <c r="ER156" s="28" t="n">
        <f aca="false">IFERROR(DW155*CG156,"")</f>
        <v>0</v>
      </c>
      <c r="ES156" s="28" t="n">
        <f aca="false">IF(ROW()=4,"",SUM(DX156:ER156))</f>
        <v>0.0381082856158747</v>
      </c>
      <c r="ET156" s="29" t="n">
        <f aca="false">COUNTIF(AR156:BL156,"&gt;0")</f>
        <v>1</v>
      </c>
    </row>
    <row r="157" customFormat="false" ht="15" hidden="false" customHeight="false" outlineLevel="0" collapsed="false">
      <c r="A157" s="19" t="n">
        <v>42674</v>
      </c>
      <c r="B157" s="23" t="n">
        <f aca="false">ABS(Rates_Data!AD157-Rates_Data!AE157)</f>
        <v>0.798272727272728</v>
      </c>
      <c r="C157" s="23" t="n">
        <f aca="false">ABS(Rates_Data!AD157-Rates_Data!AF157)</f>
        <v>0.234324675324675</v>
      </c>
      <c r="D157" s="23" t="n">
        <f aca="false">ABS(Rates_Data!AD157-Rates_Data!AG157)</f>
        <v>0.559772727272727</v>
      </c>
      <c r="E157" s="23" t="n">
        <f aca="false">ABS(Rates_Data!AD157-Rates_Data!AH157)</f>
        <v>0.528623376623377</v>
      </c>
      <c r="F157" s="23" t="n">
        <f aca="false">ABS(Rates_Data!AD157-Rates_Data!AI157)</f>
        <v>0.129051948051948</v>
      </c>
      <c r="G157" s="23" t="n">
        <f aca="false">ABS(Rates_Data!AD157-Rates_Data!AJ157)</f>
        <v>0.212181818181818</v>
      </c>
      <c r="H157" s="23" t="n">
        <f aca="false">ABS(Rates_Data!AE157-Rates_Data!AF157)</f>
        <v>0.563948051948052</v>
      </c>
      <c r="I157" s="23" t="n">
        <f aca="false">ABS(Rates_Data!AE157-Rates_Data!AG157)</f>
        <v>0.2385</v>
      </c>
      <c r="J157" s="23" t="n">
        <f aca="false">ABS(Rates_Data!AE157-Rates_Data!AH157)</f>
        <v>0.269649350649351</v>
      </c>
      <c r="K157" s="23" t="n">
        <f aca="false">ABS(Rates_Data!AE157-Rates_Data!AI157)</f>
        <v>0.927324675324676</v>
      </c>
      <c r="L157" s="23" t="n">
        <f aca="false">ABS(Rates_Data!AE157-Rates_Data!AJ157)</f>
        <v>0.586090909090909</v>
      </c>
      <c r="M157" s="23" t="n">
        <f aca="false">ABS(Rates_Data!AF157-Rates_Data!AG157)</f>
        <v>0.325448051948052</v>
      </c>
      <c r="N157" s="23" t="n">
        <f aca="false">ABS(Rates_Data!AF157-Rates_Data!AH157)</f>
        <v>0.294298701298701</v>
      </c>
      <c r="O157" s="23" t="n">
        <f aca="false">ABS(Rates_Data!AF157-Rates_Data!AI157)</f>
        <v>0.363376623376623</v>
      </c>
      <c r="P157" s="23" t="n">
        <f aca="false">ABS(Rates_Data!AF157-Rates_Data!AJ157)</f>
        <v>0.0221428571428571</v>
      </c>
      <c r="Q157" s="23" t="n">
        <f aca="false">ABS(Rates_Data!AG157-Rates_Data!AH157)</f>
        <v>0.0311493506493508</v>
      </c>
      <c r="R157" s="23" t="n">
        <f aca="false">ABS(Rates_Data!AG157-Rates_Data!AI157)</f>
        <v>0.688824675324675</v>
      </c>
      <c r="S157" s="23" t="n">
        <f aca="false">ABS(Rates_Data!AG157-Rates_Data!AJ157)</f>
        <v>0.347590909090909</v>
      </c>
      <c r="T157" s="23" t="n">
        <f aca="false">ABS(Rates_Data!AH157-Rates_Data!AI157)</f>
        <v>0.657675324675324</v>
      </c>
      <c r="U157" s="23" t="n">
        <f aca="false">ABS(Rates_Data!AH157-Rates_Data!AJ157)</f>
        <v>0.316441558441558</v>
      </c>
      <c r="V157" s="23" t="n">
        <f aca="false">ABS(Rates_Data!AI157-Rates_Data!AJ157)</f>
        <v>0.341233766233766</v>
      </c>
      <c r="W157" s="26" t="n">
        <f aca="false">IF(ROW()&lt;4+MinObs-1,"",IFERROR((B157-AVERAGE(B$4:B157))/STDEV(B$4:B157),""))</f>
        <v>1.34211019047447</v>
      </c>
      <c r="X157" s="26" t="n">
        <f aca="false">IF(ROW()&lt;4+MinObs-1,"",IFERROR((C157-AVERAGE(C$4:C157))/STDEV(C$4:C157),""))</f>
        <v>-0.384650031144417</v>
      </c>
      <c r="Y157" s="26" t="n">
        <f aca="false">IF(ROW()&lt;4+MinObs-1,"",IFERROR((D157-AVERAGE(D$4:D157))/STDEV(D$4:D157),""))</f>
        <v>0.107202314875661</v>
      </c>
      <c r="Z157" s="26" t="n">
        <f aca="false">IF(ROW()&lt;4+MinObs-1,"",IFERROR((E157-AVERAGE(E$4:E157))/STDEV(E$4:E157),""))</f>
        <v>-0.231443298084541</v>
      </c>
      <c r="AA157" s="26" t="n">
        <f aca="false">IF(ROW()&lt;4+MinObs-1,"",IFERROR((F157-AVERAGE(F$4:F157))/STDEV(F$4:F157),""))</f>
        <v>-1.03448569530898</v>
      </c>
      <c r="AB157" s="26" t="n">
        <f aca="false">IF(ROW()&lt;4+MinObs-1,"",IFERROR((G157-AVERAGE(G$4:G157))/STDEV(G$4:G157),""))</f>
        <v>-0.7096847456472</v>
      </c>
      <c r="AC157" s="26" t="n">
        <f aca="false">IF(ROW()&lt;4+MinObs-1,"",IFERROR((H157-AVERAGE(H$4:H157))/STDEV(H$4:H157),""))</f>
        <v>0.848155596054922</v>
      </c>
      <c r="AD157" s="26" t="n">
        <f aca="false">IF(ROW()&lt;4+MinObs-1,"",IFERROR((I157-AVERAGE(I$4:I157))/STDEV(I$4:I157),""))</f>
        <v>-0.440325599516833</v>
      </c>
      <c r="AE157" s="26" t="n">
        <f aca="false">IF(ROW()&lt;4+MinObs-1,"",IFERROR((J157-AVERAGE(J$4:J157))/STDEV(J$4:J157),""))</f>
        <v>-0.683011712527023</v>
      </c>
      <c r="AF157" s="26" t="n">
        <f aca="false">IF(ROW()&lt;4+MinObs-1,"",IFERROR((K157-AVERAGE(K$4:K157))/STDEV(K$4:K157),""))</f>
        <v>1.25006978597898</v>
      </c>
      <c r="AG157" s="26" t="n">
        <f aca="false">IF(ROW()&lt;4+MinObs-1,"",IFERROR((L157-AVERAGE(L$4:L157))/STDEV(L$4:L157),""))</f>
        <v>0.0927704090370261</v>
      </c>
      <c r="AH157" s="26" t="n">
        <f aca="false">IF(ROW()&lt;4+MinObs-1,"",IFERROR((M157-AVERAGE(M$4:M157))/STDEV(M$4:M157),""))</f>
        <v>-0.313280180668696</v>
      </c>
      <c r="AI157" s="26" t="n">
        <f aca="false">IF(ROW()&lt;4+MinObs-1,"",IFERROR((N157-AVERAGE(N$4:N157))/STDEV(N$4:N157),""))</f>
        <v>-0.556827935791718</v>
      </c>
      <c r="AJ157" s="26" t="n">
        <f aca="false">IF(ROW()&lt;4+MinObs-1,"",IFERROR((O157-AVERAGE(O$4:O157))/STDEV(O$4:O157),""))</f>
        <v>-0.254296049101946</v>
      </c>
      <c r="AK157" s="26" t="n">
        <f aca="false">IF(ROW()&lt;4+MinObs-1,"",IFERROR((P157-AVERAGE(P$4:P157))/STDEV(P$4:P157),""))</f>
        <v>-1.39187887457504</v>
      </c>
      <c r="AL157" s="26" t="n">
        <f aca="false">IF(ROW()&lt;4+MinObs-1,"",IFERROR((Q157-AVERAGE(Q$4:Q157))/STDEV(Q$4:Q157),""))</f>
        <v>-1.0118811775609</v>
      </c>
      <c r="AM157" s="26" t="n">
        <f aca="false">IF(ROW()&lt;4+MinObs-1,"",IFERROR((R157-AVERAGE(R$4:R157))/STDEV(R$4:R157),""))</f>
        <v>0.454300168973678</v>
      </c>
      <c r="AN157" s="26" t="n">
        <f aca="false">IF(ROW()&lt;4+MinObs-1,"",IFERROR((S157-AVERAGE(S$4:S157))/STDEV(S$4:S157),""))</f>
        <v>-0.804761905821832</v>
      </c>
      <c r="AO157" s="26" t="n">
        <f aca="false">IF(ROW()&lt;4+MinObs-1,"",IFERROR((T157-AVERAGE(T$4:T157))/STDEV(T$4:T157),""))</f>
        <v>0.0767360856171607</v>
      </c>
      <c r="AP157" s="26" t="n">
        <f aca="false">IF(ROW()&lt;4+MinObs-1,"",IFERROR((U157-AVERAGE(U$4:U157))/STDEV(U$4:U157),""))</f>
        <v>-1.02866055952521</v>
      </c>
      <c r="AQ157" s="26" t="n">
        <f aca="false">IF(ROW()&lt;4+MinObs-1,"",IFERROR((V157-AVERAGE(V$4:V157))/STDEV(V$4:V157),""))</f>
        <v>-0.554228234643576</v>
      </c>
      <c r="AR157" s="26" t="n">
        <f aca="false">IF(W157="",0,IF(W157&gt;=z4,w4,IF(W157&gt;=z3,w3,IF(W157&gt;=zEntry,w2,IF(AND(W157&gt;=ExitZ,AR156&gt;0),w2,0)))))</f>
        <v>0</v>
      </c>
      <c r="AS157" s="26" t="n">
        <f aca="false">IF(X157="",0,IF(X157&gt;=z4,w4,IF(X157&gt;=z3,w3,IF(X157&gt;=zEntry,w2,IF(AND(X157&gt;=ExitZ,AS156&gt;0),w2,0)))))</f>
        <v>0</v>
      </c>
      <c r="AT157" s="26" t="n">
        <f aca="false">IF(Y157="",0,IF(Y157&gt;=z4,w4,IF(Y157&gt;=z3,w3,IF(Y157&gt;=zEntry,w2,IF(AND(Y157&gt;=ExitZ,AT156&gt;0),w2,0)))))</f>
        <v>0</v>
      </c>
      <c r="AU157" s="26" t="n">
        <f aca="false">IF(Z157="",0,IF(Z157&gt;=z4,w4,IF(Z157&gt;=z3,w3,IF(Z157&gt;=zEntry,w2,IF(AND(Z157&gt;=ExitZ,AU156&gt;0),w2,0)))))</f>
        <v>0</v>
      </c>
      <c r="AV157" s="26" t="n">
        <f aca="false">IF(AA157="",0,IF(AA157&gt;=z4,w4,IF(AA157&gt;=z3,w3,IF(AA157&gt;=zEntry,w2,IF(AND(AA157&gt;=ExitZ,AV156&gt;0),w2,0)))))</f>
        <v>0</v>
      </c>
      <c r="AW157" s="26" t="n">
        <f aca="false">IF(AB157="",0,IF(AB157&gt;=z4,w4,IF(AB157&gt;=z3,w3,IF(AB157&gt;=zEntry,w2,IF(AND(AB157&gt;=ExitZ,AW156&gt;0),w2,0)))))</f>
        <v>0</v>
      </c>
      <c r="AX157" s="26" t="n">
        <f aca="false">IF(AC157="",0,IF(AC157&gt;=z4,w4,IF(AC157&gt;=z3,w3,IF(AC157&gt;=zEntry,w2,IF(AND(AC157&gt;=ExitZ,AX156&gt;0),w2,0)))))</f>
        <v>0</v>
      </c>
      <c r="AY157" s="26" t="n">
        <f aca="false">IF(AD157="",0,IF(AD157&gt;=z4,w4,IF(AD157&gt;=z3,w3,IF(AD157&gt;=zEntry,w2,IF(AND(AD157&gt;=ExitZ,AY156&gt;0),w2,0)))))</f>
        <v>0</v>
      </c>
      <c r="AZ157" s="26" t="n">
        <f aca="false">IF(AE157="",0,IF(AE157&gt;=z4,w4,IF(AE157&gt;=z3,w3,IF(AE157&gt;=zEntry,w2,IF(AND(AE157&gt;=ExitZ,AZ156&gt;0),w2,0)))))</f>
        <v>0</v>
      </c>
      <c r="BA157" s="26" t="n">
        <f aca="false">IF(AF157="",0,IF(AF157&gt;=z4,w4,IF(AF157&gt;=z3,w3,IF(AF157&gt;=zEntry,w2,IF(AND(AF157&gt;=ExitZ,BA156&gt;0),w2,0)))))</f>
        <v>0</v>
      </c>
      <c r="BB157" s="26" t="n">
        <f aca="false">IF(AG157="",0,IF(AG157&gt;=z4,w4,IF(AG157&gt;=z3,w3,IF(AG157&gt;=zEntry,w2,IF(AND(AG157&gt;=ExitZ,BB156&gt;0),w2,0)))))</f>
        <v>0</v>
      </c>
      <c r="BC157" s="26" t="n">
        <f aca="false">IF(AH157="",0,IF(AH157&gt;=z4,w4,IF(AH157&gt;=z3,w3,IF(AH157&gt;=zEntry,w2,IF(AND(AH157&gt;=ExitZ,BC156&gt;0),w2,0)))))</f>
        <v>0</v>
      </c>
      <c r="BD157" s="26" t="n">
        <f aca="false">IF(AI157="",0,IF(AI157&gt;=z4,w4,IF(AI157&gt;=z3,w3,IF(AI157&gt;=zEntry,w2,IF(AND(AI157&gt;=ExitZ,BD156&gt;0),w2,0)))))</f>
        <v>0</v>
      </c>
      <c r="BE157" s="26" t="n">
        <f aca="false">IF(AJ157="",0,IF(AJ157&gt;=z4,w4,IF(AJ157&gt;=z3,w3,IF(AJ157&gt;=zEntry,w2,IF(AND(AJ157&gt;=ExitZ,BE156&gt;0),w2,0)))))</f>
        <v>0</v>
      </c>
      <c r="BF157" s="26" t="n">
        <f aca="false">IF(AK157="",0,IF(AK157&gt;=z4,w4,IF(AK157&gt;=z3,w3,IF(AK157&gt;=zEntry,w2,IF(AND(AK157&gt;=ExitZ,BF156&gt;0),w2,0)))))</f>
        <v>0</v>
      </c>
      <c r="BG157" s="26" t="n">
        <f aca="false">IF(AL157="",0,IF(AL157&gt;=z4,w4,IF(AL157&gt;=z3,w3,IF(AL157&gt;=zEntry,w2,IF(AND(AL157&gt;=ExitZ,BG156&gt;0),w2,0)))))</f>
        <v>0</v>
      </c>
      <c r="BH157" s="26" t="n">
        <f aca="false">IF(AM157="",0,IF(AM157&gt;=z4,w4,IF(AM157&gt;=z3,w3,IF(AM157&gt;=zEntry,w2,IF(AND(AM157&gt;=ExitZ,BH156&gt;0),w2,0)))))</f>
        <v>0</v>
      </c>
      <c r="BI157" s="26" t="n">
        <f aca="false">IF(AN157="",0,IF(AN157&gt;=z4,w4,IF(AN157&gt;=z3,w3,IF(AN157&gt;=zEntry,w2,IF(AND(AN157&gt;=ExitZ,BI156&gt;0),w2,0)))))</f>
        <v>0</v>
      </c>
      <c r="BJ157" s="26" t="n">
        <f aca="false">IF(AO157="",0,IF(AO157&gt;=z4,w4,IF(AO157&gt;=z3,w3,IF(AO157&gt;=zEntry,w2,IF(AND(AO157&gt;=ExitZ,BJ156&gt;0),w2,0)))))</f>
        <v>0</v>
      </c>
      <c r="BK157" s="26" t="n">
        <f aca="false">IF(AP157="",0,IF(AP157&gt;=z4,w4,IF(AP157&gt;=z3,w3,IF(AP157&gt;=zEntry,w2,IF(AND(AP157&gt;=ExitZ,BK156&gt;0),w2,0)))))</f>
        <v>0</v>
      </c>
      <c r="BL157" s="26" t="n">
        <f aca="false">IF(AQ157="",0,IF(AQ157&gt;=z4,w4,IF(AQ157&gt;=z3,w3,IF(AQ157&gt;=zEntry,w2,IF(AND(AQ157&gt;=ExitZ,BL156&gt;0),w2,0)))))</f>
        <v>0</v>
      </c>
      <c r="BM157" s="23" t="n">
        <f aca="false">IF(Rates_Data!AD156&gt;=Rates_Data!AE156,Rates_Data!AK157-Rates_Data!AL157,Rates_Data!AL157-Rates_Data!AK157)</f>
        <v>-3.80000000000046E-005</v>
      </c>
      <c r="BN157" s="23" t="n">
        <f aca="false">IF(Rates_Data!AD156&gt;=Rates_Data!AF156,Rates_Data!AK157-Rates_Data!AM157,Rates_Data!AM157-Rates_Data!AK157)</f>
        <v>0.00267900000000001</v>
      </c>
      <c r="BO157" s="23" t="n">
        <f aca="false">IF(Rates_Data!AD156&gt;=Rates_Data!AG156,Rates_Data!AK157-Rates_Data!AN157,Rates_Data!AN157-Rates_Data!AK157)</f>
        <v>-0.008702</v>
      </c>
      <c r="BP157" s="23" t="n">
        <f aca="false">IF(Rates_Data!AD156&gt;=Rates_Data!AH156,Rates_Data!AK157-Rates_Data!AO157,Rates_Data!AO157-Rates_Data!AK157)</f>
        <v>-0.007562</v>
      </c>
      <c r="BQ157" s="23" t="n">
        <f aca="false">IF(Rates_Data!AD156&gt;=Rates_Data!AI156,Rates_Data!AK157-Rates_Data!AP157,Rates_Data!AP157-Rates_Data!AK157)</f>
        <v>0.004313</v>
      </c>
      <c r="BR157" s="23" t="n">
        <f aca="false">IF(Rates_Data!AD156&gt;=Rates_Data!AJ156,Rates_Data!AK157-Rates_Data!AQ157,Rates_Data!AQ157-Rates_Data!AK157)</f>
        <v>0.010089</v>
      </c>
      <c r="BS157" s="23" t="n">
        <f aca="false">IF(Rates_Data!AE156&gt;=Rates_Data!AF156,Rates_Data!AL157-Rates_Data!AM157,Rates_Data!AM157-Rates_Data!AL157)</f>
        <v>0.002641</v>
      </c>
      <c r="BT157" s="23" t="n">
        <f aca="false">IF(Rates_Data!AE156&gt;=Rates_Data!AG156,Rates_Data!AL157-Rates_Data!AN157,Rates_Data!AN157-Rates_Data!AL157)</f>
        <v>0.008664</v>
      </c>
      <c r="BU157" s="23" t="n">
        <f aca="false">IF(Rates_Data!AE156&gt;=Rates_Data!AH156,Rates_Data!AL157-Rates_Data!AO157,Rates_Data!AO157-Rates_Data!AL157)</f>
        <v>0.007524</v>
      </c>
      <c r="BV157" s="23" t="n">
        <f aca="false">IF(Rates_Data!AE156&gt;=Rates_Data!AI156,Rates_Data!AL157-Rates_Data!AP157,Rates_Data!AP157-Rates_Data!AL157)</f>
        <v>0.004275</v>
      </c>
      <c r="BW157" s="23" t="n">
        <f aca="false">IF(Rates_Data!AE156&gt;=Rates_Data!AJ156,Rates_Data!AL157-Rates_Data!AQ157,Rates_Data!AQ157-Rates_Data!AL157)</f>
        <v>0.010051</v>
      </c>
      <c r="BX157" s="23" t="n">
        <f aca="false">IF(Rates_Data!AF156&gt;=Rates_Data!AG156,Rates_Data!AM157-Rates_Data!AN157,Rates_Data!AN157-Rates_Data!AM157)</f>
        <v>-0.00602299999999999</v>
      </c>
      <c r="BY157" s="23" t="n">
        <f aca="false">IF(Rates_Data!AF156&gt;=Rates_Data!AH156,Rates_Data!AM157-Rates_Data!AO157,Rates_Data!AO157-Rates_Data!AM157)</f>
        <v>-0.00488299999999999</v>
      </c>
      <c r="BZ157" s="23" t="n">
        <f aca="false">IF(Rates_Data!AF156&gt;=Rates_Data!AI156,Rates_Data!AM157-Rates_Data!AP157,Rates_Data!AP157-Rates_Data!AM157)</f>
        <v>0.00163399999999999</v>
      </c>
      <c r="CA157" s="23" t="n">
        <f aca="false">IF(Rates_Data!AF156&gt;=Rates_Data!AJ156,Rates_Data!AM157-Rates_Data!AQ157,Rates_Data!AQ157-Rates_Data!AM157)</f>
        <v>0.00741</v>
      </c>
      <c r="CB157" s="23" t="n">
        <f aca="false">IF(Rates_Data!AG156&gt;=Rates_Data!AH156,Rates_Data!AN157-Rates_Data!AO157,Rates_Data!AO157-Rates_Data!AN157)</f>
        <v>0.00114</v>
      </c>
      <c r="CC157" s="23" t="n">
        <f aca="false">IF(Rates_Data!AG156&gt;=Rates_Data!AI156,Rates_Data!AN157-Rates_Data!AP157,Rates_Data!AP157-Rates_Data!AN157)</f>
        <v>-0.004389</v>
      </c>
      <c r="CD157" s="23" t="n">
        <f aca="false">IF(Rates_Data!AG156&gt;=Rates_Data!AJ156,Rates_Data!AN157-Rates_Data!AQ157,Rates_Data!AQ157-Rates_Data!AN157)</f>
        <v>0.00138700000000001</v>
      </c>
      <c r="CE157" s="23" t="n">
        <f aca="false">IF(Rates_Data!AH156&gt;=Rates_Data!AI156,Rates_Data!AO157-Rates_Data!AP157,Rates_Data!AP157-Rates_Data!AO157)</f>
        <v>-0.003249</v>
      </c>
      <c r="CF157" s="23" t="n">
        <f aca="false">IF(Rates_Data!AH156&gt;=Rates_Data!AJ156,Rates_Data!AO157-Rates_Data!AQ157,Rates_Data!AQ157-Rates_Data!AO157)</f>
        <v>0.00252700000000001</v>
      </c>
      <c r="CG157" s="23" t="n">
        <f aca="false">IF(Rates_Data!AI156&gt;=Rates_Data!AJ156,Rates_Data!AP157-Rates_Data!AQ157,Rates_Data!AQ157-Rates_Data!AP157)</f>
        <v>-0.00577600000000001</v>
      </c>
      <c r="CH157" s="27" t="n">
        <f aca="false">IF(ROW()&lt;4+VolLB,"",STDEV(INDEX($BM:$BM,ROW()-VolLB+1):INDEX($BM:$BM,ROW()))*SQRT(12))</f>
        <v>0.0207390027936782</v>
      </c>
      <c r="CI157" s="27" t="n">
        <f aca="false">IF(ROW()&lt;4+VolLB,"",STDEV(INDEX($BN:$BN,ROW()-VolLB+1):INDEX($BN:$BN,ROW()))*SQRT(12))</f>
        <v>0.020625069417026</v>
      </c>
      <c r="CJ157" s="27" t="n">
        <f aca="false">IF(ROW()&lt;4+VolLB,"",STDEV(INDEX($BO:$BO,ROW()-VolLB+1):INDEX($BO:$BO,ROW()))*SQRT(12))</f>
        <v>0.0224707628547896</v>
      </c>
      <c r="CK157" s="27" t="n">
        <f aca="false">IF(ROW()&lt;4+VolLB,"",STDEV(INDEX($BP:$BP,ROW()-VolLB+1):INDEX($BP:$BP,ROW()))*SQRT(12))</f>
        <v>0.0229187618087806</v>
      </c>
      <c r="CL157" s="27" t="n">
        <f aca="false">IF(ROW()&lt;4+VolLB,"",STDEV(INDEX($BQ:$BQ,ROW()-VolLB+1):INDEX($BQ:$BQ,ROW()))*SQRT(12))</f>
        <v>0.0177486164482917</v>
      </c>
      <c r="CM157" s="27" t="n">
        <f aca="false">IF(ROW()&lt;4+VolLB,"",STDEV(INDEX($BR:$BR,ROW()-VolLB+1):INDEX($BR:$BR,ROW()))*SQRT(12))</f>
        <v>0.0222295997359162</v>
      </c>
      <c r="CN157" s="27" t="n">
        <f aca="false">IF(ROW()&lt;4+VolLB,"",STDEV(INDEX($BS:$BS,ROW()-VolLB+1):INDEX($BS:$BS,ROW()))*SQRT(12))</f>
        <v>0.0182564249658396</v>
      </c>
      <c r="CO157" s="27" t="n">
        <f aca="false">IF(ROW()&lt;4+VolLB,"",STDEV(INDEX($BT:$BT,ROW()-VolLB+1):INDEX($BT:$BT,ROW()))*SQRT(12))</f>
        <v>0.0184000446396974</v>
      </c>
      <c r="CP157" s="27" t="n">
        <f aca="false">IF(ROW()&lt;4+VolLB,"",STDEV(INDEX($BU:$BU,ROW()-VolLB+1):INDEX($BU:$BU,ROW()))*SQRT(12))</f>
        <v>0.0205930300134131</v>
      </c>
      <c r="CQ157" s="27" t="n">
        <f aca="false">IF(ROW()&lt;4+VolLB,"",STDEV(INDEX($BV:$BV,ROW()-VolLB+1):INDEX($BV:$BV,ROW()))*SQRT(12))</f>
        <v>0.0183856704378061</v>
      </c>
      <c r="CR157" s="27" t="n">
        <f aca="false">IF(ROW()&lt;4+VolLB,"",STDEV(INDEX($BW:$BW,ROW()-VolLB+1):INDEX($BW:$BW,ROW()))*SQRT(12))</f>
        <v>0.0152157532414522</v>
      </c>
      <c r="CS157" s="27" t="n">
        <f aca="false">IF(ROW()&lt;4+VolLB,"",STDEV(INDEX($BX:$BX,ROW()-VolLB+1):INDEX($BX:$BX,ROW()))*SQRT(12))</f>
        <v>0.0178296458165286</v>
      </c>
      <c r="CT157" s="27" t="n">
        <f aca="false">IF(ROW()&lt;4+VolLB,"",STDEV(INDEX($BY:$BY,ROW()-VolLB+1):INDEX($BY:$BY,ROW()))*SQRT(12))</f>
        <v>0.0202879809511984</v>
      </c>
      <c r="CU157" s="27" t="n">
        <f aca="false">IF(ROW()&lt;4+VolLB,"",STDEV(INDEX($BZ:$BZ,ROW()-VolLB+1):INDEX($BZ:$BZ,ROW()))*SQRT(12))</f>
        <v>0.0198279664447299</v>
      </c>
      <c r="CV157" s="27" t="n">
        <f aca="false">IF(ROW()&lt;4+VolLB,"",STDEV(INDEX($CA:$CA,ROW()-VolLB+1):INDEX($CA:$CA,ROW()))*SQRT(12))</f>
        <v>0.0187160418709268</v>
      </c>
      <c r="CW157" s="27" t="n">
        <f aca="false">IF(ROW()&lt;4+VolLB,"",STDEV(INDEX($CB:$CB,ROW()-VolLB+1):INDEX($CB:$CB,ROW()))*SQRT(12))</f>
        <v>0.0184587589705628</v>
      </c>
      <c r="CX157" s="27" t="n">
        <f aca="false">IF(ROW()&lt;4+VolLB,"",STDEV(INDEX($CC:$CC,ROW()-VolLB+1):INDEX($CC:$CC,ROW()))*SQRT(12))</f>
        <v>0.018928110951452</v>
      </c>
      <c r="CY157" s="27" t="n">
        <f aca="false">IF(ROW()&lt;4+VolLB,"",STDEV(INDEX($CD:$CD,ROW()-VolLB+1):INDEX($CD:$CD,ROW()))*SQRT(12))</f>
        <v>0.0167883466726179</v>
      </c>
      <c r="CZ157" s="27" t="n">
        <f aca="false">IF(ROW()&lt;4+VolLB,"",STDEV(INDEX($CE:$CE,ROW()-VolLB+1):INDEX($CE:$CE,ROW()))*SQRT(12))</f>
        <v>0.0197536004701253</v>
      </c>
      <c r="DA157" s="27" t="n">
        <f aca="false">IF(ROW()&lt;4+VolLB,"",STDEV(INDEX($CF:$CF,ROW()-VolLB+1):INDEX($CF:$CF,ROW()))*SQRT(12))</f>
        <v>0.0189691952995979</v>
      </c>
      <c r="DB157" s="27" t="n">
        <f aca="false">IF(ROW()&lt;4+VolLB,"",STDEV(INDEX($CG:$CG,ROW()-VolLB+1):INDEX($CG:$CG,ROW()))*SQRT(12))</f>
        <v>0.0165585072412081</v>
      </c>
      <c r="DC157" s="26" t="n">
        <f aca="false">IF(OR(AR157=0,CH157="",CH157=0),0,AR157*MIN(MaxScal,TgtVol/CH157))</f>
        <v>0</v>
      </c>
      <c r="DD157" s="26" t="n">
        <f aca="false">IF(OR(AS157=0,CI157="",CI157=0),0,AS157*MIN(MaxScal,TgtVol/CI157))</f>
        <v>0</v>
      </c>
      <c r="DE157" s="26" t="n">
        <f aca="false">IF(OR(AT157=0,CJ157="",CJ157=0),0,AT157*MIN(MaxScal,TgtVol/CJ157))</f>
        <v>0</v>
      </c>
      <c r="DF157" s="26" t="n">
        <f aca="false">IF(OR(AU157=0,CK157="",CK157=0),0,AU157*MIN(MaxScal,TgtVol/CK157))</f>
        <v>0</v>
      </c>
      <c r="DG157" s="26" t="n">
        <f aca="false">IF(OR(AV157=0,CL157="",CL157=0),0,AV157*MIN(MaxScal,TgtVol/CL157))</f>
        <v>0</v>
      </c>
      <c r="DH157" s="26" t="n">
        <f aca="false">IF(OR(AW157=0,CM157="",CM157=0),0,AW157*MIN(MaxScal,TgtVol/CM157))</f>
        <v>0</v>
      </c>
      <c r="DI157" s="26" t="n">
        <f aca="false">IF(OR(AX157=0,CN157="",CN157=0),0,AX157*MIN(MaxScal,TgtVol/CN157))</f>
        <v>0</v>
      </c>
      <c r="DJ157" s="26" t="n">
        <f aca="false">IF(OR(AY157=0,CO157="",CO157=0),0,AY157*MIN(MaxScal,TgtVol/CO157))</f>
        <v>0</v>
      </c>
      <c r="DK157" s="26" t="n">
        <f aca="false">IF(OR(AZ157=0,CP157="",CP157=0),0,AZ157*MIN(MaxScal,TgtVol/CP157))</f>
        <v>0</v>
      </c>
      <c r="DL157" s="26" t="n">
        <f aca="false">IF(OR(BA157=0,CQ157="",CQ157=0),0,BA157*MIN(MaxScal,TgtVol/CQ157))</f>
        <v>0</v>
      </c>
      <c r="DM157" s="26" t="n">
        <f aca="false">IF(OR(BB157=0,CR157="",CR157=0),0,BB157*MIN(MaxScal,TgtVol/CR157))</f>
        <v>0</v>
      </c>
      <c r="DN157" s="26" t="n">
        <f aca="false">IF(OR(BC157=0,CS157="",CS157=0),0,BC157*MIN(MaxScal,TgtVol/CS157))</f>
        <v>0</v>
      </c>
      <c r="DO157" s="26" t="n">
        <f aca="false">IF(OR(BD157=0,CT157="",CT157=0),0,BD157*MIN(MaxScal,TgtVol/CT157))</f>
        <v>0</v>
      </c>
      <c r="DP157" s="26" t="n">
        <f aca="false">IF(OR(BE157=0,CU157="",CU157=0),0,BE157*MIN(MaxScal,TgtVol/CU157))</f>
        <v>0</v>
      </c>
      <c r="DQ157" s="26" t="n">
        <f aca="false">IF(OR(BF157=0,CV157="",CV157=0),0,BF157*MIN(MaxScal,TgtVol/CV157))</f>
        <v>0</v>
      </c>
      <c r="DR157" s="26" t="n">
        <f aca="false">IF(OR(BG157=0,CW157="",CW157=0),0,BG157*MIN(MaxScal,TgtVol/CW157))</f>
        <v>0</v>
      </c>
      <c r="DS157" s="26" t="n">
        <f aca="false">IF(OR(BH157=0,CX157="",CX157=0),0,BH157*MIN(MaxScal,TgtVol/CX157))</f>
        <v>0</v>
      </c>
      <c r="DT157" s="26" t="n">
        <f aca="false">IF(OR(BI157=0,CY157="",CY157=0),0,BI157*MIN(MaxScal,TgtVol/CY157))</f>
        <v>0</v>
      </c>
      <c r="DU157" s="26" t="n">
        <f aca="false">IF(OR(BJ157=0,CZ157="",CZ157=0),0,BJ157*MIN(MaxScal,TgtVol/CZ157))</f>
        <v>0</v>
      </c>
      <c r="DV157" s="26" t="n">
        <f aca="false">IF(OR(BK157=0,DA157="",DA157=0),0,BK157*MIN(MaxScal,TgtVol/DA157))</f>
        <v>0</v>
      </c>
      <c r="DW157" s="26" t="n">
        <f aca="false">IF(OR(BL157=0,DB157="",DB157=0),0,BL157*MIN(MaxScal,TgtVol/DB157))</f>
        <v>0</v>
      </c>
      <c r="DX157" s="28" t="n">
        <f aca="false">IFERROR(DC156*BM157,"")</f>
        <v>-0</v>
      </c>
      <c r="DY157" s="28" t="n">
        <f aca="false">IFERROR(DD156*BN157,"")</f>
        <v>0</v>
      </c>
      <c r="DZ157" s="28" t="n">
        <f aca="false">IFERROR(DE156*BO157,"")</f>
        <v>-0</v>
      </c>
      <c r="EA157" s="28" t="n">
        <f aca="false">IFERROR(DF156*BP157,"")</f>
        <v>-0</v>
      </c>
      <c r="EB157" s="28" t="n">
        <f aca="false">IFERROR(DG156*BQ157,"")</f>
        <v>0</v>
      </c>
      <c r="EC157" s="28" t="n">
        <f aca="false">IFERROR(DH156*BR157,"")</f>
        <v>0</v>
      </c>
      <c r="ED157" s="28" t="n">
        <f aca="false">IFERROR(DI156*BS157,"")</f>
        <v>0</v>
      </c>
      <c r="EE157" s="28" t="n">
        <f aca="false">IFERROR(DJ156*BT157,"")</f>
        <v>0</v>
      </c>
      <c r="EF157" s="28" t="n">
        <f aca="false">IFERROR(DK156*BU157,"")</f>
        <v>0</v>
      </c>
      <c r="EG157" s="28" t="n">
        <f aca="false">IFERROR(DL156*BV157,"")</f>
        <v>0.00465619155661716</v>
      </c>
      <c r="EH157" s="28" t="n">
        <f aca="false">IFERROR(DM156*BW157,"")</f>
        <v>0</v>
      </c>
      <c r="EI157" s="28" t="n">
        <f aca="false">IFERROR(DN156*BX157,"")</f>
        <v>-0</v>
      </c>
      <c r="EJ157" s="28" t="n">
        <f aca="false">IFERROR(DO156*BY157,"")</f>
        <v>-0</v>
      </c>
      <c r="EK157" s="28" t="n">
        <f aca="false">IFERROR(DP156*BZ157,"")</f>
        <v>0</v>
      </c>
      <c r="EL157" s="28" t="n">
        <f aca="false">IFERROR(DQ156*CA157,"")</f>
        <v>0</v>
      </c>
      <c r="EM157" s="28" t="n">
        <f aca="false">IFERROR(DR156*CB157,"")</f>
        <v>0</v>
      </c>
      <c r="EN157" s="28" t="n">
        <f aca="false">IFERROR(DS156*CC157,"")</f>
        <v>-0</v>
      </c>
      <c r="EO157" s="28" t="n">
        <f aca="false">IFERROR(DT156*CD157,"")</f>
        <v>0</v>
      </c>
      <c r="EP157" s="28" t="n">
        <f aca="false">IFERROR(DU156*CE157,"")</f>
        <v>-0</v>
      </c>
      <c r="EQ157" s="28" t="n">
        <f aca="false">IFERROR(DV156*CF157,"")</f>
        <v>0</v>
      </c>
      <c r="ER157" s="28" t="n">
        <f aca="false">IFERROR(DW156*CG157,"")</f>
        <v>-0</v>
      </c>
      <c r="ES157" s="28" t="n">
        <f aca="false">IF(ROW()=4,"",SUM(DX157:ER157))</f>
        <v>0.00465619155661716</v>
      </c>
      <c r="ET157" s="29" t="n">
        <f aca="false">COUNTIF(AR157:BL157,"&gt;0")</f>
        <v>0</v>
      </c>
    </row>
    <row r="158" customFormat="false" ht="15" hidden="false" customHeight="false" outlineLevel="0" collapsed="false">
      <c r="A158" s="19" t="n">
        <v>42704</v>
      </c>
      <c r="B158" s="23" t="n">
        <f aca="false">ABS(Rates_Data!AD158-Rates_Data!AE158)</f>
        <v>0.499032258064516</v>
      </c>
      <c r="C158" s="23" t="n">
        <f aca="false">ABS(Rates_Data!AD158-Rates_Data!AF158)</f>
        <v>0.57061935483871</v>
      </c>
      <c r="D158" s="23" t="n">
        <f aca="false">ABS(Rates_Data!AD158-Rates_Data!AG158)</f>
        <v>0.377322580645162</v>
      </c>
      <c r="E158" s="23" t="n">
        <f aca="false">ABS(Rates_Data!AD158-Rates_Data!AH158)</f>
        <v>0.215225806451613</v>
      </c>
      <c r="F158" s="23" t="n">
        <f aca="false">ABS(Rates_Data!AD158-Rates_Data!AI158)</f>
        <v>0.214658064516129</v>
      </c>
      <c r="G158" s="23" t="n">
        <f aca="false">ABS(Rates_Data!AD158-Rates_Data!AJ158)</f>
        <v>0.292283870967743</v>
      </c>
      <c r="H158" s="23" t="n">
        <f aca="false">ABS(Rates_Data!AE158-Rates_Data!AF158)</f>
        <v>0.0715870967741934</v>
      </c>
      <c r="I158" s="23" t="n">
        <f aca="false">ABS(Rates_Data!AE158-Rates_Data!AG158)</f>
        <v>0.121709677419355</v>
      </c>
      <c r="J158" s="23" t="n">
        <f aca="false">ABS(Rates_Data!AE158-Rates_Data!AH158)</f>
        <v>0.283806451612904</v>
      </c>
      <c r="K158" s="23" t="n">
        <f aca="false">ABS(Rates_Data!AE158-Rates_Data!AI158)</f>
        <v>0.713690322580645</v>
      </c>
      <c r="L158" s="23" t="n">
        <f aca="false">ABS(Rates_Data!AE158-Rates_Data!AJ158)</f>
        <v>0.206748387096774</v>
      </c>
      <c r="M158" s="23" t="n">
        <f aca="false">ABS(Rates_Data!AF158-Rates_Data!AG158)</f>
        <v>0.193296774193548</v>
      </c>
      <c r="N158" s="23" t="n">
        <f aca="false">ABS(Rates_Data!AF158-Rates_Data!AH158)</f>
        <v>0.355393548387097</v>
      </c>
      <c r="O158" s="23" t="n">
        <f aca="false">ABS(Rates_Data!AF158-Rates_Data!AI158)</f>
        <v>0.785277419354839</v>
      </c>
      <c r="P158" s="23" t="n">
        <f aca="false">ABS(Rates_Data!AF158-Rates_Data!AJ158)</f>
        <v>0.278335483870967</v>
      </c>
      <c r="Q158" s="23" t="n">
        <f aca="false">ABS(Rates_Data!AG158-Rates_Data!AH158)</f>
        <v>0.162096774193549</v>
      </c>
      <c r="R158" s="23" t="n">
        <f aca="false">ABS(Rates_Data!AG158-Rates_Data!AI158)</f>
        <v>0.591980645161291</v>
      </c>
      <c r="S158" s="23" t="n">
        <f aca="false">ABS(Rates_Data!AG158-Rates_Data!AJ158)</f>
        <v>0.085038709677419</v>
      </c>
      <c r="T158" s="23" t="n">
        <f aca="false">ABS(Rates_Data!AH158-Rates_Data!AI158)</f>
        <v>0.429883870967742</v>
      </c>
      <c r="U158" s="23" t="n">
        <f aca="false">ABS(Rates_Data!AH158-Rates_Data!AJ158)</f>
        <v>0.0770580645161298</v>
      </c>
      <c r="V158" s="23" t="n">
        <f aca="false">ABS(Rates_Data!AI158-Rates_Data!AJ158)</f>
        <v>0.506941935483872</v>
      </c>
      <c r="W158" s="26" t="n">
        <f aca="false">IF(ROW()&lt;4+MinObs-1,"",IFERROR((B158-AVERAGE(B$4:B158))/STDEV(B$4:B158),""))</f>
        <v>0.363712632134648</v>
      </c>
      <c r="X158" s="26" t="n">
        <f aca="false">IF(ROW()&lt;4+MinObs-1,"",IFERROR((C158-AVERAGE(C$4:C158))/STDEV(C$4:C158),""))</f>
        <v>0.717563845773542</v>
      </c>
      <c r="Y158" s="26" t="n">
        <f aca="false">IF(ROW()&lt;4+MinObs-1,"",IFERROR((D158-AVERAGE(D$4:D158))/STDEV(D$4:D158),""))</f>
        <v>-0.298939647050021</v>
      </c>
      <c r="Z158" s="26" t="n">
        <f aca="false">IF(ROW()&lt;4+MinObs-1,"",IFERROR((E158-AVERAGE(E$4:E158))/STDEV(E$4:E158),""))</f>
        <v>-0.966655048684977</v>
      </c>
      <c r="AA158" s="26" t="n">
        <f aca="false">IF(ROW()&lt;4+MinObs-1,"",IFERROR((F158-AVERAGE(F$4:F158))/STDEV(F$4:F158),""))</f>
        <v>-0.818365658861268</v>
      </c>
      <c r="AB158" s="26" t="n">
        <f aca="false">IF(ROW()&lt;4+MinObs-1,"",IFERROR((G158-AVERAGE(G$4:G158))/STDEV(G$4:G158),""))</f>
        <v>-0.486180827135289</v>
      </c>
      <c r="AC158" s="26" t="n">
        <f aca="false">IF(ROW()&lt;4+MinObs-1,"",IFERROR((H158-AVERAGE(H$4:H158))/STDEV(H$4:H158),""))</f>
        <v>-1.03490869688338</v>
      </c>
      <c r="AD158" s="26" t="n">
        <f aca="false">IF(ROW()&lt;4+MinObs-1,"",IFERROR((I158-AVERAGE(I$4:I158))/STDEV(I$4:I158),""))</f>
        <v>-0.723637844711125</v>
      </c>
      <c r="AE158" s="26" t="n">
        <f aca="false">IF(ROW()&lt;4+MinObs-1,"",IFERROR((J158-AVERAGE(J$4:J158))/STDEV(J$4:J158),""))</f>
        <v>-0.637039459632555</v>
      </c>
      <c r="AF158" s="26" t="n">
        <f aca="false">IF(ROW()&lt;4+MinObs-1,"",IFERROR((K158-AVERAGE(K$4:K158))/STDEV(K$4:K158),""))</f>
        <v>0.696669272448808</v>
      </c>
      <c r="AG158" s="26" t="n">
        <f aca="false">IF(ROW()&lt;4+MinObs-1,"",IFERROR((L158-AVERAGE(L$4:L158))/STDEV(L$4:L158),""))</f>
        <v>-0.679310241560735</v>
      </c>
      <c r="AH158" s="26" t="n">
        <f aca="false">IF(ROW()&lt;4+MinObs-1,"",IFERROR((M158-AVERAGE(M$4:M158))/STDEV(M$4:M158),""))</f>
        <v>-0.620076448195667</v>
      </c>
      <c r="AI158" s="26" t="n">
        <f aca="false">IF(ROW()&lt;4+MinObs-1,"",IFERROR((N158-AVERAGE(N$4:N158))/STDEV(N$4:N158),""))</f>
        <v>-0.390770380100372</v>
      </c>
      <c r="AJ158" s="26" t="n">
        <f aca="false">IF(ROW()&lt;4+MinObs-1,"",IFERROR((O158-AVERAGE(O$4:O158))/STDEV(O$4:O158),""))</f>
        <v>0.948332219984159</v>
      </c>
      <c r="AK158" s="26" t="n">
        <f aca="false">IF(ROW()&lt;4+MinObs-1,"",IFERROR((P158-AVERAGE(P$4:P158))/STDEV(P$4:P158),""))</f>
        <v>-0.574958028149777</v>
      </c>
      <c r="AL158" s="26" t="n">
        <f aca="false">IF(ROW()&lt;4+MinObs-1,"",IFERROR((Q158-AVERAGE(Q$4:Q158))/STDEV(Q$4:Q158),""))</f>
        <v>-0.681473390325353</v>
      </c>
      <c r="AM158" s="26" t="n">
        <f aca="false">IF(ROW()&lt;4+MinObs-1,"",IFERROR((R158-AVERAGE(R$4:R158))/STDEV(R$4:R158),""))</f>
        <v>0.236925465775949</v>
      </c>
      <c r="AN158" s="26" t="n">
        <f aca="false">IF(ROW()&lt;4+MinObs-1,"",IFERROR((S158-AVERAGE(S$4:S158))/STDEV(S$4:S158),""))</f>
        <v>-1.32065381990587</v>
      </c>
      <c r="AO158" s="26" t="n">
        <f aca="false">IF(ROW()&lt;4+MinObs-1,"",IFERROR((T158-AVERAGE(T$4:T158))/STDEV(T$4:T158),""))</f>
        <v>-0.511915784228512</v>
      </c>
      <c r="AP158" s="26" t="n">
        <f aca="false">IF(ROW()&lt;4+MinObs-1,"",IFERROR((U158-AVERAGE(U$4:U158))/STDEV(U$4:U158),""))</f>
        <v>-1.58470433796049</v>
      </c>
      <c r="AQ158" s="26" t="n">
        <f aca="false">IF(ROW()&lt;4+MinObs-1,"",IFERROR((V158-AVERAGE(V$4:V158))/STDEV(V$4:V158),""))</f>
        <v>-0.251602000218582</v>
      </c>
      <c r="AR158" s="26" t="n">
        <f aca="false">IF(W158="",0,IF(W158&gt;=z4,w4,IF(W158&gt;=z3,w3,IF(W158&gt;=zEntry,w2,IF(AND(W158&gt;=ExitZ,AR157&gt;0),w2,0)))))</f>
        <v>0</v>
      </c>
      <c r="AS158" s="26" t="n">
        <f aca="false">IF(X158="",0,IF(X158&gt;=z4,w4,IF(X158&gt;=z3,w3,IF(X158&gt;=zEntry,w2,IF(AND(X158&gt;=ExitZ,AS157&gt;0),w2,0)))))</f>
        <v>0</v>
      </c>
      <c r="AT158" s="26" t="n">
        <f aca="false">IF(Y158="",0,IF(Y158&gt;=z4,w4,IF(Y158&gt;=z3,w3,IF(Y158&gt;=zEntry,w2,IF(AND(Y158&gt;=ExitZ,AT157&gt;0),w2,0)))))</f>
        <v>0</v>
      </c>
      <c r="AU158" s="26" t="n">
        <f aca="false">IF(Z158="",0,IF(Z158&gt;=z4,w4,IF(Z158&gt;=z3,w3,IF(Z158&gt;=zEntry,w2,IF(AND(Z158&gt;=ExitZ,AU157&gt;0),w2,0)))))</f>
        <v>0</v>
      </c>
      <c r="AV158" s="26" t="n">
        <f aca="false">IF(AA158="",0,IF(AA158&gt;=z4,w4,IF(AA158&gt;=z3,w3,IF(AA158&gt;=zEntry,w2,IF(AND(AA158&gt;=ExitZ,AV157&gt;0),w2,0)))))</f>
        <v>0</v>
      </c>
      <c r="AW158" s="26" t="n">
        <f aca="false">IF(AB158="",0,IF(AB158&gt;=z4,w4,IF(AB158&gt;=z3,w3,IF(AB158&gt;=zEntry,w2,IF(AND(AB158&gt;=ExitZ,AW157&gt;0),w2,0)))))</f>
        <v>0</v>
      </c>
      <c r="AX158" s="26" t="n">
        <f aca="false">IF(AC158="",0,IF(AC158&gt;=z4,w4,IF(AC158&gt;=z3,w3,IF(AC158&gt;=zEntry,w2,IF(AND(AC158&gt;=ExitZ,AX157&gt;0),w2,0)))))</f>
        <v>0</v>
      </c>
      <c r="AY158" s="26" t="n">
        <f aca="false">IF(AD158="",0,IF(AD158&gt;=z4,w4,IF(AD158&gt;=z3,w3,IF(AD158&gt;=zEntry,w2,IF(AND(AD158&gt;=ExitZ,AY157&gt;0),w2,0)))))</f>
        <v>0</v>
      </c>
      <c r="AZ158" s="26" t="n">
        <f aca="false">IF(AE158="",0,IF(AE158&gt;=z4,w4,IF(AE158&gt;=z3,w3,IF(AE158&gt;=zEntry,w2,IF(AND(AE158&gt;=ExitZ,AZ157&gt;0),w2,0)))))</f>
        <v>0</v>
      </c>
      <c r="BA158" s="26" t="n">
        <f aca="false">IF(AF158="",0,IF(AF158&gt;=z4,w4,IF(AF158&gt;=z3,w3,IF(AF158&gt;=zEntry,w2,IF(AND(AF158&gt;=ExitZ,BA157&gt;0),w2,0)))))</f>
        <v>0</v>
      </c>
      <c r="BB158" s="26" t="n">
        <f aca="false">IF(AG158="",0,IF(AG158&gt;=z4,w4,IF(AG158&gt;=z3,w3,IF(AG158&gt;=zEntry,w2,IF(AND(AG158&gt;=ExitZ,BB157&gt;0),w2,0)))))</f>
        <v>0</v>
      </c>
      <c r="BC158" s="26" t="n">
        <f aca="false">IF(AH158="",0,IF(AH158&gt;=z4,w4,IF(AH158&gt;=z3,w3,IF(AH158&gt;=zEntry,w2,IF(AND(AH158&gt;=ExitZ,BC157&gt;0),w2,0)))))</f>
        <v>0</v>
      </c>
      <c r="BD158" s="26" t="n">
        <f aca="false">IF(AI158="",0,IF(AI158&gt;=z4,w4,IF(AI158&gt;=z3,w3,IF(AI158&gt;=zEntry,w2,IF(AND(AI158&gt;=ExitZ,BD157&gt;0),w2,0)))))</f>
        <v>0</v>
      </c>
      <c r="BE158" s="26" t="n">
        <f aca="false">IF(AJ158="",0,IF(AJ158&gt;=z4,w4,IF(AJ158&gt;=z3,w3,IF(AJ158&gt;=zEntry,w2,IF(AND(AJ158&gt;=ExitZ,BE157&gt;0),w2,0)))))</f>
        <v>0</v>
      </c>
      <c r="BF158" s="26" t="n">
        <f aca="false">IF(AK158="",0,IF(AK158&gt;=z4,w4,IF(AK158&gt;=z3,w3,IF(AK158&gt;=zEntry,w2,IF(AND(AK158&gt;=ExitZ,BF157&gt;0),w2,0)))))</f>
        <v>0</v>
      </c>
      <c r="BG158" s="26" t="n">
        <f aca="false">IF(AL158="",0,IF(AL158&gt;=z4,w4,IF(AL158&gt;=z3,w3,IF(AL158&gt;=zEntry,w2,IF(AND(AL158&gt;=ExitZ,BG157&gt;0),w2,0)))))</f>
        <v>0</v>
      </c>
      <c r="BH158" s="26" t="n">
        <f aca="false">IF(AM158="",0,IF(AM158&gt;=z4,w4,IF(AM158&gt;=z3,w3,IF(AM158&gt;=zEntry,w2,IF(AND(AM158&gt;=ExitZ,BH157&gt;0),w2,0)))))</f>
        <v>0</v>
      </c>
      <c r="BI158" s="26" t="n">
        <f aca="false">IF(AN158="",0,IF(AN158&gt;=z4,w4,IF(AN158&gt;=z3,w3,IF(AN158&gt;=zEntry,w2,IF(AND(AN158&gt;=ExitZ,BI157&gt;0),w2,0)))))</f>
        <v>0</v>
      </c>
      <c r="BJ158" s="26" t="n">
        <f aca="false">IF(AO158="",0,IF(AO158&gt;=z4,w4,IF(AO158&gt;=z3,w3,IF(AO158&gt;=zEntry,w2,IF(AND(AO158&gt;=ExitZ,BJ157&gt;0),w2,0)))))</f>
        <v>0</v>
      </c>
      <c r="BK158" s="26" t="n">
        <f aca="false">IF(AP158="",0,IF(AP158&gt;=z4,w4,IF(AP158&gt;=z3,w3,IF(AP158&gt;=zEntry,w2,IF(AND(AP158&gt;=ExitZ,BK157&gt;0),w2,0)))))</f>
        <v>0</v>
      </c>
      <c r="BL158" s="26" t="n">
        <f aca="false">IF(AQ158="",0,IF(AQ158&gt;=z4,w4,IF(AQ158&gt;=z3,w3,IF(AQ158&gt;=zEntry,w2,IF(AND(AQ158&gt;=ExitZ,BL157&gt;0),w2,0)))))</f>
        <v>0</v>
      </c>
      <c r="BM158" s="23" t="n">
        <f aca="false">IF(Rates_Data!AD157&gt;=Rates_Data!AE157,Rates_Data!AK158-Rates_Data!AL158,Rates_Data!AL158-Rates_Data!AK158)</f>
        <v>0.004503</v>
      </c>
      <c r="BN158" s="23" t="n">
        <f aca="false">IF(Rates_Data!AD157&gt;=Rates_Data!AF157,Rates_Data!AK158-Rates_Data!AM158,Rates_Data!AM158-Rates_Data!AK158)</f>
        <v>-0.005833</v>
      </c>
      <c r="BO158" s="23" t="n">
        <f aca="false">IF(Rates_Data!AD157&gt;=Rates_Data!AG157,Rates_Data!AK158-Rates_Data!AN158,Rates_Data!AN158-Rates_Data!AK158)</f>
        <v>0.005244</v>
      </c>
      <c r="BP158" s="23" t="n">
        <f aca="false">IF(Rates_Data!AD157&gt;=Rates_Data!AH157,Rates_Data!AK158-Rates_Data!AO158,Rates_Data!AO158-Rates_Data!AK158)</f>
        <v>0.007961</v>
      </c>
      <c r="BQ158" s="23" t="n">
        <f aca="false">IF(Rates_Data!AD157&gt;=Rates_Data!AI157,Rates_Data!AK158-Rates_Data!AP158,Rates_Data!AP158-Rates_Data!AK158)</f>
        <v>-0.003572</v>
      </c>
      <c r="BR158" s="23" t="n">
        <f aca="false">IF(Rates_Data!AD157&gt;=Rates_Data!AJ157,Rates_Data!AK158-Rates_Data!AQ158,Rates_Data!AQ158-Rates_Data!AK158)</f>
        <v>0.00281200000000001</v>
      </c>
      <c r="BS158" s="23" t="n">
        <f aca="false">IF(Rates_Data!AE157&gt;=Rates_Data!AF157,Rates_Data!AL158-Rates_Data!AM158,Rates_Data!AM158-Rates_Data!AL158)</f>
        <v>0.010336</v>
      </c>
      <c r="BT158" s="23" t="n">
        <f aca="false">IF(Rates_Data!AE157&gt;=Rates_Data!AG157,Rates_Data!AL158-Rates_Data!AN158,Rates_Data!AN158-Rates_Data!AL158)</f>
        <v>-0.000740999999999995</v>
      </c>
      <c r="BU158" s="23" t="n">
        <f aca="false">IF(Rates_Data!AE157&gt;=Rates_Data!AH157,Rates_Data!AL158-Rates_Data!AO158,Rates_Data!AO158-Rates_Data!AL158)</f>
        <v>-0.003458</v>
      </c>
      <c r="BV158" s="23" t="n">
        <f aca="false">IF(Rates_Data!AE157&gt;=Rates_Data!AI157,Rates_Data!AL158-Rates_Data!AP158,Rates_Data!AP158-Rates_Data!AL158)</f>
        <v>0.000931000000000001</v>
      </c>
      <c r="BW158" s="23" t="n">
        <f aca="false">IF(Rates_Data!AE157&gt;=Rates_Data!AJ157,Rates_Data!AL158-Rates_Data!AQ158,Rates_Data!AQ158-Rates_Data!AL158)</f>
        <v>0.00169099999999999</v>
      </c>
      <c r="BX158" s="23" t="n">
        <f aca="false">IF(Rates_Data!AF157&gt;=Rates_Data!AG157,Rates_Data!AM158-Rates_Data!AN158,Rates_Data!AN158-Rates_Data!AM158)</f>
        <v>0.011077</v>
      </c>
      <c r="BY158" s="23" t="n">
        <f aca="false">IF(Rates_Data!AF157&gt;=Rates_Data!AH157,Rates_Data!AM158-Rates_Data!AO158,Rates_Data!AO158-Rates_Data!AM158)</f>
        <v>0.013794</v>
      </c>
      <c r="BZ158" s="23" t="n">
        <f aca="false">IF(Rates_Data!AF157&gt;=Rates_Data!AI157,Rates_Data!AM158-Rates_Data!AP158,Rates_Data!AP158-Rates_Data!AM158)</f>
        <v>-0.009405</v>
      </c>
      <c r="CA158" s="23" t="n">
        <f aca="false">IF(Rates_Data!AF157&gt;=Rates_Data!AJ157,Rates_Data!AM158-Rates_Data!AQ158,Rates_Data!AQ158-Rates_Data!AM158)</f>
        <v>-0.00864500000000001</v>
      </c>
      <c r="CB158" s="23" t="n">
        <f aca="false">IF(Rates_Data!AG157&gt;=Rates_Data!AH157,Rates_Data!AN158-Rates_Data!AO158,Rates_Data!AO158-Rates_Data!AN158)</f>
        <v>-0.002717</v>
      </c>
      <c r="CC158" s="23" t="n">
        <f aca="false">IF(Rates_Data!AG157&gt;=Rates_Data!AI157,Rates_Data!AN158-Rates_Data!AP158,Rates_Data!AP158-Rates_Data!AN158)</f>
        <v>0.001672</v>
      </c>
      <c r="CD158" s="23" t="n">
        <f aca="false">IF(Rates_Data!AG157&gt;=Rates_Data!AJ157,Rates_Data!AN158-Rates_Data!AQ158,Rates_Data!AQ158-Rates_Data!AN158)</f>
        <v>0.00243199999999999</v>
      </c>
      <c r="CE158" s="23" t="n">
        <f aca="false">IF(Rates_Data!AH157&gt;=Rates_Data!AI157,Rates_Data!AO158-Rates_Data!AP158,Rates_Data!AP158-Rates_Data!AO158)</f>
        <v>0.004389</v>
      </c>
      <c r="CF158" s="23" t="n">
        <f aca="false">IF(Rates_Data!AH157&gt;=Rates_Data!AJ157,Rates_Data!AO158-Rates_Data!AQ158,Rates_Data!AQ158-Rates_Data!AO158)</f>
        <v>0.00514899999999999</v>
      </c>
      <c r="CG158" s="23" t="n">
        <f aca="false">IF(Rates_Data!AI157&gt;=Rates_Data!AJ157,Rates_Data!AP158-Rates_Data!AQ158,Rates_Data!AQ158-Rates_Data!AP158)</f>
        <v>-0.00075999999999999</v>
      </c>
      <c r="CH158" s="27" t="n">
        <f aca="false">IF(ROW()&lt;4+VolLB,"",STDEV(INDEX($BM:$BM,ROW()-VolLB+1):INDEX($BM:$BM,ROW()))*SQRT(12))</f>
        <v>0.0204212606765363</v>
      </c>
      <c r="CI158" s="27" t="n">
        <f aca="false">IF(ROW()&lt;4+VolLB,"",STDEV(INDEX($BN:$BN,ROW()-VolLB+1):INDEX($BN:$BN,ROW()))*SQRT(12))</f>
        <v>0.0200737759012432</v>
      </c>
      <c r="CJ158" s="27" t="n">
        <f aca="false">IF(ROW()&lt;4+VolLB,"",STDEV(INDEX($BO:$BO,ROW()-VolLB+1):INDEX($BO:$BO,ROW()))*SQRT(12))</f>
        <v>0.0224167563472803</v>
      </c>
      <c r="CK158" s="27" t="n">
        <f aca="false">IF(ROW()&lt;4+VolLB,"",STDEV(INDEX($BP:$BP,ROW()-VolLB+1):INDEX($BP:$BP,ROW()))*SQRT(12))</f>
        <v>0.022355005533863</v>
      </c>
      <c r="CL158" s="27" t="n">
        <f aca="false">IF(ROW()&lt;4+VolLB,"",STDEV(INDEX($BQ:$BQ,ROW()-VolLB+1):INDEX($BQ:$BQ,ROW()))*SQRT(12))</f>
        <v>0.0163608915891059</v>
      </c>
      <c r="CM158" s="27" t="n">
        <f aca="false">IF(ROW()&lt;4+VolLB,"",STDEV(INDEX($BR:$BR,ROW()-VolLB+1):INDEX($BR:$BR,ROW()))*SQRT(12))</f>
        <v>0.0215858795291649</v>
      </c>
      <c r="CN158" s="27" t="n">
        <f aca="false">IF(ROW()&lt;4+VolLB,"",STDEV(INDEX($BS:$BS,ROW()-VolLB+1):INDEX($BS:$BS,ROW()))*SQRT(12))</f>
        <v>0.0188989498574467</v>
      </c>
      <c r="CO158" s="27" t="n">
        <f aca="false">IF(ROW()&lt;4+VolLB,"",STDEV(INDEX($BT:$BT,ROW()-VolLB+1):INDEX($BT:$BT,ROW()))*SQRT(12))</f>
        <v>0.018249369701575</v>
      </c>
      <c r="CP158" s="27" t="n">
        <f aca="false">IF(ROW()&lt;4+VolLB,"",STDEV(INDEX($BU:$BU,ROW()-VolLB+1):INDEX($BU:$BU,ROW()))*SQRT(12))</f>
        <v>0.0206064405096123</v>
      </c>
      <c r="CQ158" s="27" t="n">
        <f aca="false">IF(ROW()&lt;4+VolLB,"",STDEV(INDEX($BV:$BV,ROW()-VolLB+1):INDEX($BV:$BV,ROW()))*SQRT(12))</f>
        <v>0.018276100747776</v>
      </c>
      <c r="CR158" s="27" t="n">
        <f aca="false">IF(ROW()&lt;4+VolLB,"",STDEV(INDEX($BW:$BW,ROW()-VolLB+1):INDEX($BW:$BW,ROW()))*SQRT(12))</f>
        <v>0.0152079313354829</v>
      </c>
      <c r="CS158" s="27" t="n">
        <f aca="false">IF(ROW()&lt;4+VolLB,"",STDEV(INDEX($BX:$BX,ROW()-VolLB+1):INDEX($BX:$BX,ROW()))*SQRT(12))</f>
        <v>0.0178832217878738</v>
      </c>
      <c r="CT158" s="27" t="n">
        <f aca="false">IF(ROW()&lt;4+VolLB,"",STDEV(INDEX($BY:$BY,ROW()-VolLB+1):INDEX($BY:$BY,ROW()))*SQRT(12))</f>
        <v>0.0216984316194249</v>
      </c>
      <c r="CU158" s="27" t="n">
        <f aca="false">IF(ROW()&lt;4+VolLB,"",STDEV(INDEX($BZ:$BZ,ROW()-VolLB+1):INDEX($BZ:$BZ,ROW()))*SQRT(12))</f>
        <v>0.0204843222864056</v>
      </c>
      <c r="CV158" s="27" t="n">
        <f aca="false">IF(ROW()&lt;4+VolLB,"",STDEV(INDEX($CA:$CA,ROW()-VolLB+1):INDEX($CA:$CA,ROW()))*SQRT(12))</f>
        <v>0.0192925203586902</v>
      </c>
      <c r="CW158" s="27" t="n">
        <f aca="false">IF(ROW()&lt;4+VolLB,"",STDEV(INDEX($CB:$CB,ROW()-VolLB+1):INDEX($CB:$CB,ROW()))*SQRT(12))</f>
        <v>0.0180397638594512</v>
      </c>
      <c r="CX158" s="27" t="n">
        <f aca="false">IF(ROW()&lt;4+VolLB,"",STDEV(INDEX($CC:$CC,ROW()-VolLB+1):INDEX($CC:$CC,ROW()))*SQRT(12))</f>
        <v>0.0179505006153828</v>
      </c>
      <c r="CY158" s="27" t="n">
        <f aca="false">IF(ROW()&lt;4+VolLB,"",STDEV(INDEX($CD:$CD,ROW()-VolLB+1):INDEX($CD:$CD,ROW()))*SQRT(12))</f>
        <v>0.0163211063802731</v>
      </c>
      <c r="CZ158" s="27" t="n">
        <f aca="false">IF(ROW()&lt;4+VolLB,"",STDEV(INDEX($CE:$CE,ROW()-VolLB+1):INDEX($CE:$CE,ROW()))*SQRT(12))</f>
        <v>0.0199153192844102</v>
      </c>
      <c r="DA158" s="27" t="n">
        <f aca="false">IF(ROW()&lt;4+VolLB,"",STDEV(INDEX($CF:$CF,ROW()-VolLB+1):INDEX($CF:$CF,ROW()))*SQRT(12))</f>
        <v>0.0191802461586071</v>
      </c>
      <c r="DB158" s="27" t="n">
        <f aca="false">IF(ROW()&lt;4+VolLB,"",STDEV(INDEX($CG:$CG,ROW()-VolLB+1):INDEX($CG:$CG,ROW()))*SQRT(12))</f>
        <v>0.0164973579676955</v>
      </c>
      <c r="DC158" s="26" t="n">
        <f aca="false">IF(OR(AR158=0,CH158="",CH158=0),0,AR158*MIN(MaxScal,TgtVol/CH158))</f>
        <v>0</v>
      </c>
      <c r="DD158" s="26" t="n">
        <f aca="false">IF(OR(AS158=0,CI158="",CI158=0),0,AS158*MIN(MaxScal,TgtVol/CI158))</f>
        <v>0</v>
      </c>
      <c r="DE158" s="26" t="n">
        <f aca="false">IF(OR(AT158=0,CJ158="",CJ158=0),0,AT158*MIN(MaxScal,TgtVol/CJ158))</f>
        <v>0</v>
      </c>
      <c r="DF158" s="26" t="n">
        <f aca="false">IF(OR(AU158=0,CK158="",CK158=0),0,AU158*MIN(MaxScal,TgtVol/CK158))</f>
        <v>0</v>
      </c>
      <c r="DG158" s="26" t="n">
        <f aca="false">IF(OR(AV158=0,CL158="",CL158=0),0,AV158*MIN(MaxScal,TgtVol/CL158))</f>
        <v>0</v>
      </c>
      <c r="DH158" s="26" t="n">
        <f aca="false">IF(OR(AW158=0,CM158="",CM158=0),0,AW158*MIN(MaxScal,TgtVol/CM158))</f>
        <v>0</v>
      </c>
      <c r="DI158" s="26" t="n">
        <f aca="false">IF(OR(AX158=0,CN158="",CN158=0),0,AX158*MIN(MaxScal,TgtVol/CN158))</f>
        <v>0</v>
      </c>
      <c r="DJ158" s="26" t="n">
        <f aca="false">IF(OR(AY158=0,CO158="",CO158=0),0,AY158*MIN(MaxScal,TgtVol/CO158))</f>
        <v>0</v>
      </c>
      <c r="DK158" s="26" t="n">
        <f aca="false">IF(OR(AZ158=0,CP158="",CP158=0),0,AZ158*MIN(MaxScal,TgtVol/CP158))</f>
        <v>0</v>
      </c>
      <c r="DL158" s="26" t="n">
        <f aca="false">IF(OR(BA158=0,CQ158="",CQ158=0),0,BA158*MIN(MaxScal,TgtVol/CQ158))</f>
        <v>0</v>
      </c>
      <c r="DM158" s="26" t="n">
        <f aca="false">IF(OR(BB158=0,CR158="",CR158=0),0,BB158*MIN(MaxScal,TgtVol/CR158))</f>
        <v>0</v>
      </c>
      <c r="DN158" s="26" t="n">
        <f aca="false">IF(OR(BC158=0,CS158="",CS158=0),0,BC158*MIN(MaxScal,TgtVol/CS158))</f>
        <v>0</v>
      </c>
      <c r="DO158" s="26" t="n">
        <f aca="false">IF(OR(BD158=0,CT158="",CT158=0),0,BD158*MIN(MaxScal,TgtVol/CT158))</f>
        <v>0</v>
      </c>
      <c r="DP158" s="26" t="n">
        <f aca="false">IF(OR(BE158=0,CU158="",CU158=0),0,BE158*MIN(MaxScal,TgtVol/CU158))</f>
        <v>0</v>
      </c>
      <c r="DQ158" s="26" t="n">
        <f aca="false">IF(OR(BF158=0,CV158="",CV158=0),0,BF158*MIN(MaxScal,TgtVol/CV158))</f>
        <v>0</v>
      </c>
      <c r="DR158" s="26" t="n">
        <f aca="false">IF(OR(BG158=0,CW158="",CW158=0),0,BG158*MIN(MaxScal,TgtVol/CW158))</f>
        <v>0</v>
      </c>
      <c r="DS158" s="26" t="n">
        <f aca="false">IF(OR(BH158=0,CX158="",CX158=0),0,BH158*MIN(MaxScal,TgtVol/CX158))</f>
        <v>0</v>
      </c>
      <c r="DT158" s="26" t="n">
        <f aca="false">IF(OR(BI158=0,CY158="",CY158=0),0,BI158*MIN(MaxScal,TgtVol/CY158))</f>
        <v>0</v>
      </c>
      <c r="DU158" s="26" t="n">
        <f aca="false">IF(OR(BJ158=0,CZ158="",CZ158=0),0,BJ158*MIN(MaxScal,TgtVol/CZ158))</f>
        <v>0</v>
      </c>
      <c r="DV158" s="26" t="n">
        <f aca="false">IF(OR(BK158=0,DA158="",DA158=0),0,BK158*MIN(MaxScal,TgtVol/DA158))</f>
        <v>0</v>
      </c>
      <c r="DW158" s="26" t="n">
        <f aca="false">IF(OR(BL158=0,DB158="",DB158=0),0,BL158*MIN(MaxScal,TgtVol/DB158))</f>
        <v>0</v>
      </c>
      <c r="DX158" s="28" t="n">
        <f aca="false">IFERROR(DC157*BM158,"")</f>
        <v>0</v>
      </c>
      <c r="DY158" s="28" t="n">
        <f aca="false">IFERROR(DD157*BN158,"")</f>
        <v>-0</v>
      </c>
      <c r="DZ158" s="28" t="n">
        <f aca="false">IFERROR(DE157*BO158,"")</f>
        <v>0</v>
      </c>
      <c r="EA158" s="28" t="n">
        <f aca="false">IFERROR(DF157*BP158,"")</f>
        <v>0</v>
      </c>
      <c r="EB158" s="28" t="n">
        <f aca="false">IFERROR(DG157*BQ158,"")</f>
        <v>-0</v>
      </c>
      <c r="EC158" s="28" t="n">
        <f aca="false">IFERROR(DH157*BR158,"")</f>
        <v>0</v>
      </c>
      <c r="ED158" s="28" t="n">
        <f aca="false">IFERROR(DI157*BS158,"")</f>
        <v>0</v>
      </c>
      <c r="EE158" s="28" t="n">
        <f aca="false">IFERROR(DJ157*BT158,"")</f>
        <v>-0</v>
      </c>
      <c r="EF158" s="28" t="n">
        <f aca="false">IFERROR(DK157*BU158,"")</f>
        <v>-0</v>
      </c>
      <c r="EG158" s="28" t="n">
        <f aca="false">IFERROR(DL157*BV158,"")</f>
        <v>0</v>
      </c>
      <c r="EH158" s="28" t="n">
        <f aca="false">IFERROR(DM157*BW158,"")</f>
        <v>0</v>
      </c>
      <c r="EI158" s="28" t="n">
        <f aca="false">IFERROR(DN157*BX158,"")</f>
        <v>0</v>
      </c>
      <c r="EJ158" s="28" t="n">
        <f aca="false">IFERROR(DO157*BY158,"")</f>
        <v>0</v>
      </c>
      <c r="EK158" s="28" t="n">
        <f aca="false">IFERROR(DP157*BZ158,"")</f>
        <v>-0</v>
      </c>
      <c r="EL158" s="28" t="n">
        <f aca="false">IFERROR(DQ157*CA158,"")</f>
        <v>-0</v>
      </c>
      <c r="EM158" s="28" t="n">
        <f aca="false">IFERROR(DR157*CB158,"")</f>
        <v>-0</v>
      </c>
      <c r="EN158" s="28" t="n">
        <f aca="false">IFERROR(DS157*CC158,"")</f>
        <v>0</v>
      </c>
      <c r="EO158" s="28" t="n">
        <f aca="false">IFERROR(DT157*CD158,"")</f>
        <v>0</v>
      </c>
      <c r="EP158" s="28" t="n">
        <f aca="false">IFERROR(DU157*CE158,"")</f>
        <v>0</v>
      </c>
      <c r="EQ158" s="28" t="n">
        <f aca="false">IFERROR(DV157*CF158,"")</f>
        <v>0</v>
      </c>
      <c r="ER158" s="28" t="n">
        <f aca="false">IFERROR(DW157*CG158,"")</f>
        <v>-0</v>
      </c>
      <c r="ES158" s="28" t="n">
        <f aca="false">IF(ROW()=4,"",SUM(DX158:ER158))</f>
        <v>0</v>
      </c>
      <c r="ET158" s="29" t="n">
        <f aca="false">COUNTIF(AR158:BL158,"&gt;0")</f>
        <v>0</v>
      </c>
    </row>
    <row r="159" customFormat="false" ht="15" hidden="false" customHeight="false" outlineLevel="0" collapsed="false">
      <c r="A159" s="19" t="n">
        <v>42735</v>
      </c>
      <c r="B159" s="23" t="n">
        <f aca="false">ABS(Rates_Data!AD159-Rates_Data!AE159)</f>
        <v>0.677660256410256</v>
      </c>
      <c r="C159" s="23" t="n">
        <f aca="false">ABS(Rates_Data!AD159-Rates_Data!AF159)</f>
        <v>0.517282051282051</v>
      </c>
      <c r="D159" s="23" t="n">
        <f aca="false">ABS(Rates_Data!AD159-Rates_Data!AG159)</f>
        <v>0.368942307692308</v>
      </c>
      <c r="E159" s="23" t="n">
        <f aca="false">ABS(Rates_Data!AD159-Rates_Data!AH159)</f>
        <v>0.448333333333334</v>
      </c>
      <c r="F159" s="23" t="n">
        <f aca="false">ABS(Rates_Data!AD159-Rates_Data!AI159)</f>
        <v>0.0847948717948718</v>
      </c>
      <c r="G159" s="23" t="n">
        <f aca="false">ABS(Rates_Data!AD159-Rates_Data!AJ159)</f>
        <v>0.181115384615385</v>
      </c>
      <c r="H159" s="23" t="n">
        <f aca="false">ABS(Rates_Data!AE159-Rates_Data!AF159)</f>
        <v>0.160378205128205</v>
      </c>
      <c r="I159" s="23" t="n">
        <f aca="false">ABS(Rates_Data!AE159-Rates_Data!AG159)</f>
        <v>0.308717948717948</v>
      </c>
      <c r="J159" s="23" t="n">
        <f aca="false">ABS(Rates_Data!AE159-Rates_Data!AH159)</f>
        <v>0.229326923076923</v>
      </c>
      <c r="K159" s="23" t="n">
        <f aca="false">ABS(Rates_Data!AE159-Rates_Data!AI159)</f>
        <v>0.592865384615384</v>
      </c>
      <c r="L159" s="23" t="n">
        <f aca="false">ABS(Rates_Data!AE159-Rates_Data!AJ159)</f>
        <v>0.496544871794872</v>
      </c>
      <c r="M159" s="23" t="n">
        <f aca="false">ABS(Rates_Data!AF159-Rates_Data!AG159)</f>
        <v>0.148339743589743</v>
      </c>
      <c r="N159" s="23" t="n">
        <f aca="false">ABS(Rates_Data!AF159-Rates_Data!AH159)</f>
        <v>0.0689487179487176</v>
      </c>
      <c r="O159" s="23" t="n">
        <f aca="false">ABS(Rates_Data!AF159-Rates_Data!AI159)</f>
        <v>0.432487179487179</v>
      </c>
      <c r="P159" s="23" t="n">
        <f aca="false">ABS(Rates_Data!AF159-Rates_Data!AJ159)</f>
        <v>0.336166666666667</v>
      </c>
      <c r="Q159" s="23" t="n">
        <f aca="false">ABS(Rates_Data!AG159-Rates_Data!AH159)</f>
        <v>0.0793910256410256</v>
      </c>
      <c r="R159" s="23" t="n">
        <f aca="false">ABS(Rates_Data!AG159-Rates_Data!AI159)</f>
        <v>0.284147435897436</v>
      </c>
      <c r="S159" s="23" t="n">
        <f aca="false">ABS(Rates_Data!AG159-Rates_Data!AJ159)</f>
        <v>0.187826923076923</v>
      </c>
      <c r="T159" s="23" t="n">
        <f aca="false">ABS(Rates_Data!AH159-Rates_Data!AI159)</f>
        <v>0.363538461538462</v>
      </c>
      <c r="U159" s="23" t="n">
        <f aca="false">ABS(Rates_Data!AH159-Rates_Data!AJ159)</f>
        <v>0.267217948717949</v>
      </c>
      <c r="V159" s="23" t="n">
        <f aca="false">ABS(Rates_Data!AI159-Rates_Data!AJ159)</f>
        <v>0.0963205128205128</v>
      </c>
      <c r="W159" s="26" t="n">
        <f aca="false">IF(ROW()&lt;4+MinObs-1,"",IFERROR((B159-AVERAGE(B$4:B159))/STDEV(B$4:B159),""))</f>
        <v>0.94285312345242</v>
      </c>
      <c r="X159" s="26" t="n">
        <f aca="false">IF(ROW()&lt;4+MinObs-1,"",IFERROR((C159-AVERAGE(C$4:C159))/STDEV(C$4:C159),""))</f>
        <v>0.539675087510237</v>
      </c>
      <c r="Y159" s="26" t="n">
        <f aca="false">IF(ROW()&lt;4+MinObs-1,"",IFERROR((D159-AVERAGE(D$4:D159))/STDEV(D$4:D159),""))</f>
        <v>-0.316581910241866</v>
      </c>
      <c r="Z159" s="26" t="n">
        <f aca="false">IF(ROW()&lt;4+MinObs-1,"",IFERROR((E159-AVERAGE(E$4:E159))/STDEV(E$4:E159),""))</f>
        <v>-0.413609402148327</v>
      </c>
      <c r="AA159" s="26" t="n">
        <f aca="false">IF(ROW()&lt;4+MinObs-1,"",IFERROR((F159-AVERAGE(F$4:F159))/STDEV(F$4:F159),""))</f>
        <v>-1.13145803721234</v>
      </c>
      <c r="AB159" s="26" t="n">
        <f aca="false">IF(ROW()&lt;4+MinObs-1,"",IFERROR((G159-AVERAGE(G$4:G159))/STDEV(G$4:G159),""))</f>
        <v>-0.790294752998728</v>
      </c>
      <c r="AC159" s="26" t="n">
        <f aca="false">IF(ROW()&lt;4+MinObs-1,"",IFERROR((H159-AVERAGE(H$4:H159))/STDEV(H$4:H159),""))</f>
        <v>-0.690861761361381</v>
      </c>
      <c r="AD159" s="26" t="n">
        <f aca="false">IF(ROW()&lt;4+MinObs-1,"",IFERROR((I159-AVERAGE(I$4:I159))/STDEV(I$4:I159),""))</f>
        <v>-0.26265485644074</v>
      </c>
      <c r="AE159" s="26" t="n">
        <f aca="false">IF(ROW()&lt;4+MinObs-1,"",IFERROR((J159-AVERAGE(J$4:J159))/STDEV(J$4:J159),""))</f>
        <v>-0.798885968032171</v>
      </c>
      <c r="AF159" s="26" t="n">
        <f aca="false">IF(ROW()&lt;4+MinObs-1,"",IFERROR((K159-AVERAGE(K$4:K159))/STDEV(K$4:K159),""))</f>
        <v>0.383649266764741</v>
      </c>
      <c r="AG159" s="26" t="n">
        <f aca="false">IF(ROW()&lt;4+MinObs-1,"",IFERROR((L159-AVERAGE(L$4:L159))/STDEV(L$4:L159),""))</f>
        <v>-0.0857137004946326</v>
      </c>
      <c r="AH159" s="26" t="n">
        <f aca="false">IF(ROW()&lt;4+MinObs-1,"",IFERROR((M159-AVERAGE(M$4:M159))/STDEV(M$4:M159),""))</f>
        <v>-0.722063401092366</v>
      </c>
      <c r="AI159" s="26" t="n">
        <f aca="false">IF(ROW()&lt;4+MinObs-1,"",IFERROR((N159-AVERAGE(N$4:N159))/STDEV(N$4:N159),""))</f>
        <v>-1.15588769777734</v>
      </c>
      <c r="AJ159" s="26" t="n">
        <f aca="false">IF(ROW()&lt;4+MinObs-1,"",IFERROR((O159-AVERAGE(O$4:O159))/STDEV(O$4:O159),""))</f>
        <v>-0.0623113911728272</v>
      </c>
      <c r="AK159" s="26" t="n">
        <f aca="false">IF(ROW()&lt;4+MinObs-1,"",IFERROR((P159-AVERAGE(P$4:P159))/STDEV(P$4:P159),""))</f>
        <v>-0.389272406695708</v>
      </c>
      <c r="AL159" s="26" t="n">
        <f aca="false">IF(ROW()&lt;4+MinObs-1,"",IFERROR((Q159-AVERAGE(Q$4:Q159))/STDEV(Q$4:Q159),""))</f>
        <v>-0.883393241887091</v>
      </c>
      <c r="AM159" s="26" t="n">
        <f aca="false">IF(ROW()&lt;4+MinObs-1,"",IFERROR((R159-AVERAGE(R$4:R159))/STDEV(R$4:R159),""))</f>
        <v>-0.451841363591169</v>
      </c>
      <c r="AN159" s="26" t="n">
        <f aca="false">IF(ROW()&lt;4+MinObs-1,"",IFERROR((S159-AVERAGE(S$4:S159))/STDEV(S$4:S159),""))</f>
        <v>-1.10656750768163</v>
      </c>
      <c r="AO159" s="26" t="n">
        <f aca="false">IF(ROW()&lt;4+MinObs-1,"",IFERROR((T159-AVERAGE(T$4:T159))/STDEV(T$4:T159),""))</f>
        <v>-0.681174153595564</v>
      </c>
      <c r="AP159" s="26" t="n">
        <f aca="false">IF(ROW()&lt;4+MinObs-1,"",IFERROR((U159-AVERAGE(U$4:U159))/STDEV(U$4:U159),""))</f>
        <v>-1.12250724284081</v>
      </c>
      <c r="AQ159" s="26" t="n">
        <f aca="false">IF(ROW()&lt;4+MinObs-1,"",IFERROR((V159-AVERAGE(V$4:V159))/STDEV(V$4:V159),""))</f>
        <v>-0.995240047404985</v>
      </c>
      <c r="AR159" s="26" t="n">
        <f aca="false">IF(W159="",0,IF(W159&gt;=z4,w4,IF(W159&gt;=z3,w3,IF(W159&gt;=zEntry,w2,IF(AND(W159&gt;=ExitZ,AR158&gt;0),w2,0)))))</f>
        <v>0</v>
      </c>
      <c r="AS159" s="26" t="n">
        <f aca="false">IF(X159="",0,IF(X159&gt;=z4,w4,IF(X159&gt;=z3,w3,IF(X159&gt;=zEntry,w2,IF(AND(X159&gt;=ExitZ,AS158&gt;0),w2,0)))))</f>
        <v>0</v>
      </c>
      <c r="AT159" s="26" t="n">
        <f aca="false">IF(Y159="",0,IF(Y159&gt;=z4,w4,IF(Y159&gt;=z3,w3,IF(Y159&gt;=zEntry,w2,IF(AND(Y159&gt;=ExitZ,AT158&gt;0),w2,0)))))</f>
        <v>0</v>
      </c>
      <c r="AU159" s="26" t="n">
        <f aca="false">IF(Z159="",0,IF(Z159&gt;=z4,w4,IF(Z159&gt;=z3,w3,IF(Z159&gt;=zEntry,w2,IF(AND(Z159&gt;=ExitZ,AU158&gt;0),w2,0)))))</f>
        <v>0</v>
      </c>
      <c r="AV159" s="26" t="n">
        <f aca="false">IF(AA159="",0,IF(AA159&gt;=z4,w4,IF(AA159&gt;=z3,w3,IF(AA159&gt;=zEntry,w2,IF(AND(AA159&gt;=ExitZ,AV158&gt;0),w2,0)))))</f>
        <v>0</v>
      </c>
      <c r="AW159" s="26" t="n">
        <f aca="false">IF(AB159="",0,IF(AB159&gt;=z4,w4,IF(AB159&gt;=z3,w3,IF(AB159&gt;=zEntry,w2,IF(AND(AB159&gt;=ExitZ,AW158&gt;0),w2,0)))))</f>
        <v>0</v>
      </c>
      <c r="AX159" s="26" t="n">
        <f aca="false">IF(AC159="",0,IF(AC159&gt;=z4,w4,IF(AC159&gt;=z3,w3,IF(AC159&gt;=zEntry,w2,IF(AND(AC159&gt;=ExitZ,AX158&gt;0),w2,0)))))</f>
        <v>0</v>
      </c>
      <c r="AY159" s="26" t="n">
        <f aca="false">IF(AD159="",0,IF(AD159&gt;=z4,w4,IF(AD159&gt;=z3,w3,IF(AD159&gt;=zEntry,w2,IF(AND(AD159&gt;=ExitZ,AY158&gt;0),w2,0)))))</f>
        <v>0</v>
      </c>
      <c r="AZ159" s="26" t="n">
        <f aca="false">IF(AE159="",0,IF(AE159&gt;=z4,w4,IF(AE159&gt;=z3,w3,IF(AE159&gt;=zEntry,w2,IF(AND(AE159&gt;=ExitZ,AZ158&gt;0),w2,0)))))</f>
        <v>0</v>
      </c>
      <c r="BA159" s="26" t="n">
        <f aca="false">IF(AF159="",0,IF(AF159&gt;=z4,w4,IF(AF159&gt;=z3,w3,IF(AF159&gt;=zEntry,w2,IF(AND(AF159&gt;=ExitZ,BA158&gt;0),w2,0)))))</f>
        <v>0</v>
      </c>
      <c r="BB159" s="26" t="n">
        <f aca="false">IF(AG159="",0,IF(AG159&gt;=z4,w4,IF(AG159&gt;=z3,w3,IF(AG159&gt;=zEntry,w2,IF(AND(AG159&gt;=ExitZ,BB158&gt;0),w2,0)))))</f>
        <v>0</v>
      </c>
      <c r="BC159" s="26" t="n">
        <f aca="false">IF(AH159="",0,IF(AH159&gt;=z4,w4,IF(AH159&gt;=z3,w3,IF(AH159&gt;=zEntry,w2,IF(AND(AH159&gt;=ExitZ,BC158&gt;0),w2,0)))))</f>
        <v>0</v>
      </c>
      <c r="BD159" s="26" t="n">
        <f aca="false">IF(AI159="",0,IF(AI159&gt;=z4,w4,IF(AI159&gt;=z3,w3,IF(AI159&gt;=zEntry,w2,IF(AND(AI159&gt;=ExitZ,BD158&gt;0),w2,0)))))</f>
        <v>0</v>
      </c>
      <c r="BE159" s="26" t="n">
        <f aca="false">IF(AJ159="",0,IF(AJ159&gt;=z4,w4,IF(AJ159&gt;=z3,w3,IF(AJ159&gt;=zEntry,w2,IF(AND(AJ159&gt;=ExitZ,BE158&gt;0),w2,0)))))</f>
        <v>0</v>
      </c>
      <c r="BF159" s="26" t="n">
        <f aca="false">IF(AK159="",0,IF(AK159&gt;=z4,w4,IF(AK159&gt;=z3,w3,IF(AK159&gt;=zEntry,w2,IF(AND(AK159&gt;=ExitZ,BF158&gt;0),w2,0)))))</f>
        <v>0</v>
      </c>
      <c r="BG159" s="26" t="n">
        <f aca="false">IF(AL159="",0,IF(AL159&gt;=z4,w4,IF(AL159&gt;=z3,w3,IF(AL159&gt;=zEntry,w2,IF(AND(AL159&gt;=ExitZ,BG158&gt;0),w2,0)))))</f>
        <v>0</v>
      </c>
      <c r="BH159" s="26" t="n">
        <f aca="false">IF(AM159="",0,IF(AM159&gt;=z4,w4,IF(AM159&gt;=z3,w3,IF(AM159&gt;=zEntry,w2,IF(AND(AM159&gt;=ExitZ,BH158&gt;0),w2,0)))))</f>
        <v>0</v>
      </c>
      <c r="BI159" s="26" t="n">
        <f aca="false">IF(AN159="",0,IF(AN159&gt;=z4,w4,IF(AN159&gt;=z3,w3,IF(AN159&gt;=zEntry,w2,IF(AND(AN159&gt;=ExitZ,BI158&gt;0),w2,0)))))</f>
        <v>0</v>
      </c>
      <c r="BJ159" s="26" t="n">
        <f aca="false">IF(AO159="",0,IF(AO159&gt;=z4,w4,IF(AO159&gt;=z3,w3,IF(AO159&gt;=zEntry,w2,IF(AND(AO159&gt;=ExitZ,BJ158&gt;0),w2,0)))))</f>
        <v>0</v>
      </c>
      <c r="BK159" s="26" t="n">
        <f aca="false">IF(AP159="",0,IF(AP159&gt;=z4,w4,IF(AP159&gt;=z3,w3,IF(AP159&gt;=zEntry,w2,IF(AND(AP159&gt;=ExitZ,BK158&gt;0),w2,0)))))</f>
        <v>0</v>
      </c>
      <c r="BL159" s="26" t="n">
        <f aca="false">IF(AQ159="",0,IF(AQ159&gt;=z4,w4,IF(AQ159&gt;=z3,w3,IF(AQ159&gt;=zEntry,w2,IF(AND(AQ159&gt;=ExitZ,BL158&gt;0),w2,0)))))</f>
        <v>0</v>
      </c>
      <c r="BM159" s="23" t="n">
        <f aca="false">IF(Rates_Data!AD158&gt;=Rates_Data!AE158,Rates_Data!AK159-Rates_Data!AL159,Rates_Data!AL159-Rates_Data!AK159)</f>
        <v>-0.00171</v>
      </c>
      <c r="BN159" s="23" t="n">
        <f aca="false">IF(Rates_Data!AD158&gt;=Rates_Data!AF158,Rates_Data!AK159-Rates_Data!AM159,Rates_Data!AM159-Rates_Data!AK159)</f>
        <v>0.000266000000000004</v>
      </c>
      <c r="BO159" s="23" t="n">
        <f aca="false">IF(Rates_Data!AD158&gt;=Rates_Data!AG158,Rates_Data!AK159-Rates_Data!AN159,Rates_Data!AN159-Rates_Data!AK159)</f>
        <v>-0.001558</v>
      </c>
      <c r="BP159" s="23" t="n">
        <f aca="false">IF(Rates_Data!AD158&gt;=Rates_Data!AH158,Rates_Data!AK159-Rates_Data!AO159,Rates_Data!AO159-Rates_Data!AK159)</f>
        <v>-0.006289</v>
      </c>
      <c r="BQ159" s="23" t="n">
        <f aca="false">IF(Rates_Data!AD158&gt;=Rates_Data!AI158,Rates_Data!AK159-Rates_Data!AP159,Rates_Data!AP159-Rates_Data!AK159)</f>
        <v>0.00342</v>
      </c>
      <c r="BR159" s="23" t="n">
        <f aca="false">IF(Rates_Data!AD158&gt;=Rates_Data!AJ158,Rates_Data!AK159-Rates_Data!AQ159,Rates_Data!AQ159-Rates_Data!AK159)</f>
        <v>-0.00231800000000001</v>
      </c>
      <c r="BS159" s="23" t="n">
        <f aca="false">IF(Rates_Data!AE158&gt;=Rates_Data!AF158,Rates_Data!AL159-Rates_Data!AM159,Rates_Data!AM159-Rates_Data!AL159)</f>
        <v>0.001976</v>
      </c>
      <c r="BT159" s="23" t="n">
        <f aca="false">IF(Rates_Data!AE158&gt;=Rates_Data!AG158,Rates_Data!AL159-Rates_Data!AN159,Rates_Data!AN159-Rates_Data!AL159)</f>
        <v>-0.000152</v>
      </c>
      <c r="BU159" s="23" t="n">
        <f aca="false">IF(Rates_Data!AE158&gt;=Rates_Data!AH158,Rates_Data!AL159-Rates_Data!AO159,Rates_Data!AO159-Rates_Data!AL159)</f>
        <v>0.004579</v>
      </c>
      <c r="BV159" s="23" t="n">
        <f aca="false">IF(Rates_Data!AE158&gt;=Rates_Data!AI158,Rates_Data!AL159-Rates_Data!AP159,Rates_Data!AP159-Rates_Data!AL159)</f>
        <v>0.00171</v>
      </c>
      <c r="BW159" s="23" t="n">
        <f aca="false">IF(Rates_Data!AE158&gt;=Rates_Data!AJ158,Rates_Data!AL159-Rates_Data!AQ159,Rates_Data!AQ159-Rates_Data!AL159)</f>
        <v>0.000608000000000009</v>
      </c>
      <c r="BX159" s="23" t="n">
        <f aca="false">IF(Rates_Data!AF158&gt;=Rates_Data!AG158,Rates_Data!AM159-Rates_Data!AN159,Rates_Data!AN159-Rates_Data!AM159)</f>
        <v>0.001824</v>
      </c>
      <c r="BY159" s="23" t="n">
        <f aca="false">IF(Rates_Data!AF158&gt;=Rates_Data!AH158,Rates_Data!AM159-Rates_Data!AO159,Rates_Data!AO159-Rates_Data!AM159)</f>
        <v>0.006555</v>
      </c>
      <c r="BZ159" s="23" t="n">
        <f aca="false">IF(Rates_Data!AF158&gt;=Rates_Data!AI158,Rates_Data!AM159-Rates_Data!AP159,Rates_Data!AP159-Rates_Data!AM159)</f>
        <v>0.003686</v>
      </c>
      <c r="CA159" s="23" t="n">
        <f aca="false">IF(Rates_Data!AF158&gt;=Rates_Data!AJ158,Rates_Data!AM159-Rates_Data!AQ159,Rates_Data!AQ159-Rates_Data!AM159)</f>
        <v>0.00258400000000001</v>
      </c>
      <c r="CB159" s="23" t="n">
        <f aca="false">IF(Rates_Data!AG158&gt;=Rates_Data!AH158,Rates_Data!AN159-Rates_Data!AO159,Rates_Data!AO159-Rates_Data!AN159)</f>
        <v>0.004731</v>
      </c>
      <c r="CC159" s="23" t="n">
        <f aca="false">IF(Rates_Data!AG158&gt;=Rates_Data!AI158,Rates_Data!AN159-Rates_Data!AP159,Rates_Data!AP159-Rates_Data!AN159)</f>
        <v>0.001862</v>
      </c>
      <c r="CD159" s="23" t="n">
        <f aca="false">IF(Rates_Data!AG158&gt;=Rates_Data!AJ158,Rates_Data!AN159-Rates_Data!AQ159,Rates_Data!AQ159-Rates_Data!AN159)</f>
        <v>0.000760000000000009</v>
      </c>
      <c r="CE159" s="23" t="n">
        <f aca="false">IF(Rates_Data!AH158&gt;=Rates_Data!AI158,Rates_Data!AO159-Rates_Data!AP159,Rates_Data!AP159-Rates_Data!AO159)</f>
        <v>-0.002869</v>
      </c>
      <c r="CF159" s="23" t="n">
        <f aca="false">IF(Rates_Data!AH158&gt;=Rates_Data!AJ158,Rates_Data!AO159-Rates_Data!AQ159,Rates_Data!AQ159-Rates_Data!AO159)</f>
        <v>0.00397099999999999</v>
      </c>
      <c r="CG159" s="23" t="n">
        <f aca="false">IF(Rates_Data!AI158&gt;=Rates_Data!AJ158,Rates_Data!AP159-Rates_Data!AQ159,Rates_Data!AQ159-Rates_Data!AP159)</f>
        <v>0.00110199999999999</v>
      </c>
      <c r="CH159" s="27" t="n">
        <f aca="false">IF(ROW()&lt;4+VolLB,"",STDEV(INDEX($BM:$BM,ROW()-VolLB+1):INDEX($BM:$BM,ROW()))*SQRT(12))</f>
        <v>0.0204199942437378</v>
      </c>
      <c r="CI159" s="27" t="n">
        <f aca="false">IF(ROW()&lt;4+VolLB,"",STDEV(INDEX($BN:$BN,ROW()-VolLB+1):INDEX($BN:$BN,ROW()))*SQRT(12))</f>
        <v>0.0198019767324953</v>
      </c>
      <c r="CJ159" s="27" t="n">
        <f aca="false">IF(ROW()&lt;4+VolLB,"",STDEV(INDEX($BO:$BO,ROW()-VolLB+1):INDEX($BO:$BO,ROW()))*SQRT(12))</f>
        <v>0.0225004697980583</v>
      </c>
      <c r="CK159" s="27" t="n">
        <f aca="false">IF(ROW()&lt;4+VolLB,"",STDEV(INDEX($BP:$BP,ROW()-VolLB+1):INDEX($BP:$BP,ROW()))*SQRT(12))</f>
        <v>0.0224439612393687</v>
      </c>
      <c r="CL159" s="27" t="n">
        <f aca="false">IF(ROW()&lt;4+VolLB,"",STDEV(INDEX($BQ:$BQ,ROW()-VolLB+1):INDEX($BQ:$BQ,ROW()))*SQRT(12))</f>
        <v>0.0162491689888613</v>
      </c>
      <c r="CM159" s="27" t="n">
        <f aca="false">IF(ROW()&lt;4+VolLB,"",STDEV(INDEX($BR:$BR,ROW()-VolLB+1):INDEX($BR:$BR,ROW()))*SQRT(12))</f>
        <v>0.0215804675555069</v>
      </c>
      <c r="CN159" s="27" t="n">
        <f aca="false">IF(ROW()&lt;4+VolLB,"",STDEV(INDEX($BS:$BS,ROW()-VolLB+1):INDEX($BS:$BS,ROW()))*SQRT(12))</f>
        <v>0.0179543840811467</v>
      </c>
      <c r="CO159" s="27" t="n">
        <f aca="false">IF(ROW()&lt;4+VolLB,"",STDEV(INDEX($BT:$BT,ROW()-VolLB+1):INDEX($BT:$BT,ROW()))*SQRT(12))</f>
        <v>0.0181449683569906</v>
      </c>
      <c r="CP159" s="27" t="n">
        <f aca="false">IF(ROW()&lt;4+VolLB,"",STDEV(INDEX($BU:$BU,ROW()-VolLB+1):INDEX($BU:$BU,ROW()))*SQRT(12))</f>
        <v>0.0203400304049967</v>
      </c>
      <c r="CQ159" s="27" t="n">
        <f aca="false">IF(ROW()&lt;4+VolLB,"",STDEV(INDEX($BV:$BV,ROW()-VolLB+1):INDEX($BV:$BV,ROW()))*SQRT(12))</f>
        <v>0.0178393212456293</v>
      </c>
      <c r="CR159" s="27" t="n">
        <f aca="false">IF(ROW()&lt;4+VolLB,"",STDEV(INDEX($BW:$BW,ROW()-VolLB+1):INDEX($BW:$BW,ROW()))*SQRT(12))</f>
        <v>0.0149740007908947</v>
      </c>
      <c r="CS159" s="27" t="n">
        <f aca="false">IF(ROW()&lt;4+VolLB,"",STDEV(INDEX($BX:$BX,ROW()-VolLB+1):INDEX($BX:$BX,ROW()))*SQRT(12))</f>
        <v>0.0175970715255747</v>
      </c>
      <c r="CT159" s="27" t="n">
        <f aca="false">IF(ROW()&lt;4+VolLB,"",STDEV(INDEX($BY:$BY,ROW()-VolLB+1):INDEX($BY:$BY,ROW()))*SQRT(12))</f>
        <v>0.0219362046567508</v>
      </c>
      <c r="CU159" s="27" t="n">
        <f aca="false">IF(ROW()&lt;4+VolLB,"",STDEV(INDEX($BZ:$BZ,ROW()-VolLB+1):INDEX($BZ:$BZ,ROW()))*SQRT(12))</f>
        <v>0.020598258358877</v>
      </c>
      <c r="CV159" s="27" t="n">
        <f aca="false">IF(ROW()&lt;4+VolLB,"",STDEV(INDEX($CA:$CA,ROW()-VolLB+1):INDEX($CA:$CA,ROW()))*SQRT(12))</f>
        <v>0.0191357615257776</v>
      </c>
      <c r="CW159" s="27" t="n">
        <f aca="false">IF(ROW()&lt;4+VolLB,"",STDEV(INDEX($CB:$CB,ROW()-VolLB+1):INDEX($CB:$CB,ROW()))*SQRT(12))</f>
        <v>0.0178689655764241</v>
      </c>
      <c r="CX159" s="27" t="n">
        <f aca="false">IF(ROW()&lt;4+VolLB,"",STDEV(INDEX($CC:$CC,ROW()-VolLB+1):INDEX($CC:$CC,ROW()))*SQRT(12))</f>
        <v>0.0178647518703865</v>
      </c>
      <c r="CY159" s="27" t="n">
        <f aca="false">IF(ROW()&lt;4+VolLB,"",STDEV(INDEX($CD:$CD,ROW()-VolLB+1):INDEX($CD:$CD,ROW()))*SQRT(12))</f>
        <v>0.0162943446338789</v>
      </c>
      <c r="CZ159" s="27" t="n">
        <f aca="false">IF(ROW()&lt;4+VolLB,"",STDEV(INDEX($CE:$CE,ROW()-VolLB+1):INDEX($CE:$CE,ROW()))*SQRT(12))</f>
        <v>0.0199900745664299</v>
      </c>
      <c r="DA159" s="27" t="n">
        <f aca="false">IF(ROW()&lt;4+VolLB,"",STDEV(INDEX($CF:$CF,ROW()-VolLB+1):INDEX($CF:$CF,ROW()))*SQRT(12))</f>
        <v>0.01926863299844</v>
      </c>
      <c r="DB159" s="27" t="n">
        <f aca="false">IF(ROW()&lt;4+VolLB,"",STDEV(INDEX($CG:$CG,ROW()-VolLB+1):INDEX($CG:$CG,ROW()))*SQRT(12))</f>
        <v>0.0164627644533845</v>
      </c>
      <c r="DC159" s="26" t="n">
        <f aca="false">IF(OR(AR159=0,CH159="",CH159=0),0,AR159*MIN(MaxScal,TgtVol/CH159))</f>
        <v>0</v>
      </c>
      <c r="DD159" s="26" t="n">
        <f aca="false">IF(OR(AS159=0,CI159="",CI159=0),0,AS159*MIN(MaxScal,TgtVol/CI159))</f>
        <v>0</v>
      </c>
      <c r="DE159" s="26" t="n">
        <f aca="false">IF(OR(AT159=0,CJ159="",CJ159=0),0,AT159*MIN(MaxScal,TgtVol/CJ159))</f>
        <v>0</v>
      </c>
      <c r="DF159" s="26" t="n">
        <f aca="false">IF(OR(AU159=0,CK159="",CK159=0),0,AU159*MIN(MaxScal,TgtVol/CK159))</f>
        <v>0</v>
      </c>
      <c r="DG159" s="26" t="n">
        <f aca="false">IF(OR(AV159=0,CL159="",CL159=0),0,AV159*MIN(MaxScal,TgtVol/CL159))</f>
        <v>0</v>
      </c>
      <c r="DH159" s="26" t="n">
        <f aca="false">IF(OR(AW159=0,CM159="",CM159=0),0,AW159*MIN(MaxScal,TgtVol/CM159))</f>
        <v>0</v>
      </c>
      <c r="DI159" s="26" t="n">
        <f aca="false">IF(OR(AX159=0,CN159="",CN159=0),0,AX159*MIN(MaxScal,TgtVol/CN159))</f>
        <v>0</v>
      </c>
      <c r="DJ159" s="26" t="n">
        <f aca="false">IF(OR(AY159=0,CO159="",CO159=0),0,AY159*MIN(MaxScal,TgtVol/CO159))</f>
        <v>0</v>
      </c>
      <c r="DK159" s="26" t="n">
        <f aca="false">IF(OR(AZ159=0,CP159="",CP159=0),0,AZ159*MIN(MaxScal,TgtVol/CP159))</f>
        <v>0</v>
      </c>
      <c r="DL159" s="26" t="n">
        <f aca="false">IF(OR(BA159=0,CQ159="",CQ159=0),0,BA159*MIN(MaxScal,TgtVol/CQ159))</f>
        <v>0</v>
      </c>
      <c r="DM159" s="26" t="n">
        <f aca="false">IF(OR(BB159=0,CR159="",CR159=0),0,BB159*MIN(MaxScal,TgtVol/CR159))</f>
        <v>0</v>
      </c>
      <c r="DN159" s="26" t="n">
        <f aca="false">IF(OR(BC159=0,CS159="",CS159=0),0,BC159*MIN(MaxScal,TgtVol/CS159))</f>
        <v>0</v>
      </c>
      <c r="DO159" s="26" t="n">
        <f aca="false">IF(OR(BD159=0,CT159="",CT159=0),0,BD159*MIN(MaxScal,TgtVol/CT159))</f>
        <v>0</v>
      </c>
      <c r="DP159" s="26" t="n">
        <f aca="false">IF(OR(BE159=0,CU159="",CU159=0),0,BE159*MIN(MaxScal,TgtVol/CU159))</f>
        <v>0</v>
      </c>
      <c r="DQ159" s="26" t="n">
        <f aca="false">IF(OR(BF159=0,CV159="",CV159=0),0,BF159*MIN(MaxScal,TgtVol/CV159))</f>
        <v>0</v>
      </c>
      <c r="DR159" s="26" t="n">
        <f aca="false">IF(OR(BG159=0,CW159="",CW159=0),0,BG159*MIN(MaxScal,TgtVol/CW159))</f>
        <v>0</v>
      </c>
      <c r="DS159" s="26" t="n">
        <f aca="false">IF(OR(BH159=0,CX159="",CX159=0),0,BH159*MIN(MaxScal,TgtVol/CX159))</f>
        <v>0</v>
      </c>
      <c r="DT159" s="26" t="n">
        <f aca="false">IF(OR(BI159=0,CY159="",CY159=0),0,BI159*MIN(MaxScal,TgtVol/CY159))</f>
        <v>0</v>
      </c>
      <c r="DU159" s="26" t="n">
        <f aca="false">IF(OR(BJ159=0,CZ159="",CZ159=0),0,BJ159*MIN(MaxScal,TgtVol/CZ159))</f>
        <v>0</v>
      </c>
      <c r="DV159" s="26" t="n">
        <f aca="false">IF(OR(BK159=0,DA159="",DA159=0),0,BK159*MIN(MaxScal,TgtVol/DA159))</f>
        <v>0</v>
      </c>
      <c r="DW159" s="26" t="n">
        <f aca="false">IF(OR(BL159=0,DB159="",DB159=0),0,BL159*MIN(MaxScal,TgtVol/DB159))</f>
        <v>0</v>
      </c>
      <c r="DX159" s="28" t="n">
        <f aca="false">IFERROR(DC158*BM159,"")</f>
        <v>-0</v>
      </c>
      <c r="DY159" s="28" t="n">
        <f aca="false">IFERROR(DD158*BN159,"")</f>
        <v>0</v>
      </c>
      <c r="DZ159" s="28" t="n">
        <f aca="false">IFERROR(DE158*BO159,"")</f>
        <v>-0</v>
      </c>
      <c r="EA159" s="28" t="n">
        <f aca="false">IFERROR(DF158*BP159,"")</f>
        <v>-0</v>
      </c>
      <c r="EB159" s="28" t="n">
        <f aca="false">IFERROR(DG158*BQ159,"")</f>
        <v>0</v>
      </c>
      <c r="EC159" s="28" t="n">
        <f aca="false">IFERROR(DH158*BR159,"")</f>
        <v>-0</v>
      </c>
      <c r="ED159" s="28" t="n">
        <f aca="false">IFERROR(DI158*BS159,"")</f>
        <v>0</v>
      </c>
      <c r="EE159" s="28" t="n">
        <f aca="false">IFERROR(DJ158*BT159,"")</f>
        <v>-0</v>
      </c>
      <c r="EF159" s="28" t="n">
        <f aca="false">IFERROR(DK158*BU159,"")</f>
        <v>0</v>
      </c>
      <c r="EG159" s="28" t="n">
        <f aca="false">IFERROR(DL158*BV159,"")</f>
        <v>0</v>
      </c>
      <c r="EH159" s="28" t="n">
        <f aca="false">IFERROR(DM158*BW159,"")</f>
        <v>0</v>
      </c>
      <c r="EI159" s="28" t="n">
        <f aca="false">IFERROR(DN158*BX159,"")</f>
        <v>0</v>
      </c>
      <c r="EJ159" s="28" t="n">
        <f aca="false">IFERROR(DO158*BY159,"")</f>
        <v>0</v>
      </c>
      <c r="EK159" s="28" t="n">
        <f aca="false">IFERROR(DP158*BZ159,"")</f>
        <v>0</v>
      </c>
      <c r="EL159" s="28" t="n">
        <f aca="false">IFERROR(DQ158*CA159,"")</f>
        <v>0</v>
      </c>
      <c r="EM159" s="28" t="n">
        <f aca="false">IFERROR(DR158*CB159,"")</f>
        <v>0</v>
      </c>
      <c r="EN159" s="28" t="n">
        <f aca="false">IFERROR(DS158*CC159,"")</f>
        <v>0</v>
      </c>
      <c r="EO159" s="28" t="n">
        <f aca="false">IFERROR(DT158*CD159,"")</f>
        <v>0</v>
      </c>
      <c r="EP159" s="28" t="n">
        <f aca="false">IFERROR(DU158*CE159,"")</f>
        <v>-0</v>
      </c>
      <c r="EQ159" s="28" t="n">
        <f aca="false">IFERROR(DV158*CF159,"")</f>
        <v>0</v>
      </c>
      <c r="ER159" s="28" t="n">
        <f aca="false">IFERROR(DW158*CG159,"")</f>
        <v>0</v>
      </c>
      <c r="ES159" s="28" t="n">
        <f aca="false">IF(ROW()=4,"",SUM(DX159:ER159))</f>
        <v>0</v>
      </c>
      <c r="ET159" s="29" t="n">
        <f aca="false">COUNTIF(AR159:BL159,"&gt;0")</f>
        <v>0</v>
      </c>
    </row>
    <row r="160" customFormat="false" ht="15" hidden="false" customHeight="false" outlineLevel="0" collapsed="false">
      <c r="A160" s="19" t="n">
        <v>42766</v>
      </c>
      <c r="B160" s="23" t="n">
        <f aca="false">ABS(Rates_Data!AD160-Rates_Data!AE160)</f>
        <v>0.584910828025477</v>
      </c>
      <c r="C160" s="23" t="n">
        <f aca="false">ABS(Rates_Data!AD160-Rates_Data!AF160)</f>
        <v>0.113554140127388</v>
      </c>
      <c r="D160" s="23" t="n">
        <f aca="false">ABS(Rates_Data!AD160-Rates_Data!AG160)</f>
        <v>0.0506178343949045</v>
      </c>
      <c r="E160" s="23" t="n">
        <f aca="false">ABS(Rates_Data!AD160-Rates_Data!AH160)</f>
        <v>0.167261146496815</v>
      </c>
      <c r="F160" s="23" t="n">
        <f aca="false">ABS(Rates_Data!AD160-Rates_Data!AI160)</f>
        <v>0.376789808917197</v>
      </c>
      <c r="G160" s="23" t="n">
        <f aca="false">ABS(Rates_Data!AD160-Rates_Data!AJ160)</f>
        <v>0.0604968152866243</v>
      </c>
      <c r="H160" s="23" t="n">
        <f aca="false">ABS(Rates_Data!AE160-Rates_Data!AF160)</f>
        <v>0.471356687898089</v>
      </c>
      <c r="I160" s="23" t="n">
        <f aca="false">ABS(Rates_Data!AE160-Rates_Data!AG160)</f>
        <v>0.534292993630573</v>
      </c>
      <c r="J160" s="23" t="n">
        <f aca="false">ABS(Rates_Data!AE160-Rates_Data!AH160)</f>
        <v>0.417649681528662</v>
      </c>
      <c r="K160" s="23" t="n">
        <f aca="false">ABS(Rates_Data!AE160-Rates_Data!AI160)</f>
        <v>0.961700636942675</v>
      </c>
      <c r="L160" s="23" t="n">
        <f aca="false">ABS(Rates_Data!AE160-Rates_Data!AJ160)</f>
        <v>0.645407643312102</v>
      </c>
      <c r="M160" s="23" t="n">
        <f aca="false">ABS(Rates_Data!AF160-Rates_Data!AG160)</f>
        <v>0.0629363057324838</v>
      </c>
      <c r="N160" s="23" t="n">
        <f aca="false">ABS(Rates_Data!AF160-Rates_Data!AH160)</f>
        <v>0.0537070063694269</v>
      </c>
      <c r="O160" s="23" t="n">
        <f aca="false">ABS(Rates_Data!AF160-Rates_Data!AI160)</f>
        <v>0.490343949044586</v>
      </c>
      <c r="P160" s="23" t="n">
        <f aca="false">ABS(Rates_Data!AF160-Rates_Data!AJ160)</f>
        <v>0.174050955414013</v>
      </c>
      <c r="Q160" s="23" t="n">
        <f aca="false">ABS(Rates_Data!AG160-Rates_Data!AH160)</f>
        <v>0.116643312101911</v>
      </c>
      <c r="R160" s="23" t="n">
        <f aca="false">ABS(Rates_Data!AG160-Rates_Data!AI160)</f>
        <v>0.427407643312102</v>
      </c>
      <c r="S160" s="23" t="n">
        <f aca="false">ABS(Rates_Data!AG160-Rates_Data!AJ160)</f>
        <v>0.111114649681529</v>
      </c>
      <c r="T160" s="23" t="n">
        <f aca="false">ABS(Rates_Data!AH160-Rates_Data!AI160)</f>
        <v>0.544050955414013</v>
      </c>
      <c r="U160" s="23" t="n">
        <f aca="false">ABS(Rates_Data!AH160-Rates_Data!AJ160)</f>
        <v>0.22775796178344</v>
      </c>
      <c r="V160" s="23" t="n">
        <f aca="false">ABS(Rates_Data!AI160-Rates_Data!AJ160)</f>
        <v>0.316292993630573</v>
      </c>
      <c r="W160" s="26" t="n">
        <f aca="false">IF(ROW()&lt;4+MinObs-1,"",IFERROR((B160-AVERAGE(B$4:B160))/STDEV(B$4:B160),""))</f>
        <v>0.636193188921255</v>
      </c>
      <c r="X160" s="26" t="n">
        <f aca="false">IF(ROW()&lt;4+MinObs-1,"",IFERROR((C160-AVERAGE(C$4:C160))/STDEV(C$4:C160),""))</f>
        <v>-0.788819888078069</v>
      </c>
      <c r="Y160" s="26" t="n">
        <f aca="false">IF(ROW()&lt;4+MinObs-1,"",IFERROR((D160-AVERAGE(D$4:D160))/STDEV(D$4:D160),""))</f>
        <v>-1.02445128003912</v>
      </c>
      <c r="Z160" s="26" t="n">
        <f aca="false">IF(ROW()&lt;4+MinObs-1,"",IFERROR((E160-AVERAGE(E$4:E160))/STDEV(E$4:E160),""))</f>
        <v>-1.07293130221045</v>
      </c>
      <c r="AA160" s="26" t="n">
        <f aca="false">IF(ROW()&lt;4+MinObs-1,"",IFERROR((F160-AVERAGE(F$4:F160))/STDEV(F$4:F160),""))</f>
        <v>-0.407822009360511</v>
      </c>
      <c r="AB160" s="26" t="n">
        <f aca="false">IF(ROW()&lt;4+MinObs-1,"",IFERROR((G160-AVERAGE(G$4:G160))/STDEV(G$4:G160),""))</f>
        <v>-1.1170671804421</v>
      </c>
      <c r="AC160" s="26" t="n">
        <f aca="false">IF(ROW()&lt;4+MinObs-1,"",IFERROR((H160-AVERAGE(H$4:H160))/STDEV(H$4:H160),""))</f>
        <v>0.502604727187129</v>
      </c>
      <c r="AD160" s="26" t="n">
        <f aca="false">IF(ROW()&lt;4+MinObs-1,"",IFERROR((I160-AVERAGE(I$4:I160))/STDEV(I$4:I160),""))</f>
        <v>0.292973158086805</v>
      </c>
      <c r="AE160" s="26" t="n">
        <f aca="false">IF(ROW()&lt;4+MinObs-1,"",IFERROR((J160-AVERAGE(J$4:J160))/STDEV(J$4:J160),""))</f>
        <v>-0.223413891070866</v>
      </c>
      <c r="AF160" s="26" t="n">
        <f aca="false">IF(ROW()&lt;4+MinObs-1,"",IFERROR((K160-AVERAGE(K$4:K160))/STDEV(K$4:K160),""))</f>
        <v>1.32568654978768</v>
      </c>
      <c r="AG160" s="26" t="n">
        <f aca="false">IF(ROW()&lt;4+MinObs-1,"",IFERROR((L160-AVERAGE(L$4:L160))/STDEV(L$4:L160),""))</f>
        <v>0.219312483916452</v>
      </c>
      <c r="AH160" s="26" t="n">
        <f aca="false">IF(ROW()&lt;4+MinObs-1,"",IFERROR((M160-AVERAGE(M$4:M160))/STDEV(M$4:M160),""))</f>
        <v>-0.917412475856969</v>
      </c>
      <c r="AI160" s="26" t="n">
        <f aca="false">IF(ROW()&lt;4+MinObs-1,"",IFERROR((N160-AVERAGE(N$4:N160))/STDEV(N$4:N160),""))</f>
        <v>-1.18778325818652</v>
      </c>
      <c r="AJ160" s="26" t="n">
        <f aca="false">IF(ROW()&lt;4+MinObs-1,"",IFERROR((O160-AVERAGE(O$4:O160))/STDEV(O$4:O160),""))</f>
        <v>0.103666674698654</v>
      </c>
      <c r="AK160" s="26" t="n">
        <f aca="false">IF(ROW()&lt;4+MinObs-1,"",IFERROR((P160-AVERAGE(P$4:P160))/STDEV(P$4:P160),""))</f>
        <v>-0.901934438361814</v>
      </c>
      <c r="AL160" s="26" t="n">
        <f aca="false">IF(ROW()&lt;4+MinObs-1,"",IFERROR((Q160-AVERAGE(Q$4:Q160))/STDEV(Q$4:Q160),""))</f>
        <v>-0.786016091921476</v>
      </c>
      <c r="AM160" s="26" t="n">
        <f aca="false">IF(ROW()&lt;4+MinObs-1,"",IFERROR((R160-AVERAGE(R$4:R160))/STDEV(R$4:R160),""))</f>
        <v>-0.129242687651729</v>
      </c>
      <c r="AN160" s="26" t="n">
        <f aca="false">IF(ROW()&lt;4+MinObs-1,"",IFERROR((S160-AVERAGE(S$4:S160))/STDEV(S$4:S160),""))</f>
        <v>-1.24992980055785</v>
      </c>
      <c r="AO160" s="26" t="n">
        <f aca="false">IF(ROW()&lt;4+MinObs-1,"",IFERROR((T160-AVERAGE(T$4:T160))/STDEV(T$4:T160),""))</f>
        <v>-0.210408346070496</v>
      </c>
      <c r="AP160" s="26" t="n">
        <f aca="false">IF(ROW()&lt;4+MinObs-1,"",IFERROR((U160-AVERAGE(U$4:U160))/STDEV(U$4:U160),""))</f>
        <v>-1.20705923352389</v>
      </c>
      <c r="AQ160" s="26" t="n">
        <f aca="false">IF(ROW()&lt;4+MinObs-1,"",IFERROR((V160-AVERAGE(V$4:V160))/STDEV(V$4:V160),""))</f>
        <v>-0.590882745886182</v>
      </c>
      <c r="AR160" s="26" t="n">
        <f aca="false">IF(W160="",0,IF(W160&gt;=z4,w4,IF(W160&gt;=z3,w3,IF(W160&gt;=zEntry,w2,IF(AND(W160&gt;=ExitZ,AR159&gt;0),w2,0)))))</f>
        <v>0</v>
      </c>
      <c r="AS160" s="26" t="n">
        <f aca="false">IF(X160="",0,IF(X160&gt;=z4,w4,IF(X160&gt;=z3,w3,IF(X160&gt;=zEntry,w2,IF(AND(X160&gt;=ExitZ,AS159&gt;0),w2,0)))))</f>
        <v>0</v>
      </c>
      <c r="AT160" s="26" t="n">
        <f aca="false">IF(Y160="",0,IF(Y160&gt;=z4,w4,IF(Y160&gt;=z3,w3,IF(Y160&gt;=zEntry,w2,IF(AND(Y160&gt;=ExitZ,AT159&gt;0),w2,0)))))</f>
        <v>0</v>
      </c>
      <c r="AU160" s="26" t="n">
        <f aca="false">IF(Z160="",0,IF(Z160&gt;=z4,w4,IF(Z160&gt;=z3,w3,IF(Z160&gt;=zEntry,w2,IF(AND(Z160&gt;=ExitZ,AU159&gt;0),w2,0)))))</f>
        <v>0</v>
      </c>
      <c r="AV160" s="26" t="n">
        <f aca="false">IF(AA160="",0,IF(AA160&gt;=z4,w4,IF(AA160&gt;=z3,w3,IF(AA160&gt;=zEntry,w2,IF(AND(AA160&gt;=ExitZ,AV159&gt;0),w2,0)))))</f>
        <v>0</v>
      </c>
      <c r="AW160" s="26" t="n">
        <f aca="false">IF(AB160="",0,IF(AB160&gt;=z4,w4,IF(AB160&gt;=z3,w3,IF(AB160&gt;=zEntry,w2,IF(AND(AB160&gt;=ExitZ,AW159&gt;0),w2,0)))))</f>
        <v>0</v>
      </c>
      <c r="AX160" s="26" t="n">
        <f aca="false">IF(AC160="",0,IF(AC160&gt;=z4,w4,IF(AC160&gt;=z3,w3,IF(AC160&gt;=zEntry,w2,IF(AND(AC160&gt;=ExitZ,AX159&gt;0),w2,0)))))</f>
        <v>0</v>
      </c>
      <c r="AY160" s="26" t="n">
        <f aca="false">IF(AD160="",0,IF(AD160&gt;=z4,w4,IF(AD160&gt;=z3,w3,IF(AD160&gt;=zEntry,w2,IF(AND(AD160&gt;=ExitZ,AY159&gt;0),w2,0)))))</f>
        <v>0</v>
      </c>
      <c r="AZ160" s="26" t="n">
        <f aca="false">IF(AE160="",0,IF(AE160&gt;=z4,w4,IF(AE160&gt;=z3,w3,IF(AE160&gt;=zEntry,w2,IF(AND(AE160&gt;=ExitZ,AZ159&gt;0),w2,0)))))</f>
        <v>0</v>
      </c>
      <c r="BA160" s="26" t="n">
        <f aca="false">IF(AF160="",0,IF(AF160&gt;=z4,w4,IF(AF160&gt;=z3,w3,IF(AF160&gt;=zEntry,w2,IF(AND(AF160&gt;=ExitZ,BA159&gt;0),w2,0)))))</f>
        <v>0</v>
      </c>
      <c r="BB160" s="26" t="n">
        <f aca="false">IF(AG160="",0,IF(AG160&gt;=z4,w4,IF(AG160&gt;=z3,w3,IF(AG160&gt;=zEntry,w2,IF(AND(AG160&gt;=ExitZ,BB159&gt;0),w2,0)))))</f>
        <v>0</v>
      </c>
      <c r="BC160" s="26" t="n">
        <f aca="false">IF(AH160="",0,IF(AH160&gt;=z4,w4,IF(AH160&gt;=z3,w3,IF(AH160&gt;=zEntry,w2,IF(AND(AH160&gt;=ExitZ,BC159&gt;0),w2,0)))))</f>
        <v>0</v>
      </c>
      <c r="BD160" s="26" t="n">
        <f aca="false">IF(AI160="",0,IF(AI160&gt;=z4,w4,IF(AI160&gt;=z3,w3,IF(AI160&gt;=zEntry,w2,IF(AND(AI160&gt;=ExitZ,BD159&gt;0),w2,0)))))</f>
        <v>0</v>
      </c>
      <c r="BE160" s="26" t="n">
        <f aca="false">IF(AJ160="",0,IF(AJ160&gt;=z4,w4,IF(AJ160&gt;=z3,w3,IF(AJ160&gt;=zEntry,w2,IF(AND(AJ160&gt;=ExitZ,BE159&gt;0),w2,0)))))</f>
        <v>0</v>
      </c>
      <c r="BF160" s="26" t="n">
        <f aca="false">IF(AK160="",0,IF(AK160&gt;=z4,w4,IF(AK160&gt;=z3,w3,IF(AK160&gt;=zEntry,w2,IF(AND(AK160&gt;=ExitZ,BF159&gt;0),w2,0)))))</f>
        <v>0</v>
      </c>
      <c r="BG160" s="26" t="n">
        <f aca="false">IF(AL160="",0,IF(AL160&gt;=z4,w4,IF(AL160&gt;=z3,w3,IF(AL160&gt;=zEntry,w2,IF(AND(AL160&gt;=ExitZ,BG159&gt;0),w2,0)))))</f>
        <v>0</v>
      </c>
      <c r="BH160" s="26" t="n">
        <f aca="false">IF(AM160="",0,IF(AM160&gt;=z4,w4,IF(AM160&gt;=z3,w3,IF(AM160&gt;=zEntry,w2,IF(AND(AM160&gt;=ExitZ,BH159&gt;0),w2,0)))))</f>
        <v>0</v>
      </c>
      <c r="BI160" s="26" t="n">
        <f aca="false">IF(AN160="",0,IF(AN160&gt;=z4,w4,IF(AN160&gt;=z3,w3,IF(AN160&gt;=zEntry,w2,IF(AND(AN160&gt;=ExitZ,BI159&gt;0),w2,0)))))</f>
        <v>0</v>
      </c>
      <c r="BJ160" s="26" t="n">
        <f aca="false">IF(AO160="",0,IF(AO160&gt;=z4,w4,IF(AO160&gt;=z3,w3,IF(AO160&gt;=zEntry,w2,IF(AND(AO160&gt;=ExitZ,BJ159&gt;0),w2,0)))))</f>
        <v>0</v>
      </c>
      <c r="BK160" s="26" t="n">
        <f aca="false">IF(AP160="",0,IF(AP160&gt;=z4,w4,IF(AP160&gt;=z3,w3,IF(AP160&gt;=zEntry,w2,IF(AND(AP160&gt;=ExitZ,BK159&gt;0),w2,0)))))</f>
        <v>0</v>
      </c>
      <c r="BL160" s="26" t="n">
        <f aca="false">IF(AQ160="",0,IF(AQ160&gt;=z4,w4,IF(AQ160&gt;=z3,w3,IF(AQ160&gt;=zEntry,w2,IF(AND(AQ160&gt;=ExitZ,BL159&gt;0),w2,0)))))</f>
        <v>0</v>
      </c>
      <c r="BM160" s="23" t="n">
        <f aca="false">IF(Rates_Data!AD159&gt;=Rates_Data!AE159,Rates_Data!AK160-Rates_Data!AL160,Rates_Data!AL160-Rates_Data!AK160)</f>
        <v>-0.001463</v>
      </c>
      <c r="BN160" s="23" t="n">
        <f aca="false">IF(Rates_Data!AD159&gt;=Rates_Data!AF159,Rates_Data!AK160-Rates_Data!AM160,Rates_Data!AM160-Rates_Data!AK160)</f>
        <v>0.00826499999999999</v>
      </c>
      <c r="BO160" s="23" t="n">
        <f aca="false">IF(Rates_Data!AD159&gt;=Rates_Data!AG159,Rates_Data!AK160-Rates_Data!AN160,Rates_Data!AN160-Rates_Data!AK160)</f>
        <v>0.00893</v>
      </c>
      <c r="BP160" s="23" t="n">
        <f aca="false">IF(Rates_Data!AD159&gt;=Rates_Data!AH159,Rates_Data!AK160-Rates_Data!AO160,Rates_Data!AO160-Rates_Data!AK160)</f>
        <v>0.00311599999999999</v>
      </c>
      <c r="BQ160" s="23" t="n">
        <f aca="false">IF(Rates_Data!AD159&gt;=Rates_Data!AI159,Rates_Data!AK160-Rates_Data!AP160,Rates_Data!AP160-Rates_Data!AK160)</f>
        <v>0.004427</v>
      </c>
      <c r="BR160" s="23" t="n">
        <f aca="false">IF(Rates_Data!AD159&gt;=Rates_Data!AJ159,Rates_Data!AK160-Rates_Data!AQ160,Rates_Data!AQ160-Rates_Data!AK160)</f>
        <v>0.004845</v>
      </c>
      <c r="BS160" s="23" t="n">
        <f aca="false">IF(Rates_Data!AE159&gt;=Rates_Data!AF159,Rates_Data!AL160-Rates_Data!AM160,Rates_Data!AM160-Rates_Data!AL160)</f>
        <v>-0.00972799999999999</v>
      </c>
      <c r="BT160" s="23" t="n">
        <f aca="false">IF(Rates_Data!AE159&gt;=Rates_Data!AG159,Rates_Data!AL160-Rates_Data!AN160,Rates_Data!AN160-Rates_Data!AL160)</f>
        <v>-0.010393</v>
      </c>
      <c r="BU160" s="23" t="n">
        <f aca="false">IF(Rates_Data!AE159&gt;=Rates_Data!AH159,Rates_Data!AL160-Rates_Data!AO160,Rates_Data!AO160-Rates_Data!AL160)</f>
        <v>-0.00457899999999999</v>
      </c>
      <c r="BV160" s="23" t="n">
        <f aca="false">IF(Rates_Data!AE159&gt;=Rates_Data!AI159,Rates_Data!AL160-Rates_Data!AP160,Rates_Data!AP160-Rates_Data!AL160)</f>
        <v>-0.00589</v>
      </c>
      <c r="BW160" s="23" t="n">
        <f aca="false">IF(Rates_Data!AE159&gt;=Rates_Data!AJ159,Rates_Data!AL160-Rates_Data!AQ160,Rates_Data!AQ160-Rates_Data!AL160)</f>
        <v>-0.006308</v>
      </c>
      <c r="BX160" s="23" t="n">
        <f aca="false">IF(Rates_Data!AF159&gt;=Rates_Data!AG159,Rates_Data!AM160-Rates_Data!AN160,Rates_Data!AN160-Rates_Data!AM160)</f>
        <v>-0.000665000000000003</v>
      </c>
      <c r="BY160" s="23" t="n">
        <f aca="false">IF(Rates_Data!AF159&gt;=Rates_Data!AH159,Rates_Data!AM160-Rates_Data!AO160,Rates_Data!AO160-Rates_Data!AM160)</f>
        <v>0.005149</v>
      </c>
      <c r="BZ160" s="23" t="n">
        <f aca="false">IF(Rates_Data!AF159&gt;=Rates_Data!AI159,Rates_Data!AM160-Rates_Data!AP160,Rates_Data!AP160-Rates_Data!AM160)</f>
        <v>0.00383799999999999</v>
      </c>
      <c r="CA160" s="23" t="n">
        <f aca="false">IF(Rates_Data!AF159&gt;=Rates_Data!AJ159,Rates_Data!AM160-Rates_Data!AQ160,Rates_Data!AQ160-Rates_Data!AM160)</f>
        <v>0.00341999999999999</v>
      </c>
      <c r="CB160" s="23" t="n">
        <f aca="false">IF(Rates_Data!AG159&gt;=Rates_Data!AH159,Rates_Data!AN160-Rates_Data!AO160,Rates_Data!AO160-Rates_Data!AN160)</f>
        <v>-0.005814</v>
      </c>
      <c r="CC160" s="23" t="n">
        <f aca="false">IF(Rates_Data!AG159&gt;=Rates_Data!AI159,Rates_Data!AN160-Rates_Data!AP160,Rates_Data!AP160-Rates_Data!AN160)</f>
        <v>0.004503</v>
      </c>
      <c r="CD160" s="23" t="n">
        <f aca="false">IF(Rates_Data!AG159&gt;=Rates_Data!AJ159,Rates_Data!AN160-Rates_Data!AQ160,Rates_Data!AQ160-Rates_Data!AN160)</f>
        <v>0.004085</v>
      </c>
      <c r="CE160" s="23" t="n">
        <f aca="false">IF(Rates_Data!AH159&gt;=Rates_Data!AI159,Rates_Data!AO160-Rates_Data!AP160,Rates_Data!AP160-Rates_Data!AO160)</f>
        <v>-0.001311</v>
      </c>
      <c r="CF160" s="23" t="n">
        <f aca="false">IF(Rates_Data!AH159&gt;=Rates_Data!AJ159,Rates_Data!AO160-Rates_Data!AQ160,Rates_Data!AQ160-Rates_Data!AO160)</f>
        <v>-0.001729</v>
      </c>
      <c r="CG160" s="23" t="n">
        <f aca="false">IF(Rates_Data!AI159&gt;=Rates_Data!AJ159,Rates_Data!AP160-Rates_Data!AQ160,Rates_Data!AQ160-Rates_Data!AP160)</f>
        <v>0.000417999999999999</v>
      </c>
      <c r="CH160" s="27" t="n">
        <f aca="false">IF(ROW()&lt;4+VolLB,"",STDEV(INDEX($BM:$BM,ROW()-VolLB+1):INDEX($BM:$BM,ROW()))*SQRT(12))</f>
        <v>0.0198689298321825</v>
      </c>
      <c r="CI160" s="27" t="n">
        <f aca="false">IF(ROW()&lt;4+VolLB,"",STDEV(INDEX($BN:$BN,ROW()-VolLB+1):INDEX($BN:$BN,ROW()))*SQRT(12))</f>
        <v>0.0195407186210889</v>
      </c>
      <c r="CJ160" s="27" t="n">
        <f aca="false">IF(ROW()&lt;4+VolLB,"",STDEV(INDEX($BO:$BO,ROW()-VolLB+1):INDEX($BO:$BO,ROW()))*SQRT(12))</f>
        <v>0.0228545218107927</v>
      </c>
      <c r="CK160" s="27" t="n">
        <f aca="false">IF(ROW()&lt;4+VolLB,"",STDEV(INDEX($BP:$BP,ROW()-VolLB+1):INDEX($BP:$BP,ROW()))*SQRT(12))</f>
        <v>0.0225115659949026</v>
      </c>
      <c r="CL160" s="27" t="n">
        <f aca="false">IF(ROW()&lt;4+VolLB,"",STDEV(INDEX($BQ:$BQ,ROW()-VolLB+1):INDEX($BQ:$BQ,ROW()))*SQRT(12))</f>
        <v>0.0162551405387137</v>
      </c>
      <c r="CM160" s="27" t="n">
        <f aca="false">IF(ROW()&lt;4+VolLB,"",STDEV(INDEX($BR:$BR,ROW()-VolLB+1):INDEX($BR:$BR,ROW()))*SQRT(12))</f>
        <v>0.0214669347200803</v>
      </c>
      <c r="CN160" s="27" t="n">
        <f aca="false">IF(ROW()&lt;4+VolLB,"",STDEV(INDEX($BS:$BS,ROW()-VolLB+1):INDEX($BS:$BS,ROW()))*SQRT(12))</f>
        <v>0.0189486032501959</v>
      </c>
      <c r="CO160" s="27" t="n">
        <f aca="false">IF(ROW()&lt;4+VolLB,"",STDEV(INDEX($BT:$BT,ROW()-VolLB+1):INDEX($BT:$BT,ROW()))*SQRT(12))</f>
        <v>0.0191066985439039</v>
      </c>
      <c r="CP160" s="27" t="n">
        <f aca="false">IF(ROW()&lt;4+VolLB,"",STDEV(INDEX($BU:$BU,ROW()-VolLB+1):INDEX($BU:$BU,ROW()))*SQRT(12))</f>
        <v>0.0201930062261076</v>
      </c>
      <c r="CQ160" s="27" t="n">
        <f aca="false">IF(ROW()&lt;4+VolLB,"",STDEV(INDEX($BV:$BV,ROW()-VolLB+1):INDEX($BV:$BV,ROW()))*SQRT(12))</f>
        <v>0.0180013252274064</v>
      </c>
      <c r="CR160" s="27" t="n">
        <f aca="false">IF(ROW()&lt;4+VolLB,"",STDEV(INDEX($BW:$BW,ROW()-VolLB+1):INDEX($BW:$BW,ROW()))*SQRT(12))</f>
        <v>0.0153963280112036</v>
      </c>
      <c r="CS160" s="27" t="n">
        <f aca="false">IF(ROW()&lt;4+VolLB,"",STDEV(INDEX($BX:$BX,ROW()-VolLB+1):INDEX($BX:$BX,ROW()))*SQRT(12))</f>
        <v>0.0172575468532024</v>
      </c>
      <c r="CT160" s="27" t="n">
        <f aca="false">IF(ROW()&lt;4+VolLB,"",STDEV(INDEX($BY:$BY,ROW()-VolLB+1):INDEX($BY:$BY,ROW()))*SQRT(12))</f>
        <v>0.0215797828878261</v>
      </c>
      <c r="CU160" s="27" t="n">
        <f aca="false">IF(ROW()&lt;4+VolLB,"",STDEV(INDEX($BZ:$BZ,ROW()-VolLB+1):INDEX($BZ:$BZ,ROW()))*SQRT(12))</f>
        <v>0.0204807912930745</v>
      </c>
      <c r="CV160" s="27" t="n">
        <f aca="false">IF(ROW()&lt;4+VolLB,"",STDEV(INDEX($CA:$CA,ROW()-VolLB+1):INDEX($CA:$CA,ROW()))*SQRT(12))</f>
        <v>0.019048297324483</v>
      </c>
      <c r="CW160" s="27" t="n">
        <f aca="false">IF(ROW()&lt;4+VolLB,"",STDEV(INDEX($CB:$CB,ROW()-VolLB+1):INDEX($CB:$CB,ROW()))*SQRT(12))</f>
        <v>0.0183599082869377</v>
      </c>
      <c r="CX160" s="27" t="n">
        <f aca="false">IF(ROW()&lt;4+VolLB,"",STDEV(INDEX($CC:$CC,ROW()-VolLB+1):INDEX($CC:$CC,ROW()))*SQRT(12))</f>
        <v>0.0179818713309239</v>
      </c>
      <c r="CY160" s="27" t="n">
        <f aca="false">IF(ROW()&lt;4+VolLB,"",STDEV(INDEX($CD:$CD,ROW()-VolLB+1):INDEX($CD:$CD,ROW()))*SQRT(12))</f>
        <v>0.0163799898305102</v>
      </c>
      <c r="CZ160" s="27" t="n">
        <f aca="false">IF(ROW()&lt;4+VolLB,"",STDEV(INDEX($CE:$CE,ROW()-VolLB+1):INDEX($CE:$CE,ROW()))*SQRT(12))</f>
        <v>0.0199289176450896</v>
      </c>
      <c r="DA160" s="27" t="n">
        <f aca="false">IF(ROW()&lt;4+VolLB,"",STDEV(INDEX($CF:$CF,ROW()-VolLB+1):INDEX($CF:$CF,ROW()))*SQRT(12))</f>
        <v>0.0191366052308633</v>
      </c>
      <c r="DB160" s="27" t="n">
        <f aca="false">IF(ROW()&lt;4+VolLB,"",STDEV(INDEX($CG:$CG,ROW()-VolLB+1):INDEX($CG:$CG,ROW()))*SQRT(12))</f>
        <v>0.0164287304254004</v>
      </c>
      <c r="DC160" s="26" t="n">
        <f aca="false">IF(OR(AR160=0,CH160="",CH160=0),0,AR160*MIN(MaxScal,TgtVol/CH160))</f>
        <v>0</v>
      </c>
      <c r="DD160" s="26" t="n">
        <f aca="false">IF(OR(AS160=0,CI160="",CI160=0),0,AS160*MIN(MaxScal,TgtVol/CI160))</f>
        <v>0</v>
      </c>
      <c r="DE160" s="26" t="n">
        <f aca="false">IF(OR(AT160=0,CJ160="",CJ160=0),0,AT160*MIN(MaxScal,TgtVol/CJ160))</f>
        <v>0</v>
      </c>
      <c r="DF160" s="26" t="n">
        <f aca="false">IF(OR(AU160=0,CK160="",CK160=0),0,AU160*MIN(MaxScal,TgtVol/CK160))</f>
        <v>0</v>
      </c>
      <c r="DG160" s="26" t="n">
        <f aca="false">IF(OR(AV160=0,CL160="",CL160=0),0,AV160*MIN(MaxScal,TgtVol/CL160))</f>
        <v>0</v>
      </c>
      <c r="DH160" s="26" t="n">
        <f aca="false">IF(OR(AW160=0,CM160="",CM160=0),0,AW160*MIN(MaxScal,TgtVol/CM160))</f>
        <v>0</v>
      </c>
      <c r="DI160" s="26" t="n">
        <f aca="false">IF(OR(AX160=0,CN160="",CN160=0),0,AX160*MIN(MaxScal,TgtVol/CN160))</f>
        <v>0</v>
      </c>
      <c r="DJ160" s="26" t="n">
        <f aca="false">IF(OR(AY160=0,CO160="",CO160=0),0,AY160*MIN(MaxScal,TgtVol/CO160))</f>
        <v>0</v>
      </c>
      <c r="DK160" s="26" t="n">
        <f aca="false">IF(OR(AZ160=0,CP160="",CP160=0),0,AZ160*MIN(MaxScal,TgtVol/CP160))</f>
        <v>0</v>
      </c>
      <c r="DL160" s="26" t="n">
        <f aca="false">IF(OR(BA160=0,CQ160="",CQ160=0),0,BA160*MIN(MaxScal,TgtVol/CQ160))</f>
        <v>0</v>
      </c>
      <c r="DM160" s="26" t="n">
        <f aca="false">IF(OR(BB160=0,CR160="",CR160=0),0,BB160*MIN(MaxScal,TgtVol/CR160))</f>
        <v>0</v>
      </c>
      <c r="DN160" s="26" t="n">
        <f aca="false">IF(OR(BC160=0,CS160="",CS160=0),0,BC160*MIN(MaxScal,TgtVol/CS160))</f>
        <v>0</v>
      </c>
      <c r="DO160" s="26" t="n">
        <f aca="false">IF(OR(BD160=0,CT160="",CT160=0),0,BD160*MIN(MaxScal,TgtVol/CT160))</f>
        <v>0</v>
      </c>
      <c r="DP160" s="26" t="n">
        <f aca="false">IF(OR(BE160=0,CU160="",CU160=0),0,BE160*MIN(MaxScal,TgtVol/CU160))</f>
        <v>0</v>
      </c>
      <c r="DQ160" s="26" t="n">
        <f aca="false">IF(OR(BF160=0,CV160="",CV160=0),0,BF160*MIN(MaxScal,TgtVol/CV160))</f>
        <v>0</v>
      </c>
      <c r="DR160" s="26" t="n">
        <f aca="false">IF(OR(BG160=0,CW160="",CW160=0),0,BG160*MIN(MaxScal,TgtVol/CW160))</f>
        <v>0</v>
      </c>
      <c r="DS160" s="26" t="n">
        <f aca="false">IF(OR(BH160=0,CX160="",CX160=0),0,BH160*MIN(MaxScal,TgtVol/CX160))</f>
        <v>0</v>
      </c>
      <c r="DT160" s="26" t="n">
        <f aca="false">IF(OR(BI160=0,CY160="",CY160=0),0,BI160*MIN(MaxScal,TgtVol/CY160))</f>
        <v>0</v>
      </c>
      <c r="DU160" s="26" t="n">
        <f aca="false">IF(OR(BJ160=0,CZ160="",CZ160=0),0,BJ160*MIN(MaxScal,TgtVol/CZ160))</f>
        <v>0</v>
      </c>
      <c r="DV160" s="26" t="n">
        <f aca="false">IF(OR(BK160=0,DA160="",DA160=0),0,BK160*MIN(MaxScal,TgtVol/DA160))</f>
        <v>0</v>
      </c>
      <c r="DW160" s="26" t="n">
        <f aca="false">IF(OR(BL160=0,DB160="",DB160=0),0,BL160*MIN(MaxScal,TgtVol/DB160))</f>
        <v>0</v>
      </c>
      <c r="DX160" s="28" t="n">
        <f aca="false">IFERROR(DC159*BM160,"")</f>
        <v>-0</v>
      </c>
      <c r="DY160" s="28" t="n">
        <f aca="false">IFERROR(DD159*BN160,"")</f>
        <v>0</v>
      </c>
      <c r="DZ160" s="28" t="n">
        <f aca="false">IFERROR(DE159*BO160,"")</f>
        <v>0</v>
      </c>
      <c r="EA160" s="28" t="n">
        <f aca="false">IFERROR(DF159*BP160,"")</f>
        <v>0</v>
      </c>
      <c r="EB160" s="28" t="n">
        <f aca="false">IFERROR(DG159*BQ160,"")</f>
        <v>0</v>
      </c>
      <c r="EC160" s="28" t="n">
        <f aca="false">IFERROR(DH159*BR160,"")</f>
        <v>0</v>
      </c>
      <c r="ED160" s="28" t="n">
        <f aca="false">IFERROR(DI159*BS160,"")</f>
        <v>-0</v>
      </c>
      <c r="EE160" s="28" t="n">
        <f aca="false">IFERROR(DJ159*BT160,"")</f>
        <v>-0</v>
      </c>
      <c r="EF160" s="28" t="n">
        <f aca="false">IFERROR(DK159*BU160,"")</f>
        <v>-0</v>
      </c>
      <c r="EG160" s="28" t="n">
        <f aca="false">IFERROR(DL159*BV160,"")</f>
        <v>-0</v>
      </c>
      <c r="EH160" s="28" t="n">
        <f aca="false">IFERROR(DM159*BW160,"")</f>
        <v>-0</v>
      </c>
      <c r="EI160" s="28" t="n">
        <f aca="false">IFERROR(DN159*BX160,"")</f>
        <v>-0</v>
      </c>
      <c r="EJ160" s="28" t="n">
        <f aca="false">IFERROR(DO159*BY160,"")</f>
        <v>0</v>
      </c>
      <c r="EK160" s="28" t="n">
        <f aca="false">IFERROR(DP159*BZ160,"")</f>
        <v>0</v>
      </c>
      <c r="EL160" s="28" t="n">
        <f aca="false">IFERROR(DQ159*CA160,"")</f>
        <v>0</v>
      </c>
      <c r="EM160" s="28" t="n">
        <f aca="false">IFERROR(DR159*CB160,"")</f>
        <v>-0</v>
      </c>
      <c r="EN160" s="28" t="n">
        <f aca="false">IFERROR(DS159*CC160,"")</f>
        <v>0</v>
      </c>
      <c r="EO160" s="28" t="n">
        <f aca="false">IFERROR(DT159*CD160,"")</f>
        <v>0</v>
      </c>
      <c r="EP160" s="28" t="n">
        <f aca="false">IFERROR(DU159*CE160,"")</f>
        <v>-0</v>
      </c>
      <c r="EQ160" s="28" t="n">
        <f aca="false">IFERROR(DV159*CF160,"")</f>
        <v>-0</v>
      </c>
      <c r="ER160" s="28" t="n">
        <f aca="false">IFERROR(DW159*CG160,"")</f>
        <v>0</v>
      </c>
      <c r="ES160" s="28" t="n">
        <f aca="false">IF(ROW()=4,"",SUM(DX160:ER160))</f>
        <v>0</v>
      </c>
      <c r="ET160" s="29" t="n">
        <f aca="false">COUNTIF(AR160:BL160,"&gt;0")</f>
        <v>0</v>
      </c>
    </row>
    <row r="161" customFormat="false" ht="15" hidden="false" customHeight="false" outlineLevel="0" collapsed="false">
      <c r="A161" s="19" t="n">
        <v>42794</v>
      </c>
      <c r="B161" s="23" t="n">
        <f aca="false">ABS(Rates_Data!AD161-Rates_Data!AE161)</f>
        <v>0.938930379746836</v>
      </c>
      <c r="C161" s="23" t="n">
        <f aca="false">ABS(Rates_Data!AD161-Rates_Data!AF161)</f>
        <v>0.0899810126582277</v>
      </c>
      <c r="D161" s="23" t="n">
        <f aca="false">ABS(Rates_Data!AD161-Rates_Data!AG161)</f>
        <v>0.191398734177215</v>
      </c>
      <c r="E161" s="23" t="n">
        <f aca="false">ABS(Rates_Data!AD161-Rates_Data!AH161)</f>
        <v>0.0827341772151898</v>
      </c>
      <c r="F161" s="23" t="n">
        <f aca="false">ABS(Rates_Data!AD161-Rates_Data!AI161)</f>
        <v>0.0574240506329113</v>
      </c>
      <c r="G161" s="23" t="n">
        <f aca="false">ABS(Rates_Data!AD161-Rates_Data!AJ161)</f>
        <v>0.236993670886076</v>
      </c>
      <c r="H161" s="23" t="n">
        <f aca="false">ABS(Rates_Data!AE161-Rates_Data!AF161)</f>
        <v>0.848949367088608</v>
      </c>
      <c r="I161" s="23" t="n">
        <f aca="false">ABS(Rates_Data!AE161-Rates_Data!AG161)</f>
        <v>0.747531645569621</v>
      </c>
      <c r="J161" s="23" t="n">
        <f aca="false">ABS(Rates_Data!AE161-Rates_Data!AH161)</f>
        <v>0.856196202531646</v>
      </c>
      <c r="K161" s="23" t="n">
        <f aca="false">ABS(Rates_Data!AE161-Rates_Data!AI161)</f>
        <v>0.996354430379747</v>
      </c>
      <c r="L161" s="23" t="n">
        <f aca="false">ABS(Rates_Data!AE161-Rates_Data!AJ161)</f>
        <v>0.701936708860759</v>
      </c>
      <c r="M161" s="23" t="n">
        <f aca="false">ABS(Rates_Data!AF161-Rates_Data!AG161)</f>
        <v>0.101417721518987</v>
      </c>
      <c r="N161" s="23" t="n">
        <f aca="false">ABS(Rates_Data!AF161-Rates_Data!AH161)</f>
        <v>0.00724683544303789</v>
      </c>
      <c r="O161" s="23" t="n">
        <f aca="false">ABS(Rates_Data!AF161-Rates_Data!AI161)</f>
        <v>0.147405063291139</v>
      </c>
      <c r="P161" s="23" t="n">
        <f aca="false">ABS(Rates_Data!AF161-Rates_Data!AJ161)</f>
        <v>0.147012658227849</v>
      </c>
      <c r="Q161" s="23" t="n">
        <f aca="false">ABS(Rates_Data!AG161-Rates_Data!AH161)</f>
        <v>0.108664556962025</v>
      </c>
      <c r="R161" s="23" t="n">
        <f aca="false">ABS(Rates_Data!AG161-Rates_Data!AI161)</f>
        <v>0.248822784810126</v>
      </c>
      <c r="S161" s="23" t="n">
        <f aca="false">ABS(Rates_Data!AG161-Rates_Data!AJ161)</f>
        <v>0.0455949367088611</v>
      </c>
      <c r="T161" s="23" t="n">
        <f aca="false">ABS(Rates_Data!AH161-Rates_Data!AI161)</f>
        <v>0.140158227848101</v>
      </c>
      <c r="U161" s="23" t="n">
        <f aca="false">ABS(Rates_Data!AH161-Rates_Data!AJ161)</f>
        <v>0.154259493670886</v>
      </c>
      <c r="V161" s="23" t="n">
        <f aca="false">ABS(Rates_Data!AI161-Rates_Data!AJ161)</f>
        <v>0.294417721518988</v>
      </c>
      <c r="W161" s="26" t="n">
        <f aca="false">IF(ROW()&lt;4+MinObs-1,"",IFERROR((B161-AVERAGE(B$4:B161))/STDEV(B$4:B161),""))</f>
        <v>1.77416879778584</v>
      </c>
      <c r="X161" s="26" t="n">
        <f aca="false">IF(ROW()&lt;4+MinObs-1,"",IFERROR((C161-AVERAGE(C$4:C161))/STDEV(C$4:C161),""))</f>
        <v>-0.861932817988691</v>
      </c>
      <c r="Y161" s="26" t="n">
        <f aca="false">IF(ROW()&lt;4+MinObs-1,"",IFERROR((D161-AVERAGE(D$4:D161))/STDEV(D$4:D161),""))</f>
        <v>-0.705104698161344</v>
      </c>
      <c r="Z161" s="26" t="n">
        <f aca="false">IF(ROW()&lt;4+MinObs-1,"",IFERROR((E161-AVERAGE(E$4:E161))/STDEV(E$4:E161),""))</f>
        <v>-1.26282690514739</v>
      </c>
      <c r="AA161" s="26" t="n">
        <f aca="false">IF(ROW()&lt;4+MinObs-1,"",IFERROR((F161-AVERAGE(F$4:F161))/STDEV(F$4:F161),""))</f>
        <v>-1.19052610867567</v>
      </c>
      <c r="AB161" s="26" t="n">
        <f aca="false">IF(ROW()&lt;4+MinObs-1,"",IFERROR((G161-AVERAGE(G$4:G161))/STDEV(G$4:G161),""))</f>
        <v>-0.624720937452332</v>
      </c>
      <c r="AC161" s="26" t="n">
        <f aca="false">IF(ROW()&lt;4+MinObs-1,"",IFERROR((H161-AVERAGE(H$4:H161))/STDEV(H$4:H161),""))</f>
        <v>1.92809241176892</v>
      </c>
      <c r="AD161" s="26" t="n">
        <f aca="false">IF(ROW()&lt;4+MinObs-1,"",IFERROR((I161-AVERAGE(I$4:I161))/STDEV(I$4:I161),""))</f>
        <v>0.816386406018886</v>
      </c>
      <c r="AE161" s="26" t="n">
        <f aca="false">IF(ROW()&lt;4+MinObs-1,"",IFERROR((J161-AVERAGE(J$4:J161))/STDEV(J$4:J161),""))</f>
        <v>1.11109505143895</v>
      </c>
      <c r="AF161" s="26" t="n">
        <f aca="false">IF(ROW()&lt;4+MinObs-1,"",IFERROR((K161-AVERAGE(K$4:K161))/STDEV(K$4:K161),""))</f>
        <v>1.40171551788738</v>
      </c>
      <c r="AG161" s="26" t="n">
        <f aca="false">IF(ROW()&lt;4+MinObs-1,"",IFERROR((L161-AVERAGE(L$4:L161))/STDEV(L$4:L161),""))</f>
        <v>0.334598967376045</v>
      </c>
      <c r="AH161" s="26" t="n">
        <f aca="false">IF(ROW()&lt;4+MinObs-1,"",IFERROR((M161-AVERAGE(M$4:M161))/STDEV(M$4:M161),""))</f>
        <v>-0.822508567729625</v>
      </c>
      <c r="AI161" s="26" t="n">
        <f aca="false">IF(ROW()&lt;4+MinObs-1,"",IFERROR((N161-AVERAGE(N$4:N161))/STDEV(N$4:N161),""))</f>
        <v>-1.30172999160177</v>
      </c>
      <c r="AJ161" s="26" t="n">
        <f aca="false">IF(ROW()&lt;4+MinObs-1,"",IFERROR((O161-AVERAGE(O$4:O161))/STDEV(O$4:O161),""))</f>
        <v>-0.8802810849548</v>
      </c>
      <c r="AK161" s="26" t="n">
        <f aca="false">IF(ROW()&lt;4+MinObs-1,"",IFERROR((P161-AVERAGE(P$4:P161))/STDEV(P$4:P161),""))</f>
        <v>-0.982200796909338</v>
      </c>
      <c r="AL161" s="26" t="n">
        <f aca="false">IF(ROW()&lt;4+MinObs-1,"",IFERROR((Q161-AVERAGE(Q$4:Q161))/STDEV(Q$4:Q161),""))</f>
        <v>-0.801828204209908</v>
      </c>
      <c r="AM161" s="26" t="n">
        <f aca="false">IF(ROW()&lt;4+MinObs-1,"",IFERROR((R161-AVERAGE(R$4:R161))/STDEV(R$4:R161),""))</f>
        <v>-0.529983906290306</v>
      </c>
      <c r="AN161" s="26" t="n">
        <f aca="false">IF(ROW()&lt;4+MinObs-1,"",IFERROR((S161-AVERAGE(S$4:S161))/STDEV(S$4:S161),""))</f>
        <v>-1.36833007386372</v>
      </c>
      <c r="AO161" s="26" t="n">
        <f aca="false">IF(ROW()&lt;4+MinObs-1,"",IFERROR((T161-AVERAGE(T$4:T161))/STDEV(T$4:T161),""))</f>
        <v>-1.25503945005216</v>
      </c>
      <c r="AP161" s="26" t="n">
        <f aca="false">IF(ROW()&lt;4+MinObs-1,"",IFERROR((U161-AVERAGE(U$4:U161))/STDEV(U$4:U161),""))</f>
        <v>-1.36944706067175</v>
      </c>
      <c r="AQ161" s="26" t="n">
        <f aca="false">IF(ROW()&lt;4+MinObs-1,"",IFERROR((V161-AVERAGE(V$4:V161))/STDEV(V$4:V161),""))</f>
        <v>-0.62814160568213</v>
      </c>
      <c r="AR161" s="26" t="n">
        <f aca="false">IF(W161="",0,IF(W161&gt;=z4,w4,IF(W161&gt;=z3,w3,IF(W161&gt;=zEntry,w2,IF(AND(W161&gt;=ExitZ,AR160&gt;0),w2,0)))))</f>
        <v>0</v>
      </c>
      <c r="AS161" s="26" t="n">
        <f aca="false">IF(X161="",0,IF(X161&gt;=z4,w4,IF(X161&gt;=z3,w3,IF(X161&gt;=zEntry,w2,IF(AND(X161&gt;=ExitZ,AS160&gt;0),w2,0)))))</f>
        <v>0</v>
      </c>
      <c r="AT161" s="26" t="n">
        <f aca="false">IF(Y161="",0,IF(Y161&gt;=z4,w4,IF(Y161&gt;=z3,w3,IF(Y161&gt;=zEntry,w2,IF(AND(Y161&gt;=ExitZ,AT160&gt;0),w2,0)))))</f>
        <v>0</v>
      </c>
      <c r="AU161" s="26" t="n">
        <f aca="false">IF(Z161="",0,IF(Z161&gt;=z4,w4,IF(Z161&gt;=z3,w3,IF(Z161&gt;=zEntry,w2,IF(AND(Z161&gt;=ExitZ,AU160&gt;0),w2,0)))))</f>
        <v>0</v>
      </c>
      <c r="AV161" s="26" t="n">
        <f aca="false">IF(AA161="",0,IF(AA161&gt;=z4,w4,IF(AA161&gt;=z3,w3,IF(AA161&gt;=zEntry,w2,IF(AND(AA161&gt;=ExitZ,AV160&gt;0),w2,0)))))</f>
        <v>0</v>
      </c>
      <c r="AW161" s="26" t="n">
        <f aca="false">IF(AB161="",0,IF(AB161&gt;=z4,w4,IF(AB161&gt;=z3,w3,IF(AB161&gt;=zEntry,w2,IF(AND(AB161&gt;=ExitZ,AW160&gt;0),w2,0)))))</f>
        <v>0</v>
      </c>
      <c r="AX161" s="26" t="n">
        <f aca="false">IF(AC161="",0,IF(AC161&gt;=z4,w4,IF(AC161&gt;=z3,w3,IF(AC161&gt;=zEntry,w2,IF(AND(AC161&gt;=ExitZ,AX160&gt;0),w2,0)))))</f>
        <v>0</v>
      </c>
      <c r="AY161" s="26" t="n">
        <f aca="false">IF(AD161="",0,IF(AD161&gt;=z4,w4,IF(AD161&gt;=z3,w3,IF(AD161&gt;=zEntry,w2,IF(AND(AD161&gt;=ExitZ,AY160&gt;0),w2,0)))))</f>
        <v>0</v>
      </c>
      <c r="AZ161" s="26" t="n">
        <f aca="false">IF(AE161="",0,IF(AE161&gt;=z4,w4,IF(AE161&gt;=z3,w3,IF(AE161&gt;=zEntry,w2,IF(AND(AE161&gt;=ExitZ,AZ160&gt;0),w2,0)))))</f>
        <v>0</v>
      </c>
      <c r="BA161" s="26" t="n">
        <f aca="false">IF(AF161="",0,IF(AF161&gt;=z4,w4,IF(AF161&gt;=z3,w3,IF(AF161&gt;=zEntry,w2,IF(AND(AF161&gt;=ExitZ,BA160&gt;0),w2,0)))))</f>
        <v>0</v>
      </c>
      <c r="BB161" s="26" t="n">
        <f aca="false">IF(AG161="",0,IF(AG161&gt;=z4,w4,IF(AG161&gt;=z3,w3,IF(AG161&gt;=zEntry,w2,IF(AND(AG161&gt;=ExitZ,BB160&gt;0),w2,0)))))</f>
        <v>0</v>
      </c>
      <c r="BC161" s="26" t="n">
        <f aca="false">IF(AH161="",0,IF(AH161&gt;=z4,w4,IF(AH161&gt;=z3,w3,IF(AH161&gt;=zEntry,w2,IF(AND(AH161&gt;=ExitZ,BC160&gt;0),w2,0)))))</f>
        <v>0</v>
      </c>
      <c r="BD161" s="26" t="n">
        <f aca="false">IF(AI161="",0,IF(AI161&gt;=z4,w4,IF(AI161&gt;=z3,w3,IF(AI161&gt;=zEntry,w2,IF(AND(AI161&gt;=ExitZ,BD160&gt;0),w2,0)))))</f>
        <v>0</v>
      </c>
      <c r="BE161" s="26" t="n">
        <f aca="false">IF(AJ161="",0,IF(AJ161&gt;=z4,w4,IF(AJ161&gt;=z3,w3,IF(AJ161&gt;=zEntry,w2,IF(AND(AJ161&gt;=ExitZ,BE160&gt;0),w2,0)))))</f>
        <v>0</v>
      </c>
      <c r="BF161" s="26" t="n">
        <f aca="false">IF(AK161="",0,IF(AK161&gt;=z4,w4,IF(AK161&gt;=z3,w3,IF(AK161&gt;=zEntry,w2,IF(AND(AK161&gt;=ExitZ,BF160&gt;0),w2,0)))))</f>
        <v>0</v>
      </c>
      <c r="BG161" s="26" t="n">
        <f aca="false">IF(AL161="",0,IF(AL161&gt;=z4,w4,IF(AL161&gt;=z3,w3,IF(AL161&gt;=zEntry,w2,IF(AND(AL161&gt;=ExitZ,BG160&gt;0),w2,0)))))</f>
        <v>0</v>
      </c>
      <c r="BH161" s="26" t="n">
        <f aca="false">IF(AM161="",0,IF(AM161&gt;=z4,w4,IF(AM161&gt;=z3,w3,IF(AM161&gt;=zEntry,w2,IF(AND(AM161&gt;=ExitZ,BH160&gt;0),w2,0)))))</f>
        <v>0</v>
      </c>
      <c r="BI161" s="26" t="n">
        <f aca="false">IF(AN161="",0,IF(AN161&gt;=z4,w4,IF(AN161&gt;=z3,w3,IF(AN161&gt;=zEntry,w2,IF(AND(AN161&gt;=ExitZ,BI160&gt;0),w2,0)))))</f>
        <v>0</v>
      </c>
      <c r="BJ161" s="26" t="n">
        <f aca="false">IF(AO161="",0,IF(AO161&gt;=z4,w4,IF(AO161&gt;=z3,w3,IF(AO161&gt;=zEntry,w2,IF(AND(AO161&gt;=ExitZ,BJ160&gt;0),w2,0)))))</f>
        <v>0</v>
      </c>
      <c r="BK161" s="26" t="n">
        <f aca="false">IF(AP161="",0,IF(AP161&gt;=z4,w4,IF(AP161&gt;=z3,w3,IF(AP161&gt;=zEntry,w2,IF(AND(AP161&gt;=ExitZ,BK160&gt;0),w2,0)))))</f>
        <v>0</v>
      </c>
      <c r="BL161" s="26" t="n">
        <f aca="false">IF(AQ161="",0,IF(AQ161&gt;=z4,w4,IF(AQ161&gt;=z3,w3,IF(AQ161&gt;=zEntry,w2,IF(AND(AQ161&gt;=ExitZ,BL160&gt;0),w2,0)))))</f>
        <v>0</v>
      </c>
      <c r="BM161" s="23" t="n">
        <f aca="false">IF(Rates_Data!AD160&gt;=Rates_Data!AE160,Rates_Data!AK161-Rates_Data!AL161,Rates_Data!AL161-Rates_Data!AK161)</f>
        <v>-0.004123</v>
      </c>
      <c r="BN161" s="23" t="n">
        <f aca="false">IF(Rates_Data!AD160&gt;=Rates_Data!AF160,Rates_Data!AK161-Rates_Data!AM161,Rates_Data!AM161-Rates_Data!AK161)</f>
        <v>0.00266</v>
      </c>
      <c r="BO161" s="23" t="n">
        <f aca="false">IF(Rates_Data!AD160&gt;=Rates_Data!AG160,Rates_Data!AK161-Rates_Data!AN161,Rates_Data!AN161-Rates_Data!AK161)</f>
        <v>-0.008094</v>
      </c>
      <c r="BP161" s="23" t="n">
        <f aca="false">IF(Rates_Data!AD160&gt;=Rates_Data!AH160,Rates_Data!AK161-Rates_Data!AO161,Rates_Data!AO161-Rates_Data!AK161)</f>
        <v>0.00590900000000001</v>
      </c>
      <c r="BQ161" s="23" t="n">
        <f aca="false">IF(Rates_Data!AD160&gt;=Rates_Data!AI160,Rates_Data!AK161-Rates_Data!AP161,Rates_Data!AP161-Rates_Data!AK161)</f>
        <v>0.005396</v>
      </c>
      <c r="BR161" s="23" t="n">
        <f aca="false">IF(Rates_Data!AD160&gt;=Rates_Data!AJ160,Rates_Data!AK161-Rates_Data!AQ161,Rates_Data!AQ161-Rates_Data!AK161)</f>
        <v>0.004636</v>
      </c>
      <c r="BS161" s="23" t="n">
        <f aca="false">IF(Rates_Data!AE160&gt;=Rates_Data!AF160,Rates_Data!AL161-Rates_Data!AM161,Rates_Data!AM161-Rates_Data!AL161)</f>
        <v>-0.006783</v>
      </c>
      <c r="BT161" s="23" t="n">
        <f aca="false">IF(Rates_Data!AE160&gt;=Rates_Data!AG160,Rates_Data!AL161-Rates_Data!AN161,Rates_Data!AN161-Rates_Data!AL161)</f>
        <v>0.003971</v>
      </c>
      <c r="BU161" s="23" t="n">
        <f aca="false">IF(Rates_Data!AE160&gt;=Rates_Data!AH160,Rates_Data!AL161-Rates_Data!AO161,Rates_Data!AO161-Rates_Data!AL161)</f>
        <v>-0.010032</v>
      </c>
      <c r="BV161" s="23" t="n">
        <f aca="false">IF(Rates_Data!AE160&gt;=Rates_Data!AI160,Rates_Data!AL161-Rates_Data!AP161,Rates_Data!AP161-Rates_Data!AL161)</f>
        <v>0.001273</v>
      </c>
      <c r="BW161" s="23" t="n">
        <f aca="false">IF(Rates_Data!AE160&gt;=Rates_Data!AJ160,Rates_Data!AL161-Rates_Data!AQ161,Rates_Data!AQ161-Rates_Data!AL161)</f>
        <v>0.000512999999999994</v>
      </c>
      <c r="BX161" s="23" t="n">
        <f aca="false">IF(Rates_Data!AF160&gt;=Rates_Data!AG160,Rates_Data!AM161-Rates_Data!AN161,Rates_Data!AN161-Rates_Data!AM161)</f>
        <v>0.010754</v>
      </c>
      <c r="BY161" s="23" t="n">
        <f aca="false">IF(Rates_Data!AF160&gt;=Rates_Data!AH160,Rates_Data!AM161-Rates_Data!AO161,Rates_Data!AO161-Rates_Data!AM161)</f>
        <v>0.003249</v>
      </c>
      <c r="BZ161" s="23" t="n">
        <f aca="false">IF(Rates_Data!AF160&gt;=Rates_Data!AI160,Rates_Data!AM161-Rates_Data!AP161,Rates_Data!AP161-Rates_Data!AM161)</f>
        <v>0.008056</v>
      </c>
      <c r="CA161" s="23" t="n">
        <f aca="false">IF(Rates_Data!AF160&gt;=Rates_Data!AJ160,Rates_Data!AM161-Rates_Data!AQ161,Rates_Data!AQ161-Rates_Data!AM161)</f>
        <v>0.007296</v>
      </c>
      <c r="CB161" s="23" t="n">
        <f aca="false">IF(Rates_Data!AG160&gt;=Rates_Data!AH160,Rates_Data!AN161-Rates_Data!AO161,Rates_Data!AO161-Rates_Data!AN161)</f>
        <v>0.014003</v>
      </c>
      <c r="CC161" s="23" t="n">
        <f aca="false">IF(Rates_Data!AG160&gt;=Rates_Data!AI160,Rates_Data!AN161-Rates_Data!AP161,Rates_Data!AP161-Rates_Data!AN161)</f>
        <v>-0.002698</v>
      </c>
      <c r="CD161" s="23" t="n">
        <f aca="false">IF(Rates_Data!AG160&gt;=Rates_Data!AJ160,Rates_Data!AN161-Rates_Data!AQ161,Rates_Data!AQ161-Rates_Data!AN161)</f>
        <v>-0.00345800000000001</v>
      </c>
      <c r="CE161" s="23" t="n">
        <f aca="false">IF(Rates_Data!AH160&gt;=Rates_Data!AI160,Rates_Data!AO161-Rates_Data!AP161,Rates_Data!AP161-Rates_Data!AO161)</f>
        <v>0.011305</v>
      </c>
      <c r="CF161" s="23" t="n">
        <f aca="false">IF(Rates_Data!AH160&gt;=Rates_Data!AJ160,Rates_Data!AO161-Rates_Data!AQ161,Rates_Data!AQ161-Rates_Data!AO161)</f>
        <v>0.010545</v>
      </c>
      <c r="CG161" s="23" t="n">
        <f aca="false">IF(Rates_Data!AI160&gt;=Rates_Data!AJ160,Rates_Data!AP161-Rates_Data!AQ161,Rates_Data!AQ161-Rates_Data!AP161)</f>
        <v>0.000760000000000006</v>
      </c>
      <c r="CH161" s="27" t="n">
        <f aca="false">IF(ROW()&lt;4+VolLB,"",STDEV(INDEX($BM:$BM,ROW()-VolLB+1):INDEX($BM:$BM,ROW()))*SQRT(12))</f>
        <v>0.0199973137815105</v>
      </c>
      <c r="CI161" s="27" t="n">
        <f aca="false">IF(ROW()&lt;4+VolLB,"",STDEV(INDEX($BN:$BN,ROW()-VolLB+1):INDEX($BN:$BN,ROW()))*SQRT(12))</f>
        <v>0.0194970089388579</v>
      </c>
      <c r="CJ161" s="27" t="n">
        <f aca="false">IF(ROW()&lt;4+VolLB,"",STDEV(INDEX($BO:$BO,ROW()-VolLB+1):INDEX($BO:$BO,ROW()))*SQRT(12))</f>
        <v>0.0235910457853741</v>
      </c>
      <c r="CK161" s="27" t="n">
        <f aca="false">IF(ROW()&lt;4+VolLB,"",STDEV(INDEX($BP:$BP,ROW()-VolLB+1):INDEX($BP:$BP,ROW()))*SQRT(12))</f>
        <v>0.0226134459678939</v>
      </c>
      <c r="CL161" s="27" t="n">
        <f aca="false">IF(ROW()&lt;4+VolLB,"",STDEV(INDEX($BQ:$BQ,ROW()-VolLB+1):INDEX($BQ:$BQ,ROW()))*SQRT(12))</f>
        <v>0.0164540877595812</v>
      </c>
      <c r="CM161" s="27" t="n">
        <f aca="false">IF(ROW()&lt;4+VolLB,"",STDEV(INDEX($BR:$BR,ROW()-VolLB+1):INDEX($BR:$BR,ROW()))*SQRT(12))</f>
        <v>0.0215197685958527</v>
      </c>
      <c r="CN161" s="27" t="n">
        <f aca="false">IF(ROW()&lt;4+VolLB,"",STDEV(INDEX($BS:$BS,ROW()-VolLB+1):INDEX($BS:$BS,ROW()))*SQRT(12))</f>
        <v>0.0194270405569145</v>
      </c>
      <c r="CO161" s="27" t="n">
        <f aca="false">IF(ROW()&lt;4+VolLB,"",STDEV(INDEX($BT:$BT,ROW()-VolLB+1):INDEX($BT:$BT,ROW()))*SQRT(12))</f>
        <v>0.0191248144215086</v>
      </c>
      <c r="CP161" s="27" t="n">
        <f aca="false">IF(ROW()&lt;4+VolLB,"",STDEV(INDEX($BU:$BU,ROW()-VolLB+1):INDEX($BU:$BU,ROW()))*SQRT(12))</f>
        <v>0.0209512075749256</v>
      </c>
      <c r="CQ161" s="27" t="n">
        <f aca="false">IF(ROW()&lt;4+VolLB,"",STDEV(INDEX($BV:$BV,ROW()-VolLB+1):INDEX($BV:$BV,ROW()))*SQRT(12))</f>
        <v>0.0180227062213991</v>
      </c>
      <c r="CR161" s="27" t="n">
        <f aca="false">IF(ROW()&lt;4+VolLB,"",STDEV(INDEX($BW:$BW,ROW()-VolLB+1):INDEX($BW:$BW,ROW()))*SQRT(12))</f>
        <v>0.0153400412875833</v>
      </c>
      <c r="CS161" s="27" t="n">
        <f aca="false">IF(ROW()&lt;4+VolLB,"",STDEV(INDEX($BX:$BX,ROW()-VolLB+1):INDEX($BX:$BX,ROW()))*SQRT(12))</f>
        <v>0.0180306981559361</v>
      </c>
      <c r="CT161" s="27" t="n">
        <f aca="false">IF(ROW()&lt;4+VolLB,"",STDEV(INDEX($BY:$BY,ROW()-VolLB+1):INDEX($BY:$BY,ROW()))*SQRT(12))</f>
        <v>0.0216290454208929</v>
      </c>
      <c r="CU161" s="27" t="n">
        <f aca="false">IF(ROW()&lt;4+VolLB,"",STDEV(INDEX($BZ:$BZ,ROW()-VolLB+1):INDEX($BZ:$BZ,ROW()))*SQRT(12))</f>
        <v>0.0209429452288149</v>
      </c>
      <c r="CV161" s="27" t="n">
        <f aca="false">IF(ROW()&lt;4+VolLB,"",STDEV(INDEX($CA:$CA,ROW()-VolLB+1):INDEX($CA:$CA,ROW()))*SQRT(12))</f>
        <v>0.0195062977083227</v>
      </c>
      <c r="CW161" s="27" t="n">
        <f aca="false">IF(ROW()&lt;4+VolLB,"",STDEV(INDEX($CB:$CB,ROW()-VolLB+1):INDEX($CB:$CB,ROW()))*SQRT(12))</f>
        <v>0.0196154025709147</v>
      </c>
      <c r="CX161" s="27" t="n">
        <f aca="false">IF(ROW()&lt;4+VolLB,"",STDEV(INDEX($CC:$CC,ROW()-VolLB+1):INDEX($CC:$CC,ROW()))*SQRT(12))</f>
        <v>0.0180282672022101</v>
      </c>
      <c r="CY161" s="27" t="n">
        <f aca="false">IF(ROW()&lt;4+VolLB,"",STDEV(INDEX($CD:$CD,ROW()-VolLB+1):INDEX($CD:$CD,ROW()))*SQRT(12))</f>
        <v>0.0162929725531914</v>
      </c>
      <c r="CZ161" s="27" t="n">
        <f aca="false">IF(ROW()&lt;4+VolLB,"",STDEV(INDEX($CE:$CE,ROW()-VolLB+1):INDEX($CE:$CE,ROW()))*SQRT(12))</f>
        <v>0.020874691728776</v>
      </c>
      <c r="DA161" s="27" t="n">
        <f aca="false">IF(ROW()&lt;4+VolLB,"",STDEV(INDEX($CF:$CF,ROW()-VolLB+1):INDEX($CF:$CF,ROW()))*SQRT(12))</f>
        <v>0.0200431765002219</v>
      </c>
      <c r="DB161" s="27" t="n">
        <f aca="false">IF(ROW()&lt;4+VolLB,"",STDEV(INDEX($CG:$CG,ROW()-VolLB+1):INDEX($CG:$CG,ROW()))*SQRT(12))</f>
        <v>0.0163739803486245</v>
      </c>
      <c r="DC161" s="26" t="n">
        <f aca="false">IF(OR(AR161=0,CH161="",CH161=0),0,AR161*MIN(MaxScal,TgtVol/CH161))</f>
        <v>0</v>
      </c>
      <c r="DD161" s="26" t="n">
        <f aca="false">IF(OR(AS161=0,CI161="",CI161=0),0,AS161*MIN(MaxScal,TgtVol/CI161))</f>
        <v>0</v>
      </c>
      <c r="DE161" s="26" t="n">
        <f aca="false">IF(OR(AT161=0,CJ161="",CJ161=0),0,AT161*MIN(MaxScal,TgtVol/CJ161))</f>
        <v>0</v>
      </c>
      <c r="DF161" s="26" t="n">
        <f aca="false">IF(OR(AU161=0,CK161="",CK161=0),0,AU161*MIN(MaxScal,TgtVol/CK161))</f>
        <v>0</v>
      </c>
      <c r="DG161" s="26" t="n">
        <f aca="false">IF(OR(AV161=0,CL161="",CL161=0),0,AV161*MIN(MaxScal,TgtVol/CL161))</f>
        <v>0</v>
      </c>
      <c r="DH161" s="26" t="n">
        <f aca="false">IF(OR(AW161=0,CM161="",CM161=0),0,AW161*MIN(MaxScal,TgtVol/CM161))</f>
        <v>0</v>
      </c>
      <c r="DI161" s="26" t="n">
        <f aca="false">IF(OR(AX161=0,CN161="",CN161=0),0,AX161*MIN(MaxScal,TgtVol/CN161))</f>
        <v>0</v>
      </c>
      <c r="DJ161" s="26" t="n">
        <f aca="false">IF(OR(AY161=0,CO161="",CO161=0),0,AY161*MIN(MaxScal,TgtVol/CO161))</f>
        <v>0</v>
      </c>
      <c r="DK161" s="26" t="n">
        <f aca="false">IF(OR(AZ161=0,CP161="",CP161=0),0,AZ161*MIN(MaxScal,TgtVol/CP161))</f>
        <v>0</v>
      </c>
      <c r="DL161" s="26" t="n">
        <f aca="false">IF(OR(BA161=0,CQ161="",CQ161=0),0,BA161*MIN(MaxScal,TgtVol/CQ161))</f>
        <v>0</v>
      </c>
      <c r="DM161" s="26" t="n">
        <f aca="false">IF(OR(BB161=0,CR161="",CR161=0),0,BB161*MIN(MaxScal,TgtVol/CR161))</f>
        <v>0</v>
      </c>
      <c r="DN161" s="26" t="n">
        <f aca="false">IF(OR(BC161=0,CS161="",CS161=0),0,BC161*MIN(MaxScal,TgtVol/CS161))</f>
        <v>0</v>
      </c>
      <c r="DO161" s="26" t="n">
        <f aca="false">IF(OR(BD161=0,CT161="",CT161=0),0,BD161*MIN(MaxScal,TgtVol/CT161))</f>
        <v>0</v>
      </c>
      <c r="DP161" s="26" t="n">
        <f aca="false">IF(OR(BE161=0,CU161="",CU161=0),0,BE161*MIN(MaxScal,TgtVol/CU161))</f>
        <v>0</v>
      </c>
      <c r="DQ161" s="26" t="n">
        <f aca="false">IF(OR(BF161=0,CV161="",CV161=0),0,BF161*MIN(MaxScal,TgtVol/CV161))</f>
        <v>0</v>
      </c>
      <c r="DR161" s="26" t="n">
        <f aca="false">IF(OR(BG161=0,CW161="",CW161=0),0,BG161*MIN(MaxScal,TgtVol/CW161))</f>
        <v>0</v>
      </c>
      <c r="DS161" s="26" t="n">
        <f aca="false">IF(OR(BH161=0,CX161="",CX161=0),0,BH161*MIN(MaxScal,TgtVol/CX161))</f>
        <v>0</v>
      </c>
      <c r="DT161" s="26" t="n">
        <f aca="false">IF(OR(BI161=0,CY161="",CY161=0),0,BI161*MIN(MaxScal,TgtVol/CY161))</f>
        <v>0</v>
      </c>
      <c r="DU161" s="26" t="n">
        <f aca="false">IF(OR(BJ161=0,CZ161="",CZ161=0),0,BJ161*MIN(MaxScal,TgtVol/CZ161))</f>
        <v>0</v>
      </c>
      <c r="DV161" s="26" t="n">
        <f aca="false">IF(OR(BK161=0,DA161="",DA161=0),0,BK161*MIN(MaxScal,TgtVol/DA161))</f>
        <v>0</v>
      </c>
      <c r="DW161" s="26" t="n">
        <f aca="false">IF(OR(BL161=0,DB161="",DB161=0),0,BL161*MIN(MaxScal,TgtVol/DB161))</f>
        <v>0</v>
      </c>
      <c r="DX161" s="28" t="n">
        <f aca="false">IFERROR(DC160*BM161,"")</f>
        <v>-0</v>
      </c>
      <c r="DY161" s="28" t="n">
        <f aca="false">IFERROR(DD160*BN161,"")</f>
        <v>0</v>
      </c>
      <c r="DZ161" s="28" t="n">
        <f aca="false">IFERROR(DE160*BO161,"")</f>
        <v>-0</v>
      </c>
      <c r="EA161" s="28" t="n">
        <f aca="false">IFERROR(DF160*BP161,"")</f>
        <v>0</v>
      </c>
      <c r="EB161" s="28" t="n">
        <f aca="false">IFERROR(DG160*BQ161,"")</f>
        <v>0</v>
      </c>
      <c r="EC161" s="28" t="n">
        <f aca="false">IFERROR(DH160*BR161,"")</f>
        <v>0</v>
      </c>
      <c r="ED161" s="28" t="n">
        <f aca="false">IFERROR(DI160*BS161,"")</f>
        <v>-0</v>
      </c>
      <c r="EE161" s="28" t="n">
        <f aca="false">IFERROR(DJ160*BT161,"")</f>
        <v>0</v>
      </c>
      <c r="EF161" s="28" t="n">
        <f aca="false">IFERROR(DK160*BU161,"")</f>
        <v>-0</v>
      </c>
      <c r="EG161" s="28" t="n">
        <f aca="false">IFERROR(DL160*BV161,"")</f>
        <v>0</v>
      </c>
      <c r="EH161" s="28" t="n">
        <f aca="false">IFERROR(DM160*BW161,"")</f>
        <v>0</v>
      </c>
      <c r="EI161" s="28" t="n">
        <f aca="false">IFERROR(DN160*BX161,"")</f>
        <v>0</v>
      </c>
      <c r="EJ161" s="28" t="n">
        <f aca="false">IFERROR(DO160*BY161,"")</f>
        <v>0</v>
      </c>
      <c r="EK161" s="28" t="n">
        <f aca="false">IFERROR(DP160*BZ161,"")</f>
        <v>0</v>
      </c>
      <c r="EL161" s="28" t="n">
        <f aca="false">IFERROR(DQ160*CA161,"")</f>
        <v>0</v>
      </c>
      <c r="EM161" s="28" t="n">
        <f aca="false">IFERROR(DR160*CB161,"")</f>
        <v>0</v>
      </c>
      <c r="EN161" s="28" t="n">
        <f aca="false">IFERROR(DS160*CC161,"")</f>
        <v>-0</v>
      </c>
      <c r="EO161" s="28" t="n">
        <f aca="false">IFERROR(DT160*CD161,"")</f>
        <v>-0</v>
      </c>
      <c r="EP161" s="28" t="n">
        <f aca="false">IFERROR(DU160*CE161,"")</f>
        <v>0</v>
      </c>
      <c r="EQ161" s="28" t="n">
        <f aca="false">IFERROR(DV160*CF161,"")</f>
        <v>0</v>
      </c>
      <c r="ER161" s="28" t="n">
        <f aca="false">IFERROR(DW160*CG161,"")</f>
        <v>0</v>
      </c>
      <c r="ES161" s="28" t="n">
        <f aca="false">IF(ROW()=4,"",SUM(DX161:ER161))</f>
        <v>0</v>
      </c>
      <c r="ET161" s="29" t="n">
        <f aca="false">COUNTIF(AR161:BL161,"&gt;0")</f>
        <v>0</v>
      </c>
    </row>
    <row r="162" customFormat="false" ht="15" hidden="false" customHeight="false" outlineLevel="0" collapsed="false">
      <c r="A162" s="19" t="n">
        <v>42825</v>
      </c>
      <c r="B162" s="23" t="n">
        <f aca="false">ABS(Rates_Data!AD162-Rates_Data!AE162)</f>
        <v>0.867440251572327</v>
      </c>
      <c r="C162" s="23" t="n">
        <f aca="false">ABS(Rates_Data!AD162-Rates_Data!AF162)</f>
        <v>0.0904465408805028</v>
      </c>
      <c r="D162" s="23" t="n">
        <f aca="false">ABS(Rates_Data!AD162-Rates_Data!AG162)</f>
        <v>0.0949999999999995</v>
      </c>
      <c r="E162" s="23" t="n">
        <f aca="false">ABS(Rates_Data!AD162-Rates_Data!AH162)</f>
        <v>0.162704402515723</v>
      </c>
      <c r="F162" s="23" t="n">
        <f aca="false">ABS(Rates_Data!AD162-Rates_Data!AI162)</f>
        <v>0.0193018867924526</v>
      </c>
      <c r="G162" s="23" t="n">
        <f aca="false">ABS(Rates_Data!AD162-Rates_Data!AJ162)</f>
        <v>0.13911320754717</v>
      </c>
      <c r="H162" s="23" t="n">
        <f aca="false">ABS(Rates_Data!AE162-Rates_Data!AF162)</f>
        <v>0.95788679245283</v>
      </c>
      <c r="I162" s="23" t="n">
        <f aca="false">ABS(Rates_Data!AE162-Rates_Data!AG162)</f>
        <v>0.962440251572327</v>
      </c>
      <c r="J162" s="23" t="n">
        <f aca="false">ABS(Rates_Data!AE162-Rates_Data!AH162)</f>
        <v>0.704735849056604</v>
      </c>
      <c r="K162" s="23" t="n">
        <f aca="false">ABS(Rates_Data!AE162-Rates_Data!AI162)</f>
        <v>0.88674213836478</v>
      </c>
      <c r="L162" s="23" t="n">
        <f aca="false">ABS(Rates_Data!AE162-Rates_Data!AJ162)</f>
        <v>0.728327044025157</v>
      </c>
      <c r="M162" s="23" t="n">
        <f aca="false">ABS(Rates_Data!AF162-Rates_Data!AG162)</f>
        <v>0.00455345911949669</v>
      </c>
      <c r="N162" s="23" t="n">
        <f aca="false">ABS(Rates_Data!AF162-Rates_Data!AH162)</f>
        <v>0.253150943396226</v>
      </c>
      <c r="O162" s="23" t="n">
        <f aca="false">ABS(Rates_Data!AF162-Rates_Data!AI162)</f>
        <v>0.0711446540880503</v>
      </c>
      <c r="P162" s="23" t="n">
        <f aca="false">ABS(Rates_Data!AF162-Rates_Data!AJ162)</f>
        <v>0.229559748427673</v>
      </c>
      <c r="Q162" s="23" t="n">
        <f aca="false">ABS(Rates_Data!AG162-Rates_Data!AH162)</f>
        <v>0.257704402515723</v>
      </c>
      <c r="R162" s="23" t="n">
        <f aca="false">ABS(Rates_Data!AG162-Rates_Data!AI162)</f>
        <v>0.0756981132075469</v>
      </c>
      <c r="S162" s="23" t="n">
        <f aca="false">ABS(Rates_Data!AG162-Rates_Data!AJ162)</f>
        <v>0.23411320754717</v>
      </c>
      <c r="T162" s="23" t="n">
        <f aca="false">ABS(Rates_Data!AH162-Rates_Data!AI162)</f>
        <v>0.182006289308176</v>
      </c>
      <c r="U162" s="23" t="n">
        <f aca="false">ABS(Rates_Data!AH162-Rates_Data!AJ162)</f>
        <v>0.0235911949685531</v>
      </c>
      <c r="V162" s="23" t="n">
        <f aca="false">ABS(Rates_Data!AI162-Rates_Data!AJ162)</f>
        <v>0.158415094339623</v>
      </c>
      <c r="W162" s="26" t="n">
        <f aca="false">IF(ROW()&lt;4+MinObs-1,"",IFERROR((B162-AVERAGE(B$4:B162))/STDEV(B$4:B162),""))</f>
        <v>1.52494655695243</v>
      </c>
      <c r="X162" s="26" t="n">
        <f aca="false">IF(ROW()&lt;4+MinObs-1,"",IFERROR((C162-AVERAGE(C$4:C162))/STDEV(C$4:C162),""))</f>
        <v>-0.855698077279619</v>
      </c>
      <c r="Y162" s="26" t="n">
        <f aca="false">IF(ROW()&lt;4+MinObs-1,"",IFERROR((D162-AVERAGE(D$4:D162))/STDEV(D$4:D162),""))</f>
        <v>-0.916476017750705</v>
      </c>
      <c r="Z162" s="26" t="n">
        <f aca="false">IF(ROW()&lt;4+MinObs-1,"",IFERROR((E162-AVERAGE(E$4:E162))/STDEV(E$4:E162),""))</f>
        <v>-1.06634607283945</v>
      </c>
      <c r="AA162" s="26" t="n">
        <f aca="false">IF(ROW()&lt;4+MinObs-1,"",IFERROR((F162-AVERAGE(F$4:F162))/STDEV(F$4:F162),""))</f>
        <v>-1.2742658149141</v>
      </c>
      <c r="AB162" s="26" t="n">
        <f aca="false">IF(ROW()&lt;4+MinObs-1,"",IFERROR((G162-AVERAGE(G$4:G162))/STDEV(G$4:G162),""))</f>
        <v>-0.89168791094949</v>
      </c>
      <c r="AC162" s="26" t="n">
        <f aca="false">IF(ROW()&lt;4+MinObs-1,"",IFERROR((H162-AVERAGE(H$4:H162))/STDEV(H$4:H162),""))</f>
        <v>2.29723081212883</v>
      </c>
      <c r="AD162" s="26" t="n">
        <f aca="false">IF(ROW()&lt;4+MinObs-1,"",IFERROR((I162-AVERAGE(I$4:I162))/STDEV(I$4:I162),""))</f>
        <v>1.33693102456502</v>
      </c>
      <c r="AE162" s="26" t="n">
        <f aca="false">IF(ROW()&lt;4+MinObs-1,"",IFERROR((J162-AVERAGE(J$4:J162))/STDEV(J$4:J162),""))</f>
        <v>0.644929487132209</v>
      </c>
      <c r="AF162" s="26" t="n">
        <f aca="false">IF(ROW()&lt;4+MinObs-1,"",IFERROR((K162-AVERAGE(K$4:K162))/STDEV(K$4:K162),""))</f>
        <v>1.11192602881482</v>
      </c>
      <c r="AG162" s="26" t="n">
        <f aca="false">IF(ROW()&lt;4+MinObs-1,"",IFERROR((L162-AVERAGE(L$4:L162))/STDEV(L$4:L162),""))</f>
        <v>0.387720537303539</v>
      </c>
      <c r="AH162" s="26" t="n">
        <f aca="false">IF(ROW()&lt;4+MinObs-1,"",IFERROR((M162-AVERAGE(M$4:M162))/STDEV(M$4:M162),""))</f>
        <v>-1.04364487288495</v>
      </c>
      <c r="AI162" s="26" t="n">
        <f aca="false">IF(ROW()&lt;4+MinObs-1,"",IFERROR((N162-AVERAGE(N$4:N162))/STDEV(N$4:N162),""))</f>
        <v>-0.63768985933791</v>
      </c>
      <c r="AJ162" s="26" t="n">
        <f aca="false">IF(ROW()&lt;4+MinObs-1,"",IFERROR((O162-AVERAGE(O$4:O162))/STDEV(O$4:O162),""))</f>
        <v>-1.09272506385896</v>
      </c>
      <c r="AK162" s="26" t="n">
        <f aca="false">IF(ROW()&lt;4+MinObs-1,"",IFERROR((P162-AVERAGE(P$4:P162))/STDEV(P$4:P162),""))</f>
        <v>-0.714893237041586</v>
      </c>
      <c r="AL162" s="26" t="n">
        <f aca="false">IF(ROW()&lt;4+MinObs-1,"",IFERROR((Q162-AVERAGE(Q$4:Q162))/STDEV(Q$4:Q162),""))</f>
        <v>-0.426080758503328</v>
      </c>
      <c r="AM162" s="26" t="n">
        <f aca="false">IF(ROW()&lt;4+MinObs-1,"",IFERROR((R162-AVERAGE(R$4:R162))/STDEV(R$4:R162),""))</f>
        <v>-0.916115102378899</v>
      </c>
      <c r="AN162" s="26" t="n">
        <f aca="false">IF(ROW()&lt;4+MinObs-1,"",IFERROR((S162-AVERAGE(S$4:S162))/STDEV(S$4:S162),""))</f>
        <v>-0.986201228523205</v>
      </c>
      <c r="AO162" s="26" t="n">
        <f aca="false">IF(ROW()&lt;4+MinObs-1,"",IFERROR((T162-AVERAGE(T$4:T162))/STDEV(T$4:T162),""))</f>
        <v>-1.13762983666766</v>
      </c>
      <c r="AP162" s="26" t="n">
        <f aca="false">IF(ROW()&lt;4+MinObs-1,"",IFERROR((U162-AVERAGE(U$4:U162))/STDEV(U$4:U162),""))</f>
        <v>-1.65975305182732</v>
      </c>
      <c r="AQ162" s="26" t="n">
        <f aca="false">IF(ROW()&lt;4+MinObs-1,"",IFERROR((V162-AVERAGE(V$4:V162))/STDEV(V$4:V162),""))</f>
        <v>-0.872698096467326</v>
      </c>
      <c r="AR162" s="26" t="n">
        <f aca="false">IF(W162="",0,IF(W162&gt;=z4,w4,IF(W162&gt;=z3,w3,IF(W162&gt;=zEntry,w2,IF(AND(W162&gt;=ExitZ,AR161&gt;0),w2,0)))))</f>
        <v>0</v>
      </c>
      <c r="AS162" s="26" t="n">
        <f aca="false">IF(X162="",0,IF(X162&gt;=z4,w4,IF(X162&gt;=z3,w3,IF(X162&gt;=zEntry,w2,IF(AND(X162&gt;=ExitZ,AS161&gt;0),w2,0)))))</f>
        <v>0</v>
      </c>
      <c r="AT162" s="26" t="n">
        <f aca="false">IF(Y162="",0,IF(Y162&gt;=z4,w4,IF(Y162&gt;=z3,w3,IF(Y162&gt;=zEntry,w2,IF(AND(Y162&gt;=ExitZ,AT161&gt;0),w2,0)))))</f>
        <v>0</v>
      </c>
      <c r="AU162" s="26" t="n">
        <f aca="false">IF(Z162="",0,IF(Z162&gt;=z4,w4,IF(Z162&gt;=z3,w3,IF(Z162&gt;=zEntry,w2,IF(AND(Z162&gt;=ExitZ,AU161&gt;0),w2,0)))))</f>
        <v>0</v>
      </c>
      <c r="AV162" s="26" t="n">
        <f aca="false">IF(AA162="",0,IF(AA162&gt;=z4,w4,IF(AA162&gt;=z3,w3,IF(AA162&gt;=zEntry,w2,IF(AND(AA162&gt;=ExitZ,AV161&gt;0),w2,0)))))</f>
        <v>0</v>
      </c>
      <c r="AW162" s="26" t="n">
        <f aca="false">IF(AB162="",0,IF(AB162&gt;=z4,w4,IF(AB162&gt;=z3,w3,IF(AB162&gt;=zEntry,w2,IF(AND(AB162&gt;=ExitZ,AW161&gt;0),w2,0)))))</f>
        <v>0</v>
      </c>
      <c r="AX162" s="26" t="n">
        <f aca="false">IF(AC162="",0,IF(AC162&gt;=z4,w4,IF(AC162&gt;=z3,w3,IF(AC162&gt;=zEntry,w2,IF(AND(AC162&gt;=ExitZ,AX161&gt;0),w2,0)))))</f>
        <v>1</v>
      </c>
      <c r="AY162" s="26" t="n">
        <f aca="false">IF(AD162="",0,IF(AD162&gt;=z4,w4,IF(AD162&gt;=z3,w3,IF(AD162&gt;=zEntry,w2,IF(AND(AD162&gt;=ExitZ,AY161&gt;0),w2,0)))))</f>
        <v>0</v>
      </c>
      <c r="AZ162" s="26" t="n">
        <f aca="false">IF(AE162="",0,IF(AE162&gt;=z4,w4,IF(AE162&gt;=z3,w3,IF(AE162&gt;=zEntry,w2,IF(AND(AE162&gt;=ExitZ,AZ161&gt;0),w2,0)))))</f>
        <v>0</v>
      </c>
      <c r="BA162" s="26" t="n">
        <f aca="false">IF(AF162="",0,IF(AF162&gt;=z4,w4,IF(AF162&gt;=z3,w3,IF(AF162&gt;=zEntry,w2,IF(AND(AF162&gt;=ExitZ,BA161&gt;0),w2,0)))))</f>
        <v>0</v>
      </c>
      <c r="BB162" s="26" t="n">
        <f aca="false">IF(AG162="",0,IF(AG162&gt;=z4,w4,IF(AG162&gt;=z3,w3,IF(AG162&gt;=zEntry,w2,IF(AND(AG162&gt;=ExitZ,BB161&gt;0),w2,0)))))</f>
        <v>0</v>
      </c>
      <c r="BC162" s="26" t="n">
        <f aca="false">IF(AH162="",0,IF(AH162&gt;=z4,w4,IF(AH162&gt;=z3,w3,IF(AH162&gt;=zEntry,w2,IF(AND(AH162&gt;=ExitZ,BC161&gt;0),w2,0)))))</f>
        <v>0</v>
      </c>
      <c r="BD162" s="26" t="n">
        <f aca="false">IF(AI162="",0,IF(AI162&gt;=z4,w4,IF(AI162&gt;=z3,w3,IF(AI162&gt;=zEntry,w2,IF(AND(AI162&gt;=ExitZ,BD161&gt;0),w2,0)))))</f>
        <v>0</v>
      </c>
      <c r="BE162" s="26" t="n">
        <f aca="false">IF(AJ162="",0,IF(AJ162&gt;=z4,w4,IF(AJ162&gt;=z3,w3,IF(AJ162&gt;=zEntry,w2,IF(AND(AJ162&gt;=ExitZ,BE161&gt;0),w2,0)))))</f>
        <v>0</v>
      </c>
      <c r="BF162" s="26" t="n">
        <f aca="false">IF(AK162="",0,IF(AK162&gt;=z4,w4,IF(AK162&gt;=z3,w3,IF(AK162&gt;=zEntry,w2,IF(AND(AK162&gt;=ExitZ,BF161&gt;0),w2,0)))))</f>
        <v>0</v>
      </c>
      <c r="BG162" s="26" t="n">
        <f aca="false">IF(AL162="",0,IF(AL162&gt;=z4,w4,IF(AL162&gt;=z3,w3,IF(AL162&gt;=zEntry,w2,IF(AND(AL162&gt;=ExitZ,BG161&gt;0),w2,0)))))</f>
        <v>0</v>
      </c>
      <c r="BH162" s="26" t="n">
        <f aca="false">IF(AM162="",0,IF(AM162&gt;=z4,w4,IF(AM162&gt;=z3,w3,IF(AM162&gt;=zEntry,w2,IF(AND(AM162&gt;=ExitZ,BH161&gt;0),w2,0)))))</f>
        <v>0</v>
      </c>
      <c r="BI162" s="26" t="n">
        <f aca="false">IF(AN162="",0,IF(AN162&gt;=z4,w4,IF(AN162&gt;=z3,w3,IF(AN162&gt;=zEntry,w2,IF(AND(AN162&gt;=ExitZ,BI161&gt;0),w2,0)))))</f>
        <v>0</v>
      </c>
      <c r="BJ162" s="26" t="n">
        <f aca="false">IF(AO162="",0,IF(AO162&gt;=z4,w4,IF(AO162&gt;=z3,w3,IF(AO162&gt;=zEntry,w2,IF(AND(AO162&gt;=ExitZ,BJ161&gt;0),w2,0)))))</f>
        <v>0</v>
      </c>
      <c r="BK162" s="26" t="n">
        <f aca="false">IF(AP162="",0,IF(AP162&gt;=z4,w4,IF(AP162&gt;=z3,w3,IF(AP162&gt;=zEntry,w2,IF(AND(AP162&gt;=ExitZ,BK161&gt;0),w2,0)))))</f>
        <v>0</v>
      </c>
      <c r="BL162" s="26" t="n">
        <f aca="false">IF(AQ162="",0,IF(AQ162&gt;=z4,w4,IF(AQ162&gt;=z3,w3,IF(AQ162&gt;=zEntry,w2,IF(AND(AQ162&gt;=ExitZ,BL161&gt;0),w2,0)))))</f>
        <v>0</v>
      </c>
      <c r="BM162" s="23" t="n">
        <f aca="false">IF(Rates_Data!AD161&gt;=Rates_Data!AE161,Rates_Data!AK162-Rates_Data!AL162,Rates_Data!AL162-Rates_Data!AK162)</f>
        <v>0.004256</v>
      </c>
      <c r="BN162" s="23" t="n">
        <f aca="false">IF(Rates_Data!AD161&gt;=Rates_Data!AF161,Rates_Data!AK162-Rates_Data!AM162,Rates_Data!AM162-Rates_Data!AK162)</f>
        <v>0.000550999999999999</v>
      </c>
      <c r="BO162" s="23" t="n">
        <f aca="false">IF(Rates_Data!AD161&gt;=Rates_Data!AG161,Rates_Data!AK162-Rates_Data!AN162,Rates_Data!AN162-Rates_Data!AK162)</f>
        <v>0.010013</v>
      </c>
      <c r="BP162" s="23" t="n">
        <f aca="false">IF(Rates_Data!AD161&gt;=Rates_Data!AH161,Rates_Data!AK162-Rates_Data!AO162,Rates_Data!AO162-Rates_Data!AK162)</f>
        <v>-0.002261</v>
      </c>
      <c r="BQ162" s="23" t="n">
        <f aca="false">IF(Rates_Data!AD161&gt;=Rates_Data!AI161,Rates_Data!AK162-Rates_Data!AP162,Rates_Data!AP162-Rates_Data!AK162)</f>
        <v>-0.002603</v>
      </c>
      <c r="BR162" s="23" t="n">
        <f aca="false">IF(Rates_Data!AD161&gt;=Rates_Data!AJ161,Rates_Data!AK162-Rates_Data!AQ162,Rates_Data!AQ162-Rates_Data!AK162)</f>
        <v>0.002185</v>
      </c>
      <c r="BS162" s="23" t="n">
        <f aca="false">IF(Rates_Data!AE161&gt;=Rates_Data!AF161,Rates_Data!AL162-Rates_Data!AM162,Rates_Data!AM162-Rates_Data!AL162)</f>
        <v>0.003705</v>
      </c>
      <c r="BT162" s="23" t="n">
        <f aca="false">IF(Rates_Data!AE161&gt;=Rates_Data!AG161,Rates_Data!AL162-Rates_Data!AN162,Rates_Data!AN162-Rates_Data!AL162)</f>
        <v>-0.00575700000000001</v>
      </c>
      <c r="BU162" s="23" t="n">
        <f aca="false">IF(Rates_Data!AE161&gt;=Rates_Data!AH161,Rates_Data!AL162-Rates_Data!AO162,Rates_Data!AO162-Rates_Data!AL162)</f>
        <v>0.006517</v>
      </c>
      <c r="BV162" s="23" t="n">
        <f aca="false">IF(Rates_Data!AE161&gt;=Rates_Data!AI161,Rates_Data!AL162-Rates_Data!AP162,Rates_Data!AP162-Rates_Data!AL162)</f>
        <v>0.001653</v>
      </c>
      <c r="BW162" s="23" t="n">
        <f aca="false">IF(Rates_Data!AE161&gt;=Rates_Data!AJ161,Rates_Data!AL162-Rates_Data!AQ162,Rates_Data!AQ162-Rates_Data!AL162)</f>
        <v>0.002071</v>
      </c>
      <c r="BX162" s="23" t="n">
        <f aca="false">IF(Rates_Data!AF161&gt;=Rates_Data!AG161,Rates_Data!AM162-Rates_Data!AN162,Rates_Data!AN162-Rates_Data!AM162)</f>
        <v>0.00946200000000001</v>
      </c>
      <c r="BY162" s="23" t="n">
        <f aca="false">IF(Rates_Data!AF161&gt;=Rates_Data!AH161,Rates_Data!AM162-Rates_Data!AO162,Rates_Data!AO162-Rates_Data!AM162)</f>
        <v>0.002812</v>
      </c>
      <c r="BZ162" s="23" t="n">
        <f aca="false">IF(Rates_Data!AF161&gt;=Rates_Data!AI161,Rates_Data!AM162-Rates_Data!AP162,Rates_Data!AP162-Rates_Data!AM162)</f>
        <v>-0.002052</v>
      </c>
      <c r="CA162" s="23" t="n">
        <f aca="false">IF(Rates_Data!AF161&gt;=Rates_Data!AJ161,Rates_Data!AM162-Rates_Data!AQ162,Rates_Data!AQ162-Rates_Data!AM162)</f>
        <v>0.001634</v>
      </c>
      <c r="CB162" s="23" t="n">
        <f aca="false">IF(Rates_Data!AG161&gt;=Rates_Data!AH161,Rates_Data!AN162-Rates_Data!AO162,Rates_Data!AO162-Rates_Data!AN162)</f>
        <v>0.012274</v>
      </c>
      <c r="CC162" s="23" t="n">
        <f aca="false">IF(Rates_Data!AG161&gt;=Rates_Data!AI161,Rates_Data!AN162-Rates_Data!AP162,Rates_Data!AP162-Rates_Data!AN162)</f>
        <v>0.00741</v>
      </c>
      <c r="CD162" s="23" t="n">
        <f aca="false">IF(Rates_Data!AG161&gt;=Rates_Data!AJ161,Rates_Data!AN162-Rates_Data!AQ162,Rates_Data!AQ162-Rates_Data!AN162)</f>
        <v>-0.00782800000000001</v>
      </c>
      <c r="CE162" s="23" t="n">
        <f aca="false">IF(Rates_Data!AH161&gt;=Rates_Data!AI161,Rates_Data!AO162-Rates_Data!AP162,Rates_Data!AP162-Rates_Data!AO162)</f>
        <v>-0.004864</v>
      </c>
      <c r="CF162" s="23" t="n">
        <f aca="false">IF(Rates_Data!AH161&gt;=Rates_Data!AJ161,Rates_Data!AO162-Rates_Data!AQ162,Rates_Data!AQ162-Rates_Data!AO162)</f>
        <v>0.004446</v>
      </c>
      <c r="CG162" s="23" t="n">
        <f aca="false">IF(Rates_Data!AI161&gt;=Rates_Data!AJ161,Rates_Data!AP162-Rates_Data!AQ162,Rates_Data!AQ162-Rates_Data!AP162)</f>
        <v>-0.000418000000000005</v>
      </c>
      <c r="CH162" s="27" t="n">
        <f aca="false">IF(ROW()&lt;4+VolLB,"",STDEV(INDEX($BM:$BM,ROW()-VolLB+1):INDEX($BM:$BM,ROW()))*SQRT(12))</f>
        <v>0.0199768462995587</v>
      </c>
      <c r="CI162" s="27" t="n">
        <f aca="false">IF(ROW()&lt;4+VolLB,"",STDEV(INDEX($BN:$BN,ROW()-VolLB+1):INDEX($BN:$BN,ROW()))*SQRT(12))</f>
        <v>0.0194856912628338</v>
      </c>
      <c r="CJ162" s="27" t="n">
        <f aca="false">IF(ROW()&lt;4+VolLB,"",STDEV(INDEX($BO:$BO,ROW()-VolLB+1):INDEX($BO:$BO,ROW()))*SQRT(12))</f>
        <v>0.0239943901608371</v>
      </c>
      <c r="CK162" s="27" t="n">
        <f aca="false">IF(ROW()&lt;4+VolLB,"",STDEV(INDEX($BP:$BP,ROW()-VolLB+1):INDEX($BP:$BP,ROW()))*SQRT(12))</f>
        <v>0.0226414546350378</v>
      </c>
      <c r="CL162" s="27" t="n">
        <f aca="false">IF(ROW()&lt;4+VolLB,"",STDEV(INDEX($BQ:$BQ,ROW()-VolLB+1):INDEX($BQ:$BQ,ROW()))*SQRT(12))</f>
        <v>0.0165684294450678</v>
      </c>
      <c r="CM162" s="27" t="n">
        <f aca="false">IF(ROW()&lt;4+VolLB,"",STDEV(INDEX($BR:$BR,ROW()-VolLB+1):INDEX($BR:$BR,ROW()))*SQRT(12))</f>
        <v>0.0215410284219716</v>
      </c>
      <c r="CN162" s="27" t="n">
        <f aca="false">IF(ROW()&lt;4+VolLB,"",STDEV(INDEX($BS:$BS,ROW()-VolLB+1):INDEX($BS:$BS,ROW()))*SQRT(12))</f>
        <v>0.0193767691097699</v>
      </c>
      <c r="CO162" s="27" t="n">
        <f aca="false">IF(ROW()&lt;4+VolLB,"",STDEV(INDEX($BT:$BT,ROW()-VolLB+1):INDEX($BT:$BT,ROW()))*SQRT(12))</f>
        <v>0.0192522126161916</v>
      </c>
      <c r="CP162" s="27" t="n">
        <f aca="false">IF(ROW()&lt;4+VolLB,"",STDEV(INDEX($BU:$BU,ROW()-VolLB+1):INDEX($BU:$BU,ROW()))*SQRT(12))</f>
        <v>0.02118174958622</v>
      </c>
      <c r="CQ162" s="27" t="n">
        <f aca="false">IF(ROW()&lt;4+VolLB,"",STDEV(INDEX($BV:$BV,ROW()-VolLB+1):INDEX($BV:$BV,ROW()))*SQRT(12))</f>
        <v>0.0179081349780058</v>
      </c>
      <c r="CR162" s="27" t="n">
        <f aca="false">IF(ROW()&lt;4+VolLB,"",STDEV(INDEX($BW:$BW,ROW()-VolLB+1):INDEX($BW:$BW,ROW()))*SQRT(12))</f>
        <v>0.0150647629156506</v>
      </c>
      <c r="CS162" s="27" t="n">
        <f aca="false">IF(ROW()&lt;4+VolLB,"",STDEV(INDEX($BX:$BX,ROW()-VolLB+1):INDEX($BX:$BX,ROW()))*SQRT(12))</f>
        <v>0.0186402593380692</v>
      </c>
      <c r="CT162" s="27" t="n">
        <f aca="false">IF(ROW()&lt;4+VolLB,"",STDEV(INDEX($BY:$BY,ROW()-VolLB+1):INDEX($BY:$BY,ROW()))*SQRT(12))</f>
        <v>0.0216603149183456</v>
      </c>
      <c r="CU162" s="27" t="n">
        <f aca="false">IF(ROW()&lt;4+VolLB,"",STDEV(INDEX($BZ:$BZ,ROW()-VolLB+1):INDEX($BZ:$BZ,ROW()))*SQRT(12))</f>
        <v>0.0209760557280143</v>
      </c>
      <c r="CV162" s="27" t="n">
        <f aca="false">IF(ROW()&lt;4+VolLB,"",STDEV(INDEX($CA:$CA,ROW()-VolLB+1):INDEX($CA:$CA,ROW()))*SQRT(12))</f>
        <v>0.01952002671739</v>
      </c>
      <c r="CW162" s="27" t="n">
        <f aca="false">IF(ROW()&lt;4+VolLB,"",STDEV(INDEX($CB:$CB,ROW()-VolLB+1):INDEX($CB:$CB,ROW()))*SQRT(12))</f>
        <v>0.0204663283626453</v>
      </c>
      <c r="CX162" s="27" t="n">
        <f aca="false">IF(ROW()&lt;4+VolLB,"",STDEV(INDEX($CC:$CC,ROW()-VolLB+1):INDEX($CC:$CC,ROW()))*SQRT(12))</f>
        <v>0.0184011545103639</v>
      </c>
      <c r="CY162" s="27" t="n">
        <f aca="false">IF(ROW()&lt;4+VolLB,"",STDEV(INDEX($CD:$CD,ROW()-VolLB+1):INDEX($CD:$CD,ROW()))*SQRT(12))</f>
        <v>0.0169224798891888</v>
      </c>
      <c r="CZ162" s="27" t="n">
        <f aca="false">IF(ROW()&lt;4+VolLB,"",STDEV(INDEX($CE:$CE,ROW()-VolLB+1):INDEX($CE:$CE,ROW()))*SQRT(12))</f>
        <v>0.0210692660328238</v>
      </c>
      <c r="DA162" s="27" t="n">
        <f aca="false">IF(ROW()&lt;4+VolLB,"",STDEV(INDEX($CF:$CF,ROW()-VolLB+1):INDEX($CF:$CF,ROW()))*SQRT(12))</f>
        <v>0.0201665937091164</v>
      </c>
      <c r="DB162" s="27" t="n">
        <f aca="false">IF(ROW()&lt;4+VolLB,"",STDEV(INDEX($CG:$CG,ROW()-VolLB+1):INDEX($CG:$CG,ROW()))*SQRT(12))</f>
        <v>0.0163822826794826</v>
      </c>
      <c r="DC162" s="26" t="n">
        <f aca="false">IF(OR(AR162=0,CH162="",CH162=0),0,AR162*MIN(MaxScal,TgtVol/CH162))</f>
        <v>0</v>
      </c>
      <c r="DD162" s="26" t="n">
        <f aca="false">IF(OR(AS162=0,CI162="",CI162=0),0,AS162*MIN(MaxScal,TgtVol/CI162))</f>
        <v>0</v>
      </c>
      <c r="DE162" s="26" t="n">
        <f aca="false">IF(OR(AT162=0,CJ162="",CJ162=0),0,AT162*MIN(MaxScal,TgtVol/CJ162))</f>
        <v>0</v>
      </c>
      <c r="DF162" s="26" t="n">
        <f aca="false">IF(OR(AU162=0,CK162="",CK162=0),0,AU162*MIN(MaxScal,TgtVol/CK162))</f>
        <v>0</v>
      </c>
      <c r="DG162" s="26" t="n">
        <f aca="false">IF(OR(AV162=0,CL162="",CL162=0),0,AV162*MIN(MaxScal,TgtVol/CL162))</f>
        <v>0</v>
      </c>
      <c r="DH162" s="26" t="n">
        <f aca="false">IF(OR(AW162=0,CM162="",CM162=0),0,AW162*MIN(MaxScal,TgtVol/CM162))</f>
        <v>0</v>
      </c>
      <c r="DI162" s="26" t="n">
        <f aca="false">IF(OR(AX162=0,CN162="",CN162=0),0,AX162*MIN(MaxScal,TgtVol/CN162))</f>
        <v>1.03216381878214</v>
      </c>
      <c r="DJ162" s="26" t="n">
        <f aca="false">IF(OR(AY162=0,CO162="",CO162=0),0,AY162*MIN(MaxScal,TgtVol/CO162))</f>
        <v>0</v>
      </c>
      <c r="DK162" s="26" t="n">
        <f aca="false">IF(OR(AZ162=0,CP162="",CP162=0),0,AZ162*MIN(MaxScal,TgtVol/CP162))</f>
        <v>0</v>
      </c>
      <c r="DL162" s="26" t="n">
        <f aca="false">IF(OR(BA162=0,CQ162="",CQ162=0),0,BA162*MIN(MaxScal,TgtVol/CQ162))</f>
        <v>0</v>
      </c>
      <c r="DM162" s="26" t="n">
        <f aca="false">IF(OR(BB162=0,CR162="",CR162=0),0,BB162*MIN(MaxScal,TgtVol/CR162))</f>
        <v>0</v>
      </c>
      <c r="DN162" s="26" t="n">
        <f aca="false">IF(OR(BC162=0,CS162="",CS162=0),0,BC162*MIN(MaxScal,TgtVol/CS162))</f>
        <v>0</v>
      </c>
      <c r="DO162" s="26" t="n">
        <f aca="false">IF(OR(BD162=0,CT162="",CT162=0),0,BD162*MIN(MaxScal,TgtVol/CT162))</f>
        <v>0</v>
      </c>
      <c r="DP162" s="26" t="n">
        <f aca="false">IF(OR(BE162=0,CU162="",CU162=0),0,BE162*MIN(MaxScal,TgtVol/CU162))</f>
        <v>0</v>
      </c>
      <c r="DQ162" s="26" t="n">
        <f aca="false">IF(OR(BF162=0,CV162="",CV162=0),0,BF162*MIN(MaxScal,TgtVol/CV162))</f>
        <v>0</v>
      </c>
      <c r="DR162" s="26" t="n">
        <f aca="false">IF(OR(BG162=0,CW162="",CW162=0),0,BG162*MIN(MaxScal,TgtVol/CW162))</f>
        <v>0</v>
      </c>
      <c r="DS162" s="26" t="n">
        <f aca="false">IF(OR(BH162=0,CX162="",CX162=0),0,BH162*MIN(MaxScal,TgtVol/CX162))</f>
        <v>0</v>
      </c>
      <c r="DT162" s="26" t="n">
        <f aca="false">IF(OR(BI162=0,CY162="",CY162=0),0,BI162*MIN(MaxScal,TgtVol/CY162))</f>
        <v>0</v>
      </c>
      <c r="DU162" s="26" t="n">
        <f aca="false">IF(OR(BJ162=0,CZ162="",CZ162=0),0,BJ162*MIN(MaxScal,TgtVol/CZ162))</f>
        <v>0</v>
      </c>
      <c r="DV162" s="26" t="n">
        <f aca="false">IF(OR(BK162=0,DA162="",DA162=0),0,BK162*MIN(MaxScal,TgtVol/DA162))</f>
        <v>0</v>
      </c>
      <c r="DW162" s="26" t="n">
        <f aca="false">IF(OR(BL162=0,DB162="",DB162=0),0,BL162*MIN(MaxScal,TgtVol/DB162))</f>
        <v>0</v>
      </c>
      <c r="DX162" s="28" t="n">
        <f aca="false">IFERROR(DC161*BM162,"")</f>
        <v>0</v>
      </c>
      <c r="DY162" s="28" t="n">
        <f aca="false">IFERROR(DD161*BN162,"")</f>
        <v>0</v>
      </c>
      <c r="DZ162" s="28" t="n">
        <f aca="false">IFERROR(DE161*BO162,"")</f>
        <v>0</v>
      </c>
      <c r="EA162" s="28" t="n">
        <f aca="false">IFERROR(DF161*BP162,"")</f>
        <v>-0</v>
      </c>
      <c r="EB162" s="28" t="n">
        <f aca="false">IFERROR(DG161*BQ162,"")</f>
        <v>-0</v>
      </c>
      <c r="EC162" s="28" t="n">
        <f aca="false">IFERROR(DH161*BR162,"")</f>
        <v>0</v>
      </c>
      <c r="ED162" s="28" t="n">
        <f aca="false">IFERROR(DI161*BS162,"")</f>
        <v>0</v>
      </c>
      <c r="EE162" s="28" t="n">
        <f aca="false">IFERROR(DJ161*BT162,"")</f>
        <v>-0</v>
      </c>
      <c r="EF162" s="28" t="n">
        <f aca="false">IFERROR(DK161*BU162,"")</f>
        <v>0</v>
      </c>
      <c r="EG162" s="28" t="n">
        <f aca="false">IFERROR(DL161*BV162,"")</f>
        <v>0</v>
      </c>
      <c r="EH162" s="28" t="n">
        <f aca="false">IFERROR(DM161*BW162,"")</f>
        <v>0</v>
      </c>
      <c r="EI162" s="28" t="n">
        <f aca="false">IFERROR(DN161*BX162,"")</f>
        <v>0</v>
      </c>
      <c r="EJ162" s="28" t="n">
        <f aca="false">IFERROR(DO161*BY162,"")</f>
        <v>0</v>
      </c>
      <c r="EK162" s="28" t="n">
        <f aca="false">IFERROR(DP161*BZ162,"")</f>
        <v>-0</v>
      </c>
      <c r="EL162" s="28" t="n">
        <f aca="false">IFERROR(DQ161*CA162,"")</f>
        <v>0</v>
      </c>
      <c r="EM162" s="28" t="n">
        <f aca="false">IFERROR(DR161*CB162,"")</f>
        <v>0</v>
      </c>
      <c r="EN162" s="28" t="n">
        <f aca="false">IFERROR(DS161*CC162,"")</f>
        <v>0</v>
      </c>
      <c r="EO162" s="28" t="n">
        <f aca="false">IFERROR(DT161*CD162,"")</f>
        <v>-0</v>
      </c>
      <c r="EP162" s="28" t="n">
        <f aca="false">IFERROR(DU161*CE162,"")</f>
        <v>-0</v>
      </c>
      <c r="EQ162" s="28" t="n">
        <f aca="false">IFERROR(DV161*CF162,"")</f>
        <v>0</v>
      </c>
      <c r="ER162" s="28" t="n">
        <f aca="false">IFERROR(DW161*CG162,"")</f>
        <v>-0</v>
      </c>
      <c r="ES162" s="28" t="n">
        <f aca="false">IF(ROW()=4,"",SUM(DX162:ER162))</f>
        <v>0</v>
      </c>
      <c r="ET162" s="29" t="n">
        <f aca="false">COUNTIF(AR162:BL162,"&gt;0")</f>
        <v>1</v>
      </c>
    </row>
    <row r="163" customFormat="false" ht="15" hidden="false" customHeight="false" outlineLevel="0" collapsed="false">
      <c r="A163" s="19" t="n">
        <v>42855</v>
      </c>
      <c r="B163" s="23" t="n">
        <f aca="false">ABS(Rates_Data!AD163-Rates_Data!AE163)</f>
        <v>0.853075</v>
      </c>
      <c r="C163" s="23" t="n">
        <f aca="false">ABS(Rates_Data!AD163-Rates_Data!AF163)</f>
        <v>0.00839375000000017</v>
      </c>
      <c r="D163" s="23" t="n">
        <f aca="false">ABS(Rates_Data!AD163-Rates_Data!AG163)</f>
        <v>0.1450875</v>
      </c>
      <c r="E163" s="23" t="n">
        <f aca="false">ABS(Rates_Data!AD163-Rates_Data!AH163)</f>
        <v>0.0712562499999999</v>
      </c>
      <c r="F163" s="23" t="n">
        <f aca="false">ABS(Rates_Data!AD163-Rates_Data!AI163)</f>
        <v>0.0221625000000001</v>
      </c>
      <c r="G163" s="23" t="n">
        <f aca="false">ABS(Rates_Data!AD163-Rates_Data!AJ163)</f>
        <v>0.16010625</v>
      </c>
      <c r="H163" s="23" t="n">
        <f aca="false">ABS(Rates_Data!AE163-Rates_Data!AF163)</f>
        <v>0.86146875</v>
      </c>
      <c r="I163" s="23" t="n">
        <f aca="false">ABS(Rates_Data!AE163-Rates_Data!AG163)</f>
        <v>0.9981625</v>
      </c>
      <c r="J163" s="23" t="n">
        <f aca="false">ABS(Rates_Data!AE163-Rates_Data!AH163)</f>
        <v>0.78181875</v>
      </c>
      <c r="K163" s="23" t="n">
        <f aca="false">ABS(Rates_Data!AE163-Rates_Data!AI163)</f>
        <v>0.8752375</v>
      </c>
      <c r="L163" s="23" t="n">
        <f aca="false">ABS(Rates_Data!AE163-Rates_Data!AJ163)</f>
        <v>0.69296875</v>
      </c>
      <c r="M163" s="23" t="n">
        <f aca="false">ABS(Rates_Data!AF163-Rates_Data!AG163)</f>
        <v>0.13669375</v>
      </c>
      <c r="N163" s="23" t="n">
        <f aca="false">ABS(Rates_Data!AF163-Rates_Data!AH163)</f>
        <v>0.0796500000000001</v>
      </c>
      <c r="O163" s="23" t="n">
        <f aca="false">ABS(Rates_Data!AF163-Rates_Data!AI163)</f>
        <v>0.0137687499999999</v>
      </c>
      <c r="P163" s="23" t="n">
        <f aca="false">ABS(Rates_Data!AF163-Rates_Data!AJ163)</f>
        <v>0.1685</v>
      </c>
      <c r="Q163" s="23" t="n">
        <f aca="false">ABS(Rates_Data!AG163-Rates_Data!AH163)</f>
        <v>0.21634375</v>
      </c>
      <c r="R163" s="23" t="n">
        <f aca="false">ABS(Rates_Data!AG163-Rates_Data!AI163)</f>
        <v>0.122925</v>
      </c>
      <c r="S163" s="23" t="n">
        <f aca="false">ABS(Rates_Data!AG163-Rates_Data!AJ163)</f>
        <v>0.30519375</v>
      </c>
      <c r="T163" s="23" t="n">
        <f aca="false">ABS(Rates_Data!AH163-Rates_Data!AI163)</f>
        <v>0.09341875</v>
      </c>
      <c r="U163" s="23" t="n">
        <f aca="false">ABS(Rates_Data!AH163-Rates_Data!AJ163)</f>
        <v>0.0888500000000001</v>
      </c>
      <c r="V163" s="23" t="n">
        <f aca="false">ABS(Rates_Data!AI163-Rates_Data!AJ163)</f>
        <v>0.18226875</v>
      </c>
      <c r="W163" s="26" t="n">
        <f aca="false">IF(ROW()&lt;4+MinObs-1,"",IFERROR((B163-AVERAGE(B$4:B163))/STDEV(B$4:B163),""))</f>
        <v>1.46370865288369</v>
      </c>
      <c r="X163" s="26" t="n">
        <f aca="false">IF(ROW()&lt;4+MinObs-1,"",IFERROR((C163-AVERAGE(C$4:C163))/STDEV(C$4:C163),""))</f>
        <v>-1.119334366762</v>
      </c>
      <c r="Y163" s="26" t="n">
        <f aca="false">IF(ROW()&lt;4+MinObs-1,"",IFERROR((D163-AVERAGE(D$4:D163))/STDEV(D$4:D163),""))</f>
        <v>-0.799693682728492</v>
      </c>
      <c r="Z163" s="26" t="n">
        <f aca="false">IF(ROW()&lt;4+MinObs-1,"",IFERROR((E163-AVERAGE(E$4:E163))/STDEV(E$4:E163),""))</f>
        <v>-1.27209208878518</v>
      </c>
      <c r="AA163" s="26" t="n">
        <f aca="false">IF(ROW()&lt;4+MinObs-1,"",IFERROR((F163-AVERAGE(F$4:F163))/STDEV(F$4:F163),""))</f>
        <v>-1.25692386814596</v>
      </c>
      <c r="AB163" s="26" t="n">
        <f aca="false">IF(ROW()&lt;4+MinObs-1,"",IFERROR((G163-AVERAGE(G$4:G163))/STDEV(G$4:G163),""))</f>
        <v>-0.828904797146085</v>
      </c>
      <c r="AC163" s="26" t="n">
        <f aca="false">IF(ROW()&lt;4+MinObs-1,"",IFERROR((H163-AVERAGE(H$4:H163))/STDEV(H$4:H163),""))</f>
        <v>1.90575298337399</v>
      </c>
      <c r="AD163" s="26" t="n">
        <f aca="false">IF(ROW()&lt;4+MinObs-1,"",IFERROR((I163-AVERAGE(I$4:I163))/STDEV(I$4:I163),""))</f>
        <v>1.41178623956212</v>
      </c>
      <c r="AE163" s="26" t="n">
        <f aca="false">IF(ROW()&lt;4+MinObs-1,"",IFERROR((J163-AVERAGE(J$4:J163))/STDEV(J$4:J163),""))</f>
        <v>0.87626697911909</v>
      </c>
      <c r="AF163" s="26" t="n">
        <f aca="false">IF(ROW()&lt;4+MinObs-1,"",IFERROR((K163-AVERAGE(K$4:K163))/STDEV(K$4:K163),""))</f>
        <v>1.07504384248307</v>
      </c>
      <c r="AG163" s="26" t="n">
        <f aca="false">IF(ROW()&lt;4+MinObs-1,"",IFERROR((L163-AVERAGE(L$4:L163))/STDEV(L$4:L163),""))</f>
        <v>0.313393978450898</v>
      </c>
      <c r="AH163" s="26" t="n">
        <f aca="false">IF(ROW()&lt;4+MinObs-1,"",IFERROR((M163-AVERAGE(M$4:M163))/STDEV(M$4:M163),""))</f>
        <v>-0.729112625495377</v>
      </c>
      <c r="AI163" s="26" t="n">
        <f aca="false">IF(ROW()&lt;4+MinObs-1,"",IFERROR((N163-AVERAGE(N$4:N163))/STDEV(N$4:N163),""))</f>
        <v>-1.09744732990224</v>
      </c>
      <c r="AJ163" s="26" t="n">
        <f aca="false">IF(ROW()&lt;4+MinObs-1,"",IFERROR((O163-AVERAGE(O$4:O163))/STDEV(O$4:O163),""))</f>
        <v>-1.24807874160785</v>
      </c>
      <c r="AK163" s="26" t="n">
        <f aca="false">IF(ROW()&lt;4+MinObs-1,"",IFERROR((P163-AVERAGE(P$4:P163))/STDEV(P$4:P163),""))</f>
        <v>-0.905207808891287</v>
      </c>
      <c r="AL163" s="26" t="n">
        <f aca="false">IF(ROW()&lt;4+MinObs-1,"",IFERROR((Q163-AVERAGE(Q$4:Q163))/STDEV(Q$4:Q163),""))</f>
        <v>-0.528070443194685</v>
      </c>
      <c r="AM163" s="26" t="n">
        <f aca="false">IF(ROW()&lt;4+MinObs-1,"",IFERROR((R163-AVERAGE(R$4:R163))/STDEV(R$4:R163),""))</f>
        <v>-0.805098312948027</v>
      </c>
      <c r="AN163" s="26" t="n">
        <f aca="false">IF(ROW()&lt;4+MinObs-1,"",IFERROR((S163-AVERAGE(S$4:S163))/STDEV(S$4:S163),""))</f>
        <v>-0.839930866733183</v>
      </c>
      <c r="AO163" s="26" t="n">
        <f aca="false">IF(ROW()&lt;4+MinObs-1,"",IFERROR((T163-AVERAGE(T$4:T163))/STDEV(T$4:T163),""))</f>
        <v>-1.35615264832587</v>
      </c>
      <c r="AP163" s="26" t="n">
        <f aca="false">IF(ROW()&lt;4+MinObs-1,"",IFERROR((U163-AVERAGE(U$4:U163))/STDEV(U$4:U163),""))</f>
        <v>-1.49037965746076</v>
      </c>
      <c r="AQ163" s="26" t="n">
        <f aca="false">IF(ROW()&lt;4+MinObs-1,"",IFERROR((V163-AVERAGE(V$4:V163))/STDEV(V$4:V163),""))</f>
        <v>-0.824560350737626</v>
      </c>
      <c r="AR163" s="26" t="n">
        <f aca="false">IF(W163="",0,IF(W163&gt;=z4,w4,IF(W163&gt;=z3,w3,IF(W163&gt;=zEntry,w2,IF(AND(W163&gt;=ExitZ,AR162&gt;0),w2,0)))))</f>
        <v>0</v>
      </c>
      <c r="AS163" s="26" t="n">
        <f aca="false">IF(X163="",0,IF(X163&gt;=z4,w4,IF(X163&gt;=z3,w3,IF(X163&gt;=zEntry,w2,IF(AND(X163&gt;=ExitZ,AS162&gt;0),w2,0)))))</f>
        <v>0</v>
      </c>
      <c r="AT163" s="26" t="n">
        <f aca="false">IF(Y163="",0,IF(Y163&gt;=z4,w4,IF(Y163&gt;=z3,w3,IF(Y163&gt;=zEntry,w2,IF(AND(Y163&gt;=ExitZ,AT162&gt;0),w2,0)))))</f>
        <v>0</v>
      </c>
      <c r="AU163" s="26" t="n">
        <f aca="false">IF(Z163="",0,IF(Z163&gt;=z4,w4,IF(Z163&gt;=z3,w3,IF(Z163&gt;=zEntry,w2,IF(AND(Z163&gt;=ExitZ,AU162&gt;0),w2,0)))))</f>
        <v>0</v>
      </c>
      <c r="AV163" s="26" t="n">
        <f aca="false">IF(AA163="",0,IF(AA163&gt;=z4,w4,IF(AA163&gt;=z3,w3,IF(AA163&gt;=zEntry,w2,IF(AND(AA163&gt;=ExitZ,AV162&gt;0),w2,0)))))</f>
        <v>0</v>
      </c>
      <c r="AW163" s="26" t="n">
        <f aca="false">IF(AB163="",0,IF(AB163&gt;=z4,w4,IF(AB163&gt;=z3,w3,IF(AB163&gt;=zEntry,w2,IF(AND(AB163&gt;=ExitZ,AW162&gt;0),w2,0)))))</f>
        <v>0</v>
      </c>
      <c r="AX163" s="26" t="n">
        <f aca="false">IF(AC163="",0,IF(AC163&gt;=z4,w4,IF(AC163&gt;=z3,w3,IF(AC163&gt;=zEntry,w2,IF(AND(AC163&gt;=ExitZ,AX162&gt;0),w2,0)))))</f>
        <v>0</v>
      </c>
      <c r="AY163" s="26" t="n">
        <f aca="false">IF(AD163="",0,IF(AD163&gt;=z4,w4,IF(AD163&gt;=z3,w3,IF(AD163&gt;=zEntry,w2,IF(AND(AD163&gt;=ExitZ,AY162&gt;0),w2,0)))))</f>
        <v>0</v>
      </c>
      <c r="AZ163" s="26" t="n">
        <f aca="false">IF(AE163="",0,IF(AE163&gt;=z4,w4,IF(AE163&gt;=z3,w3,IF(AE163&gt;=zEntry,w2,IF(AND(AE163&gt;=ExitZ,AZ162&gt;0),w2,0)))))</f>
        <v>0</v>
      </c>
      <c r="BA163" s="26" t="n">
        <f aca="false">IF(AF163="",0,IF(AF163&gt;=z4,w4,IF(AF163&gt;=z3,w3,IF(AF163&gt;=zEntry,w2,IF(AND(AF163&gt;=ExitZ,BA162&gt;0),w2,0)))))</f>
        <v>0</v>
      </c>
      <c r="BB163" s="26" t="n">
        <f aca="false">IF(AG163="",0,IF(AG163&gt;=z4,w4,IF(AG163&gt;=z3,w3,IF(AG163&gt;=zEntry,w2,IF(AND(AG163&gt;=ExitZ,BB162&gt;0),w2,0)))))</f>
        <v>0</v>
      </c>
      <c r="BC163" s="26" t="n">
        <f aca="false">IF(AH163="",0,IF(AH163&gt;=z4,w4,IF(AH163&gt;=z3,w3,IF(AH163&gt;=zEntry,w2,IF(AND(AH163&gt;=ExitZ,BC162&gt;0),w2,0)))))</f>
        <v>0</v>
      </c>
      <c r="BD163" s="26" t="n">
        <f aca="false">IF(AI163="",0,IF(AI163&gt;=z4,w4,IF(AI163&gt;=z3,w3,IF(AI163&gt;=zEntry,w2,IF(AND(AI163&gt;=ExitZ,BD162&gt;0),w2,0)))))</f>
        <v>0</v>
      </c>
      <c r="BE163" s="26" t="n">
        <f aca="false">IF(AJ163="",0,IF(AJ163&gt;=z4,w4,IF(AJ163&gt;=z3,w3,IF(AJ163&gt;=zEntry,w2,IF(AND(AJ163&gt;=ExitZ,BE162&gt;0),w2,0)))))</f>
        <v>0</v>
      </c>
      <c r="BF163" s="26" t="n">
        <f aca="false">IF(AK163="",0,IF(AK163&gt;=z4,w4,IF(AK163&gt;=z3,w3,IF(AK163&gt;=zEntry,w2,IF(AND(AK163&gt;=ExitZ,BF162&gt;0),w2,0)))))</f>
        <v>0</v>
      </c>
      <c r="BG163" s="26" t="n">
        <f aca="false">IF(AL163="",0,IF(AL163&gt;=z4,w4,IF(AL163&gt;=z3,w3,IF(AL163&gt;=zEntry,w2,IF(AND(AL163&gt;=ExitZ,BG162&gt;0),w2,0)))))</f>
        <v>0</v>
      </c>
      <c r="BH163" s="26" t="n">
        <f aca="false">IF(AM163="",0,IF(AM163&gt;=z4,w4,IF(AM163&gt;=z3,w3,IF(AM163&gt;=zEntry,w2,IF(AND(AM163&gt;=ExitZ,BH162&gt;0),w2,0)))))</f>
        <v>0</v>
      </c>
      <c r="BI163" s="26" t="n">
        <f aca="false">IF(AN163="",0,IF(AN163&gt;=z4,w4,IF(AN163&gt;=z3,w3,IF(AN163&gt;=zEntry,w2,IF(AND(AN163&gt;=ExitZ,BI162&gt;0),w2,0)))))</f>
        <v>0</v>
      </c>
      <c r="BJ163" s="26" t="n">
        <f aca="false">IF(AO163="",0,IF(AO163&gt;=z4,w4,IF(AO163&gt;=z3,w3,IF(AO163&gt;=zEntry,w2,IF(AND(AO163&gt;=ExitZ,BJ162&gt;0),w2,0)))))</f>
        <v>0</v>
      </c>
      <c r="BK163" s="26" t="n">
        <f aca="false">IF(AP163="",0,IF(AP163&gt;=z4,w4,IF(AP163&gt;=z3,w3,IF(AP163&gt;=zEntry,w2,IF(AND(AP163&gt;=ExitZ,BK162&gt;0),w2,0)))))</f>
        <v>0</v>
      </c>
      <c r="BL163" s="26" t="n">
        <f aca="false">IF(AQ163="",0,IF(AQ163&gt;=z4,w4,IF(AQ163&gt;=z3,w3,IF(AQ163&gt;=zEntry,w2,IF(AND(AQ163&gt;=ExitZ,BL162&gt;0),w2,0)))))</f>
        <v>0</v>
      </c>
      <c r="BM163" s="23" t="n">
        <f aca="false">IF(Rates_Data!AD162&gt;=Rates_Data!AE162,Rates_Data!AK163-Rates_Data!AL163,Rates_Data!AL163-Rates_Data!AK163)</f>
        <v>0.002052</v>
      </c>
      <c r="BN163" s="23" t="n">
        <f aca="false">IF(Rates_Data!AD162&gt;=Rates_Data!AF162,Rates_Data!AK163-Rates_Data!AM163,Rates_Data!AM163-Rates_Data!AK163)</f>
        <v>-0.000665000000000003</v>
      </c>
      <c r="BO163" s="23" t="n">
        <f aca="false">IF(Rates_Data!AD162&gt;=Rates_Data!AG162,Rates_Data!AK163-Rates_Data!AN163,Rates_Data!AN163-Rates_Data!AK163)</f>
        <v>-0.003572</v>
      </c>
      <c r="BP163" s="23" t="n">
        <f aca="false">IF(Rates_Data!AD162&gt;=Rates_Data!AH162,Rates_Data!AK163-Rates_Data!AO163,Rates_Data!AO163-Rates_Data!AK163)</f>
        <v>-0.00543399999999999</v>
      </c>
      <c r="BQ163" s="23" t="n">
        <f aca="false">IF(Rates_Data!AD162&gt;=Rates_Data!AI162,Rates_Data!AK163-Rates_Data!AP163,Rates_Data!AP163-Rates_Data!AK163)</f>
        <v>-0.002375</v>
      </c>
      <c r="BR163" s="23" t="n">
        <f aca="false">IF(Rates_Data!AD162&gt;=Rates_Data!AJ162,Rates_Data!AK163-Rates_Data!AQ163,Rates_Data!AQ163-Rates_Data!AK163)</f>
        <v>-0.00038</v>
      </c>
      <c r="BS163" s="23" t="n">
        <f aca="false">IF(Rates_Data!AE162&gt;=Rates_Data!AF162,Rates_Data!AL163-Rates_Data!AM163,Rates_Data!AM163-Rates_Data!AL163)</f>
        <v>0.001387</v>
      </c>
      <c r="BT163" s="23" t="n">
        <f aca="false">IF(Rates_Data!AE162&gt;=Rates_Data!AG162,Rates_Data!AL163-Rates_Data!AN163,Rates_Data!AN163-Rates_Data!AL163)</f>
        <v>-0.00152</v>
      </c>
      <c r="BU163" s="23" t="n">
        <f aca="false">IF(Rates_Data!AE162&gt;=Rates_Data!AH162,Rates_Data!AL163-Rates_Data!AO163,Rates_Data!AO163-Rates_Data!AL163)</f>
        <v>0.00748599999999999</v>
      </c>
      <c r="BV163" s="23" t="n">
        <f aca="false">IF(Rates_Data!AE162&gt;=Rates_Data!AI162,Rates_Data!AL163-Rates_Data!AP163,Rates_Data!AP163-Rates_Data!AL163)</f>
        <v>-0.000323</v>
      </c>
      <c r="BW163" s="23" t="n">
        <f aca="false">IF(Rates_Data!AE162&gt;=Rates_Data!AJ162,Rates_Data!AL163-Rates_Data!AQ163,Rates_Data!AQ163-Rates_Data!AL163)</f>
        <v>0.002432</v>
      </c>
      <c r="BX163" s="23" t="n">
        <f aca="false">IF(Rates_Data!AF162&gt;=Rates_Data!AG162,Rates_Data!AM163-Rates_Data!AN163,Rates_Data!AN163-Rates_Data!AM163)</f>
        <v>-0.002907</v>
      </c>
      <c r="BY163" s="23" t="n">
        <f aca="false">IF(Rates_Data!AF162&gt;=Rates_Data!AH162,Rates_Data!AM163-Rates_Data!AO163,Rates_Data!AO163-Rates_Data!AM163)</f>
        <v>-0.00609899999999999</v>
      </c>
      <c r="BZ163" s="23" t="n">
        <f aca="false">IF(Rates_Data!AF162&gt;=Rates_Data!AI162,Rates_Data!AM163-Rates_Data!AP163,Rates_Data!AP163-Rates_Data!AM163)</f>
        <v>0.00171</v>
      </c>
      <c r="CA163" s="23" t="n">
        <f aca="false">IF(Rates_Data!AF162&gt;=Rates_Data!AJ162,Rates_Data!AM163-Rates_Data!AQ163,Rates_Data!AQ163-Rates_Data!AM163)</f>
        <v>-0.001045</v>
      </c>
      <c r="CB163" s="23" t="n">
        <f aca="false">IF(Rates_Data!AG162&gt;=Rates_Data!AH162,Rates_Data!AN163-Rates_Data!AO163,Rates_Data!AO163-Rates_Data!AN163)</f>
        <v>-0.009006</v>
      </c>
      <c r="CC163" s="23" t="n">
        <f aca="false">IF(Rates_Data!AG162&gt;=Rates_Data!AI162,Rates_Data!AN163-Rates_Data!AP163,Rates_Data!AP163-Rates_Data!AN163)</f>
        <v>-0.001197</v>
      </c>
      <c r="CD163" s="23" t="n">
        <f aca="false">IF(Rates_Data!AG162&gt;=Rates_Data!AJ162,Rates_Data!AN163-Rates_Data!AQ163,Rates_Data!AQ163-Rates_Data!AN163)</f>
        <v>-0.003952</v>
      </c>
      <c r="CE163" s="23" t="n">
        <f aca="false">IF(Rates_Data!AH162&gt;=Rates_Data!AI162,Rates_Data!AO163-Rates_Data!AP163,Rates_Data!AP163-Rates_Data!AO163)</f>
        <v>-0.00780899999999999</v>
      </c>
      <c r="CF163" s="23" t="n">
        <f aca="false">IF(Rates_Data!AH162&gt;=Rates_Data!AJ162,Rates_Data!AO163-Rates_Data!AQ163,Rates_Data!AQ163-Rates_Data!AO163)</f>
        <v>-0.00505399999999999</v>
      </c>
      <c r="CG163" s="23" t="n">
        <f aca="false">IF(Rates_Data!AI162&gt;=Rates_Data!AJ162,Rates_Data!AP163-Rates_Data!AQ163,Rates_Data!AQ163-Rates_Data!AP163)</f>
        <v>-0.002755</v>
      </c>
      <c r="CH163" s="27" t="n">
        <f aca="false">IF(ROW()&lt;4+VolLB,"",STDEV(INDEX($BM:$BM,ROW()-VolLB+1):INDEX($BM:$BM,ROW()))*SQRT(12))</f>
        <v>0.0196604134149722</v>
      </c>
      <c r="CI163" s="27" t="n">
        <f aca="false">IF(ROW()&lt;4+VolLB,"",STDEV(INDEX($BN:$BN,ROW()-VolLB+1):INDEX($BN:$BN,ROW()))*SQRT(12))</f>
        <v>0.0194501919576768</v>
      </c>
      <c r="CJ163" s="27" t="n">
        <f aca="false">IF(ROW()&lt;4+VolLB,"",STDEV(INDEX($BO:$BO,ROW()-VolLB+1):INDEX($BO:$BO,ROW()))*SQRT(12))</f>
        <v>0.0239989907517954</v>
      </c>
      <c r="CK163" s="27" t="n">
        <f aca="false">IF(ROW()&lt;4+VolLB,"",STDEV(INDEX($BP:$BP,ROW()-VolLB+1):INDEX($BP:$BP,ROW()))*SQRT(12))</f>
        <v>0.0223099956995578</v>
      </c>
      <c r="CL163" s="27" t="n">
        <f aca="false">IF(ROW()&lt;4+VolLB,"",STDEV(INDEX($BQ:$BQ,ROW()-VolLB+1):INDEX($BQ:$BQ,ROW()))*SQRT(12))</f>
        <v>0.016537968303847</v>
      </c>
      <c r="CM163" s="27" t="n">
        <f aca="false">IF(ROW()&lt;4+VolLB,"",STDEV(INDEX($BR:$BR,ROW()-VolLB+1):INDEX($BR:$BR,ROW()))*SQRT(12))</f>
        <v>0.0215466203194486</v>
      </c>
      <c r="CN163" s="27" t="n">
        <f aca="false">IF(ROW()&lt;4+VolLB,"",STDEV(INDEX($BS:$BS,ROW()-VolLB+1):INDEX($BS:$BS,ROW()))*SQRT(12))</f>
        <v>0.0191004982702397</v>
      </c>
      <c r="CO163" s="27" t="n">
        <f aca="false">IF(ROW()&lt;4+VolLB,"",STDEV(INDEX($BT:$BT,ROW()-VolLB+1):INDEX($BT:$BT,ROW()))*SQRT(12))</f>
        <v>0.0191909867025916</v>
      </c>
      <c r="CP163" s="27" t="n">
        <f aca="false">IF(ROW()&lt;4+VolLB,"",STDEV(INDEX($BU:$BU,ROW()-VolLB+1):INDEX($BU:$BU,ROW()))*SQRT(12))</f>
        <v>0.0215870335267659</v>
      </c>
      <c r="CQ163" s="27" t="n">
        <f aca="false">IF(ROW()&lt;4+VolLB,"",STDEV(INDEX($BV:$BV,ROW()-VolLB+1):INDEX($BV:$BV,ROW()))*SQRT(12))</f>
        <v>0.0177575391310417</v>
      </c>
      <c r="CR163" s="27" t="n">
        <f aca="false">IF(ROW()&lt;4+VolLB,"",STDEV(INDEX($BW:$BW,ROW()-VolLB+1):INDEX($BW:$BW,ROW()))*SQRT(12))</f>
        <v>0.0146662710059186</v>
      </c>
      <c r="CS163" s="27" t="n">
        <f aca="false">IF(ROW()&lt;4+VolLB,"",STDEV(INDEX($BX:$BX,ROW()-VolLB+1):INDEX($BX:$BX,ROW()))*SQRT(12))</f>
        <v>0.0186986621459296</v>
      </c>
      <c r="CT163" s="27" t="n">
        <f aca="false">IF(ROW()&lt;4+VolLB,"",STDEV(INDEX($BY:$BY,ROW()-VolLB+1):INDEX($BY:$BY,ROW()))*SQRT(12))</f>
        <v>0.0216865389003453</v>
      </c>
      <c r="CU163" s="27" t="n">
        <f aca="false">IF(ROW()&lt;4+VolLB,"",STDEV(INDEX($BZ:$BZ,ROW()-VolLB+1):INDEX($BZ:$BZ,ROW()))*SQRT(12))</f>
        <v>0.0209863316559</v>
      </c>
      <c r="CV163" s="27" t="n">
        <f aca="false">IF(ROW()&lt;4+VolLB,"",STDEV(INDEX($CA:$CA,ROW()-VolLB+1):INDEX($CA:$CA,ROW()))*SQRT(12))</f>
        <v>0.0195144249259484</v>
      </c>
      <c r="CW163" s="27" t="n">
        <f aca="false">IF(ROW()&lt;4+VolLB,"",STDEV(INDEX($CB:$CB,ROW()-VolLB+1):INDEX($CB:$CB,ROW()))*SQRT(12))</f>
        <v>0.0213136699277829</v>
      </c>
      <c r="CX163" s="27" t="n">
        <f aca="false">IF(ROW()&lt;4+VolLB,"",STDEV(INDEX($CC:$CC,ROW()-VolLB+1):INDEX($CC:$CC,ROW()))*SQRT(12))</f>
        <v>0.0184514954273295</v>
      </c>
      <c r="CY163" s="27" t="n">
        <f aca="false">IF(ROW()&lt;4+VolLB,"",STDEV(INDEX($CD:$CD,ROW()-VolLB+1):INDEX($CD:$CD,ROW()))*SQRT(12))</f>
        <v>0.0169669629178926</v>
      </c>
      <c r="CZ163" s="27" t="n">
        <f aca="false">IF(ROW()&lt;4+VolLB,"",STDEV(INDEX($CE:$CE,ROW()-VolLB+1):INDEX($CE:$CE,ROW()))*SQRT(12))</f>
        <v>0.0212483511588883</v>
      </c>
      <c r="DA163" s="27" t="n">
        <f aca="false">IF(ROW()&lt;4+VolLB,"",STDEV(INDEX($CF:$CF,ROW()-VolLB+1):INDEX($CF:$CF,ROW()))*SQRT(12))</f>
        <v>0.0197381806685612</v>
      </c>
      <c r="DB163" s="27" t="n">
        <f aca="false">IF(ROW()&lt;4+VolLB,"",STDEV(INDEX($CG:$CG,ROW()-VolLB+1):INDEX($CG:$CG,ROW()))*SQRT(12))</f>
        <v>0.0163912246519434</v>
      </c>
      <c r="DC163" s="26" t="n">
        <f aca="false">IF(OR(AR163=0,CH163="",CH163=0),0,AR163*MIN(MaxScal,TgtVol/CH163))</f>
        <v>0</v>
      </c>
      <c r="DD163" s="26" t="n">
        <f aca="false">IF(OR(AS163=0,CI163="",CI163=0),0,AS163*MIN(MaxScal,TgtVol/CI163))</f>
        <v>0</v>
      </c>
      <c r="DE163" s="26" t="n">
        <f aca="false">IF(OR(AT163=0,CJ163="",CJ163=0),0,AT163*MIN(MaxScal,TgtVol/CJ163))</f>
        <v>0</v>
      </c>
      <c r="DF163" s="26" t="n">
        <f aca="false">IF(OR(AU163=0,CK163="",CK163=0),0,AU163*MIN(MaxScal,TgtVol/CK163))</f>
        <v>0</v>
      </c>
      <c r="DG163" s="26" t="n">
        <f aca="false">IF(OR(AV163=0,CL163="",CL163=0),0,AV163*MIN(MaxScal,TgtVol/CL163))</f>
        <v>0</v>
      </c>
      <c r="DH163" s="26" t="n">
        <f aca="false">IF(OR(AW163=0,CM163="",CM163=0),0,AW163*MIN(MaxScal,TgtVol/CM163))</f>
        <v>0</v>
      </c>
      <c r="DI163" s="26" t="n">
        <f aca="false">IF(OR(AX163=0,CN163="",CN163=0),0,AX163*MIN(MaxScal,TgtVol/CN163))</f>
        <v>0</v>
      </c>
      <c r="DJ163" s="26" t="n">
        <f aca="false">IF(OR(AY163=0,CO163="",CO163=0),0,AY163*MIN(MaxScal,TgtVol/CO163))</f>
        <v>0</v>
      </c>
      <c r="DK163" s="26" t="n">
        <f aca="false">IF(OR(AZ163=0,CP163="",CP163=0),0,AZ163*MIN(MaxScal,TgtVol/CP163))</f>
        <v>0</v>
      </c>
      <c r="DL163" s="26" t="n">
        <f aca="false">IF(OR(BA163=0,CQ163="",CQ163=0),0,BA163*MIN(MaxScal,TgtVol/CQ163))</f>
        <v>0</v>
      </c>
      <c r="DM163" s="26" t="n">
        <f aca="false">IF(OR(BB163=0,CR163="",CR163=0),0,BB163*MIN(MaxScal,TgtVol/CR163))</f>
        <v>0</v>
      </c>
      <c r="DN163" s="26" t="n">
        <f aca="false">IF(OR(BC163=0,CS163="",CS163=0),0,BC163*MIN(MaxScal,TgtVol/CS163))</f>
        <v>0</v>
      </c>
      <c r="DO163" s="26" t="n">
        <f aca="false">IF(OR(BD163=0,CT163="",CT163=0),0,BD163*MIN(MaxScal,TgtVol/CT163))</f>
        <v>0</v>
      </c>
      <c r="DP163" s="26" t="n">
        <f aca="false">IF(OR(BE163=0,CU163="",CU163=0),0,BE163*MIN(MaxScal,TgtVol/CU163))</f>
        <v>0</v>
      </c>
      <c r="DQ163" s="26" t="n">
        <f aca="false">IF(OR(BF163=0,CV163="",CV163=0),0,BF163*MIN(MaxScal,TgtVol/CV163))</f>
        <v>0</v>
      </c>
      <c r="DR163" s="26" t="n">
        <f aca="false">IF(OR(BG163=0,CW163="",CW163=0),0,BG163*MIN(MaxScal,TgtVol/CW163))</f>
        <v>0</v>
      </c>
      <c r="DS163" s="26" t="n">
        <f aca="false">IF(OR(BH163=0,CX163="",CX163=0),0,BH163*MIN(MaxScal,TgtVol/CX163))</f>
        <v>0</v>
      </c>
      <c r="DT163" s="26" t="n">
        <f aca="false">IF(OR(BI163=0,CY163="",CY163=0),0,BI163*MIN(MaxScal,TgtVol/CY163))</f>
        <v>0</v>
      </c>
      <c r="DU163" s="26" t="n">
        <f aca="false">IF(OR(BJ163=0,CZ163="",CZ163=0),0,BJ163*MIN(MaxScal,TgtVol/CZ163))</f>
        <v>0</v>
      </c>
      <c r="DV163" s="26" t="n">
        <f aca="false">IF(OR(BK163=0,DA163="",DA163=0),0,BK163*MIN(MaxScal,TgtVol/DA163))</f>
        <v>0</v>
      </c>
      <c r="DW163" s="26" t="n">
        <f aca="false">IF(OR(BL163=0,DB163="",DB163=0),0,BL163*MIN(MaxScal,TgtVol/DB163))</f>
        <v>0</v>
      </c>
      <c r="DX163" s="28" t="n">
        <f aca="false">IFERROR(DC162*BM163,"")</f>
        <v>0</v>
      </c>
      <c r="DY163" s="28" t="n">
        <f aca="false">IFERROR(DD162*BN163,"")</f>
        <v>-0</v>
      </c>
      <c r="DZ163" s="28" t="n">
        <f aca="false">IFERROR(DE162*BO163,"")</f>
        <v>-0</v>
      </c>
      <c r="EA163" s="28" t="n">
        <f aca="false">IFERROR(DF162*BP163,"")</f>
        <v>-0</v>
      </c>
      <c r="EB163" s="28" t="n">
        <f aca="false">IFERROR(DG162*BQ163,"")</f>
        <v>-0</v>
      </c>
      <c r="EC163" s="28" t="n">
        <f aca="false">IFERROR(DH162*BR163,"")</f>
        <v>-0</v>
      </c>
      <c r="ED163" s="28" t="n">
        <f aca="false">IFERROR(DI162*BS163,"")</f>
        <v>0.00143161121665083</v>
      </c>
      <c r="EE163" s="28" t="n">
        <f aca="false">IFERROR(DJ162*BT163,"")</f>
        <v>-0</v>
      </c>
      <c r="EF163" s="28" t="n">
        <f aca="false">IFERROR(DK162*BU163,"")</f>
        <v>0</v>
      </c>
      <c r="EG163" s="28" t="n">
        <f aca="false">IFERROR(DL162*BV163,"")</f>
        <v>-0</v>
      </c>
      <c r="EH163" s="28" t="n">
        <f aca="false">IFERROR(DM162*BW163,"")</f>
        <v>0</v>
      </c>
      <c r="EI163" s="28" t="n">
        <f aca="false">IFERROR(DN162*BX163,"")</f>
        <v>-0</v>
      </c>
      <c r="EJ163" s="28" t="n">
        <f aca="false">IFERROR(DO162*BY163,"")</f>
        <v>-0</v>
      </c>
      <c r="EK163" s="28" t="n">
        <f aca="false">IFERROR(DP162*BZ163,"")</f>
        <v>0</v>
      </c>
      <c r="EL163" s="28" t="n">
        <f aca="false">IFERROR(DQ162*CA163,"")</f>
        <v>-0</v>
      </c>
      <c r="EM163" s="28" t="n">
        <f aca="false">IFERROR(DR162*CB163,"")</f>
        <v>-0</v>
      </c>
      <c r="EN163" s="28" t="n">
        <f aca="false">IFERROR(DS162*CC163,"")</f>
        <v>-0</v>
      </c>
      <c r="EO163" s="28" t="n">
        <f aca="false">IFERROR(DT162*CD163,"")</f>
        <v>-0</v>
      </c>
      <c r="EP163" s="28" t="n">
        <f aca="false">IFERROR(DU162*CE163,"")</f>
        <v>-0</v>
      </c>
      <c r="EQ163" s="28" t="n">
        <f aca="false">IFERROR(DV162*CF163,"")</f>
        <v>-0</v>
      </c>
      <c r="ER163" s="28" t="n">
        <f aca="false">IFERROR(DW162*CG163,"")</f>
        <v>-0</v>
      </c>
      <c r="ES163" s="28" t="n">
        <f aca="false">IF(ROW()=4,"",SUM(DX163:ER163))</f>
        <v>0.00143161121665083</v>
      </c>
      <c r="ET163" s="29" t="n">
        <f aca="false">COUNTIF(AR163:BL163,"&gt;0")</f>
        <v>0</v>
      </c>
    </row>
    <row r="164" customFormat="false" ht="15" hidden="false" customHeight="false" outlineLevel="0" collapsed="false">
      <c r="A164" s="19" t="n">
        <v>42886</v>
      </c>
      <c r="B164" s="23" t="n">
        <f aca="false">ABS(Rates_Data!AD164-Rates_Data!AE164)</f>
        <v>0.596347826086956</v>
      </c>
      <c r="C164" s="23" t="n">
        <f aca="false">ABS(Rates_Data!AD164-Rates_Data!AF164)</f>
        <v>0.0500807453416151</v>
      </c>
      <c r="D164" s="23" t="n">
        <f aca="false">ABS(Rates_Data!AD164-Rates_Data!AG164)</f>
        <v>0.203813664596273</v>
      </c>
      <c r="E164" s="23" t="n">
        <f aca="false">ABS(Rates_Data!AD164-Rates_Data!AH164)</f>
        <v>0.00670186335403744</v>
      </c>
      <c r="F164" s="23" t="n">
        <f aca="false">ABS(Rates_Data!AD164-Rates_Data!AI164)</f>
        <v>0.472211180124224</v>
      </c>
      <c r="G164" s="23" t="n">
        <f aca="false">ABS(Rates_Data!AD164-Rates_Data!AJ164)</f>
        <v>0.191695652173913</v>
      </c>
      <c r="H164" s="23" t="n">
        <f aca="false">ABS(Rates_Data!AE164-Rates_Data!AF164)</f>
        <v>0.646428571428571</v>
      </c>
      <c r="I164" s="23" t="n">
        <f aca="false">ABS(Rates_Data!AE164-Rates_Data!AG164)</f>
        <v>0.80016149068323</v>
      </c>
      <c r="J164" s="23" t="n">
        <f aca="false">ABS(Rates_Data!AE164-Rates_Data!AH164)</f>
        <v>0.603049689440994</v>
      </c>
      <c r="K164" s="23" t="n">
        <f aca="false">ABS(Rates_Data!AE164-Rates_Data!AI164)</f>
        <v>1.06855900621118</v>
      </c>
      <c r="L164" s="23" t="n">
        <f aca="false">ABS(Rates_Data!AE164-Rates_Data!AJ164)</f>
        <v>0.788043478260869</v>
      </c>
      <c r="M164" s="23" t="n">
        <f aca="false">ABS(Rates_Data!AF164-Rates_Data!AG164)</f>
        <v>0.153732919254658</v>
      </c>
      <c r="N164" s="23" t="n">
        <f aca="false">ABS(Rates_Data!AF164-Rates_Data!AH164)</f>
        <v>0.0433788819875776</v>
      </c>
      <c r="O164" s="23" t="n">
        <f aca="false">ABS(Rates_Data!AF164-Rates_Data!AI164)</f>
        <v>0.422130434782609</v>
      </c>
      <c r="P164" s="23" t="n">
        <f aca="false">ABS(Rates_Data!AF164-Rates_Data!AJ164)</f>
        <v>0.141614906832298</v>
      </c>
      <c r="Q164" s="23" t="n">
        <f aca="false">ABS(Rates_Data!AG164-Rates_Data!AH164)</f>
        <v>0.197111801242236</v>
      </c>
      <c r="R164" s="23" t="n">
        <f aca="false">ABS(Rates_Data!AG164-Rates_Data!AI164)</f>
        <v>0.26839751552795</v>
      </c>
      <c r="S164" s="23" t="n">
        <f aca="false">ABS(Rates_Data!AG164-Rates_Data!AJ164)</f>
        <v>0.0121180124223607</v>
      </c>
      <c r="T164" s="23" t="n">
        <f aca="false">ABS(Rates_Data!AH164-Rates_Data!AI164)</f>
        <v>0.465509316770186</v>
      </c>
      <c r="U164" s="23" t="n">
        <f aca="false">ABS(Rates_Data!AH164-Rates_Data!AJ164)</f>
        <v>0.184993788819875</v>
      </c>
      <c r="V164" s="23" t="n">
        <f aca="false">ABS(Rates_Data!AI164-Rates_Data!AJ164)</f>
        <v>0.280515527950311</v>
      </c>
      <c r="W164" s="26" t="n">
        <f aca="false">IF(ROW()&lt;4+MinObs-1,"",IFERROR((B164-AVERAGE(B$4:B164))/STDEV(B$4:B164),""))</f>
        <v>0.630943819173047</v>
      </c>
      <c r="X164" s="26" t="n">
        <f aca="false">IF(ROW()&lt;4+MinObs-1,"",IFERROR((C164-AVERAGE(C$4:C164))/STDEV(C$4:C164),""))</f>
        <v>-0.975492414457184</v>
      </c>
      <c r="Y164" s="26" t="n">
        <f aca="false">IF(ROW()&lt;4+MinObs-1,"",IFERROR((D164-AVERAGE(D$4:D164))/STDEV(D$4:D164),""))</f>
        <v>-0.664467703189538</v>
      </c>
      <c r="Z164" s="26" t="n">
        <f aca="false">IF(ROW()&lt;4+MinObs-1,"",IFERROR((E164-AVERAGE(E$4:E164))/STDEV(E$4:E164),""))</f>
        <v>-1.41115352553121</v>
      </c>
      <c r="AA164" s="26" t="n">
        <f aca="false">IF(ROW()&lt;4+MinObs-1,"",IFERROR((F164-AVERAGE(F$4:F164))/STDEV(F$4:F164),""))</f>
        <v>-0.14633601063824</v>
      </c>
      <c r="AB164" s="26" t="n">
        <f aca="false">IF(ROW()&lt;4+MinObs-1,"",IFERROR((G164-AVERAGE(G$4:G164))/STDEV(G$4:G164),""))</f>
        <v>-0.737412043802486</v>
      </c>
      <c r="AC164" s="26" t="n">
        <f aca="false">IF(ROW()&lt;4+MinObs-1,"",IFERROR((H164-AVERAGE(H$4:H164))/STDEV(H$4:H164),""))</f>
        <v>1.09504043302358</v>
      </c>
      <c r="AD164" s="26" t="n">
        <f aca="false">IF(ROW()&lt;4+MinObs-1,"",IFERROR((I164-AVERAGE(I$4:I164))/STDEV(I$4:I164),""))</f>
        <v>0.918738343441193</v>
      </c>
      <c r="AE164" s="26" t="n">
        <f aca="false">IF(ROW()&lt;4+MinObs-1,"",IFERROR((J164-AVERAGE(J$4:J164))/STDEV(J$4:J164),""))</f>
        <v>0.32692431649232</v>
      </c>
      <c r="AF164" s="26" t="n">
        <f aca="false">IF(ROW()&lt;4+MinObs-1,"",IFERROR((K164-AVERAGE(K$4:K164))/STDEV(K$4:K164),""))</f>
        <v>1.55473783085651</v>
      </c>
      <c r="AG164" s="26" t="n">
        <f aca="false">IF(ROW()&lt;4+MinObs-1,"",IFERROR((L164-AVERAGE(L$4:L164))/STDEV(L$4:L164),""))</f>
        <v>0.508925021143637</v>
      </c>
      <c r="AH164" s="26" t="n">
        <f aca="false">IF(ROW()&lt;4+MinObs-1,"",IFERROR((M164-AVERAGE(M$4:M164))/STDEV(M$4:M164),""))</f>
        <v>-0.685801824654805</v>
      </c>
      <c r="AI164" s="26" t="n">
        <f aca="false">IF(ROW()&lt;4+MinObs-1,"",IFERROR((N164-AVERAGE(N$4:N164))/STDEV(N$4:N164),""))</f>
        <v>-1.18611758666673</v>
      </c>
      <c r="AJ164" s="26" t="n">
        <f aca="false">IF(ROW()&lt;4+MinObs-1,"",IFERROR((O164-AVERAGE(O$4:O164))/STDEV(O$4:O164),""))</f>
        <v>-0.0723069854499451</v>
      </c>
      <c r="AK164" s="26" t="n">
        <f aca="false">IF(ROW()&lt;4+MinObs-1,"",IFERROR((P164-AVERAGE(P$4:P164))/STDEV(P$4:P164),""))</f>
        <v>-0.985251384337101</v>
      </c>
      <c r="AL164" s="26" t="n">
        <f aca="false">IF(ROW()&lt;4+MinObs-1,"",IFERROR((Q164-AVERAGE(Q$4:Q164))/STDEV(Q$4:Q164),""))</f>
        <v>-0.574209090034163</v>
      </c>
      <c r="AM164" s="26" t="n">
        <f aca="false">IF(ROW()&lt;4+MinObs-1,"",IFERROR((R164-AVERAGE(R$4:R164))/STDEV(R$4:R164),""))</f>
        <v>-0.473822831219389</v>
      </c>
      <c r="AN164" s="26" t="n">
        <f aca="false">IF(ROW()&lt;4+MinObs-1,"",IFERROR((S164-AVERAGE(S$4:S164))/STDEV(S$4:S164),""))</f>
        <v>-1.41164142230289</v>
      </c>
      <c r="AO164" s="26" t="n">
        <f aca="false">IF(ROW()&lt;4+MinObs-1,"",IFERROR((T164-AVERAGE(T$4:T164))/STDEV(T$4:T164),""))</f>
        <v>-0.388205592871144</v>
      </c>
      <c r="AP164" s="26" t="n">
        <f aca="false">IF(ROW()&lt;4+MinObs-1,"",IFERROR((U164-AVERAGE(U$4:U164))/STDEV(U$4:U164),""))</f>
        <v>-1.25407759026742</v>
      </c>
      <c r="AQ164" s="26" t="n">
        <f aca="false">IF(ROW()&lt;4+MinObs-1,"",IFERROR((V164-AVERAGE(V$4:V164))/STDEV(V$4:V164),""))</f>
        <v>-0.641241213067626</v>
      </c>
      <c r="AR164" s="26" t="n">
        <f aca="false">IF(W164="",0,IF(W164&gt;=z4,w4,IF(W164&gt;=z3,w3,IF(W164&gt;=zEntry,w2,IF(AND(W164&gt;=ExitZ,AR163&gt;0),w2,0)))))</f>
        <v>0</v>
      </c>
      <c r="AS164" s="26" t="n">
        <f aca="false">IF(X164="",0,IF(X164&gt;=z4,w4,IF(X164&gt;=z3,w3,IF(X164&gt;=zEntry,w2,IF(AND(X164&gt;=ExitZ,AS163&gt;0),w2,0)))))</f>
        <v>0</v>
      </c>
      <c r="AT164" s="26" t="n">
        <f aca="false">IF(Y164="",0,IF(Y164&gt;=z4,w4,IF(Y164&gt;=z3,w3,IF(Y164&gt;=zEntry,w2,IF(AND(Y164&gt;=ExitZ,AT163&gt;0),w2,0)))))</f>
        <v>0</v>
      </c>
      <c r="AU164" s="26" t="n">
        <f aca="false">IF(Z164="",0,IF(Z164&gt;=z4,w4,IF(Z164&gt;=z3,w3,IF(Z164&gt;=zEntry,w2,IF(AND(Z164&gt;=ExitZ,AU163&gt;0),w2,0)))))</f>
        <v>0</v>
      </c>
      <c r="AV164" s="26" t="n">
        <f aca="false">IF(AA164="",0,IF(AA164&gt;=z4,w4,IF(AA164&gt;=z3,w3,IF(AA164&gt;=zEntry,w2,IF(AND(AA164&gt;=ExitZ,AV163&gt;0),w2,0)))))</f>
        <v>0</v>
      </c>
      <c r="AW164" s="26" t="n">
        <f aca="false">IF(AB164="",0,IF(AB164&gt;=z4,w4,IF(AB164&gt;=z3,w3,IF(AB164&gt;=zEntry,w2,IF(AND(AB164&gt;=ExitZ,AW163&gt;0),w2,0)))))</f>
        <v>0</v>
      </c>
      <c r="AX164" s="26" t="n">
        <f aca="false">IF(AC164="",0,IF(AC164&gt;=z4,w4,IF(AC164&gt;=z3,w3,IF(AC164&gt;=zEntry,w2,IF(AND(AC164&gt;=ExitZ,AX163&gt;0),w2,0)))))</f>
        <v>0</v>
      </c>
      <c r="AY164" s="26" t="n">
        <f aca="false">IF(AD164="",0,IF(AD164&gt;=z4,w4,IF(AD164&gt;=z3,w3,IF(AD164&gt;=zEntry,w2,IF(AND(AD164&gt;=ExitZ,AY163&gt;0),w2,0)))))</f>
        <v>0</v>
      </c>
      <c r="AZ164" s="26" t="n">
        <f aca="false">IF(AE164="",0,IF(AE164&gt;=z4,w4,IF(AE164&gt;=z3,w3,IF(AE164&gt;=zEntry,w2,IF(AND(AE164&gt;=ExitZ,AZ163&gt;0),w2,0)))))</f>
        <v>0</v>
      </c>
      <c r="BA164" s="26" t="n">
        <f aca="false">IF(AF164="",0,IF(AF164&gt;=z4,w4,IF(AF164&gt;=z3,w3,IF(AF164&gt;=zEntry,w2,IF(AND(AF164&gt;=ExitZ,BA163&gt;0),w2,0)))))</f>
        <v>0</v>
      </c>
      <c r="BB164" s="26" t="n">
        <f aca="false">IF(AG164="",0,IF(AG164&gt;=z4,w4,IF(AG164&gt;=z3,w3,IF(AG164&gt;=zEntry,w2,IF(AND(AG164&gt;=ExitZ,BB163&gt;0),w2,0)))))</f>
        <v>0</v>
      </c>
      <c r="BC164" s="26" t="n">
        <f aca="false">IF(AH164="",0,IF(AH164&gt;=z4,w4,IF(AH164&gt;=z3,w3,IF(AH164&gt;=zEntry,w2,IF(AND(AH164&gt;=ExitZ,BC163&gt;0),w2,0)))))</f>
        <v>0</v>
      </c>
      <c r="BD164" s="26" t="n">
        <f aca="false">IF(AI164="",0,IF(AI164&gt;=z4,w4,IF(AI164&gt;=z3,w3,IF(AI164&gt;=zEntry,w2,IF(AND(AI164&gt;=ExitZ,BD163&gt;0),w2,0)))))</f>
        <v>0</v>
      </c>
      <c r="BE164" s="26" t="n">
        <f aca="false">IF(AJ164="",0,IF(AJ164&gt;=z4,w4,IF(AJ164&gt;=z3,w3,IF(AJ164&gt;=zEntry,w2,IF(AND(AJ164&gt;=ExitZ,BE163&gt;0),w2,0)))))</f>
        <v>0</v>
      </c>
      <c r="BF164" s="26" t="n">
        <f aca="false">IF(AK164="",0,IF(AK164&gt;=z4,w4,IF(AK164&gt;=z3,w3,IF(AK164&gt;=zEntry,w2,IF(AND(AK164&gt;=ExitZ,BF163&gt;0),w2,0)))))</f>
        <v>0</v>
      </c>
      <c r="BG164" s="26" t="n">
        <f aca="false">IF(AL164="",0,IF(AL164&gt;=z4,w4,IF(AL164&gt;=z3,w3,IF(AL164&gt;=zEntry,w2,IF(AND(AL164&gt;=ExitZ,BG163&gt;0),w2,0)))))</f>
        <v>0</v>
      </c>
      <c r="BH164" s="26" t="n">
        <f aca="false">IF(AM164="",0,IF(AM164&gt;=z4,w4,IF(AM164&gt;=z3,w3,IF(AM164&gt;=zEntry,w2,IF(AND(AM164&gt;=ExitZ,BH163&gt;0),w2,0)))))</f>
        <v>0</v>
      </c>
      <c r="BI164" s="26" t="n">
        <f aca="false">IF(AN164="",0,IF(AN164&gt;=z4,w4,IF(AN164&gt;=z3,w3,IF(AN164&gt;=zEntry,w2,IF(AND(AN164&gt;=ExitZ,BI163&gt;0),w2,0)))))</f>
        <v>0</v>
      </c>
      <c r="BJ164" s="26" t="n">
        <f aca="false">IF(AO164="",0,IF(AO164&gt;=z4,w4,IF(AO164&gt;=z3,w3,IF(AO164&gt;=zEntry,w2,IF(AND(AO164&gt;=ExitZ,BJ163&gt;0),w2,0)))))</f>
        <v>0</v>
      </c>
      <c r="BK164" s="26" t="n">
        <f aca="false">IF(AP164="",0,IF(AP164&gt;=z4,w4,IF(AP164&gt;=z3,w3,IF(AP164&gt;=zEntry,w2,IF(AND(AP164&gt;=ExitZ,BK163&gt;0),w2,0)))))</f>
        <v>0</v>
      </c>
      <c r="BL164" s="26" t="n">
        <f aca="false">IF(AQ164="",0,IF(AQ164&gt;=z4,w4,IF(AQ164&gt;=z3,w3,IF(AQ164&gt;=zEntry,w2,IF(AND(AQ164&gt;=ExitZ,BL163&gt;0),w2,0)))))</f>
        <v>0</v>
      </c>
      <c r="BM164" s="23" t="n">
        <f aca="false">IF(Rates_Data!AD163&gt;=Rates_Data!AE163,Rates_Data!AK164-Rates_Data!AL164,Rates_Data!AL164-Rates_Data!AK164)</f>
        <v>-0.001007</v>
      </c>
      <c r="BN164" s="23" t="n">
        <f aca="false">IF(Rates_Data!AD163&gt;=Rates_Data!AF163,Rates_Data!AK164-Rates_Data!AM164,Rates_Data!AM164-Rates_Data!AK164)</f>
        <v>0.004294</v>
      </c>
      <c r="BO164" s="23" t="n">
        <f aca="false">IF(Rates_Data!AD163&gt;=Rates_Data!AG163,Rates_Data!AK164-Rates_Data!AN164,Rates_Data!AN164-Rates_Data!AK164)</f>
        <v>0.001653</v>
      </c>
      <c r="BP164" s="23" t="n">
        <f aca="false">IF(Rates_Data!AD163&gt;=Rates_Data!AH163,Rates_Data!AK164-Rates_Data!AO164,Rates_Data!AO164-Rates_Data!AK164)</f>
        <v>0.005054</v>
      </c>
      <c r="BQ164" s="23" t="n">
        <f aca="false">IF(Rates_Data!AD163&gt;=Rates_Data!AI163,Rates_Data!AK164-Rates_Data!AP164,Rates_Data!AP164-Rates_Data!AK164)</f>
        <v>-0.002831</v>
      </c>
      <c r="BR164" s="23" t="n">
        <f aca="false">IF(Rates_Data!AD163&gt;=Rates_Data!AJ163,Rates_Data!AK164-Rates_Data!AQ164,Rates_Data!AQ164-Rates_Data!AK164)</f>
        <v>0.001748</v>
      </c>
      <c r="BS164" s="23" t="n">
        <f aca="false">IF(Rates_Data!AE163&gt;=Rates_Data!AF163,Rates_Data!AL164-Rates_Data!AM164,Rates_Data!AM164-Rates_Data!AL164)</f>
        <v>0.003287</v>
      </c>
      <c r="BT164" s="23" t="n">
        <f aca="false">IF(Rates_Data!AE163&gt;=Rates_Data!AG163,Rates_Data!AL164-Rates_Data!AN164,Rates_Data!AN164-Rates_Data!AL164)</f>
        <v>0.000645999999999996</v>
      </c>
      <c r="BU164" s="23" t="n">
        <f aca="false">IF(Rates_Data!AE163&gt;=Rates_Data!AH163,Rates_Data!AL164-Rates_Data!AO164,Rates_Data!AO164-Rates_Data!AL164)</f>
        <v>-0.006061</v>
      </c>
      <c r="BV164" s="23" t="n">
        <f aca="false">IF(Rates_Data!AE163&gt;=Rates_Data!AI163,Rates_Data!AL164-Rates_Data!AP164,Rates_Data!AP164-Rates_Data!AL164)</f>
        <v>-0.003838</v>
      </c>
      <c r="BW164" s="23" t="n">
        <f aca="false">IF(Rates_Data!AE163&gt;=Rates_Data!AJ163,Rates_Data!AL164-Rates_Data!AQ164,Rates_Data!AQ164-Rates_Data!AL164)</f>
        <v>-0.002755</v>
      </c>
      <c r="BX164" s="23" t="n">
        <f aca="false">IF(Rates_Data!AF163&gt;=Rates_Data!AG163,Rates_Data!AM164-Rates_Data!AN164,Rates_Data!AN164-Rates_Data!AM164)</f>
        <v>-0.00264100000000001</v>
      </c>
      <c r="BY164" s="23" t="n">
        <f aca="false">IF(Rates_Data!AF163&gt;=Rates_Data!AH163,Rates_Data!AM164-Rates_Data!AO164,Rates_Data!AO164-Rates_Data!AM164)</f>
        <v>0.009348</v>
      </c>
      <c r="BZ164" s="23" t="n">
        <f aca="false">IF(Rates_Data!AF163&gt;=Rates_Data!AI163,Rates_Data!AM164-Rates_Data!AP164,Rates_Data!AP164-Rates_Data!AM164)</f>
        <v>-0.007125</v>
      </c>
      <c r="CA164" s="23" t="n">
        <f aca="false">IF(Rates_Data!AF163&gt;=Rates_Data!AJ163,Rates_Data!AM164-Rates_Data!AQ164,Rates_Data!AQ164-Rates_Data!AM164)</f>
        <v>0.006042</v>
      </c>
      <c r="CB164" s="23" t="n">
        <f aca="false">IF(Rates_Data!AG163&gt;=Rates_Data!AH163,Rates_Data!AN164-Rates_Data!AO164,Rates_Data!AO164-Rates_Data!AN164)</f>
        <v>0.006707</v>
      </c>
      <c r="CC164" s="23" t="n">
        <f aca="false">IF(Rates_Data!AG163&gt;=Rates_Data!AI163,Rates_Data!AN164-Rates_Data!AP164,Rates_Data!AP164-Rates_Data!AN164)</f>
        <v>0.004484</v>
      </c>
      <c r="CD164" s="23" t="n">
        <f aca="false">IF(Rates_Data!AG163&gt;=Rates_Data!AJ163,Rates_Data!AN164-Rates_Data!AQ164,Rates_Data!AQ164-Rates_Data!AN164)</f>
        <v>0.003401</v>
      </c>
      <c r="CE164" s="23" t="n">
        <f aca="false">IF(Rates_Data!AH163&gt;=Rates_Data!AI163,Rates_Data!AO164-Rates_Data!AP164,Rates_Data!AP164-Rates_Data!AO164)</f>
        <v>0.002223</v>
      </c>
      <c r="CF164" s="23" t="n">
        <f aca="false">IF(Rates_Data!AH163&gt;=Rates_Data!AJ163,Rates_Data!AO164-Rates_Data!AQ164,Rates_Data!AQ164-Rates_Data!AO164)</f>
        <v>-0.003306</v>
      </c>
      <c r="CG164" s="23" t="n">
        <f aca="false">IF(Rates_Data!AI163&gt;=Rates_Data!AJ163,Rates_Data!AP164-Rates_Data!AQ164,Rates_Data!AQ164-Rates_Data!AP164)</f>
        <v>-0.001083</v>
      </c>
      <c r="CH164" s="27" t="n">
        <f aca="false">IF(ROW()&lt;4+VolLB,"",STDEV(INDEX($BM:$BM,ROW()-VolLB+1):INDEX($BM:$BM,ROW()))*SQRT(12))</f>
        <v>0.0188936369583594</v>
      </c>
      <c r="CI164" s="27" t="n">
        <f aca="false">IF(ROW()&lt;4+VolLB,"",STDEV(INDEX($BN:$BN,ROW()-VolLB+1):INDEX($BN:$BN,ROW()))*SQRT(12))</f>
        <v>0.0187863955791723</v>
      </c>
      <c r="CJ164" s="27" t="n">
        <f aca="false">IF(ROW()&lt;4+VolLB,"",STDEV(INDEX($BO:$BO,ROW()-VolLB+1):INDEX($BO:$BO,ROW()))*SQRT(12))</f>
        <v>0.0234257503972912</v>
      </c>
      <c r="CK164" s="27" t="n">
        <f aca="false">IF(ROW()&lt;4+VolLB,"",STDEV(INDEX($BP:$BP,ROW()-VolLB+1):INDEX($BP:$BP,ROW()))*SQRT(12))</f>
        <v>0.0212017438123781</v>
      </c>
      <c r="CL164" s="27" t="n">
        <f aca="false">IF(ROW()&lt;4+VolLB,"",STDEV(INDEX($BQ:$BQ,ROW()-VolLB+1):INDEX($BQ:$BQ,ROW()))*SQRT(12))</f>
        <v>0.0164724316703191</v>
      </c>
      <c r="CM164" s="27" t="n">
        <f aca="false">IF(ROW()&lt;4+VolLB,"",STDEV(INDEX($BR:$BR,ROW()-VolLB+1):INDEX($BR:$BR,ROW()))*SQRT(12))</f>
        <v>0.021175222907243</v>
      </c>
      <c r="CN164" s="27" t="n">
        <f aca="false">IF(ROW()&lt;4+VolLB,"",STDEV(INDEX($BS:$BS,ROW()-VolLB+1):INDEX($BS:$BS,ROW()))*SQRT(12))</f>
        <v>0.0191177488182105</v>
      </c>
      <c r="CO164" s="27" t="n">
        <f aca="false">IF(ROW()&lt;4+VolLB,"",STDEV(INDEX($BT:$BT,ROW()-VolLB+1):INDEX($BT:$BT,ROW()))*SQRT(12))</f>
        <v>0.0191554796961725</v>
      </c>
      <c r="CP164" s="27" t="n">
        <f aca="false">IF(ROW()&lt;4+VolLB,"",STDEV(INDEX($BU:$BU,ROW()-VolLB+1):INDEX($BU:$BU,ROW()))*SQRT(12))</f>
        <v>0.0217906563276666</v>
      </c>
      <c r="CQ164" s="27" t="n">
        <f aca="false">IF(ROW()&lt;4+VolLB,"",STDEV(INDEX($BV:$BV,ROW()-VolLB+1):INDEX($BV:$BV,ROW()))*SQRT(12))</f>
        <v>0.0177214296510239</v>
      </c>
      <c r="CR164" s="27" t="n">
        <f aca="false">IF(ROW()&lt;4+VolLB,"",STDEV(INDEX($BW:$BW,ROW()-VolLB+1):INDEX($BW:$BW,ROW()))*SQRT(12))</f>
        <v>0.0146693552050979</v>
      </c>
      <c r="CS164" s="27" t="n">
        <f aca="false">IF(ROW()&lt;4+VolLB,"",STDEV(INDEX($BX:$BX,ROW()-VolLB+1):INDEX($BX:$BX,ROW()))*SQRT(12))</f>
        <v>0.0188270675813916</v>
      </c>
      <c r="CT164" s="27" t="n">
        <f aca="false">IF(ROW()&lt;4+VolLB,"",STDEV(INDEX($BY:$BY,ROW()-VolLB+1):INDEX($BY:$BY,ROW()))*SQRT(12))</f>
        <v>0.0222650971616799</v>
      </c>
      <c r="CU164" s="27" t="n">
        <f aca="false">IF(ROW()&lt;4+VolLB,"",STDEV(INDEX($BZ:$BZ,ROW()-VolLB+1):INDEX($BZ:$BZ,ROW()))*SQRT(12))</f>
        <v>0.0211539132669292</v>
      </c>
      <c r="CV164" s="27" t="n">
        <f aca="false">IF(ROW()&lt;4+VolLB,"",STDEV(INDEX($CA:$CA,ROW()-VolLB+1):INDEX($CA:$CA,ROW()))*SQRT(12))</f>
        <v>0.0196709114464311</v>
      </c>
      <c r="CW164" s="27" t="n">
        <f aca="false">IF(ROW()&lt;4+VolLB,"",STDEV(INDEX($CB:$CB,ROW()-VolLB+1):INDEX($CB:$CB,ROW()))*SQRT(12))</f>
        <v>0.0215231847289427</v>
      </c>
      <c r="CX164" s="27" t="n">
        <f aca="false">IF(ROW()&lt;4+VolLB,"",STDEV(INDEX($CC:$CC,ROW()-VolLB+1):INDEX($CC:$CC,ROW()))*SQRT(12))</f>
        <v>0.0180596696956031</v>
      </c>
      <c r="CY164" s="27" t="n">
        <f aca="false">IF(ROW()&lt;4+VolLB,"",STDEV(INDEX($CD:$CD,ROW()-VolLB+1):INDEX($CD:$CD,ROW()))*SQRT(12))</f>
        <v>0.0168642648560005</v>
      </c>
      <c r="CZ164" s="27" t="n">
        <f aca="false">IF(ROW()&lt;4+VolLB,"",STDEV(INDEX($CE:$CE,ROW()-VolLB+1):INDEX($CE:$CE,ROW()))*SQRT(12))</f>
        <v>0.0208410008504299</v>
      </c>
      <c r="DA164" s="27" t="n">
        <f aca="false">IF(ROW()&lt;4+VolLB,"",STDEV(INDEX($CF:$CF,ROW()-VolLB+1):INDEX($CF:$CF,ROW()))*SQRT(12))</f>
        <v>0.0195565718008039</v>
      </c>
      <c r="DB164" s="27" t="n">
        <f aca="false">IF(ROW()&lt;4+VolLB,"",STDEV(INDEX($CG:$CG,ROW()-VolLB+1):INDEX($CG:$CG,ROW()))*SQRT(12))</f>
        <v>0.0163837323743488</v>
      </c>
      <c r="DC164" s="26" t="n">
        <f aca="false">IF(OR(AR164=0,CH164="",CH164=0),0,AR164*MIN(MaxScal,TgtVol/CH164))</f>
        <v>0</v>
      </c>
      <c r="DD164" s="26" t="n">
        <f aca="false">IF(OR(AS164=0,CI164="",CI164=0),0,AS164*MIN(MaxScal,TgtVol/CI164))</f>
        <v>0</v>
      </c>
      <c r="DE164" s="26" t="n">
        <f aca="false">IF(OR(AT164=0,CJ164="",CJ164=0),0,AT164*MIN(MaxScal,TgtVol/CJ164))</f>
        <v>0</v>
      </c>
      <c r="DF164" s="26" t="n">
        <f aca="false">IF(OR(AU164=0,CK164="",CK164=0),0,AU164*MIN(MaxScal,TgtVol/CK164))</f>
        <v>0</v>
      </c>
      <c r="DG164" s="26" t="n">
        <f aca="false">IF(OR(AV164=0,CL164="",CL164=0),0,AV164*MIN(MaxScal,TgtVol/CL164))</f>
        <v>0</v>
      </c>
      <c r="DH164" s="26" t="n">
        <f aca="false">IF(OR(AW164=0,CM164="",CM164=0),0,AW164*MIN(MaxScal,TgtVol/CM164))</f>
        <v>0</v>
      </c>
      <c r="DI164" s="26" t="n">
        <f aca="false">IF(OR(AX164=0,CN164="",CN164=0),0,AX164*MIN(MaxScal,TgtVol/CN164))</f>
        <v>0</v>
      </c>
      <c r="DJ164" s="26" t="n">
        <f aca="false">IF(OR(AY164=0,CO164="",CO164=0),0,AY164*MIN(MaxScal,TgtVol/CO164))</f>
        <v>0</v>
      </c>
      <c r="DK164" s="26" t="n">
        <f aca="false">IF(OR(AZ164=0,CP164="",CP164=0),0,AZ164*MIN(MaxScal,TgtVol/CP164))</f>
        <v>0</v>
      </c>
      <c r="DL164" s="26" t="n">
        <f aca="false">IF(OR(BA164=0,CQ164="",CQ164=0),0,BA164*MIN(MaxScal,TgtVol/CQ164))</f>
        <v>0</v>
      </c>
      <c r="DM164" s="26" t="n">
        <f aca="false">IF(OR(BB164=0,CR164="",CR164=0),0,BB164*MIN(MaxScal,TgtVol/CR164))</f>
        <v>0</v>
      </c>
      <c r="DN164" s="26" t="n">
        <f aca="false">IF(OR(BC164=0,CS164="",CS164=0),0,BC164*MIN(MaxScal,TgtVol/CS164))</f>
        <v>0</v>
      </c>
      <c r="DO164" s="26" t="n">
        <f aca="false">IF(OR(BD164=0,CT164="",CT164=0),0,BD164*MIN(MaxScal,TgtVol/CT164))</f>
        <v>0</v>
      </c>
      <c r="DP164" s="26" t="n">
        <f aca="false">IF(OR(BE164=0,CU164="",CU164=0),0,BE164*MIN(MaxScal,TgtVol/CU164))</f>
        <v>0</v>
      </c>
      <c r="DQ164" s="26" t="n">
        <f aca="false">IF(OR(BF164=0,CV164="",CV164=0),0,BF164*MIN(MaxScal,TgtVol/CV164))</f>
        <v>0</v>
      </c>
      <c r="DR164" s="26" t="n">
        <f aca="false">IF(OR(BG164=0,CW164="",CW164=0),0,BG164*MIN(MaxScal,TgtVol/CW164))</f>
        <v>0</v>
      </c>
      <c r="DS164" s="26" t="n">
        <f aca="false">IF(OR(BH164=0,CX164="",CX164=0),0,BH164*MIN(MaxScal,TgtVol/CX164))</f>
        <v>0</v>
      </c>
      <c r="DT164" s="26" t="n">
        <f aca="false">IF(OR(BI164=0,CY164="",CY164=0),0,BI164*MIN(MaxScal,TgtVol/CY164))</f>
        <v>0</v>
      </c>
      <c r="DU164" s="26" t="n">
        <f aca="false">IF(OR(BJ164=0,CZ164="",CZ164=0),0,BJ164*MIN(MaxScal,TgtVol/CZ164))</f>
        <v>0</v>
      </c>
      <c r="DV164" s="26" t="n">
        <f aca="false">IF(OR(BK164=0,DA164="",DA164=0),0,BK164*MIN(MaxScal,TgtVol/DA164))</f>
        <v>0</v>
      </c>
      <c r="DW164" s="26" t="n">
        <f aca="false">IF(OR(BL164=0,DB164="",DB164=0),0,BL164*MIN(MaxScal,TgtVol/DB164))</f>
        <v>0</v>
      </c>
      <c r="DX164" s="28" t="n">
        <f aca="false">IFERROR(DC163*BM164,"")</f>
        <v>-0</v>
      </c>
      <c r="DY164" s="28" t="n">
        <f aca="false">IFERROR(DD163*BN164,"")</f>
        <v>0</v>
      </c>
      <c r="DZ164" s="28" t="n">
        <f aca="false">IFERROR(DE163*BO164,"")</f>
        <v>0</v>
      </c>
      <c r="EA164" s="28" t="n">
        <f aca="false">IFERROR(DF163*BP164,"")</f>
        <v>0</v>
      </c>
      <c r="EB164" s="28" t="n">
        <f aca="false">IFERROR(DG163*BQ164,"")</f>
        <v>-0</v>
      </c>
      <c r="EC164" s="28" t="n">
        <f aca="false">IFERROR(DH163*BR164,"")</f>
        <v>0</v>
      </c>
      <c r="ED164" s="28" t="n">
        <f aca="false">IFERROR(DI163*BS164,"")</f>
        <v>0</v>
      </c>
      <c r="EE164" s="28" t="n">
        <f aca="false">IFERROR(DJ163*BT164,"")</f>
        <v>0</v>
      </c>
      <c r="EF164" s="28" t="n">
        <f aca="false">IFERROR(DK163*BU164,"")</f>
        <v>-0</v>
      </c>
      <c r="EG164" s="28" t="n">
        <f aca="false">IFERROR(DL163*BV164,"")</f>
        <v>-0</v>
      </c>
      <c r="EH164" s="28" t="n">
        <f aca="false">IFERROR(DM163*BW164,"")</f>
        <v>-0</v>
      </c>
      <c r="EI164" s="28" t="n">
        <f aca="false">IFERROR(DN163*BX164,"")</f>
        <v>-0</v>
      </c>
      <c r="EJ164" s="28" t="n">
        <f aca="false">IFERROR(DO163*BY164,"")</f>
        <v>0</v>
      </c>
      <c r="EK164" s="28" t="n">
        <f aca="false">IFERROR(DP163*BZ164,"")</f>
        <v>-0</v>
      </c>
      <c r="EL164" s="28" t="n">
        <f aca="false">IFERROR(DQ163*CA164,"")</f>
        <v>0</v>
      </c>
      <c r="EM164" s="28" t="n">
        <f aca="false">IFERROR(DR163*CB164,"")</f>
        <v>0</v>
      </c>
      <c r="EN164" s="28" t="n">
        <f aca="false">IFERROR(DS163*CC164,"")</f>
        <v>0</v>
      </c>
      <c r="EO164" s="28" t="n">
        <f aca="false">IFERROR(DT163*CD164,"")</f>
        <v>0</v>
      </c>
      <c r="EP164" s="28" t="n">
        <f aca="false">IFERROR(DU163*CE164,"")</f>
        <v>0</v>
      </c>
      <c r="EQ164" s="28" t="n">
        <f aca="false">IFERROR(DV163*CF164,"")</f>
        <v>-0</v>
      </c>
      <c r="ER164" s="28" t="n">
        <f aca="false">IFERROR(DW163*CG164,"")</f>
        <v>-0</v>
      </c>
      <c r="ES164" s="28" t="n">
        <f aca="false">IF(ROW()=4,"",SUM(DX164:ER164))</f>
        <v>0</v>
      </c>
      <c r="ET164" s="29" t="n">
        <f aca="false">COUNTIF(AR164:BL164,"&gt;0")</f>
        <v>0</v>
      </c>
    </row>
    <row r="165" customFormat="false" ht="15" hidden="false" customHeight="false" outlineLevel="0" collapsed="false">
      <c r="A165" s="19" t="n">
        <v>42916</v>
      </c>
      <c r="B165" s="23" t="n">
        <f aca="false">ABS(Rates_Data!AD165-Rates_Data!AE165)</f>
        <v>0.473407407407407</v>
      </c>
      <c r="C165" s="23" t="n">
        <f aca="false">ABS(Rates_Data!AD165-Rates_Data!AF165)</f>
        <v>0.179802469135803</v>
      </c>
      <c r="D165" s="23" t="n">
        <f aca="false">ABS(Rates_Data!AD165-Rates_Data!AG165)</f>
        <v>0.605055555555556</v>
      </c>
      <c r="E165" s="23" t="n">
        <f aca="false">ABS(Rates_Data!AD165-Rates_Data!AH165)</f>
        <v>0.18058024691358</v>
      </c>
      <c r="F165" s="23" t="n">
        <f aca="false">ABS(Rates_Data!AD165-Rates_Data!AI165)</f>
        <v>0.554765432098765</v>
      </c>
      <c r="G165" s="23" t="n">
        <f aca="false">ABS(Rates_Data!AD165-Rates_Data!AJ165)</f>
        <v>0.585061728395062</v>
      </c>
      <c r="H165" s="23" t="n">
        <f aca="false">ABS(Rates_Data!AE165-Rates_Data!AF165)</f>
        <v>0.293604938271605</v>
      </c>
      <c r="I165" s="23" t="n">
        <f aca="false">ABS(Rates_Data!AE165-Rates_Data!AG165)</f>
        <v>1.07846296296296</v>
      </c>
      <c r="J165" s="23" t="n">
        <f aca="false">ABS(Rates_Data!AE165-Rates_Data!AH165)</f>
        <v>0.653987654320988</v>
      </c>
      <c r="K165" s="23" t="n">
        <f aca="false">ABS(Rates_Data!AE165-Rates_Data!AI165)</f>
        <v>1.02817283950617</v>
      </c>
      <c r="L165" s="23" t="n">
        <f aca="false">ABS(Rates_Data!AE165-Rates_Data!AJ165)</f>
        <v>1.05846913580247</v>
      </c>
      <c r="M165" s="23" t="n">
        <f aca="false">ABS(Rates_Data!AF165-Rates_Data!AG165)</f>
        <v>0.784858024691358</v>
      </c>
      <c r="N165" s="23" t="n">
        <f aca="false">ABS(Rates_Data!AF165-Rates_Data!AH165)</f>
        <v>0.360382716049383</v>
      </c>
      <c r="O165" s="23" t="n">
        <f aca="false">ABS(Rates_Data!AF165-Rates_Data!AI165)</f>
        <v>0.734567901234568</v>
      </c>
      <c r="P165" s="23" t="n">
        <f aca="false">ABS(Rates_Data!AF165-Rates_Data!AJ165)</f>
        <v>0.764864197530865</v>
      </c>
      <c r="Q165" s="23" t="n">
        <f aca="false">ABS(Rates_Data!AG165-Rates_Data!AH165)</f>
        <v>0.424475308641975</v>
      </c>
      <c r="R165" s="23" t="n">
        <f aca="false">ABS(Rates_Data!AG165-Rates_Data!AI165)</f>
        <v>0.0502901234567901</v>
      </c>
      <c r="S165" s="23" t="n">
        <f aca="false">ABS(Rates_Data!AG165-Rates_Data!AJ165)</f>
        <v>0.0199938271604936</v>
      </c>
      <c r="T165" s="23" t="n">
        <f aca="false">ABS(Rates_Data!AH165-Rates_Data!AI165)</f>
        <v>0.374185185185185</v>
      </c>
      <c r="U165" s="23" t="n">
        <f aca="false">ABS(Rates_Data!AH165-Rates_Data!AJ165)</f>
        <v>0.404481481481482</v>
      </c>
      <c r="V165" s="23" t="n">
        <f aca="false">ABS(Rates_Data!AI165-Rates_Data!AJ165)</f>
        <v>0.0302962962962965</v>
      </c>
      <c r="W165" s="26" t="n">
        <f aca="false">IF(ROW()&lt;4+MinObs-1,"",IFERROR((B165-AVERAGE(B$4:B165))/STDEV(B$4:B165),""))</f>
        <v>0.231967403245399</v>
      </c>
      <c r="X165" s="26" t="n">
        <f aca="false">IF(ROW()&lt;4+MinObs-1,"",IFERROR((C165-AVERAGE(C$4:C165))/STDEV(C$4:C165),""))</f>
        <v>-0.544208727778711</v>
      </c>
      <c r="Y165" s="26" t="n">
        <f aca="false">IF(ROW()&lt;4+MinObs-1,"",IFERROR((D165-AVERAGE(D$4:D165))/STDEV(D$4:D165),""))</f>
        <v>0.239836380811271</v>
      </c>
      <c r="Z165" s="26" t="n">
        <f aca="false">IF(ROW()&lt;4+MinObs-1,"",IFERROR((E165-AVERAGE(E$4:E165))/STDEV(E$4:E165),""))</f>
        <v>-0.995821714041506</v>
      </c>
      <c r="AA165" s="26" t="n">
        <f aca="false">IF(ROW()&lt;4+MinObs-1,"",IFERROR((F165-AVERAGE(F$4:F165))/STDEV(F$4:F165),""))</f>
        <v>0.0577456344385734</v>
      </c>
      <c r="AB165" s="26" t="n">
        <f aca="false">IF(ROW()&lt;4+MinObs-1,"",IFERROR((G165-AVERAGE(G$4:G165))/STDEV(G$4:G165),""))</f>
        <v>0.357948329123994</v>
      </c>
      <c r="AC165" s="26" t="n">
        <f aca="false">IF(ROW()&lt;4+MinObs-1,"",IFERROR((H165-AVERAGE(H$4:H165))/STDEV(H$4:H165),""))</f>
        <v>-0.221146101302903</v>
      </c>
      <c r="AD165" s="26" t="n">
        <f aca="false">IF(ROW()&lt;4+MinObs-1,"",IFERROR((I165-AVERAGE(I$4:I165))/STDEV(I$4:I165),""))</f>
        <v>1.58704380163236</v>
      </c>
      <c r="AE165" s="26" t="n">
        <f aca="false">IF(ROW()&lt;4+MinObs-1,"",IFERROR((J165-AVERAGE(J$4:J165))/STDEV(J$4:J165),""))</f>
        <v>0.481734798630353</v>
      </c>
      <c r="AF165" s="26" t="n">
        <f aca="false">IF(ROW()&lt;4+MinObs-1,"",IFERROR((K165-AVERAGE(K$4:K165))/STDEV(K$4:K165),""))</f>
        <v>1.43764767661517</v>
      </c>
      <c r="AG165" s="26" t="n">
        <f aca="false">IF(ROW()&lt;4+MinObs-1,"",IFERROR((L165-AVERAGE(L$4:L165))/STDEV(L$4:L165),""))</f>
        <v>1.06497258882137</v>
      </c>
      <c r="AH165" s="26" t="n">
        <f aca="false">IF(ROW()&lt;4+MinObs-1,"",IFERROR((M165-AVERAGE(M$4:M165))/STDEV(M$4:M165),""))</f>
        <v>0.800272663028025</v>
      </c>
      <c r="AI165" s="26" t="n">
        <f aca="false">IF(ROW()&lt;4+MinObs-1,"",IFERROR((N165-AVERAGE(N$4:N165))/STDEV(N$4:N165),""))</f>
        <v>-0.332676897960579</v>
      </c>
      <c r="AJ165" s="26" t="n">
        <f aca="false">IF(ROW()&lt;4+MinObs-1,"",IFERROR((O165-AVERAGE(O$4:O165))/STDEV(O$4:O165),""))</f>
        <v>0.82559884934111</v>
      </c>
      <c r="AK165" s="26" t="n">
        <f aca="false">IF(ROW()&lt;4+MinObs-1,"",IFERROR((P165-AVERAGE(P$4:P165))/STDEV(P$4:P165),""))</f>
        <v>1.00523789722519</v>
      </c>
      <c r="AL165" s="26" t="n">
        <f aca="false">IF(ROW()&lt;4+MinObs-1,"",IFERROR((Q165-AVERAGE(Q$4:Q165))/STDEV(Q$4:Q165),""))</f>
        <v>0.000571189094628259</v>
      </c>
      <c r="AM165" s="26" t="n">
        <f aca="false">IF(ROW()&lt;4+MinObs-1,"",IFERROR((R165-AVERAGE(R$4:R165))/STDEV(R$4:R165),""))</f>
        <v>-0.963218399331616</v>
      </c>
      <c r="AN165" s="26" t="n">
        <f aca="false">IF(ROW()&lt;4+MinObs-1,"",IFERROR((S165-AVERAGE(S$4:S165))/STDEV(S$4:S165),""))</f>
        <v>-1.38333391881125</v>
      </c>
      <c r="AO165" s="26" t="n">
        <f aca="false">IF(ROW()&lt;4+MinObs-1,"",IFERROR((T165-AVERAGE(T$4:T165))/STDEV(T$4:T165),""))</f>
        <v>-0.623383543548388</v>
      </c>
      <c r="AP165" s="26" t="n">
        <f aca="false">IF(ROW()&lt;4+MinObs-1,"",IFERROR((U165-AVERAGE(U$4:U165))/STDEV(U$4:U165),""))</f>
        <v>-0.735238440443451</v>
      </c>
      <c r="AQ165" s="26" t="n">
        <f aca="false">IF(ROW()&lt;4+MinObs-1,"",IFERROR((V165-AVERAGE(V$4:V165))/STDEV(V$4:V165),""))</f>
        <v>-1.09428473198148</v>
      </c>
      <c r="AR165" s="26" t="n">
        <f aca="false">IF(W165="",0,IF(W165&gt;=z4,w4,IF(W165&gt;=z3,w3,IF(W165&gt;=zEntry,w2,IF(AND(W165&gt;=ExitZ,AR164&gt;0),w2,0)))))</f>
        <v>0</v>
      </c>
      <c r="AS165" s="26" t="n">
        <f aca="false">IF(X165="",0,IF(X165&gt;=z4,w4,IF(X165&gt;=z3,w3,IF(X165&gt;=zEntry,w2,IF(AND(X165&gt;=ExitZ,AS164&gt;0),w2,0)))))</f>
        <v>0</v>
      </c>
      <c r="AT165" s="26" t="n">
        <f aca="false">IF(Y165="",0,IF(Y165&gt;=z4,w4,IF(Y165&gt;=z3,w3,IF(Y165&gt;=zEntry,w2,IF(AND(Y165&gt;=ExitZ,AT164&gt;0),w2,0)))))</f>
        <v>0</v>
      </c>
      <c r="AU165" s="26" t="n">
        <f aca="false">IF(Z165="",0,IF(Z165&gt;=z4,w4,IF(Z165&gt;=z3,w3,IF(Z165&gt;=zEntry,w2,IF(AND(Z165&gt;=ExitZ,AU164&gt;0),w2,0)))))</f>
        <v>0</v>
      </c>
      <c r="AV165" s="26" t="n">
        <f aca="false">IF(AA165="",0,IF(AA165&gt;=z4,w4,IF(AA165&gt;=z3,w3,IF(AA165&gt;=zEntry,w2,IF(AND(AA165&gt;=ExitZ,AV164&gt;0),w2,0)))))</f>
        <v>0</v>
      </c>
      <c r="AW165" s="26" t="n">
        <f aca="false">IF(AB165="",0,IF(AB165&gt;=z4,w4,IF(AB165&gt;=z3,w3,IF(AB165&gt;=zEntry,w2,IF(AND(AB165&gt;=ExitZ,AW164&gt;0),w2,0)))))</f>
        <v>0</v>
      </c>
      <c r="AX165" s="26" t="n">
        <f aca="false">IF(AC165="",0,IF(AC165&gt;=z4,w4,IF(AC165&gt;=z3,w3,IF(AC165&gt;=zEntry,w2,IF(AND(AC165&gt;=ExitZ,AX164&gt;0),w2,0)))))</f>
        <v>0</v>
      </c>
      <c r="AY165" s="26" t="n">
        <f aca="false">IF(AD165="",0,IF(AD165&gt;=z4,w4,IF(AD165&gt;=z3,w3,IF(AD165&gt;=zEntry,w2,IF(AND(AD165&gt;=ExitZ,AY164&gt;0),w2,0)))))</f>
        <v>0</v>
      </c>
      <c r="AZ165" s="26" t="n">
        <f aca="false">IF(AE165="",0,IF(AE165&gt;=z4,w4,IF(AE165&gt;=z3,w3,IF(AE165&gt;=zEntry,w2,IF(AND(AE165&gt;=ExitZ,AZ164&gt;0),w2,0)))))</f>
        <v>0</v>
      </c>
      <c r="BA165" s="26" t="n">
        <f aca="false">IF(AF165="",0,IF(AF165&gt;=z4,w4,IF(AF165&gt;=z3,w3,IF(AF165&gt;=zEntry,w2,IF(AND(AF165&gt;=ExitZ,BA164&gt;0),w2,0)))))</f>
        <v>0</v>
      </c>
      <c r="BB165" s="26" t="n">
        <f aca="false">IF(AG165="",0,IF(AG165&gt;=z4,w4,IF(AG165&gt;=z3,w3,IF(AG165&gt;=zEntry,w2,IF(AND(AG165&gt;=ExitZ,BB164&gt;0),w2,0)))))</f>
        <v>0</v>
      </c>
      <c r="BC165" s="26" t="n">
        <f aca="false">IF(AH165="",0,IF(AH165&gt;=z4,w4,IF(AH165&gt;=z3,w3,IF(AH165&gt;=zEntry,w2,IF(AND(AH165&gt;=ExitZ,BC164&gt;0),w2,0)))))</f>
        <v>0</v>
      </c>
      <c r="BD165" s="26" t="n">
        <f aca="false">IF(AI165="",0,IF(AI165&gt;=z4,w4,IF(AI165&gt;=z3,w3,IF(AI165&gt;=zEntry,w2,IF(AND(AI165&gt;=ExitZ,BD164&gt;0),w2,0)))))</f>
        <v>0</v>
      </c>
      <c r="BE165" s="26" t="n">
        <f aca="false">IF(AJ165="",0,IF(AJ165&gt;=z4,w4,IF(AJ165&gt;=z3,w3,IF(AJ165&gt;=zEntry,w2,IF(AND(AJ165&gt;=ExitZ,BE164&gt;0),w2,0)))))</f>
        <v>0</v>
      </c>
      <c r="BF165" s="26" t="n">
        <f aca="false">IF(AK165="",0,IF(AK165&gt;=z4,w4,IF(AK165&gt;=z3,w3,IF(AK165&gt;=zEntry,w2,IF(AND(AK165&gt;=ExitZ,BF164&gt;0),w2,0)))))</f>
        <v>0</v>
      </c>
      <c r="BG165" s="26" t="n">
        <f aca="false">IF(AL165="",0,IF(AL165&gt;=z4,w4,IF(AL165&gt;=z3,w3,IF(AL165&gt;=zEntry,w2,IF(AND(AL165&gt;=ExitZ,BG164&gt;0),w2,0)))))</f>
        <v>0</v>
      </c>
      <c r="BH165" s="26" t="n">
        <f aca="false">IF(AM165="",0,IF(AM165&gt;=z4,w4,IF(AM165&gt;=z3,w3,IF(AM165&gt;=zEntry,w2,IF(AND(AM165&gt;=ExitZ,BH164&gt;0),w2,0)))))</f>
        <v>0</v>
      </c>
      <c r="BI165" s="26" t="n">
        <f aca="false">IF(AN165="",0,IF(AN165&gt;=z4,w4,IF(AN165&gt;=z3,w3,IF(AN165&gt;=zEntry,w2,IF(AND(AN165&gt;=ExitZ,BI164&gt;0),w2,0)))))</f>
        <v>0</v>
      </c>
      <c r="BJ165" s="26" t="n">
        <f aca="false">IF(AO165="",0,IF(AO165&gt;=z4,w4,IF(AO165&gt;=z3,w3,IF(AO165&gt;=zEntry,w2,IF(AND(AO165&gt;=ExitZ,BJ164&gt;0),w2,0)))))</f>
        <v>0</v>
      </c>
      <c r="BK165" s="26" t="n">
        <f aca="false">IF(AP165="",0,IF(AP165&gt;=z4,w4,IF(AP165&gt;=z3,w3,IF(AP165&gt;=zEntry,w2,IF(AND(AP165&gt;=ExitZ,BK164&gt;0),w2,0)))))</f>
        <v>0</v>
      </c>
      <c r="BL165" s="26" t="n">
        <f aca="false">IF(AQ165="",0,IF(AQ165&gt;=z4,w4,IF(AQ165&gt;=z3,w3,IF(AQ165&gt;=zEntry,w2,IF(AND(AQ165&gt;=ExitZ,BL164&gt;0),w2,0)))))</f>
        <v>0</v>
      </c>
      <c r="BM165" s="23" t="n">
        <f aca="false">IF(Rates_Data!AD164&gt;=Rates_Data!AE164,Rates_Data!AK165-Rates_Data!AL165,Rates_Data!AL165-Rates_Data!AK165)</f>
        <v>-0.001235</v>
      </c>
      <c r="BN165" s="23" t="n">
        <f aca="false">IF(Rates_Data!AD164&gt;=Rates_Data!AF164,Rates_Data!AK165-Rates_Data!AM165,Rates_Data!AM165-Rates_Data!AK165)</f>
        <v>9.49999999999979E-005</v>
      </c>
      <c r="BO165" s="23" t="n">
        <f aca="false">IF(Rates_Data!AD164&gt;=Rates_Data!AG164,Rates_Data!AK165-Rates_Data!AN165,Rates_Data!AN165-Rates_Data!AK165)</f>
        <v>-0.00429399999999999</v>
      </c>
      <c r="BP165" s="23" t="n">
        <f aca="false">IF(Rates_Data!AD164&gt;=Rates_Data!AH164,Rates_Data!AK165-Rates_Data!AO165,Rates_Data!AO165-Rates_Data!AK165)</f>
        <v>-0.006555</v>
      </c>
      <c r="BQ165" s="23" t="n">
        <f aca="false">IF(Rates_Data!AD164&gt;=Rates_Data!AI164,Rates_Data!AK165-Rates_Data!AP165,Rates_Data!AP165-Rates_Data!AK165)</f>
        <v>-0.004731</v>
      </c>
      <c r="BR165" s="23" t="n">
        <f aca="false">IF(Rates_Data!AD164&gt;=Rates_Data!AJ164,Rates_Data!AK165-Rates_Data!AQ165,Rates_Data!AQ165-Rates_Data!AK165)</f>
        <v>-0.007885</v>
      </c>
      <c r="BS165" s="23" t="n">
        <f aca="false">IF(Rates_Data!AE164&gt;=Rates_Data!AF164,Rates_Data!AL165-Rates_Data!AM165,Rates_Data!AM165-Rates_Data!AL165)</f>
        <v>-0.00114</v>
      </c>
      <c r="BT165" s="23" t="n">
        <f aca="false">IF(Rates_Data!AE164&gt;=Rates_Data!AG164,Rates_Data!AL165-Rates_Data!AN165,Rates_Data!AN165-Rates_Data!AL165)</f>
        <v>-0.00552899999999999</v>
      </c>
      <c r="BU165" s="23" t="n">
        <f aca="false">IF(Rates_Data!AE164&gt;=Rates_Data!AH164,Rates_Data!AL165-Rates_Data!AO165,Rates_Data!AO165-Rates_Data!AL165)</f>
        <v>-0.00778999999999999</v>
      </c>
      <c r="BV165" s="23" t="n">
        <f aca="false">IF(Rates_Data!AE164&gt;=Rates_Data!AI164,Rates_Data!AL165-Rates_Data!AP165,Rates_Data!AP165-Rates_Data!AL165)</f>
        <v>-0.005966</v>
      </c>
      <c r="BW165" s="23" t="n">
        <f aca="false">IF(Rates_Data!AE164&gt;=Rates_Data!AJ164,Rates_Data!AL165-Rates_Data!AQ165,Rates_Data!AQ165-Rates_Data!AL165)</f>
        <v>-0.00912</v>
      </c>
      <c r="BX165" s="23" t="n">
        <f aca="false">IF(Rates_Data!AF164&gt;=Rates_Data!AG164,Rates_Data!AM165-Rates_Data!AN165,Rates_Data!AN165-Rates_Data!AM165)</f>
        <v>-0.00438899999999999</v>
      </c>
      <c r="BY165" s="23" t="n">
        <f aca="false">IF(Rates_Data!AF164&gt;=Rates_Data!AH164,Rates_Data!AM165-Rates_Data!AO165,Rates_Data!AO165-Rates_Data!AM165)</f>
        <v>0.00664999999999999</v>
      </c>
      <c r="BZ165" s="23" t="n">
        <f aca="false">IF(Rates_Data!AF164&gt;=Rates_Data!AI164,Rates_Data!AM165-Rates_Data!AP165,Rates_Data!AP165-Rates_Data!AM165)</f>
        <v>-0.004826</v>
      </c>
      <c r="CA165" s="23" t="n">
        <f aca="false">IF(Rates_Data!AF164&gt;=Rates_Data!AJ164,Rates_Data!AM165-Rates_Data!AQ165,Rates_Data!AQ165-Rates_Data!AM165)</f>
        <v>-0.00798</v>
      </c>
      <c r="CB165" s="23" t="n">
        <f aca="false">IF(Rates_Data!AG164&gt;=Rates_Data!AH164,Rates_Data!AN165-Rates_Data!AO165,Rates_Data!AO165-Rates_Data!AN165)</f>
        <v>0.002261</v>
      </c>
      <c r="CC165" s="23" t="n">
        <f aca="false">IF(Rates_Data!AG164&gt;=Rates_Data!AI164,Rates_Data!AN165-Rates_Data!AP165,Rates_Data!AP165-Rates_Data!AN165)</f>
        <v>-0.000437000000000006</v>
      </c>
      <c r="CD165" s="23" t="n">
        <f aca="false">IF(Rates_Data!AG164&gt;=Rates_Data!AJ164,Rates_Data!AN165-Rates_Data!AQ165,Rates_Data!AQ165-Rates_Data!AN165)</f>
        <v>0.00359100000000001</v>
      </c>
      <c r="CE165" s="23" t="n">
        <f aca="false">IF(Rates_Data!AH164&gt;=Rates_Data!AI164,Rates_Data!AO165-Rates_Data!AP165,Rates_Data!AP165-Rates_Data!AO165)</f>
        <v>0.001824</v>
      </c>
      <c r="CF165" s="23" t="n">
        <f aca="false">IF(Rates_Data!AH164&gt;=Rates_Data!AJ164,Rates_Data!AO165-Rates_Data!AQ165,Rates_Data!AQ165-Rates_Data!AO165)</f>
        <v>-0.00133000000000001</v>
      </c>
      <c r="CG165" s="23" t="n">
        <f aca="false">IF(Rates_Data!AI164&gt;=Rates_Data!AJ164,Rates_Data!AP165-Rates_Data!AQ165,Rates_Data!AQ165-Rates_Data!AP165)</f>
        <v>0.003154</v>
      </c>
      <c r="CH165" s="27" t="n">
        <f aca="false">IF(ROW()&lt;4+VolLB,"",STDEV(INDEX($BM:$BM,ROW()-VolLB+1):INDEX($BM:$BM,ROW()))*SQRT(12))</f>
        <v>0.0178906604150242</v>
      </c>
      <c r="CI165" s="27" t="n">
        <f aca="false">IF(ROW()&lt;4+VolLB,"",STDEV(INDEX($BN:$BN,ROW()-VolLB+1):INDEX($BN:$BN,ROW()))*SQRT(12))</f>
        <v>0.0177729223995112</v>
      </c>
      <c r="CJ165" s="27" t="n">
        <f aca="false">IF(ROW()&lt;4+VolLB,"",STDEV(INDEX($BO:$BO,ROW()-VolLB+1):INDEX($BO:$BO,ROW()))*SQRT(12))</f>
        <v>0.0218820079595739</v>
      </c>
      <c r="CK165" s="27" t="n">
        <f aca="false">IF(ROW()&lt;4+VolLB,"",STDEV(INDEX($BP:$BP,ROW()-VolLB+1):INDEX($BP:$BP,ROW()))*SQRT(12))</f>
        <v>0.0214348639255014</v>
      </c>
      <c r="CL165" s="27" t="n">
        <f aca="false">IF(ROW()&lt;4+VolLB,"",STDEV(INDEX($BQ:$BQ,ROW()-VolLB+1):INDEX($BQ:$BQ,ROW()))*SQRT(12))</f>
        <v>0.0152959956552594</v>
      </c>
      <c r="CM165" s="27" t="n">
        <f aca="false">IF(ROW()&lt;4+VolLB,"",STDEV(INDEX($BR:$BR,ROW()-VolLB+1):INDEX($BR:$BR,ROW()))*SQRT(12))</f>
        <v>0.021413106853158</v>
      </c>
      <c r="CN165" s="27" t="n">
        <f aca="false">IF(ROW()&lt;4+VolLB,"",STDEV(INDEX($BS:$BS,ROW()-VolLB+1):INDEX($BS:$BS,ROW()))*SQRT(12))</f>
        <v>0.0191540420680037</v>
      </c>
      <c r="CO165" s="27" t="n">
        <f aca="false">IF(ROW()&lt;4+VolLB,"",STDEV(INDEX($BT:$BT,ROW()-VolLB+1):INDEX($BT:$BT,ROW()))*SQRT(12))</f>
        <v>0.0191153827247661</v>
      </c>
      <c r="CP165" s="27" t="n">
        <f aca="false">IF(ROW()&lt;4+VolLB,"",STDEV(INDEX($BU:$BU,ROW()-VolLB+1):INDEX($BU:$BU,ROW()))*SQRT(12))</f>
        <v>0.021862308769073</v>
      </c>
      <c r="CQ165" s="27" t="n">
        <f aca="false">IF(ROW()&lt;4+VolLB,"",STDEV(INDEX($BV:$BV,ROW()-VolLB+1):INDEX($BV:$BV,ROW()))*SQRT(12))</f>
        <v>0.0180059820416914</v>
      </c>
      <c r="CR165" s="27" t="n">
        <f aca="false">IF(ROW()&lt;4+VolLB,"",STDEV(INDEX($BW:$BW,ROW()-VolLB+1):INDEX($BW:$BW,ROW()))*SQRT(12))</f>
        <v>0.015476844337821</v>
      </c>
      <c r="CS165" s="27" t="n">
        <f aca="false">IF(ROW()&lt;4+VolLB,"",STDEV(INDEX($BX:$BX,ROW()-VolLB+1):INDEX($BX:$BX,ROW()))*SQRT(12))</f>
        <v>0.0187157981942427</v>
      </c>
      <c r="CT165" s="27" t="n">
        <f aca="false">IF(ROW()&lt;4+VolLB,"",STDEV(INDEX($BY:$BY,ROW()-VolLB+1):INDEX($BY:$BY,ROW()))*SQRT(12))</f>
        <v>0.022090824817859</v>
      </c>
      <c r="CU165" s="27" t="n">
        <f aca="false">IF(ROW()&lt;4+VolLB,"",STDEV(INDEX($BZ:$BZ,ROW()-VolLB+1):INDEX($BZ:$BZ,ROW()))*SQRT(12))</f>
        <v>0.0213311515200523</v>
      </c>
      <c r="CV165" s="27" t="n">
        <f aca="false">IF(ROW()&lt;4+VolLB,"",STDEV(INDEX($CA:$CA,ROW()-VolLB+1):INDEX($CA:$CA,ROW()))*SQRT(12))</f>
        <v>0.0200493583345845</v>
      </c>
      <c r="CW165" s="27" t="n">
        <f aca="false">IF(ROW()&lt;4+VolLB,"",STDEV(INDEX($CB:$CB,ROW()-VolLB+1):INDEX($CB:$CB,ROW()))*SQRT(12))</f>
        <v>0.0203072857354905</v>
      </c>
      <c r="CX165" s="27" t="n">
        <f aca="false">IF(ROW()&lt;4+VolLB,"",STDEV(INDEX($CC:$CC,ROW()-VolLB+1):INDEX($CC:$CC,ROW()))*SQRT(12))</f>
        <v>0.0178937327032999</v>
      </c>
      <c r="CY165" s="27" t="n">
        <f aca="false">IF(ROW()&lt;4+VolLB,"",STDEV(INDEX($CD:$CD,ROW()-VolLB+1):INDEX($CD:$CD,ROW()))*SQRT(12))</f>
        <v>0.0159431362380418</v>
      </c>
      <c r="CZ165" s="27" t="n">
        <f aca="false">IF(ROW()&lt;4+VolLB,"",STDEV(INDEX($CE:$CE,ROW()-VolLB+1):INDEX($CE:$CE,ROW()))*SQRT(12))</f>
        <v>0.0203543547932038</v>
      </c>
      <c r="DA165" s="27" t="n">
        <f aca="false">IF(ROW()&lt;4+VolLB,"",STDEV(INDEX($CF:$CF,ROW()-VolLB+1):INDEX($CF:$CF,ROW()))*SQRT(12))</f>
        <v>0.0194789027959311</v>
      </c>
      <c r="DB165" s="27" t="n">
        <f aca="false">IF(ROW()&lt;4+VolLB,"",STDEV(INDEX($CG:$CG,ROW()-VolLB+1):INDEX($CG:$CG,ROW()))*SQRT(12))</f>
        <v>0.0162111848055594</v>
      </c>
      <c r="DC165" s="26" t="n">
        <f aca="false">IF(OR(AR165=0,CH165="",CH165=0),0,AR165*MIN(MaxScal,TgtVol/CH165))</f>
        <v>0</v>
      </c>
      <c r="DD165" s="26" t="n">
        <f aca="false">IF(OR(AS165=0,CI165="",CI165=0),0,AS165*MIN(MaxScal,TgtVol/CI165))</f>
        <v>0</v>
      </c>
      <c r="DE165" s="26" t="n">
        <f aca="false">IF(OR(AT165=0,CJ165="",CJ165=0),0,AT165*MIN(MaxScal,TgtVol/CJ165))</f>
        <v>0</v>
      </c>
      <c r="DF165" s="26" t="n">
        <f aca="false">IF(OR(AU165=0,CK165="",CK165=0),0,AU165*MIN(MaxScal,TgtVol/CK165))</f>
        <v>0</v>
      </c>
      <c r="DG165" s="26" t="n">
        <f aca="false">IF(OR(AV165=0,CL165="",CL165=0),0,AV165*MIN(MaxScal,TgtVol/CL165))</f>
        <v>0</v>
      </c>
      <c r="DH165" s="26" t="n">
        <f aca="false">IF(OR(AW165=0,CM165="",CM165=0),0,AW165*MIN(MaxScal,TgtVol/CM165))</f>
        <v>0</v>
      </c>
      <c r="DI165" s="26" t="n">
        <f aca="false">IF(OR(AX165=0,CN165="",CN165=0),0,AX165*MIN(MaxScal,TgtVol/CN165))</f>
        <v>0</v>
      </c>
      <c r="DJ165" s="26" t="n">
        <f aca="false">IF(OR(AY165=0,CO165="",CO165=0),0,AY165*MIN(MaxScal,TgtVol/CO165))</f>
        <v>0</v>
      </c>
      <c r="DK165" s="26" t="n">
        <f aca="false">IF(OR(AZ165=0,CP165="",CP165=0),0,AZ165*MIN(MaxScal,TgtVol/CP165))</f>
        <v>0</v>
      </c>
      <c r="DL165" s="26" t="n">
        <f aca="false">IF(OR(BA165=0,CQ165="",CQ165=0),0,BA165*MIN(MaxScal,TgtVol/CQ165))</f>
        <v>0</v>
      </c>
      <c r="DM165" s="26" t="n">
        <f aca="false">IF(OR(BB165=0,CR165="",CR165=0),0,BB165*MIN(MaxScal,TgtVol/CR165))</f>
        <v>0</v>
      </c>
      <c r="DN165" s="26" t="n">
        <f aca="false">IF(OR(BC165=0,CS165="",CS165=0),0,BC165*MIN(MaxScal,TgtVol/CS165))</f>
        <v>0</v>
      </c>
      <c r="DO165" s="26" t="n">
        <f aca="false">IF(OR(BD165=0,CT165="",CT165=0),0,BD165*MIN(MaxScal,TgtVol/CT165))</f>
        <v>0</v>
      </c>
      <c r="DP165" s="26" t="n">
        <f aca="false">IF(OR(BE165=0,CU165="",CU165=0),0,BE165*MIN(MaxScal,TgtVol/CU165))</f>
        <v>0</v>
      </c>
      <c r="DQ165" s="26" t="n">
        <f aca="false">IF(OR(BF165=0,CV165="",CV165=0),0,BF165*MIN(MaxScal,TgtVol/CV165))</f>
        <v>0</v>
      </c>
      <c r="DR165" s="26" t="n">
        <f aca="false">IF(OR(BG165=0,CW165="",CW165=0),0,BG165*MIN(MaxScal,TgtVol/CW165))</f>
        <v>0</v>
      </c>
      <c r="DS165" s="26" t="n">
        <f aca="false">IF(OR(BH165=0,CX165="",CX165=0),0,BH165*MIN(MaxScal,TgtVol/CX165))</f>
        <v>0</v>
      </c>
      <c r="DT165" s="26" t="n">
        <f aca="false">IF(OR(BI165=0,CY165="",CY165=0),0,BI165*MIN(MaxScal,TgtVol/CY165))</f>
        <v>0</v>
      </c>
      <c r="DU165" s="26" t="n">
        <f aca="false">IF(OR(BJ165=0,CZ165="",CZ165=0),0,BJ165*MIN(MaxScal,TgtVol/CZ165))</f>
        <v>0</v>
      </c>
      <c r="DV165" s="26" t="n">
        <f aca="false">IF(OR(BK165=0,DA165="",DA165=0),0,BK165*MIN(MaxScal,TgtVol/DA165))</f>
        <v>0</v>
      </c>
      <c r="DW165" s="26" t="n">
        <f aca="false">IF(OR(BL165=0,DB165="",DB165=0),0,BL165*MIN(MaxScal,TgtVol/DB165))</f>
        <v>0</v>
      </c>
      <c r="DX165" s="28" t="n">
        <f aca="false">IFERROR(DC164*BM165,"")</f>
        <v>-0</v>
      </c>
      <c r="DY165" s="28" t="n">
        <f aca="false">IFERROR(DD164*BN165,"")</f>
        <v>0</v>
      </c>
      <c r="DZ165" s="28" t="n">
        <f aca="false">IFERROR(DE164*BO165,"")</f>
        <v>-0</v>
      </c>
      <c r="EA165" s="28" t="n">
        <f aca="false">IFERROR(DF164*BP165,"")</f>
        <v>-0</v>
      </c>
      <c r="EB165" s="28" t="n">
        <f aca="false">IFERROR(DG164*BQ165,"")</f>
        <v>-0</v>
      </c>
      <c r="EC165" s="28" t="n">
        <f aca="false">IFERROR(DH164*BR165,"")</f>
        <v>-0</v>
      </c>
      <c r="ED165" s="28" t="n">
        <f aca="false">IFERROR(DI164*BS165,"")</f>
        <v>-0</v>
      </c>
      <c r="EE165" s="28" t="n">
        <f aca="false">IFERROR(DJ164*BT165,"")</f>
        <v>-0</v>
      </c>
      <c r="EF165" s="28" t="n">
        <f aca="false">IFERROR(DK164*BU165,"")</f>
        <v>-0</v>
      </c>
      <c r="EG165" s="28" t="n">
        <f aca="false">IFERROR(DL164*BV165,"")</f>
        <v>-0</v>
      </c>
      <c r="EH165" s="28" t="n">
        <f aca="false">IFERROR(DM164*BW165,"")</f>
        <v>-0</v>
      </c>
      <c r="EI165" s="28" t="n">
        <f aca="false">IFERROR(DN164*BX165,"")</f>
        <v>-0</v>
      </c>
      <c r="EJ165" s="28" t="n">
        <f aca="false">IFERROR(DO164*BY165,"")</f>
        <v>0</v>
      </c>
      <c r="EK165" s="28" t="n">
        <f aca="false">IFERROR(DP164*BZ165,"")</f>
        <v>-0</v>
      </c>
      <c r="EL165" s="28" t="n">
        <f aca="false">IFERROR(DQ164*CA165,"")</f>
        <v>-0</v>
      </c>
      <c r="EM165" s="28" t="n">
        <f aca="false">IFERROR(DR164*CB165,"")</f>
        <v>0</v>
      </c>
      <c r="EN165" s="28" t="n">
        <f aca="false">IFERROR(DS164*CC165,"")</f>
        <v>-0</v>
      </c>
      <c r="EO165" s="28" t="n">
        <f aca="false">IFERROR(DT164*CD165,"")</f>
        <v>0</v>
      </c>
      <c r="EP165" s="28" t="n">
        <f aca="false">IFERROR(DU164*CE165,"")</f>
        <v>0</v>
      </c>
      <c r="EQ165" s="28" t="n">
        <f aca="false">IFERROR(DV164*CF165,"")</f>
        <v>-0</v>
      </c>
      <c r="ER165" s="28" t="n">
        <f aca="false">IFERROR(DW164*CG165,"")</f>
        <v>0</v>
      </c>
      <c r="ES165" s="28" t="n">
        <f aca="false">IF(ROW()=4,"",SUM(DX165:ER165))</f>
        <v>0</v>
      </c>
      <c r="ET165" s="29" t="n">
        <f aca="false">COUNTIF(AR165:BL165,"&gt;0")</f>
        <v>0</v>
      </c>
    </row>
    <row r="166" customFormat="false" ht="15" hidden="false" customHeight="false" outlineLevel="0" collapsed="false">
      <c r="A166" s="19" t="n">
        <v>42947</v>
      </c>
      <c r="B166" s="23" t="n">
        <f aca="false">ABS(Rates_Data!AD166-Rates_Data!AE166)</f>
        <v>0.253840490797546</v>
      </c>
      <c r="C166" s="23" t="n">
        <f aca="false">ABS(Rates_Data!AD166-Rates_Data!AF166)</f>
        <v>0.51561963190184</v>
      </c>
      <c r="D166" s="23" t="n">
        <f aca="false">ABS(Rates_Data!AD166-Rates_Data!AG166)</f>
        <v>0.49301226993865</v>
      </c>
      <c r="E166" s="23" t="n">
        <f aca="false">ABS(Rates_Data!AD166-Rates_Data!AH166)</f>
        <v>0.181460122699386</v>
      </c>
      <c r="F166" s="23" t="n">
        <f aca="false">ABS(Rates_Data!AD166-Rates_Data!AI166)</f>
        <v>0.438061349693251</v>
      </c>
      <c r="G166" s="23" t="n">
        <f aca="false">ABS(Rates_Data!AD166-Rates_Data!AJ166)</f>
        <v>0.982993865030675</v>
      </c>
      <c r="H166" s="23" t="n">
        <f aca="false">ABS(Rates_Data!AE166-Rates_Data!AF166)</f>
        <v>0.261779141104294</v>
      </c>
      <c r="I166" s="23" t="n">
        <f aca="false">ABS(Rates_Data!AE166-Rates_Data!AG166)</f>
        <v>0.746852760736196</v>
      </c>
      <c r="J166" s="23" t="n">
        <f aca="false">ABS(Rates_Data!AE166-Rates_Data!AH166)</f>
        <v>0.435300613496933</v>
      </c>
      <c r="K166" s="23" t="n">
        <f aca="false">ABS(Rates_Data!AE166-Rates_Data!AI166)</f>
        <v>0.691901840490798</v>
      </c>
      <c r="L166" s="23" t="n">
        <f aca="false">ABS(Rates_Data!AE166-Rates_Data!AJ166)</f>
        <v>1.23683435582822</v>
      </c>
      <c r="M166" s="23" t="n">
        <f aca="false">ABS(Rates_Data!AF166-Rates_Data!AG166)</f>
        <v>1.00863190184049</v>
      </c>
      <c r="N166" s="23" t="n">
        <f aca="false">ABS(Rates_Data!AF166-Rates_Data!AH166)</f>
        <v>0.697079754601227</v>
      </c>
      <c r="O166" s="23" t="n">
        <f aca="false">ABS(Rates_Data!AF166-Rates_Data!AI166)</f>
        <v>0.953680981595092</v>
      </c>
      <c r="P166" s="23" t="n">
        <f aca="false">ABS(Rates_Data!AF166-Rates_Data!AJ166)</f>
        <v>1.49861349693252</v>
      </c>
      <c r="Q166" s="23" t="n">
        <f aca="false">ABS(Rates_Data!AG166-Rates_Data!AH166)</f>
        <v>0.311552147239264</v>
      </c>
      <c r="R166" s="23" t="n">
        <f aca="false">ABS(Rates_Data!AG166-Rates_Data!AI166)</f>
        <v>0.0549509202453989</v>
      </c>
      <c r="S166" s="23" t="n">
        <f aca="false">ABS(Rates_Data!AG166-Rates_Data!AJ166)</f>
        <v>0.489981595092024</v>
      </c>
      <c r="T166" s="23" t="n">
        <f aca="false">ABS(Rates_Data!AH166-Rates_Data!AI166)</f>
        <v>0.256601226993865</v>
      </c>
      <c r="U166" s="23" t="n">
        <f aca="false">ABS(Rates_Data!AH166-Rates_Data!AJ166)</f>
        <v>0.801533742331288</v>
      </c>
      <c r="V166" s="23" t="n">
        <f aca="false">ABS(Rates_Data!AI166-Rates_Data!AJ166)</f>
        <v>0.544932515337423</v>
      </c>
      <c r="W166" s="26" t="n">
        <f aca="false">IF(ROW()&lt;4+MinObs-1,"",IFERROR((B166-AVERAGE(B$4:B166))/STDEV(B$4:B166),""))</f>
        <v>-0.479529495144936</v>
      </c>
      <c r="X166" s="26" t="n">
        <f aca="false">IF(ROW()&lt;4+MinObs-1,"",IFERROR((C166-AVERAGE(C$4:C166))/STDEV(C$4:C166),""))</f>
        <v>0.56675679286233</v>
      </c>
      <c r="Y166" s="26" t="n">
        <f aca="false">IF(ROW()&lt;4+MinObs-1,"",IFERROR((D166-AVERAGE(D$4:D166))/STDEV(D$4:D166),""))</f>
        <v>-0.0136024007626468</v>
      </c>
      <c r="Z166" s="26" t="n">
        <f aca="false">IF(ROW()&lt;4+MinObs-1,"",IFERROR((E166-AVERAGE(E$4:E166))/STDEV(E$4:E166),""))</f>
        <v>-0.987711080187763</v>
      </c>
      <c r="AA166" s="26" t="n">
        <f aca="false">IF(ROW()&lt;4+MinObs-1,"",IFERROR((F166-AVERAGE(F$4:F166))/STDEV(F$4:F166),""))</f>
        <v>-0.231161412818276</v>
      </c>
      <c r="AB166" s="26" t="n">
        <f aca="false">IF(ROW()&lt;4+MinObs-1,"",IFERROR((G166-AVERAGE(G$4:G166))/STDEV(G$4:G166),""))</f>
        <v>1.45612739509892</v>
      </c>
      <c r="AC166" s="26" t="n">
        <f aca="false">IF(ROW()&lt;4+MinObs-1,"",IFERROR((H166-AVERAGE(H$4:H166))/STDEV(H$4:H166),""))</f>
        <v>-0.339127049513496</v>
      </c>
      <c r="AD166" s="26" t="n">
        <f aca="false">IF(ROW()&lt;4+MinObs-1,"",IFERROR((I166-AVERAGE(I$4:I166))/STDEV(I$4:I166),""))</f>
        <v>0.769933322032097</v>
      </c>
      <c r="AE166" s="26" t="n">
        <f aca="false">IF(ROW()&lt;4+MinObs-1,"",IFERROR((J166-AVERAGE(J$4:J166))/STDEV(J$4:J166),""))</f>
        <v>-0.191776762757619</v>
      </c>
      <c r="AF166" s="26" t="n">
        <f aca="false">IF(ROW()&lt;4+MinObs-1,"",IFERROR((K166-AVERAGE(K$4:K166))/STDEV(K$4:K166),""))</f>
        <v>0.57843551140848</v>
      </c>
      <c r="AG166" s="26" t="n">
        <f aca="false">IF(ROW()&lt;4+MinObs-1,"",IFERROR((L166-AVERAGE(L$4:L166))/STDEV(L$4:L166),""))</f>
        <v>1.42282175539315</v>
      </c>
      <c r="AH166" s="26" t="n">
        <f aca="false">IF(ROW()&lt;4+MinObs-1,"",IFERROR((M166-AVERAGE(M$4:M166))/STDEV(M$4:M166),""))</f>
        <v>1.31798650698202</v>
      </c>
      <c r="AI166" s="26" t="n">
        <f aca="false">IF(ROW()&lt;4+MinObs-1,"",IFERROR((N166-AVERAGE(N$4:N166))/STDEV(N$4:N166),""))</f>
        <v>0.572740777470799</v>
      </c>
      <c r="AJ166" s="26" t="n">
        <f aca="false">IF(ROW()&lt;4+MinObs-1,"",IFERROR((O166-AVERAGE(O$4:O166))/STDEV(O$4:O166),""))</f>
        <v>1.44503113686557</v>
      </c>
      <c r="AK166" s="26" t="n">
        <f aca="false">IF(ROW()&lt;4+MinObs-1,"",IFERROR((P166-AVERAGE(P$4:P166))/STDEV(P$4:P166),""))</f>
        <v>3.23511063160526</v>
      </c>
      <c r="AL166" s="26" t="n">
        <f aca="false">IF(ROW()&lt;4+MinObs-1,"",IFERROR((Q166-AVERAGE(Q$4:Q166))/STDEV(Q$4:Q166),""))</f>
        <v>-0.2848484127897</v>
      </c>
      <c r="AM166" s="26" t="n">
        <f aca="false">IF(ROW()&lt;4+MinObs-1,"",IFERROR((R166-AVERAGE(R$4:R166))/STDEV(R$4:R166),""))</f>
        <v>-0.947076907776317</v>
      </c>
      <c r="AN166" s="26" t="n">
        <f aca="false">IF(ROW()&lt;4+MinObs-1,"",IFERROR((S166-AVERAGE(S$4:S166))/STDEV(S$4:S166),""))</f>
        <v>-0.449154187104521</v>
      </c>
      <c r="AO166" s="26" t="n">
        <f aca="false">IF(ROW()&lt;4+MinObs-1,"",IFERROR((T166-AVERAGE(T$4:T166))/STDEV(T$4:T166),""))</f>
        <v>-0.92491367180117</v>
      </c>
      <c r="AP166" s="26" t="n">
        <f aca="false">IF(ROW()&lt;4+MinObs-1,"",IFERROR((U166-AVERAGE(U$4:U166))/STDEV(U$4:U166),""))</f>
        <v>0.197679624193121</v>
      </c>
      <c r="AQ166" s="26" t="n">
        <f aca="false">IF(ROW()&lt;4+MinObs-1,"",IFERROR((V166-AVERAGE(V$4:V166))/STDEV(V$4:V166),""))</f>
        <v>-0.14720666254141</v>
      </c>
      <c r="AR166" s="26" t="n">
        <f aca="false">IF(W166="",0,IF(W166&gt;=z4,w4,IF(W166&gt;=z3,w3,IF(W166&gt;=zEntry,w2,IF(AND(W166&gt;=ExitZ,AR165&gt;0),w2,0)))))</f>
        <v>0</v>
      </c>
      <c r="AS166" s="26" t="n">
        <f aca="false">IF(X166="",0,IF(X166&gt;=z4,w4,IF(X166&gt;=z3,w3,IF(X166&gt;=zEntry,w2,IF(AND(X166&gt;=ExitZ,AS165&gt;0),w2,0)))))</f>
        <v>0</v>
      </c>
      <c r="AT166" s="26" t="n">
        <f aca="false">IF(Y166="",0,IF(Y166&gt;=z4,w4,IF(Y166&gt;=z3,w3,IF(Y166&gt;=zEntry,w2,IF(AND(Y166&gt;=ExitZ,AT165&gt;0),w2,0)))))</f>
        <v>0</v>
      </c>
      <c r="AU166" s="26" t="n">
        <f aca="false">IF(Z166="",0,IF(Z166&gt;=z4,w4,IF(Z166&gt;=z3,w3,IF(Z166&gt;=zEntry,w2,IF(AND(Z166&gt;=ExitZ,AU165&gt;0),w2,0)))))</f>
        <v>0</v>
      </c>
      <c r="AV166" s="26" t="n">
        <f aca="false">IF(AA166="",0,IF(AA166&gt;=z4,w4,IF(AA166&gt;=z3,w3,IF(AA166&gt;=zEntry,w2,IF(AND(AA166&gt;=ExitZ,AV165&gt;0),w2,0)))))</f>
        <v>0</v>
      </c>
      <c r="AW166" s="26" t="n">
        <f aca="false">IF(AB166="",0,IF(AB166&gt;=z4,w4,IF(AB166&gt;=z3,w3,IF(AB166&gt;=zEntry,w2,IF(AND(AB166&gt;=ExitZ,AW165&gt;0),w2,0)))))</f>
        <v>0</v>
      </c>
      <c r="AX166" s="26" t="n">
        <f aca="false">IF(AC166="",0,IF(AC166&gt;=z4,w4,IF(AC166&gt;=z3,w3,IF(AC166&gt;=zEntry,w2,IF(AND(AC166&gt;=ExitZ,AX165&gt;0),w2,0)))))</f>
        <v>0</v>
      </c>
      <c r="AY166" s="26" t="n">
        <f aca="false">IF(AD166="",0,IF(AD166&gt;=z4,w4,IF(AD166&gt;=z3,w3,IF(AD166&gt;=zEntry,w2,IF(AND(AD166&gt;=ExitZ,AY165&gt;0),w2,0)))))</f>
        <v>0</v>
      </c>
      <c r="AZ166" s="26" t="n">
        <f aca="false">IF(AE166="",0,IF(AE166&gt;=z4,w4,IF(AE166&gt;=z3,w3,IF(AE166&gt;=zEntry,w2,IF(AND(AE166&gt;=ExitZ,AZ165&gt;0),w2,0)))))</f>
        <v>0</v>
      </c>
      <c r="BA166" s="26" t="n">
        <f aca="false">IF(AF166="",0,IF(AF166&gt;=z4,w4,IF(AF166&gt;=z3,w3,IF(AF166&gt;=zEntry,w2,IF(AND(AF166&gt;=ExitZ,BA165&gt;0),w2,0)))))</f>
        <v>0</v>
      </c>
      <c r="BB166" s="26" t="n">
        <f aca="false">IF(AG166="",0,IF(AG166&gt;=z4,w4,IF(AG166&gt;=z3,w3,IF(AG166&gt;=zEntry,w2,IF(AND(AG166&gt;=ExitZ,BB165&gt;0),w2,0)))))</f>
        <v>0</v>
      </c>
      <c r="BC166" s="26" t="n">
        <f aca="false">IF(AH166="",0,IF(AH166&gt;=z4,w4,IF(AH166&gt;=z3,w3,IF(AH166&gt;=zEntry,w2,IF(AND(AH166&gt;=ExitZ,BC165&gt;0),w2,0)))))</f>
        <v>0</v>
      </c>
      <c r="BD166" s="26" t="n">
        <f aca="false">IF(AI166="",0,IF(AI166&gt;=z4,w4,IF(AI166&gt;=z3,w3,IF(AI166&gt;=zEntry,w2,IF(AND(AI166&gt;=ExitZ,BD165&gt;0),w2,0)))))</f>
        <v>0</v>
      </c>
      <c r="BE166" s="26" t="n">
        <f aca="false">IF(AJ166="",0,IF(AJ166&gt;=z4,w4,IF(AJ166&gt;=z3,w3,IF(AJ166&gt;=zEntry,w2,IF(AND(AJ166&gt;=ExitZ,BE165&gt;0),w2,0)))))</f>
        <v>0</v>
      </c>
      <c r="BF166" s="26" t="n">
        <f aca="false">IF(AK166="",0,IF(AK166&gt;=z4,w4,IF(AK166&gt;=z3,w3,IF(AK166&gt;=zEntry,w2,IF(AND(AK166&gt;=ExitZ,BF165&gt;0),w2,0)))))</f>
        <v>1.5</v>
      </c>
      <c r="BG166" s="26" t="n">
        <f aca="false">IF(AL166="",0,IF(AL166&gt;=z4,w4,IF(AL166&gt;=z3,w3,IF(AL166&gt;=zEntry,w2,IF(AND(AL166&gt;=ExitZ,BG165&gt;0),w2,0)))))</f>
        <v>0</v>
      </c>
      <c r="BH166" s="26" t="n">
        <f aca="false">IF(AM166="",0,IF(AM166&gt;=z4,w4,IF(AM166&gt;=z3,w3,IF(AM166&gt;=zEntry,w2,IF(AND(AM166&gt;=ExitZ,BH165&gt;0),w2,0)))))</f>
        <v>0</v>
      </c>
      <c r="BI166" s="26" t="n">
        <f aca="false">IF(AN166="",0,IF(AN166&gt;=z4,w4,IF(AN166&gt;=z3,w3,IF(AN166&gt;=zEntry,w2,IF(AND(AN166&gt;=ExitZ,BI165&gt;0),w2,0)))))</f>
        <v>0</v>
      </c>
      <c r="BJ166" s="26" t="n">
        <f aca="false">IF(AO166="",0,IF(AO166&gt;=z4,w4,IF(AO166&gt;=z3,w3,IF(AO166&gt;=zEntry,w2,IF(AND(AO166&gt;=ExitZ,BJ165&gt;0),w2,0)))))</f>
        <v>0</v>
      </c>
      <c r="BK166" s="26" t="n">
        <f aca="false">IF(AP166="",0,IF(AP166&gt;=z4,w4,IF(AP166&gt;=z3,w3,IF(AP166&gt;=zEntry,w2,IF(AND(AP166&gt;=ExitZ,BK165&gt;0),w2,0)))))</f>
        <v>0</v>
      </c>
      <c r="BL166" s="26" t="n">
        <f aca="false">IF(AQ166="",0,IF(AQ166&gt;=z4,w4,IF(AQ166&gt;=z3,w3,IF(AQ166&gt;=zEntry,w2,IF(AND(AQ166&gt;=ExitZ,BL165&gt;0),w2,0)))))</f>
        <v>0</v>
      </c>
      <c r="BM166" s="23" t="n">
        <f aca="false">IF(Rates_Data!AD165&gt;=Rates_Data!AE165,Rates_Data!AK166-Rates_Data!AL166,Rates_Data!AL166-Rates_Data!AK166)</f>
        <v>0.004522</v>
      </c>
      <c r="BN166" s="23" t="n">
        <f aca="false">IF(Rates_Data!AD165&gt;=Rates_Data!AF165,Rates_Data!AK166-Rates_Data!AM166,Rates_Data!AM166-Rates_Data!AK166)</f>
        <v>-0.00860700000000001</v>
      </c>
      <c r="BO166" s="23" t="n">
        <f aca="false">IF(Rates_Data!AD165&gt;=Rates_Data!AG165,Rates_Data!AK166-Rates_Data!AN166,Rates_Data!AN166-Rates_Data!AK166)</f>
        <v>-0.002907</v>
      </c>
      <c r="BP166" s="23" t="n">
        <f aca="false">IF(Rates_Data!AD165&gt;=Rates_Data!AH165,Rates_Data!AK166-Rates_Data!AO166,Rates_Data!AO166-Rates_Data!AK166)</f>
        <v>-0.003078</v>
      </c>
      <c r="BQ166" s="23" t="n">
        <f aca="false">IF(Rates_Data!AD165&gt;=Rates_Data!AI165,Rates_Data!AK166-Rates_Data!AP166,Rates_Data!AP166-Rates_Data!AK166)</f>
        <v>-0.001634</v>
      </c>
      <c r="BR166" s="23" t="n">
        <f aca="false">IF(Rates_Data!AD165&gt;=Rates_Data!AJ165,Rates_Data!AK166-Rates_Data!AQ166,Rates_Data!AQ166-Rates_Data!AK166)</f>
        <v>-0.015181</v>
      </c>
      <c r="BS166" s="23" t="n">
        <f aca="false">IF(Rates_Data!AE165&gt;=Rates_Data!AF165,Rates_Data!AL166-Rates_Data!AM166,Rates_Data!AM166-Rates_Data!AL166)</f>
        <v>0.013129</v>
      </c>
      <c r="BT166" s="23" t="n">
        <f aca="false">IF(Rates_Data!AE165&gt;=Rates_Data!AG165,Rates_Data!AL166-Rates_Data!AN166,Rates_Data!AN166-Rates_Data!AL166)</f>
        <v>0.001615</v>
      </c>
      <c r="BU166" s="23" t="n">
        <f aca="false">IF(Rates_Data!AE165&gt;=Rates_Data!AH165,Rates_Data!AL166-Rates_Data!AO166,Rates_Data!AO166-Rates_Data!AL166)</f>
        <v>0.001444</v>
      </c>
      <c r="BV166" s="23" t="n">
        <f aca="false">IF(Rates_Data!AE165&gt;=Rates_Data!AI165,Rates_Data!AL166-Rates_Data!AP166,Rates_Data!AP166-Rates_Data!AL166)</f>
        <v>0.002888</v>
      </c>
      <c r="BW166" s="23" t="n">
        <f aca="false">IF(Rates_Data!AE165&gt;=Rates_Data!AJ165,Rates_Data!AL166-Rates_Data!AQ166,Rates_Data!AQ166-Rates_Data!AL166)</f>
        <v>-0.010659</v>
      </c>
      <c r="BX166" s="23" t="n">
        <f aca="false">IF(Rates_Data!AF165&gt;=Rates_Data!AG165,Rates_Data!AM166-Rates_Data!AN166,Rates_Data!AN166-Rates_Data!AM166)</f>
        <v>-0.011514</v>
      </c>
      <c r="BY166" s="23" t="n">
        <f aca="false">IF(Rates_Data!AF165&gt;=Rates_Data!AH165,Rates_Data!AM166-Rates_Data!AO166,Rates_Data!AO166-Rates_Data!AM166)</f>
        <v>-0.011685</v>
      </c>
      <c r="BZ166" s="23" t="n">
        <f aca="false">IF(Rates_Data!AF165&gt;=Rates_Data!AI165,Rates_Data!AM166-Rates_Data!AP166,Rates_Data!AP166-Rates_Data!AM166)</f>
        <v>-0.010241</v>
      </c>
      <c r="CA166" s="23" t="n">
        <f aca="false">IF(Rates_Data!AF165&gt;=Rates_Data!AJ165,Rates_Data!AM166-Rates_Data!AQ166,Rates_Data!AQ166-Rates_Data!AM166)</f>
        <v>-0.023788</v>
      </c>
      <c r="CB166" s="23" t="n">
        <f aca="false">IF(Rates_Data!AG165&gt;=Rates_Data!AH165,Rates_Data!AN166-Rates_Data!AO166,Rates_Data!AO166-Rates_Data!AN166)</f>
        <v>0.000170999999999998</v>
      </c>
      <c r="CC166" s="23" t="n">
        <f aca="false">IF(Rates_Data!AG165&gt;=Rates_Data!AI165,Rates_Data!AN166-Rates_Data!AP166,Rates_Data!AP166-Rates_Data!AN166)</f>
        <v>-0.001273</v>
      </c>
      <c r="CD166" s="23" t="n">
        <f aca="false">IF(Rates_Data!AG165&gt;=Rates_Data!AJ165,Rates_Data!AN166-Rates_Data!AQ166,Rates_Data!AQ166-Rates_Data!AN166)</f>
        <v>0.012274</v>
      </c>
      <c r="CE166" s="23" t="n">
        <f aca="false">IF(Rates_Data!AH165&gt;=Rates_Data!AI165,Rates_Data!AO166-Rates_Data!AP166,Rates_Data!AP166-Rates_Data!AO166)</f>
        <v>0.001444</v>
      </c>
      <c r="CF166" s="23" t="n">
        <f aca="false">IF(Rates_Data!AH165&gt;=Rates_Data!AJ165,Rates_Data!AO166-Rates_Data!AQ166,Rates_Data!AQ166-Rates_Data!AO166)</f>
        <v>-0.012103</v>
      </c>
      <c r="CG166" s="23" t="n">
        <f aca="false">IF(Rates_Data!AI165&gt;=Rates_Data!AJ165,Rates_Data!AP166-Rates_Data!AQ166,Rates_Data!AQ166-Rates_Data!AP166)</f>
        <v>-0.013547</v>
      </c>
      <c r="CH166" s="27" t="n">
        <f aca="false">IF(ROW()&lt;4+VolLB,"",STDEV(INDEX($BM:$BM,ROW()-VolLB+1):INDEX($BM:$BM,ROW()))*SQRT(12))</f>
        <v>0.0177558701062091</v>
      </c>
      <c r="CI166" s="27" t="n">
        <f aca="false">IF(ROW()&lt;4+VolLB,"",STDEV(INDEX($BN:$BN,ROW()-VolLB+1):INDEX($BN:$BN,ROW()))*SQRT(12))</f>
        <v>0.0184044564468707</v>
      </c>
      <c r="CJ166" s="27" t="n">
        <f aca="false">IF(ROW()&lt;4+VolLB,"",STDEV(INDEX($BO:$BO,ROW()-VolLB+1):INDEX($BO:$BO,ROW()))*SQRT(12))</f>
        <v>0.021903920846669</v>
      </c>
      <c r="CK166" s="27" t="n">
        <f aca="false">IF(ROW()&lt;4+VolLB,"",STDEV(INDEX($BP:$BP,ROW()-VolLB+1):INDEX($BP:$BP,ROW()))*SQRT(12))</f>
        <v>0.021379914825435</v>
      </c>
      <c r="CL166" s="27" t="n">
        <f aca="false">IF(ROW()&lt;4+VolLB,"",STDEV(INDEX($BQ:$BQ,ROW()-VolLB+1):INDEX($BQ:$BQ,ROW()))*SQRT(12))</f>
        <v>0.0151507150747478</v>
      </c>
      <c r="CM166" s="27" t="n">
        <f aca="false">IF(ROW()&lt;4+VolLB,"",STDEV(INDEX($BR:$BR,ROW()-VolLB+1):INDEX($BR:$BR,ROW()))*SQRT(12))</f>
        <v>0.0231004378206293</v>
      </c>
      <c r="CN166" s="27" t="n">
        <f aca="false">IF(ROW()&lt;4+VolLB,"",STDEV(INDEX($BS:$BS,ROW()-VolLB+1):INDEX($BS:$BS,ROW()))*SQRT(12))</f>
        <v>0.0204194479630152</v>
      </c>
      <c r="CO166" s="27" t="n">
        <f aca="false">IF(ROW()&lt;4+VolLB,"",STDEV(INDEX($BT:$BT,ROW()-VolLB+1):INDEX($BT:$BT,ROW()))*SQRT(12))</f>
        <v>0.0191274547220182</v>
      </c>
      <c r="CP166" s="27" t="n">
        <f aca="false">IF(ROW()&lt;4+VolLB,"",STDEV(INDEX($BU:$BU,ROW()-VolLB+1):INDEX($BU:$BU,ROW()))*SQRT(12))</f>
        <v>0.0210534138471424</v>
      </c>
      <c r="CQ166" s="27" t="n">
        <f aca="false">IF(ROW()&lt;4+VolLB,"",STDEV(INDEX($BV:$BV,ROW()-VolLB+1):INDEX($BV:$BV,ROW()))*SQRT(12))</f>
        <v>0.0181156101849049</v>
      </c>
      <c r="CR166" s="27" t="n">
        <f aca="false">IF(ROW()&lt;4+VolLB,"",STDEV(INDEX($BW:$BW,ROW()-VolLB+1):INDEX($BW:$BW,ROW()))*SQRT(12))</f>
        <v>0.0165849571643359</v>
      </c>
      <c r="CS166" s="27" t="n">
        <f aca="false">IF(ROW()&lt;4+VolLB,"",STDEV(INDEX($BX:$BX,ROW()-VolLB+1):INDEX($BX:$BX,ROW()))*SQRT(12))</f>
        <v>0.0200987525147114</v>
      </c>
      <c r="CT166" s="27" t="n">
        <f aca="false">IF(ROW()&lt;4+VolLB,"",STDEV(INDEX($BY:$BY,ROW()-VolLB+1):INDEX($BY:$BY,ROW()))*SQRT(12))</f>
        <v>0.0226570688777991</v>
      </c>
      <c r="CU166" s="27" t="n">
        <f aca="false">IF(ROW()&lt;4+VolLB,"",STDEV(INDEX($BZ:$BZ,ROW()-VolLB+1):INDEX($BZ:$BZ,ROW()))*SQRT(12))</f>
        <v>0.022094395174644</v>
      </c>
      <c r="CV166" s="27" t="n">
        <f aca="false">IF(ROW()&lt;4+VolLB,"",STDEV(INDEX($CA:$CA,ROW()-VolLB+1):INDEX($CA:$CA,ROW()))*SQRT(12))</f>
        <v>0.0243689690033394</v>
      </c>
      <c r="CW166" s="27" t="n">
        <f aca="false">IF(ROW()&lt;4+VolLB,"",STDEV(INDEX($CB:$CB,ROW()-VolLB+1):INDEX($CB:$CB,ROW()))*SQRT(12))</f>
        <v>0.0197948641698993</v>
      </c>
      <c r="CX166" s="27" t="n">
        <f aca="false">IF(ROW()&lt;4+VolLB,"",STDEV(INDEX($CC:$CC,ROW()-VolLB+1):INDEX($CC:$CC,ROW()))*SQRT(12))</f>
        <v>0.0179408927144241</v>
      </c>
      <c r="CY166" s="27" t="n">
        <f aca="false">IF(ROW()&lt;4+VolLB,"",STDEV(INDEX($CD:$CD,ROW()-VolLB+1):INDEX($CD:$CD,ROW()))*SQRT(12))</f>
        <v>0.0173989306195744</v>
      </c>
      <c r="CZ166" s="27" t="n">
        <f aca="false">IF(ROW()&lt;4+VolLB,"",STDEV(INDEX($CE:$CE,ROW()-VolLB+1):INDEX($CE:$CE,ROW()))*SQRT(12))</f>
        <v>0.0196749209435091</v>
      </c>
      <c r="DA166" s="27" t="n">
        <f aca="false">IF(ROW()&lt;4+VolLB,"",STDEV(INDEX($CF:$CF,ROW()-VolLB+1):INDEX($CF:$CF,ROW()))*SQRT(12))</f>
        <v>0.0201923593064779</v>
      </c>
      <c r="DB166" s="27" t="n">
        <f aca="false">IF(ROW()&lt;4+VolLB,"",STDEV(INDEX($CG:$CG,ROW()-VolLB+1):INDEX($CG:$CG,ROW()))*SQRT(12))</f>
        <v>0.0181840413445155</v>
      </c>
      <c r="DC166" s="26" t="n">
        <f aca="false">IF(OR(AR166=0,CH166="",CH166=0),0,AR166*MIN(MaxScal,TgtVol/CH166))</f>
        <v>0</v>
      </c>
      <c r="DD166" s="26" t="n">
        <f aca="false">IF(OR(AS166=0,CI166="",CI166=0),0,AS166*MIN(MaxScal,TgtVol/CI166))</f>
        <v>0</v>
      </c>
      <c r="DE166" s="26" t="n">
        <f aca="false">IF(OR(AT166=0,CJ166="",CJ166=0),0,AT166*MIN(MaxScal,TgtVol/CJ166))</f>
        <v>0</v>
      </c>
      <c r="DF166" s="26" t="n">
        <f aca="false">IF(OR(AU166=0,CK166="",CK166=0),0,AU166*MIN(MaxScal,TgtVol/CK166))</f>
        <v>0</v>
      </c>
      <c r="DG166" s="26" t="n">
        <f aca="false">IF(OR(AV166=0,CL166="",CL166=0),0,AV166*MIN(MaxScal,TgtVol/CL166))</f>
        <v>0</v>
      </c>
      <c r="DH166" s="26" t="n">
        <f aca="false">IF(OR(AW166=0,CM166="",CM166=0),0,AW166*MIN(MaxScal,TgtVol/CM166))</f>
        <v>0</v>
      </c>
      <c r="DI166" s="26" t="n">
        <f aca="false">IF(OR(AX166=0,CN166="",CN166=0),0,AX166*MIN(MaxScal,TgtVol/CN166))</f>
        <v>0</v>
      </c>
      <c r="DJ166" s="26" t="n">
        <f aca="false">IF(OR(AY166=0,CO166="",CO166=0),0,AY166*MIN(MaxScal,TgtVol/CO166))</f>
        <v>0</v>
      </c>
      <c r="DK166" s="26" t="n">
        <f aca="false">IF(OR(AZ166=0,CP166="",CP166=0),0,AZ166*MIN(MaxScal,TgtVol/CP166))</f>
        <v>0</v>
      </c>
      <c r="DL166" s="26" t="n">
        <f aca="false">IF(OR(BA166=0,CQ166="",CQ166=0),0,BA166*MIN(MaxScal,TgtVol/CQ166))</f>
        <v>0</v>
      </c>
      <c r="DM166" s="26" t="n">
        <f aca="false">IF(OR(BB166=0,CR166="",CR166=0),0,BB166*MIN(MaxScal,TgtVol/CR166))</f>
        <v>0</v>
      </c>
      <c r="DN166" s="26" t="n">
        <f aca="false">IF(OR(BC166=0,CS166="",CS166=0),0,BC166*MIN(MaxScal,TgtVol/CS166))</f>
        <v>0</v>
      </c>
      <c r="DO166" s="26" t="n">
        <f aca="false">IF(OR(BD166=0,CT166="",CT166=0),0,BD166*MIN(MaxScal,TgtVol/CT166))</f>
        <v>0</v>
      </c>
      <c r="DP166" s="26" t="n">
        <f aca="false">IF(OR(BE166=0,CU166="",CU166=0),0,BE166*MIN(MaxScal,TgtVol/CU166))</f>
        <v>0</v>
      </c>
      <c r="DQ166" s="26" t="n">
        <f aca="false">IF(OR(BF166=0,CV166="",CV166=0),0,BF166*MIN(MaxScal,TgtVol/CV166))</f>
        <v>1.23107382983207</v>
      </c>
      <c r="DR166" s="26" t="n">
        <f aca="false">IF(OR(BG166=0,CW166="",CW166=0),0,BG166*MIN(MaxScal,TgtVol/CW166))</f>
        <v>0</v>
      </c>
      <c r="DS166" s="26" t="n">
        <f aca="false">IF(OR(BH166=0,CX166="",CX166=0),0,BH166*MIN(MaxScal,TgtVol/CX166))</f>
        <v>0</v>
      </c>
      <c r="DT166" s="26" t="n">
        <f aca="false">IF(OR(BI166=0,CY166="",CY166=0),0,BI166*MIN(MaxScal,TgtVol/CY166))</f>
        <v>0</v>
      </c>
      <c r="DU166" s="26" t="n">
        <f aca="false">IF(OR(BJ166=0,CZ166="",CZ166=0),0,BJ166*MIN(MaxScal,TgtVol/CZ166))</f>
        <v>0</v>
      </c>
      <c r="DV166" s="26" t="n">
        <f aca="false">IF(OR(BK166=0,DA166="",DA166=0),0,BK166*MIN(MaxScal,TgtVol/DA166))</f>
        <v>0</v>
      </c>
      <c r="DW166" s="26" t="n">
        <f aca="false">IF(OR(BL166=0,DB166="",DB166=0),0,BL166*MIN(MaxScal,TgtVol/DB166))</f>
        <v>0</v>
      </c>
      <c r="DX166" s="28" t="n">
        <f aca="false">IFERROR(DC165*BM166,"")</f>
        <v>0</v>
      </c>
      <c r="DY166" s="28" t="n">
        <f aca="false">IFERROR(DD165*BN166,"")</f>
        <v>-0</v>
      </c>
      <c r="DZ166" s="28" t="n">
        <f aca="false">IFERROR(DE165*BO166,"")</f>
        <v>-0</v>
      </c>
      <c r="EA166" s="28" t="n">
        <f aca="false">IFERROR(DF165*BP166,"")</f>
        <v>-0</v>
      </c>
      <c r="EB166" s="28" t="n">
        <f aca="false">IFERROR(DG165*BQ166,"")</f>
        <v>-0</v>
      </c>
      <c r="EC166" s="28" t="n">
        <f aca="false">IFERROR(DH165*BR166,"")</f>
        <v>-0</v>
      </c>
      <c r="ED166" s="28" t="n">
        <f aca="false">IFERROR(DI165*BS166,"")</f>
        <v>0</v>
      </c>
      <c r="EE166" s="28" t="n">
        <f aca="false">IFERROR(DJ165*BT166,"")</f>
        <v>0</v>
      </c>
      <c r="EF166" s="28" t="n">
        <f aca="false">IFERROR(DK165*BU166,"")</f>
        <v>0</v>
      </c>
      <c r="EG166" s="28" t="n">
        <f aca="false">IFERROR(DL165*BV166,"")</f>
        <v>0</v>
      </c>
      <c r="EH166" s="28" t="n">
        <f aca="false">IFERROR(DM165*BW166,"")</f>
        <v>-0</v>
      </c>
      <c r="EI166" s="28" t="n">
        <f aca="false">IFERROR(DN165*BX166,"")</f>
        <v>-0</v>
      </c>
      <c r="EJ166" s="28" t="n">
        <f aca="false">IFERROR(DO165*BY166,"")</f>
        <v>-0</v>
      </c>
      <c r="EK166" s="28" t="n">
        <f aca="false">IFERROR(DP165*BZ166,"")</f>
        <v>-0</v>
      </c>
      <c r="EL166" s="28" t="n">
        <f aca="false">IFERROR(DQ165*CA166,"")</f>
        <v>-0</v>
      </c>
      <c r="EM166" s="28" t="n">
        <f aca="false">IFERROR(DR165*CB166,"")</f>
        <v>0</v>
      </c>
      <c r="EN166" s="28" t="n">
        <f aca="false">IFERROR(DS165*CC166,"")</f>
        <v>-0</v>
      </c>
      <c r="EO166" s="28" t="n">
        <f aca="false">IFERROR(DT165*CD166,"")</f>
        <v>0</v>
      </c>
      <c r="EP166" s="28" t="n">
        <f aca="false">IFERROR(DU165*CE166,"")</f>
        <v>0</v>
      </c>
      <c r="EQ166" s="28" t="n">
        <f aca="false">IFERROR(DV165*CF166,"")</f>
        <v>-0</v>
      </c>
      <c r="ER166" s="28" t="n">
        <f aca="false">IFERROR(DW165*CG166,"")</f>
        <v>-0</v>
      </c>
      <c r="ES166" s="28" t="n">
        <f aca="false">IF(ROW()=4,"",SUM(DX166:ER166))</f>
        <v>0</v>
      </c>
      <c r="ET166" s="29" t="n">
        <f aca="false">COUNTIF(AR166:BL166,"&gt;0")</f>
        <v>1</v>
      </c>
    </row>
    <row r="167" customFormat="false" ht="15" hidden="false" customHeight="false" outlineLevel="0" collapsed="false">
      <c r="A167" s="19" t="n">
        <v>42978</v>
      </c>
      <c r="B167" s="23" t="n">
        <f aca="false">ABS(Rates_Data!AD167-Rates_Data!AE167)</f>
        <v>0.606121951219512</v>
      </c>
      <c r="C167" s="23" t="n">
        <f aca="false">ABS(Rates_Data!AD167-Rates_Data!AF167)</f>
        <v>0.886182926829268</v>
      </c>
      <c r="D167" s="23" t="n">
        <f aca="false">ABS(Rates_Data!AD167-Rates_Data!AG167)</f>
        <v>0.217676829268293</v>
      </c>
      <c r="E167" s="23" t="n">
        <f aca="false">ABS(Rates_Data!AD167-Rates_Data!AH167)</f>
        <v>0.372256097560975</v>
      </c>
      <c r="F167" s="23" t="n">
        <f aca="false">ABS(Rates_Data!AD167-Rates_Data!AI167)</f>
        <v>0.0487621951219512</v>
      </c>
      <c r="G167" s="23" t="n">
        <f aca="false">ABS(Rates_Data!AD167-Rates_Data!AJ167)</f>
        <v>0.806048780487805</v>
      </c>
      <c r="H167" s="23" t="n">
        <f aca="false">ABS(Rates_Data!AE167-Rates_Data!AF167)</f>
        <v>0.280060975609756</v>
      </c>
      <c r="I167" s="23" t="n">
        <f aca="false">ABS(Rates_Data!AE167-Rates_Data!AG167)</f>
        <v>0.823798780487805</v>
      </c>
      <c r="J167" s="23" t="n">
        <f aca="false">ABS(Rates_Data!AE167-Rates_Data!AH167)</f>
        <v>0.233865853658537</v>
      </c>
      <c r="K167" s="23" t="n">
        <f aca="false">ABS(Rates_Data!AE167-Rates_Data!AI167)</f>
        <v>0.654884146341463</v>
      </c>
      <c r="L167" s="23" t="n">
        <f aca="false">ABS(Rates_Data!AE167-Rates_Data!AJ167)</f>
        <v>1.41217073170732</v>
      </c>
      <c r="M167" s="23" t="n">
        <f aca="false">ABS(Rates_Data!AF167-Rates_Data!AG167)</f>
        <v>1.10385975609756</v>
      </c>
      <c r="N167" s="23" t="n">
        <f aca="false">ABS(Rates_Data!AF167-Rates_Data!AH167)</f>
        <v>0.513926829268293</v>
      </c>
      <c r="O167" s="23" t="n">
        <f aca="false">ABS(Rates_Data!AF167-Rates_Data!AI167)</f>
        <v>0.934945121951219</v>
      </c>
      <c r="P167" s="23" t="n">
        <f aca="false">ABS(Rates_Data!AF167-Rates_Data!AJ167)</f>
        <v>1.69223170731707</v>
      </c>
      <c r="Q167" s="23" t="n">
        <f aca="false">ABS(Rates_Data!AG167-Rates_Data!AH167)</f>
        <v>0.589932926829268</v>
      </c>
      <c r="R167" s="23" t="n">
        <f aca="false">ABS(Rates_Data!AG167-Rates_Data!AI167)</f>
        <v>0.168914634146342</v>
      </c>
      <c r="S167" s="23" t="n">
        <f aca="false">ABS(Rates_Data!AG167-Rates_Data!AJ167)</f>
        <v>0.588371951219512</v>
      </c>
      <c r="T167" s="23" t="n">
        <f aca="false">ABS(Rates_Data!AH167-Rates_Data!AI167)</f>
        <v>0.421018292682927</v>
      </c>
      <c r="U167" s="23" t="n">
        <f aca="false">ABS(Rates_Data!AH167-Rates_Data!AJ167)</f>
        <v>1.17830487804878</v>
      </c>
      <c r="V167" s="23" t="n">
        <f aca="false">ABS(Rates_Data!AI167-Rates_Data!AJ167)</f>
        <v>0.757286585365853</v>
      </c>
      <c r="W167" s="26" t="n">
        <f aca="false">IF(ROW()&lt;4+MinObs-1,"",IFERROR((B167-AVERAGE(B$4:B167))/STDEV(B$4:B167),""))</f>
        <v>0.664725116720931</v>
      </c>
      <c r="X167" s="26" t="n">
        <f aca="false">IF(ROW()&lt;4+MinObs-1,"",IFERROR((C167-AVERAGE(C$4:C167))/STDEV(C$4:C167),""))</f>
        <v>1.7748262602611</v>
      </c>
      <c r="Y167" s="26" t="n">
        <f aca="false">IF(ROW()&lt;4+MinObs-1,"",IFERROR((D167-AVERAGE(D$4:D167))/STDEV(D$4:D167),""))</f>
        <v>-0.635705178349293</v>
      </c>
      <c r="Z167" s="26" t="n">
        <f aca="false">IF(ROW()&lt;4+MinObs-1,"",IFERROR((E167-AVERAGE(E$4:E167))/STDEV(E$4:E167),""))</f>
        <v>-0.536607789672945</v>
      </c>
      <c r="AA167" s="26" t="n">
        <f aca="false">IF(ROW()&lt;4+MinObs-1,"",IFERROR((F167-AVERAGE(F$4:F167))/STDEV(F$4:F167),""))</f>
        <v>-1.19132183946585</v>
      </c>
      <c r="AB167" s="26" t="n">
        <f aca="false">IF(ROW()&lt;4+MinObs-1,"",IFERROR((G167-AVERAGE(G$4:G167))/STDEV(G$4:G167),""))</f>
        <v>0.957606533470278</v>
      </c>
      <c r="AC167" s="26" t="n">
        <f aca="false">IF(ROW()&lt;4+MinObs-1,"",IFERROR((H167-AVERAGE(H$4:H167))/STDEV(H$4:H167),""))</f>
        <v>-0.269619211033912</v>
      </c>
      <c r="AD167" s="26" t="n">
        <f aca="false">IF(ROW()&lt;4+MinObs-1,"",IFERROR((I167-AVERAGE(I$4:I167))/STDEV(I$4:I167),""))</f>
        <v>0.95329706199902</v>
      </c>
      <c r="AE167" s="26" t="n">
        <f aca="false">IF(ROW()&lt;4+MinObs-1,"",IFERROR((J167-AVERAGE(J$4:J167))/STDEV(J$4:J167),""))</f>
        <v>-0.810450400433626</v>
      </c>
      <c r="AF167" s="26" t="n">
        <f aca="false">IF(ROW()&lt;4+MinObs-1,"",IFERROR((K167-AVERAGE(K$4:K167))/STDEV(K$4:K167),""))</f>
        <v>0.482103554482217</v>
      </c>
      <c r="AG167" s="26" t="n">
        <f aca="false">IF(ROW()&lt;4+MinObs-1,"",IFERROR((L167-AVERAGE(L$4:L167))/STDEV(L$4:L167),""))</f>
        <v>1.76399418983667</v>
      </c>
      <c r="AH167" s="26" t="n">
        <f aca="false">IF(ROW()&lt;4+MinObs-1,"",IFERROR((M167-AVERAGE(M$4:M167))/STDEV(M$4:M167),""))</f>
        <v>1.52677057045261</v>
      </c>
      <c r="AI167" s="26" t="n">
        <f aca="false">IF(ROW()&lt;4+MinObs-1,"",IFERROR((N167-AVERAGE(N$4:N167))/STDEV(N$4:N167),""))</f>
        <v>0.0776839558638305</v>
      </c>
      <c r="AJ167" s="26" t="n">
        <f aca="false">IF(ROW()&lt;4+MinObs-1,"",IFERROR((O167-AVERAGE(O$4:O167))/STDEV(O$4:O167),""))</f>
        <v>1.37867931562007</v>
      </c>
      <c r="AK167" s="26" t="n">
        <f aca="false">IF(ROW()&lt;4+MinObs-1,"",IFERROR((P167-AVERAGE(P$4:P167))/STDEV(P$4:P167),""))</f>
        <v>3.66326779285965</v>
      </c>
      <c r="AL167" s="26" t="n">
        <f aca="false">IF(ROW()&lt;4+MinObs-1,"",IFERROR((Q167-AVERAGE(Q$4:Q167))/STDEV(Q$4:Q167),""))</f>
        <v>0.421597755277849</v>
      </c>
      <c r="AM167" s="26" t="n">
        <f aca="false">IF(ROW()&lt;4+MinObs-1,"",IFERROR((R167-AVERAGE(R$4:R167))/STDEV(R$4:R167),""))</f>
        <v>-0.685125691463634</v>
      </c>
      <c r="AN167" s="26" t="n">
        <f aca="false">IF(ROW()&lt;4+MinObs-1,"",IFERROR((S167-AVERAGE(S$4:S167))/STDEV(S$4:S167),""))</f>
        <v>-0.252632386498514</v>
      </c>
      <c r="AO167" s="26" t="n">
        <f aca="false">IF(ROW()&lt;4+MinObs-1,"",IFERROR((T167-AVERAGE(T$4:T167))/STDEV(T$4:T167),""))</f>
        <v>-0.493802861627591</v>
      </c>
      <c r="AP167" s="26" t="n">
        <f aca="false">IF(ROW()&lt;4+MinObs-1,"",IFERROR((U167-AVERAGE(U$4:U167))/STDEV(U$4:U167),""))</f>
        <v>1.0789871346617</v>
      </c>
      <c r="AQ167" s="26" t="n">
        <f aca="false">IF(ROW()&lt;4+MinObs-1,"",IFERROR((V167-AVERAGE(V$4:V167))/STDEV(V$4:V167),""))</f>
        <v>0.243793381638977</v>
      </c>
      <c r="AR167" s="26" t="n">
        <f aca="false">IF(W167="",0,IF(W167&gt;=z4,w4,IF(W167&gt;=z3,w3,IF(W167&gt;=zEntry,w2,IF(AND(W167&gt;=ExitZ,AR166&gt;0),w2,0)))))</f>
        <v>0</v>
      </c>
      <c r="AS167" s="26" t="n">
        <f aca="false">IF(X167="",0,IF(X167&gt;=z4,w4,IF(X167&gt;=z3,w3,IF(X167&gt;=zEntry,w2,IF(AND(X167&gt;=ExitZ,AS166&gt;0),w2,0)))))</f>
        <v>0</v>
      </c>
      <c r="AT167" s="26" t="n">
        <f aca="false">IF(Y167="",0,IF(Y167&gt;=z4,w4,IF(Y167&gt;=z3,w3,IF(Y167&gt;=zEntry,w2,IF(AND(Y167&gt;=ExitZ,AT166&gt;0),w2,0)))))</f>
        <v>0</v>
      </c>
      <c r="AU167" s="26" t="n">
        <f aca="false">IF(Z167="",0,IF(Z167&gt;=z4,w4,IF(Z167&gt;=z3,w3,IF(Z167&gt;=zEntry,w2,IF(AND(Z167&gt;=ExitZ,AU166&gt;0),w2,0)))))</f>
        <v>0</v>
      </c>
      <c r="AV167" s="26" t="n">
        <f aca="false">IF(AA167="",0,IF(AA167&gt;=z4,w4,IF(AA167&gt;=z3,w3,IF(AA167&gt;=zEntry,w2,IF(AND(AA167&gt;=ExitZ,AV166&gt;0),w2,0)))))</f>
        <v>0</v>
      </c>
      <c r="AW167" s="26" t="n">
        <f aca="false">IF(AB167="",0,IF(AB167&gt;=z4,w4,IF(AB167&gt;=z3,w3,IF(AB167&gt;=zEntry,w2,IF(AND(AB167&gt;=ExitZ,AW166&gt;0),w2,0)))))</f>
        <v>0</v>
      </c>
      <c r="AX167" s="26" t="n">
        <f aca="false">IF(AC167="",0,IF(AC167&gt;=z4,w4,IF(AC167&gt;=z3,w3,IF(AC167&gt;=zEntry,w2,IF(AND(AC167&gt;=ExitZ,AX166&gt;0),w2,0)))))</f>
        <v>0</v>
      </c>
      <c r="AY167" s="26" t="n">
        <f aca="false">IF(AD167="",0,IF(AD167&gt;=z4,w4,IF(AD167&gt;=z3,w3,IF(AD167&gt;=zEntry,w2,IF(AND(AD167&gt;=ExitZ,AY166&gt;0),w2,0)))))</f>
        <v>0</v>
      </c>
      <c r="AZ167" s="26" t="n">
        <f aca="false">IF(AE167="",0,IF(AE167&gt;=z4,w4,IF(AE167&gt;=z3,w3,IF(AE167&gt;=zEntry,w2,IF(AND(AE167&gt;=ExitZ,AZ166&gt;0),w2,0)))))</f>
        <v>0</v>
      </c>
      <c r="BA167" s="26" t="n">
        <f aca="false">IF(AF167="",0,IF(AF167&gt;=z4,w4,IF(AF167&gt;=z3,w3,IF(AF167&gt;=zEntry,w2,IF(AND(AF167&gt;=ExitZ,BA166&gt;0),w2,0)))))</f>
        <v>0</v>
      </c>
      <c r="BB167" s="26" t="n">
        <f aca="false">IF(AG167="",0,IF(AG167&gt;=z4,w4,IF(AG167&gt;=z3,w3,IF(AG167&gt;=zEntry,w2,IF(AND(AG167&gt;=ExitZ,BB166&gt;0),w2,0)))))</f>
        <v>0</v>
      </c>
      <c r="BC167" s="26" t="n">
        <f aca="false">IF(AH167="",0,IF(AH167&gt;=z4,w4,IF(AH167&gt;=z3,w3,IF(AH167&gt;=zEntry,w2,IF(AND(AH167&gt;=ExitZ,BC166&gt;0),w2,0)))))</f>
        <v>0</v>
      </c>
      <c r="BD167" s="26" t="n">
        <f aca="false">IF(AI167="",0,IF(AI167&gt;=z4,w4,IF(AI167&gt;=z3,w3,IF(AI167&gt;=zEntry,w2,IF(AND(AI167&gt;=ExitZ,BD166&gt;0),w2,0)))))</f>
        <v>0</v>
      </c>
      <c r="BE167" s="26" t="n">
        <f aca="false">IF(AJ167="",0,IF(AJ167&gt;=z4,w4,IF(AJ167&gt;=z3,w3,IF(AJ167&gt;=zEntry,w2,IF(AND(AJ167&gt;=ExitZ,BE166&gt;0),w2,0)))))</f>
        <v>0</v>
      </c>
      <c r="BF167" s="26" t="n">
        <f aca="false">IF(AK167="",0,IF(AK167&gt;=z4,w4,IF(AK167&gt;=z3,w3,IF(AK167&gt;=zEntry,w2,IF(AND(AK167&gt;=ExitZ,BF166&gt;0),w2,0)))))</f>
        <v>1.5</v>
      </c>
      <c r="BG167" s="26" t="n">
        <f aca="false">IF(AL167="",0,IF(AL167&gt;=z4,w4,IF(AL167&gt;=z3,w3,IF(AL167&gt;=zEntry,w2,IF(AND(AL167&gt;=ExitZ,BG166&gt;0),w2,0)))))</f>
        <v>0</v>
      </c>
      <c r="BH167" s="26" t="n">
        <f aca="false">IF(AM167="",0,IF(AM167&gt;=z4,w4,IF(AM167&gt;=z3,w3,IF(AM167&gt;=zEntry,w2,IF(AND(AM167&gt;=ExitZ,BH166&gt;0),w2,0)))))</f>
        <v>0</v>
      </c>
      <c r="BI167" s="26" t="n">
        <f aca="false">IF(AN167="",0,IF(AN167&gt;=z4,w4,IF(AN167&gt;=z3,w3,IF(AN167&gt;=zEntry,w2,IF(AND(AN167&gt;=ExitZ,BI166&gt;0),w2,0)))))</f>
        <v>0</v>
      </c>
      <c r="BJ167" s="26" t="n">
        <f aca="false">IF(AO167="",0,IF(AO167&gt;=z4,w4,IF(AO167&gt;=z3,w3,IF(AO167&gt;=zEntry,w2,IF(AND(AO167&gt;=ExitZ,BJ166&gt;0),w2,0)))))</f>
        <v>0</v>
      </c>
      <c r="BK167" s="26" t="n">
        <f aca="false">IF(AP167="",0,IF(AP167&gt;=z4,w4,IF(AP167&gt;=z3,w3,IF(AP167&gt;=zEntry,w2,IF(AND(AP167&gt;=ExitZ,BK166&gt;0),w2,0)))))</f>
        <v>0</v>
      </c>
      <c r="BL167" s="26" t="n">
        <f aca="false">IF(AQ167="",0,IF(AQ167&gt;=z4,w4,IF(AQ167&gt;=z3,w3,IF(AQ167&gt;=zEntry,w2,IF(AND(AQ167&gt;=ExitZ,BL166&gt;0),w2,0)))))</f>
        <v>0</v>
      </c>
      <c r="BM167" s="23" t="n">
        <f aca="false">IF(Rates_Data!AD166&gt;=Rates_Data!AE166,Rates_Data!AK167-Rates_Data!AL167,Rates_Data!AL167-Rates_Data!AK167)</f>
        <v>-0.008911</v>
      </c>
      <c r="BN167" s="23" t="n">
        <f aca="false">IF(Rates_Data!AD166&gt;=Rates_Data!AF166,Rates_Data!AK167-Rates_Data!AM167,Rates_Data!AM167-Rates_Data!AK167)</f>
        <v>-0.00813199999999999</v>
      </c>
      <c r="BO167" s="23" t="n">
        <f aca="false">IF(Rates_Data!AD166&gt;=Rates_Data!AG166,Rates_Data!AK167-Rates_Data!AN167,Rates_Data!AN167-Rates_Data!AK167)</f>
        <v>0.00849299999999999</v>
      </c>
      <c r="BP167" s="23" t="n">
        <f aca="false">IF(Rates_Data!AD166&gt;=Rates_Data!AH166,Rates_Data!AK167-Rates_Data!AO167,Rates_Data!AO167-Rates_Data!AK167)</f>
        <v>0.016587</v>
      </c>
      <c r="BQ167" s="23" t="n">
        <f aca="false">IF(Rates_Data!AD166&gt;=Rates_Data!AI166,Rates_Data!AK167-Rates_Data!AP167,Rates_Data!AP167-Rates_Data!AK167)</f>
        <v>0.011951</v>
      </c>
      <c r="BR167" s="23" t="n">
        <f aca="false">IF(Rates_Data!AD166&gt;=Rates_Data!AJ166,Rates_Data!AK167-Rates_Data!AQ167,Rates_Data!AQ167-Rates_Data!AK167)</f>
        <v>0.01634</v>
      </c>
      <c r="BS167" s="23" t="n">
        <f aca="false">IF(Rates_Data!AE166&gt;=Rates_Data!AF166,Rates_Data!AL167-Rates_Data!AM167,Rates_Data!AM167-Rates_Data!AL167)</f>
        <v>0.000779000000000007</v>
      </c>
      <c r="BT167" s="23" t="n">
        <f aca="false">IF(Rates_Data!AE166&gt;=Rates_Data!AG166,Rates_Data!AL167-Rates_Data!AN167,Rates_Data!AN167-Rates_Data!AL167)</f>
        <v>-0.000418000000000005</v>
      </c>
      <c r="BU167" s="23" t="n">
        <f aca="false">IF(Rates_Data!AE166&gt;=Rates_Data!AH166,Rates_Data!AL167-Rates_Data!AO167,Rates_Data!AO167-Rates_Data!AL167)</f>
        <v>0.007676</v>
      </c>
      <c r="BV167" s="23" t="n">
        <f aca="false">IF(Rates_Data!AE166&gt;=Rates_Data!AI166,Rates_Data!AL167-Rates_Data!AP167,Rates_Data!AP167-Rates_Data!AL167)</f>
        <v>0.00304</v>
      </c>
      <c r="BW167" s="23" t="n">
        <f aca="false">IF(Rates_Data!AE166&gt;=Rates_Data!AJ166,Rates_Data!AL167-Rates_Data!AQ167,Rates_Data!AQ167-Rates_Data!AL167)</f>
        <v>0.007429</v>
      </c>
      <c r="BX167" s="23" t="n">
        <f aca="false">IF(Rates_Data!AF166&gt;=Rates_Data!AG166,Rates_Data!AM167-Rates_Data!AN167,Rates_Data!AN167-Rates_Data!AM167)</f>
        <v>0.000361000000000003</v>
      </c>
      <c r="BY167" s="23" t="n">
        <f aca="false">IF(Rates_Data!AF166&gt;=Rates_Data!AH166,Rates_Data!AM167-Rates_Data!AO167,Rates_Data!AO167-Rates_Data!AM167)</f>
        <v>0.008455</v>
      </c>
      <c r="BZ167" s="23" t="n">
        <f aca="false">IF(Rates_Data!AF166&gt;=Rates_Data!AI166,Rates_Data!AM167-Rates_Data!AP167,Rates_Data!AP167-Rates_Data!AM167)</f>
        <v>0.003819</v>
      </c>
      <c r="CA167" s="23" t="n">
        <f aca="false">IF(Rates_Data!AF166&gt;=Rates_Data!AJ166,Rates_Data!AM167-Rates_Data!AQ167,Rates_Data!AQ167-Rates_Data!AM167)</f>
        <v>0.00820800000000001</v>
      </c>
      <c r="CB167" s="23" t="n">
        <f aca="false">IF(Rates_Data!AG166&gt;=Rates_Data!AH166,Rates_Data!AN167-Rates_Data!AO167,Rates_Data!AO167-Rates_Data!AN167)</f>
        <v>-0.008094</v>
      </c>
      <c r="CC167" s="23" t="n">
        <f aca="false">IF(Rates_Data!AG166&gt;=Rates_Data!AI166,Rates_Data!AN167-Rates_Data!AP167,Rates_Data!AP167-Rates_Data!AN167)</f>
        <v>-0.003458</v>
      </c>
      <c r="CD167" s="23" t="n">
        <f aca="false">IF(Rates_Data!AG166&gt;=Rates_Data!AJ166,Rates_Data!AN167-Rates_Data!AQ167,Rates_Data!AQ167-Rates_Data!AN167)</f>
        <v>0.00784700000000001</v>
      </c>
      <c r="CE167" s="23" t="n">
        <f aca="false">IF(Rates_Data!AH166&gt;=Rates_Data!AI166,Rates_Data!AO167-Rates_Data!AP167,Rates_Data!AP167-Rates_Data!AO167)</f>
        <v>-0.004636</v>
      </c>
      <c r="CF167" s="23" t="n">
        <f aca="false">IF(Rates_Data!AH166&gt;=Rates_Data!AJ166,Rates_Data!AO167-Rates_Data!AQ167,Rates_Data!AQ167-Rates_Data!AO167)</f>
        <v>-0.000246999999999998</v>
      </c>
      <c r="CG167" s="23" t="n">
        <f aca="false">IF(Rates_Data!AI166&gt;=Rates_Data!AJ166,Rates_Data!AP167-Rates_Data!AQ167,Rates_Data!AQ167-Rates_Data!AP167)</f>
        <v>0.004389</v>
      </c>
      <c r="CH167" s="27" t="n">
        <f aca="false">IF(ROW()&lt;4+VolLB,"",STDEV(INDEX($BM:$BM,ROW()-VolLB+1):INDEX($BM:$BM,ROW()))*SQRT(12))</f>
        <v>0.0184375334480407</v>
      </c>
      <c r="CI167" s="27" t="n">
        <f aca="false">IF(ROW()&lt;4+VolLB,"",STDEV(INDEX($BN:$BN,ROW()-VolLB+1):INDEX($BN:$BN,ROW()))*SQRT(12))</f>
        <v>0.0190675391405443</v>
      </c>
      <c r="CJ167" s="27" t="n">
        <f aca="false">IF(ROW()&lt;4+VolLB,"",STDEV(INDEX($BO:$BO,ROW()-VolLB+1):INDEX($BO:$BO,ROW()))*SQRT(12))</f>
        <v>0.0217577998406264</v>
      </c>
      <c r="CK167" s="27" t="n">
        <f aca="false">IF(ROW()&lt;4+VolLB,"",STDEV(INDEX($BP:$BP,ROW()-VolLB+1):INDEX($BP:$BP,ROW()))*SQRT(12))</f>
        <v>0.0235360977100931</v>
      </c>
      <c r="CL167" s="27" t="n">
        <f aca="false">IF(ROW()&lt;4+VolLB,"",STDEV(INDEX($BQ:$BQ,ROW()-VolLB+1):INDEX($BQ:$BQ,ROW()))*SQRT(12))</f>
        <v>0.0165173483548719</v>
      </c>
      <c r="CM167" s="27" t="n">
        <f aca="false">IF(ROW()&lt;4+VolLB,"",STDEV(INDEX($BR:$BR,ROW()-VolLB+1):INDEX($BR:$BR,ROW()))*SQRT(12))</f>
        <v>0.0249494261323449</v>
      </c>
      <c r="CN167" s="27" t="n">
        <f aca="false">IF(ROW()&lt;4+VolLB,"",STDEV(INDEX($BS:$BS,ROW()-VolLB+1):INDEX($BS:$BS,ROW()))*SQRT(12))</f>
        <v>0.0203857393654533</v>
      </c>
      <c r="CO167" s="27" t="n">
        <f aca="false">IF(ROW()&lt;4+VolLB,"",STDEV(INDEX($BT:$BT,ROW()-VolLB+1):INDEX($BT:$BT,ROW()))*SQRT(12))</f>
        <v>0.0189322837530173</v>
      </c>
      <c r="CP167" s="27" t="n">
        <f aca="false">IF(ROW()&lt;4+VolLB,"",STDEV(INDEX($BU:$BU,ROW()-VolLB+1):INDEX($BU:$BU,ROW()))*SQRT(12))</f>
        <v>0.0215277904742861</v>
      </c>
      <c r="CQ167" s="27" t="n">
        <f aca="false">IF(ROW()&lt;4+VolLB,"",STDEV(INDEX($BV:$BV,ROW()-VolLB+1):INDEX($BV:$BV,ROW()))*SQRT(12))</f>
        <v>0.0180544927741915</v>
      </c>
      <c r="CR167" s="27" t="n">
        <f aca="false">IF(ROW()&lt;4+VolLB,"",STDEV(INDEX($BW:$BW,ROW()-VolLB+1):INDEX($BW:$BW,ROW()))*SQRT(12))</f>
        <v>0.01717017010205</v>
      </c>
      <c r="CS167" s="27" t="n">
        <f aca="false">IF(ROW()&lt;4+VolLB,"",STDEV(INDEX($BX:$BX,ROW()-VolLB+1):INDEX($BX:$BX,ROW()))*SQRT(12))</f>
        <v>0.0197658146756079</v>
      </c>
      <c r="CT167" s="27" t="n">
        <f aca="false">IF(ROW()&lt;4+VolLB,"",STDEV(INDEX($BY:$BY,ROW()-VolLB+1):INDEX($BY:$BY,ROW()))*SQRT(12))</f>
        <v>0.0231137291271206</v>
      </c>
      <c r="CU167" s="27" t="n">
        <f aca="false">IF(ROW()&lt;4+VolLB,"",STDEV(INDEX($BZ:$BZ,ROW()-VolLB+1):INDEX($BZ:$BZ,ROW()))*SQRT(12))</f>
        <v>0.0221435910080848</v>
      </c>
      <c r="CV167" s="27" t="n">
        <f aca="false">IF(ROW()&lt;4+VolLB,"",STDEV(INDEX($CA:$CA,ROW()-VolLB+1):INDEX($CA:$CA,ROW()))*SQRT(12))</f>
        <v>0.0248757307152784</v>
      </c>
      <c r="CW167" s="27" t="n">
        <f aca="false">IF(ROW()&lt;4+VolLB,"",STDEV(INDEX($CB:$CB,ROW()-VolLB+1):INDEX($CB:$CB,ROW()))*SQRT(12))</f>
        <v>0.0201021251098816</v>
      </c>
      <c r="CX167" s="27" t="n">
        <f aca="false">IF(ROW()&lt;4+VolLB,"",STDEV(INDEX($CC:$CC,ROW()-VolLB+1):INDEX($CC:$CC,ROW()))*SQRT(12))</f>
        <v>0.0176272504327546</v>
      </c>
      <c r="CY167" s="27" t="n">
        <f aca="false">IF(ROW()&lt;4+VolLB,"",STDEV(INDEX($CD:$CD,ROW()-VolLB+1):INDEX($CD:$CD,ROW()))*SQRT(12))</f>
        <v>0.0174355191040752</v>
      </c>
      <c r="CZ167" s="27" t="n">
        <f aca="false">IF(ROW()&lt;4+VolLB,"",STDEV(INDEX($CE:$CE,ROW()-VolLB+1):INDEX($CE:$CE,ROW()))*SQRT(12))</f>
        <v>0.0197920148159855</v>
      </c>
      <c r="DA167" s="27" t="n">
        <f aca="false">IF(ROW()&lt;4+VolLB,"",STDEV(INDEX($CF:$CF,ROW()-VolLB+1):INDEX($CF:$CF,ROW()))*SQRT(12))</f>
        <v>0.0201921212716153</v>
      </c>
      <c r="DB167" s="27" t="n">
        <f aca="false">IF(ROW()&lt;4+VolLB,"",STDEV(INDEX($CG:$CG,ROW()-VolLB+1):INDEX($CG:$CG,ROW()))*SQRT(12))</f>
        <v>0.018305361265149</v>
      </c>
      <c r="DC167" s="26" t="n">
        <f aca="false">IF(OR(AR167=0,CH167="",CH167=0),0,AR167*MIN(MaxScal,TgtVol/CH167))</f>
        <v>0</v>
      </c>
      <c r="DD167" s="26" t="n">
        <f aca="false">IF(OR(AS167=0,CI167="",CI167=0),0,AS167*MIN(MaxScal,TgtVol/CI167))</f>
        <v>0</v>
      </c>
      <c r="DE167" s="26" t="n">
        <f aca="false">IF(OR(AT167=0,CJ167="",CJ167=0),0,AT167*MIN(MaxScal,TgtVol/CJ167))</f>
        <v>0</v>
      </c>
      <c r="DF167" s="26" t="n">
        <f aca="false">IF(OR(AU167=0,CK167="",CK167=0),0,AU167*MIN(MaxScal,TgtVol/CK167))</f>
        <v>0</v>
      </c>
      <c r="DG167" s="26" t="n">
        <f aca="false">IF(OR(AV167=0,CL167="",CL167=0),0,AV167*MIN(MaxScal,TgtVol/CL167))</f>
        <v>0</v>
      </c>
      <c r="DH167" s="26" t="n">
        <f aca="false">IF(OR(AW167=0,CM167="",CM167=0),0,AW167*MIN(MaxScal,TgtVol/CM167))</f>
        <v>0</v>
      </c>
      <c r="DI167" s="26" t="n">
        <f aca="false">IF(OR(AX167=0,CN167="",CN167=0),0,AX167*MIN(MaxScal,TgtVol/CN167))</f>
        <v>0</v>
      </c>
      <c r="DJ167" s="26" t="n">
        <f aca="false">IF(OR(AY167=0,CO167="",CO167=0),0,AY167*MIN(MaxScal,TgtVol/CO167))</f>
        <v>0</v>
      </c>
      <c r="DK167" s="26" t="n">
        <f aca="false">IF(OR(AZ167=0,CP167="",CP167=0),0,AZ167*MIN(MaxScal,TgtVol/CP167))</f>
        <v>0</v>
      </c>
      <c r="DL167" s="26" t="n">
        <f aca="false">IF(OR(BA167=0,CQ167="",CQ167=0),0,BA167*MIN(MaxScal,TgtVol/CQ167))</f>
        <v>0</v>
      </c>
      <c r="DM167" s="26" t="n">
        <f aca="false">IF(OR(BB167=0,CR167="",CR167=0),0,BB167*MIN(MaxScal,TgtVol/CR167))</f>
        <v>0</v>
      </c>
      <c r="DN167" s="26" t="n">
        <f aca="false">IF(OR(BC167=0,CS167="",CS167=0),0,BC167*MIN(MaxScal,TgtVol/CS167))</f>
        <v>0</v>
      </c>
      <c r="DO167" s="26" t="n">
        <f aca="false">IF(OR(BD167=0,CT167="",CT167=0),0,BD167*MIN(MaxScal,TgtVol/CT167))</f>
        <v>0</v>
      </c>
      <c r="DP167" s="26" t="n">
        <f aca="false">IF(OR(BE167=0,CU167="",CU167=0),0,BE167*MIN(MaxScal,TgtVol/CU167))</f>
        <v>0</v>
      </c>
      <c r="DQ167" s="26" t="n">
        <f aca="false">IF(OR(BF167=0,CV167="",CV167=0),0,BF167*MIN(MaxScal,TgtVol/CV167))</f>
        <v>1.20599472406952</v>
      </c>
      <c r="DR167" s="26" t="n">
        <f aca="false">IF(OR(BG167=0,CW167="",CW167=0),0,BG167*MIN(MaxScal,TgtVol/CW167))</f>
        <v>0</v>
      </c>
      <c r="DS167" s="26" t="n">
        <f aca="false">IF(OR(BH167=0,CX167="",CX167=0),0,BH167*MIN(MaxScal,TgtVol/CX167))</f>
        <v>0</v>
      </c>
      <c r="DT167" s="26" t="n">
        <f aca="false">IF(OR(BI167=0,CY167="",CY167=0),0,BI167*MIN(MaxScal,TgtVol/CY167))</f>
        <v>0</v>
      </c>
      <c r="DU167" s="26" t="n">
        <f aca="false">IF(OR(BJ167=0,CZ167="",CZ167=0),0,BJ167*MIN(MaxScal,TgtVol/CZ167))</f>
        <v>0</v>
      </c>
      <c r="DV167" s="26" t="n">
        <f aca="false">IF(OR(BK167=0,DA167="",DA167=0),0,BK167*MIN(MaxScal,TgtVol/DA167))</f>
        <v>0</v>
      </c>
      <c r="DW167" s="26" t="n">
        <f aca="false">IF(OR(BL167=0,DB167="",DB167=0),0,BL167*MIN(MaxScal,TgtVol/DB167))</f>
        <v>0</v>
      </c>
      <c r="DX167" s="28" t="n">
        <f aca="false">IFERROR(DC166*BM167,"")</f>
        <v>-0</v>
      </c>
      <c r="DY167" s="28" t="n">
        <f aca="false">IFERROR(DD166*BN167,"")</f>
        <v>-0</v>
      </c>
      <c r="DZ167" s="28" t="n">
        <f aca="false">IFERROR(DE166*BO167,"")</f>
        <v>0</v>
      </c>
      <c r="EA167" s="28" t="n">
        <f aca="false">IFERROR(DF166*BP167,"")</f>
        <v>0</v>
      </c>
      <c r="EB167" s="28" t="n">
        <f aca="false">IFERROR(DG166*BQ167,"")</f>
        <v>0</v>
      </c>
      <c r="EC167" s="28" t="n">
        <f aca="false">IFERROR(DH166*BR167,"")</f>
        <v>0</v>
      </c>
      <c r="ED167" s="28" t="n">
        <f aca="false">IFERROR(DI166*BS167,"")</f>
        <v>0</v>
      </c>
      <c r="EE167" s="28" t="n">
        <f aca="false">IFERROR(DJ166*BT167,"")</f>
        <v>-0</v>
      </c>
      <c r="EF167" s="28" t="n">
        <f aca="false">IFERROR(DK166*BU167,"")</f>
        <v>0</v>
      </c>
      <c r="EG167" s="28" t="n">
        <f aca="false">IFERROR(DL166*BV167,"")</f>
        <v>0</v>
      </c>
      <c r="EH167" s="28" t="n">
        <f aca="false">IFERROR(DM166*BW167,"")</f>
        <v>0</v>
      </c>
      <c r="EI167" s="28" t="n">
        <f aca="false">IFERROR(DN166*BX167,"")</f>
        <v>0</v>
      </c>
      <c r="EJ167" s="28" t="n">
        <f aca="false">IFERROR(DO166*BY167,"")</f>
        <v>0</v>
      </c>
      <c r="EK167" s="28" t="n">
        <f aca="false">IFERROR(DP166*BZ167,"")</f>
        <v>0</v>
      </c>
      <c r="EL167" s="28" t="n">
        <f aca="false">IFERROR(DQ166*CA167,"")</f>
        <v>0.0101046539952616</v>
      </c>
      <c r="EM167" s="28" t="n">
        <f aca="false">IFERROR(DR166*CB167,"")</f>
        <v>-0</v>
      </c>
      <c r="EN167" s="28" t="n">
        <f aca="false">IFERROR(DS166*CC167,"")</f>
        <v>-0</v>
      </c>
      <c r="EO167" s="28" t="n">
        <f aca="false">IFERROR(DT166*CD167,"")</f>
        <v>0</v>
      </c>
      <c r="EP167" s="28" t="n">
        <f aca="false">IFERROR(DU166*CE167,"")</f>
        <v>-0</v>
      </c>
      <c r="EQ167" s="28" t="n">
        <f aca="false">IFERROR(DV166*CF167,"")</f>
        <v>-0</v>
      </c>
      <c r="ER167" s="28" t="n">
        <f aca="false">IFERROR(DW166*CG167,"")</f>
        <v>0</v>
      </c>
      <c r="ES167" s="28" t="n">
        <f aca="false">IF(ROW()=4,"",SUM(DX167:ER167))</f>
        <v>0.0101046539952616</v>
      </c>
      <c r="ET167" s="29" t="n">
        <f aca="false">COUNTIF(AR167:BL167,"&gt;0")</f>
        <v>1</v>
      </c>
    </row>
    <row r="168" customFormat="false" ht="15" hidden="false" customHeight="false" outlineLevel="0" collapsed="false">
      <c r="A168" s="19" t="n">
        <v>43008</v>
      </c>
      <c r="B168" s="23" t="n">
        <f aca="false">ABS(Rates_Data!AD168-Rates_Data!AE168)</f>
        <v>0.322157575757576</v>
      </c>
      <c r="C168" s="23" t="n">
        <f aca="false">ABS(Rates_Data!AD168-Rates_Data!AF168)</f>
        <v>0.89870303030303</v>
      </c>
      <c r="D168" s="23" t="n">
        <f aca="false">ABS(Rates_Data!AD168-Rates_Data!AG168)</f>
        <v>0.108018181818182</v>
      </c>
      <c r="E168" s="23" t="n">
        <f aca="false">ABS(Rates_Data!AD168-Rates_Data!AH168)</f>
        <v>0.214945454545455</v>
      </c>
      <c r="F168" s="23" t="n">
        <f aca="false">ABS(Rates_Data!AD168-Rates_Data!AI168)</f>
        <v>0.180660606060606</v>
      </c>
      <c r="G168" s="23" t="n">
        <f aca="false">ABS(Rates_Data!AD168-Rates_Data!AJ168)</f>
        <v>0.722642424242424</v>
      </c>
      <c r="H168" s="23" t="n">
        <f aca="false">ABS(Rates_Data!AE168-Rates_Data!AF168)</f>
        <v>0.576545454545455</v>
      </c>
      <c r="I168" s="23" t="n">
        <f aca="false">ABS(Rates_Data!AE168-Rates_Data!AG168)</f>
        <v>0.430175757575758</v>
      </c>
      <c r="J168" s="23" t="n">
        <f aca="false">ABS(Rates_Data!AE168-Rates_Data!AH168)</f>
        <v>0.107212121212121</v>
      </c>
      <c r="K168" s="23" t="n">
        <f aca="false">ABS(Rates_Data!AE168-Rates_Data!AI168)</f>
        <v>0.502818181818182</v>
      </c>
      <c r="L168" s="23" t="n">
        <f aca="false">ABS(Rates_Data!AE168-Rates_Data!AJ168)</f>
        <v>1.0448</v>
      </c>
      <c r="M168" s="23" t="n">
        <f aca="false">ABS(Rates_Data!AF168-Rates_Data!AG168)</f>
        <v>1.00672121212121</v>
      </c>
      <c r="N168" s="23" t="n">
        <f aca="false">ABS(Rates_Data!AF168-Rates_Data!AH168)</f>
        <v>0.683757575757576</v>
      </c>
      <c r="O168" s="23" t="n">
        <f aca="false">ABS(Rates_Data!AF168-Rates_Data!AI168)</f>
        <v>1.07936363636364</v>
      </c>
      <c r="P168" s="23" t="n">
        <f aca="false">ABS(Rates_Data!AF168-Rates_Data!AJ168)</f>
        <v>1.62134545454545</v>
      </c>
      <c r="Q168" s="23" t="n">
        <f aca="false">ABS(Rates_Data!AG168-Rates_Data!AH168)</f>
        <v>0.322963636363636</v>
      </c>
      <c r="R168" s="23" t="n">
        <f aca="false">ABS(Rates_Data!AG168-Rates_Data!AI168)</f>
        <v>0.0726424242424241</v>
      </c>
      <c r="S168" s="23" t="n">
        <f aca="false">ABS(Rates_Data!AG168-Rates_Data!AJ168)</f>
        <v>0.614624242424242</v>
      </c>
      <c r="T168" s="23" t="n">
        <f aca="false">ABS(Rates_Data!AH168-Rates_Data!AI168)</f>
        <v>0.395606060606061</v>
      </c>
      <c r="U168" s="23" t="n">
        <f aca="false">ABS(Rates_Data!AH168-Rates_Data!AJ168)</f>
        <v>0.937587878787879</v>
      </c>
      <c r="V168" s="23" t="n">
        <f aca="false">ABS(Rates_Data!AI168-Rates_Data!AJ168)</f>
        <v>0.541981818181818</v>
      </c>
      <c r="W168" s="26" t="n">
        <f aca="false">IF(ROW()&lt;4+MinObs-1,"",IFERROR((B168-AVERAGE(B$4:B168))/STDEV(B$4:B168),""))</f>
        <v>-0.260732874148886</v>
      </c>
      <c r="X168" s="26" t="n">
        <f aca="false">IF(ROW()&lt;4+MinObs-1,"",IFERROR((C168-AVERAGE(C$4:C168))/STDEV(C$4:C168),""))</f>
        <v>1.79272277835307</v>
      </c>
      <c r="Y168" s="26" t="n">
        <f aca="false">IF(ROW()&lt;4+MinObs-1,"",IFERROR((D168-AVERAGE(D$4:D168))/STDEV(D$4:D168),""))</f>
        <v>-0.880246119946861</v>
      </c>
      <c r="Z168" s="26" t="n">
        <f aca="false">IF(ROW()&lt;4+MinObs-1,"",IFERROR((E168-AVERAGE(E$4:E168))/STDEV(E$4:E168),""))</f>
        <v>-0.902608178319031</v>
      </c>
      <c r="AA168" s="26" t="n">
        <f aca="false">IF(ROW()&lt;4+MinObs-1,"",IFERROR((F168-AVERAGE(F$4:F168))/STDEV(F$4:F168),""))</f>
        <v>-0.858875761052059</v>
      </c>
      <c r="AB168" s="26" t="n">
        <f aca="false">IF(ROW()&lt;4+MinObs-1,"",IFERROR((G168-AVERAGE(G$4:G168))/STDEV(G$4:G168),""))</f>
        <v>0.721880612642924</v>
      </c>
      <c r="AC168" s="26" t="n">
        <f aca="false">IF(ROW()&lt;4+MinObs-1,"",IFERROR((H168-AVERAGE(H$4:H168))/STDEV(H$4:H168),""))</f>
        <v>0.842113806895726</v>
      </c>
      <c r="AD168" s="26" t="n">
        <f aca="false">IF(ROW()&lt;4+MinObs-1,"",IFERROR((I168-AVERAGE(I$4:I168))/STDEV(I$4:I168),""))</f>
        <v>-0.0135497548846832</v>
      </c>
      <c r="AE168" s="26" t="n">
        <f aca="false">IF(ROW()&lt;4+MinObs-1,"",IFERROR((J168-AVERAGE(J$4:J168))/STDEV(J$4:J168),""))</f>
        <v>-1.19356941165485</v>
      </c>
      <c r="AF168" s="26" t="n">
        <f aca="false">IF(ROW()&lt;4+MinObs-1,"",IFERROR((K168-AVERAGE(K$4:K168))/STDEV(K$4:K168),""))</f>
        <v>0.0926340160383155</v>
      </c>
      <c r="AG168" s="26" t="n">
        <f aca="false">IF(ROW()&lt;4+MinObs-1,"",IFERROR((L168-AVERAGE(L$4:L168))/STDEV(L$4:L168),""))</f>
        <v>1.00068831542366</v>
      </c>
      <c r="AH168" s="26" t="n">
        <f aca="false">IF(ROW()&lt;4+MinObs-1,"",IFERROR((M168-AVERAGE(M$4:M168))/STDEV(M$4:M168),""))</f>
        <v>1.28812498967608</v>
      </c>
      <c r="AI168" s="26" t="n">
        <f aca="false">IF(ROW()&lt;4+MinObs-1,"",IFERROR((N168-AVERAGE(N$4:N168))/STDEV(N$4:N168),""))</f>
        <v>0.535821048487482</v>
      </c>
      <c r="AJ168" s="26" t="n">
        <f aca="false">IF(ROW()&lt;4+MinObs-1,"",IFERROR((O168-AVERAGE(O$4:O168))/STDEV(O$4:O168),""))</f>
        <v>1.77082716108491</v>
      </c>
      <c r="AK168" s="26" t="n">
        <f aca="false">IF(ROW()&lt;4+MinObs-1,"",IFERROR((P168-AVERAGE(P$4:P168))/STDEV(P$4:P168),""))</f>
        <v>3.32267596111741</v>
      </c>
      <c r="AL168" s="26" t="n">
        <f aca="false">IF(ROW()&lt;4+MinObs-1,"",IFERROR((Q168-AVERAGE(Q$4:Q168))/STDEV(Q$4:Q168),""))</f>
        <v>-0.258227178466199</v>
      </c>
      <c r="AM168" s="26" t="n">
        <f aca="false">IF(ROW()&lt;4+MinObs-1,"",IFERROR((R168-AVERAGE(R$4:R168))/STDEV(R$4:R168),""))</f>
        <v>-0.899197673510527</v>
      </c>
      <c r="AN168" s="26" t="n">
        <f aca="false">IF(ROW()&lt;4+MinObs-1,"",IFERROR((S168-AVERAGE(S$4:S168))/STDEV(S$4:S168),""))</f>
        <v>-0.199636308330466</v>
      </c>
      <c r="AO168" s="26" t="n">
        <f aca="false">IF(ROW()&lt;4+MinObs-1,"",IFERROR((T168-AVERAGE(T$4:T168))/STDEV(T$4:T168),""))</f>
        <v>-0.558075533130635</v>
      </c>
      <c r="AP168" s="26" t="n">
        <f aca="false">IF(ROW()&lt;4+MinObs-1,"",IFERROR((U168-AVERAGE(U$4:U168))/STDEV(U$4:U168),""))</f>
        <v>0.509678750667834</v>
      </c>
      <c r="AQ168" s="26" t="n">
        <f aca="false">IF(ROW()&lt;4+MinObs-1,"",IFERROR((V168-AVERAGE(V$4:V168))/STDEV(V$4:V168),""))</f>
        <v>-0.154111080006788</v>
      </c>
      <c r="AR168" s="26" t="n">
        <f aca="false">IF(W168="",0,IF(W168&gt;=z4,w4,IF(W168&gt;=z3,w3,IF(W168&gt;=zEntry,w2,IF(AND(W168&gt;=ExitZ,AR167&gt;0),w2,0)))))</f>
        <v>0</v>
      </c>
      <c r="AS168" s="26" t="n">
        <f aca="false">IF(X168="",0,IF(X168&gt;=z4,w4,IF(X168&gt;=z3,w3,IF(X168&gt;=zEntry,w2,IF(AND(X168&gt;=ExitZ,AS167&gt;0),w2,0)))))</f>
        <v>0</v>
      </c>
      <c r="AT168" s="26" t="n">
        <f aca="false">IF(Y168="",0,IF(Y168&gt;=z4,w4,IF(Y168&gt;=z3,w3,IF(Y168&gt;=zEntry,w2,IF(AND(Y168&gt;=ExitZ,AT167&gt;0),w2,0)))))</f>
        <v>0</v>
      </c>
      <c r="AU168" s="26" t="n">
        <f aca="false">IF(Z168="",0,IF(Z168&gt;=z4,w4,IF(Z168&gt;=z3,w3,IF(Z168&gt;=zEntry,w2,IF(AND(Z168&gt;=ExitZ,AU167&gt;0),w2,0)))))</f>
        <v>0</v>
      </c>
      <c r="AV168" s="26" t="n">
        <f aca="false">IF(AA168="",0,IF(AA168&gt;=z4,w4,IF(AA168&gt;=z3,w3,IF(AA168&gt;=zEntry,w2,IF(AND(AA168&gt;=ExitZ,AV167&gt;0),w2,0)))))</f>
        <v>0</v>
      </c>
      <c r="AW168" s="26" t="n">
        <f aca="false">IF(AB168="",0,IF(AB168&gt;=z4,w4,IF(AB168&gt;=z3,w3,IF(AB168&gt;=zEntry,w2,IF(AND(AB168&gt;=ExitZ,AW167&gt;0),w2,0)))))</f>
        <v>0</v>
      </c>
      <c r="AX168" s="26" t="n">
        <f aca="false">IF(AC168="",0,IF(AC168&gt;=z4,w4,IF(AC168&gt;=z3,w3,IF(AC168&gt;=zEntry,w2,IF(AND(AC168&gt;=ExitZ,AX167&gt;0),w2,0)))))</f>
        <v>0</v>
      </c>
      <c r="AY168" s="26" t="n">
        <f aca="false">IF(AD168="",0,IF(AD168&gt;=z4,w4,IF(AD168&gt;=z3,w3,IF(AD168&gt;=zEntry,w2,IF(AND(AD168&gt;=ExitZ,AY167&gt;0),w2,0)))))</f>
        <v>0</v>
      </c>
      <c r="AZ168" s="26" t="n">
        <f aca="false">IF(AE168="",0,IF(AE168&gt;=z4,w4,IF(AE168&gt;=z3,w3,IF(AE168&gt;=zEntry,w2,IF(AND(AE168&gt;=ExitZ,AZ167&gt;0),w2,0)))))</f>
        <v>0</v>
      </c>
      <c r="BA168" s="26" t="n">
        <f aca="false">IF(AF168="",0,IF(AF168&gt;=z4,w4,IF(AF168&gt;=z3,w3,IF(AF168&gt;=zEntry,w2,IF(AND(AF168&gt;=ExitZ,BA167&gt;0),w2,0)))))</f>
        <v>0</v>
      </c>
      <c r="BB168" s="26" t="n">
        <f aca="false">IF(AG168="",0,IF(AG168&gt;=z4,w4,IF(AG168&gt;=z3,w3,IF(AG168&gt;=zEntry,w2,IF(AND(AG168&gt;=ExitZ,BB167&gt;0),w2,0)))))</f>
        <v>0</v>
      </c>
      <c r="BC168" s="26" t="n">
        <f aca="false">IF(AH168="",0,IF(AH168&gt;=z4,w4,IF(AH168&gt;=z3,w3,IF(AH168&gt;=zEntry,w2,IF(AND(AH168&gt;=ExitZ,BC167&gt;0),w2,0)))))</f>
        <v>0</v>
      </c>
      <c r="BD168" s="26" t="n">
        <f aca="false">IF(AI168="",0,IF(AI168&gt;=z4,w4,IF(AI168&gt;=z3,w3,IF(AI168&gt;=zEntry,w2,IF(AND(AI168&gt;=ExitZ,BD167&gt;0),w2,0)))))</f>
        <v>0</v>
      </c>
      <c r="BE168" s="26" t="n">
        <f aca="false">IF(AJ168="",0,IF(AJ168&gt;=z4,w4,IF(AJ168&gt;=z3,w3,IF(AJ168&gt;=zEntry,w2,IF(AND(AJ168&gt;=ExitZ,BE167&gt;0),w2,0)))))</f>
        <v>0</v>
      </c>
      <c r="BF168" s="26" t="n">
        <f aca="false">IF(AK168="",0,IF(AK168&gt;=z4,w4,IF(AK168&gt;=z3,w3,IF(AK168&gt;=zEntry,w2,IF(AND(AK168&gt;=ExitZ,BF167&gt;0),w2,0)))))</f>
        <v>1.5</v>
      </c>
      <c r="BG168" s="26" t="n">
        <f aca="false">IF(AL168="",0,IF(AL168&gt;=z4,w4,IF(AL168&gt;=z3,w3,IF(AL168&gt;=zEntry,w2,IF(AND(AL168&gt;=ExitZ,BG167&gt;0),w2,0)))))</f>
        <v>0</v>
      </c>
      <c r="BH168" s="26" t="n">
        <f aca="false">IF(AM168="",0,IF(AM168&gt;=z4,w4,IF(AM168&gt;=z3,w3,IF(AM168&gt;=zEntry,w2,IF(AND(AM168&gt;=ExitZ,BH167&gt;0),w2,0)))))</f>
        <v>0</v>
      </c>
      <c r="BI168" s="26" t="n">
        <f aca="false">IF(AN168="",0,IF(AN168&gt;=z4,w4,IF(AN168&gt;=z3,w3,IF(AN168&gt;=zEntry,w2,IF(AND(AN168&gt;=ExitZ,BI167&gt;0),w2,0)))))</f>
        <v>0</v>
      </c>
      <c r="BJ168" s="26" t="n">
        <f aca="false">IF(AO168="",0,IF(AO168&gt;=z4,w4,IF(AO168&gt;=z3,w3,IF(AO168&gt;=zEntry,w2,IF(AND(AO168&gt;=ExitZ,BJ167&gt;0),w2,0)))))</f>
        <v>0</v>
      </c>
      <c r="BK168" s="26" t="n">
        <f aca="false">IF(AP168="",0,IF(AP168&gt;=z4,w4,IF(AP168&gt;=z3,w3,IF(AP168&gt;=zEntry,w2,IF(AND(AP168&gt;=ExitZ,BK167&gt;0),w2,0)))))</f>
        <v>0</v>
      </c>
      <c r="BL168" s="26" t="n">
        <f aca="false">IF(AQ168="",0,IF(AQ168&gt;=z4,w4,IF(AQ168&gt;=z3,w3,IF(AQ168&gt;=zEntry,w2,IF(AND(AQ168&gt;=ExitZ,BL167&gt;0),w2,0)))))</f>
        <v>0</v>
      </c>
      <c r="BM168" s="23" t="n">
        <f aca="false">IF(Rates_Data!AD167&gt;=Rates_Data!AE167,Rates_Data!AK168-Rates_Data!AL168,Rates_Data!AL168-Rates_Data!AK168)</f>
        <v>0.011666</v>
      </c>
      <c r="BN168" s="23" t="n">
        <f aca="false">IF(Rates_Data!AD167&gt;=Rates_Data!AF167,Rates_Data!AK168-Rates_Data!AM168,Rates_Data!AM168-Rates_Data!AK168)</f>
        <v>0.00718199999999999</v>
      </c>
      <c r="BO168" s="23" t="n">
        <f aca="false">IF(Rates_Data!AD167&gt;=Rates_Data!AG167,Rates_Data!AK168-Rates_Data!AN168,Rates_Data!AN168-Rates_Data!AK168)</f>
        <v>-0.001824</v>
      </c>
      <c r="BP168" s="23" t="n">
        <f aca="false">IF(Rates_Data!AD167&gt;=Rates_Data!AH167,Rates_Data!AK168-Rates_Data!AO168,Rates_Data!AO168-Rates_Data!AK168)</f>
        <v>0.010241</v>
      </c>
      <c r="BQ168" s="23" t="n">
        <f aca="false">IF(Rates_Data!AD167&gt;=Rates_Data!AI167,Rates_Data!AK168-Rates_Data!AP168,Rates_Data!AP168-Rates_Data!AK168)</f>
        <v>-0.004921</v>
      </c>
      <c r="BR168" s="23" t="n">
        <f aca="false">IF(Rates_Data!AD167&gt;=Rates_Data!AJ167,Rates_Data!AK168-Rates_Data!AQ168,Rates_Data!AQ168-Rates_Data!AK168)</f>
        <v>-0.010013</v>
      </c>
      <c r="BS168" s="23" t="n">
        <f aca="false">IF(Rates_Data!AE167&gt;=Rates_Data!AF167,Rates_Data!AL168-Rates_Data!AM168,Rates_Data!AM168-Rates_Data!AL168)</f>
        <v>-0.004484</v>
      </c>
      <c r="BT168" s="23" t="n">
        <f aca="false">IF(Rates_Data!AE167&gt;=Rates_Data!AG167,Rates_Data!AL168-Rates_Data!AN168,Rates_Data!AN168-Rates_Data!AL168)</f>
        <v>0.009842</v>
      </c>
      <c r="BU168" s="23" t="n">
        <f aca="false">IF(Rates_Data!AE167&gt;=Rates_Data!AH167,Rates_Data!AL168-Rates_Data!AO168,Rates_Data!AO168-Rates_Data!AL168)</f>
        <v>0.001425</v>
      </c>
      <c r="BV168" s="23" t="n">
        <f aca="false">IF(Rates_Data!AE167&gt;=Rates_Data!AI167,Rates_Data!AL168-Rates_Data!AP168,Rates_Data!AP168-Rates_Data!AL168)</f>
        <v>0.006745</v>
      </c>
      <c r="BW168" s="23" t="n">
        <f aca="false">IF(Rates_Data!AE167&gt;=Rates_Data!AJ167,Rates_Data!AL168-Rates_Data!AQ168,Rates_Data!AQ168-Rates_Data!AL168)</f>
        <v>0.00165299999999999</v>
      </c>
      <c r="BX168" s="23" t="n">
        <f aca="false">IF(Rates_Data!AF167&gt;=Rates_Data!AG167,Rates_Data!AM168-Rates_Data!AN168,Rates_Data!AN168-Rates_Data!AM168)</f>
        <v>0.00535799999999999</v>
      </c>
      <c r="BY168" s="23" t="n">
        <f aca="false">IF(Rates_Data!AF167&gt;=Rates_Data!AH167,Rates_Data!AM168-Rates_Data!AO168,Rates_Data!AO168-Rates_Data!AM168)</f>
        <v>-0.003059</v>
      </c>
      <c r="BZ168" s="23" t="n">
        <f aca="false">IF(Rates_Data!AF167&gt;=Rates_Data!AI167,Rates_Data!AM168-Rates_Data!AP168,Rates_Data!AP168-Rates_Data!AM168)</f>
        <v>0.00226099999999999</v>
      </c>
      <c r="CA168" s="23" t="n">
        <f aca="false">IF(Rates_Data!AF167&gt;=Rates_Data!AJ167,Rates_Data!AM168-Rates_Data!AQ168,Rates_Data!AQ168-Rates_Data!AM168)</f>
        <v>-0.00283100000000001</v>
      </c>
      <c r="CB168" s="23" t="n">
        <f aca="false">IF(Rates_Data!AG167&gt;=Rates_Data!AH167,Rates_Data!AN168-Rates_Data!AO168,Rates_Data!AO168-Rates_Data!AN168)</f>
        <v>0.00841699999999999</v>
      </c>
      <c r="CC168" s="23" t="n">
        <f aca="false">IF(Rates_Data!AG167&gt;=Rates_Data!AI167,Rates_Data!AN168-Rates_Data!AP168,Rates_Data!AP168-Rates_Data!AN168)</f>
        <v>0.003097</v>
      </c>
      <c r="CD168" s="23" t="n">
        <f aca="false">IF(Rates_Data!AG167&gt;=Rates_Data!AJ167,Rates_Data!AN168-Rates_Data!AQ168,Rates_Data!AQ168-Rates_Data!AN168)</f>
        <v>-0.008189</v>
      </c>
      <c r="CE168" s="23" t="n">
        <f aca="false">IF(Rates_Data!AH167&gt;=Rates_Data!AI167,Rates_Data!AO168-Rates_Data!AP168,Rates_Data!AP168-Rates_Data!AO168)</f>
        <v>0.00532</v>
      </c>
      <c r="CF168" s="23" t="n">
        <f aca="false">IF(Rates_Data!AH167&gt;=Rates_Data!AJ167,Rates_Data!AO168-Rates_Data!AQ168,Rates_Data!AQ168-Rates_Data!AO168)</f>
        <v>0.000227999999999991</v>
      </c>
      <c r="CG168" s="23" t="n">
        <f aca="false">IF(Rates_Data!AI167&gt;=Rates_Data!AJ167,Rates_Data!AP168-Rates_Data!AQ168,Rates_Data!AQ168-Rates_Data!AP168)</f>
        <v>-0.005092</v>
      </c>
      <c r="CH168" s="27" t="n">
        <f aca="false">IF(ROW()&lt;4+VolLB,"",STDEV(INDEX($BM:$BM,ROW()-VolLB+1):INDEX($BM:$BM,ROW()))*SQRT(12))</f>
        <v>0.0192131039231537</v>
      </c>
      <c r="CI168" s="27" t="n">
        <f aca="false">IF(ROW()&lt;4+VolLB,"",STDEV(INDEX($BN:$BN,ROW()-VolLB+1):INDEX($BN:$BN,ROW()))*SQRT(12))</f>
        <v>0.019433243592703</v>
      </c>
      <c r="CJ168" s="27" t="n">
        <f aca="false">IF(ROW()&lt;4+VolLB,"",STDEV(INDEX($BO:$BO,ROW()-VolLB+1):INDEX($BO:$BO,ROW()))*SQRT(12))</f>
        <v>0.0216015983295328</v>
      </c>
      <c r="CK168" s="27" t="n">
        <f aca="false">IF(ROW()&lt;4+VolLB,"",STDEV(INDEX($BP:$BP,ROW()-VolLB+1):INDEX($BP:$BP,ROW()))*SQRT(12))</f>
        <v>0.0242676739168247</v>
      </c>
      <c r="CL168" s="27" t="n">
        <f aca="false">IF(ROW()&lt;4+VolLB,"",STDEV(INDEX($BQ:$BQ,ROW()-VolLB+1):INDEX($BQ:$BQ,ROW()))*SQRT(12))</f>
        <v>0.0166801267903711</v>
      </c>
      <c r="CM168" s="27" t="n">
        <f aca="false">IF(ROW()&lt;4+VolLB,"",STDEV(INDEX($BR:$BR,ROW()-VolLB+1):INDEX($BR:$BR,ROW()))*SQRT(12))</f>
        <v>0.0256690274576005</v>
      </c>
      <c r="CN168" s="27" t="n">
        <f aca="false">IF(ROW()&lt;4+VolLB,"",STDEV(INDEX($BS:$BS,ROW()-VolLB+1):INDEX($BS:$BS,ROW()))*SQRT(12))</f>
        <v>0.0200423600653834</v>
      </c>
      <c r="CO168" s="27" t="n">
        <f aca="false">IF(ROW()&lt;4+VolLB,"",STDEV(INDEX($BT:$BT,ROW()-VolLB+1):INDEX($BT:$BT,ROW()))*SQRT(12))</f>
        <v>0.0196809364089551</v>
      </c>
      <c r="CP168" s="27" t="n">
        <f aca="false">IF(ROW()&lt;4+VolLB,"",STDEV(INDEX($BU:$BU,ROW()-VolLB+1):INDEX($BU:$BU,ROW()))*SQRT(12))</f>
        <v>0.0210891036960977</v>
      </c>
      <c r="CQ168" s="27" t="n">
        <f aca="false">IF(ROW()&lt;4+VolLB,"",STDEV(INDEX($BV:$BV,ROW()-VolLB+1):INDEX($BV:$BV,ROW()))*SQRT(12))</f>
        <v>0.0171623281501471</v>
      </c>
      <c r="CR168" s="27" t="n">
        <f aca="false">IF(ROW()&lt;4+VolLB,"",STDEV(INDEX($BW:$BW,ROW()-VolLB+1):INDEX($BW:$BW,ROW()))*SQRT(12))</f>
        <v>0.0167636835465127</v>
      </c>
      <c r="CS168" s="27" t="n">
        <f aca="false">IF(ROW()&lt;4+VolLB,"",STDEV(INDEX($BX:$BX,ROW()-VolLB+1):INDEX($BX:$BX,ROW()))*SQRT(12))</f>
        <v>0.0196349317490659</v>
      </c>
      <c r="CT168" s="27" t="n">
        <f aca="false">IF(ROW()&lt;4+VolLB,"",STDEV(INDEX($BY:$BY,ROW()-VolLB+1):INDEX($BY:$BY,ROW()))*SQRT(12))</f>
        <v>0.023215663790188</v>
      </c>
      <c r="CU168" s="27" t="n">
        <f aca="false">IF(ROW()&lt;4+VolLB,"",STDEV(INDEX($BZ:$BZ,ROW()-VolLB+1):INDEX($BZ:$BZ,ROW()))*SQRT(12))</f>
        <v>0.0220344667643779</v>
      </c>
      <c r="CV168" s="27" t="n">
        <f aca="false">IF(ROW()&lt;4+VolLB,"",STDEV(INDEX($CA:$CA,ROW()-VolLB+1):INDEX($CA:$CA,ROW()))*SQRT(12))</f>
        <v>0.0249148263717276</v>
      </c>
      <c r="CW168" s="27" t="n">
        <f aca="false">IF(ROW()&lt;4+VolLB,"",STDEV(INDEX($CB:$CB,ROW()-VolLB+1):INDEX($CB:$CB,ROW()))*SQRT(12))</f>
        <v>0.0202511309546617</v>
      </c>
      <c r="CX168" s="27" t="n">
        <f aca="false">IF(ROW()&lt;4+VolLB,"",STDEV(INDEX($CC:$CC,ROW()-VolLB+1):INDEX($CC:$CC,ROW()))*SQRT(12))</f>
        <v>0.0170523939232674</v>
      </c>
      <c r="CY168" s="27" t="n">
        <f aca="false">IF(ROW()&lt;4+VolLB,"",STDEV(INDEX($CD:$CD,ROW()-VolLB+1):INDEX($CD:$CD,ROW()))*SQRT(12))</f>
        <v>0.0180061753692607</v>
      </c>
      <c r="CZ168" s="27" t="n">
        <f aca="false">IF(ROW()&lt;4+VolLB,"",STDEV(INDEX($CE:$CE,ROW()-VolLB+1):INDEX($CE:$CE,ROW()))*SQRT(12))</f>
        <v>0.0198941470356532</v>
      </c>
      <c r="DA168" s="27" t="n">
        <f aca="false">IF(ROW()&lt;4+VolLB,"",STDEV(INDEX($CF:$CF,ROW()-VolLB+1):INDEX($CF:$CF,ROW()))*SQRT(12))</f>
        <v>0.0201887396986302</v>
      </c>
      <c r="DB168" s="27" t="n">
        <f aca="false">IF(ROW()&lt;4+VolLB,"",STDEV(INDEX($CG:$CG,ROW()-VolLB+1):INDEX($CG:$CG,ROW()))*SQRT(12))</f>
        <v>0.0183731436198651</v>
      </c>
      <c r="DC168" s="26" t="n">
        <f aca="false">IF(OR(AR168=0,CH168="",CH168=0),0,AR168*MIN(MaxScal,TgtVol/CH168))</f>
        <v>0</v>
      </c>
      <c r="DD168" s="26" t="n">
        <f aca="false">IF(OR(AS168=0,CI168="",CI168=0),0,AS168*MIN(MaxScal,TgtVol/CI168))</f>
        <v>0</v>
      </c>
      <c r="DE168" s="26" t="n">
        <f aca="false">IF(OR(AT168=0,CJ168="",CJ168=0),0,AT168*MIN(MaxScal,TgtVol/CJ168))</f>
        <v>0</v>
      </c>
      <c r="DF168" s="26" t="n">
        <f aca="false">IF(OR(AU168=0,CK168="",CK168=0),0,AU168*MIN(MaxScal,TgtVol/CK168))</f>
        <v>0</v>
      </c>
      <c r="DG168" s="26" t="n">
        <f aca="false">IF(OR(AV168=0,CL168="",CL168=0),0,AV168*MIN(MaxScal,TgtVol/CL168))</f>
        <v>0</v>
      </c>
      <c r="DH168" s="26" t="n">
        <f aca="false">IF(OR(AW168=0,CM168="",CM168=0),0,AW168*MIN(MaxScal,TgtVol/CM168))</f>
        <v>0</v>
      </c>
      <c r="DI168" s="26" t="n">
        <f aca="false">IF(OR(AX168=0,CN168="",CN168=0),0,AX168*MIN(MaxScal,TgtVol/CN168))</f>
        <v>0</v>
      </c>
      <c r="DJ168" s="26" t="n">
        <f aca="false">IF(OR(AY168=0,CO168="",CO168=0),0,AY168*MIN(MaxScal,TgtVol/CO168))</f>
        <v>0</v>
      </c>
      <c r="DK168" s="26" t="n">
        <f aca="false">IF(OR(AZ168=0,CP168="",CP168=0),0,AZ168*MIN(MaxScal,TgtVol/CP168))</f>
        <v>0</v>
      </c>
      <c r="DL168" s="26" t="n">
        <f aca="false">IF(OR(BA168=0,CQ168="",CQ168=0),0,BA168*MIN(MaxScal,TgtVol/CQ168))</f>
        <v>0</v>
      </c>
      <c r="DM168" s="26" t="n">
        <f aca="false">IF(OR(BB168=0,CR168="",CR168=0),0,BB168*MIN(MaxScal,TgtVol/CR168))</f>
        <v>0</v>
      </c>
      <c r="DN168" s="26" t="n">
        <f aca="false">IF(OR(BC168=0,CS168="",CS168=0),0,BC168*MIN(MaxScal,TgtVol/CS168))</f>
        <v>0</v>
      </c>
      <c r="DO168" s="26" t="n">
        <f aca="false">IF(OR(BD168=0,CT168="",CT168=0),0,BD168*MIN(MaxScal,TgtVol/CT168))</f>
        <v>0</v>
      </c>
      <c r="DP168" s="26" t="n">
        <f aca="false">IF(OR(BE168=0,CU168="",CU168=0),0,BE168*MIN(MaxScal,TgtVol/CU168))</f>
        <v>0</v>
      </c>
      <c r="DQ168" s="26" t="n">
        <f aca="false">IF(OR(BF168=0,CV168="",CV168=0),0,BF168*MIN(MaxScal,TgtVol/CV168))</f>
        <v>1.20410231050387</v>
      </c>
      <c r="DR168" s="26" t="n">
        <f aca="false">IF(OR(BG168=0,CW168="",CW168=0),0,BG168*MIN(MaxScal,TgtVol/CW168))</f>
        <v>0</v>
      </c>
      <c r="DS168" s="26" t="n">
        <f aca="false">IF(OR(BH168=0,CX168="",CX168=0),0,BH168*MIN(MaxScal,TgtVol/CX168))</f>
        <v>0</v>
      </c>
      <c r="DT168" s="26" t="n">
        <f aca="false">IF(OR(BI168=0,CY168="",CY168=0),0,BI168*MIN(MaxScal,TgtVol/CY168))</f>
        <v>0</v>
      </c>
      <c r="DU168" s="26" t="n">
        <f aca="false">IF(OR(BJ168=0,CZ168="",CZ168=0),0,BJ168*MIN(MaxScal,TgtVol/CZ168))</f>
        <v>0</v>
      </c>
      <c r="DV168" s="26" t="n">
        <f aca="false">IF(OR(BK168=0,DA168="",DA168=0),0,BK168*MIN(MaxScal,TgtVol/DA168))</f>
        <v>0</v>
      </c>
      <c r="DW168" s="26" t="n">
        <f aca="false">IF(OR(BL168=0,DB168="",DB168=0),0,BL168*MIN(MaxScal,TgtVol/DB168))</f>
        <v>0</v>
      </c>
      <c r="DX168" s="28" t="n">
        <f aca="false">IFERROR(DC167*BM168,"")</f>
        <v>0</v>
      </c>
      <c r="DY168" s="28" t="n">
        <f aca="false">IFERROR(DD167*BN168,"")</f>
        <v>0</v>
      </c>
      <c r="DZ168" s="28" t="n">
        <f aca="false">IFERROR(DE167*BO168,"")</f>
        <v>-0</v>
      </c>
      <c r="EA168" s="28" t="n">
        <f aca="false">IFERROR(DF167*BP168,"")</f>
        <v>0</v>
      </c>
      <c r="EB168" s="28" t="n">
        <f aca="false">IFERROR(DG167*BQ168,"")</f>
        <v>-0</v>
      </c>
      <c r="EC168" s="28" t="n">
        <f aca="false">IFERROR(DH167*BR168,"")</f>
        <v>-0</v>
      </c>
      <c r="ED168" s="28" t="n">
        <f aca="false">IFERROR(DI167*BS168,"")</f>
        <v>-0</v>
      </c>
      <c r="EE168" s="28" t="n">
        <f aca="false">IFERROR(DJ167*BT168,"")</f>
        <v>0</v>
      </c>
      <c r="EF168" s="28" t="n">
        <f aca="false">IFERROR(DK167*BU168,"")</f>
        <v>0</v>
      </c>
      <c r="EG168" s="28" t="n">
        <f aca="false">IFERROR(DL167*BV168,"")</f>
        <v>0</v>
      </c>
      <c r="EH168" s="28" t="n">
        <f aca="false">IFERROR(DM167*BW168,"")</f>
        <v>0</v>
      </c>
      <c r="EI168" s="28" t="n">
        <f aca="false">IFERROR(DN167*BX168,"")</f>
        <v>0</v>
      </c>
      <c r="EJ168" s="28" t="n">
        <f aca="false">IFERROR(DO167*BY168,"")</f>
        <v>-0</v>
      </c>
      <c r="EK168" s="28" t="n">
        <f aca="false">IFERROR(DP167*BZ168,"")</f>
        <v>0</v>
      </c>
      <c r="EL168" s="28" t="n">
        <f aca="false">IFERROR(DQ167*CA168,"")</f>
        <v>-0.00341417106384083</v>
      </c>
      <c r="EM168" s="28" t="n">
        <f aca="false">IFERROR(DR167*CB168,"")</f>
        <v>0</v>
      </c>
      <c r="EN168" s="28" t="n">
        <f aca="false">IFERROR(DS167*CC168,"")</f>
        <v>0</v>
      </c>
      <c r="EO168" s="28" t="n">
        <f aca="false">IFERROR(DT167*CD168,"")</f>
        <v>-0</v>
      </c>
      <c r="EP168" s="28" t="n">
        <f aca="false">IFERROR(DU167*CE168,"")</f>
        <v>0</v>
      </c>
      <c r="EQ168" s="28" t="n">
        <f aca="false">IFERROR(DV167*CF168,"")</f>
        <v>0</v>
      </c>
      <c r="ER168" s="28" t="n">
        <f aca="false">IFERROR(DW167*CG168,"")</f>
        <v>-0</v>
      </c>
      <c r="ES168" s="28" t="n">
        <f aca="false">IF(ROW()=4,"",SUM(DX168:ER168))</f>
        <v>-0.00341417106384083</v>
      </c>
      <c r="ET168" s="29" t="n">
        <f aca="false">COUNTIF(AR168:BL168,"&gt;0")</f>
        <v>1</v>
      </c>
    </row>
    <row r="169" customFormat="false" ht="15" hidden="false" customHeight="false" outlineLevel="0" collapsed="false">
      <c r="A169" s="19" t="n">
        <v>43039</v>
      </c>
      <c r="B169" s="23" t="n">
        <f aca="false">ABS(Rates_Data!AD169-Rates_Data!AE169)</f>
        <v>0.0737108433734938</v>
      </c>
      <c r="C169" s="23" t="n">
        <f aca="false">ABS(Rates_Data!AD169-Rates_Data!AF169)</f>
        <v>1.05928313253012</v>
      </c>
      <c r="D169" s="23" t="n">
        <f aca="false">ABS(Rates_Data!AD169-Rates_Data!AG169)</f>
        <v>0.323024096385542</v>
      </c>
      <c r="E169" s="23" t="n">
        <f aca="false">ABS(Rates_Data!AD169-Rates_Data!AH169)</f>
        <v>0.320006024096385</v>
      </c>
      <c r="F169" s="23" t="n">
        <f aca="false">ABS(Rates_Data!AD169-Rates_Data!AI169)</f>
        <v>0.00562650602409676</v>
      </c>
      <c r="G169" s="23" t="n">
        <f aca="false">ABS(Rates_Data!AD169-Rates_Data!AJ169)</f>
        <v>0.56521686746988</v>
      </c>
      <c r="H169" s="23" t="n">
        <f aca="false">ABS(Rates_Data!AE169-Rates_Data!AF169)</f>
        <v>0.985572289156626</v>
      </c>
      <c r="I169" s="23" t="n">
        <f aca="false">ABS(Rates_Data!AE169-Rates_Data!AG169)</f>
        <v>0.249313253012048</v>
      </c>
      <c r="J169" s="23" t="n">
        <f aca="false">ABS(Rates_Data!AE169-Rates_Data!AH169)</f>
        <v>0.246295180722891</v>
      </c>
      <c r="K169" s="23" t="n">
        <f aca="false">ABS(Rates_Data!AE169-Rates_Data!AI169)</f>
        <v>0.0793373493975905</v>
      </c>
      <c r="L169" s="23" t="n">
        <f aca="false">ABS(Rates_Data!AE169-Rates_Data!AJ169)</f>
        <v>0.638927710843374</v>
      </c>
      <c r="M169" s="23" t="n">
        <f aca="false">ABS(Rates_Data!AF169-Rates_Data!AG169)</f>
        <v>0.736259036144579</v>
      </c>
      <c r="N169" s="23" t="n">
        <f aca="false">ABS(Rates_Data!AF169-Rates_Data!AH169)</f>
        <v>0.739277108433735</v>
      </c>
      <c r="O169" s="23" t="n">
        <f aca="false">ABS(Rates_Data!AF169-Rates_Data!AI169)</f>
        <v>1.06490963855422</v>
      </c>
      <c r="P169" s="23" t="n">
        <f aca="false">ABS(Rates_Data!AF169-Rates_Data!AJ169)</f>
        <v>1.6245</v>
      </c>
      <c r="Q169" s="23" t="n">
        <f aca="false">ABS(Rates_Data!AG169-Rates_Data!AH169)</f>
        <v>0.0030180722891564</v>
      </c>
      <c r="R169" s="23" t="n">
        <f aca="false">ABS(Rates_Data!AG169-Rates_Data!AI169)</f>
        <v>0.328650602409638</v>
      </c>
      <c r="S169" s="23" t="n">
        <f aca="false">ABS(Rates_Data!AG169-Rates_Data!AJ169)</f>
        <v>0.888240963855422</v>
      </c>
      <c r="T169" s="23" t="n">
        <f aca="false">ABS(Rates_Data!AH169-Rates_Data!AI169)</f>
        <v>0.325632530120482</v>
      </c>
      <c r="U169" s="23" t="n">
        <f aca="false">ABS(Rates_Data!AH169-Rates_Data!AJ169)</f>
        <v>0.885222891566266</v>
      </c>
      <c r="V169" s="23" t="n">
        <f aca="false">ABS(Rates_Data!AI169-Rates_Data!AJ169)</f>
        <v>0.559590361445784</v>
      </c>
      <c r="W169" s="26" t="n">
        <f aca="false">IF(ROW()&lt;4+MinObs-1,"",IFERROR((B169-AVERAGE(B$4:B169))/STDEV(B$4:B169),""))</f>
        <v>-1.06655047351648</v>
      </c>
      <c r="X169" s="26" t="n">
        <f aca="false">IF(ROW()&lt;4+MinObs-1,"",IFERROR((C169-AVERAGE(C$4:C169))/STDEV(C$4:C169),""))</f>
        <v>2.27522085917461</v>
      </c>
      <c r="Y169" s="26" t="n">
        <f aca="false">IF(ROW()&lt;4+MinObs-1,"",IFERROR((D169-AVERAGE(D$4:D169))/STDEV(D$4:D169),""))</f>
        <v>-0.389744324865267</v>
      </c>
      <c r="Z169" s="26" t="n">
        <f aca="false">IF(ROW()&lt;4+MinObs-1,"",IFERROR((E169-AVERAGE(E$4:E169))/STDEV(E$4:E169),""))</f>
        <v>-0.651886638313839</v>
      </c>
      <c r="AA169" s="26" t="n">
        <f aca="false">IF(ROW()&lt;4+MinObs-1,"",IFERROR((F169-AVERAGE(F$4:F169))/STDEV(F$4:F169),""))</f>
        <v>-1.28396125038845</v>
      </c>
      <c r="AB169" s="26" t="n">
        <f aca="false">IF(ROW()&lt;4+MinObs-1,"",IFERROR((G169-AVERAGE(G$4:G169))/STDEV(G$4:G169),""))</f>
        <v>0.281715942827064</v>
      </c>
      <c r="AC169" s="26" t="n">
        <f aca="false">IF(ROW()&lt;4+MinObs-1,"",IFERROR((H169-AVERAGE(H$4:H169))/STDEV(H$4:H169),""))</f>
        <v>2.33624152582833</v>
      </c>
      <c r="AD169" s="26" t="n">
        <f aca="false">IF(ROW()&lt;4+MinObs-1,"",IFERROR((I169-AVERAGE(I$4:I169))/STDEV(I$4:I169),""))</f>
        <v>-0.4575083123403</v>
      </c>
      <c r="AE169" s="26" t="n">
        <f aca="false">IF(ROW()&lt;4+MinObs-1,"",IFERROR((J169-AVERAGE(J$4:J169))/STDEV(J$4:J169),""))</f>
        <v>-0.760044951823577</v>
      </c>
      <c r="AF169" s="26" t="n">
        <f aca="false">IF(ROW()&lt;4+MinObs-1,"",IFERROR((K169-AVERAGE(K$4:K169))/STDEV(K$4:K169),""))</f>
        <v>-0.988543611077371</v>
      </c>
      <c r="AG169" s="26" t="n">
        <f aca="false">IF(ROW()&lt;4+MinObs-1,"",IFERROR((L169-AVERAGE(L$4:L169))/STDEV(L$4:L169),""))</f>
        <v>0.163666064659735</v>
      </c>
      <c r="AH169" s="26" t="n">
        <f aca="false">IF(ROW()&lt;4+MinObs-1,"",IFERROR((M169-AVERAGE(M$4:M169))/STDEV(M$4:M169),""))</f>
        <v>0.65146611460264</v>
      </c>
      <c r="AI169" s="26" t="n">
        <f aca="false">IF(ROW()&lt;4+MinObs-1,"",IFERROR((N169-AVERAGE(N$4:N169))/STDEV(N$4:N169),""))</f>
        <v>0.683569336528823</v>
      </c>
      <c r="AJ169" s="26" t="n">
        <f aca="false">IF(ROW()&lt;4+MinObs-1,"",IFERROR((O169-AVERAGE(O$4:O169))/STDEV(O$4:O169),""))</f>
        <v>1.70897489713201</v>
      </c>
      <c r="AK169" s="26" t="n">
        <f aca="false">IF(ROW()&lt;4+MinObs-1,"",IFERROR((P169-AVERAGE(P$4:P169))/STDEV(P$4:P169),""))</f>
        <v>3.21540011197969</v>
      </c>
      <c r="AL169" s="26" t="n">
        <f aca="false">IF(ROW()&lt;4+MinObs-1,"",IFERROR((Q169-AVERAGE(Q$4:Q169))/STDEV(Q$4:Q169),""))</f>
        <v>-1.06931042459845</v>
      </c>
      <c r="AM169" s="26" t="n">
        <f aca="false">IF(ROW()&lt;4+MinObs-1,"",IFERROR((R169-AVERAGE(R$4:R169))/STDEV(R$4:R169),""))</f>
        <v>-0.315352504048598</v>
      </c>
      <c r="AN169" s="26" t="n">
        <f aca="false">IF(ROW()&lt;4+MinObs-1,"",IFERROR((S169-AVERAGE(S$4:S169))/STDEV(S$4:S169),""))</f>
        <v>0.346604386946681</v>
      </c>
      <c r="AO169" s="26" t="n">
        <f aca="false">IF(ROW()&lt;4+MinObs-1,"",IFERROR((T169-AVERAGE(T$4:T169))/STDEV(T$4:T169),""))</f>
        <v>-0.738109388194973</v>
      </c>
      <c r="AP169" s="26" t="n">
        <f aca="false">IF(ROW()&lt;4+MinObs-1,"",IFERROR((U169-AVERAGE(U$4:U169))/STDEV(U$4:U169),""))</f>
        <v>0.384646749021003</v>
      </c>
      <c r="AQ169" s="26" t="n">
        <f aca="false">IF(ROW()&lt;4+MinObs-1,"",IFERROR((V169-AVERAGE(V$4:V169))/STDEV(V$4:V169),""))</f>
        <v>-0.121062792183674</v>
      </c>
      <c r="AR169" s="26" t="n">
        <f aca="false">IF(W169="",0,IF(W169&gt;=z4,w4,IF(W169&gt;=z3,w3,IF(W169&gt;=zEntry,w2,IF(AND(W169&gt;=ExitZ,AR168&gt;0),w2,0)))))</f>
        <v>0</v>
      </c>
      <c r="AS169" s="26" t="n">
        <f aca="false">IF(X169="",0,IF(X169&gt;=z4,w4,IF(X169&gt;=z3,w3,IF(X169&gt;=zEntry,w2,IF(AND(X169&gt;=ExitZ,AS168&gt;0),w2,0)))))</f>
        <v>1</v>
      </c>
      <c r="AT169" s="26" t="n">
        <f aca="false">IF(Y169="",0,IF(Y169&gt;=z4,w4,IF(Y169&gt;=z3,w3,IF(Y169&gt;=zEntry,w2,IF(AND(Y169&gt;=ExitZ,AT168&gt;0),w2,0)))))</f>
        <v>0</v>
      </c>
      <c r="AU169" s="26" t="n">
        <f aca="false">IF(Z169="",0,IF(Z169&gt;=z4,w4,IF(Z169&gt;=z3,w3,IF(Z169&gt;=zEntry,w2,IF(AND(Z169&gt;=ExitZ,AU168&gt;0),w2,0)))))</f>
        <v>0</v>
      </c>
      <c r="AV169" s="26" t="n">
        <f aca="false">IF(AA169="",0,IF(AA169&gt;=z4,w4,IF(AA169&gt;=z3,w3,IF(AA169&gt;=zEntry,w2,IF(AND(AA169&gt;=ExitZ,AV168&gt;0),w2,0)))))</f>
        <v>0</v>
      </c>
      <c r="AW169" s="26" t="n">
        <f aca="false">IF(AB169="",0,IF(AB169&gt;=z4,w4,IF(AB169&gt;=z3,w3,IF(AB169&gt;=zEntry,w2,IF(AND(AB169&gt;=ExitZ,AW168&gt;0),w2,0)))))</f>
        <v>0</v>
      </c>
      <c r="AX169" s="26" t="n">
        <f aca="false">IF(AC169="",0,IF(AC169&gt;=z4,w4,IF(AC169&gt;=z3,w3,IF(AC169&gt;=zEntry,w2,IF(AND(AC169&gt;=ExitZ,AX168&gt;0),w2,0)))))</f>
        <v>1</v>
      </c>
      <c r="AY169" s="26" t="n">
        <f aca="false">IF(AD169="",0,IF(AD169&gt;=z4,w4,IF(AD169&gt;=z3,w3,IF(AD169&gt;=zEntry,w2,IF(AND(AD169&gt;=ExitZ,AY168&gt;0),w2,0)))))</f>
        <v>0</v>
      </c>
      <c r="AZ169" s="26" t="n">
        <f aca="false">IF(AE169="",0,IF(AE169&gt;=z4,w4,IF(AE169&gt;=z3,w3,IF(AE169&gt;=zEntry,w2,IF(AND(AE169&gt;=ExitZ,AZ168&gt;0),w2,0)))))</f>
        <v>0</v>
      </c>
      <c r="BA169" s="26" t="n">
        <f aca="false">IF(AF169="",0,IF(AF169&gt;=z4,w4,IF(AF169&gt;=z3,w3,IF(AF169&gt;=zEntry,w2,IF(AND(AF169&gt;=ExitZ,BA168&gt;0),w2,0)))))</f>
        <v>0</v>
      </c>
      <c r="BB169" s="26" t="n">
        <f aca="false">IF(AG169="",0,IF(AG169&gt;=z4,w4,IF(AG169&gt;=z3,w3,IF(AG169&gt;=zEntry,w2,IF(AND(AG169&gt;=ExitZ,BB168&gt;0),w2,0)))))</f>
        <v>0</v>
      </c>
      <c r="BC169" s="26" t="n">
        <f aca="false">IF(AH169="",0,IF(AH169&gt;=z4,w4,IF(AH169&gt;=z3,w3,IF(AH169&gt;=zEntry,w2,IF(AND(AH169&gt;=ExitZ,BC168&gt;0),w2,0)))))</f>
        <v>0</v>
      </c>
      <c r="BD169" s="26" t="n">
        <f aca="false">IF(AI169="",0,IF(AI169&gt;=z4,w4,IF(AI169&gt;=z3,w3,IF(AI169&gt;=zEntry,w2,IF(AND(AI169&gt;=ExitZ,BD168&gt;0),w2,0)))))</f>
        <v>0</v>
      </c>
      <c r="BE169" s="26" t="n">
        <f aca="false">IF(AJ169="",0,IF(AJ169&gt;=z4,w4,IF(AJ169&gt;=z3,w3,IF(AJ169&gt;=zEntry,w2,IF(AND(AJ169&gt;=ExitZ,BE168&gt;0),w2,0)))))</f>
        <v>0</v>
      </c>
      <c r="BF169" s="26" t="n">
        <f aca="false">IF(AK169="",0,IF(AK169&gt;=z4,w4,IF(AK169&gt;=z3,w3,IF(AK169&gt;=zEntry,w2,IF(AND(AK169&gt;=ExitZ,BF168&gt;0),w2,0)))))</f>
        <v>1.5</v>
      </c>
      <c r="BG169" s="26" t="n">
        <f aca="false">IF(AL169="",0,IF(AL169&gt;=z4,w4,IF(AL169&gt;=z3,w3,IF(AL169&gt;=zEntry,w2,IF(AND(AL169&gt;=ExitZ,BG168&gt;0),w2,0)))))</f>
        <v>0</v>
      </c>
      <c r="BH169" s="26" t="n">
        <f aca="false">IF(AM169="",0,IF(AM169&gt;=z4,w4,IF(AM169&gt;=z3,w3,IF(AM169&gt;=zEntry,w2,IF(AND(AM169&gt;=ExitZ,BH168&gt;0),w2,0)))))</f>
        <v>0</v>
      </c>
      <c r="BI169" s="26" t="n">
        <f aca="false">IF(AN169="",0,IF(AN169&gt;=z4,w4,IF(AN169&gt;=z3,w3,IF(AN169&gt;=zEntry,w2,IF(AND(AN169&gt;=ExitZ,BI168&gt;0),w2,0)))))</f>
        <v>0</v>
      </c>
      <c r="BJ169" s="26" t="n">
        <f aca="false">IF(AO169="",0,IF(AO169&gt;=z4,w4,IF(AO169&gt;=z3,w3,IF(AO169&gt;=zEntry,w2,IF(AND(AO169&gt;=ExitZ,BJ168&gt;0),w2,0)))))</f>
        <v>0</v>
      </c>
      <c r="BK169" s="26" t="n">
        <f aca="false">IF(AP169="",0,IF(AP169&gt;=z4,w4,IF(AP169&gt;=z3,w3,IF(AP169&gt;=zEntry,w2,IF(AND(AP169&gt;=ExitZ,BK168&gt;0),w2,0)))))</f>
        <v>0</v>
      </c>
      <c r="BL169" s="26" t="n">
        <f aca="false">IF(AQ169="",0,IF(AQ169&gt;=z4,w4,IF(AQ169&gt;=z3,w3,IF(AQ169&gt;=zEntry,w2,IF(AND(AQ169&gt;=ExitZ,BL168&gt;0),w2,0)))))</f>
        <v>0</v>
      </c>
      <c r="BM169" s="23" t="n">
        <f aca="false">IF(Rates_Data!AD168&gt;=Rates_Data!AE168,Rates_Data!AK169-Rates_Data!AL169,Rates_Data!AL169-Rates_Data!AK169)</f>
        <v>-0.001387</v>
      </c>
      <c r="BN169" s="23" t="n">
        <f aca="false">IF(Rates_Data!AD168&gt;=Rates_Data!AF168,Rates_Data!AK169-Rates_Data!AM169,Rates_Data!AM169-Rates_Data!AK169)</f>
        <v>-0.00304</v>
      </c>
      <c r="BO169" s="23" t="n">
        <f aca="false">IF(Rates_Data!AD168&gt;=Rates_Data!AG168,Rates_Data!AK169-Rates_Data!AN169,Rates_Data!AN169-Rates_Data!AK169)</f>
        <v>0.00224200000000001</v>
      </c>
      <c r="BP169" s="23" t="n">
        <f aca="false">IF(Rates_Data!AD168&gt;=Rates_Data!AH168,Rates_Data!AK169-Rates_Data!AO169,Rates_Data!AO169-Rates_Data!AK169)</f>
        <v>-0.002622</v>
      </c>
      <c r="BQ169" s="23" t="n">
        <f aca="false">IF(Rates_Data!AD168&gt;=Rates_Data!AI168,Rates_Data!AK169-Rates_Data!AP169,Rates_Data!AP169-Rates_Data!AK169)</f>
        <v>0.000152000000000002</v>
      </c>
      <c r="BR169" s="23" t="n">
        <f aca="false">IF(Rates_Data!AD168&gt;=Rates_Data!AJ168,Rates_Data!AK169-Rates_Data!AQ169,Rates_Data!AQ169-Rates_Data!AK169)</f>
        <v>0.00522500000000001</v>
      </c>
      <c r="BS169" s="23" t="n">
        <f aca="false">IF(Rates_Data!AE168&gt;=Rates_Data!AF168,Rates_Data!AL169-Rates_Data!AM169,Rates_Data!AM169-Rates_Data!AL169)</f>
        <v>-0.001653</v>
      </c>
      <c r="BT169" s="23" t="n">
        <f aca="false">IF(Rates_Data!AE168&gt;=Rates_Data!AG168,Rates_Data!AL169-Rates_Data!AN169,Rates_Data!AN169-Rates_Data!AL169)</f>
        <v>0.000855000000000007</v>
      </c>
      <c r="BU169" s="23" t="n">
        <f aca="false">IF(Rates_Data!AE168&gt;=Rates_Data!AH168,Rates_Data!AL169-Rates_Data!AO169,Rates_Data!AO169-Rates_Data!AL169)</f>
        <v>0.001235</v>
      </c>
      <c r="BV169" s="23" t="n">
        <f aca="false">IF(Rates_Data!AE168&gt;=Rates_Data!AI168,Rates_Data!AL169-Rates_Data!AP169,Rates_Data!AP169-Rates_Data!AL169)</f>
        <v>-0.001235</v>
      </c>
      <c r="BW169" s="23" t="n">
        <f aca="false">IF(Rates_Data!AE168&gt;=Rates_Data!AJ168,Rates_Data!AL169-Rates_Data!AQ169,Rates_Data!AQ169-Rates_Data!AL169)</f>
        <v>0.00383800000000001</v>
      </c>
      <c r="BX169" s="23" t="n">
        <f aca="false">IF(Rates_Data!AF168&gt;=Rates_Data!AG168,Rates_Data!AM169-Rates_Data!AN169,Rates_Data!AN169-Rates_Data!AM169)</f>
        <v>-0.000797999999999996</v>
      </c>
      <c r="BY169" s="23" t="n">
        <f aca="false">IF(Rates_Data!AF168&gt;=Rates_Data!AH168,Rates_Data!AM169-Rates_Data!AO169,Rates_Data!AO169-Rates_Data!AM169)</f>
        <v>-0.000418000000000005</v>
      </c>
      <c r="BZ169" s="23" t="n">
        <f aca="false">IF(Rates_Data!AF168&gt;=Rates_Data!AI168,Rates_Data!AM169-Rates_Data!AP169,Rates_Data!AP169-Rates_Data!AM169)</f>
        <v>-0.002888</v>
      </c>
      <c r="CA169" s="23" t="n">
        <f aca="false">IF(Rates_Data!AF168&gt;=Rates_Data!AJ168,Rates_Data!AM169-Rates_Data!AQ169,Rates_Data!AQ169-Rates_Data!AM169)</f>
        <v>0.002185</v>
      </c>
      <c r="CB169" s="23" t="n">
        <f aca="false">IF(Rates_Data!AG168&gt;=Rates_Data!AH168,Rates_Data!AN169-Rates_Data!AO169,Rates_Data!AO169-Rates_Data!AN169)</f>
        <v>-0.000379999999999992</v>
      </c>
      <c r="CC169" s="23" t="n">
        <f aca="false">IF(Rates_Data!AG168&gt;=Rates_Data!AI168,Rates_Data!AN169-Rates_Data!AP169,Rates_Data!AP169-Rates_Data!AN169)</f>
        <v>-0.00209</v>
      </c>
      <c r="CD169" s="23" t="n">
        <f aca="false">IF(Rates_Data!AG168&gt;=Rates_Data!AJ168,Rates_Data!AN169-Rates_Data!AQ169,Rates_Data!AQ169-Rates_Data!AN169)</f>
        <v>0.002983</v>
      </c>
      <c r="CE169" s="23" t="n">
        <f aca="false">IF(Rates_Data!AH168&gt;=Rates_Data!AI168,Rates_Data!AO169-Rates_Data!AP169,Rates_Data!AP169-Rates_Data!AO169)</f>
        <v>-0.00247</v>
      </c>
      <c r="CF169" s="23" t="n">
        <f aca="false">IF(Rates_Data!AH168&gt;=Rates_Data!AJ168,Rates_Data!AO169-Rates_Data!AQ169,Rates_Data!AQ169-Rates_Data!AO169)</f>
        <v>0.00260300000000001</v>
      </c>
      <c r="CG169" s="23" t="n">
        <f aca="false">IF(Rates_Data!AI168&gt;=Rates_Data!AJ168,Rates_Data!AP169-Rates_Data!AQ169,Rates_Data!AQ169-Rates_Data!AP169)</f>
        <v>0.00507300000000001</v>
      </c>
      <c r="CH169" s="27" t="n">
        <f aca="false">IF(ROW()&lt;4+VolLB,"",STDEV(INDEX($BM:$BM,ROW()-VolLB+1):INDEX($BM:$BM,ROW()))*SQRT(12))</f>
        <v>0.0191278329051573</v>
      </c>
      <c r="CI169" s="27" t="n">
        <f aca="false">IF(ROW()&lt;4+VolLB,"",STDEV(INDEX($BN:$BN,ROW()-VolLB+1):INDEX($BN:$BN,ROW()))*SQRT(12))</f>
        <v>0.0195452967941505</v>
      </c>
      <c r="CJ169" s="27" t="n">
        <f aca="false">IF(ROW()&lt;4+VolLB,"",STDEV(INDEX($BO:$BO,ROW()-VolLB+1):INDEX($BO:$BO,ROW()))*SQRT(12))</f>
        <v>0.0212583531438933</v>
      </c>
      <c r="CK169" s="27" t="n">
        <f aca="false">IF(ROW()&lt;4+VolLB,"",STDEV(INDEX($BP:$BP,ROW()-VolLB+1):INDEX($BP:$BP,ROW()))*SQRT(12))</f>
        <v>0.0241449890303597</v>
      </c>
      <c r="CL169" s="27" t="n">
        <f aca="false">IF(ROW()&lt;4+VolLB,"",STDEV(INDEX($BQ:$BQ,ROW()-VolLB+1):INDEX($BQ:$BQ,ROW()))*SQRT(12))</f>
        <v>0.0166802265517902</v>
      </c>
      <c r="CM169" s="27" t="n">
        <f aca="false">IF(ROW()&lt;4+VolLB,"",STDEV(INDEX($BR:$BR,ROW()-VolLB+1):INDEX($BR:$BR,ROW()))*SQRT(12))</f>
        <v>0.0257603366548543</v>
      </c>
      <c r="CN169" s="27" t="n">
        <f aca="false">IF(ROW()&lt;4+VolLB,"",STDEV(INDEX($BS:$BS,ROW()-VolLB+1):INDEX($BS:$BS,ROW()))*SQRT(12))</f>
        <v>0.0199940561710582</v>
      </c>
      <c r="CO169" s="27" t="n">
        <f aca="false">IF(ROW()&lt;4+VolLB,"",STDEV(INDEX($BT:$BT,ROW()-VolLB+1):INDEX($BT:$BT,ROW()))*SQRT(12))</f>
        <v>0.0196362429487633</v>
      </c>
      <c r="CP169" s="27" t="n">
        <f aca="false">IF(ROW()&lt;4+VolLB,"",STDEV(INDEX($BU:$BU,ROW()-VolLB+1):INDEX($BU:$BU,ROW()))*SQRT(12))</f>
        <v>0.0210814728922047</v>
      </c>
      <c r="CQ169" s="27" t="n">
        <f aca="false">IF(ROW()&lt;4+VolLB,"",STDEV(INDEX($BV:$BV,ROW()-VolLB+1):INDEX($BV:$BV,ROW()))*SQRT(12))</f>
        <v>0.0169278032552254</v>
      </c>
      <c r="CR169" s="27" t="n">
        <f aca="false">IF(ROW()&lt;4+VolLB,"",STDEV(INDEX($BW:$BW,ROW()-VolLB+1):INDEX($BW:$BW,ROW()))*SQRT(12))</f>
        <v>0.0169035762919313</v>
      </c>
      <c r="CS169" s="27" t="n">
        <f aca="false">IF(ROW()&lt;4+VolLB,"",STDEV(INDEX($BX:$BX,ROW()-VolLB+1):INDEX($BX:$BX,ROW()))*SQRT(12))</f>
        <v>0.0193999122727521</v>
      </c>
      <c r="CT169" s="27" t="n">
        <f aca="false">IF(ROW()&lt;4+VolLB,"",STDEV(INDEX($BY:$BY,ROW()-VolLB+1):INDEX($BY:$BY,ROW()))*SQRT(12))</f>
        <v>0.0230513569155401</v>
      </c>
      <c r="CU169" s="27" t="n">
        <f aca="false">IF(ROW()&lt;4+VolLB,"",STDEV(INDEX($BZ:$BZ,ROW()-VolLB+1):INDEX($BZ:$BZ,ROW()))*SQRT(12))</f>
        <v>0.022037207540668</v>
      </c>
      <c r="CV169" s="27" t="n">
        <f aca="false">IF(ROW()&lt;4+VolLB,"",STDEV(INDEX($CA:$CA,ROW()-VolLB+1):INDEX($CA:$CA,ROW()))*SQRT(12))</f>
        <v>0.0248846315584539</v>
      </c>
      <c r="CW169" s="27" t="n">
        <f aca="false">IF(ROW()&lt;4+VolLB,"",STDEV(INDEX($CB:$CB,ROW()-VolLB+1):INDEX($CB:$CB,ROW()))*SQRT(12))</f>
        <v>0.0202575168080535</v>
      </c>
      <c r="CX169" s="27" t="n">
        <f aca="false">IF(ROW()&lt;4+VolLB,"",STDEV(INDEX($CC:$CC,ROW()-VolLB+1):INDEX($CC:$CC,ROW()))*SQRT(12))</f>
        <v>0.016677617821214</v>
      </c>
      <c r="CY169" s="27" t="n">
        <f aca="false">IF(ROW()&lt;4+VolLB,"",STDEV(INDEX($CD:$CD,ROW()-VolLB+1):INDEX($CD:$CD,ROW()))*SQRT(12))</f>
        <v>0.0180043765311713</v>
      </c>
      <c r="CZ169" s="27" t="n">
        <f aca="false">IF(ROW()&lt;4+VolLB,"",STDEV(INDEX($CE:$CE,ROW()-VolLB+1):INDEX($CE:$CE,ROW()))*SQRT(12))</f>
        <v>0.0196125403796361</v>
      </c>
      <c r="DA169" s="27" t="n">
        <f aca="false">IF(ROW()&lt;4+VolLB,"",STDEV(INDEX($CF:$CF,ROW()-VolLB+1):INDEX($CF:$CF,ROW()))*SQRT(12))</f>
        <v>0.020225357698173</v>
      </c>
      <c r="DB169" s="27" t="n">
        <f aca="false">IF(ROW()&lt;4+VolLB,"",STDEV(INDEX($CG:$CG,ROW()-VolLB+1):INDEX($CG:$CG,ROW()))*SQRT(12))</f>
        <v>0.0184149071484413</v>
      </c>
      <c r="DC169" s="26" t="n">
        <f aca="false">IF(OR(AR169=0,CH169="",CH169=0),0,AR169*MIN(MaxScal,TgtVol/CH169))</f>
        <v>0</v>
      </c>
      <c r="DD169" s="26" t="n">
        <f aca="false">IF(OR(AS169=0,CI169="",CI169=0),0,AS169*MIN(MaxScal,TgtVol/CI169))</f>
        <v>1.0232640727147</v>
      </c>
      <c r="DE169" s="26" t="n">
        <f aca="false">IF(OR(AT169=0,CJ169="",CJ169=0),0,AT169*MIN(MaxScal,TgtVol/CJ169))</f>
        <v>0</v>
      </c>
      <c r="DF169" s="26" t="n">
        <f aca="false">IF(OR(AU169=0,CK169="",CK169=0),0,AU169*MIN(MaxScal,TgtVol/CK169))</f>
        <v>0</v>
      </c>
      <c r="DG169" s="26" t="n">
        <f aca="false">IF(OR(AV169=0,CL169="",CL169=0),0,AV169*MIN(MaxScal,TgtVol/CL169))</f>
        <v>0</v>
      </c>
      <c r="DH169" s="26" t="n">
        <f aca="false">IF(OR(AW169=0,CM169="",CM169=0),0,AW169*MIN(MaxScal,TgtVol/CM169))</f>
        <v>0</v>
      </c>
      <c r="DI169" s="26" t="n">
        <f aca="false">IF(OR(AX169=0,CN169="",CN169=0),0,AX169*MIN(MaxScal,TgtVol/CN169))</f>
        <v>1.00029727979611</v>
      </c>
      <c r="DJ169" s="26" t="n">
        <f aca="false">IF(OR(AY169=0,CO169="",CO169=0),0,AY169*MIN(MaxScal,TgtVol/CO169))</f>
        <v>0</v>
      </c>
      <c r="DK169" s="26" t="n">
        <f aca="false">IF(OR(AZ169=0,CP169="",CP169=0),0,AZ169*MIN(MaxScal,TgtVol/CP169))</f>
        <v>0</v>
      </c>
      <c r="DL169" s="26" t="n">
        <f aca="false">IF(OR(BA169=0,CQ169="",CQ169=0),0,BA169*MIN(MaxScal,TgtVol/CQ169))</f>
        <v>0</v>
      </c>
      <c r="DM169" s="26" t="n">
        <f aca="false">IF(OR(BB169=0,CR169="",CR169=0),0,BB169*MIN(MaxScal,TgtVol/CR169))</f>
        <v>0</v>
      </c>
      <c r="DN169" s="26" t="n">
        <f aca="false">IF(OR(BC169=0,CS169="",CS169=0),0,BC169*MIN(MaxScal,TgtVol/CS169))</f>
        <v>0</v>
      </c>
      <c r="DO169" s="26" t="n">
        <f aca="false">IF(OR(BD169=0,CT169="",CT169=0),0,BD169*MIN(MaxScal,TgtVol/CT169))</f>
        <v>0</v>
      </c>
      <c r="DP169" s="26" t="n">
        <f aca="false">IF(OR(BE169=0,CU169="",CU169=0),0,BE169*MIN(MaxScal,TgtVol/CU169))</f>
        <v>0</v>
      </c>
      <c r="DQ169" s="26" t="n">
        <f aca="false">IF(OR(BF169=0,CV169="",CV169=0),0,BF169*MIN(MaxScal,TgtVol/CV169))</f>
        <v>1.20556335863483</v>
      </c>
      <c r="DR169" s="26" t="n">
        <f aca="false">IF(OR(BG169=0,CW169="",CW169=0),0,BG169*MIN(MaxScal,TgtVol/CW169))</f>
        <v>0</v>
      </c>
      <c r="DS169" s="26" t="n">
        <f aca="false">IF(OR(BH169=0,CX169="",CX169=0),0,BH169*MIN(MaxScal,TgtVol/CX169))</f>
        <v>0</v>
      </c>
      <c r="DT169" s="26" t="n">
        <f aca="false">IF(OR(BI169=0,CY169="",CY169=0),0,BI169*MIN(MaxScal,TgtVol/CY169))</f>
        <v>0</v>
      </c>
      <c r="DU169" s="26" t="n">
        <f aca="false">IF(OR(BJ169=0,CZ169="",CZ169=0),0,BJ169*MIN(MaxScal,TgtVol/CZ169))</f>
        <v>0</v>
      </c>
      <c r="DV169" s="26" t="n">
        <f aca="false">IF(OR(BK169=0,DA169="",DA169=0),0,BK169*MIN(MaxScal,TgtVol/DA169))</f>
        <v>0</v>
      </c>
      <c r="DW169" s="26" t="n">
        <f aca="false">IF(OR(BL169=0,DB169="",DB169=0),0,BL169*MIN(MaxScal,TgtVol/DB169))</f>
        <v>0</v>
      </c>
      <c r="DX169" s="28" t="n">
        <f aca="false">IFERROR(DC168*BM169,"")</f>
        <v>-0</v>
      </c>
      <c r="DY169" s="28" t="n">
        <f aca="false">IFERROR(DD168*BN169,"")</f>
        <v>-0</v>
      </c>
      <c r="DZ169" s="28" t="n">
        <f aca="false">IFERROR(DE168*BO169,"")</f>
        <v>0</v>
      </c>
      <c r="EA169" s="28" t="n">
        <f aca="false">IFERROR(DF168*BP169,"")</f>
        <v>-0</v>
      </c>
      <c r="EB169" s="28" t="n">
        <f aca="false">IFERROR(DG168*BQ169,"")</f>
        <v>0</v>
      </c>
      <c r="EC169" s="28" t="n">
        <f aca="false">IFERROR(DH168*BR169,"")</f>
        <v>0</v>
      </c>
      <c r="ED169" s="28" t="n">
        <f aca="false">IFERROR(DI168*BS169,"")</f>
        <v>-0</v>
      </c>
      <c r="EE169" s="28" t="n">
        <f aca="false">IFERROR(DJ168*BT169,"")</f>
        <v>0</v>
      </c>
      <c r="EF169" s="28" t="n">
        <f aca="false">IFERROR(DK168*BU169,"")</f>
        <v>0</v>
      </c>
      <c r="EG169" s="28" t="n">
        <f aca="false">IFERROR(DL168*BV169,"")</f>
        <v>-0</v>
      </c>
      <c r="EH169" s="28" t="n">
        <f aca="false">IFERROR(DM168*BW169,"")</f>
        <v>0</v>
      </c>
      <c r="EI169" s="28" t="n">
        <f aca="false">IFERROR(DN168*BX169,"")</f>
        <v>-0</v>
      </c>
      <c r="EJ169" s="28" t="n">
        <f aca="false">IFERROR(DO168*BY169,"")</f>
        <v>-0</v>
      </c>
      <c r="EK169" s="28" t="n">
        <f aca="false">IFERROR(DP168*BZ169,"")</f>
        <v>-0</v>
      </c>
      <c r="EL169" s="28" t="n">
        <f aca="false">IFERROR(DQ168*CA169,"")</f>
        <v>0.00263096354845096</v>
      </c>
      <c r="EM169" s="28" t="n">
        <f aca="false">IFERROR(DR168*CB169,"")</f>
        <v>-0</v>
      </c>
      <c r="EN169" s="28" t="n">
        <f aca="false">IFERROR(DS168*CC169,"")</f>
        <v>-0</v>
      </c>
      <c r="EO169" s="28" t="n">
        <f aca="false">IFERROR(DT168*CD169,"")</f>
        <v>0</v>
      </c>
      <c r="EP169" s="28" t="n">
        <f aca="false">IFERROR(DU168*CE169,"")</f>
        <v>-0</v>
      </c>
      <c r="EQ169" s="28" t="n">
        <f aca="false">IFERROR(DV168*CF169,"")</f>
        <v>0</v>
      </c>
      <c r="ER169" s="28" t="n">
        <f aca="false">IFERROR(DW168*CG169,"")</f>
        <v>0</v>
      </c>
      <c r="ES169" s="28" t="n">
        <f aca="false">IF(ROW()=4,"",SUM(DX169:ER169))</f>
        <v>0.00263096354845096</v>
      </c>
      <c r="ET169" s="29" t="n">
        <f aca="false">COUNTIF(AR169:BL169,"&gt;0")</f>
        <v>3</v>
      </c>
    </row>
    <row r="170" customFormat="false" ht="15" hidden="false" customHeight="false" outlineLevel="0" collapsed="false">
      <c r="A170" s="19" t="n">
        <v>43069</v>
      </c>
      <c r="B170" s="23" t="n">
        <f aca="false">ABS(Rates_Data!AD170-Rates_Data!AE170)</f>
        <v>0.409245508982036</v>
      </c>
      <c r="C170" s="23" t="n">
        <f aca="false">ABS(Rates_Data!AD170-Rates_Data!AF170)</f>
        <v>1.47141916167665</v>
      </c>
      <c r="D170" s="23" t="n">
        <f aca="false">ABS(Rates_Data!AD170-Rates_Data!AG170)</f>
        <v>0.634203592814371</v>
      </c>
      <c r="E170" s="23" t="n">
        <f aca="false">ABS(Rates_Data!AD170-Rates_Data!AH170)</f>
        <v>0.747502994011976</v>
      </c>
      <c r="F170" s="23" t="n">
        <f aca="false">ABS(Rates_Data!AD170-Rates_Data!AI170)</f>
        <v>0.624610778443114</v>
      </c>
      <c r="G170" s="23" t="n">
        <f aca="false">ABS(Rates_Data!AD170-Rates_Data!AJ170)</f>
        <v>0.316311377245509</v>
      </c>
      <c r="H170" s="23" t="n">
        <f aca="false">ABS(Rates_Data!AE170-Rates_Data!AF170)</f>
        <v>1.06217365269461</v>
      </c>
      <c r="I170" s="23" t="n">
        <f aca="false">ABS(Rates_Data!AE170-Rates_Data!AG170)</f>
        <v>0.224958083832335</v>
      </c>
      <c r="J170" s="23" t="n">
        <f aca="false">ABS(Rates_Data!AE170-Rates_Data!AH170)</f>
        <v>0.33825748502994</v>
      </c>
      <c r="K170" s="23" t="n">
        <f aca="false">ABS(Rates_Data!AE170-Rates_Data!AI170)</f>
        <v>0.215365269461078</v>
      </c>
      <c r="L170" s="23" t="n">
        <f aca="false">ABS(Rates_Data!AE170-Rates_Data!AJ170)</f>
        <v>0.725556886227545</v>
      </c>
      <c r="M170" s="23" t="n">
        <f aca="false">ABS(Rates_Data!AF170-Rates_Data!AG170)</f>
        <v>0.837215568862276</v>
      </c>
      <c r="N170" s="23" t="n">
        <f aca="false">ABS(Rates_Data!AF170-Rates_Data!AH170)</f>
        <v>0.723916167664671</v>
      </c>
      <c r="O170" s="23" t="n">
        <f aca="false">ABS(Rates_Data!AF170-Rates_Data!AI170)</f>
        <v>0.846808383233533</v>
      </c>
      <c r="P170" s="23" t="n">
        <f aca="false">ABS(Rates_Data!AF170-Rates_Data!AJ170)</f>
        <v>1.78773053892216</v>
      </c>
      <c r="Q170" s="23" t="n">
        <f aca="false">ABS(Rates_Data!AG170-Rates_Data!AH170)</f>
        <v>0.113299401197605</v>
      </c>
      <c r="R170" s="23" t="n">
        <f aca="false">ABS(Rates_Data!AG170-Rates_Data!AI170)</f>
        <v>0.00959281437125732</v>
      </c>
      <c r="S170" s="23" t="n">
        <f aca="false">ABS(Rates_Data!AG170-Rates_Data!AJ170)</f>
        <v>0.95051497005988</v>
      </c>
      <c r="T170" s="23" t="n">
        <f aca="false">ABS(Rates_Data!AH170-Rates_Data!AI170)</f>
        <v>0.122892215568862</v>
      </c>
      <c r="U170" s="23" t="n">
        <f aca="false">ABS(Rates_Data!AH170-Rates_Data!AJ170)</f>
        <v>1.06381437125749</v>
      </c>
      <c r="V170" s="23" t="n">
        <f aca="false">ABS(Rates_Data!AI170-Rates_Data!AJ170)</f>
        <v>0.940922155688623</v>
      </c>
      <c r="W170" s="26" t="n">
        <f aca="false">IF(ROW()&lt;4+MinObs-1,"",IFERROR((B170-AVERAGE(B$4:B170))/STDEV(B$4:B170),""))</f>
        <v>0.0305235410313832</v>
      </c>
      <c r="X170" s="26" t="n">
        <f aca="false">IF(ROW()&lt;4+MinObs-1,"",IFERROR((C170-AVERAGE(C$4:C170))/STDEV(C$4:C170),""))</f>
        <v>3.46431846708592</v>
      </c>
      <c r="Y170" s="26" t="n">
        <f aca="false">IF(ROW()&lt;4+MinObs-1,"",IFERROR((D170-AVERAGE(D$4:D170))/STDEV(D$4:D170),""))</f>
        <v>0.318977615138105</v>
      </c>
      <c r="Z170" s="26" t="n">
        <f aca="false">IF(ROW()&lt;4+MinObs-1,"",IFERROR((E170-AVERAGE(E$4:E170))/STDEV(E$4:E170),""))</f>
        <v>0.357433576771234</v>
      </c>
      <c r="AA170" s="26" t="n">
        <f aca="false">IF(ROW()&lt;4+MinObs-1,"",IFERROR((F170-AVERAGE(F$4:F170))/STDEV(F$4:F170),""))</f>
        <v>0.252116183272962</v>
      </c>
      <c r="AB170" s="26" t="n">
        <f aca="false">IF(ROW()&lt;4+MinObs-1,"",IFERROR((G170-AVERAGE(G$4:G170))/STDEV(G$4:G170),""))</f>
        <v>-0.413276072506898</v>
      </c>
      <c r="AC170" s="26" t="n">
        <f aca="false">IF(ROW()&lt;4+MinObs-1,"",IFERROR((H170-AVERAGE(H$4:H170))/STDEV(H$4:H170),""))</f>
        <v>2.56062829319341</v>
      </c>
      <c r="AD170" s="26" t="n">
        <f aca="false">IF(ROW()&lt;4+MinObs-1,"",IFERROR((I170-AVERAGE(I$4:I170))/STDEV(I$4:I170),""))</f>
        <v>-0.515702379893183</v>
      </c>
      <c r="AE170" s="26" t="n">
        <f aca="false">IF(ROW()&lt;4+MinObs-1,"",IFERROR((J170-AVERAGE(J$4:J170))/STDEV(J$4:J170),""))</f>
        <v>-0.473695976631965</v>
      </c>
      <c r="AF170" s="26" t="n">
        <f aca="false">IF(ROW()&lt;4+MinObs-1,"",IFERROR((K170-AVERAGE(K$4:K170))/STDEV(K$4:K170),""))</f>
        <v>-0.636639568001403</v>
      </c>
      <c r="AG170" s="26" t="n">
        <f aca="false">IF(ROW()&lt;4+MinObs-1,"",IFERROR((L170-AVERAGE(L$4:L170))/STDEV(L$4:L170),""))</f>
        <v>0.341598287276303</v>
      </c>
      <c r="AH170" s="26" t="n">
        <f aca="false">IF(ROW()&lt;4+MinObs-1,"",IFERROR((M170-AVERAGE(M$4:M170))/STDEV(M$4:M170),""))</f>
        <v>0.883733005791158</v>
      </c>
      <c r="AI170" s="26" t="n">
        <f aca="false">IF(ROW()&lt;4+MinObs-1,"",IFERROR((N170-AVERAGE(N$4:N170))/STDEV(N$4:N170),""))</f>
        <v>0.639078789042779</v>
      </c>
      <c r="AJ170" s="26" t="n">
        <f aca="false">IF(ROW()&lt;4+MinObs-1,"",IFERROR((O170-AVERAGE(O$4:O170))/STDEV(O$4:O170),""))</f>
        <v>1.08320346573972</v>
      </c>
      <c r="AK170" s="26" t="n">
        <f aca="false">IF(ROW()&lt;4+MinObs-1,"",IFERROR((P170-AVERAGE(P$4:P170))/STDEV(P$4:P170),""))</f>
        <v>3.52225271621548</v>
      </c>
      <c r="AL170" s="26" t="n">
        <f aca="false">IF(ROW()&lt;4+MinObs-1,"",IFERROR((Q170-AVERAGE(Q$4:Q170))/STDEV(Q$4:Q170),""))</f>
        <v>-0.783655959253022</v>
      </c>
      <c r="AM170" s="26" t="n">
        <f aca="false">IF(ROW()&lt;4+MinObs-1,"",IFERROR((R170-AVERAGE(R$4:R170))/STDEV(R$4:R170),""))</f>
        <v>-1.03716753859067</v>
      </c>
      <c r="AN170" s="26" t="n">
        <f aca="false">IF(ROW()&lt;4+MinObs-1,"",IFERROR((S170-AVERAGE(S$4:S170))/STDEV(S$4:S170),""))</f>
        <v>0.469806294610474</v>
      </c>
      <c r="AO170" s="26" t="n">
        <f aca="false">IF(ROW()&lt;4+MinObs-1,"",IFERROR((T170-AVERAGE(T$4:T170))/STDEV(T$4:T170),""))</f>
        <v>-1.26057136941779</v>
      </c>
      <c r="AP170" s="26" t="n">
        <f aca="false">IF(ROW()&lt;4+MinObs-1,"",IFERROR((U170-AVERAGE(U$4:U170))/STDEV(U$4:U170),""))</f>
        <v>0.803639967017809</v>
      </c>
      <c r="AQ170" s="26" t="n">
        <f aca="false">IF(ROW()&lt;4+MinObs-1,"",IFERROR((V170-AVERAGE(V$4:V170))/STDEV(V$4:V170),""))</f>
        <v>0.586387202459334</v>
      </c>
      <c r="AR170" s="26" t="n">
        <f aca="false">IF(W170="",0,IF(W170&gt;=z4,w4,IF(W170&gt;=z3,w3,IF(W170&gt;=zEntry,w2,IF(AND(W170&gt;=ExitZ,AR169&gt;0),w2,0)))))</f>
        <v>0</v>
      </c>
      <c r="AS170" s="26" t="n">
        <f aca="false">IF(X170="",0,IF(X170&gt;=z4,w4,IF(X170&gt;=z3,w3,IF(X170&gt;=zEntry,w2,IF(AND(X170&gt;=ExitZ,AS169&gt;0),w2,0)))))</f>
        <v>1.5</v>
      </c>
      <c r="AT170" s="26" t="n">
        <f aca="false">IF(Y170="",0,IF(Y170&gt;=z4,w4,IF(Y170&gt;=z3,w3,IF(Y170&gt;=zEntry,w2,IF(AND(Y170&gt;=ExitZ,AT169&gt;0),w2,0)))))</f>
        <v>0</v>
      </c>
      <c r="AU170" s="26" t="n">
        <f aca="false">IF(Z170="",0,IF(Z170&gt;=z4,w4,IF(Z170&gt;=z3,w3,IF(Z170&gt;=zEntry,w2,IF(AND(Z170&gt;=ExitZ,AU169&gt;0),w2,0)))))</f>
        <v>0</v>
      </c>
      <c r="AV170" s="26" t="n">
        <f aca="false">IF(AA170="",0,IF(AA170&gt;=z4,w4,IF(AA170&gt;=z3,w3,IF(AA170&gt;=zEntry,w2,IF(AND(AA170&gt;=ExitZ,AV169&gt;0),w2,0)))))</f>
        <v>0</v>
      </c>
      <c r="AW170" s="26" t="n">
        <f aca="false">IF(AB170="",0,IF(AB170&gt;=z4,w4,IF(AB170&gt;=z3,w3,IF(AB170&gt;=zEntry,w2,IF(AND(AB170&gt;=ExitZ,AW169&gt;0),w2,0)))))</f>
        <v>0</v>
      </c>
      <c r="AX170" s="26" t="n">
        <f aca="false">IF(AC170="",0,IF(AC170&gt;=z4,w4,IF(AC170&gt;=z3,w3,IF(AC170&gt;=zEntry,w2,IF(AND(AC170&gt;=ExitZ,AX169&gt;0),w2,0)))))</f>
        <v>1</v>
      </c>
      <c r="AY170" s="26" t="n">
        <f aca="false">IF(AD170="",0,IF(AD170&gt;=z4,w4,IF(AD170&gt;=z3,w3,IF(AD170&gt;=zEntry,w2,IF(AND(AD170&gt;=ExitZ,AY169&gt;0),w2,0)))))</f>
        <v>0</v>
      </c>
      <c r="AZ170" s="26" t="n">
        <f aca="false">IF(AE170="",0,IF(AE170&gt;=z4,w4,IF(AE170&gt;=z3,w3,IF(AE170&gt;=zEntry,w2,IF(AND(AE170&gt;=ExitZ,AZ169&gt;0),w2,0)))))</f>
        <v>0</v>
      </c>
      <c r="BA170" s="26" t="n">
        <f aca="false">IF(AF170="",0,IF(AF170&gt;=z4,w4,IF(AF170&gt;=z3,w3,IF(AF170&gt;=zEntry,w2,IF(AND(AF170&gt;=ExitZ,BA169&gt;0),w2,0)))))</f>
        <v>0</v>
      </c>
      <c r="BB170" s="26" t="n">
        <f aca="false">IF(AG170="",0,IF(AG170&gt;=z4,w4,IF(AG170&gt;=z3,w3,IF(AG170&gt;=zEntry,w2,IF(AND(AG170&gt;=ExitZ,BB169&gt;0),w2,0)))))</f>
        <v>0</v>
      </c>
      <c r="BC170" s="26" t="n">
        <f aca="false">IF(AH170="",0,IF(AH170&gt;=z4,w4,IF(AH170&gt;=z3,w3,IF(AH170&gt;=zEntry,w2,IF(AND(AH170&gt;=ExitZ,BC169&gt;0),w2,0)))))</f>
        <v>0</v>
      </c>
      <c r="BD170" s="26" t="n">
        <f aca="false">IF(AI170="",0,IF(AI170&gt;=z4,w4,IF(AI170&gt;=z3,w3,IF(AI170&gt;=zEntry,w2,IF(AND(AI170&gt;=ExitZ,BD169&gt;0),w2,0)))))</f>
        <v>0</v>
      </c>
      <c r="BE170" s="26" t="n">
        <f aca="false">IF(AJ170="",0,IF(AJ170&gt;=z4,w4,IF(AJ170&gt;=z3,w3,IF(AJ170&gt;=zEntry,w2,IF(AND(AJ170&gt;=ExitZ,BE169&gt;0),w2,0)))))</f>
        <v>0</v>
      </c>
      <c r="BF170" s="26" t="n">
        <f aca="false">IF(AK170="",0,IF(AK170&gt;=z4,w4,IF(AK170&gt;=z3,w3,IF(AK170&gt;=zEntry,w2,IF(AND(AK170&gt;=ExitZ,BF169&gt;0),w2,0)))))</f>
        <v>1.5</v>
      </c>
      <c r="BG170" s="26" t="n">
        <f aca="false">IF(AL170="",0,IF(AL170&gt;=z4,w4,IF(AL170&gt;=z3,w3,IF(AL170&gt;=zEntry,w2,IF(AND(AL170&gt;=ExitZ,BG169&gt;0),w2,0)))))</f>
        <v>0</v>
      </c>
      <c r="BH170" s="26" t="n">
        <f aca="false">IF(AM170="",0,IF(AM170&gt;=z4,w4,IF(AM170&gt;=z3,w3,IF(AM170&gt;=zEntry,w2,IF(AND(AM170&gt;=ExitZ,BH169&gt;0),w2,0)))))</f>
        <v>0</v>
      </c>
      <c r="BI170" s="26" t="n">
        <f aca="false">IF(AN170="",0,IF(AN170&gt;=z4,w4,IF(AN170&gt;=z3,w3,IF(AN170&gt;=zEntry,w2,IF(AND(AN170&gt;=ExitZ,BI169&gt;0),w2,0)))))</f>
        <v>0</v>
      </c>
      <c r="BJ170" s="26" t="n">
        <f aca="false">IF(AO170="",0,IF(AO170&gt;=z4,w4,IF(AO170&gt;=z3,w3,IF(AO170&gt;=zEntry,w2,IF(AND(AO170&gt;=ExitZ,BJ169&gt;0),w2,0)))))</f>
        <v>0</v>
      </c>
      <c r="BK170" s="26" t="n">
        <f aca="false">IF(AP170="",0,IF(AP170&gt;=z4,w4,IF(AP170&gt;=z3,w3,IF(AP170&gt;=zEntry,w2,IF(AND(AP170&gt;=ExitZ,BK169&gt;0),w2,0)))))</f>
        <v>0</v>
      </c>
      <c r="BL170" s="26" t="n">
        <f aca="false">IF(AQ170="",0,IF(AQ170&gt;=z4,w4,IF(AQ170&gt;=z3,w3,IF(AQ170&gt;=zEntry,w2,IF(AND(AQ170&gt;=ExitZ,BL169&gt;0),w2,0)))))</f>
        <v>0</v>
      </c>
      <c r="BM170" s="23" t="n">
        <f aca="false">IF(Rates_Data!AD169&gt;=Rates_Data!AE169,Rates_Data!AK170-Rates_Data!AL170,Rates_Data!AL170-Rates_Data!AK170)</f>
        <v>-0.007106</v>
      </c>
      <c r="BN170" s="23" t="n">
        <f aca="false">IF(Rates_Data!AD169&gt;=Rates_Data!AF169,Rates_Data!AK170-Rates_Data!AM170,Rates_Data!AM170-Rates_Data!AK170)</f>
        <v>-0.00488299999999999</v>
      </c>
      <c r="BO170" s="23" t="n">
        <f aca="false">IF(Rates_Data!AD169&gt;=Rates_Data!AG169,Rates_Data!AK170-Rates_Data!AN170,Rates_Data!AN170-Rates_Data!AK170)</f>
        <v>-0.009329</v>
      </c>
      <c r="BP170" s="23" t="n">
        <f aca="false">IF(Rates_Data!AD169&gt;=Rates_Data!AH169,Rates_Data!AK170-Rates_Data!AO170,Rates_Data!AO170-Rates_Data!AK170)</f>
        <v>-0.005415</v>
      </c>
      <c r="BQ170" s="23" t="n">
        <f aca="false">IF(Rates_Data!AD169&gt;=Rates_Data!AI169,Rates_Data!AK170-Rates_Data!AP170,Rates_Data!AP170-Rates_Data!AK170)</f>
        <v>0.015827</v>
      </c>
      <c r="BR170" s="23" t="n">
        <f aca="false">IF(Rates_Data!AD169&gt;=Rates_Data!AJ169,Rates_Data!AK170-Rates_Data!AQ170,Rates_Data!AQ170-Rates_Data!AK170)</f>
        <v>0.00482599999999999</v>
      </c>
      <c r="BS170" s="23" t="n">
        <f aca="false">IF(Rates_Data!AE169&gt;=Rates_Data!AF169,Rates_Data!AL170-Rates_Data!AM170,Rates_Data!AM170-Rates_Data!AL170)</f>
        <v>0.00222300000000001</v>
      </c>
      <c r="BT170" s="23" t="n">
        <f aca="false">IF(Rates_Data!AE169&gt;=Rates_Data!AG169,Rates_Data!AL170-Rates_Data!AN170,Rates_Data!AN170-Rates_Data!AL170)</f>
        <v>-0.002223</v>
      </c>
      <c r="BU170" s="23" t="n">
        <f aca="false">IF(Rates_Data!AE169&gt;=Rates_Data!AH169,Rates_Data!AL170-Rates_Data!AO170,Rates_Data!AO170-Rates_Data!AL170)</f>
        <v>0.001691</v>
      </c>
      <c r="BV170" s="23" t="n">
        <f aca="false">IF(Rates_Data!AE169&gt;=Rates_Data!AI169,Rates_Data!AL170-Rates_Data!AP170,Rates_Data!AP170-Rates_Data!AL170)</f>
        <v>0.008721</v>
      </c>
      <c r="BW170" s="23" t="n">
        <f aca="false">IF(Rates_Data!AE169&gt;=Rates_Data!AJ169,Rates_Data!AL170-Rates_Data!AQ170,Rates_Data!AQ170-Rates_Data!AL170)</f>
        <v>-0.00228000000000001</v>
      </c>
      <c r="BX170" s="23" t="n">
        <f aca="false">IF(Rates_Data!AF169&gt;=Rates_Data!AG169,Rates_Data!AM170-Rates_Data!AN170,Rates_Data!AN170-Rates_Data!AM170)</f>
        <v>0.00444600000000001</v>
      </c>
      <c r="BY170" s="23" t="n">
        <f aca="false">IF(Rates_Data!AF169&gt;=Rates_Data!AH169,Rates_Data!AM170-Rates_Data!AO170,Rates_Data!AO170-Rates_Data!AM170)</f>
        <v>0.000532000000000009</v>
      </c>
      <c r="BZ170" s="23" t="n">
        <f aca="false">IF(Rates_Data!AF169&gt;=Rates_Data!AI169,Rates_Data!AM170-Rates_Data!AP170,Rates_Data!AP170-Rates_Data!AM170)</f>
        <v>0.010944</v>
      </c>
      <c r="CA170" s="23" t="n">
        <f aca="false">IF(Rates_Data!AF169&gt;=Rates_Data!AJ169,Rates_Data!AM170-Rates_Data!AQ170,Rates_Data!AQ170-Rates_Data!AM170)</f>
        <v>-5.70000000000021E-005</v>
      </c>
      <c r="CB170" s="23" t="n">
        <f aca="false">IF(Rates_Data!AG169&gt;=Rates_Data!AH169,Rates_Data!AN170-Rates_Data!AO170,Rates_Data!AO170-Rates_Data!AN170)</f>
        <v>-0.003914</v>
      </c>
      <c r="CC170" s="23" t="n">
        <f aca="false">IF(Rates_Data!AG169&gt;=Rates_Data!AI169,Rates_Data!AN170-Rates_Data!AP170,Rates_Data!AP170-Rates_Data!AN170)</f>
        <v>0.006498</v>
      </c>
      <c r="CD170" s="23" t="n">
        <f aca="false">IF(Rates_Data!AG169&gt;=Rates_Data!AJ169,Rates_Data!AN170-Rates_Data!AQ170,Rates_Data!AQ170-Rates_Data!AN170)</f>
        <v>-0.00450300000000001</v>
      </c>
      <c r="CE170" s="23" t="n">
        <f aca="false">IF(Rates_Data!AH169&gt;=Rates_Data!AI169,Rates_Data!AO170-Rates_Data!AP170,Rates_Data!AP170-Rates_Data!AO170)</f>
        <v>0.010412</v>
      </c>
      <c r="CF170" s="23" t="n">
        <f aca="false">IF(Rates_Data!AH169&gt;=Rates_Data!AJ169,Rates_Data!AO170-Rates_Data!AQ170,Rates_Data!AQ170-Rates_Data!AO170)</f>
        <v>-0.000589000000000011</v>
      </c>
      <c r="CG170" s="23" t="n">
        <f aca="false">IF(Rates_Data!AI169&gt;=Rates_Data!AJ169,Rates_Data!AP170-Rates_Data!AQ170,Rates_Data!AQ170-Rates_Data!AP170)</f>
        <v>-0.011001</v>
      </c>
      <c r="CH170" s="27" t="n">
        <f aca="false">IF(ROW()&lt;4+VolLB,"",STDEV(INDEX($BM:$BM,ROW()-VolLB+1):INDEX($BM:$BM,ROW()))*SQRT(12))</f>
        <v>0.0189788721053301</v>
      </c>
      <c r="CI170" s="27" t="n">
        <f aca="false">IF(ROW()&lt;4+VolLB,"",STDEV(INDEX($BN:$BN,ROW()-VolLB+1):INDEX($BN:$BN,ROW()))*SQRT(12))</f>
        <v>0.0197536816638365</v>
      </c>
      <c r="CJ170" s="27" t="n">
        <f aca="false">IF(ROW()&lt;4+VolLB,"",STDEV(INDEX($BO:$BO,ROW()-VolLB+1):INDEX($BO:$BO,ROW()))*SQRT(12))</f>
        <v>0.0218875944241525</v>
      </c>
      <c r="CK170" s="27" t="n">
        <f aca="false">IF(ROW()&lt;4+VolLB,"",STDEV(INDEX($BP:$BP,ROW()-VolLB+1):INDEX($BP:$BP,ROW()))*SQRT(12))</f>
        <v>0.0239563687992905</v>
      </c>
      <c r="CL170" s="27" t="n">
        <f aca="false">IF(ROW()&lt;4+VolLB,"",STDEV(INDEX($BQ:$BQ,ROW()-VolLB+1):INDEX($BQ:$BQ,ROW()))*SQRT(12))</f>
        <v>0.0187511682947769</v>
      </c>
      <c r="CM170" s="27" t="n">
        <f aca="false">IF(ROW()&lt;4+VolLB,"",STDEV(INDEX($BR:$BR,ROW()-VolLB+1):INDEX($BR:$BR,ROW()))*SQRT(12))</f>
        <v>0.0255745532700359</v>
      </c>
      <c r="CN170" s="27" t="n">
        <f aca="false">IF(ROW()&lt;4+VolLB,"",STDEV(INDEX($BS:$BS,ROW()-VolLB+1):INDEX($BS:$BS,ROW()))*SQRT(12))</f>
        <v>0.0198634970562779</v>
      </c>
      <c r="CO170" s="27" t="n">
        <f aca="false">IF(ROW()&lt;4+VolLB,"",STDEV(INDEX($BT:$BT,ROW()-VolLB+1):INDEX($BT:$BT,ROW()))*SQRT(12))</f>
        <v>0.0196830933832397</v>
      </c>
      <c r="CP170" s="27" t="n">
        <f aca="false">IF(ROW()&lt;4+VolLB,"",STDEV(INDEX($BU:$BU,ROW()-VolLB+1):INDEX($BU:$BU,ROW()))*SQRT(12))</f>
        <v>0.0210946178556567</v>
      </c>
      <c r="CQ170" s="27" t="n">
        <f aca="false">IF(ROW()&lt;4+VolLB,"",STDEV(INDEX($BV:$BV,ROW()-VolLB+1):INDEX($BV:$BV,ROW()))*SQRT(12))</f>
        <v>0.0176672881329147</v>
      </c>
      <c r="CR170" s="27" t="n">
        <f aca="false">IF(ROW()&lt;4+VolLB,"",STDEV(INDEX($BW:$BW,ROW()-VolLB+1):INDEX($BW:$BW,ROW()))*SQRT(12))</f>
        <v>0.0169218480269626</v>
      </c>
      <c r="CS170" s="27" t="n">
        <f aca="false">IF(ROW()&lt;4+VolLB,"",STDEV(INDEX($BX:$BX,ROW()-VolLB+1):INDEX($BX:$BX,ROW()))*SQRT(12))</f>
        <v>0.0194060116566761</v>
      </c>
      <c r="CT170" s="27" t="n">
        <f aca="false">IF(ROW()&lt;4+VolLB,"",STDEV(INDEX($BY:$BY,ROW()-VolLB+1):INDEX($BY:$BY,ROW()))*SQRT(12))</f>
        <v>0.0229523237796462</v>
      </c>
      <c r="CU170" s="27" t="n">
        <f aca="false">IF(ROW()&lt;4+VolLB,"",STDEV(INDEX($BZ:$BZ,ROW()-VolLB+1):INDEX($BZ:$BZ,ROW()))*SQRT(12))</f>
        <v>0.0230142656198074</v>
      </c>
      <c r="CV170" s="27" t="n">
        <f aca="false">IF(ROW()&lt;4+VolLB,"",STDEV(INDEX($CA:$CA,ROW()-VolLB+1):INDEX($CA:$CA,ROW()))*SQRT(12))</f>
        <v>0.0248260329790362</v>
      </c>
      <c r="CW170" s="27" t="n">
        <f aca="false">IF(ROW()&lt;4+VolLB,"",STDEV(INDEX($CB:$CB,ROW()-VolLB+1):INDEX($CB:$CB,ROW()))*SQRT(12))</f>
        <v>0.0204733479605629</v>
      </c>
      <c r="CX170" s="27" t="n">
        <f aca="false">IF(ROW()&lt;4+VolLB,"",STDEV(INDEX($CC:$CC,ROW()-VolLB+1):INDEX($CC:$CC,ROW()))*SQRT(12))</f>
        <v>0.0169440494221142</v>
      </c>
      <c r="CY170" s="27" t="n">
        <f aca="false">IF(ROW()&lt;4+VolLB,"",STDEV(INDEX($CD:$CD,ROW()-VolLB+1):INDEX($CD:$CD,ROW()))*SQRT(12))</f>
        <v>0.0182723959184339</v>
      </c>
      <c r="CZ170" s="27" t="n">
        <f aca="false">IF(ROW()&lt;4+VolLB,"",STDEV(INDEX($CE:$CE,ROW()-VolLB+1):INDEX($CE:$CE,ROW()))*SQRT(12))</f>
        <v>0.0205057369168914</v>
      </c>
      <c r="DA170" s="27" t="n">
        <f aca="false">IF(ROW()&lt;4+VolLB,"",STDEV(INDEX($CF:$CF,ROW()-VolLB+1):INDEX($CF:$CF,ROW()))*SQRT(12))</f>
        <v>0.0202219481045437</v>
      </c>
      <c r="DB170" s="27" t="n">
        <f aca="false">IF(ROW()&lt;4+VolLB,"",STDEV(INDEX($CG:$CG,ROW()-VolLB+1):INDEX($CG:$CG,ROW()))*SQRT(12))</f>
        <v>0.0194714662531515</v>
      </c>
      <c r="DC170" s="26" t="n">
        <f aca="false">IF(OR(AR170=0,CH170="",CH170=0),0,AR170*MIN(MaxScal,TgtVol/CH170))</f>
        <v>0</v>
      </c>
      <c r="DD170" s="26" t="n">
        <f aca="false">IF(OR(AS170=0,CI170="",CI170=0),0,AS170*MIN(MaxScal,TgtVol/CI170))</f>
        <v>1.51870423501466</v>
      </c>
      <c r="DE170" s="26" t="n">
        <f aca="false">IF(OR(AT170=0,CJ170="",CJ170=0),0,AT170*MIN(MaxScal,TgtVol/CJ170))</f>
        <v>0</v>
      </c>
      <c r="DF170" s="26" t="n">
        <f aca="false">IF(OR(AU170=0,CK170="",CK170=0),0,AU170*MIN(MaxScal,TgtVol/CK170))</f>
        <v>0</v>
      </c>
      <c r="DG170" s="26" t="n">
        <f aca="false">IF(OR(AV170=0,CL170="",CL170=0),0,AV170*MIN(MaxScal,TgtVol/CL170))</f>
        <v>0</v>
      </c>
      <c r="DH170" s="26" t="n">
        <f aca="false">IF(OR(AW170=0,CM170="",CM170=0),0,AW170*MIN(MaxScal,TgtVol/CM170))</f>
        <v>0</v>
      </c>
      <c r="DI170" s="26" t="n">
        <f aca="false">IF(OR(AX170=0,CN170="",CN170=0),0,AX170*MIN(MaxScal,TgtVol/CN170))</f>
        <v>1.0068720499384</v>
      </c>
      <c r="DJ170" s="26" t="n">
        <f aca="false">IF(OR(AY170=0,CO170="",CO170=0),0,AY170*MIN(MaxScal,TgtVol/CO170))</f>
        <v>0</v>
      </c>
      <c r="DK170" s="26" t="n">
        <f aca="false">IF(OR(AZ170=0,CP170="",CP170=0),0,AZ170*MIN(MaxScal,TgtVol/CP170))</f>
        <v>0</v>
      </c>
      <c r="DL170" s="26" t="n">
        <f aca="false">IF(OR(BA170=0,CQ170="",CQ170=0),0,BA170*MIN(MaxScal,TgtVol/CQ170))</f>
        <v>0</v>
      </c>
      <c r="DM170" s="26" t="n">
        <f aca="false">IF(OR(BB170=0,CR170="",CR170=0),0,BB170*MIN(MaxScal,TgtVol/CR170))</f>
        <v>0</v>
      </c>
      <c r="DN170" s="26" t="n">
        <f aca="false">IF(OR(BC170=0,CS170="",CS170=0),0,BC170*MIN(MaxScal,TgtVol/CS170))</f>
        <v>0</v>
      </c>
      <c r="DO170" s="26" t="n">
        <f aca="false">IF(OR(BD170=0,CT170="",CT170=0),0,BD170*MIN(MaxScal,TgtVol/CT170))</f>
        <v>0</v>
      </c>
      <c r="DP170" s="26" t="n">
        <f aca="false">IF(OR(BE170=0,CU170="",CU170=0),0,BE170*MIN(MaxScal,TgtVol/CU170))</f>
        <v>0</v>
      </c>
      <c r="DQ170" s="26" t="n">
        <f aca="false">IF(OR(BF170=0,CV170="",CV170=0),0,BF170*MIN(MaxScal,TgtVol/CV170))</f>
        <v>1.20840893208081</v>
      </c>
      <c r="DR170" s="26" t="n">
        <f aca="false">IF(OR(BG170=0,CW170="",CW170=0),0,BG170*MIN(MaxScal,TgtVol/CW170))</f>
        <v>0</v>
      </c>
      <c r="DS170" s="26" t="n">
        <f aca="false">IF(OR(BH170=0,CX170="",CX170=0),0,BH170*MIN(MaxScal,TgtVol/CX170))</f>
        <v>0</v>
      </c>
      <c r="DT170" s="26" t="n">
        <f aca="false">IF(OR(BI170=0,CY170="",CY170=0),0,BI170*MIN(MaxScal,TgtVol/CY170))</f>
        <v>0</v>
      </c>
      <c r="DU170" s="26" t="n">
        <f aca="false">IF(OR(BJ170=0,CZ170="",CZ170=0),0,BJ170*MIN(MaxScal,TgtVol/CZ170))</f>
        <v>0</v>
      </c>
      <c r="DV170" s="26" t="n">
        <f aca="false">IF(OR(BK170=0,DA170="",DA170=0),0,BK170*MIN(MaxScal,TgtVol/DA170))</f>
        <v>0</v>
      </c>
      <c r="DW170" s="26" t="n">
        <f aca="false">IF(OR(BL170=0,DB170="",DB170=0),0,BL170*MIN(MaxScal,TgtVol/DB170))</f>
        <v>0</v>
      </c>
      <c r="DX170" s="28" t="n">
        <f aca="false">IFERROR(DC169*BM170,"")</f>
        <v>-0</v>
      </c>
      <c r="DY170" s="28" t="n">
        <f aca="false">IFERROR(DD169*BN170,"")</f>
        <v>-0.00499659846706588</v>
      </c>
      <c r="DZ170" s="28" t="n">
        <f aca="false">IFERROR(DE169*BO170,"")</f>
        <v>-0</v>
      </c>
      <c r="EA170" s="28" t="n">
        <f aca="false">IFERROR(DF169*BP170,"")</f>
        <v>-0</v>
      </c>
      <c r="EB170" s="28" t="n">
        <f aca="false">IFERROR(DG169*BQ170,"")</f>
        <v>0</v>
      </c>
      <c r="EC170" s="28" t="n">
        <f aca="false">IFERROR(DH169*BR170,"")</f>
        <v>0</v>
      </c>
      <c r="ED170" s="28" t="n">
        <f aca="false">IFERROR(DI169*BS170,"")</f>
        <v>0.00222366085298675</v>
      </c>
      <c r="EE170" s="28" t="n">
        <f aca="false">IFERROR(DJ169*BT170,"")</f>
        <v>-0</v>
      </c>
      <c r="EF170" s="28" t="n">
        <f aca="false">IFERROR(DK169*BU170,"")</f>
        <v>0</v>
      </c>
      <c r="EG170" s="28" t="n">
        <f aca="false">IFERROR(DL169*BV170,"")</f>
        <v>0</v>
      </c>
      <c r="EH170" s="28" t="n">
        <f aca="false">IFERROR(DM169*BW170,"")</f>
        <v>-0</v>
      </c>
      <c r="EI170" s="28" t="n">
        <f aca="false">IFERROR(DN169*BX170,"")</f>
        <v>0</v>
      </c>
      <c r="EJ170" s="28" t="n">
        <f aca="false">IFERROR(DO169*BY170,"")</f>
        <v>0</v>
      </c>
      <c r="EK170" s="28" t="n">
        <f aca="false">IFERROR(DP169*BZ170,"")</f>
        <v>0</v>
      </c>
      <c r="EL170" s="28" t="n">
        <f aca="false">IFERROR(DQ169*CA170,"")</f>
        <v>-6.8717111442188E-005</v>
      </c>
      <c r="EM170" s="28" t="n">
        <f aca="false">IFERROR(DR169*CB170,"")</f>
        <v>-0</v>
      </c>
      <c r="EN170" s="28" t="n">
        <f aca="false">IFERROR(DS169*CC170,"")</f>
        <v>0</v>
      </c>
      <c r="EO170" s="28" t="n">
        <f aca="false">IFERROR(DT169*CD170,"")</f>
        <v>-0</v>
      </c>
      <c r="EP170" s="28" t="n">
        <f aca="false">IFERROR(DU169*CE170,"")</f>
        <v>0</v>
      </c>
      <c r="EQ170" s="28" t="n">
        <f aca="false">IFERROR(DV169*CF170,"")</f>
        <v>-0</v>
      </c>
      <c r="ER170" s="28" t="n">
        <f aca="false">IFERROR(DW169*CG170,"")</f>
        <v>-0</v>
      </c>
      <c r="ES170" s="28" t="n">
        <f aca="false">IF(ROW()=4,"",SUM(DX170:ER170))</f>
        <v>-0.00284165472552132</v>
      </c>
      <c r="ET170" s="29" t="n">
        <f aca="false">COUNTIF(AR170:BL170,"&gt;0")</f>
        <v>3</v>
      </c>
    </row>
    <row r="171" customFormat="false" ht="15" hidden="false" customHeight="false" outlineLevel="0" collapsed="false">
      <c r="A171" s="19" t="n">
        <v>43100</v>
      </c>
      <c r="B171" s="23" t="n">
        <f aca="false">ABS(Rates_Data!AD171-Rates_Data!AE171)</f>
        <v>0.00620833333333348</v>
      </c>
      <c r="C171" s="23" t="n">
        <f aca="false">ABS(Rates_Data!AD171-Rates_Data!AF171)</f>
        <v>1.0322380952381</v>
      </c>
      <c r="D171" s="23" t="n">
        <f aca="false">ABS(Rates_Data!AD171-Rates_Data!AG171)</f>
        <v>0.584702380952381</v>
      </c>
      <c r="E171" s="23" t="n">
        <f aca="false">ABS(Rates_Data!AD171-Rates_Data!AH171)</f>
        <v>0.454779761904762</v>
      </c>
      <c r="F171" s="23" t="n">
        <f aca="false">ABS(Rates_Data!AD171-Rates_Data!AI171)</f>
        <v>0.154684523809524</v>
      </c>
      <c r="G171" s="23" t="n">
        <f aca="false">ABS(Rates_Data!AD171-Rates_Data!AJ171)</f>
        <v>0.876065476190476</v>
      </c>
      <c r="H171" s="23" t="n">
        <f aca="false">ABS(Rates_Data!AE171-Rates_Data!AF171)</f>
        <v>1.02602976190476</v>
      </c>
      <c r="I171" s="23" t="n">
        <f aca="false">ABS(Rates_Data!AE171-Rates_Data!AG171)</f>
        <v>0.578494047619047</v>
      </c>
      <c r="J171" s="23" t="n">
        <f aca="false">ABS(Rates_Data!AE171-Rates_Data!AH171)</f>
        <v>0.448571428571428</v>
      </c>
      <c r="K171" s="23" t="n">
        <f aca="false">ABS(Rates_Data!AE171-Rates_Data!AI171)</f>
        <v>0.14847619047619</v>
      </c>
      <c r="L171" s="23" t="n">
        <f aca="false">ABS(Rates_Data!AE171-Rates_Data!AJ171)</f>
        <v>0.88227380952381</v>
      </c>
      <c r="M171" s="23" t="n">
        <f aca="false">ABS(Rates_Data!AF171-Rates_Data!AG171)</f>
        <v>0.447535714285714</v>
      </c>
      <c r="N171" s="23" t="n">
        <f aca="false">ABS(Rates_Data!AF171-Rates_Data!AH171)</f>
        <v>0.577458333333333</v>
      </c>
      <c r="O171" s="23" t="n">
        <f aca="false">ABS(Rates_Data!AF171-Rates_Data!AI171)</f>
        <v>0.877553571428571</v>
      </c>
      <c r="P171" s="23" t="n">
        <f aca="false">ABS(Rates_Data!AF171-Rates_Data!AJ171)</f>
        <v>1.90830357142857</v>
      </c>
      <c r="Q171" s="23" t="n">
        <f aca="false">ABS(Rates_Data!AG171-Rates_Data!AH171)</f>
        <v>0.129922619047619</v>
      </c>
      <c r="R171" s="23" t="n">
        <f aca="false">ABS(Rates_Data!AG171-Rates_Data!AI171)</f>
        <v>0.430017857142857</v>
      </c>
      <c r="S171" s="23" t="n">
        <f aca="false">ABS(Rates_Data!AG171-Rates_Data!AJ171)</f>
        <v>1.46076785714286</v>
      </c>
      <c r="T171" s="23" t="n">
        <f aca="false">ABS(Rates_Data!AH171-Rates_Data!AI171)</f>
        <v>0.300095238095238</v>
      </c>
      <c r="U171" s="23" t="n">
        <f aca="false">ABS(Rates_Data!AH171-Rates_Data!AJ171)</f>
        <v>1.33084523809524</v>
      </c>
      <c r="V171" s="23" t="n">
        <f aca="false">ABS(Rates_Data!AI171-Rates_Data!AJ171)</f>
        <v>1.03075</v>
      </c>
      <c r="W171" s="26" t="n">
        <f aca="false">IF(ROW()&lt;4+MinObs-1,"",IFERROR((B171-AVERAGE(B$4:B171))/STDEV(B$4:B171),""))</f>
        <v>-1.28114543118266</v>
      </c>
      <c r="X171" s="26" t="n">
        <f aca="false">IF(ROW()&lt;4+MinObs-1,"",IFERROR((C171-AVERAGE(C$4:C171))/STDEV(C$4:C171),""))</f>
        <v>2.05916755838588</v>
      </c>
      <c r="Y171" s="26" t="n">
        <f aca="false">IF(ROW()&lt;4+MinObs-1,"",IFERROR((D171-AVERAGE(D$4:D171))/STDEV(D$4:D171),""))</f>
        <v>0.205127197191918</v>
      </c>
      <c r="Z171" s="26" t="n">
        <f aca="false">IF(ROW()&lt;4+MinObs-1,"",IFERROR((E171-AVERAGE(E$4:E171))/STDEV(E$4:E171),""))</f>
        <v>-0.33522749655812</v>
      </c>
      <c r="AA171" s="26" t="n">
        <f aca="false">IF(ROW()&lt;4+MinObs-1,"",IFERROR((F171-AVERAGE(F$4:F171))/STDEV(F$4:F171),""))</f>
        <v>-0.912951242376339</v>
      </c>
      <c r="AB171" s="26" t="n">
        <f aca="false">IF(ROW()&lt;4+MinObs-1,"",IFERROR((G171-AVERAGE(G$4:G171))/STDEV(G$4:G171),""))</f>
        <v>1.14883011402175</v>
      </c>
      <c r="AC171" s="26" t="n">
        <f aca="false">IF(ROW()&lt;4+MinObs-1,"",IFERROR((H171-AVERAGE(H$4:H171))/STDEV(H$4:H171),""))</f>
        <v>2.37976192954484</v>
      </c>
      <c r="AD171" s="26" t="n">
        <f aca="false">IF(ROW()&lt;4+MinObs-1,"",IFERROR((I171-AVERAGE(I$4:I171))/STDEV(I$4:I171),""))</f>
        <v>0.358202190661475</v>
      </c>
      <c r="AE171" s="26" t="n">
        <f aca="false">IF(ROW()&lt;4+MinObs-1,"",IFERROR((J171-AVERAGE(J$4:J171))/STDEV(J$4:J171),""))</f>
        <v>-0.13109438985688</v>
      </c>
      <c r="AF171" s="26" t="n">
        <f aca="false">IF(ROW()&lt;4+MinObs-1,"",IFERROR((K171-AVERAGE(K$4:K171))/STDEV(K$4:K171),""))</f>
        <v>-0.804697334121951</v>
      </c>
      <c r="AG171" s="26" t="n">
        <f aca="false">IF(ROW()&lt;4+MinObs-1,"",IFERROR((L171-AVERAGE(L$4:L171))/STDEV(L$4:L171),""))</f>
        <v>0.66356308838973</v>
      </c>
      <c r="AH171" s="26" t="n">
        <f aca="false">IF(ROW()&lt;4+MinObs-1,"",IFERROR((M171-AVERAGE(M$4:M171))/STDEV(M$4:M171),""))</f>
        <v>-0.0316110184787839</v>
      </c>
      <c r="AI171" s="26" t="n">
        <f aca="false">IF(ROW()&lt;4+MinObs-1,"",IFERROR((N171-AVERAGE(N$4:N171))/STDEV(N$4:N171),""))</f>
        <v>0.239216239929562</v>
      </c>
      <c r="AJ171" s="26" t="n">
        <f aca="false">IF(ROW()&lt;4+MinObs-1,"",IFERROR((O171-AVERAGE(O$4:O171))/STDEV(O$4:O171),""))</f>
        <v>1.1621413480599</v>
      </c>
      <c r="AK171" s="26" t="n">
        <f aca="false">IF(ROW()&lt;4+MinObs-1,"",IFERROR((P171-AVERAGE(P$4:P171))/STDEV(P$4:P171),""))</f>
        <v>3.67766539946339</v>
      </c>
      <c r="AL171" s="26" t="n">
        <f aca="false">IF(ROW()&lt;4+MinObs-1,"",IFERROR((Q171-AVERAGE(Q$4:Q171))/STDEV(Q$4:Q171),""))</f>
        <v>-0.73771497337894</v>
      </c>
      <c r="AM171" s="26" t="n">
        <f aca="false">IF(ROW()&lt;4+MinObs-1,"",IFERROR((R171-AVERAGE(R$4:R171))/STDEV(R$4:R171),""))</f>
        <v>-0.0774578676176901</v>
      </c>
      <c r="AN171" s="26" t="n">
        <f aca="false">IF(ROW()&lt;4+MinObs-1,"",IFERROR((S171-AVERAGE(S$4:S171))/STDEV(S$4:S171),""))</f>
        <v>1.48146189457493</v>
      </c>
      <c r="AO171" s="26" t="n">
        <f aca="false">IF(ROW()&lt;4+MinObs-1,"",IFERROR((T171-AVERAGE(T$4:T171))/STDEV(T$4:T171),""))</f>
        <v>-0.792249733910864</v>
      </c>
      <c r="AP171" s="26" t="n">
        <f aca="false">IF(ROW()&lt;4+MinObs-1,"",IFERROR((U171-AVERAGE(U$4:U171))/STDEV(U$4:U171),""))</f>
        <v>1.42372000234882</v>
      </c>
      <c r="AQ171" s="26" t="n">
        <f aca="false">IF(ROW()&lt;4+MinObs-1,"",IFERROR((V171-AVERAGE(V$4:V171))/STDEV(V$4:V171),""))</f>
        <v>0.750415450423188</v>
      </c>
      <c r="AR171" s="26" t="n">
        <f aca="false">IF(W171="",0,IF(W171&gt;=z4,w4,IF(W171&gt;=z3,w3,IF(W171&gt;=zEntry,w2,IF(AND(W171&gt;=ExitZ,AR170&gt;0),w2,0)))))</f>
        <v>0</v>
      </c>
      <c r="AS171" s="26" t="n">
        <f aca="false">IF(X171="",0,IF(X171&gt;=z4,w4,IF(X171&gt;=z3,w3,IF(X171&gt;=zEntry,w2,IF(AND(X171&gt;=ExitZ,AS170&gt;0),w2,0)))))</f>
        <v>1</v>
      </c>
      <c r="AT171" s="26" t="n">
        <f aca="false">IF(Y171="",0,IF(Y171&gt;=z4,w4,IF(Y171&gt;=z3,w3,IF(Y171&gt;=zEntry,w2,IF(AND(Y171&gt;=ExitZ,AT170&gt;0),w2,0)))))</f>
        <v>0</v>
      </c>
      <c r="AU171" s="26" t="n">
        <f aca="false">IF(Z171="",0,IF(Z171&gt;=z4,w4,IF(Z171&gt;=z3,w3,IF(Z171&gt;=zEntry,w2,IF(AND(Z171&gt;=ExitZ,AU170&gt;0),w2,0)))))</f>
        <v>0</v>
      </c>
      <c r="AV171" s="26" t="n">
        <f aca="false">IF(AA171="",0,IF(AA171&gt;=z4,w4,IF(AA171&gt;=z3,w3,IF(AA171&gt;=zEntry,w2,IF(AND(AA171&gt;=ExitZ,AV170&gt;0),w2,0)))))</f>
        <v>0</v>
      </c>
      <c r="AW171" s="26" t="n">
        <f aca="false">IF(AB171="",0,IF(AB171&gt;=z4,w4,IF(AB171&gt;=z3,w3,IF(AB171&gt;=zEntry,w2,IF(AND(AB171&gt;=ExitZ,AW170&gt;0),w2,0)))))</f>
        <v>0</v>
      </c>
      <c r="AX171" s="26" t="n">
        <f aca="false">IF(AC171="",0,IF(AC171&gt;=z4,w4,IF(AC171&gt;=z3,w3,IF(AC171&gt;=zEntry,w2,IF(AND(AC171&gt;=ExitZ,AX170&gt;0),w2,0)))))</f>
        <v>1</v>
      </c>
      <c r="AY171" s="26" t="n">
        <f aca="false">IF(AD171="",0,IF(AD171&gt;=z4,w4,IF(AD171&gt;=z3,w3,IF(AD171&gt;=zEntry,w2,IF(AND(AD171&gt;=ExitZ,AY170&gt;0),w2,0)))))</f>
        <v>0</v>
      </c>
      <c r="AZ171" s="26" t="n">
        <f aca="false">IF(AE171="",0,IF(AE171&gt;=z4,w4,IF(AE171&gt;=z3,w3,IF(AE171&gt;=zEntry,w2,IF(AND(AE171&gt;=ExitZ,AZ170&gt;0),w2,0)))))</f>
        <v>0</v>
      </c>
      <c r="BA171" s="26" t="n">
        <f aca="false">IF(AF171="",0,IF(AF171&gt;=z4,w4,IF(AF171&gt;=z3,w3,IF(AF171&gt;=zEntry,w2,IF(AND(AF171&gt;=ExitZ,BA170&gt;0),w2,0)))))</f>
        <v>0</v>
      </c>
      <c r="BB171" s="26" t="n">
        <f aca="false">IF(AG171="",0,IF(AG171&gt;=z4,w4,IF(AG171&gt;=z3,w3,IF(AG171&gt;=zEntry,w2,IF(AND(AG171&gt;=ExitZ,BB170&gt;0),w2,0)))))</f>
        <v>0</v>
      </c>
      <c r="BC171" s="26" t="n">
        <f aca="false">IF(AH171="",0,IF(AH171&gt;=z4,w4,IF(AH171&gt;=z3,w3,IF(AH171&gt;=zEntry,w2,IF(AND(AH171&gt;=ExitZ,BC170&gt;0),w2,0)))))</f>
        <v>0</v>
      </c>
      <c r="BD171" s="26" t="n">
        <f aca="false">IF(AI171="",0,IF(AI171&gt;=z4,w4,IF(AI171&gt;=z3,w3,IF(AI171&gt;=zEntry,w2,IF(AND(AI171&gt;=ExitZ,BD170&gt;0),w2,0)))))</f>
        <v>0</v>
      </c>
      <c r="BE171" s="26" t="n">
        <f aca="false">IF(AJ171="",0,IF(AJ171&gt;=z4,w4,IF(AJ171&gt;=z3,w3,IF(AJ171&gt;=zEntry,w2,IF(AND(AJ171&gt;=ExitZ,BE170&gt;0),w2,0)))))</f>
        <v>0</v>
      </c>
      <c r="BF171" s="26" t="n">
        <f aca="false">IF(AK171="",0,IF(AK171&gt;=z4,w4,IF(AK171&gt;=z3,w3,IF(AK171&gt;=zEntry,w2,IF(AND(AK171&gt;=ExitZ,BF170&gt;0),w2,0)))))</f>
        <v>1.5</v>
      </c>
      <c r="BG171" s="26" t="n">
        <f aca="false">IF(AL171="",0,IF(AL171&gt;=z4,w4,IF(AL171&gt;=z3,w3,IF(AL171&gt;=zEntry,w2,IF(AND(AL171&gt;=ExitZ,BG170&gt;0),w2,0)))))</f>
        <v>0</v>
      </c>
      <c r="BH171" s="26" t="n">
        <f aca="false">IF(AM171="",0,IF(AM171&gt;=z4,w4,IF(AM171&gt;=z3,w3,IF(AM171&gt;=zEntry,w2,IF(AND(AM171&gt;=ExitZ,BH170&gt;0),w2,0)))))</f>
        <v>0</v>
      </c>
      <c r="BI171" s="26" t="n">
        <f aca="false">IF(AN171="",0,IF(AN171&gt;=z4,w4,IF(AN171&gt;=z3,w3,IF(AN171&gt;=zEntry,w2,IF(AND(AN171&gt;=ExitZ,BI170&gt;0),w2,0)))))</f>
        <v>0</v>
      </c>
      <c r="BJ171" s="26" t="n">
        <f aca="false">IF(AO171="",0,IF(AO171&gt;=z4,w4,IF(AO171&gt;=z3,w3,IF(AO171&gt;=zEntry,w2,IF(AND(AO171&gt;=ExitZ,BJ170&gt;0),w2,0)))))</f>
        <v>0</v>
      </c>
      <c r="BK171" s="26" t="n">
        <f aca="false">IF(AP171="",0,IF(AP171&gt;=z4,w4,IF(AP171&gt;=z3,w3,IF(AP171&gt;=zEntry,w2,IF(AND(AP171&gt;=ExitZ,BK170&gt;0),w2,0)))))</f>
        <v>0</v>
      </c>
      <c r="BL171" s="26" t="n">
        <f aca="false">IF(AQ171="",0,IF(AQ171&gt;=z4,w4,IF(AQ171&gt;=z3,w3,IF(AQ171&gt;=zEntry,w2,IF(AND(AQ171&gt;=ExitZ,BL170&gt;0),w2,0)))))</f>
        <v>0</v>
      </c>
      <c r="BM171" s="23" t="n">
        <f aca="false">IF(Rates_Data!AD170&gt;=Rates_Data!AE170,Rates_Data!AK171-Rates_Data!AL171,Rates_Data!AL171-Rates_Data!AK171)</f>
        <v>0.017271</v>
      </c>
      <c r="BN171" s="23" t="n">
        <f aca="false">IF(Rates_Data!AD170&gt;=Rates_Data!AF170,Rates_Data!AK171-Rates_Data!AM171,Rates_Data!AM171-Rates_Data!AK171)</f>
        <v>0.012768</v>
      </c>
      <c r="BO171" s="23" t="n">
        <f aca="false">IF(Rates_Data!AD170&gt;=Rates_Data!AG170,Rates_Data!AK171-Rates_Data!AN171,Rates_Data!AN171-Rates_Data!AK171)</f>
        <v>0.00929100000000001</v>
      </c>
      <c r="BP171" s="23" t="n">
        <f aca="false">IF(Rates_Data!AD170&gt;=Rates_Data!AH170,Rates_Data!AK171-Rates_Data!AO171,Rates_Data!AO171-Rates_Data!AK171)</f>
        <v>0.00853100000000001</v>
      </c>
      <c r="BQ171" s="23" t="n">
        <f aca="false">IF(Rates_Data!AD170&gt;=Rates_Data!AI170,Rates_Data!AK171-Rates_Data!AP171,Rates_Data!AP171-Rates_Data!AK171)</f>
        <v>0.021375</v>
      </c>
      <c r="BR171" s="23" t="n">
        <f aca="false">IF(Rates_Data!AD170&gt;=Rates_Data!AJ170,Rates_Data!AK171-Rates_Data!AQ171,Rates_Data!AQ171-Rates_Data!AK171)</f>
        <v>-0.015048</v>
      </c>
      <c r="BS171" s="23" t="n">
        <f aca="false">IF(Rates_Data!AE170&gt;=Rates_Data!AF170,Rates_Data!AL171-Rates_Data!AM171,Rates_Data!AM171-Rates_Data!AL171)</f>
        <v>-0.00450300000000001</v>
      </c>
      <c r="BT171" s="23" t="n">
        <f aca="false">IF(Rates_Data!AE170&gt;=Rates_Data!AG170,Rates_Data!AL171-Rates_Data!AN171,Rates_Data!AN171-Rates_Data!AL171)</f>
        <v>-0.00798</v>
      </c>
      <c r="BU171" s="23" t="n">
        <f aca="false">IF(Rates_Data!AE170&gt;=Rates_Data!AH170,Rates_Data!AL171-Rates_Data!AO171,Rates_Data!AO171-Rates_Data!AL171)</f>
        <v>-0.00874</v>
      </c>
      <c r="BV171" s="23" t="n">
        <f aca="false">IF(Rates_Data!AE170&gt;=Rates_Data!AI170,Rates_Data!AL171-Rates_Data!AP171,Rates_Data!AP171-Rates_Data!AL171)</f>
        <v>0.004104</v>
      </c>
      <c r="BW171" s="23" t="n">
        <f aca="false">IF(Rates_Data!AE170&gt;=Rates_Data!AJ170,Rates_Data!AL171-Rates_Data!AQ171,Rates_Data!AQ171-Rates_Data!AL171)</f>
        <v>0.00222300000000001</v>
      </c>
      <c r="BX171" s="23" t="n">
        <f aca="false">IF(Rates_Data!AF170&gt;=Rates_Data!AG170,Rates_Data!AM171-Rates_Data!AN171,Rates_Data!AN171-Rates_Data!AM171)</f>
        <v>0.00347699999999999</v>
      </c>
      <c r="BY171" s="23" t="n">
        <f aca="false">IF(Rates_Data!AF170&gt;=Rates_Data!AH170,Rates_Data!AM171-Rates_Data!AO171,Rates_Data!AO171-Rates_Data!AM171)</f>
        <v>0.00423699999999999</v>
      </c>
      <c r="BZ171" s="23" t="n">
        <f aca="false">IF(Rates_Data!AF170&gt;=Rates_Data!AI170,Rates_Data!AM171-Rates_Data!AP171,Rates_Data!AP171-Rates_Data!AM171)</f>
        <v>-0.00860700000000001</v>
      </c>
      <c r="CA171" s="23" t="n">
        <f aca="false">IF(Rates_Data!AF170&gt;=Rates_Data!AJ170,Rates_Data!AM171-Rates_Data!AQ171,Rates_Data!AQ171-Rates_Data!AM171)</f>
        <v>-0.00228</v>
      </c>
      <c r="CB171" s="23" t="n">
        <f aca="false">IF(Rates_Data!AG170&gt;=Rates_Data!AH170,Rates_Data!AN171-Rates_Data!AO171,Rates_Data!AO171-Rates_Data!AN171)</f>
        <v>-0.000760000000000001</v>
      </c>
      <c r="CC171" s="23" t="n">
        <f aca="false">IF(Rates_Data!AG170&gt;=Rates_Data!AI170,Rates_Data!AN171-Rates_Data!AP171,Rates_Data!AP171-Rates_Data!AN171)</f>
        <v>-0.012084</v>
      </c>
      <c r="CD171" s="23" t="n">
        <f aca="false">IF(Rates_Data!AG170&gt;=Rates_Data!AJ170,Rates_Data!AN171-Rates_Data!AQ171,Rates_Data!AQ171-Rates_Data!AN171)</f>
        <v>-0.00575699999999999</v>
      </c>
      <c r="CE171" s="23" t="n">
        <f aca="false">IF(Rates_Data!AH170&gt;=Rates_Data!AI170,Rates_Data!AO171-Rates_Data!AP171,Rates_Data!AP171-Rates_Data!AO171)</f>
        <v>-0.012844</v>
      </c>
      <c r="CF171" s="23" t="n">
        <f aca="false">IF(Rates_Data!AH170&gt;=Rates_Data!AJ170,Rates_Data!AO171-Rates_Data!AQ171,Rates_Data!AQ171-Rates_Data!AO171)</f>
        <v>-0.00651699999999999</v>
      </c>
      <c r="CG171" s="23" t="n">
        <f aca="false">IF(Rates_Data!AI170&gt;=Rates_Data!AJ170,Rates_Data!AP171-Rates_Data!AQ171,Rates_Data!AQ171-Rates_Data!AP171)</f>
        <v>0.006327</v>
      </c>
      <c r="CH171" s="27" t="n">
        <f aca="false">IF(ROW()&lt;4+VolLB,"",STDEV(INDEX($BM:$BM,ROW()-VolLB+1):INDEX($BM:$BM,ROW()))*SQRT(12))</f>
        <v>0.0213441100989075</v>
      </c>
      <c r="CI171" s="27" t="n">
        <f aca="false">IF(ROW()&lt;4+VolLB,"",STDEV(INDEX($BN:$BN,ROW()-VolLB+1):INDEX($BN:$BN,ROW()))*SQRT(12))</f>
        <v>0.0209605198270236</v>
      </c>
      <c r="CJ171" s="27" t="n">
        <f aca="false">IF(ROW()&lt;4+VolLB,"",STDEV(INDEX($BO:$BO,ROW()-VolLB+1):INDEX($BO:$BO,ROW()))*SQRT(12))</f>
        <v>0.0223582730611331</v>
      </c>
      <c r="CK171" s="27" t="n">
        <f aca="false">IF(ROW()&lt;4+VolLB,"",STDEV(INDEX($BP:$BP,ROW()-VolLB+1):INDEX($BP:$BP,ROW()))*SQRT(12))</f>
        <v>0.0244616404610897</v>
      </c>
      <c r="CL171" s="27" t="n">
        <f aca="false">IF(ROW()&lt;4+VolLB,"",STDEV(INDEX($BQ:$BQ,ROW()-VolLB+1):INDEX($BQ:$BQ,ROW()))*SQRT(12))</f>
        <v>0.0219960173665706</v>
      </c>
      <c r="CM171" s="27" t="n">
        <f aca="false">IF(ROW()&lt;4+VolLB,"",STDEV(INDEX($BR:$BR,ROW()-VolLB+1):INDEX($BR:$BR,ROW()))*SQRT(12))</f>
        <v>0.0267226454478843</v>
      </c>
      <c r="CN171" s="27" t="n">
        <f aca="false">IF(ROW()&lt;4+VolLB,"",STDEV(INDEX($BS:$BS,ROW()-VolLB+1):INDEX($BS:$BS,ROW()))*SQRT(12))</f>
        <v>0.0201080594522031</v>
      </c>
      <c r="CO171" s="27" t="n">
        <f aca="false">IF(ROW()&lt;4+VolLB,"",STDEV(INDEX($BT:$BT,ROW()-VolLB+1):INDEX($BT:$BT,ROW()))*SQRT(12))</f>
        <v>0.0202204563115578</v>
      </c>
      <c r="CP171" s="27" t="n">
        <f aca="false">IF(ROW()&lt;4+VolLB,"",STDEV(INDEX($BU:$BU,ROW()-VolLB+1):INDEX($BU:$BU,ROW()))*SQRT(12))</f>
        <v>0.0216308661209591</v>
      </c>
      <c r="CQ171" s="27" t="n">
        <f aca="false">IF(ROW()&lt;4+VolLB,"",STDEV(INDEX($BV:$BV,ROW()-VolLB+1):INDEX($BV:$BV,ROW()))*SQRT(12))</f>
        <v>0.0178603426512217</v>
      </c>
      <c r="CR171" s="27" t="n">
        <f aca="false">IF(ROW()&lt;4+VolLB,"",STDEV(INDEX($BW:$BW,ROW()-VolLB+1):INDEX($BW:$BW,ROW()))*SQRT(12))</f>
        <v>0.0167276339336754</v>
      </c>
      <c r="CS171" s="27" t="n">
        <f aca="false">IF(ROW()&lt;4+VolLB,"",STDEV(INDEX($BX:$BX,ROW()-VolLB+1):INDEX($BX:$BX,ROW()))*SQRT(12))</f>
        <v>0.0194385493540664</v>
      </c>
      <c r="CT171" s="27" t="n">
        <f aca="false">IF(ROW()&lt;4+VolLB,"",STDEV(INDEX($BY:$BY,ROW()-VolLB+1):INDEX($BY:$BY,ROW()))*SQRT(12))</f>
        <v>0.0230172493371302</v>
      </c>
      <c r="CU171" s="27" t="n">
        <f aca="false">IF(ROW()&lt;4+VolLB,"",STDEV(INDEX($BZ:$BZ,ROW()-VolLB+1):INDEX($BZ:$BZ,ROW()))*SQRT(12))</f>
        <v>0.0234981712058417</v>
      </c>
      <c r="CV171" s="27" t="n">
        <f aca="false">IF(ROW()&lt;4+VolLB,"",STDEV(INDEX($CA:$CA,ROW()-VolLB+1):INDEX($CA:$CA,ROW()))*SQRT(12))</f>
        <v>0.024600753610408</v>
      </c>
      <c r="CW171" s="27" t="n">
        <f aca="false">IF(ROW()&lt;4+VolLB,"",STDEV(INDEX($CB:$CB,ROW()-VolLB+1):INDEX($CB:$CB,ROW()))*SQRT(12))</f>
        <v>0.0204834700594453</v>
      </c>
      <c r="CX171" s="27" t="n">
        <f aca="false">IF(ROW()&lt;4+VolLB,"",STDEV(INDEX($CC:$CC,ROW()-VolLB+1):INDEX($CC:$CC,ROW()))*SQRT(12))</f>
        <v>0.0184622294727577</v>
      </c>
      <c r="CY171" s="27" t="n">
        <f aca="false">IF(ROW()&lt;4+VolLB,"",STDEV(INDEX($CD:$CD,ROW()-VolLB+1):INDEX($CD:$CD,ROW()))*SQRT(12))</f>
        <v>0.0181435995071593</v>
      </c>
      <c r="CZ171" s="27" t="n">
        <f aca="false">IF(ROW()&lt;4+VolLB,"",STDEV(INDEX($CE:$CE,ROW()-VolLB+1):INDEX($CE:$CE,ROW()))*SQRT(12))</f>
        <v>0.021699473238285</v>
      </c>
      <c r="DA171" s="27" t="n">
        <f aca="false">IF(ROW()&lt;4+VolLB,"",STDEV(INDEX($CF:$CF,ROW()-VolLB+1):INDEX($CF:$CF,ROW()))*SQRT(12))</f>
        <v>0.0199782147376777</v>
      </c>
      <c r="DB171" s="27" t="n">
        <f aca="false">IF(ROW()&lt;4+VolLB,"",STDEV(INDEX($CG:$CG,ROW()-VolLB+1):INDEX($CG:$CG,ROW()))*SQRT(12))</f>
        <v>0.0196507405029502</v>
      </c>
      <c r="DC171" s="26" t="n">
        <f aca="false">IF(OR(AR171=0,CH171="",CH171=0),0,AR171*MIN(MaxScal,TgtVol/CH171))</f>
        <v>0</v>
      </c>
      <c r="DD171" s="26" t="n">
        <f aca="false">IF(OR(AS171=0,CI171="",CI171=0),0,AS171*MIN(MaxScal,TgtVol/CI171))</f>
        <v>0.954174808881162</v>
      </c>
      <c r="DE171" s="26" t="n">
        <f aca="false">IF(OR(AT171=0,CJ171="",CJ171=0),0,AT171*MIN(MaxScal,TgtVol/CJ171))</f>
        <v>0</v>
      </c>
      <c r="DF171" s="26" t="n">
        <f aca="false">IF(OR(AU171=0,CK171="",CK171=0),0,AU171*MIN(MaxScal,TgtVol/CK171))</f>
        <v>0</v>
      </c>
      <c r="DG171" s="26" t="n">
        <f aca="false">IF(OR(AV171=0,CL171="",CL171=0),0,AV171*MIN(MaxScal,TgtVol/CL171))</f>
        <v>0</v>
      </c>
      <c r="DH171" s="26" t="n">
        <f aca="false">IF(OR(AW171=0,CM171="",CM171=0),0,AW171*MIN(MaxScal,TgtVol/CM171))</f>
        <v>0</v>
      </c>
      <c r="DI171" s="26" t="n">
        <f aca="false">IF(OR(AX171=0,CN171="",CN171=0),0,AX171*MIN(MaxScal,TgtVol/CN171))</f>
        <v>0.994626062626286</v>
      </c>
      <c r="DJ171" s="26" t="n">
        <f aca="false">IF(OR(AY171=0,CO171="",CO171=0),0,AY171*MIN(MaxScal,TgtVol/CO171))</f>
        <v>0</v>
      </c>
      <c r="DK171" s="26" t="n">
        <f aca="false">IF(OR(AZ171=0,CP171="",CP171=0),0,AZ171*MIN(MaxScal,TgtVol/CP171))</f>
        <v>0</v>
      </c>
      <c r="DL171" s="26" t="n">
        <f aca="false">IF(OR(BA171=0,CQ171="",CQ171=0),0,BA171*MIN(MaxScal,TgtVol/CQ171))</f>
        <v>0</v>
      </c>
      <c r="DM171" s="26" t="n">
        <f aca="false">IF(OR(BB171=0,CR171="",CR171=0),0,BB171*MIN(MaxScal,TgtVol/CR171))</f>
        <v>0</v>
      </c>
      <c r="DN171" s="26" t="n">
        <f aca="false">IF(OR(BC171=0,CS171="",CS171=0),0,BC171*MIN(MaxScal,TgtVol/CS171))</f>
        <v>0</v>
      </c>
      <c r="DO171" s="26" t="n">
        <f aca="false">IF(OR(BD171=0,CT171="",CT171=0),0,BD171*MIN(MaxScal,TgtVol/CT171))</f>
        <v>0</v>
      </c>
      <c r="DP171" s="26" t="n">
        <f aca="false">IF(OR(BE171=0,CU171="",CU171=0),0,BE171*MIN(MaxScal,TgtVol/CU171))</f>
        <v>0</v>
      </c>
      <c r="DQ171" s="26" t="n">
        <f aca="false">IF(OR(BF171=0,CV171="",CV171=0),0,BF171*MIN(MaxScal,TgtVol/CV171))</f>
        <v>1.21947483703539</v>
      </c>
      <c r="DR171" s="26" t="n">
        <f aca="false">IF(OR(BG171=0,CW171="",CW171=0),0,BG171*MIN(MaxScal,TgtVol/CW171))</f>
        <v>0</v>
      </c>
      <c r="DS171" s="26" t="n">
        <f aca="false">IF(OR(BH171=0,CX171="",CX171=0),0,BH171*MIN(MaxScal,TgtVol/CX171))</f>
        <v>0</v>
      </c>
      <c r="DT171" s="26" t="n">
        <f aca="false">IF(OR(BI171=0,CY171="",CY171=0),0,BI171*MIN(MaxScal,TgtVol/CY171))</f>
        <v>0</v>
      </c>
      <c r="DU171" s="26" t="n">
        <f aca="false">IF(OR(BJ171=0,CZ171="",CZ171=0),0,BJ171*MIN(MaxScal,TgtVol/CZ171))</f>
        <v>0</v>
      </c>
      <c r="DV171" s="26" t="n">
        <f aca="false">IF(OR(BK171=0,DA171="",DA171=0),0,BK171*MIN(MaxScal,TgtVol/DA171))</f>
        <v>0</v>
      </c>
      <c r="DW171" s="26" t="n">
        <f aca="false">IF(OR(BL171=0,DB171="",DB171=0),0,BL171*MIN(MaxScal,TgtVol/DB171))</f>
        <v>0</v>
      </c>
      <c r="DX171" s="28" t="n">
        <f aca="false">IFERROR(DC170*BM171,"")</f>
        <v>0</v>
      </c>
      <c r="DY171" s="28" t="n">
        <f aca="false">IFERROR(DD170*BN171,"")</f>
        <v>0.0193908156726672</v>
      </c>
      <c r="DZ171" s="28" t="n">
        <f aca="false">IFERROR(DE170*BO171,"")</f>
        <v>0</v>
      </c>
      <c r="EA171" s="28" t="n">
        <f aca="false">IFERROR(DF170*BP171,"")</f>
        <v>0</v>
      </c>
      <c r="EB171" s="28" t="n">
        <f aca="false">IFERROR(DG170*BQ171,"")</f>
        <v>0</v>
      </c>
      <c r="EC171" s="28" t="n">
        <f aca="false">IFERROR(DH170*BR171,"")</f>
        <v>-0</v>
      </c>
      <c r="ED171" s="28" t="n">
        <f aca="false">IFERROR(DI170*BS171,"")</f>
        <v>-0.00453394484087264</v>
      </c>
      <c r="EE171" s="28" t="n">
        <f aca="false">IFERROR(DJ170*BT171,"")</f>
        <v>-0</v>
      </c>
      <c r="EF171" s="28" t="n">
        <f aca="false">IFERROR(DK170*BU171,"")</f>
        <v>-0</v>
      </c>
      <c r="EG171" s="28" t="n">
        <f aca="false">IFERROR(DL170*BV171,"")</f>
        <v>0</v>
      </c>
      <c r="EH171" s="28" t="n">
        <f aca="false">IFERROR(DM170*BW171,"")</f>
        <v>0</v>
      </c>
      <c r="EI171" s="28" t="n">
        <f aca="false">IFERROR(DN170*BX171,"")</f>
        <v>0</v>
      </c>
      <c r="EJ171" s="28" t="n">
        <f aca="false">IFERROR(DO170*BY171,"")</f>
        <v>0</v>
      </c>
      <c r="EK171" s="28" t="n">
        <f aca="false">IFERROR(DP170*BZ171,"")</f>
        <v>-0</v>
      </c>
      <c r="EL171" s="28" t="n">
        <f aca="false">IFERROR(DQ170*CA171,"")</f>
        <v>-0.00275517236514425</v>
      </c>
      <c r="EM171" s="28" t="n">
        <f aca="false">IFERROR(DR170*CB171,"")</f>
        <v>-0</v>
      </c>
      <c r="EN171" s="28" t="n">
        <f aca="false">IFERROR(DS170*CC171,"")</f>
        <v>-0</v>
      </c>
      <c r="EO171" s="28" t="n">
        <f aca="false">IFERROR(DT170*CD171,"")</f>
        <v>-0</v>
      </c>
      <c r="EP171" s="28" t="n">
        <f aca="false">IFERROR(DU170*CE171,"")</f>
        <v>-0</v>
      </c>
      <c r="EQ171" s="28" t="n">
        <f aca="false">IFERROR(DV170*CF171,"")</f>
        <v>-0</v>
      </c>
      <c r="ER171" s="28" t="n">
        <f aca="false">IFERROR(DW170*CG171,"")</f>
        <v>0</v>
      </c>
      <c r="ES171" s="28" t="n">
        <f aca="false">IF(ROW()=4,"",SUM(DX171:ER171))</f>
        <v>0.0121016984666503</v>
      </c>
      <c r="ET171" s="29" t="n">
        <f aca="false">COUNTIF(AR171:BL171,"&gt;0")</f>
        <v>3</v>
      </c>
    </row>
    <row r="172" customFormat="false" ht="15" hidden="false" customHeight="false" outlineLevel="0" collapsed="false">
      <c r="A172" s="19" t="n">
        <v>43131</v>
      </c>
      <c r="B172" s="23" t="n">
        <f aca="false">ABS(Rates_Data!AD172-Rates_Data!AE172)</f>
        <v>0.0409644970414202</v>
      </c>
      <c r="C172" s="23" t="n">
        <f aca="false">ABS(Rates_Data!AD172-Rates_Data!AF172)</f>
        <v>1.22196449704142</v>
      </c>
      <c r="D172" s="23" t="n">
        <f aca="false">ABS(Rates_Data!AD172-Rates_Data!AG172)</f>
        <v>0.431136094674556</v>
      </c>
      <c r="E172" s="23" t="n">
        <f aca="false">ABS(Rates_Data!AD172-Rates_Data!AH172)</f>
        <v>0.266195266272189</v>
      </c>
      <c r="F172" s="23" t="n">
        <f aca="false">ABS(Rates_Data!AD172-Rates_Data!AI172)</f>
        <v>0.00366272189349115</v>
      </c>
      <c r="G172" s="23" t="n">
        <f aca="false">ABS(Rates_Data!AD172-Rates_Data!AJ172)</f>
        <v>0.890763313609468</v>
      </c>
      <c r="H172" s="23" t="n">
        <f aca="false">ABS(Rates_Data!AE172-Rates_Data!AF172)</f>
        <v>1.181</v>
      </c>
      <c r="I172" s="23" t="n">
        <f aca="false">ABS(Rates_Data!AE172-Rates_Data!AG172)</f>
        <v>0.390171597633136</v>
      </c>
      <c r="J172" s="23" t="n">
        <f aca="false">ABS(Rates_Data!AE172-Rates_Data!AH172)</f>
        <v>0.225230769230769</v>
      </c>
      <c r="K172" s="23" t="n">
        <f aca="false">ABS(Rates_Data!AE172-Rates_Data!AI172)</f>
        <v>0.037301775147929</v>
      </c>
      <c r="L172" s="23" t="n">
        <f aca="false">ABS(Rates_Data!AE172-Rates_Data!AJ172)</f>
        <v>0.931727810650888</v>
      </c>
      <c r="M172" s="23" t="n">
        <f aca="false">ABS(Rates_Data!AF172-Rates_Data!AG172)</f>
        <v>0.790828402366864</v>
      </c>
      <c r="N172" s="23" t="n">
        <f aca="false">ABS(Rates_Data!AF172-Rates_Data!AH172)</f>
        <v>0.955769230769231</v>
      </c>
      <c r="O172" s="23" t="n">
        <f aca="false">ABS(Rates_Data!AF172-Rates_Data!AI172)</f>
        <v>1.21830177514793</v>
      </c>
      <c r="P172" s="23" t="n">
        <f aca="false">ABS(Rates_Data!AF172-Rates_Data!AJ172)</f>
        <v>2.11272781065089</v>
      </c>
      <c r="Q172" s="23" t="n">
        <f aca="false">ABS(Rates_Data!AG172-Rates_Data!AH172)</f>
        <v>0.164940828402367</v>
      </c>
      <c r="R172" s="23" t="n">
        <f aca="false">ABS(Rates_Data!AG172-Rates_Data!AI172)</f>
        <v>0.427473372781065</v>
      </c>
      <c r="S172" s="23" t="n">
        <f aca="false">ABS(Rates_Data!AG172-Rates_Data!AJ172)</f>
        <v>1.32189940828402</v>
      </c>
      <c r="T172" s="23" t="n">
        <f aca="false">ABS(Rates_Data!AH172-Rates_Data!AI172)</f>
        <v>0.262532544378698</v>
      </c>
      <c r="U172" s="23" t="n">
        <f aca="false">ABS(Rates_Data!AH172-Rates_Data!AJ172)</f>
        <v>1.15695857988166</v>
      </c>
      <c r="V172" s="23" t="n">
        <f aca="false">ABS(Rates_Data!AI172-Rates_Data!AJ172)</f>
        <v>0.894426035502959</v>
      </c>
      <c r="W172" s="26" t="n">
        <f aca="false">IF(ROW()&lt;4+MinObs-1,"",IFERROR((B172-AVERAGE(B$4:B172))/STDEV(B$4:B172),""))</f>
        <v>-1.15924575807232</v>
      </c>
      <c r="X172" s="26" t="n">
        <f aca="false">IF(ROW()&lt;4+MinObs-1,"",IFERROR((C172-AVERAGE(C$4:C172))/STDEV(C$4:C172),""))</f>
        <v>2.5849610562277</v>
      </c>
      <c r="Y172" s="26" t="n">
        <f aca="false">IF(ROW()&lt;4+MinObs-1,"",IFERROR((D172-AVERAGE(D$4:D172))/STDEV(D$4:D172),""))</f>
        <v>-0.146664963631331</v>
      </c>
      <c r="Z172" s="26" t="n">
        <f aca="false">IF(ROW()&lt;4+MinObs-1,"",IFERROR((E172-AVERAGE(E$4:E172))/STDEV(E$4:E172),""))</f>
        <v>-0.779646187655417</v>
      </c>
      <c r="AA172" s="26" t="n">
        <f aca="false">IF(ROW()&lt;4+MinObs-1,"",IFERROR((F172-AVERAGE(F$4:F172))/STDEV(F$4:F172),""))</f>
        <v>-1.2790609460047</v>
      </c>
      <c r="AB172" s="26" t="n">
        <f aca="false">IF(ROW()&lt;4+MinObs-1,"",IFERROR((G172-AVERAGE(G$4:G172))/STDEV(G$4:G172),""))</f>
        <v>1.18154274978339</v>
      </c>
      <c r="AC172" s="26" t="n">
        <f aca="false">IF(ROW()&lt;4+MinObs-1,"",IFERROR((H172-AVERAGE(H$4:H172))/STDEV(H$4:H172),""))</f>
        <v>2.85659162099998</v>
      </c>
      <c r="AD172" s="26" t="n">
        <f aca="false">IF(ROW()&lt;4+MinObs-1,"",IFERROR((I172-AVERAGE(I$4:I172))/STDEV(I$4:I172),""))</f>
        <v>-0.108848386251516</v>
      </c>
      <c r="AE172" s="26" t="n">
        <f aca="false">IF(ROW()&lt;4+MinObs-1,"",IFERROR((J172-AVERAGE(J$4:J172))/STDEV(J$4:J172),""))</f>
        <v>-0.821868021611233</v>
      </c>
      <c r="AF172" s="26" t="n">
        <f aca="false">IF(ROW()&lt;4+MinObs-1,"",IFERROR((K172-AVERAGE(K$4:K172))/STDEV(K$4:K172),""))</f>
        <v>-1.08387415341504</v>
      </c>
      <c r="AG172" s="26" t="n">
        <f aca="false">IF(ROW()&lt;4+MinObs-1,"",IFERROR((L172-AVERAGE(L$4:L172))/STDEV(L$4:L172),""))</f>
        <v>0.762647976118811</v>
      </c>
      <c r="AH172" s="26" t="n">
        <f aca="false">IF(ROW()&lt;4+MinObs-1,"",IFERROR((M172-AVERAGE(M$4:M172))/STDEV(M$4:M172),""))</f>
        <v>0.773597957111245</v>
      </c>
      <c r="AI172" s="26" t="n">
        <f aca="false">IF(ROW()&lt;4+MinObs-1,"",IFERROR((N172-AVERAGE(N$4:N172))/STDEV(N$4:N172),""))</f>
        <v>1.26324022289769</v>
      </c>
      <c r="AJ172" s="26" t="n">
        <f aca="false">IF(ROW()&lt;4+MinObs-1,"",IFERROR((O172-AVERAGE(O$4:O172))/STDEV(O$4:O172),""))</f>
        <v>2.09284870462941</v>
      </c>
      <c r="AK172" s="26" t="n">
        <f aca="false">IF(ROW()&lt;4+MinObs-1,"",IFERROR((P172-AVERAGE(P$4:P172))/STDEV(P$4:P172),""))</f>
        <v>3.99204078459699</v>
      </c>
      <c r="AL172" s="26" t="n">
        <f aca="false">IF(ROW()&lt;4+MinObs-1,"",IFERROR((Q172-AVERAGE(Q$4:Q172))/STDEV(Q$4:Q172),""))</f>
        <v>-0.645279123815839</v>
      </c>
      <c r="AM172" s="26" t="n">
        <f aca="false">IF(ROW()&lt;4+MinObs-1,"",IFERROR((R172-AVERAGE(R$4:R172))/STDEV(R$4:R172),""))</f>
        <v>-0.0830351470686403</v>
      </c>
      <c r="AN172" s="26" t="n">
        <f aca="false">IF(ROW()&lt;4+MinObs-1,"",IFERROR((S172-AVERAGE(S$4:S172))/STDEV(S$4:S172),""))</f>
        <v>1.19457281029377</v>
      </c>
      <c r="AO172" s="26" t="n">
        <f aca="false">IF(ROW()&lt;4+MinObs-1,"",IFERROR((T172-AVERAGE(T$4:T172))/STDEV(T$4:T172),""))</f>
        <v>-0.886099234697528</v>
      </c>
      <c r="AP172" s="26" t="n">
        <f aca="false">IF(ROW()&lt;4+MinObs-1,"",IFERROR((U172-AVERAGE(U$4:U172))/STDEV(U$4:U172),""))</f>
        <v>1.00668958672976</v>
      </c>
      <c r="AQ172" s="26" t="n">
        <f aca="false">IF(ROW()&lt;4+MinObs-1,"",IFERROR((V172-AVERAGE(V$4:V172))/STDEV(V$4:V172),""))</f>
        <v>0.494004072748089</v>
      </c>
      <c r="AR172" s="26" t="n">
        <f aca="false">IF(W172="",0,IF(W172&gt;=z4,w4,IF(W172&gt;=z3,w3,IF(W172&gt;=zEntry,w2,IF(AND(W172&gt;=ExitZ,AR171&gt;0),w2,0)))))</f>
        <v>0</v>
      </c>
      <c r="AS172" s="26" t="n">
        <f aca="false">IF(X172="",0,IF(X172&gt;=z4,w4,IF(X172&gt;=z3,w3,IF(X172&gt;=zEntry,w2,IF(AND(X172&gt;=ExitZ,AS171&gt;0),w2,0)))))</f>
        <v>1</v>
      </c>
      <c r="AT172" s="26" t="n">
        <f aca="false">IF(Y172="",0,IF(Y172&gt;=z4,w4,IF(Y172&gt;=z3,w3,IF(Y172&gt;=zEntry,w2,IF(AND(Y172&gt;=ExitZ,AT171&gt;0),w2,0)))))</f>
        <v>0</v>
      </c>
      <c r="AU172" s="26" t="n">
        <f aca="false">IF(Z172="",0,IF(Z172&gt;=z4,w4,IF(Z172&gt;=z3,w3,IF(Z172&gt;=zEntry,w2,IF(AND(Z172&gt;=ExitZ,AU171&gt;0),w2,0)))))</f>
        <v>0</v>
      </c>
      <c r="AV172" s="26" t="n">
        <f aca="false">IF(AA172="",0,IF(AA172&gt;=z4,w4,IF(AA172&gt;=z3,w3,IF(AA172&gt;=zEntry,w2,IF(AND(AA172&gt;=ExitZ,AV171&gt;0),w2,0)))))</f>
        <v>0</v>
      </c>
      <c r="AW172" s="26" t="n">
        <f aca="false">IF(AB172="",0,IF(AB172&gt;=z4,w4,IF(AB172&gt;=z3,w3,IF(AB172&gt;=zEntry,w2,IF(AND(AB172&gt;=ExitZ,AW171&gt;0),w2,0)))))</f>
        <v>0</v>
      </c>
      <c r="AX172" s="26" t="n">
        <f aca="false">IF(AC172="",0,IF(AC172&gt;=z4,w4,IF(AC172&gt;=z3,w3,IF(AC172&gt;=zEntry,w2,IF(AND(AC172&gt;=ExitZ,AX171&gt;0),w2,0)))))</f>
        <v>1</v>
      </c>
      <c r="AY172" s="26" t="n">
        <f aca="false">IF(AD172="",0,IF(AD172&gt;=z4,w4,IF(AD172&gt;=z3,w3,IF(AD172&gt;=zEntry,w2,IF(AND(AD172&gt;=ExitZ,AY171&gt;0),w2,0)))))</f>
        <v>0</v>
      </c>
      <c r="AZ172" s="26" t="n">
        <f aca="false">IF(AE172="",0,IF(AE172&gt;=z4,w4,IF(AE172&gt;=z3,w3,IF(AE172&gt;=zEntry,w2,IF(AND(AE172&gt;=ExitZ,AZ171&gt;0),w2,0)))))</f>
        <v>0</v>
      </c>
      <c r="BA172" s="26" t="n">
        <f aca="false">IF(AF172="",0,IF(AF172&gt;=z4,w4,IF(AF172&gt;=z3,w3,IF(AF172&gt;=zEntry,w2,IF(AND(AF172&gt;=ExitZ,BA171&gt;0),w2,0)))))</f>
        <v>0</v>
      </c>
      <c r="BB172" s="26" t="n">
        <f aca="false">IF(AG172="",0,IF(AG172&gt;=z4,w4,IF(AG172&gt;=z3,w3,IF(AG172&gt;=zEntry,w2,IF(AND(AG172&gt;=ExitZ,BB171&gt;0),w2,0)))))</f>
        <v>0</v>
      </c>
      <c r="BC172" s="26" t="n">
        <f aca="false">IF(AH172="",0,IF(AH172&gt;=z4,w4,IF(AH172&gt;=z3,w3,IF(AH172&gt;=zEntry,w2,IF(AND(AH172&gt;=ExitZ,BC171&gt;0),w2,0)))))</f>
        <v>0</v>
      </c>
      <c r="BD172" s="26" t="n">
        <f aca="false">IF(AI172="",0,IF(AI172&gt;=z4,w4,IF(AI172&gt;=z3,w3,IF(AI172&gt;=zEntry,w2,IF(AND(AI172&gt;=ExitZ,BD171&gt;0),w2,0)))))</f>
        <v>0</v>
      </c>
      <c r="BE172" s="26" t="n">
        <f aca="false">IF(AJ172="",0,IF(AJ172&gt;=z4,w4,IF(AJ172&gt;=z3,w3,IF(AJ172&gt;=zEntry,w2,IF(AND(AJ172&gt;=ExitZ,BE171&gt;0),w2,0)))))</f>
        <v>1</v>
      </c>
      <c r="BF172" s="26" t="n">
        <f aca="false">IF(AK172="",0,IF(AK172&gt;=z4,w4,IF(AK172&gt;=z3,w3,IF(AK172&gt;=zEntry,w2,IF(AND(AK172&gt;=ExitZ,BF171&gt;0),w2,0)))))</f>
        <v>1.5</v>
      </c>
      <c r="BG172" s="26" t="n">
        <f aca="false">IF(AL172="",0,IF(AL172&gt;=z4,w4,IF(AL172&gt;=z3,w3,IF(AL172&gt;=zEntry,w2,IF(AND(AL172&gt;=ExitZ,BG171&gt;0),w2,0)))))</f>
        <v>0</v>
      </c>
      <c r="BH172" s="26" t="n">
        <f aca="false">IF(AM172="",0,IF(AM172&gt;=z4,w4,IF(AM172&gt;=z3,w3,IF(AM172&gt;=zEntry,w2,IF(AND(AM172&gt;=ExitZ,BH171&gt;0),w2,0)))))</f>
        <v>0</v>
      </c>
      <c r="BI172" s="26" t="n">
        <f aca="false">IF(AN172="",0,IF(AN172&gt;=z4,w4,IF(AN172&gt;=z3,w3,IF(AN172&gt;=zEntry,w2,IF(AND(AN172&gt;=ExitZ,BI171&gt;0),w2,0)))))</f>
        <v>0</v>
      </c>
      <c r="BJ172" s="26" t="n">
        <f aca="false">IF(AO172="",0,IF(AO172&gt;=z4,w4,IF(AO172&gt;=z3,w3,IF(AO172&gt;=zEntry,w2,IF(AND(AO172&gt;=ExitZ,BJ171&gt;0),w2,0)))))</f>
        <v>0</v>
      </c>
      <c r="BK172" s="26" t="n">
        <f aca="false">IF(AP172="",0,IF(AP172&gt;=z4,w4,IF(AP172&gt;=z3,w3,IF(AP172&gt;=zEntry,w2,IF(AND(AP172&gt;=ExitZ,BK171&gt;0),w2,0)))))</f>
        <v>0</v>
      </c>
      <c r="BL172" s="26" t="n">
        <f aca="false">IF(AQ172="",0,IF(AQ172&gt;=z4,w4,IF(AQ172&gt;=z3,w3,IF(AQ172&gt;=zEntry,w2,IF(AND(AQ172&gt;=ExitZ,BL171&gt;0),w2,0)))))</f>
        <v>0</v>
      </c>
      <c r="BM172" s="23" t="n">
        <f aca="false">IF(Rates_Data!AD171&gt;=Rates_Data!AE171,Rates_Data!AK172-Rates_Data!AL172,Rates_Data!AL172-Rates_Data!AK172)</f>
        <v>-0.00841700000000001</v>
      </c>
      <c r="BN172" s="23" t="n">
        <f aca="false">IF(Rates_Data!AD171&gt;=Rates_Data!AF171,Rates_Data!AK172-Rates_Data!AM172,Rates_Data!AM172-Rates_Data!AK172)</f>
        <v>-0.008018</v>
      </c>
      <c r="BO172" s="23" t="n">
        <f aca="false">IF(Rates_Data!AD171&gt;=Rates_Data!AG171,Rates_Data!AK172-Rates_Data!AN172,Rates_Data!AN172-Rates_Data!AK172)</f>
        <v>-0.00562400000000001</v>
      </c>
      <c r="BP172" s="23" t="n">
        <f aca="false">IF(Rates_Data!AD171&gt;=Rates_Data!AH171,Rates_Data!AK172-Rates_Data!AO172,Rates_Data!AO172-Rates_Data!AK172)</f>
        <v>-0.002261</v>
      </c>
      <c r="BQ172" s="23" t="n">
        <f aca="false">IF(Rates_Data!AD171&gt;=Rates_Data!AI171,Rates_Data!AK172-Rates_Data!AP172,Rates_Data!AP172-Rates_Data!AK172)</f>
        <v>-0.008721</v>
      </c>
      <c r="BR172" s="23" t="n">
        <f aca="false">IF(Rates_Data!AD171&gt;=Rates_Data!AJ171,Rates_Data!AK172-Rates_Data!AQ172,Rates_Data!AQ172-Rates_Data!AK172)</f>
        <v>0.00169100000000001</v>
      </c>
      <c r="BS172" s="23" t="n">
        <f aca="false">IF(Rates_Data!AE171&gt;=Rates_Data!AF171,Rates_Data!AL172-Rates_Data!AM172,Rates_Data!AM172-Rates_Data!AL172)</f>
        <v>0.000399000000000007</v>
      </c>
      <c r="BT172" s="23" t="n">
        <f aca="false">IF(Rates_Data!AE171&gt;=Rates_Data!AG171,Rates_Data!AL172-Rates_Data!AN172,Rates_Data!AN172-Rates_Data!AL172)</f>
        <v>0.002793</v>
      </c>
      <c r="BU172" s="23" t="n">
        <f aca="false">IF(Rates_Data!AE171&gt;=Rates_Data!AH171,Rates_Data!AL172-Rates_Data!AO172,Rates_Data!AO172-Rates_Data!AL172)</f>
        <v>0.00615600000000001</v>
      </c>
      <c r="BV172" s="23" t="n">
        <f aca="false">IF(Rates_Data!AE171&gt;=Rates_Data!AI171,Rates_Data!AL172-Rates_Data!AP172,Rates_Data!AP172-Rates_Data!AL172)</f>
        <v>-0.000303999999999994</v>
      </c>
      <c r="BW172" s="23" t="n">
        <f aca="false">IF(Rates_Data!AE171&gt;=Rates_Data!AJ171,Rates_Data!AL172-Rates_Data!AQ172,Rates_Data!AQ172-Rates_Data!AL172)</f>
        <v>-0.006726</v>
      </c>
      <c r="BX172" s="23" t="n">
        <f aca="false">IF(Rates_Data!AF171&gt;=Rates_Data!AG171,Rates_Data!AM172-Rates_Data!AN172,Rates_Data!AN172-Rates_Data!AM172)</f>
        <v>-0.002394</v>
      </c>
      <c r="BY172" s="23" t="n">
        <f aca="false">IF(Rates_Data!AF171&gt;=Rates_Data!AH171,Rates_Data!AM172-Rates_Data!AO172,Rates_Data!AO172-Rates_Data!AM172)</f>
        <v>-0.005757</v>
      </c>
      <c r="BZ172" s="23" t="n">
        <f aca="false">IF(Rates_Data!AF171&gt;=Rates_Data!AI171,Rates_Data!AM172-Rates_Data!AP172,Rates_Data!AP172-Rates_Data!AM172)</f>
        <v>0.000703000000000001</v>
      </c>
      <c r="CA172" s="23" t="n">
        <f aca="false">IF(Rates_Data!AF171&gt;=Rates_Data!AJ171,Rates_Data!AM172-Rates_Data!AQ172,Rates_Data!AQ172-Rates_Data!AM172)</f>
        <v>-0.00632699999999999</v>
      </c>
      <c r="CB172" s="23" t="n">
        <f aca="false">IF(Rates_Data!AG171&gt;=Rates_Data!AH171,Rates_Data!AN172-Rates_Data!AO172,Rates_Data!AO172-Rates_Data!AN172)</f>
        <v>-0.003363</v>
      </c>
      <c r="CC172" s="23" t="n">
        <f aca="false">IF(Rates_Data!AG171&gt;=Rates_Data!AI171,Rates_Data!AN172-Rates_Data!AP172,Rates_Data!AP172-Rates_Data!AN172)</f>
        <v>0.003097</v>
      </c>
      <c r="CD172" s="23" t="n">
        <f aca="false">IF(Rates_Data!AG171&gt;=Rates_Data!AJ171,Rates_Data!AN172-Rates_Data!AQ172,Rates_Data!AQ172-Rates_Data!AN172)</f>
        <v>-0.003933</v>
      </c>
      <c r="CE172" s="23" t="n">
        <f aca="false">IF(Rates_Data!AH171&gt;=Rates_Data!AI171,Rates_Data!AO172-Rates_Data!AP172,Rates_Data!AP172-Rates_Data!AO172)</f>
        <v>0.00646</v>
      </c>
      <c r="CF172" s="23" t="n">
        <f aca="false">IF(Rates_Data!AH171&gt;=Rates_Data!AJ171,Rates_Data!AO172-Rates_Data!AQ172,Rates_Data!AQ172-Rates_Data!AO172)</f>
        <v>-0.000569999999999996</v>
      </c>
      <c r="CG172" s="23" t="n">
        <f aca="false">IF(Rates_Data!AI171&gt;=Rates_Data!AJ171,Rates_Data!AP172-Rates_Data!AQ172,Rates_Data!AQ172-Rates_Data!AP172)</f>
        <v>-0.00703</v>
      </c>
      <c r="CH172" s="27" t="n">
        <f aca="false">IF(ROW()&lt;4+VolLB,"",STDEV(INDEX($BM:$BM,ROW()-VolLB+1):INDEX($BM:$BM,ROW()))*SQRT(12))</f>
        <v>0.0219414973910603</v>
      </c>
      <c r="CI172" s="27" t="n">
        <f aca="false">IF(ROW()&lt;4+VolLB,"",STDEV(INDEX($BN:$BN,ROW()-VolLB+1):INDEX($BN:$BN,ROW()))*SQRT(12))</f>
        <v>0.0215633777447297</v>
      </c>
      <c r="CJ172" s="27" t="n">
        <f aca="false">IF(ROW()&lt;4+VolLB,"",STDEV(INDEX($BO:$BO,ROW()-VolLB+1):INDEX($BO:$BO,ROW()))*SQRT(12))</f>
        <v>0.0226961398572323</v>
      </c>
      <c r="CK172" s="27" t="n">
        <f aca="false">IF(ROW()&lt;4+VolLB,"",STDEV(INDEX($BP:$BP,ROW()-VolLB+1):INDEX($BP:$BP,ROW()))*SQRT(12))</f>
        <v>0.0243235000457621</v>
      </c>
      <c r="CL172" s="27" t="n">
        <f aca="false">IF(ROW()&lt;4+VolLB,"",STDEV(INDEX($BQ:$BQ,ROW()-VolLB+1):INDEX($BQ:$BQ,ROW()))*SQRT(12))</f>
        <v>0.0227828501214651</v>
      </c>
      <c r="CM172" s="27" t="n">
        <f aca="false">IF(ROW()&lt;4+VolLB,"",STDEV(INDEX($BR:$BR,ROW()-VolLB+1):INDEX($BR:$BR,ROW()))*SQRT(12))</f>
        <v>0.0262001448909116</v>
      </c>
      <c r="CN172" s="27" t="n">
        <f aca="false">IF(ROW()&lt;4+VolLB,"",STDEV(INDEX($BS:$BS,ROW()-VolLB+1):INDEX($BS:$BS,ROW()))*SQRT(12))</f>
        <v>0.020103484849292</v>
      </c>
      <c r="CO172" s="27" t="n">
        <f aca="false">IF(ROW()&lt;4+VolLB,"",STDEV(INDEX($BT:$BT,ROW()-VolLB+1):INDEX($BT:$BT,ROW()))*SQRT(12))</f>
        <v>0.0202630400847501</v>
      </c>
      <c r="CP172" s="27" t="n">
        <f aca="false">IF(ROW()&lt;4+VolLB,"",STDEV(INDEX($BU:$BU,ROW()-VolLB+1):INDEX($BU:$BU,ROW()))*SQRT(12))</f>
        <v>0.0218230916257244</v>
      </c>
      <c r="CQ172" s="27" t="n">
        <f aca="false">IF(ROW()&lt;4+VolLB,"",STDEV(INDEX($BV:$BV,ROW()-VolLB+1):INDEX($BV:$BV,ROW()))*SQRT(12))</f>
        <v>0.0178518278415885</v>
      </c>
      <c r="CR172" s="27" t="n">
        <f aca="false">IF(ROW()&lt;4+VolLB,"",STDEV(INDEX($BW:$BW,ROW()-VolLB+1):INDEX($BW:$BW,ROW()))*SQRT(12))</f>
        <v>0.0166903521178868</v>
      </c>
      <c r="CS172" s="27" t="n">
        <f aca="false">IF(ROW()&lt;4+VolLB,"",STDEV(INDEX($BX:$BX,ROW()-VolLB+1):INDEX($BX:$BX,ROW()))*SQRT(12))</f>
        <v>0.0195607990437142</v>
      </c>
      <c r="CT172" s="27" t="n">
        <f aca="false">IF(ROW()&lt;4+VolLB,"",STDEV(INDEX($BY:$BY,ROW()-VolLB+1):INDEX($BY:$BY,ROW()))*SQRT(12))</f>
        <v>0.0232694902710865</v>
      </c>
      <c r="CU172" s="27" t="n">
        <f aca="false">IF(ROW()&lt;4+VolLB,"",STDEV(INDEX($BZ:$BZ,ROW()-VolLB+1):INDEX($BZ:$BZ,ROW()))*SQRT(12))</f>
        <v>0.0235070752443356</v>
      </c>
      <c r="CV172" s="27" t="n">
        <f aca="false">IF(ROW()&lt;4+VolLB,"",STDEV(INDEX($CA:$CA,ROW()-VolLB+1):INDEX($CA:$CA,ROW()))*SQRT(12))</f>
        <v>0.0245344255885868</v>
      </c>
      <c r="CW172" s="27" t="n">
        <f aca="false">IF(ROW()&lt;4+VolLB,"",STDEV(INDEX($CB:$CB,ROW()-VolLB+1):INDEX($CB:$CB,ROW()))*SQRT(12))</f>
        <v>0.0205976862602621</v>
      </c>
      <c r="CX172" s="27" t="n">
        <f aca="false">IF(ROW()&lt;4+VolLB,"",STDEV(INDEX($CC:$CC,ROW()-VolLB+1):INDEX($CC:$CC,ROW()))*SQRT(12))</f>
        <v>0.0184791084757123</v>
      </c>
      <c r="CY172" s="27" t="n">
        <f aca="false">IF(ROW()&lt;4+VolLB,"",STDEV(INDEX($CD:$CD,ROW()-VolLB+1):INDEX($CD:$CD,ROW()))*SQRT(12))</f>
        <v>0.0179904786235598</v>
      </c>
      <c r="CZ172" s="27" t="n">
        <f aca="false">IF(ROW()&lt;4+VolLB,"",STDEV(INDEX($CE:$CE,ROW()-VolLB+1):INDEX($CE:$CE,ROW()))*SQRT(12))</f>
        <v>0.0219131068801952</v>
      </c>
      <c r="DA172" s="27" t="n">
        <f aca="false">IF(ROW()&lt;4+VolLB,"",STDEV(INDEX($CF:$CF,ROW()-VolLB+1):INDEX($CF:$CF,ROW()))*SQRT(12))</f>
        <v>0.0198556267433548</v>
      </c>
      <c r="DB172" s="27" t="n">
        <f aca="false">IF(ROW()&lt;4+VolLB,"",STDEV(INDEX($CG:$CG,ROW()-VolLB+1):INDEX($CG:$CG,ROW()))*SQRT(12))</f>
        <v>0.0194919205240091</v>
      </c>
      <c r="DC172" s="26" t="n">
        <f aca="false">IF(OR(AR172=0,CH172="",CH172=0),0,AR172*MIN(MaxScal,TgtVol/CH172))</f>
        <v>0</v>
      </c>
      <c r="DD172" s="26" t="n">
        <f aca="false">IF(OR(AS172=0,CI172="",CI172=0),0,AS172*MIN(MaxScal,TgtVol/CI172))</f>
        <v>0.927498476201772</v>
      </c>
      <c r="DE172" s="26" t="n">
        <f aca="false">IF(OR(AT172=0,CJ172="",CJ172=0),0,AT172*MIN(MaxScal,TgtVol/CJ172))</f>
        <v>0</v>
      </c>
      <c r="DF172" s="26" t="n">
        <f aca="false">IF(OR(AU172=0,CK172="",CK172=0),0,AU172*MIN(MaxScal,TgtVol/CK172))</f>
        <v>0</v>
      </c>
      <c r="DG172" s="26" t="n">
        <f aca="false">IF(OR(AV172=0,CL172="",CL172=0),0,AV172*MIN(MaxScal,TgtVol/CL172))</f>
        <v>0</v>
      </c>
      <c r="DH172" s="26" t="n">
        <f aca="false">IF(OR(AW172=0,CM172="",CM172=0),0,AW172*MIN(MaxScal,TgtVol/CM172))</f>
        <v>0</v>
      </c>
      <c r="DI172" s="26" t="n">
        <f aca="false">IF(OR(AX172=0,CN172="",CN172=0),0,AX172*MIN(MaxScal,TgtVol/CN172))</f>
        <v>0.994852392504692</v>
      </c>
      <c r="DJ172" s="26" t="n">
        <f aca="false">IF(OR(AY172=0,CO172="",CO172=0),0,AY172*MIN(MaxScal,TgtVol/CO172))</f>
        <v>0</v>
      </c>
      <c r="DK172" s="26" t="n">
        <f aca="false">IF(OR(AZ172=0,CP172="",CP172=0),0,AZ172*MIN(MaxScal,TgtVol/CP172))</f>
        <v>0</v>
      </c>
      <c r="DL172" s="26" t="n">
        <f aca="false">IF(OR(BA172=0,CQ172="",CQ172=0),0,BA172*MIN(MaxScal,TgtVol/CQ172))</f>
        <v>0</v>
      </c>
      <c r="DM172" s="26" t="n">
        <f aca="false">IF(OR(BB172=0,CR172="",CR172=0),0,BB172*MIN(MaxScal,TgtVol/CR172))</f>
        <v>0</v>
      </c>
      <c r="DN172" s="26" t="n">
        <f aca="false">IF(OR(BC172=0,CS172="",CS172=0),0,BC172*MIN(MaxScal,TgtVol/CS172))</f>
        <v>0</v>
      </c>
      <c r="DO172" s="26" t="n">
        <f aca="false">IF(OR(BD172=0,CT172="",CT172=0),0,BD172*MIN(MaxScal,TgtVol/CT172))</f>
        <v>0</v>
      </c>
      <c r="DP172" s="26" t="n">
        <f aca="false">IF(OR(BE172=0,CU172="",CU172=0),0,BE172*MIN(MaxScal,TgtVol/CU172))</f>
        <v>0.850807673524561</v>
      </c>
      <c r="DQ172" s="26" t="n">
        <f aca="false">IF(OR(BF172=0,CV172="",CV172=0),0,BF172*MIN(MaxScal,TgtVol/CV172))</f>
        <v>1.22277164760506</v>
      </c>
      <c r="DR172" s="26" t="n">
        <f aca="false">IF(OR(BG172=0,CW172="",CW172=0),0,BG172*MIN(MaxScal,TgtVol/CW172))</f>
        <v>0</v>
      </c>
      <c r="DS172" s="26" t="n">
        <f aca="false">IF(OR(BH172=0,CX172="",CX172=0),0,BH172*MIN(MaxScal,TgtVol/CX172))</f>
        <v>0</v>
      </c>
      <c r="DT172" s="26" t="n">
        <f aca="false">IF(OR(BI172=0,CY172="",CY172=0),0,BI172*MIN(MaxScal,TgtVol/CY172))</f>
        <v>0</v>
      </c>
      <c r="DU172" s="26" t="n">
        <f aca="false">IF(OR(BJ172=0,CZ172="",CZ172=0),0,BJ172*MIN(MaxScal,TgtVol/CZ172))</f>
        <v>0</v>
      </c>
      <c r="DV172" s="26" t="n">
        <f aca="false">IF(OR(BK172=0,DA172="",DA172=0),0,BK172*MIN(MaxScal,TgtVol/DA172))</f>
        <v>0</v>
      </c>
      <c r="DW172" s="26" t="n">
        <f aca="false">IF(OR(BL172=0,DB172="",DB172=0),0,BL172*MIN(MaxScal,TgtVol/DB172))</f>
        <v>0</v>
      </c>
      <c r="DX172" s="28" t="n">
        <f aca="false">IFERROR(DC171*BM172,"")</f>
        <v>-0</v>
      </c>
      <c r="DY172" s="28" t="n">
        <f aca="false">IFERROR(DD171*BN172,"")</f>
        <v>-0.00765057361760916</v>
      </c>
      <c r="DZ172" s="28" t="n">
        <f aca="false">IFERROR(DE171*BO172,"")</f>
        <v>-0</v>
      </c>
      <c r="EA172" s="28" t="n">
        <f aca="false">IFERROR(DF171*BP172,"")</f>
        <v>-0</v>
      </c>
      <c r="EB172" s="28" t="n">
        <f aca="false">IFERROR(DG171*BQ172,"")</f>
        <v>-0</v>
      </c>
      <c r="EC172" s="28" t="n">
        <f aca="false">IFERROR(DH171*BR172,"")</f>
        <v>0</v>
      </c>
      <c r="ED172" s="28" t="n">
        <f aca="false">IFERROR(DI171*BS172,"")</f>
        <v>0.000396855798987895</v>
      </c>
      <c r="EE172" s="28" t="n">
        <f aca="false">IFERROR(DJ171*BT172,"")</f>
        <v>0</v>
      </c>
      <c r="EF172" s="28" t="n">
        <f aca="false">IFERROR(DK171*BU172,"")</f>
        <v>0</v>
      </c>
      <c r="EG172" s="28" t="n">
        <f aca="false">IFERROR(DL171*BV172,"")</f>
        <v>-0</v>
      </c>
      <c r="EH172" s="28" t="n">
        <f aca="false">IFERROR(DM171*BW172,"")</f>
        <v>-0</v>
      </c>
      <c r="EI172" s="28" t="n">
        <f aca="false">IFERROR(DN171*BX172,"")</f>
        <v>-0</v>
      </c>
      <c r="EJ172" s="28" t="n">
        <f aca="false">IFERROR(DO171*BY172,"")</f>
        <v>-0</v>
      </c>
      <c r="EK172" s="28" t="n">
        <f aca="false">IFERROR(DP171*BZ172,"")</f>
        <v>0</v>
      </c>
      <c r="EL172" s="28" t="n">
        <f aca="false">IFERROR(DQ171*CA172,"")</f>
        <v>-0.0077156172939229</v>
      </c>
      <c r="EM172" s="28" t="n">
        <f aca="false">IFERROR(DR171*CB172,"")</f>
        <v>-0</v>
      </c>
      <c r="EN172" s="28" t="n">
        <f aca="false">IFERROR(DS171*CC172,"")</f>
        <v>0</v>
      </c>
      <c r="EO172" s="28" t="n">
        <f aca="false">IFERROR(DT171*CD172,"")</f>
        <v>-0</v>
      </c>
      <c r="EP172" s="28" t="n">
        <f aca="false">IFERROR(DU171*CE172,"")</f>
        <v>0</v>
      </c>
      <c r="EQ172" s="28" t="n">
        <f aca="false">IFERROR(DV171*CF172,"")</f>
        <v>-0</v>
      </c>
      <c r="ER172" s="28" t="n">
        <f aca="false">IFERROR(DW171*CG172,"")</f>
        <v>-0</v>
      </c>
      <c r="ES172" s="28" t="n">
        <f aca="false">IF(ROW()=4,"",SUM(DX172:ER172))</f>
        <v>-0.0149693351125442</v>
      </c>
      <c r="ET172" s="29" t="n">
        <f aca="false">COUNTIF(AR172:BL172,"&gt;0")</f>
        <v>4</v>
      </c>
    </row>
    <row r="173" customFormat="false" ht="15" hidden="false" customHeight="false" outlineLevel="0" collapsed="false">
      <c r="A173" s="19" t="n">
        <v>43159</v>
      </c>
      <c r="B173" s="23" t="n">
        <f aca="false">ABS(Rates_Data!AD173-Rates_Data!AE173)</f>
        <v>0.2813</v>
      </c>
      <c r="C173" s="23" t="n">
        <f aca="false">ABS(Rates_Data!AD173-Rates_Data!AF173)</f>
        <v>0.927476470588236</v>
      </c>
      <c r="D173" s="23" t="n">
        <f aca="false">ABS(Rates_Data!AD173-Rates_Data!AG173)</f>
        <v>0.835194117647059</v>
      </c>
      <c r="E173" s="23" t="n">
        <f aca="false">ABS(Rates_Data!AD173-Rates_Data!AH173)</f>
        <v>0.651341176470588</v>
      </c>
      <c r="F173" s="23" t="n">
        <f aca="false">ABS(Rates_Data!AD173-Rates_Data!AI173)</f>
        <v>0.4162</v>
      </c>
      <c r="G173" s="23" t="n">
        <f aca="false">ABS(Rates_Data!AD173-Rates_Data!AJ173)</f>
        <v>0.6867</v>
      </c>
      <c r="H173" s="23" t="n">
        <f aca="false">ABS(Rates_Data!AE173-Rates_Data!AF173)</f>
        <v>0.646176470588235</v>
      </c>
      <c r="I173" s="23" t="n">
        <f aca="false">ABS(Rates_Data!AE173-Rates_Data!AG173)</f>
        <v>0.553894117647058</v>
      </c>
      <c r="J173" s="23" t="n">
        <f aca="false">ABS(Rates_Data!AE173-Rates_Data!AH173)</f>
        <v>0.370041176470588</v>
      </c>
      <c r="K173" s="23" t="n">
        <f aca="false">ABS(Rates_Data!AE173-Rates_Data!AI173)</f>
        <v>0.1349</v>
      </c>
      <c r="L173" s="23" t="n">
        <f aca="false">ABS(Rates_Data!AE173-Rates_Data!AJ173)</f>
        <v>0.968</v>
      </c>
      <c r="M173" s="23" t="n">
        <f aca="false">ABS(Rates_Data!AF173-Rates_Data!AG173)</f>
        <v>0.0922823529411768</v>
      </c>
      <c r="N173" s="23" t="n">
        <f aca="false">ABS(Rates_Data!AF173-Rates_Data!AH173)</f>
        <v>0.276135294117647</v>
      </c>
      <c r="O173" s="23" t="n">
        <f aca="false">ABS(Rates_Data!AF173-Rates_Data!AI173)</f>
        <v>0.511276470588235</v>
      </c>
      <c r="P173" s="23" t="n">
        <f aca="false">ABS(Rates_Data!AF173-Rates_Data!AJ173)</f>
        <v>1.61417647058824</v>
      </c>
      <c r="Q173" s="23" t="n">
        <f aca="false">ABS(Rates_Data!AG173-Rates_Data!AH173)</f>
        <v>0.18385294117647</v>
      </c>
      <c r="R173" s="23" t="n">
        <f aca="false">ABS(Rates_Data!AG173-Rates_Data!AI173)</f>
        <v>0.418994117647059</v>
      </c>
      <c r="S173" s="23" t="n">
        <f aca="false">ABS(Rates_Data!AG173-Rates_Data!AJ173)</f>
        <v>1.52189411764706</v>
      </c>
      <c r="T173" s="23" t="n">
        <f aca="false">ABS(Rates_Data!AH173-Rates_Data!AI173)</f>
        <v>0.235141176470588</v>
      </c>
      <c r="U173" s="23" t="n">
        <f aca="false">ABS(Rates_Data!AH173-Rates_Data!AJ173)</f>
        <v>1.33804117647059</v>
      </c>
      <c r="V173" s="23" t="n">
        <f aca="false">ABS(Rates_Data!AI173-Rates_Data!AJ173)</f>
        <v>1.1029</v>
      </c>
      <c r="W173" s="26" t="n">
        <f aca="false">IF(ROW()&lt;4+MinObs-1,"",IFERROR((B173-AVERAGE(B$4:B173))/STDEV(B$4:B173),""))</f>
        <v>-0.372126698311743</v>
      </c>
      <c r="X173" s="26" t="n">
        <f aca="false">IF(ROW()&lt;4+MinObs-1,"",IFERROR((C173-AVERAGE(C$4:C173))/STDEV(C$4:C173),""))</f>
        <v>1.67072286047614</v>
      </c>
      <c r="Y173" s="26" t="n">
        <f aca="false">IF(ROW()&lt;4+MinObs-1,"",IFERROR((D173-AVERAGE(D$4:D173))/STDEV(D$4:D173),""))</f>
        <v>0.779129853640057</v>
      </c>
      <c r="Z173" s="26" t="n">
        <f aca="false">IF(ROW()&lt;4+MinObs-1,"",IFERROR((E173-AVERAGE(E$4:E173))/STDEV(E$4:E173),""))</f>
        <v>0.136263754401387</v>
      </c>
      <c r="AA173" s="26" t="n">
        <f aca="false">IF(ROW()&lt;4+MinObs-1,"",IFERROR((F173-AVERAGE(F$4:F173))/STDEV(F$4:F173),""))</f>
        <v>-0.252567660424571</v>
      </c>
      <c r="AB173" s="26" t="n">
        <f aca="false">IF(ROW()&lt;4+MinObs-1,"",IFERROR((G173-AVERAGE(G$4:G173))/STDEV(G$4:G173),""))</f>
        <v>0.607939649721932</v>
      </c>
      <c r="AC173" s="26" t="n">
        <f aca="false">IF(ROW()&lt;4+MinObs-1,"",IFERROR((H173-AVERAGE(H$4:H173))/STDEV(H$4:H173),""))</f>
        <v>0.967536238349339</v>
      </c>
      <c r="AD173" s="26" t="n">
        <f aca="false">IF(ROW()&lt;4+MinObs-1,"",IFERROR((I173-AVERAGE(I$4:I173))/STDEV(I$4:I173),""))</f>
        <v>0.297723001029083</v>
      </c>
      <c r="AE173" s="26" t="n">
        <f aca="false">IF(ROW()&lt;4+MinObs-1,"",IFERROR((J173-AVERAGE(J$4:J173))/STDEV(J$4:J173),""))</f>
        <v>-0.369654948430834</v>
      </c>
      <c r="AF173" s="26" t="n">
        <f aca="false">IF(ROW()&lt;4+MinObs-1,"",IFERROR((K173-AVERAGE(K$4:K173))/STDEV(K$4:K173),""))</f>
        <v>-0.82860433449111</v>
      </c>
      <c r="AG173" s="26" t="n">
        <f aca="false">IF(ROW()&lt;4+MinObs-1,"",IFERROR((L173-AVERAGE(L$4:L173))/STDEV(L$4:L173),""))</f>
        <v>0.833862660620058</v>
      </c>
      <c r="AH173" s="26" t="n">
        <f aca="false">IF(ROW()&lt;4+MinObs-1,"",IFERROR((M173-AVERAGE(M$4:M173))/STDEV(M$4:M173),""))</f>
        <v>-0.869795759669173</v>
      </c>
      <c r="AI173" s="26" t="n">
        <f aca="false">IF(ROW()&lt;4+MinObs-1,"",IFERROR((N173-AVERAGE(N$4:N173))/STDEV(N$4:N173),""))</f>
        <v>-0.588365715420946</v>
      </c>
      <c r="AJ173" s="26" t="n">
        <f aca="false">IF(ROW()&lt;4+MinObs-1,"",IFERROR((O173-AVERAGE(O$4:O173))/STDEV(O$4:O173),""))</f>
        <v>0.110810321073985</v>
      </c>
      <c r="AK173" s="26" t="n">
        <f aca="false">IF(ROW()&lt;4+MinObs-1,"",IFERROR((P173-AVERAGE(P$4:P173))/STDEV(P$4:P173),""))</f>
        <v>2.68652970359732</v>
      </c>
      <c r="AL173" s="26" t="n">
        <f aca="false">IF(ROW()&lt;4+MinObs-1,"",IFERROR((Q173-AVERAGE(Q$4:Q173))/STDEV(Q$4:Q173),""))</f>
        <v>-0.594366326225664</v>
      </c>
      <c r="AM173" s="26" t="n">
        <f aca="false">IF(ROW()&lt;4+MinObs-1,"",IFERROR((R173-AVERAGE(R$4:R173))/STDEV(R$4:R173),""))</f>
        <v>-0.102198343799766</v>
      </c>
      <c r="AN173" s="26" t="n">
        <f aca="false">IF(ROW()&lt;4+MinObs-1,"",IFERROR((S173-AVERAGE(S$4:S173))/STDEV(S$4:S173),""))</f>
        <v>1.57821869970471</v>
      </c>
      <c r="AO173" s="26" t="n">
        <f aca="false">IF(ROW()&lt;4+MinObs-1,"",IFERROR((T173-AVERAGE(T$4:T173))/STDEV(T$4:T173),""))</f>
        <v>-0.952630231052132</v>
      </c>
      <c r="AP173" s="26" t="n">
        <f aca="false">IF(ROW()&lt;4+MinObs-1,"",IFERROR((U173-AVERAGE(U$4:U173))/STDEV(U$4:U173),""))</f>
        <v>1.42181849995605</v>
      </c>
      <c r="AQ173" s="26" t="n">
        <f aca="false">IF(ROW()&lt;4+MinObs-1,"",IFERROR((V173-AVERAGE(V$4:V173))/STDEV(V$4:V173),""))</f>
        <v>0.879593510233659</v>
      </c>
      <c r="AR173" s="26" t="n">
        <f aca="false">IF(W173="",0,IF(W173&gt;=z4,w4,IF(W173&gt;=z3,w3,IF(W173&gt;=zEntry,w2,IF(AND(W173&gt;=ExitZ,AR172&gt;0),w2,0)))))</f>
        <v>0</v>
      </c>
      <c r="AS173" s="26" t="n">
        <f aca="false">IF(X173="",0,IF(X173&gt;=z4,w4,IF(X173&gt;=z3,w3,IF(X173&gt;=zEntry,w2,IF(AND(X173&gt;=ExitZ,AS172&gt;0),w2,0)))))</f>
        <v>0</v>
      </c>
      <c r="AT173" s="26" t="n">
        <f aca="false">IF(Y173="",0,IF(Y173&gt;=z4,w4,IF(Y173&gt;=z3,w3,IF(Y173&gt;=zEntry,w2,IF(AND(Y173&gt;=ExitZ,AT172&gt;0),w2,0)))))</f>
        <v>0</v>
      </c>
      <c r="AU173" s="26" t="n">
        <f aca="false">IF(Z173="",0,IF(Z173&gt;=z4,w4,IF(Z173&gt;=z3,w3,IF(Z173&gt;=zEntry,w2,IF(AND(Z173&gt;=ExitZ,AU172&gt;0),w2,0)))))</f>
        <v>0</v>
      </c>
      <c r="AV173" s="26" t="n">
        <f aca="false">IF(AA173="",0,IF(AA173&gt;=z4,w4,IF(AA173&gt;=z3,w3,IF(AA173&gt;=zEntry,w2,IF(AND(AA173&gt;=ExitZ,AV172&gt;0),w2,0)))))</f>
        <v>0</v>
      </c>
      <c r="AW173" s="26" t="n">
        <f aca="false">IF(AB173="",0,IF(AB173&gt;=z4,w4,IF(AB173&gt;=z3,w3,IF(AB173&gt;=zEntry,w2,IF(AND(AB173&gt;=ExitZ,AW172&gt;0),w2,0)))))</f>
        <v>0</v>
      </c>
      <c r="AX173" s="26" t="n">
        <f aca="false">IF(AC173="",0,IF(AC173&gt;=z4,w4,IF(AC173&gt;=z3,w3,IF(AC173&gt;=zEntry,w2,IF(AND(AC173&gt;=ExitZ,AX172&gt;0),w2,0)))))</f>
        <v>0</v>
      </c>
      <c r="AY173" s="26" t="n">
        <f aca="false">IF(AD173="",0,IF(AD173&gt;=z4,w4,IF(AD173&gt;=z3,w3,IF(AD173&gt;=zEntry,w2,IF(AND(AD173&gt;=ExitZ,AY172&gt;0),w2,0)))))</f>
        <v>0</v>
      </c>
      <c r="AZ173" s="26" t="n">
        <f aca="false">IF(AE173="",0,IF(AE173&gt;=z4,w4,IF(AE173&gt;=z3,w3,IF(AE173&gt;=zEntry,w2,IF(AND(AE173&gt;=ExitZ,AZ172&gt;0),w2,0)))))</f>
        <v>0</v>
      </c>
      <c r="BA173" s="26" t="n">
        <f aca="false">IF(AF173="",0,IF(AF173&gt;=z4,w4,IF(AF173&gt;=z3,w3,IF(AF173&gt;=zEntry,w2,IF(AND(AF173&gt;=ExitZ,BA172&gt;0),w2,0)))))</f>
        <v>0</v>
      </c>
      <c r="BB173" s="26" t="n">
        <f aca="false">IF(AG173="",0,IF(AG173&gt;=z4,w4,IF(AG173&gt;=z3,w3,IF(AG173&gt;=zEntry,w2,IF(AND(AG173&gt;=ExitZ,BB172&gt;0),w2,0)))))</f>
        <v>0</v>
      </c>
      <c r="BC173" s="26" t="n">
        <f aca="false">IF(AH173="",0,IF(AH173&gt;=z4,w4,IF(AH173&gt;=z3,w3,IF(AH173&gt;=zEntry,w2,IF(AND(AH173&gt;=ExitZ,BC172&gt;0),w2,0)))))</f>
        <v>0</v>
      </c>
      <c r="BD173" s="26" t="n">
        <f aca="false">IF(AI173="",0,IF(AI173&gt;=z4,w4,IF(AI173&gt;=z3,w3,IF(AI173&gt;=zEntry,w2,IF(AND(AI173&gt;=ExitZ,BD172&gt;0),w2,0)))))</f>
        <v>0</v>
      </c>
      <c r="BE173" s="26" t="n">
        <f aca="false">IF(AJ173="",0,IF(AJ173&gt;=z4,w4,IF(AJ173&gt;=z3,w3,IF(AJ173&gt;=zEntry,w2,IF(AND(AJ173&gt;=ExitZ,BE172&gt;0),w2,0)))))</f>
        <v>0</v>
      </c>
      <c r="BF173" s="26" t="n">
        <f aca="false">IF(AK173="",0,IF(AK173&gt;=z4,w4,IF(AK173&gt;=z3,w3,IF(AK173&gt;=zEntry,w2,IF(AND(AK173&gt;=ExitZ,BF172&gt;0),w2,0)))))</f>
        <v>1</v>
      </c>
      <c r="BG173" s="26" t="n">
        <f aca="false">IF(AL173="",0,IF(AL173&gt;=z4,w4,IF(AL173&gt;=z3,w3,IF(AL173&gt;=zEntry,w2,IF(AND(AL173&gt;=ExitZ,BG172&gt;0),w2,0)))))</f>
        <v>0</v>
      </c>
      <c r="BH173" s="26" t="n">
        <f aca="false">IF(AM173="",0,IF(AM173&gt;=z4,w4,IF(AM173&gt;=z3,w3,IF(AM173&gt;=zEntry,w2,IF(AND(AM173&gt;=ExitZ,BH172&gt;0),w2,0)))))</f>
        <v>0</v>
      </c>
      <c r="BI173" s="26" t="n">
        <f aca="false">IF(AN173="",0,IF(AN173&gt;=z4,w4,IF(AN173&gt;=z3,w3,IF(AN173&gt;=zEntry,w2,IF(AND(AN173&gt;=ExitZ,BI172&gt;0),w2,0)))))</f>
        <v>0</v>
      </c>
      <c r="BJ173" s="26" t="n">
        <f aca="false">IF(AO173="",0,IF(AO173&gt;=z4,w4,IF(AO173&gt;=z3,w3,IF(AO173&gt;=zEntry,w2,IF(AND(AO173&gt;=ExitZ,BJ172&gt;0),w2,0)))))</f>
        <v>0</v>
      </c>
      <c r="BK173" s="26" t="n">
        <f aca="false">IF(AP173="",0,IF(AP173&gt;=z4,w4,IF(AP173&gt;=z3,w3,IF(AP173&gt;=zEntry,w2,IF(AND(AP173&gt;=ExitZ,BK172&gt;0),w2,0)))))</f>
        <v>0</v>
      </c>
      <c r="BL173" s="26" t="n">
        <f aca="false">IF(AQ173="",0,IF(AQ173&gt;=z4,w4,IF(AQ173&gt;=z3,w3,IF(AQ173&gt;=zEntry,w2,IF(AND(AQ173&gt;=ExitZ,BL172&gt;0),w2,0)))))</f>
        <v>0</v>
      </c>
      <c r="BM173" s="23" t="n">
        <f aca="false">IF(Rates_Data!AD172&gt;=Rates_Data!AE172,Rates_Data!AK173-Rates_Data!AL173,Rates_Data!AL173-Rates_Data!AK173)</f>
        <v>0.00114000000000001</v>
      </c>
      <c r="BN173" s="23" t="n">
        <f aca="false">IF(Rates_Data!AD172&gt;=Rates_Data!AF172,Rates_Data!AK173-Rates_Data!AM173,Rates_Data!AM173-Rates_Data!AK173)</f>
        <v>0.004807</v>
      </c>
      <c r="BO173" s="23" t="n">
        <f aca="false">IF(Rates_Data!AD172&gt;=Rates_Data!AG172,Rates_Data!AK173-Rates_Data!AN173,Rates_Data!AN173-Rates_Data!AK173)</f>
        <v>-0.002793</v>
      </c>
      <c r="BP173" s="23" t="n">
        <f aca="false">IF(Rates_Data!AD172&gt;=Rates_Data!AH172,Rates_Data!AK173-Rates_Data!AO173,Rates_Data!AO173-Rates_Data!AK173)</f>
        <v>-0.00387599999999999</v>
      </c>
      <c r="BQ173" s="23" t="n">
        <f aca="false">IF(Rates_Data!AD172&gt;=Rates_Data!AI172,Rates_Data!AK173-Rates_Data!AP173,Rates_Data!AP173-Rates_Data!AK173)</f>
        <v>-0.000512999999999996</v>
      </c>
      <c r="BR173" s="23" t="n">
        <f aca="false">IF(Rates_Data!AD172&gt;=Rates_Data!AJ172,Rates_Data!AK173-Rates_Data!AQ173,Rates_Data!AQ173-Rates_Data!AK173)</f>
        <v>0.00311599999999999</v>
      </c>
      <c r="BS173" s="23" t="n">
        <f aca="false">IF(Rates_Data!AE172&gt;=Rates_Data!AF172,Rates_Data!AL173-Rates_Data!AM173,Rates_Data!AM173-Rates_Data!AL173)</f>
        <v>0.00366699999999999</v>
      </c>
      <c r="BT173" s="23" t="n">
        <f aca="false">IF(Rates_Data!AE172&gt;=Rates_Data!AG172,Rates_Data!AL173-Rates_Data!AN173,Rates_Data!AN173-Rates_Data!AL173)</f>
        <v>-0.00393300000000001</v>
      </c>
      <c r="BU173" s="23" t="n">
        <f aca="false">IF(Rates_Data!AE172&gt;=Rates_Data!AH172,Rates_Data!AL173-Rates_Data!AO173,Rates_Data!AO173-Rates_Data!AL173)</f>
        <v>-0.005016</v>
      </c>
      <c r="BV173" s="23" t="n">
        <f aca="false">IF(Rates_Data!AE172&gt;=Rates_Data!AI172,Rates_Data!AL173-Rates_Data!AP173,Rates_Data!AP173-Rates_Data!AL173)</f>
        <v>0.00165300000000001</v>
      </c>
      <c r="BW173" s="23" t="n">
        <f aca="false">IF(Rates_Data!AE172&gt;=Rates_Data!AJ172,Rates_Data!AL173-Rates_Data!AQ173,Rates_Data!AQ173-Rates_Data!AL173)</f>
        <v>0.004256</v>
      </c>
      <c r="BX173" s="23" t="n">
        <f aca="false">IF(Rates_Data!AF172&gt;=Rates_Data!AG172,Rates_Data!AM173-Rates_Data!AN173,Rates_Data!AN173-Rates_Data!AM173)</f>
        <v>0.0076</v>
      </c>
      <c r="BY173" s="23" t="n">
        <f aca="false">IF(Rates_Data!AF172&gt;=Rates_Data!AH172,Rates_Data!AM173-Rates_Data!AO173,Rates_Data!AO173-Rates_Data!AM173)</f>
        <v>0.008683</v>
      </c>
      <c r="BZ173" s="23" t="n">
        <f aca="false">IF(Rates_Data!AF172&gt;=Rates_Data!AI172,Rates_Data!AM173-Rates_Data!AP173,Rates_Data!AP173-Rates_Data!AM173)</f>
        <v>0.00532</v>
      </c>
      <c r="CA173" s="23" t="n">
        <f aca="false">IF(Rates_Data!AF172&gt;=Rates_Data!AJ172,Rates_Data!AM173-Rates_Data!AQ173,Rates_Data!AQ173-Rates_Data!AM173)</f>
        <v>0.007923</v>
      </c>
      <c r="CB173" s="23" t="n">
        <f aca="false">IF(Rates_Data!AG172&gt;=Rates_Data!AH172,Rates_Data!AN173-Rates_Data!AO173,Rates_Data!AO173-Rates_Data!AN173)</f>
        <v>0.001083</v>
      </c>
      <c r="CC173" s="23" t="n">
        <f aca="false">IF(Rates_Data!AG172&gt;=Rates_Data!AI172,Rates_Data!AN173-Rates_Data!AP173,Rates_Data!AP173-Rates_Data!AN173)</f>
        <v>-0.00228</v>
      </c>
      <c r="CD173" s="23" t="n">
        <f aca="false">IF(Rates_Data!AG172&gt;=Rates_Data!AJ172,Rates_Data!AN173-Rates_Data!AQ173,Rates_Data!AQ173-Rates_Data!AN173)</f>
        <v>0.000322999999999998</v>
      </c>
      <c r="CE173" s="23" t="n">
        <f aca="false">IF(Rates_Data!AH172&gt;=Rates_Data!AI172,Rates_Data!AO173-Rates_Data!AP173,Rates_Data!AP173-Rates_Data!AO173)</f>
        <v>-0.003363</v>
      </c>
      <c r="CF173" s="23" t="n">
        <f aca="false">IF(Rates_Data!AH172&gt;=Rates_Data!AJ172,Rates_Data!AO173-Rates_Data!AQ173,Rates_Data!AQ173-Rates_Data!AO173)</f>
        <v>-0.00076</v>
      </c>
      <c r="CG173" s="23" t="n">
        <f aca="false">IF(Rates_Data!AI172&gt;=Rates_Data!AJ172,Rates_Data!AP173-Rates_Data!AQ173,Rates_Data!AQ173-Rates_Data!AP173)</f>
        <v>0.002603</v>
      </c>
      <c r="CH173" s="27" t="n">
        <f aca="false">IF(ROW()&lt;4+VolLB,"",STDEV(INDEX($BM:$BM,ROW()-VolLB+1):INDEX($BM:$BM,ROW()))*SQRT(12))</f>
        <v>0.0205964810038719</v>
      </c>
      <c r="CI173" s="27" t="n">
        <f aca="false">IF(ROW()&lt;4+VolLB,"",STDEV(INDEX($BN:$BN,ROW()-VolLB+1):INDEX($BN:$BN,ROW()))*SQRT(12))</f>
        <v>0.0216239232093047</v>
      </c>
      <c r="CJ173" s="27" t="n">
        <f aca="false">IF(ROW()&lt;4+VolLB,"",STDEV(INDEX($BO:$BO,ROW()-VolLB+1):INDEX($BO:$BO,ROW()))*SQRT(12))</f>
        <v>0.0220191872009499</v>
      </c>
      <c r="CK173" s="27" t="n">
        <f aca="false">IF(ROW()&lt;4+VolLB,"",STDEV(INDEX($BP:$BP,ROW()-VolLB+1):INDEX($BP:$BP,ROW()))*SQRT(12))</f>
        <v>0.0233607810116912</v>
      </c>
      <c r="CL173" s="27" t="n">
        <f aca="false">IF(ROW()&lt;4+VolLB,"",STDEV(INDEX($BQ:$BQ,ROW()-VolLB+1):INDEX($BQ:$BQ,ROW()))*SQRT(12))</f>
        <v>0.0227078182909176</v>
      </c>
      <c r="CM173" s="27" t="n">
        <f aca="false">IF(ROW()&lt;4+VolLB,"",STDEV(INDEX($BR:$BR,ROW()-VolLB+1):INDEX($BR:$BR,ROW()))*SQRT(12))</f>
        <v>0.024789854733434</v>
      </c>
      <c r="CN173" s="27" t="n">
        <f aca="false">IF(ROW()&lt;4+VolLB,"",STDEV(INDEX($BS:$BS,ROW()-VolLB+1):INDEX($BS:$BS,ROW()))*SQRT(12))</f>
        <v>0.0194540804670652</v>
      </c>
      <c r="CO173" s="27" t="n">
        <f aca="false">IF(ROW()&lt;4+VolLB,"",STDEV(INDEX($BT:$BT,ROW()-VolLB+1):INDEX($BT:$BT,ROW()))*SQRT(12))</f>
        <v>0.0203897616555817</v>
      </c>
      <c r="CP173" s="27" t="n">
        <f aca="false">IF(ROW()&lt;4+VolLB,"",STDEV(INDEX($BU:$BU,ROW()-VolLB+1):INDEX($BU:$BU,ROW()))*SQRT(12))</f>
        <v>0.022044490905353</v>
      </c>
      <c r="CQ173" s="27" t="n">
        <f aca="false">IF(ROW()&lt;4+VolLB,"",STDEV(INDEX($BV:$BV,ROW()-VolLB+1):INDEX($BV:$BV,ROW()))*SQRT(12))</f>
        <v>0.017337415299206</v>
      </c>
      <c r="CR173" s="27" t="n">
        <f aca="false">IF(ROW()&lt;4+VolLB,"",STDEV(INDEX($BW:$BW,ROW()-VolLB+1):INDEX($BW:$BW,ROW()))*SQRT(12))</f>
        <v>0.016833393002063</v>
      </c>
      <c r="CS173" s="27" t="n">
        <f aca="false">IF(ROW()&lt;4+VolLB,"",STDEV(INDEX($BX:$BX,ROW()-VolLB+1):INDEX($BX:$BX,ROW()))*SQRT(12))</f>
        <v>0.0194072793301895</v>
      </c>
      <c r="CT173" s="27" t="n">
        <f aca="false">IF(ROW()&lt;4+VolLB,"",STDEV(INDEX($BY:$BY,ROW()-VolLB+1):INDEX($BY:$BY,ROW()))*SQRT(12))</f>
        <v>0.0229236772584073</v>
      </c>
      <c r="CU173" s="27" t="n">
        <f aca="false">IF(ROW()&lt;4+VolLB,"",STDEV(INDEX($BZ:$BZ,ROW()-VolLB+1):INDEX($BZ:$BZ,ROW()))*SQRT(12))</f>
        <v>0.0236892218280603</v>
      </c>
      <c r="CV173" s="27" t="n">
        <f aca="false">IF(ROW()&lt;4+VolLB,"",STDEV(INDEX($CA:$CA,ROW()-VolLB+1):INDEX($CA:$CA,ROW()))*SQRT(12))</f>
        <v>0.0240191862111858</v>
      </c>
      <c r="CW173" s="27" t="n">
        <f aca="false">IF(ROW()&lt;4+VolLB,"",STDEV(INDEX($CB:$CB,ROW()-VolLB+1):INDEX($CB:$CB,ROW()))*SQRT(12))</f>
        <v>0.0205591538317167</v>
      </c>
      <c r="CX173" s="27" t="n">
        <f aca="false">IF(ROW()&lt;4+VolLB,"",STDEV(INDEX($CC:$CC,ROW()-VolLB+1):INDEX($CC:$CC,ROW()))*SQRT(12))</f>
        <v>0.0182092629957288</v>
      </c>
      <c r="CY173" s="27" t="n">
        <f aca="false">IF(ROW()&lt;4+VolLB,"",STDEV(INDEX($CD:$CD,ROW()-VolLB+1):INDEX($CD:$CD,ROW()))*SQRT(12))</f>
        <v>0.017870710997927</v>
      </c>
      <c r="CZ173" s="27" t="n">
        <f aca="false">IF(ROW()&lt;4+VolLB,"",STDEV(INDEX($CE:$CE,ROW()-VolLB+1):INDEX($CE:$CE,ROW()))*SQRT(12))</f>
        <v>0.0215772033396802</v>
      </c>
      <c r="DA173" s="27" t="n">
        <f aca="false">IF(ROW()&lt;4+VolLB,"",STDEV(INDEX($CF:$CF,ROW()-VolLB+1):INDEX($CF:$CF,ROW()))*SQRT(12))</f>
        <v>0.0198237597519936</v>
      </c>
      <c r="DB173" s="27" t="n">
        <f aca="false">IF(ROW()&lt;4+VolLB,"",STDEV(INDEX($CG:$CG,ROW()-VolLB+1):INDEX($CG:$CG,ROW()))*SQRT(12))</f>
        <v>0.0187179860271955</v>
      </c>
      <c r="DC173" s="26" t="n">
        <f aca="false">IF(OR(AR173=0,CH173="",CH173=0),0,AR173*MIN(MaxScal,TgtVol/CH173))</f>
        <v>0</v>
      </c>
      <c r="DD173" s="26" t="n">
        <f aca="false">IF(OR(AS173=0,CI173="",CI173=0),0,AS173*MIN(MaxScal,TgtVol/CI173))</f>
        <v>0</v>
      </c>
      <c r="DE173" s="26" t="n">
        <f aca="false">IF(OR(AT173=0,CJ173="",CJ173=0),0,AT173*MIN(MaxScal,TgtVol/CJ173))</f>
        <v>0</v>
      </c>
      <c r="DF173" s="26" t="n">
        <f aca="false">IF(OR(AU173=0,CK173="",CK173=0),0,AU173*MIN(MaxScal,TgtVol/CK173))</f>
        <v>0</v>
      </c>
      <c r="DG173" s="26" t="n">
        <f aca="false">IF(OR(AV173=0,CL173="",CL173=0),0,AV173*MIN(MaxScal,TgtVol/CL173))</f>
        <v>0</v>
      </c>
      <c r="DH173" s="26" t="n">
        <f aca="false">IF(OR(AW173=0,CM173="",CM173=0),0,AW173*MIN(MaxScal,TgtVol/CM173))</f>
        <v>0</v>
      </c>
      <c r="DI173" s="26" t="n">
        <f aca="false">IF(OR(AX173=0,CN173="",CN173=0),0,AX173*MIN(MaxScal,TgtVol/CN173))</f>
        <v>0</v>
      </c>
      <c r="DJ173" s="26" t="n">
        <f aca="false">IF(OR(AY173=0,CO173="",CO173=0),0,AY173*MIN(MaxScal,TgtVol/CO173))</f>
        <v>0</v>
      </c>
      <c r="DK173" s="26" t="n">
        <f aca="false">IF(OR(AZ173=0,CP173="",CP173=0),0,AZ173*MIN(MaxScal,TgtVol/CP173))</f>
        <v>0</v>
      </c>
      <c r="DL173" s="26" t="n">
        <f aca="false">IF(OR(BA173=0,CQ173="",CQ173=0),0,BA173*MIN(MaxScal,TgtVol/CQ173))</f>
        <v>0</v>
      </c>
      <c r="DM173" s="26" t="n">
        <f aca="false">IF(OR(BB173=0,CR173="",CR173=0),0,BB173*MIN(MaxScal,TgtVol/CR173))</f>
        <v>0</v>
      </c>
      <c r="DN173" s="26" t="n">
        <f aca="false">IF(OR(BC173=0,CS173="",CS173=0),0,BC173*MIN(MaxScal,TgtVol/CS173))</f>
        <v>0</v>
      </c>
      <c r="DO173" s="26" t="n">
        <f aca="false">IF(OR(BD173=0,CT173="",CT173=0),0,BD173*MIN(MaxScal,TgtVol/CT173))</f>
        <v>0</v>
      </c>
      <c r="DP173" s="26" t="n">
        <f aca="false">IF(OR(BE173=0,CU173="",CU173=0),0,BE173*MIN(MaxScal,TgtVol/CU173))</f>
        <v>0</v>
      </c>
      <c r="DQ173" s="26" t="n">
        <f aca="false">IF(OR(BF173=0,CV173="",CV173=0),0,BF173*MIN(MaxScal,TgtVol/CV173))</f>
        <v>0.832667677587092</v>
      </c>
      <c r="DR173" s="26" t="n">
        <f aca="false">IF(OR(BG173=0,CW173="",CW173=0),0,BG173*MIN(MaxScal,TgtVol/CW173))</f>
        <v>0</v>
      </c>
      <c r="DS173" s="26" t="n">
        <f aca="false">IF(OR(BH173=0,CX173="",CX173=0),0,BH173*MIN(MaxScal,TgtVol/CX173))</f>
        <v>0</v>
      </c>
      <c r="DT173" s="26" t="n">
        <f aca="false">IF(OR(BI173=0,CY173="",CY173=0),0,BI173*MIN(MaxScal,TgtVol/CY173))</f>
        <v>0</v>
      </c>
      <c r="DU173" s="26" t="n">
        <f aca="false">IF(OR(BJ173=0,CZ173="",CZ173=0),0,BJ173*MIN(MaxScal,TgtVol/CZ173))</f>
        <v>0</v>
      </c>
      <c r="DV173" s="26" t="n">
        <f aca="false">IF(OR(BK173=0,DA173="",DA173=0),0,BK173*MIN(MaxScal,TgtVol/DA173))</f>
        <v>0</v>
      </c>
      <c r="DW173" s="26" t="n">
        <f aca="false">IF(OR(BL173=0,DB173="",DB173=0),0,BL173*MIN(MaxScal,TgtVol/DB173))</f>
        <v>0</v>
      </c>
      <c r="DX173" s="28" t="n">
        <f aca="false">IFERROR(DC172*BM173,"")</f>
        <v>0</v>
      </c>
      <c r="DY173" s="28" t="n">
        <f aca="false">IFERROR(DD172*BN173,"")</f>
        <v>0.00445848517510192</v>
      </c>
      <c r="DZ173" s="28" t="n">
        <f aca="false">IFERROR(DE172*BO173,"")</f>
        <v>-0</v>
      </c>
      <c r="EA173" s="28" t="n">
        <f aca="false">IFERROR(DF172*BP173,"")</f>
        <v>-0</v>
      </c>
      <c r="EB173" s="28" t="n">
        <f aca="false">IFERROR(DG172*BQ173,"")</f>
        <v>-0</v>
      </c>
      <c r="EC173" s="28" t="n">
        <f aca="false">IFERROR(DH172*BR173,"")</f>
        <v>0</v>
      </c>
      <c r="ED173" s="28" t="n">
        <f aca="false">IFERROR(DI172*BS173,"")</f>
        <v>0.0036481237233147</v>
      </c>
      <c r="EE173" s="28" t="n">
        <f aca="false">IFERROR(DJ172*BT173,"")</f>
        <v>-0</v>
      </c>
      <c r="EF173" s="28" t="n">
        <f aca="false">IFERROR(DK172*BU173,"")</f>
        <v>-0</v>
      </c>
      <c r="EG173" s="28" t="n">
        <f aca="false">IFERROR(DL172*BV173,"")</f>
        <v>0</v>
      </c>
      <c r="EH173" s="28" t="n">
        <f aca="false">IFERROR(DM172*BW173,"")</f>
        <v>0</v>
      </c>
      <c r="EI173" s="28" t="n">
        <f aca="false">IFERROR(DN172*BX173,"")</f>
        <v>0</v>
      </c>
      <c r="EJ173" s="28" t="n">
        <f aca="false">IFERROR(DO172*BY173,"")</f>
        <v>0</v>
      </c>
      <c r="EK173" s="28" t="n">
        <f aca="false">IFERROR(DP172*BZ173,"")</f>
        <v>0.00452629682315066</v>
      </c>
      <c r="EL173" s="28" t="n">
        <f aca="false">IFERROR(DQ172*CA173,"")</f>
        <v>0.00968801976397486</v>
      </c>
      <c r="EM173" s="28" t="n">
        <f aca="false">IFERROR(DR172*CB173,"")</f>
        <v>0</v>
      </c>
      <c r="EN173" s="28" t="n">
        <f aca="false">IFERROR(DS172*CC173,"")</f>
        <v>-0</v>
      </c>
      <c r="EO173" s="28" t="n">
        <f aca="false">IFERROR(DT172*CD173,"")</f>
        <v>0</v>
      </c>
      <c r="EP173" s="28" t="n">
        <f aca="false">IFERROR(DU172*CE173,"")</f>
        <v>-0</v>
      </c>
      <c r="EQ173" s="28" t="n">
        <f aca="false">IFERROR(DV172*CF173,"")</f>
        <v>-0</v>
      </c>
      <c r="ER173" s="28" t="n">
        <f aca="false">IFERROR(DW172*CG173,"")</f>
        <v>0</v>
      </c>
      <c r="ES173" s="28" t="n">
        <f aca="false">IF(ROW()=4,"",SUM(DX173:ER173))</f>
        <v>0.0223209254855421</v>
      </c>
      <c r="ET173" s="29" t="n">
        <f aca="false">COUNTIF(AR173:BL173,"&gt;0")</f>
        <v>1</v>
      </c>
    </row>
    <row r="174" customFormat="false" ht="15" hidden="false" customHeight="false" outlineLevel="0" collapsed="false">
      <c r="A174" s="19" t="n">
        <v>43190</v>
      </c>
      <c r="B174" s="23" t="n">
        <f aca="false">ABS(Rates_Data!AD174-Rates_Data!AE174)</f>
        <v>0.424801169590643</v>
      </c>
      <c r="C174" s="23" t="n">
        <f aca="false">ABS(Rates_Data!AD174-Rates_Data!AF174)</f>
        <v>0.822637426900585</v>
      </c>
      <c r="D174" s="23" t="n">
        <f aca="false">ABS(Rates_Data!AD174-Rates_Data!AG174)</f>
        <v>0.5976783625731</v>
      </c>
      <c r="E174" s="23" t="n">
        <f aca="false">ABS(Rates_Data!AD174-Rates_Data!AH174)</f>
        <v>0.730046783625731</v>
      </c>
      <c r="F174" s="23" t="n">
        <f aca="false">ABS(Rates_Data!AD174-Rates_Data!AI174)</f>
        <v>0.364058479532164</v>
      </c>
      <c r="G174" s="23" t="n">
        <f aca="false">ABS(Rates_Data!AD174-Rates_Data!AJ174)</f>
        <v>0.673736842105263</v>
      </c>
      <c r="H174" s="23" t="n">
        <f aca="false">ABS(Rates_Data!AE174-Rates_Data!AF174)</f>
        <v>0.397836257309941</v>
      </c>
      <c r="I174" s="23" t="n">
        <f aca="false">ABS(Rates_Data!AE174-Rates_Data!AG174)</f>
        <v>0.172877192982456</v>
      </c>
      <c r="J174" s="23" t="n">
        <f aca="false">ABS(Rates_Data!AE174-Rates_Data!AH174)</f>
        <v>0.305245614035088</v>
      </c>
      <c r="K174" s="23" t="n">
        <f aca="false">ABS(Rates_Data!AE174-Rates_Data!AI174)</f>
        <v>0.0607426900584796</v>
      </c>
      <c r="L174" s="23" t="n">
        <f aca="false">ABS(Rates_Data!AE174-Rates_Data!AJ174)</f>
        <v>1.09853801169591</v>
      </c>
      <c r="M174" s="23" t="n">
        <f aca="false">ABS(Rates_Data!AF174-Rates_Data!AG174)</f>
        <v>0.224959064327485</v>
      </c>
      <c r="N174" s="23" t="n">
        <f aca="false">ABS(Rates_Data!AF174-Rates_Data!AH174)</f>
        <v>0.0925906432748537</v>
      </c>
      <c r="O174" s="23" t="n">
        <f aca="false">ABS(Rates_Data!AF174-Rates_Data!AI174)</f>
        <v>0.458578947368421</v>
      </c>
      <c r="P174" s="23" t="n">
        <f aca="false">ABS(Rates_Data!AF174-Rates_Data!AJ174)</f>
        <v>1.49637426900585</v>
      </c>
      <c r="Q174" s="23" t="n">
        <f aca="false">ABS(Rates_Data!AG174-Rates_Data!AH174)</f>
        <v>0.132368421052632</v>
      </c>
      <c r="R174" s="23" t="n">
        <f aca="false">ABS(Rates_Data!AG174-Rates_Data!AI174)</f>
        <v>0.233619883040936</v>
      </c>
      <c r="S174" s="23" t="n">
        <f aca="false">ABS(Rates_Data!AG174-Rates_Data!AJ174)</f>
        <v>1.27141520467836</v>
      </c>
      <c r="T174" s="23" t="n">
        <f aca="false">ABS(Rates_Data!AH174-Rates_Data!AI174)</f>
        <v>0.365988304093567</v>
      </c>
      <c r="U174" s="23" t="n">
        <f aca="false">ABS(Rates_Data!AH174-Rates_Data!AJ174)</f>
        <v>1.40378362573099</v>
      </c>
      <c r="V174" s="23" t="n">
        <f aca="false">ABS(Rates_Data!AI174-Rates_Data!AJ174)</f>
        <v>1.03779532163743</v>
      </c>
      <c r="W174" s="26" t="n">
        <f aca="false">IF(ROW()&lt;4+MinObs-1,"",IFERROR((B174-AVERAGE(B$4:B174))/STDEV(B$4:B174),""))</f>
        <v>0.0980188469387935</v>
      </c>
      <c r="X174" s="26" t="n">
        <f aca="false">IF(ROW()&lt;4+MinObs-1,"",IFERROR((C174-AVERAGE(C$4:C174))/STDEV(C$4:C174),""))</f>
        <v>1.34257617661184</v>
      </c>
      <c r="Y174" s="26" t="n">
        <f aca="false">IF(ROW()&lt;4+MinObs-1,"",IFERROR((D174-AVERAGE(D$4:D174))/STDEV(D$4:D174),""))</f>
        <v>0.231401501237269</v>
      </c>
      <c r="Z174" s="26" t="n">
        <f aca="false">IF(ROW()&lt;4+MinObs-1,"",IFERROR((E174-AVERAGE(E$4:E174))/STDEV(E$4:E174),""))</f>
        <v>0.323018727308672</v>
      </c>
      <c r="AA174" s="26" t="n">
        <f aca="false">IF(ROW()&lt;4+MinObs-1,"",IFERROR((F174-AVERAGE(F$4:F174))/STDEV(F$4:F174),""))</f>
        <v>-0.381291453133677</v>
      </c>
      <c r="AB174" s="26" t="n">
        <f aca="false">IF(ROW()&lt;4+MinObs-1,"",IFERROR((G174-AVERAGE(G$4:G174))/STDEV(G$4:G174),""))</f>
        <v>0.569378931829834</v>
      </c>
      <c r="AC174" s="26" t="n">
        <f aca="false">IF(ROW()&lt;4+MinObs-1,"",IFERROR((H174-AVERAGE(H$4:H174))/STDEV(H$4:H174),""))</f>
        <v>0.0925269875728569</v>
      </c>
      <c r="AD174" s="26" t="n">
        <f aca="false">IF(ROW()&lt;4+MinObs-1,"",IFERROR((I174-AVERAGE(I$4:I174))/STDEV(I$4:I174),""))</f>
        <v>-0.650522582233644</v>
      </c>
      <c r="AE174" s="26" t="n">
        <f aca="false">IF(ROW()&lt;4+MinObs-1,"",IFERROR((J174-AVERAGE(J$4:J174))/STDEV(J$4:J174),""))</f>
        <v>-0.569749316723526</v>
      </c>
      <c r="AF174" s="26" t="n">
        <f aca="false">IF(ROW()&lt;4+MinObs-1,"",IFERROR((K174-AVERAGE(K$4:K174))/STDEV(K$4:K174),""))</f>
        <v>-1.01353412861971</v>
      </c>
      <c r="AG174" s="26" t="n">
        <f aca="false">IF(ROW()&lt;4+MinObs-1,"",IFERROR((L174-AVERAGE(L$4:L174))/STDEV(L$4:L174),""))</f>
        <v>1.09829774451365</v>
      </c>
      <c r="AH174" s="26" t="n">
        <f aca="false">IF(ROW()&lt;4+MinObs-1,"",IFERROR((M174-AVERAGE(M$4:M174))/STDEV(M$4:M174),""))</f>
        <v>-0.554454444257131</v>
      </c>
      <c r="AI174" s="26" t="n">
        <f aca="false">IF(ROW()&lt;4+MinObs-1,"",IFERROR((N174-AVERAGE(N$4:N174))/STDEV(N$4:N174),""))</f>
        <v>-1.08306773311863</v>
      </c>
      <c r="AJ174" s="26" t="n">
        <f aca="false">IF(ROW()&lt;4+MinObs-1,"",IFERROR((O174-AVERAGE(O$4:O174))/STDEV(O$4:O174),""))</f>
        <v>-0.0372193655839468</v>
      </c>
      <c r="AK174" s="26" t="n">
        <f aca="false">IF(ROW()&lt;4+MinObs-1,"",IFERROR((P174-AVERAGE(P$4:P174))/STDEV(P$4:P174),""))</f>
        <v>2.35304629792438</v>
      </c>
      <c r="AL174" s="26" t="n">
        <f aca="false">IF(ROW()&lt;4+MinObs-1,"",IFERROR((Q174-AVERAGE(Q$4:Q174))/STDEV(Q$4:Q174),""))</f>
        <v>-0.723520479414579</v>
      </c>
      <c r="AM174" s="26" t="n">
        <f aca="false">IF(ROW()&lt;4+MinObs-1,"",IFERROR((R174-AVERAGE(R$4:R174))/STDEV(R$4:R174),""))</f>
        <v>-0.527054572786124</v>
      </c>
      <c r="AN174" s="26" t="n">
        <f aca="false">IF(ROW()&lt;4+MinObs-1,"",IFERROR((S174-AVERAGE(S$4:S174))/STDEV(S$4:S174),""))</f>
        <v>1.07250494066564</v>
      </c>
      <c r="AO174" s="26" t="n">
        <f aca="false">IF(ROW()&lt;4+MinObs-1,"",IFERROR((T174-AVERAGE(T$4:T174))/STDEV(T$4:T174),""))</f>
        <v>-0.606551551271762</v>
      </c>
      <c r="AP174" s="26" t="n">
        <f aca="false">IF(ROW()&lt;4+MinObs-1,"",IFERROR((U174-AVERAGE(U$4:U174))/STDEV(U$4:U174),""))</f>
        <v>1.56075159744179</v>
      </c>
      <c r="AQ174" s="26" t="n">
        <f aca="false">IF(ROW()&lt;4+MinObs-1,"",IFERROR((V174-AVERAGE(V$4:V174))/STDEV(V$4:V174),""))</f>
        <v>0.754175719405866</v>
      </c>
      <c r="AR174" s="26" t="n">
        <f aca="false">IF(W174="",0,IF(W174&gt;=z4,w4,IF(W174&gt;=z3,w3,IF(W174&gt;=zEntry,w2,IF(AND(W174&gt;=ExitZ,AR173&gt;0),w2,0)))))</f>
        <v>0</v>
      </c>
      <c r="AS174" s="26" t="n">
        <f aca="false">IF(X174="",0,IF(X174&gt;=z4,w4,IF(X174&gt;=z3,w3,IF(X174&gt;=zEntry,w2,IF(AND(X174&gt;=ExitZ,AS173&gt;0),w2,0)))))</f>
        <v>0</v>
      </c>
      <c r="AT174" s="26" t="n">
        <f aca="false">IF(Y174="",0,IF(Y174&gt;=z4,w4,IF(Y174&gt;=z3,w3,IF(Y174&gt;=zEntry,w2,IF(AND(Y174&gt;=ExitZ,AT173&gt;0),w2,0)))))</f>
        <v>0</v>
      </c>
      <c r="AU174" s="26" t="n">
        <f aca="false">IF(Z174="",0,IF(Z174&gt;=z4,w4,IF(Z174&gt;=z3,w3,IF(Z174&gt;=zEntry,w2,IF(AND(Z174&gt;=ExitZ,AU173&gt;0),w2,0)))))</f>
        <v>0</v>
      </c>
      <c r="AV174" s="26" t="n">
        <f aca="false">IF(AA174="",0,IF(AA174&gt;=z4,w4,IF(AA174&gt;=z3,w3,IF(AA174&gt;=zEntry,w2,IF(AND(AA174&gt;=ExitZ,AV173&gt;0),w2,0)))))</f>
        <v>0</v>
      </c>
      <c r="AW174" s="26" t="n">
        <f aca="false">IF(AB174="",0,IF(AB174&gt;=z4,w4,IF(AB174&gt;=z3,w3,IF(AB174&gt;=zEntry,w2,IF(AND(AB174&gt;=ExitZ,AW173&gt;0),w2,0)))))</f>
        <v>0</v>
      </c>
      <c r="AX174" s="26" t="n">
        <f aca="false">IF(AC174="",0,IF(AC174&gt;=z4,w4,IF(AC174&gt;=z3,w3,IF(AC174&gt;=zEntry,w2,IF(AND(AC174&gt;=ExitZ,AX173&gt;0),w2,0)))))</f>
        <v>0</v>
      </c>
      <c r="AY174" s="26" t="n">
        <f aca="false">IF(AD174="",0,IF(AD174&gt;=z4,w4,IF(AD174&gt;=z3,w3,IF(AD174&gt;=zEntry,w2,IF(AND(AD174&gt;=ExitZ,AY173&gt;0),w2,0)))))</f>
        <v>0</v>
      </c>
      <c r="AZ174" s="26" t="n">
        <f aca="false">IF(AE174="",0,IF(AE174&gt;=z4,w4,IF(AE174&gt;=z3,w3,IF(AE174&gt;=zEntry,w2,IF(AND(AE174&gt;=ExitZ,AZ173&gt;0),w2,0)))))</f>
        <v>0</v>
      </c>
      <c r="BA174" s="26" t="n">
        <f aca="false">IF(AF174="",0,IF(AF174&gt;=z4,w4,IF(AF174&gt;=z3,w3,IF(AF174&gt;=zEntry,w2,IF(AND(AF174&gt;=ExitZ,BA173&gt;0),w2,0)))))</f>
        <v>0</v>
      </c>
      <c r="BB174" s="26" t="n">
        <f aca="false">IF(AG174="",0,IF(AG174&gt;=z4,w4,IF(AG174&gt;=z3,w3,IF(AG174&gt;=zEntry,w2,IF(AND(AG174&gt;=ExitZ,BB173&gt;0),w2,0)))))</f>
        <v>0</v>
      </c>
      <c r="BC174" s="26" t="n">
        <f aca="false">IF(AH174="",0,IF(AH174&gt;=z4,w4,IF(AH174&gt;=z3,w3,IF(AH174&gt;=zEntry,w2,IF(AND(AH174&gt;=ExitZ,BC173&gt;0),w2,0)))))</f>
        <v>0</v>
      </c>
      <c r="BD174" s="26" t="n">
        <f aca="false">IF(AI174="",0,IF(AI174&gt;=z4,w4,IF(AI174&gt;=z3,w3,IF(AI174&gt;=zEntry,w2,IF(AND(AI174&gt;=ExitZ,BD173&gt;0),w2,0)))))</f>
        <v>0</v>
      </c>
      <c r="BE174" s="26" t="n">
        <f aca="false">IF(AJ174="",0,IF(AJ174&gt;=z4,w4,IF(AJ174&gt;=z3,w3,IF(AJ174&gt;=zEntry,w2,IF(AND(AJ174&gt;=ExitZ,BE173&gt;0),w2,0)))))</f>
        <v>0</v>
      </c>
      <c r="BF174" s="26" t="n">
        <f aca="false">IF(AK174="",0,IF(AK174&gt;=z4,w4,IF(AK174&gt;=z3,w3,IF(AK174&gt;=zEntry,w2,IF(AND(AK174&gt;=ExitZ,BF173&gt;0),w2,0)))))</f>
        <v>1</v>
      </c>
      <c r="BG174" s="26" t="n">
        <f aca="false">IF(AL174="",0,IF(AL174&gt;=z4,w4,IF(AL174&gt;=z3,w3,IF(AL174&gt;=zEntry,w2,IF(AND(AL174&gt;=ExitZ,BG173&gt;0),w2,0)))))</f>
        <v>0</v>
      </c>
      <c r="BH174" s="26" t="n">
        <f aca="false">IF(AM174="",0,IF(AM174&gt;=z4,w4,IF(AM174&gt;=z3,w3,IF(AM174&gt;=zEntry,w2,IF(AND(AM174&gt;=ExitZ,BH173&gt;0),w2,0)))))</f>
        <v>0</v>
      </c>
      <c r="BI174" s="26" t="n">
        <f aca="false">IF(AN174="",0,IF(AN174&gt;=z4,w4,IF(AN174&gt;=z3,w3,IF(AN174&gt;=zEntry,w2,IF(AND(AN174&gt;=ExitZ,BI173&gt;0),w2,0)))))</f>
        <v>0</v>
      </c>
      <c r="BJ174" s="26" t="n">
        <f aca="false">IF(AO174="",0,IF(AO174&gt;=z4,w4,IF(AO174&gt;=z3,w3,IF(AO174&gt;=zEntry,w2,IF(AND(AO174&gt;=ExitZ,BJ173&gt;0),w2,0)))))</f>
        <v>0</v>
      </c>
      <c r="BK174" s="26" t="n">
        <f aca="false">IF(AP174="",0,IF(AP174&gt;=z4,w4,IF(AP174&gt;=z3,w3,IF(AP174&gt;=zEntry,w2,IF(AND(AP174&gt;=ExitZ,BK173&gt;0),w2,0)))))</f>
        <v>0</v>
      </c>
      <c r="BL174" s="26" t="n">
        <f aca="false">IF(AQ174="",0,IF(AQ174&gt;=z4,w4,IF(AQ174&gt;=z3,w3,IF(AQ174&gt;=zEntry,w2,IF(AND(AQ174&gt;=ExitZ,BL173&gt;0),w2,0)))))</f>
        <v>0</v>
      </c>
      <c r="BM174" s="23" t="n">
        <f aca="false">IF(Rates_Data!AD173&gt;=Rates_Data!AE173,Rates_Data!AK174-Rates_Data!AL174,Rates_Data!AL174-Rates_Data!AK174)</f>
        <v>-0.007581</v>
      </c>
      <c r="BN174" s="23" t="n">
        <f aca="false">IF(Rates_Data!AD173&gt;=Rates_Data!AF173,Rates_Data!AK174-Rates_Data!AM174,Rates_Data!AM174-Rates_Data!AK174)</f>
        <v>0.00038</v>
      </c>
      <c r="BO174" s="23" t="n">
        <f aca="false">IF(Rates_Data!AD173&gt;=Rates_Data!AG173,Rates_Data!AK174-Rates_Data!AN174,Rates_Data!AN174-Rates_Data!AK174)</f>
        <v>-0.001767</v>
      </c>
      <c r="BP174" s="23" t="n">
        <f aca="false">IF(Rates_Data!AD173&gt;=Rates_Data!AH173,Rates_Data!AK174-Rates_Data!AO174,Rates_Data!AO174-Rates_Data!AK174)</f>
        <v>-0.00258400000000001</v>
      </c>
      <c r="BQ174" s="23" t="n">
        <f aca="false">IF(Rates_Data!AD173&gt;=Rates_Data!AI173,Rates_Data!AK174-Rates_Data!AP174,Rates_Data!AP174-Rates_Data!AK174)</f>
        <v>-0.001349</v>
      </c>
      <c r="BR174" s="23" t="n">
        <f aca="false">IF(Rates_Data!AD173&gt;=Rates_Data!AJ173,Rates_Data!AK174-Rates_Data!AQ174,Rates_Data!AQ174-Rates_Data!AK174)</f>
        <v>0.001881</v>
      </c>
      <c r="BS174" s="23" t="n">
        <f aca="false">IF(Rates_Data!AE173&gt;=Rates_Data!AF173,Rates_Data!AL174-Rates_Data!AM174,Rates_Data!AM174-Rates_Data!AL174)</f>
        <v>0.007961</v>
      </c>
      <c r="BT174" s="23" t="n">
        <f aca="false">IF(Rates_Data!AE173&gt;=Rates_Data!AG173,Rates_Data!AL174-Rates_Data!AN174,Rates_Data!AN174-Rates_Data!AL174)</f>
        <v>0.005814</v>
      </c>
      <c r="BU174" s="23" t="n">
        <f aca="false">IF(Rates_Data!AE173&gt;=Rates_Data!AH173,Rates_Data!AL174-Rates_Data!AO174,Rates_Data!AO174-Rates_Data!AL174)</f>
        <v>0.00499699999999999</v>
      </c>
      <c r="BV174" s="23" t="n">
        <f aca="false">IF(Rates_Data!AE173&gt;=Rates_Data!AI173,Rates_Data!AL174-Rates_Data!AP174,Rates_Data!AP174-Rates_Data!AL174)</f>
        <v>0.006232</v>
      </c>
      <c r="BW174" s="23" t="n">
        <f aca="false">IF(Rates_Data!AE173&gt;=Rates_Data!AJ173,Rates_Data!AL174-Rates_Data!AQ174,Rates_Data!AQ174-Rates_Data!AL174)</f>
        <v>-0.0057</v>
      </c>
      <c r="BX174" s="23" t="n">
        <f aca="false">IF(Rates_Data!AF173&gt;=Rates_Data!AG173,Rates_Data!AM174-Rates_Data!AN174,Rates_Data!AN174-Rates_Data!AM174)</f>
        <v>0.002147</v>
      </c>
      <c r="BY174" s="23" t="n">
        <f aca="false">IF(Rates_Data!AF173&gt;=Rates_Data!AH173,Rates_Data!AM174-Rates_Data!AO174,Rates_Data!AO174-Rates_Data!AM174)</f>
        <v>0.00296400000000001</v>
      </c>
      <c r="BZ174" s="23" t="n">
        <f aca="false">IF(Rates_Data!AF173&gt;=Rates_Data!AI173,Rates_Data!AM174-Rates_Data!AP174,Rates_Data!AP174-Rates_Data!AM174)</f>
        <v>0.001729</v>
      </c>
      <c r="CA174" s="23" t="n">
        <f aca="false">IF(Rates_Data!AF173&gt;=Rates_Data!AJ173,Rates_Data!AM174-Rates_Data!AQ174,Rates_Data!AQ174-Rates_Data!AM174)</f>
        <v>0.002261</v>
      </c>
      <c r="CB174" s="23" t="n">
        <f aca="false">IF(Rates_Data!AG173&gt;=Rates_Data!AH173,Rates_Data!AN174-Rates_Data!AO174,Rates_Data!AO174-Rates_Data!AN174)</f>
        <v>0.000817000000000011</v>
      </c>
      <c r="CC174" s="23" t="n">
        <f aca="false">IF(Rates_Data!AG173&gt;=Rates_Data!AI173,Rates_Data!AN174-Rates_Data!AP174,Rates_Data!AP174-Rates_Data!AN174)</f>
        <v>-0.000417999999999998</v>
      </c>
      <c r="CD174" s="23" t="n">
        <f aca="false">IF(Rates_Data!AG173&gt;=Rates_Data!AJ173,Rates_Data!AN174-Rates_Data!AQ174,Rates_Data!AQ174-Rates_Data!AN174)</f>
        <v>0.000113999999999996</v>
      </c>
      <c r="CE174" s="23" t="n">
        <f aca="false">IF(Rates_Data!AH173&gt;=Rates_Data!AI173,Rates_Data!AO174-Rates_Data!AP174,Rates_Data!AP174-Rates_Data!AO174)</f>
        <v>-0.00123500000000001</v>
      </c>
      <c r="CF174" s="23" t="n">
        <f aca="false">IF(Rates_Data!AH173&gt;=Rates_Data!AJ173,Rates_Data!AO174-Rates_Data!AQ174,Rates_Data!AQ174-Rates_Data!AO174)</f>
        <v>-0.000703000000000015</v>
      </c>
      <c r="CG174" s="23" t="n">
        <f aca="false">IF(Rates_Data!AI173&gt;=Rates_Data!AJ173,Rates_Data!AP174-Rates_Data!AQ174,Rates_Data!AQ174-Rates_Data!AP174)</f>
        <v>0.000531999999999994</v>
      </c>
      <c r="CH174" s="27" t="n">
        <f aca="false">IF(ROW()&lt;4+VolLB,"",STDEV(INDEX($BM:$BM,ROW()-VolLB+1):INDEX($BM:$BM,ROW()))*SQRT(12))</f>
        <v>0.0211380216040512</v>
      </c>
      <c r="CI174" s="27" t="n">
        <f aca="false">IF(ROW()&lt;4+VolLB,"",STDEV(INDEX($BN:$BN,ROW()-VolLB+1):INDEX($BN:$BN,ROW()))*SQRT(12))</f>
        <v>0.0215774932554844</v>
      </c>
      <c r="CJ174" s="27" t="n">
        <f aca="false">IF(ROW()&lt;4+VolLB,"",STDEV(INDEX($BO:$BO,ROW()-VolLB+1):INDEX($BO:$BO,ROW()))*SQRT(12))</f>
        <v>0.0220687273577449</v>
      </c>
      <c r="CK174" s="27" t="n">
        <f aca="false">IF(ROW()&lt;4+VolLB,"",STDEV(INDEX($BP:$BP,ROW()-VolLB+1):INDEX($BP:$BP,ROW()))*SQRT(12))</f>
        <v>0.0233674047339451</v>
      </c>
      <c r="CL174" s="27" t="n">
        <f aca="false">IF(ROW()&lt;4+VolLB,"",STDEV(INDEX($BQ:$BQ,ROW()-VolLB+1):INDEX($BQ:$BQ,ROW()))*SQRT(12))</f>
        <v>0.0225594230473337</v>
      </c>
      <c r="CM174" s="27" t="n">
        <f aca="false">IF(ROW()&lt;4+VolLB,"",STDEV(INDEX($BR:$BR,ROW()-VolLB+1):INDEX($BR:$BR,ROW()))*SQRT(12))</f>
        <v>0.0247248979128327</v>
      </c>
      <c r="CN174" s="27" t="n">
        <f aca="false">IF(ROW()&lt;4+VolLB,"",STDEV(INDEX($BS:$BS,ROW()-VolLB+1):INDEX($BS:$BS,ROW()))*SQRT(12))</f>
        <v>0.0198574124941269</v>
      </c>
      <c r="CO174" s="27" t="n">
        <f aca="false">IF(ROW()&lt;4+VolLB,"",STDEV(INDEX($BT:$BT,ROW()-VolLB+1):INDEX($BT:$BT,ROW()))*SQRT(12))</f>
        <v>0.0206163863654965</v>
      </c>
      <c r="CP174" s="27" t="n">
        <f aca="false">IF(ROW()&lt;4+VolLB,"",STDEV(INDEX($BU:$BU,ROW()-VolLB+1):INDEX($BU:$BU,ROW()))*SQRT(12))</f>
        <v>0.022198179716879</v>
      </c>
      <c r="CQ174" s="27" t="n">
        <f aca="false">IF(ROW()&lt;4+VolLB,"",STDEV(INDEX($BV:$BV,ROW()-VolLB+1):INDEX($BV:$BV,ROW()))*SQRT(12))</f>
        <v>0.017247832410397</v>
      </c>
      <c r="CR174" s="27" t="n">
        <f aca="false">IF(ROW()&lt;4+VolLB,"",STDEV(INDEX($BW:$BW,ROW()-VolLB+1):INDEX($BW:$BW,ROW()))*SQRT(12))</f>
        <v>0.0170516761427195</v>
      </c>
      <c r="CS174" s="27" t="n">
        <f aca="false">IF(ROW()&lt;4+VolLB,"",STDEV(INDEX($BX:$BX,ROW()-VolLB+1):INDEX($BX:$BX,ROW()))*SQRT(12))</f>
        <v>0.0193114635552984</v>
      </c>
      <c r="CT174" s="27" t="n">
        <f aca="false">IF(ROW()&lt;4+VolLB,"",STDEV(INDEX($BY:$BY,ROW()-VolLB+1):INDEX($BY:$BY,ROW()))*SQRT(12))</f>
        <v>0.0229340633516838</v>
      </c>
      <c r="CU174" s="27" t="n">
        <f aca="false">IF(ROW()&lt;4+VolLB,"",STDEV(INDEX($BZ:$BZ,ROW()-VolLB+1):INDEX($BZ:$BZ,ROW()))*SQRT(12))</f>
        <v>0.0230193039096693</v>
      </c>
      <c r="CV174" s="27" t="n">
        <f aca="false">IF(ROW()&lt;4+VolLB,"",STDEV(INDEX($CA:$CA,ROW()-VolLB+1):INDEX($CA:$CA,ROW()))*SQRT(12))</f>
        <v>0.0237945344174425</v>
      </c>
      <c r="CW174" s="27" t="n">
        <f aca="false">IF(ROW()&lt;4+VolLB,"",STDEV(INDEX($CB:$CB,ROW()-VolLB+1):INDEX($CB:$CB,ROW()))*SQRT(12))</f>
        <v>0.0204904844561474</v>
      </c>
      <c r="CX174" s="27" t="n">
        <f aca="false">IF(ROW()&lt;4+VolLB,"",STDEV(INDEX($CC:$CC,ROW()-VolLB+1):INDEX($CC:$CC,ROW()))*SQRT(12))</f>
        <v>0.0180274502000223</v>
      </c>
      <c r="CY174" s="27" t="n">
        <f aca="false">IF(ROW()&lt;4+VolLB,"",STDEV(INDEX($CD:$CD,ROW()-VolLB+1):INDEX($CD:$CD,ROW()))*SQRT(12))</f>
        <v>0.0178468452111424</v>
      </c>
      <c r="CZ174" s="27" t="n">
        <f aca="false">IF(ROW()&lt;4+VolLB,"",STDEV(INDEX($CE:$CE,ROW()-VolLB+1):INDEX($CE:$CE,ROW()))*SQRT(12))</f>
        <v>0.0209660196753836</v>
      </c>
      <c r="DA174" s="27" t="n">
        <f aca="false">IF(ROW()&lt;4+VolLB,"",STDEV(INDEX($CF:$CF,ROW()-VolLB+1):INDEX($CF:$CF,ROW()))*SQRT(12))</f>
        <v>0.0195960471874158</v>
      </c>
      <c r="DB174" s="27" t="n">
        <f aca="false">IF(ROW()&lt;4+VolLB,"",STDEV(INDEX($CG:$CG,ROW()-VolLB+1):INDEX($CG:$CG,ROW()))*SQRT(12))</f>
        <v>0.0186200151409074</v>
      </c>
      <c r="DC174" s="26" t="n">
        <f aca="false">IF(OR(AR174=0,CH174="",CH174=0),0,AR174*MIN(MaxScal,TgtVol/CH174))</f>
        <v>0</v>
      </c>
      <c r="DD174" s="26" t="n">
        <f aca="false">IF(OR(AS174=0,CI174="",CI174=0),0,AS174*MIN(MaxScal,TgtVol/CI174))</f>
        <v>0</v>
      </c>
      <c r="DE174" s="26" t="n">
        <f aca="false">IF(OR(AT174=0,CJ174="",CJ174=0),0,AT174*MIN(MaxScal,TgtVol/CJ174))</f>
        <v>0</v>
      </c>
      <c r="DF174" s="26" t="n">
        <f aca="false">IF(OR(AU174=0,CK174="",CK174=0),0,AU174*MIN(MaxScal,TgtVol/CK174))</f>
        <v>0</v>
      </c>
      <c r="DG174" s="26" t="n">
        <f aca="false">IF(OR(AV174=0,CL174="",CL174=0),0,AV174*MIN(MaxScal,TgtVol/CL174))</f>
        <v>0</v>
      </c>
      <c r="DH174" s="26" t="n">
        <f aca="false">IF(OR(AW174=0,CM174="",CM174=0),0,AW174*MIN(MaxScal,TgtVol/CM174))</f>
        <v>0</v>
      </c>
      <c r="DI174" s="26" t="n">
        <f aca="false">IF(OR(AX174=0,CN174="",CN174=0),0,AX174*MIN(MaxScal,TgtVol/CN174))</f>
        <v>0</v>
      </c>
      <c r="DJ174" s="26" t="n">
        <f aca="false">IF(OR(AY174=0,CO174="",CO174=0),0,AY174*MIN(MaxScal,TgtVol/CO174))</f>
        <v>0</v>
      </c>
      <c r="DK174" s="26" t="n">
        <f aca="false">IF(OR(AZ174=0,CP174="",CP174=0),0,AZ174*MIN(MaxScal,TgtVol/CP174))</f>
        <v>0</v>
      </c>
      <c r="DL174" s="26" t="n">
        <f aca="false">IF(OR(BA174=0,CQ174="",CQ174=0),0,BA174*MIN(MaxScal,TgtVol/CQ174))</f>
        <v>0</v>
      </c>
      <c r="DM174" s="26" t="n">
        <f aca="false">IF(OR(BB174=0,CR174="",CR174=0),0,BB174*MIN(MaxScal,TgtVol/CR174))</f>
        <v>0</v>
      </c>
      <c r="DN174" s="26" t="n">
        <f aca="false">IF(OR(BC174=0,CS174="",CS174=0),0,BC174*MIN(MaxScal,TgtVol/CS174))</f>
        <v>0</v>
      </c>
      <c r="DO174" s="26" t="n">
        <f aca="false">IF(OR(BD174=0,CT174="",CT174=0),0,BD174*MIN(MaxScal,TgtVol/CT174))</f>
        <v>0</v>
      </c>
      <c r="DP174" s="26" t="n">
        <f aca="false">IF(OR(BE174=0,CU174="",CU174=0),0,BE174*MIN(MaxScal,TgtVol/CU174))</f>
        <v>0</v>
      </c>
      <c r="DQ174" s="26" t="n">
        <f aca="false">IF(OR(BF174=0,CV174="",CV174=0),0,BF174*MIN(MaxScal,TgtVol/CV174))</f>
        <v>0.840529158886969</v>
      </c>
      <c r="DR174" s="26" t="n">
        <f aca="false">IF(OR(BG174=0,CW174="",CW174=0),0,BG174*MIN(MaxScal,TgtVol/CW174))</f>
        <v>0</v>
      </c>
      <c r="DS174" s="26" t="n">
        <f aca="false">IF(OR(BH174=0,CX174="",CX174=0),0,BH174*MIN(MaxScal,TgtVol/CX174))</f>
        <v>0</v>
      </c>
      <c r="DT174" s="26" t="n">
        <f aca="false">IF(OR(BI174=0,CY174="",CY174=0),0,BI174*MIN(MaxScal,TgtVol/CY174))</f>
        <v>0</v>
      </c>
      <c r="DU174" s="26" t="n">
        <f aca="false">IF(OR(BJ174=0,CZ174="",CZ174=0),0,BJ174*MIN(MaxScal,TgtVol/CZ174))</f>
        <v>0</v>
      </c>
      <c r="DV174" s="26" t="n">
        <f aca="false">IF(OR(BK174=0,DA174="",DA174=0),0,BK174*MIN(MaxScal,TgtVol/DA174))</f>
        <v>0</v>
      </c>
      <c r="DW174" s="26" t="n">
        <f aca="false">IF(OR(BL174=0,DB174="",DB174=0),0,BL174*MIN(MaxScal,TgtVol/DB174))</f>
        <v>0</v>
      </c>
      <c r="DX174" s="28" t="n">
        <f aca="false">IFERROR(DC173*BM174,"")</f>
        <v>-0</v>
      </c>
      <c r="DY174" s="28" t="n">
        <f aca="false">IFERROR(DD173*BN174,"")</f>
        <v>0</v>
      </c>
      <c r="DZ174" s="28" t="n">
        <f aca="false">IFERROR(DE173*BO174,"")</f>
        <v>-0</v>
      </c>
      <c r="EA174" s="28" t="n">
        <f aca="false">IFERROR(DF173*BP174,"")</f>
        <v>-0</v>
      </c>
      <c r="EB174" s="28" t="n">
        <f aca="false">IFERROR(DG173*BQ174,"")</f>
        <v>-0</v>
      </c>
      <c r="EC174" s="28" t="n">
        <f aca="false">IFERROR(DH173*BR174,"")</f>
        <v>0</v>
      </c>
      <c r="ED174" s="28" t="n">
        <f aca="false">IFERROR(DI173*BS174,"")</f>
        <v>0</v>
      </c>
      <c r="EE174" s="28" t="n">
        <f aca="false">IFERROR(DJ173*BT174,"")</f>
        <v>0</v>
      </c>
      <c r="EF174" s="28" t="n">
        <f aca="false">IFERROR(DK173*BU174,"")</f>
        <v>0</v>
      </c>
      <c r="EG174" s="28" t="n">
        <f aca="false">IFERROR(DL173*BV174,"")</f>
        <v>0</v>
      </c>
      <c r="EH174" s="28" t="n">
        <f aca="false">IFERROR(DM173*BW174,"")</f>
        <v>-0</v>
      </c>
      <c r="EI174" s="28" t="n">
        <f aca="false">IFERROR(DN173*BX174,"")</f>
        <v>0</v>
      </c>
      <c r="EJ174" s="28" t="n">
        <f aca="false">IFERROR(DO173*BY174,"")</f>
        <v>0</v>
      </c>
      <c r="EK174" s="28" t="n">
        <f aca="false">IFERROR(DP173*BZ174,"")</f>
        <v>0</v>
      </c>
      <c r="EL174" s="28" t="n">
        <f aca="false">IFERROR(DQ173*CA174,"")</f>
        <v>0.00188266161902441</v>
      </c>
      <c r="EM174" s="28" t="n">
        <f aca="false">IFERROR(DR173*CB174,"")</f>
        <v>0</v>
      </c>
      <c r="EN174" s="28" t="n">
        <f aca="false">IFERROR(DS173*CC174,"")</f>
        <v>-0</v>
      </c>
      <c r="EO174" s="28" t="n">
        <f aca="false">IFERROR(DT173*CD174,"")</f>
        <v>0</v>
      </c>
      <c r="EP174" s="28" t="n">
        <f aca="false">IFERROR(DU173*CE174,"")</f>
        <v>-0</v>
      </c>
      <c r="EQ174" s="28" t="n">
        <f aca="false">IFERROR(DV173*CF174,"")</f>
        <v>-0</v>
      </c>
      <c r="ER174" s="28" t="n">
        <f aca="false">IFERROR(DW173*CG174,"")</f>
        <v>0</v>
      </c>
      <c r="ES174" s="28" t="n">
        <f aca="false">IF(ROW()=4,"",SUM(DX174:ER174))</f>
        <v>0.00188266161902441</v>
      </c>
      <c r="ET174" s="29" t="n">
        <f aca="false">COUNTIF(AR174:BL174,"&gt;0")</f>
        <v>1</v>
      </c>
    </row>
    <row r="175" customFormat="false" ht="15" hidden="false" customHeight="false" outlineLevel="0" collapsed="false">
      <c r="A175" s="19" t="n">
        <v>43220</v>
      </c>
      <c r="B175" s="23" t="n">
        <f aca="false">ABS(Rates_Data!AD175-Rates_Data!AE175)</f>
        <v>0.429290697674419</v>
      </c>
      <c r="C175" s="23" t="n">
        <f aca="false">ABS(Rates_Data!AD175-Rates_Data!AF175)</f>
        <v>0.668726744186047</v>
      </c>
      <c r="D175" s="23" t="n">
        <f aca="false">ABS(Rates_Data!AD175-Rates_Data!AG175)</f>
        <v>0.637947674418605</v>
      </c>
      <c r="E175" s="23" t="n">
        <f aca="false">ABS(Rates_Data!AD175-Rates_Data!AH175)</f>
        <v>0.460354651162791</v>
      </c>
      <c r="F175" s="23" t="n">
        <f aca="false">ABS(Rates_Data!AD175-Rates_Data!AI175)</f>
        <v>0.436505813953489</v>
      </c>
      <c r="G175" s="23" t="n">
        <f aca="false">ABS(Rates_Data!AD175-Rates_Data!AJ175)</f>
        <v>0.725494186046511</v>
      </c>
      <c r="H175" s="23" t="n">
        <f aca="false">ABS(Rates_Data!AE175-Rates_Data!AF175)</f>
        <v>0.239436046511628</v>
      </c>
      <c r="I175" s="23" t="n">
        <f aca="false">ABS(Rates_Data!AE175-Rates_Data!AG175)</f>
        <v>0.208656976744186</v>
      </c>
      <c r="J175" s="23" t="n">
        <f aca="false">ABS(Rates_Data!AE175-Rates_Data!AH175)</f>
        <v>0.031063953488372</v>
      </c>
      <c r="K175" s="23" t="n">
        <f aca="false">ABS(Rates_Data!AE175-Rates_Data!AI175)</f>
        <v>0.00721511627906971</v>
      </c>
      <c r="L175" s="23" t="n">
        <f aca="false">ABS(Rates_Data!AE175-Rates_Data!AJ175)</f>
        <v>1.15478488372093</v>
      </c>
      <c r="M175" s="23" t="n">
        <f aca="false">ABS(Rates_Data!AF175-Rates_Data!AG175)</f>
        <v>0.0307790697674416</v>
      </c>
      <c r="N175" s="23" t="n">
        <f aca="false">ABS(Rates_Data!AF175-Rates_Data!AH175)</f>
        <v>0.208372093023256</v>
      </c>
      <c r="O175" s="23" t="n">
        <f aca="false">ABS(Rates_Data!AF175-Rates_Data!AI175)</f>
        <v>0.232220930232558</v>
      </c>
      <c r="P175" s="23" t="n">
        <f aca="false">ABS(Rates_Data!AF175-Rates_Data!AJ175)</f>
        <v>1.39422093023256</v>
      </c>
      <c r="Q175" s="23" t="n">
        <f aca="false">ABS(Rates_Data!AG175-Rates_Data!AH175)</f>
        <v>0.177593023255814</v>
      </c>
      <c r="R175" s="23" t="n">
        <f aca="false">ABS(Rates_Data!AG175-Rates_Data!AI175)</f>
        <v>0.201441860465117</v>
      </c>
      <c r="S175" s="23" t="n">
        <f aca="false">ABS(Rates_Data!AG175-Rates_Data!AJ175)</f>
        <v>1.36344186046512</v>
      </c>
      <c r="T175" s="23" t="n">
        <f aca="false">ABS(Rates_Data!AH175-Rates_Data!AI175)</f>
        <v>0.0238488372093023</v>
      </c>
      <c r="U175" s="23" t="n">
        <f aca="false">ABS(Rates_Data!AH175-Rates_Data!AJ175)</f>
        <v>1.1858488372093</v>
      </c>
      <c r="V175" s="23" t="n">
        <f aca="false">ABS(Rates_Data!AI175-Rates_Data!AJ175)</f>
        <v>1.162</v>
      </c>
      <c r="W175" s="26" t="n">
        <f aca="false">IF(ROW()&lt;4+MinObs-1,"",IFERROR((B175-AVERAGE(B$4:B175))/STDEV(B$4:B175),""))</f>
        <v>0.11244917344079</v>
      </c>
      <c r="X175" s="26" t="n">
        <f aca="false">IF(ROW()&lt;4+MinObs-1,"",IFERROR((C175-AVERAGE(C$4:C175))/STDEV(C$4:C175),""))</f>
        <v>0.873825609158676</v>
      </c>
      <c r="Y175" s="26" t="n">
        <f aca="false">IF(ROW()&lt;4+MinObs-1,"",IFERROR((D175-AVERAGE(D$4:D175))/STDEV(D$4:D175),""))</f>
        <v>0.323365521760864</v>
      </c>
      <c r="Z175" s="26" t="n">
        <f aca="false">IF(ROW()&lt;4+MinObs-1,"",IFERROR((E175-AVERAGE(E$4:E175))/STDEV(E$4:E175),""))</f>
        <v>-0.321160834235124</v>
      </c>
      <c r="AA175" s="26" t="n">
        <f aca="false">IF(ROW()&lt;4+MinObs-1,"",IFERROR((F175-AVERAGE(F$4:F175))/STDEV(F$4:F175),""))</f>
        <v>-0.199604027906851</v>
      </c>
      <c r="AB175" s="26" t="n">
        <f aca="false">IF(ROW()&lt;4+MinObs-1,"",IFERROR((G175-AVERAGE(G$4:G175))/STDEV(G$4:G175),""))</f>
        <v>0.711669303320837</v>
      </c>
      <c r="AC175" s="26" t="n">
        <f aca="false">IF(ROW()&lt;4+MinObs-1,"",IFERROR((H175-AVERAGE(H$4:H175))/STDEV(H$4:H175),""))</f>
        <v>-0.465396838869417</v>
      </c>
      <c r="AD175" s="26" t="n">
        <f aca="false">IF(ROW()&lt;4+MinObs-1,"",IFERROR((I175-AVERAGE(I$4:I175))/STDEV(I$4:I175),""))</f>
        <v>-0.558931717529441</v>
      </c>
      <c r="AE175" s="26" t="n">
        <f aca="false">IF(ROW()&lt;4+MinObs-1,"",IFERROR((J175-AVERAGE(J$4:J175))/STDEV(J$4:J175),""))</f>
        <v>-1.41497649649806</v>
      </c>
      <c r="AF175" s="26" t="n">
        <f aca="false">IF(ROW()&lt;4+MinObs-1,"",IFERROR((K175-AVERAGE(K$4:K175))/STDEV(K$4:K175),""))</f>
        <v>-1.1436239963012</v>
      </c>
      <c r="AG175" s="26" t="n">
        <f aca="false">IF(ROW()&lt;4+MinObs-1,"",IFERROR((L175-AVERAGE(L$4:L175))/STDEV(L$4:L175),""))</f>
        <v>1.20653330685525</v>
      </c>
      <c r="AH175" s="26" t="n">
        <f aca="false">IF(ROW()&lt;4+MinObs-1,"",IFERROR((M175-AVERAGE(M$4:M175))/STDEV(M$4:M175),""))</f>
        <v>-1.00784170153737</v>
      </c>
      <c r="AI175" s="26" t="n">
        <f aca="false">IF(ROW()&lt;4+MinObs-1,"",IFERROR((N175-AVERAGE(N$4:N175))/STDEV(N$4:N175),""))</f>
        <v>-0.763258870997706</v>
      </c>
      <c r="AJ175" s="26" t="n">
        <f aca="false">IF(ROW()&lt;4+MinObs-1,"",IFERROR((O175-AVERAGE(O$4:O175))/STDEV(O$4:O175),""))</f>
        <v>-0.672562411945553</v>
      </c>
      <c r="AK175" s="26" t="n">
        <f aca="false">IF(ROW()&lt;4+MinObs-1,"",IFERROR((P175-AVERAGE(P$4:P175))/STDEV(P$4:P175),""))</f>
        <v>2.07470187698162</v>
      </c>
      <c r="AL175" s="26" t="n">
        <f aca="false">IF(ROW()&lt;4+MinObs-1,"",IFERROR((Q175-AVERAGE(Q$4:Q175))/STDEV(Q$4:Q175),""))</f>
        <v>-0.604654080506868</v>
      </c>
      <c r="AM175" s="26" t="n">
        <f aca="false">IF(ROW()&lt;4+MinObs-1,"",IFERROR((R175-AVERAGE(R$4:R175))/STDEV(R$4:R175),""))</f>
        <v>-0.59893010024949</v>
      </c>
      <c r="AN175" s="26" t="n">
        <f aca="false">IF(ROW()&lt;4+MinObs-1,"",IFERROR((S175-AVERAGE(S$4:S175))/STDEV(S$4:S175),""))</f>
        <v>1.24635055157813</v>
      </c>
      <c r="AO175" s="26" t="n">
        <f aca="false">IF(ROW()&lt;4+MinObs-1,"",IFERROR((T175-AVERAGE(T$4:T175))/STDEV(T$4:T175),""))</f>
        <v>-1.49255066184922</v>
      </c>
      <c r="AP175" s="26" t="n">
        <f aca="false">IF(ROW()&lt;4+MinObs-1,"",IFERROR((U175-AVERAGE(U$4:U175))/STDEV(U$4:U175),""))</f>
        <v>1.04309830485781</v>
      </c>
      <c r="AQ175" s="26" t="n">
        <f aca="false">IF(ROW()&lt;4+MinObs-1,"",IFERROR((V175-AVERAGE(V$4:V175))/STDEV(V$4:V175),""))</f>
        <v>0.981454129480336</v>
      </c>
      <c r="AR175" s="26" t="n">
        <f aca="false">IF(W175="",0,IF(W175&gt;=z4,w4,IF(W175&gt;=z3,w3,IF(W175&gt;=zEntry,w2,IF(AND(W175&gt;=ExitZ,AR174&gt;0),w2,0)))))</f>
        <v>0</v>
      </c>
      <c r="AS175" s="26" t="n">
        <f aca="false">IF(X175="",0,IF(X175&gt;=z4,w4,IF(X175&gt;=z3,w3,IF(X175&gt;=zEntry,w2,IF(AND(X175&gt;=ExitZ,AS174&gt;0),w2,0)))))</f>
        <v>0</v>
      </c>
      <c r="AT175" s="26" t="n">
        <f aca="false">IF(Y175="",0,IF(Y175&gt;=z4,w4,IF(Y175&gt;=z3,w3,IF(Y175&gt;=zEntry,w2,IF(AND(Y175&gt;=ExitZ,AT174&gt;0),w2,0)))))</f>
        <v>0</v>
      </c>
      <c r="AU175" s="26" t="n">
        <f aca="false">IF(Z175="",0,IF(Z175&gt;=z4,w4,IF(Z175&gt;=z3,w3,IF(Z175&gt;=zEntry,w2,IF(AND(Z175&gt;=ExitZ,AU174&gt;0),w2,0)))))</f>
        <v>0</v>
      </c>
      <c r="AV175" s="26" t="n">
        <f aca="false">IF(AA175="",0,IF(AA175&gt;=z4,w4,IF(AA175&gt;=z3,w3,IF(AA175&gt;=zEntry,w2,IF(AND(AA175&gt;=ExitZ,AV174&gt;0),w2,0)))))</f>
        <v>0</v>
      </c>
      <c r="AW175" s="26" t="n">
        <f aca="false">IF(AB175="",0,IF(AB175&gt;=z4,w4,IF(AB175&gt;=z3,w3,IF(AB175&gt;=zEntry,w2,IF(AND(AB175&gt;=ExitZ,AW174&gt;0),w2,0)))))</f>
        <v>0</v>
      </c>
      <c r="AX175" s="26" t="n">
        <f aca="false">IF(AC175="",0,IF(AC175&gt;=z4,w4,IF(AC175&gt;=z3,w3,IF(AC175&gt;=zEntry,w2,IF(AND(AC175&gt;=ExitZ,AX174&gt;0),w2,0)))))</f>
        <v>0</v>
      </c>
      <c r="AY175" s="26" t="n">
        <f aca="false">IF(AD175="",0,IF(AD175&gt;=z4,w4,IF(AD175&gt;=z3,w3,IF(AD175&gt;=zEntry,w2,IF(AND(AD175&gt;=ExitZ,AY174&gt;0),w2,0)))))</f>
        <v>0</v>
      </c>
      <c r="AZ175" s="26" t="n">
        <f aca="false">IF(AE175="",0,IF(AE175&gt;=z4,w4,IF(AE175&gt;=z3,w3,IF(AE175&gt;=zEntry,w2,IF(AND(AE175&gt;=ExitZ,AZ174&gt;0),w2,0)))))</f>
        <v>0</v>
      </c>
      <c r="BA175" s="26" t="n">
        <f aca="false">IF(AF175="",0,IF(AF175&gt;=z4,w4,IF(AF175&gt;=z3,w3,IF(AF175&gt;=zEntry,w2,IF(AND(AF175&gt;=ExitZ,BA174&gt;0),w2,0)))))</f>
        <v>0</v>
      </c>
      <c r="BB175" s="26" t="n">
        <f aca="false">IF(AG175="",0,IF(AG175&gt;=z4,w4,IF(AG175&gt;=z3,w3,IF(AG175&gt;=zEntry,w2,IF(AND(AG175&gt;=ExitZ,BB174&gt;0),w2,0)))))</f>
        <v>0</v>
      </c>
      <c r="BC175" s="26" t="n">
        <f aca="false">IF(AH175="",0,IF(AH175&gt;=z4,w4,IF(AH175&gt;=z3,w3,IF(AH175&gt;=zEntry,w2,IF(AND(AH175&gt;=ExitZ,BC174&gt;0),w2,0)))))</f>
        <v>0</v>
      </c>
      <c r="BD175" s="26" t="n">
        <f aca="false">IF(AI175="",0,IF(AI175&gt;=z4,w4,IF(AI175&gt;=z3,w3,IF(AI175&gt;=zEntry,w2,IF(AND(AI175&gt;=ExitZ,BD174&gt;0),w2,0)))))</f>
        <v>0</v>
      </c>
      <c r="BE175" s="26" t="n">
        <f aca="false">IF(AJ175="",0,IF(AJ175&gt;=z4,w4,IF(AJ175&gt;=z3,w3,IF(AJ175&gt;=zEntry,w2,IF(AND(AJ175&gt;=ExitZ,BE174&gt;0),w2,0)))))</f>
        <v>0</v>
      </c>
      <c r="BF175" s="26" t="n">
        <f aca="false">IF(AK175="",0,IF(AK175&gt;=z4,w4,IF(AK175&gt;=z3,w3,IF(AK175&gt;=zEntry,w2,IF(AND(AK175&gt;=ExitZ,BF174&gt;0),w2,0)))))</f>
        <v>1</v>
      </c>
      <c r="BG175" s="26" t="n">
        <f aca="false">IF(AL175="",0,IF(AL175&gt;=z4,w4,IF(AL175&gt;=z3,w3,IF(AL175&gt;=zEntry,w2,IF(AND(AL175&gt;=ExitZ,BG174&gt;0),w2,0)))))</f>
        <v>0</v>
      </c>
      <c r="BH175" s="26" t="n">
        <f aca="false">IF(AM175="",0,IF(AM175&gt;=z4,w4,IF(AM175&gt;=z3,w3,IF(AM175&gt;=zEntry,w2,IF(AND(AM175&gt;=ExitZ,BH174&gt;0),w2,0)))))</f>
        <v>0</v>
      </c>
      <c r="BI175" s="26" t="n">
        <f aca="false">IF(AN175="",0,IF(AN175&gt;=z4,w4,IF(AN175&gt;=z3,w3,IF(AN175&gt;=zEntry,w2,IF(AND(AN175&gt;=ExitZ,BI174&gt;0),w2,0)))))</f>
        <v>0</v>
      </c>
      <c r="BJ175" s="26" t="n">
        <f aca="false">IF(AO175="",0,IF(AO175&gt;=z4,w4,IF(AO175&gt;=z3,w3,IF(AO175&gt;=zEntry,w2,IF(AND(AO175&gt;=ExitZ,BJ174&gt;0),w2,0)))))</f>
        <v>0</v>
      </c>
      <c r="BK175" s="26" t="n">
        <f aca="false">IF(AP175="",0,IF(AP175&gt;=z4,w4,IF(AP175&gt;=z3,w3,IF(AP175&gt;=zEntry,w2,IF(AND(AP175&gt;=ExitZ,BK174&gt;0),w2,0)))))</f>
        <v>0</v>
      </c>
      <c r="BL175" s="26" t="n">
        <f aca="false">IF(AQ175="",0,IF(AQ175&gt;=z4,w4,IF(AQ175&gt;=z3,w3,IF(AQ175&gt;=zEntry,w2,IF(AND(AQ175&gt;=ExitZ,BL174&gt;0),w2,0)))))</f>
        <v>0</v>
      </c>
      <c r="BM175" s="23" t="n">
        <f aca="false">IF(Rates_Data!AD174&gt;=Rates_Data!AE174,Rates_Data!AK175-Rates_Data!AL175,Rates_Data!AL175-Rates_Data!AK175)</f>
        <v>-0.00191900000000001</v>
      </c>
      <c r="BN175" s="23" t="n">
        <f aca="false">IF(Rates_Data!AD174&gt;=Rates_Data!AF174,Rates_Data!AK175-Rates_Data!AM175,Rates_Data!AM175-Rates_Data!AK175)</f>
        <v>0.00513</v>
      </c>
      <c r="BO175" s="23" t="n">
        <f aca="false">IF(Rates_Data!AD174&gt;=Rates_Data!AG174,Rates_Data!AK175-Rates_Data!AN175,Rates_Data!AN175-Rates_Data!AK175)</f>
        <v>0.00404699999999999</v>
      </c>
      <c r="BP175" s="23" t="n">
        <f aca="false">IF(Rates_Data!AD174&gt;=Rates_Data!AH174,Rates_Data!AK175-Rates_Data!AO175,Rates_Data!AO175-Rates_Data!AK175)</f>
        <v>0.00307800000000001</v>
      </c>
      <c r="BQ175" s="23" t="n">
        <f aca="false">IF(Rates_Data!AD174&gt;=Rates_Data!AI174,Rates_Data!AK175-Rates_Data!AP175,Rates_Data!AP175-Rates_Data!AK175)</f>
        <v>0.003648</v>
      </c>
      <c r="BR175" s="23" t="n">
        <f aca="false">IF(Rates_Data!AD174&gt;=Rates_Data!AJ174,Rates_Data!AK175-Rates_Data!AQ175,Rates_Data!AQ175-Rates_Data!AK175)</f>
        <v>-0.004028</v>
      </c>
      <c r="BS175" s="23" t="n">
        <f aca="false">IF(Rates_Data!AE174&gt;=Rates_Data!AF174,Rates_Data!AL175-Rates_Data!AM175,Rates_Data!AM175-Rates_Data!AL175)</f>
        <v>0.00704900000000001</v>
      </c>
      <c r="BT175" s="23" t="n">
        <f aca="false">IF(Rates_Data!AE174&gt;=Rates_Data!AG174,Rates_Data!AL175-Rates_Data!AN175,Rates_Data!AN175-Rates_Data!AL175)</f>
        <v>0.005966</v>
      </c>
      <c r="BU175" s="23" t="n">
        <f aca="false">IF(Rates_Data!AE174&gt;=Rates_Data!AH174,Rates_Data!AL175-Rates_Data!AO175,Rates_Data!AO175-Rates_Data!AL175)</f>
        <v>0.00499700000000001</v>
      </c>
      <c r="BV175" s="23" t="n">
        <f aca="false">IF(Rates_Data!AE174&gt;=Rates_Data!AI174,Rates_Data!AL175-Rates_Data!AP175,Rates_Data!AP175-Rates_Data!AL175)</f>
        <v>-0.00556700000000001</v>
      </c>
      <c r="BW175" s="23" t="n">
        <f aca="false">IF(Rates_Data!AE174&gt;=Rates_Data!AJ174,Rates_Data!AL175-Rates_Data!AQ175,Rates_Data!AQ175-Rates_Data!AL175)</f>
        <v>-0.005947</v>
      </c>
      <c r="BX175" s="23" t="n">
        <f aca="false">IF(Rates_Data!AF174&gt;=Rates_Data!AG174,Rates_Data!AM175-Rates_Data!AN175,Rates_Data!AN175-Rates_Data!AM175)</f>
        <v>0.00108300000000001</v>
      </c>
      <c r="BY175" s="23" t="n">
        <f aca="false">IF(Rates_Data!AF174&gt;=Rates_Data!AH174,Rates_Data!AM175-Rates_Data!AO175,Rates_Data!AO175-Rates_Data!AM175)</f>
        <v>0.00205199999999999</v>
      </c>
      <c r="BZ175" s="23" t="n">
        <f aca="false">IF(Rates_Data!AF174&gt;=Rates_Data!AI174,Rates_Data!AM175-Rates_Data!AP175,Rates_Data!AP175-Rates_Data!AM175)</f>
        <v>0.001482</v>
      </c>
      <c r="CA175" s="23" t="n">
        <f aca="false">IF(Rates_Data!AF174&gt;=Rates_Data!AJ174,Rates_Data!AM175-Rates_Data!AQ175,Rates_Data!AQ175-Rates_Data!AM175)</f>
        <v>0.001102</v>
      </c>
      <c r="CB175" s="23" t="n">
        <f aca="false">IF(Rates_Data!AG174&gt;=Rates_Data!AH174,Rates_Data!AN175-Rates_Data!AO175,Rates_Data!AO175-Rates_Data!AN175)</f>
        <v>-0.000968999999999986</v>
      </c>
      <c r="CC175" s="23" t="n">
        <f aca="false">IF(Rates_Data!AG174&gt;=Rates_Data!AI174,Rates_Data!AN175-Rates_Data!AP175,Rates_Data!AP175-Rates_Data!AN175)</f>
        <v>0.000398999999999995</v>
      </c>
      <c r="CD175" s="23" t="n">
        <f aca="false">IF(Rates_Data!AG174&gt;=Rates_Data!AJ174,Rates_Data!AN175-Rates_Data!AQ175,Rates_Data!AQ175-Rates_Data!AN175)</f>
        <v>1.89999999999978E-005</v>
      </c>
      <c r="CE175" s="23" t="n">
        <f aca="false">IF(Rates_Data!AH174&gt;=Rates_Data!AI174,Rates_Data!AO175-Rates_Data!AP175,Rates_Data!AP175-Rates_Data!AO175)</f>
        <v>-0.000569999999999991</v>
      </c>
      <c r="CF175" s="23" t="n">
        <f aca="false">IF(Rates_Data!AH174&gt;=Rates_Data!AJ174,Rates_Data!AO175-Rates_Data!AQ175,Rates_Data!AQ175-Rates_Data!AO175)</f>
        <v>-0.000949999999999988</v>
      </c>
      <c r="CG175" s="23" t="n">
        <f aca="false">IF(Rates_Data!AI174&gt;=Rates_Data!AJ174,Rates_Data!AP175-Rates_Data!AQ175,Rates_Data!AQ175-Rates_Data!AP175)</f>
        <v>-0.000379999999999998</v>
      </c>
      <c r="CH175" s="27" t="n">
        <f aca="false">IF(ROW()&lt;4+VolLB,"",STDEV(INDEX($BM:$BM,ROW()-VolLB+1):INDEX($BM:$BM,ROW()))*SQRT(12))</f>
        <v>0.0211644385377701</v>
      </c>
      <c r="CI175" s="27" t="n">
        <f aca="false">IF(ROW()&lt;4+VolLB,"",STDEV(INDEX($BN:$BN,ROW()-VolLB+1):INDEX($BN:$BN,ROW()))*SQRT(12))</f>
        <v>0.020942158454044</v>
      </c>
      <c r="CJ175" s="27" t="n">
        <f aca="false">IF(ROW()&lt;4+VolLB,"",STDEV(INDEX($BO:$BO,ROW()-VolLB+1):INDEX($BO:$BO,ROW()))*SQRT(12))</f>
        <v>0.0218766337262038</v>
      </c>
      <c r="CK175" s="27" t="n">
        <f aca="false">IF(ROW()&lt;4+VolLB,"",STDEV(INDEX($BP:$BP,ROW()-VolLB+1):INDEX($BP:$BP,ROW()))*SQRT(12))</f>
        <v>0.0232417047295015</v>
      </c>
      <c r="CL175" s="27" t="n">
        <f aca="false">IF(ROW()&lt;4+VolLB,"",STDEV(INDEX($BQ:$BQ,ROW()-VolLB+1):INDEX($BQ:$BQ,ROW()))*SQRT(12))</f>
        <v>0.0226038075393547</v>
      </c>
      <c r="CM175" s="27" t="n">
        <f aca="false">IF(ROW()&lt;4+VolLB,"",STDEV(INDEX($BR:$BR,ROW()-VolLB+1):INDEX($BR:$BR,ROW()))*SQRT(12))</f>
        <v>0.0248646824527519</v>
      </c>
      <c r="CN175" s="27" t="n">
        <f aca="false">IF(ROW()&lt;4+VolLB,"",STDEV(INDEX($BS:$BS,ROW()-VolLB+1):INDEX($BS:$BS,ROW()))*SQRT(12))</f>
        <v>0.0197675230550854</v>
      </c>
      <c r="CO175" s="27" t="n">
        <f aca="false">IF(ROW()&lt;4+VolLB,"",STDEV(INDEX($BT:$BT,ROW()-VolLB+1):INDEX($BT:$BT,ROW()))*SQRT(12))</f>
        <v>0.0207755964388625</v>
      </c>
      <c r="CP175" s="27" t="n">
        <f aca="false">IF(ROW()&lt;4+VolLB,"",STDEV(INDEX($BU:$BU,ROW()-VolLB+1):INDEX($BU:$BU,ROW()))*SQRT(12))</f>
        <v>0.0222181492547143</v>
      </c>
      <c r="CQ175" s="27" t="n">
        <f aca="false">IF(ROW()&lt;4+VolLB,"",STDEV(INDEX($BV:$BV,ROW()-VolLB+1):INDEX($BV:$BV,ROW()))*SQRT(12))</f>
        <v>0.0174499079749245</v>
      </c>
      <c r="CR175" s="27" t="n">
        <f aca="false">IF(ROW()&lt;4+VolLB,"",STDEV(INDEX($BW:$BW,ROW()-VolLB+1):INDEX($BW:$BW,ROW()))*SQRT(12))</f>
        <v>0.0174025333547132</v>
      </c>
      <c r="CS175" s="27" t="n">
        <f aca="false">IF(ROW()&lt;4+VolLB,"",STDEV(INDEX($BX:$BX,ROW()-VolLB+1):INDEX($BX:$BX,ROW()))*SQRT(12))</f>
        <v>0.0192403783796077</v>
      </c>
      <c r="CT175" s="27" t="n">
        <f aca="false">IF(ROW()&lt;4+VolLB,"",STDEV(INDEX($BY:$BY,ROW()-VolLB+1):INDEX($BY:$BY,ROW()))*SQRT(12))</f>
        <v>0.0228742412075034</v>
      </c>
      <c r="CU175" s="27" t="n">
        <f aca="false">IF(ROW()&lt;4+VolLB,"",STDEV(INDEX($BZ:$BZ,ROW()-VolLB+1):INDEX($BZ:$BZ,ROW()))*SQRT(12))</f>
        <v>0.0222000523918301</v>
      </c>
      <c r="CV175" s="27" t="n">
        <f aca="false">IF(ROW()&lt;4+VolLB,"",STDEV(INDEX($CA:$CA,ROW()-VolLB+1):INDEX($CA:$CA,ROW()))*SQRT(12))</f>
        <v>0.0233529274534826</v>
      </c>
      <c r="CW175" s="27" t="n">
        <f aca="false">IF(ROW()&lt;4+VolLB,"",STDEV(INDEX($CB:$CB,ROW()-VolLB+1):INDEX($CB:$CB,ROW()))*SQRT(12))</f>
        <v>0.0205186625842821</v>
      </c>
      <c r="CX175" s="27" t="n">
        <f aca="false">IF(ROW()&lt;4+VolLB,"",STDEV(INDEX($CC:$CC,ROW()-VolLB+1):INDEX($CC:$CC,ROW()))*SQRT(12))</f>
        <v>0.0175094981796956</v>
      </c>
      <c r="CY175" s="27" t="n">
        <f aca="false">IF(ROW()&lt;4+VolLB,"",STDEV(INDEX($CD:$CD,ROW()-VolLB+1):INDEX($CD:$CD,ROW()))*SQRT(12))</f>
        <v>0.0177229672899858</v>
      </c>
      <c r="CZ175" s="27" t="n">
        <f aca="false">IF(ROW()&lt;4+VolLB,"",STDEV(INDEX($CE:$CE,ROW()-VolLB+1):INDEX($CE:$CE,ROW()))*SQRT(12))</f>
        <v>0.0205716474241335</v>
      </c>
      <c r="DA175" s="27" t="n">
        <f aca="false">IF(ROW()&lt;4+VolLB,"",STDEV(INDEX($CF:$CF,ROW()-VolLB+1):INDEX($CF:$CF,ROW()))*SQRT(12))</f>
        <v>0.0194549245052445</v>
      </c>
      <c r="DB175" s="27" t="n">
        <f aca="false">IF(ROW()&lt;4+VolLB,"",STDEV(INDEX($CG:$CG,ROW()-VolLB+1):INDEX($CG:$CG,ROW()))*SQRT(12))</f>
        <v>0.0185271863325223</v>
      </c>
      <c r="DC175" s="26" t="n">
        <f aca="false">IF(OR(AR175=0,CH175="",CH175=0),0,AR175*MIN(MaxScal,TgtVol/CH175))</f>
        <v>0</v>
      </c>
      <c r="DD175" s="26" t="n">
        <f aca="false">IF(OR(AS175=0,CI175="",CI175=0),0,AS175*MIN(MaxScal,TgtVol/CI175))</f>
        <v>0</v>
      </c>
      <c r="DE175" s="26" t="n">
        <f aca="false">IF(OR(AT175=0,CJ175="",CJ175=0),0,AT175*MIN(MaxScal,TgtVol/CJ175))</f>
        <v>0</v>
      </c>
      <c r="DF175" s="26" t="n">
        <f aca="false">IF(OR(AU175=0,CK175="",CK175=0),0,AU175*MIN(MaxScal,TgtVol/CK175))</f>
        <v>0</v>
      </c>
      <c r="DG175" s="26" t="n">
        <f aca="false">IF(OR(AV175=0,CL175="",CL175=0),0,AV175*MIN(MaxScal,TgtVol/CL175))</f>
        <v>0</v>
      </c>
      <c r="DH175" s="26" t="n">
        <f aca="false">IF(OR(AW175=0,CM175="",CM175=0),0,AW175*MIN(MaxScal,TgtVol/CM175))</f>
        <v>0</v>
      </c>
      <c r="DI175" s="26" t="n">
        <f aca="false">IF(OR(AX175=0,CN175="",CN175=0),0,AX175*MIN(MaxScal,TgtVol/CN175))</f>
        <v>0</v>
      </c>
      <c r="DJ175" s="26" t="n">
        <f aca="false">IF(OR(AY175=0,CO175="",CO175=0),0,AY175*MIN(MaxScal,TgtVol/CO175))</f>
        <v>0</v>
      </c>
      <c r="DK175" s="26" t="n">
        <f aca="false">IF(OR(AZ175=0,CP175="",CP175=0),0,AZ175*MIN(MaxScal,TgtVol/CP175))</f>
        <v>0</v>
      </c>
      <c r="DL175" s="26" t="n">
        <f aca="false">IF(OR(BA175=0,CQ175="",CQ175=0),0,BA175*MIN(MaxScal,TgtVol/CQ175))</f>
        <v>0</v>
      </c>
      <c r="DM175" s="26" t="n">
        <f aca="false">IF(OR(BB175=0,CR175="",CR175=0),0,BB175*MIN(MaxScal,TgtVol/CR175))</f>
        <v>0</v>
      </c>
      <c r="DN175" s="26" t="n">
        <f aca="false">IF(OR(BC175=0,CS175="",CS175=0),0,BC175*MIN(MaxScal,TgtVol/CS175))</f>
        <v>0</v>
      </c>
      <c r="DO175" s="26" t="n">
        <f aca="false">IF(OR(BD175=0,CT175="",CT175=0),0,BD175*MIN(MaxScal,TgtVol/CT175))</f>
        <v>0</v>
      </c>
      <c r="DP175" s="26" t="n">
        <f aca="false">IF(OR(BE175=0,CU175="",CU175=0),0,BE175*MIN(MaxScal,TgtVol/CU175))</f>
        <v>0</v>
      </c>
      <c r="DQ175" s="26" t="n">
        <f aca="false">IF(OR(BF175=0,CV175="",CV175=0),0,BF175*MIN(MaxScal,TgtVol/CV175))</f>
        <v>0.85642367706741</v>
      </c>
      <c r="DR175" s="26" t="n">
        <f aca="false">IF(OR(BG175=0,CW175="",CW175=0),0,BG175*MIN(MaxScal,TgtVol/CW175))</f>
        <v>0</v>
      </c>
      <c r="DS175" s="26" t="n">
        <f aca="false">IF(OR(BH175=0,CX175="",CX175=0),0,BH175*MIN(MaxScal,TgtVol/CX175))</f>
        <v>0</v>
      </c>
      <c r="DT175" s="26" t="n">
        <f aca="false">IF(OR(BI175=0,CY175="",CY175=0),0,BI175*MIN(MaxScal,TgtVol/CY175))</f>
        <v>0</v>
      </c>
      <c r="DU175" s="26" t="n">
        <f aca="false">IF(OR(BJ175=0,CZ175="",CZ175=0),0,BJ175*MIN(MaxScal,TgtVol/CZ175))</f>
        <v>0</v>
      </c>
      <c r="DV175" s="26" t="n">
        <f aca="false">IF(OR(BK175=0,DA175="",DA175=0),0,BK175*MIN(MaxScal,TgtVol/DA175))</f>
        <v>0</v>
      </c>
      <c r="DW175" s="26" t="n">
        <f aca="false">IF(OR(BL175=0,DB175="",DB175=0),0,BL175*MIN(MaxScal,TgtVol/DB175))</f>
        <v>0</v>
      </c>
      <c r="DX175" s="28" t="n">
        <f aca="false">IFERROR(DC174*BM175,"")</f>
        <v>-0</v>
      </c>
      <c r="DY175" s="28" t="n">
        <f aca="false">IFERROR(DD174*BN175,"")</f>
        <v>0</v>
      </c>
      <c r="DZ175" s="28" t="n">
        <f aca="false">IFERROR(DE174*BO175,"")</f>
        <v>0</v>
      </c>
      <c r="EA175" s="28" t="n">
        <f aca="false">IFERROR(DF174*BP175,"")</f>
        <v>0</v>
      </c>
      <c r="EB175" s="28" t="n">
        <f aca="false">IFERROR(DG174*BQ175,"")</f>
        <v>0</v>
      </c>
      <c r="EC175" s="28" t="n">
        <f aca="false">IFERROR(DH174*BR175,"")</f>
        <v>-0</v>
      </c>
      <c r="ED175" s="28" t="n">
        <f aca="false">IFERROR(DI174*BS175,"")</f>
        <v>0</v>
      </c>
      <c r="EE175" s="28" t="n">
        <f aca="false">IFERROR(DJ174*BT175,"")</f>
        <v>0</v>
      </c>
      <c r="EF175" s="28" t="n">
        <f aca="false">IFERROR(DK174*BU175,"")</f>
        <v>0</v>
      </c>
      <c r="EG175" s="28" t="n">
        <f aca="false">IFERROR(DL174*BV175,"")</f>
        <v>-0</v>
      </c>
      <c r="EH175" s="28" t="n">
        <f aca="false">IFERROR(DM174*BW175,"")</f>
        <v>-0</v>
      </c>
      <c r="EI175" s="28" t="n">
        <f aca="false">IFERROR(DN174*BX175,"")</f>
        <v>0</v>
      </c>
      <c r="EJ175" s="28" t="n">
        <f aca="false">IFERROR(DO174*BY175,"")</f>
        <v>0</v>
      </c>
      <c r="EK175" s="28" t="n">
        <f aca="false">IFERROR(DP174*BZ175,"")</f>
        <v>0</v>
      </c>
      <c r="EL175" s="28" t="n">
        <f aca="false">IFERROR(DQ174*CA175,"")</f>
        <v>0.000926263133093444</v>
      </c>
      <c r="EM175" s="28" t="n">
        <f aca="false">IFERROR(DR174*CB175,"")</f>
        <v>-0</v>
      </c>
      <c r="EN175" s="28" t="n">
        <f aca="false">IFERROR(DS174*CC175,"")</f>
        <v>0</v>
      </c>
      <c r="EO175" s="28" t="n">
        <f aca="false">IFERROR(DT174*CD175,"")</f>
        <v>0</v>
      </c>
      <c r="EP175" s="28" t="n">
        <f aca="false">IFERROR(DU174*CE175,"")</f>
        <v>-0</v>
      </c>
      <c r="EQ175" s="28" t="n">
        <f aca="false">IFERROR(DV174*CF175,"")</f>
        <v>-0</v>
      </c>
      <c r="ER175" s="28" t="n">
        <f aca="false">IFERROR(DW174*CG175,"")</f>
        <v>-0</v>
      </c>
      <c r="ES175" s="28" t="n">
        <f aca="false">IF(ROW()=4,"",SUM(DX175:ER175))</f>
        <v>0.000926263133093444</v>
      </c>
      <c r="ET175" s="29" t="n">
        <f aca="false">COUNTIF(AR175:BL175,"&gt;0")</f>
        <v>1</v>
      </c>
    </row>
    <row r="176" customFormat="false" ht="15" hidden="false" customHeight="false" outlineLevel="0" collapsed="false">
      <c r="A176" s="19" t="n">
        <v>43251</v>
      </c>
      <c r="B176" s="23" t="n">
        <f aca="false">ABS(Rates_Data!AD176-Rates_Data!AE176)</f>
        <v>0.523248554913295</v>
      </c>
      <c r="C176" s="23" t="n">
        <f aca="false">ABS(Rates_Data!AD176-Rates_Data!AF176)</f>
        <v>0.679774566473989</v>
      </c>
      <c r="D176" s="23" t="n">
        <f aca="false">ABS(Rates_Data!AD176-Rates_Data!AG176)</f>
        <v>0.908664739884393</v>
      </c>
      <c r="E176" s="23" t="n">
        <f aca="false">ABS(Rates_Data!AD176-Rates_Data!AH176)</f>
        <v>0.544190751445087</v>
      </c>
      <c r="F176" s="23" t="n">
        <f aca="false">ABS(Rates_Data!AD176-Rates_Data!AI176)</f>
        <v>0.602005780346821</v>
      </c>
      <c r="G176" s="23" t="n">
        <f aca="false">ABS(Rates_Data!AD176-Rates_Data!AJ176)</f>
        <v>0.588075144508671</v>
      </c>
      <c r="H176" s="23" t="n">
        <f aca="false">ABS(Rates_Data!AE176-Rates_Data!AF176)</f>
        <v>0.156526011560694</v>
      </c>
      <c r="I176" s="23" t="n">
        <f aca="false">ABS(Rates_Data!AE176-Rates_Data!AG176)</f>
        <v>0.385416184971098</v>
      </c>
      <c r="J176" s="23" t="n">
        <f aca="false">ABS(Rates_Data!AE176-Rates_Data!AH176)</f>
        <v>0.0209421965317917</v>
      </c>
      <c r="K176" s="23" t="n">
        <f aca="false">ABS(Rates_Data!AE176-Rates_Data!AI176)</f>
        <v>0.0787572254335258</v>
      </c>
      <c r="L176" s="23" t="n">
        <f aca="false">ABS(Rates_Data!AE176-Rates_Data!AJ176)</f>
        <v>1.11132369942197</v>
      </c>
      <c r="M176" s="23" t="n">
        <f aca="false">ABS(Rates_Data!AF176-Rates_Data!AG176)</f>
        <v>0.228890173410405</v>
      </c>
      <c r="N176" s="23" t="n">
        <f aca="false">ABS(Rates_Data!AF176-Rates_Data!AH176)</f>
        <v>0.135583815028902</v>
      </c>
      <c r="O176" s="23" t="n">
        <f aca="false">ABS(Rates_Data!AF176-Rates_Data!AI176)</f>
        <v>0.0777687861271679</v>
      </c>
      <c r="P176" s="23" t="n">
        <f aca="false">ABS(Rates_Data!AF176-Rates_Data!AJ176)</f>
        <v>1.26784971098266</v>
      </c>
      <c r="Q176" s="23" t="n">
        <f aca="false">ABS(Rates_Data!AG176-Rates_Data!AH176)</f>
        <v>0.364473988439307</v>
      </c>
      <c r="R176" s="23" t="n">
        <f aca="false">ABS(Rates_Data!AG176-Rates_Data!AI176)</f>
        <v>0.306658959537572</v>
      </c>
      <c r="S176" s="23" t="n">
        <f aca="false">ABS(Rates_Data!AG176-Rates_Data!AJ176)</f>
        <v>1.49673988439306</v>
      </c>
      <c r="T176" s="23" t="n">
        <f aca="false">ABS(Rates_Data!AH176-Rates_Data!AI176)</f>
        <v>0.0578150289017341</v>
      </c>
      <c r="U176" s="23" t="n">
        <f aca="false">ABS(Rates_Data!AH176-Rates_Data!AJ176)</f>
        <v>1.13226589595376</v>
      </c>
      <c r="V176" s="23" t="n">
        <f aca="false">ABS(Rates_Data!AI176-Rates_Data!AJ176)</f>
        <v>1.19008092485549</v>
      </c>
      <c r="W176" s="26" t="n">
        <f aca="false">IF(ROW()&lt;4+MinObs-1,"",IFERROR((B176-AVERAGE(B$4:B176))/STDEV(B$4:B176),""))</f>
        <v>0.420831447533778</v>
      </c>
      <c r="X176" s="26" t="n">
        <f aca="false">IF(ROW()&lt;4+MinObs-1,"",IFERROR((C176-AVERAGE(C$4:C176))/STDEV(C$4:C176),""))</f>
        <v>0.902405050217785</v>
      </c>
      <c r="Y176" s="26" t="n">
        <f aca="false">IF(ROW()&lt;4+MinObs-1,"",IFERROR((D176-AVERAGE(D$4:D176))/STDEV(D$4:D176),""))</f>
        <v>0.945021037267945</v>
      </c>
      <c r="Z176" s="26" t="n">
        <f aca="false">IF(ROW()&lt;4+MinObs-1,"",IFERROR((E176-AVERAGE(E$4:E176))/STDEV(E$4:E176),""))</f>
        <v>-0.119713441251963</v>
      </c>
      <c r="AA176" s="26" t="n">
        <f aca="false">IF(ROW()&lt;4+MinObs-1,"",IFERROR((F176-AVERAGE(F$4:F176))/STDEV(F$4:F176),""))</f>
        <v>0.214586865964149</v>
      </c>
      <c r="AB176" s="26" t="n">
        <f aca="false">IF(ROW()&lt;4+MinObs-1,"",IFERROR((G176-AVERAGE(G$4:G176))/STDEV(G$4:G176),""))</f>
        <v>0.323974380242183</v>
      </c>
      <c r="AC176" s="26" t="n">
        <f aca="false">IF(ROW()&lt;4+MinObs-1,"",IFERROR((H176-AVERAGE(H$4:H176))/STDEV(H$4:H176),""))</f>
        <v>-0.755513853689713</v>
      </c>
      <c r="AD176" s="26" t="n">
        <f aca="false">IF(ROW()&lt;4+MinObs-1,"",IFERROR((I176-AVERAGE(I$4:I176))/STDEV(I$4:I176),""))</f>
        <v>-0.115788178482783</v>
      </c>
      <c r="AE176" s="26" t="n">
        <f aca="false">IF(ROW()&lt;4+MinObs-1,"",IFERROR((J176-AVERAGE(J$4:J176))/STDEV(J$4:J176),""))</f>
        <v>-1.43369009324878</v>
      </c>
      <c r="AF176" s="26" t="n">
        <f aca="false">IF(ROW()&lt;4+MinObs-1,"",IFERROR((K176-AVERAGE(K$4:K176))/STDEV(K$4:K176),""))</f>
        <v>-0.954244519626204</v>
      </c>
      <c r="AG176" s="26" t="n">
        <f aca="false">IF(ROW()&lt;4+MinObs-1,"",IFERROR((L176-AVERAGE(L$4:L176))/STDEV(L$4:L176),""))</f>
        <v>1.10906727578309</v>
      </c>
      <c r="AH176" s="26" t="n">
        <f aca="false">IF(ROW()&lt;4+MinObs-1,"",IFERROR((M176-AVERAGE(M$4:M176))/STDEV(M$4:M176),""))</f>
        <v>-0.537221023597382</v>
      </c>
      <c r="AI176" s="26" t="n">
        <f aca="false">IF(ROW()&lt;4+MinObs-1,"",IFERROR((N176-AVERAGE(N$4:N176))/STDEV(N$4:N176),""))</f>
        <v>-0.956993452570757</v>
      </c>
      <c r="AJ176" s="26" t="n">
        <f aca="false">IF(ROW()&lt;4+MinObs-1,"",IFERROR((O176-AVERAGE(O$4:O176))/STDEV(O$4:O176),""))</f>
        <v>-1.10160264397821</v>
      </c>
      <c r="AK176" s="26" t="n">
        <f aca="false">IF(ROW()&lt;4+MinObs-1,"",IFERROR((P176-AVERAGE(P$4:P176))/STDEV(P$4:P176),""))</f>
        <v>1.75295527254963</v>
      </c>
      <c r="AL176" s="26" t="n">
        <f aca="false">IF(ROW()&lt;4+MinObs-1,"",IFERROR((Q176-AVERAGE(Q$4:Q176))/STDEV(Q$4:Q176),""))</f>
        <v>-0.122163434845987</v>
      </c>
      <c r="AM176" s="26" t="n">
        <f aca="false">IF(ROW()&lt;4+MinObs-1,"",IFERROR((R176-AVERAGE(R$4:R176))/STDEV(R$4:R176),""))</f>
        <v>-0.354538662310537</v>
      </c>
      <c r="AN176" s="26" t="n">
        <f aca="false">IF(ROW()&lt;4+MinObs-1,"",IFERROR((S176-AVERAGE(S$4:S176))/STDEV(S$4:S176),""))</f>
        <v>1.4970345757383</v>
      </c>
      <c r="AO176" s="26" t="n">
        <f aca="false">IF(ROW()&lt;4+MinObs-1,"",IFERROR((T176-AVERAGE(T$4:T176))/STDEV(T$4:T176),""))</f>
        <v>-1.39152129752783</v>
      </c>
      <c r="AP176" s="26" t="n">
        <f aca="false">IF(ROW()&lt;4+MinObs-1,"",IFERROR((U176-AVERAGE(U$4:U176))/STDEV(U$4:U176),""))</f>
        <v>0.912560812300117</v>
      </c>
      <c r="AQ176" s="26" t="n">
        <f aca="false">IF(ROW()&lt;4+MinObs-1,"",IFERROR((V176-AVERAGE(V$4:V176))/STDEV(V$4:V176),""))</f>
        <v>1.02795410039621</v>
      </c>
      <c r="AR176" s="26" t="n">
        <f aca="false">IF(W176="",0,IF(W176&gt;=z4,w4,IF(W176&gt;=z3,w3,IF(W176&gt;=zEntry,w2,IF(AND(W176&gt;=ExitZ,AR175&gt;0),w2,0)))))</f>
        <v>0</v>
      </c>
      <c r="AS176" s="26" t="n">
        <f aca="false">IF(X176="",0,IF(X176&gt;=z4,w4,IF(X176&gt;=z3,w3,IF(X176&gt;=zEntry,w2,IF(AND(X176&gt;=ExitZ,AS175&gt;0),w2,0)))))</f>
        <v>0</v>
      </c>
      <c r="AT176" s="26" t="n">
        <f aca="false">IF(Y176="",0,IF(Y176&gt;=z4,w4,IF(Y176&gt;=z3,w3,IF(Y176&gt;=zEntry,w2,IF(AND(Y176&gt;=ExitZ,AT175&gt;0),w2,0)))))</f>
        <v>0</v>
      </c>
      <c r="AU176" s="26" t="n">
        <f aca="false">IF(Z176="",0,IF(Z176&gt;=z4,w4,IF(Z176&gt;=z3,w3,IF(Z176&gt;=zEntry,w2,IF(AND(Z176&gt;=ExitZ,AU175&gt;0),w2,0)))))</f>
        <v>0</v>
      </c>
      <c r="AV176" s="26" t="n">
        <f aca="false">IF(AA176="",0,IF(AA176&gt;=z4,w4,IF(AA176&gt;=z3,w3,IF(AA176&gt;=zEntry,w2,IF(AND(AA176&gt;=ExitZ,AV175&gt;0),w2,0)))))</f>
        <v>0</v>
      </c>
      <c r="AW176" s="26" t="n">
        <f aca="false">IF(AB176="",0,IF(AB176&gt;=z4,w4,IF(AB176&gt;=z3,w3,IF(AB176&gt;=zEntry,w2,IF(AND(AB176&gt;=ExitZ,AW175&gt;0),w2,0)))))</f>
        <v>0</v>
      </c>
      <c r="AX176" s="26" t="n">
        <f aca="false">IF(AC176="",0,IF(AC176&gt;=z4,w4,IF(AC176&gt;=z3,w3,IF(AC176&gt;=zEntry,w2,IF(AND(AC176&gt;=ExitZ,AX175&gt;0),w2,0)))))</f>
        <v>0</v>
      </c>
      <c r="AY176" s="26" t="n">
        <f aca="false">IF(AD176="",0,IF(AD176&gt;=z4,w4,IF(AD176&gt;=z3,w3,IF(AD176&gt;=zEntry,w2,IF(AND(AD176&gt;=ExitZ,AY175&gt;0),w2,0)))))</f>
        <v>0</v>
      </c>
      <c r="AZ176" s="26" t="n">
        <f aca="false">IF(AE176="",0,IF(AE176&gt;=z4,w4,IF(AE176&gt;=z3,w3,IF(AE176&gt;=zEntry,w2,IF(AND(AE176&gt;=ExitZ,AZ175&gt;0),w2,0)))))</f>
        <v>0</v>
      </c>
      <c r="BA176" s="26" t="n">
        <f aca="false">IF(AF176="",0,IF(AF176&gt;=z4,w4,IF(AF176&gt;=z3,w3,IF(AF176&gt;=zEntry,w2,IF(AND(AF176&gt;=ExitZ,BA175&gt;0),w2,0)))))</f>
        <v>0</v>
      </c>
      <c r="BB176" s="26" t="n">
        <f aca="false">IF(AG176="",0,IF(AG176&gt;=z4,w4,IF(AG176&gt;=z3,w3,IF(AG176&gt;=zEntry,w2,IF(AND(AG176&gt;=ExitZ,BB175&gt;0),w2,0)))))</f>
        <v>0</v>
      </c>
      <c r="BC176" s="26" t="n">
        <f aca="false">IF(AH176="",0,IF(AH176&gt;=z4,w4,IF(AH176&gt;=z3,w3,IF(AH176&gt;=zEntry,w2,IF(AND(AH176&gt;=ExitZ,BC175&gt;0),w2,0)))))</f>
        <v>0</v>
      </c>
      <c r="BD176" s="26" t="n">
        <f aca="false">IF(AI176="",0,IF(AI176&gt;=z4,w4,IF(AI176&gt;=z3,w3,IF(AI176&gt;=zEntry,w2,IF(AND(AI176&gt;=ExitZ,BD175&gt;0),w2,0)))))</f>
        <v>0</v>
      </c>
      <c r="BE176" s="26" t="n">
        <f aca="false">IF(AJ176="",0,IF(AJ176&gt;=z4,w4,IF(AJ176&gt;=z3,w3,IF(AJ176&gt;=zEntry,w2,IF(AND(AJ176&gt;=ExitZ,BE175&gt;0),w2,0)))))</f>
        <v>0</v>
      </c>
      <c r="BF176" s="26" t="n">
        <f aca="false">IF(AK176="",0,IF(AK176&gt;=z4,w4,IF(AK176&gt;=z3,w3,IF(AK176&gt;=zEntry,w2,IF(AND(AK176&gt;=ExitZ,BF175&gt;0),w2,0)))))</f>
        <v>0</v>
      </c>
      <c r="BG176" s="26" t="n">
        <f aca="false">IF(AL176="",0,IF(AL176&gt;=z4,w4,IF(AL176&gt;=z3,w3,IF(AL176&gt;=zEntry,w2,IF(AND(AL176&gt;=ExitZ,BG175&gt;0),w2,0)))))</f>
        <v>0</v>
      </c>
      <c r="BH176" s="26" t="n">
        <f aca="false">IF(AM176="",0,IF(AM176&gt;=z4,w4,IF(AM176&gt;=z3,w3,IF(AM176&gt;=zEntry,w2,IF(AND(AM176&gt;=ExitZ,BH175&gt;0),w2,0)))))</f>
        <v>0</v>
      </c>
      <c r="BI176" s="26" t="n">
        <f aca="false">IF(AN176="",0,IF(AN176&gt;=z4,w4,IF(AN176&gt;=z3,w3,IF(AN176&gt;=zEntry,w2,IF(AND(AN176&gt;=ExitZ,BI175&gt;0),w2,0)))))</f>
        <v>0</v>
      </c>
      <c r="BJ176" s="26" t="n">
        <f aca="false">IF(AO176="",0,IF(AO176&gt;=z4,w4,IF(AO176&gt;=z3,w3,IF(AO176&gt;=zEntry,w2,IF(AND(AO176&gt;=ExitZ,BJ175&gt;0),w2,0)))))</f>
        <v>0</v>
      </c>
      <c r="BK176" s="26" t="n">
        <f aca="false">IF(AP176="",0,IF(AP176&gt;=z4,w4,IF(AP176&gt;=z3,w3,IF(AP176&gt;=zEntry,w2,IF(AND(AP176&gt;=ExitZ,BK175&gt;0),w2,0)))))</f>
        <v>0</v>
      </c>
      <c r="BL176" s="26" t="n">
        <f aca="false">IF(AQ176="",0,IF(AQ176&gt;=z4,w4,IF(AQ176&gt;=z3,w3,IF(AQ176&gt;=zEntry,w2,IF(AND(AQ176&gt;=ExitZ,BL175&gt;0),w2,0)))))</f>
        <v>0</v>
      </c>
      <c r="BM176" s="23" t="n">
        <f aca="false">IF(Rates_Data!AD175&gt;=Rates_Data!AE175,Rates_Data!AK176-Rates_Data!AL176,Rates_Data!AL176-Rates_Data!AK176)</f>
        <v>0.00148200000000001</v>
      </c>
      <c r="BN176" s="23" t="n">
        <f aca="false">IF(Rates_Data!AD175&gt;=Rates_Data!AF175,Rates_Data!AK176-Rates_Data!AM176,Rates_Data!AM176-Rates_Data!AK176)</f>
        <v>-0.000912000000000001</v>
      </c>
      <c r="BO176" s="23" t="n">
        <f aca="false">IF(Rates_Data!AD175&gt;=Rates_Data!AG175,Rates_Data!AK176-Rates_Data!AN176,Rates_Data!AN176-Rates_Data!AK176)</f>
        <v>-0.002318</v>
      </c>
      <c r="BP176" s="23" t="n">
        <f aca="false">IF(Rates_Data!AD175&gt;=Rates_Data!AH175,Rates_Data!AK176-Rates_Data!AO176,Rates_Data!AO176-Rates_Data!AK176)</f>
        <v>0.000873999999999997</v>
      </c>
      <c r="BQ176" s="23" t="n">
        <f aca="false">IF(Rates_Data!AD175&gt;=Rates_Data!AI175,Rates_Data!AK176-Rates_Data!AP176,Rates_Data!AP176-Rates_Data!AK176)</f>
        <v>-0.005548</v>
      </c>
      <c r="BR176" s="23" t="n">
        <f aca="false">IF(Rates_Data!AD175&gt;=Rates_Data!AJ175,Rates_Data!AK176-Rates_Data!AQ176,Rates_Data!AQ176-Rates_Data!AK176)</f>
        <v>0.00152</v>
      </c>
      <c r="BS176" s="23" t="n">
        <f aca="false">IF(Rates_Data!AE175&gt;=Rates_Data!AF175,Rates_Data!AL176-Rates_Data!AM176,Rates_Data!AM176-Rates_Data!AL176)</f>
        <v>-0.00239400000000001</v>
      </c>
      <c r="BT176" s="23" t="n">
        <f aca="false">IF(Rates_Data!AE175&gt;=Rates_Data!AG175,Rates_Data!AL176-Rates_Data!AN176,Rates_Data!AN176-Rates_Data!AL176)</f>
        <v>-0.0038</v>
      </c>
      <c r="BU176" s="23" t="n">
        <f aca="false">IF(Rates_Data!AE175&gt;=Rates_Data!AH175,Rates_Data!AL176-Rates_Data!AO176,Rates_Data!AO176-Rates_Data!AL176)</f>
        <v>-0.000608000000000009</v>
      </c>
      <c r="BV176" s="23" t="n">
        <f aca="false">IF(Rates_Data!AE175&gt;=Rates_Data!AI175,Rates_Data!AL176-Rates_Data!AP176,Rates_Data!AP176-Rates_Data!AL176)</f>
        <v>-0.00703</v>
      </c>
      <c r="BW176" s="23" t="n">
        <f aca="false">IF(Rates_Data!AE175&gt;=Rates_Data!AJ175,Rates_Data!AL176-Rates_Data!AQ176,Rates_Data!AQ176-Rates_Data!AL176)</f>
        <v>0.00300200000000001</v>
      </c>
      <c r="BX176" s="23" t="n">
        <f aca="false">IF(Rates_Data!AF175&gt;=Rates_Data!AG175,Rates_Data!AM176-Rates_Data!AN176,Rates_Data!AN176-Rates_Data!AM176)</f>
        <v>0.001406</v>
      </c>
      <c r="BY176" s="23" t="n">
        <f aca="false">IF(Rates_Data!AF175&gt;=Rates_Data!AH175,Rates_Data!AM176-Rates_Data!AO176,Rates_Data!AO176-Rates_Data!AM176)</f>
        <v>-0.001786</v>
      </c>
      <c r="BZ176" s="23" t="n">
        <f aca="false">IF(Rates_Data!AF175&gt;=Rates_Data!AI175,Rates_Data!AM176-Rates_Data!AP176,Rates_Data!AP176-Rates_Data!AM176)</f>
        <v>0.004636</v>
      </c>
      <c r="CA176" s="23" t="n">
        <f aca="false">IF(Rates_Data!AF175&gt;=Rates_Data!AJ175,Rates_Data!AM176-Rates_Data!AQ176,Rates_Data!AQ176-Rates_Data!AM176)</f>
        <v>0.000608</v>
      </c>
      <c r="CB176" s="23" t="n">
        <f aca="false">IF(Rates_Data!AG175&gt;=Rates_Data!AH175,Rates_Data!AN176-Rates_Data!AO176,Rates_Data!AO176-Rates_Data!AN176)</f>
        <v>-0.00319199999999999</v>
      </c>
      <c r="CC176" s="23" t="n">
        <f aca="false">IF(Rates_Data!AG175&gt;=Rates_Data!AI175,Rates_Data!AN176-Rates_Data!AP176,Rates_Data!AP176-Rates_Data!AN176)</f>
        <v>0.00323</v>
      </c>
      <c r="CD176" s="23" t="n">
        <f aca="false">IF(Rates_Data!AG175&gt;=Rates_Data!AJ175,Rates_Data!AN176-Rates_Data!AQ176,Rates_Data!AQ176-Rates_Data!AN176)</f>
        <v>-0.000797999999999997</v>
      </c>
      <c r="CE176" s="23" t="n">
        <f aca="false">IF(Rates_Data!AH175&gt;=Rates_Data!AI175,Rates_Data!AO176-Rates_Data!AP176,Rates_Data!AP176-Rates_Data!AO176)</f>
        <v>0.00642199999999999</v>
      </c>
      <c r="CF176" s="23" t="n">
        <f aca="false">IF(Rates_Data!AH175&gt;=Rates_Data!AJ175,Rates_Data!AO176-Rates_Data!AQ176,Rates_Data!AQ176-Rates_Data!AO176)</f>
        <v>0.002394</v>
      </c>
      <c r="CG176" s="23" t="n">
        <f aca="false">IF(Rates_Data!AI175&gt;=Rates_Data!AJ175,Rates_Data!AP176-Rates_Data!AQ176,Rates_Data!AQ176-Rates_Data!AP176)</f>
        <v>-0.004028</v>
      </c>
      <c r="CH176" s="27" t="n">
        <f aca="false">IF(ROW()&lt;4+VolLB,"",STDEV(INDEX($BM:$BM,ROW()-VolLB+1):INDEX($BM:$BM,ROW()))*SQRT(12))</f>
        <v>0.020878637688636</v>
      </c>
      <c r="CI176" s="27" t="n">
        <f aca="false">IF(ROW()&lt;4+VolLB,"",STDEV(INDEX($BN:$BN,ROW()-VolLB+1):INDEX($BN:$BN,ROW()))*SQRT(12))</f>
        <v>0.0209163658347556</v>
      </c>
      <c r="CJ176" s="27" t="n">
        <f aca="false">IF(ROW()&lt;4+VolLB,"",STDEV(INDEX($BO:$BO,ROW()-VolLB+1):INDEX($BO:$BO,ROW()))*SQRT(12))</f>
        <v>0.0218830147596584</v>
      </c>
      <c r="CK176" s="27" t="n">
        <f aca="false">IF(ROW()&lt;4+VolLB,"",STDEV(INDEX($BP:$BP,ROW()-VolLB+1):INDEX($BP:$BP,ROW()))*SQRT(12))</f>
        <v>0.0232282684058311</v>
      </c>
      <c r="CL176" s="27" t="n">
        <f aca="false">IF(ROW()&lt;4+VolLB,"",STDEV(INDEX($BQ:$BQ,ROW()-VolLB+1):INDEX($BQ:$BQ,ROW()))*SQRT(12))</f>
        <v>0.0225943200572095</v>
      </c>
      <c r="CM176" s="27" t="n">
        <f aca="false">IF(ROW()&lt;4+VolLB,"",STDEV(INDEX($BR:$BR,ROW()-VolLB+1):INDEX($BR:$BR,ROW()))*SQRT(12))</f>
        <v>0.0245204373974427</v>
      </c>
      <c r="CN176" s="27" t="n">
        <f aca="false">IF(ROW()&lt;4+VolLB,"",STDEV(INDEX($BS:$BS,ROW()-VolLB+1):INDEX($BS:$BS,ROW()))*SQRT(12))</f>
        <v>0.0197483289525734</v>
      </c>
      <c r="CO176" s="27" t="n">
        <f aca="false">IF(ROW()&lt;4+VolLB,"",STDEV(INDEX($BT:$BT,ROW()-VolLB+1):INDEX($BT:$BT,ROW()))*SQRT(12))</f>
        <v>0.020875126948231</v>
      </c>
      <c r="CP176" s="27" t="n">
        <f aca="false">IF(ROW()&lt;4+VolLB,"",STDEV(INDEX($BU:$BU,ROW()-VolLB+1):INDEX($BU:$BU,ROW()))*SQRT(12))</f>
        <v>0.0220172390230928</v>
      </c>
      <c r="CQ176" s="27" t="n">
        <f aca="false">IF(ROW()&lt;4+VolLB,"",STDEV(INDEX($BV:$BV,ROW()-VolLB+1):INDEX($BV:$BV,ROW()))*SQRT(12))</f>
        <v>0.0178919825138577</v>
      </c>
      <c r="CR176" s="27" t="n">
        <f aca="false">IF(ROW()&lt;4+VolLB,"",STDEV(INDEX($BW:$BW,ROW()-VolLB+1):INDEX($BW:$BW,ROW()))*SQRT(12))</f>
        <v>0.0174754381262606</v>
      </c>
      <c r="CS176" s="27" t="n">
        <f aca="false">IF(ROW()&lt;4+VolLB,"",STDEV(INDEX($BX:$BX,ROW()-VolLB+1):INDEX($BX:$BX,ROW()))*SQRT(12))</f>
        <v>0.0192197477303696</v>
      </c>
      <c r="CT176" s="27" t="n">
        <f aca="false">IF(ROW()&lt;4+VolLB,"",STDEV(INDEX($BY:$BY,ROW()-VolLB+1):INDEX($BY:$BY,ROW()))*SQRT(12))</f>
        <v>0.022868513222749</v>
      </c>
      <c r="CU176" s="27" t="n">
        <f aca="false">IF(ROW()&lt;4+VolLB,"",STDEV(INDEX($BZ:$BZ,ROW()-VolLB+1):INDEX($BZ:$BZ,ROW()))*SQRT(12))</f>
        <v>0.0223571375736187</v>
      </c>
      <c r="CV176" s="27" t="n">
        <f aca="false">IF(ROW()&lt;4+VolLB,"",STDEV(INDEX($CA:$CA,ROW()-VolLB+1):INDEX($CA:$CA,ROW()))*SQRT(12))</f>
        <v>0.0232396543591623</v>
      </c>
      <c r="CW176" s="27" t="n">
        <f aca="false">IF(ROW()&lt;4+VolLB,"",STDEV(INDEX($CB:$CB,ROW()-VolLB+1):INDEX($CB:$CB,ROW()))*SQRT(12))</f>
        <v>0.0205743654119577</v>
      </c>
      <c r="CX176" s="27" t="n">
        <f aca="false">IF(ROW()&lt;4+VolLB,"",STDEV(INDEX($CC:$CC,ROW()-VolLB+1):INDEX($CC:$CC,ROW()))*SQRT(12))</f>
        <v>0.0175491870154934</v>
      </c>
      <c r="CY176" s="27" t="n">
        <f aca="false">IF(ROW()&lt;4+VolLB,"",STDEV(INDEX($CD:$CD,ROW()-VolLB+1):INDEX($CD:$CD,ROW()))*SQRT(12))</f>
        <v>0.0176332216787355</v>
      </c>
      <c r="CZ176" s="27" t="n">
        <f aca="false">IF(ROW()&lt;4+VolLB,"",STDEV(INDEX($CE:$CE,ROW()-VolLB+1):INDEX($CE:$CE,ROW()))*SQRT(12))</f>
        <v>0.0207620230475879</v>
      </c>
      <c r="DA176" s="27" t="n">
        <f aca="false">IF(ROW()&lt;4+VolLB,"",STDEV(INDEX($CF:$CF,ROW()-VolLB+1):INDEX($CF:$CF,ROW()))*SQRT(12))</f>
        <v>0.019177590895924</v>
      </c>
      <c r="DB176" s="27" t="n">
        <f aca="false">IF(ROW()&lt;4+VolLB,"",STDEV(INDEX($CG:$CG,ROW()-VolLB+1):INDEX($CG:$CG,ROW()))*SQRT(12))</f>
        <v>0.0186599347265739</v>
      </c>
      <c r="DC176" s="26" t="n">
        <f aca="false">IF(OR(AR176=0,CH176="",CH176=0),0,AR176*MIN(MaxScal,TgtVol/CH176))</f>
        <v>0</v>
      </c>
      <c r="DD176" s="26" t="n">
        <f aca="false">IF(OR(AS176=0,CI176="",CI176=0),0,AS176*MIN(MaxScal,TgtVol/CI176))</f>
        <v>0</v>
      </c>
      <c r="DE176" s="26" t="n">
        <f aca="false">IF(OR(AT176=0,CJ176="",CJ176=0),0,AT176*MIN(MaxScal,TgtVol/CJ176))</f>
        <v>0</v>
      </c>
      <c r="DF176" s="26" t="n">
        <f aca="false">IF(OR(AU176=0,CK176="",CK176=0),0,AU176*MIN(MaxScal,TgtVol/CK176))</f>
        <v>0</v>
      </c>
      <c r="DG176" s="26" t="n">
        <f aca="false">IF(OR(AV176=0,CL176="",CL176=0),0,AV176*MIN(MaxScal,TgtVol/CL176))</f>
        <v>0</v>
      </c>
      <c r="DH176" s="26" t="n">
        <f aca="false">IF(OR(AW176=0,CM176="",CM176=0),0,AW176*MIN(MaxScal,TgtVol/CM176))</f>
        <v>0</v>
      </c>
      <c r="DI176" s="26" t="n">
        <f aca="false">IF(OR(AX176=0,CN176="",CN176=0),0,AX176*MIN(MaxScal,TgtVol/CN176))</f>
        <v>0</v>
      </c>
      <c r="DJ176" s="26" t="n">
        <f aca="false">IF(OR(AY176=0,CO176="",CO176=0),0,AY176*MIN(MaxScal,TgtVol/CO176))</f>
        <v>0</v>
      </c>
      <c r="DK176" s="26" t="n">
        <f aca="false">IF(OR(AZ176=0,CP176="",CP176=0),0,AZ176*MIN(MaxScal,TgtVol/CP176))</f>
        <v>0</v>
      </c>
      <c r="DL176" s="26" t="n">
        <f aca="false">IF(OR(BA176=0,CQ176="",CQ176=0),0,BA176*MIN(MaxScal,TgtVol/CQ176))</f>
        <v>0</v>
      </c>
      <c r="DM176" s="26" t="n">
        <f aca="false">IF(OR(BB176=0,CR176="",CR176=0),0,BB176*MIN(MaxScal,TgtVol/CR176))</f>
        <v>0</v>
      </c>
      <c r="DN176" s="26" t="n">
        <f aca="false">IF(OR(BC176=0,CS176="",CS176=0),0,BC176*MIN(MaxScal,TgtVol/CS176))</f>
        <v>0</v>
      </c>
      <c r="DO176" s="26" t="n">
        <f aca="false">IF(OR(BD176=0,CT176="",CT176=0),0,BD176*MIN(MaxScal,TgtVol/CT176))</f>
        <v>0</v>
      </c>
      <c r="DP176" s="26" t="n">
        <f aca="false">IF(OR(BE176=0,CU176="",CU176=0),0,BE176*MIN(MaxScal,TgtVol/CU176))</f>
        <v>0</v>
      </c>
      <c r="DQ176" s="26" t="n">
        <f aca="false">IF(OR(BF176=0,CV176="",CV176=0),0,BF176*MIN(MaxScal,TgtVol/CV176))</f>
        <v>0</v>
      </c>
      <c r="DR176" s="26" t="n">
        <f aca="false">IF(OR(BG176=0,CW176="",CW176=0),0,BG176*MIN(MaxScal,TgtVol/CW176))</f>
        <v>0</v>
      </c>
      <c r="DS176" s="26" t="n">
        <f aca="false">IF(OR(BH176=0,CX176="",CX176=0),0,BH176*MIN(MaxScal,TgtVol/CX176))</f>
        <v>0</v>
      </c>
      <c r="DT176" s="26" t="n">
        <f aca="false">IF(OR(BI176=0,CY176="",CY176=0),0,BI176*MIN(MaxScal,TgtVol/CY176))</f>
        <v>0</v>
      </c>
      <c r="DU176" s="26" t="n">
        <f aca="false">IF(OR(BJ176=0,CZ176="",CZ176=0),0,BJ176*MIN(MaxScal,TgtVol/CZ176))</f>
        <v>0</v>
      </c>
      <c r="DV176" s="26" t="n">
        <f aca="false">IF(OR(BK176=0,DA176="",DA176=0),0,BK176*MIN(MaxScal,TgtVol/DA176))</f>
        <v>0</v>
      </c>
      <c r="DW176" s="26" t="n">
        <f aca="false">IF(OR(BL176=0,DB176="",DB176=0),0,BL176*MIN(MaxScal,TgtVol/DB176))</f>
        <v>0</v>
      </c>
      <c r="DX176" s="28" t="n">
        <f aca="false">IFERROR(DC175*BM176,"")</f>
        <v>0</v>
      </c>
      <c r="DY176" s="28" t="n">
        <f aca="false">IFERROR(DD175*BN176,"")</f>
        <v>-0</v>
      </c>
      <c r="DZ176" s="28" t="n">
        <f aca="false">IFERROR(DE175*BO176,"")</f>
        <v>-0</v>
      </c>
      <c r="EA176" s="28" t="n">
        <f aca="false">IFERROR(DF175*BP176,"")</f>
        <v>0</v>
      </c>
      <c r="EB176" s="28" t="n">
        <f aca="false">IFERROR(DG175*BQ176,"")</f>
        <v>-0</v>
      </c>
      <c r="EC176" s="28" t="n">
        <f aca="false">IFERROR(DH175*BR176,"")</f>
        <v>0</v>
      </c>
      <c r="ED176" s="28" t="n">
        <f aca="false">IFERROR(DI175*BS176,"")</f>
        <v>-0</v>
      </c>
      <c r="EE176" s="28" t="n">
        <f aca="false">IFERROR(DJ175*BT176,"")</f>
        <v>-0</v>
      </c>
      <c r="EF176" s="28" t="n">
        <f aca="false">IFERROR(DK175*BU176,"")</f>
        <v>-0</v>
      </c>
      <c r="EG176" s="28" t="n">
        <f aca="false">IFERROR(DL175*BV176,"")</f>
        <v>-0</v>
      </c>
      <c r="EH176" s="28" t="n">
        <f aca="false">IFERROR(DM175*BW176,"")</f>
        <v>0</v>
      </c>
      <c r="EI176" s="28" t="n">
        <f aca="false">IFERROR(DN175*BX176,"")</f>
        <v>0</v>
      </c>
      <c r="EJ176" s="28" t="n">
        <f aca="false">IFERROR(DO175*BY176,"")</f>
        <v>-0</v>
      </c>
      <c r="EK176" s="28" t="n">
        <f aca="false">IFERROR(DP175*BZ176,"")</f>
        <v>0</v>
      </c>
      <c r="EL176" s="28" t="n">
        <f aca="false">IFERROR(DQ175*CA176,"")</f>
        <v>0.000520705595656986</v>
      </c>
      <c r="EM176" s="28" t="n">
        <f aca="false">IFERROR(DR175*CB176,"")</f>
        <v>-0</v>
      </c>
      <c r="EN176" s="28" t="n">
        <f aca="false">IFERROR(DS175*CC176,"")</f>
        <v>0</v>
      </c>
      <c r="EO176" s="28" t="n">
        <f aca="false">IFERROR(DT175*CD176,"")</f>
        <v>-0</v>
      </c>
      <c r="EP176" s="28" t="n">
        <f aca="false">IFERROR(DU175*CE176,"")</f>
        <v>0</v>
      </c>
      <c r="EQ176" s="28" t="n">
        <f aca="false">IFERROR(DV175*CF176,"")</f>
        <v>0</v>
      </c>
      <c r="ER176" s="28" t="n">
        <f aca="false">IFERROR(DW175*CG176,"")</f>
        <v>-0</v>
      </c>
      <c r="ES176" s="28" t="n">
        <f aca="false">IF(ROW()=4,"",SUM(DX176:ER176))</f>
        <v>0.000520705595656986</v>
      </c>
      <c r="ET176" s="29" t="n">
        <f aca="false">COUNTIF(AR176:BL176,"&gt;0")</f>
        <v>0</v>
      </c>
    </row>
    <row r="177" customFormat="false" ht="15" hidden="false" customHeight="false" outlineLevel="0" collapsed="false">
      <c r="A177" s="19" t="n">
        <v>43281</v>
      </c>
      <c r="B177" s="23" t="n">
        <f aca="false">ABS(Rates_Data!AD177-Rates_Data!AE177)</f>
        <v>0.797637931034483</v>
      </c>
      <c r="C177" s="23" t="n">
        <f aca="false">ABS(Rates_Data!AD177-Rates_Data!AF177)</f>
        <v>0.794183908045977</v>
      </c>
      <c r="D177" s="23" t="n">
        <f aca="false">ABS(Rates_Data!AD177-Rates_Data!AG177)</f>
        <v>1.11223563218391</v>
      </c>
      <c r="E177" s="23" t="n">
        <f aca="false">ABS(Rates_Data!AD177-Rates_Data!AH177)</f>
        <v>0.73096551724138</v>
      </c>
      <c r="F177" s="23" t="n">
        <f aca="false">ABS(Rates_Data!AD177-Rates_Data!AI177)</f>
        <v>0.934603448275862</v>
      </c>
      <c r="G177" s="23" t="n">
        <f aca="false">ABS(Rates_Data!AD177-Rates_Data!AJ177)</f>
        <v>0.278465517241379</v>
      </c>
      <c r="H177" s="23" t="n">
        <f aca="false">ABS(Rates_Data!AE177-Rates_Data!AF177)</f>
        <v>0.00345402298850589</v>
      </c>
      <c r="I177" s="23" t="n">
        <f aca="false">ABS(Rates_Data!AE177-Rates_Data!AG177)</f>
        <v>0.314597701149426</v>
      </c>
      <c r="J177" s="23" t="n">
        <f aca="false">ABS(Rates_Data!AE177-Rates_Data!AH177)</f>
        <v>0.0666724137931034</v>
      </c>
      <c r="K177" s="23" t="n">
        <f aca="false">ABS(Rates_Data!AE177-Rates_Data!AI177)</f>
        <v>0.136965517241379</v>
      </c>
      <c r="L177" s="23" t="n">
        <f aca="false">ABS(Rates_Data!AE177-Rates_Data!AJ177)</f>
        <v>1.07610344827586</v>
      </c>
      <c r="M177" s="23" t="n">
        <f aca="false">ABS(Rates_Data!AF177-Rates_Data!AG177)</f>
        <v>0.318051724137931</v>
      </c>
      <c r="N177" s="23" t="n">
        <f aca="false">ABS(Rates_Data!AF177-Rates_Data!AH177)</f>
        <v>0.0632183908045975</v>
      </c>
      <c r="O177" s="23" t="n">
        <f aca="false">ABS(Rates_Data!AF177-Rates_Data!AI177)</f>
        <v>0.140419540229885</v>
      </c>
      <c r="P177" s="23" t="n">
        <f aca="false">ABS(Rates_Data!AF177-Rates_Data!AJ177)</f>
        <v>1.07264942528736</v>
      </c>
      <c r="Q177" s="23" t="n">
        <f aca="false">ABS(Rates_Data!AG177-Rates_Data!AH177)</f>
        <v>0.381270114942529</v>
      </c>
      <c r="R177" s="23" t="n">
        <f aca="false">ABS(Rates_Data!AG177-Rates_Data!AI177)</f>
        <v>0.177632183908046</v>
      </c>
      <c r="S177" s="23" t="n">
        <f aca="false">ABS(Rates_Data!AG177-Rates_Data!AJ177)</f>
        <v>1.39070114942529</v>
      </c>
      <c r="T177" s="23" t="n">
        <f aca="false">ABS(Rates_Data!AH177-Rates_Data!AI177)</f>
        <v>0.203637931034483</v>
      </c>
      <c r="U177" s="23" t="n">
        <f aca="false">ABS(Rates_Data!AH177-Rates_Data!AJ177)</f>
        <v>1.00943103448276</v>
      </c>
      <c r="V177" s="23" t="n">
        <f aca="false">ABS(Rates_Data!AI177-Rates_Data!AJ177)</f>
        <v>1.21306896551724</v>
      </c>
      <c r="W177" s="26" t="n">
        <f aca="false">IF(ROW()&lt;4+MinObs-1,"",IFERROR((B177-AVERAGE(B$4:B177))/STDEV(B$4:B177),""))</f>
        <v>1.3172771556506</v>
      </c>
      <c r="X177" s="26" t="n">
        <f aca="false">IF(ROW()&lt;4+MinObs-1,"",IFERROR((C177-AVERAGE(C$4:C177))/STDEV(C$4:C177),""))</f>
        <v>1.23878139942038</v>
      </c>
      <c r="Y177" s="26" t="n">
        <f aca="false">IF(ROW()&lt;4+MinObs-1,"",IFERROR((D177-AVERAGE(D$4:D177))/STDEV(D$4:D177),""))</f>
        <v>1.40437190545127</v>
      </c>
      <c r="Z177" s="26" t="n">
        <f aca="false">IF(ROW()&lt;4+MinObs-1,"",IFERROR((E177-AVERAGE(E$4:E177))/STDEV(E$4:E177),""))</f>
        <v>0.328544626718966</v>
      </c>
      <c r="AA177" s="26" t="n">
        <f aca="false">IF(ROW()&lt;4+MinObs-1,"",IFERROR((F177-AVERAGE(F$4:F177))/STDEV(F$4:F177),""))</f>
        <v>1.04425971912624</v>
      </c>
      <c r="AB177" s="26" t="n">
        <f aca="false">IF(ROW()&lt;4+MinObs-1,"",IFERROR((G177-AVERAGE(G$4:G177))/STDEV(G$4:G177),""))</f>
        <v>-0.547409749859624</v>
      </c>
      <c r="AC177" s="26" t="n">
        <f aca="false">IF(ROW()&lt;4+MinObs-1,"",IFERROR((H177-AVERAGE(H$4:H177))/STDEV(H$4:H177),""))</f>
        <v>-1.28820675951468</v>
      </c>
      <c r="AD177" s="26" t="n">
        <f aca="false">IF(ROW()&lt;4+MinObs-1,"",IFERROR((I177-AVERAGE(I$4:I177))/STDEV(I$4:I177),""))</f>
        <v>-0.292795409344308</v>
      </c>
      <c r="AE177" s="26" t="n">
        <f aca="false">IF(ROW()&lt;4+MinObs-1,"",IFERROR((J177-AVERAGE(J$4:J177))/STDEV(J$4:J177),""))</f>
        <v>-1.28163945131019</v>
      </c>
      <c r="AF177" s="26" t="n">
        <f aca="false">IF(ROW()&lt;4+MinObs-1,"",IFERROR((K177-AVERAGE(K$4:K177))/STDEV(K$4:K177),""))</f>
        <v>-0.800648452520302</v>
      </c>
      <c r="AG177" s="26" t="n">
        <f aca="false">IF(ROW()&lt;4+MinObs-1,"",IFERROR((L177-AVERAGE(L$4:L177))/STDEV(L$4:L177),""))</f>
        <v>1.02983245201053</v>
      </c>
      <c r="AH177" s="26" t="n">
        <f aca="false">IF(ROW()&lt;4+MinObs-1,"",IFERROR((M177-AVERAGE(M$4:M177))/STDEV(M$4:M177),""))</f>
        <v>-0.324847617286944</v>
      </c>
      <c r="AI177" s="26" t="n">
        <f aca="false">IF(ROW()&lt;4+MinObs-1,"",IFERROR((N177-AVERAGE(N$4:N177))/STDEV(N$4:N177),""))</f>
        <v>-1.14724025476337</v>
      </c>
      <c r="AJ177" s="26" t="n">
        <f aca="false">IF(ROW()&lt;4+MinObs-1,"",IFERROR((O177-AVERAGE(O$4:O177))/STDEV(O$4:O177),""))</f>
        <v>-0.91987925316616</v>
      </c>
      <c r="AK177" s="26" t="n">
        <f aca="false">IF(ROW()&lt;4+MinObs-1,"",IFERROR((P177-AVERAGE(P$4:P177))/STDEV(P$4:P177),""))</f>
        <v>1.28150420891096</v>
      </c>
      <c r="AL177" s="26" t="n">
        <f aca="false">IF(ROW()&lt;4+MinObs-1,"",IFERROR((Q177-AVERAGE(Q$4:Q177))/STDEV(Q$4:Q177),""))</f>
        <v>-0.0784800282739332</v>
      </c>
      <c r="AM177" s="26" t="n">
        <f aca="false">IF(ROW()&lt;4+MinObs-1,"",IFERROR((R177-AVERAGE(R$4:R177))/STDEV(R$4:R177),""))</f>
        <v>-0.650906549255123</v>
      </c>
      <c r="AN177" s="26" t="n">
        <f aca="false">IF(ROW()&lt;4+MinObs-1,"",IFERROR((S177-AVERAGE(S$4:S177))/STDEV(S$4:S177),""))</f>
        <v>1.27726591524161</v>
      </c>
      <c r="AO177" s="26" t="n">
        <f aca="false">IF(ROW()&lt;4+MinObs-1,"",IFERROR((T177-AVERAGE(T$4:T177))/STDEV(T$4:T177),""))</f>
        <v>-1.0044466521373</v>
      </c>
      <c r="AP177" s="26" t="n">
        <f aca="false">IF(ROW()&lt;4+MinObs-1,"",IFERROR((U177-AVERAGE(U$4:U177))/STDEV(U$4:U177),""))</f>
        <v>0.621854463898208</v>
      </c>
      <c r="AQ177" s="26" t="n">
        <f aca="false">IF(ROW()&lt;4+MinObs-1,"",IFERROR((V177-AVERAGE(V$4:V177))/STDEV(V$4:V177),""))</f>
        <v>1.06447288276926</v>
      </c>
      <c r="AR177" s="26" t="n">
        <f aca="false">IF(W177="",0,IF(W177&gt;=z4,w4,IF(W177&gt;=z3,w3,IF(W177&gt;=zEntry,w2,IF(AND(W177&gt;=ExitZ,AR176&gt;0),w2,0)))))</f>
        <v>0</v>
      </c>
      <c r="AS177" s="26" t="n">
        <f aca="false">IF(X177="",0,IF(X177&gt;=z4,w4,IF(X177&gt;=z3,w3,IF(X177&gt;=zEntry,w2,IF(AND(X177&gt;=ExitZ,AS176&gt;0),w2,0)))))</f>
        <v>0</v>
      </c>
      <c r="AT177" s="26" t="n">
        <f aca="false">IF(Y177="",0,IF(Y177&gt;=z4,w4,IF(Y177&gt;=z3,w3,IF(Y177&gt;=zEntry,w2,IF(AND(Y177&gt;=ExitZ,AT176&gt;0),w2,0)))))</f>
        <v>0</v>
      </c>
      <c r="AU177" s="26" t="n">
        <f aca="false">IF(Z177="",0,IF(Z177&gt;=z4,w4,IF(Z177&gt;=z3,w3,IF(Z177&gt;=zEntry,w2,IF(AND(Z177&gt;=ExitZ,AU176&gt;0),w2,0)))))</f>
        <v>0</v>
      </c>
      <c r="AV177" s="26" t="n">
        <f aca="false">IF(AA177="",0,IF(AA177&gt;=z4,w4,IF(AA177&gt;=z3,w3,IF(AA177&gt;=zEntry,w2,IF(AND(AA177&gt;=ExitZ,AV176&gt;0),w2,0)))))</f>
        <v>0</v>
      </c>
      <c r="AW177" s="26" t="n">
        <f aca="false">IF(AB177="",0,IF(AB177&gt;=z4,w4,IF(AB177&gt;=z3,w3,IF(AB177&gt;=zEntry,w2,IF(AND(AB177&gt;=ExitZ,AW176&gt;0),w2,0)))))</f>
        <v>0</v>
      </c>
      <c r="AX177" s="26" t="n">
        <f aca="false">IF(AC177="",0,IF(AC177&gt;=z4,w4,IF(AC177&gt;=z3,w3,IF(AC177&gt;=zEntry,w2,IF(AND(AC177&gt;=ExitZ,AX176&gt;0),w2,0)))))</f>
        <v>0</v>
      </c>
      <c r="AY177" s="26" t="n">
        <f aca="false">IF(AD177="",0,IF(AD177&gt;=z4,w4,IF(AD177&gt;=z3,w3,IF(AD177&gt;=zEntry,w2,IF(AND(AD177&gt;=ExitZ,AY176&gt;0),w2,0)))))</f>
        <v>0</v>
      </c>
      <c r="AZ177" s="26" t="n">
        <f aca="false">IF(AE177="",0,IF(AE177&gt;=z4,w4,IF(AE177&gt;=z3,w3,IF(AE177&gt;=zEntry,w2,IF(AND(AE177&gt;=ExitZ,AZ176&gt;0),w2,0)))))</f>
        <v>0</v>
      </c>
      <c r="BA177" s="26" t="n">
        <f aca="false">IF(AF177="",0,IF(AF177&gt;=z4,w4,IF(AF177&gt;=z3,w3,IF(AF177&gt;=zEntry,w2,IF(AND(AF177&gt;=ExitZ,BA176&gt;0),w2,0)))))</f>
        <v>0</v>
      </c>
      <c r="BB177" s="26" t="n">
        <f aca="false">IF(AG177="",0,IF(AG177&gt;=z4,w4,IF(AG177&gt;=z3,w3,IF(AG177&gt;=zEntry,w2,IF(AND(AG177&gt;=ExitZ,BB176&gt;0),w2,0)))))</f>
        <v>0</v>
      </c>
      <c r="BC177" s="26" t="n">
        <f aca="false">IF(AH177="",0,IF(AH177&gt;=z4,w4,IF(AH177&gt;=z3,w3,IF(AH177&gt;=zEntry,w2,IF(AND(AH177&gt;=ExitZ,BC176&gt;0),w2,0)))))</f>
        <v>0</v>
      </c>
      <c r="BD177" s="26" t="n">
        <f aca="false">IF(AI177="",0,IF(AI177&gt;=z4,w4,IF(AI177&gt;=z3,w3,IF(AI177&gt;=zEntry,w2,IF(AND(AI177&gt;=ExitZ,BD176&gt;0),w2,0)))))</f>
        <v>0</v>
      </c>
      <c r="BE177" s="26" t="n">
        <f aca="false">IF(AJ177="",0,IF(AJ177&gt;=z4,w4,IF(AJ177&gt;=z3,w3,IF(AJ177&gt;=zEntry,w2,IF(AND(AJ177&gt;=ExitZ,BE176&gt;0),w2,0)))))</f>
        <v>0</v>
      </c>
      <c r="BF177" s="26" t="n">
        <f aca="false">IF(AK177="",0,IF(AK177&gt;=z4,w4,IF(AK177&gt;=z3,w3,IF(AK177&gt;=zEntry,w2,IF(AND(AK177&gt;=ExitZ,BF176&gt;0),w2,0)))))</f>
        <v>0</v>
      </c>
      <c r="BG177" s="26" t="n">
        <f aca="false">IF(AL177="",0,IF(AL177&gt;=z4,w4,IF(AL177&gt;=z3,w3,IF(AL177&gt;=zEntry,w2,IF(AND(AL177&gt;=ExitZ,BG176&gt;0),w2,0)))))</f>
        <v>0</v>
      </c>
      <c r="BH177" s="26" t="n">
        <f aca="false">IF(AM177="",0,IF(AM177&gt;=z4,w4,IF(AM177&gt;=z3,w3,IF(AM177&gt;=zEntry,w2,IF(AND(AM177&gt;=ExitZ,BH176&gt;0),w2,0)))))</f>
        <v>0</v>
      </c>
      <c r="BI177" s="26" t="n">
        <f aca="false">IF(AN177="",0,IF(AN177&gt;=z4,w4,IF(AN177&gt;=z3,w3,IF(AN177&gt;=zEntry,w2,IF(AND(AN177&gt;=ExitZ,BI176&gt;0),w2,0)))))</f>
        <v>0</v>
      </c>
      <c r="BJ177" s="26" t="n">
        <f aca="false">IF(AO177="",0,IF(AO177&gt;=z4,w4,IF(AO177&gt;=z3,w3,IF(AO177&gt;=zEntry,w2,IF(AND(AO177&gt;=ExitZ,BJ176&gt;0),w2,0)))))</f>
        <v>0</v>
      </c>
      <c r="BK177" s="26" t="n">
        <f aca="false">IF(AP177="",0,IF(AP177&gt;=z4,w4,IF(AP177&gt;=z3,w3,IF(AP177&gt;=zEntry,w2,IF(AND(AP177&gt;=ExitZ,BK176&gt;0),w2,0)))))</f>
        <v>0</v>
      </c>
      <c r="BL177" s="26" t="n">
        <f aca="false">IF(AQ177="",0,IF(AQ177&gt;=z4,w4,IF(AQ177&gt;=z3,w3,IF(AQ177&gt;=zEntry,w2,IF(AND(AQ177&gt;=ExitZ,BL176&gt;0),w2,0)))))</f>
        <v>0</v>
      </c>
      <c r="BM177" s="23" t="n">
        <f aca="false">IF(Rates_Data!AD176&gt;=Rates_Data!AE176,Rates_Data!AK177-Rates_Data!AL177,Rates_Data!AL177-Rates_Data!AK177)</f>
        <v>-0.014934</v>
      </c>
      <c r="BN177" s="23" t="n">
        <f aca="false">IF(Rates_Data!AD176&gt;=Rates_Data!AF176,Rates_Data!AK177-Rates_Data!AM177,Rates_Data!AM177-Rates_Data!AK177)</f>
        <v>-0.010013</v>
      </c>
      <c r="BO177" s="23" t="n">
        <f aca="false">IF(Rates_Data!AD176&gt;=Rates_Data!AG176,Rates_Data!AK177-Rates_Data!AN177,Rates_Data!AN177-Rates_Data!AK177)</f>
        <v>-0.011818</v>
      </c>
      <c r="BP177" s="23" t="n">
        <f aca="false">IF(Rates_Data!AD176&gt;=Rates_Data!AH176,Rates_Data!AK177-Rates_Data!AO177,Rates_Data!AO177-Rates_Data!AK177)</f>
        <v>-0.010811</v>
      </c>
      <c r="BQ177" s="23" t="n">
        <f aca="false">IF(Rates_Data!AD176&gt;=Rates_Data!AI176,Rates_Data!AK177-Rates_Data!AP177,Rates_Data!AP177-Rates_Data!AK177)</f>
        <v>-0.005282</v>
      </c>
      <c r="BR177" s="23" t="n">
        <f aca="false">IF(Rates_Data!AD176&gt;=Rates_Data!AJ176,Rates_Data!AK177-Rates_Data!AQ177,Rates_Data!AQ177-Rates_Data!AK177)</f>
        <v>0.013091</v>
      </c>
      <c r="BS177" s="23" t="n">
        <f aca="false">IF(Rates_Data!AE176&gt;=Rates_Data!AF176,Rates_Data!AL177-Rates_Data!AM177,Rates_Data!AM177-Rates_Data!AL177)</f>
        <v>0.004921</v>
      </c>
      <c r="BT177" s="23" t="n">
        <f aca="false">IF(Rates_Data!AE176&gt;=Rates_Data!AG176,Rates_Data!AL177-Rates_Data!AN177,Rates_Data!AN177-Rates_Data!AL177)</f>
        <v>0.003116</v>
      </c>
      <c r="BU177" s="23" t="n">
        <f aca="false">IF(Rates_Data!AE176&gt;=Rates_Data!AH176,Rates_Data!AL177-Rates_Data!AO177,Rates_Data!AO177-Rates_Data!AL177)</f>
        <v>0.00412300000000001</v>
      </c>
      <c r="BV177" s="23" t="n">
        <f aca="false">IF(Rates_Data!AE176&gt;=Rates_Data!AI176,Rates_Data!AL177-Rates_Data!AP177,Rates_Data!AP177-Rates_Data!AL177)</f>
        <v>0.009652</v>
      </c>
      <c r="BW177" s="23" t="n">
        <f aca="false">IF(Rates_Data!AE176&gt;=Rates_Data!AJ176,Rates_Data!AL177-Rates_Data!AQ177,Rates_Data!AQ177-Rates_Data!AL177)</f>
        <v>-0.001843</v>
      </c>
      <c r="BX177" s="23" t="n">
        <f aca="false">IF(Rates_Data!AF176&gt;=Rates_Data!AG176,Rates_Data!AM177-Rates_Data!AN177,Rates_Data!AN177-Rates_Data!AM177)</f>
        <v>-0.001805</v>
      </c>
      <c r="BY177" s="23" t="n">
        <f aca="false">IF(Rates_Data!AF176&gt;=Rates_Data!AH176,Rates_Data!AM177-Rates_Data!AO177,Rates_Data!AO177-Rates_Data!AM177)</f>
        <v>0.000797999999999988</v>
      </c>
      <c r="BZ177" s="23" t="n">
        <f aca="false">IF(Rates_Data!AF176&gt;=Rates_Data!AI176,Rates_Data!AM177-Rates_Data!AP177,Rates_Data!AP177-Rates_Data!AM177)</f>
        <v>-0.004731</v>
      </c>
      <c r="CA177" s="23" t="n">
        <f aca="false">IF(Rates_Data!AF176&gt;=Rates_Data!AJ176,Rates_Data!AM177-Rates_Data!AQ177,Rates_Data!AQ177-Rates_Data!AM177)</f>
        <v>0.003078</v>
      </c>
      <c r="CB177" s="23" t="n">
        <f aca="false">IF(Rates_Data!AG176&gt;=Rates_Data!AH176,Rates_Data!AN177-Rates_Data!AO177,Rates_Data!AO177-Rates_Data!AN177)</f>
        <v>-0.00100700000000001</v>
      </c>
      <c r="CC177" s="23" t="n">
        <f aca="false">IF(Rates_Data!AG176&gt;=Rates_Data!AI176,Rates_Data!AN177-Rates_Data!AP177,Rates_Data!AP177-Rates_Data!AN177)</f>
        <v>-0.006536</v>
      </c>
      <c r="CD177" s="23" t="n">
        <f aca="false">IF(Rates_Data!AG176&gt;=Rates_Data!AJ176,Rates_Data!AN177-Rates_Data!AQ177,Rates_Data!AQ177-Rates_Data!AN177)</f>
        <v>0.001273</v>
      </c>
      <c r="CE177" s="23" t="n">
        <f aca="false">IF(Rates_Data!AH176&gt;=Rates_Data!AI176,Rates_Data!AO177-Rates_Data!AP177,Rates_Data!AP177-Rates_Data!AO177)</f>
        <v>0.00552899999999999</v>
      </c>
      <c r="CF177" s="23" t="n">
        <f aca="false">IF(Rates_Data!AH176&gt;=Rates_Data!AJ176,Rates_Data!AO177-Rates_Data!AQ177,Rates_Data!AQ177-Rates_Data!AO177)</f>
        <v>0.00228000000000001</v>
      </c>
      <c r="CG177" s="23" t="n">
        <f aca="false">IF(Rates_Data!AI176&gt;=Rates_Data!AJ176,Rates_Data!AP177-Rates_Data!AQ177,Rates_Data!AQ177-Rates_Data!AP177)</f>
        <v>0.007809</v>
      </c>
      <c r="CH177" s="27" t="n">
        <f aca="false">IF(ROW()&lt;4+VolLB,"",STDEV(INDEX($BM:$BM,ROW()-VolLB+1):INDEX($BM:$BM,ROW()))*SQRT(12))</f>
        <v>0.0223310661626781</v>
      </c>
      <c r="CI177" s="27" t="n">
        <f aca="false">IF(ROW()&lt;4+VolLB,"",STDEV(INDEX($BN:$BN,ROW()-VolLB+1):INDEX($BN:$BN,ROW()))*SQRT(12))</f>
        <v>0.0211657319808627</v>
      </c>
      <c r="CJ177" s="27" t="n">
        <f aca="false">IF(ROW()&lt;4+VolLB,"",STDEV(INDEX($BO:$BO,ROW()-VolLB+1):INDEX($BO:$BO,ROW()))*SQRT(12))</f>
        <v>0.0208416758879666</v>
      </c>
      <c r="CK177" s="27" t="n">
        <f aca="false">IF(ROW()&lt;4+VolLB,"",STDEV(INDEX($BP:$BP,ROW()-VolLB+1):INDEX($BP:$BP,ROW()))*SQRT(12))</f>
        <v>0.0229195197331881</v>
      </c>
      <c r="CL177" s="27" t="n">
        <f aca="false">IF(ROW()&lt;4+VolLB,"",STDEV(INDEX($BQ:$BQ,ROW()-VolLB+1):INDEX($BQ:$BQ,ROW()))*SQRT(12))</f>
        <v>0.0215304917943079</v>
      </c>
      <c r="CM177" s="27" t="n">
        <f aca="false">IF(ROW()&lt;4+VolLB,"",STDEV(INDEX($BR:$BR,ROW()-VolLB+1):INDEX($BR:$BR,ROW()))*SQRT(12))</f>
        <v>0.0251196208539782</v>
      </c>
      <c r="CN177" s="27" t="n">
        <f aca="false">IF(ROW()&lt;4+VolLB,"",STDEV(INDEX($BS:$BS,ROW()-VolLB+1):INDEX($BS:$BS,ROW()))*SQRT(12))</f>
        <v>0.019819091078097</v>
      </c>
      <c r="CO177" s="27" t="n">
        <f aca="false">IF(ROW()&lt;4+VolLB,"",STDEV(INDEX($BT:$BT,ROW()-VolLB+1):INDEX($BT:$BT,ROW()))*SQRT(12))</f>
        <v>0.0200569322733824</v>
      </c>
      <c r="CP177" s="27" t="n">
        <f aca="false">IF(ROW()&lt;4+VolLB,"",STDEV(INDEX($BU:$BU,ROW()-VolLB+1):INDEX($BU:$BU,ROW()))*SQRT(12))</f>
        <v>0.0218679361910799</v>
      </c>
      <c r="CQ177" s="27" t="n">
        <f aca="false">IF(ROW()&lt;4+VolLB,"",STDEV(INDEX($BV:$BV,ROW()-VolLB+1):INDEX($BV:$BV,ROW()))*SQRT(12))</f>
        <v>0.0184616412774472</v>
      </c>
      <c r="CR177" s="27" t="n">
        <f aca="false">IF(ROW()&lt;4+VolLB,"",STDEV(INDEX($BW:$BW,ROW()-VolLB+1):INDEX($BW:$BW,ROW()))*SQRT(12))</f>
        <v>0.0174276704909996</v>
      </c>
      <c r="CS177" s="27" t="n">
        <f aca="false">IF(ROW()&lt;4+VolLB,"",STDEV(INDEX($BX:$BX,ROW()-VolLB+1):INDEX($BX:$BX,ROW()))*SQRT(12))</f>
        <v>0.0187914239251136</v>
      </c>
      <c r="CT177" s="27" t="n">
        <f aca="false">IF(ROW()&lt;4+VolLB,"",STDEV(INDEX($BY:$BY,ROW()-VolLB+1):INDEX($BY:$BY,ROW()))*SQRT(12))</f>
        <v>0.0228494738945373</v>
      </c>
      <c r="CU177" s="27" t="n">
        <f aca="false">IF(ROW()&lt;4+VolLB,"",STDEV(INDEX($BZ:$BZ,ROW()-VolLB+1):INDEX($BZ:$BZ,ROW()))*SQRT(12))</f>
        <v>0.0224795862618679</v>
      </c>
      <c r="CV177" s="27" t="n">
        <f aca="false">IF(ROW()&lt;4+VolLB,"",STDEV(INDEX($CA:$CA,ROW()-VolLB+1):INDEX($CA:$CA,ROW()))*SQRT(12))</f>
        <v>0.0232973159451388</v>
      </c>
      <c r="CW177" s="27" t="n">
        <f aca="false">IF(ROW()&lt;4+VolLB,"",STDEV(INDEX($CB:$CB,ROW()-VolLB+1):INDEX($CB:$CB,ROW()))*SQRT(12))</f>
        <v>0.0204154315217447</v>
      </c>
      <c r="CX177" s="27" t="n">
        <f aca="false">IF(ROW()&lt;4+VolLB,"",STDEV(INDEX($CC:$CC,ROW()-VolLB+1):INDEX($CC:$CC,ROW()))*SQRT(12))</f>
        <v>0.0178804282360564</v>
      </c>
      <c r="CY177" s="27" t="n">
        <f aca="false">IF(ROW()&lt;4+VolLB,"",STDEV(INDEX($CD:$CD,ROW()-VolLB+1):INDEX($CD:$CD,ROW()))*SQRT(12))</f>
        <v>0.0170595187770571</v>
      </c>
      <c r="CZ177" s="27" t="n">
        <f aca="false">IF(ROW()&lt;4+VolLB,"",STDEV(INDEX($CE:$CE,ROW()-VolLB+1):INDEX($CE:$CE,ROW()))*SQRT(12))</f>
        <v>0.0209806277891909</v>
      </c>
      <c r="DA177" s="27" t="n">
        <f aca="false">IF(ROW()&lt;4+VolLB,"",STDEV(INDEX($CF:$CF,ROW()-VolLB+1):INDEX($CF:$CF,ROW()))*SQRT(12))</f>
        <v>0.0191293093475506</v>
      </c>
      <c r="DB177" s="27" t="n">
        <f aca="false">IF(ROW()&lt;4+VolLB,"",STDEV(INDEX($CG:$CG,ROW()-VolLB+1):INDEX($CG:$CG,ROW()))*SQRT(12))</f>
        <v>0.0190600063146444</v>
      </c>
      <c r="DC177" s="26" t="n">
        <f aca="false">IF(OR(AR177=0,CH177="",CH177=0),0,AR177*MIN(MaxScal,TgtVol/CH177))</f>
        <v>0</v>
      </c>
      <c r="DD177" s="26" t="n">
        <f aca="false">IF(OR(AS177=0,CI177="",CI177=0),0,AS177*MIN(MaxScal,TgtVol/CI177))</f>
        <v>0</v>
      </c>
      <c r="DE177" s="26" t="n">
        <f aca="false">IF(OR(AT177=0,CJ177="",CJ177=0),0,AT177*MIN(MaxScal,TgtVol/CJ177))</f>
        <v>0</v>
      </c>
      <c r="DF177" s="26" t="n">
        <f aca="false">IF(OR(AU177=0,CK177="",CK177=0),0,AU177*MIN(MaxScal,TgtVol/CK177))</f>
        <v>0</v>
      </c>
      <c r="DG177" s="26" t="n">
        <f aca="false">IF(OR(AV177=0,CL177="",CL177=0),0,AV177*MIN(MaxScal,TgtVol/CL177))</f>
        <v>0</v>
      </c>
      <c r="DH177" s="26" t="n">
        <f aca="false">IF(OR(AW177=0,CM177="",CM177=0),0,AW177*MIN(MaxScal,TgtVol/CM177))</f>
        <v>0</v>
      </c>
      <c r="DI177" s="26" t="n">
        <f aca="false">IF(OR(AX177=0,CN177="",CN177=0),0,AX177*MIN(MaxScal,TgtVol/CN177))</f>
        <v>0</v>
      </c>
      <c r="DJ177" s="26" t="n">
        <f aca="false">IF(OR(AY177=0,CO177="",CO177=0),0,AY177*MIN(MaxScal,TgtVol/CO177))</f>
        <v>0</v>
      </c>
      <c r="DK177" s="26" t="n">
        <f aca="false">IF(OR(AZ177=0,CP177="",CP177=0),0,AZ177*MIN(MaxScal,TgtVol/CP177))</f>
        <v>0</v>
      </c>
      <c r="DL177" s="26" t="n">
        <f aca="false">IF(OR(BA177=0,CQ177="",CQ177=0),0,BA177*MIN(MaxScal,TgtVol/CQ177))</f>
        <v>0</v>
      </c>
      <c r="DM177" s="26" t="n">
        <f aca="false">IF(OR(BB177=0,CR177="",CR177=0),0,BB177*MIN(MaxScal,TgtVol/CR177))</f>
        <v>0</v>
      </c>
      <c r="DN177" s="26" t="n">
        <f aca="false">IF(OR(BC177=0,CS177="",CS177=0),0,BC177*MIN(MaxScal,TgtVol/CS177))</f>
        <v>0</v>
      </c>
      <c r="DO177" s="26" t="n">
        <f aca="false">IF(OR(BD177=0,CT177="",CT177=0),0,BD177*MIN(MaxScal,TgtVol/CT177))</f>
        <v>0</v>
      </c>
      <c r="DP177" s="26" t="n">
        <f aca="false">IF(OR(BE177=0,CU177="",CU177=0),0,BE177*MIN(MaxScal,TgtVol/CU177))</f>
        <v>0</v>
      </c>
      <c r="DQ177" s="26" t="n">
        <f aca="false">IF(OR(BF177=0,CV177="",CV177=0),0,BF177*MIN(MaxScal,TgtVol/CV177))</f>
        <v>0</v>
      </c>
      <c r="DR177" s="26" t="n">
        <f aca="false">IF(OR(BG177=0,CW177="",CW177=0),0,BG177*MIN(MaxScal,TgtVol/CW177))</f>
        <v>0</v>
      </c>
      <c r="DS177" s="26" t="n">
        <f aca="false">IF(OR(BH177=0,CX177="",CX177=0),0,BH177*MIN(MaxScal,TgtVol/CX177))</f>
        <v>0</v>
      </c>
      <c r="DT177" s="26" t="n">
        <f aca="false">IF(OR(BI177=0,CY177="",CY177=0),0,BI177*MIN(MaxScal,TgtVol/CY177))</f>
        <v>0</v>
      </c>
      <c r="DU177" s="26" t="n">
        <f aca="false">IF(OR(BJ177=0,CZ177="",CZ177=0),0,BJ177*MIN(MaxScal,TgtVol/CZ177))</f>
        <v>0</v>
      </c>
      <c r="DV177" s="26" t="n">
        <f aca="false">IF(OR(BK177=0,DA177="",DA177=0),0,BK177*MIN(MaxScal,TgtVol/DA177))</f>
        <v>0</v>
      </c>
      <c r="DW177" s="26" t="n">
        <f aca="false">IF(OR(BL177=0,DB177="",DB177=0),0,BL177*MIN(MaxScal,TgtVol/DB177))</f>
        <v>0</v>
      </c>
      <c r="DX177" s="28" t="n">
        <f aca="false">IFERROR(DC176*BM177,"")</f>
        <v>-0</v>
      </c>
      <c r="DY177" s="28" t="n">
        <f aca="false">IFERROR(DD176*BN177,"")</f>
        <v>-0</v>
      </c>
      <c r="DZ177" s="28" t="n">
        <f aca="false">IFERROR(DE176*BO177,"")</f>
        <v>-0</v>
      </c>
      <c r="EA177" s="28" t="n">
        <f aca="false">IFERROR(DF176*BP177,"")</f>
        <v>-0</v>
      </c>
      <c r="EB177" s="28" t="n">
        <f aca="false">IFERROR(DG176*BQ177,"")</f>
        <v>-0</v>
      </c>
      <c r="EC177" s="28" t="n">
        <f aca="false">IFERROR(DH176*BR177,"")</f>
        <v>0</v>
      </c>
      <c r="ED177" s="28" t="n">
        <f aca="false">IFERROR(DI176*BS177,"")</f>
        <v>0</v>
      </c>
      <c r="EE177" s="28" t="n">
        <f aca="false">IFERROR(DJ176*BT177,"")</f>
        <v>0</v>
      </c>
      <c r="EF177" s="28" t="n">
        <f aca="false">IFERROR(DK176*BU177,"")</f>
        <v>0</v>
      </c>
      <c r="EG177" s="28" t="n">
        <f aca="false">IFERROR(DL176*BV177,"")</f>
        <v>0</v>
      </c>
      <c r="EH177" s="28" t="n">
        <f aca="false">IFERROR(DM176*BW177,"")</f>
        <v>-0</v>
      </c>
      <c r="EI177" s="28" t="n">
        <f aca="false">IFERROR(DN176*BX177,"")</f>
        <v>-0</v>
      </c>
      <c r="EJ177" s="28" t="n">
        <f aca="false">IFERROR(DO176*BY177,"")</f>
        <v>0</v>
      </c>
      <c r="EK177" s="28" t="n">
        <f aca="false">IFERROR(DP176*BZ177,"")</f>
        <v>-0</v>
      </c>
      <c r="EL177" s="28" t="n">
        <f aca="false">IFERROR(DQ176*CA177,"")</f>
        <v>0</v>
      </c>
      <c r="EM177" s="28" t="n">
        <f aca="false">IFERROR(DR176*CB177,"")</f>
        <v>-0</v>
      </c>
      <c r="EN177" s="28" t="n">
        <f aca="false">IFERROR(DS176*CC177,"")</f>
        <v>-0</v>
      </c>
      <c r="EO177" s="28" t="n">
        <f aca="false">IFERROR(DT176*CD177,"")</f>
        <v>0</v>
      </c>
      <c r="EP177" s="28" t="n">
        <f aca="false">IFERROR(DU176*CE177,"")</f>
        <v>0</v>
      </c>
      <c r="EQ177" s="28" t="n">
        <f aca="false">IFERROR(DV176*CF177,"")</f>
        <v>0</v>
      </c>
      <c r="ER177" s="28" t="n">
        <f aca="false">IFERROR(DW176*CG177,"")</f>
        <v>0</v>
      </c>
      <c r="ES177" s="28" t="n">
        <f aca="false">IF(ROW()=4,"",SUM(DX177:ER177))</f>
        <v>0</v>
      </c>
      <c r="ET177" s="29" t="n">
        <f aca="false">COUNTIF(AR177:BL177,"&gt;0")</f>
        <v>0</v>
      </c>
    </row>
    <row r="178" customFormat="false" ht="15" hidden="false" customHeight="false" outlineLevel="0" collapsed="false">
      <c r="A178" s="19" t="n">
        <v>43312</v>
      </c>
      <c r="B178" s="23" t="n">
        <f aca="false">ABS(Rates_Data!AD178-Rates_Data!AE178)</f>
        <v>0.280028571428572</v>
      </c>
      <c r="C178" s="23" t="n">
        <f aca="false">ABS(Rates_Data!AD178-Rates_Data!AF178)</f>
        <v>0.669337142857143</v>
      </c>
      <c r="D178" s="23" t="n">
        <f aca="false">ABS(Rates_Data!AD178-Rates_Data!AG178)</f>
        <v>1.00148</v>
      </c>
      <c r="E178" s="23" t="n">
        <f aca="false">ABS(Rates_Data!AD178-Rates_Data!AH178)</f>
        <v>0.524948571428572</v>
      </c>
      <c r="F178" s="23" t="n">
        <f aca="false">ABS(Rates_Data!AD178-Rates_Data!AI178)</f>
        <v>0.7314</v>
      </c>
      <c r="G178" s="23" t="n">
        <f aca="false">ABS(Rates_Data!AD178-Rates_Data!AJ178)</f>
        <v>0.301731428571429</v>
      </c>
      <c r="H178" s="23" t="n">
        <f aca="false">ABS(Rates_Data!AE178-Rates_Data!AF178)</f>
        <v>0.389308571428571</v>
      </c>
      <c r="I178" s="23" t="n">
        <f aca="false">ABS(Rates_Data!AE178-Rates_Data!AG178)</f>
        <v>0.721451428571429</v>
      </c>
      <c r="J178" s="23" t="n">
        <f aca="false">ABS(Rates_Data!AE178-Rates_Data!AH178)</f>
        <v>0.24492</v>
      </c>
      <c r="K178" s="23" t="n">
        <f aca="false">ABS(Rates_Data!AE178-Rates_Data!AI178)</f>
        <v>0.451371428571429</v>
      </c>
      <c r="L178" s="23" t="n">
        <f aca="false">ABS(Rates_Data!AE178-Rates_Data!AJ178)</f>
        <v>0.58176</v>
      </c>
      <c r="M178" s="23" t="n">
        <f aca="false">ABS(Rates_Data!AF178-Rates_Data!AG178)</f>
        <v>0.332142857142857</v>
      </c>
      <c r="N178" s="23" t="n">
        <f aca="false">ABS(Rates_Data!AF178-Rates_Data!AH178)</f>
        <v>0.144388571428571</v>
      </c>
      <c r="O178" s="23" t="n">
        <f aca="false">ABS(Rates_Data!AF178-Rates_Data!AI178)</f>
        <v>0.0620628571428573</v>
      </c>
      <c r="P178" s="23" t="n">
        <f aca="false">ABS(Rates_Data!AF178-Rates_Data!AJ178)</f>
        <v>0.971068571428572</v>
      </c>
      <c r="Q178" s="23" t="n">
        <f aca="false">ABS(Rates_Data!AG178-Rates_Data!AH178)</f>
        <v>0.476531428571428</v>
      </c>
      <c r="R178" s="23" t="n">
        <f aca="false">ABS(Rates_Data!AG178-Rates_Data!AI178)</f>
        <v>0.27008</v>
      </c>
      <c r="S178" s="23" t="n">
        <f aca="false">ABS(Rates_Data!AG178-Rates_Data!AJ178)</f>
        <v>1.30321142857143</v>
      </c>
      <c r="T178" s="23" t="n">
        <f aca="false">ABS(Rates_Data!AH178-Rates_Data!AI178)</f>
        <v>0.206451428571428</v>
      </c>
      <c r="U178" s="23" t="n">
        <f aca="false">ABS(Rates_Data!AH178-Rates_Data!AJ178)</f>
        <v>0.826680000000001</v>
      </c>
      <c r="V178" s="23" t="n">
        <f aca="false">ABS(Rates_Data!AI178-Rates_Data!AJ178)</f>
        <v>1.03313142857143</v>
      </c>
      <c r="W178" s="26" t="n">
        <f aca="false">IF(ROW()&lt;4+MinObs-1,"",IFERROR((B178-AVERAGE(B$4:B178))/STDEV(B$4:B178),""))</f>
        <v>-0.388588689946421</v>
      </c>
      <c r="X178" s="26" t="n">
        <f aca="false">IF(ROW()&lt;4+MinObs-1,"",IFERROR((C178-AVERAGE(C$4:C178))/STDEV(C$4:C178),""))</f>
        <v>0.858062228368701</v>
      </c>
      <c r="Y178" s="26" t="n">
        <f aca="false">IF(ROW()&lt;4+MinObs-1,"",IFERROR((D178-AVERAGE(D$4:D178))/STDEV(D$4:D178),""))</f>
        <v>1.14098201395494</v>
      </c>
      <c r="Z178" s="26" t="n">
        <f aca="false">IF(ROW()&lt;4+MinObs-1,"",IFERROR((E178-AVERAGE(E$4:E178))/STDEV(E$4:E178),""))</f>
        <v>-0.167838498377267</v>
      </c>
      <c r="AA178" s="26" t="n">
        <f aca="false">IF(ROW()&lt;4+MinObs-1,"",IFERROR((F178-AVERAGE(F$4:F178))/STDEV(F$4:F178),""))</f>
        <v>0.531686100335433</v>
      </c>
      <c r="AB178" s="26" t="n">
        <f aca="false">IF(ROW()&lt;4+MinObs-1,"",IFERROR((G178-AVERAGE(G$4:G178))/STDEV(G$4:G178),""))</f>
        <v>-0.479951585939563</v>
      </c>
      <c r="AC178" s="26" t="n">
        <f aca="false">IF(ROW()&lt;4+MinObs-1,"",IFERROR((H178-AVERAGE(H$4:H178))/STDEV(H$4:H178),""))</f>
        <v>0.0768304236605259</v>
      </c>
      <c r="AD178" s="26" t="n">
        <f aca="false">IF(ROW()&lt;4+MinObs-1,"",IFERROR((I178-AVERAGE(I$4:I178))/STDEV(I$4:I178),""))</f>
        <v>0.728869292200628</v>
      </c>
      <c r="AE178" s="26" t="n">
        <f aca="false">IF(ROW()&lt;4+MinObs-1,"",IFERROR((J178-AVERAGE(J$4:J178))/STDEV(J$4:J178),""))</f>
        <v>-0.725277376352714</v>
      </c>
      <c r="AF178" s="26" t="n">
        <f aca="false">IF(ROW()&lt;4+MinObs-1,"",IFERROR((K178-AVERAGE(K$4:K178))/STDEV(K$4:K178),""))</f>
        <v>0.00928030316339121</v>
      </c>
      <c r="AG178" s="26" t="n">
        <f aca="false">IF(ROW()&lt;4+MinObs-1,"",IFERROR((L178-AVERAGE(L$4:L178))/STDEV(L$4:L178),""))</f>
        <v>0.00426819001392572</v>
      </c>
      <c r="AH178" s="26" t="n">
        <f aca="false">IF(ROW()&lt;4+MinObs-1,"",IFERROR((M178-AVERAGE(M$4:M178))/STDEV(M$4:M178),""))</f>
        <v>-0.290460752596395</v>
      </c>
      <c r="AI178" s="26" t="n">
        <f aca="false">IF(ROW()&lt;4+MinObs-1,"",IFERROR((N178-AVERAGE(N$4:N178))/STDEV(N$4:N178),""))</f>
        <v>-0.920501896326144</v>
      </c>
      <c r="AJ178" s="26" t="n">
        <f aca="false">IF(ROW()&lt;4+MinObs-1,"",IFERROR((O178-AVERAGE(O$4:O178))/STDEV(O$4:O178),""))</f>
        <v>-1.13362494860353</v>
      </c>
      <c r="AK178" s="26" t="n">
        <f aca="false">IF(ROW()&lt;4+MinObs-1,"",IFERROR((P178-AVERAGE(P$4:P178))/STDEV(P$4:P178),""))</f>
        <v>1.03556114992637</v>
      </c>
      <c r="AL178" s="26" t="n">
        <f aca="false">IF(ROW()&lt;4+MinObs-1,"",IFERROR((Q178-AVERAGE(Q$4:Q178))/STDEV(Q$4:Q178),""))</f>
        <v>0.16820805066777</v>
      </c>
      <c r="AM178" s="26" t="n">
        <f aca="false">IF(ROW()&lt;4+MinObs-1,"",IFERROR((R178-AVERAGE(R$4:R178))/STDEV(R$4:R178),""))</f>
        <v>-0.434807366629228</v>
      </c>
      <c r="AN178" s="26" t="n">
        <f aca="false">IF(ROW()&lt;4+MinObs-1,"",IFERROR((S178-AVERAGE(S$4:S178))/STDEV(S$4:S178),""))</f>
        <v>1.09735472221104</v>
      </c>
      <c r="AO178" s="26" t="n">
        <f aca="false">IF(ROW()&lt;4+MinObs-1,"",IFERROR((T178-AVERAGE(T$4:T178))/STDEV(T$4:T178),""))</f>
        <v>-0.991426698070209</v>
      </c>
      <c r="AP178" s="26" t="n">
        <f aca="false">IF(ROW()&lt;4+MinObs-1,"",IFERROR((U178-AVERAGE(U$4:U178))/STDEV(U$4:U178),""))</f>
        <v>0.191718794217041</v>
      </c>
      <c r="AQ178" s="26" t="n">
        <f aca="false">IF(ROW()&lt;4+MinObs-1,"",IFERROR((V178-AVERAGE(V$4:V178))/STDEV(V$4:V178),""))</f>
        <v>0.724026558418681</v>
      </c>
      <c r="AR178" s="26" t="n">
        <f aca="false">IF(W178="",0,IF(W178&gt;=z4,w4,IF(W178&gt;=z3,w3,IF(W178&gt;=zEntry,w2,IF(AND(W178&gt;=ExitZ,AR177&gt;0),w2,0)))))</f>
        <v>0</v>
      </c>
      <c r="AS178" s="26" t="n">
        <f aca="false">IF(X178="",0,IF(X178&gt;=z4,w4,IF(X178&gt;=z3,w3,IF(X178&gt;=zEntry,w2,IF(AND(X178&gt;=ExitZ,AS177&gt;0),w2,0)))))</f>
        <v>0</v>
      </c>
      <c r="AT178" s="26" t="n">
        <f aca="false">IF(Y178="",0,IF(Y178&gt;=z4,w4,IF(Y178&gt;=z3,w3,IF(Y178&gt;=zEntry,w2,IF(AND(Y178&gt;=ExitZ,AT177&gt;0),w2,0)))))</f>
        <v>0</v>
      </c>
      <c r="AU178" s="26" t="n">
        <f aca="false">IF(Z178="",0,IF(Z178&gt;=z4,w4,IF(Z178&gt;=z3,w3,IF(Z178&gt;=zEntry,w2,IF(AND(Z178&gt;=ExitZ,AU177&gt;0),w2,0)))))</f>
        <v>0</v>
      </c>
      <c r="AV178" s="26" t="n">
        <f aca="false">IF(AA178="",0,IF(AA178&gt;=z4,w4,IF(AA178&gt;=z3,w3,IF(AA178&gt;=zEntry,w2,IF(AND(AA178&gt;=ExitZ,AV177&gt;0),w2,0)))))</f>
        <v>0</v>
      </c>
      <c r="AW178" s="26" t="n">
        <f aca="false">IF(AB178="",0,IF(AB178&gt;=z4,w4,IF(AB178&gt;=z3,w3,IF(AB178&gt;=zEntry,w2,IF(AND(AB178&gt;=ExitZ,AW177&gt;0),w2,0)))))</f>
        <v>0</v>
      </c>
      <c r="AX178" s="26" t="n">
        <f aca="false">IF(AC178="",0,IF(AC178&gt;=z4,w4,IF(AC178&gt;=z3,w3,IF(AC178&gt;=zEntry,w2,IF(AND(AC178&gt;=ExitZ,AX177&gt;0),w2,0)))))</f>
        <v>0</v>
      </c>
      <c r="AY178" s="26" t="n">
        <f aca="false">IF(AD178="",0,IF(AD178&gt;=z4,w4,IF(AD178&gt;=z3,w3,IF(AD178&gt;=zEntry,w2,IF(AND(AD178&gt;=ExitZ,AY177&gt;0),w2,0)))))</f>
        <v>0</v>
      </c>
      <c r="AZ178" s="26" t="n">
        <f aca="false">IF(AE178="",0,IF(AE178&gt;=z4,w4,IF(AE178&gt;=z3,w3,IF(AE178&gt;=zEntry,w2,IF(AND(AE178&gt;=ExitZ,AZ177&gt;0),w2,0)))))</f>
        <v>0</v>
      </c>
      <c r="BA178" s="26" t="n">
        <f aca="false">IF(AF178="",0,IF(AF178&gt;=z4,w4,IF(AF178&gt;=z3,w3,IF(AF178&gt;=zEntry,w2,IF(AND(AF178&gt;=ExitZ,BA177&gt;0),w2,0)))))</f>
        <v>0</v>
      </c>
      <c r="BB178" s="26" t="n">
        <f aca="false">IF(AG178="",0,IF(AG178&gt;=z4,w4,IF(AG178&gt;=z3,w3,IF(AG178&gt;=zEntry,w2,IF(AND(AG178&gt;=ExitZ,BB177&gt;0),w2,0)))))</f>
        <v>0</v>
      </c>
      <c r="BC178" s="26" t="n">
        <f aca="false">IF(AH178="",0,IF(AH178&gt;=z4,w4,IF(AH178&gt;=z3,w3,IF(AH178&gt;=zEntry,w2,IF(AND(AH178&gt;=ExitZ,BC177&gt;0),w2,0)))))</f>
        <v>0</v>
      </c>
      <c r="BD178" s="26" t="n">
        <f aca="false">IF(AI178="",0,IF(AI178&gt;=z4,w4,IF(AI178&gt;=z3,w3,IF(AI178&gt;=zEntry,w2,IF(AND(AI178&gt;=ExitZ,BD177&gt;0),w2,0)))))</f>
        <v>0</v>
      </c>
      <c r="BE178" s="26" t="n">
        <f aca="false">IF(AJ178="",0,IF(AJ178&gt;=z4,w4,IF(AJ178&gt;=z3,w3,IF(AJ178&gt;=zEntry,w2,IF(AND(AJ178&gt;=ExitZ,BE177&gt;0),w2,0)))))</f>
        <v>0</v>
      </c>
      <c r="BF178" s="26" t="n">
        <f aca="false">IF(AK178="",0,IF(AK178&gt;=z4,w4,IF(AK178&gt;=z3,w3,IF(AK178&gt;=zEntry,w2,IF(AND(AK178&gt;=ExitZ,BF177&gt;0),w2,0)))))</f>
        <v>0</v>
      </c>
      <c r="BG178" s="26" t="n">
        <f aca="false">IF(AL178="",0,IF(AL178&gt;=z4,w4,IF(AL178&gt;=z3,w3,IF(AL178&gt;=zEntry,w2,IF(AND(AL178&gt;=ExitZ,BG177&gt;0),w2,0)))))</f>
        <v>0</v>
      </c>
      <c r="BH178" s="26" t="n">
        <f aca="false">IF(AM178="",0,IF(AM178&gt;=z4,w4,IF(AM178&gt;=z3,w3,IF(AM178&gt;=zEntry,w2,IF(AND(AM178&gt;=ExitZ,BH177&gt;0),w2,0)))))</f>
        <v>0</v>
      </c>
      <c r="BI178" s="26" t="n">
        <f aca="false">IF(AN178="",0,IF(AN178&gt;=z4,w4,IF(AN178&gt;=z3,w3,IF(AN178&gt;=zEntry,w2,IF(AND(AN178&gt;=ExitZ,BI177&gt;0),w2,0)))))</f>
        <v>0</v>
      </c>
      <c r="BJ178" s="26" t="n">
        <f aca="false">IF(AO178="",0,IF(AO178&gt;=z4,w4,IF(AO178&gt;=z3,w3,IF(AO178&gt;=zEntry,w2,IF(AND(AO178&gt;=ExitZ,BJ177&gt;0),w2,0)))))</f>
        <v>0</v>
      </c>
      <c r="BK178" s="26" t="n">
        <f aca="false">IF(AP178="",0,IF(AP178&gt;=z4,w4,IF(AP178&gt;=z3,w3,IF(AP178&gt;=zEntry,w2,IF(AND(AP178&gt;=ExitZ,BK177&gt;0),w2,0)))))</f>
        <v>0</v>
      </c>
      <c r="BL178" s="26" t="n">
        <f aca="false">IF(AQ178="",0,IF(AQ178&gt;=z4,w4,IF(AQ178&gt;=z3,w3,IF(AQ178&gt;=zEntry,w2,IF(AND(AQ178&gt;=ExitZ,BL177&gt;0),w2,0)))))</f>
        <v>0</v>
      </c>
      <c r="BM178" s="23" t="n">
        <f aca="false">IF(Rates_Data!AD177&gt;=Rates_Data!AE177,Rates_Data!AK178-Rates_Data!AL178,Rates_Data!AL178-Rates_Data!AK178)</f>
        <v>0.011324</v>
      </c>
      <c r="BN178" s="23" t="n">
        <f aca="false">IF(Rates_Data!AD177&gt;=Rates_Data!AF177,Rates_Data!AK178-Rates_Data!AM178,Rates_Data!AM178-Rates_Data!AK178)</f>
        <v>0.00290700000000001</v>
      </c>
      <c r="BO178" s="23" t="n">
        <f aca="false">IF(Rates_Data!AD177&gt;=Rates_Data!AG177,Rates_Data!AK178-Rates_Data!AN178,Rates_Data!AN178-Rates_Data!AK178)</f>
        <v>0.00469300000000001</v>
      </c>
      <c r="BP178" s="23" t="n">
        <f aca="false">IF(Rates_Data!AD177&gt;=Rates_Data!AH177,Rates_Data!AK178-Rates_Data!AO178,Rates_Data!AO178-Rates_Data!AK178)</f>
        <v>0.00794199999999999</v>
      </c>
      <c r="BQ178" s="23" t="n">
        <f aca="false">IF(Rates_Data!AD177&gt;=Rates_Data!AI177,Rates_Data!AK178-Rates_Data!AP178,Rates_Data!AP178-Rates_Data!AK178)</f>
        <v>0.00368600000000001</v>
      </c>
      <c r="BR178" s="23" t="n">
        <f aca="false">IF(Rates_Data!AD177&gt;=Rates_Data!AJ177,Rates_Data!AK178-Rates_Data!AQ178,Rates_Data!AQ178-Rates_Data!AK178)</f>
        <v>-0.005016</v>
      </c>
      <c r="BS178" s="23" t="n">
        <f aca="false">IF(Rates_Data!AE177&gt;=Rates_Data!AF177,Rates_Data!AL178-Rates_Data!AM178,Rates_Data!AM178-Rates_Data!AL178)</f>
        <v>0.00841699999999999</v>
      </c>
      <c r="BT178" s="23" t="n">
        <f aca="false">IF(Rates_Data!AE177&gt;=Rates_Data!AG177,Rates_Data!AL178-Rates_Data!AN178,Rates_Data!AN178-Rates_Data!AL178)</f>
        <v>-0.006631</v>
      </c>
      <c r="BU178" s="23" t="n">
        <f aca="false">IF(Rates_Data!AE177&gt;=Rates_Data!AH177,Rates_Data!AL178-Rates_Data!AO178,Rates_Data!AO178-Rates_Data!AL178)</f>
        <v>0.00338200000000001</v>
      </c>
      <c r="BV178" s="23" t="n">
        <f aca="false">IF(Rates_Data!AE177&gt;=Rates_Data!AI177,Rates_Data!AL178-Rates_Data!AP178,Rates_Data!AP178-Rates_Data!AL178)</f>
        <v>-0.007638</v>
      </c>
      <c r="BW178" s="23" t="n">
        <f aca="false">IF(Rates_Data!AE177&gt;=Rates_Data!AJ177,Rates_Data!AL178-Rates_Data!AQ178,Rates_Data!AQ178-Rates_Data!AL178)</f>
        <v>0.006308</v>
      </c>
      <c r="BX178" s="23" t="n">
        <f aca="false">IF(Rates_Data!AF177&gt;=Rates_Data!AG177,Rates_Data!AM178-Rates_Data!AN178,Rates_Data!AN178-Rates_Data!AM178)</f>
        <v>0.001786</v>
      </c>
      <c r="BY178" s="23" t="n">
        <f aca="false">IF(Rates_Data!AF177&gt;=Rates_Data!AH177,Rates_Data!AM178-Rates_Data!AO178,Rates_Data!AO178-Rates_Data!AM178)</f>
        <v>-0.00503499999999999</v>
      </c>
      <c r="BZ178" s="23" t="n">
        <f aca="false">IF(Rates_Data!AF177&gt;=Rates_Data!AI177,Rates_Data!AM178-Rates_Data!AP178,Rates_Data!AP178-Rates_Data!AM178)</f>
        <v>0.000778999999999997</v>
      </c>
      <c r="CA178" s="23" t="n">
        <f aca="false">IF(Rates_Data!AF177&gt;=Rates_Data!AJ177,Rates_Data!AM178-Rates_Data!AQ178,Rates_Data!AQ178-Rates_Data!AM178)</f>
        <v>-0.002109</v>
      </c>
      <c r="CB178" s="23" t="n">
        <f aca="false">IF(Rates_Data!AG177&gt;=Rates_Data!AH177,Rates_Data!AN178-Rates_Data!AO178,Rates_Data!AO178-Rates_Data!AN178)</f>
        <v>-0.00324899999999999</v>
      </c>
      <c r="CC178" s="23" t="n">
        <f aca="false">IF(Rates_Data!AG177&gt;=Rates_Data!AI177,Rates_Data!AN178-Rates_Data!AP178,Rates_Data!AP178-Rates_Data!AN178)</f>
        <v>0.001007</v>
      </c>
      <c r="CD178" s="23" t="n">
        <f aca="false">IF(Rates_Data!AG177&gt;=Rates_Data!AJ177,Rates_Data!AN178-Rates_Data!AQ178,Rates_Data!AQ178-Rates_Data!AN178)</f>
        <v>-0.000322999999999998</v>
      </c>
      <c r="CE178" s="23" t="n">
        <f aca="false">IF(Rates_Data!AH177&gt;=Rates_Data!AI177,Rates_Data!AO178-Rates_Data!AP178,Rates_Data!AP178-Rates_Data!AO178)</f>
        <v>-0.00425599999999999</v>
      </c>
      <c r="CF178" s="23" t="n">
        <f aca="false">IF(Rates_Data!AH177&gt;=Rates_Data!AJ177,Rates_Data!AO178-Rates_Data!AQ178,Rates_Data!AQ178-Rates_Data!AO178)</f>
        <v>0.00292599999999999</v>
      </c>
      <c r="CG178" s="23" t="n">
        <f aca="false">IF(Rates_Data!AI177&gt;=Rates_Data!AJ177,Rates_Data!AP178-Rates_Data!AQ178,Rates_Data!AQ178-Rates_Data!AP178)</f>
        <v>-0.00133</v>
      </c>
      <c r="CH178" s="27" t="n">
        <f aca="false">IF(ROW()&lt;4+VolLB,"",STDEV(INDEX($BM:$BM,ROW()-VolLB+1):INDEX($BM:$BM,ROW()))*SQRT(12))</f>
        <v>0.0233056210777368</v>
      </c>
      <c r="CI178" s="27" t="n">
        <f aca="false">IF(ROW()&lt;4+VolLB,"",STDEV(INDEX($BN:$BN,ROW()-VolLB+1):INDEX($BN:$BN,ROW()))*SQRT(12))</f>
        <v>0.0211848168559241</v>
      </c>
      <c r="CJ178" s="27" t="n">
        <f aca="false">IF(ROW()&lt;4+VolLB,"",STDEV(INDEX($BO:$BO,ROW()-VolLB+1):INDEX($BO:$BO,ROW()))*SQRT(12))</f>
        <v>0.0209026071966884</v>
      </c>
      <c r="CK178" s="27" t="n">
        <f aca="false">IF(ROW()&lt;4+VolLB,"",STDEV(INDEX($BP:$BP,ROW()-VolLB+1):INDEX($BP:$BP,ROW()))*SQRT(12))</f>
        <v>0.0233307205520145</v>
      </c>
      <c r="CL178" s="27" t="n">
        <f aca="false">IF(ROW()&lt;4+VolLB,"",STDEV(INDEX($BQ:$BQ,ROW()-VolLB+1):INDEX($BQ:$BQ,ROW()))*SQRT(12))</f>
        <v>0.0214939145910562</v>
      </c>
      <c r="CM178" s="27" t="n">
        <f aca="false">IF(ROW()&lt;4+VolLB,"",STDEV(INDEX($BR:$BR,ROW()-VolLB+1):INDEX($BR:$BR,ROW()))*SQRT(12))</f>
        <v>0.0251861973696479</v>
      </c>
      <c r="CN178" s="27" t="n">
        <f aca="false">IF(ROW()&lt;4+VolLB,"",STDEV(INDEX($BS:$BS,ROW()-VolLB+1):INDEX($BS:$BS,ROW()))*SQRT(12))</f>
        <v>0.020205941290102</v>
      </c>
      <c r="CO178" s="27" t="n">
        <f aca="false">IF(ROW()&lt;4+VolLB,"",STDEV(INDEX($BT:$BT,ROW()-VolLB+1):INDEX($BT:$BT,ROW()))*SQRT(12))</f>
        <v>0.0204516176682339</v>
      </c>
      <c r="CP178" s="27" t="n">
        <f aca="false">IF(ROW()&lt;4+VolLB,"",STDEV(INDEX($BU:$BU,ROW()-VolLB+1):INDEX($BU:$BU,ROW()))*SQRT(12))</f>
        <v>0.0218621449808088</v>
      </c>
      <c r="CQ178" s="27" t="n">
        <f aca="false">IF(ROW()&lt;4+VolLB,"",STDEV(INDEX($BV:$BV,ROW()-VolLB+1):INDEX($BV:$BV,ROW()))*SQRT(12))</f>
        <v>0.018892724624398</v>
      </c>
      <c r="CR178" s="27" t="n">
        <f aca="false">IF(ROW()&lt;4+VolLB,"",STDEV(INDEX($BW:$BW,ROW()-VolLB+1):INDEX($BW:$BW,ROW()))*SQRT(12))</f>
        <v>0.0174005681842098</v>
      </c>
      <c r="CS178" s="27" t="n">
        <f aca="false">IF(ROW()&lt;4+VolLB,"",STDEV(INDEX($BX:$BX,ROW()-VolLB+1):INDEX($BX:$BX,ROW()))*SQRT(12))</f>
        <v>0.0185961455361051</v>
      </c>
      <c r="CT178" s="27" t="n">
        <f aca="false">IF(ROW()&lt;4+VolLB,"",STDEV(INDEX($BY:$BY,ROW()-VolLB+1):INDEX($BY:$BY,ROW()))*SQRT(12))</f>
        <v>0.0227586917899618</v>
      </c>
      <c r="CU178" s="27" t="n">
        <f aca="false">IF(ROW()&lt;4+VolLB,"",STDEV(INDEX($BZ:$BZ,ROW()-VolLB+1):INDEX($BZ:$BZ,ROW()))*SQRT(12))</f>
        <v>0.0224840548120324</v>
      </c>
      <c r="CV178" s="27" t="n">
        <f aca="false">IF(ROW()&lt;4+VolLB,"",STDEV(INDEX($CA:$CA,ROW()-VolLB+1):INDEX($CA:$CA,ROW()))*SQRT(12))</f>
        <v>0.0232833287449973</v>
      </c>
      <c r="CW178" s="27" t="n">
        <f aca="false">IF(ROW()&lt;4+VolLB,"",STDEV(INDEX($CB:$CB,ROW()-VolLB+1):INDEX($CB:$CB,ROW()))*SQRT(12))</f>
        <v>0.0205648381770346</v>
      </c>
      <c r="CX178" s="27" t="n">
        <f aca="false">IF(ROW()&lt;4+VolLB,"",STDEV(INDEX($CC:$CC,ROW()-VolLB+1):INDEX($CC:$CC,ROW()))*SQRT(12))</f>
        <v>0.0175657838795985</v>
      </c>
      <c r="CY178" s="27" t="n">
        <f aca="false">IF(ROW()&lt;4+VolLB,"",STDEV(INDEX($CD:$CD,ROW()-VolLB+1):INDEX($CD:$CD,ROW()))*SQRT(12))</f>
        <v>0.0163880009681881</v>
      </c>
      <c r="CZ178" s="27" t="n">
        <f aca="false">IF(ROW()&lt;4+VolLB,"",STDEV(INDEX($CE:$CE,ROW()-VolLB+1):INDEX($CE:$CE,ROW()))*SQRT(12))</f>
        <v>0.0208652331608622</v>
      </c>
      <c r="DA178" s="27" t="n">
        <f aca="false">IF(ROW()&lt;4+VolLB,"",STDEV(INDEX($CF:$CF,ROW()-VolLB+1):INDEX($CF:$CF,ROW()))*SQRT(12))</f>
        <v>0.0185096646659959</v>
      </c>
      <c r="DB178" s="27" t="n">
        <f aca="false">IF(ROW()&lt;4+VolLB,"",STDEV(INDEX($CG:$CG,ROW()-VolLB+1):INDEX($CG:$CG,ROW()))*SQRT(12))</f>
        <v>0.0190195793641835</v>
      </c>
      <c r="DC178" s="26" t="n">
        <f aca="false">IF(OR(AR178=0,CH178="",CH178=0),0,AR178*MIN(MaxScal,TgtVol/CH178))</f>
        <v>0</v>
      </c>
      <c r="DD178" s="26" t="n">
        <f aca="false">IF(OR(AS178=0,CI178="",CI178=0),0,AS178*MIN(MaxScal,TgtVol/CI178))</f>
        <v>0</v>
      </c>
      <c r="DE178" s="26" t="n">
        <f aca="false">IF(OR(AT178=0,CJ178="",CJ178=0),0,AT178*MIN(MaxScal,TgtVol/CJ178))</f>
        <v>0</v>
      </c>
      <c r="DF178" s="26" t="n">
        <f aca="false">IF(OR(AU178=0,CK178="",CK178=0),0,AU178*MIN(MaxScal,TgtVol/CK178))</f>
        <v>0</v>
      </c>
      <c r="DG178" s="26" t="n">
        <f aca="false">IF(OR(AV178=0,CL178="",CL178=0),0,AV178*MIN(MaxScal,TgtVol/CL178))</f>
        <v>0</v>
      </c>
      <c r="DH178" s="26" t="n">
        <f aca="false">IF(OR(AW178=0,CM178="",CM178=0),0,AW178*MIN(MaxScal,TgtVol/CM178))</f>
        <v>0</v>
      </c>
      <c r="DI178" s="26" t="n">
        <f aca="false">IF(OR(AX178=0,CN178="",CN178=0),0,AX178*MIN(MaxScal,TgtVol/CN178))</f>
        <v>0</v>
      </c>
      <c r="DJ178" s="26" t="n">
        <f aca="false">IF(OR(AY178=0,CO178="",CO178=0),0,AY178*MIN(MaxScal,TgtVol/CO178))</f>
        <v>0</v>
      </c>
      <c r="DK178" s="26" t="n">
        <f aca="false">IF(OR(AZ178=0,CP178="",CP178=0),0,AZ178*MIN(MaxScal,TgtVol/CP178))</f>
        <v>0</v>
      </c>
      <c r="DL178" s="26" t="n">
        <f aca="false">IF(OR(BA178=0,CQ178="",CQ178=0),0,BA178*MIN(MaxScal,TgtVol/CQ178))</f>
        <v>0</v>
      </c>
      <c r="DM178" s="26" t="n">
        <f aca="false">IF(OR(BB178=0,CR178="",CR178=0),0,BB178*MIN(MaxScal,TgtVol/CR178))</f>
        <v>0</v>
      </c>
      <c r="DN178" s="26" t="n">
        <f aca="false">IF(OR(BC178=0,CS178="",CS178=0),0,BC178*MIN(MaxScal,TgtVol/CS178))</f>
        <v>0</v>
      </c>
      <c r="DO178" s="26" t="n">
        <f aca="false">IF(OR(BD178=0,CT178="",CT178=0),0,BD178*MIN(MaxScal,TgtVol/CT178))</f>
        <v>0</v>
      </c>
      <c r="DP178" s="26" t="n">
        <f aca="false">IF(OR(BE178=0,CU178="",CU178=0),0,BE178*MIN(MaxScal,TgtVol/CU178))</f>
        <v>0</v>
      </c>
      <c r="DQ178" s="26" t="n">
        <f aca="false">IF(OR(BF178=0,CV178="",CV178=0),0,BF178*MIN(MaxScal,TgtVol/CV178))</f>
        <v>0</v>
      </c>
      <c r="DR178" s="26" t="n">
        <f aca="false">IF(OR(BG178=0,CW178="",CW178=0),0,BG178*MIN(MaxScal,TgtVol/CW178))</f>
        <v>0</v>
      </c>
      <c r="DS178" s="26" t="n">
        <f aca="false">IF(OR(BH178=0,CX178="",CX178=0),0,BH178*MIN(MaxScal,TgtVol/CX178))</f>
        <v>0</v>
      </c>
      <c r="DT178" s="26" t="n">
        <f aca="false">IF(OR(BI178=0,CY178="",CY178=0),0,BI178*MIN(MaxScal,TgtVol/CY178))</f>
        <v>0</v>
      </c>
      <c r="DU178" s="26" t="n">
        <f aca="false">IF(OR(BJ178=0,CZ178="",CZ178=0),0,BJ178*MIN(MaxScal,TgtVol/CZ178))</f>
        <v>0</v>
      </c>
      <c r="DV178" s="26" t="n">
        <f aca="false">IF(OR(BK178=0,DA178="",DA178=0),0,BK178*MIN(MaxScal,TgtVol/DA178))</f>
        <v>0</v>
      </c>
      <c r="DW178" s="26" t="n">
        <f aca="false">IF(OR(BL178=0,DB178="",DB178=0),0,BL178*MIN(MaxScal,TgtVol/DB178))</f>
        <v>0</v>
      </c>
      <c r="DX178" s="28" t="n">
        <f aca="false">IFERROR(DC177*BM178,"")</f>
        <v>0</v>
      </c>
      <c r="DY178" s="28" t="n">
        <f aca="false">IFERROR(DD177*BN178,"")</f>
        <v>0</v>
      </c>
      <c r="DZ178" s="28" t="n">
        <f aca="false">IFERROR(DE177*BO178,"")</f>
        <v>0</v>
      </c>
      <c r="EA178" s="28" t="n">
        <f aca="false">IFERROR(DF177*BP178,"")</f>
        <v>0</v>
      </c>
      <c r="EB178" s="28" t="n">
        <f aca="false">IFERROR(DG177*BQ178,"")</f>
        <v>0</v>
      </c>
      <c r="EC178" s="28" t="n">
        <f aca="false">IFERROR(DH177*BR178,"")</f>
        <v>-0</v>
      </c>
      <c r="ED178" s="28" t="n">
        <f aca="false">IFERROR(DI177*BS178,"")</f>
        <v>0</v>
      </c>
      <c r="EE178" s="28" t="n">
        <f aca="false">IFERROR(DJ177*BT178,"")</f>
        <v>-0</v>
      </c>
      <c r="EF178" s="28" t="n">
        <f aca="false">IFERROR(DK177*BU178,"")</f>
        <v>0</v>
      </c>
      <c r="EG178" s="28" t="n">
        <f aca="false">IFERROR(DL177*BV178,"")</f>
        <v>-0</v>
      </c>
      <c r="EH178" s="28" t="n">
        <f aca="false">IFERROR(DM177*BW178,"")</f>
        <v>0</v>
      </c>
      <c r="EI178" s="28" t="n">
        <f aca="false">IFERROR(DN177*BX178,"")</f>
        <v>0</v>
      </c>
      <c r="EJ178" s="28" t="n">
        <f aca="false">IFERROR(DO177*BY178,"")</f>
        <v>-0</v>
      </c>
      <c r="EK178" s="28" t="n">
        <f aca="false">IFERROR(DP177*BZ178,"")</f>
        <v>0</v>
      </c>
      <c r="EL178" s="28" t="n">
        <f aca="false">IFERROR(DQ177*CA178,"")</f>
        <v>-0</v>
      </c>
      <c r="EM178" s="28" t="n">
        <f aca="false">IFERROR(DR177*CB178,"")</f>
        <v>-0</v>
      </c>
      <c r="EN178" s="28" t="n">
        <f aca="false">IFERROR(DS177*CC178,"")</f>
        <v>0</v>
      </c>
      <c r="EO178" s="28" t="n">
        <f aca="false">IFERROR(DT177*CD178,"")</f>
        <v>-0</v>
      </c>
      <c r="EP178" s="28" t="n">
        <f aca="false">IFERROR(DU177*CE178,"")</f>
        <v>-0</v>
      </c>
      <c r="EQ178" s="28" t="n">
        <f aca="false">IFERROR(DV177*CF178,"")</f>
        <v>0</v>
      </c>
      <c r="ER178" s="28" t="n">
        <f aca="false">IFERROR(DW177*CG178,"")</f>
        <v>-0</v>
      </c>
      <c r="ES178" s="28" t="n">
        <f aca="false">IF(ROW()=4,"",SUM(DX178:ER178))</f>
        <v>0</v>
      </c>
      <c r="ET178" s="29" t="n">
        <f aca="false">COUNTIF(AR178:BL178,"&gt;0")</f>
        <v>0</v>
      </c>
    </row>
    <row r="179" customFormat="false" ht="15" hidden="false" customHeight="false" outlineLevel="0" collapsed="false">
      <c r="A179" s="19" t="n">
        <v>43343</v>
      </c>
      <c r="B179" s="23" t="n">
        <f aca="false">ABS(Rates_Data!AD179-Rates_Data!AE179)</f>
        <v>0.468352272727273</v>
      </c>
      <c r="C179" s="23" t="n">
        <f aca="false">ABS(Rates_Data!AD179-Rates_Data!AF179)</f>
        <v>0.592948863636363</v>
      </c>
      <c r="D179" s="23" t="n">
        <f aca="false">ABS(Rates_Data!AD179-Rates_Data!AG179)</f>
        <v>0.935136363636363</v>
      </c>
      <c r="E179" s="23" t="n">
        <f aca="false">ABS(Rates_Data!AD179-Rates_Data!AH179)</f>
        <v>0.422534090909091</v>
      </c>
      <c r="F179" s="23" t="n">
        <f aca="false">ABS(Rates_Data!AD179-Rates_Data!AI179)</f>
        <v>0.339460227272727</v>
      </c>
      <c r="G179" s="23" t="n">
        <f aca="false">ABS(Rates_Data!AD179-Rates_Data!AJ179)</f>
        <v>0.196607954545455</v>
      </c>
      <c r="H179" s="23" t="n">
        <f aca="false">ABS(Rates_Data!AE179-Rates_Data!AF179)</f>
        <v>0.124596590909091</v>
      </c>
      <c r="I179" s="23" t="n">
        <f aca="false">ABS(Rates_Data!AE179-Rates_Data!AG179)</f>
        <v>0.466784090909091</v>
      </c>
      <c r="J179" s="23" t="n">
        <f aca="false">ABS(Rates_Data!AE179-Rates_Data!AH179)</f>
        <v>0.0458181818181819</v>
      </c>
      <c r="K179" s="23" t="n">
        <f aca="false">ABS(Rates_Data!AE179-Rates_Data!AI179)</f>
        <v>0.128892045454546</v>
      </c>
      <c r="L179" s="23" t="n">
        <f aca="false">ABS(Rates_Data!AE179-Rates_Data!AJ179)</f>
        <v>0.664960227272727</v>
      </c>
      <c r="M179" s="23" t="n">
        <f aca="false">ABS(Rates_Data!AF179-Rates_Data!AG179)</f>
        <v>0.3421875</v>
      </c>
      <c r="N179" s="23" t="n">
        <f aca="false">ABS(Rates_Data!AF179-Rates_Data!AH179)</f>
        <v>0.170414772727272</v>
      </c>
      <c r="O179" s="23" t="n">
        <f aca="false">ABS(Rates_Data!AF179-Rates_Data!AI179)</f>
        <v>0.253488636363636</v>
      </c>
      <c r="P179" s="23" t="n">
        <f aca="false">ABS(Rates_Data!AF179-Rates_Data!AJ179)</f>
        <v>0.789556818181818</v>
      </c>
      <c r="Q179" s="23" t="n">
        <f aca="false">ABS(Rates_Data!AG179-Rates_Data!AH179)</f>
        <v>0.512602272727273</v>
      </c>
      <c r="R179" s="23" t="n">
        <f aca="false">ABS(Rates_Data!AG179-Rates_Data!AI179)</f>
        <v>0.595676136363636</v>
      </c>
      <c r="S179" s="23" t="n">
        <f aca="false">ABS(Rates_Data!AG179-Rates_Data!AJ179)</f>
        <v>1.13174431818182</v>
      </c>
      <c r="T179" s="23" t="n">
        <f aca="false">ABS(Rates_Data!AH179-Rates_Data!AI179)</f>
        <v>0.0830738636363637</v>
      </c>
      <c r="U179" s="23" t="n">
        <f aca="false">ABS(Rates_Data!AH179-Rates_Data!AJ179)</f>
        <v>0.619142045454546</v>
      </c>
      <c r="V179" s="23" t="n">
        <f aca="false">ABS(Rates_Data!AI179-Rates_Data!AJ179)</f>
        <v>0.536068181818182</v>
      </c>
      <c r="W179" s="26" t="n">
        <f aca="false">IF(ROW()&lt;4+MinObs-1,"",IFERROR((B179-AVERAGE(B$4:B179))/STDEV(B$4:B179),""))</f>
        <v>0.233350044875048</v>
      </c>
      <c r="X179" s="26" t="n">
        <f aca="false">IF(ROW()&lt;4+MinObs-1,"",IFERROR((C179-AVERAGE(C$4:C179))/STDEV(C$4:C179),""))</f>
        <v>0.625087670662928</v>
      </c>
      <c r="Y179" s="26" t="n">
        <f aca="false">IF(ROW()&lt;4+MinObs-1,"",IFERROR((D179-AVERAGE(D$4:D179))/STDEV(D$4:D179),""))</f>
        <v>0.982359506447505</v>
      </c>
      <c r="Z179" s="26" t="n">
        <f aca="false">IF(ROW()&lt;4+MinObs-1,"",IFERROR((E179-AVERAGE(E$4:E179))/STDEV(E$4:E179),""))</f>
        <v>-0.414156718120443</v>
      </c>
      <c r="AA179" s="26" t="n">
        <f aca="false">IF(ROW()&lt;4+MinObs-1,"",IFERROR((F179-AVERAGE(F$4:F179))/STDEV(F$4:F179),""))</f>
        <v>-0.453680184979116</v>
      </c>
      <c r="AB179" s="26" t="n">
        <f aca="false">IF(ROW()&lt;4+MinObs-1,"",IFERROR((G179-AVERAGE(G$4:G179))/STDEV(G$4:G179),""))</f>
        <v>-0.774237016508194</v>
      </c>
      <c r="AC179" s="26" t="n">
        <f aca="false">IF(ROW()&lt;4+MinObs-1,"",IFERROR((H179-AVERAGE(H$4:H179))/STDEV(H$4:H179),""))</f>
        <v>-0.858217383097268</v>
      </c>
      <c r="AD179" s="26" t="n">
        <f aca="false">IF(ROW()&lt;4+MinObs-1,"",IFERROR((I179-AVERAGE(I$4:I179))/STDEV(I$4:I179),""))</f>
        <v>0.0862501449440926</v>
      </c>
      <c r="AE179" s="26" t="n">
        <f aca="false">IF(ROW()&lt;4+MinObs-1,"",IFERROR((J179-AVERAGE(J$4:J179))/STDEV(J$4:J179),""))</f>
        <v>-1.33335683677928</v>
      </c>
      <c r="AF179" s="26" t="n">
        <f aca="false">IF(ROW()&lt;4+MinObs-1,"",IFERROR((K179-AVERAGE(K$4:K179))/STDEV(K$4:K179),""))</f>
        <v>-0.819951593377942</v>
      </c>
      <c r="AG179" s="26" t="n">
        <f aca="false">IF(ROW()&lt;4+MinObs-1,"",IFERROR((L179-AVERAGE(L$4:L179))/STDEV(L$4:L179),""))</f>
        <v>0.176853729530856</v>
      </c>
      <c r="AH179" s="26" t="n">
        <f aca="false">IF(ROW()&lt;4+MinObs-1,"",IFERROR((M179-AVERAGE(M$4:M179))/STDEV(M$4:M179),""))</f>
        <v>-0.265719055614032</v>
      </c>
      <c r="AI179" s="26" t="n">
        <f aca="false">IF(ROW()&lt;4+MinObs-1,"",IFERROR((N179-AVERAGE(N$4:N179))/STDEV(N$4:N179),""))</f>
        <v>-0.845197431381257</v>
      </c>
      <c r="AJ179" s="26" t="n">
        <f aca="false">IF(ROW()&lt;4+MinObs-1,"",IFERROR((O179-AVERAGE(O$4:O179))/STDEV(O$4:O179),""))</f>
        <v>-0.591351905478746</v>
      </c>
      <c r="AK179" s="26" t="n">
        <f aca="false">IF(ROW()&lt;4+MinObs-1,"",IFERROR((P179-AVERAGE(P$4:P179))/STDEV(P$4:P179),""))</f>
        <v>0.604892725691702</v>
      </c>
      <c r="AL179" s="26" t="n">
        <f aca="false">IF(ROW()&lt;4+MinObs-1,"",IFERROR((Q179-AVERAGE(Q$4:Q179))/STDEV(Q$4:Q179),""))</f>
        <v>0.261273681542147</v>
      </c>
      <c r="AM179" s="26" t="n">
        <f aca="false">IF(ROW()&lt;4+MinObs-1,"",IFERROR((R179-AVERAGE(R$4:R179))/STDEV(R$4:R179),""))</f>
        <v>0.321831612957956</v>
      </c>
      <c r="AN179" s="26" t="n">
        <f aca="false">IF(ROW()&lt;4+MinObs-1,"",IFERROR((S179-AVERAGE(S$4:S179))/STDEV(S$4:S179),""))</f>
        <v>0.755255958665797</v>
      </c>
      <c r="AO179" s="26" t="n">
        <f aca="false">IF(ROW()&lt;4+MinObs-1,"",IFERROR((T179-AVERAGE(T$4:T179))/STDEV(T$4:T179),""))</f>
        <v>-1.3038369708565</v>
      </c>
      <c r="AP179" s="26" t="n">
        <f aca="false">IF(ROW()&lt;4+MinObs-1,"",IFERROR((U179-AVERAGE(U$4:U179))/STDEV(U$4:U179),""))</f>
        <v>-0.296552280109196</v>
      </c>
      <c r="AQ179" s="26" t="n">
        <f aca="false">IF(ROW()&lt;4+MinObs-1,"",IFERROR((V179-AVERAGE(V$4:V179))/STDEV(V$4:V179),""))</f>
        <v>-0.208333049703618</v>
      </c>
      <c r="AR179" s="26" t="n">
        <f aca="false">IF(W179="",0,IF(W179&gt;=z4,w4,IF(W179&gt;=z3,w3,IF(W179&gt;=zEntry,w2,IF(AND(W179&gt;=ExitZ,AR178&gt;0),w2,0)))))</f>
        <v>0</v>
      </c>
      <c r="AS179" s="26" t="n">
        <f aca="false">IF(X179="",0,IF(X179&gt;=z4,w4,IF(X179&gt;=z3,w3,IF(X179&gt;=zEntry,w2,IF(AND(X179&gt;=ExitZ,AS178&gt;0),w2,0)))))</f>
        <v>0</v>
      </c>
      <c r="AT179" s="26" t="n">
        <f aca="false">IF(Y179="",0,IF(Y179&gt;=z4,w4,IF(Y179&gt;=z3,w3,IF(Y179&gt;=zEntry,w2,IF(AND(Y179&gt;=ExitZ,AT178&gt;0),w2,0)))))</f>
        <v>0</v>
      </c>
      <c r="AU179" s="26" t="n">
        <f aca="false">IF(Z179="",0,IF(Z179&gt;=z4,w4,IF(Z179&gt;=z3,w3,IF(Z179&gt;=zEntry,w2,IF(AND(Z179&gt;=ExitZ,AU178&gt;0),w2,0)))))</f>
        <v>0</v>
      </c>
      <c r="AV179" s="26" t="n">
        <f aca="false">IF(AA179="",0,IF(AA179&gt;=z4,w4,IF(AA179&gt;=z3,w3,IF(AA179&gt;=zEntry,w2,IF(AND(AA179&gt;=ExitZ,AV178&gt;0),w2,0)))))</f>
        <v>0</v>
      </c>
      <c r="AW179" s="26" t="n">
        <f aca="false">IF(AB179="",0,IF(AB179&gt;=z4,w4,IF(AB179&gt;=z3,w3,IF(AB179&gt;=zEntry,w2,IF(AND(AB179&gt;=ExitZ,AW178&gt;0),w2,0)))))</f>
        <v>0</v>
      </c>
      <c r="AX179" s="26" t="n">
        <f aca="false">IF(AC179="",0,IF(AC179&gt;=z4,w4,IF(AC179&gt;=z3,w3,IF(AC179&gt;=zEntry,w2,IF(AND(AC179&gt;=ExitZ,AX178&gt;0),w2,0)))))</f>
        <v>0</v>
      </c>
      <c r="AY179" s="26" t="n">
        <f aca="false">IF(AD179="",0,IF(AD179&gt;=z4,w4,IF(AD179&gt;=z3,w3,IF(AD179&gt;=zEntry,w2,IF(AND(AD179&gt;=ExitZ,AY178&gt;0),w2,0)))))</f>
        <v>0</v>
      </c>
      <c r="AZ179" s="26" t="n">
        <f aca="false">IF(AE179="",0,IF(AE179&gt;=z4,w4,IF(AE179&gt;=z3,w3,IF(AE179&gt;=zEntry,w2,IF(AND(AE179&gt;=ExitZ,AZ178&gt;0),w2,0)))))</f>
        <v>0</v>
      </c>
      <c r="BA179" s="26" t="n">
        <f aca="false">IF(AF179="",0,IF(AF179&gt;=z4,w4,IF(AF179&gt;=z3,w3,IF(AF179&gt;=zEntry,w2,IF(AND(AF179&gt;=ExitZ,BA178&gt;0),w2,0)))))</f>
        <v>0</v>
      </c>
      <c r="BB179" s="26" t="n">
        <f aca="false">IF(AG179="",0,IF(AG179&gt;=z4,w4,IF(AG179&gt;=z3,w3,IF(AG179&gt;=zEntry,w2,IF(AND(AG179&gt;=ExitZ,BB178&gt;0),w2,0)))))</f>
        <v>0</v>
      </c>
      <c r="BC179" s="26" t="n">
        <f aca="false">IF(AH179="",0,IF(AH179&gt;=z4,w4,IF(AH179&gt;=z3,w3,IF(AH179&gt;=zEntry,w2,IF(AND(AH179&gt;=ExitZ,BC178&gt;0),w2,0)))))</f>
        <v>0</v>
      </c>
      <c r="BD179" s="26" t="n">
        <f aca="false">IF(AI179="",0,IF(AI179&gt;=z4,w4,IF(AI179&gt;=z3,w3,IF(AI179&gt;=zEntry,w2,IF(AND(AI179&gt;=ExitZ,BD178&gt;0),w2,0)))))</f>
        <v>0</v>
      </c>
      <c r="BE179" s="26" t="n">
        <f aca="false">IF(AJ179="",0,IF(AJ179&gt;=z4,w4,IF(AJ179&gt;=z3,w3,IF(AJ179&gt;=zEntry,w2,IF(AND(AJ179&gt;=ExitZ,BE178&gt;0),w2,0)))))</f>
        <v>0</v>
      </c>
      <c r="BF179" s="26" t="n">
        <f aca="false">IF(AK179="",0,IF(AK179&gt;=z4,w4,IF(AK179&gt;=z3,w3,IF(AK179&gt;=zEntry,w2,IF(AND(AK179&gt;=ExitZ,BF178&gt;0),w2,0)))))</f>
        <v>0</v>
      </c>
      <c r="BG179" s="26" t="n">
        <f aca="false">IF(AL179="",0,IF(AL179&gt;=z4,w4,IF(AL179&gt;=z3,w3,IF(AL179&gt;=zEntry,w2,IF(AND(AL179&gt;=ExitZ,BG178&gt;0),w2,0)))))</f>
        <v>0</v>
      </c>
      <c r="BH179" s="26" t="n">
        <f aca="false">IF(AM179="",0,IF(AM179&gt;=z4,w4,IF(AM179&gt;=z3,w3,IF(AM179&gt;=zEntry,w2,IF(AND(AM179&gt;=ExitZ,BH178&gt;0),w2,0)))))</f>
        <v>0</v>
      </c>
      <c r="BI179" s="26" t="n">
        <f aca="false">IF(AN179="",0,IF(AN179&gt;=z4,w4,IF(AN179&gt;=z3,w3,IF(AN179&gt;=zEntry,w2,IF(AND(AN179&gt;=ExitZ,BI178&gt;0),w2,0)))))</f>
        <v>0</v>
      </c>
      <c r="BJ179" s="26" t="n">
        <f aca="false">IF(AO179="",0,IF(AO179&gt;=z4,w4,IF(AO179&gt;=z3,w3,IF(AO179&gt;=zEntry,w2,IF(AND(AO179&gt;=ExitZ,BJ178&gt;0),w2,0)))))</f>
        <v>0</v>
      </c>
      <c r="BK179" s="26" t="n">
        <f aca="false">IF(AP179="",0,IF(AP179&gt;=z4,w4,IF(AP179&gt;=z3,w3,IF(AP179&gt;=zEntry,w2,IF(AND(AP179&gt;=ExitZ,BK178&gt;0),w2,0)))))</f>
        <v>0</v>
      </c>
      <c r="BL179" s="26" t="n">
        <f aca="false">IF(AQ179="",0,IF(AQ179&gt;=z4,w4,IF(AQ179&gt;=z3,w3,IF(AQ179&gt;=zEntry,w2,IF(AND(AQ179&gt;=ExitZ,BL178&gt;0),w2,0)))))</f>
        <v>0</v>
      </c>
      <c r="BM179" s="23" t="n">
        <f aca="false">IF(Rates_Data!AD178&gt;=Rates_Data!AE178,Rates_Data!AK179-Rates_Data!AL179,Rates_Data!AL179-Rates_Data!AK179)</f>
        <v>0.00304</v>
      </c>
      <c r="BN179" s="23" t="n">
        <f aca="false">IF(Rates_Data!AD178&gt;=Rates_Data!AF178,Rates_Data!AK179-Rates_Data!AM179,Rates_Data!AM179-Rates_Data!AK179)</f>
        <v>0.00349599999999999</v>
      </c>
      <c r="BO179" s="23" t="n">
        <f aca="false">IF(Rates_Data!AD178&gt;=Rates_Data!AG178,Rates_Data!AK179-Rates_Data!AN179,Rates_Data!AN179-Rates_Data!AK179)</f>
        <v>-0.00317300000000001</v>
      </c>
      <c r="BP179" s="23" t="n">
        <f aca="false">IF(Rates_Data!AD178&gt;=Rates_Data!AH178,Rates_Data!AK179-Rates_Data!AO179,Rates_Data!AO179-Rates_Data!AK179)</f>
        <v>-0.00391400000000001</v>
      </c>
      <c r="BQ179" s="23" t="n">
        <f aca="false">IF(Rates_Data!AD178&gt;=Rates_Data!AI178,Rates_Data!AK179-Rates_Data!AP179,Rates_Data!AP179-Rates_Data!AK179)</f>
        <v>0.001311</v>
      </c>
      <c r="BR179" s="23" t="n">
        <f aca="false">IF(Rates_Data!AD178&gt;=Rates_Data!AJ178,Rates_Data!AK179-Rates_Data!AQ179,Rates_Data!AQ179-Rates_Data!AK179)</f>
        <v>0.002679</v>
      </c>
      <c r="BS179" s="23" t="n">
        <f aca="false">IF(Rates_Data!AE178&gt;=Rates_Data!AF178,Rates_Data!AL179-Rates_Data!AM179,Rates_Data!AM179-Rates_Data!AL179)</f>
        <v>0.000455999999999992</v>
      </c>
      <c r="BT179" s="23" t="n">
        <f aca="false">IF(Rates_Data!AE178&gt;=Rates_Data!AG178,Rates_Data!AL179-Rates_Data!AN179,Rates_Data!AN179-Rates_Data!AL179)</f>
        <v>-0.00621300000000001</v>
      </c>
      <c r="BU179" s="23" t="n">
        <f aca="false">IF(Rates_Data!AE178&gt;=Rates_Data!AH178,Rates_Data!AL179-Rates_Data!AO179,Rates_Data!AO179-Rates_Data!AL179)</f>
        <v>-0.00695400000000001</v>
      </c>
      <c r="BV179" s="23" t="n">
        <f aca="false">IF(Rates_Data!AE178&gt;=Rates_Data!AI178,Rates_Data!AL179-Rates_Data!AP179,Rates_Data!AP179-Rates_Data!AL179)</f>
        <v>-0.00172900000000001</v>
      </c>
      <c r="BW179" s="23" t="n">
        <f aca="false">IF(Rates_Data!AE178&gt;=Rates_Data!AJ178,Rates_Data!AL179-Rates_Data!AQ179,Rates_Data!AQ179-Rates_Data!AL179)</f>
        <v>0.005719</v>
      </c>
      <c r="BX179" s="23" t="n">
        <f aca="false">IF(Rates_Data!AF178&gt;=Rates_Data!AG178,Rates_Data!AM179-Rates_Data!AN179,Rates_Data!AN179-Rates_Data!AM179)</f>
        <v>-0.006669</v>
      </c>
      <c r="BY179" s="23" t="n">
        <f aca="false">IF(Rates_Data!AF178&gt;=Rates_Data!AH178,Rates_Data!AM179-Rates_Data!AO179,Rates_Data!AO179-Rates_Data!AM179)</f>
        <v>0.00741</v>
      </c>
      <c r="BZ179" s="23" t="n">
        <f aca="false">IF(Rates_Data!AF178&gt;=Rates_Data!AI178,Rates_Data!AM179-Rates_Data!AP179,Rates_Data!AP179-Rates_Data!AM179)</f>
        <v>-0.002185</v>
      </c>
      <c r="CA179" s="23" t="n">
        <f aca="false">IF(Rates_Data!AF178&gt;=Rates_Data!AJ178,Rates_Data!AM179-Rates_Data!AQ179,Rates_Data!AQ179-Rates_Data!AM179)</f>
        <v>0.006175</v>
      </c>
      <c r="CB179" s="23" t="n">
        <f aca="false">IF(Rates_Data!AG178&gt;=Rates_Data!AH178,Rates_Data!AN179-Rates_Data!AO179,Rates_Data!AO179-Rates_Data!AN179)</f>
        <v>0.000741000000000003</v>
      </c>
      <c r="CC179" s="23" t="n">
        <f aca="false">IF(Rates_Data!AG178&gt;=Rates_Data!AI178,Rates_Data!AN179-Rates_Data!AP179,Rates_Data!AP179-Rates_Data!AN179)</f>
        <v>-0.004484</v>
      </c>
      <c r="CD179" s="23" t="n">
        <f aca="false">IF(Rates_Data!AG178&gt;=Rates_Data!AJ178,Rates_Data!AN179-Rates_Data!AQ179,Rates_Data!AQ179-Rates_Data!AN179)</f>
        <v>-0.000494000000000004</v>
      </c>
      <c r="CE179" s="23" t="n">
        <f aca="false">IF(Rates_Data!AH178&gt;=Rates_Data!AI178,Rates_Data!AO179-Rates_Data!AP179,Rates_Data!AP179-Rates_Data!AO179)</f>
        <v>0.005225</v>
      </c>
      <c r="CF179" s="23" t="n">
        <f aca="false">IF(Rates_Data!AH178&gt;=Rates_Data!AJ178,Rates_Data!AO179-Rates_Data!AQ179,Rates_Data!AQ179-Rates_Data!AO179)</f>
        <v>-0.00123500000000001</v>
      </c>
      <c r="CG179" s="23" t="n">
        <f aca="false">IF(Rates_Data!AI178&gt;=Rates_Data!AJ178,Rates_Data!AP179-Rates_Data!AQ179,Rates_Data!AQ179-Rates_Data!AP179)</f>
        <v>0.00399</v>
      </c>
      <c r="CH179" s="27" t="n">
        <f aca="false">IF(ROW()&lt;4+VolLB,"",STDEV(INDEX($BM:$BM,ROW()-VolLB+1):INDEX($BM:$BM,ROW()))*SQRT(12))</f>
        <v>0.0233638973565138</v>
      </c>
      <c r="CI179" s="27" t="n">
        <f aca="false">IF(ROW()&lt;4+VolLB,"",STDEV(INDEX($BN:$BN,ROW()-VolLB+1):INDEX($BN:$BN,ROW()))*SQRT(12))</f>
        <v>0.0212359788382605</v>
      </c>
      <c r="CJ179" s="27" t="n">
        <f aca="false">IF(ROW()&lt;4+VolLB,"",STDEV(INDEX($BO:$BO,ROW()-VolLB+1):INDEX($BO:$BO,ROW()))*SQRT(12))</f>
        <v>0.0210418622659461</v>
      </c>
      <c r="CK179" s="27" t="n">
        <f aca="false">IF(ROW()&lt;4+VolLB,"",STDEV(INDEX($BP:$BP,ROW()-VolLB+1):INDEX($BP:$BP,ROW()))*SQRT(12))</f>
        <v>0.0232804868634657</v>
      </c>
      <c r="CL179" s="27" t="n">
        <f aca="false">IF(ROW()&lt;4+VolLB,"",STDEV(INDEX($BQ:$BQ,ROW()-VolLB+1):INDEX($BQ:$BQ,ROW()))*SQRT(12))</f>
        <v>0.0212158166595899</v>
      </c>
      <c r="CM179" s="27" t="n">
        <f aca="false">IF(ROW()&lt;4+VolLB,"",STDEV(INDEX($BR:$BR,ROW()-VolLB+1):INDEX($BR:$BR,ROW()))*SQRT(12))</f>
        <v>0.0252000909860413</v>
      </c>
      <c r="CN179" s="27" t="n">
        <f aca="false">IF(ROW()&lt;4+VolLB,"",STDEV(INDEX($BS:$BS,ROW()-VolLB+1):INDEX($BS:$BS,ROW()))*SQRT(12))</f>
        <v>0.0201680290537843</v>
      </c>
      <c r="CO179" s="27" t="n">
        <f aca="false">IF(ROW()&lt;4+VolLB,"",STDEV(INDEX($BT:$BT,ROW()-VolLB+1):INDEX($BT:$BT,ROW()))*SQRT(12))</f>
        <v>0.0207911618775634</v>
      </c>
      <c r="CP179" s="27" t="n">
        <f aca="false">IF(ROW()&lt;4+VolLB,"",STDEV(INDEX($BU:$BU,ROW()-VolLB+1):INDEX($BU:$BU,ROW()))*SQRT(12))</f>
        <v>0.0221155445052096</v>
      </c>
      <c r="CQ179" s="27" t="n">
        <f aca="false">IF(ROW()&lt;4+VolLB,"",STDEV(INDEX($BV:$BV,ROW()-VolLB+1):INDEX($BV:$BV,ROW()))*SQRT(12))</f>
        <v>0.0185787624650657</v>
      </c>
      <c r="CR179" s="27" t="n">
        <f aca="false">IF(ROW()&lt;4+VolLB,"",STDEV(INDEX($BW:$BW,ROW()-VolLB+1):INDEX($BW:$BW,ROW()))*SQRT(12))</f>
        <v>0.0177304591888541</v>
      </c>
      <c r="CS179" s="27" t="n">
        <f aca="false">IF(ROW()&lt;4+VolLB,"",STDEV(INDEX($BX:$BX,ROW()-VolLB+1):INDEX($BX:$BX,ROW()))*SQRT(12))</f>
        <v>0.0190898677348308</v>
      </c>
      <c r="CT179" s="27" t="n">
        <f aca="false">IF(ROW()&lt;4+VolLB,"",STDEV(INDEX($BY:$BY,ROW()-VolLB+1):INDEX($BY:$BY,ROW()))*SQRT(12))</f>
        <v>0.0228370677450166</v>
      </c>
      <c r="CU179" s="27" t="n">
        <f aca="false">IF(ROW()&lt;4+VolLB,"",STDEV(INDEX($BZ:$BZ,ROW()-VolLB+1):INDEX($BZ:$BZ,ROW()))*SQRT(12))</f>
        <v>0.0223005908100254</v>
      </c>
      <c r="CV179" s="27" t="n">
        <f aca="false">IF(ROW()&lt;4+VolLB,"",STDEV(INDEX($CA:$CA,ROW()-VolLB+1):INDEX($CA:$CA,ROW()))*SQRT(12))</f>
        <v>0.0235499943461726</v>
      </c>
      <c r="CW179" s="27" t="n">
        <f aca="false">IF(ROW()&lt;4+VolLB,"",STDEV(INDEX($CB:$CB,ROW()-VolLB+1):INDEX($CB:$CB,ROW()))*SQRT(12))</f>
        <v>0.0204227296368298</v>
      </c>
      <c r="CX179" s="27" t="n">
        <f aca="false">IF(ROW()&lt;4+VolLB,"",STDEV(INDEX($CC:$CC,ROW()-VolLB+1):INDEX($CC:$CC,ROW()))*SQRT(12))</f>
        <v>0.0174166407411062</v>
      </c>
      <c r="CY179" s="27" t="n">
        <f aca="false">IF(ROW()&lt;4+VolLB,"",STDEV(INDEX($CD:$CD,ROW()-VolLB+1):INDEX($CD:$CD,ROW()))*SQRT(12))</f>
        <v>0.0163876819741449</v>
      </c>
      <c r="CZ179" s="27" t="n">
        <f aca="false">IF(ROW()&lt;4+VolLB,"",STDEV(INDEX($CE:$CE,ROW()-VolLB+1):INDEX($CE:$CE,ROW()))*SQRT(12))</f>
        <v>0.0200237418307558</v>
      </c>
      <c r="DA179" s="27" t="n">
        <f aca="false">IF(ROW()&lt;4+VolLB,"",STDEV(INDEX($CF:$CF,ROW()-VolLB+1):INDEX($CF:$CF,ROW()))*SQRT(12))</f>
        <v>0.0182356735940456</v>
      </c>
      <c r="DB179" s="27" t="n">
        <f aca="false">IF(ROW()&lt;4+VolLB,"",STDEV(INDEX($CG:$CG,ROW()-VolLB+1):INDEX($CG:$CG,ROW()))*SQRT(12))</f>
        <v>0.0188669323932995</v>
      </c>
      <c r="DC179" s="26" t="n">
        <f aca="false">IF(OR(AR179=0,CH179="",CH179=0),0,AR179*MIN(MaxScal,TgtVol/CH179))</f>
        <v>0</v>
      </c>
      <c r="DD179" s="26" t="n">
        <f aca="false">IF(OR(AS179=0,CI179="",CI179=0),0,AS179*MIN(MaxScal,TgtVol/CI179))</f>
        <v>0</v>
      </c>
      <c r="DE179" s="26" t="n">
        <f aca="false">IF(OR(AT179=0,CJ179="",CJ179=0),0,AT179*MIN(MaxScal,TgtVol/CJ179))</f>
        <v>0</v>
      </c>
      <c r="DF179" s="26" t="n">
        <f aca="false">IF(OR(AU179=0,CK179="",CK179=0),0,AU179*MIN(MaxScal,TgtVol/CK179))</f>
        <v>0</v>
      </c>
      <c r="DG179" s="26" t="n">
        <f aca="false">IF(OR(AV179=0,CL179="",CL179=0),0,AV179*MIN(MaxScal,TgtVol/CL179))</f>
        <v>0</v>
      </c>
      <c r="DH179" s="26" t="n">
        <f aca="false">IF(OR(AW179=0,CM179="",CM179=0),0,AW179*MIN(MaxScal,TgtVol/CM179))</f>
        <v>0</v>
      </c>
      <c r="DI179" s="26" t="n">
        <f aca="false">IF(OR(AX179=0,CN179="",CN179=0),0,AX179*MIN(MaxScal,TgtVol/CN179))</f>
        <v>0</v>
      </c>
      <c r="DJ179" s="26" t="n">
        <f aca="false">IF(OR(AY179=0,CO179="",CO179=0),0,AY179*MIN(MaxScal,TgtVol/CO179))</f>
        <v>0</v>
      </c>
      <c r="DK179" s="26" t="n">
        <f aca="false">IF(OR(AZ179=0,CP179="",CP179=0),0,AZ179*MIN(MaxScal,TgtVol/CP179))</f>
        <v>0</v>
      </c>
      <c r="DL179" s="26" t="n">
        <f aca="false">IF(OR(BA179=0,CQ179="",CQ179=0),0,BA179*MIN(MaxScal,TgtVol/CQ179))</f>
        <v>0</v>
      </c>
      <c r="DM179" s="26" t="n">
        <f aca="false">IF(OR(BB179=0,CR179="",CR179=0),0,BB179*MIN(MaxScal,TgtVol/CR179))</f>
        <v>0</v>
      </c>
      <c r="DN179" s="26" t="n">
        <f aca="false">IF(OR(BC179=0,CS179="",CS179=0),0,BC179*MIN(MaxScal,TgtVol/CS179))</f>
        <v>0</v>
      </c>
      <c r="DO179" s="26" t="n">
        <f aca="false">IF(OR(BD179=0,CT179="",CT179=0),0,BD179*MIN(MaxScal,TgtVol/CT179))</f>
        <v>0</v>
      </c>
      <c r="DP179" s="26" t="n">
        <f aca="false">IF(OR(BE179=0,CU179="",CU179=0),0,BE179*MIN(MaxScal,TgtVol/CU179))</f>
        <v>0</v>
      </c>
      <c r="DQ179" s="26" t="n">
        <f aca="false">IF(OR(BF179=0,CV179="",CV179=0),0,BF179*MIN(MaxScal,TgtVol/CV179))</f>
        <v>0</v>
      </c>
      <c r="DR179" s="26" t="n">
        <f aca="false">IF(OR(BG179=0,CW179="",CW179=0),0,BG179*MIN(MaxScal,TgtVol/CW179))</f>
        <v>0</v>
      </c>
      <c r="DS179" s="26" t="n">
        <f aca="false">IF(OR(BH179=0,CX179="",CX179=0),0,BH179*MIN(MaxScal,TgtVol/CX179))</f>
        <v>0</v>
      </c>
      <c r="DT179" s="26" t="n">
        <f aca="false">IF(OR(BI179=0,CY179="",CY179=0),0,BI179*MIN(MaxScal,TgtVol/CY179))</f>
        <v>0</v>
      </c>
      <c r="DU179" s="26" t="n">
        <f aca="false">IF(OR(BJ179=0,CZ179="",CZ179=0),0,BJ179*MIN(MaxScal,TgtVol/CZ179))</f>
        <v>0</v>
      </c>
      <c r="DV179" s="26" t="n">
        <f aca="false">IF(OR(BK179=0,DA179="",DA179=0),0,BK179*MIN(MaxScal,TgtVol/DA179))</f>
        <v>0</v>
      </c>
      <c r="DW179" s="26" t="n">
        <f aca="false">IF(OR(BL179=0,DB179="",DB179=0),0,BL179*MIN(MaxScal,TgtVol/DB179))</f>
        <v>0</v>
      </c>
      <c r="DX179" s="28" t="n">
        <f aca="false">IFERROR(DC178*BM179,"")</f>
        <v>0</v>
      </c>
      <c r="DY179" s="28" t="n">
        <f aca="false">IFERROR(DD178*BN179,"")</f>
        <v>0</v>
      </c>
      <c r="DZ179" s="28" t="n">
        <f aca="false">IFERROR(DE178*BO179,"")</f>
        <v>-0</v>
      </c>
      <c r="EA179" s="28" t="n">
        <f aca="false">IFERROR(DF178*BP179,"")</f>
        <v>-0</v>
      </c>
      <c r="EB179" s="28" t="n">
        <f aca="false">IFERROR(DG178*BQ179,"")</f>
        <v>0</v>
      </c>
      <c r="EC179" s="28" t="n">
        <f aca="false">IFERROR(DH178*BR179,"")</f>
        <v>0</v>
      </c>
      <c r="ED179" s="28" t="n">
        <f aca="false">IFERROR(DI178*BS179,"")</f>
        <v>0</v>
      </c>
      <c r="EE179" s="28" t="n">
        <f aca="false">IFERROR(DJ178*BT179,"")</f>
        <v>-0</v>
      </c>
      <c r="EF179" s="28" t="n">
        <f aca="false">IFERROR(DK178*BU179,"")</f>
        <v>-0</v>
      </c>
      <c r="EG179" s="28" t="n">
        <f aca="false">IFERROR(DL178*BV179,"")</f>
        <v>-0</v>
      </c>
      <c r="EH179" s="28" t="n">
        <f aca="false">IFERROR(DM178*BW179,"")</f>
        <v>0</v>
      </c>
      <c r="EI179" s="28" t="n">
        <f aca="false">IFERROR(DN178*BX179,"")</f>
        <v>-0</v>
      </c>
      <c r="EJ179" s="28" t="n">
        <f aca="false">IFERROR(DO178*BY179,"")</f>
        <v>0</v>
      </c>
      <c r="EK179" s="28" t="n">
        <f aca="false">IFERROR(DP178*BZ179,"")</f>
        <v>-0</v>
      </c>
      <c r="EL179" s="28" t="n">
        <f aca="false">IFERROR(DQ178*CA179,"")</f>
        <v>0</v>
      </c>
      <c r="EM179" s="28" t="n">
        <f aca="false">IFERROR(DR178*CB179,"")</f>
        <v>0</v>
      </c>
      <c r="EN179" s="28" t="n">
        <f aca="false">IFERROR(DS178*CC179,"")</f>
        <v>-0</v>
      </c>
      <c r="EO179" s="28" t="n">
        <f aca="false">IFERROR(DT178*CD179,"")</f>
        <v>-0</v>
      </c>
      <c r="EP179" s="28" t="n">
        <f aca="false">IFERROR(DU178*CE179,"")</f>
        <v>0</v>
      </c>
      <c r="EQ179" s="28" t="n">
        <f aca="false">IFERROR(DV178*CF179,"")</f>
        <v>-0</v>
      </c>
      <c r="ER179" s="28" t="n">
        <f aca="false">IFERROR(DW178*CG179,"")</f>
        <v>0</v>
      </c>
      <c r="ES179" s="28" t="n">
        <f aca="false">IF(ROW()=4,"",SUM(DX179:ER179))</f>
        <v>0</v>
      </c>
      <c r="ET179" s="29" t="n">
        <f aca="false">COUNTIF(AR179:BL179,"&gt;0")</f>
        <v>0</v>
      </c>
    </row>
    <row r="180" customFormat="false" ht="15" hidden="false" customHeight="false" outlineLevel="0" collapsed="false">
      <c r="A180" s="19" t="n">
        <v>43373</v>
      </c>
      <c r="B180" s="23" t="n">
        <f aca="false">ABS(Rates_Data!AD180-Rates_Data!AE180)</f>
        <v>0.761028248587571</v>
      </c>
      <c r="C180" s="23" t="n">
        <f aca="false">ABS(Rates_Data!AD180-Rates_Data!AF180)</f>
        <v>0.755655367231639</v>
      </c>
      <c r="D180" s="23" t="n">
        <f aca="false">ABS(Rates_Data!AD180-Rates_Data!AG180)</f>
        <v>1.47873446327684</v>
      </c>
      <c r="E180" s="23" t="n">
        <f aca="false">ABS(Rates_Data!AD180-Rates_Data!AH180)</f>
        <v>0.95709604519774</v>
      </c>
      <c r="F180" s="23" t="n">
        <f aca="false">ABS(Rates_Data!AD180-Rates_Data!AI180)</f>
        <v>0.791960451977401</v>
      </c>
      <c r="G180" s="23" t="n">
        <f aca="false">ABS(Rates_Data!AD180-Rates_Data!AJ180)</f>
        <v>0.400333333333334</v>
      </c>
      <c r="H180" s="23" t="n">
        <f aca="false">ABS(Rates_Data!AE180-Rates_Data!AF180)</f>
        <v>0.005372881355932</v>
      </c>
      <c r="I180" s="23" t="n">
        <f aca="false">ABS(Rates_Data!AE180-Rates_Data!AG180)</f>
        <v>0.717706214689266</v>
      </c>
      <c r="J180" s="23" t="n">
        <f aca="false">ABS(Rates_Data!AE180-Rates_Data!AH180)</f>
        <v>0.196067796610169</v>
      </c>
      <c r="K180" s="23" t="n">
        <f aca="false">ABS(Rates_Data!AE180-Rates_Data!AI180)</f>
        <v>0.0309322033898304</v>
      </c>
      <c r="L180" s="23" t="n">
        <f aca="false">ABS(Rates_Data!AE180-Rates_Data!AJ180)</f>
        <v>1.1613615819209</v>
      </c>
      <c r="M180" s="23" t="n">
        <f aca="false">ABS(Rates_Data!AF180-Rates_Data!AG180)</f>
        <v>0.723079096045198</v>
      </c>
      <c r="N180" s="23" t="n">
        <f aca="false">ABS(Rates_Data!AF180-Rates_Data!AH180)</f>
        <v>0.201440677966101</v>
      </c>
      <c r="O180" s="23" t="n">
        <f aca="false">ABS(Rates_Data!AF180-Rates_Data!AI180)</f>
        <v>0.0363050847457624</v>
      </c>
      <c r="P180" s="23" t="n">
        <f aca="false">ABS(Rates_Data!AF180-Rates_Data!AJ180)</f>
        <v>1.15598870056497</v>
      </c>
      <c r="Q180" s="23" t="n">
        <f aca="false">ABS(Rates_Data!AG180-Rates_Data!AH180)</f>
        <v>0.521638418079096</v>
      </c>
      <c r="R180" s="23" t="n">
        <f aca="false">ABS(Rates_Data!AG180-Rates_Data!AI180)</f>
        <v>0.686774011299435</v>
      </c>
      <c r="S180" s="23" t="n">
        <f aca="false">ABS(Rates_Data!AG180-Rates_Data!AJ180)</f>
        <v>1.87906779661017</v>
      </c>
      <c r="T180" s="23" t="n">
        <f aca="false">ABS(Rates_Data!AH180-Rates_Data!AI180)</f>
        <v>0.165135593220339</v>
      </c>
      <c r="U180" s="23" t="n">
        <f aca="false">ABS(Rates_Data!AH180-Rates_Data!AJ180)</f>
        <v>1.35742937853107</v>
      </c>
      <c r="V180" s="23" t="n">
        <f aca="false">ABS(Rates_Data!AI180-Rates_Data!AJ180)</f>
        <v>1.19229378531074</v>
      </c>
      <c r="W180" s="26" t="n">
        <f aca="false">IF(ROW()&lt;4+MinObs-1,"",IFERROR((B180-AVERAGE(B$4:B180))/STDEV(B$4:B180),""))</f>
        <v>1.19532729615418</v>
      </c>
      <c r="X180" s="26" t="n">
        <f aca="false">IF(ROW()&lt;4+MinObs-1,"",IFERROR((C180-AVERAGE(C$4:C180))/STDEV(C$4:C180),""))</f>
        <v>1.10983106375167</v>
      </c>
      <c r="Y180" s="26" t="n">
        <f aca="false">IF(ROW()&lt;4+MinObs-1,"",IFERROR((D180-AVERAGE(D$4:D180))/STDEV(D$4:D180),""))</f>
        <v>2.19951793852473</v>
      </c>
      <c r="Z180" s="26" t="n">
        <f aca="false">IF(ROW()&lt;4+MinObs-1,"",IFERROR((E180-AVERAGE(E$4:E180))/STDEV(E$4:E180),""))</f>
        <v>0.877380012522205</v>
      </c>
      <c r="AA180" s="26" t="n">
        <f aca="false">IF(ROW()&lt;4+MinObs-1,"",IFERROR((F180-AVERAGE(F$4:F180))/STDEV(F$4:F180),""))</f>
        <v>0.685471705032127</v>
      </c>
      <c r="AB180" s="26" t="n">
        <f aca="false">IF(ROW()&lt;4+MinObs-1,"",IFERROR((G180-AVERAGE(G$4:G180))/STDEV(G$4:G180),""))</f>
        <v>-0.195835777198889</v>
      </c>
      <c r="AC180" s="26" t="n">
        <f aca="false">IF(ROW()&lt;4+MinObs-1,"",IFERROR((H180-AVERAGE(H$4:H180))/STDEV(H$4:H180),""))</f>
        <v>-1.27206159345272</v>
      </c>
      <c r="AD180" s="26" t="n">
        <f aca="false">IF(ROW()&lt;4+MinObs-1,"",IFERROR((I180-AVERAGE(I$4:I180))/STDEV(I$4:I180),""))</f>
        <v>0.717891104006661</v>
      </c>
      <c r="AE180" s="26" t="n">
        <f aca="false">IF(ROW()&lt;4+MinObs-1,"",IFERROR((J180-AVERAGE(J$4:J180))/STDEV(J$4:J180),""))</f>
        <v>-0.863203515888229</v>
      </c>
      <c r="AF180" s="26" t="n">
        <f aca="false">IF(ROW()&lt;4+MinObs-1,"",IFERROR((K180-AVERAGE(K$4:K180))/STDEV(K$4:K180),""))</f>
        <v>-1.06676972766166</v>
      </c>
      <c r="AG180" s="26" t="n">
        <f aca="false">IF(ROW()&lt;4+MinObs-1,"",IFERROR((L180-AVERAGE(L$4:L180))/STDEV(L$4:L180),""))</f>
        <v>1.20408822122962</v>
      </c>
      <c r="AH180" s="26" t="n">
        <f aca="false">IF(ROW()&lt;4+MinObs-1,"",IFERROR((M180-AVERAGE(M$4:M180))/STDEV(M$4:M180),""))</f>
        <v>0.641700682095201</v>
      </c>
      <c r="AI180" s="26" t="n">
        <f aca="false">IF(ROW()&lt;4+MinObs-1,"",IFERROR((N180-AVERAGE(N$4:N180))/STDEV(N$4:N180),""))</f>
        <v>-0.756916245532628</v>
      </c>
      <c r="AJ180" s="26" t="n">
        <f aca="false">IF(ROW()&lt;4+MinObs-1,"",IFERROR((O180-AVERAGE(O$4:O180))/STDEV(O$4:O180),""))</f>
        <v>-1.1968337375621</v>
      </c>
      <c r="AK180" s="26" t="n">
        <f aca="false">IF(ROW()&lt;4+MinObs-1,"",IFERROR((P180-AVERAGE(P$4:P180))/STDEV(P$4:P180),""))</f>
        <v>1.45805635861285</v>
      </c>
      <c r="AL180" s="26" t="n">
        <f aca="false">IF(ROW()&lt;4+MinObs-1,"",IFERROR((Q180-AVERAGE(Q$4:Q180))/STDEV(Q$4:Q180),""))</f>
        <v>0.283982371828883</v>
      </c>
      <c r="AM180" s="26" t="n">
        <f aca="false">IF(ROW()&lt;4+MinObs-1,"",IFERROR((R180-AVERAGE(R$4:R180))/STDEV(R$4:R180),""))</f>
        <v>0.532422630079626</v>
      </c>
      <c r="AN180" s="26" t="n">
        <f aca="false">IF(ROW()&lt;4+MinObs-1,"",IFERROR((S180-AVERAGE(S$4:S180))/STDEV(S$4:S180),""))</f>
        <v>2.19612417260314</v>
      </c>
      <c r="AO180" s="26" t="n">
        <f aca="false">IF(ROW()&lt;4+MinObs-1,"",IFERROR((T180-AVERAGE(T$4:T180))/STDEV(T$4:T180),""))</f>
        <v>-1.08302982355247</v>
      </c>
      <c r="AP180" s="26" t="n">
        <f aca="false">IF(ROW()&lt;4+MinObs-1,"",IFERROR((U180-AVERAGE(U$4:U180))/STDEV(U$4:U180),""))</f>
        <v>1.43561407576332</v>
      </c>
      <c r="AQ180" s="26" t="n">
        <f aca="false">IF(ROW()&lt;4+MinObs-1,"",IFERROR((V180-AVERAGE(V$4:V180))/STDEV(V$4:V180),""))</f>
        <v>1.02082708516983</v>
      </c>
      <c r="AR180" s="26" t="n">
        <f aca="false">IF(W180="",0,IF(W180&gt;=z4,w4,IF(W180&gt;=z3,w3,IF(W180&gt;=zEntry,w2,IF(AND(W180&gt;=ExitZ,AR179&gt;0),w2,0)))))</f>
        <v>0</v>
      </c>
      <c r="AS180" s="26" t="n">
        <f aca="false">IF(X180="",0,IF(X180&gt;=z4,w4,IF(X180&gt;=z3,w3,IF(X180&gt;=zEntry,w2,IF(AND(X180&gt;=ExitZ,AS179&gt;0),w2,0)))))</f>
        <v>0</v>
      </c>
      <c r="AT180" s="26" t="n">
        <f aca="false">IF(Y180="",0,IF(Y180&gt;=z4,w4,IF(Y180&gt;=z3,w3,IF(Y180&gt;=zEntry,w2,IF(AND(Y180&gt;=ExitZ,AT179&gt;0),w2,0)))))</f>
        <v>1</v>
      </c>
      <c r="AU180" s="26" t="n">
        <f aca="false">IF(Z180="",0,IF(Z180&gt;=z4,w4,IF(Z180&gt;=z3,w3,IF(Z180&gt;=zEntry,w2,IF(AND(Z180&gt;=ExitZ,AU179&gt;0),w2,0)))))</f>
        <v>0</v>
      </c>
      <c r="AV180" s="26" t="n">
        <f aca="false">IF(AA180="",0,IF(AA180&gt;=z4,w4,IF(AA180&gt;=z3,w3,IF(AA180&gt;=zEntry,w2,IF(AND(AA180&gt;=ExitZ,AV179&gt;0),w2,0)))))</f>
        <v>0</v>
      </c>
      <c r="AW180" s="26" t="n">
        <f aca="false">IF(AB180="",0,IF(AB180&gt;=z4,w4,IF(AB180&gt;=z3,w3,IF(AB180&gt;=zEntry,w2,IF(AND(AB180&gt;=ExitZ,AW179&gt;0),w2,0)))))</f>
        <v>0</v>
      </c>
      <c r="AX180" s="26" t="n">
        <f aca="false">IF(AC180="",0,IF(AC180&gt;=z4,w4,IF(AC180&gt;=z3,w3,IF(AC180&gt;=zEntry,w2,IF(AND(AC180&gt;=ExitZ,AX179&gt;0),w2,0)))))</f>
        <v>0</v>
      </c>
      <c r="AY180" s="26" t="n">
        <f aca="false">IF(AD180="",0,IF(AD180&gt;=z4,w4,IF(AD180&gt;=z3,w3,IF(AD180&gt;=zEntry,w2,IF(AND(AD180&gt;=ExitZ,AY179&gt;0),w2,0)))))</f>
        <v>0</v>
      </c>
      <c r="AZ180" s="26" t="n">
        <f aca="false">IF(AE180="",0,IF(AE180&gt;=z4,w4,IF(AE180&gt;=z3,w3,IF(AE180&gt;=zEntry,w2,IF(AND(AE180&gt;=ExitZ,AZ179&gt;0),w2,0)))))</f>
        <v>0</v>
      </c>
      <c r="BA180" s="26" t="n">
        <f aca="false">IF(AF180="",0,IF(AF180&gt;=z4,w4,IF(AF180&gt;=z3,w3,IF(AF180&gt;=zEntry,w2,IF(AND(AF180&gt;=ExitZ,BA179&gt;0),w2,0)))))</f>
        <v>0</v>
      </c>
      <c r="BB180" s="26" t="n">
        <f aca="false">IF(AG180="",0,IF(AG180&gt;=z4,w4,IF(AG180&gt;=z3,w3,IF(AG180&gt;=zEntry,w2,IF(AND(AG180&gt;=ExitZ,BB179&gt;0),w2,0)))))</f>
        <v>0</v>
      </c>
      <c r="BC180" s="26" t="n">
        <f aca="false">IF(AH180="",0,IF(AH180&gt;=z4,w4,IF(AH180&gt;=z3,w3,IF(AH180&gt;=zEntry,w2,IF(AND(AH180&gt;=ExitZ,BC179&gt;0),w2,0)))))</f>
        <v>0</v>
      </c>
      <c r="BD180" s="26" t="n">
        <f aca="false">IF(AI180="",0,IF(AI180&gt;=z4,w4,IF(AI180&gt;=z3,w3,IF(AI180&gt;=zEntry,w2,IF(AND(AI180&gt;=ExitZ,BD179&gt;0),w2,0)))))</f>
        <v>0</v>
      </c>
      <c r="BE180" s="26" t="n">
        <f aca="false">IF(AJ180="",0,IF(AJ180&gt;=z4,w4,IF(AJ180&gt;=z3,w3,IF(AJ180&gt;=zEntry,w2,IF(AND(AJ180&gt;=ExitZ,BE179&gt;0),w2,0)))))</f>
        <v>0</v>
      </c>
      <c r="BF180" s="26" t="n">
        <f aca="false">IF(AK180="",0,IF(AK180&gt;=z4,w4,IF(AK180&gt;=z3,w3,IF(AK180&gt;=zEntry,w2,IF(AND(AK180&gt;=ExitZ,BF179&gt;0),w2,0)))))</f>
        <v>0</v>
      </c>
      <c r="BG180" s="26" t="n">
        <f aca="false">IF(AL180="",0,IF(AL180&gt;=z4,w4,IF(AL180&gt;=z3,w3,IF(AL180&gt;=zEntry,w2,IF(AND(AL180&gt;=ExitZ,BG179&gt;0),w2,0)))))</f>
        <v>0</v>
      </c>
      <c r="BH180" s="26" t="n">
        <f aca="false">IF(AM180="",0,IF(AM180&gt;=z4,w4,IF(AM180&gt;=z3,w3,IF(AM180&gt;=zEntry,w2,IF(AND(AM180&gt;=ExitZ,BH179&gt;0),w2,0)))))</f>
        <v>0</v>
      </c>
      <c r="BI180" s="26" t="n">
        <f aca="false">IF(AN180="",0,IF(AN180&gt;=z4,w4,IF(AN180&gt;=z3,w3,IF(AN180&gt;=zEntry,w2,IF(AND(AN180&gt;=ExitZ,BI179&gt;0),w2,0)))))</f>
        <v>1</v>
      </c>
      <c r="BJ180" s="26" t="n">
        <f aca="false">IF(AO180="",0,IF(AO180&gt;=z4,w4,IF(AO180&gt;=z3,w3,IF(AO180&gt;=zEntry,w2,IF(AND(AO180&gt;=ExitZ,BJ179&gt;0),w2,0)))))</f>
        <v>0</v>
      </c>
      <c r="BK180" s="26" t="n">
        <f aca="false">IF(AP180="",0,IF(AP180&gt;=z4,w4,IF(AP180&gt;=z3,w3,IF(AP180&gt;=zEntry,w2,IF(AND(AP180&gt;=ExitZ,BK179&gt;0),w2,0)))))</f>
        <v>0</v>
      </c>
      <c r="BL180" s="26" t="n">
        <f aca="false">IF(AQ180="",0,IF(AQ180&gt;=z4,w4,IF(AQ180&gt;=z3,w3,IF(AQ180&gt;=zEntry,w2,IF(AND(AQ180&gt;=ExitZ,BL179&gt;0),w2,0)))))</f>
        <v>0</v>
      </c>
      <c r="BM180" s="23" t="n">
        <f aca="false">IF(Rates_Data!AD179&gt;=Rates_Data!AE179,Rates_Data!AK180-Rates_Data!AL180,Rates_Data!AL180-Rates_Data!AK180)</f>
        <v>-0.00746700000000001</v>
      </c>
      <c r="BN180" s="23" t="n">
        <f aca="false">IF(Rates_Data!AD179&gt;=Rates_Data!AF179,Rates_Data!AK180-Rates_Data!AM180,Rates_Data!AM180-Rates_Data!AK180)</f>
        <v>-0.000778999999999998</v>
      </c>
      <c r="BO180" s="23" t="n">
        <f aca="false">IF(Rates_Data!AD179&gt;=Rates_Data!AG179,Rates_Data!AK180-Rates_Data!AN180,Rates_Data!AN180-Rates_Data!AK180)</f>
        <v>-0.002869</v>
      </c>
      <c r="BP180" s="23" t="n">
        <f aca="false">IF(Rates_Data!AD179&gt;=Rates_Data!AH179,Rates_Data!AK180-Rates_Data!AO180,Rates_Data!AO180-Rates_Data!AK180)</f>
        <v>-0.007144</v>
      </c>
      <c r="BQ180" s="23" t="n">
        <f aca="false">IF(Rates_Data!AD179&gt;=Rates_Data!AI179,Rates_Data!AK180-Rates_Data!AP180,Rates_Data!AP180-Rates_Data!AK180)</f>
        <v>-0.00608</v>
      </c>
      <c r="BR180" s="23" t="n">
        <f aca="false">IF(Rates_Data!AD179&gt;=Rates_Data!AJ179,Rates_Data!AK180-Rates_Data!AQ180,Rates_Data!AQ180-Rates_Data!AK180)</f>
        <v>-0.001976</v>
      </c>
      <c r="BS180" s="23" t="n">
        <f aca="false">IF(Rates_Data!AE179&gt;=Rates_Data!AF179,Rates_Data!AL180-Rates_Data!AM180,Rates_Data!AM180-Rates_Data!AL180)</f>
        <v>0.00668800000000001</v>
      </c>
      <c r="BT180" s="23" t="n">
        <f aca="false">IF(Rates_Data!AE179&gt;=Rates_Data!AG179,Rates_Data!AL180-Rates_Data!AN180,Rates_Data!AN180-Rates_Data!AL180)</f>
        <v>0.00459800000000001</v>
      </c>
      <c r="BU180" s="23" t="n">
        <f aca="false">IF(Rates_Data!AE179&gt;=Rates_Data!AH179,Rates_Data!AL180-Rates_Data!AO180,Rates_Data!AO180-Rates_Data!AL180)</f>
        <v>-0.000323000000000007</v>
      </c>
      <c r="BV180" s="23" t="n">
        <f aca="false">IF(Rates_Data!AE179&gt;=Rates_Data!AI179,Rates_Data!AL180-Rates_Data!AP180,Rates_Data!AP180-Rates_Data!AL180)</f>
        <v>-0.00138700000000001</v>
      </c>
      <c r="BW180" s="23" t="n">
        <f aca="false">IF(Rates_Data!AE179&gt;=Rates_Data!AJ179,Rates_Data!AL180-Rates_Data!AQ180,Rates_Data!AQ180-Rates_Data!AL180)</f>
        <v>-0.00944300000000001</v>
      </c>
      <c r="BX180" s="23" t="n">
        <f aca="false">IF(Rates_Data!AF179&gt;=Rates_Data!AG179,Rates_Data!AM180-Rates_Data!AN180,Rates_Data!AN180-Rates_Data!AM180)</f>
        <v>-0.00209</v>
      </c>
      <c r="BY180" s="23" t="n">
        <f aca="false">IF(Rates_Data!AF179&gt;=Rates_Data!AH179,Rates_Data!AM180-Rates_Data!AO180,Rates_Data!AO180-Rates_Data!AM180)</f>
        <v>0.006365</v>
      </c>
      <c r="BZ180" s="23" t="n">
        <f aca="false">IF(Rates_Data!AF179&gt;=Rates_Data!AI179,Rates_Data!AM180-Rates_Data!AP180,Rates_Data!AP180-Rates_Data!AM180)</f>
        <v>0.005301</v>
      </c>
      <c r="CA180" s="23" t="n">
        <f aca="false">IF(Rates_Data!AF179&gt;=Rates_Data!AJ179,Rates_Data!AM180-Rates_Data!AQ180,Rates_Data!AQ180-Rates_Data!AM180)</f>
        <v>-0.002755</v>
      </c>
      <c r="CB180" s="23" t="n">
        <f aca="false">IF(Rates_Data!AG179&gt;=Rates_Data!AH179,Rates_Data!AN180-Rates_Data!AO180,Rates_Data!AO180-Rates_Data!AN180)</f>
        <v>0.004275</v>
      </c>
      <c r="CC180" s="23" t="n">
        <f aca="false">IF(Rates_Data!AG179&gt;=Rates_Data!AI179,Rates_Data!AN180-Rates_Data!AP180,Rates_Data!AP180-Rates_Data!AN180)</f>
        <v>0.003211</v>
      </c>
      <c r="CD180" s="23" t="n">
        <f aca="false">IF(Rates_Data!AG179&gt;=Rates_Data!AJ179,Rates_Data!AN180-Rates_Data!AQ180,Rates_Data!AQ180-Rates_Data!AN180)</f>
        <v>-0.004845</v>
      </c>
      <c r="CE180" s="23" t="n">
        <f aca="false">IF(Rates_Data!AH179&gt;=Rates_Data!AI179,Rates_Data!AO180-Rates_Data!AP180,Rates_Data!AP180-Rates_Data!AO180)</f>
        <v>-0.001064</v>
      </c>
      <c r="CF180" s="23" t="n">
        <f aca="false">IF(Rates_Data!AH179&gt;=Rates_Data!AJ179,Rates_Data!AO180-Rates_Data!AQ180,Rates_Data!AQ180-Rates_Data!AO180)</f>
        <v>-0.00912</v>
      </c>
      <c r="CG180" s="23" t="n">
        <f aca="false">IF(Rates_Data!AI179&gt;=Rates_Data!AJ179,Rates_Data!AP180-Rates_Data!AQ180,Rates_Data!AQ180-Rates_Data!AP180)</f>
        <v>-0.008056</v>
      </c>
      <c r="CH180" s="27" t="n">
        <f aca="false">IF(ROW()&lt;4+VolLB,"",STDEV(INDEX($BM:$BM,ROW()-VolLB+1):INDEX($BM:$BM,ROW()))*SQRT(12))</f>
        <v>0.02374126374941</v>
      </c>
      <c r="CI180" s="27" t="n">
        <f aca="false">IF(ROW()&lt;4+VolLB,"",STDEV(INDEX($BN:$BN,ROW()-VolLB+1):INDEX($BN:$BN,ROW()))*SQRT(12))</f>
        <v>0.0207135941660589</v>
      </c>
      <c r="CJ180" s="27" t="n">
        <f aca="false">IF(ROW()&lt;4+VolLB,"",STDEV(INDEX($BO:$BO,ROW()-VolLB+1):INDEX($BO:$BO,ROW()))*SQRT(12))</f>
        <v>0.0210487559989839</v>
      </c>
      <c r="CK180" s="27" t="n">
        <f aca="false">IF(ROW()&lt;4+VolLB,"",STDEV(INDEX($BP:$BP,ROW()-VolLB+1):INDEX($BP:$BP,ROW()))*SQRT(12))</f>
        <v>0.0229428807648577</v>
      </c>
      <c r="CL180" s="27" t="n">
        <f aca="false">IF(ROW()&lt;4+VolLB,"",STDEV(INDEX($BQ:$BQ,ROW()-VolLB+1):INDEX($BQ:$BQ,ROW()))*SQRT(12))</f>
        <v>0.0216256772502813</v>
      </c>
      <c r="CM180" s="27" t="n">
        <f aca="false">IF(ROW()&lt;4+VolLB,"",STDEV(INDEX($BR:$BR,ROW()-VolLB+1):INDEX($BR:$BR,ROW()))*SQRT(12))</f>
        <v>0.0252293659016631</v>
      </c>
      <c r="CN180" s="27" t="n">
        <f aca="false">IF(ROW()&lt;4+VolLB,"",STDEV(INDEX($BS:$BS,ROW()-VolLB+1):INDEX($BS:$BS,ROW()))*SQRT(12))</f>
        <v>0.0202427207760975</v>
      </c>
      <c r="CO180" s="27" t="n">
        <f aca="false">IF(ROW()&lt;4+VolLB,"",STDEV(INDEX($BT:$BT,ROW()-VolLB+1):INDEX($BT:$BT,ROW()))*SQRT(12))</f>
        <v>0.0209411383526484</v>
      </c>
      <c r="CP180" s="27" t="n">
        <f aca="false">IF(ROW()&lt;4+VolLB,"",STDEV(INDEX($BU:$BU,ROW()-VolLB+1):INDEX($BU:$BU,ROW()))*SQRT(12))</f>
        <v>0.0216363057704054</v>
      </c>
      <c r="CQ180" s="27" t="n">
        <f aca="false">IF(ROW()&lt;4+VolLB,"",STDEV(INDEX($BV:$BV,ROW()-VolLB+1):INDEX($BV:$BV,ROW()))*SQRT(12))</f>
        <v>0.0184974958850934</v>
      </c>
      <c r="CR180" s="27" t="n">
        <f aca="false">IF(ROW()&lt;4+VolLB,"",STDEV(INDEX($BW:$BW,ROW()-VolLB+1):INDEX($BW:$BW,ROW()))*SQRT(12))</f>
        <v>0.0185477961815003</v>
      </c>
      <c r="CS180" s="27" t="n">
        <f aca="false">IF(ROW()&lt;4+VolLB,"",STDEV(INDEX($BX:$BX,ROW()-VolLB+1):INDEX($BX:$BX,ROW()))*SQRT(12))</f>
        <v>0.0190370507889972</v>
      </c>
      <c r="CT180" s="27" t="n">
        <f aca="false">IF(ROW()&lt;4+VolLB,"",STDEV(INDEX($BY:$BY,ROW()-VolLB+1):INDEX($BY:$BY,ROW()))*SQRT(12))</f>
        <v>0.0230337879571976</v>
      </c>
      <c r="CU180" s="27" t="n">
        <f aca="false">IF(ROW()&lt;4+VolLB,"",STDEV(INDEX($BZ:$BZ,ROW()-VolLB+1):INDEX($BZ:$BZ,ROW()))*SQRT(12))</f>
        <v>0.0219116614996716</v>
      </c>
      <c r="CV180" s="27" t="n">
        <f aca="false">IF(ROW()&lt;4+VolLB,"",STDEV(INDEX($CA:$CA,ROW()-VolLB+1):INDEX($CA:$CA,ROW()))*SQRT(12))</f>
        <v>0.0233404020896119</v>
      </c>
      <c r="CW180" s="27" t="n">
        <f aca="false">IF(ROW()&lt;4+VolLB,"",STDEV(INDEX($CB:$CB,ROW()-VolLB+1):INDEX($CB:$CB,ROW()))*SQRT(12))</f>
        <v>0.0201922779186217</v>
      </c>
      <c r="CX180" s="27" t="n">
        <f aca="false">IF(ROW()&lt;4+VolLB,"",STDEV(INDEX($CC:$CC,ROW()-VolLB+1):INDEX($CC:$CC,ROW()))*SQRT(12))</f>
        <v>0.0173695177222847</v>
      </c>
      <c r="CY180" s="27" t="n">
        <f aca="false">IF(ROW()&lt;4+VolLB,"",STDEV(INDEX($CD:$CD,ROW()-VolLB+1):INDEX($CD:$CD,ROW()))*SQRT(12))</f>
        <v>0.0166374756564524</v>
      </c>
      <c r="CZ180" s="27" t="n">
        <f aca="false">IF(ROW()&lt;4+VolLB,"",STDEV(INDEX($CE:$CE,ROW()-VolLB+1):INDEX($CE:$CE,ROW()))*SQRT(12))</f>
        <v>0.018991616074067</v>
      </c>
      <c r="DA180" s="27" t="n">
        <f aca="false">IF(ROW()&lt;4+VolLB,"",STDEV(INDEX($CF:$CF,ROW()-VolLB+1):INDEX($CF:$CF,ROW()))*SQRT(12))</f>
        <v>0.0183728175496924</v>
      </c>
      <c r="DB180" s="27" t="n">
        <f aca="false">IF(ROW()&lt;4+VolLB,"",STDEV(INDEX($CG:$CG,ROW()-VolLB+1):INDEX($CG:$CG,ROW()))*SQRT(12))</f>
        <v>0.0193993383301498</v>
      </c>
      <c r="DC180" s="26" t="n">
        <f aca="false">IF(OR(AR180=0,CH180="",CH180=0),0,AR180*MIN(MaxScal,TgtVol/CH180))</f>
        <v>0</v>
      </c>
      <c r="DD180" s="26" t="n">
        <f aca="false">IF(OR(AS180=0,CI180="",CI180=0),0,AS180*MIN(MaxScal,TgtVol/CI180))</f>
        <v>0</v>
      </c>
      <c r="DE180" s="26" t="n">
        <f aca="false">IF(OR(AT180=0,CJ180="",CJ180=0),0,AT180*MIN(MaxScal,TgtVol/CJ180))</f>
        <v>0.950174917746467</v>
      </c>
      <c r="DF180" s="26" t="n">
        <f aca="false">IF(OR(AU180=0,CK180="",CK180=0),0,AU180*MIN(MaxScal,TgtVol/CK180))</f>
        <v>0</v>
      </c>
      <c r="DG180" s="26" t="n">
        <f aca="false">IF(OR(AV180=0,CL180="",CL180=0),0,AV180*MIN(MaxScal,TgtVol/CL180))</f>
        <v>0</v>
      </c>
      <c r="DH180" s="26" t="n">
        <f aca="false">IF(OR(AW180=0,CM180="",CM180=0),0,AW180*MIN(MaxScal,TgtVol/CM180))</f>
        <v>0</v>
      </c>
      <c r="DI180" s="26" t="n">
        <f aca="false">IF(OR(AX180=0,CN180="",CN180=0),0,AX180*MIN(MaxScal,TgtVol/CN180))</f>
        <v>0</v>
      </c>
      <c r="DJ180" s="26" t="n">
        <f aca="false">IF(OR(AY180=0,CO180="",CO180=0),0,AY180*MIN(MaxScal,TgtVol/CO180))</f>
        <v>0</v>
      </c>
      <c r="DK180" s="26" t="n">
        <f aca="false">IF(OR(AZ180=0,CP180="",CP180=0),0,AZ180*MIN(MaxScal,TgtVol/CP180))</f>
        <v>0</v>
      </c>
      <c r="DL180" s="26" t="n">
        <f aca="false">IF(OR(BA180=0,CQ180="",CQ180=0),0,BA180*MIN(MaxScal,TgtVol/CQ180))</f>
        <v>0</v>
      </c>
      <c r="DM180" s="26" t="n">
        <f aca="false">IF(OR(BB180=0,CR180="",CR180=0),0,BB180*MIN(MaxScal,TgtVol/CR180))</f>
        <v>0</v>
      </c>
      <c r="DN180" s="26" t="n">
        <f aca="false">IF(OR(BC180=0,CS180="",CS180=0),0,BC180*MIN(MaxScal,TgtVol/CS180))</f>
        <v>0</v>
      </c>
      <c r="DO180" s="26" t="n">
        <f aca="false">IF(OR(BD180=0,CT180="",CT180=0),0,BD180*MIN(MaxScal,TgtVol/CT180))</f>
        <v>0</v>
      </c>
      <c r="DP180" s="26" t="n">
        <f aca="false">IF(OR(BE180=0,CU180="",CU180=0),0,BE180*MIN(MaxScal,TgtVol/CU180))</f>
        <v>0</v>
      </c>
      <c r="DQ180" s="26" t="n">
        <f aca="false">IF(OR(BF180=0,CV180="",CV180=0),0,BF180*MIN(MaxScal,TgtVol/CV180))</f>
        <v>0</v>
      </c>
      <c r="DR180" s="26" t="n">
        <f aca="false">IF(OR(BG180=0,CW180="",CW180=0),0,BG180*MIN(MaxScal,TgtVol/CW180))</f>
        <v>0</v>
      </c>
      <c r="DS180" s="26" t="n">
        <f aca="false">IF(OR(BH180=0,CX180="",CX180=0),0,BH180*MIN(MaxScal,TgtVol/CX180))</f>
        <v>0</v>
      </c>
      <c r="DT180" s="26" t="n">
        <f aca="false">IF(OR(BI180=0,CY180="",CY180=0),0,BI180*MIN(MaxScal,TgtVol/CY180))</f>
        <v>1.20210544033124</v>
      </c>
      <c r="DU180" s="26" t="n">
        <f aca="false">IF(OR(BJ180=0,CZ180="",CZ180=0),0,BJ180*MIN(MaxScal,TgtVol/CZ180))</f>
        <v>0</v>
      </c>
      <c r="DV180" s="26" t="n">
        <f aca="false">IF(OR(BK180=0,DA180="",DA180=0),0,BK180*MIN(MaxScal,TgtVol/DA180))</f>
        <v>0</v>
      </c>
      <c r="DW180" s="26" t="n">
        <f aca="false">IF(OR(BL180=0,DB180="",DB180=0),0,BL180*MIN(MaxScal,TgtVol/DB180))</f>
        <v>0</v>
      </c>
      <c r="DX180" s="28" t="n">
        <f aca="false">IFERROR(DC179*BM180,"")</f>
        <v>-0</v>
      </c>
      <c r="DY180" s="28" t="n">
        <f aca="false">IFERROR(DD179*BN180,"")</f>
        <v>-0</v>
      </c>
      <c r="DZ180" s="28" t="n">
        <f aca="false">IFERROR(DE179*BO180,"")</f>
        <v>-0</v>
      </c>
      <c r="EA180" s="28" t="n">
        <f aca="false">IFERROR(DF179*BP180,"")</f>
        <v>-0</v>
      </c>
      <c r="EB180" s="28" t="n">
        <f aca="false">IFERROR(DG179*BQ180,"")</f>
        <v>-0</v>
      </c>
      <c r="EC180" s="28" t="n">
        <f aca="false">IFERROR(DH179*BR180,"")</f>
        <v>-0</v>
      </c>
      <c r="ED180" s="28" t="n">
        <f aca="false">IFERROR(DI179*BS180,"")</f>
        <v>0</v>
      </c>
      <c r="EE180" s="28" t="n">
        <f aca="false">IFERROR(DJ179*BT180,"")</f>
        <v>0</v>
      </c>
      <c r="EF180" s="28" t="n">
        <f aca="false">IFERROR(DK179*BU180,"")</f>
        <v>-0</v>
      </c>
      <c r="EG180" s="28" t="n">
        <f aca="false">IFERROR(DL179*BV180,"")</f>
        <v>-0</v>
      </c>
      <c r="EH180" s="28" t="n">
        <f aca="false">IFERROR(DM179*BW180,"")</f>
        <v>-0</v>
      </c>
      <c r="EI180" s="28" t="n">
        <f aca="false">IFERROR(DN179*BX180,"")</f>
        <v>-0</v>
      </c>
      <c r="EJ180" s="28" t="n">
        <f aca="false">IFERROR(DO179*BY180,"")</f>
        <v>0</v>
      </c>
      <c r="EK180" s="28" t="n">
        <f aca="false">IFERROR(DP179*BZ180,"")</f>
        <v>0</v>
      </c>
      <c r="EL180" s="28" t="n">
        <f aca="false">IFERROR(DQ179*CA180,"")</f>
        <v>-0</v>
      </c>
      <c r="EM180" s="28" t="n">
        <f aca="false">IFERROR(DR179*CB180,"")</f>
        <v>0</v>
      </c>
      <c r="EN180" s="28" t="n">
        <f aca="false">IFERROR(DS179*CC180,"")</f>
        <v>0</v>
      </c>
      <c r="EO180" s="28" t="n">
        <f aca="false">IFERROR(DT179*CD180,"")</f>
        <v>-0</v>
      </c>
      <c r="EP180" s="28" t="n">
        <f aca="false">IFERROR(DU179*CE180,"")</f>
        <v>-0</v>
      </c>
      <c r="EQ180" s="28" t="n">
        <f aca="false">IFERROR(DV179*CF180,"")</f>
        <v>-0</v>
      </c>
      <c r="ER180" s="28" t="n">
        <f aca="false">IFERROR(DW179*CG180,"")</f>
        <v>-0</v>
      </c>
      <c r="ES180" s="28" t="n">
        <f aca="false">IF(ROW()=4,"",SUM(DX180:ER180))</f>
        <v>0</v>
      </c>
      <c r="ET180" s="29" t="n">
        <f aca="false">COUNTIF(AR180:BL180,"&gt;0")</f>
        <v>2</v>
      </c>
    </row>
    <row r="181" customFormat="false" ht="15" hidden="false" customHeight="false" outlineLevel="0" collapsed="false">
      <c r="A181" s="19" t="n">
        <v>43404</v>
      </c>
      <c r="B181" s="23" t="n">
        <f aca="false">ABS(Rates_Data!AD181-Rates_Data!AE181)</f>
        <v>0.618533707865169</v>
      </c>
      <c r="C181" s="23" t="n">
        <f aca="false">ABS(Rates_Data!AD181-Rates_Data!AF181)</f>
        <v>0.837921348314607</v>
      </c>
      <c r="D181" s="23" t="n">
        <f aca="false">ABS(Rates_Data!AD181-Rates_Data!AG181)</f>
        <v>1.3441404494382</v>
      </c>
      <c r="E181" s="23" t="n">
        <f aca="false">ABS(Rates_Data!AD181-Rates_Data!AH181)</f>
        <v>1.12772471910112</v>
      </c>
      <c r="F181" s="23" t="n">
        <f aca="false">ABS(Rates_Data!AD181-Rates_Data!AI181)</f>
        <v>0.691056179775281</v>
      </c>
      <c r="G181" s="23" t="n">
        <f aca="false">ABS(Rates_Data!AD181-Rates_Data!AJ181)</f>
        <v>0.457747191011236</v>
      </c>
      <c r="H181" s="23" t="n">
        <f aca="false">ABS(Rates_Data!AE181-Rates_Data!AF181)</f>
        <v>0.219387640449438</v>
      </c>
      <c r="I181" s="23" t="n">
        <f aca="false">ABS(Rates_Data!AE181-Rates_Data!AG181)</f>
        <v>0.725606741573034</v>
      </c>
      <c r="J181" s="23" t="n">
        <f aca="false">ABS(Rates_Data!AE181-Rates_Data!AH181)</f>
        <v>0.509191011235955</v>
      </c>
      <c r="K181" s="23" t="n">
        <f aca="false">ABS(Rates_Data!AE181-Rates_Data!AI181)</f>
        <v>0.0725224719101125</v>
      </c>
      <c r="L181" s="23" t="n">
        <f aca="false">ABS(Rates_Data!AE181-Rates_Data!AJ181)</f>
        <v>1.0762808988764</v>
      </c>
      <c r="M181" s="23" t="n">
        <f aca="false">ABS(Rates_Data!AF181-Rates_Data!AG181)</f>
        <v>0.506219101123596</v>
      </c>
      <c r="N181" s="23" t="n">
        <f aca="false">ABS(Rates_Data!AF181-Rates_Data!AH181)</f>
        <v>0.289803370786517</v>
      </c>
      <c r="O181" s="23" t="n">
        <f aca="false">ABS(Rates_Data!AF181-Rates_Data!AI181)</f>
        <v>0.146865168539326</v>
      </c>
      <c r="P181" s="23" t="n">
        <f aca="false">ABS(Rates_Data!AF181-Rates_Data!AJ181)</f>
        <v>1.29566853932584</v>
      </c>
      <c r="Q181" s="23" t="n">
        <f aca="false">ABS(Rates_Data!AG181-Rates_Data!AH181)</f>
        <v>0.216415730337079</v>
      </c>
      <c r="R181" s="23" t="n">
        <f aca="false">ABS(Rates_Data!AG181-Rates_Data!AI181)</f>
        <v>0.653084269662921</v>
      </c>
      <c r="S181" s="23" t="n">
        <f aca="false">ABS(Rates_Data!AG181-Rates_Data!AJ181)</f>
        <v>1.80188764044944</v>
      </c>
      <c r="T181" s="23" t="n">
        <f aca="false">ABS(Rates_Data!AH181-Rates_Data!AI181)</f>
        <v>0.436668539325843</v>
      </c>
      <c r="U181" s="23" t="n">
        <f aca="false">ABS(Rates_Data!AH181-Rates_Data!AJ181)</f>
        <v>1.58547191011236</v>
      </c>
      <c r="V181" s="23" t="n">
        <f aca="false">ABS(Rates_Data!AI181-Rates_Data!AJ181)</f>
        <v>1.14880337078652</v>
      </c>
      <c r="W181" s="26" t="n">
        <f aca="false">IF(ROW()&lt;4+MinObs-1,"",IFERROR((B181-AVERAGE(B$4:B181))/STDEV(B$4:B181),""))</f>
        <v>0.720434577550855</v>
      </c>
      <c r="X181" s="26" t="n">
        <f aca="false">IF(ROW()&lt;4+MinObs-1,"",IFERROR((C181-AVERAGE(C$4:C181))/STDEV(C$4:C181),""))</f>
        <v>1.34752137306359</v>
      </c>
      <c r="Y181" s="26" t="n">
        <f aca="false">IF(ROW()&lt;4+MinObs-1,"",IFERROR((D181-AVERAGE(D$4:D181))/STDEV(D$4:D181),""))</f>
        <v>1.86825799702584</v>
      </c>
      <c r="Z181" s="26" t="n">
        <f aca="false">IF(ROW()&lt;4+MinObs-1,"",IFERROR((E181-AVERAGE(E$4:E181))/STDEV(E$4:E181),""))</f>
        <v>1.28167154505512</v>
      </c>
      <c r="AA181" s="26" t="n">
        <f aca="false">IF(ROW()&lt;4+MinObs-1,"",IFERROR((F181-AVERAGE(F$4:F181))/STDEV(F$4:F181),""))</f>
        <v>0.428999853546077</v>
      </c>
      <c r="AB181" s="26" t="n">
        <f aca="false">IF(ROW()&lt;4+MinObs-1,"",IFERROR((G181-AVERAGE(G$4:G181))/STDEV(G$4:G181),""))</f>
        <v>-0.032454724582293</v>
      </c>
      <c r="AC181" s="26" t="n">
        <f aca="false">IF(ROW()&lt;4+MinObs-1,"",IFERROR((H181-AVERAGE(H$4:H181))/STDEV(H$4:H181),""))</f>
        <v>-0.511627933617838</v>
      </c>
      <c r="AD181" s="26" t="n">
        <f aca="false">IF(ROW()&lt;4+MinObs-1,"",IFERROR((I181-AVERAGE(I$4:I181))/STDEV(I$4:I181),""))</f>
        <v>0.734710432618382</v>
      </c>
      <c r="AE181" s="26" t="n">
        <f aca="false">IF(ROW()&lt;4+MinObs-1,"",IFERROR((J181-AVERAGE(J$4:J181))/STDEV(J$4:J181),""))</f>
        <v>0.108066757792548</v>
      </c>
      <c r="AF181" s="26" t="n">
        <f aca="false">IF(ROW()&lt;4+MinObs-1,"",IFERROR((K181-AVERAGE(K$4:K181))/STDEV(K$4:K181),""))</f>
        <v>-0.954102397349988</v>
      </c>
      <c r="AG181" s="26" t="n">
        <f aca="false">IF(ROW()&lt;4+MinObs-1,"",IFERROR((L181-AVERAGE(L$4:L181))/STDEV(L$4:L181),""))</f>
        <v>1.02090489337899</v>
      </c>
      <c r="AH181" s="26" t="n">
        <f aca="false">IF(ROW()&lt;4+MinObs-1,"",IFERROR((M181-AVERAGE(M$4:M181))/STDEV(M$4:M181),""))</f>
        <v>0.122385376618638</v>
      </c>
      <c r="AI181" s="26" t="n">
        <f aca="false">IF(ROW()&lt;4+MinObs-1,"",IFERROR((N181-AVERAGE(N$4:N181))/STDEV(N$4:N181),""))</f>
        <v>-0.513000193332826</v>
      </c>
      <c r="AJ181" s="26" t="n">
        <f aca="false">IF(ROW()&lt;4+MinObs-1,"",IFERROR((O181-AVERAGE(O$4:O181))/STDEV(O$4:O181),""))</f>
        <v>-0.880345177969256</v>
      </c>
      <c r="AK181" s="26" t="n">
        <f aca="false">IF(ROW()&lt;4+MinObs-1,"",IFERROR((P181-AVERAGE(P$4:P181))/STDEV(P$4:P181),""))</f>
        <v>1.76631698321729</v>
      </c>
      <c r="AL181" s="26" t="n">
        <f aca="false">IF(ROW()&lt;4+MinObs-1,"",IFERROR((Q181-AVERAGE(Q$4:Q181))/STDEV(Q$4:Q181),""))</f>
        <v>-0.512611463273143</v>
      </c>
      <c r="AM181" s="26" t="n">
        <f aca="false">IF(ROW()&lt;4+MinObs-1,"",IFERROR((R181-AVERAGE(R$4:R181))/STDEV(R$4:R181),""))</f>
        <v>0.452134427618751</v>
      </c>
      <c r="AN181" s="26" t="n">
        <f aca="false">IF(ROW()&lt;4+MinObs-1,"",IFERROR((S181-AVERAGE(S$4:S181))/STDEV(S$4:S181),""))</f>
        <v>2.015766895174</v>
      </c>
      <c r="AO181" s="26" t="n">
        <f aca="false">IF(ROW()&lt;4+MinObs-1,"",IFERROR((T181-AVERAGE(T$4:T181))/STDEV(T$4:T181),""))</f>
        <v>-0.373782879248875</v>
      </c>
      <c r="AP181" s="26" t="n">
        <f aca="false">IF(ROW()&lt;4+MinObs-1,"",IFERROR((U181-AVERAGE(U$4:U181))/STDEV(U$4:U181),""))</f>
        <v>1.94608477393609</v>
      </c>
      <c r="AQ181" s="26" t="n">
        <f aca="false">IF(ROW()&lt;4+MinObs-1,"",IFERROR((V181-AVERAGE(V$4:V181))/STDEV(V$4:V181),""))</f>
        <v>0.934033847759788</v>
      </c>
      <c r="AR181" s="26" t="n">
        <f aca="false">IF(W181="",0,IF(W181&gt;=z4,w4,IF(W181&gt;=z3,w3,IF(W181&gt;=zEntry,w2,IF(AND(W181&gt;=ExitZ,AR180&gt;0),w2,0)))))</f>
        <v>0</v>
      </c>
      <c r="AS181" s="26" t="n">
        <f aca="false">IF(X181="",0,IF(X181&gt;=z4,w4,IF(X181&gt;=z3,w3,IF(X181&gt;=zEntry,w2,IF(AND(X181&gt;=ExitZ,AS180&gt;0),w2,0)))))</f>
        <v>0</v>
      </c>
      <c r="AT181" s="26" t="n">
        <f aca="false">IF(Y181="",0,IF(Y181&gt;=z4,w4,IF(Y181&gt;=z3,w3,IF(Y181&gt;=zEntry,w2,IF(AND(Y181&gt;=ExitZ,AT180&gt;0),w2,0)))))</f>
        <v>0</v>
      </c>
      <c r="AU181" s="26" t="n">
        <f aca="false">IF(Z181="",0,IF(Z181&gt;=z4,w4,IF(Z181&gt;=z3,w3,IF(Z181&gt;=zEntry,w2,IF(AND(Z181&gt;=ExitZ,AU180&gt;0),w2,0)))))</f>
        <v>0</v>
      </c>
      <c r="AV181" s="26" t="n">
        <f aca="false">IF(AA181="",0,IF(AA181&gt;=z4,w4,IF(AA181&gt;=z3,w3,IF(AA181&gt;=zEntry,w2,IF(AND(AA181&gt;=ExitZ,AV180&gt;0),w2,0)))))</f>
        <v>0</v>
      </c>
      <c r="AW181" s="26" t="n">
        <f aca="false">IF(AB181="",0,IF(AB181&gt;=z4,w4,IF(AB181&gt;=z3,w3,IF(AB181&gt;=zEntry,w2,IF(AND(AB181&gt;=ExitZ,AW180&gt;0),w2,0)))))</f>
        <v>0</v>
      </c>
      <c r="AX181" s="26" t="n">
        <f aca="false">IF(AC181="",0,IF(AC181&gt;=z4,w4,IF(AC181&gt;=z3,w3,IF(AC181&gt;=zEntry,w2,IF(AND(AC181&gt;=ExitZ,AX180&gt;0),w2,0)))))</f>
        <v>0</v>
      </c>
      <c r="AY181" s="26" t="n">
        <f aca="false">IF(AD181="",0,IF(AD181&gt;=z4,w4,IF(AD181&gt;=z3,w3,IF(AD181&gt;=zEntry,w2,IF(AND(AD181&gt;=ExitZ,AY180&gt;0),w2,0)))))</f>
        <v>0</v>
      </c>
      <c r="AZ181" s="26" t="n">
        <f aca="false">IF(AE181="",0,IF(AE181&gt;=z4,w4,IF(AE181&gt;=z3,w3,IF(AE181&gt;=zEntry,w2,IF(AND(AE181&gt;=ExitZ,AZ180&gt;0),w2,0)))))</f>
        <v>0</v>
      </c>
      <c r="BA181" s="26" t="n">
        <f aca="false">IF(AF181="",0,IF(AF181&gt;=z4,w4,IF(AF181&gt;=z3,w3,IF(AF181&gt;=zEntry,w2,IF(AND(AF181&gt;=ExitZ,BA180&gt;0),w2,0)))))</f>
        <v>0</v>
      </c>
      <c r="BB181" s="26" t="n">
        <f aca="false">IF(AG181="",0,IF(AG181&gt;=z4,w4,IF(AG181&gt;=z3,w3,IF(AG181&gt;=zEntry,w2,IF(AND(AG181&gt;=ExitZ,BB180&gt;0),w2,0)))))</f>
        <v>0</v>
      </c>
      <c r="BC181" s="26" t="n">
        <f aca="false">IF(AH181="",0,IF(AH181&gt;=z4,w4,IF(AH181&gt;=z3,w3,IF(AH181&gt;=zEntry,w2,IF(AND(AH181&gt;=ExitZ,BC180&gt;0),w2,0)))))</f>
        <v>0</v>
      </c>
      <c r="BD181" s="26" t="n">
        <f aca="false">IF(AI181="",0,IF(AI181&gt;=z4,w4,IF(AI181&gt;=z3,w3,IF(AI181&gt;=zEntry,w2,IF(AND(AI181&gt;=ExitZ,BD180&gt;0),w2,0)))))</f>
        <v>0</v>
      </c>
      <c r="BE181" s="26" t="n">
        <f aca="false">IF(AJ181="",0,IF(AJ181&gt;=z4,w4,IF(AJ181&gt;=z3,w3,IF(AJ181&gt;=zEntry,w2,IF(AND(AJ181&gt;=ExitZ,BE180&gt;0),w2,0)))))</f>
        <v>0</v>
      </c>
      <c r="BF181" s="26" t="n">
        <f aca="false">IF(AK181="",0,IF(AK181&gt;=z4,w4,IF(AK181&gt;=z3,w3,IF(AK181&gt;=zEntry,w2,IF(AND(AK181&gt;=ExitZ,BF180&gt;0),w2,0)))))</f>
        <v>0</v>
      </c>
      <c r="BG181" s="26" t="n">
        <f aca="false">IF(AL181="",0,IF(AL181&gt;=z4,w4,IF(AL181&gt;=z3,w3,IF(AL181&gt;=zEntry,w2,IF(AND(AL181&gt;=ExitZ,BG180&gt;0),w2,0)))))</f>
        <v>0</v>
      </c>
      <c r="BH181" s="26" t="n">
        <f aca="false">IF(AM181="",0,IF(AM181&gt;=z4,w4,IF(AM181&gt;=z3,w3,IF(AM181&gt;=zEntry,w2,IF(AND(AM181&gt;=ExitZ,BH180&gt;0),w2,0)))))</f>
        <v>0</v>
      </c>
      <c r="BI181" s="26" t="n">
        <f aca="false">IF(AN181="",0,IF(AN181&gt;=z4,w4,IF(AN181&gt;=z3,w3,IF(AN181&gt;=zEntry,w2,IF(AND(AN181&gt;=ExitZ,BI180&gt;0),w2,0)))))</f>
        <v>1</v>
      </c>
      <c r="BJ181" s="26" t="n">
        <f aca="false">IF(AO181="",0,IF(AO181&gt;=z4,w4,IF(AO181&gt;=z3,w3,IF(AO181&gt;=zEntry,w2,IF(AND(AO181&gt;=ExitZ,BJ180&gt;0),w2,0)))))</f>
        <v>0</v>
      </c>
      <c r="BK181" s="26" t="n">
        <f aca="false">IF(AP181="",0,IF(AP181&gt;=z4,w4,IF(AP181&gt;=z3,w3,IF(AP181&gt;=zEntry,w2,IF(AND(AP181&gt;=ExitZ,BK180&gt;0),w2,0)))))</f>
        <v>0</v>
      </c>
      <c r="BL181" s="26" t="n">
        <f aca="false">IF(AQ181="",0,IF(AQ181&gt;=z4,w4,IF(AQ181&gt;=z3,w3,IF(AQ181&gt;=zEntry,w2,IF(AND(AQ181&gt;=ExitZ,BL180&gt;0),w2,0)))))</f>
        <v>0</v>
      </c>
      <c r="BM181" s="23" t="n">
        <f aca="false">IF(Rates_Data!AD180&gt;=Rates_Data!AE180,Rates_Data!AK181-Rates_Data!AL181,Rates_Data!AL181-Rates_Data!AK181)</f>
        <v>0.000208999999999993</v>
      </c>
      <c r="BN181" s="23" t="n">
        <f aca="false">IF(Rates_Data!AD180&gt;=Rates_Data!AF180,Rates_Data!AK181-Rates_Data!AM181,Rates_Data!AM181-Rates_Data!AK181)</f>
        <v>-0.012445</v>
      </c>
      <c r="BO181" s="23" t="n">
        <f aca="false">IF(Rates_Data!AD180&gt;=Rates_Data!AG180,Rates_Data!AK181-Rates_Data!AN181,Rates_Data!AN181-Rates_Data!AK181)</f>
        <v>0.000417999999999987</v>
      </c>
      <c r="BP181" s="23" t="n">
        <f aca="false">IF(Rates_Data!AD180&gt;=Rates_Data!AH180,Rates_Data!AK181-Rates_Data!AO181,Rates_Data!AO181-Rates_Data!AK181)</f>
        <v>-0.005244</v>
      </c>
      <c r="BQ181" s="23" t="n">
        <f aca="false">IF(Rates_Data!AD180&gt;=Rates_Data!AI180,Rates_Data!AK181-Rates_Data!AP181,Rates_Data!AP181-Rates_Data!AK181)</f>
        <v>-0.00349600000000001</v>
      </c>
      <c r="BR181" s="23" t="n">
        <f aca="false">IF(Rates_Data!AD180&gt;=Rates_Data!AJ180,Rates_Data!AK181-Rates_Data!AQ181,Rates_Data!AQ181-Rates_Data!AK181)</f>
        <v>-0.000303999999999991</v>
      </c>
      <c r="BS181" s="23" t="n">
        <f aca="false">IF(Rates_Data!AE180&gt;=Rates_Data!AF180,Rates_Data!AL181-Rates_Data!AM181,Rates_Data!AM181-Rates_Data!AL181)</f>
        <v>0.012654</v>
      </c>
      <c r="BT181" s="23" t="n">
        <f aca="false">IF(Rates_Data!AE180&gt;=Rates_Data!AG180,Rates_Data!AL181-Rates_Data!AN181,Rates_Data!AN181-Rates_Data!AL181)</f>
        <v>0.000208999999999994</v>
      </c>
      <c r="BU181" s="23" t="n">
        <f aca="false">IF(Rates_Data!AE180&gt;=Rates_Data!AH180,Rates_Data!AL181-Rates_Data!AO181,Rates_Data!AO181-Rates_Data!AL181)</f>
        <v>-0.00545299999999999</v>
      </c>
      <c r="BV181" s="23" t="n">
        <f aca="false">IF(Rates_Data!AE180&gt;=Rates_Data!AI180,Rates_Data!AL181-Rates_Data!AP181,Rates_Data!AP181-Rates_Data!AL181)</f>
        <v>-0.003705</v>
      </c>
      <c r="BW181" s="23" t="n">
        <f aca="false">IF(Rates_Data!AE180&gt;=Rates_Data!AJ180,Rates_Data!AL181-Rates_Data!AQ181,Rates_Data!AQ181-Rates_Data!AL181)</f>
        <v>-9.49999999999979E-005</v>
      </c>
      <c r="BX181" s="23" t="n">
        <f aca="false">IF(Rates_Data!AF180&gt;=Rates_Data!AG180,Rates_Data!AM181-Rates_Data!AN181,Rates_Data!AN181-Rates_Data!AM181)</f>
        <v>0.012863</v>
      </c>
      <c r="BY181" s="23" t="n">
        <f aca="false">IF(Rates_Data!AF180&gt;=Rates_Data!AH180,Rates_Data!AM181-Rates_Data!AO181,Rates_Data!AO181-Rates_Data!AM181)</f>
        <v>0.00720100000000001</v>
      </c>
      <c r="BZ181" s="23" t="n">
        <f aca="false">IF(Rates_Data!AF180&gt;=Rates_Data!AI180,Rates_Data!AM181-Rates_Data!AP181,Rates_Data!AP181-Rates_Data!AM181)</f>
        <v>0.008949</v>
      </c>
      <c r="CA181" s="23" t="n">
        <f aca="false">IF(Rates_Data!AF180&gt;=Rates_Data!AJ180,Rates_Data!AM181-Rates_Data!AQ181,Rates_Data!AQ181-Rates_Data!AM181)</f>
        <v>-0.012749</v>
      </c>
      <c r="CB181" s="23" t="n">
        <f aca="false">IF(Rates_Data!AG180&gt;=Rates_Data!AH180,Rates_Data!AN181-Rates_Data!AO181,Rates_Data!AO181-Rates_Data!AN181)</f>
        <v>0.00566199999999998</v>
      </c>
      <c r="CC181" s="23" t="n">
        <f aca="false">IF(Rates_Data!AG180&gt;=Rates_Data!AI180,Rates_Data!AN181-Rates_Data!AP181,Rates_Data!AP181-Rates_Data!AN181)</f>
        <v>0.00391399999999999</v>
      </c>
      <c r="CD181" s="23" t="n">
        <f aca="false">IF(Rates_Data!AG180&gt;=Rates_Data!AJ180,Rates_Data!AN181-Rates_Data!AQ181,Rates_Data!AQ181-Rates_Data!AN181)</f>
        <v>0.000113999999999996</v>
      </c>
      <c r="CE181" s="23" t="n">
        <f aca="false">IF(Rates_Data!AH180&gt;=Rates_Data!AI180,Rates_Data!AO181-Rates_Data!AP181,Rates_Data!AP181-Rates_Data!AO181)</f>
        <v>-0.00174799999999999</v>
      </c>
      <c r="CF181" s="23" t="n">
        <f aca="false">IF(Rates_Data!AH180&gt;=Rates_Data!AJ180,Rates_Data!AO181-Rates_Data!AQ181,Rates_Data!AQ181-Rates_Data!AO181)</f>
        <v>-0.00554799999999999</v>
      </c>
      <c r="CG181" s="23" t="n">
        <f aca="false">IF(Rates_Data!AI180&gt;=Rates_Data!AJ180,Rates_Data!AP181-Rates_Data!AQ181,Rates_Data!AQ181-Rates_Data!AP181)</f>
        <v>-0.0038</v>
      </c>
      <c r="CH181" s="27" t="n">
        <f aca="false">IF(ROW()&lt;4+VolLB,"",STDEV(INDEX($BM:$BM,ROW()-VolLB+1):INDEX($BM:$BM,ROW()))*SQRT(12))</f>
        <v>0.0233912532704407</v>
      </c>
      <c r="CI181" s="27" t="n">
        <f aca="false">IF(ROW()&lt;4+VolLB,"",STDEV(INDEX($BN:$BN,ROW()-VolLB+1):INDEX($BN:$BN,ROW()))*SQRT(12))</f>
        <v>0.0212301962945415</v>
      </c>
      <c r="CJ181" s="27" t="n">
        <f aca="false">IF(ROW()&lt;4+VolLB,"",STDEV(INDEX($BO:$BO,ROW()-VolLB+1):INDEX($BO:$BO,ROW()))*SQRT(12))</f>
        <v>0.0209453319674951</v>
      </c>
      <c r="CK181" s="27" t="n">
        <f aca="false">IF(ROW()&lt;4+VolLB,"",STDEV(INDEX($BP:$BP,ROW()-VolLB+1):INDEX($BP:$BP,ROW()))*SQRT(12))</f>
        <v>0.0228730031932012</v>
      </c>
      <c r="CL181" s="27" t="n">
        <f aca="false">IF(ROW()&lt;4+VolLB,"",STDEV(INDEX($BQ:$BQ,ROW()-VolLB+1):INDEX($BQ:$BQ,ROW()))*SQRT(12))</f>
        <v>0.0217427583274458</v>
      </c>
      <c r="CM181" s="27" t="n">
        <f aca="false">IF(ROW()&lt;4+VolLB,"",STDEV(INDEX($BR:$BR,ROW()-VolLB+1):INDEX($BR:$BR,ROW()))*SQRT(12))</f>
        <v>0.0246625296773408</v>
      </c>
      <c r="CN181" s="27" t="n">
        <f aca="false">IF(ROW()&lt;4+VolLB,"",STDEV(INDEX($BS:$BS,ROW()-VolLB+1):INDEX($BS:$BS,ROW()))*SQRT(12))</f>
        <v>0.0212403215113322</v>
      </c>
      <c r="CO181" s="27" t="n">
        <f aca="false">IF(ROW()&lt;4+VolLB,"",STDEV(INDEX($BT:$BT,ROW()-VolLB+1):INDEX($BT:$BT,ROW()))*SQRT(12))</f>
        <v>0.0208874838063828</v>
      </c>
      <c r="CP181" s="27" t="n">
        <f aca="false">IF(ROW()&lt;4+VolLB,"",STDEV(INDEX($BU:$BU,ROW()-VolLB+1):INDEX($BU:$BU,ROW()))*SQRT(12))</f>
        <v>0.0218775898565937</v>
      </c>
      <c r="CQ181" s="27" t="n">
        <f aca="false">IF(ROW()&lt;4+VolLB,"",STDEV(INDEX($BV:$BV,ROW()-VolLB+1):INDEX($BV:$BV,ROW()))*SQRT(12))</f>
        <v>0.0184963061977765</v>
      </c>
      <c r="CR181" s="27" t="n">
        <f aca="false">IF(ROW()&lt;4+VolLB,"",STDEV(INDEX($BW:$BW,ROW()-VolLB+1):INDEX($BW:$BW,ROW()))*SQRT(12))</f>
        <v>0.018522171544755</v>
      </c>
      <c r="CS181" s="27" t="n">
        <f aca="false">IF(ROW()&lt;4+VolLB,"",STDEV(INDEX($BX:$BX,ROW()-VolLB+1):INDEX($BX:$BX,ROW()))*SQRT(12))</f>
        <v>0.0198261542842973</v>
      </c>
      <c r="CT181" s="27" t="n">
        <f aca="false">IF(ROW()&lt;4+VolLB,"",STDEV(INDEX($BY:$BY,ROW()-VolLB+1):INDEX($BY:$BY,ROW()))*SQRT(12))</f>
        <v>0.0232325574385028</v>
      </c>
      <c r="CU181" s="27" t="n">
        <f aca="false">IF(ROW()&lt;4+VolLB,"",STDEV(INDEX($BZ:$BZ,ROW()-VolLB+1):INDEX($BZ:$BZ,ROW()))*SQRT(12))</f>
        <v>0.0221735304461788</v>
      </c>
      <c r="CV181" s="27" t="n">
        <f aca="false">IF(ROW()&lt;4+VolLB,"",STDEV(INDEX($CA:$CA,ROW()-VolLB+1):INDEX($CA:$CA,ROW()))*SQRT(12))</f>
        <v>0.0244953325068072</v>
      </c>
      <c r="CW181" s="27" t="n">
        <f aca="false">IF(ROW()&lt;4+VolLB,"",STDEV(INDEX($CB:$CB,ROW()-VolLB+1):INDEX($CB:$CB,ROW()))*SQRT(12))</f>
        <v>0.0203140902589217</v>
      </c>
      <c r="CX181" s="27" t="n">
        <f aca="false">IF(ROW()&lt;4+VolLB,"",STDEV(INDEX($CC:$CC,ROW()-VolLB+1):INDEX($CC:$CC,ROW()))*SQRT(12))</f>
        <v>0.0174956355537194</v>
      </c>
      <c r="CY181" s="27" t="n">
        <f aca="false">IF(ROW()&lt;4+VolLB,"",STDEV(INDEX($CD:$CD,ROW()-VolLB+1):INDEX($CD:$CD,ROW()))*SQRT(12))</f>
        <v>0.016431940783266</v>
      </c>
      <c r="CZ181" s="27" t="n">
        <f aca="false">IF(ROW()&lt;4+VolLB,"",STDEV(INDEX($CE:$CE,ROW()-VolLB+1):INDEX($CE:$CE,ROW()))*SQRT(12))</f>
        <v>0.0189317986034583</v>
      </c>
      <c r="DA181" s="27" t="n">
        <f aca="false">IF(ROW()&lt;4+VolLB,"",STDEV(INDEX($CF:$CF,ROW()-VolLB+1):INDEX($CF:$CF,ROW()))*SQRT(12))</f>
        <v>0.0185888527241463</v>
      </c>
      <c r="DB181" s="27" t="n">
        <f aca="false">IF(ROW()&lt;4+VolLB,"",STDEV(INDEX($CG:$CG,ROW()-VolLB+1):INDEX($CG:$CG,ROW()))*SQRT(12))</f>
        <v>0.0192456690697637</v>
      </c>
      <c r="DC181" s="26" t="n">
        <f aca="false">IF(OR(AR181=0,CH181="",CH181=0),0,AR181*MIN(MaxScal,TgtVol/CH181))</f>
        <v>0</v>
      </c>
      <c r="DD181" s="26" t="n">
        <f aca="false">IF(OR(AS181=0,CI181="",CI181=0),0,AS181*MIN(MaxScal,TgtVol/CI181))</f>
        <v>0</v>
      </c>
      <c r="DE181" s="26" t="n">
        <f aca="false">IF(OR(AT181=0,CJ181="",CJ181=0),0,AT181*MIN(MaxScal,TgtVol/CJ181))</f>
        <v>0</v>
      </c>
      <c r="DF181" s="26" t="n">
        <f aca="false">IF(OR(AU181=0,CK181="",CK181=0),0,AU181*MIN(MaxScal,TgtVol/CK181))</f>
        <v>0</v>
      </c>
      <c r="DG181" s="26" t="n">
        <f aca="false">IF(OR(AV181=0,CL181="",CL181=0),0,AV181*MIN(MaxScal,TgtVol/CL181))</f>
        <v>0</v>
      </c>
      <c r="DH181" s="26" t="n">
        <f aca="false">IF(OR(AW181=0,CM181="",CM181=0),0,AW181*MIN(MaxScal,TgtVol/CM181))</f>
        <v>0</v>
      </c>
      <c r="DI181" s="26" t="n">
        <f aca="false">IF(OR(AX181=0,CN181="",CN181=0),0,AX181*MIN(MaxScal,TgtVol/CN181))</f>
        <v>0</v>
      </c>
      <c r="DJ181" s="26" t="n">
        <f aca="false">IF(OR(AY181=0,CO181="",CO181=0),0,AY181*MIN(MaxScal,TgtVol/CO181))</f>
        <v>0</v>
      </c>
      <c r="DK181" s="26" t="n">
        <f aca="false">IF(OR(AZ181=0,CP181="",CP181=0),0,AZ181*MIN(MaxScal,TgtVol/CP181))</f>
        <v>0</v>
      </c>
      <c r="DL181" s="26" t="n">
        <f aca="false">IF(OR(BA181=0,CQ181="",CQ181=0),0,BA181*MIN(MaxScal,TgtVol/CQ181))</f>
        <v>0</v>
      </c>
      <c r="DM181" s="26" t="n">
        <f aca="false">IF(OR(BB181=0,CR181="",CR181=0),0,BB181*MIN(MaxScal,TgtVol/CR181))</f>
        <v>0</v>
      </c>
      <c r="DN181" s="26" t="n">
        <f aca="false">IF(OR(BC181=0,CS181="",CS181=0),0,BC181*MIN(MaxScal,TgtVol/CS181))</f>
        <v>0</v>
      </c>
      <c r="DO181" s="26" t="n">
        <f aca="false">IF(OR(BD181=0,CT181="",CT181=0),0,BD181*MIN(MaxScal,TgtVol/CT181))</f>
        <v>0</v>
      </c>
      <c r="DP181" s="26" t="n">
        <f aca="false">IF(OR(BE181=0,CU181="",CU181=0),0,BE181*MIN(MaxScal,TgtVol/CU181))</f>
        <v>0</v>
      </c>
      <c r="DQ181" s="26" t="n">
        <f aca="false">IF(OR(BF181=0,CV181="",CV181=0),0,BF181*MIN(MaxScal,TgtVol/CV181))</f>
        <v>0</v>
      </c>
      <c r="DR181" s="26" t="n">
        <f aca="false">IF(OR(BG181=0,CW181="",CW181=0),0,BG181*MIN(MaxScal,TgtVol/CW181))</f>
        <v>0</v>
      </c>
      <c r="DS181" s="26" t="n">
        <f aca="false">IF(OR(BH181=0,CX181="",CX181=0),0,BH181*MIN(MaxScal,TgtVol/CX181))</f>
        <v>0</v>
      </c>
      <c r="DT181" s="26" t="n">
        <f aca="false">IF(OR(BI181=0,CY181="",CY181=0),0,BI181*MIN(MaxScal,TgtVol/CY181))</f>
        <v>1.21714167935461</v>
      </c>
      <c r="DU181" s="26" t="n">
        <f aca="false">IF(OR(BJ181=0,CZ181="",CZ181=0),0,BJ181*MIN(MaxScal,TgtVol/CZ181))</f>
        <v>0</v>
      </c>
      <c r="DV181" s="26" t="n">
        <f aca="false">IF(OR(BK181=0,DA181="",DA181=0),0,BK181*MIN(MaxScal,TgtVol/DA181))</f>
        <v>0</v>
      </c>
      <c r="DW181" s="26" t="n">
        <f aca="false">IF(OR(BL181=0,DB181="",DB181=0),0,BL181*MIN(MaxScal,TgtVol/DB181))</f>
        <v>0</v>
      </c>
      <c r="DX181" s="28" t="n">
        <f aca="false">IFERROR(DC180*BM181,"")</f>
        <v>0</v>
      </c>
      <c r="DY181" s="28" t="n">
        <f aca="false">IFERROR(DD180*BN181,"")</f>
        <v>-0</v>
      </c>
      <c r="DZ181" s="28" t="n">
        <f aca="false">IFERROR(DE180*BO181,"")</f>
        <v>0.000397173115618011</v>
      </c>
      <c r="EA181" s="28" t="n">
        <f aca="false">IFERROR(DF180*BP181,"")</f>
        <v>-0</v>
      </c>
      <c r="EB181" s="28" t="n">
        <f aca="false">IFERROR(DG180*BQ181,"")</f>
        <v>-0</v>
      </c>
      <c r="EC181" s="28" t="n">
        <f aca="false">IFERROR(DH180*BR181,"")</f>
        <v>-0</v>
      </c>
      <c r="ED181" s="28" t="n">
        <f aca="false">IFERROR(DI180*BS181,"")</f>
        <v>0</v>
      </c>
      <c r="EE181" s="28" t="n">
        <f aca="false">IFERROR(DJ180*BT181,"")</f>
        <v>0</v>
      </c>
      <c r="EF181" s="28" t="n">
        <f aca="false">IFERROR(DK180*BU181,"")</f>
        <v>-0</v>
      </c>
      <c r="EG181" s="28" t="n">
        <f aca="false">IFERROR(DL180*BV181,"")</f>
        <v>-0</v>
      </c>
      <c r="EH181" s="28" t="n">
        <f aca="false">IFERROR(DM180*BW181,"")</f>
        <v>-0</v>
      </c>
      <c r="EI181" s="28" t="n">
        <f aca="false">IFERROR(DN180*BX181,"")</f>
        <v>0</v>
      </c>
      <c r="EJ181" s="28" t="n">
        <f aca="false">IFERROR(DO180*BY181,"")</f>
        <v>0</v>
      </c>
      <c r="EK181" s="28" t="n">
        <f aca="false">IFERROR(DP180*BZ181,"")</f>
        <v>0</v>
      </c>
      <c r="EL181" s="28" t="n">
        <f aca="false">IFERROR(DQ180*CA181,"")</f>
        <v>-0</v>
      </c>
      <c r="EM181" s="28" t="n">
        <f aca="false">IFERROR(DR180*CB181,"")</f>
        <v>0</v>
      </c>
      <c r="EN181" s="28" t="n">
        <f aca="false">IFERROR(DS180*CC181,"")</f>
        <v>0</v>
      </c>
      <c r="EO181" s="28" t="n">
        <f aca="false">IFERROR(DT180*CD181,"")</f>
        <v>0.000137040020197756</v>
      </c>
      <c r="EP181" s="28" t="n">
        <f aca="false">IFERROR(DU180*CE181,"")</f>
        <v>-0</v>
      </c>
      <c r="EQ181" s="28" t="n">
        <f aca="false">IFERROR(DV180*CF181,"")</f>
        <v>-0</v>
      </c>
      <c r="ER181" s="28" t="n">
        <f aca="false">IFERROR(DW180*CG181,"")</f>
        <v>-0</v>
      </c>
      <c r="ES181" s="28" t="n">
        <f aca="false">IF(ROW()=4,"",SUM(DX181:ER181))</f>
        <v>0.000534213135815767</v>
      </c>
      <c r="ET181" s="29" t="n">
        <f aca="false">COUNTIF(AR181:BL181,"&gt;0")</f>
        <v>1</v>
      </c>
    </row>
    <row r="182" customFormat="false" ht="15" hidden="false" customHeight="false" outlineLevel="0" collapsed="false">
      <c r="A182" s="19" t="n">
        <v>43434</v>
      </c>
      <c r="B182" s="23" t="n">
        <f aca="false">ABS(Rates_Data!AD182-Rates_Data!AE182)</f>
        <v>0.419178770949721</v>
      </c>
      <c r="C182" s="23" t="n">
        <f aca="false">ABS(Rates_Data!AD182-Rates_Data!AF182)</f>
        <v>0.861083798882681</v>
      </c>
      <c r="D182" s="23" t="n">
        <f aca="false">ABS(Rates_Data!AD182-Rates_Data!AG182)</f>
        <v>1.30083240223464</v>
      </c>
      <c r="E182" s="23" t="n">
        <f aca="false">ABS(Rates_Data!AD182-Rates_Data!AH182)</f>
        <v>1.28251955307263</v>
      </c>
      <c r="F182" s="23" t="n">
        <f aca="false">ABS(Rates_Data!AD182-Rates_Data!AI182)</f>
        <v>0.494279329608939</v>
      </c>
      <c r="G182" s="23" t="n">
        <f aca="false">ABS(Rates_Data!AD182-Rates_Data!AJ182)</f>
        <v>0.149905027932961</v>
      </c>
      <c r="H182" s="23" t="n">
        <f aca="false">ABS(Rates_Data!AE182-Rates_Data!AF182)</f>
        <v>0.441905027932961</v>
      </c>
      <c r="I182" s="23" t="n">
        <f aca="false">ABS(Rates_Data!AE182-Rates_Data!AG182)</f>
        <v>0.881653631284916</v>
      </c>
      <c r="J182" s="23" t="n">
        <f aca="false">ABS(Rates_Data!AE182-Rates_Data!AH182)</f>
        <v>0.863340782122906</v>
      </c>
      <c r="K182" s="23" t="n">
        <f aca="false">ABS(Rates_Data!AE182-Rates_Data!AI182)</f>
        <v>0.0751005586592181</v>
      </c>
      <c r="L182" s="23" t="n">
        <f aca="false">ABS(Rates_Data!AE182-Rates_Data!AJ182)</f>
        <v>0.569083798882681</v>
      </c>
      <c r="M182" s="23" t="n">
        <f aca="false">ABS(Rates_Data!AF182-Rates_Data!AG182)</f>
        <v>0.439748603351956</v>
      </c>
      <c r="N182" s="23" t="n">
        <f aca="false">ABS(Rates_Data!AF182-Rates_Data!AH182)</f>
        <v>0.421435754189945</v>
      </c>
      <c r="O182" s="23" t="n">
        <f aca="false">ABS(Rates_Data!AF182-Rates_Data!AI182)</f>
        <v>0.366804469273743</v>
      </c>
      <c r="P182" s="23" t="n">
        <f aca="false">ABS(Rates_Data!AF182-Rates_Data!AJ182)</f>
        <v>1.01098882681564</v>
      </c>
      <c r="Q182" s="23" t="n">
        <f aca="false">ABS(Rates_Data!AG182-Rates_Data!AH182)</f>
        <v>0.0183128491620108</v>
      </c>
      <c r="R182" s="23" t="n">
        <f aca="false">ABS(Rates_Data!AG182-Rates_Data!AI182)</f>
        <v>0.806553072625698</v>
      </c>
      <c r="S182" s="23" t="n">
        <f aca="false">ABS(Rates_Data!AG182-Rates_Data!AJ182)</f>
        <v>1.4507374301676</v>
      </c>
      <c r="T182" s="23" t="n">
        <f aca="false">ABS(Rates_Data!AH182-Rates_Data!AI182)</f>
        <v>0.788240223463688</v>
      </c>
      <c r="U182" s="23" t="n">
        <f aca="false">ABS(Rates_Data!AH182-Rates_Data!AJ182)</f>
        <v>1.43242458100559</v>
      </c>
      <c r="V182" s="23" t="n">
        <f aca="false">ABS(Rates_Data!AI182-Rates_Data!AJ182)</f>
        <v>0.644184357541899</v>
      </c>
      <c r="W182" s="26" t="n">
        <f aca="false">IF(ROW()&lt;4+MinObs-1,"",IFERROR((B182-AVERAGE(B$4:B182))/STDEV(B$4:B182),""))</f>
        <v>0.0593016106492467</v>
      </c>
      <c r="X182" s="26" t="n">
        <f aca="false">IF(ROW()&lt;4+MinObs-1,"",IFERROR((C182-AVERAGE(C$4:C182))/STDEV(C$4:C182),""))</f>
        <v>1.40547122698255</v>
      </c>
      <c r="Y182" s="26" t="n">
        <f aca="false">IF(ROW()&lt;4+MinObs-1,"",IFERROR((D182-AVERAGE(D$4:D182))/STDEV(D$4:D182),""))</f>
        <v>1.74987192643974</v>
      </c>
      <c r="Z182" s="26" t="n">
        <f aca="false">IF(ROW()&lt;4+MinObs-1,"",IFERROR((E182-AVERAGE(E$4:E182))/STDEV(E$4:E182),""))</f>
        <v>1.63929591374094</v>
      </c>
      <c r="AA182" s="26" t="n">
        <f aca="false">IF(ROW()&lt;4+MinObs-1,"",IFERROR((F182-AVERAGE(F$4:F182))/STDEV(F$4:F182),""))</f>
        <v>-0.069324896979744</v>
      </c>
      <c r="AB182" s="26" t="n">
        <f aca="false">IF(ROW()&lt;4+MinObs-1,"",IFERROR((G182-AVERAGE(G$4:G182))/STDEV(G$4:G182),""))</f>
        <v>-0.905826057372201</v>
      </c>
      <c r="AC182" s="26" t="n">
        <f aca="false">IF(ROW()&lt;4+MinObs-1,"",IFERROR((H182-AVERAGE(H$4:H182))/STDEV(H$4:H182),""))</f>
        <v>0.277941041029359</v>
      </c>
      <c r="AD182" s="26" t="n">
        <f aca="false">IF(ROW()&lt;4+MinObs-1,"",IFERROR((I182-AVERAGE(I$4:I182))/STDEV(I$4:I182),""))</f>
        <v>1.12332979014301</v>
      </c>
      <c r="AE182" s="26" t="n">
        <f aca="false">IF(ROW()&lt;4+MinObs-1,"",IFERROR((J182-AVERAGE(J$4:J182))/STDEV(J$4:J182),""))</f>
        <v>1.20172601460522</v>
      </c>
      <c r="AF182" s="26" t="n">
        <f aca="false">IF(ROW()&lt;4+MinObs-1,"",IFERROR((K182-AVERAGE(K$4:K182))/STDEV(K$4:K182),""))</f>
        <v>-0.942428023118014</v>
      </c>
      <c r="AG182" s="26" t="n">
        <f aca="false">IF(ROW()&lt;4+MinObs-1,"",IFERROR((L182-AVERAGE(L$4:L182))/STDEV(L$4:L182),""))</f>
        <v>-0.0356526604239211</v>
      </c>
      <c r="AH182" s="26" t="n">
        <f aca="false">IF(ROW()&lt;4+MinObs-1,"",IFERROR((M182-AVERAGE(M$4:M182))/STDEV(M$4:M182),""))</f>
        <v>-0.037025970710533</v>
      </c>
      <c r="AI182" s="26" t="n">
        <f aca="false">IF(ROW()&lt;4+MinObs-1,"",IFERROR((N182-AVERAGE(N$4:N182))/STDEV(N$4:N182),""))</f>
        <v>-0.151175672566717</v>
      </c>
      <c r="AJ182" s="26" t="n">
        <f aca="false">IF(ROW()&lt;4+MinObs-1,"",IFERROR((O182-AVERAGE(O$4:O182))/STDEV(O$4:O182),""))</f>
        <v>-0.258381382177205</v>
      </c>
      <c r="AK182" s="26" t="n">
        <f aca="false">IF(ROW()&lt;4+MinObs-1,"",IFERROR((P182-AVERAGE(P$4:P182))/STDEV(P$4:P182),""))</f>
        <v>1.09285188198977</v>
      </c>
      <c r="AL182" s="26" t="n">
        <f aca="false">IF(ROW()&lt;4+MinObs-1,"",IFERROR((Q182-AVERAGE(Q$4:Q182))/STDEV(Q$4:Q182),""))</f>
        <v>-1.02596582923296</v>
      </c>
      <c r="AM182" s="26" t="n">
        <f aca="false">IF(ROW()&lt;4+MinObs-1,"",IFERROR((R182-AVERAGE(R$4:R182))/STDEV(R$4:R182),""))</f>
        <v>0.807955379716172</v>
      </c>
      <c r="AN182" s="26" t="n">
        <f aca="false">IF(ROW()&lt;4+MinObs-1,"",IFERROR((S182-AVERAGE(S$4:S182))/STDEV(S$4:S182),""))</f>
        <v>1.32466705677521</v>
      </c>
      <c r="AO182" s="26" t="n">
        <f aca="false">IF(ROW()&lt;4+MinObs-1,"",IFERROR((T182-AVERAGE(T$4:T182))/STDEV(T$4:T182),""))</f>
        <v>0.543241766588901</v>
      </c>
      <c r="AP182" s="26" t="n">
        <f aca="false">IF(ROW()&lt;4+MinObs-1,"",IFERROR((U182-AVERAGE(U$4:U182))/STDEV(U$4:U182),""))</f>
        <v>1.57286611284661</v>
      </c>
      <c r="AQ182" s="26" t="n">
        <f aca="false">IF(ROW()&lt;4+MinObs-1,"",IFERROR((V182-AVERAGE(V$4:V182))/STDEV(V$4:V182),""))</f>
        <v>-0.0158803960380665</v>
      </c>
      <c r="AR182" s="26" t="n">
        <f aca="false">IF(W182="",0,IF(W182&gt;=z4,w4,IF(W182&gt;=z3,w3,IF(W182&gt;=zEntry,w2,IF(AND(W182&gt;=ExitZ,AR181&gt;0),w2,0)))))</f>
        <v>0</v>
      </c>
      <c r="AS182" s="26" t="n">
        <f aca="false">IF(X182="",0,IF(X182&gt;=z4,w4,IF(X182&gt;=z3,w3,IF(X182&gt;=zEntry,w2,IF(AND(X182&gt;=ExitZ,AS181&gt;0),w2,0)))))</f>
        <v>0</v>
      </c>
      <c r="AT182" s="26" t="n">
        <f aca="false">IF(Y182="",0,IF(Y182&gt;=z4,w4,IF(Y182&gt;=z3,w3,IF(Y182&gt;=zEntry,w2,IF(AND(Y182&gt;=ExitZ,AT181&gt;0),w2,0)))))</f>
        <v>0</v>
      </c>
      <c r="AU182" s="26" t="n">
        <f aca="false">IF(Z182="",0,IF(Z182&gt;=z4,w4,IF(Z182&gt;=z3,w3,IF(Z182&gt;=zEntry,w2,IF(AND(Z182&gt;=ExitZ,AU181&gt;0),w2,0)))))</f>
        <v>0</v>
      </c>
      <c r="AV182" s="26" t="n">
        <f aca="false">IF(AA182="",0,IF(AA182&gt;=z4,w4,IF(AA182&gt;=z3,w3,IF(AA182&gt;=zEntry,w2,IF(AND(AA182&gt;=ExitZ,AV181&gt;0),w2,0)))))</f>
        <v>0</v>
      </c>
      <c r="AW182" s="26" t="n">
        <f aca="false">IF(AB182="",0,IF(AB182&gt;=z4,w4,IF(AB182&gt;=z3,w3,IF(AB182&gt;=zEntry,w2,IF(AND(AB182&gt;=ExitZ,AW181&gt;0),w2,0)))))</f>
        <v>0</v>
      </c>
      <c r="AX182" s="26" t="n">
        <f aca="false">IF(AC182="",0,IF(AC182&gt;=z4,w4,IF(AC182&gt;=z3,w3,IF(AC182&gt;=zEntry,w2,IF(AND(AC182&gt;=ExitZ,AX181&gt;0),w2,0)))))</f>
        <v>0</v>
      </c>
      <c r="AY182" s="26" t="n">
        <f aca="false">IF(AD182="",0,IF(AD182&gt;=z4,w4,IF(AD182&gt;=z3,w3,IF(AD182&gt;=zEntry,w2,IF(AND(AD182&gt;=ExitZ,AY181&gt;0),w2,0)))))</f>
        <v>0</v>
      </c>
      <c r="AZ182" s="26" t="n">
        <f aca="false">IF(AE182="",0,IF(AE182&gt;=z4,w4,IF(AE182&gt;=z3,w3,IF(AE182&gt;=zEntry,w2,IF(AND(AE182&gt;=ExitZ,AZ181&gt;0),w2,0)))))</f>
        <v>0</v>
      </c>
      <c r="BA182" s="26" t="n">
        <f aca="false">IF(AF182="",0,IF(AF182&gt;=z4,w4,IF(AF182&gt;=z3,w3,IF(AF182&gt;=zEntry,w2,IF(AND(AF182&gt;=ExitZ,BA181&gt;0),w2,0)))))</f>
        <v>0</v>
      </c>
      <c r="BB182" s="26" t="n">
        <f aca="false">IF(AG182="",0,IF(AG182&gt;=z4,w4,IF(AG182&gt;=z3,w3,IF(AG182&gt;=zEntry,w2,IF(AND(AG182&gt;=ExitZ,BB181&gt;0),w2,0)))))</f>
        <v>0</v>
      </c>
      <c r="BC182" s="26" t="n">
        <f aca="false">IF(AH182="",0,IF(AH182&gt;=z4,w4,IF(AH182&gt;=z3,w3,IF(AH182&gt;=zEntry,w2,IF(AND(AH182&gt;=ExitZ,BC181&gt;0),w2,0)))))</f>
        <v>0</v>
      </c>
      <c r="BD182" s="26" t="n">
        <f aca="false">IF(AI182="",0,IF(AI182&gt;=z4,w4,IF(AI182&gt;=z3,w3,IF(AI182&gt;=zEntry,w2,IF(AND(AI182&gt;=ExitZ,BD181&gt;0),w2,0)))))</f>
        <v>0</v>
      </c>
      <c r="BE182" s="26" t="n">
        <f aca="false">IF(AJ182="",0,IF(AJ182&gt;=z4,w4,IF(AJ182&gt;=z3,w3,IF(AJ182&gt;=zEntry,w2,IF(AND(AJ182&gt;=ExitZ,BE181&gt;0),w2,0)))))</f>
        <v>0</v>
      </c>
      <c r="BF182" s="26" t="n">
        <f aca="false">IF(AK182="",0,IF(AK182&gt;=z4,w4,IF(AK182&gt;=z3,w3,IF(AK182&gt;=zEntry,w2,IF(AND(AK182&gt;=ExitZ,BF181&gt;0),w2,0)))))</f>
        <v>0</v>
      </c>
      <c r="BG182" s="26" t="n">
        <f aca="false">IF(AL182="",0,IF(AL182&gt;=z4,w4,IF(AL182&gt;=z3,w3,IF(AL182&gt;=zEntry,w2,IF(AND(AL182&gt;=ExitZ,BG181&gt;0),w2,0)))))</f>
        <v>0</v>
      </c>
      <c r="BH182" s="26" t="n">
        <f aca="false">IF(AM182="",0,IF(AM182&gt;=z4,w4,IF(AM182&gt;=z3,w3,IF(AM182&gt;=zEntry,w2,IF(AND(AM182&gt;=ExitZ,BH181&gt;0),w2,0)))))</f>
        <v>0</v>
      </c>
      <c r="BI182" s="26" t="n">
        <f aca="false">IF(AN182="",0,IF(AN182&gt;=z4,w4,IF(AN182&gt;=z3,w3,IF(AN182&gt;=zEntry,w2,IF(AND(AN182&gt;=ExitZ,BI181&gt;0),w2,0)))))</f>
        <v>0</v>
      </c>
      <c r="BJ182" s="26" t="n">
        <f aca="false">IF(AO182="",0,IF(AO182&gt;=z4,w4,IF(AO182&gt;=z3,w3,IF(AO182&gt;=zEntry,w2,IF(AND(AO182&gt;=ExitZ,BJ181&gt;0),w2,0)))))</f>
        <v>0</v>
      </c>
      <c r="BK182" s="26" t="n">
        <f aca="false">IF(AP182="",0,IF(AP182&gt;=z4,w4,IF(AP182&gt;=z3,w3,IF(AP182&gt;=zEntry,w2,IF(AND(AP182&gt;=ExitZ,BK181&gt;0),w2,0)))))</f>
        <v>0</v>
      </c>
      <c r="BL182" s="26" t="n">
        <f aca="false">IF(AQ182="",0,IF(AQ182&gt;=z4,w4,IF(AQ182&gt;=z3,w3,IF(AQ182&gt;=zEntry,w2,IF(AND(AQ182&gt;=ExitZ,BL181&gt;0),w2,0)))))</f>
        <v>0</v>
      </c>
      <c r="BM182" s="23" t="n">
        <f aca="false">IF(Rates_Data!AD181&gt;=Rates_Data!AE181,Rates_Data!AK182-Rates_Data!AL182,Rates_Data!AL182-Rates_Data!AK182)</f>
        <v>-0.000208999999999993</v>
      </c>
      <c r="BN182" s="23" t="n">
        <f aca="false">IF(Rates_Data!AD181&gt;=Rates_Data!AF181,Rates_Data!AK182-Rates_Data!AM182,Rates_Data!AM182-Rates_Data!AK182)</f>
        <v>-3.79999999999955E-005</v>
      </c>
      <c r="BO182" s="23" t="n">
        <f aca="false">IF(Rates_Data!AD181&gt;=Rates_Data!AG181,Rates_Data!AK182-Rates_Data!AN182,Rates_Data!AN182-Rates_Data!AK182)</f>
        <v>-0.00474999999999999</v>
      </c>
      <c r="BP182" s="23" t="n">
        <f aca="false">IF(Rates_Data!AD181&gt;=Rates_Data!AH181,Rates_Data!AK182-Rates_Data!AO182,Rates_Data!AO182-Rates_Data!AK182)</f>
        <v>-0.00744800000000001</v>
      </c>
      <c r="BQ182" s="23" t="n">
        <f aca="false">IF(Rates_Data!AD181&gt;=Rates_Data!AI181,Rates_Data!AK182-Rates_Data!AP182,Rates_Data!AP182-Rates_Data!AK182)</f>
        <v>-0.001482</v>
      </c>
      <c r="BR182" s="23" t="n">
        <f aca="false">IF(Rates_Data!AD181&gt;=Rates_Data!AJ181,Rates_Data!AK182-Rates_Data!AQ182,Rates_Data!AQ182-Rates_Data!AK182)</f>
        <v>0.011058</v>
      </c>
      <c r="BS182" s="23" t="n">
        <f aca="false">IF(Rates_Data!AE181&gt;=Rates_Data!AF181,Rates_Data!AL182-Rates_Data!AM182,Rates_Data!AM182-Rates_Data!AL182)</f>
        <v>0.000170999999999998</v>
      </c>
      <c r="BT182" s="23" t="n">
        <f aca="false">IF(Rates_Data!AE181&gt;=Rates_Data!AG181,Rates_Data!AL182-Rates_Data!AN182,Rates_Data!AN182-Rates_Data!AL182)</f>
        <v>-0.004541</v>
      </c>
      <c r="BU182" s="23" t="n">
        <f aca="false">IF(Rates_Data!AE181&gt;=Rates_Data!AH181,Rates_Data!AL182-Rates_Data!AO182,Rates_Data!AO182-Rates_Data!AL182)</f>
        <v>-0.00723900000000001</v>
      </c>
      <c r="BV182" s="23" t="n">
        <f aca="false">IF(Rates_Data!AE181&gt;=Rates_Data!AI181,Rates_Data!AL182-Rates_Data!AP182,Rates_Data!AP182-Rates_Data!AL182)</f>
        <v>-0.001273</v>
      </c>
      <c r="BW182" s="23" t="n">
        <f aca="false">IF(Rates_Data!AE181&gt;=Rates_Data!AJ181,Rates_Data!AL182-Rates_Data!AQ182,Rates_Data!AQ182-Rates_Data!AL182)</f>
        <v>0.010849</v>
      </c>
      <c r="BX182" s="23" t="n">
        <f aca="false">IF(Rates_Data!AF181&gt;=Rates_Data!AG181,Rates_Data!AM182-Rates_Data!AN182,Rates_Data!AN182-Rates_Data!AM182)</f>
        <v>-0.004712</v>
      </c>
      <c r="BY182" s="23" t="n">
        <f aca="false">IF(Rates_Data!AF181&gt;=Rates_Data!AH181,Rates_Data!AM182-Rates_Data!AO182,Rates_Data!AO182-Rates_Data!AM182)</f>
        <v>-0.00741000000000001</v>
      </c>
      <c r="BZ182" s="23" t="n">
        <f aca="false">IF(Rates_Data!AF181&gt;=Rates_Data!AI181,Rates_Data!AM182-Rates_Data!AP182,Rates_Data!AP182-Rates_Data!AM182)</f>
        <v>0.001444</v>
      </c>
      <c r="CA182" s="23" t="n">
        <f aca="false">IF(Rates_Data!AF181&gt;=Rates_Data!AJ181,Rates_Data!AM182-Rates_Data!AQ182,Rates_Data!AQ182-Rates_Data!AM182)</f>
        <v>0.01102</v>
      </c>
      <c r="CB182" s="23" t="n">
        <f aca="false">IF(Rates_Data!AG181&gt;=Rates_Data!AH181,Rates_Data!AN182-Rates_Data!AO182,Rates_Data!AO182-Rates_Data!AN182)</f>
        <v>0.00269800000000002</v>
      </c>
      <c r="CC182" s="23" t="n">
        <f aca="false">IF(Rates_Data!AG181&gt;=Rates_Data!AI181,Rates_Data!AN182-Rates_Data!AP182,Rates_Data!AP182-Rates_Data!AN182)</f>
        <v>-0.00326799999999999</v>
      </c>
      <c r="CD182" s="23" t="n">
        <f aca="false">IF(Rates_Data!AG181&gt;=Rates_Data!AJ181,Rates_Data!AN182-Rates_Data!AQ182,Rates_Data!AQ182-Rates_Data!AN182)</f>
        <v>0.00630800000000001</v>
      </c>
      <c r="CE182" s="23" t="n">
        <f aca="false">IF(Rates_Data!AH181&gt;=Rates_Data!AI181,Rates_Data!AO182-Rates_Data!AP182,Rates_Data!AP182-Rates_Data!AO182)</f>
        <v>-0.00596600000000001</v>
      </c>
      <c r="CF182" s="23" t="n">
        <f aca="false">IF(Rates_Data!AH181&gt;=Rates_Data!AJ181,Rates_Data!AO182-Rates_Data!AQ182,Rates_Data!AQ182-Rates_Data!AO182)</f>
        <v>0.00360999999999999</v>
      </c>
      <c r="CG182" s="23" t="n">
        <f aca="false">IF(Rates_Data!AI181&gt;=Rates_Data!AJ181,Rates_Data!AP182-Rates_Data!AQ182,Rates_Data!AQ182-Rates_Data!AP182)</f>
        <v>0.009576</v>
      </c>
      <c r="CH182" s="27" t="n">
        <f aca="false">IF(ROW()&lt;4+VolLB,"",STDEV(INDEX($BM:$BM,ROW()-VolLB+1):INDEX($BM:$BM,ROW()))*SQRT(12))</f>
        <v>0.022633712399659</v>
      </c>
      <c r="CI182" s="27" t="n">
        <f aca="false">IF(ROW()&lt;4+VolLB,"",STDEV(INDEX($BN:$BN,ROW()-VolLB+1):INDEX($BN:$BN,ROW()))*SQRT(12))</f>
        <v>0.0212015452453465</v>
      </c>
      <c r="CJ182" s="27" t="n">
        <f aca="false">IF(ROW()&lt;4+VolLB,"",STDEV(INDEX($BO:$BO,ROW()-VolLB+1):INDEX($BO:$BO,ROW()))*SQRT(12))</f>
        <v>0.0209607140343208</v>
      </c>
      <c r="CK182" s="27" t="n">
        <f aca="false">IF(ROW()&lt;4+VolLB,"",STDEV(INDEX($BP:$BP,ROW()-VolLB+1):INDEX($BP:$BP,ROW()))*SQRT(12))</f>
        <v>0.0232147835041134</v>
      </c>
      <c r="CL182" s="27" t="n">
        <f aca="false">IF(ROW()&lt;4+VolLB,"",STDEV(INDEX($BQ:$BQ,ROW()-VolLB+1):INDEX($BQ:$BQ,ROW()))*SQRT(12))</f>
        <v>0.0217505272507522</v>
      </c>
      <c r="CM182" s="27" t="n">
        <f aca="false">IF(ROW()&lt;4+VolLB,"",STDEV(INDEX($BR:$BR,ROW()-VolLB+1):INDEX($BR:$BR,ROW()))*SQRT(12))</f>
        <v>0.0252676700286392</v>
      </c>
      <c r="CN182" s="27" t="n">
        <f aca="false">IF(ROW()&lt;4+VolLB,"",STDEV(INDEX($BS:$BS,ROW()-VolLB+1):INDEX($BS:$BS,ROW()))*SQRT(12))</f>
        <v>0.0196392422613501</v>
      </c>
      <c r="CO182" s="27" t="n">
        <f aca="false">IF(ROW()&lt;4+VolLB,"",STDEV(INDEX($BT:$BT,ROW()-VolLB+1):INDEX($BT:$BT,ROW()))*SQRT(12))</f>
        <v>0.0188288051693346</v>
      </c>
      <c r="CP182" s="27" t="n">
        <f aca="false">IF(ROW()&lt;4+VolLB,"",STDEV(INDEX($BU:$BU,ROW()-VolLB+1):INDEX($BU:$BU,ROW()))*SQRT(12))</f>
        <v>0.0218308704666885</v>
      </c>
      <c r="CQ182" s="27" t="n">
        <f aca="false">IF(ROW()&lt;4+VolLB,"",STDEV(INDEX($BV:$BV,ROW()-VolLB+1):INDEX($BV:$BV,ROW()))*SQRT(12))</f>
        <v>0.0177752018173527</v>
      </c>
      <c r="CR182" s="27" t="n">
        <f aca="false">IF(ROW()&lt;4+VolLB,"",STDEV(INDEX($BW:$BW,ROW()-VolLB+1):INDEX($BW:$BW,ROW()))*SQRT(12))</f>
        <v>0.0193441214525609</v>
      </c>
      <c r="CS182" s="27" t="n">
        <f aca="false">IF(ROW()&lt;4+VolLB,"",STDEV(INDEX($BX:$BX,ROW()-VolLB+1):INDEX($BX:$BX,ROW()))*SQRT(12))</f>
        <v>0.0200647255099709</v>
      </c>
      <c r="CT182" s="27" t="n">
        <f aca="false">IF(ROW()&lt;4+VolLB,"",STDEV(INDEX($BY:$BY,ROW()-VolLB+1):INDEX($BY:$BY,ROW()))*SQRT(12))</f>
        <v>0.0235349541873359</v>
      </c>
      <c r="CU182" s="27" t="n">
        <f aca="false">IF(ROW()&lt;4+VolLB,"",STDEV(INDEX($BZ:$BZ,ROW()-VolLB+1):INDEX($BZ:$BZ,ROW()))*SQRT(12))</f>
        <v>0.0221102320902725</v>
      </c>
      <c r="CV182" s="27" t="n">
        <f aca="false">IF(ROW()&lt;4+VolLB,"",STDEV(INDEX($CA:$CA,ROW()-VolLB+1):INDEX($CA:$CA,ROW()))*SQRT(12))</f>
        <v>0.0250047413987637</v>
      </c>
      <c r="CW182" s="27" t="n">
        <f aca="false">IF(ROW()&lt;4+VolLB,"",STDEV(INDEX($CB:$CB,ROW()-VolLB+1):INDEX($CB:$CB,ROW()))*SQRT(12))</f>
        <v>0.0198630581050782</v>
      </c>
      <c r="CX182" s="27" t="n">
        <f aca="false">IF(ROW()&lt;4+VolLB,"",STDEV(INDEX($CC:$CC,ROW()-VolLB+1):INDEX($CC:$CC,ROW()))*SQRT(12))</f>
        <v>0.0170954611119025</v>
      </c>
      <c r="CY182" s="27" t="n">
        <f aca="false">IF(ROW()&lt;4+VolLB,"",STDEV(INDEX($CD:$CD,ROW()-VolLB+1):INDEX($CD:$CD,ROW()))*SQRT(12))</f>
        <v>0.0156008172423297</v>
      </c>
      <c r="CZ182" s="27" t="n">
        <f aca="false">IF(ROW()&lt;4+VolLB,"",STDEV(INDEX($CE:$CE,ROW()-VolLB+1):INDEX($CE:$CE,ROW()))*SQRT(12))</f>
        <v>0.0192215628647076</v>
      </c>
      <c r="DA182" s="27" t="n">
        <f aca="false">IF(ROW()&lt;4+VolLB,"",STDEV(INDEX($CF:$CF,ROW()-VolLB+1):INDEX($CF:$CF,ROW()))*SQRT(12))</f>
        <v>0.0186579689506094</v>
      </c>
      <c r="DB182" s="27" t="n">
        <f aca="false">IF(ROW()&lt;4+VolLB,"",STDEV(INDEX($CG:$CG,ROW()-VolLB+1):INDEX($CG:$CG,ROW()))*SQRT(12))</f>
        <v>0.0199112858468807</v>
      </c>
      <c r="DC182" s="26" t="n">
        <f aca="false">IF(OR(AR182=0,CH182="",CH182=0),0,AR182*MIN(MaxScal,TgtVol/CH182))</f>
        <v>0</v>
      </c>
      <c r="DD182" s="26" t="n">
        <f aca="false">IF(OR(AS182=0,CI182="",CI182=0),0,AS182*MIN(MaxScal,TgtVol/CI182))</f>
        <v>0</v>
      </c>
      <c r="DE182" s="26" t="n">
        <f aca="false">IF(OR(AT182=0,CJ182="",CJ182=0),0,AT182*MIN(MaxScal,TgtVol/CJ182))</f>
        <v>0</v>
      </c>
      <c r="DF182" s="26" t="n">
        <f aca="false">IF(OR(AU182=0,CK182="",CK182=0),0,AU182*MIN(MaxScal,TgtVol/CK182))</f>
        <v>0</v>
      </c>
      <c r="DG182" s="26" t="n">
        <f aca="false">IF(OR(AV182=0,CL182="",CL182=0),0,AV182*MIN(MaxScal,TgtVol/CL182))</f>
        <v>0</v>
      </c>
      <c r="DH182" s="26" t="n">
        <f aca="false">IF(OR(AW182=0,CM182="",CM182=0),0,AW182*MIN(MaxScal,TgtVol/CM182))</f>
        <v>0</v>
      </c>
      <c r="DI182" s="26" t="n">
        <f aca="false">IF(OR(AX182=0,CN182="",CN182=0),0,AX182*MIN(MaxScal,TgtVol/CN182))</f>
        <v>0</v>
      </c>
      <c r="DJ182" s="26" t="n">
        <f aca="false">IF(OR(AY182=0,CO182="",CO182=0),0,AY182*MIN(MaxScal,TgtVol/CO182))</f>
        <v>0</v>
      </c>
      <c r="DK182" s="26" t="n">
        <f aca="false">IF(OR(AZ182=0,CP182="",CP182=0),0,AZ182*MIN(MaxScal,TgtVol/CP182))</f>
        <v>0</v>
      </c>
      <c r="DL182" s="26" t="n">
        <f aca="false">IF(OR(BA182=0,CQ182="",CQ182=0),0,BA182*MIN(MaxScal,TgtVol/CQ182))</f>
        <v>0</v>
      </c>
      <c r="DM182" s="26" t="n">
        <f aca="false">IF(OR(BB182=0,CR182="",CR182=0),0,BB182*MIN(MaxScal,TgtVol/CR182))</f>
        <v>0</v>
      </c>
      <c r="DN182" s="26" t="n">
        <f aca="false">IF(OR(BC182=0,CS182="",CS182=0),0,BC182*MIN(MaxScal,TgtVol/CS182))</f>
        <v>0</v>
      </c>
      <c r="DO182" s="26" t="n">
        <f aca="false">IF(OR(BD182=0,CT182="",CT182=0),0,BD182*MIN(MaxScal,TgtVol/CT182))</f>
        <v>0</v>
      </c>
      <c r="DP182" s="26" t="n">
        <f aca="false">IF(OR(BE182=0,CU182="",CU182=0),0,BE182*MIN(MaxScal,TgtVol/CU182))</f>
        <v>0</v>
      </c>
      <c r="DQ182" s="26" t="n">
        <f aca="false">IF(OR(BF182=0,CV182="",CV182=0),0,BF182*MIN(MaxScal,TgtVol/CV182))</f>
        <v>0</v>
      </c>
      <c r="DR182" s="26" t="n">
        <f aca="false">IF(OR(BG182=0,CW182="",CW182=0),0,BG182*MIN(MaxScal,TgtVol/CW182))</f>
        <v>0</v>
      </c>
      <c r="DS182" s="26" t="n">
        <f aca="false">IF(OR(BH182=0,CX182="",CX182=0),0,BH182*MIN(MaxScal,TgtVol/CX182))</f>
        <v>0</v>
      </c>
      <c r="DT182" s="26" t="n">
        <f aca="false">IF(OR(BI182=0,CY182="",CY182=0),0,BI182*MIN(MaxScal,TgtVol/CY182))</f>
        <v>0</v>
      </c>
      <c r="DU182" s="26" t="n">
        <f aca="false">IF(OR(BJ182=0,CZ182="",CZ182=0),0,BJ182*MIN(MaxScal,TgtVol/CZ182))</f>
        <v>0</v>
      </c>
      <c r="DV182" s="26" t="n">
        <f aca="false">IF(OR(BK182=0,DA182="",DA182=0),0,BK182*MIN(MaxScal,TgtVol/DA182))</f>
        <v>0</v>
      </c>
      <c r="DW182" s="26" t="n">
        <f aca="false">IF(OR(BL182=0,DB182="",DB182=0),0,BL182*MIN(MaxScal,TgtVol/DB182))</f>
        <v>0</v>
      </c>
      <c r="DX182" s="28" t="n">
        <f aca="false">IFERROR(DC181*BM182,"")</f>
        <v>-0</v>
      </c>
      <c r="DY182" s="28" t="n">
        <f aca="false">IFERROR(DD181*BN182,"")</f>
        <v>-0</v>
      </c>
      <c r="DZ182" s="28" t="n">
        <f aca="false">IFERROR(DE181*BO182,"")</f>
        <v>-0</v>
      </c>
      <c r="EA182" s="28" t="n">
        <f aca="false">IFERROR(DF181*BP182,"")</f>
        <v>-0</v>
      </c>
      <c r="EB182" s="28" t="n">
        <f aca="false">IFERROR(DG181*BQ182,"")</f>
        <v>-0</v>
      </c>
      <c r="EC182" s="28" t="n">
        <f aca="false">IFERROR(DH181*BR182,"")</f>
        <v>0</v>
      </c>
      <c r="ED182" s="28" t="n">
        <f aca="false">IFERROR(DI181*BS182,"")</f>
        <v>0</v>
      </c>
      <c r="EE182" s="28" t="n">
        <f aca="false">IFERROR(DJ181*BT182,"")</f>
        <v>-0</v>
      </c>
      <c r="EF182" s="28" t="n">
        <f aca="false">IFERROR(DK181*BU182,"")</f>
        <v>-0</v>
      </c>
      <c r="EG182" s="28" t="n">
        <f aca="false">IFERROR(DL181*BV182,"")</f>
        <v>-0</v>
      </c>
      <c r="EH182" s="28" t="n">
        <f aca="false">IFERROR(DM181*BW182,"")</f>
        <v>0</v>
      </c>
      <c r="EI182" s="28" t="n">
        <f aca="false">IFERROR(DN181*BX182,"")</f>
        <v>-0</v>
      </c>
      <c r="EJ182" s="28" t="n">
        <f aca="false">IFERROR(DO181*BY182,"")</f>
        <v>-0</v>
      </c>
      <c r="EK182" s="28" t="n">
        <f aca="false">IFERROR(DP181*BZ182,"")</f>
        <v>0</v>
      </c>
      <c r="EL182" s="28" t="n">
        <f aca="false">IFERROR(DQ181*CA182,"")</f>
        <v>0</v>
      </c>
      <c r="EM182" s="28" t="n">
        <f aca="false">IFERROR(DR181*CB182,"")</f>
        <v>0</v>
      </c>
      <c r="EN182" s="28" t="n">
        <f aca="false">IFERROR(DS181*CC182,"")</f>
        <v>-0</v>
      </c>
      <c r="EO182" s="28" t="n">
        <f aca="false">IFERROR(DT181*CD182,"")</f>
        <v>0.00767772971336891</v>
      </c>
      <c r="EP182" s="28" t="n">
        <f aca="false">IFERROR(DU181*CE182,"")</f>
        <v>-0</v>
      </c>
      <c r="EQ182" s="28" t="n">
        <f aca="false">IFERROR(DV181*CF182,"")</f>
        <v>0</v>
      </c>
      <c r="ER182" s="28" t="n">
        <f aca="false">IFERROR(DW181*CG182,"")</f>
        <v>0</v>
      </c>
      <c r="ES182" s="28" t="n">
        <f aca="false">IF(ROW()=4,"",SUM(DX182:ER182))</f>
        <v>0.00767772971336891</v>
      </c>
      <c r="ET182" s="29" t="n">
        <f aca="false">COUNTIF(AR182:BL182,"&gt;0")</f>
        <v>0</v>
      </c>
    </row>
    <row r="183" customFormat="false" ht="15" hidden="false" customHeight="false" outlineLevel="0" collapsed="false">
      <c r="A183" s="19" t="n">
        <v>43465</v>
      </c>
      <c r="B183" s="23" t="n">
        <f aca="false">ABS(Rates_Data!AD183-Rates_Data!AE183)</f>
        <v>0.684355555555555</v>
      </c>
      <c r="C183" s="23" t="n">
        <f aca="false">ABS(Rates_Data!AD183-Rates_Data!AF183)</f>
        <v>1.53451111111111</v>
      </c>
      <c r="D183" s="23" t="n">
        <f aca="false">ABS(Rates_Data!AD183-Rates_Data!AG183)</f>
        <v>1.74707222222222</v>
      </c>
      <c r="E183" s="23" t="n">
        <f aca="false">ABS(Rates_Data!AD183-Rates_Data!AH183)</f>
        <v>1.47925555555556</v>
      </c>
      <c r="F183" s="23" t="n">
        <f aca="false">ABS(Rates_Data!AD183-Rates_Data!AI183)</f>
        <v>1.15781111111111</v>
      </c>
      <c r="G183" s="23" t="n">
        <f aca="false">ABS(Rates_Data!AD183-Rates_Data!AJ183)</f>
        <v>0.116444444444445</v>
      </c>
      <c r="H183" s="23" t="n">
        <f aca="false">ABS(Rates_Data!AE183-Rates_Data!AF183)</f>
        <v>0.850155555555555</v>
      </c>
      <c r="I183" s="23" t="n">
        <f aca="false">ABS(Rates_Data!AE183-Rates_Data!AG183)</f>
        <v>1.06271666666667</v>
      </c>
      <c r="J183" s="23" t="n">
        <f aca="false">ABS(Rates_Data!AE183-Rates_Data!AH183)</f>
        <v>0.7949</v>
      </c>
      <c r="K183" s="23" t="n">
        <f aca="false">ABS(Rates_Data!AE183-Rates_Data!AI183)</f>
        <v>0.473455555555556</v>
      </c>
      <c r="L183" s="23" t="n">
        <f aca="false">ABS(Rates_Data!AE183-Rates_Data!AJ183)</f>
        <v>0.567911111111111</v>
      </c>
      <c r="M183" s="23" t="n">
        <f aca="false">ABS(Rates_Data!AF183-Rates_Data!AG183)</f>
        <v>0.212561111111111</v>
      </c>
      <c r="N183" s="23" t="n">
        <f aca="false">ABS(Rates_Data!AF183-Rates_Data!AH183)</f>
        <v>0.0552555555555556</v>
      </c>
      <c r="O183" s="23" t="n">
        <f aca="false">ABS(Rates_Data!AF183-Rates_Data!AI183)</f>
        <v>0.3767</v>
      </c>
      <c r="P183" s="23" t="n">
        <f aca="false">ABS(Rates_Data!AF183-Rates_Data!AJ183)</f>
        <v>1.41806666666667</v>
      </c>
      <c r="Q183" s="23" t="n">
        <f aca="false">ABS(Rates_Data!AG183-Rates_Data!AH183)</f>
        <v>0.267816666666667</v>
      </c>
      <c r="R183" s="23" t="n">
        <f aca="false">ABS(Rates_Data!AG183-Rates_Data!AI183)</f>
        <v>0.589261111111111</v>
      </c>
      <c r="S183" s="23" t="n">
        <f aca="false">ABS(Rates_Data!AG183-Rates_Data!AJ183)</f>
        <v>1.63062777777778</v>
      </c>
      <c r="T183" s="23" t="n">
        <f aca="false">ABS(Rates_Data!AH183-Rates_Data!AI183)</f>
        <v>0.321444444444444</v>
      </c>
      <c r="U183" s="23" t="n">
        <f aca="false">ABS(Rates_Data!AH183-Rates_Data!AJ183)</f>
        <v>1.36281111111111</v>
      </c>
      <c r="V183" s="23" t="n">
        <f aca="false">ABS(Rates_Data!AI183-Rates_Data!AJ183)</f>
        <v>1.04136666666667</v>
      </c>
      <c r="W183" s="26" t="n">
        <f aca="false">IF(ROW()&lt;4+MinObs-1,"",IFERROR((B183-AVERAGE(B$4:B183))/STDEV(B$4:B183),""))</f>
        <v>0.936058992690491</v>
      </c>
      <c r="X183" s="26" t="n">
        <f aca="false">IF(ROW()&lt;4+MinObs-1,"",IFERROR((C183-AVERAGE(C$4:C183))/STDEV(C$4:C183),""))</f>
        <v>3.31263203886329</v>
      </c>
      <c r="Y183" s="26" t="n">
        <f aca="false">IF(ROW()&lt;4+MinObs-1,"",IFERROR((D183-AVERAGE(D$4:D183))/STDEV(D$4:D183),""))</f>
        <v>2.69092670579323</v>
      </c>
      <c r="Z183" s="26" t="n">
        <f aca="false">IF(ROW()&lt;4+MinObs-1,"",IFERROR((E183-AVERAGE(E$4:E183))/STDEV(E$4:E183),""))</f>
        <v>2.08171704133499</v>
      </c>
      <c r="AA183" s="26" t="n">
        <f aca="false">IF(ROW()&lt;4+MinObs-1,"",IFERROR((F183-AVERAGE(F$4:F183))/STDEV(F$4:F183),""))</f>
        <v>1.60029261886615</v>
      </c>
      <c r="AB183" s="26" t="n">
        <f aca="false">IF(ROW()&lt;4+MinObs-1,"",IFERROR((G183-AVERAGE(G$4:G183))/STDEV(G$4:G183),""))</f>
        <v>-0.995753030688444</v>
      </c>
      <c r="AC183" s="26" t="n">
        <f aca="false">IF(ROW()&lt;4+MinObs-1,"",IFERROR((H183-AVERAGE(H$4:H183))/STDEV(H$4:H183),""))</f>
        <v>1.71278185942378</v>
      </c>
      <c r="AD183" s="26" t="n">
        <f aca="false">IF(ROW()&lt;4+MinObs-1,"",IFERROR((I183-AVERAGE(I$4:I183))/STDEV(I$4:I183),""))</f>
        <v>1.5669238534707</v>
      </c>
      <c r="AE183" s="26" t="n">
        <f aca="false">IF(ROW()&lt;4+MinObs-1,"",IFERROR((J183-AVERAGE(J$4:J183))/STDEV(J$4:J183),""))</f>
        <v>0.983620976662046</v>
      </c>
      <c r="AF183" s="26" t="n">
        <f aca="false">IF(ROW()&lt;4+MinObs-1,"",IFERROR((K183-AVERAGE(K$4:K183))/STDEV(K$4:K183),""))</f>
        <v>0.0875988787176082</v>
      </c>
      <c r="AG183" s="26" t="n">
        <f aca="false">IF(ROW()&lt;4+MinObs-1,"",IFERROR((L183-AVERAGE(L$4:L183))/STDEV(L$4:L183),""))</f>
        <v>-0.0379970855217843</v>
      </c>
      <c r="AH183" s="26" t="n">
        <f aca="false">IF(ROW()&lt;4+MinObs-1,"",IFERROR((M183-AVERAGE(M$4:M183))/STDEV(M$4:M183),""))</f>
        <v>-0.581594354511541</v>
      </c>
      <c r="AI183" s="26" t="n">
        <f aca="false">IF(ROW()&lt;4+MinObs-1,"",IFERROR((N183-AVERAGE(N$4:N183))/STDEV(N$4:N183),""))</f>
        <v>-1.15176166868931</v>
      </c>
      <c r="AJ183" s="26" t="n">
        <f aca="false">IF(ROW()&lt;4+MinObs-1,"",IFERROR((O183-AVERAGE(O$4:O183))/STDEV(O$4:O183),""))</f>
        <v>-0.229687758706085</v>
      </c>
      <c r="AK183" s="26" t="n">
        <f aca="false">IF(ROW()&lt;4+MinObs-1,"",IFERROR((P183-AVERAGE(P$4:P183))/STDEV(P$4:P183),""))</f>
        <v>2.01656441592352</v>
      </c>
      <c r="AL183" s="26" t="n">
        <f aca="false">IF(ROW()&lt;4+MinObs-1,"",IFERROR((Q183-AVERAGE(Q$4:Q183))/STDEV(Q$4:Q183),""))</f>
        <v>-0.370874926419742</v>
      </c>
      <c r="AM183" s="26" t="n">
        <f aca="false">IF(ROW()&lt;4+MinObs-1,"",IFERROR((R183-AVERAGE(R$4:R183))/STDEV(R$4:R183),""))</f>
        <v>0.297453947550837</v>
      </c>
      <c r="AN183" s="26" t="n">
        <f aca="false">IF(ROW()&lt;4+MinObs-1,"",IFERROR((S183-AVERAGE(S$4:S183))/STDEV(S$4:S183),""))</f>
        <v>1.65515239131529</v>
      </c>
      <c r="AO183" s="26" t="n">
        <f aca="false">IF(ROW()&lt;4+MinObs-1,"",IFERROR((T183-AVERAGE(T$4:T183))/STDEV(T$4:T183),""))</f>
        <v>-0.676614631364192</v>
      </c>
      <c r="AP183" s="26" t="n">
        <f aca="false">IF(ROW()&lt;4+MinObs-1,"",IFERROR((U183-AVERAGE(U$4:U183))/STDEV(U$4:U183),""))</f>
        <v>1.39919424334589</v>
      </c>
      <c r="AQ183" s="26" t="n">
        <f aca="false">IF(ROW()&lt;4+MinObs-1,"",IFERROR((V183-AVERAGE(V$4:V183))/STDEV(V$4:V183),""))</f>
        <v>0.730805461308642</v>
      </c>
      <c r="AR183" s="26" t="n">
        <f aca="false">IF(W183="",0,IF(W183&gt;=z4,w4,IF(W183&gt;=z3,w3,IF(W183&gt;=zEntry,w2,IF(AND(W183&gt;=ExitZ,AR182&gt;0),w2,0)))))</f>
        <v>0</v>
      </c>
      <c r="AS183" s="26" t="n">
        <f aca="false">IF(X183="",0,IF(X183&gt;=z4,w4,IF(X183&gt;=z3,w3,IF(X183&gt;=zEntry,w2,IF(AND(X183&gt;=ExitZ,AS182&gt;0),w2,0)))))</f>
        <v>1.5</v>
      </c>
      <c r="AT183" s="26" t="n">
        <f aca="false">IF(Y183="",0,IF(Y183&gt;=z4,w4,IF(Y183&gt;=z3,w3,IF(Y183&gt;=zEntry,w2,IF(AND(Y183&gt;=ExitZ,AT182&gt;0),w2,0)))))</f>
        <v>1</v>
      </c>
      <c r="AU183" s="26" t="n">
        <f aca="false">IF(Z183="",0,IF(Z183&gt;=z4,w4,IF(Z183&gt;=z3,w3,IF(Z183&gt;=zEntry,w2,IF(AND(Z183&gt;=ExitZ,AU182&gt;0),w2,0)))))</f>
        <v>1</v>
      </c>
      <c r="AV183" s="26" t="n">
        <f aca="false">IF(AA183="",0,IF(AA183&gt;=z4,w4,IF(AA183&gt;=z3,w3,IF(AA183&gt;=zEntry,w2,IF(AND(AA183&gt;=ExitZ,AV182&gt;0),w2,0)))))</f>
        <v>0</v>
      </c>
      <c r="AW183" s="26" t="n">
        <f aca="false">IF(AB183="",0,IF(AB183&gt;=z4,w4,IF(AB183&gt;=z3,w3,IF(AB183&gt;=zEntry,w2,IF(AND(AB183&gt;=ExitZ,AW182&gt;0),w2,0)))))</f>
        <v>0</v>
      </c>
      <c r="AX183" s="26" t="n">
        <f aca="false">IF(AC183="",0,IF(AC183&gt;=z4,w4,IF(AC183&gt;=z3,w3,IF(AC183&gt;=zEntry,w2,IF(AND(AC183&gt;=ExitZ,AX182&gt;0),w2,0)))))</f>
        <v>0</v>
      </c>
      <c r="AY183" s="26" t="n">
        <f aca="false">IF(AD183="",0,IF(AD183&gt;=z4,w4,IF(AD183&gt;=z3,w3,IF(AD183&gt;=zEntry,w2,IF(AND(AD183&gt;=ExitZ,AY182&gt;0),w2,0)))))</f>
        <v>0</v>
      </c>
      <c r="AZ183" s="26" t="n">
        <f aca="false">IF(AE183="",0,IF(AE183&gt;=z4,w4,IF(AE183&gt;=z3,w3,IF(AE183&gt;=zEntry,w2,IF(AND(AE183&gt;=ExitZ,AZ182&gt;0),w2,0)))))</f>
        <v>0</v>
      </c>
      <c r="BA183" s="26" t="n">
        <f aca="false">IF(AF183="",0,IF(AF183&gt;=z4,w4,IF(AF183&gt;=z3,w3,IF(AF183&gt;=zEntry,w2,IF(AND(AF183&gt;=ExitZ,BA182&gt;0),w2,0)))))</f>
        <v>0</v>
      </c>
      <c r="BB183" s="26" t="n">
        <f aca="false">IF(AG183="",0,IF(AG183&gt;=z4,w4,IF(AG183&gt;=z3,w3,IF(AG183&gt;=zEntry,w2,IF(AND(AG183&gt;=ExitZ,BB182&gt;0),w2,0)))))</f>
        <v>0</v>
      </c>
      <c r="BC183" s="26" t="n">
        <f aca="false">IF(AH183="",0,IF(AH183&gt;=z4,w4,IF(AH183&gt;=z3,w3,IF(AH183&gt;=zEntry,w2,IF(AND(AH183&gt;=ExitZ,BC182&gt;0),w2,0)))))</f>
        <v>0</v>
      </c>
      <c r="BD183" s="26" t="n">
        <f aca="false">IF(AI183="",0,IF(AI183&gt;=z4,w4,IF(AI183&gt;=z3,w3,IF(AI183&gt;=zEntry,w2,IF(AND(AI183&gt;=ExitZ,BD182&gt;0),w2,0)))))</f>
        <v>0</v>
      </c>
      <c r="BE183" s="26" t="n">
        <f aca="false">IF(AJ183="",0,IF(AJ183&gt;=z4,w4,IF(AJ183&gt;=z3,w3,IF(AJ183&gt;=zEntry,w2,IF(AND(AJ183&gt;=ExitZ,BE182&gt;0),w2,0)))))</f>
        <v>0</v>
      </c>
      <c r="BF183" s="26" t="n">
        <f aca="false">IF(AK183="",0,IF(AK183&gt;=z4,w4,IF(AK183&gt;=z3,w3,IF(AK183&gt;=zEntry,w2,IF(AND(AK183&gt;=ExitZ,BF182&gt;0),w2,0)))))</f>
        <v>1</v>
      </c>
      <c r="BG183" s="26" t="n">
        <f aca="false">IF(AL183="",0,IF(AL183&gt;=z4,w4,IF(AL183&gt;=z3,w3,IF(AL183&gt;=zEntry,w2,IF(AND(AL183&gt;=ExitZ,BG182&gt;0),w2,0)))))</f>
        <v>0</v>
      </c>
      <c r="BH183" s="26" t="n">
        <f aca="false">IF(AM183="",0,IF(AM183&gt;=z4,w4,IF(AM183&gt;=z3,w3,IF(AM183&gt;=zEntry,w2,IF(AND(AM183&gt;=ExitZ,BH182&gt;0),w2,0)))))</f>
        <v>0</v>
      </c>
      <c r="BI183" s="26" t="n">
        <f aca="false">IF(AN183="",0,IF(AN183&gt;=z4,w4,IF(AN183&gt;=z3,w3,IF(AN183&gt;=zEntry,w2,IF(AND(AN183&gt;=ExitZ,BI182&gt;0),w2,0)))))</f>
        <v>0</v>
      </c>
      <c r="BJ183" s="26" t="n">
        <f aca="false">IF(AO183="",0,IF(AO183&gt;=z4,w4,IF(AO183&gt;=z3,w3,IF(AO183&gt;=zEntry,w2,IF(AND(AO183&gt;=ExitZ,BJ182&gt;0),w2,0)))))</f>
        <v>0</v>
      </c>
      <c r="BK183" s="26" t="n">
        <f aca="false">IF(AP183="",0,IF(AP183&gt;=z4,w4,IF(AP183&gt;=z3,w3,IF(AP183&gt;=zEntry,w2,IF(AND(AP183&gt;=ExitZ,BK182&gt;0),w2,0)))))</f>
        <v>0</v>
      </c>
      <c r="BL183" s="26" t="n">
        <f aca="false">IF(AQ183="",0,IF(AQ183&gt;=z4,w4,IF(AQ183&gt;=z3,w3,IF(AQ183&gt;=zEntry,w2,IF(AND(AQ183&gt;=ExitZ,BL182&gt;0),w2,0)))))</f>
        <v>0</v>
      </c>
      <c r="BM183" s="23" t="n">
        <f aca="false">IF(Rates_Data!AD182&gt;=Rates_Data!AE182,Rates_Data!AK183-Rates_Data!AL183,Rates_Data!AL183-Rates_Data!AK183)</f>
        <v>-0.00391399999999999</v>
      </c>
      <c r="BN183" s="23" t="n">
        <f aca="false">IF(Rates_Data!AD182&gt;=Rates_Data!AF182,Rates_Data!AK183-Rates_Data!AM183,Rates_Data!AM183-Rates_Data!AK183)</f>
        <v>-0.00864499999999999</v>
      </c>
      <c r="BO183" s="23" t="n">
        <f aca="false">IF(Rates_Data!AD182&gt;=Rates_Data!AG182,Rates_Data!AK183-Rates_Data!AN183,Rates_Data!AN183-Rates_Data!AK183)</f>
        <v>-0.003534</v>
      </c>
      <c r="BP183" s="23" t="n">
        <f aca="false">IF(Rates_Data!AD182&gt;=Rates_Data!AH182,Rates_Data!AK183-Rates_Data!AO183,Rates_Data!AO183-Rates_Data!AK183)</f>
        <v>0.00435100000000001</v>
      </c>
      <c r="BQ183" s="23" t="n">
        <f aca="false">IF(Rates_Data!AD182&gt;=Rates_Data!AI182,Rates_Data!AK183-Rates_Data!AP183,Rates_Data!AP183-Rates_Data!AK183)</f>
        <v>-0.011039</v>
      </c>
      <c r="BR183" s="23" t="n">
        <f aca="false">IF(Rates_Data!AD182&gt;=Rates_Data!AJ182,Rates_Data!AK183-Rates_Data!AQ183,Rates_Data!AQ183-Rates_Data!AK183)</f>
        <v>0.000987999999999993</v>
      </c>
      <c r="BS183" s="23" t="n">
        <f aca="false">IF(Rates_Data!AE182&gt;=Rates_Data!AF182,Rates_Data!AL183-Rates_Data!AM183,Rates_Data!AM183-Rates_Data!AL183)</f>
        <v>-0.004731</v>
      </c>
      <c r="BT183" s="23" t="n">
        <f aca="false">IF(Rates_Data!AE182&gt;=Rates_Data!AG182,Rates_Data!AL183-Rates_Data!AN183,Rates_Data!AN183-Rates_Data!AL183)</f>
        <v>0.000379999999999992</v>
      </c>
      <c r="BU183" s="23" t="n">
        <f aca="false">IF(Rates_Data!AE182&gt;=Rates_Data!AH182,Rates_Data!AL183-Rates_Data!AO183,Rates_Data!AO183-Rates_Data!AL183)</f>
        <v>0.008265</v>
      </c>
      <c r="BV183" s="23" t="n">
        <f aca="false">IF(Rates_Data!AE182&gt;=Rates_Data!AI182,Rates_Data!AL183-Rates_Data!AP183,Rates_Data!AP183-Rates_Data!AL183)</f>
        <v>-0.00712500000000001</v>
      </c>
      <c r="BW183" s="23" t="n">
        <f aca="false">IF(Rates_Data!AE182&gt;=Rates_Data!AJ182,Rates_Data!AL183-Rates_Data!AQ183,Rates_Data!AQ183-Rates_Data!AL183)</f>
        <v>-0.002926</v>
      </c>
      <c r="BX183" s="23" t="n">
        <f aca="false">IF(Rates_Data!AF182&gt;=Rates_Data!AG182,Rates_Data!AM183-Rates_Data!AN183,Rates_Data!AN183-Rates_Data!AM183)</f>
        <v>0.00511099999999999</v>
      </c>
      <c r="BY183" s="23" t="n">
        <f aca="false">IF(Rates_Data!AF182&gt;=Rates_Data!AH182,Rates_Data!AM183-Rates_Data!AO183,Rates_Data!AO183-Rates_Data!AM183)</f>
        <v>0.012996</v>
      </c>
      <c r="BZ183" s="23" t="n">
        <f aca="false">IF(Rates_Data!AF182&gt;=Rates_Data!AI182,Rates_Data!AM183-Rates_Data!AP183,Rates_Data!AP183-Rates_Data!AM183)</f>
        <v>0.002394</v>
      </c>
      <c r="CA183" s="23" t="n">
        <f aca="false">IF(Rates_Data!AF182&gt;=Rates_Data!AJ182,Rates_Data!AM183-Rates_Data!AQ183,Rates_Data!AQ183-Rates_Data!AM183)</f>
        <v>-0.007657</v>
      </c>
      <c r="CB183" s="23" t="n">
        <f aca="false">IF(Rates_Data!AG182&gt;=Rates_Data!AH182,Rates_Data!AN183-Rates_Data!AO183,Rates_Data!AO183-Rates_Data!AN183)</f>
        <v>-0.00788500000000001</v>
      </c>
      <c r="CC183" s="23" t="n">
        <f aca="false">IF(Rates_Data!AG182&gt;=Rates_Data!AI182,Rates_Data!AN183-Rates_Data!AP183,Rates_Data!AP183-Rates_Data!AN183)</f>
        <v>0.007505</v>
      </c>
      <c r="CD183" s="23" t="n">
        <f aca="false">IF(Rates_Data!AG182&gt;=Rates_Data!AJ182,Rates_Data!AN183-Rates_Data!AQ183,Rates_Data!AQ183-Rates_Data!AN183)</f>
        <v>-0.00254600000000001</v>
      </c>
      <c r="CE183" s="23" t="n">
        <f aca="false">IF(Rates_Data!AH182&gt;=Rates_Data!AI182,Rates_Data!AO183-Rates_Data!AP183,Rates_Data!AP183-Rates_Data!AO183)</f>
        <v>0.01539</v>
      </c>
      <c r="CF183" s="23" t="n">
        <f aca="false">IF(Rates_Data!AH182&gt;=Rates_Data!AJ182,Rates_Data!AO183-Rates_Data!AQ183,Rates_Data!AQ183-Rates_Data!AO183)</f>
        <v>0.005339</v>
      </c>
      <c r="CG183" s="23" t="n">
        <f aca="false">IF(Rates_Data!AI182&gt;=Rates_Data!AJ182,Rates_Data!AP183-Rates_Data!AQ183,Rates_Data!AQ183-Rates_Data!AP183)</f>
        <v>-0.010051</v>
      </c>
      <c r="CH183" s="27" t="n">
        <f aca="false">IF(ROW()&lt;4+VolLB,"",STDEV(INDEX($BM:$BM,ROW()-VolLB+1):INDEX($BM:$BM,ROW()))*SQRT(12))</f>
        <v>0.0226445358328607</v>
      </c>
      <c r="CI183" s="27" t="n">
        <f aca="false">IF(ROW()&lt;4+VolLB,"",STDEV(INDEX($BN:$BN,ROW()-VolLB+1):INDEX($BN:$BN,ROW()))*SQRT(12))</f>
        <v>0.0217622547437836</v>
      </c>
      <c r="CJ183" s="27" t="n">
        <f aca="false">IF(ROW()&lt;4+VolLB,"",STDEV(INDEX($BO:$BO,ROW()-VolLB+1):INDEX($BO:$BO,ROW()))*SQRT(12))</f>
        <v>0.0210737686016571</v>
      </c>
      <c r="CK183" s="27" t="n">
        <f aca="false">IF(ROW()&lt;4+VolLB,"",STDEV(INDEX($BP:$BP,ROW()-VolLB+1):INDEX($BP:$BP,ROW()))*SQRT(12))</f>
        <v>0.0230516531988489</v>
      </c>
      <c r="CL183" s="27" t="n">
        <f aca="false">IF(ROW()&lt;4+VolLB,"",STDEV(INDEX($BQ:$BQ,ROW()-VolLB+1):INDEX($BQ:$BQ,ROW()))*SQRT(12))</f>
        <v>0.0224147281453193</v>
      </c>
      <c r="CM183" s="27" t="n">
        <f aca="false">IF(ROW()&lt;4+VolLB,"",STDEV(INDEX($BR:$BR,ROW()-VolLB+1):INDEX($BR:$BR,ROW()))*SQRT(12))</f>
        <v>0.0251871457350012</v>
      </c>
      <c r="CN183" s="27" t="n">
        <f aca="false">IF(ROW()&lt;4+VolLB,"",STDEV(INDEX($BS:$BS,ROW()-VolLB+1):INDEX($BS:$BS,ROW()))*SQRT(12))</f>
        <v>0.0198445329986204</v>
      </c>
      <c r="CO183" s="27" t="n">
        <f aca="false">IF(ROW()&lt;4+VolLB,"",STDEV(INDEX($BT:$BT,ROW()-VolLB+1):INDEX($BT:$BT,ROW()))*SQRT(12))</f>
        <v>0.0185748559107402</v>
      </c>
      <c r="CP183" s="27" t="n">
        <f aca="false">IF(ROW()&lt;4+VolLB,"",STDEV(INDEX($BU:$BU,ROW()-VolLB+1):INDEX($BU:$BU,ROW()))*SQRT(12))</f>
        <v>0.0214957486560881</v>
      </c>
      <c r="CQ183" s="27" t="n">
        <f aca="false">IF(ROW()&lt;4+VolLB,"",STDEV(INDEX($BV:$BV,ROW()-VolLB+1):INDEX($BV:$BV,ROW()))*SQRT(12))</f>
        <v>0.0170428268133686</v>
      </c>
      <c r="CR183" s="27" t="n">
        <f aca="false">IF(ROW()&lt;4+VolLB,"",STDEV(INDEX($BW:$BW,ROW()-VolLB+1):INDEX($BW:$BW,ROW()))*SQRT(12))</f>
        <v>0.0194285333698857</v>
      </c>
      <c r="CS183" s="27" t="n">
        <f aca="false">IF(ROW()&lt;4+VolLB,"",STDEV(INDEX($BX:$BX,ROW()-VolLB+1):INDEX($BX:$BX,ROW()))*SQRT(12))</f>
        <v>0.0201736747404466</v>
      </c>
      <c r="CT183" s="27" t="n">
        <f aca="false">IF(ROW()&lt;4+VolLB,"",STDEV(INDEX($BY:$BY,ROW()-VolLB+1):INDEX($BY:$BY,ROW()))*SQRT(12))</f>
        <v>0.0242555148986782</v>
      </c>
      <c r="CU183" s="27" t="n">
        <f aca="false">IF(ROW()&lt;4+VolLB,"",STDEV(INDEX($BZ:$BZ,ROW()-VolLB+1):INDEX($BZ:$BZ,ROW()))*SQRT(12))</f>
        <v>0.0215762115097689</v>
      </c>
      <c r="CV183" s="27" t="n">
        <f aca="false">IF(ROW()&lt;4+VolLB,"",STDEV(INDEX($CA:$CA,ROW()-VolLB+1):INDEX($CA:$CA,ROW()))*SQRT(12))</f>
        <v>0.0253138017659857</v>
      </c>
      <c r="CW183" s="27" t="n">
        <f aca="false">IF(ROW()&lt;4+VolLB,"",STDEV(INDEX($CB:$CB,ROW()-VolLB+1):INDEX($CB:$CB,ROW()))*SQRT(12))</f>
        <v>0.0202699391807296</v>
      </c>
      <c r="CX183" s="27" t="n">
        <f aca="false">IF(ROW()&lt;4+VolLB,"",STDEV(INDEX($CC:$CC,ROW()-VolLB+1):INDEX($CC:$CC,ROW()))*SQRT(12))</f>
        <v>0.0173336446163441</v>
      </c>
      <c r="CY183" s="27" t="n">
        <f aca="false">IF(ROW()&lt;4+VolLB,"",STDEV(INDEX($CD:$CD,ROW()-VolLB+1):INDEX($CD:$CD,ROW()))*SQRT(12))</f>
        <v>0.0152957929105328</v>
      </c>
      <c r="CZ183" s="27" t="n">
        <f aca="false">IF(ROW()&lt;4+VolLB,"",STDEV(INDEX($CE:$CE,ROW()-VolLB+1):INDEX($CE:$CE,ROW()))*SQRT(12))</f>
        <v>0.0212179556566512</v>
      </c>
      <c r="DA183" s="27" t="n">
        <f aca="false">IF(ROW()&lt;4+VolLB,"",STDEV(INDEX($CF:$CF,ROW()-VolLB+1):INDEX($CF:$CF,ROW()))*SQRT(12))</f>
        <v>0.0178714158905592</v>
      </c>
      <c r="DB183" s="27" t="n">
        <f aca="false">IF(ROW()&lt;4+VolLB,"",STDEV(INDEX($CG:$CG,ROW()-VolLB+1):INDEX($CG:$CG,ROW()))*SQRT(12))</f>
        <v>0.0195541125200716</v>
      </c>
      <c r="DC183" s="26" t="n">
        <f aca="false">IF(OR(AR183=0,CH183="",CH183=0),0,AR183*MIN(MaxScal,TgtVol/CH183))</f>
        <v>0</v>
      </c>
      <c r="DD183" s="26" t="n">
        <f aca="false">IF(OR(AS183=0,CI183="",CI183=0),0,AS183*MIN(MaxScal,TgtVol/CI183))</f>
        <v>1.37853362867051</v>
      </c>
      <c r="DE183" s="26" t="n">
        <f aca="false">IF(OR(AT183=0,CJ183="",CJ183=0),0,AT183*MIN(MaxScal,TgtVol/CJ183))</f>
        <v>0.949047148521281</v>
      </c>
      <c r="DF183" s="26" t="n">
        <f aca="false">IF(OR(AU183=0,CK183="",CK183=0),0,AU183*MIN(MaxScal,TgtVol/CK183))</f>
        <v>0.867616731324013</v>
      </c>
      <c r="DG183" s="26" t="n">
        <f aca="false">IF(OR(AV183=0,CL183="",CL183=0),0,AV183*MIN(MaxScal,TgtVol/CL183))</f>
        <v>0</v>
      </c>
      <c r="DH183" s="26" t="n">
        <f aca="false">IF(OR(AW183=0,CM183="",CM183=0),0,AW183*MIN(MaxScal,TgtVol/CM183))</f>
        <v>0</v>
      </c>
      <c r="DI183" s="26" t="n">
        <f aca="false">IF(OR(AX183=0,CN183="",CN183=0),0,AX183*MIN(MaxScal,TgtVol/CN183))</f>
        <v>0</v>
      </c>
      <c r="DJ183" s="26" t="n">
        <f aca="false">IF(OR(AY183=0,CO183="",CO183=0),0,AY183*MIN(MaxScal,TgtVol/CO183))</f>
        <v>0</v>
      </c>
      <c r="DK183" s="26" t="n">
        <f aca="false">IF(OR(AZ183=0,CP183="",CP183=0),0,AZ183*MIN(MaxScal,TgtVol/CP183))</f>
        <v>0</v>
      </c>
      <c r="DL183" s="26" t="n">
        <f aca="false">IF(OR(BA183=0,CQ183="",CQ183=0),0,BA183*MIN(MaxScal,TgtVol/CQ183))</f>
        <v>0</v>
      </c>
      <c r="DM183" s="26" t="n">
        <f aca="false">IF(OR(BB183=0,CR183="",CR183=0),0,BB183*MIN(MaxScal,TgtVol/CR183))</f>
        <v>0</v>
      </c>
      <c r="DN183" s="26" t="n">
        <f aca="false">IF(OR(BC183=0,CS183="",CS183=0),0,BC183*MIN(MaxScal,TgtVol/CS183))</f>
        <v>0</v>
      </c>
      <c r="DO183" s="26" t="n">
        <f aca="false">IF(OR(BD183=0,CT183="",CT183=0),0,BD183*MIN(MaxScal,TgtVol/CT183))</f>
        <v>0</v>
      </c>
      <c r="DP183" s="26" t="n">
        <f aca="false">IF(OR(BE183=0,CU183="",CU183=0),0,BE183*MIN(MaxScal,TgtVol/CU183))</f>
        <v>0</v>
      </c>
      <c r="DQ183" s="26" t="n">
        <f aca="false">IF(OR(BF183=0,CV183="",CV183=0),0,BF183*MIN(MaxScal,TgtVol/CV183))</f>
        <v>0.790082824574938</v>
      </c>
      <c r="DR183" s="26" t="n">
        <f aca="false">IF(OR(BG183=0,CW183="",CW183=0),0,BG183*MIN(MaxScal,TgtVol/CW183))</f>
        <v>0</v>
      </c>
      <c r="DS183" s="26" t="n">
        <f aca="false">IF(OR(BH183=0,CX183="",CX183=0),0,BH183*MIN(MaxScal,TgtVol/CX183))</f>
        <v>0</v>
      </c>
      <c r="DT183" s="26" t="n">
        <f aca="false">IF(OR(BI183=0,CY183="",CY183=0),0,BI183*MIN(MaxScal,TgtVol/CY183))</f>
        <v>0</v>
      </c>
      <c r="DU183" s="26" t="n">
        <f aca="false">IF(OR(BJ183=0,CZ183="",CZ183=0),0,BJ183*MIN(MaxScal,TgtVol/CZ183))</f>
        <v>0</v>
      </c>
      <c r="DV183" s="26" t="n">
        <f aca="false">IF(OR(BK183=0,DA183="",DA183=0),0,BK183*MIN(MaxScal,TgtVol/DA183))</f>
        <v>0</v>
      </c>
      <c r="DW183" s="26" t="n">
        <f aca="false">IF(OR(BL183=0,DB183="",DB183=0),0,BL183*MIN(MaxScal,TgtVol/DB183))</f>
        <v>0</v>
      </c>
      <c r="DX183" s="28" t="n">
        <f aca="false">IFERROR(DC182*BM183,"")</f>
        <v>-0</v>
      </c>
      <c r="DY183" s="28" t="n">
        <f aca="false">IFERROR(DD182*BN183,"")</f>
        <v>-0</v>
      </c>
      <c r="DZ183" s="28" t="n">
        <f aca="false">IFERROR(DE182*BO183,"")</f>
        <v>-0</v>
      </c>
      <c r="EA183" s="28" t="n">
        <f aca="false">IFERROR(DF182*BP183,"")</f>
        <v>0</v>
      </c>
      <c r="EB183" s="28" t="n">
        <f aca="false">IFERROR(DG182*BQ183,"")</f>
        <v>-0</v>
      </c>
      <c r="EC183" s="28" t="n">
        <f aca="false">IFERROR(DH182*BR183,"")</f>
        <v>0</v>
      </c>
      <c r="ED183" s="28" t="n">
        <f aca="false">IFERROR(DI182*BS183,"")</f>
        <v>-0</v>
      </c>
      <c r="EE183" s="28" t="n">
        <f aca="false">IFERROR(DJ182*BT183,"")</f>
        <v>0</v>
      </c>
      <c r="EF183" s="28" t="n">
        <f aca="false">IFERROR(DK182*BU183,"")</f>
        <v>0</v>
      </c>
      <c r="EG183" s="28" t="n">
        <f aca="false">IFERROR(DL182*BV183,"")</f>
        <v>-0</v>
      </c>
      <c r="EH183" s="28" t="n">
        <f aca="false">IFERROR(DM182*BW183,"")</f>
        <v>-0</v>
      </c>
      <c r="EI183" s="28" t="n">
        <f aca="false">IFERROR(DN182*BX183,"")</f>
        <v>0</v>
      </c>
      <c r="EJ183" s="28" t="n">
        <f aca="false">IFERROR(DO182*BY183,"")</f>
        <v>0</v>
      </c>
      <c r="EK183" s="28" t="n">
        <f aca="false">IFERROR(DP182*BZ183,"")</f>
        <v>0</v>
      </c>
      <c r="EL183" s="28" t="n">
        <f aca="false">IFERROR(DQ182*CA183,"")</f>
        <v>-0</v>
      </c>
      <c r="EM183" s="28" t="n">
        <f aca="false">IFERROR(DR182*CB183,"")</f>
        <v>-0</v>
      </c>
      <c r="EN183" s="28" t="n">
        <f aca="false">IFERROR(DS182*CC183,"")</f>
        <v>0</v>
      </c>
      <c r="EO183" s="28" t="n">
        <f aca="false">IFERROR(DT182*CD183,"")</f>
        <v>-0</v>
      </c>
      <c r="EP183" s="28" t="n">
        <f aca="false">IFERROR(DU182*CE183,"")</f>
        <v>0</v>
      </c>
      <c r="EQ183" s="28" t="n">
        <f aca="false">IFERROR(DV182*CF183,"")</f>
        <v>0</v>
      </c>
      <c r="ER183" s="28" t="n">
        <f aca="false">IFERROR(DW182*CG183,"")</f>
        <v>-0</v>
      </c>
      <c r="ES183" s="28" t="n">
        <f aca="false">IF(ROW()=4,"",SUM(DX183:ER183))</f>
        <v>0</v>
      </c>
      <c r="ET183" s="29" t="n">
        <f aca="false">COUNTIF(AR183:BL183,"&gt;0")</f>
        <v>4</v>
      </c>
    </row>
    <row r="184" customFormat="false" ht="15" hidden="false" customHeight="false" outlineLevel="0" collapsed="false">
      <c r="A184" s="19" t="n">
        <v>43496</v>
      </c>
      <c r="B184" s="23" t="n">
        <f aca="false">ABS(Rates_Data!AD184-Rates_Data!AE184)</f>
        <v>0.618917127071823</v>
      </c>
      <c r="C184" s="23" t="n">
        <f aca="false">ABS(Rates_Data!AD184-Rates_Data!AF184)</f>
        <v>1.45045303867403</v>
      </c>
      <c r="D184" s="23" t="n">
        <f aca="false">ABS(Rates_Data!AD184-Rates_Data!AG184)</f>
        <v>1.80106629834254</v>
      </c>
      <c r="E184" s="23" t="n">
        <f aca="false">ABS(Rates_Data!AD184-Rates_Data!AH184)</f>
        <v>1.47108287292818</v>
      </c>
      <c r="F184" s="23" t="n">
        <f aca="false">ABS(Rates_Data!AD184-Rates_Data!AI184)</f>
        <v>0.913734806629834</v>
      </c>
      <c r="G184" s="23" t="n">
        <f aca="false">ABS(Rates_Data!AD184-Rates_Data!AJ184)</f>
        <v>0.185414364640884</v>
      </c>
      <c r="H184" s="23" t="n">
        <f aca="false">ABS(Rates_Data!AE184-Rates_Data!AF184)</f>
        <v>0.83153591160221</v>
      </c>
      <c r="I184" s="23" t="n">
        <f aca="false">ABS(Rates_Data!AE184-Rates_Data!AG184)</f>
        <v>1.18214917127072</v>
      </c>
      <c r="J184" s="23" t="n">
        <f aca="false">ABS(Rates_Data!AE184-Rates_Data!AH184)</f>
        <v>0.852165745856353</v>
      </c>
      <c r="K184" s="23" t="n">
        <f aca="false">ABS(Rates_Data!AE184-Rates_Data!AI184)</f>
        <v>0.294817679558011</v>
      </c>
      <c r="L184" s="23" t="n">
        <f aca="false">ABS(Rates_Data!AE184-Rates_Data!AJ184)</f>
        <v>0.43350276243094</v>
      </c>
      <c r="M184" s="23" t="n">
        <f aca="false">ABS(Rates_Data!AF184-Rates_Data!AG184)</f>
        <v>0.350613259668508</v>
      </c>
      <c r="N184" s="23" t="n">
        <f aca="false">ABS(Rates_Data!AF184-Rates_Data!AH184)</f>
        <v>0.0206298342541432</v>
      </c>
      <c r="O184" s="23" t="n">
        <f aca="false">ABS(Rates_Data!AF184-Rates_Data!AI184)</f>
        <v>0.536718232044199</v>
      </c>
      <c r="P184" s="23" t="n">
        <f aca="false">ABS(Rates_Data!AF184-Rates_Data!AJ184)</f>
        <v>1.26503867403315</v>
      </c>
      <c r="Q184" s="23" t="n">
        <f aca="false">ABS(Rates_Data!AG184-Rates_Data!AH184)</f>
        <v>0.329983425414365</v>
      </c>
      <c r="R184" s="23" t="n">
        <f aca="false">ABS(Rates_Data!AG184-Rates_Data!AI184)</f>
        <v>0.887331491712707</v>
      </c>
      <c r="S184" s="23" t="n">
        <f aca="false">ABS(Rates_Data!AG184-Rates_Data!AJ184)</f>
        <v>1.61565193370166</v>
      </c>
      <c r="T184" s="23" t="n">
        <f aca="false">ABS(Rates_Data!AH184-Rates_Data!AI184)</f>
        <v>0.557348066298342</v>
      </c>
      <c r="U184" s="23" t="n">
        <f aca="false">ABS(Rates_Data!AH184-Rates_Data!AJ184)</f>
        <v>1.28566850828729</v>
      </c>
      <c r="V184" s="23" t="n">
        <f aca="false">ABS(Rates_Data!AI184-Rates_Data!AJ184)</f>
        <v>0.72832044198895</v>
      </c>
      <c r="W184" s="26" t="n">
        <f aca="false">IF(ROW()&lt;4+MinObs-1,"",IFERROR((B184-AVERAGE(B$4:B184))/STDEV(B$4:B184),""))</f>
        <v>0.715412284222565</v>
      </c>
      <c r="X184" s="26" t="n">
        <f aca="false">IF(ROW()&lt;4+MinObs-1,"",IFERROR((C184-AVERAGE(C$4:C184))/STDEV(C$4:C184),""))</f>
        <v>2.98187688801972</v>
      </c>
      <c r="Y184" s="26" t="n">
        <f aca="false">IF(ROW()&lt;4+MinObs-1,"",IFERROR((D184-AVERAGE(D$4:D184))/STDEV(D$4:D184),""))</f>
        <v>2.74311145872374</v>
      </c>
      <c r="Z184" s="26" t="n">
        <f aca="false">IF(ROW()&lt;4+MinObs-1,"",IFERROR((E184-AVERAGE(E$4:E184))/STDEV(E$4:E184),""))</f>
        <v>2.03266434193384</v>
      </c>
      <c r="AA184" s="26" t="n">
        <f aca="false">IF(ROW()&lt;4+MinObs-1,"",IFERROR((F184-AVERAGE(F$4:F184))/STDEV(F$4:F184),""))</f>
        <v>0.977633591706247</v>
      </c>
      <c r="AB184" s="26" t="n">
        <f aca="false">IF(ROW()&lt;4+MinObs-1,"",IFERROR((G184-AVERAGE(G$4:G184))/STDEV(G$4:G184),""))</f>
        <v>-0.795335249230163</v>
      </c>
      <c r="AC184" s="26" t="n">
        <f aca="false">IF(ROW()&lt;4+MinObs-1,"",IFERROR((H184-AVERAGE(H$4:H184))/STDEV(H$4:H184),""))</f>
        <v>1.63007021285952</v>
      </c>
      <c r="AD184" s="26" t="n">
        <f aca="false">IF(ROW()&lt;4+MinObs-1,"",IFERROR((I184-AVERAGE(I$4:I184))/STDEV(I$4:I184),""))</f>
        <v>1.84541603639786</v>
      </c>
      <c r="AE184" s="26" t="n">
        <f aca="false">IF(ROW()&lt;4+MinObs-1,"",IFERROR((J184-AVERAGE(J$4:J184))/STDEV(J$4:J184),""))</f>
        <v>1.15407940356609</v>
      </c>
      <c r="AF184" s="26" t="n">
        <f aca="false">IF(ROW()&lt;4+MinObs-1,"",IFERROR((K184-AVERAGE(K$4:K184))/STDEV(K$4:K184),""))</f>
        <v>-0.374520724158802</v>
      </c>
      <c r="AG184" s="26" t="n">
        <f aca="false">IF(ROW()&lt;4+MinObs-1,"",IFERROR((L184-AVERAGE(L$4:L184))/STDEV(L$4:L184),""))</f>
        <v>-0.318619434571473</v>
      </c>
      <c r="AH184" s="26" t="n">
        <f aca="false">IF(ROW()&lt;4+MinObs-1,"",IFERROR((M184-AVERAGE(M$4:M184))/STDEV(M$4:M184),""))</f>
        <v>-0.248023773882089</v>
      </c>
      <c r="AI184" s="26" t="n">
        <f aca="false">IF(ROW()&lt;4+MinObs-1,"",IFERROR((N184-AVERAGE(N$4:N184))/STDEV(N$4:N184),""))</f>
        <v>-1.2382306976382</v>
      </c>
      <c r="AJ184" s="26" t="n">
        <f aca="false">IF(ROW()&lt;4+MinObs-1,"",IFERROR((O184-AVERAGE(O$4:O184))/STDEV(O$4:O184),""))</f>
        <v>0.224009806208629</v>
      </c>
      <c r="AK184" s="26" t="n">
        <f aca="false">IF(ROW()&lt;4+MinObs-1,"",IFERROR((P184-AVERAGE(P$4:P184))/STDEV(P$4:P184),""))</f>
        <v>1.6443757653017</v>
      </c>
      <c r="AL184" s="26" t="n">
        <f aca="false">IF(ROW()&lt;4+MinObs-1,"",IFERROR((Q184-AVERAGE(Q$4:Q184))/STDEV(Q$4:Q184),""))</f>
        <v>-0.20695400143366</v>
      </c>
      <c r="AM184" s="26" t="n">
        <f aca="false">IF(ROW()&lt;4+MinObs-1,"",IFERROR((R184-AVERAGE(R$4:R184))/STDEV(R$4:R184),""))</f>
        <v>0.992796930137368</v>
      </c>
      <c r="AN184" s="26" t="n">
        <f aca="false">IF(ROW()&lt;4+MinObs-1,"",IFERROR((S184-AVERAGE(S$4:S184))/STDEV(S$4:S184),""))</f>
        <v>1.61006458425374</v>
      </c>
      <c r="AO184" s="26" t="n">
        <f aca="false">IF(ROW()&lt;4+MinObs-1,"",IFERROR((T184-AVERAGE(T$4:T184))/STDEV(T$4:T184),""))</f>
        <v>-0.0576526340948688</v>
      </c>
      <c r="AP184" s="26" t="n">
        <f aca="false">IF(ROW()&lt;4+MinObs-1,"",IFERROR((U184-AVERAGE(U$4:U184))/STDEV(U$4:U184),""))</f>
        <v>1.21179235363859</v>
      </c>
      <c r="AQ184" s="26" t="n">
        <f aca="false">IF(ROW()&lt;4+MinObs-1,"",IFERROR((V184-AVERAGE(V$4:V184))/STDEV(V$4:V184),""))</f>
        <v>0.138667761336582</v>
      </c>
      <c r="AR184" s="26" t="n">
        <f aca="false">IF(W184="",0,IF(W184&gt;=z4,w4,IF(W184&gt;=z3,w3,IF(W184&gt;=zEntry,w2,IF(AND(W184&gt;=ExitZ,AR183&gt;0),w2,0)))))</f>
        <v>0</v>
      </c>
      <c r="AS184" s="26" t="n">
        <f aca="false">IF(X184="",0,IF(X184&gt;=z4,w4,IF(X184&gt;=z3,w3,IF(X184&gt;=zEntry,w2,IF(AND(X184&gt;=ExitZ,AS183&gt;0),w2,0)))))</f>
        <v>1</v>
      </c>
      <c r="AT184" s="26" t="n">
        <f aca="false">IF(Y184="",0,IF(Y184&gt;=z4,w4,IF(Y184&gt;=z3,w3,IF(Y184&gt;=zEntry,w2,IF(AND(Y184&gt;=ExitZ,AT183&gt;0),w2,0)))))</f>
        <v>1</v>
      </c>
      <c r="AU184" s="26" t="n">
        <f aca="false">IF(Z184="",0,IF(Z184&gt;=z4,w4,IF(Z184&gt;=z3,w3,IF(Z184&gt;=zEntry,w2,IF(AND(Z184&gt;=ExitZ,AU183&gt;0),w2,0)))))</f>
        <v>1</v>
      </c>
      <c r="AV184" s="26" t="n">
        <f aca="false">IF(AA184="",0,IF(AA184&gt;=z4,w4,IF(AA184&gt;=z3,w3,IF(AA184&gt;=zEntry,w2,IF(AND(AA184&gt;=ExitZ,AV183&gt;0),w2,0)))))</f>
        <v>0</v>
      </c>
      <c r="AW184" s="26" t="n">
        <f aca="false">IF(AB184="",0,IF(AB184&gt;=z4,w4,IF(AB184&gt;=z3,w3,IF(AB184&gt;=zEntry,w2,IF(AND(AB184&gt;=ExitZ,AW183&gt;0),w2,0)))))</f>
        <v>0</v>
      </c>
      <c r="AX184" s="26" t="n">
        <f aca="false">IF(AC184="",0,IF(AC184&gt;=z4,w4,IF(AC184&gt;=z3,w3,IF(AC184&gt;=zEntry,w2,IF(AND(AC184&gt;=ExitZ,AX183&gt;0),w2,0)))))</f>
        <v>0</v>
      </c>
      <c r="AY184" s="26" t="n">
        <f aca="false">IF(AD184="",0,IF(AD184&gt;=z4,w4,IF(AD184&gt;=z3,w3,IF(AD184&gt;=zEntry,w2,IF(AND(AD184&gt;=ExitZ,AY183&gt;0),w2,0)))))</f>
        <v>0</v>
      </c>
      <c r="AZ184" s="26" t="n">
        <f aca="false">IF(AE184="",0,IF(AE184&gt;=z4,w4,IF(AE184&gt;=z3,w3,IF(AE184&gt;=zEntry,w2,IF(AND(AE184&gt;=ExitZ,AZ183&gt;0),w2,0)))))</f>
        <v>0</v>
      </c>
      <c r="BA184" s="26" t="n">
        <f aca="false">IF(AF184="",0,IF(AF184&gt;=z4,w4,IF(AF184&gt;=z3,w3,IF(AF184&gt;=zEntry,w2,IF(AND(AF184&gt;=ExitZ,BA183&gt;0),w2,0)))))</f>
        <v>0</v>
      </c>
      <c r="BB184" s="26" t="n">
        <f aca="false">IF(AG184="",0,IF(AG184&gt;=z4,w4,IF(AG184&gt;=z3,w3,IF(AG184&gt;=zEntry,w2,IF(AND(AG184&gt;=ExitZ,BB183&gt;0),w2,0)))))</f>
        <v>0</v>
      </c>
      <c r="BC184" s="26" t="n">
        <f aca="false">IF(AH184="",0,IF(AH184&gt;=z4,w4,IF(AH184&gt;=z3,w3,IF(AH184&gt;=zEntry,w2,IF(AND(AH184&gt;=ExitZ,BC183&gt;0),w2,0)))))</f>
        <v>0</v>
      </c>
      <c r="BD184" s="26" t="n">
        <f aca="false">IF(AI184="",0,IF(AI184&gt;=z4,w4,IF(AI184&gt;=z3,w3,IF(AI184&gt;=zEntry,w2,IF(AND(AI184&gt;=ExitZ,BD183&gt;0),w2,0)))))</f>
        <v>0</v>
      </c>
      <c r="BE184" s="26" t="n">
        <f aca="false">IF(AJ184="",0,IF(AJ184&gt;=z4,w4,IF(AJ184&gt;=z3,w3,IF(AJ184&gt;=zEntry,w2,IF(AND(AJ184&gt;=ExitZ,BE183&gt;0),w2,0)))))</f>
        <v>0</v>
      </c>
      <c r="BF184" s="26" t="n">
        <f aca="false">IF(AK184="",0,IF(AK184&gt;=z4,w4,IF(AK184&gt;=z3,w3,IF(AK184&gt;=zEntry,w2,IF(AND(AK184&gt;=ExitZ,BF183&gt;0),w2,0)))))</f>
        <v>0</v>
      </c>
      <c r="BG184" s="26" t="n">
        <f aca="false">IF(AL184="",0,IF(AL184&gt;=z4,w4,IF(AL184&gt;=z3,w3,IF(AL184&gt;=zEntry,w2,IF(AND(AL184&gt;=ExitZ,BG183&gt;0),w2,0)))))</f>
        <v>0</v>
      </c>
      <c r="BH184" s="26" t="n">
        <f aca="false">IF(AM184="",0,IF(AM184&gt;=z4,w4,IF(AM184&gt;=z3,w3,IF(AM184&gt;=zEntry,w2,IF(AND(AM184&gt;=ExitZ,BH183&gt;0),w2,0)))))</f>
        <v>0</v>
      </c>
      <c r="BI184" s="26" t="n">
        <f aca="false">IF(AN184="",0,IF(AN184&gt;=z4,w4,IF(AN184&gt;=z3,w3,IF(AN184&gt;=zEntry,w2,IF(AND(AN184&gt;=ExitZ,BI183&gt;0),w2,0)))))</f>
        <v>0</v>
      </c>
      <c r="BJ184" s="26" t="n">
        <f aca="false">IF(AO184="",0,IF(AO184&gt;=z4,w4,IF(AO184&gt;=z3,w3,IF(AO184&gt;=zEntry,w2,IF(AND(AO184&gt;=ExitZ,BJ183&gt;0),w2,0)))))</f>
        <v>0</v>
      </c>
      <c r="BK184" s="26" t="n">
        <f aca="false">IF(AP184="",0,IF(AP184&gt;=z4,w4,IF(AP184&gt;=z3,w3,IF(AP184&gt;=zEntry,w2,IF(AND(AP184&gt;=ExitZ,BK183&gt;0),w2,0)))))</f>
        <v>0</v>
      </c>
      <c r="BL184" s="26" t="n">
        <f aca="false">IF(AQ184="",0,IF(AQ184&gt;=z4,w4,IF(AQ184&gt;=z3,w3,IF(AQ184&gt;=zEntry,w2,IF(AND(AQ184&gt;=ExitZ,BL183&gt;0),w2,0)))))</f>
        <v>0</v>
      </c>
      <c r="BM184" s="23" t="n">
        <f aca="false">IF(Rates_Data!AD183&gt;=Rates_Data!AE183,Rates_Data!AK184-Rates_Data!AL184,Rates_Data!AL184-Rates_Data!AK184)</f>
        <v>0.011799</v>
      </c>
      <c r="BN184" s="23" t="n">
        <f aca="false">IF(Rates_Data!AD183&gt;=Rates_Data!AF183,Rates_Data!AK184-Rates_Data!AM184,Rates_Data!AM184-Rates_Data!AK184)</f>
        <v>9.49999999999895E-005</v>
      </c>
      <c r="BO184" s="23" t="n">
        <f aca="false">IF(Rates_Data!AD183&gt;=Rates_Data!AG183,Rates_Data!AK184-Rates_Data!AN184,Rates_Data!AN184-Rates_Data!AK184)</f>
        <v>-0.000779000000000007</v>
      </c>
      <c r="BP184" s="23" t="n">
        <f aca="false">IF(Rates_Data!AD183&gt;=Rates_Data!AH183,Rates_Data!AK184-Rates_Data!AO184,Rates_Data!AO184-Rates_Data!AK184)</f>
        <v>-0.004389</v>
      </c>
      <c r="BQ184" s="23" t="n">
        <f aca="false">IF(Rates_Data!AD183&gt;=Rates_Data!AI183,Rates_Data!AK184-Rates_Data!AP184,Rates_Data!AP184-Rates_Data!AK184)</f>
        <v>0.008417</v>
      </c>
      <c r="BR184" s="23" t="n">
        <f aca="false">IF(Rates_Data!AD183&gt;=Rates_Data!AJ183,Rates_Data!AK184-Rates_Data!AQ184,Rates_Data!AQ184-Rates_Data!AK184)</f>
        <v>0.003325</v>
      </c>
      <c r="BS184" s="23" t="n">
        <f aca="false">IF(Rates_Data!AE183&gt;=Rates_Data!AF183,Rates_Data!AL184-Rates_Data!AM184,Rates_Data!AM184-Rates_Data!AL184)</f>
        <v>-0.011704</v>
      </c>
      <c r="BT184" s="23" t="n">
        <f aca="false">IF(Rates_Data!AE183&gt;=Rates_Data!AG183,Rates_Data!AL184-Rates_Data!AN184,Rates_Data!AN184-Rates_Data!AL184)</f>
        <v>-0.012578</v>
      </c>
      <c r="BU184" s="23" t="n">
        <f aca="false">IF(Rates_Data!AE183&gt;=Rates_Data!AH183,Rates_Data!AL184-Rates_Data!AO184,Rates_Data!AO184-Rates_Data!AL184)</f>
        <v>-0.016188</v>
      </c>
      <c r="BV184" s="23" t="n">
        <f aca="false">IF(Rates_Data!AE183&gt;=Rates_Data!AI183,Rates_Data!AL184-Rates_Data!AP184,Rates_Data!AP184-Rates_Data!AL184)</f>
        <v>-0.003382</v>
      </c>
      <c r="BW184" s="23" t="n">
        <f aca="false">IF(Rates_Data!AE183&gt;=Rates_Data!AJ183,Rates_Data!AL184-Rates_Data!AQ184,Rates_Data!AQ184-Rates_Data!AL184)</f>
        <v>0.008474</v>
      </c>
      <c r="BX184" s="23" t="n">
        <f aca="false">IF(Rates_Data!AF183&gt;=Rates_Data!AG183,Rates_Data!AM184-Rates_Data!AN184,Rates_Data!AN184-Rates_Data!AM184)</f>
        <v>-0.000873999999999996</v>
      </c>
      <c r="BY184" s="23" t="n">
        <f aca="false">IF(Rates_Data!AF183&gt;=Rates_Data!AH183,Rates_Data!AM184-Rates_Data!AO184,Rates_Data!AO184-Rates_Data!AM184)</f>
        <v>0.00448399999999999</v>
      </c>
      <c r="BZ184" s="23" t="n">
        <f aca="false">IF(Rates_Data!AF183&gt;=Rates_Data!AI183,Rates_Data!AM184-Rates_Data!AP184,Rates_Data!AP184-Rates_Data!AM184)</f>
        <v>-0.00832200000000001</v>
      </c>
      <c r="CA184" s="23" t="n">
        <f aca="false">IF(Rates_Data!AF183&gt;=Rates_Data!AJ183,Rates_Data!AM184-Rates_Data!AQ184,Rates_Data!AQ184-Rates_Data!AM184)</f>
        <v>-0.00323000000000001</v>
      </c>
      <c r="CB184" s="23" t="n">
        <f aca="false">IF(Rates_Data!AG183&gt;=Rates_Data!AH183,Rates_Data!AN184-Rates_Data!AO184,Rates_Data!AO184-Rates_Data!AN184)</f>
        <v>0.00360999999999999</v>
      </c>
      <c r="CC184" s="23" t="n">
        <f aca="false">IF(Rates_Data!AG183&gt;=Rates_Data!AI183,Rates_Data!AN184-Rates_Data!AP184,Rates_Data!AP184-Rates_Data!AN184)</f>
        <v>-0.009196</v>
      </c>
      <c r="CD184" s="23" t="n">
        <f aca="false">IF(Rates_Data!AG183&gt;=Rates_Data!AJ183,Rates_Data!AN184-Rates_Data!AQ184,Rates_Data!AQ184-Rates_Data!AN184)</f>
        <v>-0.004104</v>
      </c>
      <c r="CE184" s="23" t="n">
        <f aca="false">IF(Rates_Data!AH183&gt;=Rates_Data!AI183,Rates_Data!AO184-Rates_Data!AP184,Rates_Data!AP184-Rates_Data!AO184)</f>
        <v>-0.012806</v>
      </c>
      <c r="CF184" s="23" t="n">
        <f aca="false">IF(Rates_Data!AH183&gt;=Rates_Data!AJ183,Rates_Data!AO184-Rates_Data!AQ184,Rates_Data!AQ184-Rates_Data!AO184)</f>
        <v>-0.00771399999999999</v>
      </c>
      <c r="CG184" s="23" t="n">
        <f aca="false">IF(Rates_Data!AI183&gt;=Rates_Data!AJ183,Rates_Data!AP184-Rates_Data!AQ184,Rates_Data!AQ184-Rates_Data!AP184)</f>
        <v>0.005092</v>
      </c>
      <c r="CH184" s="27" t="n">
        <f aca="false">IF(ROW()&lt;4+VolLB,"",STDEV(INDEX($BM:$BM,ROW()-VolLB+1):INDEX($BM:$BM,ROW()))*SQRT(12))</f>
        <v>0.0227279166914465</v>
      </c>
      <c r="CI184" s="27" t="n">
        <f aca="false">IF(ROW()&lt;4+VolLB,"",STDEV(INDEX($BN:$BN,ROW()-VolLB+1):INDEX($BN:$BN,ROW()))*SQRT(12))</f>
        <v>0.0212270756541868</v>
      </c>
      <c r="CJ184" s="27" t="n">
        <f aca="false">IF(ROW()&lt;4+VolLB,"",STDEV(INDEX($BO:$BO,ROW()-VolLB+1):INDEX($BO:$BO,ROW()))*SQRT(12))</f>
        <v>0.019349732746524</v>
      </c>
      <c r="CK184" s="27" t="n">
        <f aca="false">IF(ROW()&lt;4+VolLB,"",STDEV(INDEX($BP:$BP,ROW()-VolLB+1):INDEX($BP:$BP,ROW()))*SQRT(12))</f>
        <v>0.0231164736417251</v>
      </c>
      <c r="CL184" s="27" t="n">
        <f aca="false">IF(ROW()&lt;4+VolLB,"",STDEV(INDEX($BQ:$BQ,ROW()-VolLB+1):INDEX($BQ:$BQ,ROW()))*SQRT(12))</f>
        <v>0.0227936117121819</v>
      </c>
      <c r="CM184" s="27" t="n">
        <f aca="false">IF(ROW()&lt;4+VolLB,"",STDEV(INDEX($BR:$BR,ROW()-VolLB+1):INDEX($BR:$BR,ROW()))*SQRT(12))</f>
        <v>0.0236343774822065</v>
      </c>
      <c r="CN184" s="27" t="n">
        <f aca="false">IF(ROW()&lt;4+VolLB,"",STDEV(INDEX($BS:$BS,ROW()-VolLB+1):INDEX($BS:$BS,ROW()))*SQRT(12))</f>
        <v>0.0213171452167141</v>
      </c>
      <c r="CO184" s="27" t="n">
        <f aca="false">IF(ROW()&lt;4+VolLB,"",STDEV(INDEX($BT:$BT,ROW()-VolLB+1):INDEX($BT:$BT,ROW()))*SQRT(12))</f>
        <v>0.0198617222386608</v>
      </c>
      <c r="CP184" s="27" t="n">
        <f aca="false">IF(ROW()&lt;4+VolLB,"",STDEV(INDEX($BU:$BU,ROW()-VolLB+1):INDEX($BU:$BU,ROW()))*SQRT(12))</f>
        <v>0.023063694903256</v>
      </c>
      <c r="CQ184" s="27" t="n">
        <f aca="false">IF(ROW()&lt;4+VolLB,"",STDEV(INDEX($BV:$BV,ROW()-VolLB+1):INDEX($BV:$BV,ROW()))*SQRT(12))</f>
        <v>0.0166180192527784</v>
      </c>
      <c r="CR184" s="27" t="n">
        <f aca="false">IF(ROW()&lt;4+VolLB,"",STDEV(INDEX($BW:$BW,ROW()-VolLB+1):INDEX($BW:$BW,ROW()))*SQRT(12))</f>
        <v>0.0199289528387123</v>
      </c>
      <c r="CS184" s="27" t="n">
        <f aca="false">IF(ROW()&lt;4+VolLB,"",STDEV(INDEX($BX:$BX,ROW()-VolLB+1):INDEX($BX:$BX,ROW()))*SQRT(12))</f>
        <v>0.0199953433912332</v>
      </c>
      <c r="CT184" s="27" t="n">
        <f aca="false">IF(ROW()&lt;4+VolLB,"",STDEV(INDEX($BY:$BY,ROW()-VolLB+1):INDEX($BY:$BY,ROW()))*SQRT(12))</f>
        <v>0.0240003935126469</v>
      </c>
      <c r="CU184" s="27" t="n">
        <f aca="false">IF(ROW()&lt;4+VolLB,"",STDEV(INDEX($BZ:$BZ,ROW()-VolLB+1):INDEX($BZ:$BZ,ROW()))*SQRT(12))</f>
        <v>0.0219796205288098</v>
      </c>
      <c r="CV184" s="27" t="n">
        <f aca="false">IF(ROW()&lt;4+VolLB,"",STDEV(INDEX($CA:$CA,ROW()-VolLB+1):INDEX($CA:$CA,ROW()))*SQRT(12))</f>
        <v>0.0251697384474747</v>
      </c>
      <c r="CW184" s="27" t="n">
        <f aca="false">IF(ROW()&lt;4+VolLB,"",STDEV(INDEX($CB:$CB,ROW()-VolLB+1):INDEX($CB:$CB,ROW()))*SQRT(12))</f>
        <v>0.019370749706464</v>
      </c>
      <c r="CX184" s="27" t="n">
        <f aca="false">IF(ROW()&lt;4+VolLB,"",STDEV(INDEX($CC:$CC,ROW()-VolLB+1):INDEX($CC:$CC,ROW()))*SQRT(12))</f>
        <v>0.0171491989383928</v>
      </c>
      <c r="CY184" s="27" t="n">
        <f aca="false">IF(ROW()&lt;4+VolLB,"",STDEV(INDEX($CD:$CD,ROW()-VolLB+1):INDEX($CD:$CD,ROW()))*SQRT(12))</f>
        <v>0.0154718621685273</v>
      </c>
      <c r="CZ184" s="27" t="n">
        <f aca="false">IF(ROW()&lt;4+VolLB,"",STDEV(INDEX($CE:$CE,ROW()-VolLB+1):INDEX($CE:$CE,ROW()))*SQRT(12))</f>
        <v>0.0224936074499909</v>
      </c>
      <c r="DA184" s="27" t="n">
        <f aca="false">IF(ROW()&lt;4+VolLB,"",STDEV(INDEX($CF:$CF,ROW()-VolLB+1):INDEX($CF:$CF,ROW()))*SQRT(12))</f>
        <v>0.0172779375034009</v>
      </c>
      <c r="DB184" s="27" t="n">
        <f aca="false">IF(ROW()&lt;4+VolLB,"",STDEV(INDEX($CG:$CG,ROW()-VolLB+1):INDEX($CG:$CG,ROW()))*SQRT(12))</f>
        <v>0.0189782721143844</v>
      </c>
      <c r="DC184" s="26" t="n">
        <f aca="false">IF(OR(AR184=0,CH184="",CH184=0),0,AR184*MIN(MaxScal,TgtVol/CH184))</f>
        <v>0</v>
      </c>
      <c r="DD184" s="26" t="n">
        <f aca="false">IF(OR(AS184=0,CI184="",CI184=0),0,AS184*MIN(MaxScal,TgtVol/CI184))</f>
        <v>0.942192901453913</v>
      </c>
      <c r="DE184" s="26" t="n">
        <f aca="false">IF(OR(AT184=0,CJ184="",CJ184=0),0,AT184*MIN(MaxScal,TgtVol/CJ184))</f>
        <v>1.03360600696631</v>
      </c>
      <c r="DF184" s="26" t="n">
        <f aca="false">IF(OR(AU184=0,CK184="",CK184=0),0,AU184*MIN(MaxScal,TgtVol/CK184))</f>
        <v>0.865183864544985</v>
      </c>
      <c r="DG184" s="26" t="n">
        <f aca="false">IF(OR(AV184=0,CL184="",CL184=0),0,AV184*MIN(MaxScal,TgtVol/CL184))</f>
        <v>0</v>
      </c>
      <c r="DH184" s="26" t="n">
        <f aca="false">IF(OR(AW184=0,CM184="",CM184=0),0,AW184*MIN(MaxScal,TgtVol/CM184))</f>
        <v>0</v>
      </c>
      <c r="DI184" s="26" t="n">
        <f aca="false">IF(OR(AX184=0,CN184="",CN184=0),0,AX184*MIN(MaxScal,TgtVol/CN184))</f>
        <v>0</v>
      </c>
      <c r="DJ184" s="26" t="n">
        <f aca="false">IF(OR(AY184=0,CO184="",CO184=0),0,AY184*MIN(MaxScal,TgtVol/CO184))</f>
        <v>0</v>
      </c>
      <c r="DK184" s="26" t="n">
        <f aca="false">IF(OR(AZ184=0,CP184="",CP184=0),0,AZ184*MIN(MaxScal,TgtVol/CP184))</f>
        <v>0</v>
      </c>
      <c r="DL184" s="26" t="n">
        <f aca="false">IF(OR(BA184=0,CQ184="",CQ184=0),0,BA184*MIN(MaxScal,TgtVol/CQ184))</f>
        <v>0</v>
      </c>
      <c r="DM184" s="26" t="n">
        <f aca="false">IF(OR(BB184=0,CR184="",CR184=0),0,BB184*MIN(MaxScal,TgtVol/CR184))</f>
        <v>0</v>
      </c>
      <c r="DN184" s="26" t="n">
        <f aca="false">IF(OR(BC184=0,CS184="",CS184=0),0,BC184*MIN(MaxScal,TgtVol/CS184))</f>
        <v>0</v>
      </c>
      <c r="DO184" s="26" t="n">
        <f aca="false">IF(OR(BD184=0,CT184="",CT184=0),0,BD184*MIN(MaxScal,TgtVol/CT184))</f>
        <v>0</v>
      </c>
      <c r="DP184" s="26" t="n">
        <f aca="false">IF(OR(BE184=0,CU184="",CU184=0),0,BE184*MIN(MaxScal,TgtVol/CU184))</f>
        <v>0</v>
      </c>
      <c r="DQ184" s="26" t="n">
        <f aca="false">IF(OR(BF184=0,CV184="",CV184=0),0,BF184*MIN(MaxScal,TgtVol/CV184))</f>
        <v>0</v>
      </c>
      <c r="DR184" s="26" t="n">
        <f aca="false">IF(OR(BG184=0,CW184="",CW184=0),0,BG184*MIN(MaxScal,TgtVol/CW184))</f>
        <v>0</v>
      </c>
      <c r="DS184" s="26" t="n">
        <f aca="false">IF(OR(BH184=0,CX184="",CX184=0),0,BH184*MIN(MaxScal,TgtVol/CX184))</f>
        <v>0</v>
      </c>
      <c r="DT184" s="26" t="n">
        <f aca="false">IF(OR(BI184=0,CY184="",CY184=0),0,BI184*MIN(MaxScal,TgtVol/CY184))</f>
        <v>0</v>
      </c>
      <c r="DU184" s="26" t="n">
        <f aca="false">IF(OR(BJ184=0,CZ184="",CZ184=0),0,BJ184*MIN(MaxScal,TgtVol/CZ184))</f>
        <v>0</v>
      </c>
      <c r="DV184" s="26" t="n">
        <f aca="false">IF(OR(BK184=0,DA184="",DA184=0),0,BK184*MIN(MaxScal,TgtVol/DA184))</f>
        <v>0</v>
      </c>
      <c r="DW184" s="26" t="n">
        <f aca="false">IF(OR(BL184=0,DB184="",DB184=0),0,BL184*MIN(MaxScal,TgtVol/DB184))</f>
        <v>0</v>
      </c>
      <c r="DX184" s="28" t="n">
        <f aca="false">IFERROR(DC183*BM184,"")</f>
        <v>0</v>
      </c>
      <c r="DY184" s="28" t="n">
        <f aca="false">IFERROR(DD183*BN184,"")</f>
        <v>0.000130960694723684</v>
      </c>
      <c r="DZ184" s="28" t="n">
        <f aca="false">IFERROR(DE183*BO184,"")</f>
        <v>-0.000739307728698084</v>
      </c>
      <c r="EA184" s="28" t="n">
        <f aca="false">IFERROR(DF183*BP184,"")</f>
        <v>-0.00380796983378109</v>
      </c>
      <c r="EB184" s="28" t="n">
        <f aca="false">IFERROR(DG183*BQ184,"")</f>
        <v>0</v>
      </c>
      <c r="EC184" s="28" t="n">
        <f aca="false">IFERROR(DH183*BR184,"")</f>
        <v>0</v>
      </c>
      <c r="ED184" s="28" t="n">
        <f aca="false">IFERROR(DI183*BS184,"")</f>
        <v>-0</v>
      </c>
      <c r="EE184" s="28" t="n">
        <f aca="false">IFERROR(DJ183*BT184,"")</f>
        <v>-0</v>
      </c>
      <c r="EF184" s="28" t="n">
        <f aca="false">IFERROR(DK183*BU184,"")</f>
        <v>-0</v>
      </c>
      <c r="EG184" s="28" t="n">
        <f aca="false">IFERROR(DL183*BV184,"")</f>
        <v>-0</v>
      </c>
      <c r="EH184" s="28" t="n">
        <f aca="false">IFERROR(DM183*BW184,"")</f>
        <v>0</v>
      </c>
      <c r="EI184" s="28" t="n">
        <f aca="false">IFERROR(DN183*BX184,"")</f>
        <v>-0</v>
      </c>
      <c r="EJ184" s="28" t="n">
        <f aca="false">IFERROR(DO183*BY184,"")</f>
        <v>0</v>
      </c>
      <c r="EK184" s="28" t="n">
        <f aca="false">IFERROR(DP183*BZ184,"")</f>
        <v>-0</v>
      </c>
      <c r="EL184" s="28" t="n">
        <f aca="false">IFERROR(DQ183*CA184,"")</f>
        <v>-0.00255196752337705</v>
      </c>
      <c r="EM184" s="28" t="n">
        <f aca="false">IFERROR(DR183*CB184,"")</f>
        <v>0</v>
      </c>
      <c r="EN184" s="28" t="n">
        <f aca="false">IFERROR(DS183*CC184,"")</f>
        <v>-0</v>
      </c>
      <c r="EO184" s="28" t="n">
        <f aca="false">IFERROR(DT183*CD184,"")</f>
        <v>-0</v>
      </c>
      <c r="EP184" s="28" t="n">
        <f aca="false">IFERROR(DU183*CE184,"")</f>
        <v>-0</v>
      </c>
      <c r="EQ184" s="28" t="n">
        <f aca="false">IFERROR(DV183*CF184,"")</f>
        <v>-0</v>
      </c>
      <c r="ER184" s="28" t="n">
        <f aca="false">IFERROR(DW183*CG184,"")</f>
        <v>0</v>
      </c>
      <c r="ES184" s="28" t="n">
        <f aca="false">IF(ROW()=4,"",SUM(DX184:ER184))</f>
        <v>-0.00696828439113255</v>
      </c>
      <c r="ET184" s="29" t="n">
        <f aca="false">COUNTIF(AR184:BL184,"&gt;0")</f>
        <v>3</v>
      </c>
    </row>
    <row r="185" customFormat="false" ht="15" hidden="false" customHeight="false" outlineLevel="0" collapsed="false">
      <c r="A185" s="19" t="n">
        <v>43524</v>
      </c>
      <c r="B185" s="23" t="n">
        <f aca="false">ABS(Rates_Data!AD185-Rates_Data!AE185)</f>
        <v>0.50810989010989</v>
      </c>
      <c r="C185" s="23" t="n">
        <f aca="false">ABS(Rates_Data!AD185-Rates_Data!AF185)</f>
        <v>1.62845604395604</v>
      </c>
      <c r="D185" s="23" t="n">
        <f aca="false">ABS(Rates_Data!AD185-Rates_Data!AG185)</f>
        <v>1.59923076923077</v>
      </c>
      <c r="E185" s="23" t="n">
        <f aca="false">ABS(Rates_Data!AD185-Rates_Data!AH185)</f>
        <v>1.61515934065934</v>
      </c>
      <c r="F185" s="23" t="n">
        <f aca="false">ABS(Rates_Data!AD185-Rates_Data!AI185)</f>
        <v>1.01612087912088</v>
      </c>
      <c r="G185" s="23" t="n">
        <f aca="false">ABS(Rates_Data!AD185-Rates_Data!AJ185)</f>
        <v>0.115774725274725</v>
      </c>
      <c r="H185" s="23" t="n">
        <f aca="false">ABS(Rates_Data!AE185-Rates_Data!AF185)</f>
        <v>1.12034615384615</v>
      </c>
      <c r="I185" s="23" t="n">
        <f aca="false">ABS(Rates_Data!AE185-Rates_Data!AG185)</f>
        <v>1.09112087912088</v>
      </c>
      <c r="J185" s="23" t="n">
        <f aca="false">ABS(Rates_Data!AE185-Rates_Data!AH185)</f>
        <v>1.10704945054945</v>
      </c>
      <c r="K185" s="23" t="n">
        <f aca="false">ABS(Rates_Data!AE185-Rates_Data!AI185)</f>
        <v>0.508010989010989</v>
      </c>
      <c r="L185" s="23" t="n">
        <f aca="false">ABS(Rates_Data!AE185-Rates_Data!AJ185)</f>
        <v>0.392335164835165</v>
      </c>
      <c r="M185" s="23" t="n">
        <f aca="false">ABS(Rates_Data!AF185-Rates_Data!AG185)</f>
        <v>0.0292252747252749</v>
      </c>
      <c r="N185" s="23" t="n">
        <f aca="false">ABS(Rates_Data!AF185-Rates_Data!AH185)</f>
        <v>0.0132967032967031</v>
      </c>
      <c r="O185" s="23" t="n">
        <f aca="false">ABS(Rates_Data!AF185-Rates_Data!AI185)</f>
        <v>0.612335164835165</v>
      </c>
      <c r="P185" s="23" t="n">
        <f aca="false">ABS(Rates_Data!AF185-Rates_Data!AJ185)</f>
        <v>1.51268131868132</v>
      </c>
      <c r="Q185" s="23" t="n">
        <f aca="false">ABS(Rates_Data!AG185-Rates_Data!AH185)</f>
        <v>0.0159285714285718</v>
      </c>
      <c r="R185" s="23" t="n">
        <f aca="false">ABS(Rates_Data!AG185-Rates_Data!AI185)</f>
        <v>0.58310989010989</v>
      </c>
      <c r="S185" s="23" t="n">
        <f aca="false">ABS(Rates_Data!AG185-Rates_Data!AJ185)</f>
        <v>1.48345604395604</v>
      </c>
      <c r="T185" s="23" t="n">
        <f aca="false">ABS(Rates_Data!AH185-Rates_Data!AI185)</f>
        <v>0.599038461538462</v>
      </c>
      <c r="U185" s="23" t="n">
        <f aca="false">ABS(Rates_Data!AH185-Rates_Data!AJ185)</f>
        <v>1.49938461538462</v>
      </c>
      <c r="V185" s="23" t="n">
        <f aca="false">ABS(Rates_Data!AI185-Rates_Data!AJ185)</f>
        <v>0.900346153846154</v>
      </c>
      <c r="W185" s="26" t="n">
        <f aca="false">IF(ROW()&lt;4+MinObs-1,"",IFERROR((B185-AVERAGE(B$4:B185))/STDEV(B$4:B185),""))</f>
        <v>0.345310688794928</v>
      </c>
      <c r="X185" s="26" t="n">
        <f aca="false">IF(ROW()&lt;4+MinObs-1,"",IFERROR((C185-AVERAGE(C$4:C185))/STDEV(C$4:C185),""))</f>
        <v>3.3687990862168</v>
      </c>
      <c r="Y185" s="26" t="n">
        <f aca="false">IF(ROW()&lt;4+MinObs-1,"",IFERROR((D185-AVERAGE(D$4:D185))/STDEV(D$4:D185),""))</f>
        <v>2.26553358133524</v>
      </c>
      <c r="Z185" s="26" t="n">
        <f aca="false">IF(ROW()&lt;4+MinObs-1,"",IFERROR((E185-AVERAGE(E$4:E185))/STDEV(E$4:E185),""))</f>
        <v>2.33102158262342</v>
      </c>
      <c r="AA185" s="26" t="n">
        <f aca="false">IF(ROW()&lt;4+MinObs-1,"",IFERROR((F185-AVERAGE(F$4:F185))/STDEV(F$4:F185),""))</f>
        <v>1.22806337888528</v>
      </c>
      <c r="AB185" s="26" t="n">
        <f aca="false">IF(ROW()&lt;4+MinObs-1,"",IFERROR((G185-AVERAGE(G$4:G185))/STDEV(G$4:G185),""))</f>
        <v>-0.98884241312254</v>
      </c>
      <c r="AC185" s="26" t="n">
        <f aca="false">IF(ROW()&lt;4+MinObs-1,"",IFERROR((H185-AVERAGE(H$4:H185))/STDEV(H$4:H185),""))</f>
        <v>2.5912179703164</v>
      </c>
      <c r="AD185" s="26" t="n">
        <f aca="false">IF(ROW()&lt;4+MinObs-1,"",IFERROR((I185-AVERAGE(I$4:I185))/STDEV(I$4:I185),""))</f>
        <v>1.60127473960722</v>
      </c>
      <c r="AE185" s="26" t="n">
        <f aca="false">IF(ROW()&lt;4+MinObs-1,"",IFERROR((J185-AVERAGE(J$4:J185))/STDEV(J$4:J185),""))</f>
        <v>1.92016496725101</v>
      </c>
      <c r="AF185" s="26" t="n">
        <f aca="false">IF(ROW()&lt;4+MinObs-1,"",IFERROR((K185-AVERAGE(K$4:K185))/STDEV(K$4:K185),""))</f>
        <v>0.179216579703064</v>
      </c>
      <c r="AG185" s="26" t="n">
        <f aca="false">IF(ROW()&lt;4+MinObs-1,"",IFERROR((L185-AVERAGE(L$4:L185))/STDEV(L$4:L185),""))</f>
        <v>-0.403792326565515</v>
      </c>
      <c r="AH185" s="26" t="n">
        <f aca="false">IF(ROW()&lt;4+MinObs-1,"",IFERROR((M185-AVERAGE(M$4:M185))/STDEV(M$4:M185),""))</f>
        <v>-1.01916074800516</v>
      </c>
      <c r="AI185" s="26" t="n">
        <f aca="false">IF(ROW()&lt;4+MinObs-1,"",IFERROR((N185-AVERAGE(N$4:N185))/STDEV(N$4:N185),""))</f>
        <v>-1.24947310947824</v>
      </c>
      <c r="AJ185" s="26" t="n">
        <f aca="false">IF(ROW()&lt;4+MinObs-1,"",IFERROR((O185-AVERAGE(O$4:O185))/STDEV(O$4:O185),""))</f>
        <v>0.437845948278387</v>
      </c>
      <c r="AK185" s="26" t="n">
        <f aca="false">IF(ROW()&lt;4+MinObs-1,"",IFERROR((P185-AVERAGE(P$4:P185))/STDEV(P$4:P185),""))</f>
        <v>2.18073782069589</v>
      </c>
      <c r="AL185" s="26" t="n">
        <f aca="false">IF(ROW()&lt;4+MinObs-1,"",IFERROR((Q185-AVERAGE(Q$4:Q185))/STDEV(Q$4:Q185),""))</f>
        <v>-1.02838117386936</v>
      </c>
      <c r="AM185" s="26" t="n">
        <f aca="false">IF(ROW()&lt;4+MinObs-1,"",IFERROR((R185-AVERAGE(R$4:R185))/STDEV(R$4:R185),""))</f>
        <v>0.276664473397216</v>
      </c>
      <c r="AN185" s="26" t="n">
        <f aca="false">IF(ROW()&lt;4+MinObs-1,"",IFERROR((S185-AVERAGE(S$4:S185))/STDEV(S$4:S185),""))</f>
        <v>1.34620024051683</v>
      </c>
      <c r="AO185" s="26" t="n">
        <f aca="false">IF(ROW()&lt;4+MinObs-1,"",IFERROR((T185-AVERAGE(T$4:T185))/STDEV(T$4:T185),""))</f>
        <v>0.0518674345422718</v>
      </c>
      <c r="AP185" s="26" t="n">
        <f aca="false">IF(ROW()&lt;4+MinObs-1,"",IFERROR((U185-AVERAGE(U$4:U185))/STDEV(U$4:U185),""))</f>
        <v>1.68894246634209</v>
      </c>
      <c r="AQ185" s="26" t="n">
        <f aca="false">IF(ROW()&lt;4+MinObs-1,"",IFERROR((V185-AVERAGE(V$4:V185))/STDEV(V$4:V185),""))</f>
        <v>0.46318784196694</v>
      </c>
      <c r="AR185" s="26" t="n">
        <f aca="false">IF(W185="",0,IF(W185&gt;=z4,w4,IF(W185&gt;=z3,w3,IF(W185&gt;=zEntry,w2,IF(AND(W185&gt;=ExitZ,AR184&gt;0),w2,0)))))</f>
        <v>0</v>
      </c>
      <c r="AS185" s="26" t="n">
        <f aca="false">IF(X185="",0,IF(X185&gt;=z4,w4,IF(X185&gt;=z3,w3,IF(X185&gt;=zEntry,w2,IF(AND(X185&gt;=ExitZ,AS184&gt;0),w2,0)))))</f>
        <v>1.5</v>
      </c>
      <c r="AT185" s="26" t="n">
        <f aca="false">IF(Y185="",0,IF(Y185&gt;=z4,w4,IF(Y185&gt;=z3,w3,IF(Y185&gt;=zEntry,w2,IF(AND(Y185&gt;=ExitZ,AT184&gt;0),w2,0)))))</f>
        <v>1</v>
      </c>
      <c r="AU185" s="26" t="n">
        <f aca="false">IF(Z185="",0,IF(Z185&gt;=z4,w4,IF(Z185&gt;=z3,w3,IF(Z185&gt;=zEntry,w2,IF(AND(Z185&gt;=ExitZ,AU184&gt;0),w2,0)))))</f>
        <v>1</v>
      </c>
      <c r="AV185" s="26" t="n">
        <f aca="false">IF(AA185="",0,IF(AA185&gt;=z4,w4,IF(AA185&gt;=z3,w3,IF(AA185&gt;=zEntry,w2,IF(AND(AA185&gt;=ExitZ,AV184&gt;0),w2,0)))))</f>
        <v>0</v>
      </c>
      <c r="AW185" s="26" t="n">
        <f aca="false">IF(AB185="",0,IF(AB185&gt;=z4,w4,IF(AB185&gt;=z3,w3,IF(AB185&gt;=zEntry,w2,IF(AND(AB185&gt;=ExitZ,AW184&gt;0),w2,0)))))</f>
        <v>0</v>
      </c>
      <c r="AX185" s="26" t="n">
        <f aca="false">IF(AC185="",0,IF(AC185&gt;=z4,w4,IF(AC185&gt;=z3,w3,IF(AC185&gt;=zEntry,w2,IF(AND(AC185&gt;=ExitZ,AX184&gt;0),w2,0)))))</f>
        <v>1</v>
      </c>
      <c r="AY185" s="26" t="n">
        <f aca="false">IF(AD185="",0,IF(AD185&gt;=z4,w4,IF(AD185&gt;=z3,w3,IF(AD185&gt;=zEntry,w2,IF(AND(AD185&gt;=ExitZ,AY184&gt;0),w2,0)))))</f>
        <v>0</v>
      </c>
      <c r="AZ185" s="26" t="n">
        <f aca="false">IF(AE185="",0,IF(AE185&gt;=z4,w4,IF(AE185&gt;=z3,w3,IF(AE185&gt;=zEntry,w2,IF(AND(AE185&gt;=ExitZ,AZ184&gt;0),w2,0)))))</f>
        <v>0</v>
      </c>
      <c r="BA185" s="26" t="n">
        <f aca="false">IF(AF185="",0,IF(AF185&gt;=z4,w4,IF(AF185&gt;=z3,w3,IF(AF185&gt;=zEntry,w2,IF(AND(AF185&gt;=ExitZ,BA184&gt;0),w2,0)))))</f>
        <v>0</v>
      </c>
      <c r="BB185" s="26" t="n">
        <f aca="false">IF(AG185="",0,IF(AG185&gt;=z4,w4,IF(AG185&gt;=z3,w3,IF(AG185&gt;=zEntry,w2,IF(AND(AG185&gt;=ExitZ,BB184&gt;0),w2,0)))))</f>
        <v>0</v>
      </c>
      <c r="BC185" s="26" t="n">
        <f aca="false">IF(AH185="",0,IF(AH185&gt;=z4,w4,IF(AH185&gt;=z3,w3,IF(AH185&gt;=zEntry,w2,IF(AND(AH185&gt;=ExitZ,BC184&gt;0),w2,0)))))</f>
        <v>0</v>
      </c>
      <c r="BD185" s="26" t="n">
        <f aca="false">IF(AI185="",0,IF(AI185&gt;=z4,w4,IF(AI185&gt;=z3,w3,IF(AI185&gt;=zEntry,w2,IF(AND(AI185&gt;=ExitZ,BD184&gt;0),w2,0)))))</f>
        <v>0</v>
      </c>
      <c r="BE185" s="26" t="n">
        <f aca="false">IF(AJ185="",0,IF(AJ185&gt;=z4,w4,IF(AJ185&gt;=z3,w3,IF(AJ185&gt;=zEntry,w2,IF(AND(AJ185&gt;=ExitZ,BE184&gt;0),w2,0)))))</f>
        <v>0</v>
      </c>
      <c r="BF185" s="26" t="n">
        <f aca="false">IF(AK185="",0,IF(AK185&gt;=z4,w4,IF(AK185&gt;=z3,w3,IF(AK185&gt;=zEntry,w2,IF(AND(AK185&gt;=ExitZ,BF184&gt;0),w2,0)))))</f>
        <v>1</v>
      </c>
      <c r="BG185" s="26" t="n">
        <f aca="false">IF(AL185="",0,IF(AL185&gt;=z4,w4,IF(AL185&gt;=z3,w3,IF(AL185&gt;=zEntry,w2,IF(AND(AL185&gt;=ExitZ,BG184&gt;0),w2,0)))))</f>
        <v>0</v>
      </c>
      <c r="BH185" s="26" t="n">
        <f aca="false">IF(AM185="",0,IF(AM185&gt;=z4,w4,IF(AM185&gt;=z3,w3,IF(AM185&gt;=zEntry,w2,IF(AND(AM185&gt;=ExitZ,BH184&gt;0),w2,0)))))</f>
        <v>0</v>
      </c>
      <c r="BI185" s="26" t="n">
        <f aca="false">IF(AN185="",0,IF(AN185&gt;=z4,w4,IF(AN185&gt;=z3,w3,IF(AN185&gt;=zEntry,w2,IF(AND(AN185&gt;=ExitZ,BI184&gt;0),w2,0)))))</f>
        <v>0</v>
      </c>
      <c r="BJ185" s="26" t="n">
        <f aca="false">IF(AO185="",0,IF(AO185&gt;=z4,w4,IF(AO185&gt;=z3,w3,IF(AO185&gt;=zEntry,w2,IF(AND(AO185&gt;=ExitZ,BJ184&gt;0),w2,0)))))</f>
        <v>0</v>
      </c>
      <c r="BK185" s="26" t="n">
        <f aca="false">IF(AP185="",0,IF(AP185&gt;=z4,w4,IF(AP185&gt;=z3,w3,IF(AP185&gt;=zEntry,w2,IF(AND(AP185&gt;=ExitZ,BK184&gt;0),w2,0)))))</f>
        <v>0</v>
      </c>
      <c r="BL185" s="26" t="n">
        <f aca="false">IF(AQ185="",0,IF(AQ185&gt;=z4,w4,IF(AQ185&gt;=z3,w3,IF(AQ185&gt;=zEntry,w2,IF(AND(AQ185&gt;=ExitZ,BL184&gt;0),w2,0)))))</f>
        <v>0</v>
      </c>
      <c r="BM185" s="23" t="n">
        <f aca="false">IF(Rates_Data!AD184&gt;=Rates_Data!AE184,Rates_Data!AK185-Rates_Data!AL185,Rates_Data!AL185-Rates_Data!AK185)</f>
        <v>-0.00038</v>
      </c>
      <c r="BN185" s="23" t="n">
        <f aca="false">IF(Rates_Data!AD184&gt;=Rates_Data!AF184,Rates_Data!AK185-Rates_Data!AM185,Rates_Data!AM185-Rates_Data!AK185)</f>
        <v>0.00176700000000001</v>
      </c>
      <c r="BO185" s="23" t="n">
        <f aca="false">IF(Rates_Data!AD184&gt;=Rates_Data!AG184,Rates_Data!AK185-Rates_Data!AN185,Rates_Data!AN185-Rates_Data!AK185)</f>
        <v>0.00442700000000001</v>
      </c>
      <c r="BP185" s="23" t="n">
        <f aca="false">IF(Rates_Data!AD184&gt;=Rates_Data!AH184,Rates_Data!AK185-Rates_Data!AO185,Rates_Data!AO185-Rates_Data!AK185)</f>
        <v>-0.005149</v>
      </c>
      <c r="BQ185" s="23" t="n">
        <f aca="false">IF(Rates_Data!AD184&gt;=Rates_Data!AI184,Rates_Data!AK185-Rates_Data!AP185,Rates_Data!AP185-Rates_Data!AK185)</f>
        <v>-0.00313499999999999</v>
      </c>
      <c r="BR185" s="23" t="n">
        <f aca="false">IF(Rates_Data!AD184&gt;=Rates_Data!AJ184,Rates_Data!AK185-Rates_Data!AQ185,Rates_Data!AQ185-Rates_Data!AK185)</f>
        <v>0.004465</v>
      </c>
      <c r="BS185" s="23" t="n">
        <f aca="false">IF(Rates_Data!AE184&gt;=Rates_Data!AF184,Rates_Data!AL185-Rates_Data!AM185,Rates_Data!AM185-Rates_Data!AL185)</f>
        <v>0.00214700000000001</v>
      </c>
      <c r="BT185" s="23" t="n">
        <f aca="false">IF(Rates_Data!AE184&gt;=Rates_Data!AG184,Rates_Data!AL185-Rates_Data!AN185,Rates_Data!AN185-Rates_Data!AL185)</f>
        <v>0.00480700000000001</v>
      </c>
      <c r="BU185" s="23" t="n">
        <f aca="false">IF(Rates_Data!AE184&gt;=Rates_Data!AH184,Rates_Data!AL185-Rates_Data!AO185,Rates_Data!AO185-Rates_Data!AL185)</f>
        <v>-0.004769</v>
      </c>
      <c r="BV185" s="23" t="n">
        <f aca="false">IF(Rates_Data!AE184&gt;=Rates_Data!AI184,Rates_Data!AL185-Rates_Data!AP185,Rates_Data!AP185-Rates_Data!AL185)</f>
        <v>-0.00275499999999999</v>
      </c>
      <c r="BW185" s="23" t="n">
        <f aca="false">IF(Rates_Data!AE184&gt;=Rates_Data!AJ184,Rates_Data!AL185-Rates_Data!AQ185,Rates_Data!AQ185-Rates_Data!AL185)</f>
        <v>-0.004845</v>
      </c>
      <c r="BX185" s="23" t="n">
        <f aca="false">IF(Rates_Data!AF184&gt;=Rates_Data!AG184,Rates_Data!AM185-Rates_Data!AN185,Rates_Data!AN185-Rates_Data!AM185)</f>
        <v>0.00266</v>
      </c>
      <c r="BY185" s="23" t="n">
        <f aca="false">IF(Rates_Data!AF184&gt;=Rates_Data!AH184,Rates_Data!AM185-Rates_Data!AO185,Rates_Data!AO185-Rates_Data!AM185)</f>
        <v>-0.00691600000000001</v>
      </c>
      <c r="BZ185" s="23" t="n">
        <f aca="false">IF(Rates_Data!AF184&gt;=Rates_Data!AI184,Rates_Data!AM185-Rates_Data!AP185,Rates_Data!AP185-Rates_Data!AM185)</f>
        <v>0.004902</v>
      </c>
      <c r="CA185" s="23" t="n">
        <f aca="false">IF(Rates_Data!AF184&gt;=Rates_Data!AJ184,Rates_Data!AM185-Rates_Data!AQ185,Rates_Data!AQ185-Rates_Data!AM185)</f>
        <v>-0.00269799999999999</v>
      </c>
      <c r="CB185" s="23" t="n">
        <f aca="false">IF(Rates_Data!AG184&gt;=Rates_Data!AH184,Rates_Data!AN185-Rates_Data!AO185,Rates_Data!AO185-Rates_Data!AN185)</f>
        <v>0.00957600000000001</v>
      </c>
      <c r="CC185" s="23" t="n">
        <f aca="false">IF(Rates_Data!AG184&gt;=Rates_Data!AI184,Rates_Data!AN185-Rates_Data!AP185,Rates_Data!AP185-Rates_Data!AN185)</f>
        <v>0.007562</v>
      </c>
      <c r="CD185" s="23" t="n">
        <f aca="false">IF(Rates_Data!AG184&gt;=Rates_Data!AJ184,Rates_Data!AN185-Rates_Data!AQ185,Rates_Data!AQ185-Rates_Data!AN185)</f>
        <v>-3.79999999999877E-005</v>
      </c>
      <c r="CE185" s="23" t="n">
        <f aca="false">IF(Rates_Data!AH184&gt;=Rates_Data!AI184,Rates_Data!AO185-Rates_Data!AP185,Rates_Data!AP185-Rates_Data!AO185)</f>
        <v>-0.002014</v>
      </c>
      <c r="CF185" s="23" t="n">
        <f aca="false">IF(Rates_Data!AH184&gt;=Rates_Data!AJ184,Rates_Data!AO185-Rates_Data!AQ185,Rates_Data!AQ185-Rates_Data!AO185)</f>
        <v>-0.009614</v>
      </c>
      <c r="CG185" s="23" t="n">
        <f aca="false">IF(Rates_Data!AI184&gt;=Rates_Data!AJ184,Rates_Data!AP185-Rates_Data!AQ185,Rates_Data!AQ185-Rates_Data!AP185)</f>
        <v>-0.00759999999999999</v>
      </c>
      <c r="CH185" s="27" t="n">
        <f aca="false">IF(ROW()&lt;4+VolLB,"",STDEV(INDEX($BM:$BM,ROW()-VolLB+1):INDEX($BM:$BM,ROW()))*SQRT(12))</f>
        <v>0.0223294793925621</v>
      </c>
      <c r="CI185" s="27" t="n">
        <f aca="false">IF(ROW()&lt;4+VolLB,"",STDEV(INDEX($BN:$BN,ROW()-VolLB+1):INDEX($BN:$BN,ROW()))*SQRT(12))</f>
        <v>0.0203660783030906</v>
      </c>
      <c r="CJ185" s="27" t="n">
        <f aca="false">IF(ROW()&lt;4+VolLB,"",STDEV(INDEX($BO:$BO,ROW()-VolLB+1):INDEX($BO:$BO,ROW()))*SQRT(12))</f>
        <v>0.0194416375233795</v>
      </c>
      <c r="CK185" s="27" t="n">
        <f aca="false">IF(ROW()&lt;4+VolLB,"",STDEV(INDEX($BP:$BP,ROW()-VolLB+1):INDEX($BP:$BP,ROW()))*SQRT(12))</f>
        <v>0.0231383768060564</v>
      </c>
      <c r="CL185" s="27" t="n">
        <f aca="false">IF(ROW()&lt;4+VolLB,"",STDEV(INDEX($BQ:$BQ,ROW()-VolLB+1):INDEX($BQ:$BQ,ROW()))*SQRT(12))</f>
        <v>0.0228239192350398</v>
      </c>
      <c r="CM185" s="27" t="n">
        <f aca="false">IF(ROW()&lt;4+VolLB,"",STDEV(INDEX($BR:$BR,ROW()-VolLB+1):INDEX($BR:$BR,ROW()))*SQRT(12))</f>
        <v>0.0235291743693816</v>
      </c>
      <c r="CN185" s="27" t="n">
        <f aca="false">IF(ROW()&lt;4+VolLB,"",STDEV(INDEX($BS:$BS,ROW()-VolLB+1):INDEX($BS:$BS,ROW()))*SQRT(12))</f>
        <v>0.0213010472785238</v>
      </c>
      <c r="CO185" s="27" t="n">
        <f aca="false">IF(ROW()&lt;4+VolLB,"",STDEV(INDEX($BT:$BT,ROW()-VolLB+1):INDEX($BT:$BT,ROW()))*SQRT(12))</f>
        <v>0.0199494594620649</v>
      </c>
      <c r="CP185" s="27" t="n">
        <f aca="false">IF(ROW()&lt;4+VolLB,"",STDEV(INDEX($BU:$BU,ROW()-VolLB+1):INDEX($BU:$BU,ROW()))*SQRT(12))</f>
        <v>0.0231397167377814</v>
      </c>
      <c r="CQ185" s="27" t="n">
        <f aca="false">IF(ROW()&lt;4+VolLB,"",STDEV(INDEX($BV:$BV,ROW()-VolLB+1):INDEX($BV:$BV,ROW()))*SQRT(12))</f>
        <v>0.0165300997314999</v>
      </c>
      <c r="CR185" s="27" t="n">
        <f aca="false">IF(ROW()&lt;4+VolLB,"",STDEV(INDEX($BW:$BW,ROW()-VolLB+1):INDEX($BW:$BW,ROW()))*SQRT(12))</f>
        <v>0.0201466820945546</v>
      </c>
      <c r="CS185" s="27" t="n">
        <f aca="false">IF(ROW()&lt;4+VolLB,"",STDEV(INDEX($BX:$BX,ROW()-VolLB+1):INDEX($BX:$BX,ROW()))*SQRT(12))</f>
        <v>0.0194202307031071</v>
      </c>
      <c r="CT185" s="27" t="n">
        <f aca="false">IF(ROW()&lt;4+VolLB,"",STDEV(INDEX($BY:$BY,ROW()-VolLB+1):INDEX($BY:$BY,ROW()))*SQRT(12))</f>
        <v>0.024049686486027</v>
      </c>
      <c r="CU185" s="27" t="n">
        <f aca="false">IF(ROW()&lt;4+VolLB,"",STDEV(INDEX($BZ:$BZ,ROW()-VolLB+1):INDEX($BZ:$BZ,ROW()))*SQRT(12))</f>
        <v>0.0217722452754265</v>
      </c>
      <c r="CV185" s="27" t="n">
        <f aca="false">IF(ROW()&lt;4+VolLB,"",STDEV(INDEX($CA:$CA,ROW()-VolLB+1):INDEX($CA:$CA,ROW()))*SQRT(12))</f>
        <v>0.0251131457776125</v>
      </c>
      <c r="CW185" s="27" t="n">
        <f aca="false">IF(ROW()&lt;4+VolLB,"",STDEV(INDEX($CB:$CB,ROW()-VolLB+1):INDEX($CB:$CB,ROW()))*SQRT(12))</f>
        <v>0.0200242734098013</v>
      </c>
      <c r="CX185" s="27" t="n">
        <f aca="false">IF(ROW()&lt;4+VolLB,"",STDEV(INDEX($CC:$CC,ROW()-VolLB+1):INDEX($CC:$CC,ROW()))*SQRT(12))</f>
        <v>0.0177100369562143</v>
      </c>
      <c r="CY185" s="27" t="n">
        <f aca="false">IF(ROW()&lt;4+VolLB,"",STDEV(INDEX($CD:$CD,ROW()-VolLB+1):INDEX($CD:$CD,ROW()))*SQRT(12))</f>
        <v>0.0153473953254678</v>
      </c>
      <c r="CZ185" s="27" t="n">
        <f aca="false">IF(ROW()&lt;4+VolLB,"",STDEV(INDEX($CE:$CE,ROW()-VolLB+1):INDEX($CE:$CE,ROW()))*SQRT(12))</f>
        <v>0.022512264169728</v>
      </c>
      <c r="DA185" s="27" t="n">
        <f aca="false">IF(ROW()&lt;4+VolLB,"",STDEV(INDEX($CF:$CF,ROW()-VolLB+1):INDEX($CF:$CF,ROW()))*SQRT(12))</f>
        <v>0.018020191672518</v>
      </c>
      <c r="DB185" s="27" t="n">
        <f aca="false">IF(ROW()&lt;4+VolLB,"",STDEV(INDEX($CG:$CG,ROW()-VolLB+1):INDEX($CG:$CG,ROW()))*SQRT(12))</f>
        <v>0.019375707405089</v>
      </c>
      <c r="DC185" s="26" t="n">
        <f aca="false">IF(OR(AR185=0,CH185="",CH185=0),0,AR185*MIN(MaxScal,TgtVol/CH185))</f>
        <v>0</v>
      </c>
      <c r="DD185" s="26" t="n">
        <f aca="false">IF(OR(AS185=0,CI185="",CI185=0),0,AS185*MIN(MaxScal,TgtVol/CI185))</f>
        <v>1.47303764394579</v>
      </c>
      <c r="DE185" s="26" t="n">
        <f aca="false">IF(OR(AT185=0,CJ185="",CJ185=0),0,AT185*MIN(MaxScal,TgtVol/CJ185))</f>
        <v>1.02871993040448</v>
      </c>
      <c r="DF185" s="26" t="n">
        <f aca="false">IF(OR(AU185=0,CK185="",CK185=0),0,AU185*MIN(MaxScal,TgtVol/CK185))</f>
        <v>0.864364867407859</v>
      </c>
      <c r="DG185" s="26" t="n">
        <f aca="false">IF(OR(AV185=0,CL185="",CL185=0),0,AV185*MIN(MaxScal,TgtVol/CL185))</f>
        <v>0</v>
      </c>
      <c r="DH185" s="26" t="n">
        <f aca="false">IF(OR(AW185=0,CM185="",CM185=0),0,AW185*MIN(MaxScal,TgtVol/CM185))</f>
        <v>0</v>
      </c>
      <c r="DI185" s="26" t="n">
        <f aca="false">IF(OR(AX185=0,CN185="",CN185=0),0,AX185*MIN(MaxScal,TgtVol/CN185))</f>
        <v>0.938920971278463</v>
      </c>
      <c r="DJ185" s="26" t="n">
        <f aca="false">IF(OR(AY185=0,CO185="",CO185=0),0,AY185*MIN(MaxScal,TgtVol/CO185))</f>
        <v>0</v>
      </c>
      <c r="DK185" s="26" t="n">
        <f aca="false">IF(OR(AZ185=0,CP185="",CP185=0),0,AZ185*MIN(MaxScal,TgtVol/CP185))</f>
        <v>0</v>
      </c>
      <c r="DL185" s="26" t="n">
        <f aca="false">IF(OR(BA185=0,CQ185="",CQ185=0),0,BA185*MIN(MaxScal,TgtVol/CQ185))</f>
        <v>0</v>
      </c>
      <c r="DM185" s="26" t="n">
        <f aca="false">IF(OR(BB185=0,CR185="",CR185=0),0,BB185*MIN(MaxScal,TgtVol/CR185))</f>
        <v>0</v>
      </c>
      <c r="DN185" s="26" t="n">
        <f aca="false">IF(OR(BC185=0,CS185="",CS185=0),0,BC185*MIN(MaxScal,TgtVol/CS185))</f>
        <v>0</v>
      </c>
      <c r="DO185" s="26" t="n">
        <f aca="false">IF(OR(BD185=0,CT185="",CT185=0),0,BD185*MIN(MaxScal,TgtVol/CT185))</f>
        <v>0</v>
      </c>
      <c r="DP185" s="26" t="n">
        <f aca="false">IF(OR(BE185=0,CU185="",CU185=0),0,BE185*MIN(MaxScal,TgtVol/CU185))</f>
        <v>0</v>
      </c>
      <c r="DQ185" s="26" t="n">
        <f aca="false">IF(OR(BF185=0,CV185="",CV185=0),0,BF185*MIN(MaxScal,TgtVol/CV185))</f>
        <v>0.796395647805671</v>
      </c>
      <c r="DR185" s="26" t="n">
        <f aca="false">IF(OR(BG185=0,CW185="",CW185=0),0,BG185*MIN(MaxScal,TgtVol/CW185))</f>
        <v>0</v>
      </c>
      <c r="DS185" s="26" t="n">
        <f aca="false">IF(OR(BH185=0,CX185="",CX185=0),0,BH185*MIN(MaxScal,TgtVol/CX185))</f>
        <v>0</v>
      </c>
      <c r="DT185" s="26" t="n">
        <f aca="false">IF(OR(BI185=0,CY185="",CY185=0),0,BI185*MIN(MaxScal,TgtVol/CY185))</f>
        <v>0</v>
      </c>
      <c r="DU185" s="26" t="n">
        <f aca="false">IF(OR(BJ185=0,CZ185="",CZ185=0),0,BJ185*MIN(MaxScal,TgtVol/CZ185))</f>
        <v>0</v>
      </c>
      <c r="DV185" s="26" t="n">
        <f aca="false">IF(OR(BK185=0,DA185="",DA185=0),0,BK185*MIN(MaxScal,TgtVol/DA185))</f>
        <v>0</v>
      </c>
      <c r="DW185" s="26" t="n">
        <f aca="false">IF(OR(BL185=0,DB185="",DB185=0),0,BL185*MIN(MaxScal,TgtVol/DB185))</f>
        <v>0</v>
      </c>
      <c r="DX185" s="28" t="n">
        <f aca="false">IFERROR(DC184*BM185,"")</f>
        <v>-0</v>
      </c>
      <c r="DY185" s="28" t="n">
        <f aca="false">IFERROR(DD184*BN185,"")</f>
        <v>0.00166485485686907</v>
      </c>
      <c r="DZ185" s="28" t="n">
        <f aca="false">IFERROR(DE184*BO185,"")</f>
        <v>0.00457577379283987</v>
      </c>
      <c r="EA185" s="28" t="n">
        <f aca="false">IFERROR(DF184*BP185,"")</f>
        <v>-0.00445483171854213</v>
      </c>
      <c r="EB185" s="28" t="n">
        <f aca="false">IFERROR(DG184*BQ185,"")</f>
        <v>-0</v>
      </c>
      <c r="EC185" s="28" t="n">
        <f aca="false">IFERROR(DH184*BR185,"")</f>
        <v>0</v>
      </c>
      <c r="ED185" s="28" t="n">
        <f aca="false">IFERROR(DI184*BS185,"")</f>
        <v>0</v>
      </c>
      <c r="EE185" s="28" t="n">
        <f aca="false">IFERROR(DJ184*BT185,"")</f>
        <v>0</v>
      </c>
      <c r="EF185" s="28" t="n">
        <f aca="false">IFERROR(DK184*BU185,"")</f>
        <v>-0</v>
      </c>
      <c r="EG185" s="28" t="n">
        <f aca="false">IFERROR(DL184*BV185,"")</f>
        <v>-0</v>
      </c>
      <c r="EH185" s="28" t="n">
        <f aca="false">IFERROR(DM184*BW185,"")</f>
        <v>-0</v>
      </c>
      <c r="EI185" s="28" t="n">
        <f aca="false">IFERROR(DN184*BX185,"")</f>
        <v>0</v>
      </c>
      <c r="EJ185" s="28" t="n">
        <f aca="false">IFERROR(DO184*BY185,"")</f>
        <v>-0</v>
      </c>
      <c r="EK185" s="28" t="n">
        <f aca="false">IFERROR(DP184*BZ185,"")</f>
        <v>0</v>
      </c>
      <c r="EL185" s="28" t="n">
        <f aca="false">IFERROR(DQ184*CA185,"")</f>
        <v>-0</v>
      </c>
      <c r="EM185" s="28" t="n">
        <f aca="false">IFERROR(DR184*CB185,"")</f>
        <v>0</v>
      </c>
      <c r="EN185" s="28" t="n">
        <f aca="false">IFERROR(DS184*CC185,"")</f>
        <v>0</v>
      </c>
      <c r="EO185" s="28" t="n">
        <f aca="false">IFERROR(DT184*CD185,"")</f>
        <v>-0</v>
      </c>
      <c r="EP185" s="28" t="n">
        <f aca="false">IFERROR(DU184*CE185,"")</f>
        <v>-0</v>
      </c>
      <c r="EQ185" s="28" t="n">
        <f aca="false">IFERROR(DV184*CF185,"")</f>
        <v>-0</v>
      </c>
      <c r="ER185" s="28" t="n">
        <f aca="false">IFERROR(DW184*CG185,"")</f>
        <v>-0</v>
      </c>
      <c r="ES185" s="28" t="n">
        <f aca="false">IF(ROW()=4,"",SUM(DX185:ER185))</f>
        <v>0.00178579693116682</v>
      </c>
      <c r="ET185" s="29" t="n">
        <f aca="false">COUNTIF(AR185:BL185,"&gt;0")</f>
        <v>5</v>
      </c>
    </row>
    <row r="186" customFormat="false" ht="15" hidden="false" customHeight="false" outlineLevel="0" collapsed="false">
      <c r="A186" s="19" t="n">
        <v>43555</v>
      </c>
      <c r="B186" s="23" t="n">
        <f aca="false">ABS(Rates_Data!AD186-Rates_Data!AE186)</f>
        <v>0.62368306010929</v>
      </c>
      <c r="C186" s="23" t="n">
        <f aca="false">ABS(Rates_Data!AD186-Rates_Data!AF186)</f>
        <v>1.33313114754098</v>
      </c>
      <c r="D186" s="23" t="n">
        <f aca="false">ABS(Rates_Data!AD186-Rates_Data!AG186)</f>
        <v>1.32296174863388</v>
      </c>
      <c r="E186" s="23" t="n">
        <f aca="false">ABS(Rates_Data!AD186-Rates_Data!AH186)</f>
        <v>1.79430054644809</v>
      </c>
      <c r="F186" s="23" t="n">
        <f aca="false">ABS(Rates_Data!AD186-Rates_Data!AI186)</f>
        <v>1.06626229508197</v>
      </c>
      <c r="G186" s="23" t="n">
        <f aca="false">ABS(Rates_Data!AD186-Rates_Data!AJ186)</f>
        <v>0.185207650273224</v>
      </c>
      <c r="H186" s="23" t="n">
        <f aca="false">ABS(Rates_Data!AE186-Rates_Data!AF186)</f>
        <v>0.709448087431694</v>
      </c>
      <c r="I186" s="23" t="n">
        <f aca="false">ABS(Rates_Data!AE186-Rates_Data!AG186)</f>
        <v>0.69927868852459</v>
      </c>
      <c r="J186" s="23" t="n">
        <f aca="false">ABS(Rates_Data!AE186-Rates_Data!AH186)</f>
        <v>1.1706174863388</v>
      </c>
      <c r="K186" s="23" t="n">
        <f aca="false">ABS(Rates_Data!AE186-Rates_Data!AI186)</f>
        <v>0.442579234972678</v>
      </c>
      <c r="L186" s="23" t="n">
        <f aca="false">ABS(Rates_Data!AE186-Rates_Data!AJ186)</f>
        <v>0.808890710382514</v>
      </c>
      <c r="M186" s="23" t="n">
        <f aca="false">ABS(Rates_Data!AF186-Rates_Data!AG186)</f>
        <v>0.0101693989071034</v>
      </c>
      <c r="N186" s="23" t="n">
        <f aca="false">ABS(Rates_Data!AF186-Rates_Data!AH186)</f>
        <v>0.461169398907104</v>
      </c>
      <c r="O186" s="23" t="n">
        <f aca="false">ABS(Rates_Data!AF186-Rates_Data!AI186)</f>
        <v>0.266868852459016</v>
      </c>
      <c r="P186" s="23" t="n">
        <f aca="false">ABS(Rates_Data!AF186-Rates_Data!AJ186)</f>
        <v>1.51833879781421</v>
      </c>
      <c r="Q186" s="23" t="n">
        <f aca="false">ABS(Rates_Data!AG186-Rates_Data!AH186)</f>
        <v>0.471338797814207</v>
      </c>
      <c r="R186" s="23" t="n">
        <f aca="false">ABS(Rates_Data!AG186-Rates_Data!AI186)</f>
        <v>0.256699453551913</v>
      </c>
      <c r="S186" s="23" t="n">
        <f aca="false">ABS(Rates_Data!AG186-Rates_Data!AJ186)</f>
        <v>1.5081693989071</v>
      </c>
      <c r="T186" s="23" t="n">
        <f aca="false">ABS(Rates_Data!AH186-Rates_Data!AI186)</f>
        <v>0.72803825136612</v>
      </c>
      <c r="U186" s="23" t="n">
        <f aca="false">ABS(Rates_Data!AH186-Rates_Data!AJ186)</f>
        <v>1.97950819672131</v>
      </c>
      <c r="V186" s="23" t="n">
        <f aca="false">ABS(Rates_Data!AI186-Rates_Data!AJ186)</f>
        <v>1.25146994535519</v>
      </c>
      <c r="W186" s="26" t="n">
        <f aca="false">IF(ROW()&lt;4+MinObs-1,"",IFERROR((B186-AVERAGE(B$4:B186))/STDEV(B$4:B186),""))</f>
        <v>0.728104830013378</v>
      </c>
      <c r="X186" s="26" t="n">
        <f aca="false">IF(ROW()&lt;4+MinObs-1,"",IFERROR((C186-AVERAGE(C$4:C186))/STDEV(C$4:C186),""))</f>
        <v>2.49953936582754</v>
      </c>
      <c r="Y186" s="26" t="n">
        <f aca="false">IF(ROW()&lt;4+MinObs-1,"",IFERROR((D186-AVERAGE(D$4:D186))/STDEV(D$4:D186),""))</f>
        <v>1.65539193663657</v>
      </c>
      <c r="Z186" s="26" t="n">
        <f aca="false">IF(ROW()&lt;4+MinObs-1,"",IFERROR((E186-AVERAGE(E$4:E186))/STDEV(E$4:E186),""))</f>
        <v>2.6868204064738</v>
      </c>
      <c r="AA186" s="26" t="n">
        <f aca="false">IF(ROW()&lt;4+MinObs-1,"",IFERROR((F186-AVERAGE(F$4:F186))/STDEV(F$4:F186),""))</f>
        <v>1.34426921701442</v>
      </c>
      <c r="AB186" s="26" t="n">
        <f aca="false">IF(ROW()&lt;4+MinObs-1,"",IFERROR((G186-AVERAGE(G$4:G186))/STDEV(G$4:G186),""))</f>
        <v>-0.786998782069656</v>
      </c>
      <c r="AC186" s="26" t="n">
        <f aca="false">IF(ROW()&lt;4+MinObs-1,"",IFERROR((H186-AVERAGE(H$4:H186))/STDEV(H$4:H186),""))</f>
        <v>1.15855457558918</v>
      </c>
      <c r="AD186" s="26" t="n">
        <f aca="false">IF(ROW()&lt;4+MinObs-1,"",IFERROR((I186-AVERAGE(I$4:I186))/STDEV(I$4:I186),""))</f>
        <v>0.620965486153723</v>
      </c>
      <c r="AE186" s="26" t="n">
        <f aca="false">IF(ROW()&lt;4+MinObs-1,"",IFERROR((J186-AVERAGE(J$4:J186))/STDEV(J$4:J186),""))</f>
        <v>2.08479732722321</v>
      </c>
      <c r="AF186" s="26" t="n">
        <f aca="false">IF(ROW()&lt;4+MinObs-1,"",IFERROR((K186-AVERAGE(K$4:K186))/STDEV(K$4:K186),""))</f>
        <v>0.00863151071358779</v>
      </c>
      <c r="AG186" s="26" t="n">
        <f aca="false">IF(ROW()&lt;4+MinObs-1,"",IFERROR((L186-AVERAGE(L$4:L186))/STDEV(L$4:L186),""))</f>
        <v>0.47154969040891</v>
      </c>
      <c r="AH186" s="26" t="n">
        <f aca="false">IF(ROW()&lt;4+MinObs-1,"",IFERROR((M186-AVERAGE(M$4:M186))/STDEV(M$4:M186),""))</f>
        <v>-1.05902437441618</v>
      </c>
      <c r="AI186" s="26" t="n">
        <f aca="false">IF(ROW()&lt;4+MinObs-1,"",IFERROR((N186-AVERAGE(N$4:N186))/STDEV(N$4:N186),""))</f>
        <v>-0.0213747406824907</v>
      </c>
      <c r="AJ186" s="26" t="n">
        <f aca="false">IF(ROW()&lt;4+MinObs-1,"",IFERROR((O186-AVERAGE(O$4:O186))/STDEV(O$4:O186),""))</f>
        <v>-0.545912559755728</v>
      </c>
      <c r="AK186" s="26" t="n">
        <f aca="false">IF(ROW()&lt;4+MinObs-1,"",IFERROR((P186-AVERAGE(P$4:P186))/STDEV(P$4:P186),""))</f>
        <v>2.15933292250231</v>
      </c>
      <c r="AL186" s="26" t="n">
        <f aca="false">IF(ROW()&lt;4+MinObs-1,"",IFERROR((Q186-AVERAGE(Q$4:Q186))/STDEV(Q$4:Q186),""))</f>
        <v>0.170581169829932</v>
      </c>
      <c r="AM186" s="26" t="n">
        <f aca="false">IF(ROW()&lt;4+MinObs-1,"",IFERROR((R186-AVERAGE(R$4:R186))/STDEV(R$4:R186),""))</f>
        <v>-0.491119398102018</v>
      </c>
      <c r="AN186" s="26" t="n">
        <f aca="false">IF(ROW()&lt;4+MinObs-1,"",IFERROR((S186-AVERAGE(S$4:S186))/STDEV(S$4:S186),""))</f>
        <v>1.38230382989531</v>
      </c>
      <c r="AO186" s="26" t="n">
        <f aca="false">IF(ROW()&lt;4+MinObs-1,"",IFERROR((T186-AVERAGE(T$4:T186))/STDEV(T$4:T186),""))</f>
        <v>0.390896168529764</v>
      </c>
      <c r="AP186" s="26" t="n">
        <f aca="false">IF(ROW()&lt;4+MinObs-1,"",IFERROR((U186-AVERAGE(U$4:U186))/STDEV(U$4:U186),""))</f>
        <v>2.7303775821926</v>
      </c>
      <c r="AQ186" s="26" t="n">
        <f aca="false">IF(ROW()&lt;4+MinObs-1,"",IFERROR((V186-AVERAGE(V$4:V186))/STDEV(V$4:V186),""))</f>
        <v>1.123167503241</v>
      </c>
      <c r="AR186" s="26" t="n">
        <f aca="false">IF(W186="",0,IF(W186&gt;=z4,w4,IF(W186&gt;=z3,w3,IF(W186&gt;=zEntry,w2,IF(AND(W186&gt;=ExitZ,AR185&gt;0),w2,0)))))</f>
        <v>0</v>
      </c>
      <c r="AS186" s="26" t="n">
        <f aca="false">IF(X186="",0,IF(X186&gt;=z4,w4,IF(X186&gt;=z3,w3,IF(X186&gt;=zEntry,w2,IF(AND(X186&gt;=ExitZ,AS185&gt;0),w2,0)))))</f>
        <v>1</v>
      </c>
      <c r="AT186" s="26" t="n">
        <f aca="false">IF(Y186="",0,IF(Y186&gt;=z4,w4,IF(Y186&gt;=z3,w3,IF(Y186&gt;=zEntry,w2,IF(AND(Y186&gt;=ExitZ,AT185&gt;0),w2,0)))))</f>
        <v>0</v>
      </c>
      <c r="AU186" s="26" t="n">
        <f aca="false">IF(Z186="",0,IF(Z186&gt;=z4,w4,IF(Z186&gt;=z3,w3,IF(Z186&gt;=zEntry,w2,IF(AND(Z186&gt;=ExitZ,AU185&gt;0),w2,0)))))</f>
        <v>1</v>
      </c>
      <c r="AV186" s="26" t="n">
        <f aca="false">IF(AA186="",0,IF(AA186&gt;=z4,w4,IF(AA186&gt;=z3,w3,IF(AA186&gt;=zEntry,w2,IF(AND(AA186&gt;=ExitZ,AV185&gt;0),w2,0)))))</f>
        <v>0</v>
      </c>
      <c r="AW186" s="26" t="n">
        <f aca="false">IF(AB186="",0,IF(AB186&gt;=z4,w4,IF(AB186&gt;=z3,w3,IF(AB186&gt;=zEntry,w2,IF(AND(AB186&gt;=ExitZ,AW185&gt;0),w2,0)))))</f>
        <v>0</v>
      </c>
      <c r="AX186" s="26" t="n">
        <f aca="false">IF(AC186="",0,IF(AC186&gt;=z4,w4,IF(AC186&gt;=z3,w3,IF(AC186&gt;=zEntry,w2,IF(AND(AC186&gt;=ExitZ,AX185&gt;0),w2,0)))))</f>
        <v>0</v>
      </c>
      <c r="AY186" s="26" t="n">
        <f aca="false">IF(AD186="",0,IF(AD186&gt;=z4,w4,IF(AD186&gt;=z3,w3,IF(AD186&gt;=zEntry,w2,IF(AND(AD186&gt;=ExitZ,AY185&gt;0),w2,0)))))</f>
        <v>0</v>
      </c>
      <c r="AZ186" s="26" t="n">
        <f aca="false">IF(AE186="",0,IF(AE186&gt;=z4,w4,IF(AE186&gt;=z3,w3,IF(AE186&gt;=zEntry,w2,IF(AND(AE186&gt;=ExitZ,AZ185&gt;0),w2,0)))))</f>
        <v>1</v>
      </c>
      <c r="BA186" s="26" t="n">
        <f aca="false">IF(AF186="",0,IF(AF186&gt;=z4,w4,IF(AF186&gt;=z3,w3,IF(AF186&gt;=zEntry,w2,IF(AND(AF186&gt;=ExitZ,BA185&gt;0),w2,0)))))</f>
        <v>0</v>
      </c>
      <c r="BB186" s="26" t="n">
        <f aca="false">IF(AG186="",0,IF(AG186&gt;=z4,w4,IF(AG186&gt;=z3,w3,IF(AG186&gt;=zEntry,w2,IF(AND(AG186&gt;=ExitZ,BB185&gt;0),w2,0)))))</f>
        <v>0</v>
      </c>
      <c r="BC186" s="26" t="n">
        <f aca="false">IF(AH186="",0,IF(AH186&gt;=z4,w4,IF(AH186&gt;=z3,w3,IF(AH186&gt;=zEntry,w2,IF(AND(AH186&gt;=ExitZ,BC185&gt;0),w2,0)))))</f>
        <v>0</v>
      </c>
      <c r="BD186" s="26" t="n">
        <f aca="false">IF(AI186="",0,IF(AI186&gt;=z4,w4,IF(AI186&gt;=z3,w3,IF(AI186&gt;=zEntry,w2,IF(AND(AI186&gt;=ExitZ,BD185&gt;0),w2,0)))))</f>
        <v>0</v>
      </c>
      <c r="BE186" s="26" t="n">
        <f aca="false">IF(AJ186="",0,IF(AJ186&gt;=z4,w4,IF(AJ186&gt;=z3,w3,IF(AJ186&gt;=zEntry,w2,IF(AND(AJ186&gt;=ExitZ,BE185&gt;0),w2,0)))))</f>
        <v>0</v>
      </c>
      <c r="BF186" s="26" t="n">
        <f aca="false">IF(AK186="",0,IF(AK186&gt;=z4,w4,IF(AK186&gt;=z3,w3,IF(AK186&gt;=zEntry,w2,IF(AND(AK186&gt;=ExitZ,BF185&gt;0),w2,0)))))</f>
        <v>1</v>
      </c>
      <c r="BG186" s="26" t="n">
        <f aca="false">IF(AL186="",0,IF(AL186&gt;=z4,w4,IF(AL186&gt;=z3,w3,IF(AL186&gt;=zEntry,w2,IF(AND(AL186&gt;=ExitZ,BG185&gt;0),w2,0)))))</f>
        <v>0</v>
      </c>
      <c r="BH186" s="26" t="n">
        <f aca="false">IF(AM186="",0,IF(AM186&gt;=z4,w4,IF(AM186&gt;=z3,w3,IF(AM186&gt;=zEntry,w2,IF(AND(AM186&gt;=ExitZ,BH185&gt;0),w2,0)))))</f>
        <v>0</v>
      </c>
      <c r="BI186" s="26" t="n">
        <f aca="false">IF(AN186="",0,IF(AN186&gt;=z4,w4,IF(AN186&gt;=z3,w3,IF(AN186&gt;=zEntry,w2,IF(AND(AN186&gt;=ExitZ,BI185&gt;0),w2,0)))))</f>
        <v>0</v>
      </c>
      <c r="BJ186" s="26" t="n">
        <f aca="false">IF(AO186="",0,IF(AO186&gt;=z4,w4,IF(AO186&gt;=z3,w3,IF(AO186&gt;=zEntry,w2,IF(AND(AO186&gt;=ExitZ,BJ185&gt;0),w2,0)))))</f>
        <v>0</v>
      </c>
      <c r="BK186" s="26" t="n">
        <f aca="false">IF(AP186="",0,IF(AP186&gt;=z4,w4,IF(AP186&gt;=z3,w3,IF(AP186&gt;=zEntry,w2,IF(AND(AP186&gt;=ExitZ,BK185&gt;0),w2,0)))))</f>
        <v>1</v>
      </c>
      <c r="BL186" s="26" t="n">
        <f aca="false">IF(AQ186="",0,IF(AQ186&gt;=z4,w4,IF(AQ186&gt;=z3,w3,IF(AQ186&gt;=zEntry,w2,IF(AND(AQ186&gt;=ExitZ,BL185&gt;0),w2,0)))))</f>
        <v>0</v>
      </c>
      <c r="BM186" s="23" t="n">
        <f aca="false">IF(Rates_Data!AD185&gt;=Rates_Data!AE185,Rates_Data!AK186-Rates_Data!AL186,Rates_Data!AL186-Rates_Data!AK186)</f>
        <v>-0.004617</v>
      </c>
      <c r="BN186" s="23" t="n">
        <f aca="false">IF(Rates_Data!AD185&gt;=Rates_Data!AF185,Rates_Data!AK186-Rates_Data!AM186,Rates_Data!AM186-Rates_Data!AK186)</f>
        <v>0.00152</v>
      </c>
      <c r="BO186" s="23" t="n">
        <f aca="false">IF(Rates_Data!AD185&gt;=Rates_Data!AG185,Rates_Data!AK186-Rates_Data!AN186,Rates_Data!AN186-Rates_Data!AK186)</f>
        <v>-0.000152</v>
      </c>
      <c r="BP186" s="23" t="n">
        <f aca="false">IF(Rates_Data!AD185&gt;=Rates_Data!AH185,Rates_Data!AK186-Rates_Data!AO186,Rates_Data!AO186-Rates_Data!AK186)</f>
        <v>-0.004389</v>
      </c>
      <c r="BQ186" s="23" t="n">
        <f aca="false">IF(Rates_Data!AD185&gt;=Rates_Data!AI185,Rates_Data!AK186-Rates_Data!AP186,Rates_Data!AP186-Rates_Data!AK186)</f>
        <v>-0.003762</v>
      </c>
      <c r="BR186" s="23" t="n">
        <f aca="false">IF(Rates_Data!AD185&gt;=Rates_Data!AJ185,Rates_Data!AK186-Rates_Data!AQ186,Rates_Data!AQ186-Rates_Data!AK186)</f>
        <v>-0.00258399999999999</v>
      </c>
      <c r="BS186" s="23" t="n">
        <f aca="false">IF(Rates_Data!AE185&gt;=Rates_Data!AF185,Rates_Data!AL186-Rates_Data!AM186,Rates_Data!AM186-Rates_Data!AL186)</f>
        <v>0.006137</v>
      </c>
      <c r="BT186" s="23" t="n">
        <f aca="false">IF(Rates_Data!AE185&gt;=Rates_Data!AG185,Rates_Data!AL186-Rates_Data!AN186,Rates_Data!AN186-Rates_Data!AL186)</f>
        <v>0.004465</v>
      </c>
      <c r="BU186" s="23" t="n">
        <f aca="false">IF(Rates_Data!AE185&gt;=Rates_Data!AH185,Rates_Data!AL186-Rates_Data!AO186,Rates_Data!AO186-Rates_Data!AL186)</f>
        <v>0.000228</v>
      </c>
      <c r="BV186" s="23" t="n">
        <f aca="false">IF(Rates_Data!AE185&gt;=Rates_Data!AI185,Rates_Data!AL186-Rates_Data!AP186,Rates_Data!AP186-Rates_Data!AL186)</f>
        <v>0.000854999999999999</v>
      </c>
      <c r="BW186" s="23" t="n">
        <f aca="false">IF(Rates_Data!AE185&gt;=Rates_Data!AJ185,Rates_Data!AL186-Rates_Data!AQ186,Rates_Data!AQ186-Rates_Data!AL186)</f>
        <v>-0.002033</v>
      </c>
      <c r="BX186" s="23" t="n">
        <f aca="false">IF(Rates_Data!AF185&gt;=Rates_Data!AG185,Rates_Data!AM186-Rates_Data!AN186,Rates_Data!AN186-Rates_Data!AM186)</f>
        <v>0.001672</v>
      </c>
      <c r="BY186" s="23" t="n">
        <f aca="false">IF(Rates_Data!AF185&gt;=Rates_Data!AH185,Rates_Data!AM186-Rates_Data!AO186,Rates_Data!AO186-Rates_Data!AM186)</f>
        <v>0.005909</v>
      </c>
      <c r="BZ186" s="23" t="n">
        <f aca="false">IF(Rates_Data!AF185&gt;=Rates_Data!AI185,Rates_Data!AM186-Rates_Data!AP186,Rates_Data!AP186-Rates_Data!AM186)</f>
        <v>0.005282</v>
      </c>
      <c r="CA186" s="23" t="n">
        <f aca="false">IF(Rates_Data!AF185&gt;=Rates_Data!AJ185,Rates_Data!AM186-Rates_Data!AQ186,Rates_Data!AQ186-Rates_Data!AM186)</f>
        <v>0.004104</v>
      </c>
      <c r="CB186" s="23" t="n">
        <f aca="false">IF(Rates_Data!AG185&gt;=Rates_Data!AH185,Rates_Data!AN186-Rates_Data!AO186,Rates_Data!AO186-Rates_Data!AN186)</f>
        <v>-0.004237</v>
      </c>
      <c r="CC186" s="23" t="n">
        <f aca="false">IF(Rates_Data!AG185&gt;=Rates_Data!AI185,Rates_Data!AN186-Rates_Data!AP186,Rates_Data!AP186-Rates_Data!AN186)</f>
        <v>0.00361</v>
      </c>
      <c r="CD186" s="23" t="n">
        <f aca="false">IF(Rates_Data!AG185&gt;=Rates_Data!AJ185,Rates_Data!AN186-Rates_Data!AQ186,Rates_Data!AQ186-Rates_Data!AN186)</f>
        <v>0.00243199999999999</v>
      </c>
      <c r="CE186" s="23" t="n">
        <f aca="false">IF(Rates_Data!AH185&gt;=Rates_Data!AI185,Rates_Data!AO186-Rates_Data!AP186,Rates_Data!AP186-Rates_Data!AO186)</f>
        <v>-0.000626999999999999</v>
      </c>
      <c r="CF186" s="23" t="n">
        <f aca="false">IF(Rates_Data!AH185&gt;=Rates_Data!AJ185,Rates_Data!AO186-Rates_Data!AQ186,Rates_Data!AQ186-Rates_Data!AO186)</f>
        <v>-0.001805</v>
      </c>
      <c r="CG186" s="23" t="n">
        <f aca="false">IF(Rates_Data!AI185&gt;=Rates_Data!AJ185,Rates_Data!AP186-Rates_Data!AQ186,Rates_Data!AQ186-Rates_Data!AP186)</f>
        <v>-0.00117800000000001</v>
      </c>
      <c r="CH186" s="27" t="n">
        <f aca="false">IF(ROW()&lt;4+VolLB,"",STDEV(INDEX($BM:$BM,ROW()-VolLB+1):INDEX($BM:$BM,ROW()))*SQRT(12))</f>
        <v>0.0224909083040872</v>
      </c>
      <c r="CI186" s="27" t="n">
        <f aca="false">IF(ROW()&lt;4+VolLB,"",STDEV(INDEX($BN:$BN,ROW()-VolLB+1):INDEX($BN:$BN,ROW()))*SQRT(12))</f>
        <v>0.0203498469611655</v>
      </c>
      <c r="CJ186" s="27" t="n">
        <f aca="false">IF(ROW()&lt;4+VolLB,"",STDEV(INDEX($BO:$BO,ROW()-VolLB+1):INDEX($BO:$BO,ROW()))*SQRT(12))</f>
        <v>0.0194347670644034</v>
      </c>
      <c r="CK186" s="27" t="n">
        <f aca="false">IF(ROW()&lt;4+VolLB,"",STDEV(INDEX($BP:$BP,ROW()-VolLB+1):INDEX($BP:$BP,ROW()))*SQRT(12))</f>
        <v>0.0227969075402783</v>
      </c>
      <c r="CL186" s="27" t="n">
        <f aca="false">IF(ROW()&lt;4+VolLB,"",STDEV(INDEX($BQ:$BQ,ROW()-VolLB+1):INDEX($BQ:$BQ,ROW()))*SQRT(12))</f>
        <v>0.0229287900345312</v>
      </c>
      <c r="CM186" s="27" t="n">
        <f aca="false">IF(ROW()&lt;4+VolLB,"",STDEV(INDEX($BR:$BR,ROW()-VolLB+1):INDEX($BR:$BR,ROW()))*SQRT(12))</f>
        <v>0.0235485974596001</v>
      </c>
      <c r="CN186" s="27" t="n">
        <f aca="false">IF(ROW()&lt;4+VolLB,"",STDEV(INDEX($BS:$BS,ROW()-VolLB+1):INDEX($BS:$BS,ROW()))*SQRT(12))</f>
        <v>0.0214442944177744</v>
      </c>
      <c r="CO186" s="27" t="n">
        <f aca="false">IF(ROW()&lt;4+VolLB,"",STDEV(INDEX($BT:$BT,ROW()-VolLB+1):INDEX($BT:$BT,ROW()))*SQRT(12))</f>
        <v>0.020095691930409</v>
      </c>
      <c r="CP186" s="27" t="n">
        <f aca="false">IF(ROW()&lt;4+VolLB,"",STDEV(INDEX($BU:$BU,ROW()-VolLB+1):INDEX($BU:$BU,ROW()))*SQRT(12))</f>
        <v>0.0224440736008417</v>
      </c>
      <c r="CQ186" s="27" t="n">
        <f aca="false">IF(ROW()&lt;4+VolLB,"",STDEV(INDEX($BV:$BV,ROW()-VolLB+1):INDEX($BV:$BV,ROW()))*SQRT(12))</f>
        <v>0.0165424497232913</v>
      </c>
      <c r="CR186" s="27" t="n">
        <f aca="false">IF(ROW()&lt;4+VolLB,"",STDEV(INDEX($BW:$BW,ROW()-VolLB+1):INDEX($BW:$BW,ROW()))*SQRT(12))</f>
        <v>0.0201732700626113</v>
      </c>
      <c r="CS186" s="27" t="n">
        <f aca="false">IF(ROW()&lt;4+VolLB,"",STDEV(INDEX($BX:$BX,ROW()-VolLB+1):INDEX($BX:$BX,ROW()))*SQRT(12))</f>
        <v>0.0193445349447479</v>
      </c>
      <c r="CT186" s="27" t="n">
        <f aca="false">IF(ROW()&lt;4+VolLB,"",STDEV(INDEX($BY:$BY,ROW()-VolLB+1):INDEX($BY:$BY,ROW()))*SQRT(12))</f>
        <v>0.0237632888993566</v>
      </c>
      <c r="CU186" s="27" t="n">
        <f aca="false">IF(ROW()&lt;4+VolLB,"",STDEV(INDEX($BZ:$BZ,ROW()-VolLB+1):INDEX($BZ:$BZ,ROW()))*SQRT(12))</f>
        <v>0.0218536360535702</v>
      </c>
      <c r="CV186" s="27" t="n">
        <f aca="false">IF(ROW()&lt;4+VolLB,"",STDEV(INDEX($CA:$CA,ROW()-VolLB+1):INDEX($CA:$CA,ROW()))*SQRT(12))</f>
        <v>0.0250900307069599</v>
      </c>
      <c r="CW186" s="27" t="n">
        <f aca="false">IF(ROW()&lt;4+VolLB,"",STDEV(INDEX($CB:$CB,ROW()-VolLB+1):INDEX($CB:$CB,ROW()))*SQRT(12))</f>
        <v>0.0196345283998805</v>
      </c>
      <c r="CX186" s="27" t="n">
        <f aca="false">IF(ROW()&lt;4+VolLB,"",STDEV(INDEX($CC:$CC,ROW()-VolLB+1):INDEX($CC:$CC,ROW()))*SQRT(12))</f>
        <v>0.0177963998082009</v>
      </c>
      <c r="CY186" s="27" t="n">
        <f aca="false">IF(ROW()&lt;4+VolLB,"",STDEV(INDEX($CD:$CD,ROW()-VolLB+1):INDEX($CD:$CD,ROW()))*SQRT(12))</f>
        <v>0.0153325491820195</v>
      </c>
      <c r="CZ186" s="27" t="n">
        <f aca="false">IF(ROW()&lt;4+VolLB,"",STDEV(INDEX($CE:$CE,ROW()-VolLB+1):INDEX($CE:$CE,ROW()))*SQRT(12))</f>
        <v>0.0218485196020234</v>
      </c>
      <c r="DA186" s="27" t="n">
        <f aca="false">IF(ROW()&lt;4+VolLB,"",STDEV(INDEX($CF:$CF,ROW()-VolLB+1):INDEX($CF:$CF,ROW()))*SQRT(12))</f>
        <v>0.0170388538302205</v>
      </c>
      <c r="DB186" s="27" t="n">
        <f aca="false">IF(ROW()&lt;4+VolLB,"",STDEV(INDEX($CG:$CG,ROW()-VolLB+1):INDEX($CG:$CG,ROW()))*SQRT(12))</f>
        <v>0.0193762698931303</v>
      </c>
      <c r="DC186" s="26" t="n">
        <f aca="false">IF(OR(AR186=0,CH186="",CH186=0),0,AR186*MIN(MaxScal,TgtVol/CH186))</f>
        <v>0</v>
      </c>
      <c r="DD186" s="26" t="n">
        <f aca="false">IF(OR(AS186=0,CI186="",CI186=0),0,AS186*MIN(MaxScal,TgtVol/CI186))</f>
        <v>0.982808373850028</v>
      </c>
      <c r="DE186" s="26" t="n">
        <f aca="false">IF(OR(AT186=0,CJ186="",CJ186=0),0,AT186*MIN(MaxScal,TgtVol/CJ186))</f>
        <v>0</v>
      </c>
      <c r="DF186" s="26" t="n">
        <f aca="false">IF(OR(AU186=0,CK186="",CK186=0),0,AU186*MIN(MaxScal,TgtVol/CK186))</f>
        <v>0.877311975962675</v>
      </c>
      <c r="DG186" s="26" t="n">
        <f aca="false">IF(OR(AV186=0,CL186="",CL186=0),0,AV186*MIN(MaxScal,TgtVol/CL186))</f>
        <v>0</v>
      </c>
      <c r="DH186" s="26" t="n">
        <f aca="false">IF(OR(AW186=0,CM186="",CM186=0),0,AW186*MIN(MaxScal,TgtVol/CM186))</f>
        <v>0</v>
      </c>
      <c r="DI186" s="26" t="n">
        <f aca="false">IF(OR(AX186=0,CN186="",CN186=0),0,AX186*MIN(MaxScal,TgtVol/CN186))</f>
        <v>0</v>
      </c>
      <c r="DJ186" s="26" t="n">
        <f aca="false">IF(OR(AY186=0,CO186="",CO186=0),0,AY186*MIN(MaxScal,TgtVol/CO186))</f>
        <v>0</v>
      </c>
      <c r="DK186" s="26" t="n">
        <f aca="false">IF(OR(AZ186=0,CP186="",CP186=0),0,AZ186*MIN(MaxScal,TgtVol/CP186))</f>
        <v>0.891103832383171</v>
      </c>
      <c r="DL186" s="26" t="n">
        <f aca="false">IF(OR(BA186=0,CQ186="",CQ186=0),0,BA186*MIN(MaxScal,TgtVol/CQ186))</f>
        <v>0</v>
      </c>
      <c r="DM186" s="26" t="n">
        <f aca="false">IF(OR(BB186=0,CR186="",CR186=0),0,BB186*MIN(MaxScal,TgtVol/CR186))</f>
        <v>0</v>
      </c>
      <c r="DN186" s="26" t="n">
        <f aca="false">IF(OR(BC186=0,CS186="",CS186=0),0,BC186*MIN(MaxScal,TgtVol/CS186))</f>
        <v>0</v>
      </c>
      <c r="DO186" s="26" t="n">
        <f aca="false">IF(OR(BD186=0,CT186="",CT186=0),0,BD186*MIN(MaxScal,TgtVol/CT186))</f>
        <v>0</v>
      </c>
      <c r="DP186" s="26" t="n">
        <f aca="false">IF(OR(BE186=0,CU186="",CU186=0),0,BE186*MIN(MaxScal,TgtVol/CU186))</f>
        <v>0</v>
      </c>
      <c r="DQ186" s="26" t="n">
        <f aca="false">IF(OR(BF186=0,CV186="",CV186=0),0,BF186*MIN(MaxScal,TgtVol/CV186))</f>
        <v>0.797129355224426</v>
      </c>
      <c r="DR186" s="26" t="n">
        <f aca="false">IF(OR(BG186=0,CW186="",CW186=0),0,BG186*MIN(MaxScal,TgtVol/CW186))</f>
        <v>0</v>
      </c>
      <c r="DS186" s="26" t="n">
        <f aca="false">IF(OR(BH186=0,CX186="",CX186=0),0,BH186*MIN(MaxScal,TgtVol/CX186))</f>
        <v>0</v>
      </c>
      <c r="DT186" s="26" t="n">
        <f aca="false">IF(OR(BI186=0,CY186="",CY186=0),0,BI186*MIN(MaxScal,TgtVol/CY186))</f>
        <v>0</v>
      </c>
      <c r="DU186" s="26" t="n">
        <f aca="false">IF(OR(BJ186=0,CZ186="",CZ186=0),0,BJ186*MIN(MaxScal,TgtVol/CZ186))</f>
        <v>0</v>
      </c>
      <c r="DV186" s="26" t="n">
        <f aca="false">IF(OR(BK186=0,DA186="",DA186=0),0,BK186*MIN(MaxScal,TgtVol/DA186))</f>
        <v>1.17378787325046</v>
      </c>
      <c r="DW186" s="26" t="n">
        <f aca="false">IF(OR(BL186=0,DB186="",DB186=0),0,BL186*MIN(MaxScal,TgtVol/DB186))</f>
        <v>0</v>
      </c>
      <c r="DX186" s="28" t="n">
        <f aca="false">IFERROR(DC185*BM186,"")</f>
        <v>-0</v>
      </c>
      <c r="DY186" s="28" t="n">
        <f aca="false">IFERROR(DD185*BN186,"")</f>
        <v>0.0022390172187976</v>
      </c>
      <c r="DZ186" s="28" t="n">
        <f aca="false">IFERROR(DE185*BO186,"")</f>
        <v>-0.000156365429421481</v>
      </c>
      <c r="EA186" s="28" t="n">
        <f aca="false">IFERROR(DF185*BP186,"")</f>
        <v>-0.00379369740305309</v>
      </c>
      <c r="EB186" s="28" t="n">
        <f aca="false">IFERROR(DG185*BQ186,"")</f>
        <v>-0</v>
      </c>
      <c r="EC186" s="28" t="n">
        <f aca="false">IFERROR(DH185*BR186,"")</f>
        <v>-0</v>
      </c>
      <c r="ED186" s="28" t="n">
        <f aca="false">IFERROR(DI185*BS186,"")</f>
        <v>0.00576215800073593</v>
      </c>
      <c r="EE186" s="28" t="n">
        <f aca="false">IFERROR(DJ185*BT186,"")</f>
        <v>0</v>
      </c>
      <c r="EF186" s="28" t="n">
        <f aca="false">IFERROR(DK185*BU186,"")</f>
        <v>0</v>
      </c>
      <c r="EG186" s="28" t="n">
        <f aca="false">IFERROR(DL185*BV186,"")</f>
        <v>0</v>
      </c>
      <c r="EH186" s="28" t="n">
        <f aca="false">IFERROR(DM185*BW186,"")</f>
        <v>-0</v>
      </c>
      <c r="EI186" s="28" t="n">
        <f aca="false">IFERROR(DN185*BX186,"")</f>
        <v>0</v>
      </c>
      <c r="EJ186" s="28" t="n">
        <f aca="false">IFERROR(DO185*BY186,"")</f>
        <v>0</v>
      </c>
      <c r="EK186" s="28" t="n">
        <f aca="false">IFERROR(DP185*BZ186,"")</f>
        <v>0</v>
      </c>
      <c r="EL186" s="28" t="n">
        <f aca="false">IFERROR(DQ185*CA186,"")</f>
        <v>0.00326840773859447</v>
      </c>
      <c r="EM186" s="28" t="n">
        <f aca="false">IFERROR(DR185*CB186,"")</f>
        <v>-0</v>
      </c>
      <c r="EN186" s="28" t="n">
        <f aca="false">IFERROR(DS185*CC186,"")</f>
        <v>0</v>
      </c>
      <c r="EO186" s="28" t="n">
        <f aca="false">IFERROR(DT185*CD186,"")</f>
        <v>0</v>
      </c>
      <c r="EP186" s="28" t="n">
        <f aca="false">IFERROR(DU185*CE186,"")</f>
        <v>-0</v>
      </c>
      <c r="EQ186" s="28" t="n">
        <f aca="false">IFERROR(DV185*CF186,"")</f>
        <v>-0</v>
      </c>
      <c r="ER186" s="28" t="n">
        <f aca="false">IFERROR(DW185*CG186,"")</f>
        <v>-0</v>
      </c>
      <c r="ES186" s="28" t="n">
        <f aca="false">IF(ROW()=4,"",SUM(DX186:ER186))</f>
        <v>0.00731952012565342</v>
      </c>
      <c r="ET186" s="29" t="n">
        <f aca="false">COUNTIF(AR186:BL186,"&gt;0")</f>
        <v>5</v>
      </c>
    </row>
    <row r="187" customFormat="false" ht="15" hidden="false" customHeight="false" outlineLevel="0" collapsed="false">
      <c r="A187" s="19" t="n">
        <v>43585</v>
      </c>
      <c r="B187" s="23" t="n">
        <f aca="false">ABS(Rates_Data!AD187-Rates_Data!AE187)</f>
        <v>0.713782608695652</v>
      </c>
      <c r="C187" s="23" t="n">
        <f aca="false">ABS(Rates_Data!AD187-Rates_Data!AF187)</f>
        <v>0.811695652173913</v>
      </c>
      <c r="D187" s="23" t="n">
        <f aca="false">ABS(Rates_Data!AD187-Rates_Data!AG187)</f>
        <v>1.08304347826087</v>
      </c>
      <c r="E187" s="23" t="n">
        <f aca="false">ABS(Rates_Data!AD187-Rates_Data!AH187)</f>
        <v>1.48120652173913</v>
      </c>
      <c r="F187" s="23" t="n">
        <f aca="false">ABS(Rates_Data!AD187-Rates_Data!AI187)</f>
        <v>1.04057608695652</v>
      </c>
      <c r="G187" s="23" t="n">
        <f aca="false">ABS(Rates_Data!AD187-Rates_Data!AJ187)</f>
        <v>0.095684782608696</v>
      </c>
      <c r="H187" s="23" t="n">
        <f aca="false">ABS(Rates_Data!AE187-Rates_Data!AF187)</f>
        <v>0.0979130434782611</v>
      </c>
      <c r="I187" s="23" t="n">
        <f aca="false">ABS(Rates_Data!AE187-Rates_Data!AG187)</f>
        <v>0.369260869565218</v>
      </c>
      <c r="J187" s="23" t="n">
        <f aca="false">ABS(Rates_Data!AE187-Rates_Data!AH187)</f>
        <v>0.767423913043478</v>
      </c>
      <c r="K187" s="23" t="n">
        <f aca="false">ABS(Rates_Data!AE187-Rates_Data!AI187)</f>
        <v>0.32679347826087</v>
      </c>
      <c r="L187" s="23" t="n">
        <f aca="false">ABS(Rates_Data!AE187-Rates_Data!AJ187)</f>
        <v>0.809467391304348</v>
      </c>
      <c r="M187" s="23" t="n">
        <f aca="false">ABS(Rates_Data!AF187-Rates_Data!AG187)</f>
        <v>0.271347826086957</v>
      </c>
      <c r="N187" s="23" t="n">
        <f aca="false">ABS(Rates_Data!AF187-Rates_Data!AH187)</f>
        <v>0.669510869565217</v>
      </c>
      <c r="O187" s="23" t="n">
        <f aca="false">ABS(Rates_Data!AF187-Rates_Data!AI187)</f>
        <v>0.228880434782609</v>
      </c>
      <c r="P187" s="23" t="n">
        <f aca="false">ABS(Rates_Data!AF187-Rates_Data!AJ187)</f>
        <v>0.907380434782609</v>
      </c>
      <c r="Q187" s="23" t="n">
        <f aca="false">ABS(Rates_Data!AG187-Rates_Data!AH187)</f>
        <v>0.39816304347826</v>
      </c>
      <c r="R187" s="23" t="n">
        <f aca="false">ABS(Rates_Data!AG187-Rates_Data!AI187)</f>
        <v>0.042467391304348</v>
      </c>
      <c r="S187" s="23" t="n">
        <f aca="false">ABS(Rates_Data!AG187-Rates_Data!AJ187)</f>
        <v>1.17872826086957</v>
      </c>
      <c r="T187" s="23" t="n">
        <f aca="false">ABS(Rates_Data!AH187-Rates_Data!AI187)</f>
        <v>0.440630434782608</v>
      </c>
      <c r="U187" s="23" t="n">
        <f aca="false">ABS(Rates_Data!AH187-Rates_Data!AJ187)</f>
        <v>1.57689130434783</v>
      </c>
      <c r="V187" s="23" t="n">
        <f aca="false">ABS(Rates_Data!AI187-Rates_Data!AJ187)</f>
        <v>1.13626086956522</v>
      </c>
      <c r="W187" s="26" t="n">
        <f aca="false">IF(ROW()&lt;4+MinObs-1,"",IFERROR((B187-AVERAGE(B$4:B187))/STDEV(B$4:B187),""))</f>
        <v>1.02355446118431</v>
      </c>
      <c r="X187" s="26" t="n">
        <f aca="false">IF(ROW()&lt;4+MinObs-1,"",IFERROR((C187-AVERAGE(C$4:C187))/STDEV(C$4:C187),""))</f>
        <v>1.07013065138017</v>
      </c>
      <c r="Y187" s="26" t="n">
        <f aca="false">IF(ROW()&lt;4+MinObs-1,"",IFERROR((D187-AVERAGE(D$4:D187))/STDEV(D$4:D187),""))</f>
        <v>1.13585299885113</v>
      </c>
      <c r="Z187" s="26" t="n">
        <f aca="false">IF(ROW()&lt;4+MinObs-1,"",IFERROR((E187-AVERAGE(E$4:E187))/STDEV(E$4:E187),""))</f>
        <v>1.9423397078407</v>
      </c>
      <c r="AA187" s="26" t="n">
        <f aca="false">IF(ROW()&lt;4+MinObs-1,"",IFERROR((F187-AVERAGE(F$4:F187))/STDEV(F$4:F187),""))</f>
        <v>1.27040168492118</v>
      </c>
      <c r="AB187" s="26" t="n">
        <f aca="false">IF(ROW()&lt;4+MinObs-1,"",IFERROR((G187-AVERAGE(G$4:G187))/STDEV(G$4:G187),""))</f>
        <v>-1.03709646135362</v>
      </c>
      <c r="AC187" s="26" t="n">
        <f aca="false">IF(ROW()&lt;4+MinObs-1,"",IFERROR((H187-AVERAGE(H$4:H187))/STDEV(H$4:H187),""))</f>
        <v>-0.955457644607853</v>
      </c>
      <c r="AD187" s="26" t="n">
        <f aca="false">IF(ROW()&lt;4+MinObs-1,"",IFERROR((I187-AVERAGE(I$4:I187))/STDEV(I$4:I187),""))</f>
        <v>-0.203501922474028</v>
      </c>
      <c r="AE187" s="26" t="n">
        <f aca="false">IF(ROW()&lt;4+MinObs-1,"",IFERROR((J187-AVERAGE(J$4:J187))/STDEV(J$4:J187),""))</f>
        <v>0.850002432193134</v>
      </c>
      <c r="AF187" s="26" t="n">
        <f aca="false">IF(ROW()&lt;4+MinObs-1,"",IFERROR((K187-AVERAGE(K$4:K187))/STDEV(K$4:K187),""))</f>
        <v>-0.293155848518408</v>
      </c>
      <c r="AG187" s="26" t="n">
        <f aca="false">IF(ROW()&lt;4+MinObs-1,"",IFERROR((L187-AVERAGE(L$4:L187))/STDEV(L$4:L187),""))</f>
        <v>0.471199228095275</v>
      </c>
      <c r="AH187" s="26" t="n">
        <f aca="false">IF(ROW()&lt;4+MinObs-1,"",IFERROR((M187-AVERAGE(M$4:M187))/STDEV(M$4:M187),""))</f>
        <v>-0.426604316809623</v>
      </c>
      <c r="AI187" s="26" t="n">
        <f aca="false">IF(ROW()&lt;4+MinObs-1,"",IFERROR((N187-AVERAGE(N$4:N187))/STDEV(N$4:N187),""))</f>
        <v>0.549511448971723</v>
      </c>
      <c r="AJ187" s="26" t="n">
        <f aca="false">IF(ROW()&lt;4+MinObs-1,"",IFERROR((O187-AVERAGE(O$4:O187))/STDEV(O$4:O187),""))</f>
        <v>-0.651978289305236</v>
      </c>
      <c r="AK187" s="26" t="n">
        <f aca="false">IF(ROW()&lt;4+MinObs-1,"",IFERROR((P187-AVERAGE(P$4:P187))/STDEV(P$4:P187),""))</f>
        <v>0.774418283204207</v>
      </c>
      <c r="AL187" s="26" t="n">
        <f aca="false">IF(ROW()&lt;4+MinObs-1,"",IFERROR((Q187-AVERAGE(Q$4:Q187))/STDEV(Q$4:Q187),""))</f>
        <v>-0.0226010145669525</v>
      </c>
      <c r="AM187" s="26" t="n">
        <f aca="false">IF(ROW()&lt;4+MinObs-1,"",IFERROR((R187-AVERAGE(R$4:R187))/STDEV(R$4:R187),""))</f>
        <v>-0.99179787152353</v>
      </c>
      <c r="AN187" s="26" t="n">
        <f aca="false">IF(ROW()&lt;4+MinObs-1,"",IFERROR((S187-AVERAGE(S$4:S187))/STDEV(S$4:S187),""))</f>
        <v>0.750844765270827</v>
      </c>
      <c r="AO187" s="26" t="n">
        <f aca="false">IF(ROW()&lt;4+MinObs-1,"",IFERROR((T187-AVERAGE(T$4:T187))/STDEV(T$4:T187),""))</f>
        <v>-0.367830127390432</v>
      </c>
      <c r="AP187" s="26" t="n">
        <f aca="false">IF(ROW()&lt;4+MinObs-1,"",IFERROR((U187-AVERAGE(U$4:U187))/STDEV(U$4:U187),""))</f>
        <v>1.79773580064829</v>
      </c>
      <c r="AQ187" s="26" t="n">
        <f aca="false">IF(ROW()&lt;4+MinObs-1,"",IFERROR((V187-AVERAGE(V$4:V187))/STDEV(V$4:V187),""))</f>
        <v>0.900023219659995</v>
      </c>
      <c r="AR187" s="26" t="n">
        <f aca="false">IF(W187="",0,IF(W187&gt;=z4,w4,IF(W187&gt;=z3,w3,IF(W187&gt;=zEntry,w2,IF(AND(W187&gt;=ExitZ,AR186&gt;0),w2,0)))))</f>
        <v>0</v>
      </c>
      <c r="AS187" s="26" t="n">
        <f aca="false">IF(X187="",0,IF(X187&gt;=z4,w4,IF(X187&gt;=z3,w3,IF(X187&gt;=zEntry,w2,IF(AND(X187&gt;=ExitZ,AS186&gt;0),w2,0)))))</f>
        <v>0</v>
      </c>
      <c r="AT187" s="26" t="n">
        <f aca="false">IF(Y187="",0,IF(Y187&gt;=z4,w4,IF(Y187&gt;=z3,w3,IF(Y187&gt;=zEntry,w2,IF(AND(Y187&gt;=ExitZ,AT186&gt;0),w2,0)))))</f>
        <v>0</v>
      </c>
      <c r="AU187" s="26" t="n">
        <f aca="false">IF(Z187="",0,IF(Z187&gt;=z4,w4,IF(Z187&gt;=z3,w3,IF(Z187&gt;=zEntry,w2,IF(AND(Z187&gt;=ExitZ,AU186&gt;0),w2,0)))))</f>
        <v>0</v>
      </c>
      <c r="AV187" s="26" t="n">
        <f aca="false">IF(AA187="",0,IF(AA187&gt;=z4,w4,IF(AA187&gt;=z3,w3,IF(AA187&gt;=zEntry,w2,IF(AND(AA187&gt;=ExitZ,AV186&gt;0),w2,0)))))</f>
        <v>0</v>
      </c>
      <c r="AW187" s="26" t="n">
        <f aca="false">IF(AB187="",0,IF(AB187&gt;=z4,w4,IF(AB187&gt;=z3,w3,IF(AB187&gt;=zEntry,w2,IF(AND(AB187&gt;=ExitZ,AW186&gt;0),w2,0)))))</f>
        <v>0</v>
      </c>
      <c r="AX187" s="26" t="n">
        <f aca="false">IF(AC187="",0,IF(AC187&gt;=z4,w4,IF(AC187&gt;=z3,w3,IF(AC187&gt;=zEntry,w2,IF(AND(AC187&gt;=ExitZ,AX186&gt;0),w2,0)))))</f>
        <v>0</v>
      </c>
      <c r="AY187" s="26" t="n">
        <f aca="false">IF(AD187="",0,IF(AD187&gt;=z4,w4,IF(AD187&gt;=z3,w3,IF(AD187&gt;=zEntry,w2,IF(AND(AD187&gt;=ExitZ,AY186&gt;0),w2,0)))))</f>
        <v>0</v>
      </c>
      <c r="AZ187" s="26" t="n">
        <f aca="false">IF(AE187="",0,IF(AE187&gt;=z4,w4,IF(AE187&gt;=z3,w3,IF(AE187&gt;=zEntry,w2,IF(AND(AE187&gt;=ExitZ,AZ186&gt;0),w2,0)))))</f>
        <v>0</v>
      </c>
      <c r="BA187" s="26" t="n">
        <f aca="false">IF(AF187="",0,IF(AF187&gt;=z4,w4,IF(AF187&gt;=z3,w3,IF(AF187&gt;=zEntry,w2,IF(AND(AF187&gt;=ExitZ,BA186&gt;0),w2,0)))))</f>
        <v>0</v>
      </c>
      <c r="BB187" s="26" t="n">
        <f aca="false">IF(AG187="",0,IF(AG187&gt;=z4,w4,IF(AG187&gt;=z3,w3,IF(AG187&gt;=zEntry,w2,IF(AND(AG187&gt;=ExitZ,BB186&gt;0),w2,0)))))</f>
        <v>0</v>
      </c>
      <c r="BC187" s="26" t="n">
        <f aca="false">IF(AH187="",0,IF(AH187&gt;=z4,w4,IF(AH187&gt;=z3,w3,IF(AH187&gt;=zEntry,w2,IF(AND(AH187&gt;=ExitZ,BC186&gt;0),w2,0)))))</f>
        <v>0</v>
      </c>
      <c r="BD187" s="26" t="n">
        <f aca="false">IF(AI187="",0,IF(AI187&gt;=z4,w4,IF(AI187&gt;=z3,w3,IF(AI187&gt;=zEntry,w2,IF(AND(AI187&gt;=ExitZ,BD186&gt;0),w2,0)))))</f>
        <v>0</v>
      </c>
      <c r="BE187" s="26" t="n">
        <f aca="false">IF(AJ187="",0,IF(AJ187&gt;=z4,w4,IF(AJ187&gt;=z3,w3,IF(AJ187&gt;=zEntry,w2,IF(AND(AJ187&gt;=ExitZ,BE186&gt;0),w2,0)))))</f>
        <v>0</v>
      </c>
      <c r="BF187" s="26" t="n">
        <f aca="false">IF(AK187="",0,IF(AK187&gt;=z4,w4,IF(AK187&gt;=z3,w3,IF(AK187&gt;=zEntry,w2,IF(AND(AK187&gt;=ExitZ,BF186&gt;0),w2,0)))))</f>
        <v>0</v>
      </c>
      <c r="BG187" s="26" t="n">
        <f aca="false">IF(AL187="",0,IF(AL187&gt;=z4,w4,IF(AL187&gt;=z3,w3,IF(AL187&gt;=zEntry,w2,IF(AND(AL187&gt;=ExitZ,BG186&gt;0),w2,0)))))</f>
        <v>0</v>
      </c>
      <c r="BH187" s="26" t="n">
        <f aca="false">IF(AM187="",0,IF(AM187&gt;=z4,w4,IF(AM187&gt;=z3,w3,IF(AM187&gt;=zEntry,w2,IF(AND(AM187&gt;=ExitZ,BH186&gt;0),w2,0)))))</f>
        <v>0</v>
      </c>
      <c r="BI187" s="26" t="n">
        <f aca="false">IF(AN187="",0,IF(AN187&gt;=z4,w4,IF(AN187&gt;=z3,w3,IF(AN187&gt;=zEntry,w2,IF(AND(AN187&gt;=ExitZ,BI186&gt;0),w2,0)))))</f>
        <v>0</v>
      </c>
      <c r="BJ187" s="26" t="n">
        <f aca="false">IF(AO187="",0,IF(AO187&gt;=z4,w4,IF(AO187&gt;=z3,w3,IF(AO187&gt;=zEntry,w2,IF(AND(AO187&gt;=ExitZ,BJ186&gt;0),w2,0)))))</f>
        <v>0</v>
      </c>
      <c r="BK187" s="26" t="n">
        <f aca="false">IF(AP187="",0,IF(AP187&gt;=z4,w4,IF(AP187&gt;=z3,w3,IF(AP187&gt;=zEntry,w2,IF(AND(AP187&gt;=ExitZ,BK186&gt;0),w2,0)))))</f>
        <v>0</v>
      </c>
      <c r="BL187" s="26" t="n">
        <f aca="false">IF(AQ187="",0,IF(AQ187&gt;=z4,w4,IF(AQ187&gt;=z3,w3,IF(AQ187&gt;=zEntry,w2,IF(AND(AQ187&gt;=ExitZ,BL186&gt;0),w2,0)))))</f>
        <v>0</v>
      </c>
      <c r="BM187" s="23" t="n">
        <f aca="false">IF(Rates_Data!AD186&gt;=Rates_Data!AE186,Rates_Data!AK187-Rates_Data!AL187,Rates_Data!AL187-Rates_Data!AK187)</f>
        <v>-0.000836000000000001</v>
      </c>
      <c r="BN187" s="23" t="n">
        <f aca="false">IF(Rates_Data!AD186&gt;=Rates_Data!AF186,Rates_Data!AK187-Rates_Data!AM187,Rates_Data!AM187-Rates_Data!AK187)</f>
        <v>0.00927199999999999</v>
      </c>
      <c r="BO187" s="23" t="n">
        <f aca="false">IF(Rates_Data!AD186&gt;=Rates_Data!AG186,Rates_Data!AK187-Rates_Data!AN187,Rates_Data!AN187-Rates_Data!AK187)</f>
        <v>0.00469299999999999</v>
      </c>
      <c r="BP187" s="23" t="n">
        <f aca="false">IF(Rates_Data!AD186&gt;=Rates_Data!AH186,Rates_Data!AK187-Rates_Data!AO187,Rates_Data!AO187-Rates_Data!AK187)</f>
        <v>0.00588999999999998</v>
      </c>
      <c r="BQ187" s="23" t="n">
        <f aca="false">IF(Rates_Data!AD186&gt;=Rates_Data!AI186,Rates_Data!AK187-Rates_Data!AP187,Rates_Data!AP187-Rates_Data!AK187)</f>
        <v>-0.00302100000000001</v>
      </c>
      <c r="BR187" s="23" t="n">
        <f aca="false">IF(Rates_Data!AD186&gt;=Rates_Data!AJ186,Rates_Data!AK187-Rates_Data!AQ187,Rates_Data!AQ187-Rates_Data!AK187)</f>
        <v>0.00385700000000001</v>
      </c>
      <c r="BS187" s="23" t="n">
        <f aca="false">IF(Rates_Data!AE186&gt;=Rates_Data!AF186,Rates_Data!AL187-Rates_Data!AM187,Rates_Data!AM187-Rates_Data!AL187)</f>
        <v>0.010108</v>
      </c>
      <c r="BT187" s="23" t="n">
        <f aca="false">IF(Rates_Data!AE186&gt;=Rates_Data!AG186,Rates_Data!AL187-Rates_Data!AN187,Rates_Data!AN187-Rates_Data!AL187)</f>
        <v>0.00552899999999999</v>
      </c>
      <c r="BU187" s="23" t="n">
        <f aca="false">IF(Rates_Data!AE186&gt;=Rates_Data!AH186,Rates_Data!AL187-Rates_Data!AO187,Rates_Data!AO187-Rates_Data!AL187)</f>
        <v>0.00672599999999999</v>
      </c>
      <c r="BV187" s="23" t="n">
        <f aca="false">IF(Rates_Data!AE186&gt;=Rates_Data!AI186,Rates_Data!AL187-Rates_Data!AP187,Rates_Data!AP187-Rates_Data!AL187)</f>
        <v>-0.00218500000000001</v>
      </c>
      <c r="BW187" s="23" t="n">
        <f aca="false">IF(Rates_Data!AE186&gt;=Rates_Data!AJ186,Rates_Data!AL187-Rates_Data!AQ187,Rates_Data!AQ187-Rates_Data!AL187)</f>
        <v>0.003021</v>
      </c>
      <c r="BX187" s="23" t="n">
        <f aca="false">IF(Rates_Data!AF186&gt;=Rates_Data!AG186,Rates_Data!AM187-Rates_Data!AN187,Rates_Data!AN187-Rates_Data!AM187)</f>
        <v>0.004579</v>
      </c>
      <c r="BY187" s="23" t="n">
        <f aca="false">IF(Rates_Data!AF186&gt;=Rates_Data!AH186,Rates_Data!AM187-Rates_Data!AO187,Rates_Data!AO187-Rates_Data!AM187)</f>
        <v>-0.00338200000000001</v>
      </c>
      <c r="BZ187" s="23" t="n">
        <f aca="false">IF(Rates_Data!AF186&gt;=Rates_Data!AI186,Rates_Data!AM187-Rates_Data!AP187,Rates_Data!AP187-Rates_Data!AM187)</f>
        <v>0.012293</v>
      </c>
      <c r="CA187" s="23" t="n">
        <f aca="false">IF(Rates_Data!AF186&gt;=Rates_Data!AJ186,Rates_Data!AM187-Rates_Data!AQ187,Rates_Data!AQ187-Rates_Data!AM187)</f>
        <v>0.013129</v>
      </c>
      <c r="CB187" s="23" t="n">
        <f aca="false">IF(Rates_Data!AG186&gt;=Rates_Data!AH186,Rates_Data!AN187-Rates_Data!AO187,Rates_Data!AO187-Rates_Data!AN187)</f>
        <v>0.00119699999999999</v>
      </c>
      <c r="CC187" s="23" t="n">
        <f aca="false">IF(Rates_Data!AG186&gt;=Rates_Data!AI186,Rates_Data!AN187-Rates_Data!AP187,Rates_Data!AP187-Rates_Data!AN187)</f>
        <v>0.007714</v>
      </c>
      <c r="CD187" s="23" t="n">
        <f aca="false">IF(Rates_Data!AG186&gt;=Rates_Data!AJ186,Rates_Data!AN187-Rates_Data!AQ187,Rates_Data!AQ187-Rates_Data!AN187)</f>
        <v>0.00855</v>
      </c>
      <c r="CE187" s="23" t="n">
        <f aca="false">IF(Rates_Data!AH186&gt;=Rates_Data!AI186,Rates_Data!AO187-Rates_Data!AP187,Rates_Data!AP187-Rates_Data!AO187)</f>
        <v>0.00891099999999999</v>
      </c>
      <c r="CF187" s="23" t="n">
        <f aca="false">IF(Rates_Data!AH186&gt;=Rates_Data!AJ186,Rates_Data!AO187-Rates_Data!AQ187,Rates_Data!AQ187-Rates_Data!AO187)</f>
        <v>0.00974699999999999</v>
      </c>
      <c r="CG187" s="23" t="n">
        <f aca="false">IF(Rates_Data!AI186&gt;=Rates_Data!AJ186,Rates_Data!AP187-Rates_Data!AQ187,Rates_Data!AQ187-Rates_Data!AP187)</f>
        <v>0.000835999999999997</v>
      </c>
      <c r="CH187" s="27" t="n">
        <f aca="false">IF(ROW()&lt;4+VolLB,"",STDEV(INDEX($BM:$BM,ROW()-VolLB+1):INDEX($BM:$BM,ROW()))*SQRT(12))</f>
        <v>0.0224518283236843</v>
      </c>
      <c r="CI187" s="27" t="n">
        <f aca="false">IF(ROW()&lt;4+VolLB,"",STDEV(INDEX($BN:$BN,ROW()-VolLB+1):INDEX($BN:$BN,ROW()))*SQRT(12))</f>
        <v>0.0210383182978108</v>
      </c>
      <c r="CJ187" s="27" t="n">
        <f aca="false">IF(ROW()&lt;4+VolLB,"",STDEV(INDEX($BO:$BO,ROW()-VolLB+1):INDEX($BO:$BO,ROW()))*SQRT(12))</f>
        <v>0.019065502143675</v>
      </c>
      <c r="CK187" s="27" t="n">
        <f aca="false">IF(ROW()&lt;4+VolLB,"",STDEV(INDEX($BP:$BP,ROW()-VolLB+1):INDEX($BP:$BP,ROW()))*SQRT(12))</f>
        <v>0.0226321449495855</v>
      </c>
      <c r="CL187" s="27" t="n">
        <f aca="false">IF(ROW()&lt;4+VolLB,"",STDEV(INDEX($BQ:$BQ,ROW()-VolLB+1):INDEX($BQ:$BQ,ROW()))*SQRT(12))</f>
        <v>0.0229863638407437</v>
      </c>
      <c r="CM187" s="27" t="n">
        <f aca="false">IF(ROW()&lt;4+VolLB,"",STDEV(INDEX($BR:$BR,ROW()-VolLB+1):INDEX($BR:$BR,ROW()))*SQRT(12))</f>
        <v>0.0235530593808957</v>
      </c>
      <c r="CN187" s="27" t="n">
        <f aca="false">IF(ROW()&lt;4+VolLB,"",STDEV(INDEX($BS:$BS,ROW()-VolLB+1):INDEX($BS:$BS,ROW()))*SQRT(12))</f>
        <v>0.0219965125363523</v>
      </c>
      <c r="CO187" s="27" t="n">
        <f aca="false">IF(ROW()&lt;4+VolLB,"",STDEV(INDEX($BT:$BT,ROW()-VolLB+1):INDEX($BT:$BT,ROW()))*SQRT(12))</f>
        <v>0.0194393420690154</v>
      </c>
      <c r="CP187" s="27" t="n">
        <f aca="false">IF(ROW()&lt;4+VolLB,"",STDEV(INDEX($BU:$BU,ROW()-VolLB+1):INDEX($BU:$BU,ROW()))*SQRT(12))</f>
        <v>0.0219122781358936</v>
      </c>
      <c r="CQ187" s="27" t="n">
        <f aca="false">IF(ROW()&lt;4+VolLB,"",STDEV(INDEX($BV:$BV,ROW()-VolLB+1):INDEX($BV:$BV,ROW()))*SQRT(12))</f>
        <v>0.0164023772620806</v>
      </c>
      <c r="CR187" s="27" t="n">
        <f aca="false">IF(ROW()&lt;4+VolLB,"",STDEV(INDEX($BW:$BW,ROW()-VolLB+1):INDEX($BW:$BW,ROW()))*SQRT(12))</f>
        <v>0.0199495684669881</v>
      </c>
      <c r="CS187" s="27" t="n">
        <f aca="false">IF(ROW()&lt;4+VolLB,"",STDEV(INDEX($BX:$BX,ROW()-VolLB+1):INDEX($BX:$BX,ROW()))*SQRT(12))</f>
        <v>0.0187640696618881</v>
      </c>
      <c r="CT187" s="27" t="n">
        <f aca="false">IF(ROW()&lt;4+VolLB,"",STDEV(INDEX($BY:$BY,ROW()-VolLB+1):INDEX($BY:$BY,ROW()))*SQRT(12))</f>
        <v>0.0228844361007131</v>
      </c>
      <c r="CU187" s="27" t="n">
        <f aca="false">IF(ROW()&lt;4+VolLB,"",STDEV(INDEX($BZ:$BZ,ROW()-VolLB+1):INDEX($BZ:$BZ,ROW()))*SQRT(12))</f>
        <v>0.0228483308422342</v>
      </c>
      <c r="CV187" s="27" t="n">
        <f aca="false">IF(ROW()&lt;4+VolLB,"",STDEV(INDEX($CA:$CA,ROW()-VolLB+1):INDEX($CA:$CA,ROW()))*SQRT(12))</f>
        <v>0.0260106448339173</v>
      </c>
      <c r="CW187" s="27" t="n">
        <f aca="false">IF(ROW()&lt;4+VolLB,"",STDEV(INDEX($CB:$CB,ROW()-VolLB+1):INDEX($CB:$CB,ROW()))*SQRT(12))</f>
        <v>0.0196202038249691</v>
      </c>
      <c r="CX187" s="27" t="n">
        <f aca="false">IF(ROW()&lt;4+VolLB,"",STDEV(INDEX($CC:$CC,ROW()-VolLB+1):INDEX($CC:$CC,ROW()))*SQRT(12))</f>
        <v>0.0179624662279565</v>
      </c>
      <c r="CY187" s="27" t="n">
        <f aca="false">IF(ROW()&lt;4+VolLB,"",STDEV(INDEX($CD:$CD,ROW()-VolLB+1):INDEX($CD:$CD,ROW()))*SQRT(12))</f>
        <v>0.0159231750674472</v>
      </c>
      <c r="CZ187" s="27" t="n">
        <f aca="false">IF(ROW()&lt;4+VolLB,"",STDEV(INDEX($CE:$CE,ROW()-VolLB+1):INDEX($CE:$CE,ROW()))*SQRT(12))</f>
        <v>0.0220697528240414</v>
      </c>
      <c r="DA187" s="27" t="n">
        <f aca="false">IF(ROW()&lt;4+VolLB,"",STDEV(INDEX($CF:$CF,ROW()-VolLB+1):INDEX($CF:$CF,ROW()))*SQRT(12))</f>
        <v>0.0178189436103961</v>
      </c>
      <c r="DB187" s="27" t="n">
        <f aca="false">IF(ROW()&lt;4+VolLB,"",STDEV(INDEX($CG:$CG,ROW()-VolLB+1):INDEX($CG:$CG,ROW()))*SQRT(12))</f>
        <v>0.0193276347253406</v>
      </c>
      <c r="DC187" s="26" t="n">
        <f aca="false">IF(OR(AR187=0,CH187="",CH187=0),0,AR187*MIN(MaxScal,TgtVol/CH187))</f>
        <v>0</v>
      </c>
      <c r="DD187" s="26" t="n">
        <f aca="false">IF(OR(AS187=0,CI187="",CI187=0),0,AS187*MIN(MaxScal,TgtVol/CI187))</f>
        <v>0</v>
      </c>
      <c r="DE187" s="26" t="n">
        <f aca="false">IF(OR(AT187=0,CJ187="",CJ187=0),0,AT187*MIN(MaxScal,TgtVol/CJ187))</f>
        <v>0</v>
      </c>
      <c r="DF187" s="26" t="n">
        <f aca="false">IF(OR(AU187=0,CK187="",CK187=0),0,AU187*MIN(MaxScal,TgtVol/CK187))</f>
        <v>0</v>
      </c>
      <c r="DG187" s="26" t="n">
        <f aca="false">IF(OR(AV187=0,CL187="",CL187=0),0,AV187*MIN(MaxScal,TgtVol/CL187))</f>
        <v>0</v>
      </c>
      <c r="DH187" s="26" t="n">
        <f aca="false">IF(OR(AW187=0,CM187="",CM187=0),0,AW187*MIN(MaxScal,TgtVol/CM187))</f>
        <v>0</v>
      </c>
      <c r="DI187" s="26" t="n">
        <f aca="false">IF(OR(AX187=0,CN187="",CN187=0),0,AX187*MIN(MaxScal,TgtVol/CN187))</f>
        <v>0</v>
      </c>
      <c r="DJ187" s="26" t="n">
        <f aca="false">IF(OR(AY187=0,CO187="",CO187=0),0,AY187*MIN(MaxScal,TgtVol/CO187))</f>
        <v>0</v>
      </c>
      <c r="DK187" s="26" t="n">
        <f aca="false">IF(OR(AZ187=0,CP187="",CP187=0),0,AZ187*MIN(MaxScal,TgtVol/CP187))</f>
        <v>0</v>
      </c>
      <c r="DL187" s="26" t="n">
        <f aca="false">IF(OR(BA187=0,CQ187="",CQ187=0),0,BA187*MIN(MaxScal,TgtVol/CQ187))</f>
        <v>0</v>
      </c>
      <c r="DM187" s="26" t="n">
        <f aca="false">IF(OR(BB187=0,CR187="",CR187=0),0,BB187*MIN(MaxScal,TgtVol/CR187))</f>
        <v>0</v>
      </c>
      <c r="DN187" s="26" t="n">
        <f aca="false">IF(OR(BC187=0,CS187="",CS187=0),0,BC187*MIN(MaxScal,TgtVol/CS187))</f>
        <v>0</v>
      </c>
      <c r="DO187" s="26" t="n">
        <f aca="false">IF(OR(BD187=0,CT187="",CT187=0),0,BD187*MIN(MaxScal,TgtVol/CT187))</f>
        <v>0</v>
      </c>
      <c r="DP187" s="26" t="n">
        <f aca="false">IF(OR(BE187=0,CU187="",CU187=0),0,BE187*MIN(MaxScal,TgtVol/CU187))</f>
        <v>0</v>
      </c>
      <c r="DQ187" s="26" t="n">
        <f aca="false">IF(OR(BF187=0,CV187="",CV187=0),0,BF187*MIN(MaxScal,TgtVol/CV187))</f>
        <v>0</v>
      </c>
      <c r="DR187" s="26" t="n">
        <f aca="false">IF(OR(BG187=0,CW187="",CW187=0),0,BG187*MIN(MaxScal,TgtVol/CW187))</f>
        <v>0</v>
      </c>
      <c r="DS187" s="26" t="n">
        <f aca="false">IF(OR(BH187=0,CX187="",CX187=0),0,BH187*MIN(MaxScal,TgtVol/CX187))</f>
        <v>0</v>
      </c>
      <c r="DT187" s="26" t="n">
        <f aca="false">IF(OR(BI187=0,CY187="",CY187=0),0,BI187*MIN(MaxScal,TgtVol/CY187))</f>
        <v>0</v>
      </c>
      <c r="DU187" s="26" t="n">
        <f aca="false">IF(OR(BJ187=0,CZ187="",CZ187=0),0,BJ187*MIN(MaxScal,TgtVol/CZ187))</f>
        <v>0</v>
      </c>
      <c r="DV187" s="26" t="n">
        <f aca="false">IF(OR(BK187=0,DA187="",DA187=0),0,BK187*MIN(MaxScal,TgtVol/DA187))</f>
        <v>0</v>
      </c>
      <c r="DW187" s="26" t="n">
        <f aca="false">IF(OR(BL187=0,DB187="",DB187=0),0,BL187*MIN(MaxScal,TgtVol/DB187))</f>
        <v>0</v>
      </c>
      <c r="DX187" s="28" t="n">
        <f aca="false">IFERROR(DC186*BM187,"")</f>
        <v>-0</v>
      </c>
      <c r="DY187" s="28" t="n">
        <f aca="false">IFERROR(DD186*BN187,"")</f>
        <v>0.00911259924233745</v>
      </c>
      <c r="DZ187" s="28" t="n">
        <f aca="false">IFERROR(DE186*BO187,"")</f>
        <v>0</v>
      </c>
      <c r="EA187" s="28" t="n">
        <f aca="false">IFERROR(DF186*BP187,"")</f>
        <v>0.00516736753842014</v>
      </c>
      <c r="EB187" s="28" t="n">
        <f aca="false">IFERROR(DG186*BQ187,"")</f>
        <v>-0</v>
      </c>
      <c r="EC187" s="28" t="n">
        <f aca="false">IFERROR(DH186*BR187,"")</f>
        <v>0</v>
      </c>
      <c r="ED187" s="28" t="n">
        <f aca="false">IFERROR(DI186*BS187,"")</f>
        <v>0</v>
      </c>
      <c r="EE187" s="28" t="n">
        <f aca="false">IFERROR(DJ186*BT187,"")</f>
        <v>0</v>
      </c>
      <c r="EF187" s="28" t="n">
        <f aca="false">IFERROR(DK186*BU187,"")</f>
        <v>0.00599356437660919</v>
      </c>
      <c r="EG187" s="28" t="n">
        <f aca="false">IFERROR(DL186*BV187,"")</f>
        <v>-0</v>
      </c>
      <c r="EH187" s="28" t="n">
        <f aca="false">IFERROR(DM186*BW187,"")</f>
        <v>0</v>
      </c>
      <c r="EI187" s="28" t="n">
        <f aca="false">IFERROR(DN186*BX187,"")</f>
        <v>0</v>
      </c>
      <c r="EJ187" s="28" t="n">
        <f aca="false">IFERROR(DO186*BY187,"")</f>
        <v>-0</v>
      </c>
      <c r="EK187" s="28" t="n">
        <f aca="false">IFERROR(DP186*BZ187,"")</f>
        <v>0</v>
      </c>
      <c r="EL187" s="28" t="n">
        <f aca="false">IFERROR(DQ186*CA187,"")</f>
        <v>0.0104655113047415</v>
      </c>
      <c r="EM187" s="28" t="n">
        <f aca="false">IFERROR(DR186*CB187,"")</f>
        <v>0</v>
      </c>
      <c r="EN187" s="28" t="n">
        <f aca="false">IFERROR(DS186*CC187,"")</f>
        <v>0</v>
      </c>
      <c r="EO187" s="28" t="n">
        <f aca="false">IFERROR(DT186*CD187,"")</f>
        <v>0</v>
      </c>
      <c r="EP187" s="28" t="n">
        <f aca="false">IFERROR(DU186*CE187,"")</f>
        <v>0</v>
      </c>
      <c r="EQ187" s="28" t="n">
        <f aca="false">IFERROR(DV186*CF187,"")</f>
        <v>0.0114409104005723</v>
      </c>
      <c r="ER187" s="28" t="n">
        <f aca="false">IFERROR(DW186*CG187,"")</f>
        <v>0</v>
      </c>
      <c r="ES187" s="28" t="n">
        <f aca="false">IF(ROW()=4,"",SUM(DX187:ER187))</f>
        <v>0.0421799528626805</v>
      </c>
      <c r="ET187" s="29" t="n">
        <f aca="false">COUNTIF(AR187:BL187,"&gt;0")</f>
        <v>0</v>
      </c>
    </row>
    <row r="188" customFormat="false" ht="15" hidden="false" customHeight="false" outlineLevel="0" collapsed="false">
      <c r="A188" s="19" t="n">
        <v>43616</v>
      </c>
      <c r="B188" s="23" t="n">
        <f aca="false">ABS(Rates_Data!AD188-Rates_Data!AE188)</f>
        <v>0.407567567567568</v>
      </c>
      <c r="C188" s="23" t="n">
        <f aca="false">ABS(Rates_Data!AD188-Rates_Data!AF188)</f>
        <v>0.741664864864865</v>
      </c>
      <c r="D188" s="23" t="n">
        <f aca="false">ABS(Rates_Data!AD188-Rates_Data!AG188)</f>
        <v>0.95187027027027</v>
      </c>
      <c r="E188" s="23" t="n">
        <f aca="false">ABS(Rates_Data!AD188-Rates_Data!AH188)</f>
        <v>1.60647567567568</v>
      </c>
      <c r="F188" s="23" t="n">
        <f aca="false">ABS(Rates_Data!AD188-Rates_Data!AI188)</f>
        <v>0.605286486486487</v>
      </c>
      <c r="G188" s="23" t="n">
        <f aca="false">ABS(Rates_Data!AD188-Rates_Data!AJ188)</f>
        <v>0.0981513513513515</v>
      </c>
      <c r="H188" s="23" t="n">
        <f aca="false">ABS(Rates_Data!AE188-Rates_Data!AF188)</f>
        <v>0.334097297297298</v>
      </c>
      <c r="I188" s="23" t="n">
        <f aca="false">ABS(Rates_Data!AE188-Rates_Data!AG188)</f>
        <v>0.544302702702703</v>
      </c>
      <c r="J188" s="23" t="n">
        <f aca="false">ABS(Rates_Data!AE188-Rates_Data!AH188)</f>
        <v>1.19890810810811</v>
      </c>
      <c r="K188" s="23" t="n">
        <f aca="false">ABS(Rates_Data!AE188-Rates_Data!AI188)</f>
        <v>0.197718918918919</v>
      </c>
      <c r="L188" s="23" t="n">
        <f aca="false">ABS(Rates_Data!AE188-Rates_Data!AJ188)</f>
        <v>0.505718918918919</v>
      </c>
      <c r="M188" s="23" t="n">
        <f aca="false">ABS(Rates_Data!AF188-Rates_Data!AG188)</f>
        <v>0.210205405405405</v>
      </c>
      <c r="N188" s="23" t="n">
        <f aca="false">ABS(Rates_Data!AF188-Rates_Data!AH188)</f>
        <v>0.86481081081081</v>
      </c>
      <c r="O188" s="23" t="n">
        <f aca="false">ABS(Rates_Data!AF188-Rates_Data!AI188)</f>
        <v>0.136378378378379</v>
      </c>
      <c r="P188" s="23" t="n">
        <f aca="false">ABS(Rates_Data!AF188-Rates_Data!AJ188)</f>
        <v>0.839816216216217</v>
      </c>
      <c r="Q188" s="23" t="n">
        <f aca="false">ABS(Rates_Data!AG188-Rates_Data!AH188)</f>
        <v>0.654605405405405</v>
      </c>
      <c r="R188" s="23" t="n">
        <f aca="false">ABS(Rates_Data!AG188-Rates_Data!AI188)</f>
        <v>0.346583783783784</v>
      </c>
      <c r="S188" s="23" t="n">
        <f aca="false">ABS(Rates_Data!AG188-Rates_Data!AJ188)</f>
        <v>1.05002162162162</v>
      </c>
      <c r="T188" s="23" t="n">
        <f aca="false">ABS(Rates_Data!AH188-Rates_Data!AI188)</f>
        <v>1.00118918918919</v>
      </c>
      <c r="U188" s="23" t="n">
        <f aca="false">ABS(Rates_Data!AH188-Rates_Data!AJ188)</f>
        <v>1.70462702702703</v>
      </c>
      <c r="V188" s="23" t="n">
        <f aca="false">ABS(Rates_Data!AI188-Rates_Data!AJ188)</f>
        <v>0.703437837837838</v>
      </c>
      <c r="W188" s="26" t="n">
        <f aca="false">IF(ROW()&lt;4+MinObs-1,"",IFERROR((B188-AVERAGE(B$4:B188))/STDEV(B$4:B188),""))</f>
        <v>5.81114576052432E-005</v>
      </c>
      <c r="X188" s="26" t="n">
        <f aca="false">IF(ROW()&lt;4+MinObs-1,"",IFERROR((C188-AVERAGE(C$4:C188))/STDEV(C$4:C188),""))</f>
        <v>0.874879139445202</v>
      </c>
      <c r="Y188" s="26" t="n">
        <f aca="false">IF(ROW()&lt;4+MinObs-1,"",IFERROR((D188-AVERAGE(D$4:D188))/STDEV(D$4:D188),""))</f>
        <v>0.851934224025289</v>
      </c>
      <c r="Z188" s="26" t="n">
        <f aca="false">IF(ROW()&lt;4+MinObs-1,"",IFERROR((E188-AVERAGE(E$4:E188))/STDEV(E$4:E188),""))</f>
        <v>2.19231496455456</v>
      </c>
      <c r="AA188" s="26" t="n">
        <f aca="false">IF(ROW()&lt;4+MinObs-1,"",IFERROR((F188-AVERAGE(F$4:F188))/STDEV(F$4:F188),""))</f>
        <v>0.174774698616002</v>
      </c>
      <c r="AB188" s="26" t="n">
        <f aca="false">IF(ROW()&lt;4+MinObs-1,"",IFERROR((G188-AVERAGE(G$4:G188))/STDEV(G$4:G188),""))</f>
        <v>-1.02432307162142</v>
      </c>
      <c r="AC188" s="26" t="n">
        <f aca="false">IF(ROW()&lt;4+MinObs-1,"",IFERROR((H188-AVERAGE(H$4:H188))/STDEV(H$4:H188),""))</f>
        <v>-0.136500803970313</v>
      </c>
      <c r="AD188" s="26" t="n">
        <f aca="false">IF(ROW()&lt;4+MinObs-1,"",IFERROR((I188-AVERAGE(I$4:I188))/STDEV(I$4:I188),""))</f>
        <v>0.23458389916113</v>
      </c>
      <c r="AE188" s="26" t="n">
        <f aca="false">IF(ROW()&lt;4+MinObs-1,"",IFERROR((J188-AVERAGE(J$4:J188))/STDEV(J$4:J188),""))</f>
        <v>2.13520387057185</v>
      </c>
      <c r="AF188" s="26" t="n">
        <f aca="false">IF(ROW()&lt;4+MinObs-1,"",IFERROR((K188-AVERAGE(K$4:K188))/STDEV(K$4:K188),""))</f>
        <v>-0.629008925207308</v>
      </c>
      <c r="AG188" s="26" t="n">
        <f aca="false">IF(ROW()&lt;4+MinObs-1,"",IFERROR((L188-AVERAGE(L$4:L188))/STDEV(L$4:L188),""))</f>
        <v>-0.170504495624814</v>
      </c>
      <c r="AH188" s="26" t="n">
        <f aca="false">IF(ROW()&lt;4+MinObs-1,"",IFERROR((M188-AVERAGE(M$4:M188))/STDEV(M$4:M188),""))</f>
        <v>-0.572604872537694</v>
      </c>
      <c r="AI188" s="26" t="n">
        <f aca="false">IF(ROW()&lt;4+MinObs-1,"",IFERROR((N188-AVERAGE(N$4:N188))/STDEV(N$4:N188),""))</f>
        <v>1.08111879849611</v>
      </c>
      <c r="AJ188" s="26" t="n">
        <f aca="false">IF(ROW()&lt;4+MinObs-1,"",IFERROR((O188-AVERAGE(O$4:O188))/STDEV(O$4:O188),""))</f>
        <v>-0.912285546990657</v>
      </c>
      <c r="AK188" s="26" t="n">
        <f aca="false">IF(ROW()&lt;4+MinObs-1,"",IFERROR((P188-AVERAGE(P$4:P188))/STDEV(P$4:P188),""))</f>
        <v>0.619149760697235</v>
      </c>
      <c r="AL188" s="26" t="n">
        <f aca="false">IF(ROW()&lt;4+MinObs-1,"",IFERROR((Q188-AVERAGE(Q$4:Q188))/STDEV(Q$4:Q188),""))</f>
        <v>0.653940134763893</v>
      </c>
      <c r="AM188" s="26" t="n">
        <f aca="false">IF(ROW()&lt;4+MinObs-1,"",IFERROR((R188-AVERAGE(R$4:R188))/STDEV(R$4:R188),""))</f>
        <v>-0.272588345335983</v>
      </c>
      <c r="AN188" s="26" t="n">
        <f aca="false">IF(ROW()&lt;4+MinObs-1,"",IFERROR((S188-AVERAGE(S$4:S188))/STDEV(S$4:S188),""))</f>
        <v>0.503397486054841</v>
      </c>
      <c r="AO188" s="26" t="n">
        <f aca="false">IF(ROW()&lt;4+MinObs-1,"",IFERROR((T188-AVERAGE(T$4:T188))/STDEV(T$4:T188),""))</f>
        <v>1.11093991979952</v>
      </c>
      <c r="AP188" s="26" t="n">
        <f aca="false">IF(ROW()&lt;4+MinObs-1,"",IFERROR((U188-AVERAGE(U$4:U188))/STDEV(U$4:U188),""))</f>
        <v>2.05538721608674</v>
      </c>
      <c r="AQ188" s="26" t="n">
        <f aca="false">IF(ROW()&lt;4+MinObs-1,"",IFERROR((V188-AVERAGE(V$4:V188))/STDEV(V$4:V188),""))</f>
        <v>0.0778192603211478</v>
      </c>
      <c r="AR188" s="26" t="n">
        <f aca="false">IF(W188="",0,IF(W188&gt;=z4,w4,IF(W188&gt;=z3,w3,IF(W188&gt;=zEntry,w2,IF(AND(W188&gt;=ExitZ,AR187&gt;0),w2,0)))))</f>
        <v>0</v>
      </c>
      <c r="AS188" s="26" t="n">
        <f aca="false">IF(X188="",0,IF(X188&gt;=z4,w4,IF(X188&gt;=z3,w3,IF(X188&gt;=zEntry,w2,IF(AND(X188&gt;=ExitZ,AS187&gt;0),w2,0)))))</f>
        <v>0</v>
      </c>
      <c r="AT188" s="26" t="n">
        <f aca="false">IF(Y188="",0,IF(Y188&gt;=z4,w4,IF(Y188&gt;=z3,w3,IF(Y188&gt;=zEntry,w2,IF(AND(Y188&gt;=ExitZ,AT187&gt;0),w2,0)))))</f>
        <v>0</v>
      </c>
      <c r="AU188" s="26" t="n">
        <f aca="false">IF(Z188="",0,IF(Z188&gt;=z4,w4,IF(Z188&gt;=z3,w3,IF(Z188&gt;=zEntry,w2,IF(AND(Z188&gt;=ExitZ,AU187&gt;0),w2,0)))))</f>
        <v>1</v>
      </c>
      <c r="AV188" s="26" t="n">
        <f aca="false">IF(AA188="",0,IF(AA188&gt;=z4,w4,IF(AA188&gt;=z3,w3,IF(AA188&gt;=zEntry,w2,IF(AND(AA188&gt;=ExitZ,AV187&gt;0),w2,0)))))</f>
        <v>0</v>
      </c>
      <c r="AW188" s="26" t="n">
        <f aca="false">IF(AB188="",0,IF(AB188&gt;=z4,w4,IF(AB188&gt;=z3,w3,IF(AB188&gt;=zEntry,w2,IF(AND(AB188&gt;=ExitZ,AW187&gt;0),w2,0)))))</f>
        <v>0</v>
      </c>
      <c r="AX188" s="26" t="n">
        <f aca="false">IF(AC188="",0,IF(AC188&gt;=z4,w4,IF(AC188&gt;=z3,w3,IF(AC188&gt;=zEntry,w2,IF(AND(AC188&gt;=ExitZ,AX187&gt;0),w2,0)))))</f>
        <v>0</v>
      </c>
      <c r="AY188" s="26" t="n">
        <f aca="false">IF(AD188="",0,IF(AD188&gt;=z4,w4,IF(AD188&gt;=z3,w3,IF(AD188&gt;=zEntry,w2,IF(AND(AD188&gt;=ExitZ,AY187&gt;0),w2,0)))))</f>
        <v>0</v>
      </c>
      <c r="AZ188" s="26" t="n">
        <f aca="false">IF(AE188="",0,IF(AE188&gt;=z4,w4,IF(AE188&gt;=z3,w3,IF(AE188&gt;=zEntry,w2,IF(AND(AE188&gt;=ExitZ,AZ187&gt;0),w2,0)))))</f>
        <v>1</v>
      </c>
      <c r="BA188" s="26" t="n">
        <f aca="false">IF(AF188="",0,IF(AF188&gt;=z4,w4,IF(AF188&gt;=z3,w3,IF(AF188&gt;=zEntry,w2,IF(AND(AF188&gt;=ExitZ,BA187&gt;0),w2,0)))))</f>
        <v>0</v>
      </c>
      <c r="BB188" s="26" t="n">
        <f aca="false">IF(AG188="",0,IF(AG188&gt;=z4,w4,IF(AG188&gt;=z3,w3,IF(AG188&gt;=zEntry,w2,IF(AND(AG188&gt;=ExitZ,BB187&gt;0),w2,0)))))</f>
        <v>0</v>
      </c>
      <c r="BC188" s="26" t="n">
        <f aca="false">IF(AH188="",0,IF(AH188&gt;=z4,w4,IF(AH188&gt;=z3,w3,IF(AH188&gt;=zEntry,w2,IF(AND(AH188&gt;=ExitZ,BC187&gt;0),w2,0)))))</f>
        <v>0</v>
      </c>
      <c r="BD188" s="26" t="n">
        <f aca="false">IF(AI188="",0,IF(AI188&gt;=z4,w4,IF(AI188&gt;=z3,w3,IF(AI188&gt;=zEntry,w2,IF(AND(AI188&gt;=ExitZ,BD187&gt;0),w2,0)))))</f>
        <v>0</v>
      </c>
      <c r="BE188" s="26" t="n">
        <f aca="false">IF(AJ188="",0,IF(AJ188&gt;=z4,w4,IF(AJ188&gt;=z3,w3,IF(AJ188&gt;=zEntry,w2,IF(AND(AJ188&gt;=ExitZ,BE187&gt;0),w2,0)))))</f>
        <v>0</v>
      </c>
      <c r="BF188" s="26" t="n">
        <f aca="false">IF(AK188="",0,IF(AK188&gt;=z4,w4,IF(AK188&gt;=z3,w3,IF(AK188&gt;=zEntry,w2,IF(AND(AK188&gt;=ExitZ,BF187&gt;0),w2,0)))))</f>
        <v>0</v>
      </c>
      <c r="BG188" s="26" t="n">
        <f aca="false">IF(AL188="",0,IF(AL188&gt;=z4,w4,IF(AL188&gt;=z3,w3,IF(AL188&gt;=zEntry,w2,IF(AND(AL188&gt;=ExitZ,BG187&gt;0),w2,0)))))</f>
        <v>0</v>
      </c>
      <c r="BH188" s="26" t="n">
        <f aca="false">IF(AM188="",0,IF(AM188&gt;=z4,w4,IF(AM188&gt;=z3,w3,IF(AM188&gt;=zEntry,w2,IF(AND(AM188&gt;=ExitZ,BH187&gt;0),w2,0)))))</f>
        <v>0</v>
      </c>
      <c r="BI188" s="26" t="n">
        <f aca="false">IF(AN188="",0,IF(AN188&gt;=z4,w4,IF(AN188&gt;=z3,w3,IF(AN188&gt;=zEntry,w2,IF(AND(AN188&gt;=ExitZ,BI187&gt;0),w2,0)))))</f>
        <v>0</v>
      </c>
      <c r="BJ188" s="26" t="n">
        <f aca="false">IF(AO188="",0,IF(AO188&gt;=z4,w4,IF(AO188&gt;=z3,w3,IF(AO188&gt;=zEntry,w2,IF(AND(AO188&gt;=ExitZ,BJ187&gt;0),w2,0)))))</f>
        <v>0</v>
      </c>
      <c r="BK188" s="26" t="n">
        <f aca="false">IF(AP188="",0,IF(AP188&gt;=z4,w4,IF(AP188&gt;=z3,w3,IF(AP188&gt;=zEntry,w2,IF(AND(AP188&gt;=ExitZ,BK187&gt;0),w2,0)))))</f>
        <v>1</v>
      </c>
      <c r="BL188" s="26" t="n">
        <f aca="false">IF(AQ188="",0,IF(AQ188&gt;=z4,w4,IF(AQ188&gt;=z3,w3,IF(AQ188&gt;=zEntry,w2,IF(AND(AQ188&gt;=ExitZ,BL187&gt;0),w2,0)))))</f>
        <v>0</v>
      </c>
      <c r="BM188" s="23" t="n">
        <f aca="false">IF(Rates_Data!AD187&gt;=Rates_Data!AE187,Rates_Data!AK188-Rates_Data!AL188,Rates_Data!AL188-Rates_Data!AK188)</f>
        <v>0.013015</v>
      </c>
      <c r="BN188" s="23" t="n">
        <f aca="false">IF(Rates_Data!AD187&gt;=Rates_Data!AF187,Rates_Data!AK188-Rates_Data!AM188,Rates_Data!AM188-Rates_Data!AK188)</f>
        <v>0.00522500000000001</v>
      </c>
      <c r="BO188" s="23" t="n">
        <f aca="false">IF(Rates_Data!AD187&gt;=Rates_Data!AG187,Rates_Data!AK188-Rates_Data!AN188,Rates_Data!AN188-Rates_Data!AK188)</f>
        <v>0.00153900000000001</v>
      </c>
      <c r="BP188" s="23" t="n">
        <f aca="false">IF(Rates_Data!AD187&gt;=Rates_Data!AH187,Rates_Data!AK188-Rates_Data!AO188,Rates_Data!AO188-Rates_Data!AK188)</f>
        <v>-0.00169099999999998</v>
      </c>
      <c r="BQ188" s="23" t="n">
        <f aca="false">IF(Rates_Data!AD187&gt;=Rates_Data!AI187,Rates_Data!AK188-Rates_Data!AP188,Rates_Data!AP188-Rates_Data!AK188)</f>
        <v>0.015789</v>
      </c>
      <c r="BR188" s="23" t="n">
        <f aca="false">IF(Rates_Data!AD187&gt;=Rates_Data!AJ187,Rates_Data!AK188-Rates_Data!AQ188,Rates_Data!AQ188-Rates_Data!AK188)</f>
        <v>-0.003344</v>
      </c>
      <c r="BS188" s="23" t="n">
        <f aca="false">IF(Rates_Data!AE187&gt;=Rates_Data!AF187,Rates_Data!AL188-Rates_Data!AM188,Rates_Data!AM188-Rates_Data!AL188)</f>
        <v>-0.00778999999999999</v>
      </c>
      <c r="BT188" s="23" t="n">
        <f aca="false">IF(Rates_Data!AE187&gt;=Rates_Data!AG187,Rates_Data!AL188-Rates_Data!AN188,Rates_Data!AN188-Rates_Data!AL188)</f>
        <v>-0.011476</v>
      </c>
      <c r="BU188" s="23" t="n">
        <f aca="false">IF(Rates_Data!AE187&gt;=Rates_Data!AH187,Rates_Data!AL188-Rates_Data!AO188,Rates_Data!AO188-Rates_Data!AL188)</f>
        <v>-0.014706</v>
      </c>
      <c r="BV188" s="23" t="n">
        <f aca="false">IF(Rates_Data!AE187&gt;=Rates_Data!AI187,Rates_Data!AL188-Rates_Data!AP188,Rates_Data!AP188-Rates_Data!AL188)</f>
        <v>0.00277400000000001</v>
      </c>
      <c r="BW188" s="23" t="n">
        <f aca="false">IF(Rates_Data!AE187&gt;=Rates_Data!AJ187,Rates_Data!AL188-Rates_Data!AQ188,Rates_Data!AQ188-Rates_Data!AL188)</f>
        <v>0.009671</v>
      </c>
      <c r="BX188" s="23" t="n">
        <f aca="false">IF(Rates_Data!AF187&gt;=Rates_Data!AG187,Rates_Data!AM188-Rates_Data!AN188,Rates_Data!AN188-Rates_Data!AM188)</f>
        <v>-0.003686</v>
      </c>
      <c r="BY188" s="23" t="n">
        <f aca="false">IF(Rates_Data!AF187&gt;=Rates_Data!AH187,Rates_Data!AM188-Rates_Data!AO188,Rates_Data!AO188-Rates_Data!AM188)</f>
        <v>-0.00691599999999999</v>
      </c>
      <c r="BZ188" s="23" t="n">
        <f aca="false">IF(Rates_Data!AF187&gt;=Rates_Data!AI187,Rates_Data!AM188-Rates_Data!AP188,Rates_Data!AP188-Rates_Data!AM188)</f>
        <v>0.010564</v>
      </c>
      <c r="CA188" s="23" t="n">
        <f aca="false">IF(Rates_Data!AF187&gt;=Rates_Data!AJ187,Rates_Data!AM188-Rates_Data!AQ188,Rates_Data!AQ188-Rates_Data!AM188)</f>
        <v>0.001881</v>
      </c>
      <c r="CB188" s="23" t="n">
        <f aca="false">IF(Rates_Data!AG187&gt;=Rates_Data!AH187,Rates_Data!AN188-Rates_Data!AO188,Rates_Data!AO188-Rates_Data!AN188)</f>
        <v>-0.00322999999999999</v>
      </c>
      <c r="CC188" s="23" t="n">
        <f aca="false">IF(Rates_Data!AG187&gt;=Rates_Data!AI187,Rates_Data!AN188-Rates_Data!AP188,Rates_Data!AP188-Rates_Data!AN188)</f>
        <v>-0.01425</v>
      </c>
      <c r="CD188" s="23" t="n">
        <f aca="false">IF(Rates_Data!AG187&gt;=Rates_Data!AJ187,Rates_Data!AN188-Rates_Data!AQ188,Rates_Data!AQ188-Rates_Data!AN188)</f>
        <v>-0.001805</v>
      </c>
      <c r="CE188" s="23" t="n">
        <f aca="false">IF(Rates_Data!AH187&gt;=Rates_Data!AI187,Rates_Data!AO188-Rates_Data!AP188,Rates_Data!AP188-Rates_Data!AO188)</f>
        <v>-0.01748</v>
      </c>
      <c r="CF188" s="23" t="n">
        <f aca="false">IF(Rates_Data!AH187&gt;=Rates_Data!AJ187,Rates_Data!AO188-Rates_Data!AQ188,Rates_Data!AQ188-Rates_Data!AO188)</f>
        <v>-0.00503499999999999</v>
      </c>
      <c r="CG188" s="23" t="n">
        <f aca="false">IF(Rates_Data!AI187&gt;=Rates_Data!AJ187,Rates_Data!AP188-Rates_Data!AQ188,Rates_Data!AQ188-Rates_Data!AP188)</f>
        <v>0.012445</v>
      </c>
      <c r="CH188" s="27" t="n">
        <f aca="false">IF(ROW()&lt;4+VolLB,"",STDEV(INDEX($BM:$BM,ROW()-VolLB+1):INDEX($BM:$BM,ROW()))*SQRT(12))</f>
        <v>0.0235610775176025</v>
      </c>
      <c r="CI188" s="27" t="n">
        <f aca="false">IF(ROW()&lt;4+VolLB,"",STDEV(INDEX($BN:$BN,ROW()-VolLB+1):INDEX($BN:$BN,ROW()))*SQRT(12))</f>
        <v>0.0212518486965028</v>
      </c>
      <c r="CJ188" s="27" t="n">
        <f aca="false">IF(ROW()&lt;4+VolLB,"",STDEV(INDEX($BO:$BO,ROW()-VolLB+1):INDEX($BO:$BO,ROW()))*SQRT(12))</f>
        <v>0.0190898399092791</v>
      </c>
      <c r="CK188" s="27" t="n">
        <f aca="false">IF(ROW()&lt;4+VolLB,"",STDEV(INDEX($BP:$BP,ROW()-VolLB+1):INDEX($BP:$BP,ROW()))*SQRT(12))</f>
        <v>0.0221409803284489</v>
      </c>
      <c r="CL188" s="27" t="n">
        <f aca="false">IF(ROW()&lt;4+VolLB,"",STDEV(INDEX($BQ:$BQ,ROW()-VolLB+1):INDEX($BQ:$BQ,ROW()))*SQRT(12))</f>
        <v>0.0246186308814319</v>
      </c>
      <c r="CM188" s="27" t="n">
        <f aca="false">IF(ROW()&lt;4+VolLB,"",STDEV(INDEX($BR:$BR,ROW()-VolLB+1):INDEX($BR:$BR,ROW()))*SQRT(12))</f>
        <v>0.0235854365643999</v>
      </c>
      <c r="CN188" s="27" t="n">
        <f aca="false">IF(ROW()&lt;4+VolLB,"",STDEV(INDEX($BS:$BS,ROW()-VolLB+1):INDEX($BS:$BS,ROW()))*SQRT(12))</f>
        <v>0.0224294666414306</v>
      </c>
      <c r="CO188" s="27" t="n">
        <f aca="false">IF(ROW()&lt;4+VolLB,"",STDEV(INDEX($BT:$BT,ROW()-VolLB+1):INDEX($BT:$BT,ROW()))*SQRT(12))</f>
        <v>0.0203748138611422</v>
      </c>
      <c r="CP188" s="27" t="n">
        <f aca="false">IF(ROW()&lt;4+VolLB,"",STDEV(INDEX($BU:$BU,ROW()-VolLB+1):INDEX($BU:$BU,ROW()))*SQRT(12))</f>
        <v>0.022478302498187</v>
      </c>
      <c r="CQ188" s="27" t="n">
        <f aca="false">IF(ROW()&lt;4+VolLB,"",STDEV(INDEX($BV:$BV,ROW()-VolLB+1):INDEX($BV:$BV,ROW()))*SQRT(12))</f>
        <v>0.015957964155869</v>
      </c>
      <c r="CR188" s="27" t="n">
        <f aca="false">IF(ROW()&lt;4+VolLB,"",STDEV(INDEX($BW:$BW,ROW()-VolLB+1):INDEX($BW:$BW,ROW()))*SQRT(12))</f>
        <v>0.0202241768327392</v>
      </c>
      <c r="CS188" s="27" t="n">
        <f aca="false">IF(ROW()&lt;4+VolLB,"",STDEV(INDEX($BX:$BX,ROW()-VolLB+1):INDEX($BX:$BX,ROW()))*SQRT(12))</f>
        <v>0.0189683572891176</v>
      </c>
      <c r="CT188" s="27" t="n">
        <f aca="false">IF(ROW()&lt;4+VolLB,"",STDEV(INDEX($BY:$BY,ROW()-VolLB+1):INDEX($BY:$BY,ROW()))*SQRT(12))</f>
        <v>0.0232067366842763</v>
      </c>
      <c r="CU188" s="27" t="n">
        <f aca="false">IF(ROW()&lt;4+VolLB,"",STDEV(INDEX($BZ:$BZ,ROW()-VolLB+1):INDEX($BZ:$BZ,ROW()))*SQRT(12))</f>
        <v>0.0234243988669121</v>
      </c>
      <c r="CV188" s="27" t="n">
        <f aca="false">IF(ROW()&lt;4+VolLB,"",STDEV(INDEX($CA:$CA,ROW()-VolLB+1):INDEX($CA:$CA,ROW()))*SQRT(12))</f>
        <v>0.0259700976502189</v>
      </c>
      <c r="CW188" s="27" t="n">
        <f aca="false">IF(ROW()&lt;4+VolLB,"",STDEV(INDEX($CB:$CB,ROW()-VolLB+1):INDEX($CB:$CB,ROW()))*SQRT(12))</f>
        <v>0.0193983025852902</v>
      </c>
      <c r="CX188" s="27" t="n">
        <f aca="false">IF(ROW()&lt;4+VolLB,"",STDEV(INDEX($CC:$CC,ROW()-VolLB+1):INDEX($CC:$CC,ROW()))*SQRT(12))</f>
        <v>0.0197349865537373</v>
      </c>
      <c r="CY188" s="27" t="n">
        <f aca="false">IF(ROW()&lt;4+VolLB,"",STDEV(INDEX($CD:$CD,ROW()-VolLB+1):INDEX($CD:$CD,ROW()))*SQRT(12))</f>
        <v>0.0158921909616612</v>
      </c>
      <c r="CZ188" s="27" t="n">
        <f aca="false">IF(ROW()&lt;4+VolLB,"",STDEV(INDEX($CE:$CE,ROW()-VolLB+1):INDEX($CE:$CE,ROW()))*SQRT(12))</f>
        <v>0.0242237117976817</v>
      </c>
      <c r="DA188" s="27" t="n">
        <f aca="false">IF(ROW()&lt;4+VolLB,"",STDEV(INDEX($CF:$CF,ROW()-VolLB+1):INDEX($CF:$CF,ROW()))*SQRT(12))</f>
        <v>0.0178052101082801</v>
      </c>
      <c r="DB188" s="27" t="n">
        <f aca="false">IF(ROW()&lt;4+VolLB,"",STDEV(INDEX($CG:$CG,ROW()-VolLB+1):INDEX($CG:$CG,ROW()))*SQRT(12))</f>
        <v>0.0206916561704517</v>
      </c>
      <c r="DC188" s="26" t="n">
        <f aca="false">IF(OR(AR188=0,CH188="",CH188=0),0,AR188*MIN(MaxScal,TgtVol/CH188))</f>
        <v>0</v>
      </c>
      <c r="DD188" s="26" t="n">
        <f aca="false">IF(OR(AS188=0,CI188="",CI188=0),0,AS188*MIN(MaxScal,TgtVol/CI188))</f>
        <v>0</v>
      </c>
      <c r="DE188" s="26" t="n">
        <f aca="false">IF(OR(AT188=0,CJ188="",CJ188=0),0,AT188*MIN(MaxScal,TgtVol/CJ188))</f>
        <v>0</v>
      </c>
      <c r="DF188" s="26" t="n">
        <f aca="false">IF(OR(AU188=0,CK188="",CK188=0),0,AU188*MIN(MaxScal,TgtVol/CK188))</f>
        <v>0.903302369782698</v>
      </c>
      <c r="DG188" s="26" t="n">
        <f aca="false">IF(OR(AV188=0,CL188="",CL188=0),0,AV188*MIN(MaxScal,TgtVol/CL188))</f>
        <v>0</v>
      </c>
      <c r="DH188" s="26" t="n">
        <f aca="false">IF(OR(AW188=0,CM188="",CM188=0),0,AW188*MIN(MaxScal,TgtVol/CM188))</f>
        <v>0</v>
      </c>
      <c r="DI188" s="26" t="n">
        <f aca="false">IF(OR(AX188=0,CN188="",CN188=0),0,AX188*MIN(MaxScal,TgtVol/CN188))</f>
        <v>0</v>
      </c>
      <c r="DJ188" s="26" t="n">
        <f aca="false">IF(OR(AY188=0,CO188="",CO188=0),0,AY188*MIN(MaxScal,TgtVol/CO188))</f>
        <v>0</v>
      </c>
      <c r="DK188" s="26" t="n">
        <f aca="false">IF(OR(AZ188=0,CP188="",CP188=0),0,AZ188*MIN(MaxScal,TgtVol/CP188))</f>
        <v>0.889746901555984</v>
      </c>
      <c r="DL188" s="26" t="n">
        <f aca="false">IF(OR(BA188=0,CQ188="",CQ188=0),0,BA188*MIN(MaxScal,TgtVol/CQ188))</f>
        <v>0</v>
      </c>
      <c r="DM188" s="26" t="n">
        <f aca="false">IF(OR(BB188=0,CR188="",CR188=0),0,BB188*MIN(MaxScal,TgtVol/CR188))</f>
        <v>0</v>
      </c>
      <c r="DN188" s="26" t="n">
        <f aca="false">IF(OR(BC188=0,CS188="",CS188=0),0,BC188*MIN(MaxScal,TgtVol/CS188))</f>
        <v>0</v>
      </c>
      <c r="DO188" s="26" t="n">
        <f aca="false">IF(OR(BD188=0,CT188="",CT188=0),0,BD188*MIN(MaxScal,TgtVol/CT188))</f>
        <v>0</v>
      </c>
      <c r="DP188" s="26" t="n">
        <f aca="false">IF(OR(BE188=0,CU188="",CU188=0),0,BE188*MIN(MaxScal,TgtVol/CU188))</f>
        <v>0</v>
      </c>
      <c r="DQ188" s="26" t="n">
        <f aca="false">IF(OR(BF188=0,CV188="",CV188=0),0,BF188*MIN(MaxScal,TgtVol/CV188))</f>
        <v>0</v>
      </c>
      <c r="DR188" s="26" t="n">
        <f aca="false">IF(OR(BG188=0,CW188="",CW188=0),0,BG188*MIN(MaxScal,TgtVol/CW188))</f>
        <v>0</v>
      </c>
      <c r="DS188" s="26" t="n">
        <f aca="false">IF(OR(BH188=0,CX188="",CX188=0),0,BH188*MIN(MaxScal,TgtVol/CX188))</f>
        <v>0</v>
      </c>
      <c r="DT188" s="26" t="n">
        <f aca="false">IF(OR(BI188=0,CY188="",CY188=0),0,BI188*MIN(MaxScal,TgtVol/CY188))</f>
        <v>0</v>
      </c>
      <c r="DU188" s="26" t="n">
        <f aca="false">IF(OR(BJ188=0,CZ188="",CZ188=0),0,BJ188*MIN(MaxScal,TgtVol/CZ188))</f>
        <v>0</v>
      </c>
      <c r="DV188" s="26" t="n">
        <f aca="false">IF(OR(BK188=0,DA188="",DA188=0),0,BK188*MIN(MaxScal,TgtVol/DA188))</f>
        <v>1.12326672240162</v>
      </c>
      <c r="DW188" s="26" t="n">
        <f aca="false">IF(OR(BL188=0,DB188="",DB188=0),0,BL188*MIN(MaxScal,TgtVol/DB188))</f>
        <v>0</v>
      </c>
      <c r="DX188" s="28" t="n">
        <f aca="false">IFERROR(DC187*BM188,"")</f>
        <v>0</v>
      </c>
      <c r="DY188" s="28" t="n">
        <f aca="false">IFERROR(DD187*BN188,"")</f>
        <v>0</v>
      </c>
      <c r="DZ188" s="28" t="n">
        <f aca="false">IFERROR(DE187*BO188,"")</f>
        <v>0</v>
      </c>
      <c r="EA188" s="28" t="n">
        <f aca="false">IFERROR(DF187*BP188,"")</f>
        <v>-0</v>
      </c>
      <c r="EB188" s="28" t="n">
        <f aca="false">IFERROR(DG187*BQ188,"")</f>
        <v>0</v>
      </c>
      <c r="EC188" s="28" t="n">
        <f aca="false">IFERROR(DH187*BR188,"")</f>
        <v>-0</v>
      </c>
      <c r="ED188" s="28" t="n">
        <f aca="false">IFERROR(DI187*BS188,"")</f>
        <v>-0</v>
      </c>
      <c r="EE188" s="28" t="n">
        <f aca="false">IFERROR(DJ187*BT188,"")</f>
        <v>-0</v>
      </c>
      <c r="EF188" s="28" t="n">
        <f aca="false">IFERROR(DK187*BU188,"")</f>
        <v>-0</v>
      </c>
      <c r="EG188" s="28" t="n">
        <f aca="false">IFERROR(DL187*BV188,"")</f>
        <v>0</v>
      </c>
      <c r="EH188" s="28" t="n">
        <f aca="false">IFERROR(DM187*BW188,"")</f>
        <v>0</v>
      </c>
      <c r="EI188" s="28" t="n">
        <f aca="false">IFERROR(DN187*BX188,"")</f>
        <v>-0</v>
      </c>
      <c r="EJ188" s="28" t="n">
        <f aca="false">IFERROR(DO187*BY188,"")</f>
        <v>-0</v>
      </c>
      <c r="EK188" s="28" t="n">
        <f aca="false">IFERROR(DP187*BZ188,"")</f>
        <v>0</v>
      </c>
      <c r="EL188" s="28" t="n">
        <f aca="false">IFERROR(DQ187*CA188,"")</f>
        <v>0</v>
      </c>
      <c r="EM188" s="28" t="n">
        <f aca="false">IFERROR(DR187*CB188,"")</f>
        <v>-0</v>
      </c>
      <c r="EN188" s="28" t="n">
        <f aca="false">IFERROR(DS187*CC188,"")</f>
        <v>-0</v>
      </c>
      <c r="EO188" s="28" t="n">
        <f aca="false">IFERROR(DT187*CD188,"")</f>
        <v>-0</v>
      </c>
      <c r="EP188" s="28" t="n">
        <f aca="false">IFERROR(DU187*CE188,"")</f>
        <v>-0</v>
      </c>
      <c r="EQ188" s="28" t="n">
        <f aca="false">IFERROR(DV187*CF188,"")</f>
        <v>-0</v>
      </c>
      <c r="ER188" s="28" t="n">
        <f aca="false">IFERROR(DW187*CG188,"")</f>
        <v>0</v>
      </c>
      <c r="ES188" s="28" t="n">
        <f aca="false">IF(ROW()=4,"",SUM(DX188:ER188))</f>
        <v>0</v>
      </c>
      <c r="ET188" s="29" t="n">
        <f aca="false">COUNTIF(AR188:BL188,"&gt;0")</f>
        <v>3</v>
      </c>
    </row>
    <row r="189" customFormat="false" ht="15" hidden="false" customHeight="false" outlineLevel="0" collapsed="false">
      <c r="A189" s="19" t="n">
        <v>43646</v>
      </c>
      <c r="B189" s="23" t="n">
        <f aca="false">ABS(Rates_Data!AD189-Rates_Data!AE189)</f>
        <v>0.414327956989247</v>
      </c>
      <c r="C189" s="23" t="n">
        <f aca="false">ABS(Rates_Data!AD189-Rates_Data!AF189)</f>
        <v>0.757569892473118</v>
      </c>
      <c r="D189" s="23" t="n">
        <f aca="false">ABS(Rates_Data!AD189-Rates_Data!AG189)</f>
        <v>0.338043010752688</v>
      </c>
      <c r="E189" s="23" t="n">
        <f aca="false">ABS(Rates_Data!AD189-Rates_Data!AH189)</f>
        <v>1.4466559139785</v>
      </c>
      <c r="F189" s="23" t="n">
        <f aca="false">ABS(Rates_Data!AD189-Rates_Data!AI189)</f>
        <v>0.263860215053763</v>
      </c>
      <c r="G189" s="23" t="n">
        <f aca="false">ABS(Rates_Data!AD189-Rates_Data!AJ189)</f>
        <v>0.223940860215054</v>
      </c>
      <c r="H189" s="23" t="n">
        <f aca="false">ABS(Rates_Data!AE189-Rates_Data!AF189)</f>
        <v>0.343241935483871</v>
      </c>
      <c r="I189" s="23" t="n">
        <f aca="false">ABS(Rates_Data!AE189-Rates_Data!AG189)</f>
        <v>0.076284946236559</v>
      </c>
      <c r="J189" s="23" t="n">
        <f aca="false">ABS(Rates_Data!AE189-Rates_Data!AH189)</f>
        <v>1.03232795698925</v>
      </c>
      <c r="K189" s="23" t="n">
        <f aca="false">ABS(Rates_Data!AE189-Rates_Data!AI189)</f>
        <v>0.150467741935484</v>
      </c>
      <c r="L189" s="23" t="n">
        <f aca="false">ABS(Rates_Data!AE189-Rates_Data!AJ189)</f>
        <v>0.638268817204301</v>
      </c>
      <c r="M189" s="23" t="n">
        <f aca="false">ABS(Rates_Data!AF189-Rates_Data!AG189)</f>
        <v>0.41952688172043</v>
      </c>
      <c r="N189" s="23" t="n">
        <f aca="false">ABS(Rates_Data!AF189-Rates_Data!AH189)</f>
        <v>0.689086021505377</v>
      </c>
      <c r="O189" s="23" t="n">
        <f aca="false">ABS(Rates_Data!AF189-Rates_Data!AI189)</f>
        <v>0.493709677419355</v>
      </c>
      <c r="P189" s="23" t="n">
        <f aca="false">ABS(Rates_Data!AF189-Rates_Data!AJ189)</f>
        <v>0.981510752688172</v>
      </c>
      <c r="Q189" s="23" t="n">
        <f aca="false">ABS(Rates_Data!AG189-Rates_Data!AH189)</f>
        <v>1.10861290322581</v>
      </c>
      <c r="R189" s="23" t="n">
        <f aca="false">ABS(Rates_Data!AG189-Rates_Data!AI189)</f>
        <v>0.0741827956989248</v>
      </c>
      <c r="S189" s="23" t="n">
        <f aca="false">ABS(Rates_Data!AG189-Rates_Data!AJ189)</f>
        <v>0.561983870967742</v>
      </c>
      <c r="T189" s="23" t="n">
        <f aca="false">ABS(Rates_Data!AH189-Rates_Data!AI189)</f>
        <v>1.18279569892473</v>
      </c>
      <c r="U189" s="23" t="n">
        <f aca="false">ABS(Rates_Data!AH189-Rates_Data!AJ189)</f>
        <v>1.67059677419355</v>
      </c>
      <c r="V189" s="23" t="n">
        <f aca="false">ABS(Rates_Data!AI189-Rates_Data!AJ189)</f>
        <v>0.487801075268817</v>
      </c>
      <c r="W189" s="26" t="n">
        <f aca="false">IF(ROW()&lt;4+MinObs-1,"",IFERROR((B189-AVERAGE(B$4:B189))/STDEV(B$4:B189),""))</f>
        <v>0.0226549109521803</v>
      </c>
      <c r="X189" s="26" t="n">
        <f aca="false">IF(ROW()&lt;4+MinObs-1,"",IFERROR((C189-AVERAGE(C$4:C189))/STDEV(C$4:C189),""))</f>
        <v>0.913758001957378</v>
      </c>
      <c r="Y189" s="26" t="n">
        <f aca="false">IF(ROW()&lt;4+MinObs-1,"",IFERROR((D189-AVERAGE(D$4:D189))/STDEV(D$4:D189),""))</f>
        <v>-0.457436486989796</v>
      </c>
      <c r="Z189" s="26" t="n">
        <f aca="false">IF(ROW()&lt;4+MinObs-1,"",IFERROR((E189-AVERAGE(E$4:E189))/STDEV(E$4:E189),""))</f>
        <v>1.8108484031436</v>
      </c>
      <c r="AA189" s="26" t="n">
        <f aca="false">IF(ROW()&lt;4+MinObs-1,"",IFERROR((F189-AVERAGE(F$4:F189))/STDEV(F$4:F189),""))</f>
        <v>-0.683779775897607</v>
      </c>
      <c r="AB189" s="26" t="n">
        <f aca="false">IF(ROW()&lt;4+MinObs-1,"",IFERROR((G189-AVERAGE(G$4:G189))/STDEV(G$4:G189),""))</f>
        <v>-0.662181634834846</v>
      </c>
      <c r="AC189" s="26" t="n">
        <f aca="false">IF(ROW()&lt;4+MinObs-1,"",IFERROR((H189-AVERAGE(H$4:H189))/STDEV(H$4:H189),""))</f>
        <v>-0.104438452145191</v>
      </c>
      <c r="AD189" s="26" t="n">
        <f aca="false">IF(ROW()&lt;4+MinObs-1,"",IFERROR((I189-AVERAGE(I$4:I189))/STDEV(I$4:I189),""))</f>
        <v>-0.936795841876653</v>
      </c>
      <c r="AE189" s="26" t="n">
        <f aca="false">IF(ROW()&lt;4+MinObs-1,"",IFERROR((J189-AVERAGE(J$4:J189))/STDEV(J$4:J189),""))</f>
        <v>1.61538084731859</v>
      </c>
      <c r="AF189" s="26" t="n">
        <f aca="false">IF(ROW()&lt;4+MinObs-1,"",IFERROR((K189-AVERAGE(K$4:K189))/STDEV(K$4:K189),""))</f>
        <v>-0.749867467024637</v>
      </c>
      <c r="AG189" s="26" t="n">
        <f aca="false">IF(ROW()&lt;4+MinObs-1,"",IFERROR((L189-AVERAGE(L$4:L189))/STDEV(L$4:L189),""))</f>
        <v>0.110172120172642</v>
      </c>
      <c r="AH189" s="26" t="n">
        <f aca="false">IF(ROW()&lt;4+MinObs-1,"",IFERROR((M189-AVERAGE(M$4:M189))/STDEV(M$4:M189),""))</f>
        <v>-0.0646154130728656</v>
      </c>
      <c r="AI189" s="26" t="n">
        <f aca="false">IF(ROW()&lt;4+MinObs-1,"",IFERROR((N189-AVERAGE(N$4:N189))/STDEV(N$4:N189),""))</f>
        <v>0.595099152870603</v>
      </c>
      <c r="AJ189" s="26" t="n">
        <f aca="false">IF(ROW()&lt;4+MinObs-1,"",IFERROR((O189-AVERAGE(O$4:O189))/STDEV(O$4:O189),""))</f>
        <v>0.110997988360037</v>
      </c>
      <c r="AK189" s="26" t="n">
        <f aca="false">IF(ROW()&lt;4+MinObs-1,"",IFERROR((P189-AVERAGE(P$4:P189))/STDEV(P$4:P189),""))</f>
        <v>0.935692372155813</v>
      </c>
      <c r="AL189" s="26" t="n">
        <f aca="false">IF(ROW()&lt;4+MinObs-1,"",IFERROR((Q189-AVERAGE(Q$4:Q189))/STDEV(Q$4:Q189),""))</f>
        <v>1.83602104158817</v>
      </c>
      <c r="AM189" s="26" t="n">
        <f aca="false">IF(ROW()&lt;4+MinObs-1,"",IFERROR((R189-AVERAGE(R$4:R189))/STDEV(R$4:R189),""))</f>
        <v>-0.913176546455616</v>
      </c>
      <c r="AN189" s="26" t="n">
        <f aca="false">IF(ROW()&lt;4+MinObs-1,"",IFERROR((S189-AVERAGE(S$4:S189))/STDEV(S$4:S189),""))</f>
        <v>-0.428938802810642</v>
      </c>
      <c r="AO189" s="26" t="n">
        <f aca="false">IF(ROW()&lt;4+MinObs-1,"",IFERROR((T189-AVERAGE(T$4:T189))/STDEV(T$4:T189),""))</f>
        <v>1.57687514806189</v>
      </c>
      <c r="AP189" s="26" t="n">
        <f aca="false">IF(ROW()&lt;4+MinObs-1,"",IFERROR((U189-AVERAGE(U$4:U189))/STDEV(U$4:U189),""))</f>
        <v>1.95362000462904</v>
      </c>
      <c r="AQ189" s="26" t="n">
        <f aca="false">IF(ROW()&lt;4+MinObs-1,"",IFERROR((V189-AVERAGE(V$4:V189))/STDEV(V$4:V189),""))</f>
        <v>-0.331825944916263</v>
      </c>
      <c r="AR189" s="26" t="n">
        <f aca="false">IF(W189="",0,IF(W189&gt;=z4,w4,IF(W189&gt;=z3,w3,IF(W189&gt;=zEntry,w2,IF(AND(W189&gt;=ExitZ,AR188&gt;0),w2,0)))))</f>
        <v>0</v>
      </c>
      <c r="AS189" s="26" t="n">
        <f aca="false">IF(X189="",0,IF(X189&gt;=z4,w4,IF(X189&gt;=z3,w3,IF(X189&gt;=zEntry,w2,IF(AND(X189&gt;=ExitZ,AS188&gt;0),w2,0)))))</f>
        <v>0</v>
      </c>
      <c r="AT189" s="26" t="n">
        <f aca="false">IF(Y189="",0,IF(Y189&gt;=z4,w4,IF(Y189&gt;=z3,w3,IF(Y189&gt;=zEntry,w2,IF(AND(Y189&gt;=ExitZ,AT188&gt;0),w2,0)))))</f>
        <v>0</v>
      </c>
      <c r="AU189" s="26" t="n">
        <f aca="false">IF(Z189="",0,IF(Z189&gt;=z4,w4,IF(Z189&gt;=z3,w3,IF(Z189&gt;=zEntry,w2,IF(AND(Z189&gt;=ExitZ,AU188&gt;0),w2,0)))))</f>
        <v>0</v>
      </c>
      <c r="AV189" s="26" t="n">
        <f aca="false">IF(AA189="",0,IF(AA189&gt;=z4,w4,IF(AA189&gt;=z3,w3,IF(AA189&gt;=zEntry,w2,IF(AND(AA189&gt;=ExitZ,AV188&gt;0),w2,0)))))</f>
        <v>0</v>
      </c>
      <c r="AW189" s="26" t="n">
        <f aca="false">IF(AB189="",0,IF(AB189&gt;=z4,w4,IF(AB189&gt;=z3,w3,IF(AB189&gt;=zEntry,w2,IF(AND(AB189&gt;=ExitZ,AW188&gt;0),w2,0)))))</f>
        <v>0</v>
      </c>
      <c r="AX189" s="26" t="n">
        <f aca="false">IF(AC189="",0,IF(AC189&gt;=z4,w4,IF(AC189&gt;=z3,w3,IF(AC189&gt;=zEntry,w2,IF(AND(AC189&gt;=ExitZ,AX188&gt;0),w2,0)))))</f>
        <v>0</v>
      </c>
      <c r="AY189" s="26" t="n">
        <f aca="false">IF(AD189="",0,IF(AD189&gt;=z4,w4,IF(AD189&gt;=z3,w3,IF(AD189&gt;=zEntry,w2,IF(AND(AD189&gt;=ExitZ,AY188&gt;0),w2,0)))))</f>
        <v>0</v>
      </c>
      <c r="AZ189" s="26" t="n">
        <f aca="false">IF(AE189="",0,IF(AE189&gt;=z4,w4,IF(AE189&gt;=z3,w3,IF(AE189&gt;=zEntry,w2,IF(AND(AE189&gt;=ExitZ,AZ188&gt;0),w2,0)))))</f>
        <v>0</v>
      </c>
      <c r="BA189" s="26" t="n">
        <f aca="false">IF(AF189="",0,IF(AF189&gt;=z4,w4,IF(AF189&gt;=z3,w3,IF(AF189&gt;=zEntry,w2,IF(AND(AF189&gt;=ExitZ,BA188&gt;0),w2,0)))))</f>
        <v>0</v>
      </c>
      <c r="BB189" s="26" t="n">
        <f aca="false">IF(AG189="",0,IF(AG189&gt;=z4,w4,IF(AG189&gt;=z3,w3,IF(AG189&gt;=zEntry,w2,IF(AND(AG189&gt;=ExitZ,BB188&gt;0),w2,0)))))</f>
        <v>0</v>
      </c>
      <c r="BC189" s="26" t="n">
        <f aca="false">IF(AH189="",0,IF(AH189&gt;=z4,w4,IF(AH189&gt;=z3,w3,IF(AH189&gt;=zEntry,w2,IF(AND(AH189&gt;=ExitZ,BC188&gt;0),w2,0)))))</f>
        <v>0</v>
      </c>
      <c r="BD189" s="26" t="n">
        <f aca="false">IF(AI189="",0,IF(AI189&gt;=z4,w4,IF(AI189&gt;=z3,w3,IF(AI189&gt;=zEntry,w2,IF(AND(AI189&gt;=ExitZ,BD188&gt;0),w2,0)))))</f>
        <v>0</v>
      </c>
      <c r="BE189" s="26" t="n">
        <f aca="false">IF(AJ189="",0,IF(AJ189&gt;=z4,w4,IF(AJ189&gt;=z3,w3,IF(AJ189&gt;=zEntry,w2,IF(AND(AJ189&gt;=ExitZ,BE188&gt;0),w2,0)))))</f>
        <v>0</v>
      </c>
      <c r="BF189" s="26" t="n">
        <f aca="false">IF(AK189="",0,IF(AK189&gt;=z4,w4,IF(AK189&gt;=z3,w3,IF(AK189&gt;=zEntry,w2,IF(AND(AK189&gt;=ExitZ,BF188&gt;0),w2,0)))))</f>
        <v>0</v>
      </c>
      <c r="BG189" s="26" t="n">
        <f aca="false">IF(AL189="",0,IF(AL189&gt;=z4,w4,IF(AL189&gt;=z3,w3,IF(AL189&gt;=zEntry,w2,IF(AND(AL189&gt;=ExitZ,BG188&gt;0),w2,0)))))</f>
        <v>0</v>
      </c>
      <c r="BH189" s="26" t="n">
        <f aca="false">IF(AM189="",0,IF(AM189&gt;=z4,w4,IF(AM189&gt;=z3,w3,IF(AM189&gt;=zEntry,w2,IF(AND(AM189&gt;=ExitZ,BH188&gt;0),w2,0)))))</f>
        <v>0</v>
      </c>
      <c r="BI189" s="26" t="n">
        <f aca="false">IF(AN189="",0,IF(AN189&gt;=z4,w4,IF(AN189&gt;=z3,w3,IF(AN189&gt;=zEntry,w2,IF(AND(AN189&gt;=ExitZ,BI188&gt;0),w2,0)))))</f>
        <v>0</v>
      </c>
      <c r="BJ189" s="26" t="n">
        <f aca="false">IF(AO189="",0,IF(AO189&gt;=z4,w4,IF(AO189&gt;=z3,w3,IF(AO189&gt;=zEntry,w2,IF(AND(AO189&gt;=ExitZ,BJ188&gt;0),w2,0)))))</f>
        <v>0</v>
      </c>
      <c r="BK189" s="26" t="n">
        <f aca="false">IF(AP189="",0,IF(AP189&gt;=z4,w4,IF(AP189&gt;=z3,w3,IF(AP189&gt;=zEntry,w2,IF(AND(AP189&gt;=ExitZ,BK188&gt;0),w2,0)))))</f>
        <v>0</v>
      </c>
      <c r="BL189" s="26" t="n">
        <f aca="false">IF(AQ189="",0,IF(AQ189&gt;=z4,w4,IF(AQ189&gt;=z3,w3,IF(AQ189&gt;=zEntry,w2,IF(AND(AQ189&gt;=ExitZ,BL188&gt;0),w2,0)))))</f>
        <v>0</v>
      </c>
      <c r="BM189" s="23" t="n">
        <f aca="false">IF(Rates_Data!AD188&gt;=Rates_Data!AE188,Rates_Data!AK189-Rates_Data!AL189,Rates_Data!AL189-Rates_Data!AK189)</f>
        <v>-0.007771</v>
      </c>
      <c r="BN189" s="23" t="n">
        <f aca="false">IF(Rates_Data!AD188&gt;=Rates_Data!AF188,Rates_Data!AK189-Rates_Data!AM189,Rates_Data!AM189-Rates_Data!AK189)</f>
        <v>-1.89999999999979E-005</v>
      </c>
      <c r="BO189" s="23" t="n">
        <f aca="false">IF(Rates_Data!AD188&gt;=Rates_Data!AG188,Rates_Data!AK189-Rates_Data!AN189,Rates_Data!AN189-Rates_Data!AK189)</f>
        <v>0.008759</v>
      </c>
      <c r="BP189" s="23" t="n">
        <f aca="false">IF(Rates_Data!AD188&gt;=Rates_Data!AH188,Rates_Data!AK189-Rates_Data!AO189,Rates_Data!AO189-Rates_Data!AK189)</f>
        <v>0.000208999999999994</v>
      </c>
      <c r="BQ189" s="23" t="n">
        <f aca="false">IF(Rates_Data!AD188&gt;=Rates_Data!AI188,Rates_Data!AK189-Rates_Data!AP189,Rates_Data!AP189-Rates_Data!AK189)</f>
        <v>0.004579</v>
      </c>
      <c r="BR189" s="23" t="n">
        <f aca="false">IF(Rates_Data!AD188&gt;=Rates_Data!AJ188,Rates_Data!AK189-Rates_Data!AQ189,Rates_Data!AQ189-Rates_Data!AK189)</f>
        <v>-0.002052</v>
      </c>
      <c r="BS189" s="23" t="n">
        <f aca="false">IF(Rates_Data!AE188&gt;=Rates_Data!AF188,Rates_Data!AL189-Rates_Data!AM189,Rates_Data!AM189-Rates_Data!AL189)</f>
        <v>0.007752</v>
      </c>
      <c r="BT189" s="23" t="n">
        <f aca="false">IF(Rates_Data!AE188&gt;=Rates_Data!AG188,Rates_Data!AL189-Rates_Data!AN189,Rates_Data!AN189-Rates_Data!AL189)</f>
        <v>0.01653</v>
      </c>
      <c r="BU189" s="23" t="n">
        <f aca="false">IF(Rates_Data!AE188&gt;=Rates_Data!AH188,Rates_Data!AL189-Rates_Data!AO189,Rates_Data!AO189-Rates_Data!AL189)</f>
        <v>0.00797999999999999</v>
      </c>
      <c r="BV189" s="23" t="n">
        <f aca="false">IF(Rates_Data!AE188&gt;=Rates_Data!AI188,Rates_Data!AL189-Rates_Data!AP189,Rates_Data!AP189-Rates_Data!AL189)</f>
        <v>0.01235</v>
      </c>
      <c r="BW189" s="23" t="n">
        <f aca="false">IF(Rates_Data!AE188&gt;=Rates_Data!AJ188,Rates_Data!AL189-Rates_Data!AQ189,Rates_Data!AQ189-Rates_Data!AL189)</f>
        <v>-0.009823</v>
      </c>
      <c r="BX189" s="23" t="n">
        <f aca="false">IF(Rates_Data!AF188&gt;=Rates_Data!AG188,Rates_Data!AM189-Rates_Data!AN189,Rates_Data!AN189-Rates_Data!AM189)</f>
        <v>0.00877799999999999</v>
      </c>
      <c r="BY189" s="23" t="n">
        <f aca="false">IF(Rates_Data!AF188&gt;=Rates_Data!AH188,Rates_Data!AM189-Rates_Data!AO189,Rates_Data!AO189-Rates_Data!AM189)</f>
        <v>0.000227999999999992</v>
      </c>
      <c r="BZ189" s="23" t="n">
        <f aca="false">IF(Rates_Data!AF188&gt;=Rates_Data!AI188,Rates_Data!AM189-Rates_Data!AP189,Rates_Data!AP189-Rates_Data!AM189)</f>
        <v>-0.004598</v>
      </c>
      <c r="CA189" s="23" t="n">
        <f aca="false">IF(Rates_Data!AF188&gt;=Rates_Data!AJ188,Rates_Data!AM189-Rates_Data!AQ189,Rates_Data!AQ189-Rates_Data!AM189)</f>
        <v>-0.002071</v>
      </c>
      <c r="CB189" s="23" t="n">
        <f aca="false">IF(Rates_Data!AG188&gt;=Rates_Data!AH188,Rates_Data!AN189-Rates_Data!AO189,Rates_Data!AO189-Rates_Data!AN189)</f>
        <v>-0.00855</v>
      </c>
      <c r="CC189" s="23" t="n">
        <f aca="false">IF(Rates_Data!AG188&gt;=Rates_Data!AI188,Rates_Data!AN189-Rates_Data!AP189,Rates_Data!AP189-Rates_Data!AN189)</f>
        <v>0.00418</v>
      </c>
      <c r="CD189" s="23" t="n">
        <f aca="false">IF(Rates_Data!AG188&gt;=Rates_Data!AJ188,Rates_Data!AN189-Rates_Data!AQ189,Rates_Data!AQ189-Rates_Data!AN189)</f>
        <v>0.00670699999999999</v>
      </c>
      <c r="CE189" s="23" t="n">
        <f aca="false">IF(Rates_Data!AH188&gt;=Rates_Data!AI188,Rates_Data!AO189-Rates_Data!AP189,Rates_Data!AP189-Rates_Data!AO189)</f>
        <v>-0.00437000000000001</v>
      </c>
      <c r="CF189" s="23" t="n">
        <f aca="false">IF(Rates_Data!AH188&gt;=Rates_Data!AJ188,Rates_Data!AO189-Rates_Data!AQ189,Rates_Data!AQ189-Rates_Data!AO189)</f>
        <v>-0.00184300000000001</v>
      </c>
      <c r="CG189" s="23" t="n">
        <f aca="false">IF(Rates_Data!AI188&gt;=Rates_Data!AJ188,Rates_Data!AP189-Rates_Data!AQ189,Rates_Data!AQ189-Rates_Data!AP189)</f>
        <v>0.002527</v>
      </c>
      <c r="CH189" s="27" t="n">
        <f aca="false">IF(ROW()&lt;4+VolLB,"",STDEV(INDEX($BM:$BM,ROW()-VolLB+1):INDEX($BM:$BM,ROW()))*SQRT(12))</f>
        <v>0.0240207382946288</v>
      </c>
      <c r="CI189" s="27" t="n">
        <f aca="false">IF(ROW()&lt;4+VolLB,"",STDEV(INDEX($BN:$BN,ROW()-VolLB+1):INDEX($BN:$BN,ROW()))*SQRT(12))</f>
        <v>0.0212062384379152</v>
      </c>
      <c r="CJ189" s="27" t="n">
        <f aca="false">IF(ROW()&lt;4+VolLB,"",STDEV(INDEX($BO:$BO,ROW()-VolLB+1):INDEX($BO:$BO,ROW()))*SQRT(12))</f>
        <v>0.0196198179594487</v>
      </c>
      <c r="CK189" s="27" t="n">
        <f aca="false">IF(ROW()&lt;4+VolLB,"",STDEV(INDEX($BP:$BP,ROW()-VolLB+1):INDEX($BP:$BP,ROW()))*SQRT(12))</f>
        <v>0.0219970639623088</v>
      </c>
      <c r="CL189" s="27" t="n">
        <f aca="false">IF(ROW()&lt;4+VolLB,"",STDEV(INDEX($BQ:$BQ,ROW()-VolLB+1):INDEX($BQ:$BQ,ROW()))*SQRT(12))</f>
        <v>0.0244621430644325</v>
      </c>
      <c r="CM189" s="27" t="n">
        <f aca="false">IF(ROW()&lt;4+VolLB,"",STDEV(INDEX($BR:$BR,ROW()-VolLB+1):INDEX($BR:$BR,ROW()))*SQRT(12))</f>
        <v>0.0234068263504474</v>
      </c>
      <c r="CN189" s="27" t="n">
        <f aca="false">IF(ROW()&lt;4+VolLB,"",STDEV(INDEX($BS:$BS,ROW()-VolLB+1):INDEX($BS:$BS,ROW()))*SQRT(12))</f>
        <v>0.0227026523432626</v>
      </c>
      <c r="CO189" s="27" t="n">
        <f aca="false">IF(ROW()&lt;4+VolLB,"",STDEV(INDEX($BT:$BT,ROW()-VolLB+1):INDEX($BT:$BT,ROW()))*SQRT(12))</f>
        <v>0.0224221979269694</v>
      </c>
      <c r="CP189" s="27" t="n">
        <f aca="false">IF(ROW()&lt;4+VolLB,"",STDEV(INDEX($BU:$BU,ROW()-VolLB+1):INDEX($BU:$BU,ROW()))*SQRT(12))</f>
        <v>0.0228858702958834</v>
      </c>
      <c r="CQ189" s="27" t="n">
        <f aca="false">IF(ROW()&lt;4+VolLB,"",STDEV(INDEX($BV:$BV,ROW()-VolLB+1):INDEX($BV:$BV,ROW()))*SQRT(12))</f>
        <v>0.0170983170600417</v>
      </c>
      <c r="CR189" s="27" t="n">
        <f aca="false">IF(ROW()&lt;4+VolLB,"",STDEV(INDEX($BW:$BW,ROW()-VolLB+1):INDEX($BW:$BW,ROW()))*SQRT(12))</f>
        <v>0.0208292849220012</v>
      </c>
      <c r="CS189" s="27" t="n">
        <f aca="false">IF(ROW()&lt;4+VolLB,"",STDEV(INDEX($BX:$BX,ROW()-VolLB+1):INDEX($BX:$BX,ROW()))*SQRT(12))</f>
        <v>0.0189415798244924</v>
      </c>
      <c r="CT189" s="27" t="n">
        <f aca="false">IF(ROW()&lt;4+VolLB,"",STDEV(INDEX($BY:$BY,ROW()-VolLB+1):INDEX($BY:$BY,ROW()))*SQRT(12))</f>
        <v>0.0230489011895929</v>
      </c>
      <c r="CU189" s="27" t="n">
        <f aca="false">IF(ROW()&lt;4+VolLB,"",STDEV(INDEX($BZ:$BZ,ROW()-VolLB+1):INDEX($BZ:$BZ,ROW()))*SQRT(12))</f>
        <v>0.0230620371154477</v>
      </c>
      <c r="CV189" s="27" t="n">
        <f aca="false">IF(ROW()&lt;4+VolLB,"",STDEV(INDEX($CA:$CA,ROW()-VolLB+1):INDEX($CA:$CA,ROW()))*SQRT(12))</f>
        <v>0.0256193789886075</v>
      </c>
      <c r="CW189" s="27" t="n">
        <f aca="false">IF(ROW()&lt;4+VolLB,"",STDEV(INDEX($CB:$CB,ROW()-VolLB+1):INDEX($CB:$CB,ROW()))*SQRT(12))</f>
        <v>0.0201285280220222</v>
      </c>
      <c r="CX189" s="27" t="n">
        <f aca="false">IF(ROW()&lt;4+VolLB,"",STDEV(INDEX($CC:$CC,ROW()-VolLB+1):INDEX($CC:$CC,ROW()))*SQRT(12))</f>
        <v>0.0198685906732928</v>
      </c>
      <c r="CY189" s="27" t="n">
        <f aca="false">IF(ROW()&lt;4+VolLB,"",STDEV(INDEX($CD:$CD,ROW()-VolLB+1):INDEX($CD:$CD,ROW()))*SQRT(12))</f>
        <v>0.0163034879385334</v>
      </c>
      <c r="CZ189" s="27" t="n">
        <f aca="false">IF(ROW()&lt;4+VolLB,"",STDEV(INDEX($CE:$CE,ROW()-VolLB+1):INDEX($CE:$CE,ROW()))*SQRT(12))</f>
        <v>0.0243320693563434</v>
      </c>
      <c r="DA189" s="27" t="n">
        <f aca="false">IF(ROW()&lt;4+VolLB,"",STDEV(INDEX($CF:$CF,ROW()-VolLB+1):INDEX($CF:$CF,ROW()))*SQRT(12))</f>
        <v>0.0178261884204111</v>
      </c>
      <c r="DB189" s="27" t="n">
        <f aca="false">IF(ROW()&lt;4+VolLB,"",STDEV(INDEX($CG:$CG,ROW()-VolLB+1):INDEX($CG:$CG,ROW()))*SQRT(12))</f>
        <v>0.0207408925904267</v>
      </c>
      <c r="DC189" s="26" t="n">
        <f aca="false">IF(OR(AR189=0,CH189="",CH189=0),0,AR189*MIN(MaxScal,TgtVol/CH189))</f>
        <v>0</v>
      </c>
      <c r="DD189" s="26" t="n">
        <f aca="false">IF(OR(AS189=0,CI189="",CI189=0),0,AS189*MIN(MaxScal,TgtVol/CI189))</f>
        <v>0</v>
      </c>
      <c r="DE189" s="26" t="n">
        <f aca="false">IF(OR(AT189=0,CJ189="",CJ189=0),0,AT189*MIN(MaxScal,TgtVol/CJ189))</f>
        <v>0</v>
      </c>
      <c r="DF189" s="26" t="n">
        <f aca="false">IF(OR(AU189=0,CK189="",CK189=0),0,AU189*MIN(MaxScal,TgtVol/CK189))</f>
        <v>0</v>
      </c>
      <c r="DG189" s="26" t="n">
        <f aca="false">IF(OR(AV189=0,CL189="",CL189=0),0,AV189*MIN(MaxScal,TgtVol/CL189))</f>
        <v>0</v>
      </c>
      <c r="DH189" s="26" t="n">
        <f aca="false">IF(OR(AW189=0,CM189="",CM189=0),0,AW189*MIN(MaxScal,TgtVol/CM189))</f>
        <v>0</v>
      </c>
      <c r="DI189" s="26" t="n">
        <f aca="false">IF(OR(AX189=0,CN189="",CN189=0),0,AX189*MIN(MaxScal,TgtVol/CN189))</f>
        <v>0</v>
      </c>
      <c r="DJ189" s="26" t="n">
        <f aca="false">IF(OR(AY189=0,CO189="",CO189=0),0,AY189*MIN(MaxScal,TgtVol/CO189))</f>
        <v>0</v>
      </c>
      <c r="DK189" s="26" t="n">
        <f aca="false">IF(OR(AZ189=0,CP189="",CP189=0),0,AZ189*MIN(MaxScal,TgtVol/CP189))</f>
        <v>0</v>
      </c>
      <c r="DL189" s="26" t="n">
        <f aca="false">IF(OR(BA189=0,CQ189="",CQ189=0),0,BA189*MIN(MaxScal,TgtVol/CQ189))</f>
        <v>0</v>
      </c>
      <c r="DM189" s="26" t="n">
        <f aca="false">IF(OR(BB189=0,CR189="",CR189=0),0,BB189*MIN(MaxScal,TgtVol/CR189))</f>
        <v>0</v>
      </c>
      <c r="DN189" s="26" t="n">
        <f aca="false">IF(OR(BC189=0,CS189="",CS189=0),0,BC189*MIN(MaxScal,TgtVol/CS189))</f>
        <v>0</v>
      </c>
      <c r="DO189" s="26" t="n">
        <f aca="false">IF(OR(BD189=0,CT189="",CT189=0),0,BD189*MIN(MaxScal,TgtVol/CT189))</f>
        <v>0</v>
      </c>
      <c r="DP189" s="26" t="n">
        <f aca="false">IF(OR(BE189=0,CU189="",CU189=0),0,BE189*MIN(MaxScal,TgtVol/CU189))</f>
        <v>0</v>
      </c>
      <c r="DQ189" s="26" t="n">
        <f aca="false">IF(OR(BF189=0,CV189="",CV189=0),0,BF189*MIN(MaxScal,TgtVol/CV189))</f>
        <v>0</v>
      </c>
      <c r="DR189" s="26" t="n">
        <f aca="false">IF(OR(BG189=0,CW189="",CW189=0),0,BG189*MIN(MaxScal,TgtVol/CW189))</f>
        <v>0</v>
      </c>
      <c r="DS189" s="26" t="n">
        <f aca="false">IF(OR(BH189=0,CX189="",CX189=0),0,BH189*MIN(MaxScal,TgtVol/CX189))</f>
        <v>0</v>
      </c>
      <c r="DT189" s="26" t="n">
        <f aca="false">IF(OR(BI189=0,CY189="",CY189=0),0,BI189*MIN(MaxScal,TgtVol/CY189))</f>
        <v>0</v>
      </c>
      <c r="DU189" s="26" t="n">
        <f aca="false">IF(OR(BJ189=0,CZ189="",CZ189=0),0,BJ189*MIN(MaxScal,TgtVol/CZ189))</f>
        <v>0</v>
      </c>
      <c r="DV189" s="26" t="n">
        <f aca="false">IF(OR(BK189=0,DA189="",DA189=0),0,BK189*MIN(MaxScal,TgtVol/DA189))</f>
        <v>0</v>
      </c>
      <c r="DW189" s="26" t="n">
        <f aca="false">IF(OR(BL189=0,DB189="",DB189=0),0,BL189*MIN(MaxScal,TgtVol/DB189))</f>
        <v>0</v>
      </c>
      <c r="DX189" s="28" t="n">
        <f aca="false">IFERROR(DC188*BM189,"")</f>
        <v>-0</v>
      </c>
      <c r="DY189" s="28" t="n">
        <f aca="false">IFERROR(DD188*BN189,"")</f>
        <v>-0</v>
      </c>
      <c r="DZ189" s="28" t="n">
        <f aca="false">IFERROR(DE188*BO189,"")</f>
        <v>0</v>
      </c>
      <c r="EA189" s="28" t="n">
        <f aca="false">IFERROR(DF188*BP189,"")</f>
        <v>0.000188790195284578</v>
      </c>
      <c r="EB189" s="28" t="n">
        <f aca="false">IFERROR(DG188*BQ189,"")</f>
        <v>0</v>
      </c>
      <c r="EC189" s="28" t="n">
        <f aca="false">IFERROR(DH188*BR189,"")</f>
        <v>-0</v>
      </c>
      <c r="ED189" s="28" t="n">
        <f aca="false">IFERROR(DI188*BS189,"")</f>
        <v>0</v>
      </c>
      <c r="EE189" s="28" t="n">
        <f aca="false">IFERROR(DJ188*BT189,"")</f>
        <v>0</v>
      </c>
      <c r="EF189" s="28" t="n">
        <f aca="false">IFERROR(DK188*BU189,"")</f>
        <v>0.00710018027441674</v>
      </c>
      <c r="EG189" s="28" t="n">
        <f aca="false">IFERROR(DL188*BV189,"")</f>
        <v>0</v>
      </c>
      <c r="EH189" s="28" t="n">
        <f aca="false">IFERROR(DM188*BW189,"")</f>
        <v>-0</v>
      </c>
      <c r="EI189" s="28" t="n">
        <f aca="false">IFERROR(DN188*BX189,"")</f>
        <v>0</v>
      </c>
      <c r="EJ189" s="28" t="n">
        <f aca="false">IFERROR(DO188*BY189,"")</f>
        <v>0</v>
      </c>
      <c r="EK189" s="28" t="n">
        <f aca="false">IFERROR(DP188*BZ189,"")</f>
        <v>-0</v>
      </c>
      <c r="EL189" s="28" t="n">
        <f aca="false">IFERROR(DQ188*CA189,"")</f>
        <v>-0</v>
      </c>
      <c r="EM189" s="28" t="n">
        <f aca="false">IFERROR(DR188*CB189,"")</f>
        <v>-0</v>
      </c>
      <c r="EN189" s="28" t="n">
        <f aca="false">IFERROR(DS188*CC189,"")</f>
        <v>0</v>
      </c>
      <c r="EO189" s="28" t="n">
        <f aca="false">IFERROR(DT188*CD189,"")</f>
        <v>0</v>
      </c>
      <c r="EP189" s="28" t="n">
        <f aca="false">IFERROR(DU188*CE189,"")</f>
        <v>-0</v>
      </c>
      <c r="EQ189" s="28" t="n">
        <f aca="false">IFERROR(DV188*CF189,"")</f>
        <v>-0.0020701805693862</v>
      </c>
      <c r="ER189" s="28" t="n">
        <f aca="false">IFERROR(DW188*CG189,"")</f>
        <v>0</v>
      </c>
      <c r="ES189" s="28" t="n">
        <f aca="false">IF(ROW()=4,"",SUM(DX189:ER189))</f>
        <v>0.00521878990031512</v>
      </c>
      <c r="ET189" s="29" t="n">
        <f aca="false">COUNTIF(AR189:BL189,"&gt;0")</f>
        <v>0</v>
      </c>
    </row>
    <row r="190" customFormat="false" ht="15" hidden="false" customHeight="false" outlineLevel="0" collapsed="false">
      <c r="A190" s="19" t="n">
        <v>43677</v>
      </c>
      <c r="B190" s="23" t="n">
        <f aca="false">ABS(Rates_Data!AD190-Rates_Data!AE190)</f>
        <v>0.367352941176471</v>
      </c>
      <c r="C190" s="23" t="n">
        <f aca="false">ABS(Rates_Data!AD190-Rates_Data!AF190)</f>
        <v>0.686877005347593</v>
      </c>
      <c r="D190" s="23" t="n">
        <f aca="false">ABS(Rates_Data!AD190-Rates_Data!AG190)</f>
        <v>0.406855614973262</v>
      </c>
      <c r="E190" s="23" t="n">
        <f aca="false">ABS(Rates_Data!AD190-Rates_Data!AH190)</f>
        <v>1.56623529411765</v>
      </c>
      <c r="F190" s="23" t="n">
        <f aca="false">ABS(Rates_Data!AD190-Rates_Data!AI190)</f>
        <v>0.187850267379679</v>
      </c>
      <c r="G190" s="23" t="n">
        <f aca="false">ABS(Rates_Data!AD190-Rates_Data!AJ190)</f>
        <v>0.270486631016043</v>
      </c>
      <c r="H190" s="23" t="n">
        <f aca="false">ABS(Rates_Data!AE190-Rates_Data!AF190)</f>
        <v>0.319524064171123</v>
      </c>
      <c r="I190" s="23" t="n">
        <f aca="false">ABS(Rates_Data!AE190-Rates_Data!AG190)</f>
        <v>0.0395026737967917</v>
      </c>
      <c r="J190" s="23" t="n">
        <f aca="false">ABS(Rates_Data!AE190-Rates_Data!AH190)</f>
        <v>1.19888235294118</v>
      </c>
      <c r="K190" s="23" t="n">
        <f aca="false">ABS(Rates_Data!AE190-Rates_Data!AI190)</f>
        <v>0.179502673796791</v>
      </c>
      <c r="L190" s="23" t="n">
        <f aca="false">ABS(Rates_Data!AE190-Rates_Data!AJ190)</f>
        <v>0.637839572192513</v>
      </c>
      <c r="M190" s="23" t="n">
        <f aca="false">ABS(Rates_Data!AF190-Rates_Data!AG190)</f>
        <v>0.280021390374331</v>
      </c>
      <c r="N190" s="23" t="n">
        <f aca="false">ABS(Rates_Data!AF190-Rates_Data!AH190)</f>
        <v>0.879358288770053</v>
      </c>
      <c r="O190" s="23" t="n">
        <f aca="false">ABS(Rates_Data!AF190-Rates_Data!AI190)</f>
        <v>0.499026737967914</v>
      </c>
      <c r="P190" s="23" t="n">
        <f aca="false">ABS(Rates_Data!AF190-Rates_Data!AJ190)</f>
        <v>0.957363636363636</v>
      </c>
      <c r="Q190" s="23" t="n">
        <f aca="false">ABS(Rates_Data!AG190-Rates_Data!AH190)</f>
        <v>1.15937967914438</v>
      </c>
      <c r="R190" s="23" t="n">
        <f aca="false">ABS(Rates_Data!AG190-Rates_Data!AI190)</f>
        <v>0.219005347593583</v>
      </c>
      <c r="S190" s="23" t="n">
        <f aca="false">ABS(Rates_Data!AG190-Rates_Data!AJ190)</f>
        <v>0.677342245989305</v>
      </c>
      <c r="T190" s="23" t="n">
        <f aca="false">ABS(Rates_Data!AH190-Rates_Data!AI190)</f>
        <v>1.37838502673797</v>
      </c>
      <c r="U190" s="23" t="n">
        <f aca="false">ABS(Rates_Data!AH190-Rates_Data!AJ190)</f>
        <v>1.83672192513369</v>
      </c>
      <c r="V190" s="23" t="n">
        <f aca="false">ABS(Rates_Data!AI190-Rates_Data!AJ190)</f>
        <v>0.458336898395722</v>
      </c>
      <c r="W190" s="26" t="n">
        <f aca="false">IF(ROW()&lt;4+MinObs-1,"",IFERROR((B190-AVERAGE(B$4:B190))/STDEV(B$4:B190),""))</f>
        <v>-0.134843586001586</v>
      </c>
      <c r="X190" s="26" t="n">
        <f aca="false">IF(ROW()&lt;4+MinObs-1,"",IFERROR((C190-AVERAGE(C$4:C190))/STDEV(C$4:C190),""))</f>
        <v>0.71777546904223</v>
      </c>
      <c r="Y190" s="26" t="n">
        <f aca="false">IF(ROW()&lt;4+MinObs-1,"",IFERROR((D190-AVERAGE(D$4:D190))/STDEV(D$4:D190),""))</f>
        <v>-0.309262711391683</v>
      </c>
      <c r="Z190" s="26" t="n">
        <f aca="false">IF(ROW()&lt;4+MinObs-1,"",IFERROR((E190-AVERAGE(E$4:E190))/STDEV(E$4:E190),""))</f>
        <v>2.04946831689458</v>
      </c>
      <c r="AA190" s="26" t="n">
        <f aca="false">IF(ROW()&lt;4+MinObs-1,"",IFERROR((F190-AVERAGE(F$4:F190))/STDEV(F$4:F190),""))</f>
        <v>-0.87166643278706</v>
      </c>
      <c r="AB190" s="26" t="n">
        <f aca="false">IF(ROW()&lt;4+MinObs-1,"",IFERROR((G190-AVERAGE(G$4:G190))/STDEV(G$4:G190),""))</f>
        <v>-0.527122983169151</v>
      </c>
      <c r="AC190" s="26" t="n">
        <f aca="false">IF(ROW()&lt;4+MinObs-1,"",IFERROR((H190-AVERAGE(H$4:H190))/STDEV(H$4:H190),""))</f>
        <v>-0.186566835021799</v>
      </c>
      <c r="AD190" s="26" t="n">
        <f aca="false">IF(ROW()&lt;4+MinObs-1,"",IFERROR((I190-AVERAGE(I$4:I190))/STDEV(I$4:I190),""))</f>
        <v>-1.02360848327211</v>
      </c>
      <c r="AE190" s="26" t="n">
        <f aca="false">IF(ROW()&lt;4+MinObs-1,"",IFERROR((J190-AVERAGE(J$4:J190))/STDEV(J$4:J190),""))</f>
        <v>2.08633088309172</v>
      </c>
      <c r="AF190" s="26" t="n">
        <f aca="false">IF(ROW()&lt;4+MinObs-1,"",IFERROR((K190-AVERAGE(K$4:K190))/STDEV(K$4:K190),""))</f>
        <v>-0.670956280536069</v>
      </c>
      <c r="AG190" s="26" t="n">
        <f aca="false">IF(ROW()&lt;4+MinObs-1,"",IFERROR((L190-AVERAGE(L$4:L190))/STDEV(L$4:L190),""))</f>
        <v>0.108965326088736</v>
      </c>
      <c r="AH190" s="26" t="n">
        <f aca="false">IF(ROW()&lt;4+MinObs-1,"",IFERROR((M190-AVERAGE(M$4:M190))/STDEV(M$4:M190),""))</f>
        <v>-0.402718830961917</v>
      </c>
      <c r="AI190" s="26" t="n">
        <f aca="false">IF(ROW()&lt;4+MinObs-1,"",IFERROR((N190-AVERAGE(N$4:N190))/STDEV(N$4:N190),""))</f>
        <v>1.11318850091293</v>
      </c>
      <c r="AJ190" s="26" t="n">
        <f aca="false">IF(ROW()&lt;4+MinObs-1,"",IFERROR((O190-AVERAGE(O$4:O190))/STDEV(O$4:O190),""))</f>
        <v>0.125928024460201</v>
      </c>
      <c r="AK190" s="26" t="n">
        <f aca="false">IF(ROW()&lt;4+MinObs-1,"",IFERROR((P190-AVERAGE(P$4:P190))/STDEV(P$4:P190),""))</f>
        <v>0.876747642435995</v>
      </c>
      <c r="AL190" s="26" t="n">
        <f aca="false">IF(ROW()&lt;4+MinObs-1,"",IFERROR((Q190-AVERAGE(Q$4:Q190))/STDEV(Q$4:Q190),""))</f>
        <v>1.94436485132058</v>
      </c>
      <c r="AM190" s="26" t="n">
        <f aca="false">IF(ROW()&lt;4+MinObs-1,"",IFERROR((R190-AVERAGE(R$4:R190))/STDEV(R$4:R190),""))</f>
        <v>-0.568031838470812</v>
      </c>
      <c r="AN190" s="26" t="n">
        <f aca="false">IF(ROW()&lt;4+MinObs-1,"",IFERROR((S190-AVERAGE(S$4:S190))/STDEV(S$4:S190),""))</f>
        <v>-0.207172219688869</v>
      </c>
      <c r="AO190" s="26" t="n">
        <f aca="false">IF(ROW()&lt;4+MinObs-1,"",IFERROR((T190-AVERAGE(T$4:T190))/STDEV(T$4:T190),""))</f>
        <v>2.06303122222952</v>
      </c>
      <c r="AP190" s="26" t="n">
        <f aca="false">IF(ROW()&lt;4+MinObs-1,"",IFERROR((U190-AVERAGE(U$4:U190))/STDEV(U$4:U190),""))</f>
        <v>2.28220313730148</v>
      </c>
      <c r="AQ190" s="26" t="n">
        <f aca="false">IF(ROW()&lt;4+MinObs-1,"",IFERROR((V190-AVERAGE(V$4:V190))/STDEV(V$4:V190),""))</f>
        <v>-0.386879782183006</v>
      </c>
      <c r="AR190" s="26" t="n">
        <f aca="false">IF(W190="",0,IF(W190&gt;=z4,w4,IF(W190&gt;=z3,w3,IF(W190&gt;=zEntry,w2,IF(AND(W190&gt;=ExitZ,AR189&gt;0),w2,0)))))</f>
        <v>0</v>
      </c>
      <c r="AS190" s="26" t="n">
        <f aca="false">IF(X190="",0,IF(X190&gt;=z4,w4,IF(X190&gt;=z3,w3,IF(X190&gt;=zEntry,w2,IF(AND(X190&gt;=ExitZ,AS189&gt;0),w2,0)))))</f>
        <v>0</v>
      </c>
      <c r="AT190" s="26" t="n">
        <f aca="false">IF(Y190="",0,IF(Y190&gt;=z4,w4,IF(Y190&gt;=z3,w3,IF(Y190&gt;=zEntry,w2,IF(AND(Y190&gt;=ExitZ,AT189&gt;0),w2,0)))))</f>
        <v>0</v>
      </c>
      <c r="AU190" s="26" t="n">
        <f aca="false">IF(Z190="",0,IF(Z190&gt;=z4,w4,IF(Z190&gt;=z3,w3,IF(Z190&gt;=zEntry,w2,IF(AND(Z190&gt;=ExitZ,AU189&gt;0),w2,0)))))</f>
        <v>1</v>
      </c>
      <c r="AV190" s="26" t="n">
        <f aca="false">IF(AA190="",0,IF(AA190&gt;=z4,w4,IF(AA190&gt;=z3,w3,IF(AA190&gt;=zEntry,w2,IF(AND(AA190&gt;=ExitZ,AV189&gt;0),w2,0)))))</f>
        <v>0</v>
      </c>
      <c r="AW190" s="26" t="n">
        <f aca="false">IF(AB190="",0,IF(AB190&gt;=z4,w4,IF(AB190&gt;=z3,w3,IF(AB190&gt;=zEntry,w2,IF(AND(AB190&gt;=ExitZ,AW189&gt;0),w2,0)))))</f>
        <v>0</v>
      </c>
      <c r="AX190" s="26" t="n">
        <f aca="false">IF(AC190="",0,IF(AC190&gt;=z4,w4,IF(AC190&gt;=z3,w3,IF(AC190&gt;=zEntry,w2,IF(AND(AC190&gt;=ExitZ,AX189&gt;0),w2,0)))))</f>
        <v>0</v>
      </c>
      <c r="AY190" s="26" t="n">
        <f aca="false">IF(AD190="",0,IF(AD190&gt;=z4,w4,IF(AD190&gt;=z3,w3,IF(AD190&gt;=zEntry,w2,IF(AND(AD190&gt;=ExitZ,AY189&gt;0),w2,0)))))</f>
        <v>0</v>
      </c>
      <c r="AZ190" s="26" t="n">
        <f aca="false">IF(AE190="",0,IF(AE190&gt;=z4,w4,IF(AE190&gt;=z3,w3,IF(AE190&gt;=zEntry,w2,IF(AND(AE190&gt;=ExitZ,AZ189&gt;0),w2,0)))))</f>
        <v>1</v>
      </c>
      <c r="BA190" s="26" t="n">
        <f aca="false">IF(AF190="",0,IF(AF190&gt;=z4,w4,IF(AF190&gt;=z3,w3,IF(AF190&gt;=zEntry,w2,IF(AND(AF190&gt;=ExitZ,BA189&gt;0),w2,0)))))</f>
        <v>0</v>
      </c>
      <c r="BB190" s="26" t="n">
        <f aca="false">IF(AG190="",0,IF(AG190&gt;=z4,w4,IF(AG190&gt;=z3,w3,IF(AG190&gt;=zEntry,w2,IF(AND(AG190&gt;=ExitZ,BB189&gt;0),w2,0)))))</f>
        <v>0</v>
      </c>
      <c r="BC190" s="26" t="n">
        <f aca="false">IF(AH190="",0,IF(AH190&gt;=z4,w4,IF(AH190&gt;=z3,w3,IF(AH190&gt;=zEntry,w2,IF(AND(AH190&gt;=ExitZ,BC189&gt;0),w2,0)))))</f>
        <v>0</v>
      </c>
      <c r="BD190" s="26" t="n">
        <f aca="false">IF(AI190="",0,IF(AI190&gt;=z4,w4,IF(AI190&gt;=z3,w3,IF(AI190&gt;=zEntry,w2,IF(AND(AI190&gt;=ExitZ,BD189&gt;0),w2,0)))))</f>
        <v>0</v>
      </c>
      <c r="BE190" s="26" t="n">
        <f aca="false">IF(AJ190="",0,IF(AJ190&gt;=z4,w4,IF(AJ190&gt;=z3,w3,IF(AJ190&gt;=zEntry,w2,IF(AND(AJ190&gt;=ExitZ,BE189&gt;0),w2,0)))))</f>
        <v>0</v>
      </c>
      <c r="BF190" s="26" t="n">
        <f aca="false">IF(AK190="",0,IF(AK190&gt;=z4,w4,IF(AK190&gt;=z3,w3,IF(AK190&gt;=zEntry,w2,IF(AND(AK190&gt;=ExitZ,BF189&gt;0),w2,0)))))</f>
        <v>0</v>
      </c>
      <c r="BG190" s="26" t="n">
        <f aca="false">IF(AL190="",0,IF(AL190&gt;=z4,w4,IF(AL190&gt;=z3,w3,IF(AL190&gt;=zEntry,w2,IF(AND(AL190&gt;=ExitZ,BG189&gt;0),w2,0)))))</f>
        <v>0</v>
      </c>
      <c r="BH190" s="26" t="n">
        <f aca="false">IF(AM190="",0,IF(AM190&gt;=z4,w4,IF(AM190&gt;=z3,w3,IF(AM190&gt;=zEntry,w2,IF(AND(AM190&gt;=ExitZ,BH189&gt;0),w2,0)))))</f>
        <v>0</v>
      </c>
      <c r="BI190" s="26" t="n">
        <f aca="false">IF(AN190="",0,IF(AN190&gt;=z4,w4,IF(AN190&gt;=z3,w3,IF(AN190&gt;=zEntry,w2,IF(AND(AN190&gt;=ExitZ,BI189&gt;0),w2,0)))))</f>
        <v>0</v>
      </c>
      <c r="BJ190" s="26" t="n">
        <f aca="false">IF(AO190="",0,IF(AO190&gt;=z4,w4,IF(AO190&gt;=z3,w3,IF(AO190&gt;=zEntry,w2,IF(AND(AO190&gt;=ExitZ,BJ189&gt;0),w2,0)))))</f>
        <v>1</v>
      </c>
      <c r="BK190" s="26" t="n">
        <f aca="false">IF(AP190="",0,IF(AP190&gt;=z4,w4,IF(AP190&gt;=z3,w3,IF(AP190&gt;=zEntry,w2,IF(AND(AP190&gt;=ExitZ,BK189&gt;0),w2,0)))))</f>
        <v>1</v>
      </c>
      <c r="BL190" s="26" t="n">
        <f aca="false">IF(AQ190="",0,IF(AQ190&gt;=z4,w4,IF(AQ190&gt;=z3,w3,IF(AQ190&gt;=zEntry,w2,IF(AND(AQ190&gt;=ExitZ,BL189&gt;0),w2,0)))))</f>
        <v>0</v>
      </c>
      <c r="BM190" s="23" t="n">
        <f aca="false">IF(Rates_Data!AD189&gt;=Rates_Data!AE189,Rates_Data!AK190-Rates_Data!AL190,Rates_Data!AL190-Rates_Data!AK190)</f>
        <v>0.00533899999999999</v>
      </c>
      <c r="BN190" s="23" t="n">
        <f aca="false">IF(Rates_Data!AD189&gt;=Rates_Data!AF189,Rates_Data!AK190-Rates_Data!AM190,Rates_Data!AM190-Rates_Data!AK190)</f>
        <v>0.00644099999999999</v>
      </c>
      <c r="BO190" s="23" t="n">
        <f aca="false">IF(Rates_Data!AD189&gt;=Rates_Data!AG189,Rates_Data!AK190-Rates_Data!AN190,Rates_Data!AN190-Rates_Data!AK190)</f>
        <v>0.000304</v>
      </c>
      <c r="BP190" s="23" t="n">
        <f aca="false">IF(Rates_Data!AD189&gt;=Rates_Data!AH189,Rates_Data!AK190-Rates_Data!AO190,Rates_Data!AO190-Rates_Data!AK190)</f>
        <v>0.00571899999999999</v>
      </c>
      <c r="BQ190" s="23" t="n">
        <f aca="false">IF(Rates_Data!AD189&gt;=Rates_Data!AI189,Rates_Data!AK190-Rates_Data!AP190,Rates_Data!AP190-Rates_Data!AK190)</f>
        <v>0.004085</v>
      </c>
      <c r="BR190" s="23" t="n">
        <f aca="false">IF(Rates_Data!AD189&gt;=Rates_Data!AJ189,Rates_Data!AK190-Rates_Data!AQ190,Rates_Data!AQ190-Rates_Data!AK190)</f>
        <v>-0.00277399999999999</v>
      </c>
      <c r="BS190" s="23" t="n">
        <f aca="false">IF(Rates_Data!AE189&gt;=Rates_Data!AF189,Rates_Data!AL190-Rates_Data!AM190,Rates_Data!AM190-Rates_Data!AL190)</f>
        <v>0.001102</v>
      </c>
      <c r="BT190" s="23" t="n">
        <f aca="false">IF(Rates_Data!AE189&gt;=Rates_Data!AG189,Rates_Data!AL190-Rates_Data!AN190,Rates_Data!AN190-Rates_Data!AL190)</f>
        <v>0.00503499999999999</v>
      </c>
      <c r="BU190" s="23" t="n">
        <f aca="false">IF(Rates_Data!AE189&gt;=Rates_Data!AH189,Rates_Data!AL190-Rates_Data!AO190,Rates_Data!AO190-Rates_Data!AL190)</f>
        <v>0.00038</v>
      </c>
      <c r="BV190" s="23" t="n">
        <f aca="false">IF(Rates_Data!AE189&gt;=Rates_Data!AI189,Rates_Data!AL190-Rates_Data!AP190,Rates_Data!AP190-Rates_Data!AL190)</f>
        <v>0.001254</v>
      </c>
      <c r="BW190" s="23" t="n">
        <f aca="false">IF(Rates_Data!AE189&gt;=Rates_Data!AJ189,Rates_Data!AL190-Rates_Data!AQ190,Rates_Data!AQ190-Rates_Data!AL190)</f>
        <v>0.002565</v>
      </c>
      <c r="BX190" s="23" t="n">
        <f aca="false">IF(Rates_Data!AF189&gt;=Rates_Data!AG189,Rates_Data!AM190-Rates_Data!AN190,Rates_Data!AN190-Rates_Data!AM190)</f>
        <v>0.00613699999999999</v>
      </c>
      <c r="BY190" s="23" t="n">
        <f aca="false">IF(Rates_Data!AF189&gt;=Rates_Data!AH189,Rates_Data!AM190-Rates_Data!AO190,Rates_Data!AO190-Rates_Data!AM190)</f>
        <v>-0.000721999999999997</v>
      </c>
      <c r="BZ190" s="23" t="n">
        <f aca="false">IF(Rates_Data!AF189&gt;=Rates_Data!AI189,Rates_Data!AM190-Rates_Data!AP190,Rates_Data!AP190-Rates_Data!AM190)</f>
        <v>0.002356</v>
      </c>
      <c r="CA190" s="23" t="n">
        <f aca="false">IF(Rates_Data!AF189&gt;=Rates_Data!AJ189,Rates_Data!AM190-Rates_Data!AQ190,Rates_Data!AQ190-Rates_Data!AM190)</f>
        <v>0.003667</v>
      </c>
      <c r="CB190" s="23" t="n">
        <f aca="false">IF(Rates_Data!AG189&gt;=Rates_Data!AH189,Rates_Data!AN190-Rates_Data!AO190,Rates_Data!AO190-Rates_Data!AN190)</f>
        <v>0.00541499999999999</v>
      </c>
      <c r="CC190" s="23" t="n">
        <f aca="false">IF(Rates_Data!AG189&gt;=Rates_Data!AI189,Rates_Data!AN190-Rates_Data!AP190,Rates_Data!AP190-Rates_Data!AN190)</f>
        <v>-0.003781</v>
      </c>
      <c r="CD190" s="23" t="n">
        <f aca="false">IF(Rates_Data!AG189&gt;=Rates_Data!AJ189,Rates_Data!AN190-Rates_Data!AQ190,Rates_Data!AQ190-Rates_Data!AN190)</f>
        <v>-0.00246999999999999</v>
      </c>
      <c r="CE190" s="23" t="n">
        <f aca="false">IF(Rates_Data!AH189&gt;=Rates_Data!AI189,Rates_Data!AO190-Rates_Data!AP190,Rates_Data!AP190-Rates_Data!AO190)</f>
        <v>0.001634</v>
      </c>
      <c r="CF190" s="23" t="n">
        <f aca="false">IF(Rates_Data!AH189&gt;=Rates_Data!AJ189,Rates_Data!AO190-Rates_Data!AQ190,Rates_Data!AQ190-Rates_Data!AO190)</f>
        <v>0.00294500000000001</v>
      </c>
      <c r="CG190" s="23" t="n">
        <f aca="false">IF(Rates_Data!AI189&gt;=Rates_Data!AJ189,Rates_Data!AP190-Rates_Data!AQ190,Rates_Data!AQ190-Rates_Data!AP190)</f>
        <v>0.00131100000000001</v>
      </c>
      <c r="CH190" s="27" t="n">
        <f aca="false">IF(ROW()&lt;4+VolLB,"",STDEV(INDEX($BM:$BM,ROW()-VolLB+1):INDEX($BM:$BM,ROW()))*SQRT(12))</f>
        <v>0.0240135526518236</v>
      </c>
      <c r="CI190" s="27" t="n">
        <f aca="false">IF(ROW()&lt;4+VolLB,"",STDEV(INDEX($BN:$BN,ROW()-VolLB+1):INDEX($BN:$BN,ROW()))*SQRT(12))</f>
        <v>0.0215155408116795</v>
      </c>
      <c r="CJ190" s="27" t="n">
        <f aca="false">IF(ROW()&lt;4+VolLB,"",STDEV(INDEX($BO:$BO,ROW()-VolLB+1):INDEX($BO:$BO,ROW()))*SQRT(12))</f>
        <v>0.0195193823289765</v>
      </c>
      <c r="CK190" s="27" t="n">
        <f aca="false">IF(ROW()&lt;4+VolLB,"",STDEV(INDEX($BP:$BP,ROW()-VolLB+1):INDEX($BP:$BP,ROW()))*SQRT(12))</f>
        <v>0.0216473057245777</v>
      </c>
      <c r="CL190" s="27" t="n">
        <f aca="false">IF(ROW()&lt;4+VolLB,"",STDEV(INDEX($BQ:$BQ,ROW()-VolLB+1):INDEX($BQ:$BQ,ROW()))*SQRT(12))</f>
        <v>0.0244865016778438</v>
      </c>
      <c r="CM190" s="27" t="n">
        <f aca="false">IF(ROW()&lt;4+VolLB,"",STDEV(INDEX($BR:$BR,ROW()-VolLB+1):INDEX($BR:$BR,ROW()))*SQRT(12))</f>
        <v>0.0228996027106315</v>
      </c>
      <c r="CN190" s="27" t="n">
        <f aca="false">IF(ROW()&lt;4+VolLB,"",STDEV(INDEX($BS:$BS,ROW()-VolLB+1):INDEX($BS:$BS,ROW()))*SQRT(12))</f>
        <v>0.0224185875301639</v>
      </c>
      <c r="CO190" s="27" t="n">
        <f aca="false">IF(ROW()&lt;4+VolLB,"",STDEV(INDEX($BT:$BT,ROW()-VolLB+1):INDEX($BT:$BT,ROW()))*SQRT(12))</f>
        <v>0.0225749608447691</v>
      </c>
      <c r="CP190" s="27" t="n">
        <f aca="false">IF(ROW()&lt;4+VolLB,"",STDEV(INDEX($BU:$BU,ROW()-VolLB+1):INDEX($BU:$BU,ROW()))*SQRT(12))</f>
        <v>0.0227130527700116</v>
      </c>
      <c r="CQ190" s="27" t="n">
        <f aca="false">IF(ROW()&lt;4+VolLB,"",STDEV(INDEX($BV:$BV,ROW()-VolLB+1):INDEX($BV:$BV,ROW()))*SQRT(12))</f>
        <v>0.0170746433428553</v>
      </c>
      <c r="CR190" s="27" t="n">
        <f aca="false">IF(ROW()&lt;4+VolLB,"",STDEV(INDEX($BW:$BW,ROW()-VolLB+1):INDEX($BW:$BW,ROW()))*SQRT(12))</f>
        <v>0.0206768255265924</v>
      </c>
      <c r="CS190" s="27" t="n">
        <f aca="false">IF(ROW()&lt;4+VolLB,"",STDEV(INDEX($BX:$BX,ROW()-VolLB+1):INDEX($BX:$BX,ROW()))*SQRT(12))</f>
        <v>0.0191112512508059</v>
      </c>
      <c r="CT190" s="27" t="n">
        <f aca="false">IF(ROW()&lt;4+VolLB,"",STDEV(INDEX($BY:$BY,ROW()-VolLB+1):INDEX($BY:$BY,ROW()))*SQRT(12))</f>
        <v>0.0222746024707192</v>
      </c>
      <c r="CU190" s="27" t="n">
        <f aca="false">IF(ROW()&lt;4+VolLB,"",STDEV(INDEX($BZ:$BZ,ROW()-VolLB+1):INDEX($BZ:$BZ,ROW()))*SQRT(12))</f>
        <v>0.0230485823466537</v>
      </c>
      <c r="CV190" s="27" t="n">
        <f aca="false">IF(ROW()&lt;4+VolLB,"",STDEV(INDEX($CA:$CA,ROW()-VolLB+1):INDEX($CA:$CA,ROW()))*SQRT(12))</f>
        <v>0.0251283636137485</v>
      </c>
      <c r="CW190" s="27" t="n">
        <f aca="false">IF(ROW()&lt;4+VolLB,"",STDEV(INDEX($CB:$CB,ROW()-VolLB+1):INDEX($CB:$CB,ROW()))*SQRT(12))</f>
        <v>0.0199672089043154</v>
      </c>
      <c r="CX190" s="27" t="n">
        <f aca="false">IF(ROW()&lt;4+VolLB,"",STDEV(INDEX($CC:$CC,ROW()-VolLB+1):INDEX($CC:$CC,ROW()))*SQRT(12))</f>
        <v>0.0199911463800973</v>
      </c>
      <c r="CY190" s="27" t="n">
        <f aca="false">IF(ROW()&lt;4+VolLB,"",STDEV(INDEX($CD:$CD,ROW()-VolLB+1):INDEX($CD:$CD,ROW()))*SQRT(12))</f>
        <v>0.0159865713108281</v>
      </c>
      <c r="CZ190" s="27" t="n">
        <f aca="false">IF(ROW()&lt;4+VolLB,"",STDEV(INDEX($CE:$CE,ROW()-VolLB+1):INDEX($CE:$CE,ROW()))*SQRT(12))</f>
        <v>0.0241282798224506</v>
      </c>
      <c r="DA190" s="27" t="n">
        <f aca="false">IF(ROW()&lt;4+VolLB,"",STDEV(INDEX($CF:$CF,ROW()-VolLB+1):INDEX($CF:$CF,ROW()))*SQRT(12))</f>
        <v>0.0179129331949745</v>
      </c>
      <c r="DB190" s="27" t="n">
        <f aca="false">IF(ROW()&lt;4+VolLB,"",STDEV(INDEX($CG:$CG,ROW()-VolLB+1):INDEX($CG:$CG,ROW()))*SQRT(12))</f>
        <v>0.0203878926844901</v>
      </c>
      <c r="DC190" s="26" t="n">
        <f aca="false">IF(OR(AR190=0,CH190="",CH190=0),0,AR190*MIN(MaxScal,TgtVol/CH190))</f>
        <v>0</v>
      </c>
      <c r="DD190" s="26" t="n">
        <f aca="false">IF(OR(AS190=0,CI190="",CI190=0),0,AS190*MIN(MaxScal,TgtVol/CI190))</f>
        <v>0</v>
      </c>
      <c r="DE190" s="26" t="n">
        <f aca="false">IF(OR(AT190=0,CJ190="",CJ190=0),0,AT190*MIN(MaxScal,TgtVol/CJ190))</f>
        <v>0</v>
      </c>
      <c r="DF190" s="26" t="n">
        <f aca="false">IF(OR(AU190=0,CK190="",CK190=0),0,AU190*MIN(MaxScal,TgtVol/CK190))</f>
        <v>0.923902505672687</v>
      </c>
      <c r="DG190" s="26" t="n">
        <f aca="false">IF(OR(AV190=0,CL190="",CL190=0),0,AV190*MIN(MaxScal,TgtVol/CL190))</f>
        <v>0</v>
      </c>
      <c r="DH190" s="26" t="n">
        <f aca="false">IF(OR(AW190=0,CM190="",CM190=0),0,AW190*MIN(MaxScal,TgtVol/CM190))</f>
        <v>0</v>
      </c>
      <c r="DI190" s="26" t="n">
        <f aca="false">IF(OR(AX190=0,CN190="",CN190=0),0,AX190*MIN(MaxScal,TgtVol/CN190))</f>
        <v>0</v>
      </c>
      <c r="DJ190" s="26" t="n">
        <f aca="false">IF(OR(AY190=0,CO190="",CO190=0),0,AY190*MIN(MaxScal,TgtVol/CO190))</f>
        <v>0</v>
      </c>
      <c r="DK190" s="26" t="n">
        <f aca="false">IF(OR(AZ190=0,CP190="",CP190=0),0,AZ190*MIN(MaxScal,TgtVol/CP190))</f>
        <v>0.880550941457165</v>
      </c>
      <c r="DL190" s="26" t="n">
        <f aca="false">IF(OR(BA190=0,CQ190="",CQ190=0),0,BA190*MIN(MaxScal,TgtVol/CQ190))</f>
        <v>0</v>
      </c>
      <c r="DM190" s="26" t="n">
        <f aca="false">IF(OR(BB190=0,CR190="",CR190=0),0,BB190*MIN(MaxScal,TgtVol/CR190))</f>
        <v>0</v>
      </c>
      <c r="DN190" s="26" t="n">
        <f aca="false">IF(OR(BC190=0,CS190="",CS190=0),0,BC190*MIN(MaxScal,TgtVol/CS190))</f>
        <v>0</v>
      </c>
      <c r="DO190" s="26" t="n">
        <f aca="false">IF(OR(BD190=0,CT190="",CT190=0),0,BD190*MIN(MaxScal,TgtVol/CT190))</f>
        <v>0</v>
      </c>
      <c r="DP190" s="26" t="n">
        <f aca="false">IF(OR(BE190=0,CU190="",CU190=0),0,BE190*MIN(MaxScal,TgtVol/CU190))</f>
        <v>0</v>
      </c>
      <c r="DQ190" s="26" t="n">
        <f aca="false">IF(OR(BF190=0,CV190="",CV190=0),0,BF190*MIN(MaxScal,TgtVol/CV190))</f>
        <v>0</v>
      </c>
      <c r="DR190" s="26" t="n">
        <f aca="false">IF(OR(BG190=0,CW190="",CW190=0),0,BG190*MIN(MaxScal,TgtVol/CW190))</f>
        <v>0</v>
      </c>
      <c r="DS190" s="26" t="n">
        <f aca="false">IF(OR(BH190=0,CX190="",CX190=0),0,BH190*MIN(MaxScal,TgtVol/CX190))</f>
        <v>0</v>
      </c>
      <c r="DT190" s="26" t="n">
        <f aca="false">IF(OR(BI190=0,CY190="",CY190=0),0,BI190*MIN(MaxScal,TgtVol/CY190))</f>
        <v>0</v>
      </c>
      <c r="DU190" s="26" t="n">
        <f aca="false">IF(OR(BJ190=0,CZ190="",CZ190=0),0,BJ190*MIN(MaxScal,TgtVol/CZ190))</f>
        <v>0.828902853712375</v>
      </c>
      <c r="DV190" s="26" t="n">
        <f aca="false">IF(OR(BK190=0,DA190="",DA190=0),0,BK190*MIN(MaxScal,TgtVol/DA190))</f>
        <v>1.11651172827525</v>
      </c>
      <c r="DW190" s="26" t="n">
        <f aca="false">IF(OR(BL190=0,DB190="",DB190=0),0,BL190*MIN(MaxScal,TgtVol/DB190))</f>
        <v>0</v>
      </c>
      <c r="DX190" s="28" t="n">
        <f aca="false">IFERROR(DC189*BM190,"")</f>
        <v>0</v>
      </c>
      <c r="DY190" s="28" t="n">
        <f aca="false">IFERROR(DD189*BN190,"")</f>
        <v>0</v>
      </c>
      <c r="DZ190" s="28" t="n">
        <f aca="false">IFERROR(DE189*BO190,"")</f>
        <v>0</v>
      </c>
      <c r="EA190" s="28" t="n">
        <f aca="false">IFERROR(DF189*BP190,"")</f>
        <v>0</v>
      </c>
      <c r="EB190" s="28" t="n">
        <f aca="false">IFERROR(DG189*BQ190,"")</f>
        <v>0</v>
      </c>
      <c r="EC190" s="28" t="n">
        <f aca="false">IFERROR(DH189*BR190,"")</f>
        <v>-0</v>
      </c>
      <c r="ED190" s="28" t="n">
        <f aca="false">IFERROR(DI189*BS190,"")</f>
        <v>0</v>
      </c>
      <c r="EE190" s="28" t="n">
        <f aca="false">IFERROR(DJ189*BT190,"")</f>
        <v>0</v>
      </c>
      <c r="EF190" s="28" t="n">
        <f aca="false">IFERROR(DK189*BU190,"")</f>
        <v>0</v>
      </c>
      <c r="EG190" s="28" t="n">
        <f aca="false">IFERROR(DL189*BV190,"")</f>
        <v>0</v>
      </c>
      <c r="EH190" s="28" t="n">
        <f aca="false">IFERROR(DM189*BW190,"")</f>
        <v>0</v>
      </c>
      <c r="EI190" s="28" t="n">
        <f aca="false">IFERROR(DN189*BX190,"")</f>
        <v>0</v>
      </c>
      <c r="EJ190" s="28" t="n">
        <f aca="false">IFERROR(DO189*BY190,"")</f>
        <v>-0</v>
      </c>
      <c r="EK190" s="28" t="n">
        <f aca="false">IFERROR(DP189*BZ190,"")</f>
        <v>0</v>
      </c>
      <c r="EL190" s="28" t="n">
        <f aca="false">IFERROR(DQ189*CA190,"")</f>
        <v>0</v>
      </c>
      <c r="EM190" s="28" t="n">
        <f aca="false">IFERROR(DR189*CB190,"")</f>
        <v>0</v>
      </c>
      <c r="EN190" s="28" t="n">
        <f aca="false">IFERROR(DS189*CC190,"")</f>
        <v>-0</v>
      </c>
      <c r="EO190" s="28" t="n">
        <f aca="false">IFERROR(DT189*CD190,"")</f>
        <v>-0</v>
      </c>
      <c r="EP190" s="28" t="n">
        <f aca="false">IFERROR(DU189*CE190,"")</f>
        <v>0</v>
      </c>
      <c r="EQ190" s="28" t="n">
        <f aca="false">IFERROR(DV189*CF190,"")</f>
        <v>0</v>
      </c>
      <c r="ER190" s="28" t="n">
        <f aca="false">IFERROR(DW189*CG190,"")</f>
        <v>0</v>
      </c>
      <c r="ES190" s="28" t="n">
        <f aca="false">IF(ROW()=4,"",SUM(DX190:ER190))</f>
        <v>0</v>
      </c>
      <c r="ET190" s="29" t="n">
        <f aca="false">COUNTIF(AR190:BL190,"&gt;0")</f>
        <v>4</v>
      </c>
    </row>
    <row r="191" customFormat="false" ht="15" hidden="false" customHeight="false" outlineLevel="0" collapsed="false">
      <c r="A191" s="19" t="n">
        <v>43708</v>
      </c>
      <c r="B191" s="23" t="n">
        <f aca="false">ABS(Rates_Data!AD191-Rates_Data!AE191)</f>
        <v>0.350478723404256</v>
      </c>
      <c r="C191" s="23" t="n">
        <f aca="false">ABS(Rates_Data!AD191-Rates_Data!AF191)</f>
        <v>0.629510638297872</v>
      </c>
      <c r="D191" s="23" t="n">
        <f aca="false">ABS(Rates_Data!AD191-Rates_Data!AG191)</f>
        <v>0.469345744680851</v>
      </c>
      <c r="E191" s="23" t="n">
        <f aca="false">ABS(Rates_Data!AD191-Rates_Data!AH191)</f>
        <v>1.50916489361702</v>
      </c>
      <c r="F191" s="23" t="n">
        <f aca="false">ABS(Rates_Data!AD191-Rates_Data!AI191)</f>
        <v>0.153329787234042</v>
      </c>
      <c r="G191" s="23" t="n">
        <f aca="false">ABS(Rates_Data!AD191-Rates_Data!AJ191)</f>
        <v>0.406313829787234</v>
      </c>
      <c r="H191" s="23" t="n">
        <f aca="false">ABS(Rates_Data!AE191-Rates_Data!AF191)</f>
        <v>0.279031914893617</v>
      </c>
      <c r="I191" s="23" t="n">
        <f aca="false">ABS(Rates_Data!AE191-Rates_Data!AG191)</f>
        <v>0.118867021276596</v>
      </c>
      <c r="J191" s="23" t="n">
        <f aca="false">ABS(Rates_Data!AE191-Rates_Data!AH191)</f>
        <v>1.15868617021277</v>
      </c>
      <c r="K191" s="23" t="n">
        <f aca="false">ABS(Rates_Data!AE191-Rates_Data!AI191)</f>
        <v>0.503808510638298</v>
      </c>
      <c r="L191" s="23" t="n">
        <f aca="false">ABS(Rates_Data!AE191-Rates_Data!AJ191)</f>
        <v>0.756792553191489</v>
      </c>
      <c r="M191" s="23" t="n">
        <f aca="false">ABS(Rates_Data!AF191-Rates_Data!AG191)</f>
        <v>0.160164893617021</v>
      </c>
      <c r="N191" s="23" t="n">
        <f aca="false">ABS(Rates_Data!AF191-Rates_Data!AH191)</f>
        <v>0.879654255319149</v>
      </c>
      <c r="O191" s="23" t="n">
        <f aca="false">ABS(Rates_Data!AF191-Rates_Data!AI191)</f>
        <v>0.782840425531915</v>
      </c>
      <c r="P191" s="23" t="n">
        <f aca="false">ABS(Rates_Data!AF191-Rates_Data!AJ191)</f>
        <v>1.03582446808511</v>
      </c>
      <c r="Q191" s="23" t="n">
        <f aca="false">ABS(Rates_Data!AG191-Rates_Data!AH191)</f>
        <v>1.03981914893617</v>
      </c>
      <c r="R191" s="23" t="n">
        <f aca="false">ABS(Rates_Data!AG191-Rates_Data!AI191)</f>
        <v>0.622675531914894</v>
      </c>
      <c r="S191" s="23" t="n">
        <f aca="false">ABS(Rates_Data!AG191-Rates_Data!AJ191)</f>
        <v>0.875659574468085</v>
      </c>
      <c r="T191" s="23" t="n">
        <f aca="false">ABS(Rates_Data!AH191-Rates_Data!AI191)</f>
        <v>1.66249468085106</v>
      </c>
      <c r="U191" s="23" t="n">
        <f aca="false">ABS(Rates_Data!AH191-Rates_Data!AJ191)</f>
        <v>1.91547872340426</v>
      </c>
      <c r="V191" s="23" t="n">
        <f aca="false">ABS(Rates_Data!AI191-Rates_Data!AJ191)</f>
        <v>0.252984042553191</v>
      </c>
      <c r="W191" s="26" t="n">
        <f aca="false">IF(ROW()&lt;4+MinObs-1,"",IFERROR((B191-AVERAGE(B$4:B191))/STDEV(B$4:B191),""))</f>
        <v>-0.191175110150543</v>
      </c>
      <c r="X191" s="26" t="n">
        <f aca="false">IF(ROW()&lt;4+MinObs-1,"",IFERROR((C191-AVERAGE(C$4:C191))/STDEV(C$4:C191),""))</f>
        <v>0.558948549941549</v>
      </c>
      <c r="Y191" s="26" t="n">
        <f aca="false">IF(ROW()&lt;4+MinObs-1,"",IFERROR((D191-AVERAGE(D$4:D191))/STDEV(D$4:D191),""))</f>
        <v>-0.174721070888065</v>
      </c>
      <c r="Z191" s="26" t="n">
        <f aca="false">IF(ROW()&lt;4+MinObs-1,"",IFERROR((E191-AVERAGE(E$4:E191))/STDEV(E$4:E191),""))</f>
        <v>1.89899131425675</v>
      </c>
      <c r="AA191" s="26" t="n">
        <f aca="false">IF(ROW()&lt;4+MinObs-1,"",IFERROR((F191-AVERAGE(F$4:F191))/STDEV(F$4:F191),""))</f>
        <v>-0.954043866761945</v>
      </c>
      <c r="AB191" s="26" t="n">
        <f aca="false">IF(ROW()&lt;4+MinObs-1,"",IFERROR((G191-AVERAGE(G$4:G191))/STDEV(G$4:G191),""))</f>
        <v>-0.137141433038143</v>
      </c>
      <c r="AC191" s="26" t="n">
        <f aca="false">IF(ROW()&lt;4+MinObs-1,"",IFERROR((H191-AVERAGE(H$4:H191))/STDEV(H$4:H191),""))</f>
        <v>-0.327064899862112</v>
      </c>
      <c r="AD191" s="26" t="n">
        <f aca="false">IF(ROW()&lt;4+MinObs-1,"",IFERROR((I191-AVERAGE(I$4:I191))/STDEV(I$4:I191),""))</f>
        <v>-0.820456912892963</v>
      </c>
      <c r="AE191" s="26" t="n">
        <f aca="false">IF(ROW()&lt;4+MinObs-1,"",IFERROR((J191-AVERAGE(J$4:J191))/STDEV(J$4:J191),""))</f>
        <v>1.94121483754981</v>
      </c>
      <c r="AF191" s="26" t="n">
        <f aca="false">IF(ROW()&lt;4+MinObs-1,"",IFERROR((K191-AVERAGE(K$4:K191))/STDEV(K$4:K191),""))</f>
        <v>0.182033498477755</v>
      </c>
      <c r="AG191" s="26" t="n">
        <f aca="false">IF(ROW()&lt;4+MinObs-1,"",IFERROR((L191-AVERAGE(L$4:L191))/STDEV(L$4:L191),""))</f>
        <v>0.361382059375758</v>
      </c>
      <c r="AH191" s="26" t="n">
        <f aca="false">IF(ROW()&lt;4+MinObs-1,"",IFERROR((M191-AVERAGE(M$4:M191))/STDEV(M$4:M191),""))</f>
        <v>-0.692201946614776</v>
      </c>
      <c r="AI191" s="26" t="n">
        <f aca="false">IF(ROW()&lt;4+MinObs-1,"",IFERROR((N191-AVERAGE(N$4:N191))/STDEV(N$4:N191),""))</f>
        <v>1.10738491727257</v>
      </c>
      <c r="AJ191" s="26" t="n">
        <f aca="false">IF(ROW()&lt;4+MinObs-1,"",IFERROR((O191-AVERAGE(O$4:O191))/STDEV(O$4:O191),""))</f>
        <v>0.938535380570102</v>
      </c>
      <c r="AK191" s="26" t="n">
        <f aca="false">IF(ROW()&lt;4+MinObs-1,"",IFERROR((P191-AVERAGE(P$4:P191))/STDEV(P$4:P191),""))</f>
        <v>1.04891575798344</v>
      </c>
      <c r="AL191" s="26" t="n">
        <f aca="false">IF(ROW()&lt;4+MinObs-1,"",IFERROR((Q191-AVERAGE(Q$4:Q191))/STDEV(Q$4:Q191),""))</f>
        <v>1.61594261800715</v>
      </c>
      <c r="AM191" s="26" t="n">
        <f aca="false">IF(ROW()&lt;4+MinObs-1,"",IFERROR((R191-AVERAGE(R$4:R191))/STDEV(R$4:R191),""))</f>
        <v>0.388944391640908</v>
      </c>
      <c r="AN191" s="26" t="n">
        <f aca="false">IF(ROW()&lt;4+MinObs-1,"",IFERROR((S191-AVERAGE(S$4:S191))/STDEV(S$4:S191),""))</f>
        <v>0.173590400450205</v>
      </c>
      <c r="AO191" s="26" t="n">
        <f aca="false">IF(ROW()&lt;4+MinObs-1,"",IFERROR((T191-AVERAGE(T$4:T191))/STDEV(T$4:T191),""))</f>
        <v>2.74117854687122</v>
      </c>
      <c r="AP191" s="26" t="n">
        <f aca="false">IF(ROW()&lt;4+MinObs-1,"",IFERROR((U191-AVERAGE(U$4:U191))/STDEV(U$4:U191),""))</f>
        <v>2.40945474490802</v>
      </c>
      <c r="AQ191" s="26" t="n">
        <f aca="false">IF(ROW()&lt;4+MinObs-1,"",IFERROR((V191-AVERAGE(V$4:V191))/STDEV(V$4:V191),""))</f>
        <v>-0.77644774973617</v>
      </c>
      <c r="AR191" s="26" t="n">
        <f aca="false">IF(W191="",0,IF(W191&gt;=z4,w4,IF(W191&gt;=z3,w3,IF(W191&gt;=zEntry,w2,IF(AND(W191&gt;=ExitZ,AR190&gt;0),w2,0)))))</f>
        <v>0</v>
      </c>
      <c r="AS191" s="26" t="n">
        <f aca="false">IF(X191="",0,IF(X191&gt;=z4,w4,IF(X191&gt;=z3,w3,IF(X191&gt;=zEntry,w2,IF(AND(X191&gt;=ExitZ,AS190&gt;0),w2,0)))))</f>
        <v>0</v>
      </c>
      <c r="AT191" s="26" t="n">
        <f aca="false">IF(Y191="",0,IF(Y191&gt;=z4,w4,IF(Y191&gt;=z3,w3,IF(Y191&gt;=zEntry,w2,IF(AND(Y191&gt;=ExitZ,AT190&gt;0),w2,0)))))</f>
        <v>0</v>
      </c>
      <c r="AU191" s="26" t="n">
        <f aca="false">IF(Z191="",0,IF(Z191&gt;=z4,w4,IF(Z191&gt;=z3,w3,IF(Z191&gt;=zEntry,w2,IF(AND(Z191&gt;=ExitZ,AU190&gt;0),w2,0)))))</f>
        <v>0</v>
      </c>
      <c r="AV191" s="26" t="n">
        <f aca="false">IF(AA191="",0,IF(AA191&gt;=z4,w4,IF(AA191&gt;=z3,w3,IF(AA191&gt;=zEntry,w2,IF(AND(AA191&gt;=ExitZ,AV190&gt;0),w2,0)))))</f>
        <v>0</v>
      </c>
      <c r="AW191" s="26" t="n">
        <f aca="false">IF(AB191="",0,IF(AB191&gt;=z4,w4,IF(AB191&gt;=z3,w3,IF(AB191&gt;=zEntry,w2,IF(AND(AB191&gt;=ExitZ,AW190&gt;0),w2,0)))))</f>
        <v>0</v>
      </c>
      <c r="AX191" s="26" t="n">
        <f aca="false">IF(AC191="",0,IF(AC191&gt;=z4,w4,IF(AC191&gt;=z3,w3,IF(AC191&gt;=zEntry,w2,IF(AND(AC191&gt;=ExitZ,AX190&gt;0),w2,0)))))</f>
        <v>0</v>
      </c>
      <c r="AY191" s="26" t="n">
        <f aca="false">IF(AD191="",0,IF(AD191&gt;=z4,w4,IF(AD191&gt;=z3,w3,IF(AD191&gt;=zEntry,w2,IF(AND(AD191&gt;=ExitZ,AY190&gt;0),w2,0)))))</f>
        <v>0</v>
      </c>
      <c r="AZ191" s="26" t="n">
        <f aca="false">IF(AE191="",0,IF(AE191&gt;=z4,w4,IF(AE191&gt;=z3,w3,IF(AE191&gt;=zEntry,w2,IF(AND(AE191&gt;=ExitZ,AZ190&gt;0),w2,0)))))</f>
        <v>0</v>
      </c>
      <c r="BA191" s="26" t="n">
        <f aca="false">IF(AF191="",0,IF(AF191&gt;=z4,w4,IF(AF191&gt;=z3,w3,IF(AF191&gt;=zEntry,w2,IF(AND(AF191&gt;=ExitZ,BA190&gt;0),w2,0)))))</f>
        <v>0</v>
      </c>
      <c r="BB191" s="26" t="n">
        <f aca="false">IF(AG191="",0,IF(AG191&gt;=z4,w4,IF(AG191&gt;=z3,w3,IF(AG191&gt;=zEntry,w2,IF(AND(AG191&gt;=ExitZ,BB190&gt;0),w2,0)))))</f>
        <v>0</v>
      </c>
      <c r="BC191" s="26" t="n">
        <f aca="false">IF(AH191="",0,IF(AH191&gt;=z4,w4,IF(AH191&gt;=z3,w3,IF(AH191&gt;=zEntry,w2,IF(AND(AH191&gt;=ExitZ,BC190&gt;0),w2,0)))))</f>
        <v>0</v>
      </c>
      <c r="BD191" s="26" t="n">
        <f aca="false">IF(AI191="",0,IF(AI191&gt;=z4,w4,IF(AI191&gt;=z3,w3,IF(AI191&gt;=zEntry,w2,IF(AND(AI191&gt;=ExitZ,BD190&gt;0),w2,0)))))</f>
        <v>0</v>
      </c>
      <c r="BE191" s="26" t="n">
        <f aca="false">IF(AJ191="",0,IF(AJ191&gt;=z4,w4,IF(AJ191&gt;=z3,w3,IF(AJ191&gt;=zEntry,w2,IF(AND(AJ191&gt;=ExitZ,BE190&gt;0),w2,0)))))</f>
        <v>0</v>
      </c>
      <c r="BF191" s="26" t="n">
        <f aca="false">IF(AK191="",0,IF(AK191&gt;=z4,w4,IF(AK191&gt;=z3,w3,IF(AK191&gt;=zEntry,w2,IF(AND(AK191&gt;=ExitZ,BF190&gt;0),w2,0)))))</f>
        <v>0</v>
      </c>
      <c r="BG191" s="26" t="n">
        <f aca="false">IF(AL191="",0,IF(AL191&gt;=z4,w4,IF(AL191&gt;=z3,w3,IF(AL191&gt;=zEntry,w2,IF(AND(AL191&gt;=ExitZ,BG190&gt;0),w2,0)))))</f>
        <v>0</v>
      </c>
      <c r="BH191" s="26" t="n">
        <f aca="false">IF(AM191="",0,IF(AM191&gt;=z4,w4,IF(AM191&gt;=z3,w3,IF(AM191&gt;=zEntry,w2,IF(AND(AM191&gt;=ExitZ,BH190&gt;0),w2,0)))))</f>
        <v>0</v>
      </c>
      <c r="BI191" s="26" t="n">
        <f aca="false">IF(AN191="",0,IF(AN191&gt;=z4,w4,IF(AN191&gt;=z3,w3,IF(AN191&gt;=zEntry,w2,IF(AND(AN191&gt;=ExitZ,BI190&gt;0),w2,0)))))</f>
        <v>0</v>
      </c>
      <c r="BJ191" s="26" t="n">
        <f aca="false">IF(AO191="",0,IF(AO191&gt;=z4,w4,IF(AO191&gt;=z3,w3,IF(AO191&gt;=zEntry,w2,IF(AND(AO191&gt;=ExitZ,BJ190&gt;0),w2,0)))))</f>
        <v>1</v>
      </c>
      <c r="BK191" s="26" t="n">
        <f aca="false">IF(AP191="",0,IF(AP191&gt;=z4,w4,IF(AP191&gt;=z3,w3,IF(AP191&gt;=zEntry,w2,IF(AND(AP191&gt;=ExitZ,BK190&gt;0),w2,0)))))</f>
        <v>1</v>
      </c>
      <c r="BL191" s="26" t="n">
        <f aca="false">IF(AQ191="",0,IF(AQ191&gt;=z4,w4,IF(AQ191&gt;=z3,w3,IF(AQ191&gt;=zEntry,w2,IF(AND(AQ191&gt;=ExitZ,BL190&gt;0),w2,0)))))</f>
        <v>0</v>
      </c>
      <c r="BM191" s="23" t="n">
        <f aca="false">IF(Rates_Data!AD190&gt;=Rates_Data!AE190,Rates_Data!AK191-Rates_Data!AL191,Rates_Data!AL191-Rates_Data!AK191)</f>
        <v>-0.006175</v>
      </c>
      <c r="BN191" s="23" t="n">
        <f aca="false">IF(Rates_Data!AD190&gt;=Rates_Data!AF190,Rates_Data!AK191-Rates_Data!AM191,Rates_Data!AM191-Rates_Data!AK191)</f>
        <v>-0.00642199999999999</v>
      </c>
      <c r="BO191" s="23" t="n">
        <f aca="false">IF(Rates_Data!AD190&gt;=Rates_Data!AG190,Rates_Data!AK191-Rates_Data!AN191,Rates_Data!AN191-Rates_Data!AK191)</f>
        <v>-0.007353</v>
      </c>
      <c r="BP191" s="23" t="n">
        <f aca="false">IF(Rates_Data!AD190&gt;=Rates_Data!AH190,Rates_Data!AK191-Rates_Data!AO191,Rates_Data!AO191-Rates_Data!AK191)</f>
        <v>-0.00699200000000001</v>
      </c>
      <c r="BQ191" s="23" t="n">
        <f aca="false">IF(Rates_Data!AD190&gt;=Rates_Data!AI190,Rates_Data!AK191-Rates_Data!AP191,Rates_Data!AP191-Rates_Data!AK191)</f>
        <v>-0.002223</v>
      </c>
      <c r="BR191" s="23" t="n">
        <f aca="false">IF(Rates_Data!AD190&gt;=Rates_Data!AJ190,Rates_Data!AK191-Rates_Data!AQ191,Rates_Data!AQ191-Rates_Data!AK191)</f>
        <v>0.00503499999999999</v>
      </c>
      <c r="BS191" s="23" t="n">
        <f aca="false">IF(Rates_Data!AE190&gt;=Rates_Data!AF190,Rates_Data!AL191-Rates_Data!AM191,Rates_Data!AM191-Rates_Data!AL191)</f>
        <v>-0.00024699999999999</v>
      </c>
      <c r="BT191" s="23" t="n">
        <f aca="false">IF(Rates_Data!AE190&gt;=Rates_Data!AG190,Rates_Data!AL191-Rates_Data!AN191,Rates_Data!AN191-Rates_Data!AL191)</f>
        <v>-0.001178</v>
      </c>
      <c r="BU191" s="23" t="n">
        <f aca="false">IF(Rates_Data!AE190&gt;=Rates_Data!AH190,Rates_Data!AL191-Rates_Data!AO191,Rates_Data!AO191-Rates_Data!AL191)</f>
        <v>-0.000817000000000003</v>
      </c>
      <c r="BV191" s="23" t="n">
        <f aca="false">IF(Rates_Data!AE190&gt;=Rates_Data!AI190,Rates_Data!AL191-Rates_Data!AP191,Rates_Data!AP191-Rates_Data!AL191)</f>
        <v>-0.003952</v>
      </c>
      <c r="BW191" s="23" t="n">
        <f aca="false">IF(Rates_Data!AE190&gt;=Rates_Data!AJ190,Rates_Data!AL191-Rates_Data!AQ191,Rates_Data!AQ191-Rates_Data!AL191)</f>
        <v>-0.00114000000000001</v>
      </c>
      <c r="BX191" s="23" t="n">
        <f aca="false">IF(Rates_Data!AF190&gt;=Rates_Data!AG190,Rates_Data!AM191-Rates_Data!AN191,Rates_Data!AN191-Rates_Data!AM191)</f>
        <v>0.000931000000000007</v>
      </c>
      <c r="BY191" s="23" t="n">
        <f aca="false">IF(Rates_Data!AF190&gt;=Rates_Data!AH190,Rates_Data!AM191-Rates_Data!AO191,Rates_Data!AO191-Rates_Data!AM191)</f>
        <v>-0.000570000000000013</v>
      </c>
      <c r="BZ191" s="23" t="n">
        <f aca="false">IF(Rates_Data!AF190&gt;=Rates_Data!AI190,Rates_Data!AM191-Rates_Data!AP191,Rates_Data!AP191-Rates_Data!AM191)</f>
        <v>-0.00419899999999999</v>
      </c>
      <c r="CA191" s="23" t="n">
        <f aca="false">IF(Rates_Data!AF190&gt;=Rates_Data!AJ190,Rates_Data!AM191-Rates_Data!AQ191,Rates_Data!AQ191-Rates_Data!AM191)</f>
        <v>-0.001387</v>
      </c>
      <c r="CB191" s="23" t="n">
        <f aca="false">IF(Rates_Data!AG190&gt;=Rates_Data!AH190,Rates_Data!AN191-Rates_Data!AO191,Rates_Data!AO191-Rates_Data!AN191)</f>
        <v>0.000360999999999994</v>
      </c>
      <c r="CC191" s="23" t="n">
        <f aca="false">IF(Rates_Data!AG190&gt;=Rates_Data!AI190,Rates_Data!AN191-Rates_Data!AP191,Rates_Data!AP191-Rates_Data!AN191)</f>
        <v>-0.00513</v>
      </c>
      <c r="CD191" s="23" t="n">
        <f aca="false">IF(Rates_Data!AG190&gt;=Rates_Data!AJ190,Rates_Data!AN191-Rates_Data!AQ191,Rates_Data!AQ191-Rates_Data!AN191)</f>
        <v>-0.00231800000000001</v>
      </c>
      <c r="CE191" s="23" t="n">
        <f aca="false">IF(Rates_Data!AH190&gt;=Rates_Data!AI190,Rates_Data!AO191-Rates_Data!AP191,Rates_Data!AP191-Rates_Data!AO191)</f>
        <v>-0.00476900000000001</v>
      </c>
      <c r="CF191" s="23" t="n">
        <f aca="false">IF(Rates_Data!AH190&gt;=Rates_Data!AJ190,Rates_Data!AO191-Rates_Data!AQ191,Rates_Data!AQ191-Rates_Data!AO191)</f>
        <v>-0.00195700000000001</v>
      </c>
      <c r="CG191" s="23" t="n">
        <f aca="false">IF(Rates_Data!AI190&gt;=Rates_Data!AJ190,Rates_Data!AP191-Rates_Data!AQ191,Rates_Data!AQ191-Rates_Data!AP191)</f>
        <v>0.002812</v>
      </c>
      <c r="CH191" s="27" t="n">
        <f aca="false">IF(ROW()&lt;4+VolLB,"",STDEV(INDEX($BM:$BM,ROW()-VolLB+1):INDEX($BM:$BM,ROW()))*SQRT(12))</f>
        <v>0.0241335417760664</v>
      </c>
      <c r="CI191" s="27" t="n">
        <f aca="false">IF(ROW()&lt;4+VolLB,"",STDEV(INDEX($BN:$BN,ROW()-VolLB+1):INDEX($BN:$BN,ROW()))*SQRT(12))</f>
        <v>0.0212217518454645</v>
      </c>
      <c r="CJ191" s="27" t="n">
        <f aca="false">IF(ROW()&lt;4+VolLB,"",STDEV(INDEX($BO:$BO,ROW()-VolLB+1):INDEX($BO:$BO,ROW()))*SQRT(12))</f>
        <v>0.0195446998549235</v>
      </c>
      <c r="CK191" s="27" t="n">
        <f aca="false">IF(ROW()&lt;4+VolLB,"",STDEV(INDEX($BP:$BP,ROW()-VolLB+1):INDEX($BP:$BP,ROW()))*SQRT(12))</f>
        <v>0.0219354090730034</v>
      </c>
      <c r="CL191" s="27" t="n">
        <f aca="false">IF(ROW()&lt;4+VolLB,"",STDEV(INDEX($BQ:$BQ,ROW()-VolLB+1):INDEX($BQ:$BQ,ROW()))*SQRT(12))</f>
        <v>0.0243207028767478</v>
      </c>
      <c r="CM191" s="27" t="n">
        <f aca="false">IF(ROW()&lt;4+VolLB,"",STDEV(INDEX($BR:$BR,ROW()-VolLB+1):INDEX($BR:$BR,ROW()))*SQRT(12))</f>
        <v>0.0230074670835362</v>
      </c>
      <c r="CN191" s="27" t="n">
        <f aca="false">IF(ROW()&lt;4+VolLB,"",STDEV(INDEX($BS:$BS,ROW()-VolLB+1):INDEX($BS:$BS,ROW()))*SQRT(12))</f>
        <v>0.0212728378465972</v>
      </c>
      <c r="CO191" s="27" t="n">
        <f aca="false">IF(ROW()&lt;4+VolLB,"",STDEV(INDEX($BT:$BT,ROW()-VolLB+1):INDEX($BT:$BT,ROW()))*SQRT(12))</f>
        <v>0.0214371169887762</v>
      </c>
      <c r="CP191" s="27" t="n">
        <f aca="false">IF(ROW()&lt;4+VolLB,"",STDEV(INDEX($BU:$BU,ROW()-VolLB+1):INDEX($BU:$BU,ROW()))*SQRT(12))</f>
        <v>0.0226456070364126</v>
      </c>
      <c r="CQ191" s="27" t="n">
        <f aca="false">IF(ROW()&lt;4+VolLB,"",STDEV(INDEX($BV:$BV,ROW()-VolLB+1):INDEX($BV:$BV,ROW()))*SQRT(12))</f>
        <v>0.0172643030653813</v>
      </c>
      <c r="CR191" s="27" t="n">
        <f aca="false">IF(ROW()&lt;4+VolLB,"",STDEV(INDEX($BW:$BW,ROW()-VolLB+1):INDEX($BW:$BW,ROW()))*SQRT(12))</f>
        <v>0.0202191109000984</v>
      </c>
      <c r="CS191" s="27" t="n">
        <f aca="false">IF(ROW()&lt;4+VolLB,"",STDEV(INDEX($BX:$BX,ROW()-VolLB+1):INDEX($BX:$BX,ROW()))*SQRT(12))</f>
        <v>0.0190177243423577</v>
      </c>
      <c r="CT191" s="27" t="n">
        <f aca="false">IF(ROW()&lt;4+VolLB,"",STDEV(INDEX($BY:$BY,ROW()-VolLB+1):INDEX($BY:$BY,ROW()))*SQRT(12))</f>
        <v>0.0215413320718235</v>
      </c>
      <c r="CU191" s="27" t="n">
        <f aca="false">IF(ROW()&lt;4+VolLB,"",STDEV(INDEX($BZ:$BZ,ROW()-VolLB+1):INDEX($BZ:$BZ,ROW()))*SQRT(12))</f>
        <v>0.0215791175564314</v>
      </c>
      <c r="CV191" s="27" t="n">
        <f aca="false">IF(ROW()&lt;4+VolLB,"",STDEV(INDEX($CA:$CA,ROW()-VolLB+1):INDEX($CA:$CA,ROW()))*SQRT(12))</f>
        <v>0.0248573297765276</v>
      </c>
      <c r="CW191" s="27" t="n">
        <f aca="false">IF(ROW()&lt;4+VolLB,"",STDEV(INDEX($CB:$CB,ROW()-VolLB+1):INDEX($CB:$CB,ROW()))*SQRT(12))</f>
        <v>0.0192479569874435</v>
      </c>
      <c r="CX191" s="27" t="n">
        <f aca="false">IF(ROW()&lt;4+VolLB,"",STDEV(INDEX($CC:$CC,ROW()-VolLB+1):INDEX($CC:$CC,ROW()))*SQRT(12))</f>
        <v>0.0189610350169574</v>
      </c>
      <c r="CY191" s="27" t="n">
        <f aca="false">IF(ROW()&lt;4+VolLB,"",STDEV(INDEX($CD:$CD,ROW()-VolLB+1):INDEX($CD:$CD,ROW()))*SQRT(12))</f>
        <v>0.0158177658021425</v>
      </c>
      <c r="CZ191" s="27" t="n">
        <f aca="false">IF(ROW()&lt;4+VolLB,"",STDEV(INDEX($CE:$CE,ROW()-VolLB+1):INDEX($CE:$CE,ROW()))*SQRT(12))</f>
        <v>0.0242524000673865</v>
      </c>
      <c r="DA191" s="27" t="n">
        <f aca="false">IF(ROW()&lt;4+VolLB,"",STDEV(INDEX($CF:$CF,ROW()-VolLB+1):INDEX($CF:$CF,ROW()))*SQRT(12))</f>
        <v>0.0176365700153052</v>
      </c>
      <c r="DB191" s="27" t="n">
        <f aca="false">IF(ROW()&lt;4+VolLB,"",STDEV(INDEX($CG:$CG,ROW()-VolLB+1):INDEX($CG:$CG,ROW()))*SQRT(12))</f>
        <v>0.0199634490177853</v>
      </c>
      <c r="DC191" s="26" t="n">
        <f aca="false">IF(OR(AR191=0,CH191="",CH191=0),0,AR191*MIN(MaxScal,TgtVol/CH191))</f>
        <v>0</v>
      </c>
      <c r="DD191" s="26" t="n">
        <f aca="false">IF(OR(AS191=0,CI191="",CI191=0),0,AS191*MIN(MaxScal,TgtVol/CI191))</f>
        <v>0</v>
      </c>
      <c r="DE191" s="26" t="n">
        <f aca="false">IF(OR(AT191=0,CJ191="",CJ191=0),0,AT191*MIN(MaxScal,TgtVol/CJ191))</f>
        <v>0</v>
      </c>
      <c r="DF191" s="26" t="n">
        <f aca="false">IF(OR(AU191=0,CK191="",CK191=0),0,AU191*MIN(MaxScal,TgtVol/CK191))</f>
        <v>0</v>
      </c>
      <c r="DG191" s="26" t="n">
        <f aca="false">IF(OR(AV191=0,CL191="",CL191=0),0,AV191*MIN(MaxScal,TgtVol/CL191))</f>
        <v>0</v>
      </c>
      <c r="DH191" s="26" t="n">
        <f aca="false">IF(OR(AW191=0,CM191="",CM191=0),0,AW191*MIN(MaxScal,TgtVol/CM191))</f>
        <v>0</v>
      </c>
      <c r="DI191" s="26" t="n">
        <f aca="false">IF(OR(AX191=0,CN191="",CN191=0),0,AX191*MIN(MaxScal,TgtVol/CN191))</f>
        <v>0</v>
      </c>
      <c r="DJ191" s="26" t="n">
        <f aca="false">IF(OR(AY191=0,CO191="",CO191=0),0,AY191*MIN(MaxScal,TgtVol/CO191))</f>
        <v>0</v>
      </c>
      <c r="DK191" s="26" t="n">
        <f aca="false">IF(OR(AZ191=0,CP191="",CP191=0),0,AZ191*MIN(MaxScal,TgtVol/CP191))</f>
        <v>0</v>
      </c>
      <c r="DL191" s="26" t="n">
        <f aca="false">IF(OR(BA191=0,CQ191="",CQ191=0),0,BA191*MIN(MaxScal,TgtVol/CQ191))</f>
        <v>0</v>
      </c>
      <c r="DM191" s="26" t="n">
        <f aca="false">IF(OR(BB191=0,CR191="",CR191=0),0,BB191*MIN(MaxScal,TgtVol/CR191))</f>
        <v>0</v>
      </c>
      <c r="DN191" s="26" t="n">
        <f aca="false">IF(OR(BC191=0,CS191="",CS191=0),0,BC191*MIN(MaxScal,TgtVol/CS191))</f>
        <v>0</v>
      </c>
      <c r="DO191" s="26" t="n">
        <f aca="false">IF(OR(BD191=0,CT191="",CT191=0),0,BD191*MIN(MaxScal,TgtVol/CT191))</f>
        <v>0</v>
      </c>
      <c r="DP191" s="26" t="n">
        <f aca="false">IF(OR(BE191=0,CU191="",CU191=0),0,BE191*MIN(MaxScal,TgtVol/CU191))</f>
        <v>0</v>
      </c>
      <c r="DQ191" s="26" t="n">
        <f aca="false">IF(OR(BF191=0,CV191="",CV191=0),0,BF191*MIN(MaxScal,TgtVol/CV191))</f>
        <v>0</v>
      </c>
      <c r="DR191" s="26" t="n">
        <f aca="false">IF(OR(BG191=0,CW191="",CW191=0),0,BG191*MIN(MaxScal,TgtVol/CW191))</f>
        <v>0</v>
      </c>
      <c r="DS191" s="26" t="n">
        <f aca="false">IF(OR(BH191=0,CX191="",CX191=0),0,BH191*MIN(MaxScal,TgtVol/CX191))</f>
        <v>0</v>
      </c>
      <c r="DT191" s="26" t="n">
        <f aca="false">IF(OR(BI191=0,CY191="",CY191=0),0,BI191*MIN(MaxScal,TgtVol/CY191))</f>
        <v>0</v>
      </c>
      <c r="DU191" s="26" t="n">
        <f aca="false">IF(OR(BJ191=0,CZ191="",CZ191=0),0,BJ191*MIN(MaxScal,TgtVol/CZ191))</f>
        <v>0.824660649850281</v>
      </c>
      <c r="DV191" s="26" t="n">
        <f aca="false">IF(OR(BK191=0,DA191="",DA191=0),0,BK191*MIN(MaxScal,TgtVol/DA191))</f>
        <v>1.13400734851753</v>
      </c>
      <c r="DW191" s="26" t="n">
        <f aca="false">IF(OR(BL191=0,DB191="",DB191=0),0,BL191*MIN(MaxScal,TgtVol/DB191))</f>
        <v>0</v>
      </c>
      <c r="DX191" s="28" t="n">
        <f aca="false">IFERROR(DC190*BM191,"")</f>
        <v>-0</v>
      </c>
      <c r="DY191" s="28" t="n">
        <f aca="false">IFERROR(DD190*BN191,"")</f>
        <v>-0</v>
      </c>
      <c r="DZ191" s="28" t="n">
        <f aca="false">IFERROR(DE190*BO191,"")</f>
        <v>-0</v>
      </c>
      <c r="EA191" s="28" t="n">
        <f aca="false">IFERROR(DF190*BP191,"")</f>
        <v>-0.00645992631966343</v>
      </c>
      <c r="EB191" s="28" t="n">
        <f aca="false">IFERROR(DG190*BQ191,"")</f>
        <v>-0</v>
      </c>
      <c r="EC191" s="28" t="n">
        <f aca="false">IFERROR(DH190*BR191,"")</f>
        <v>0</v>
      </c>
      <c r="ED191" s="28" t="n">
        <f aca="false">IFERROR(DI190*BS191,"")</f>
        <v>-0</v>
      </c>
      <c r="EE191" s="28" t="n">
        <f aca="false">IFERROR(DJ190*BT191,"")</f>
        <v>-0</v>
      </c>
      <c r="EF191" s="28" t="n">
        <f aca="false">IFERROR(DK190*BU191,"")</f>
        <v>-0.000719410119170506</v>
      </c>
      <c r="EG191" s="28" t="n">
        <f aca="false">IFERROR(DL190*BV191,"")</f>
        <v>-0</v>
      </c>
      <c r="EH191" s="28" t="n">
        <f aca="false">IFERROR(DM190*BW191,"")</f>
        <v>-0</v>
      </c>
      <c r="EI191" s="28" t="n">
        <f aca="false">IFERROR(DN190*BX191,"")</f>
        <v>0</v>
      </c>
      <c r="EJ191" s="28" t="n">
        <f aca="false">IFERROR(DO190*BY191,"")</f>
        <v>-0</v>
      </c>
      <c r="EK191" s="28" t="n">
        <f aca="false">IFERROR(DP190*BZ191,"")</f>
        <v>-0</v>
      </c>
      <c r="EL191" s="28" t="n">
        <f aca="false">IFERROR(DQ190*CA191,"")</f>
        <v>-0</v>
      </c>
      <c r="EM191" s="28" t="n">
        <f aca="false">IFERROR(DR190*CB191,"")</f>
        <v>0</v>
      </c>
      <c r="EN191" s="28" t="n">
        <f aca="false">IFERROR(DS190*CC191,"")</f>
        <v>-0</v>
      </c>
      <c r="EO191" s="28" t="n">
        <f aca="false">IFERROR(DT190*CD191,"")</f>
        <v>-0</v>
      </c>
      <c r="EP191" s="28" t="n">
        <f aca="false">IFERROR(DU190*CE191,"")</f>
        <v>-0.00395303770935432</v>
      </c>
      <c r="EQ191" s="28" t="n">
        <f aca="false">IFERROR(DV190*CF191,"")</f>
        <v>-0.00218501345223467</v>
      </c>
      <c r="ER191" s="28" t="n">
        <f aca="false">IFERROR(DW190*CG191,"")</f>
        <v>0</v>
      </c>
      <c r="ES191" s="28" t="n">
        <f aca="false">IF(ROW()=4,"",SUM(DX191:ER191))</f>
        <v>-0.0133173876004229</v>
      </c>
      <c r="ET191" s="29" t="n">
        <f aca="false">COUNTIF(AR191:BL191,"&gt;0")</f>
        <v>2</v>
      </c>
    </row>
    <row r="192" customFormat="false" ht="15" hidden="false" customHeight="false" outlineLevel="0" collapsed="false">
      <c r="A192" s="19" t="n">
        <v>43738</v>
      </c>
      <c r="B192" s="23" t="n">
        <f aca="false">ABS(Rates_Data!AD192-Rates_Data!AE192)</f>
        <v>0.197428571428572</v>
      </c>
      <c r="C192" s="23" t="n">
        <f aca="false">ABS(Rates_Data!AD192-Rates_Data!AF192)</f>
        <v>0.492888888888889</v>
      </c>
      <c r="D192" s="23" t="n">
        <f aca="false">ABS(Rates_Data!AD192-Rates_Data!AG192)</f>
        <v>0.0252116402116401</v>
      </c>
      <c r="E192" s="23" t="n">
        <f aca="false">ABS(Rates_Data!AD192-Rates_Data!AH192)</f>
        <v>1.13413227513228</v>
      </c>
      <c r="F192" s="23" t="n">
        <f aca="false">ABS(Rates_Data!AD192-Rates_Data!AI192)</f>
        <v>0.601132275132275</v>
      </c>
      <c r="G192" s="23" t="n">
        <f aca="false">ABS(Rates_Data!AD192-Rates_Data!AJ192)</f>
        <v>0.523529100529101</v>
      </c>
      <c r="H192" s="23" t="n">
        <f aca="false">ABS(Rates_Data!AE192-Rates_Data!AF192)</f>
        <v>0.295460317460317</v>
      </c>
      <c r="I192" s="23" t="n">
        <f aca="false">ABS(Rates_Data!AE192-Rates_Data!AG192)</f>
        <v>0.172216931216931</v>
      </c>
      <c r="J192" s="23" t="n">
        <f aca="false">ABS(Rates_Data!AE192-Rates_Data!AH192)</f>
        <v>0.936703703703704</v>
      </c>
      <c r="K192" s="23" t="n">
        <f aca="false">ABS(Rates_Data!AE192-Rates_Data!AI192)</f>
        <v>0.798560846560847</v>
      </c>
      <c r="L192" s="23" t="n">
        <f aca="false">ABS(Rates_Data!AE192-Rates_Data!AJ192)</f>
        <v>0.720957671957672</v>
      </c>
      <c r="M192" s="23" t="n">
        <f aca="false">ABS(Rates_Data!AF192-Rates_Data!AG192)</f>
        <v>0.467677248677249</v>
      </c>
      <c r="N192" s="23" t="n">
        <f aca="false">ABS(Rates_Data!AF192-Rates_Data!AH192)</f>
        <v>0.641243386243387</v>
      </c>
      <c r="O192" s="23" t="n">
        <f aca="false">ABS(Rates_Data!AF192-Rates_Data!AI192)</f>
        <v>1.09402116402116</v>
      </c>
      <c r="P192" s="23" t="n">
        <f aca="false">ABS(Rates_Data!AF192-Rates_Data!AJ192)</f>
        <v>1.01641798941799</v>
      </c>
      <c r="Q192" s="23" t="n">
        <f aca="false">ABS(Rates_Data!AG192-Rates_Data!AH192)</f>
        <v>1.10892063492064</v>
      </c>
      <c r="R192" s="23" t="n">
        <f aca="false">ABS(Rates_Data!AG192-Rates_Data!AI192)</f>
        <v>0.626343915343915</v>
      </c>
      <c r="S192" s="23" t="n">
        <f aca="false">ABS(Rates_Data!AG192-Rates_Data!AJ192)</f>
        <v>0.548740740740741</v>
      </c>
      <c r="T192" s="23" t="n">
        <f aca="false">ABS(Rates_Data!AH192-Rates_Data!AI192)</f>
        <v>1.73526455026455</v>
      </c>
      <c r="U192" s="23" t="n">
        <f aca="false">ABS(Rates_Data!AH192-Rates_Data!AJ192)</f>
        <v>1.65766137566138</v>
      </c>
      <c r="V192" s="23" t="n">
        <f aca="false">ABS(Rates_Data!AI192-Rates_Data!AJ192)</f>
        <v>0.0776031746031743</v>
      </c>
      <c r="W192" s="26" t="n">
        <f aca="false">IF(ROW()&lt;4+MinObs-1,"",IFERROR((B192-AVERAGE(B$4:B192))/STDEV(B$4:B192),""))</f>
        <v>-0.70540861523901</v>
      </c>
      <c r="X192" s="26" t="n">
        <f aca="false">IF(ROW()&lt;4+MinObs-1,"",IFERROR((C192-AVERAGE(C$4:C192))/STDEV(C$4:C192),""))</f>
        <v>0.184158172289295</v>
      </c>
      <c r="Y192" s="26" t="n">
        <f aca="false">IF(ROW()&lt;4+MinObs-1,"",IFERROR((D192-AVERAGE(D$4:D192))/STDEV(D$4:D192),""))</f>
        <v>-1.12323800460007</v>
      </c>
      <c r="Z192" s="26" t="n">
        <f aca="false">IF(ROW()&lt;4+MinObs-1,"",IFERROR((E192-AVERAGE(E$4:E192))/STDEV(E$4:E192),""))</f>
        <v>1.06618800228314</v>
      </c>
      <c r="AA192" s="26" t="n">
        <f aca="false">IF(ROW()&lt;4+MinObs-1,"",IFERROR((F192-AVERAGE(F$4:F192))/STDEV(F$4:F192),""))</f>
        <v>0.177678633438611</v>
      </c>
      <c r="AB192" s="26" t="n">
        <f aca="false">IF(ROW()&lt;4+MinObs-1,"",IFERROR((G192-AVERAGE(G$4:G192))/STDEV(G$4:G192),""))</f>
        <v>0.199419447997863</v>
      </c>
      <c r="AC192" s="26" t="n">
        <f aca="false">IF(ROW()&lt;4+MinObs-1,"",IFERROR((H192-AVERAGE(H$4:H192))/STDEV(H$4:H192),""))</f>
        <v>-0.268771924921177</v>
      </c>
      <c r="AD192" s="26" t="n">
        <f aca="false">IF(ROW()&lt;4+MinObs-1,"",IFERROR((I192-AVERAGE(I$4:I192))/STDEV(I$4:I192),""))</f>
        <v>-0.683583175024929</v>
      </c>
      <c r="AE192" s="26" t="n">
        <f aca="false">IF(ROW()&lt;4+MinObs-1,"",IFERROR((J192-AVERAGE(J$4:J192))/STDEV(J$4:J192),""))</f>
        <v>1.27487501175368</v>
      </c>
      <c r="AF192" s="26" t="n">
        <f aca="false">IF(ROW()&lt;4+MinObs-1,"",IFERROR((K192-AVERAGE(K$4:K192))/STDEV(K$4:K192),""))</f>
        <v>0.954893551339156</v>
      </c>
      <c r="AG192" s="26" t="n">
        <f aca="false">IF(ROW()&lt;4+MinObs-1,"",IFERROR((L192-AVERAGE(L$4:L192))/STDEV(L$4:L192),""))</f>
        <v>0.284023487188694</v>
      </c>
      <c r="AH192" s="26" t="n">
        <f aca="false">IF(ROW()&lt;4+MinObs-1,"",IFERROR((M192-AVERAGE(M$4:M192))/STDEV(M$4:M192),""))</f>
        <v>0.058420202686677</v>
      </c>
      <c r="AI192" s="26" t="n">
        <f aca="false">IF(ROW()&lt;4+MinObs-1,"",IFERROR((N192-AVERAGE(N$4:N192))/STDEV(N$4:N192),""))</f>
        <v>0.449206606225242</v>
      </c>
      <c r="AJ192" s="26" t="n">
        <f aca="false">IF(ROW()&lt;4+MinObs-1,"",IFERROR((O192-AVERAGE(O$4:O192))/STDEV(O$4:O192),""))</f>
        <v>1.81395245995461</v>
      </c>
      <c r="AK192" s="26" t="n">
        <f aca="false">IF(ROW()&lt;4+MinObs-1,"",IFERROR((P192-AVERAGE(P$4:P192))/STDEV(P$4:P192),""))</f>
        <v>0.999553854492988</v>
      </c>
      <c r="AL192" s="26" t="n">
        <f aca="false">IF(ROW()&lt;4+MinObs-1,"",IFERROR((Q192-AVERAGE(Q$4:Q192))/STDEV(Q$4:Q192),""))</f>
        <v>1.77594320824642</v>
      </c>
      <c r="AM192" s="26" t="n">
        <f aca="false">IF(ROW()&lt;4+MinObs-1,"",IFERROR((R192-AVERAGE(R$4:R192))/STDEV(R$4:R192),""))</f>
        <v>0.396457097567055</v>
      </c>
      <c r="AN192" s="26" t="n">
        <f aca="false">IF(ROW()&lt;4+MinObs-1,"",IFERROR((S192-AVERAGE(S$4:S192))/STDEV(S$4:S192),""))</f>
        <v>-0.455047153476273</v>
      </c>
      <c r="AO192" s="26" t="n">
        <f aca="false">IF(ROW()&lt;4+MinObs-1,"",IFERROR((T192-AVERAGE(T$4:T192))/STDEV(T$4:T192),""))</f>
        <v>2.85591293168714</v>
      </c>
      <c r="AP192" s="26" t="n">
        <f aca="false">IF(ROW()&lt;4+MinObs-1,"",IFERROR((U192-AVERAGE(U$4:U192))/STDEV(U$4:U192),""))</f>
        <v>1.83140262612661</v>
      </c>
      <c r="AQ192" s="26" t="n">
        <f aca="false">IF(ROW()&lt;4+MinObs-1,"",IFERROR((V192-AVERAGE(V$4:V192))/STDEV(V$4:V192),""))</f>
        <v>-1.10578932015999</v>
      </c>
      <c r="AR192" s="26" t="n">
        <f aca="false">IF(W192="",0,IF(W192&gt;=z4,w4,IF(W192&gt;=z3,w3,IF(W192&gt;=zEntry,w2,IF(AND(W192&gt;=ExitZ,AR191&gt;0),w2,0)))))</f>
        <v>0</v>
      </c>
      <c r="AS192" s="26" t="n">
        <f aca="false">IF(X192="",0,IF(X192&gt;=z4,w4,IF(X192&gt;=z3,w3,IF(X192&gt;=zEntry,w2,IF(AND(X192&gt;=ExitZ,AS191&gt;0),w2,0)))))</f>
        <v>0</v>
      </c>
      <c r="AT192" s="26" t="n">
        <f aca="false">IF(Y192="",0,IF(Y192&gt;=z4,w4,IF(Y192&gt;=z3,w3,IF(Y192&gt;=zEntry,w2,IF(AND(Y192&gt;=ExitZ,AT191&gt;0),w2,0)))))</f>
        <v>0</v>
      </c>
      <c r="AU192" s="26" t="n">
        <f aca="false">IF(Z192="",0,IF(Z192&gt;=z4,w4,IF(Z192&gt;=z3,w3,IF(Z192&gt;=zEntry,w2,IF(AND(Z192&gt;=ExitZ,AU191&gt;0),w2,0)))))</f>
        <v>0</v>
      </c>
      <c r="AV192" s="26" t="n">
        <f aca="false">IF(AA192="",0,IF(AA192&gt;=z4,w4,IF(AA192&gt;=z3,w3,IF(AA192&gt;=zEntry,w2,IF(AND(AA192&gt;=ExitZ,AV191&gt;0),w2,0)))))</f>
        <v>0</v>
      </c>
      <c r="AW192" s="26" t="n">
        <f aca="false">IF(AB192="",0,IF(AB192&gt;=z4,w4,IF(AB192&gt;=z3,w3,IF(AB192&gt;=zEntry,w2,IF(AND(AB192&gt;=ExitZ,AW191&gt;0),w2,0)))))</f>
        <v>0</v>
      </c>
      <c r="AX192" s="26" t="n">
        <f aca="false">IF(AC192="",0,IF(AC192&gt;=z4,w4,IF(AC192&gt;=z3,w3,IF(AC192&gt;=zEntry,w2,IF(AND(AC192&gt;=ExitZ,AX191&gt;0),w2,0)))))</f>
        <v>0</v>
      </c>
      <c r="AY192" s="26" t="n">
        <f aca="false">IF(AD192="",0,IF(AD192&gt;=z4,w4,IF(AD192&gt;=z3,w3,IF(AD192&gt;=zEntry,w2,IF(AND(AD192&gt;=ExitZ,AY191&gt;0),w2,0)))))</f>
        <v>0</v>
      </c>
      <c r="AZ192" s="26" t="n">
        <f aca="false">IF(AE192="",0,IF(AE192&gt;=z4,w4,IF(AE192&gt;=z3,w3,IF(AE192&gt;=zEntry,w2,IF(AND(AE192&gt;=ExitZ,AZ191&gt;0),w2,0)))))</f>
        <v>0</v>
      </c>
      <c r="BA192" s="26" t="n">
        <f aca="false">IF(AF192="",0,IF(AF192&gt;=z4,w4,IF(AF192&gt;=z3,w3,IF(AF192&gt;=zEntry,w2,IF(AND(AF192&gt;=ExitZ,BA191&gt;0),w2,0)))))</f>
        <v>0</v>
      </c>
      <c r="BB192" s="26" t="n">
        <f aca="false">IF(AG192="",0,IF(AG192&gt;=z4,w4,IF(AG192&gt;=z3,w3,IF(AG192&gt;=zEntry,w2,IF(AND(AG192&gt;=ExitZ,BB191&gt;0),w2,0)))))</f>
        <v>0</v>
      </c>
      <c r="BC192" s="26" t="n">
        <f aca="false">IF(AH192="",0,IF(AH192&gt;=z4,w4,IF(AH192&gt;=z3,w3,IF(AH192&gt;=zEntry,w2,IF(AND(AH192&gt;=ExitZ,BC191&gt;0),w2,0)))))</f>
        <v>0</v>
      </c>
      <c r="BD192" s="26" t="n">
        <f aca="false">IF(AI192="",0,IF(AI192&gt;=z4,w4,IF(AI192&gt;=z3,w3,IF(AI192&gt;=zEntry,w2,IF(AND(AI192&gt;=ExitZ,BD191&gt;0),w2,0)))))</f>
        <v>0</v>
      </c>
      <c r="BE192" s="26" t="n">
        <f aca="false">IF(AJ192="",0,IF(AJ192&gt;=z4,w4,IF(AJ192&gt;=z3,w3,IF(AJ192&gt;=zEntry,w2,IF(AND(AJ192&gt;=ExitZ,BE191&gt;0),w2,0)))))</f>
        <v>0</v>
      </c>
      <c r="BF192" s="26" t="n">
        <f aca="false">IF(AK192="",0,IF(AK192&gt;=z4,w4,IF(AK192&gt;=z3,w3,IF(AK192&gt;=zEntry,w2,IF(AND(AK192&gt;=ExitZ,BF191&gt;0),w2,0)))))</f>
        <v>0</v>
      </c>
      <c r="BG192" s="26" t="n">
        <f aca="false">IF(AL192="",0,IF(AL192&gt;=z4,w4,IF(AL192&gt;=z3,w3,IF(AL192&gt;=zEntry,w2,IF(AND(AL192&gt;=ExitZ,BG191&gt;0),w2,0)))))</f>
        <v>0</v>
      </c>
      <c r="BH192" s="26" t="n">
        <f aca="false">IF(AM192="",0,IF(AM192&gt;=z4,w4,IF(AM192&gt;=z3,w3,IF(AM192&gt;=zEntry,w2,IF(AND(AM192&gt;=ExitZ,BH191&gt;0),w2,0)))))</f>
        <v>0</v>
      </c>
      <c r="BI192" s="26" t="n">
        <f aca="false">IF(AN192="",0,IF(AN192&gt;=z4,w4,IF(AN192&gt;=z3,w3,IF(AN192&gt;=zEntry,w2,IF(AND(AN192&gt;=ExitZ,BI191&gt;0),w2,0)))))</f>
        <v>0</v>
      </c>
      <c r="BJ192" s="26" t="n">
        <f aca="false">IF(AO192="",0,IF(AO192&gt;=z4,w4,IF(AO192&gt;=z3,w3,IF(AO192&gt;=zEntry,w2,IF(AND(AO192&gt;=ExitZ,BJ191&gt;0),w2,0)))))</f>
        <v>1</v>
      </c>
      <c r="BK192" s="26" t="n">
        <f aca="false">IF(AP192="",0,IF(AP192&gt;=z4,w4,IF(AP192&gt;=z3,w3,IF(AP192&gt;=zEntry,w2,IF(AND(AP192&gt;=ExitZ,BK191&gt;0),w2,0)))))</f>
        <v>0</v>
      </c>
      <c r="BL192" s="26" t="n">
        <f aca="false">IF(AQ192="",0,IF(AQ192&gt;=z4,w4,IF(AQ192&gt;=z3,w3,IF(AQ192&gt;=zEntry,w2,IF(AND(AQ192&gt;=ExitZ,BL191&gt;0),w2,0)))))</f>
        <v>0</v>
      </c>
      <c r="BM192" s="23" t="n">
        <f aca="false">IF(Rates_Data!AD191&gt;=Rates_Data!AE191,Rates_Data!AK192-Rates_Data!AL192,Rates_Data!AL192-Rates_Data!AK192)</f>
        <v>0.010925</v>
      </c>
      <c r="BN192" s="23" t="n">
        <f aca="false">IF(Rates_Data!AD191&gt;=Rates_Data!AF191,Rates_Data!AK192-Rates_Data!AM192,Rates_Data!AM192-Rates_Data!AK192)</f>
        <v>0.001273</v>
      </c>
      <c r="BO192" s="23" t="n">
        <f aca="false">IF(Rates_Data!AD191&gt;=Rates_Data!AG191,Rates_Data!AK192-Rates_Data!AN192,Rates_Data!AN192-Rates_Data!AK192)</f>
        <v>0.012692</v>
      </c>
      <c r="BP192" s="23" t="n">
        <f aca="false">IF(Rates_Data!AD191&gt;=Rates_Data!AH191,Rates_Data!AK192-Rates_Data!AO192,Rates_Data!AO192-Rates_Data!AK192)</f>
        <v>0.009956</v>
      </c>
      <c r="BQ192" s="23" t="n">
        <f aca="false">IF(Rates_Data!AD191&gt;=Rates_Data!AI191,Rates_Data!AK192-Rates_Data!AP192,Rates_Data!AP192-Rates_Data!AK192)</f>
        <v>-0.012844</v>
      </c>
      <c r="BR192" s="23" t="n">
        <f aca="false">IF(Rates_Data!AD191&gt;=Rates_Data!AJ191,Rates_Data!AK192-Rates_Data!AQ192,Rates_Data!AQ192-Rates_Data!AK192)</f>
        <v>-0.005814</v>
      </c>
      <c r="BS192" s="23" t="n">
        <f aca="false">IF(Rates_Data!AE191&gt;=Rates_Data!AF191,Rates_Data!AL192-Rates_Data!AM192,Rates_Data!AM192-Rates_Data!AL192)</f>
        <v>-0.00965200000000001</v>
      </c>
      <c r="BT192" s="23" t="n">
        <f aca="false">IF(Rates_Data!AE191&gt;=Rates_Data!AG191,Rates_Data!AL192-Rates_Data!AN192,Rates_Data!AN192-Rates_Data!AL192)</f>
        <v>0.001767</v>
      </c>
      <c r="BU192" s="23" t="n">
        <f aca="false">IF(Rates_Data!AE191&gt;=Rates_Data!AH191,Rates_Data!AL192-Rates_Data!AO192,Rates_Data!AO192-Rates_Data!AL192)</f>
        <v>-0.000969000000000003</v>
      </c>
      <c r="BV192" s="23" t="n">
        <f aca="false">IF(Rates_Data!AE191&gt;=Rates_Data!AI191,Rates_Data!AL192-Rates_Data!AP192,Rates_Data!AP192-Rates_Data!AL192)</f>
        <v>-0.001919</v>
      </c>
      <c r="BW192" s="23" t="n">
        <f aca="false">IF(Rates_Data!AE191&gt;=Rates_Data!AJ191,Rates_Data!AL192-Rates_Data!AQ192,Rates_Data!AQ192-Rates_Data!AL192)</f>
        <v>0.005111</v>
      </c>
      <c r="BX192" s="23" t="n">
        <f aca="false">IF(Rates_Data!AF191&gt;=Rates_Data!AG191,Rates_Data!AM192-Rates_Data!AN192,Rates_Data!AN192-Rates_Data!AM192)</f>
        <v>-0.011419</v>
      </c>
      <c r="BY192" s="23" t="n">
        <f aca="false">IF(Rates_Data!AF191&gt;=Rates_Data!AH191,Rates_Data!AM192-Rates_Data!AO192,Rates_Data!AO192-Rates_Data!AM192)</f>
        <v>0.00868300000000001</v>
      </c>
      <c r="BZ192" s="23" t="n">
        <f aca="false">IF(Rates_Data!AF191&gt;=Rates_Data!AI191,Rates_Data!AM192-Rates_Data!AP192,Rates_Data!AP192-Rates_Data!AM192)</f>
        <v>-0.011571</v>
      </c>
      <c r="CA192" s="23" t="n">
        <f aca="false">IF(Rates_Data!AF191&gt;=Rates_Data!AJ191,Rates_Data!AM192-Rates_Data!AQ192,Rates_Data!AQ192-Rates_Data!AM192)</f>
        <v>-0.00454100000000001</v>
      </c>
      <c r="CB192" s="23" t="n">
        <f aca="false">IF(Rates_Data!AG191&gt;=Rates_Data!AH191,Rates_Data!AN192-Rates_Data!AO192,Rates_Data!AO192-Rates_Data!AN192)</f>
        <v>-0.002736</v>
      </c>
      <c r="CC192" s="23" t="n">
        <f aca="false">IF(Rates_Data!AG191&gt;=Rates_Data!AI191,Rates_Data!AN192-Rates_Data!AP192,Rates_Data!AP192-Rates_Data!AN192)</f>
        <v>-0.000151999999999999</v>
      </c>
      <c r="CD192" s="23" t="n">
        <f aca="false">IF(Rates_Data!AG191&gt;=Rates_Data!AJ191,Rates_Data!AN192-Rates_Data!AQ192,Rates_Data!AQ192-Rates_Data!AN192)</f>
        <v>0.006878</v>
      </c>
      <c r="CE192" s="23" t="n">
        <f aca="false">IF(Rates_Data!AH191&gt;=Rates_Data!AI191,Rates_Data!AO192-Rates_Data!AP192,Rates_Data!AP192-Rates_Data!AO192)</f>
        <v>-0.002888</v>
      </c>
      <c r="CF192" s="23" t="n">
        <f aca="false">IF(Rates_Data!AH191&gt;=Rates_Data!AJ191,Rates_Data!AO192-Rates_Data!AQ192,Rates_Data!AQ192-Rates_Data!AO192)</f>
        <v>0.004142</v>
      </c>
      <c r="CG192" s="23" t="n">
        <f aca="false">IF(Rates_Data!AI191&gt;=Rates_Data!AJ191,Rates_Data!AP192-Rates_Data!AQ192,Rates_Data!AQ192-Rates_Data!AP192)</f>
        <v>0.00703</v>
      </c>
      <c r="CH192" s="27" t="n">
        <f aca="false">IF(ROW()&lt;4+VolLB,"",STDEV(INDEX($BM:$BM,ROW()-VolLB+1):INDEX($BM:$BM,ROW()))*SQRT(12))</f>
        <v>0.0248050127566414</v>
      </c>
      <c r="CI192" s="27" t="n">
        <f aca="false">IF(ROW()&lt;4+VolLB,"",STDEV(INDEX($BN:$BN,ROW()-VolLB+1):INDEX($BN:$BN,ROW()))*SQRT(12))</f>
        <v>0.0202199067653637</v>
      </c>
      <c r="CJ192" s="27" t="n">
        <f aca="false">IF(ROW()&lt;4+VolLB,"",STDEV(INDEX($BO:$BO,ROW()-VolLB+1):INDEX($BO:$BO,ROW()))*SQRT(12))</f>
        <v>0.0208133917713709</v>
      </c>
      <c r="CK192" s="27" t="n">
        <f aca="false">IF(ROW()&lt;4+VolLB,"",STDEV(INDEX($BP:$BP,ROW()-VolLB+1):INDEX($BP:$BP,ROW()))*SQRT(12))</f>
        <v>0.0224678960067788</v>
      </c>
      <c r="CL192" s="27" t="n">
        <f aca="false">IF(ROW()&lt;4+VolLB,"",STDEV(INDEX($BQ:$BQ,ROW()-VolLB+1):INDEX($BQ:$BQ,ROW()))*SQRT(12))</f>
        <v>0.0255429810610609</v>
      </c>
      <c r="CM192" s="27" t="n">
        <f aca="false">IF(ROW()&lt;4+VolLB,"",STDEV(INDEX($BR:$BR,ROW()-VolLB+1):INDEX($BR:$BR,ROW()))*SQRT(12))</f>
        <v>0.0233154705253625</v>
      </c>
      <c r="CN192" s="27" t="n">
        <f aca="false">IF(ROW()&lt;4+VolLB,"",STDEV(INDEX($BS:$BS,ROW()-VolLB+1):INDEX($BS:$BS,ROW()))*SQRT(12))</f>
        <v>0.0217271937913671</v>
      </c>
      <c r="CO192" s="27" t="n">
        <f aca="false">IF(ROW()&lt;4+VolLB,"",STDEV(INDEX($BT:$BT,ROW()-VolLB+1):INDEX($BT:$BT,ROW()))*SQRT(12))</f>
        <v>0.0214562899209399</v>
      </c>
      <c r="CP192" s="27" t="n">
        <f aca="false">IF(ROW()&lt;4+VolLB,"",STDEV(INDEX($BU:$BU,ROW()-VolLB+1):INDEX($BU:$BU,ROW()))*SQRT(12))</f>
        <v>0.0226434990454004</v>
      </c>
      <c r="CQ192" s="27" t="n">
        <f aca="false">IF(ROW()&lt;4+VolLB,"",STDEV(INDEX($BV:$BV,ROW()-VolLB+1):INDEX($BV:$BV,ROW()))*SQRT(12))</f>
        <v>0.0167574082014067</v>
      </c>
      <c r="CR192" s="27" t="n">
        <f aca="false">IF(ROW()&lt;4+VolLB,"",STDEV(INDEX($BW:$BW,ROW()-VolLB+1):INDEX($BW:$BW,ROW()))*SQRT(12))</f>
        <v>0.0203099751133467</v>
      </c>
      <c r="CS192" s="27" t="n">
        <f aca="false">IF(ROW()&lt;4+VolLB,"",STDEV(INDEX($BX:$BX,ROW()-VolLB+1):INDEX($BX:$BX,ROW()))*SQRT(12))</f>
        <v>0.0201265685131442</v>
      </c>
      <c r="CT192" s="27" t="n">
        <f aca="false">IF(ROW()&lt;4+VolLB,"",STDEV(INDEX($BY:$BY,ROW()-VolLB+1):INDEX($BY:$BY,ROW()))*SQRT(12))</f>
        <v>0.0215410933020499</v>
      </c>
      <c r="CU192" s="27" t="n">
        <f aca="false">IF(ROW()&lt;4+VolLB,"",STDEV(INDEX($BZ:$BZ,ROW()-VolLB+1):INDEX($BZ:$BZ,ROW()))*SQRT(12))</f>
        <v>0.021422513942557</v>
      </c>
      <c r="CV192" s="27" t="n">
        <f aca="false">IF(ROW()&lt;4+VolLB,"",STDEV(INDEX($CA:$CA,ROW()-VolLB+1):INDEX($CA:$CA,ROW()))*SQRT(12))</f>
        <v>0.0242759402417094</v>
      </c>
      <c r="CW192" s="27" t="n">
        <f aca="false">IF(ROW()&lt;4+VolLB,"",STDEV(INDEX($CB:$CB,ROW()-VolLB+1):INDEX($CB:$CB,ROW()))*SQRT(12))</f>
        <v>0.0193216312433697</v>
      </c>
      <c r="CX192" s="27" t="n">
        <f aca="false">IF(ROW()&lt;4+VolLB,"",STDEV(INDEX($CC:$CC,ROW()-VolLB+1):INDEX($CC:$CC,ROW()))*SQRT(12))</f>
        <v>0.0185429064665864</v>
      </c>
      <c r="CY192" s="27" t="n">
        <f aca="false">IF(ROW()&lt;4+VolLB,"",STDEV(INDEX($CD:$CD,ROW()-VolLB+1):INDEX($CD:$CD,ROW()))*SQRT(12))</f>
        <v>0.016198663651819</v>
      </c>
      <c r="CZ192" s="27" t="n">
        <f aca="false">IF(ROW()&lt;4+VolLB,"",STDEV(INDEX($CE:$CE,ROW()-VolLB+1):INDEX($CE:$CE,ROW()))*SQRT(12))</f>
        <v>0.0237058682853403</v>
      </c>
      <c r="DA192" s="27" t="n">
        <f aca="false">IF(ROW()&lt;4+VolLB,"",STDEV(INDEX($CF:$CF,ROW()-VolLB+1):INDEX($CF:$CF,ROW()))*SQRT(12))</f>
        <v>0.0175497410457086</v>
      </c>
      <c r="DB192" s="27" t="n">
        <f aca="false">IF(ROW()&lt;4+VolLB,"",STDEV(INDEX($CG:$CG,ROW()-VolLB+1):INDEX($CG:$CG,ROW()))*SQRT(12))</f>
        <v>0.0202746173139858</v>
      </c>
      <c r="DC192" s="26" t="n">
        <f aca="false">IF(OR(AR192=0,CH192="",CH192=0),0,AR192*MIN(MaxScal,TgtVol/CH192))</f>
        <v>0</v>
      </c>
      <c r="DD192" s="26" t="n">
        <f aca="false">IF(OR(AS192=0,CI192="",CI192=0),0,AS192*MIN(MaxScal,TgtVol/CI192))</f>
        <v>0</v>
      </c>
      <c r="DE192" s="26" t="n">
        <f aca="false">IF(OR(AT192=0,CJ192="",CJ192=0),0,AT192*MIN(MaxScal,TgtVol/CJ192))</f>
        <v>0</v>
      </c>
      <c r="DF192" s="26" t="n">
        <f aca="false">IF(OR(AU192=0,CK192="",CK192=0),0,AU192*MIN(MaxScal,TgtVol/CK192))</f>
        <v>0</v>
      </c>
      <c r="DG192" s="26" t="n">
        <f aca="false">IF(OR(AV192=0,CL192="",CL192=0),0,AV192*MIN(MaxScal,TgtVol/CL192))</f>
        <v>0</v>
      </c>
      <c r="DH192" s="26" t="n">
        <f aca="false">IF(OR(AW192=0,CM192="",CM192=0),0,AW192*MIN(MaxScal,TgtVol/CM192))</f>
        <v>0</v>
      </c>
      <c r="DI192" s="26" t="n">
        <f aca="false">IF(OR(AX192=0,CN192="",CN192=0),0,AX192*MIN(MaxScal,TgtVol/CN192))</f>
        <v>0</v>
      </c>
      <c r="DJ192" s="26" t="n">
        <f aca="false">IF(OR(AY192=0,CO192="",CO192=0),0,AY192*MIN(MaxScal,TgtVol/CO192))</f>
        <v>0</v>
      </c>
      <c r="DK192" s="26" t="n">
        <f aca="false">IF(OR(AZ192=0,CP192="",CP192=0),0,AZ192*MIN(MaxScal,TgtVol/CP192))</f>
        <v>0</v>
      </c>
      <c r="DL192" s="26" t="n">
        <f aca="false">IF(OR(BA192=0,CQ192="",CQ192=0),0,BA192*MIN(MaxScal,TgtVol/CQ192))</f>
        <v>0</v>
      </c>
      <c r="DM192" s="26" t="n">
        <f aca="false">IF(OR(BB192=0,CR192="",CR192=0),0,BB192*MIN(MaxScal,TgtVol/CR192))</f>
        <v>0</v>
      </c>
      <c r="DN192" s="26" t="n">
        <f aca="false">IF(OR(BC192=0,CS192="",CS192=0),0,BC192*MIN(MaxScal,TgtVol/CS192))</f>
        <v>0</v>
      </c>
      <c r="DO192" s="26" t="n">
        <f aca="false">IF(OR(BD192=0,CT192="",CT192=0),0,BD192*MIN(MaxScal,TgtVol/CT192))</f>
        <v>0</v>
      </c>
      <c r="DP192" s="26" t="n">
        <f aca="false">IF(OR(BE192=0,CU192="",CU192=0),0,BE192*MIN(MaxScal,TgtVol/CU192))</f>
        <v>0</v>
      </c>
      <c r="DQ192" s="26" t="n">
        <f aca="false">IF(OR(BF192=0,CV192="",CV192=0),0,BF192*MIN(MaxScal,TgtVol/CV192))</f>
        <v>0</v>
      </c>
      <c r="DR192" s="26" t="n">
        <f aca="false">IF(OR(BG192=0,CW192="",CW192=0),0,BG192*MIN(MaxScal,TgtVol/CW192))</f>
        <v>0</v>
      </c>
      <c r="DS192" s="26" t="n">
        <f aca="false">IF(OR(BH192=0,CX192="",CX192=0),0,BH192*MIN(MaxScal,TgtVol/CX192))</f>
        <v>0</v>
      </c>
      <c r="DT192" s="26" t="n">
        <f aca="false">IF(OR(BI192=0,CY192="",CY192=0),0,BI192*MIN(MaxScal,TgtVol/CY192))</f>
        <v>0</v>
      </c>
      <c r="DU192" s="26" t="n">
        <f aca="false">IF(OR(BJ192=0,CZ192="",CZ192=0),0,BJ192*MIN(MaxScal,TgtVol/CZ192))</f>
        <v>0.843672957230087</v>
      </c>
      <c r="DV192" s="26" t="n">
        <f aca="false">IF(OR(BK192=0,DA192="",DA192=0),0,BK192*MIN(MaxScal,TgtVol/DA192))</f>
        <v>0</v>
      </c>
      <c r="DW192" s="26" t="n">
        <f aca="false">IF(OR(BL192=0,DB192="",DB192=0),0,BL192*MIN(MaxScal,TgtVol/DB192))</f>
        <v>0</v>
      </c>
      <c r="DX192" s="28" t="n">
        <f aca="false">IFERROR(DC191*BM192,"")</f>
        <v>0</v>
      </c>
      <c r="DY192" s="28" t="n">
        <f aca="false">IFERROR(DD191*BN192,"")</f>
        <v>0</v>
      </c>
      <c r="DZ192" s="28" t="n">
        <f aca="false">IFERROR(DE191*BO192,"")</f>
        <v>0</v>
      </c>
      <c r="EA192" s="28" t="n">
        <f aca="false">IFERROR(DF191*BP192,"")</f>
        <v>0</v>
      </c>
      <c r="EB192" s="28" t="n">
        <f aca="false">IFERROR(DG191*BQ192,"")</f>
        <v>-0</v>
      </c>
      <c r="EC192" s="28" t="n">
        <f aca="false">IFERROR(DH191*BR192,"")</f>
        <v>-0</v>
      </c>
      <c r="ED192" s="28" t="n">
        <f aca="false">IFERROR(DI191*BS192,"")</f>
        <v>-0</v>
      </c>
      <c r="EE192" s="28" t="n">
        <f aca="false">IFERROR(DJ191*BT192,"")</f>
        <v>0</v>
      </c>
      <c r="EF192" s="28" t="n">
        <f aca="false">IFERROR(DK191*BU192,"")</f>
        <v>-0</v>
      </c>
      <c r="EG192" s="28" t="n">
        <f aca="false">IFERROR(DL191*BV192,"")</f>
        <v>-0</v>
      </c>
      <c r="EH192" s="28" t="n">
        <f aca="false">IFERROR(DM191*BW192,"")</f>
        <v>0</v>
      </c>
      <c r="EI192" s="28" t="n">
        <f aca="false">IFERROR(DN191*BX192,"")</f>
        <v>-0</v>
      </c>
      <c r="EJ192" s="28" t="n">
        <f aca="false">IFERROR(DO191*BY192,"")</f>
        <v>0</v>
      </c>
      <c r="EK192" s="28" t="n">
        <f aca="false">IFERROR(DP191*BZ192,"")</f>
        <v>-0</v>
      </c>
      <c r="EL192" s="28" t="n">
        <f aca="false">IFERROR(DQ191*CA192,"")</f>
        <v>-0</v>
      </c>
      <c r="EM192" s="28" t="n">
        <f aca="false">IFERROR(DR191*CB192,"")</f>
        <v>-0</v>
      </c>
      <c r="EN192" s="28" t="n">
        <f aca="false">IFERROR(DS191*CC192,"")</f>
        <v>-0</v>
      </c>
      <c r="EO192" s="28" t="n">
        <f aca="false">IFERROR(DT191*CD192,"")</f>
        <v>0</v>
      </c>
      <c r="EP192" s="28" t="n">
        <f aca="false">IFERROR(DU191*CE192,"")</f>
        <v>-0.00238161995676761</v>
      </c>
      <c r="EQ192" s="28" t="n">
        <f aca="false">IFERROR(DV191*CF192,"")</f>
        <v>0.00469705843755961</v>
      </c>
      <c r="ER192" s="28" t="n">
        <f aca="false">IFERROR(DW191*CG192,"")</f>
        <v>0</v>
      </c>
      <c r="ES192" s="28" t="n">
        <f aca="false">IF(ROW()=4,"",SUM(DX192:ER192))</f>
        <v>0.002315438480792</v>
      </c>
      <c r="ET192" s="29" t="n">
        <f aca="false">COUNTIF(AR192:BL192,"&gt;0")</f>
        <v>1</v>
      </c>
    </row>
    <row r="193" customFormat="false" ht="15" hidden="false" customHeight="false" outlineLevel="0" collapsed="false">
      <c r="A193" s="19" t="n">
        <v>43769</v>
      </c>
      <c r="B193" s="23" t="n">
        <f aca="false">ABS(Rates_Data!AD193-Rates_Data!AE193)</f>
        <v>0.0254368421052634</v>
      </c>
      <c r="C193" s="23" t="n">
        <f aca="false">ABS(Rates_Data!AD193-Rates_Data!AF193)</f>
        <v>0.626573684210526</v>
      </c>
      <c r="D193" s="23" t="n">
        <f aca="false">ABS(Rates_Data!AD193-Rates_Data!AG193)</f>
        <v>0.413026315789473</v>
      </c>
      <c r="E193" s="23" t="n">
        <f aca="false">ABS(Rates_Data!AD193-Rates_Data!AH193)</f>
        <v>0.809847368421052</v>
      </c>
      <c r="F193" s="23" t="n">
        <f aca="false">ABS(Rates_Data!AD193-Rates_Data!AI193)</f>
        <v>0.311484210526316</v>
      </c>
      <c r="G193" s="23" t="n">
        <f aca="false">ABS(Rates_Data!AD193-Rates_Data!AJ193)</f>
        <v>0.751552631578948</v>
      </c>
      <c r="H193" s="23" t="n">
        <f aca="false">ABS(Rates_Data!AE193-Rates_Data!AF193)</f>
        <v>0.652010526315789</v>
      </c>
      <c r="I193" s="23" t="n">
        <f aca="false">ABS(Rates_Data!AE193-Rates_Data!AG193)</f>
        <v>0.438463157894737</v>
      </c>
      <c r="J193" s="23" t="n">
        <f aca="false">ABS(Rates_Data!AE193-Rates_Data!AH193)</f>
        <v>0.835284210526316</v>
      </c>
      <c r="K193" s="23" t="n">
        <f aca="false">ABS(Rates_Data!AE193-Rates_Data!AI193)</f>
        <v>0.286047368421053</v>
      </c>
      <c r="L193" s="23" t="n">
        <f aca="false">ABS(Rates_Data!AE193-Rates_Data!AJ193)</f>
        <v>0.726115789473684</v>
      </c>
      <c r="M193" s="23" t="n">
        <f aca="false">ABS(Rates_Data!AF193-Rates_Data!AG193)</f>
        <v>0.213547368421052</v>
      </c>
      <c r="N193" s="23" t="n">
        <f aca="false">ABS(Rates_Data!AF193-Rates_Data!AH193)</f>
        <v>0.183273684210526</v>
      </c>
      <c r="O193" s="23" t="n">
        <f aca="false">ABS(Rates_Data!AF193-Rates_Data!AI193)</f>
        <v>0.938057894736842</v>
      </c>
      <c r="P193" s="23" t="n">
        <f aca="false">ABS(Rates_Data!AF193-Rates_Data!AJ193)</f>
        <v>1.37812631578947</v>
      </c>
      <c r="Q193" s="23" t="n">
        <f aca="false">ABS(Rates_Data!AG193-Rates_Data!AH193)</f>
        <v>0.396821052631579</v>
      </c>
      <c r="R193" s="23" t="n">
        <f aca="false">ABS(Rates_Data!AG193-Rates_Data!AI193)</f>
        <v>0.72451052631579</v>
      </c>
      <c r="S193" s="23" t="n">
        <f aca="false">ABS(Rates_Data!AG193-Rates_Data!AJ193)</f>
        <v>1.16457894736842</v>
      </c>
      <c r="T193" s="23" t="n">
        <f aca="false">ABS(Rates_Data!AH193-Rates_Data!AI193)</f>
        <v>1.12133157894737</v>
      </c>
      <c r="U193" s="23" t="n">
        <f aca="false">ABS(Rates_Data!AH193-Rates_Data!AJ193)</f>
        <v>1.5614</v>
      </c>
      <c r="V193" s="23" t="n">
        <f aca="false">ABS(Rates_Data!AI193-Rates_Data!AJ193)</f>
        <v>0.440068421052631</v>
      </c>
      <c r="W193" s="26" t="n">
        <f aca="false">IF(ROW()&lt;4+MinObs-1,"",IFERROR((B193-AVERAGE(B$4:B193))/STDEV(B$4:B193),""))</f>
        <v>-1.2782487427128</v>
      </c>
      <c r="X193" s="26" t="n">
        <f aca="false">IF(ROW()&lt;4+MinObs-1,"",IFERROR((C193-AVERAGE(C$4:C193))/STDEV(C$4:C193),""))</f>
        <v>0.549457073371661</v>
      </c>
      <c r="Y193" s="26" t="n">
        <f aca="false">IF(ROW()&lt;4+MinObs-1,"",IFERROR((D193-AVERAGE(D$4:D193))/STDEV(D$4:D193),""))</f>
        <v>-0.288849973640709</v>
      </c>
      <c r="Z193" s="26" t="n">
        <f aca="false">IF(ROW()&lt;4+MinObs-1,"",IFERROR((E193-AVERAGE(E$4:E193))/STDEV(E$4:E193),""))</f>
        <v>0.350570522070083</v>
      </c>
      <c r="AA193" s="26" t="n">
        <f aca="false">IF(ROW()&lt;4+MinObs-1,"",IFERROR((F193-AVERAGE(F$4:F193))/STDEV(F$4:F193),""))</f>
        <v>-0.554637057960949</v>
      </c>
      <c r="AB193" s="26" t="n">
        <f aca="false">IF(ROW()&lt;4+MinObs-1,"",IFERROR((G193-AVERAGE(G$4:G193))/STDEV(G$4:G193),""))</f>
        <v>0.852990800866548</v>
      </c>
      <c r="AC193" s="26" t="n">
        <f aca="false">IF(ROW()&lt;4+MinObs-1,"",IFERROR((H193-AVERAGE(H$4:H193))/STDEV(H$4:H193),""))</f>
        <v>0.977855892348582</v>
      </c>
      <c r="AD193" s="26" t="n">
        <f aca="false">IF(ROW()&lt;4+MinObs-1,"",IFERROR((I193-AVERAGE(I$4:I193))/STDEV(I$4:I193),""))</f>
        <v>-0.0128173926990806</v>
      </c>
      <c r="AE193" s="26" t="n">
        <f aca="false">IF(ROW()&lt;4+MinObs-1,"",IFERROR((J193-AVERAGE(J$4:J193))/STDEV(J$4:J193),""))</f>
        <v>0.970047660494926</v>
      </c>
      <c r="AF193" s="26" t="n">
        <f aca="false">IF(ROW()&lt;4+MinObs-1,"",IFERROR((K193-AVERAGE(K$4:K193))/STDEV(K$4:K193),""))</f>
        <v>-0.396503447741447</v>
      </c>
      <c r="AG193" s="26" t="n">
        <f aca="false">IF(ROW()&lt;4+MinObs-1,"",IFERROR((L193-AVERAGE(L$4:L193))/STDEV(L$4:L193),""))</f>
        <v>0.294227598285457</v>
      </c>
      <c r="AH193" s="26" t="n">
        <f aca="false">IF(ROW()&lt;4+MinObs-1,"",IFERROR((M193-AVERAGE(M$4:M193))/STDEV(M$4:M193),""))</f>
        <v>-0.561727634687315</v>
      </c>
      <c r="AI193" s="26" t="n">
        <f aca="false">IF(ROW()&lt;4+MinObs-1,"",IFERROR((N193-AVERAGE(N$4:N193))/STDEV(N$4:N193),""))</f>
        <v>-0.81148343468074</v>
      </c>
      <c r="AJ193" s="26" t="n">
        <f aca="false">IF(ROW()&lt;4+MinObs-1,"",IFERROR((O193-AVERAGE(O$4:O193))/STDEV(O$4:O193),""))</f>
        <v>1.35716563298941</v>
      </c>
      <c r="AK193" s="26" t="n">
        <f aca="false">IF(ROW()&lt;4+MinObs-1,"",IFERROR((P193-AVERAGE(P$4:P193))/STDEV(P$4:P193),""))</f>
        <v>1.79978046158084</v>
      </c>
      <c r="AL193" s="26" t="n">
        <f aca="false">IF(ROW()&lt;4+MinObs-1,"",IFERROR((Q193-AVERAGE(Q$4:Q193))/STDEV(Q$4:Q193),""))</f>
        <v>-0.0669894244099867</v>
      </c>
      <c r="AM193" s="26" t="n">
        <f aca="false">IF(ROW()&lt;4+MinObs-1,"",IFERROR((R193-AVERAGE(R$4:R193))/STDEV(R$4:R193),""))</f>
        <v>0.628211979875761</v>
      </c>
      <c r="AN193" s="26" t="n">
        <f aca="false">IF(ROW()&lt;4+MinObs-1,"",IFERROR((S193-AVERAGE(S$4:S193))/STDEV(S$4:S193),""))</f>
        <v>0.731441443659315</v>
      </c>
      <c r="AO193" s="26" t="n">
        <f aca="false">IF(ROW()&lt;4+MinObs-1,"",IFERROR((T193-AVERAGE(T$4:T193))/STDEV(T$4:T193),""))</f>
        <v>1.30089145272943</v>
      </c>
      <c r="AP193" s="26" t="n">
        <f aca="false">IF(ROW()&lt;4+MinObs-1,"",IFERROR((U193-AVERAGE(U$4:U193))/STDEV(U$4:U193),""))</f>
        <v>1.60947280277172</v>
      </c>
      <c r="AQ193" s="26" t="n">
        <f aca="false">IF(ROW()&lt;4+MinObs-1,"",IFERROR((V193-AVERAGE(V$4:V193))/STDEV(V$4:V193),""))</f>
        <v>-0.410724052630832</v>
      </c>
      <c r="AR193" s="26" t="n">
        <f aca="false">IF(W193="",0,IF(W193&gt;=z4,w4,IF(W193&gt;=z3,w3,IF(W193&gt;=zEntry,w2,IF(AND(W193&gt;=ExitZ,AR192&gt;0),w2,0)))))</f>
        <v>0</v>
      </c>
      <c r="AS193" s="26" t="n">
        <f aca="false">IF(X193="",0,IF(X193&gt;=z4,w4,IF(X193&gt;=z3,w3,IF(X193&gt;=zEntry,w2,IF(AND(X193&gt;=ExitZ,AS192&gt;0),w2,0)))))</f>
        <v>0</v>
      </c>
      <c r="AT193" s="26" t="n">
        <f aca="false">IF(Y193="",0,IF(Y193&gt;=z4,w4,IF(Y193&gt;=z3,w3,IF(Y193&gt;=zEntry,w2,IF(AND(Y193&gt;=ExitZ,AT192&gt;0),w2,0)))))</f>
        <v>0</v>
      </c>
      <c r="AU193" s="26" t="n">
        <f aca="false">IF(Z193="",0,IF(Z193&gt;=z4,w4,IF(Z193&gt;=z3,w3,IF(Z193&gt;=zEntry,w2,IF(AND(Z193&gt;=ExitZ,AU192&gt;0),w2,0)))))</f>
        <v>0</v>
      </c>
      <c r="AV193" s="26" t="n">
        <f aca="false">IF(AA193="",0,IF(AA193&gt;=z4,w4,IF(AA193&gt;=z3,w3,IF(AA193&gt;=zEntry,w2,IF(AND(AA193&gt;=ExitZ,AV192&gt;0),w2,0)))))</f>
        <v>0</v>
      </c>
      <c r="AW193" s="26" t="n">
        <f aca="false">IF(AB193="",0,IF(AB193&gt;=z4,w4,IF(AB193&gt;=z3,w3,IF(AB193&gt;=zEntry,w2,IF(AND(AB193&gt;=ExitZ,AW192&gt;0),w2,0)))))</f>
        <v>0</v>
      </c>
      <c r="AX193" s="26" t="n">
        <f aca="false">IF(AC193="",0,IF(AC193&gt;=z4,w4,IF(AC193&gt;=z3,w3,IF(AC193&gt;=zEntry,w2,IF(AND(AC193&gt;=ExitZ,AX192&gt;0),w2,0)))))</f>
        <v>0</v>
      </c>
      <c r="AY193" s="26" t="n">
        <f aca="false">IF(AD193="",0,IF(AD193&gt;=z4,w4,IF(AD193&gt;=z3,w3,IF(AD193&gt;=zEntry,w2,IF(AND(AD193&gt;=ExitZ,AY192&gt;0),w2,0)))))</f>
        <v>0</v>
      </c>
      <c r="AZ193" s="26" t="n">
        <f aca="false">IF(AE193="",0,IF(AE193&gt;=z4,w4,IF(AE193&gt;=z3,w3,IF(AE193&gt;=zEntry,w2,IF(AND(AE193&gt;=ExitZ,AZ192&gt;0),w2,0)))))</f>
        <v>0</v>
      </c>
      <c r="BA193" s="26" t="n">
        <f aca="false">IF(AF193="",0,IF(AF193&gt;=z4,w4,IF(AF193&gt;=z3,w3,IF(AF193&gt;=zEntry,w2,IF(AND(AF193&gt;=ExitZ,BA192&gt;0),w2,0)))))</f>
        <v>0</v>
      </c>
      <c r="BB193" s="26" t="n">
        <f aca="false">IF(AG193="",0,IF(AG193&gt;=z4,w4,IF(AG193&gt;=z3,w3,IF(AG193&gt;=zEntry,w2,IF(AND(AG193&gt;=ExitZ,BB192&gt;0),w2,0)))))</f>
        <v>0</v>
      </c>
      <c r="BC193" s="26" t="n">
        <f aca="false">IF(AH193="",0,IF(AH193&gt;=z4,w4,IF(AH193&gt;=z3,w3,IF(AH193&gt;=zEntry,w2,IF(AND(AH193&gt;=ExitZ,BC192&gt;0),w2,0)))))</f>
        <v>0</v>
      </c>
      <c r="BD193" s="26" t="n">
        <f aca="false">IF(AI193="",0,IF(AI193&gt;=z4,w4,IF(AI193&gt;=z3,w3,IF(AI193&gt;=zEntry,w2,IF(AND(AI193&gt;=ExitZ,BD192&gt;0),w2,0)))))</f>
        <v>0</v>
      </c>
      <c r="BE193" s="26" t="n">
        <f aca="false">IF(AJ193="",0,IF(AJ193&gt;=z4,w4,IF(AJ193&gt;=z3,w3,IF(AJ193&gt;=zEntry,w2,IF(AND(AJ193&gt;=ExitZ,BE192&gt;0),w2,0)))))</f>
        <v>0</v>
      </c>
      <c r="BF193" s="26" t="n">
        <f aca="false">IF(AK193="",0,IF(AK193&gt;=z4,w4,IF(AK193&gt;=z3,w3,IF(AK193&gt;=zEntry,w2,IF(AND(AK193&gt;=ExitZ,BF192&gt;0),w2,0)))))</f>
        <v>0</v>
      </c>
      <c r="BG193" s="26" t="n">
        <f aca="false">IF(AL193="",0,IF(AL193&gt;=z4,w4,IF(AL193&gt;=z3,w3,IF(AL193&gt;=zEntry,w2,IF(AND(AL193&gt;=ExitZ,BG192&gt;0),w2,0)))))</f>
        <v>0</v>
      </c>
      <c r="BH193" s="26" t="n">
        <f aca="false">IF(AM193="",0,IF(AM193&gt;=z4,w4,IF(AM193&gt;=z3,w3,IF(AM193&gt;=zEntry,w2,IF(AND(AM193&gt;=ExitZ,BH192&gt;0),w2,0)))))</f>
        <v>0</v>
      </c>
      <c r="BI193" s="26" t="n">
        <f aca="false">IF(AN193="",0,IF(AN193&gt;=z4,w4,IF(AN193&gt;=z3,w3,IF(AN193&gt;=zEntry,w2,IF(AND(AN193&gt;=ExitZ,BI192&gt;0),w2,0)))))</f>
        <v>0</v>
      </c>
      <c r="BJ193" s="26" t="n">
        <f aca="false">IF(AO193="",0,IF(AO193&gt;=z4,w4,IF(AO193&gt;=z3,w3,IF(AO193&gt;=zEntry,w2,IF(AND(AO193&gt;=ExitZ,BJ192&gt;0),w2,0)))))</f>
        <v>0</v>
      </c>
      <c r="BK193" s="26" t="n">
        <f aca="false">IF(AP193="",0,IF(AP193&gt;=z4,w4,IF(AP193&gt;=z3,w3,IF(AP193&gt;=zEntry,w2,IF(AND(AP193&gt;=ExitZ,BK192&gt;0),w2,0)))))</f>
        <v>0</v>
      </c>
      <c r="BL193" s="26" t="n">
        <f aca="false">IF(AQ193="",0,IF(AQ193&gt;=z4,w4,IF(AQ193&gt;=z3,w3,IF(AQ193&gt;=zEntry,w2,IF(AND(AQ193&gt;=ExitZ,BL192&gt;0),w2,0)))))</f>
        <v>0</v>
      </c>
      <c r="BM193" s="23" t="n">
        <f aca="false">IF(Rates_Data!AD192&gt;=Rates_Data!AE192,Rates_Data!AK193-Rates_Data!AL193,Rates_Data!AL193-Rates_Data!AK193)</f>
        <v>-0.001577</v>
      </c>
      <c r="BN193" s="23" t="n">
        <f aca="false">IF(Rates_Data!AD192&gt;=Rates_Data!AF192,Rates_Data!AK193-Rates_Data!AM193,Rates_Data!AM193-Rates_Data!AK193)</f>
        <v>-0.007049</v>
      </c>
      <c r="BO193" s="23" t="n">
        <f aca="false">IF(Rates_Data!AD192&gt;=Rates_Data!AG192,Rates_Data!AK193-Rates_Data!AN193,Rates_Data!AN193-Rates_Data!AK193)</f>
        <v>-0.00665000000000001</v>
      </c>
      <c r="BP193" s="23" t="n">
        <f aca="false">IF(Rates_Data!AD192&gt;=Rates_Data!AH192,Rates_Data!AK193-Rates_Data!AO193,Rates_Data!AO193-Rates_Data!AK193)</f>
        <v>0.00399</v>
      </c>
      <c r="BQ193" s="23" t="n">
        <f aca="false">IF(Rates_Data!AD192&gt;=Rates_Data!AI192,Rates_Data!AK193-Rates_Data!AP193,Rates_Data!AP193-Rates_Data!AK193)</f>
        <v>0.002603</v>
      </c>
      <c r="BR193" s="23" t="n">
        <f aca="false">IF(Rates_Data!AD192&gt;=Rates_Data!AJ192,Rates_Data!AK193-Rates_Data!AQ193,Rates_Data!AQ193-Rates_Data!AK193)</f>
        <v>0.000551000000000007</v>
      </c>
      <c r="BS193" s="23" t="n">
        <f aca="false">IF(Rates_Data!AE192&gt;=Rates_Data!AF192,Rates_Data!AL193-Rates_Data!AM193,Rates_Data!AM193-Rates_Data!AL193)</f>
        <v>-0.005472</v>
      </c>
      <c r="BT193" s="23" t="n">
        <f aca="false">IF(Rates_Data!AE192&gt;=Rates_Data!AG192,Rates_Data!AL193-Rates_Data!AN193,Rates_Data!AN193-Rates_Data!AL193)</f>
        <v>0.00507300000000001</v>
      </c>
      <c r="BU193" s="23" t="n">
        <f aca="false">IF(Rates_Data!AE192&gt;=Rates_Data!AH192,Rates_Data!AL193-Rates_Data!AO193,Rates_Data!AO193-Rates_Data!AL193)</f>
        <v>0.005567</v>
      </c>
      <c r="BV193" s="23" t="n">
        <f aca="false">IF(Rates_Data!AE192&gt;=Rates_Data!AI192,Rates_Data!AL193-Rates_Data!AP193,Rates_Data!AP193-Rates_Data!AL193)</f>
        <v>0.001026</v>
      </c>
      <c r="BW193" s="23" t="n">
        <f aca="false">IF(Rates_Data!AE192&gt;=Rates_Data!AJ192,Rates_Data!AL193-Rates_Data!AQ193,Rates_Data!AQ193-Rates_Data!AL193)</f>
        <v>-0.001026</v>
      </c>
      <c r="BX193" s="23" t="n">
        <f aca="false">IF(Rates_Data!AF192&gt;=Rates_Data!AG192,Rates_Data!AM193-Rates_Data!AN193,Rates_Data!AN193-Rates_Data!AM193)</f>
        <v>-0.000398999999999991</v>
      </c>
      <c r="BY193" s="23" t="n">
        <f aca="false">IF(Rates_Data!AF192&gt;=Rates_Data!AH192,Rates_Data!AM193-Rates_Data!AO193,Rates_Data!AO193-Rates_Data!AM193)</f>
        <v>0.011039</v>
      </c>
      <c r="BZ193" s="23" t="n">
        <f aca="false">IF(Rates_Data!AF192&gt;=Rates_Data!AI192,Rates_Data!AM193-Rates_Data!AP193,Rates_Data!AP193-Rates_Data!AM193)</f>
        <v>-0.004446</v>
      </c>
      <c r="CA193" s="23" t="n">
        <f aca="false">IF(Rates_Data!AF192&gt;=Rates_Data!AJ192,Rates_Data!AM193-Rates_Data!AQ193,Rates_Data!AQ193-Rates_Data!AM193)</f>
        <v>-0.00649799999999999</v>
      </c>
      <c r="CB193" s="23" t="n">
        <f aca="false">IF(Rates_Data!AG192&gt;=Rates_Data!AH192,Rates_Data!AN193-Rates_Data!AO193,Rates_Data!AO193-Rates_Data!AN193)</f>
        <v>0.01064</v>
      </c>
      <c r="CC193" s="23" t="n">
        <f aca="false">IF(Rates_Data!AG192&gt;=Rates_Data!AI192,Rates_Data!AN193-Rates_Data!AP193,Rates_Data!AP193-Rates_Data!AN193)</f>
        <v>-0.00404700000000001</v>
      </c>
      <c r="CD193" s="23" t="n">
        <f aca="false">IF(Rates_Data!AG192&gt;=Rates_Data!AJ192,Rates_Data!AN193-Rates_Data!AQ193,Rates_Data!AQ193-Rates_Data!AN193)</f>
        <v>-0.006099</v>
      </c>
      <c r="CE193" s="23" t="n">
        <f aca="false">IF(Rates_Data!AH192&gt;=Rates_Data!AI192,Rates_Data!AO193-Rates_Data!AP193,Rates_Data!AP193-Rates_Data!AO193)</f>
        <v>0.006593</v>
      </c>
      <c r="CF193" s="23" t="n">
        <f aca="false">IF(Rates_Data!AH192&gt;=Rates_Data!AJ192,Rates_Data!AO193-Rates_Data!AQ193,Rates_Data!AQ193-Rates_Data!AO193)</f>
        <v>0.00454100000000001</v>
      </c>
      <c r="CG193" s="23" t="n">
        <f aca="false">IF(Rates_Data!AI192&gt;=Rates_Data!AJ192,Rates_Data!AP193-Rates_Data!AQ193,Rates_Data!AQ193-Rates_Data!AP193)</f>
        <v>0.002052</v>
      </c>
      <c r="CH193" s="27" t="n">
        <f aca="false">IF(ROW()&lt;4+VolLB,"",STDEV(INDEX($BM:$BM,ROW()-VolLB+1):INDEX($BM:$BM,ROW()))*SQRT(12))</f>
        <v>0.0248284268277887</v>
      </c>
      <c r="CI193" s="27" t="n">
        <f aca="false">IF(ROW()&lt;4+VolLB,"",STDEV(INDEX($BN:$BN,ROW()-VolLB+1):INDEX($BN:$BN,ROW()))*SQRT(12))</f>
        <v>0.0205670737127274</v>
      </c>
      <c r="CJ193" s="27" t="n">
        <f aca="false">IF(ROW()&lt;4+VolLB,"",STDEV(INDEX($BO:$BO,ROW()-VolLB+1):INDEX($BO:$BO,ROW()))*SQRT(12))</f>
        <v>0.0205510942190434</v>
      </c>
      <c r="CK193" s="27" t="n">
        <f aca="false">IF(ROW()&lt;4+VolLB,"",STDEV(INDEX($BP:$BP,ROW()-VolLB+1):INDEX($BP:$BP,ROW()))*SQRT(12))</f>
        <v>0.0221702505783034</v>
      </c>
      <c r="CL193" s="27" t="n">
        <f aca="false">IF(ROW()&lt;4+VolLB,"",STDEV(INDEX($BQ:$BQ,ROW()-VolLB+1):INDEX($BQ:$BQ,ROW()))*SQRT(12))</f>
        <v>0.0254739467983608</v>
      </c>
      <c r="CM193" s="27" t="n">
        <f aca="false">IF(ROW()&lt;4+VolLB,"",STDEV(INDEX($BR:$BR,ROW()-VolLB+1):INDEX($BR:$BR,ROW()))*SQRT(12))</f>
        <v>0.0226450871928423</v>
      </c>
      <c r="CN193" s="27" t="n">
        <f aca="false">IF(ROW()&lt;4+VolLB,"",STDEV(INDEX($BS:$BS,ROW()-VolLB+1):INDEX($BS:$BS,ROW()))*SQRT(12))</f>
        <v>0.0220840967239841</v>
      </c>
      <c r="CO193" s="27" t="n">
        <f aca="false">IF(ROW()&lt;4+VolLB,"",STDEV(INDEX($BT:$BT,ROW()-VolLB+1):INDEX($BT:$BT,ROW()))*SQRT(12))</f>
        <v>0.0210580587465091</v>
      </c>
      <c r="CP193" s="27" t="n">
        <f aca="false">IF(ROW()&lt;4+VolLB,"",STDEV(INDEX($BU:$BU,ROW()-VolLB+1):INDEX($BU:$BU,ROW()))*SQRT(12))</f>
        <v>0.0224338640265538</v>
      </c>
      <c r="CQ193" s="27" t="n">
        <f aca="false">IF(ROW()&lt;4+VolLB,"",STDEV(INDEX($BV:$BV,ROW()-VolLB+1):INDEX($BV:$BV,ROW()))*SQRT(12))</f>
        <v>0.0165826743009512</v>
      </c>
      <c r="CR193" s="27" t="n">
        <f aca="false">IF(ROW()&lt;4+VolLB,"",STDEV(INDEX($BW:$BW,ROW()-VolLB+1):INDEX($BW:$BW,ROW()))*SQRT(12))</f>
        <v>0.0194712013949295</v>
      </c>
      <c r="CS193" s="27" t="n">
        <f aca="false">IF(ROW()&lt;4+VolLB,"",STDEV(INDEX($BX:$BX,ROW()-VolLB+1):INDEX($BX:$BX,ROW()))*SQRT(12))</f>
        <v>0.0196979769277867</v>
      </c>
      <c r="CT193" s="27" t="n">
        <f aca="false">IF(ROW()&lt;4+VolLB,"",STDEV(INDEX($BY:$BY,ROW()-VolLB+1):INDEX($BY:$BY,ROW()))*SQRT(12))</f>
        <v>0.0218134258203302</v>
      </c>
      <c r="CU193" s="27" t="n">
        <f aca="false">IF(ROW()&lt;4+VolLB,"",STDEV(INDEX($BZ:$BZ,ROW()-VolLB+1):INDEX($BZ:$BZ,ROW()))*SQRT(12))</f>
        <v>0.0216133274933161</v>
      </c>
      <c r="CV193" s="27" t="n">
        <f aca="false">IF(ROW()&lt;4+VolLB,"",STDEV(INDEX($CA:$CA,ROW()-VolLB+1):INDEX($CA:$CA,ROW()))*SQRT(12))</f>
        <v>0.024156738140537</v>
      </c>
      <c r="CW193" s="27" t="n">
        <f aca="false">IF(ROW()&lt;4+VolLB,"",STDEV(INDEX($CB:$CB,ROW()-VolLB+1):INDEX($CB:$CB,ROW()))*SQRT(12))</f>
        <v>0.0201973587523574</v>
      </c>
      <c r="CX193" s="27" t="n">
        <f aca="false">IF(ROW()&lt;4+VolLB,"",STDEV(INDEX($CC:$CC,ROW()-VolLB+1):INDEX($CC:$CC,ROW()))*SQRT(12))</f>
        <v>0.0185165654204938</v>
      </c>
      <c r="CY193" s="27" t="n">
        <f aca="false">IF(ROW()&lt;4+VolLB,"",STDEV(INDEX($CD:$CD,ROW()-VolLB+1):INDEX($CD:$CD,ROW()))*SQRT(12))</f>
        <v>0.0166123415427607</v>
      </c>
      <c r="CZ193" s="27" t="n">
        <f aca="false">IF(ROW()&lt;4+VolLB,"",STDEV(INDEX($CE:$CE,ROW()-VolLB+1):INDEX($CE:$CE,ROW()))*SQRT(12))</f>
        <v>0.0239888329012044</v>
      </c>
      <c r="DA193" s="27" t="n">
        <f aca="false">IF(ROW()&lt;4+VolLB,"",STDEV(INDEX($CF:$CF,ROW()-VolLB+1):INDEX($CF:$CF,ROW()))*SQRT(12))</f>
        <v>0.0177032778140633</v>
      </c>
      <c r="DB193" s="27" t="n">
        <f aca="false">IF(ROW()&lt;4+VolLB,"",STDEV(INDEX($CG:$CG,ROW()-VolLB+1):INDEX($CG:$CG,ROW()))*SQRT(12))</f>
        <v>0.0200347475834694</v>
      </c>
      <c r="DC193" s="26" t="n">
        <f aca="false">IF(OR(AR193=0,CH193="",CH193=0),0,AR193*MIN(MaxScal,TgtVol/CH193))</f>
        <v>0</v>
      </c>
      <c r="DD193" s="26" t="n">
        <f aca="false">IF(OR(AS193=0,CI193="",CI193=0),0,AS193*MIN(MaxScal,TgtVol/CI193))</f>
        <v>0</v>
      </c>
      <c r="DE193" s="26" t="n">
        <f aca="false">IF(OR(AT193=0,CJ193="",CJ193=0),0,AT193*MIN(MaxScal,TgtVol/CJ193))</f>
        <v>0</v>
      </c>
      <c r="DF193" s="26" t="n">
        <f aca="false">IF(OR(AU193=0,CK193="",CK193=0),0,AU193*MIN(MaxScal,TgtVol/CK193))</f>
        <v>0</v>
      </c>
      <c r="DG193" s="26" t="n">
        <f aca="false">IF(OR(AV193=0,CL193="",CL193=0),0,AV193*MIN(MaxScal,TgtVol/CL193))</f>
        <v>0</v>
      </c>
      <c r="DH193" s="26" t="n">
        <f aca="false">IF(OR(AW193=0,CM193="",CM193=0),0,AW193*MIN(MaxScal,TgtVol/CM193))</f>
        <v>0</v>
      </c>
      <c r="DI193" s="26" t="n">
        <f aca="false">IF(OR(AX193=0,CN193="",CN193=0),0,AX193*MIN(MaxScal,TgtVol/CN193))</f>
        <v>0</v>
      </c>
      <c r="DJ193" s="26" t="n">
        <f aca="false">IF(OR(AY193=0,CO193="",CO193=0),0,AY193*MIN(MaxScal,TgtVol/CO193))</f>
        <v>0</v>
      </c>
      <c r="DK193" s="26" t="n">
        <f aca="false">IF(OR(AZ193=0,CP193="",CP193=0),0,AZ193*MIN(MaxScal,TgtVol/CP193))</f>
        <v>0</v>
      </c>
      <c r="DL193" s="26" t="n">
        <f aca="false">IF(OR(BA193=0,CQ193="",CQ193=0),0,BA193*MIN(MaxScal,TgtVol/CQ193))</f>
        <v>0</v>
      </c>
      <c r="DM193" s="26" t="n">
        <f aca="false">IF(OR(BB193=0,CR193="",CR193=0),0,BB193*MIN(MaxScal,TgtVol/CR193))</f>
        <v>0</v>
      </c>
      <c r="DN193" s="26" t="n">
        <f aca="false">IF(OR(BC193=0,CS193="",CS193=0),0,BC193*MIN(MaxScal,TgtVol/CS193))</f>
        <v>0</v>
      </c>
      <c r="DO193" s="26" t="n">
        <f aca="false">IF(OR(BD193=0,CT193="",CT193=0),0,BD193*MIN(MaxScal,TgtVol/CT193))</f>
        <v>0</v>
      </c>
      <c r="DP193" s="26" t="n">
        <f aca="false">IF(OR(BE193=0,CU193="",CU193=0),0,BE193*MIN(MaxScal,TgtVol/CU193))</f>
        <v>0</v>
      </c>
      <c r="DQ193" s="26" t="n">
        <f aca="false">IF(OR(BF193=0,CV193="",CV193=0),0,BF193*MIN(MaxScal,TgtVol/CV193))</f>
        <v>0</v>
      </c>
      <c r="DR193" s="26" t="n">
        <f aca="false">IF(OR(BG193=0,CW193="",CW193=0),0,BG193*MIN(MaxScal,TgtVol/CW193))</f>
        <v>0</v>
      </c>
      <c r="DS193" s="26" t="n">
        <f aca="false">IF(OR(BH193=0,CX193="",CX193=0),0,BH193*MIN(MaxScal,TgtVol/CX193))</f>
        <v>0</v>
      </c>
      <c r="DT193" s="26" t="n">
        <f aca="false">IF(OR(BI193=0,CY193="",CY193=0),0,BI193*MIN(MaxScal,TgtVol/CY193))</f>
        <v>0</v>
      </c>
      <c r="DU193" s="26" t="n">
        <f aca="false">IF(OR(BJ193=0,CZ193="",CZ193=0),0,BJ193*MIN(MaxScal,TgtVol/CZ193))</f>
        <v>0</v>
      </c>
      <c r="DV193" s="26" t="n">
        <f aca="false">IF(OR(BK193=0,DA193="",DA193=0),0,BK193*MIN(MaxScal,TgtVol/DA193))</f>
        <v>0</v>
      </c>
      <c r="DW193" s="26" t="n">
        <f aca="false">IF(OR(BL193=0,DB193="",DB193=0),0,BL193*MIN(MaxScal,TgtVol/DB193))</f>
        <v>0</v>
      </c>
      <c r="DX193" s="28" t="n">
        <f aca="false">IFERROR(DC192*BM193,"")</f>
        <v>-0</v>
      </c>
      <c r="DY193" s="28" t="n">
        <f aca="false">IFERROR(DD192*BN193,"")</f>
        <v>-0</v>
      </c>
      <c r="DZ193" s="28" t="n">
        <f aca="false">IFERROR(DE192*BO193,"")</f>
        <v>-0</v>
      </c>
      <c r="EA193" s="28" t="n">
        <f aca="false">IFERROR(DF192*BP193,"")</f>
        <v>0</v>
      </c>
      <c r="EB193" s="28" t="n">
        <f aca="false">IFERROR(DG192*BQ193,"")</f>
        <v>0</v>
      </c>
      <c r="EC193" s="28" t="n">
        <f aca="false">IFERROR(DH192*BR193,"")</f>
        <v>0</v>
      </c>
      <c r="ED193" s="28" t="n">
        <f aca="false">IFERROR(DI192*BS193,"")</f>
        <v>-0</v>
      </c>
      <c r="EE193" s="28" t="n">
        <f aca="false">IFERROR(DJ192*BT193,"")</f>
        <v>0</v>
      </c>
      <c r="EF193" s="28" t="n">
        <f aca="false">IFERROR(DK192*BU193,"")</f>
        <v>0</v>
      </c>
      <c r="EG193" s="28" t="n">
        <f aca="false">IFERROR(DL192*BV193,"")</f>
        <v>0</v>
      </c>
      <c r="EH193" s="28" t="n">
        <f aca="false">IFERROR(DM192*BW193,"")</f>
        <v>-0</v>
      </c>
      <c r="EI193" s="28" t="n">
        <f aca="false">IFERROR(DN192*BX193,"")</f>
        <v>-0</v>
      </c>
      <c r="EJ193" s="28" t="n">
        <f aca="false">IFERROR(DO192*BY193,"")</f>
        <v>0</v>
      </c>
      <c r="EK193" s="28" t="n">
        <f aca="false">IFERROR(DP192*BZ193,"")</f>
        <v>-0</v>
      </c>
      <c r="EL193" s="28" t="n">
        <f aca="false">IFERROR(DQ192*CA193,"")</f>
        <v>-0</v>
      </c>
      <c r="EM193" s="28" t="n">
        <f aca="false">IFERROR(DR192*CB193,"")</f>
        <v>0</v>
      </c>
      <c r="EN193" s="28" t="n">
        <f aca="false">IFERROR(DS192*CC193,"")</f>
        <v>-0</v>
      </c>
      <c r="EO193" s="28" t="n">
        <f aca="false">IFERROR(DT192*CD193,"")</f>
        <v>-0</v>
      </c>
      <c r="EP193" s="28" t="n">
        <f aca="false">IFERROR(DU192*CE193,"")</f>
        <v>0.00556233580701796</v>
      </c>
      <c r="EQ193" s="28" t="n">
        <f aca="false">IFERROR(DV192*CF193,"")</f>
        <v>0</v>
      </c>
      <c r="ER193" s="28" t="n">
        <f aca="false">IFERROR(DW192*CG193,"")</f>
        <v>0</v>
      </c>
      <c r="ES193" s="28" t="n">
        <f aca="false">IF(ROW()=4,"",SUM(DX193:ER193))</f>
        <v>0.00556233580701796</v>
      </c>
      <c r="ET193" s="29" t="n">
        <f aca="false">COUNTIF(AR193:BL193,"&gt;0")</f>
        <v>0</v>
      </c>
    </row>
    <row r="194" customFormat="false" ht="15" hidden="false" customHeight="false" outlineLevel="0" collapsed="false">
      <c r="A194" s="19" t="n">
        <v>43799</v>
      </c>
      <c r="B194" s="23" t="n">
        <f aca="false">ABS(Rates_Data!AD194-Rates_Data!AE194)</f>
        <v>0.0493036649214661</v>
      </c>
      <c r="C194" s="23" t="n">
        <f aca="false">ABS(Rates_Data!AD194-Rates_Data!AF194)</f>
        <v>0.0115130890052358</v>
      </c>
      <c r="D194" s="23" t="n">
        <f aca="false">ABS(Rates_Data!AD194-Rates_Data!AG194)</f>
        <v>0.487460732984293</v>
      </c>
      <c r="E194" s="23" t="n">
        <f aca="false">ABS(Rates_Data!AD194-Rates_Data!AH194)</f>
        <v>0.525083769633508</v>
      </c>
      <c r="F194" s="23" t="n">
        <f aca="false">ABS(Rates_Data!AD194-Rates_Data!AI194)</f>
        <v>0.593361256544502</v>
      </c>
      <c r="G194" s="23" t="n">
        <f aca="false">ABS(Rates_Data!AD194-Rates_Data!AJ194)</f>
        <v>0.792382198952879</v>
      </c>
      <c r="H194" s="23" t="n">
        <f aca="false">ABS(Rates_Data!AE194-Rates_Data!AF194)</f>
        <v>0.0377905759162303</v>
      </c>
      <c r="I194" s="23" t="n">
        <f aca="false">ABS(Rates_Data!AE194-Rates_Data!AG194)</f>
        <v>0.438157068062827</v>
      </c>
      <c r="J194" s="23" t="n">
        <f aca="false">ABS(Rates_Data!AE194-Rates_Data!AH194)</f>
        <v>0.475780104712042</v>
      </c>
      <c r="K194" s="23" t="n">
        <f aca="false">ABS(Rates_Data!AE194-Rates_Data!AI194)</f>
        <v>0.642664921465968</v>
      </c>
      <c r="L194" s="23" t="n">
        <f aca="false">ABS(Rates_Data!AE194-Rates_Data!AJ194)</f>
        <v>0.841685863874345</v>
      </c>
      <c r="M194" s="23" t="n">
        <f aca="false">ABS(Rates_Data!AF194-Rates_Data!AG194)</f>
        <v>0.475947643979058</v>
      </c>
      <c r="N194" s="23" t="n">
        <f aca="false">ABS(Rates_Data!AF194-Rates_Data!AH194)</f>
        <v>0.513570680628273</v>
      </c>
      <c r="O194" s="23" t="n">
        <f aca="false">ABS(Rates_Data!AF194-Rates_Data!AI194)</f>
        <v>0.604874345549738</v>
      </c>
      <c r="P194" s="23" t="n">
        <f aca="false">ABS(Rates_Data!AF194-Rates_Data!AJ194)</f>
        <v>0.803895287958115</v>
      </c>
      <c r="Q194" s="23" t="n">
        <f aca="false">ABS(Rates_Data!AG194-Rates_Data!AH194)</f>
        <v>0.0376230366492151</v>
      </c>
      <c r="R194" s="23" t="n">
        <f aca="false">ABS(Rates_Data!AG194-Rates_Data!AI194)</f>
        <v>1.0808219895288</v>
      </c>
      <c r="S194" s="23" t="n">
        <f aca="false">ABS(Rates_Data!AG194-Rates_Data!AJ194)</f>
        <v>1.27984293193717</v>
      </c>
      <c r="T194" s="23" t="n">
        <f aca="false">ABS(Rates_Data!AH194-Rates_Data!AI194)</f>
        <v>1.11844502617801</v>
      </c>
      <c r="U194" s="23" t="n">
        <f aca="false">ABS(Rates_Data!AH194-Rates_Data!AJ194)</f>
        <v>1.31746596858639</v>
      </c>
      <c r="V194" s="23" t="n">
        <f aca="false">ABS(Rates_Data!AI194-Rates_Data!AJ194)</f>
        <v>0.199020942408377</v>
      </c>
      <c r="W194" s="26" t="n">
        <f aca="false">IF(ROW()&lt;4+MinObs-1,"",IFERROR((B194-AVERAGE(B$4:B194))/STDEV(B$4:B194),""))</f>
        <v>-1.19004487116359</v>
      </c>
      <c r="X194" s="26" t="n">
        <f aca="false">IF(ROW()&lt;4+MinObs-1,"",IFERROR((C194-AVERAGE(C$4:C194))/STDEV(C$4:C194),""))</f>
        <v>-1.13614724877392</v>
      </c>
      <c r="Y194" s="26" t="n">
        <f aca="false">IF(ROW()&lt;4+MinObs-1,"",IFERROR((D194-AVERAGE(D$4:D194))/STDEV(D$4:D194),""))</f>
        <v>-0.128131560177572</v>
      </c>
      <c r="Z194" s="26" t="n">
        <f aca="false">IF(ROW()&lt;4+MinObs-1,"",IFERROR((E194-AVERAGE(E$4:E194))/STDEV(E$4:E194),""))</f>
        <v>-0.277601653304939</v>
      </c>
      <c r="AA194" s="26" t="n">
        <f aca="false">IF(ROW()&lt;4+MinObs-1,"",IFERROR((F194-AVERAGE(F$4:F194))/STDEV(F$4:F194),""))</f>
        <v>0.16077310508262</v>
      </c>
      <c r="AB194" s="26" t="n">
        <f aca="false">IF(ROW()&lt;4+MinObs-1,"",IFERROR((G194-AVERAGE(G$4:G194))/STDEV(G$4:G194),""))</f>
        <v>0.965877076274583</v>
      </c>
      <c r="AC194" s="26" t="n">
        <f aca="false">IF(ROW()&lt;4+MinObs-1,"",IFERROR((H194-AVERAGE(H$4:H194))/STDEV(H$4:H194),""))</f>
        <v>-1.17129110716849</v>
      </c>
      <c r="AD194" s="26" t="n">
        <f aca="false">IF(ROW()&lt;4+MinObs-1,"",IFERROR((I194-AVERAGE(I$4:I194))/STDEV(I$4:I194),""))</f>
        <v>-0.013555104366763</v>
      </c>
      <c r="AE194" s="26" t="n">
        <f aca="false">IF(ROW()&lt;4+MinObs-1,"",IFERROR((J194-AVERAGE(J$4:J194))/STDEV(J$4:J194),""))</f>
        <v>-0.0926926402419157</v>
      </c>
      <c r="AF194" s="26" t="n">
        <f aca="false">IF(ROW()&lt;4+MinObs-1,"",IFERROR((K194-AVERAGE(K$4:K194))/STDEV(K$4:K194),""))</f>
        <v>0.544918442486322</v>
      </c>
      <c r="AG194" s="26" t="n">
        <f aca="false">IF(ROW()&lt;4+MinObs-1,"",IFERROR((L194-AVERAGE(L$4:L194))/STDEV(L$4:L194),""))</f>
        <v>0.540470304330971</v>
      </c>
      <c r="AH194" s="26" t="n">
        <f aca="false">IF(ROW()&lt;4+MinObs-1,"",IFERROR((M194-AVERAGE(M$4:M194))/STDEV(M$4:M194),""))</f>
        <v>0.0815658721770084</v>
      </c>
      <c r="AI194" s="26" t="n">
        <f aca="false">IF(ROW()&lt;4+MinObs-1,"",IFERROR((N194-AVERAGE(N$4:N194))/STDEV(N$4:N194),""))</f>
        <v>0.100872967324128</v>
      </c>
      <c r="AJ194" s="26" t="n">
        <f aca="false">IF(ROW()&lt;4+MinObs-1,"",IFERROR((O194-AVERAGE(O$4:O194))/STDEV(O$4:O194),""))</f>
        <v>0.404229604593534</v>
      </c>
      <c r="AK194" s="26" t="n">
        <f aca="false">IF(ROW()&lt;4+MinObs-1,"",IFERROR((P194-AVERAGE(P$4:P194))/STDEV(P$4:P194),""))</f>
        <v>0.503056459537891</v>
      </c>
      <c r="AL194" s="26" t="n">
        <f aca="false">IF(ROW()&lt;4+MinObs-1,"",IFERROR((Q194-AVERAGE(Q$4:Q194))/STDEV(Q$4:Q194),""))</f>
        <v>-0.993937801844965</v>
      </c>
      <c r="AM194" s="26" t="n">
        <f aca="false">IF(ROW()&lt;4+MinObs-1,"",IFERROR((R194-AVERAGE(R$4:R194))/STDEV(R$4:R194),""))</f>
        <v>1.46688242634535</v>
      </c>
      <c r="AN194" s="26" t="n">
        <f aca="false">IF(ROW()&lt;4+MinObs-1,"",IFERROR((S194-AVERAGE(S$4:S194))/STDEV(S$4:S194),""))</f>
        <v>0.949579137043196</v>
      </c>
      <c r="AO194" s="26" t="n">
        <f aca="false">IF(ROW()&lt;4+MinObs-1,"",IFERROR((T194-AVERAGE(T$4:T194))/STDEV(T$4:T194),""))</f>
        <v>1.28461937433015</v>
      </c>
      <c r="AP194" s="26" t="n">
        <f aca="false">IF(ROW()&lt;4+MinObs-1,"",IFERROR((U194-AVERAGE(U$4:U194))/STDEV(U$4:U194),""))</f>
        <v>1.08229846479003</v>
      </c>
      <c r="AQ194" s="26" t="n">
        <f aca="false">IF(ROW()&lt;4+MinObs-1,"",IFERROR((V194-AVERAGE(V$4:V194))/STDEV(V$4:V194),""))</f>
        <v>-0.869116522369475</v>
      </c>
      <c r="AR194" s="26" t="n">
        <f aca="false">IF(W194="",0,IF(W194&gt;=z4,w4,IF(W194&gt;=z3,w3,IF(W194&gt;=zEntry,w2,IF(AND(W194&gt;=ExitZ,AR193&gt;0),w2,0)))))</f>
        <v>0</v>
      </c>
      <c r="AS194" s="26" t="n">
        <f aca="false">IF(X194="",0,IF(X194&gt;=z4,w4,IF(X194&gt;=z3,w3,IF(X194&gt;=zEntry,w2,IF(AND(X194&gt;=ExitZ,AS193&gt;0),w2,0)))))</f>
        <v>0</v>
      </c>
      <c r="AT194" s="26" t="n">
        <f aca="false">IF(Y194="",0,IF(Y194&gt;=z4,w4,IF(Y194&gt;=z3,w3,IF(Y194&gt;=zEntry,w2,IF(AND(Y194&gt;=ExitZ,AT193&gt;0),w2,0)))))</f>
        <v>0</v>
      </c>
      <c r="AU194" s="26" t="n">
        <f aca="false">IF(Z194="",0,IF(Z194&gt;=z4,w4,IF(Z194&gt;=z3,w3,IF(Z194&gt;=zEntry,w2,IF(AND(Z194&gt;=ExitZ,AU193&gt;0),w2,0)))))</f>
        <v>0</v>
      </c>
      <c r="AV194" s="26" t="n">
        <f aca="false">IF(AA194="",0,IF(AA194&gt;=z4,w4,IF(AA194&gt;=z3,w3,IF(AA194&gt;=zEntry,w2,IF(AND(AA194&gt;=ExitZ,AV193&gt;0),w2,0)))))</f>
        <v>0</v>
      </c>
      <c r="AW194" s="26" t="n">
        <f aca="false">IF(AB194="",0,IF(AB194&gt;=z4,w4,IF(AB194&gt;=z3,w3,IF(AB194&gt;=zEntry,w2,IF(AND(AB194&gt;=ExitZ,AW193&gt;0),w2,0)))))</f>
        <v>0</v>
      </c>
      <c r="AX194" s="26" t="n">
        <f aca="false">IF(AC194="",0,IF(AC194&gt;=z4,w4,IF(AC194&gt;=z3,w3,IF(AC194&gt;=zEntry,w2,IF(AND(AC194&gt;=ExitZ,AX193&gt;0),w2,0)))))</f>
        <v>0</v>
      </c>
      <c r="AY194" s="26" t="n">
        <f aca="false">IF(AD194="",0,IF(AD194&gt;=z4,w4,IF(AD194&gt;=z3,w3,IF(AD194&gt;=zEntry,w2,IF(AND(AD194&gt;=ExitZ,AY193&gt;0),w2,0)))))</f>
        <v>0</v>
      </c>
      <c r="AZ194" s="26" t="n">
        <f aca="false">IF(AE194="",0,IF(AE194&gt;=z4,w4,IF(AE194&gt;=z3,w3,IF(AE194&gt;=zEntry,w2,IF(AND(AE194&gt;=ExitZ,AZ193&gt;0),w2,0)))))</f>
        <v>0</v>
      </c>
      <c r="BA194" s="26" t="n">
        <f aca="false">IF(AF194="",0,IF(AF194&gt;=z4,w4,IF(AF194&gt;=z3,w3,IF(AF194&gt;=zEntry,w2,IF(AND(AF194&gt;=ExitZ,BA193&gt;0),w2,0)))))</f>
        <v>0</v>
      </c>
      <c r="BB194" s="26" t="n">
        <f aca="false">IF(AG194="",0,IF(AG194&gt;=z4,w4,IF(AG194&gt;=z3,w3,IF(AG194&gt;=zEntry,w2,IF(AND(AG194&gt;=ExitZ,BB193&gt;0),w2,0)))))</f>
        <v>0</v>
      </c>
      <c r="BC194" s="26" t="n">
        <f aca="false">IF(AH194="",0,IF(AH194&gt;=z4,w4,IF(AH194&gt;=z3,w3,IF(AH194&gt;=zEntry,w2,IF(AND(AH194&gt;=ExitZ,BC193&gt;0),w2,0)))))</f>
        <v>0</v>
      </c>
      <c r="BD194" s="26" t="n">
        <f aca="false">IF(AI194="",0,IF(AI194&gt;=z4,w4,IF(AI194&gt;=z3,w3,IF(AI194&gt;=zEntry,w2,IF(AND(AI194&gt;=ExitZ,BD193&gt;0),w2,0)))))</f>
        <v>0</v>
      </c>
      <c r="BE194" s="26" t="n">
        <f aca="false">IF(AJ194="",0,IF(AJ194&gt;=z4,w4,IF(AJ194&gt;=z3,w3,IF(AJ194&gt;=zEntry,w2,IF(AND(AJ194&gt;=ExitZ,BE193&gt;0),w2,0)))))</f>
        <v>0</v>
      </c>
      <c r="BF194" s="26" t="n">
        <f aca="false">IF(AK194="",0,IF(AK194&gt;=z4,w4,IF(AK194&gt;=z3,w3,IF(AK194&gt;=zEntry,w2,IF(AND(AK194&gt;=ExitZ,BF193&gt;0),w2,0)))))</f>
        <v>0</v>
      </c>
      <c r="BG194" s="26" t="n">
        <f aca="false">IF(AL194="",0,IF(AL194&gt;=z4,w4,IF(AL194&gt;=z3,w3,IF(AL194&gt;=zEntry,w2,IF(AND(AL194&gt;=ExitZ,BG193&gt;0),w2,0)))))</f>
        <v>0</v>
      </c>
      <c r="BH194" s="26" t="n">
        <f aca="false">IF(AM194="",0,IF(AM194&gt;=z4,w4,IF(AM194&gt;=z3,w3,IF(AM194&gt;=zEntry,w2,IF(AND(AM194&gt;=ExitZ,BH193&gt;0),w2,0)))))</f>
        <v>0</v>
      </c>
      <c r="BI194" s="26" t="n">
        <f aca="false">IF(AN194="",0,IF(AN194&gt;=z4,w4,IF(AN194&gt;=z3,w3,IF(AN194&gt;=zEntry,w2,IF(AND(AN194&gt;=ExitZ,BI193&gt;0),w2,0)))))</f>
        <v>0</v>
      </c>
      <c r="BJ194" s="26" t="n">
        <f aca="false">IF(AO194="",0,IF(AO194&gt;=z4,w4,IF(AO194&gt;=z3,w3,IF(AO194&gt;=zEntry,w2,IF(AND(AO194&gt;=ExitZ,BJ193&gt;0),w2,0)))))</f>
        <v>0</v>
      </c>
      <c r="BK194" s="26" t="n">
        <f aca="false">IF(AP194="",0,IF(AP194&gt;=z4,w4,IF(AP194&gt;=z3,w3,IF(AP194&gt;=zEntry,w2,IF(AND(AP194&gt;=ExitZ,BK193&gt;0),w2,0)))))</f>
        <v>0</v>
      </c>
      <c r="BL194" s="26" t="n">
        <f aca="false">IF(AQ194="",0,IF(AQ194&gt;=z4,w4,IF(AQ194&gt;=z3,w3,IF(AQ194&gt;=zEntry,w2,IF(AND(AQ194&gt;=ExitZ,BL193&gt;0),w2,0)))))</f>
        <v>0</v>
      </c>
      <c r="BM194" s="23" t="n">
        <f aca="false">IF(Rates_Data!AD193&gt;=Rates_Data!AE193,Rates_Data!AK194-Rates_Data!AL194,Rates_Data!AL194-Rates_Data!AK194)</f>
        <v>-0.002223</v>
      </c>
      <c r="BN194" s="23" t="n">
        <f aca="false">IF(Rates_Data!AD193&gt;=Rates_Data!AF193,Rates_Data!AK194-Rates_Data!AM194,Rates_Data!AM194-Rates_Data!AK194)</f>
        <v>0.016758</v>
      </c>
      <c r="BO194" s="23" t="n">
        <f aca="false">IF(Rates_Data!AD193&gt;=Rates_Data!AG193,Rates_Data!AK194-Rates_Data!AN194,Rates_Data!AN194-Rates_Data!AK194)</f>
        <v>0.00444600000000001</v>
      </c>
      <c r="BP194" s="23" t="n">
        <f aca="false">IF(Rates_Data!AD193&gt;=Rates_Data!AH193,Rates_Data!AK194-Rates_Data!AO194,Rates_Data!AO194-Rates_Data!AK194)</f>
        <v>0.00657400000000001</v>
      </c>
      <c r="BQ194" s="23" t="n">
        <f aca="false">IF(Rates_Data!AD193&gt;=Rates_Data!AI193,Rates_Data!AK194-Rates_Data!AP194,Rates_Data!AP194-Rates_Data!AK194)</f>
        <v>-0.010051</v>
      </c>
      <c r="BR194" s="23" t="n">
        <f aca="false">IF(Rates_Data!AD193&gt;=Rates_Data!AJ193,Rates_Data!AK194-Rates_Data!AQ194,Rates_Data!AQ194-Rates_Data!AK194)</f>
        <v>-0.008379</v>
      </c>
      <c r="BS194" s="23" t="n">
        <f aca="false">IF(Rates_Data!AE193&gt;=Rates_Data!AF193,Rates_Data!AL194-Rates_Data!AM194,Rates_Data!AM194-Rates_Data!AL194)</f>
        <v>0.014535</v>
      </c>
      <c r="BT194" s="23" t="n">
        <f aca="false">IF(Rates_Data!AE193&gt;=Rates_Data!AG193,Rates_Data!AL194-Rates_Data!AN194,Rates_Data!AN194-Rates_Data!AL194)</f>
        <v>0.00222300000000001</v>
      </c>
      <c r="BU194" s="23" t="n">
        <f aca="false">IF(Rates_Data!AE193&gt;=Rates_Data!AH193,Rates_Data!AL194-Rates_Data!AO194,Rates_Data!AO194-Rates_Data!AL194)</f>
        <v>0.00435100000000001</v>
      </c>
      <c r="BV194" s="23" t="n">
        <f aca="false">IF(Rates_Data!AE193&gt;=Rates_Data!AI193,Rates_Data!AL194-Rates_Data!AP194,Rates_Data!AP194-Rates_Data!AL194)</f>
        <v>-0.007828</v>
      </c>
      <c r="BW194" s="23" t="n">
        <f aca="false">IF(Rates_Data!AE193&gt;=Rates_Data!AJ193,Rates_Data!AL194-Rates_Data!AQ194,Rates_Data!AQ194-Rates_Data!AL194)</f>
        <v>-0.00615600000000001</v>
      </c>
      <c r="BX194" s="23" t="n">
        <f aca="false">IF(Rates_Data!AF193&gt;=Rates_Data!AG193,Rates_Data!AM194-Rates_Data!AN194,Rates_Data!AN194-Rates_Data!AM194)</f>
        <v>0.012312</v>
      </c>
      <c r="BY194" s="23" t="n">
        <f aca="false">IF(Rates_Data!AF193&gt;=Rates_Data!AH193,Rates_Data!AM194-Rates_Data!AO194,Rates_Data!AO194-Rates_Data!AM194)</f>
        <v>-0.010184</v>
      </c>
      <c r="BZ194" s="23" t="n">
        <f aca="false">IF(Rates_Data!AF193&gt;=Rates_Data!AI193,Rates_Data!AM194-Rates_Data!AP194,Rates_Data!AP194-Rates_Data!AM194)</f>
        <v>0.006707</v>
      </c>
      <c r="CA194" s="23" t="n">
        <f aca="false">IF(Rates_Data!AF193&gt;=Rates_Data!AJ193,Rates_Data!AM194-Rates_Data!AQ194,Rates_Data!AQ194-Rates_Data!AM194)</f>
        <v>0.008379</v>
      </c>
      <c r="CB194" s="23" t="n">
        <f aca="false">IF(Rates_Data!AG193&gt;=Rates_Data!AH193,Rates_Data!AN194-Rates_Data!AO194,Rates_Data!AO194-Rates_Data!AN194)</f>
        <v>0.002128</v>
      </c>
      <c r="CC194" s="23" t="n">
        <f aca="false">IF(Rates_Data!AG193&gt;=Rates_Data!AI193,Rates_Data!AN194-Rates_Data!AP194,Rates_Data!AP194-Rates_Data!AN194)</f>
        <v>-0.005605</v>
      </c>
      <c r="CD194" s="23" t="n">
        <f aca="false">IF(Rates_Data!AG193&gt;=Rates_Data!AJ193,Rates_Data!AN194-Rates_Data!AQ194,Rates_Data!AQ194-Rates_Data!AN194)</f>
        <v>-0.003933</v>
      </c>
      <c r="CE194" s="23" t="n">
        <f aca="false">IF(Rates_Data!AH193&gt;=Rates_Data!AI193,Rates_Data!AO194-Rates_Data!AP194,Rates_Data!AP194-Rates_Data!AO194)</f>
        <v>-0.00347699999999999</v>
      </c>
      <c r="CF194" s="23" t="n">
        <f aca="false">IF(Rates_Data!AH193&gt;=Rates_Data!AJ193,Rates_Data!AO194-Rates_Data!AQ194,Rates_Data!AQ194-Rates_Data!AO194)</f>
        <v>-0.001805</v>
      </c>
      <c r="CG194" s="23" t="n">
        <f aca="false">IF(Rates_Data!AI193&gt;=Rates_Data!AJ193,Rates_Data!AP194-Rates_Data!AQ194,Rates_Data!AQ194-Rates_Data!AP194)</f>
        <v>0.001672</v>
      </c>
      <c r="CH194" s="27" t="n">
        <f aca="false">IF(ROW()&lt;4+VolLB,"",STDEV(INDEX($BM:$BM,ROW()-VolLB+1):INDEX($BM:$BM,ROW()))*SQRT(12))</f>
        <v>0.0247390006380902</v>
      </c>
      <c r="CI194" s="27" t="n">
        <f aca="false">IF(ROW()&lt;4+VolLB,"",STDEV(INDEX($BN:$BN,ROW()-VolLB+1):INDEX($BN:$BN,ROW()))*SQRT(12))</f>
        <v>0.0224904688864713</v>
      </c>
      <c r="CJ194" s="27" t="n">
        <f aca="false">IF(ROW()&lt;4+VolLB,"",STDEV(INDEX($BO:$BO,ROW()-VolLB+1):INDEX($BO:$BO,ROW()))*SQRT(12))</f>
        <v>0.0204871882111724</v>
      </c>
      <c r="CK194" s="27" t="n">
        <f aca="false">IF(ROW()&lt;4+VolLB,"",STDEV(INDEX($BP:$BP,ROW()-VolLB+1):INDEX($BP:$BP,ROW()))*SQRT(12))</f>
        <v>0.0220145148920737</v>
      </c>
      <c r="CL194" s="27" t="n">
        <f aca="false">IF(ROW()&lt;4+VolLB,"",STDEV(INDEX($BQ:$BQ,ROW()-VolLB+1):INDEX($BQ:$BQ,ROW()))*SQRT(12))</f>
        <v>0.0260901756330214</v>
      </c>
      <c r="CM194" s="27" t="n">
        <f aca="false">IF(ROW()&lt;4+VolLB,"",STDEV(INDEX($BR:$BR,ROW()-VolLB+1):INDEX($BR:$BR,ROW()))*SQRT(12))</f>
        <v>0.0231651580431022</v>
      </c>
      <c r="CN194" s="27" t="n">
        <f aca="false">IF(ROW()&lt;4+VolLB,"",STDEV(INDEX($BS:$BS,ROW()-VolLB+1):INDEX($BS:$BS,ROW()))*SQRT(12))</f>
        <v>0.022795885600988</v>
      </c>
      <c r="CO194" s="27" t="n">
        <f aca="false">IF(ROW()&lt;4+VolLB,"",STDEV(INDEX($BT:$BT,ROW()-VolLB+1):INDEX($BT:$BT,ROW()))*SQRT(12))</f>
        <v>0.0210945507059457</v>
      </c>
      <c r="CP194" s="27" t="n">
        <f aca="false">IF(ROW()&lt;4+VolLB,"",STDEV(INDEX($BU:$BU,ROW()-VolLB+1):INDEX($BU:$BU,ROW()))*SQRT(12))</f>
        <v>0.022536456836276</v>
      </c>
      <c r="CQ194" s="27" t="n">
        <f aca="false">IF(ROW()&lt;4+VolLB,"",STDEV(INDEX($BV:$BV,ROW()-VolLB+1):INDEX($BV:$BV,ROW()))*SQRT(12))</f>
        <v>0.0171729334441204</v>
      </c>
      <c r="CR194" s="27" t="n">
        <f aca="false">IF(ROW()&lt;4+VolLB,"",STDEV(INDEX($BW:$BW,ROW()-VolLB+1):INDEX($BW:$BW,ROW()))*SQRT(12))</f>
        <v>0.0197577654597352</v>
      </c>
      <c r="CS194" s="27" t="n">
        <f aca="false">IF(ROW()&lt;4+VolLB,"",STDEV(INDEX($BX:$BX,ROW()-VolLB+1):INDEX($BX:$BX,ROW()))*SQRT(12))</f>
        <v>0.0199199474552281</v>
      </c>
      <c r="CT194" s="27" t="n">
        <f aca="false">IF(ROW()&lt;4+VolLB,"",STDEV(INDEX($BY:$BY,ROW()-VolLB+1):INDEX($BY:$BY,ROW()))*SQRT(12))</f>
        <v>0.0218434403569715</v>
      </c>
      <c r="CU194" s="27" t="n">
        <f aca="false">IF(ROW()&lt;4+VolLB,"",STDEV(INDEX($BZ:$BZ,ROW()-VolLB+1):INDEX($BZ:$BZ,ROW()))*SQRT(12))</f>
        <v>0.0210823376385249</v>
      </c>
      <c r="CV194" s="27" t="n">
        <f aca="false">IF(ROW()&lt;4+VolLB,"",STDEV(INDEX($CA:$CA,ROW()-VolLB+1):INDEX($CA:$CA,ROW()))*SQRT(12))</f>
        <v>0.0241502336052982</v>
      </c>
      <c r="CW194" s="27" t="n">
        <f aca="false">IF(ROW()&lt;4+VolLB,"",STDEV(INDEX($CB:$CB,ROW()-VolLB+1):INDEX($CB:$CB,ROW()))*SQRT(12))</f>
        <v>0.02010907052267</v>
      </c>
      <c r="CX194" s="27" t="n">
        <f aca="false">IF(ROW()&lt;4+VolLB,"",STDEV(INDEX($CC:$CC,ROW()-VolLB+1):INDEX($CC:$CC,ROW()))*SQRT(12))</f>
        <v>0.0187594979430738</v>
      </c>
      <c r="CY194" s="27" t="n">
        <f aca="false">IF(ROW()&lt;4+VolLB,"",STDEV(INDEX($CD:$CD,ROW()-VolLB+1):INDEX($CD:$CD,ROW()))*SQRT(12))</f>
        <v>0.0167231453967818</v>
      </c>
      <c r="CZ194" s="27" t="n">
        <f aca="false">IF(ROW()&lt;4+VolLB,"",STDEV(INDEX($CE:$CE,ROW()-VolLB+1):INDEX($CE:$CE,ROW()))*SQRT(12))</f>
        <v>0.0239036549809358</v>
      </c>
      <c r="DA194" s="27" t="n">
        <f aca="false">IF(ROW()&lt;4+VolLB,"",STDEV(INDEX($CF:$CF,ROW()-VolLB+1):INDEX($CF:$CF,ROW()))*SQRT(12))</f>
        <v>0.0174146155658045</v>
      </c>
      <c r="DB194" s="27" t="n">
        <f aca="false">IF(ROW()&lt;4+VolLB,"",STDEV(INDEX($CG:$CG,ROW()-VolLB+1):INDEX($CG:$CG,ROW()))*SQRT(12))</f>
        <v>0.0200503151788551</v>
      </c>
      <c r="DC194" s="26" t="n">
        <f aca="false">IF(OR(AR194=0,CH194="",CH194=0),0,AR194*MIN(MaxScal,TgtVol/CH194))</f>
        <v>0</v>
      </c>
      <c r="DD194" s="26" t="n">
        <f aca="false">IF(OR(AS194=0,CI194="",CI194=0),0,AS194*MIN(MaxScal,TgtVol/CI194))</f>
        <v>0</v>
      </c>
      <c r="DE194" s="26" t="n">
        <f aca="false">IF(OR(AT194=0,CJ194="",CJ194=0),0,AT194*MIN(MaxScal,TgtVol/CJ194))</f>
        <v>0</v>
      </c>
      <c r="DF194" s="26" t="n">
        <f aca="false">IF(OR(AU194=0,CK194="",CK194=0),0,AU194*MIN(MaxScal,TgtVol/CK194))</f>
        <v>0</v>
      </c>
      <c r="DG194" s="26" t="n">
        <f aca="false">IF(OR(AV194=0,CL194="",CL194=0),0,AV194*MIN(MaxScal,TgtVol/CL194))</f>
        <v>0</v>
      </c>
      <c r="DH194" s="26" t="n">
        <f aca="false">IF(OR(AW194=0,CM194="",CM194=0),0,AW194*MIN(MaxScal,TgtVol/CM194))</f>
        <v>0</v>
      </c>
      <c r="DI194" s="26" t="n">
        <f aca="false">IF(OR(AX194=0,CN194="",CN194=0),0,AX194*MIN(MaxScal,TgtVol/CN194))</f>
        <v>0</v>
      </c>
      <c r="DJ194" s="26" t="n">
        <f aca="false">IF(OR(AY194=0,CO194="",CO194=0),0,AY194*MIN(MaxScal,TgtVol/CO194))</f>
        <v>0</v>
      </c>
      <c r="DK194" s="26" t="n">
        <f aca="false">IF(OR(AZ194=0,CP194="",CP194=0),0,AZ194*MIN(MaxScal,TgtVol/CP194))</f>
        <v>0</v>
      </c>
      <c r="DL194" s="26" t="n">
        <f aca="false">IF(OR(BA194=0,CQ194="",CQ194=0),0,BA194*MIN(MaxScal,TgtVol/CQ194))</f>
        <v>0</v>
      </c>
      <c r="DM194" s="26" t="n">
        <f aca="false">IF(OR(BB194=0,CR194="",CR194=0),0,BB194*MIN(MaxScal,TgtVol/CR194))</f>
        <v>0</v>
      </c>
      <c r="DN194" s="26" t="n">
        <f aca="false">IF(OR(BC194=0,CS194="",CS194=0),0,BC194*MIN(MaxScal,TgtVol/CS194))</f>
        <v>0</v>
      </c>
      <c r="DO194" s="26" t="n">
        <f aca="false">IF(OR(BD194=0,CT194="",CT194=0),0,BD194*MIN(MaxScal,TgtVol/CT194))</f>
        <v>0</v>
      </c>
      <c r="DP194" s="26" t="n">
        <f aca="false">IF(OR(BE194=0,CU194="",CU194=0),0,BE194*MIN(MaxScal,TgtVol/CU194))</f>
        <v>0</v>
      </c>
      <c r="DQ194" s="26" t="n">
        <f aca="false">IF(OR(BF194=0,CV194="",CV194=0),0,BF194*MIN(MaxScal,TgtVol/CV194))</f>
        <v>0</v>
      </c>
      <c r="DR194" s="26" t="n">
        <f aca="false">IF(OR(BG194=0,CW194="",CW194=0),0,BG194*MIN(MaxScal,TgtVol/CW194))</f>
        <v>0</v>
      </c>
      <c r="DS194" s="26" t="n">
        <f aca="false">IF(OR(BH194=0,CX194="",CX194=0),0,BH194*MIN(MaxScal,TgtVol/CX194))</f>
        <v>0</v>
      </c>
      <c r="DT194" s="26" t="n">
        <f aca="false">IF(OR(BI194=0,CY194="",CY194=0),0,BI194*MIN(MaxScal,TgtVol/CY194))</f>
        <v>0</v>
      </c>
      <c r="DU194" s="26" t="n">
        <f aca="false">IF(OR(BJ194=0,CZ194="",CZ194=0),0,BJ194*MIN(MaxScal,TgtVol/CZ194))</f>
        <v>0</v>
      </c>
      <c r="DV194" s="26" t="n">
        <f aca="false">IF(OR(BK194=0,DA194="",DA194=0),0,BK194*MIN(MaxScal,TgtVol/DA194))</f>
        <v>0</v>
      </c>
      <c r="DW194" s="26" t="n">
        <f aca="false">IF(OR(BL194=0,DB194="",DB194=0),0,BL194*MIN(MaxScal,TgtVol/DB194))</f>
        <v>0</v>
      </c>
      <c r="DX194" s="28" t="n">
        <f aca="false">IFERROR(DC193*BM194,"")</f>
        <v>-0</v>
      </c>
      <c r="DY194" s="28" t="n">
        <f aca="false">IFERROR(DD193*BN194,"")</f>
        <v>0</v>
      </c>
      <c r="DZ194" s="28" t="n">
        <f aca="false">IFERROR(DE193*BO194,"")</f>
        <v>0</v>
      </c>
      <c r="EA194" s="28" t="n">
        <f aca="false">IFERROR(DF193*BP194,"")</f>
        <v>0</v>
      </c>
      <c r="EB194" s="28" t="n">
        <f aca="false">IFERROR(DG193*BQ194,"")</f>
        <v>-0</v>
      </c>
      <c r="EC194" s="28" t="n">
        <f aca="false">IFERROR(DH193*BR194,"")</f>
        <v>-0</v>
      </c>
      <c r="ED194" s="28" t="n">
        <f aca="false">IFERROR(DI193*BS194,"")</f>
        <v>0</v>
      </c>
      <c r="EE194" s="28" t="n">
        <f aca="false">IFERROR(DJ193*BT194,"")</f>
        <v>0</v>
      </c>
      <c r="EF194" s="28" t="n">
        <f aca="false">IFERROR(DK193*BU194,"")</f>
        <v>0</v>
      </c>
      <c r="EG194" s="28" t="n">
        <f aca="false">IFERROR(DL193*BV194,"")</f>
        <v>-0</v>
      </c>
      <c r="EH194" s="28" t="n">
        <f aca="false">IFERROR(DM193*BW194,"")</f>
        <v>-0</v>
      </c>
      <c r="EI194" s="28" t="n">
        <f aca="false">IFERROR(DN193*BX194,"")</f>
        <v>0</v>
      </c>
      <c r="EJ194" s="28" t="n">
        <f aca="false">IFERROR(DO193*BY194,"")</f>
        <v>-0</v>
      </c>
      <c r="EK194" s="28" t="n">
        <f aca="false">IFERROR(DP193*BZ194,"")</f>
        <v>0</v>
      </c>
      <c r="EL194" s="28" t="n">
        <f aca="false">IFERROR(DQ193*CA194,"")</f>
        <v>0</v>
      </c>
      <c r="EM194" s="28" t="n">
        <f aca="false">IFERROR(DR193*CB194,"")</f>
        <v>0</v>
      </c>
      <c r="EN194" s="28" t="n">
        <f aca="false">IFERROR(DS193*CC194,"")</f>
        <v>-0</v>
      </c>
      <c r="EO194" s="28" t="n">
        <f aca="false">IFERROR(DT193*CD194,"")</f>
        <v>-0</v>
      </c>
      <c r="EP194" s="28" t="n">
        <f aca="false">IFERROR(DU193*CE194,"")</f>
        <v>-0</v>
      </c>
      <c r="EQ194" s="28" t="n">
        <f aca="false">IFERROR(DV193*CF194,"")</f>
        <v>-0</v>
      </c>
      <c r="ER194" s="28" t="n">
        <f aca="false">IFERROR(DW193*CG194,"")</f>
        <v>0</v>
      </c>
      <c r="ES194" s="28" t="n">
        <f aca="false">IF(ROW()=4,"",SUM(DX194:ER194))</f>
        <v>0</v>
      </c>
      <c r="ET194" s="29" t="n">
        <f aca="false">COUNTIF(AR194:BL194,"&gt;0")</f>
        <v>0</v>
      </c>
    </row>
    <row r="195" customFormat="false" ht="15" hidden="false" customHeight="false" outlineLevel="0" collapsed="false">
      <c r="A195" s="19" t="n">
        <v>43830</v>
      </c>
      <c r="B195" s="23" t="n">
        <f aca="false">ABS(Rates_Data!AD195-Rates_Data!AE195)</f>
        <v>0.411541666666667</v>
      </c>
      <c r="C195" s="23" t="n">
        <f aca="false">ABS(Rates_Data!AD195-Rates_Data!AF195)</f>
        <v>0.147713541666666</v>
      </c>
      <c r="D195" s="23" t="n">
        <f aca="false">ABS(Rates_Data!AD195-Rates_Data!AG195)</f>
        <v>0.139807291666667</v>
      </c>
      <c r="E195" s="23" t="n">
        <f aca="false">ABS(Rates_Data!AD195-Rates_Data!AH195)</f>
        <v>0.374125000000001</v>
      </c>
      <c r="F195" s="23" t="n">
        <f aca="false">ABS(Rates_Data!AD195-Rates_Data!AI195)</f>
        <v>0.881744791666666</v>
      </c>
      <c r="G195" s="23" t="n">
        <f aca="false">ABS(Rates_Data!AD195-Rates_Data!AJ195)</f>
        <v>0.930510416666666</v>
      </c>
      <c r="H195" s="23" t="n">
        <f aca="false">ABS(Rates_Data!AE195-Rates_Data!AF195)</f>
        <v>0.263828125</v>
      </c>
      <c r="I195" s="23" t="n">
        <f aca="false">ABS(Rates_Data!AE195-Rates_Data!AG195)</f>
        <v>0.271734375</v>
      </c>
      <c r="J195" s="23" t="n">
        <f aca="false">ABS(Rates_Data!AE195-Rates_Data!AH195)</f>
        <v>0.785666666666667</v>
      </c>
      <c r="K195" s="23" t="n">
        <f aca="false">ABS(Rates_Data!AE195-Rates_Data!AI195)</f>
        <v>0.470203125</v>
      </c>
      <c r="L195" s="23" t="n">
        <f aca="false">ABS(Rates_Data!AE195-Rates_Data!AJ195)</f>
        <v>0.51896875</v>
      </c>
      <c r="M195" s="23" t="n">
        <f aca="false">ABS(Rates_Data!AF195-Rates_Data!AG195)</f>
        <v>0.00790624999999953</v>
      </c>
      <c r="N195" s="23" t="n">
        <f aca="false">ABS(Rates_Data!AF195-Rates_Data!AH195)</f>
        <v>0.521838541666667</v>
      </c>
      <c r="O195" s="23" t="n">
        <f aca="false">ABS(Rates_Data!AF195-Rates_Data!AI195)</f>
        <v>0.73403125</v>
      </c>
      <c r="P195" s="23" t="n">
        <f aca="false">ABS(Rates_Data!AF195-Rates_Data!AJ195)</f>
        <v>0.782796875</v>
      </c>
      <c r="Q195" s="23" t="n">
        <f aca="false">ABS(Rates_Data!AG195-Rates_Data!AH195)</f>
        <v>0.513932291666667</v>
      </c>
      <c r="R195" s="23" t="n">
        <f aca="false">ABS(Rates_Data!AG195-Rates_Data!AI195)</f>
        <v>0.7419375</v>
      </c>
      <c r="S195" s="23" t="n">
        <f aca="false">ABS(Rates_Data!AG195-Rates_Data!AJ195)</f>
        <v>0.790703125</v>
      </c>
      <c r="T195" s="23" t="n">
        <f aca="false">ABS(Rates_Data!AH195-Rates_Data!AI195)</f>
        <v>1.25586979166667</v>
      </c>
      <c r="U195" s="23" t="n">
        <f aca="false">ABS(Rates_Data!AH195-Rates_Data!AJ195)</f>
        <v>1.30463541666667</v>
      </c>
      <c r="V195" s="23" t="n">
        <f aca="false">ABS(Rates_Data!AI195-Rates_Data!AJ195)</f>
        <v>0.0487656249999999</v>
      </c>
      <c r="W195" s="26" t="n">
        <f aca="false">IF(ROW()&lt;4+MinObs-1,"",IFERROR((B195-AVERAGE(B$4:B195))/STDEV(B$4:B195),""))</f>
        <v>0.0317653471239359</v>
      </c>
      <c r="X195" s="26" t="n">
        <f aca="false">IF(ROW()&lt;4+MinObs-1,"",IFERROR((C195-AVERAGE(C$4:C195))/STDEV(C$4:C195),""))</f>
        <v>-0.758528034236417</v>
      </c>
      <c r="Y195" s="26" t="n">
        <f aca="false">IF(ROW()&lt;4+MinObs-1,"",IFERROR((D195-AVERAGE(D$4:D195))/STDEV(D$4:D195),""))</f>
        <v>-0.875089757797276</v>
      </c>
      <c r="Z195" s="26" t="n">
        <f aca="false">IF(ROW()&lt;4+MinObs-1,"",IFERROR((E195-AVERAGE(E$4:E195))/STDEV(E$4:E195),""))</f>
        <v>-0.609651402264908</v>
      </c>
      <c r="AA195" s="26" t="n">
        <f aca="false">IF(ROW()&lt;4+MinObs-1,"",IFERROR((F195-AVERAGE(F$4:F195))/STDEV(F$4:F195),""))</f>
        <v>0.890835063298712</v>
      </c>
      <c r="AB195" s="26" t="n">
        <f aca="false">IF(ROW()&lt;4+MinObs-1,"",IFERROR((G195-AVERAGE(G$4:G195))/STDEV(G$4:G195),""))</f>
        <v>1.35437489768144</v>
      </c>
      <c r="AC195" s="26" t="n">
        <f aca="false">IF(ROW()&lt;4+MinObs-1,"",IFERROR((H195-AVERAGE(H$4:H195))/STDEV(H$4:H195),""))</f>
        <v>-0.377358140141228</v>
      </c>
      <c r="AD195" s="26" t="n">
        <f aca="false">IF(ROW()&lt;4+MinObs-1,"",IFERROR((I195-AVERAGE(I$4:I195))/STDEV(I$4:I195),""))</f>
        <v>-0.433690569138705</v>
      </c>
      <c r="AE195" s="26" t="n">
        <f aca="false">IF(ROW()&lt;4+MinObs-1,"",IFERROR((J195-AVERAGE(J$4:J195))/STDEV(J$4:J195),""))</f>
        <v>0.822372465523193</v>
      </c>
      <c r="AF195" s="26" t="n">
        <f aca="false">IF(ROW()&lt;4+MinObs-1,"",IFERROR((K195-AVERAGE(K$4:K195))/STDEV(K$4:K195),""))</f>
        <v>0.0876704538079594</v>
      </c>
      <c r="AG195" s="26" t="n">
        <f aca="false">IF(ROW()&lt;4+MinObs-1,"",IFERROR((L195-AVERAGE(L$4:L195))/STDEV(L$4:L195),""))</f>
        <v>-0.153137800357372</v>
      </c>
      <c r="AH195" s="26" t="n">
        <f aca="false">IF(ROW()&lt;4+MinObs-1,"",IFERROR((M195-AVERAGE(M$4:M195))/STDEV(M$4:M195),""))</f>
        <v>-1.06331569087857</v>
      </c>
      <c r="AI195" s="26" t="n">
        <f aca="false">IF(ROW()&lt;4+MinObs-1,"",IFERROR((N195-AVERAGE(N$4:N195))/STDEV(N$4:N195),""))</f>
        <v>0.12345109591903</v>
      </c>
      <c r="AJ195" s="26" t="n">
        <f aca="false">IF(ROW()&lt;4+MinObs-1,"",IFERROR((O195-AVERAGE(O$4:O195))/STDEV(O$4:O195),""))</f>
        <v>0.770752249331885</v>
      </c>
      <c r="AK195" s="26" t="n">
        <f aca="false">IF(ROW()&lt;4+MinObs-1,"",IFERROR((P195-AVERAGE(P$4:P195))/STDEV(P$4:P195),""))</f>
        <v>0.45395158623491</v>
      </c>
      <c r="AL195" s="26" t="n">
        <f aca="false">IF(ROW()&lt;4+MinObs-1,"",IFERROR((Q195-AVERAGE(Q$4:Q195))/STDEV(Q$4:Q195),""))</f>
        <v>0.241498469826832</v>
      </c>
      <c r="AM195" s="26" t="n">
        <f aca="false">IF(ROW()&lt;4+MinObs-1,"",IFERROR((R195-AVERAGE(R$4:R195))/STDEV(R$4:R195),""))</f>
        <v>0.657585110956121</v>
      </c>
      <c r="AN195" s="26" t="n">
        <f aca="false">IF(ROW()&lt;4+MinObs-1,"",IFERROR((S195-AVERAGE(S$4:S195))/STDEV(S$4:S195),""))</f>
        <v>0.00342986312837036</v>
      </c>
      <c r="AO195" s="26" t="n">
        <f aca="false">IF(ROW()&lt;4+MinObs-1,"",IFERROR((T195-AVERAGE(T$4:T195))/STDEV(T$4:T195),""))</f>
        <v>1.6139590928889</v>
      </c>
      <c r="AP195" s="26" t="n">
        <f aca="false">IF(ROW()&lt;4+MinObs-1,"",IFERROR((U195-AVERAGE(U$4:U195))/STDEV(U$4:U195),""))</f>
        <v>1.04912105318411</v>
      </c>
      <c r="AQ195" s="26" t="n">
        <f aca="false">IF(ROW()&lt;4+MinObs-1,"",IFERROR((V195-AVERAGE(V$4:V195))/STDEV(V$4:V195),""))</f>
        <v>-1.15050966171219</v>
      </c>
      <c r="AR195" s="26" t="n">
        <f aca="false">IF(W195="",0,IF(W195&gt;=z4,w4,IF(W195&gt;=z3,w3,IF(W195&gt;=zEntry,w2,IF(AND(W195&gt;=ExitZ,AR194&gt;0),w2,0)))))</f>
        <v>0</v>
      </c>
      <c r="AS195" s="26" t="n">
        <f aca="false">IF(X195="",0,IF(X195&gt;=z4,w4,IF(X195&gt;=z3,w3,IF(X195&gt;=zEntry,w2,IF(AND(X195&gt;=ExitZ,AS194&gt;0),w2,0)))))</f>
        <v>0</v>
      </c>
      <c r="AT195" s="26" t="n">
        <f aca="false">IF(Y195="",0,IF(Y195&gt;=z4,w4,IF(Y195&gt;=z3,w3,IF(Y195&gt;=zEntry,w2,IF(AND(Y195&gt;=ExitZ,AT194&gt;0),w2,0)))))</f>
        <v>0</v>
      </c>
      <c r="AU195" s="26" t="n">
        <f aca="false">IF(Z195="",0,IF(Z195&gt;=z4,w4,IF(Z195&gt;=z3,w3,IF(Z195&gt;=zEntry,w2,IF(AND(Z195&gt;=ExitZ,AU194&gt;0),w2,0)))))</f>
        <v>0</v>
      </c>
      <c r="AV195" s="26" t="n">
        <f aca="false">IF(AA195="",0,IF(AA195&gt;=z4,w4,IF(AA195&gt;=z3,w3,IF(AA195&gt;=zEntry,w2,IF(AND(AA195&gt;=ExitZ,AV194&gt;0),w2,0)))))</f>
        <v>0</v>
      </c>
      <c r="AW195" s="26" t="n">
        <f aca="false">IF(AB195="",0,IF(AB195&gt;=z4,w4,IF(AB195&gt;=z3,w3,IF(AB195&gt;=zEntry,w2,IF(AND(AB195&gt;=ExitZ,AW194&gt;0),w2,0)))))</f>
        <v>0</v>
      </c>
      <c r="AX195" s="26" t="n">
        <f aca="false">IF(AC195="",0,IF(AC195&gt;=z4,w4,IF(AC195&gt;=z3,w3,IF(AC195&gt;=zEntry,w2,IF(AND(AC195&gt;=ExitZ,AX194&gt;0),w2,0)))))</f>
        <v>0</v>
      </c>
      <c r="AY195" s="26" t="n">
        <f aca="false">IF(AD195="",0,IF(AD195&gt;=z4,w4,IF(AD195&gt;=z3,w3,IF(AD195&gt;=zEntry,w2,IF(AND(AD195&gt;=ExitZ,AY194&gt;0),w2,0)))))</f>
        <v>0</v>
      </c>
      <c r="AZ195" s="26" t="n">
        <f aca="false">IF(AE195="",0,IF(AE195&gt;=z4,w4,IF(AE195&gt;=z3,w3,IF(AE195&gt;=zEntry,w2,IF(AND(AE195&gt;=ExitZ,AZ194&gt;0),w2,0)))))</f>
        <v>0</v>
      </c>
      <c r="BA195" s="26" t="n">
        <f aca="false">IF(AF195="",0,IF(AF195&gt;=z4,w4,IF(AF195&gt;=z3,w3,IF(AF195&gt;=zEntry,w2,IF(AND(AF195&gt;=ExitZ,BA194&gt;0),w2,0)))))</f>
        <v>0</v>
      </c>
      <c r="BB195" s="26" t="n">
        <f aca="false">IF(AG195="",0,IF(AG195&gt;=z4,w4,IF(AG195&gt;=z3,w3,IF(AG195&gt;=zEntry,w2,IF(AND(AG195&gt;=ExitZ,BB194&gt;0),w2,0)))))</f>
        <v>0</v>
      </c>
      <c r="BC195" s="26" t="n">
        <f aca="false">IF(AH195="",0,IF(AH195&gt;=z4,w4,IF(AH195&gt;=z3,w3,IF(AH195&gt;=zEntry,w2,IF(AND(AH195&gt;=ExitZ,BC194&gt;0),w2,0)))))</f>
        <v>0</v>
      </c>
      <c r="BD195" s="26" t="n">
        <f aca="false">IF(AI195="",0,IF(AI195&gt;=z4,w4,IF(AI195&gt;=z3,w3,IF(AI195&gt;=zEntry,w2,IF(AND(AI195&gt;=ExitZ,BD194&gt;0),w2,0)))))</f>
        <v>0</v>
      </c>
      <c r="BE195" s="26" t="n">
        <f aca="false">IF(AJ195="",0,IF(AJ195&gt;=z4,w4,IF(AJ195&gt;=z3,w3,IF(AJ195&gt;=zEntry,w2,IF(AND(AJ195&gt;=ExitZ,BE194&gt;0),w2,0)))))</f>
        <v>0</v>
      </c>
      <c r="BF195" s="26" t="n">
        <f aca="false">IF(AK195="",0,IF(AK195&gt;=z4,w4,IF(AK195&gt;=z3,w3,IF(AK195&gt;=zEntry,w2,IF(AND(AK195&gt;=ExitZ,BF194&gt;0),w2,0)))))</f>
        <v>0</v>
      </c>
      <c r="BG195" s="26" t="n">
        <f aca="false">IF(AL195="",0,IF(AL195&gt;=z4,w4,IF(AL195&gt;=z3,w3,IF(AL195&gt;=zEntry,w2,IF(AND(AL195&gt;=ExitZ,BG194&gt;0),w2,0)))))</f>
        <v>0</v>
      </c>
      <c r="BH195" s="26" t="n">
        <f aca="false">IF(AM195="",0,IF(AM195&gt;=z4,w4,IF(AM195&gt;=z3,w3,IF(AM195&gt;=zEntry,w2,IF(AND(AM195&gt;=ExitZ,BH194&gt;0),w2,0)))))</f>
        <v>0</v>
      </c>
      <c r="BI195" s="26" t="n">
        <f aca="false">IF(AN195="",0,IF(AN195&gt;=z4,w4,IF(AN195&gt;=z3,w3,IF(AN195&gt;=zEntry,w2,IF(AND(AN195&gt;=ExitZ,BI194&gt;0),w2,0)))))</f>
        <v>0</v>
      </c>
      <c r="BJ195" s="26" t="n">
        <f aca="false">IF(AO195="",0,IF(AO195&gt;=z4,w4,IF(AO195&gt;=z3,w3,IF(AO195&gt;=zEntry,w2,IF(AND(AO195&gt;=ExitZ,BJ194&gt;0),w2,0)))))</f>
        <v>0</v>
      </c>
      <c r="BK195" s="26" t="n">
        <f aca="false">IF(AP195="",0,IF(AP195&gt;=z4,w4,IF(AP195&gt;=z3,w3,IF(AP195&gt;=zEntry,w2,IF(AND(AP195&gt;=ExitZ,BK194&gt;0),w2,0)))))</f>
        <v>0</v>
      </c>
      <c r="BL195" s="26" t="n">
        <f aca="false">IF(AQ195="",0,IF(AQ195&gt;=z4,w4,IF(AQ195&gt;=z3,w3,IF(AQ195&gt;=zEntry,w2,IF(AND(AQ195&gt;=ExitZ,BL194&gt;0),w2,0)))))</f>
        <v>0</v>
      </c>
      <c r="BM195" s="23" t="n">
        <f aca="false">IF(Rates_Data!AD194&gt;=Rates_Data!AE194,Rates_Data!AK195-Rates_Data!AL195,Rates_Data!AL195-Rates_Data!AK195)</f>
        <v>0.00634600000000001</v>
      </c>
      <c r="BN195" s="23" t="n">
        <f aca="false">IF(Rates_Data!AD194&gt;=Rates_Data!AF194,Rates_Data!AK195-Rates_Data!AM195,Rates_Data!AM195-Rates_Data!AK195)</f>
        <v>0.004104</v>
      </c>
      <c r="BO195" s="23" t="n">
        <f aca="false">IF(Rates_Data!AD194&gt;=Rates_Data!AG194,Rates_Data!AK195-Rates_Data!AN195,Rates_Data!AN195-Rates_Data!AK195)</f>
        <v>0.008702</v>
      </c>
      <c r="BP195" s="23" t="n">
        <f aca="false">IF(Rates_Data!AD194&gt;=Rates_Data!AH194,Rates_Data!AK195-Rates_Data!AO195,Rates_Data!AO195-Rates_Data!AK195)</f>
        <v>0.00484500000000001</v>
      </c>
      <c r="BQ195" s="23" t="n">
        <f aca="false">IF(Rates_Data!AD194&gt;=Rates_Data!AI194,Rates_Data!AK195-Rates_Data!AP195,Rates_Data!AP195-Rates_Data!AK195)</f>
        <v>-0.000418000000000002</v>
      </c>
      <c r="BR195" s="23" t="n">
        <f aca="false">IF(Rates_Data!AD194&gt;=Rates_Data!AJ194,Rates_Data!AK195-Rates_Data!AQ195,Rates_Data!AQ195-Rates_Data!AK195)</f>
        <v>0.002052</v>
      </c>
      <c r="BS195" s="23" t="n">
        <f aca="false">IF(Rates_Data!AE194&gt;=Rates_Data!AF194,Rates_Data!AL195-Rates_Data!AM195,Rates_Data!AM195-Rates_Data!AL195)</f>
        <v>0.00224200000000001</v>
      </c>
      <c r="BT195" s="23" t="n">
        <f aca="false">IF(Rates_Data!AE194&gt;=Rates_Data!AG194,Rates_Data!AL195-Rates_Data!AN195,Rates_Data!AN195-Rates_Data!AL195)</f>
        <v>0.00235599999999999</v>
      </c>
      <c r="BU195" s="23" t="n">
        <f aca="false">IF(Rates_Data!AE194&gt;=Rates_Data!AH194,Rates_Data!AL195-Rates_Data!AO195,Rates_Data!AO195-Rates_Data!AL195)</f>
        <v>-0.001501</v>
      </c>
      <c r="BV195" s="23" t="n">
        <f aca="false">IF(Rates_Data!AE194&gt;=Rates_Data!AI194,Rates_Data!AL195-Rates_Data!AP195,Rates_Data!AP195-Rates_Data!AL195)</f>
        <v>0.00592800000000001</v>
      </c>
      <c r="BW195" s="23" t="n">
        <f aca="false">IF(Rates_Data!AE194&gt;=Rates_Data!AJ194,Rates_Data!AL195-Rates_Data!AQ195,Rates_Data!AQ195-Rates_Data!AL195)</f>
        <v>0.00839800000000001</v>
      </c>
      <c r="BX195" s="23" t="n">
        <f aca="false">IF(Rates_Data!AF194&gt;=Rates_Data!AG194,Rates_Data!AM195-Rates_Data!AN195,Rates_Data!AN195-Rates_Data!AM195)</f>
        <v>0.004598</v>
      </c>
      <c r="BY195" s="23" t="n">
        <f aca="false">IF(Rates_Data!AF194&gt;=Rates_Data!AH194,Rates_Data!AM195-Rates_Data!AO195,Rates_Data!AO195-Rates_Data!AM195)</f>
        <v>0.000741000000000003</v>
      </c>
      <c r="BZ195" s="23" t="n">
        <f aca="false">IF(Rates_Data!AF194&gt;=Rates_Data!AI194,Rates_Data!AM195-Rates_Data!AP195,Rates_Data!AP195-Rates_Data!AM195)</f>
        <v>0.003686</v>
      </c>
      <c r="CA195" s="23" t="n">
        <f aca="false">IF(Rates_Data!AF194&gt;=Rates_Data!AJ194,Rates_Data!AM195-Rates_Data!AQ195,Rates_Data!AQ195-Rates_Data!AM195)</f>
        <v>0.00615600000000001</v>
      </c>
      <c r="CB195" s="23" t="n">
        <f aca="false">IF(Rates_Data!AG194&gt;=Rates_Data!AH194,Rates_Data!AN195-Rates_Data!AO195,Rates_Data!AO195-Rates_Data!AN195)</f>
        <v>-0.003857</v>
      </c>
      <c r="CC195" s="23" t="n">
        <f aca="false">IF(Rates_Data!AG194&gt;=Rates_Data!AI194,Rates_Data!AN195-Rates_Data!AP195,Rates_Data!AP195-Rates_Data!AN195)</f>
        <v>0.008284</v>
      </c>
      <c r="CD195" s="23" t="n">
        <f aca="false">IF(Rates_Data!AG194&gt;=Rates_Data!AJ194,Rates_Data!AN195-Rates_Data!AQ195,Rates_Data!AQ195-Rates_Data!AN195)</f>
        <v>0.010754</v>
      </c>
      <c r="CE195" s="23" t="n">
        <f aca="false">IF(Rates_Data!AH194&gt;=Rates_Data!AI194,Rates_Data!AO195-Rates_Data!AP195,Rates_Data!AP195-Rates_Data!AO195)</f>
        <v>0.00442700000000001</v>
      </c>
      <c r="CF195" s="23" t="n">
        <f aca="false">IF(Rates_Data!AH194&gt;=Rates_Data!AJ194,Rates_Data!AO195-Rates_Data!AQ195,Rates_Data!AQ195-Rates_Data!AO195)</f>
        <v>0.00689700000000001</v>
      </c>
      <c r="CG195" s="23" t="n">
        <f aca="false">IF(Rates_Data!AI194&gt;=Rates_Data!AJ194,Rates_Data!AP195-Rates_Data!AQ195,Rates_Data!AQ195-Rates_Data!AP195)</f>
        <v>0.00247</v>
      </c>
      <c r="CH195" s="27" t="n">
        <f aca="false">IF(ROW()&lt;4+VolLB,"",STDEV(INDEX($BM:$BM,ROW()-VolLB+1):INDEX($BM:$BM,ROW()))*SQRT(12))</f>
        <v>0.0249746401516571</v>
      </c>
      <c r="CI195" s="27" t="n">
        <f aca="false">IF(ROW()&lt;4+VolLB,"",STDEV(INDEX($BN:$BN,ROW()-VolLB+1):INDEX($BN:$BN,ROW()))*SQRT(12))</f>
        <v>0.0225898051348074</v>
      </c>
      <c r="CJ195" s="27" t="n">
        <f aca="false">IF(ROW()&lt;4+VolLB,"",STDEV(INDEX($BO:$BO,ROW()-VolLB+1):INDEX($BO:$BO,ROW()))*SQRT(12))</f>
        <v>0.0210609415255552</v>
      </c>
      <c r="CK195" s="27" t="n">
        <f aca="false">IF(ROW()&lt;4+VolLB,"",STDEV(INDEX($BP:$BP,ROW()-VolLB+1):INDEX($BP:$BP,ROW()))*SQRT(12))</f>
        <v>0.0218596710233164</v>
      </c>
      <c r="CL195" s="27" t="n">
        <f aca="false">IF(ROW()&lt;4+VolLB,"",STDEV(INDEX($BQ:$BQ,ROW()-VolLB+1):INDEX($BQ:$BQ,ROW()))*SQRT(12))</f>
        <v>0.0260243435668551</v>
      </c>
      <c r="CM195" s="27" t="n">
        <f aca="false">IF(ROW()&lt;4+VolLB,"",STDEV(INDEX($BR:$BR,ROW()-VolLB+1):INDEX($BR:$BR,ROW()))*SQRT(12))</f>
        <v>0.0231418998668566</v>
      </c>
      <c r="CN195" s="27" t="n">
        <f aca="false">IF(ROW()&lt;4+VolLB,"",STDEV(INDEX($BS:$BS,ROW()-VolLB+1):INDEX($BS:$BS,ROW()))*SQRT(12))</f>
        <v>0.0227987106024295</v>
      </c>
      <c r="CO195" s="27" t="n">
        <f aca="false">IF(ROW()&lt;4+VolLB,"",STDEV(INDEX($BT:$BT,ROW()-VolLB+1):INDEX($BT:$BT,ROW()))*SQRT(12))</f>
        <v>0.0211369767158341</v>
      </c>
      <c r="CP195" s="27" t="n">
        <f aca="false">IF(ROW()&lt;4+VolLB,"",STDEV(INDEX($BU:$BU,ROW()-VolLB+1):INDEX($BU:$BU,ROW()))*SQRT(12))</f>
        <v>0.0223572156940545</v>
      </c>
      <c r="CQ195" s="27" t="n">
        <f aca="false">IF(ROW()&lt;4+VolLB,"",STDEV(INDEX($BV:$BV,ROW()-VolLB+1):INDEX($BV:$BV,ROW()))*SQRT(12))</f>
        <v>0.0175076342692199</v>
      </c>
      <c r="CR195" s="27" t="n">
        <f aca="false">IF(ROW()&lt;4+VolLB,"",STDEV(INDEX($BW:$BW,ROW()-VolLB+1):INDEX($BW:$BW,ROW()))*SQRT(12))</f>
        <v>0.020376277564621</v>
      </c>
      <c r="CS195" s="27" t="n">
        <f aca="false">IF(ROW()&lt;4+VolLB,"",STDEV(INDEX($BX:$BX,ROW()-VolLB+1):INDEX($BX:$BX,ROW()))*SQRT(12))</f>
        <v>0.0200078490662326</v>
      </c>
      <c r="CT195" s="27" t="n">
        <f aca="false">IF(ROW()&lt;4+VolLB,"",STDEV(INDEX($BY:$BY,ROW()-VolLB+1):INDEX($BY:$BY,ROW()))*SQRT(12))</f>
        <v>0.0216438539821354</v>
      </c>
      <c r="CU195" s="27" t="n">
        <f aca="false">IF(ROW()&lt;4+VolLB,"",STDEV(INDEX($BZ:$BZ,ROW()-VolLB+1):INDEX($BZ:$BZ,ROW()))*SQRT(12))</f>
        <v>0.0210823376385249</v>
      </c>
      <c r="CV195" s="27" t="n">
        <f aca="false">IF(ROW()&lt;4+VolLB,"",STDEV(INDEX($CA:$CA,ROW()-VolLB+1):INDEX($CA:$CA,ROW()))*SQRT(12))</f>
        <v>0.0243617880606963</v>
      </c>
      <c r="CW195" s="27" t="n">
        <f aca="false">IF(ROW()&lt;4+VolLB,"",STDEV(INDEX($CB:$CB,ROW()-VolLB+1):INDEX($CB:$CB,ROW()))*SQRT(12))</f>
        <v>0.0201511438396836</v>
      </c>
      <c r="CX195" s="27" t="n">
        <f aca="false">IF(ROW()&lt;4+VolLB,"",STDEV(INDEX($CC:$CC,ROW()-VolLB+1):INDEX($CC:$CC,ROW()))*SQRT(12))</f>
        <v>0.0193643745832392</v>
      </c>
      <c r="CY195" s="27" t="n">
        <f aca="false">IF(ROW()&lt;4+VolLB,"",STDEV(INDEX($CD:$CD,ROW()-VolLB+1):INDEX($CD:$CD,ROW()))*SQRT(12))</f>
        <v>0.0178357675120208</v>
      </c>
      <c r="CZ195" s="27" t="n">
        <f aca="false">IF(ROW()&lt;4+VolLB,"",STDEV(INDEX($CE:$CE,ROW()-VolLB+1):INDEX($CE:$CE,ROW()))*SQRT(12))</f>
        <v>0.0240171618465193</v>
      </c>
      <c r="DA195" s="27" t="n">
        <f aca="false">IF(ROW()&lt;4+VolLB,"",STDEV(INDEX($CF:$CF,ROW()-VolLB+1):INDEX($CF:$CF,ROW()))*SQRT(12))</f>
        <v>0.0177537191175472</v>
      </c>
      <c r="DB195" s="27" t="n">
        <f aca="false">IF(ROW()&lt;4+VolLB,"",STDEV(INDEX($CG:$CG,ROW()-VolLB+1):INDEX($CG:$CG,ROW()))*SQRT(12))</f>
        <v>0.0200889089293428</v>
      </c>
      <c r="DC195" s="26" t="n">
        <f aca="false">IF(OR(AR195=0,CH195="",CH195=0),0,AR195*MIN(MaxScal,TgtVol/CH195))</f>
        <v>0</v>
      </c>
      <c r="DD195" s="26" t="n">
        <f aca="false">IF(OR(AS195=0,CI195="",CI195=0),0,AS195*MIN(MaxScal,TgtVol/CI195))</f>
        <v>0</v>
      </c>
      <c r="DE195" s="26" t="n">
        <f aca="false">IF(OR(AT195=0,CJ195="",CJ195=0),0,AT195*MIN(MaxScal,TgtVol/CJ195))</f>
        <v>0</v>
      </c>
      <c r="DF195" s="26" t="n">
        <f aca="false">IF(OR(AU195=0,CK195="",CK195=0),0,AU195*MIN(MaxScal,TgtVol/CK195))</f>
        <v>0</v>
      </c>
      <c r="DG195" s="26" t="n">
        <f aca="false">IF(OR(AV195=0,CL195="",CL195=0),0,AV195*MIN(MaxScal,TgtVol/CL195))</f>
        <v>0</v>
      </c>
      <c r="DH195" s="26" t="n">
        <f aca="false">IF(OR(AW195=0,CM195="",CM195=0),0,AW195*MIN(MaxScal,TgtVol/CM195))</f>
        <v>0</v>
      </c>
      <c r="DI195" s="26" t="n">
        <f aca="false">IF(OR(AX195=0,CN195="",CN195=0),0,AX195*MIN(MaxScal,TgtVol/CN195))</f>
        <v>0</v>
      </c>
      <c r="DJ195" s="26" t="n">
        <f aca="false">IF(OR(AY195=0,CO195="",CO195=0),0,AY195*MIN(MaxScal,TgtVol/CO195))</f>
        <v>0</v>
      </c>
      <c r="DK195" s="26" t="n">
        <f aca="false">IF(OR(AZ195=0,CP195="",CP195=0),0,AZ195*MIN(MaxScal,TgtVol/CP195))</f>
        <v>0</v>
      </c>
      <c r="DL195" s="26" t="n">
        <f aca="false">IF(OR(BA195=0,CQ195="",CQ195=0),0,BA195*MIN(MaxScal,TgtVol/CQ195))</f>
        <v>0</v>
      </c>
      <c r="DM195" s="26" t="n">
        <f aca="false">IF(OR(BB195=0,CR195="",CR195=0),0,BB195*MIN(MaxScal,TgtVol/CR195))</f>
        <v>0</v>
      </c>
      <c r="DN195" s="26" t="n">
        <f aca="false">IF(OR(BC195=0,CS195="",CS195=0),0,BC195*MIN(MaxScal,TgtVol/CS195))</f>
        <v>0</v>
      </c>
      <c r="DO195" s="26" t="n">
        <f aca="false">IF(OR(BD195=0,CT195="",CT195=0),0,BD195*MIN(MaxScal,TgtVol/CT195))</f>
        <v>0</v>
      </c>
      <c r="DP195" s="26" t="n">
        <f aca="false">IF(OR(BE195=0,CU195="",CU195=0),0,BE195*MIN(MaxScal,TgtVol/CU195))</f>
        <v>0</v>
      </c>
      <c r="DQ195" s="26" t="n">
        <f aca="false">IF(OR(BF195=0,CV195="",CV195=0),0,BF195*MIN(MaxScal,TgtVol/CV195))</f>
        <v>0</v>
      </c>
      <c r="DR195" s="26" t="n">
        <f aca="false">IF(OR(BG195=0,CW195="",CW195=0),0,BG195*MIN(MaxScal,TgtVol/CW195))</f>
        <v>0</v>
      </c>
      <c r="DS195" s="26" t="n">
        <f aca="false">IF(OR(BH195=0,CX195="",CX195=0),0,BH195*MIN(MaxScal,TgtVol/CX195))</f>
        <v>0</v>
      </c>
      <c r="DT195" s="26" t="n">
        <f aca="false">IF(OR(BI195=0,CY195="",CY195=0),0,BI195*MIN(MaxScal,TgtVol/CY195))</f>
        <v>0</v>
      </c>
      <c r="DU195" s="26" t="n">
        <f aca="false">IF(OR(BJ195=0,CZ195="",CZ195=0),0,BJ195*MIN(MaxScal,TgtVol/CZ195))</f>
        <v>0</v>
      </c>
      <c r="DV195" s="26" t="n">
        <f aca="false">IF(OR(BK195=0,DA195="",DA195=0),0,BK195*MIN(MaxScal,TgtVol/DA195))</f>
        <v>0</v>
      </c>
      <c r="DW195" s="26" t="n">
        <f aca="false">IF(OR(BL195=0,DB195="",DB195=0),0,BL195*MIN(MaxScal,TgtVol/DB195))</f>
        <v>0</v>
      </c>
      <c r="DX195" s="28" t="n">
        <f aca="false">IFERROR(DC194*BM195,"")</f>
        <v>0</v>
      </c>
      <c r="DY195" s="28" t="n">
        <f aca="false">IFERROR(DD194*BN195,"")</f>
        <v>0</v>
      </c>
      <c r="DZ195" s="28" t="n">
        <f aca="false">IFERROR(DE194*BO195,"")</f>
        <v>0</v>
      </c>
      <c r="EA195" s="28" t="n">
        <f aca="false">IFERROR(DF194*BP195,"")</f>
        <v>0</v>
      </c>
      <c r="EB195" s="28" t="n">
        <f aca="false">IFERROR(DG194*BQ195,"")</f>
        <v>-0</v>
      </c>
      <c r="EC195" s="28" t="n">
        <f aca="false">IFERROR(DH194*BR195,"")</f>
        <v>0</v>
      </c>
      <c r="ED195" s="28" t="n">
        <f aca="false">IFERROR(DI194*BS195,"")</f>
        <v>0</v>
      </c>
      <c r="EE195" s="28" t="n">
        <f aca="false">IFERROR(DJ194*BT195,"")</f>
        <v>0</v>
      </c>
      <c r="EF195" s="28" t="n">
        <f aca="false">IFERROR(DK194*BU195,"")</f>
        <v>-0</v>
      </c>
      <c r="EG195" s="28" t="n">
        <f aca="false">IFERROR(DL194*BV195,"")</f>
        <v>0</v>
      </c>
      <c r="EH195" s="28" t="n">
        <f aca="false">IFERROR(DM194*BW195,"")</f>
        <v>0</v>
      </c>
      <c r="EI195" s="28" t="n">
        <f aca="false">IFERROR(DN194*BX195,"")</f>
        <v>0</v>
      </c>
      <c r="EJ195" s="28" t="n">
        <f aca="false">IFERROR(DO194*BY195,"")</f>
        <v>0</v>
      </c>
      <c r="EK195" s="28" t="n">
        <f aca="false">IFERROR(DP194*BZ195,"")</f>
        <v>0</v>
      </c>
      <c r="EL195" s="28" t="n">
        <f aca="false">IFERROR(DQ194*CA195,"")</f>
        <v>0</v>
      </c>
      <c r="EM195" s="28" t="n">
        <f aca="false">IFERROR(DR194*CB195,"")</f>
        <v>-0</v>
      </c>
      <c r="EN195" s="28" t="n">
        <f aca="false">IFERROR(DS194*CC195,"")</f>
        <v>0</v>
      </c>
      <c r="EO195" s="28" t="n">
        <f aca="false">IFERROR(DT194*CD195,"")</f>
        <v>0</v>
      </c>
      <c r="EP195" s="28" t="n">
        <f aca="false">IFERROR(DU194*CE195,"")</f>
        <v>0</v>
      </c>
      <c r="EQ195" s="28" t="n">
        <f aca="false">IFERROR(DV194*CF195,"")</f>
        <v>0</v>
      </c>
      <c r="ER195" s="28" t="n">
        <f aca="false">IFERROR(DW194*CG195,"")</f>
        <v>0</v>
      </c>
      <c r="ES195" s="28" t="n">
        <f aca="false">IF(ROW()=4,"",SUM(DX195:ER195))</f>
        <v>0</v>
      </c>
      <c r="ET195" s="29" t="n">
        <f aca="false">COUNTIF(AR195:BL195,"&gt;0")</f>
        <v>0</v>
      </c>
    </row>
    <row r="196" customFormat="false" ht="15" hidden="false" customHeight="false" outlineLevel="0" collapsed="false">
      <c r="A196" s="19" t="n">
        <v>43861</v>
      </c>
      <c r="B196" s="23" t="n">
        <f aca="false">ABS(Rates_Data!AD196-Rates_Data!AE196)</f>
        <v>1.02520207253886</v>
      </c>
      <c r="C196" s="23" t="n">
        <f aca="false">ABS(Rates_Data!AD196-Rates_Data!AF196)</f>
        <v>0.344917098445595</v>
      </c>
      <c r="D196" s="23" t="n">
        <f aca="false">ABS(Rates_Data!AD196-Rates_Data!AG196)</f>
        <v>0.326108808290155</v>
      </c>
      <c r="E196" s="23" t="n">
        <f aca="false">ABS(Rates_Data!AD196-Rates_Data!AH196)</f>
        <v>0.104580310880829</v>
      </c>
      <c r="F196" s="23" t="n">
        <f aca="false">ABS(Rates_Data!AD196-Rates_Data!AI196)</f>
        <v>0.882150259067357</v>
      </c>
      <c r="G196" s="23" t="n">
        <f aca="false">ABS(Rates_Data!AD196-Rates_Data!AJ196)</f>
        <v>1.08784455958549</v>
      </c>
      <c r="H196" s="23" t="n">
        <f aca="false">ABS(Rates_Data!AE196-Rates_Data!AF196)</f>
        <v>0.680284974093264</v>
      </c>
      <c r="I196" s="23" t="n">
        <f aca="false">ABS(Rates_Data!AE196-Rates_Data!AG196)</f>
        <v>0.699093264248705</v>
      </c>
      <c r="J196" s="23" t="n">
        <f aca="false">ABS(Rates_Data!AE196-Rates_Data!AH196)</f>
        <v>1.12978238341969</v>
      </c>
      <c r="K196" s="23" t="n">
        <f aca="false">ABS(Rates_Data!AE196-Rates_Data!AI196)</f>
        <v>0.143051813471503</v>
      </c>
      <c r="L196" s="23" t="n">
        <f aca="false">ABS(Rates_Data!AE196-Rates_Data!AJ196)</f>
        <v>0.0626424870466319</v>
      </c>
      <c r="M196" s="23" t="n">
        <f aca="false">ABS(Rates_Data!AF196-Rates_Data!AG196)</f>
        <v>0.0188082901554403</v>
      </c>
      <c r="N196" s="23" t="n">
        <f aca="false">ABS(Rates_Data!AF196-Rates_Data!AH196)</f>
        <v>0.449497409326425</v>
      </c>
      <c r="O196" s="23" t="n">
        <f aca="false">ABS(Rates_Data!AF196-Rates_Data!AI196)</f>
        <v>0.537233160621762</v>
      </c>
      <c r="P196" s="23" t="n">
        <f aca="false">ABS(Rates_Data!AF196-Rates_Data!AJ196)</f>
        <v>0.742927461139896</v>
      </c>
      <c r="Q196" s="23" t="n">
        <f aca="false">ABS(Rates_Data!AG196-Rates_Data!AH196)</f>
        <v>0.430689119170984</v>
      </c>
      <c r="R196" s="23" t="n">
        <f aca="false">ABS(Rates_Data!AG196-Rates_Data!AI196)</f>
        <v>0.556041450777202</v>
      </c>
      <c r="S196" s="23" t="n">
        <f aca="false">ABS(Rates_Data!AG196-Rates_Data!AJ196)</f>
        <v>0.761735751295337</v>
      </c>
      <c r="T196" s="23" t="n">
        <f aca="false">ABS(Rates_Data!AH196-Rates_Data!AI196)</f>
        <v>0.986730569948187</v>
      </c>
      <c r="U196" s="23" t="n">
        <f aca="false">ABS(Rates_Data!AH196-Rates_Data!AJ196)</f>
        <v>1.19242487046632</v>
      </c>
      <c r="V196" s="23" t="n">
        <f aca="false">ABS(Rates_Data!AI196-Rates_Data!AJ196)</f>
        <v>0.205694300518134</v>
      </c>
      <c r="W196" s="26" t="n">
        <f aca="false">IF(ROW()&lt;4+MinObs-1,"",IFERROR((B196-AVERAGE(B$4:B196))/STDEV(B$4:B196),""))</f>
        <v>2.07785781074416</v>
      </c>
      <c r="X196" s="26" t="n">
        <f aca="false">IF(ROW()&lt;4+MinObs-1,"",IFERROR((C196-AVERAGE(C$4:C196))/STDEV(C$4:C196),""))</f>
        <v>-0.21511937404126</v>
      </c>
      <c r="Y196" s="26" t="n">
        <f aca="false">IF(ROW()&lt;4+MinObs-1,"",IFERROR((D196-AVERAGE(D$4:D196))/STDEV(D$4:D196),""))</f>
        <v>-0.470901439786139</v>
      </c>
      <c r="Z196" s="26" t="n">
        <f aca="false">IF(ROW()&lt;4+MinObs-1,"",IFERROR((E196-AVERAGE(E$4:E196))/STDEV(E$4:E196),""))</f>
        <v>-1.19976405230119</v>
      </c>
      <c r="AA196" s="26" t="n">
        <f aca="false">IF(ROW()&lt;4+MinObs-1,"",IFERROR((F196-AVERAGE(F$4:F196))/STDEV(F$4:F196),""))</f>
        <v>0.887729477145696</v>
      </c>
      <c r="AB196" s="26" t="n">
        <f aca="false">IF(ROW()&lt;4+MinObs-1,"",IFERROR((G196-AVERAGE(G$4:G196))/STDEV(G$4:G196),""))</f>
        <v>1.78760633639802</v>
      </c>
      <c r="AC196" s="26" t="n">
        <f aca="false">IF(ROW()&lt;4+MinObs-1,"",IFERROR((H196-AVERAGE(H$4:H196))/STDEV(H$4:H196),""))</f>
        <v>1.08050154863922</v>
      </c>
      <c r="AD196" s="26" t="n">
        <f aca="false">IF(ROW()&lt;4+MinObs-1,"",IFERROR((I196-AVERAGE(I$4:I196))/STDEV(I$4:I196),""))</f>
        <v>0.64854206163525</v>
      </c>
      <c r="AE196" s="26" t="n">
        <f aca="false">IF(ROW()&lt;4+MinObs-1,"",IFERROR((J196-AVERAGE(J$4:J196))/STDEV(J$4:J196),""))</f>
        <v>1.82256622364889</v>
      </c>
      <c r="AF196" s="26" t="n">
        <f aca="false">IF(ROW()&lt;4+MinObs-1,"",IFERROR((K196-AVERAGE(K$4:K196))/STDEV(K$4:K196),""))</f>
        <v>-0.77827711606619</v>
      </c>
      <c r="AG196" s="26" t="n">
        <f aca="false">IF(ROW()&lt;4+MinObs-1,"",IFERROR((L196-AVERAGE(L$4:L196))/STDEV(L$4:L196),""))</f>
        <v>-1.13027079936241</v>
      </c>
      <c r="AH196" s="26" t="n">
        <f aca="false">IF(ROW()&lt;4+MinObs-1,"",IFERROR((M196-AVERAGE(M$4:M196))/STDEV(M$4:M196),""))</f>
        <v>-1.03096381435349</v>
      </c>
      <c r="AI196" s="26" t="n">
        <f aca="false">IF(ROW()&lt;4+MinObs-1,"",IFERROR((N196-AVERAGE(N$4:N196))/STDEV(N$4:N196),""))</f>
        <v>-0.0772703298474978</v>
      </c>
      <c r="AJ196" s="26" t="n">
        <f aca="false">IF(ROW()&lt;4+MinObs-1,"",IFERROR((O196-AVERAGE(O$4:O196))/STDEV(O$4:O196),""))</f>
        <v>0.206224139774761</v>
      </c>
      <c r="AK196" s="26" t="n">
        <f aca="false">IF(ROW()&lt;4+MinObs-1,"",IFERROR((P196-AVERAGE(P$4:P196))/STDEV(P$4:P196),""))</f>
        <v>0.362605276161542</v>
      </c>
      <c r="AL196" s="26" t="n">
        <f aca="false">IF(ROW()&lt;4+MinObs-1,"",IFERROR((Q196-AVERAGE(Q$4:Q196))/STDEV(Q$4:Q196),""))</f>
        <v>0.0248697430730541</v>
      </c>
      <c r="AM196" s="26" t="n">
        <f aca="false">IF(ROW()&lt;4+MinObs-1,"",IFERROR((R196-AVERAGE(R$4:R196))/STDEV(R$4:R196),""))</f>
        <v>0.213756501582489</v>
      </c>
      <c r="AN196" s="26" t="n">
        <f aca="false">IF(ROW()&lt;4+MinObs-1,"",IFERROR((S196-AVERAGE(S$4:S196))/STDEV(S$4:S196),""))</f>
        <v>-0.052612319321154</v>
      </c>
      <c r="AO196" s="26" t="n">
        <f aca="false">IF(ROW()&lt;4+MinObs-1,"",IFERROR((T196-AVERAGE(T$4:T196))/STDEV(T$4:T196),""))</f>
        <v>0.937085434637879</v>
      </c>
      <c r="AP196" s="26" t="n">
        <f aca="false">IF(ROW()&lt;4+MinObs-1,"",IFERROR((U196-AVERAGE(U$4:U196))/STDEV(U$4:U196),""))</f>
        <v>0.806189691166471</v>
      </c>
      <c r="AQ196" s="26" t="n">
        <f aca="false">IF(ROW()&lt;4+MinObs-1,"",IFERROR((V196-AVERAGE(V$4:V196))/STDEV(V$4:V196),""))</f>
        <v>-0.845757313129177</v>
      </c>
      <c r="AR196" s="26" t="n">
        <f aca="false">IF(W196="",0,IF(W196&gt;=z4,w4,IF(W196&gt;=z3,w3,IF(W196&gt;=zEntry,w2,IF(AND(W196&gt;=ExitZ,AR195&gt;0),w2,0)))))</f>
        <v>1</v>
      </c>
      <c r="AS196" s="26" t="n">
        <f aca="false">IF(X196="",0,IF(X196&gt;=z4,w4,IF(X196&gt;=z3,w3,IF(X196&gt;=zEntry,w2,IF(AND(X196&gt;=ExitZ,AS195&gt;0),w2,0)))))</f>
        <v>0</v>
      </c>
      <c r="AT196" s="26" t="n">
        <f aca="false">IF(Y196="",0,IF(Y196&gt;=z4,w4,IF(Y196&gt;=z3,w3,IF(Y196&gt;=zEntry,w2,IF(AND(Y196&gt;=ExitZ,AT195&gt;0),w2,0)))))</f>
        <v>0</v>
      </c>
      <c r="AU196" s="26" t="n">
        <f aca="false">IF(Z196="",0,IF(Z196&gt;=z4,w4,IF(Z196&gt;=z3,w3,IF(Z196&gt;=zEntry,w2,IF(AND(Z196&gt;=ExitZ,AU195&gt;0),w2,0)))))</f>
        <v>0</v>
      </c>
      <c r="AV196" s="26" t="n">
        <f aca="false">IF(AA196="",0,IF(AA196&gt;=z4,w4,IF(AA196&gt;=z3,w3,IF(AA196&gt;=zEntry,w2,IF(AND(AA196&gt;=ExitZ,AV195&gt;0),w2,0)))))</f>
        <v>0</v>
      </c>
      <c r="AW196" s="26" t="n">
        <f aca="false">IF(AB196="",0,IF(AB196&gt;=z4,w4,IF(AB196&gt;=z3,w3,IF(AB196&gt;=zEntry,w2,IF(AND(AB196&gt;=ExitZ,AW195&gt;0),w2,0)))))</f>
        <v>0</v>
      </c>
      <c r="AX196" s="26" t="n">
        <f aca="false">IF(AC196="",0,IF(AC196&gt;=z4,w4,IF(AC196&gt;=z3,w3,IF(AC196&gt;=zEntry,w2,IF(AND(AC196&gt;=ExitZ,AX195&gt;0),w2,0)))))</f>
        <v>0</v>
      </c>
      <c r="AY196" s="26" t="n">
        <f aca="false">IF(AD196="",0,IF(AD196&gt;=z4,w4,IF(AD196&gt;=z3,w3,IF(AD196&gt;=zEntry,w2,IF(AND(AD196&gt;=ExitZ,AY195&gt;0),w2,0)))))</f>
        <v>0</v>
      </c>
      <c r="AZ196" s="26" t="n">
        <f aca="false">IF(AE196="",0,IF(AE196&gt;=z4,w4,IF(AE196&gt;=z3,w3,IF(AE196&gt;=zEntry,w2,IF(AND(AE196&gt;=ExitZ,AZ195&gt;0),w2,0)))))</f>
        <v>0</v>
      </c>
      <c r="BA196" s="26" t="n">
        <f aca="false">IF(AF196="",0,IF(AF196&gt;=z4,w4,IF(AF196&gt;=z3,w3,IF(AF196&gt;=zEntry,w2,IF(AND(AF196&gt;=ExitZ,BA195&gt;0),w2,0)))))</f>
        <v>0</v>
      </c>
      <c r="BB196" s="26" t="n">
        <f aca="false">IF(AG196="",0,IF(AG196&gt;=z4,w4,IF(AG196&gt;=z3,w3,IF(AG196&gt;=zEntry,w2,IF(AND(AG196&gt;=ExitZ,BB195&gt;0),w2,0)))))</f>
        <v>0</v>
      </c>
      <c r="BC196" s="26" t="n">
        <f aca="false">IF(AH196="",0,IF(AH196&gt;=z4,w4,IF(AH196&gt;=z3,w3,IF(AH196&gt;=zEntry,w2,IF(AND(AH196&gt;=ExitZ,BC195&gt;0),w2,0)))))</f>
        <v>0</v>
      </c>
      <c r="BD196" s="26" t="n">
        <f aca="false">IF(AI196="",0,IF(AI196&gt;=z4,w4,IF(AI196&gt;=z3,w3,IF(AI196&gt;=zEntry,w2,IF(AND(AI196&gt;=ExitZ,BD195&gt;0),w2,0)))))</f>
        <v>0</v>
      </c>
      <c r="BE196" s="26" t="n">
        <f aca="false">IF(AJ196="",0,IF(AJ196&gt;=z4,w4,IF(AJ196&gt;=z3,w3,IF(AJ196&gt;=zEntry,w2,IF(AND(AJ196&gt;=ExitZ,BE195&gt;0),w2,0)))))</f>
        <v>0</v>
      </c>
      <c r="BF196" s="26" t="n">
        <f aca="false">IF(AK196="",0,IF(AK196&gt;=z4,w4,IF(AK196&gt;=z3,w3,IF(AK196&gt;=zEntry,w2,IF(AND(AK196&gt;=ExitZ,BF195&gt;0),w2,0)))))</f>
        <v>0</v>
      </c>
      <c r="BG196" s="26" t="n">
        <f aca="false">IF(AL196="",0,IF(AL196&gt;=z4,w4,IF(AL196&gt;=z3,w3,IF(AL196&gt;=zEntry,w2,IF(AND(AL196&gt;=ExitZ,BG195&gt;0),w2,0)))))</f>
        <v>0</v>
      </c>
      <c r="BH196" s="26" t="n">
        <f aca="false">IF(AM196="",0,IF(AM196&gt;=z4,w4,IF(AM196&gt;=z3,w3,IF(AM196&gt;=zEntry,w2,IF(AND(AM196&gt;=ExitZ,BH195&gt;0),w2,0)))))</f>
        <v>0</v>
      </c>
      <c r="BI196" s="26" t="n">
        <f aca="false">IF(AN196="",0,IF(AN196&gt;=z4,w4,IF(AN196&gt;=z3,w3,IF(AN196&gt;=zEntry,w2,IF(AND(AN196&gt;=ExitZ,BI195&gt;0),w2,0)))))</f>
        <v>0</v>
      </c>
      <c r="BJ196" s="26" t="n">
        <f aca="false">IF(AO196="",0,IF(AO196&gt;=z4,w4,IF(AO196&gt;=z3,w3,IF(AO196&gt;=zEntry,w2,IF(AND(AO196&gt;=ExitZ,BJ195&gt;0),w2,0)))))</f>
        <v>0</v>
      </c>
      <c r="BK196" s="26" t="n">
        <f aca="false">IF(AP196="",0,IF(AP196&gt;=z4,w4,IF(AP196&gt;=z3,w3,IF(AP196&gt;=zEntry,w2,IF(AND(AP196&gt;=ExitZ,BK195&gt;0),w2,0)))))</f>
        <v>0</v>
      </c>
      <c r="BL196" s="26" t="n">
        <f aca="false">IF(AQ196="",0,IF(AQ196&gt;=z4,w4,IF(AQ196&gt;=z3,w3,IF(AQ196&gt;=zEntry,w2,IF(AND(AQ196&gt;=ExitZ,BL195&gt;0),w2,0)))))</f>
        <v>0</v>
      </c>
      <c r="BM196" s="23" t="n">
        <f aca="false">IF(Rates_Data!AD195&gt;=Rates_Data!AE195,Rates_Data!AK196-Rates_Data!AL196,Rates_Data!AL196-Rates_Data!AK196)</f>
        <v>-0.01064</v>
      </c>
      <c r="BN196" s="23" t="n">
        <f aca="false">IF(Rates_Data!AD195&gt;=Rates_Data!AF195,Rates_Data!AK196-Rates_Data!AM196,Rates_Data!AM196-Rates_Data!AK196)</f>
        <v>0.002641</v>
      </c>
      <c r="BO196" s="23" t="n">
        <f aca="false">IF(Rates_Data!AD195&gt;=Rates_Data!AG195,Rates_Data!AK196-Rates_Data!AN196,Rates_Data!AN196-Rates_Data!AK196)</f>
        <v>-0.001577</v>
      </c>
      <c r="BP196" s="23" t="n">
        <f aca="false">IF(Rates_Data!AD195&gt;=Rates_Data!AH195,Rates_Data!AK196-Rates_Data!AO196,Rates_Data!AO196-Rates_Data!AK196)</f>
        <v>0.00547199999999999</v>
      </c>
      <c r="BQ196" s="23" t="n">
        <f aca="false">IF(Rates_Data!AD195&gt;=Rates_Data!AI195,Rates_Data!AK196-Rates_Data!AP196,Rates_Data!AP196-Rates_Data!AK196)</f>
        <v>-0.00133</v>
      </c>
      <c r="BR196" s="23" t="n">
        <f aca="false">IF(Rates_Data!AD195&gt;=Rates_Data!AJ195,Rates_Data!AK196-Rates_Data!AQ196,Rates_Data!AQ196-Rates_Data!AK196)</f>
        <v>-0.000570000000000005</v>
      </c>
      <c r="BS196" s="23" t="n">
        <f aca="false">IF(Rates_Data!AE195&gt;=Rates_Data!AF195,Rates_Data!AL196-Rates_Data!AM196,Rates_Data!AM196-Rates_Data!AL196)</f>
        <v>-0.013281</v>
      </c>
      <c r="BT196" s="23" t="n">
        <f aca="false">IF(Rates_Data!AE195&gt;=Rates_Data!AG195,Rates_Data!AL196-Rates_Data!AN196,Rates_Data!AN196-Rates_Data!AL196)</f>
        <v>-0.009063</v>
      </c>
      <c r="BU196" s="23" t="n">
        <f aca="false">IF(Rates_Data!AE195&gt;=Rates_Data!AH195,Rates_Data!AL196-Rates_Data!AO196,Rates_Data!AO196-Rates_Data!AL196)</f>
        <v>-0.005168</v>
      </c>
      <c r="BV196" s="23" t="n">
        <f aca="false">IF(Rates_Data!AE195&gt;=Rates_Data!AI195,Rates_Data!AL196-Rates_Data!AP196,Rates_Data!AP196-Rates_Data!AL196)</f>
        <v>0.00931</v>
      </c>
      <c r="BW196" s="23" t="n">
        <f aca="false">IF(Rates_Data!AE195&gt;=Rates_Data!AJ195,Rates_Data!AL196-Rates_Data!AQ196,Rates_Data!AQ196-Rates_Data!AL196)</f>
        <v>0.01007</v>
      </c>
      <c r="BX196" s="23" t="n">
        <f aca="false">IF(Rates_Data!AF195&gt;=Rates_Data!AG195,Rates_Data!AM196-Rates_Data!AN196,Rates_Data!AN196-Rates_Data!AM196)</f>
        <v>0.004218</v>
      </c>
      <c r="BY196" s="23" t="n">
        <f aca="false">IF(Rates_Data!AF195&gt;=Rates_Data!AH195,Rates_Data!AM196-Rates_Data!AO196,Rates_Data!AO196-Rates_Data!AM196)</f>
        <v>0.00811299999999999</v>
      </c>
      <c r="BZ196" s="23" t="n">
        <f aca="false">IF(Rates_Data!AF195&gt;=Rates_Data!AI195,Rates_Data!AM196-Rates_Data!AP196,Rates_Data!AP196-Rates_Data!AM196)</f>
        <v>-0.003971</v>
      </c>
      <c r="CA196" s="23" t="n">
        <f aca="false">IF(Rates_Data!AF195&gt;=Rates_Data!AJ195,Rates_Data!AM196-Rates_Data!AQ196,Rates_Data!AQ196-Rates_Data!AM196)</f>
        <v>-0.00321100000000001</v>
      </c>
      <c r="CB196" s="23" t="n">
        <f aca="false">IF(Rates_Data!AG195&gt;=Rates_Data!AH195,Rates_Data!AN196-Rates_Data!AO196,Rates_Data!AO196-Rates_Data!AN196)</f>
        <v>0.00389499999999999</v>
      </c>
      <c r="CC196" s="23" t="n">
        <f aca="false">IF(Rates_Data!AG195&gt;=Rates_Data!AI195,Rates_Data!AN196-Rates_Data!AP196,Rates_Data!AP196-Rates_Data!AN196)</f>
        <v>0.000246999999999997</v>
      </c>
      <c r="CD196" s="23" t="n">
        <f aca="false">IF(Rates_Data!AG195&gt;=Rates_Data!AJ195,Rates_Data!AN196-Rates_Data!AQ196,Rates_Data!AQ196-Rates_Data!AN196)</f>
        <v>0.00100699999999999</v>
      </c>
      <c r="CE196" s="23" t="n">
        <f aca="false">IF(Rates_Data!AH195&gt;=Rates_Data!AI195,Rates_Data!AO196-Rates_Data!AP196,Rates_Data!AP196-Rates_Data!AO196)</f>
        <v>0.00414199999999999</v>
      </c>
      <c r="CF196" s="23" t="n">
        <f aca="false">IF(Rates_Data!AH195&gt;=Rates_Data!AJ195,Rates_Data!AO196-Rates_Data!AQ196,Rates_Data!AQ196-Rates_Data!AO196)</f>
        <v>0.00490199999999998</v>
      </c>
      <c r="CG196" s="23" t="n">
        <f aca="false">IF(Rates_Data!AI195&gt;=Rates_Data!AJ195,Rates_Data!AP196-Rates_Data!AQ196,Rates_Data!AQ196-Rates_Data!AP196)</f>
        <v>0.000759999999999993</v>
      </c>
      <c r="CH196" s="27" t="n">
        <f aca="false">IF(ROW()&lt;4+VolLB,"",STDEV(INDEX($BM:$BM,ROW()-VolLB+1):INDEX($BM:$BM,ROW()))*SQRT(12))</f>
        <v>0.025747964643924</v>
      </c>
      <c r="CI196" s="27" t="n">
        <f aca="false">IF(ROW()&lt;4+VolLB,"",STDEV(INDEX($BN:$BN,ROW()-VolLB+1):INDEX($BN:$BN,ROW()))*SQRT(12))</f>
        <v>0.0221593943159017</v>
      </c>
      <c r="CJ196" s="27" t="n">
        <f aca="false">IF(ROW()&lt;4+VolLB,"",STDEV(INDEX($BO:$BO,ROW()-VolLB+1):INDEX($BO:$BO,ROW()))*SQRT(12))</f>
        <v>0.0204541774676028</v>
      </c>
      <c r="CK196" s="27" t="n">
        <f aca="false">IF(ROW()&lt;4+VolLB,"",STDEV(INDEX($BP:$BP,ROW()-VolLB+1):INDEX($BP:$BP,ROW()))*SQRT(12))</f>
        <v>0.02200473872666</v>
      </c>
      <c r="CL196" s="27" t="n">
        <f aca="false">IF(ROW()&lt;4+VolLB,"",STDEV(INDEX($BQ:$BQ,ROW()-VolLB+1):INDEX($BQ:$BQ,ROW()))*SQRT(12))</f>
        <v>0.025911515866778</v>
      </c>
      <c r="CM196" s="27" t="n">
        <f aca="false">IF(ROW()&lt;4+VolLB,"",STDEV(INDEX($BR:$BR,ROW()-VolLB+1):INDEX($BR:$BR,ROW()))*SQRT(12))</f>
        <v>0.0229868987006988</v>
      </c>
      <c r="CN196" s="27" t="n">
        <f aca="false">IF(ROW()&lt;4+VolLB,"",STDEV(INDEX($BS:$BS,ROW()-VolLB+1):INDEX($BS:$BS,ROW()))*SQRT(12))</f>
        <v>0.0234758741836319</v>
      </c>
      <c r="CO196" s="27" t="n">
        <f aca="false">IF(ROW()&lt;4+VolLB,"",STDEV(INDEX($BT:$BT,ROW()-VolLB+1):INDEX($BT:$BT,ROW()))*SQRT(12))</f>
        <v>0.0209235838712934</v>
      </c>
      <c r="CP196" s="27" t="n">
        <f aca="false">IF(ROW()&lt;4+VolLB,"",STDEV(INDEX($BU:$BU,ROW()-VolLB+1):INDEX($BU:$BU,ROW()))*SQRT(12))</f>
        <v>0.0223968316449745</v>
      </c>
      <c r="CQ196" s="27" t="n">
        <f aca="false">IF(ROW()&lt;4+VolLB,"",STDEV(INDEX($BV:$BV,ROW()-VolLB+1):INDEX($BV:$BV,ROW()))*SQRT(12))</f>
        <v>0.0179875987065692</v>
      </c>
      <c r="CR196" s="27" t="n">
        <f aca="false">IF(ROW()&lt;4+VolLB,"",STDEV(INDEX($BW:$BW,ROW()-VolLB+1):INDEX($BW:$BW,ROW()))*SQRT(12))</f>
        <v>0.0208366479664122</v>
      </c>
      <c r="CS196" s="27" t="n">
        <f aca="false">IF(ROW()&lt;4+VolLB,"",STDEV(INDEX($BX:$BX,ROW()-VolLB+1):INDEX($BX:$BX,ROW()))*SQRT(12))</f>
        <v>0.0200332923923201</v>
      </c>
      <c r="CT196" s="27" t="n">
        <f aca="false">IF(ROW()&lt;4+VolLB,"",STDEV(INDEX($BY:$BY,ROW()-VolLB+1):INDEX($BY:$BY,ROW()))*SQRT(12))</f>
        <v>0.0218866286772802</v>
      </c>
      <c r="CU196" s="27" t="n">
        <f aca="false">IF(ROW()&lt;4+VolLB,"",STDEV(INDEX($BZ:$BZ,ROW()-VolLB+1):INDEX($BZ:$BZ,ROW()))*SQRT(12))</f>
        <v>0.0211944082461569</v>
      </c>
      <c r="CV196" s="27" t="n">
        <f aca="false">IF(ROW()&lt;4+VolLB,"",STDEV(INDEX($CA:$CA,ROW()-VolLB+1):INDEX($CA:$CA,ROW()))*SQRT(12))</f>
        <v>0.0243648661892293</v>
      </c>
      <c r="CW196" s="27" t="n">
        <f aca="false">IF(ROW()&lt;4+VolLB,"",STDEV(INDEX($CB:$CB,ROW()-VolLB+1):INDEX($CB:$CB,ROW()))*SQRT(12))</f>
        <v>0.0198683824164832</v>
      </c>
      <c r="CX196" s="27" t="n">
        <f aca="false">IF(ROW()&lt;4+VolLB,"",STDEV(INDEX($CC:$CC,ROW()-VolLB+1):INDEX($CC:$CC,ROW()))*SQRT(12))</f>
        <v>0.0191744130427331</v>
      </c>
      <c r="CY196" s="27" t="n">
        <f aca="false">IF(ROW()&lt;4+VolLB,"",STDEV(INDEX($CD:$CD,ROW()-VolLB+1):INDEX($CD:$CD,ROW()))*SQRT(12))</f>
        <v>0.0176989333625343</v>
      </c>
      <c r="CZ196" s="27" t="n">
        <f aca="false">IF(ROW()&lt;4+VolLB,"",STDEV(INDEX($CE:$CE,ROW()-VolLB+1):INDEX($CE:$CE,ROW()))*SQRT(12))</f>
        <v>0.0241372597290697</v>
      </c>
      <c r="DA196" s="27" t="n">
        <f aca="false">IF(ROW()&lt;4+VolLB,"",STDEV(INDEX($CF:$CF,ROW()-VolLB+1):INDEX($CF:$CF,ROW()))*SQRT(12))</f>
        <v>0.0180034153140849</v>
      </c>
      <c r="DB196" s="27" t="n">
        <f aca="false">IF(ROW()&lt;4+VolLB,"",STDEV(INDEX($CG:$CG,ROW()-VolLB+1):INDEX($CG:$CG,ROW()))*SQRT(12))</f>
        <v>0.0200914225344335</v>
      </c>
      <c r="DC196" s="26" t="n">
        <f aca="false">IF(OR(AR196=0,CH196="",CH196=0),0,AR196*MIN(MaxScal,TgtVol/CH196))</f>
        <v>0.776760426565196</v>
      </c>
      <c r="DD196" s="26" t="n">
        <f aca="false">IF(OR(AS196=0,CI196="",CI196=0),0,AS196*MIN(MaxScal,TgtVol/CI196))</f>
        <v>0</v>
      </c>
      <c r="DE196" s="26" t="n">
        <f aca="false">IF(OR(AT196=0,CJ196="",CJ196=0),0,AT196*MIN(MaxScal,TgtVol/CJ196))</f>
        <v>0</v>
      </c>
      <c r="DF196" s="26" t="n">
        <f aca="false">IF(OR(AU196=0,CK196="",CK196=0),0,AU196*MIN(MaxScal,TgtVol/CK196))</f>
        <v>0</v>
      </c>
      <c r="DG196" s="26" t="n">
        <f aca="false">IF(OR(AV196=0,CL196="",CL196=0),0,AV196*MIN(MaxScal,TgtVol/CL196))</f>
        <v>0</v>
      </c>
      <c r="DH196" s="26" t="n">
        <f aca="false">IF(OR(AW196=0,CM196="",CM196=0),0,AW196*MIN(MaxScal,TgtVol/CM196))</f>
        <v>0</v>
      </c>
      <c r="DI196" s="26" t="n">
        <f aca="false">IF(OR(AX196=0,CN196="",CN196=0),0,AX196*MIN(MaxScal,TgtVol/CN196))</f>
        <v>0</v>
      </c>
      <c r="DJ196" s="26" t="n">
        <f aca="false">IF(OR(AY196=0,CO196="",CO196=0),0,AY196*MIN(MaxScal,TgtVol/CO196))</f>
        <v>0</v>
      </c>
      <c r="DK196" s="26" t="n">
        <f aca="false">IF(OR(AZ196=0,CP196="",CP196=0),0,AZ196*MIN(MaxScal,TgtVol/CP196))</f>
        <v>0</v>
      </c>
      <c r="DL196" s="26" t="n">
        <f aca="false">IF(OR(BA196=0,CQ196="",CQ196=0),0,BA196*MIN(MaxScal,TgtVol/CQ196))</f>
        <v>0</v>
      </c>
      <c r="DM196" s="26" t="n">
        <f aca="false">IF(OR(BB196=0,CR196="",CR196=0),0,BB196*MIN(MaxScal,TgtVol/CR196))</f>
        <v>0</v>
      </c>
      <c r="DN196" s="26" t="n">
        <f aca="false">IF(OR(BC196=0,CS196="",CS196=0),0,BC196*MIN(MaxScal,TgtVol/CS196))</f>
        <v>0</v>
      </c>
      <c r="DO196" s="26" t="n">
        <f aca="false">IF(OR(BD196=0,CT196="",CT196=0),0,BD196*MIN(MaxScal,TgtVol/CT196))</f>
        <v>0</v>
      </c>
      <c r="DP196" s="26" t="n">
        <f aca="false">IF(OR(BE196=0,CU196="",CU196=0),0,BE196*MIN(MaxScal,TgtVol/CU196))</f>
        <v>0</v>
      </c>
      <c r="DQ196" s="26" t="n">
        <f aca="false">IF(OR(BF196=0,CV196="",CV196=0),0,BF196*MIN(MaxScal,TgtVol/CV196))</f>
        <v>0</v>
      </c>
      <c r="DR196" s="26" t="n">
        <f aca="false">IF(OR(BG196=0,CW196="",CW196=0),0,BG196*MIN(MaxScal,TgtVol/CW196))</f>
        <v>0</v>
      </c>
      <c r="DS196" s="26" t="n">
        <f aca="false">IF(OR(BH196=0,CX196="",CX196=0),0,BH196*MIN(MaxScal,TgtVol/CX196))</f>
        <v>0</v>
      </c>
      <c r="DT196" s="26" t="n">
        <f aca="false">IF(OR(BI196=0,CY196="",CY196=0),0,BI196*MIN(MaxScal,TgtVol/CY196))</f>
        <v>0</v>
      </c>
      <c r="DU196" s="26" t="n">
        <f aca="false">IF(OR(BJ196=0,CZ196="",CZ196=0),0,BJ196*MIN(MaxScal,TgtVol/CZ196))</f>
        <v>0</v>
      </c>
      <c r="DV196" s="26" t="n">
        <f aca="false">IF(OR(BK196=0,DA196="",DA196=0),0,BK196*MIN(MaxScal,TgtVol/DA196))</f>
        <v>0</v>
      </c>
      <c r="DW196" s="26" t="n">
        <f aca="false">IF(OR(BL196=0,DB196="",DB196=0),0,BL196*MIN(MaxScal,TgtVol/DB196))</f>
        <v>0</v>
      </c>
      <c r="DX196" s="28" t="n">
        <f aca="false">IFERROR(DC195*BM196,"")</f>
        <v>-0</v>
      </c>
      <c r="DY196" s="28" t="n">
        <f aca="false">IFERROR(DD195*BN196,"")</f>
        <v>0</v>
      </c>
      <c r="DZ196" s="28" t="n">
        <f aca="false">IFERROR(DE195*BO196,"")</f>
        <v>-0</v>
      </c>
      <c r="EA196" s="28" t="n">
        <f aca="false">IFERROR(DF195*BP196,"")</f>
        <v>0</v>
      </c>
      <c r="EB196" s="28" t="n">
        <f aca="false">IFERROR(DG195*BQ196,"")</f>
        <v>-0</v>
      </c>
      <c r="EC196" s="28" t="n">
        <f aca="false">IFERROR(DH195*BR196,"")</f>
        <v>-0</v>
      </c>
      <c r="ED196" s="28" t="n">
        <f aca="false">IFERROR(DI195*BS196,"")</f>
        <v>-0</v>
      </c>
      <c r="EE196" s="28" t="n">
        <f aca="false">IFERROR(DJ195*BT196,"")</f>
        <v>-0</v>
      </c>
      <c r="EF196" s="28" t="n">
        <f aca="false">IFERROR(DK195*BU196,"")</f>
        <v>-0</v>
      </c>
      <c r="EG196" s="28" t="n">
        <f aca="false">IFERROR(DL195*BV196,"")</f>
        <v>0</v>
      </c>
      <c r="EH196" s="28" t="n">
        <f aca="false">IFERROR(DM195*BW196,"")</f>
        <v>0</v>
      </c>
      <c r="EI196" s="28" t="n">
        <f aca="false">IFERROR(DN195*BX196,"")</f>
        <v>0</v>
      </c>
      <c r="EJ196" s="28" t="n">
        <f aca="false">IFERROR(DO195*BY196,"")</f>
        <v>0</v>
      </c>
      <c r="EK196" s="28" t="n">
        <f aca="false">IFERROR(DP195*BZ196,"")</f>
        <v>-0</v>
      </c>
      <c r="EL196" s="28" t="n">
        <f aca="false">IFERROR(DQ195*CA196,"")</f>
        <v>-0</v>
      </c>
      <c r="EM196" s="28" t="n">
        <f aca="false">IFERROR(DR195*CB196,"")</f>
        <v>0</v>
      </c>
      <c r="EN196" s="28" t="n">
        <f aca="false">IFERROR(DS195*CC196,"")</f>
        <v>0</v>
      </c>
      <c r="EO196" s="28" t="n">
        <f aca="false">IFERROR(DT195*CD196,"")</f>
        <v>0</v>
      </c>
      <c r="EP196" s="28" t="n">
        <f aca="false">IFERROR(DU195*CE196,"")</f>
        <v>0</v>
      </c>
      <c r="EQ196" s="28" t="n">
        <f aca="false">IFERROR(DV195*CF196,"")</f>
        <v>0</v>
      </c>
      <c r="ER196" s="28" t="n">
        <f aca="false">IFERROR(DW195*CG196,"")</f>
        <v>0</v>
      </c>
      <c r="ES196" s="28" t="n">
        <f aca="false">IF(ROW()=4,"",SUM(DX196:ER196))</f>
        <v>0</v>
      </c>
      <c r="ET196" s="29" t="n">
        <f aca="false">COUNTIF(AR196:BL196,"&gt;0")</f>
        <v>1</v>
      </c>
    </row>
    <row r="197" customFormat="false" ht="15" hidden="false" customHeight="false" outlineLevel="0" collapsed="false">
      <c r="A197" s="19" t="n">
        <v>43890</v>
      </c>
      <c r="B197" s="23" t="n">
        <f aca="false">ABS(Rates_Data!AD197-Rates_Data!AE197)</f>
        <v>0.974154639175258</v>
      </c>
      <c r="C197" s="23" t="n">
        <f aca="false">ABS(Rates_Data!AD197-Rates_Data!AF197)</f>
        <v>0.0546340206185571</v>
      </c>
      <c r="D197" s="23" t="n">
        <f aca="false">ABS(Rates_Data!AD197-Rates_Data!AG197)</f>
        <v>0.0267525773195873</v>
      </c>
      <c r="E197" s="23" t="n">
        <f aca="false">ABS(Rates_Data!AD197-Rates_Data!AH197)</f>
        <v>0.433335051546391</v>
      </c>
      <c r="F197" s="23" t="n">
        <f aca="false">ABS(Rates_Data!AD197-Rates_Data!AI197)</f>
        <v>0.590092783505155</v>
      </c>
      <c r="G197" s="23" t="n">
        <f aca="false">ABS(Rates_Data!AD197-Rates_Data!AJ197)</f>
        <v>1.05736597938144</v>
      </c>
      <c r="H197" s="23" t="n">
        <f aca="false">ABS(Rates_Data!AE197-Rates_Data!AF197)</f>
        <v>0.919520618556701</v>
      </c>
      <c r="I197" s="23" t="n">
        <f aca="false">ABS(Rates_Data!AE197-Rates_Data!AG197)</f>
        <v>1.00090721649485</v>
      </c>
      <c r="J197" s="23" t="n">
        <f aca="false">ABS(Rates_Data!AE197-Rates_Data!AH197)</f>
        <v>1.40748969072165</v>
      </c>
      <c r="K197" s="23" t="n">
        <f aca="false">ABS(Rates_Data!AE197-Rates_Data!AI197)</f>
        <v>0.384061855670103</v>
      </c>
      <c r="L197" s="23" t="n">
        <f aca="false">ABS(Rates_Data!AE197-Rates_Data!AJ197)</f>
        <v>0.0832113402061854</v>
      </c>
      <c r="M197" s="23" t="n">
        <f aca="false">ABS(Rates_Data!AF197-Rates_Data!AG197)</f>
        <v>0.0813865979381444</v>
      </c>
      <c r="N197" s="23" t="n">
        <f aca="false">ABS(Rates_Data!AF197-Rates_Data!AH197)</f>
        <v>0.487969072164948</v>
      </c>
      <c r="O197" s="23" t="n">
        <f aca="false">ABS(Rates_Data!AF197-Rates_Data!AI197)</f>
        <v>0.535458762886598</v>
      </c>
      <c r="P197" s="23" t="n">
        <f aca="false">ABS(Rates_Data!AF197-Rates_Data!AJ197)</f>
        <v>1.00273195876289</v>
      </c>
      <c r="Q197" s="23" t="n">
        <f aca="false">ABS(Rates_Data!AG197-Rates_Data!AH197)</f>
        <v>0.406582474226804</v>
      </c>
      <c r="R197" s="23" t="n">
        <f aca="false">ABS(Rates_Data!AG197-Rates_Data!AI197)</f>
        <v>0.616845360824742</v>
      </c>
      <c r="S197" s="23" t="n">
        <f aca="false">ABS(Rates_Data!AG197-Rates_Data!AJ197)</f>
        <v>1.08411855670103</v>
      </c>
      <c r="T197" s="23" t="n">
        <f aca="false">ABS(Rates_Data!AH197-Rates_Data!AI197)</f>
        <v>1.02342783505155</v>
      </c>
      <c r="U197" s="23" t="n">
        <f aca="false">ABS(Rates_Data!AH197-Rates_Data!AJ197)</f>
        <v>1.49070103092783</v>
      </c>
      <c r="V197" s="23" t="n">
        <f aca="false">ABS(Rates_Data!AI197-Rates_Data!AJ197)</f>
        <v>0.467273195876289</v>
      </c>
      <c r="W197" s="26" t="n">
        <f aca="false">IF(ROW()&lt;4+MinObs-1,"",IFERROR((B197-AVERAGE(B$4:B197))/STDEV(B$4:B197),""))</f>
        <v>1.88417066176495</v>
      </c>
      <c r="X197" s="26" t="n">
        <f aca="false">IF(ROW()&lt;4+MinObs-1,"",IFERROR((C197-AVERAGE(C$4:C197))/STDEV(C$4:C197),""))</f>
        <v>-1.01084040209181</v>
      </c>
      <c r="Y197" s="26" t="n">
        <f aca="false">IF(ROW()&lt;4+MinObs-1,"",IFERROR((D197-AVERAGE(D$4:D197))/STDEV(D$4:D197),""))</f>
        <v>-1.11280348815825</v>
      </c>
      <c r="Z197" s="26" t="n">
        <f aca="false">IF(ROW()&lt;4+MinObs-1,"",IFERROR((E197-AVERAGE(E$4:E197))/STDEV(E$4:E197),""))</f>
        <v>-0.470050055447982</v>
      </c>
      <c r="AA197" s="26" t="n">
        <f aca="false">IF(ROW()&lt;4+MinObs-1,"",IFERROR((F197-AVERAGE(F$4:F197))/STDEV(F$4:F197),""))</f>
        <v>0.142949626232253</v>
      </c>
      <c r="AB197" s="26" t="n">
        <f aca="false">IF(ROW()&lt;4+MinObs-1,"",IFERROR((G197-AVERAGE(G$4:G197))/STDEV(G$4:G197),""))</f>
        <v>1.68342599437915</v>
      </c>
      <c r="AC197" s="26" t="n">
        <f aca="false">IF(ROW()&lt;4+MinObs-1,"",IFERROR((H197-AVERAGE(H$4:H197))/STDEV(H$4:H197),""))</f>
        <v>1.89811536933912</v>
      </c>
      <c r="AD197" s="26" t="n">
        <f aca="false">IF(ROW()&lt;4+MinObs-1,"",IFERROR((I197-AVERAGE(I$4:I197))/STDEV(I$4:I197),""))</f>
        <v>1.40478613428058</v>
      </c>
      <c r="AE197" s="26" t="n">
        <f aca="false">IF(ROW()&lt;4+MinObs-1,"",IFERROR((J197-AVERAGE(J$4:J197))/STDEV(J$4:J197),""))</f>
        <v>2.58832256512152</v>
      </c>
      <c r="AF197" s="26" t="n">
        <f aca="false">IF(ROW()&lt;4+MinObs-1,"",IFERROR((K197-AVERAGE(K$4:K197))/STDEV(K$4:K197),""))</f>
        <v>-0.136928267234433</v>
      </c>
      <c r="AG197" s="26" t="n">
        <f aca="false">IF(ROW()&lt;4+MinObs-1,"",IFERROR((L197-AVERAGE(L$4:L197))/STDEV(L$4:L197),""))</f>
        <v>-1.07987394921242</v>
      </c>
      <c r="AH197" s="26" t="n">
        <f aca="false">IF(ROW()&lt;4+MinObs-1,"",IFERROR((M197-AVERAGE(M$4:M197))/STDEV(M$4:M197),""))</f>
        <v>-0.873186576029091</v>
      </c>
      <c r="AI197" s="26" t="n">
        <f aca="false">IF(ROW()&lt;4+MinObs-1,"",IFERROR((N197-AVERAGE(N$4:N197))/STDEV(N$4:N197),""))</f>
        <v>0.0297830356519398</v>
      </c>
      <c r="AJ197" s="26" t="n">
        <f aca="false">IF(ROW()&lt;4+MinObs-1,"",IFERROR((O197-AVERAGE(O$4:O197))/STDEV(O$4:O197),""))</f>
        <v>0.200589091536439</v>
      </c>
      <c r="AK197" s="26" t="n">
        <f aca="false">IF(ROW()&lt;4+MinObs-1,"",IFERROR((P197-AVERAGE(P$4:P197))/STDEV(P$4:P197),""))</f>
        <v>0.947590906921062</v>
      </c>
      <c r="AL197" s="26" t="n">
        <f aca="false">IF(ROW()&lt;4+MinObs-1,"",IFERROR((Q197-AVERAGE(Q$4:Q197))/STDEV(Q$4:Q197),""))</f>
        <v>-0.0379119257169428</v>
      </c>
      <c r="AM197" s="26" t="n">
        <f aca="false">IF(ROW()&lt;4+MinObs-1,"",IFERROR((R197-AVERAGE(R$4:R197))/STDEV(R$4:R197),""))</f>
        <v>0.358057296872894</v>
      </c>
      <c r="AN197" s="26" t="n">
        <f aca="false">IF(ROW()&lt;4+MinObs-1,"",IFERROR((S197-AVERAGE(S$4:S197))/STDEV(S$4:S197),""))</f>
        <v>0.572276864925471</v>
      </c>
      <c r="AO197" s="26" t="n">
        <f aca="false">IF(ROW()&lt;4+MinObs-1,"",IFERROR((T197-AVERAGE(T$4:T197))/STDEV(T$4:T197),""))</f>
        <v>1.02333626674728</v>
      </c>
      <c r="AP197" s="26" t="n">
        <f aca="false">IF(ROW()&lt;4+MinObs-1,"",IFERROR((U197-AVERAGE(U$4:U197))/STDEV(U$4:U197),""))</f>
        <v>1.43190146668745</v>
      </c>
      <c r="AQ197" s="26" t="n">
        <f aca="false">IF(ROW()&lt;4+MinObs-1,"",IFERROR((V197-AVERAGE(V$4:V197))/STDEV(V$4:V197),""))</f>
        <v>-0.342721557535962</v>
      </c>
      <c r="AR197" s="26" t="n">
        <f aca="false">IF(W197="",0,IF(W197&gt;=z4,w4,IF(W197&gt;=z3,w3,IF(W197&gt;=zEntry,w2,IF(AND(W197&gt;=ExitZ,AR196&gt;0),w2,0)))))</f>
        <v>0</v>
      </c>
      <c r="AS197" s="26" t="n">
        <f aca="false">IF(X197="",0,IF(X197&gt;=z4,w4,IF(X197&gt;=z3,w3,IF(X197&gt;=zEntry,w2,IF(AND(X197&gt;=ExitZ,AS196&gt;0),w2,0)))))</f>
        <v>0</v>
      </c>
      <c r="AT197" s="26" t="n">
        <f aca="false">IF(Y197="",0,IF(Y197&gt;=z4,w4,IF(Y197&gt;=z3,w3,IF(Y197&gt;=zEntry,w2,IF(AND(Y197&gt;=ExitZ,AT196&gt;0),w2,0)))))</f>
        <v>0</v>
      </c>
      <c r="AU197" s="26" t="n">
        <f aca="false">IF(Z197="",0,IF(Z197&gt;=z4,w4,IF(Z197&gt;=z3,w3,IF(Z197&gt;=zEntry,w2,IF(AND(Z197&gt;=ExitZ,AU196&gt;0),w2,0)))))</f>
        <v>0</v>
      </c>
      <c r="AV197" s="26" t="n">
        <f aca="false">IF(AA197="",0,IF(AA197&gt;=z4,w4,IF(AA197&gt;=z3,w3,IF(AA197&gt;=zEntry,w2,IF(AND(AA197&gt;=ExitZ,AV196&gt;0),w2,0)))))</f>
        <v>0</v>
      </c>
      <c r="AW197" s="26" t="n">
        <f aca="false">IF(AB197="",0,IF(AB197&gt;=z4,w4,IF(AB197&gt;=z3,w3,IF(AB197&gt;=zEntry,w2,IF(AND(AB197&gt;=ExitZ,AW196&gt;0),w2,0)))))</f>
        <v>0</v>
      </c>
      <c r="AX197" s="26" t="n">
        <f aca="false">IF(AC197="",0,IF(AC197&gt;=z4,w4,IF(AC197&gt;=z3,w3,IF(AC197&gt;=zEntry,w2,IF(AND(AC197&gt;=ExitZ,AX196&gt;0),w2,0)))))</f>
        <v>0</v>
      </c>
      <c r="AY197" s="26" t="n">
        <f aca="false">IF(AD197="",0,IF(AD197&gt;=z4,w4,IF(AD197&gt;=z3,w3,IF(AD197&gt;=zEntry,w2,IF(AND(AD197&gt;=ExitZ,AY196&gt;0),w2,0)))))</f>
        <v>0</v>
      </c>
      <c r="AZ197" s="26" t="n">
        <f aca="false">IF(AE197="",0,IF(AE197&gt;=z4,w4,IF(AE197&gt;=z3,w3,IF(AE197&gt;=zEntry,w2,IF(AND(AE197&gt;=ExitZ,AZ196&gt;0),w2,0)))))</f>
        <v>1</v>
      </c>
      <c r="BA197" s="26" t="n">
        <f aca="false">IF(AF197="",0,IF(AF197&gt;=z4,w4,IF(AF197&gt;=z3,w3,IF(AF197&gt;=zEntry,w2,IF(AND(AF197&gt;=ExitZ,BA196&gt;0),w2,0)))))</f>
        <v>0</v>
      </c>
      <c r="BB197" s="26" t="n">
        <f aca="false">IF(AG197="",0,IF(AG197&gt;=z4,w4,IF(AG197&gt;=z3,w3,IF(AG197&gt;=zEntry,w2,IF(AND(AG197&gt;=ExitZ,BB196&gt;0),w2,0)))))</f>
        <v>0</v>
      </c>
      <c r="BC197" s="26" t="n">
        <f aca="false">IF(AH197="",0,IF(AH197&gt;=z4,w4,IF(AH197&gt;=z3,w3,IF(AH197&gt;=zEntry,w2,IF(AND(AH197&gt;=ExitZ,BC196&gt;0),w2,0)))))</f>
        <v>0</v>
      </c>
      <c r="BD197" s="26" t="n">
        <f aca="false">IF(AI197="",0,IF(AI197&gt;=z4,w4,IF(AI197&gt;=z3,w3,IF(AI197&gt;=zEntry,w2,IF(AND(AI197&gt;=ExitZ,BD196&gt;0),w2,0)))))</f>
        <v>0</v>
      </c>
      <c r="BE197" s="26" t="n">
        <f aca="false">IF(AJ197="",0,IF(AJ197&gt;=z4,w4,IF(AJ197&gt;=z3,w3,IF(AJ197&gt;=zEntry,w2,IF(AND(AJ197&gt;=ExitZ,BE196&gt;0),w2,0)))))</f>
        <v>0</v>
      </c>
      <c r="BF197" s="26" t="n">
        <f aca="false">IF(AK197="",0,IF(AK197&gt;=z4,w4,IF(AK197&gt;=z3,w3,IF(AK197&gt;=zEntry,w2,IF(AND(AK197&gt;=ExitZ,BF196&gt;0),w2,0)))))</f>
        <v>0</v>
      </c>
      <c r="BG197" s="26" t="n">
        <f aca="false">IF(AL197="",0,IF(AL197&gt;=z4,w4,IF(AL197&gt;=z3,w3,IF(AL197&gt;=zEntry,w2,IF(AND(AL197&gt;=ExitZ,BG196&gt;0),w2,0)))))</f>
        <v>0</v>
      </c>
      <c r="BH197" s="26" t="n">
        <f aca="false">IF(AM197="",0,IF(AM197&gt;=z4,w4,IF(AM197&gt;=z3,w3,IF(AM197&gt;=zEntry,w2,IF(AND(AM197&gt;=ExitZ,BH196&gt;0),w2,0)))))</f>
        <v>0</v>
      </c>
      <c r="BI197" s="26" t="n">
        <f aca="false">IF(AN197="",0,IF(AN197&gt;=z4,w4,IF(AN197&gt;=z3,w3,IF(AN197&gt;=zEntry,w2,IF(AND(AN197&gt;=ExitZ,BI196&gt;0),w2,0)))))</f>
        <v>0</v>
      </c>
      <c r="BJ197" s="26" t="n">
        <f aca="false">IF(AO197="",0,IF(AO197&gt;=z4,w4,IF(AO197&gt;=z3,w3,IF(AO197&gt;=zEntry,w2,IF(AND(AO197&gt;=ExitZ,BJ196&gt;0),w2,0)))))</f>
        <v>0</v>
      </c>
      <c r="BK197" s="26" t="n">
        <f aca="false">IF(AP197="",0,IF(AP197&gt;=z4,w4,IF(AP197&gt;=z3,w3,IF(AP197&gt;=zEntry,w2,IF(AND(AP197&gt;=ExitZ,BK196&gt;0),w2,0)))))</f>
        <v>0</v>
      </c>
      <c r="BL197" s="26" t="n">
        <f aca="false">IF(AQ197="",0,IF(AQ197&gt;=z4,w4,IF(AQ197&gt;=z3,w3,IF(AQ197&gt;=zEntry,w2,IF(AND(AQ197&gt;=ExitZ,BL196&gt;0),w2,0)))))</f>
        <v>0</v>
      </c>
      <c r="BM197" s="23" t="n">
        <f aca="false">IF(Rates_Data!AD196&gt;=Rates_Data!AE196,Rates_Data!AK197-Rates_Data!AL197,Rates_Data!AL197-Rates_Data!AK197)</f>
        <v>0.002128</v>
      </c>
      <c r="BN197" s="23" t="n">
        <f aca="false">IF(Rates_Data!AD196&gt;=Rates_Data!AF196,Rates_Data!AK197-Rates_Data!AM197,Rates_Data!AM197-Rates_Data!AK197)</f>
        <v>0.008436</v>
      </c>
      <c r="BO197" s="23" t="n">
        <f aca="false">IF(Rates_Data!AD196&gt;=Rates_Data!AG196,Rates_Data!AK197-Rates_Data!AN197,Rates_Data!AN197-Rates_Data!AK197)</f>
        <v>0.010298</v>
      </c>
      <c r="BP197" s="23" t="n">
        <f aca="false">IF(Rates_Data!AD196&gt;=Rates_Data!AH196,Rates_Data!AK197-Rates_Data!AO197,Rates_Data!AO197-Rates_Data!AK197)</f>
        <v>-0.009804</v>
      </c>
      <c r="BQ197" s="23" t="n">
        <f aca="false">IF(Rates_Data!AD196&gt;=Rates_Data!AI196,Rates_Data!AK197-Rates_Data!AP197,Rates_Data!AP197-Rates_Data!AK197)</f>
        <v>0.014421</v>
      </c>
      <c r="BR197" s="23" t="n">
        <f aca="false">IF(Rates_Data!AD196&gt;=Rates_Data!AJ196,Rates_Data!AK197-Rates_Data!AQ197,Rates_Data!AQ197-Rates_Data!AK197)</f>
        <v>0.002508</v>
      </c>
      <c r="BS197" s="23" t="n">
        <f aca="false">IF(Rates_Data!AE196&gt;=Rates_Data!AF196,Rates_Data!AL197-Rates_Data!AM197,Rates_Data!AM197-Rates_Data!AL197)</f>
        <v>-0.006308</v>
      </c>
      <c r="BT197" s="23" t="n">
        <f aca="false">IF(Rates_Data!AE196&gt;=Rates_Data!AG196,Rates_Data!AL197-Rates_Data!AN197,Rates_Data!AN197-Rates_Data!AL197)</f>
        <v>-0.00817</v>
      </c>
      <c r="BU197" s="23" t="n">
        <f aca="false">IF(Rates_Data!AE196&gt;=Rates_Data!AH196,Rates_Data!AL197-Rates_Data!AO197,Rates_Data!AO197-Rates_Data!AL197)</f>
        <v>-0.007676</v>
      </c>
      <c r="BV197" s="23" t="n">
        <f aca="false">IF(Rates_Data!AE196&gt;=Rates_Data!AI196,Rates_Data!AL197-Rates_Data!AP197,Rates_Data!AP197-Rates_Data!AL197)</f>
        <v>-0.012293</v>
      </c>
      <c r="BW197" s="23" t="n">
        <f aca="false">IF(Rates_Data!AE196&gt;=Rates_Data!AJ196,Rates_Data!AL197-Rates_Data!AQ197,Rates_Data!AQ197-Rates_Data!AL197)</f>
        <v>0.000380000000000005</v>
      </c>
      <c r="BX197" s="23" t="n">
        <f aca="false">IF(Rates_Data!AF196&gt;=Rates_Data!AG196,Rates_Data!AM197-Rates_Data!AN197,Rates_Data!AN197-Rates_Data!AM197)</f>
        <v>-0.001862</v>
      </c>
      <c r="BY197" s="23" t="n">
        <f aca="false">IF(Rates_Data!AF196&gt;=Rates_Data!AH196,Rates_Data!AM197-Rates_Data!AO197,Rates_Data!AO197-Rates_Data!AM197)</f>
        <v>-0.001368</v>
      </c>
      <c r="BZ197" s="23" t="n">
        <f aca="false">IF(Rates_Data!AF196&gt;=Rates_Data!AI196,Rates_Data!AM197-Rates_Data!AP197,Rates_Data!AP197-Rates_Data!AM197)</f>
        <v>0.005985</v>
      </c>
      <c r="CA197" s="23" t="n">
        <f aca="false">IF(Rates_Data!AF196&gt;=Rates_Data!AJ196,Rates_Data!AM197-Rates_Data!AQ197,Rates_Data!AQ197-Rates_Data!AM197)</f>
        <v>-0.005928</v>
      </c>
      <c r="CB197" s="23" t="n">
        <f aca="false">IF(Rates_Data!AG196&gt;=Rates_Data!AH196,Rates_Data!AN197-Rates_Data!AO197,Rates_Data!AO197-Rates_Data!AN197)</f>
        <v>0.000493999999999996</v>
      </c>
      <c r="CC197" s="23" t="n">
        <f aca="false">IF(Rates_Data!AG196&gt;=Rates_Data!AI196,Rates_Data!AN197-Rates_Data!AP197,Rates_Data!AP197-Rates_Data!AN197)</f>
        <v>0.004123</v>
      </c>
      <c r="CD197" s="23" t="n">
        <f aca="false">IF(Rates_Data!AG196&gt;=Rates_Data!AJ196,Rates_Data!AN197-Rates_Data!AQ197,Rates_Data!AQ197-Rates_Data!AN197)</f>
        <v>-0.00778999999999999</v>
      </c>
      <c r="CE197" s="23" t="n">
        <f aca="false">IF(Rates_Data!AH196&gt;=Rates_Data!AI196,Rates_Data!AO197-Rates_Data!AP197,Rates_Data!AP197-Rates_Data!AO197)</f>
        <v>0.004617</v>
      </c>
      <c r="CF197" s="23" t="n">
        <f aca="false">IF(Rates_Data!AH196&gt;=Rates_Data!AJ196,Rates_Data!AO197-Rates_Data!AQ197,Rates_Data!AQ197-Rates_Data!AO197)</f>
        <v>-0.007296</v>
      </c>
      <c r="CG197" s="23" t="n">
        <f aca="false">IF(Rates_Data!AI196&gt;=Rates_Data!AJ196,Rates_Data!AP197-Rates_Data!AQ197,Rates_Data!AQ197-Rates_Data!AP197)</f>
        <v>-0.011913</v>
      </c>
      <c r="CH197" s="27" t="n">
        <f aca="false">IF(ROW()&lt;4+VolLB,"",STDEV(INDEX($BM:$BM,ROW()-VolLB+1):INDEX($BM:$BM,ROW()))*SQRT(12))</f>
        <v>0.0256530084584914</v>
      </c>
      <c r="CI197" s="27" t="n">
        <f aca="false">IF(ROW()&lt;4+VolLB,"",STDEV(INDEX($BN:$BN,ROW()-VolLB+1):INDEX($BN:$BN,ROW()))*SQRT(12))</f>
        <v>0.0226094616222417</v>
      </c>
      <c r="CJ197" s="27" t="n">
        <f aca="false">IF(ROW()&lt;4+VolLB,"",STDEV(INDEX($BO:$BO,ROW()-VolLB+1):INDEX($BO:$BO,ROW()))*SQRT(12))</f>
        <v>0.0207030721003062</v>
      </c>
      <c r="CK197" s="27" t="n">
        <f aca="false">IF(ROW()&lt;4+VolLB,"",STDEV(INDEX($BP:$BP,ROW()-VolLB+1):INDEX($BP:$BP,ROW()))*SQRT(12))</f>
        <v>0.0225171126153717</v>
      </c>
      <c r="CL197" s="27" t="n">
        <f aca="false">IF(ROW()&lt;4+VolLB,"",STDEV(INDEX($BQ:$BQ,ROW()-VolLB+1):INDEX($BQ:$BQ,ROW()))*SQRT(12))</f>
        <v>0.0270563925901159</v>
      </c>
      <c r="CM197" s="27" t="n">
        <f aca="false">IF(ROW()&lt;4+VolLB,"",STDEV(INDEX($BR:$BR,ROW()-VolLB+1):INDEX($BR:$BR,ROW()))*SQRT(12))</f>
        <v>0.0228766603013389</v>
      </c>
      <c r="CN197" s="27" t="n">
        <f aca="false">IF(ROW()&lt;4+VolLB,"",STDEV(INDEX($BS:$BS,ROW()-VolLB+1):INDEX($BS:$BS,ROW()))*SQRT(12))</f>
        <v>0.0234212847004396</v>
      </c>
      <c r="CO197" s="27" t="n">
        <f aca="false">IF(ROW()&lt;4+VolLB,"",STDEV(INDEX($BT:$BT,ROW()-VolLB+1):INDEX($BT:$BT,ROW()))*SQRT(12))</f>
        <v>0.0213300226050826</v>
      </c>
      <c r="CP197" s="27" t="n">
        <f aca="false">IF(ROW()&lt;4+VolLB,"",STDEV(INDEX($BU:$BU,ROW()-VolLB+1):INDEX($BU:$BU,ROW()))*SQRT(12))</f>
        <v>0.0220919862100437</v>
      </c>
      <c r="CQ197" s="27" t="n">
        <f aca="false">IF(ROW()&lt;4+VolLB,"",STDEV(INDEX($BV:$BV,ROW()-VolLB+1):INDEX($BV:$BV,ROW()))*SQRT(12))</f>
        <v>0.0193835785351563</v>
      </c>
      <c r="CR197" s="27" t="n">
        <f aca="false">IF(ROW()&lt;4+VolLB,"",STDEV(INDEX($BW:$BW,ROW()-VolLB+1):INDEX($BW:$BW,ROW()))*SQRT(12))</f>
        <v>0.0208365838629126</v>
      </c>
      <c r="CS197" s="27" t="n">
        <f aca="false">IF(ROW()&lt;4+VolLB,"",STDEV(INDEX($BX:$BX,ROW()-VolLB+1):INDEX($BX:$BX,ROW()))*SQRT(12))</f>
        <v>0.0193565936899081</v>
      </c>
      <c r="CT197" s="27" t="n">
        <f aca="false">IF(ROW()&lt;4+VolLB,"",STDEV(INDEX($BY:$BY,ROW()-VolLB+1):INDEX($BY:$BY,ROW()))*SQRT(12))</f>
        <v>0.0219204420660585</v>
      </c>
      <c r="CU197" s="27" t="n">
        <f aca="false">IF(ROW()&lt;4+VolLB,"",STDEV(INDEX($BZ:$BZ,ROW()-VolLB+1):INDEX($BZ:$BZ,ROW()))*SQRT(12))</f>
        <v>0.0209809500370489</v>
      </c>
      <c r="CV197" s="27" t="n">
        <f aca="false">IF(ROW()&lt;4+VolLB,"",STDEV(INDEX($CA:$CA,ROW()-VolLB+1):INDEX($CA:$CA,ROW()))*SQRT(12))</f>
        <v>0.0242113688895271</v>
      </c>
      <c r="CW197" s="27" t="n">
        <f aca="false">IF(ROW()&lt;4+VolLB,"",STDEV(INDEX($CB:$CB,ROW()-VolLB+1):INDEX($CB:$CB,ROW()))*SQRT(12))</f>
        <v>0.0182749930652062</v>
      </c>
      <c r="CX197" s="27" t="n">
        <f aca="false">IF(ROW()&lt;4+VolLB,"",STDEV(INDEX($CC:$CC,ROW()-VolLB+1):INDEX($CC:$CC,ROW()))*SQRT(12))</f>
        <v>0.0192730012637961</v>
      </c>
      <c r="CY197" s="27" t="n">
        <f aca="false">IF(ROW()&lt;4+VolLB,"",STDEV(INDEX($CD:$CD,ROW()-VolLB+1):INDEX($CD:$CD,ROW()))*SQRT(12))</f>
        <v>0.0181761466260434</v>
      </c>
      <c r="CZ197" s="27" t="n">
        <f aca="false">IF(ROW()&lt;4+VolLB,"",STDEV(INDEX($CE:$CE,ROW()-VolLB+1):INDEX($CE:$CE,ROW()))*SQRT(12))</f>
        <v>0.0233541766834522</v>
      </c>
      <c r="DA197" s="27" t="n">
        <f aca="false">IF(ROW()&lt;4+VolLB,"",STDEV(INDEX($CF:$CF,ROW()-VolLB+1):INDEX($CF:$CF,ROW()))*SQRT(12))</f>
        <v>0.0172548841358862</v>
      </c>
      <c r="DB197" s="27" t="n">
        <f aca="false">IF(ROW()&lt;4+VolLB,"",STDEV(INDEX($CG:$CG,ROW()-VolLB+1):INDEX($CG:$CG,ROW()))*SQRT(12))</f>
        <v>0.0212605972598989</v>
      </c>
      <c r="DC197" s="26" t="n">
        <f aca="false">IF(OR(AR197=0,CH197="",CH197=0),0,AR197*MIN(MaxScal,TgtVol/CH197))</f>
        <v>0</v>
      </c>
      <c r="DD197" s="26" t="n">
        <f aca="false">IF(OR(AS197=0,CI197="",CI197=0),0,AS197*MIN(MaxScal,TgtVol/CI197))</f>
        <v>0</v>
      </c>
      <c r="DE197" s="26" t="n">
        <f aca="false">IF(OR(AT197=0,CJ197="",CJ197=0),0,AT197*MIN(MaxScal,TgtVol/CJ197))</f>
        <v>0</v>
      </c>
      <c r="DF197" s="26" t="n">
        <f aca="false">IF(OR(AU197=0,CK197="",CK197=0),0,AU197*MIN(MaxScal,TgtVol/CK197))</f>
        <v>0</v>
      </c>
      <c r="DG197" s="26" t="n">
        <f aca="false">IF(OR(AV197=0,CL197="",CL197=0),0,AV197*MIN(MaxScal,TgtVol/CL197))</f>
        <v>0</v>
      </c>
      <c r="DH197" s="26" t="n">
        <f aca="false">IF(OR(AW197=0,CM197="",CM197=0),0,AW197*MIN(MaxScal,TgtVol/CM197))</f>
        <v>0</v>
      </c>
      <c r="DI197" s="26" t="n">
        <f aca="false">IF(OR(AX197=0,CN197="",CN197=0),0,AX197*MIN(MaxScal,TgtVol/CN197))</f>
        <v>0</v>
      </c>
      <c r="DJ197" s="26" t="n">
        <f aca="false">IF(OR(AY197=0,CO197="",CO197=0),0,AY197*MIN(MaxScal,TgtVol/CO197))</f>
        <v>0</v>
      </c>
      <c r="DK197" s="26" t="n">
        <f aca="false">IF(OR(AZ197=0,CP197="",CP197=0),0,AZ197*MIN(MaxScal,TgtVol/CP197))</f>
        <v>0.905305652911705</v>
      </c>
      <c r="DL197" s="26" t="n">
        <f aca="false">IF(OR(BA197=0,CQ197="",CQ197=0),0,BA197*MIN(MaxScal,TgtVol/CQ197))</f>
        <v>0</v>
      </c>
      <c r="DM197" s="26" t="n">
        <f aca="false">IF(OR(BB197=0,CR197="",CR197=0),0,BB197*MIN(MaxScal,TgtVol/CR197))</f>
        <v>0</v>
      </c>
      <c r="DN197" s="26" t="n">
        <f aca="false">IF(OR(BC197=0,CS197="",CS197=0),0,BC197*MIN(MaxScal,TgtVol/CS197))</f>
        <v>0</v>
      </c>
      <c r="DO197" s="26" t="n">
        <f aca="false">IF(OR(BD197=0,CT197="",CT197=0),0,BD197*MIN(MaxScal,TgtVol/CT197))</f>
        <v>0</v>
      </c>
      <c r="DP197" s="26" t="n">
        <f aca="false">IF(OR(BE197=0,CU197="",CU197=0),0,BE197*MIN(MaxScal,TgtVol/CU197))</f>
        <v>0</v>
      </c>
      <c r="DQ197" s="26" t="n">
        <f aca="false">IF(OR(BF197=0,CV197="",CV197=0),0,BF197*MIN(MaxScal,TgtVol/CV197))</f>
        <v>0</v>
      </c>
      <c r="DR197" s="26" t="n">
        <f aca="false">IF(OR(BG197=0,CW197="",CW197=0),0,BG197*MIN(MaxScal,TgtVol/CW197))</f>
        <v>0</v>
      </c>
      <c r="DS197" s="26" t="n">
        <f aca="false">IF(OR(BH197=0,CX197="",CX197=0),0,BH197*MIN(MaxScal,TgtVol/CX197))</f>
        <v>0</v>
      </c>
      <c r="DT197" s="26" t="n">
        <f aca="false">IF(OR(BI197=0,CY197="",CY197=0),0,BI197*MIN(MaxScal,TgtVol/CY197))</f>
        <v>0</v>
      </c>
      <c r="DU197" s="26" t="n">
        <f aca="false">IF(OR(BJ197=0,CZ197="",CZ197=0),0,BJ197*MIN(MaxScal,TgtVol/CZ197))</f>
        <v>0</v>
      </c>
      <c r="DV197" s="26" t="n">
        <f aca="false">IF(OR(BK197=0,DA197="",DA197=0),0,BK197*MIN(MaxScal,TgtVol/DA197))</f>
        <v>0</v>
      </c>
      <c r="DW197" s="26" t="n">
        <f aca="false">IF(OR(BL197=0,DB197="",DB197=0),0,BL197*MIN(MaxScal,TgtVol/DB197))</f>
        <v>0</v>
      </c>
      <c r="DX197" s="28" t="n">
        <f aca="false">IFERROR(DC196*BM197,"")</f>
        <v>0.00165294618773073</v>
      </c>
      <c r="DY197" s="28" t="n">
        <f aca="false">IFERROR(DD196*BN197,"")</f>
        <v>0</v>
      </c>
      <c r="DZ197" s="28" t="n">
        <f aca="false">IFERROR(DE196*BO197,"")</f>
        <v>0</v>
      </c>
      <c r="EA197" s="28" t="n">
        <f aca="false">IFERROR(DF196*BP197,"")</f>
        <v>-0</v>
      </c>
      <c r="EB197" s="28" t="n">
        <f aca="false">IFERROR(DG196*BQ197,"")</f>
        <v>0</v>
      </c>
      <c r="EC197" s="28" t="n">
        <f aca="false">IFERROR(DH196*BR197,"")</f>
        <v>0</v>
      </c>
      <c r="ED197" s="28" t="n">
        <f aca="false">IFERROR(DI196*BS197,"")</f>
        <v>-0</v>
      </c>
      <c r="EE197" s="28" t="n">
        <f aca="false">IFERROR(DJ196*BT197,"")</f>
        <v>-0</v>
      </c>
      <c r="EF197" s="28" t="n">
        <f aca="false">IFERROR(DK196*BU197,"")</f>
        <v>-0</v>
      </c>
      <c r="EG197" s="28" t="n">
        <f aca="false">IFERROR(DL196*BV197,"")</f>
        <v>-0</v>
      </c>
      <c r="EH197" s="28" t="n">
        <f aca="false">IFERROR(DM196*BW197,"")</f>
        <v>0</v>
      </c>
      <c r="EI197" s="28" t="n">
        <f aca="false">IFERROR(DN196*BX197,"")</f>
        <v>-0</v>
      </c>
      <c r="EJ197" s="28" t="n">
        <f aca="false">IFERROR(DO196*BY197,"")</f>
        <v>-0</v>
      </c>
      <c r="EK197" s="28" t="n">
        <f aca="false">IFERROR(DP196*BZ197,"")</f>
        <v>0</v>
      </c>
      <c r="EL197" s="28" t="n">
        <f aca="false">IFERROR(DQ196*CA197,"")</f>
        <v>-0</v>
      </c>
      <c r="EM197" s="28" t="n">
        <f aca="false">IFERROR(DR196*CB197,"")</f>
        <v>0</v>
      </c>
      <c r="EN197" s="28" t="n">
        <f aca="false">IFERROR(DS196*CC197,"")</f>
        <v>0</v>
      </c>
      <c r="EO197" s="28" t="n">
        <f aca="false">IFERROR(DT196*CD197,"")</f>
        <v>-0</v>
      </c>
      <c r="EP197" s="28" t="n">
        <f aca="false">IFERROR(DU196*CE197,"")</f>
        <v>0</v>
      </c>
      <c r="EQ197" s="28" t="n">
        <f aca="false">IFERROR(DV196*CF197,"")</f>
        <v>-0</v>
      </c>
      <c r="ER197" s="28" t="n">
        <f aca="false">IFERROR(DW196*CG197,"")</f>
        <v>-0</v>
      </c>
      <c r="ES197" s="28" t="n">
        <f aca="false">IF(ROW()=4,"",SUM(DX197:ER197))</f>
        <v>0.00165294618773073</v>
      </c>
      <c r="ET197" s="29" t="n">
        <f aca="false">COUNTIF(AR197:BL197,"&gt;0")</f>
        <v>1</v>
      </c>
    </row>
    <row r="198" customFormat="false" ht="15" hidden="false" customHeight="false" outlineLevel="0" collapsed="false">
      <c r="A198" s="19" t="n">
        <v>43921</v>
      </c>
      <c r="B198" s="23" t="n">
        <f aca="false">ABS(Rates_Data!AD198-Rates_Data!AE198)</f>
        <v>0.36825641025641</v>
      </c>
      <c r="C198" s="23" t="n">
        <f aca="false">ABS(Rates_Data!AD198-Rates_Data!AF198)</f>
        <v>0.495810256410257</v>
      </c>
      <c r="D198" s="23" t="n">
        <f aca="false">ABS(Rates_Data!AD198-Rates_Data!AG198)</f>
        <v>0.186789743589744</v>
      </c>
      <c r="E198" s="23" t="n">
        <f aca="false">ABS(Rates_Data!AD198-Rates_Data!AH198)</f>
        <v>0.70768717948718</v>
      </c>
      <c r="F198" s="23" t="n">
        <f aca="false">ABS(Rates_Data!AD198-Rates_Data!AI198)</f>
        <v>9.23076923074473E-005</v>
      </c>
      <c r="G198" s="23" t="n">
        <f aca="false">ABS(Rates_Data!AD198-Rates_Data!AJ198)</f>
        <v>0.735574358974359</v>
      </c>
      <c r="H198" s="23" t="n">
        <f aca="false">ABS(Rates_Data!AE198-Rates_Data!AF198)</f>
        <v>0.864066666666667</v>
      </c>
      <c r="I198" s="23" t="n">
        <f aca="false">ABS(Rates_Data!AE198-Rates_Data!AG198)</f>
        <v>0.555046153846154</v>
      </c>
      <c r="J198" s="23" t="n">
        <f aca="false">ABS(Rates_Data!AE198-Rates_Data!AH198)</f>
        <v>1.07594358974359</v>
      </c>
      <c r="K198" s="23" t="n">
        <f aca="false">ABS(Rates_Data!AE198-Rates_Data!AI198)</f>
        <v>0.368164102564103</v>
      </c>
      <c r="L198" s="23" t="n">
        <f aca="false">ABS(Rates_Data!AE198-Rates_Data!AJ198)</f>
        <v>0.367317948717949</v>
      </c>
      <c r="M198" s="23" t="n">
        <f aca="false">ABS(Rates_Data!AF198-Rates_Data!AG198)</f>
        <v>0.309020512820513</v>
      </c>
      <c r="N198" s="23" t="n">
        <f aca="false">ABS(Rates_Data!AF198-Rates_Data!AH198)</f>
        <v>0.211876923076923</v>
      </c>
      <c r="O198" s="23" t="n">
        <f aca="false">ABS(Rates_Data!AF198-Rates_Data!AI198)</f>
        <v>0.495902564102564</v>
      </c>
      <c r="P198" s="23" t="n">
        <f aca="false">ABS(Rates_Data!AF198-Rates_Data!AJ198)</f>
        <v>1.23138461538462</v>
      </c>
      <c r="Q198" s="23" t="n">
        <f aca="false">ABS(Rates_Data!AG198-Rates_Data!AH198)</f>
        <v>0.520897435897436</v>
      </c>
      <c r="R198" s="23" t="n">
        <f aca="false">ABS(Rates_Data!AG198-Rates_Data!AI198)</f>
        <v>0.186882051282051</v>
      </c>
      <c r="S198" s="23" t="n">
        <f aca="false">ABS(Rates_Data!AG198-Rates_Data!AJ198)</f>
        <v>0.922364102564103</v>
      </c>
      <c r="T198" s="23" t="n">
        <f aca="false">ABS(Rates_Data!AH198-Rates_Data!AI198)</f>
        <v>0.707779487179487</v>
      </c>
      <c r="U198" s="23" t="n">
        <f aca="false">ABS(Rates_Data!AH198-Rates_Data!AJ198)</f>
        <v>1.44326153846154</v>
      </c>
      <c r="V198" s="23" t="n">
        <f aca="false">ABS(Rates_Data!AI198-Rates_Data!AJ198)</f>
        <v>0.735482051282051</v>
      </c>
      <c r="W198" s="26" t="n">
        <f aca="false">IF(ROW()&lt;4+MinObs-1,"",IFERROR((B198-AVERAGE(B$4:B198))/STDEV(B$4:B198),""))</f>
        <v>-0.133022981842637</v>
      </c>
      <c r="X198" s="26" t="n">
        <f aca="false">IF(ROW()&lt;4+MinObs-1,"",IFERROR((C198-AVERAGE(C$4:C198))/STDEV(C$4:C198),""))</f>
        <v>0.205940497399189</v>
      </c>
      <c r="Y198" s="26" t="n">
        <f aca="false">IF(ROW()&lt;4+MinObs-1,"",IFERROR((D198-AVERAGE(D$4:D198))/STDEV(D$4:D198),""))</f>
        <v>-0.763284745623175</v>
      </c>
      <c r="Z198" s="26" t="n">
        <f aca="false">IF(ROW()&lt;4+MinObs-1,"",IFERROR((E198-AVERAGE(E$4:E198))/STDEV(E$4:E198),""))</f>
        <v>0.138542351722083</v>
      </c>
      <c r="AA198" s="26" t="n">
        <f aca="false">IF(ROW()&lt;4+MinObs-1,"",IFERROR((F198-AVERAGE(F$4:F198))/STDEV(F$4:F198),""))</f>
        <v>-1.35471815234068</v>
      </c>
      <c r="AB198" s="26" t="n">
        <f aca="false">IF(ROW()&lt;4+MinObs-1,"",IFERROR((G198-AVERAGE(G$4:G198))/STDEV(G$4:G198),""))</f>
        <v>0.763549211177942</v>
      </c>
      <c r="AC198" s="26" t="n">
        <f aca="false">IF(ROW()&lt;4+MinObs-1,"",IFERROR((H198-AVERAGE(H$4:H198))/STDEV(H$4:H198),""))</f>
        <v>1.68765439060426</v>
      </c>
      <c r="AD198" s="26" t="n">
        <f aca="false">IF(ROW()&lt;4+MinObs-1,"",IFERROR((I198-AVERAGE(I$4:I198))/STDEV(I$4:I198),""))</f>
        <v>0.273644655904935</v>
      </c>
      <c r="AE198" s="26" t="n">
        <f aca="false">IF(ROW()&lt;4+MinObs-1,"",IFERROR((J198-AVERAGE(J$4:J198))/STDEV(J$4:J198),""))</f>
        <v>1.6102820658683</v>
      </c>
      <c r="AF198" s="26" t="n">
        <f aca="false">IF(ROW()&lt;4+MinObs-1,"",IFERROR((K198-AVERAGE(K$4:K198))/STDEV(K$4:K198),""))</f>
        <v>-0.17884496226653</v>
      </c>
      <c r="AG198" s="26" t="n">
        <f aca="false">IF(ROW()&lt;4+MinObs-1,"",IFERROR((L198-AVERAGE(L$4:L198))/STDEV(L$4:L198),""))</f>
        <v>-0.466595064697281</v>
      </c>
      <c r="AH198" s="26" t="n">
        <f aca="false">IF(ROW()&lt;4+MinObs-1,"",IFERROR((M198-AVERAGE(M$4:M198))/STDEV(M$4:M198),""))</f>
        <v>-0.312555592525884</v>
      </c>
      <c r="AI198" s="26" t="n">
        <f aca="false">IF(ROW()&lt;4+MinObs-1,"",IFERROR((N198-AVERAGE(N$4:N198))/STDEV(N$4:N198),""))</f>
        <v>-0.738097927781025</v>
      </c>
      <c r="AJ198" s="26" t="n">
        <f aca="false">IF(ROW()&lt;4+MinObs-1,"",IFERROR((O198-AVERAGE(O$4:O198))/STDEV(O$4:O198),""))</f>
        <v>0.0864410818713112</v>
      </c>
      <c r="AK198" s="26" t="n">
        <f aca="false">IF(ROW()&lt;4+MinObs-1,"",IFERROR((P198-AVERAGE(P$4:P198))/STDEV(P$4:P198),""))</f>
        <v>1.4548838314104</v>
      </c>
      <c r="AL198" s="26" t="n">
        <f aca="false">IF(ROW()&lt;4+MinObs-1,"",IFERROR((Q198-AVERAGE(Q$4:Q198))/STDEV(Q$4:Q198),""))</f>
        <v>0.260327337514493</v>
      </c>
      <c r="AM198" s="26" t="n">
        <f aca="false">IF(ROW()&lt;4+MinObs-1,"",IFERROR((R198-AVERAGE(R$4:R198))/STDEV(R$4:R198),""))</f>
        <v>-0.66953670122988</v>
      </c>
      <c r="AN198" s="26" t="n">
        <f aca="false">IF(ROW()&lt;4+MinObs-1,"",IFERROR((S198-AVERAGE(S$4:S198))/STDEV(S$4:S198),""))</f>
        <v>0.256506372017581</v>
      </c>
      <c r="AO198" s="26" t="n">
        <f aca="false">IF(ROW()&lt;4+MinObs-1,"",IFERROR((T198-AVERAGE(T$4:T198))/STDEV(T$4:T198),""))</f>
        <v>0.234112379335486</v>
      </c>
      <c r="AP198" s="26" t="n">
        <f aca="false">IF(ROW()&lt;4+MinObs-1,"",IFERROR((U198-AVERAGE(U$4:U198))/STDEV(U$4:U198),""))</f>
        <v>1.32143227599222</v>
      </c>
      <c r="AQ198" s="26" t="n">
        <f aca="false">IF(ROW()&lt;4+MinObs-1,"",IFERROR((V198-AVERAGE(V$4:V198))/STDEV(V$4:V198),""))</f>
        <v>0.172776917161595</v>
      </c>
      <c r="AR198" s="26" t="n">
        <f aca="false">IF(W198="",0,IF(W198&gt;=z4,w4,IF(W198&gt;=z3,w3,IF(W198&gt;=zEntry,w2,IF(AND(W198&gt;=ExitZ,AR197&gt;0),w2,0)))))</f>
        <v>0</v>
      </c>
      <c r="AS198" s="26" t="n">
        <f aca="false">IF(X198="",0,IF(X198&gt;=z4,w4,IF(X198&gt;=z3,w3,IF(X198&gt;=zEntry,w2,IF(AND(X198&gt;=ExitZ,AS197&gt;0),w2,0)))))</f>
        <v>0</v>
      </c>
      <c r="AT198" s="26" t="n">
        <f aca="false">IF(Y198="",0,IF(Y198&gt;=z4,w4,IF(Y198&gt;=z3,w3,IF(Y198&gt;=zEntry,w2,IF(AND(Y198&gt;=ExitZ,AT197&gt;0),w2,0)))))</f>
        <v>0</v>
      </c>
      <c r="AU198" s="26" t="n">
        <f aca="false">IF(Z198="",0,IF(Z198&gt;=z4,w4,IF(Z198&gt;=z3,w3,IF(Z198&gt;=zEntry,w2,IF(AND(Z198&gt;=ExitZ,AU197&gt;0),w2,0)))))</f>
        <v>0</v>
      </c>
      <c r="AV198" s="26" t="n">
        <f aca="false">IF(AA198="",0,IF(AA198&gt;=z4,w4,IF(AA198&gt;=z3,w3,IF(AA198&gt;=zEntry,w2,IF(AND(AA198&gt;=ExitZ,AV197&gt;0),w2,0)))))</f>
        <v>0</v>
      </c>
      <c r="AW198" s="26" t="n">
        <f aca="false">IF(AB198="",0,IF(AB198&gt;=z4,w4,IF(AB198&gt;=z3,w3,IF(AB198&gt;=zEntry,w2,IF(AND(AB198&gt;=ExitZ,AW197&gt;0),w2,0)))))</f>
        <v>0</v>
      </c>
      <c r="AX198" s="26" t="n">
        <f aca="false">IF(AC198="",0,IF(AC198&gt;=z4,w4,IF(AC198&gt;=z3,w3,IF(AC198&gt;=zEntry,w2,IF(AND(AC198&gt;=ExitZ,AX197&gt;0),w2,0)))))</f>
        <v>0</v>
      </c>
      <c r="AY198" s="26" t="n">
        <f aca="false">IF(AD198="",0,IF(AD198&gt;=z4,w4,IF(AD198&gt;=z3,w3,IF(AD198&gt;=zEntry,w2,IF(AND(AD198&gt;=ExitZ,AY197&gt;0),w2,0)))))</f>
        <v>0</v>
      </c>
      <c r="AZ198" s="26" t="n">
        <f aca="false">IF(AE198="",0,IF(AE198&gt;=z4,w4,IF(AE198&gt;=z3,w3,IF(AE198&gt;=zEntry,w2,IF(AND(AE198&gt;=ExitZ,AZ197&gt;0),w2,0)))))</f>
        <v>0</v>
      </c>
      <c r="BA198" s="26" t="n">
        <f aca="false">IF(AF198="",0,IF(AF198&gt;=z4,w4,IF(AF198&gt;=z3,w3,IF(AF198&gt;=zEntry,w2,IF(AND(AF198&gt;=ExitZ,BA197&gt;0),w2,0)))))</f>
        <v>0</v>
      </c>
      <c r="BB198" s="26" t="n">
        <f aca="false">IF(AG198="",0,IF(AG198&gt;=z4,w4,IF(AG198&gt;=z3,w3,IF(AG198&gt;=zEntry,w2,IF(AND(AG198&gt;=ExitZ,BB197&gt;0),w2,0)))))</f>
        <v>0</v>
      </c>
      <c r="BC198" s="26" t="n">
        <f aca="false">IF(AH198="",0,IF(AH198&gt;=z4,w4,IF(AH198&gt;=z3,w3,IF(AH198&gt;=zEntry,w2,IF(AND(AH198&gt;=ExitZ,BC197&gt;0),w2,0)))))</f>
        <v>0</v>
      </c>
      <c r="BD198" s="26" t="n">
        <f aca="false">IF(AI198="",0,IF(AI198&gt;=z4,w4,IF(AI198&gt;=z3,w3,IF(AI198&gt;=zEntry,w2,IF(AND(AI198&gt;=ExitZ,BD197&gt;0),w2,0)))))</f>
        <v>0</v>
      </c>
      <c r="BE198" s="26" t="n">
        <f aca="false">IF(AJ198="",0,IF(AJ198&gt;=z4,w4,IF(AJ198&gt;=z3,w3,IF(AJ198&gt;=zEntry,w2,IF(AND(AJ198&gt;=ExitZ,BE197&gt;0),w2,0)))))</f>
        <v>0</v>
      </c>
      <c r="BF198" s="26" t="n">
        <f aca="false">IF(AK198="",0,IF(AK198&gt;=z4,w4,IF(AK198&gt;=z3,w3,IF(AK198&gt;=zEntry,w2,IF(AND(AK198&gt;=ExitZ,BF197&gt;0),w2,0)))))</f>
        <v>0</v>
      </c>
      <c r="BG198" s="26" t="n">
        <f aca="false">IF(AL198="",0,IF(AL198&gt;=z4,w4,IF(AL198&gt;=z3,w3,IF(AL198&gt;=zEntry,w2,IF(AND(AL198&gt;=ExitZ,BG197&gt;0),w2,0)))))</f>
        <v>0</v>
      </c>
      <c r="BH198" s="26" t="n">
        <f aca="false">IF(AM198="",0,IF(AM198&gt;=z4,w4,IF(AM198&gt;=z3,w3,IF(AM198&gt;=zEntry,w2,IF(AND(AM198&gt;=ExitZ,BH197&gt;0),w2,0)))))</f>
        <v>0</v>
      </c>
      <c r="BI198" s="26" t="n">
        <f aca="false">IF(AN198="",0,IF(AN198&gt;=z4,w4,IF(AN198&gt;=z3,w3,IF(AN198&gt;=zEntry,w2,IF(AND(AN198&gt;=ExitZ,BI197&gt;0),w2,0)))))</f>
        <v>0</v>
      </c>
      <c r="BJ198" s="26" t="n">
        <f aca="false">IF(AO198="",0,IF(AO198&gt;=z4,w4,IF(AO198&gt;=z3,w3,IF(AO198&gt;=zEntry,w2,IF(AND(AO198&gt;=ExitZ,BJ197&gt;0),w2,0)))))</f>
        <v>0</v>
      </c>
      <c r="BK198" s="26" t="n">
        <f aca="false">IF(AP198="",0,IF(AP198&gt;=z4,w4,IF(AP198&gt;=z3,w3,IF(AP198&gt;=zEntry,w2,IF(AND(AP198&gt;=ExitZ,BK197&gt;0),w2,0)))))</f>
        <v>0</v>
      </c>
      <c r="BL198" s="26" t="n">
        <f aca="false">IF(AQ198="",0,IF(AQ198&gt;=z4,w4,IF(AQ198&gt;=z3,w3,IF(AQ198&gt;=zEntry,w2,IF(AND(AQ198&gt;=ExitZ,BL197&gt;0),w2,0)))))</f>
        <v>0</v>
      </c>
      <c r="BM198" s="23" t="n">
        <f aca="false">IF(Rates_Data!AD197&gt;=Rates_Data!AE197,Rates_Data!AK198-Rates_Data!AL198,Rates_Data!AL198-Rates_Data!AK198)</f>
        <v>0.008056</v>
      </c>
      <c r="BN198" s="23" t="n">
        <f aca="false">IF(Rates_Data!AD197&gt;=Rates_Data!AF197,Rates_Data!AK198-Rates_Data!AM198,Rates_Data!AM198-Rates_Data!AK198)</f>
        <v>0.006194</v>
      </c>
      <c r="BO198" s="23" t="n">
        <f aca="false">IF(Rates_Data!AD197&gt;=Rates_Data!AG197,Rates_Data!AK198-Rates_Data!AN198,Rates_Data!AN198-Rates_Data!AK198)</f>
        <v>0.001824</v>
      </c>
      <c r="BP198" s="23" t="n">
        <f aca="false">IF(Rates_Data!AD197&gt;=Rates_Data!AH197,Rates_Data!AK198-Rates_Data!AO198,Rates_Data!AO198-Rates_Data!AK198)</f>
        <v>-0.000379999999999992</v>
      </c>
      <c r="BQ198" s="23" t="n">
        <f aca="false">IF(Rates_Data!AD197&gt;=Rates_Data!AI197,Rates_Data!AK198-Rates_Data!AP198,Rates_Data!AP198-Rates_Data!AK198)</f>
        <v>0.008379</v>
      </c>
      <c r="BR198" s="23" t="n">
        <f aca="false">IF(Rates_Data!AD197&gt;=Rates_Data!AJ197,Rates_Data!AK198-Rates_Data!AQ198,Rates_Data!AQ198-Rates_Data!AK198)</f>
        <v>-0.00399</v>
      </c>
      <c r="BS198" s="23" t="n">
        <f aca="false">IF(Rates_Data!AE197&gt;=Rates_Data!AF197,Rates_Data!AL198-Rates_Data!AM198,Rates_Data!AM198-Rates_Data!AL198)</f>
        <v>0.001862</v>
      </c>
      <c r="BT198" s="23" t="n">
        <f aca="false">IF(Rates_Data!AE197&gt;=Rates_Data!AG197,Rates_Data!AL198-Rates_Data!AN198,Rates_Data!AN198-Rates_Data!AL198)</f>
        <v>0.00988</v>
      </c>
      <c r="BU198" s="23" t="n">
        <f aca="false">IF(Rates_Data!AE197&gt;=Rates_Data!AH197,Rates_Data!AL198-Rates_Data!AO198,Rates_Data!AO198-Rates_Data!AL198)</f>
        <v>0.00767600000000001</v>
      </c>
      <c r="BV198" s="23" t="n">
        <f aca="false">IF(Rates_Data!AE197&gt;=Rates_Data!AI197,Rates_Data!AL198-Rates_Data!AP198,Rates_Data!AP198-Rates_Data!AL198)</f>
        <v>-0.000323000000000001</v>
      </c>
      <c r="BW198" s="23" t="n">
        <f aca="false">IF(Rates_Data!AE197&gt;=Rates_Data!AJ197,Rates_Data!AL198-Rates_Data!AQ198,Rates_Data!AQ198-Rates_Data!AL198)</f>
        <v>-0.012046</v>
      </c>
      <c r="BX198" s="23" t="n">
        <f aca="false">IF(Rates_Data!AF197&gt;=Rates_Data!AG197,Rates_Data!AM198-Rates_Data!AN198,Rates_Data!AN198-Rates_Data!AM198)</f>
        <v>0.008018</v>
      </c>
      <c r="BY198" s="23" t="n">
        <f aca="false">IF(Rates_Data!AF197&gt;=Rates_Data!AH197,Rates_Data!AM198-Rates_Data!AO198,Rates_Data!AO198-Rates_Data!AM198)</f>
        <v>0.00581400000000001</v>
      </c>
      <c r="BZ198" s="23" t="n">
        <f aca="false">IF(Rates_Data!AF197&gt;=Rates_Data!AI197,Rates_Data!AM198-Rates_Data!AP198,Rates_Data!AP198-Rates_Data!AM198)</f>
        <v>0.002185</v>
      </c>
      <c r="CA198" s="23" t="n">
        <f aca="false">IF(Rates_Data!AF197&gt;=Rates_Data!AJ197,Rates_Data!AM198-Rates_Data!AQ198,Rates_Data!AQ198-Rates_Data!AM198)</f>
        <v>-0.010184</v>
      </c>
      <c r="CB198" s="23" t="n">
        <f aca="false">IF(Rates_Data!AG197&gt;=Rates_Data!AH197,Rates_Data!AN198-Rates_Data!AO198,Rates_Data!AO198-Rates_Data!AN198)</f>
        <v>-0.00220399999999999</v>
      </c>
      <c r="CC198" s="23" t="n">
        <f aca="false">IF(Rates_Data!AG197&gt;=Rates_Data!AI197,Rates_Data!AN198-Rates_Data!AP198,Rates_Data!AP198-Rates_Data!AN198)</f>
        <v>0.010203</v>
      </c>
      <c r="CD198" s="23" t="n">
        <f aca="false">IF(Rates_Data!AG197&gt;=Rates_Data!AJ197,Rates_Data!AN198-Rates_Data!AQ198,Rates_Data!AQ198-Rates_Data!AN198)</f>
        <v>-0.002166</v>
      </c>
      <c r="CE198" s="23" t="n">
        <f aca="false">IF(Rates_Data!AH197&gt;=Rates_Data!AI197,Rates_Data!AO198-Rates_Data!AP198,Rates_Data!AP198-Rates_Data!AO198)</f>
        <v>0.00799900000000001</v>
      </c>
      <c r="CF198" s="23" t="n">
        <f aca="false">IF(Rates_Data!AH197&gt;=Rates_Data!AJ197,Rates_Data!AO198-Rates_Data!AQ198,Rates_Data!AQ198-Rates_Data!AO198)</f>
        <v>-0.00436999999999999</v>
      </c>
      <c r="CG198" s="23" t="n">
        <f aca="false">IF(Rates_Data!AI197&gt;=Rates_Data!AJ197,Rates_Data!AP198-Rates_Data!AQ198,Rates_Data!AQ198-Rates_Data!AP198)</f>
        <v>-0.012369</v>
      </c>
      <c r="CH198" s="27" t="n">
        <f aca="false">IF(ROW()&lt;4+VolLB,"",STDEV(INDEX($BM:$BM,ROW()-VolLB+1):INDEX($BM:$BM,ROW()))*SQRT(12))</f>
        <v>0.0259496819527257</v>
      </c>
      <c r="CI198" s="27" t="n">
        <f aca="false">IF(ROW()&lt;4+VolLB,"",STDEV(INDEX($BN:$BN,ROW()-VolLB+1):INDEX($BN:$BN,ROW()))*SQRT(12))</f>
        <v>0.0228438403117881</v>
      </c>
      <c r="CJ198" s="27" t="n">
        <f aca="false">IF(ROW()&lt;4+VolLB,"",STDEV(INDEX($BO:$BO,ROW()-VolLB+1):INDEX($BO:$BO,ROW()))*SQRT(12))</f>
        <v>0.0199450678347639</v>
      </c>
      <c r="CK198" s="27" t="n">
        <f aca="false">IF(ROW()&lt;4+VolLB,"",STDEV(INDEX($BP:$BP,ROW()-VolLB+1):INDEX($BP:$BP,ROW()))*SQRT(12))</f>
        <v>0.0224799037692822</v>
      </c>
      <c r="CL198" s="27" t="n">
        <f aca="false">IF(ROW()&lt;4+VolLB,"",STDEV(INDEX($BQ:$BQ,ROW()-VolLB+1):INDEX($BQ:$BQ,ROW()))*SQRT(12))</f>
        <v>0.0274021763311915</v>
      </c>
      <c r="CM198" s="27" t="n">
        <f aca="false">IF(ROW()&lt;4+VolLB,"",STDEV(INDEX($BR:$BR,ROW()-VolLB+1):INDEX($BR:$BR,ROW()))*SQRT(12))</f>
        <v>0.0229592767871829</v>
      </c>
      <c r="CN198" s="27" t="n">
        <f aca="false">IF(ROW()&lt;4+VolLB,"",STDEV(INDEX($BS:$BS,ROW()-VolLB+1):INDEX($BS:$BS,ROW()))*SQRT(12))</f>
        <v>0.0233811034250189</v>
      </c>
      <c r="CO198" s="27" t="n">
        <f aca="false">IF(ROW()&lt;4+VolLB,"",STDEV(INDEX($BT:$BT,ROW()-VolLB+1):INDEX($BT:$BT,ROW()))*SQRT(12))</f>
        <v>0.0218391162292843</v>
      </c>
      <c r="CP198" s="27" t="n">
        <f aca="false">IF(ROW()&lt;4+VolLB,"",STDEV(INDEX($BU:$BU,ROW()-VolLB+1):INDEX($BU:$BU,ROW()))*SQRT(12))</f>
        <v>0.0222266027074379</v>
      </c>
      <c r="CQ198" s="27" t="n">
        <f aca="false">IF(ROW()&lt;4+VolLB,"",STDEV(INDEX($BV:$BV,ROW()-VolLB+1):INDEX($BV:$BV,ROW()))*SQRT(12))</f>
        <v>0.0193562028357591</v>
      </c>
      <c r="CR198" s="27" t="n">
        <f aca="false">IF(ROW()&lt;4+VolLB,"",STDEV(INDEX($BW:$BW,ROW()-VolLB+1):INDEX($BW:$BW,ROW()))*SQRT(12))</f>
        <v>0.0220128635241609</v>
      </c>
      <c r="CS198" s="27" t="n">
        <f aca="false">IF(ROW()&lt;4+VolLB,"",STDEV(INDEX($BX:$BX,ROW()-VolLB+1):INDEX($BX:$BX,ROW()))*SQRT(12))</f>
        <v>0.0191619853221349</v>
      </c>
      <c r="CT198" s="27" t="n">
        <f aca="false">IF(ROW()&lt;4+VolLB,"",STDEV(INDEX($BY:$BY,ROW()-VolLB+1):INDEX($BY:$BY,ROW()))*SQRT(12))</f>
        <v>0.0220574514857818</v>
      </c>
      <c r="CU198" s="27" t="n">
        <f aca="false">IF(ROW()&lt;4+VolLB,"",STDEV(INDEX($BZ:$BZ,ROW()-VolLB+1):INDEX($BZ:$BZ,ROW()))*SQRT(12))</f>
        <v>0.0209362658559371</v>
      </c>
      <c r="CV198" s="27" t="n">
        <f aca="false">IF(ROW()&lt;4+VolLB,"",STDEV(INDEX($CA:$CA,ROW()-VolLB+1):INDEX($CA:$CA,ROW()))*SQRT(12))</f>
        <v>0.0248373689857306</v>
      </c>
      <c r="CW198" s="27" t="n">
        <f aca="false">IF(ROW()&lt;4+VolLB,"",STDEV(INDEX($CB:$CB,ROW()-VolLB+1):INDEX($CB:$CB,ROW()))*SQRT(12))</f>
        <v>0.0169397369617516</v>
      </c>
      <c r="CX198" s="27" t="n">
        <f aca="false">IF(ROW()&lt;4+VolLB,"",STDEV(INDEX($CC:$CC,ROW()-VolLB+1):INDEX($CC:$CC,ROW()))*SQRT(12))</f>
        <v>0.0197039731403158</v>
      </c>
      <c r="CY198" s="27" t="n">
        <f aca="false">IF(ROW()&lt;4+VolLB,"",STDEV(INDEX($CD:$CD,ROW()-VolLB+1):INDEX($CD:$CD,ROW()))*SQRT(12))</f>
        <v>0.0176170003111172</v>
      </c>
      <c r="CZ198" s="27" t="n">
        <f aca="false">IF(ROW()&lt;4+VolLB,"",STDEV(INDEX($CE:$CE,ROW()-VolLB+1):INDEX($CE:$CE,ROW()))*SQRT(12))</f>
        <v>0.0236599893265685</v>
      </c>
      <c r="DA198" s="27" t="n">
        <f aca="false">IF(ROW()&lt;4+VolLB,"",STDEV(INDEX($CF:$CF,ROW()-VolLB+1):INDEX($CF:$CF,ROW()))*SQRT(12))</f>
        <v>0.0170892443264066</v>
      </c>
      <c r="DB198" s="27" t="n">
        <f aca="false">IF(ROW()&lt;4+VolLB,"",STDEV(INDEX($CG:$CG,ROW()-VolLB+1):INDEX($CG:$CG,ROW()))*SQRT(12))</f>
        <v>0.022394171114696</v>
      </c>
      <c r="DC198" s="26" t="n">
        <f aca="false">IF(OR(AR198=0,CH198="",CH198=0),0,AR198*MIN(MaxScal,TgtVol/CH198))</f>
        <v>0</v>
      </c>
      <c r="DD198" s="26" t="n">
        <f aca="false">IF(OR(AS198=0,CI198="",CI198=0),0,AS198*MIN(MaxScal,TgtVol/CI198))</f>
        <v>0</v>
      </c>
      <c r="DE198" s="26" t="n">
        <f aca="false">IF(OR(AT198=0,CJ198="",CJ198=0),0,AT198*MIN(MaxScal,TgtVol/CJ198))</f>
        <v>0</v>
      </c>
      <c r="DF198" s="26" t="n">
        <f aca="false">IF(OR(AU198=0,CK198="",CK198=0),0,AU198*MIN(MaxScal,TgtVol/CK198))</f>
        <v>0</v>
      </c>
      <c r="DG198" s="26" t="n">
        <f aca="false">IF(OR(AV198=0,CL198="",CL198=0),0,AV198*MIN(MaxScal,TgtVol/CL198))</f>
        <v>0</v>
      </c>
      <c r="DH198" s="26" t="n">
        <f aca="false">IF(OR(AW198=0,CM198="",CM198=0),0,AW198*MIN(MaxScal,TgtVol/CM198))</f>
        <v>0</v>
      </c>
      <c r="DI198" s="26" t="n">
        <f aca="false">IF(OR(AX198=0,CN198="",CN198=0),0,AX198*MIN(MaxScal,TgtVol/CN198))</f>
        <v>0</v>
      </c>
      <c r="DJ198" s="26" t="n">
        <f aca="false">IF(OR(AY198=0,CO198="",CO198=0),0,AY198*MIN(MaxScal,TgtVol/CO198))</f>
        <v>0</v>
      </c>
      <c r="DK198" s="26" t="n">
        <f aca="false">IF(OR(AZ198=0,CP198="",CP198=0),0,AZ198*MIN(MaxScal,TgtVol/CP198))</f>
        <v>0</v>
      </c>
      <c r="DL198" s="26" t="n">
        <f aca="false">IF(OR(BA198=0,CQ198="",CQ198=0),0,BA198*MIN(MaxScal,TgtVol/CQ198))</f>
        <v>0</v>
      </c>
      <c r="DM198" s="26" t="n">
        <f aca="false">IF(OR(BB198=0,CR198="",CR198=0),0,BB198*MIN(MaxScal,TgtVol/CR198))</f>
        <v>0</v>
      </c>
      <c r="DN198" s="26" t="n">
        <f aca="false">IF(OR(BC198=0,CS198="",CS198=0),0,BC198*MIN(MaxScal,TgtVol/CS198))</f>
        <v>0</v>
      </c>
      <c r="DO198" s="26" t="n">
        <f aca="false">IF(OR(BD198=0,CT198="",CT198=0),0,BD198*MIN(MaxScal,TgtVol/CT198))</f>
        <v>0</v>
      </c>
      <c r="DP198" s="26" t="n">
        <f aca="false">IF(OR(BE198=0,CU198="",CU198=0),0,BE198*MIN(MaxScal,TgtVol/CU198))</f>
        <v>0</v>
      </c>
      <c r="DQ198" s="26" t="n">
        <f aca="false">IF(OR(BF198=0,CV198="",CV198=0),0,BF198*MIN(MaxScal,TgtVol/CV198))</f>
        <v>0</v>
      </c>
      <c r="DR198" s="26" t="n">
        <f aca="false">IF(OR(BG198=0,CW198="",CW198=0),0,BG198*MIN(MaxScal,TgtVol/CW198))</f>
        <v>0</v>
      </c>
      <c r="DS198" s="26" t="n">
        <f aca="false">IF(OR(BH198=0,CX198="",CX198=0),0,BH198*MIN(MaxScal,TgtVol/CX198))</f>
        <v>0</v>
      </c>
      <c r="DT198" s="26" t="n">
        <f aca="false">IF(OR(BI198=0,CY198="",CY198=0),0,BI198*MIN(MaxScal,TgtVol/CY198))</f>
        <v>0</v>
      </c>
      <c r="DU198" s="26" t="n">
        <f aca="false">IF(OR(BJ198=0,CZ198="",CZ198=0),0,BJ198*MIN(MaxScal,TgtVol/CZ198))</f>
        <v>0</v>
      </c>
      <c r="DV198" s="26" t="n">
        <f aca="false">IF(OR(BK198=0,DA198="",DA198=0),0,BK198*MIN(MaxScal,TgtVol/DA198))</f>
        <v>0</v>
      </c>
      <c r="DW198" s="26" t="n">
        <f aca="false">IF(OR(BL198=0,DB198="",DB198=0),0,BL198*MIN(MaxScal,TgtVol/DB198))</f>
        <v>0</v>
      </c>
      <c r="DX198" s="28" t="n">
        <f aca="false">IFERROR(DC197*BM198,"")</f>
        <v>0</v>
      </c>
      <c r="DY198" s="28" t="n">
        <f aca="false">IFERROR(DD197*BN198,"")</f>
        <v>0</v>
      </c>
      <c r="DZ198" s="28" t="n">
        <f aca="false">IFERROR(DE197*BO198,"")</f>
        <v>0</v>
      </c>
      <c r="EA198" s="28" t="n">
        <f aca="false">IFERROR(DF197*BP198,"")</f>
        <v>-0</v>
      </c>
      <c r="EB198" s="28" t="n">
        <f aca="false">IFERROR(DG197*BQ198,"")</f>
        <v>0</v>
      </c>
      <c r="EC198" s="28" t="n">
        <f aca="false">IFERROR(DH197*BR198,"")</f>
        <v>-0</v>
      </c>
      <c r="ED198" s="28" t="n">
        <f aca="false">IFERROR(DI197*BS198,"")</f>
        <v>0</v>
      </c>
      <c r="EE198" s="28" t="n">
        <f aca="false">IFERROR(DJ197*BT198,"")</f>
        <v>0</v>
      </c>
      <c r="EF198" s="28" t="n">
        <f aca="false">IFERROR(DK197*BU198,"")</f>
        <v>0.00694912619175025</v>
      </c>
      <c r="EG198" s="28" t="n">
        <f aca="false">IFERROR(DL197*BV198,"")</f>
        <v>-0</v>
      </c>
      <c r="EH198" s="28" t="n">
        <f aca="false">IFERROR(DM197*BW198,"")</f>
        <v>-0</v>
      </c>
      <c r="EI198" s="28" t="n">
        <f aca="false">IFERROR(DN197*BX198,"")</f>
        <v>0</v>
      </c>
      <c r="EJ198" s="28" t="n">
        <f aca="false">IFERROR(DO197*BY198,"")</f>
        <v>0</v>
      </c>
      <c r="EK198" s="28" t="n">
        <f aca="false">IFERROR(DP197*BZ198,"")</f>
        <v>0</v>
      </c>
      <c r="EL198" s="28" t="n">
        <f aca="false">IFERROR(DQ197*CA198,"")</f>
        <v>-0</v>
      </c>
      <c r="EM198" s="28" t="n">
        <f aca="false">IFERROR(DR197*CB198,"")</f>
        <v>-0</v>
      </c>
      <c r="EN198" s="28" t="n">
        <f aca="false">IFERROR(DS197*CC198,"")</f>
        <v>0</v>
      </c>
      <c r="EO198" s="28" t="n">
        <f aca="false">IFERROR(DT197*CD198,"")</f>
        <v>-0</v>
      </c>
      <c r="EP198" s="28" t="n">
        <f aca="false">IFERROR(DU197*CE198,"")</f>
        <v>0</v>
      </c>
      <c r="EQ198" s="28" t="n">
        <f aca="false">IFERROR(DV197*CF198,"")</f>
        <v>-0</v>
      </c>
      <c r="ER198" s="28" t="n">
        <f aca="false">IFERROR(DW197*CG198,"")</f>
        <v>-0</v>
      </c>
      <c r="ES198" s="28" t="n">
        <f aca="false">IF(ROW()=4,"",SUM(DX198:ER198))</f>
        <v>0.00694912619175025</v>
      </c>
      <c r="ET198" s="29" t="n">
        <f aca="false">COUNTIF(AR198:BL198,"&gt;0")</f>
        <v>0</v>
      </c>
    </row>
    <row r="199" customFormat="false" ht="15" hidden="false" customHeight="false" outlineLevel="0" collapsed="false">
      <c r="A199" s="19" t="n">
        <v>43951</v>
      </c>
      <c r="B199" s="23" t="n">
        <f aca="false">ABS(Rates_Data!AD199-Rates_Data!AE199)</f>
        <v>0.419107142857143</v>
      </c>
      <c r="C199" s="23" t="n">
        <f aca="false">ABS(Rates_Data!AD199-Rates_Data!AF199)</f>
        <v>0.531086734693877</v>
      </c>
      <c r="D199" s="23" t="n">
        <f aca="false">ABS(Rates_Data!AD199-Rates_Data!AG199)</f>
        <v>0.233591836734693</v>
      </c>
      <c r="E199" s="23" t="n">
        <f aca="false">ABS(Rates_Data!AD199-Rates_Data!AH199)</f>
        <v>0.931908163265306</v>
      </c>
      <c r="F199" s="23" t="n">
        <f aca="false">ABS(Rates_Data!AD199-Rates_Data!AI199)</f>
        <v>0.103377551020408</v>
      </c>
      <c r="G199" s="23" t="n">
        <f aca="false">ABS(Rates_Data!AD199-Rates_Data!AJ199)</f>
        <v>0.73480612244898</v>
      </c>
      <c r="H199" s="23" t="n">
        <f aca="false">ABS(Rates_Data!AE199-Rates_Data!AF199)</f>
        <v>0.95019387755102</v>
      </c>
      <c r="I199" s="23" t="n">
        <f aca="false">ABS(Rates_Data!AE199-Rates_Data!AG199)</f>
        <v>0.652698979591837</v>
      </c>
      <c r="J199" s="23" t="n">
        <f aca="false">ABS(Rates_Data!AE199-Rates_Data!AH199)</f>
        <v>1.35101530612245</v>
      </c>
      <c r="K199" s="23" t="n">
        <f aca="false">ABS(Rates_Data!AE199-Rates_Data!AI199)</f>
        <v>0.522484693877551</v>
      </c>
      <c r="L199" s="23" t="n">
        <f aca="false">ABS(Rates_Data!AE199-Rates_Data!AJ199)</f>
        <v>0.315698979591837</v>
      </c>
      <c r="M199" s="23" t="n">
        <f aca="false">ABS(Rates_Data!AF199-Rates_Data!AG199)</f>
        <v>0.297494897959184</v>
      </c>
      <c r="N199" s="23" t="n">
        <f aca="false">ABS(Rates_Data!AF199-Rates_Data!AH199)</f>
        <v>0.400821428571429</v>
      </c>
      <c r="O199" s="23" t="n">
        <f aca="false">ABS(Rates_Data!AF199-Rates_Data!AI199)</f>
        <v>0.427709183673469</v>
      </c>
      <c r="P199" s="23" t="n">
        <f aca="false">ABS(Rates_Data!AF199-Rates_Data!AJ199)</f>
        <v>1.26589285714286</v>
      </c>
      <c r="Q199" s="23" t="n">
        <f aca="false">ABS(Rates_Data!AG199-Rates_Data!AH199)</f>
        <v>0.698316326530613</v>
      </c>
      <c r="R199" s="23" t="n">
        <f aca="false">ABS(Rates_Data!AG199-Rates_Data!AI199)</f>
        <v>0.130214285714286</v>
      </c>
      <c r="S199" s="23" t="n">
        <f aca="false">ABS(Rates_Data!AG199-Rates_Data!AJ199)</f>
        <v>0.968397959183673</v>
      </c>
      <c r="T199" s="23" t="n">
        <f aca="false">ABS(Rates_Data!AH199-Rates_Data!AI199)</f>
        <v>0.828530612244898</v>
      </c>
      <c r="U199" s="23" t="n">
        <f aca="false">ABS(Rates_Data!AH199-Rates_Data!AJ199)</f>
        <v>1.66671428571429</v>
      </c>
      <c r="V199" s="23" t="n">
        <f aca="false">ABS(Rates_Data!AI199-Rates_Data!AJ199)</f>
        <v>0.838183673469388</v>
      </c>
      <c r="W199" s="26" t="n">
        <f aca="false">IF(ROW()&lt;4+MinObs-1,"",IFERROR((B199-AVERAGE(B$4:B199))/STDEV(B$4:B199),""))</f>
        <v>0.0366383521520605</v>
      </c>
      <c r="X199" s="26" t="n">
        <f aca="false">IF(ROW()&lt;4+MinObs-1,"",IFERROR((C199-AVERAGE(C$4:C199))/STDEV(C$4:C199),""))</f>
        <v>0.302676690133583</v>
      </c>
      <c r="Y199" s="26" t="n">
        <f aca="false">IF(ROW()&lt;4+MinObs-1,"",IFERROR((D199-AVERAGE(D$4:D199))/STDEV(D$4:D199),""))</f>
        <v>-0.659448848031486</v>
      </c>
      <c r="Z199" s="26" t="n">
        <f aca="false">IF(ROW()&lt;4+MinObs-1,"",IFERROR((E199-AVERAGE(E$4:E199))/STDEV(E$4:E199),""))</f>
        <v>0.635206277124238</v>
      </c>
      <c r="AA199" s="26" t="n">
        <f aca="false">IF(ROW()&lt;4+MinObs-1,"",IFERROR((F199-AVERAGE(F$4:F199))/STDEV(F$4:F199),""))</f>
        <v>-1.08528647549469</v>
      </c>
      <c r="AB199" s="26" t="n">
        <f aca="false">IF(ROW()&lt;4+MinObs-1,"",IFERROR((G199-AVERAGE(G$4:G199))/STDEV(G$4:G199),""))</f>
        <v>0.758297204068601</v>
      </c>
      <c r="AC199" s="26" t="n">
        <f aca="false">IF(ROW()&lt;4+MinObs-1,"",IFERROR((H199-AVERAGE(H$4:H199))/STDEV(H$4:H199),""))</f>
        <v>1.96194820890527</v>
      </c>
      <c r="AD199" s="26" t="n">
        <f aca="false">IF(ROW()&lt;4+MinObs-1,"",IFERROR((I199-AVERAGE(I$4:I199))/STDEV(I$4:I199),""))</f>
        <v>0.52012634666911</v>
      </c>
      <c r="AE199" s="26" t="n">
        <f aca="false">IF(ROW()&lt;4+MinObs-1,"",IFERROR((J199-AVERAGE(J$4:J199))/STDEV(J$4:J199),""))</f>
        <v>2.36492700049789</v>
      </c>
      <c r="AF199" s="26" t="n">
        <f aca="false">IF(ROW()&lt;4+MinObs-1,"",IFERROR((K199-AVERAGE(K$4:K199))/STDEV(K$4:K199),""))</f>
        <v>0.23303709097367</v>
      </c>
      <c r="AG199" s="26" t="n">
        <f aca="false">IF(ROW()&lt;4+MinObs-1,"",IFERROR((L199-AVERAGE(L$4:L199))/STDEV(L$4:L199),""))</f>
        <v>-0.576018656220738</v>
      </c>
      <c r="AH199" s="26" t="n">
        <f aca="false">IF(ROW()&lt;4+MinObs-1,"",IFERROR((M199-AVERAGE(M$4:M199))/STDEV(M$4:M199),""))</f>
        <v>-0.339995408677209</v>
      </c>
      <c r="AI199" s="26" t="n">
        <f aca="false">IF(ROW()&lt;4+MinObs-1,"",IFERROR((N199-AVERAGE(N$4:N199))/STDEV(N$4:N199),""))</f>
        <v>-0.209411424363903</v>
      </c>
      <c r="AJ199" s="26" t="n">
        <f aca="false">IF(ROW()&lt;4+MinObs-1,"",IFERROR((O199-AVERAGE(O$4:O199))/STDEV(O$4:O199),""))</f>
        <v>-0.110181437782643</v>
      </c>
      <c r="AK199" s="26" t="n">
        <f aca="false">IF(ROW()&lt;4+MinObs-1,"",IFERROR((P199-AVERAGE(P$4:P199))/STDEV(P$4:P199),""))</f>
        <v>1.519967166623</v>
      </c>
      <c r="AL199" s="26" t="n">
        <f aca="false">IF(ROW()&lt;4+MinObs-1,"",IFERROR((Q199-AVERAGE(Q$4:Q199))/STDEV(Q$4:Q199),""))</f>
        <v>0.722606765724164</v>
      </c>
      <c r="AM199" s="26" t="n">
        <f aca="false">IF(ROW()&lt;4+MinObs-1,"",IFERROR((R199-AVERAGE(R$4:R199))/STDEV(R$4:R199),""))</f>
        <v>-0.802111989347307</v>
      </c>
      <c r="AN199" s="26" t="n">
        <f aca="false">IF(ROW()&lt;4+MinObs-1,"",IFERROR((S199-AVERAGE(S$4:S199))/STDEV(S$4:S199),""))</f>
        <v>0.34540258294834</v>
      </c>
      <c r="AO199" s="26" t="n">
        <f aca="false">IF(ROW()&lt;4+MinObs-1,"",IFERROR((T199-AVERAGE(T$4:T199))/STDEV(T$4:T199),""))</f>
        <v>0.534767123410387</v>
      </c>
      <c r="AP199" s="26" t="n">
        <f aca="false">IF(ROW()&lt;4+MinObs-1,"",IFERROR((U199-AVERAGE(U$4:U199))/STDEV(U$4:U199),""))</f>
        <v>1.77726694294816</v>
      </c>
      <c r="AQ199" s="26" t="n">
        <f aca="false">IF(ROW()&lt;4+MinObs-1,"",IFERROR((V199-AVERAGE(V$4:V199))/STDEV(V$4:V199),""))</f>
        <v>0.369767499099167</v>
      </c>
      <c r="AR199" s="26" t="n">
        <f aca="false">IF(W199="",0,IF(W199&gt;=z4,w4,IF(W199&gt;=z3,w3,IF(W199&gt;=zEntry,w2,IF(AND(W199&gt;=ExitZ,AR198&gt;0),w2,0)))))</f>
        <v>0</v>
      </c>
      <c r="AS199" s="26" t="n">
        <f aca="false">IF(X199="",0,IF(X199&gt;=z4,w4,IF(X199&gt;=z3,w3,IF(X199&gt;=zEntry,w2,IF(AND(X199&gt;=ExitZ,AS198&gt;0),w2,0)))))</f>
        <v>0</v>
      </c>
      <c r="AT199" s="26" t="n">
        <f aca="false">IF(Y199="",0,IF(Y199&gt;=z4,w4,IF(Y199&gt;=z3,w3,IF(Y199&gt;=zEntry,w2,IF(AND(Y199&gt;=ExitZ,AT198&gt;0),w2,0)))))</f>
        <v>0</v>
      </c>
      <c r="AU199" s="26" t="n">
        <f aca="false">IF(Z199="",0,IF(Z199&gt;=z4,w4,IF(Z199&gt;=z3,w3,IF(Z199&gt;=zEntry,w2,IF(AND(Z199&gt;=ExitZ,AU198&gt;0),w2,0)))))</f>
        <v>0</v>
      </c>
      <c r="AV199" s="26" t="n">
        <f aca="false">IF(AA199="",0,IF(AA199&gt;=z4,w4,IF(AA199&gt;=z3,w3,IF(AA199&gt;=zEntry,w2,IF(AND(AA199&gt;=ExitZ,AV198&gt;0),w2,0)))))</f>
        <v>0</v>
      </c>
      <c r="AW199" s="26" t="n">
        <f aca="false">IF(AB199="",0,IF(AB199&gt;=z4,w4,IF(AB199&gt;=z3,w3,IF(AB199&gt;=zEntry,w2,IF(AND(AB199&gt;=ExitZ,AW198&gt;0),w2,0)))))</f>
        <v>0</v>
      </c>
      <c r="AX199" s="26" t="n">
        <f aca="false">IF(AC199="",0,IF(AC199&gt;=z4,w4,IF(AC199&gt;=z3,w3,IF(AC199&gt;=zEntry,w2,IF(AND(AC199&gt;=ExitZ,AX198&gt;0),w2,0)))))</f>
        <v>0</v>
      </c>
      <c r="AY199" s="26" t="n">
        <f aca="false">IF(AD199="",0,IF(AD199&gt;=z4,w4,IF(AD199&gt;=z3,w3,IF(AD199&gt;=zEntry,w2,IF(AND(AD199&gt;=ExitZ,AY198&gt;0),w2,0)))))</f>
        <v>0</v>
      </c>
      <c r="AZ199" s="26" t="n">
        <f aca="false">IF(AE199="",0,IF(AE199&gt;=z4,w4,IF(AE199&gt;=z3,w3,IF(AE199&gt;=zEntry,w2,IF(AND(AE199&gt;=ExitZ,AZ198&gt;0),w2,0)))))</f>
        <v>1</v>
      </c>
      <c r="BA199" s="26" t="n">
        <f aca="false">IF(AF199="",0,IF(AF199&gt;=z4,w4,IF(AF199&gt;=z3,w3,IF(AF199&gt;=zEntry,w2,IF(AND(AF199&gt;=ExitZ,BA198&gt;0),w2,0)))))</f>
        <v>0</v>
      </c>
      <c r="BB199" s="26" t="n">
        <f aca="false">IF(AG199="",0,IF(AG199&gt;=z4,w4,IF(AG199&gt;=z3,w3,IF(AG199&gt;=zEntry,w2,IF(AND(AG199&gt;=ExitZ,BB198&gt;0),w2,0)))))</f>
        <v>0</v>
      </c>
      <c r="BC199" s="26" t="n">
        <f aca="false">IF(AH199="",0,IF(AH199&gt;=z4,w4,IF(AH199&gt;=z3,w3,IF(AH199&gt;=zEntry,w2,IF(AND(AH199&gt;=ExitZ,BC198&gt;0),w2,0)))))</f>
        <v>0</v>
      </c>
      <c r="BD199" s="26" t="n">
        <f aca="false">IF(AI199="",0,IF(AI199&gt;=z4,w4,IF(AI199&gt;=z3,w3,IF(AI199&gt;=zEntry,w2,IF(AND(AI199&gt;=ExitZ,BD198&gt;0),w2,0)))))</f>
        <v>0</v>
      </c>
      <c r="BE199" s="26" t="n">
        <f aca="false">IF(AJ199="",0,IF(AJ199&gt;=z4,w4,IF(AJ199&gt;=z3,w3,IF(AJ199&gt;=zEntry,w2,IF(AND(AJ199&gt;=ExitZ,BE198&gt;0),w2,0)))))</f>
        <v>0</v>
      </c>
      <c r="BF199" s="26" t="n">
        <f aca="false">IF(AK199="",0,IF(AK199&gt;=z4,w4,IF(AK199&gt;=z3,w3,IF(AK199&gt;=zEntry,w2,IF(AND(AK199&gt;=ExitZ,BF198&gt;0),w2,0)))))</f>
        <v>0</v>
      </c>
      <c r="BG199" s="26" t="n">
        <f aca="false">IF(AL199="",0,IF(AL199&gt;=z4,w4,IF(AL199&gt;=z3,w3,IF(AL199&gt;=zEntry,w2,IF(AND(AL199&gt;=ExitZ,BG198&gt;0),w2,0)))))</f>
        <v>0</v>
      </c>
      <c r="BH199" s="26" t="n">
        <f aca="false">IF(AM199="",0,IF(AM199&gt;=z4,w4,IF(AM199&gt;=z3,w3,IF(AM199&gt;=zEntry,w2,IF(AND(AM199&gt;=ExitZ,BH198&gt;0),w2,0)))))</f>
        <v>0</v>
      </c>
      <c r="BI199" s="26" t="n">
        <f aca="false">IF(AN199="",0,IF(AN199&gt;=z4,w4,IF(AN199&gt;=z3,w3,IF(AN199&gt;=zEntry,w2,IF(AND(AN199&gt;=ExitZ,BI198&gt;0),w2,0)))))</f>
        <v>0</v>
      </c>
      <c r="BJ199" s="26" t="n">
        <f aca="false">IF(AO199="",0,IF(AO199&gt;=z4,w4,IF(AO199&gt;=z3,w3,IF(AO199&gt;=zEntry,w2,IF(AND(AO199&gt;=ExitZ,BJ198&gt;0),w2,0)))))</f>
        <v>0</v>
      </c>
      <c r="BK199" s="26" t="n">
        <f aca="false">IF(AP199="",0,IF(AP199&gt;=z4,w4,IF(AP199&gt;=z3,w3,IF(AP199&gt;=zEntry,w2,IF(AND(AP199&gt;=ExitZ,BK198&gt;0),w2,0)))))</f>
        <v>0</v>
      </c>
      <c r="BL199" s="26" t="n">
        <f aca="false">IF(AQ199="",0,IF(AQ199&gt;=z4,w4,IF(AQ199&gt;=z3,w3,IF(AQ199&gt;=zEntry,w2,IF(AND(AQ199&gt;=ExitZ,BL198&gt;0),w2,0)))))</f>
        <v>0</v>
      </c>
      <c r="BM199" s="23" t="n">
        <f aca="false">IF(Rates_Data!AD198&gt;=Rates_Data!AE198,Rates_Data!AK199-Rates_Data!AL199,Rates_Data!AL199-Rates_Data!AK199)</f>
        <v>0.002546</v>
      </c>
      <c r="BN199" s="23" t="n">
        <f aca="false">IF(Rates_Data!AD198&gt;=Rates_Data!AF198,Rates_Data!AK199-Rates_Data!AM199,Rates_Data!AM199-Rates_Data!AK199)</f>
        <v>0.000855000000000007</v>
      </c>
      <c r="BO199" s="23" t="n">
        <f aca="false">IF(Rates_Data!AD198&gt;=Rates_Data!AG198,Rates_Data!AK199-Rates_Data!AN199,Rates_Data!AN199-Rates_Data!AK199)</f>
        <v>-0.000322999999999998</v>
      </c>
      <c r="BP199" s="23" t="n">
        <f aca="false">IF(Rates_Data!AD198&gt;=Rates_Data!AH198,Rates_Data!AK199-Rates_Data!AO199,Rates_Data!AO199-Rates_Data!AK199)</f>
        <v>-0.00372399999999999</v>
      </c>
      <c r="BQ199" s="23" t="n">
        <f aca="false">IF(Rates_Data!AD198&gt;=Rates_Data!AI198,Rates_Data!AK199-Rates_Data!AP199,Rates_Data!AP199-Rates_Data!AK199)</f>
        <v>0.001672</v>
      </c>
      <c r="BR199" s="23" t="n">
        <f aca="false">IF(Rates_Data!AD198&gt;=Rates_Data!AJ198,Rates_Data!AK199-Rates_Data!AQ199,Rates_Data!AQ199-Rates_Data!AK199)</f>
        <v>-0.000988000000000001</v>
      </c>
      <c r="BS199" s="23" t="n">
        <f aca="false">IF(Rates_Data!AE198&gt;=Rates_Data!AF198,Rates_Data!AL199-Rates_Data!AM199,Rates_Data!AM199-Rates_Data!AL199)</f>
        <v>0.00340100000000001</v>
      </c>
      <c r="BT199" s="23" t="n">
        <f aca="false">IF(Rates_Data!AE198&gt;=Rates_Data!AG198,Rates_Data!AL199-Rates_Data!AN199,Rates_Data!AN199-Rates_Data!AL199)</f>
        <v>0.002223</v>
      </c>
      <c r="BU199" s="23" t="n">
        <f aca="false">IF(Rates_Data!AE198&gt;=Rates_Data!AH198,Rates_Data!AL199-Rates_Data!AO199,Rates_Data!AO199-Rates_Data!AL199)</f>
        <v>-0.001178</v>
      </c>
      <c r="BV199" s="23" t="n">
        <f aca="false">IF(Rates_Data!AE198&gt;=Rates_Data!AI198,Rates_Data!AL199-Rates_Data!AP199,Rates_Data!AP199-Rates_Data!AL199)</f>
        <v>0.000874000000000003</v>
      </c>
      <c r="BW199" s="23" t="n">
        <f aca="false">IF(Rates_Data!AE198&gt;=Rates_Data!AJ198,Rates_Data!AL199-Rates_Data!AQ199,Rates_Data!AQ199-Rates_Data!AL199)</f>
        <v>-0.003534</v>
      </c>
      <c r="BX199" s="23" t="n">
        <f aca="false">IF(Rates_Data!AF198&gt;=Rates_Data!AG198,Rates_Data!AM199-Rates_Data!AN199,Rates_Data!AN199-Rates_Data!AM199)</f>
        <v>0.00117800000000001</v>
      </c>
      <c r="BY199" s="23" t="n">
        <f aca="false">IF(Rates_Data!AF198&gt;=Rates_Data!AH198,Rates_Data!AM199-Rates_Data!AO199,Rates_Data!AO199-Rates_Data!AM199)</f>
        <v>-0.004579</v>
      </c>
      <c r="BZ199" s="23" t="n">
        <f aca="false">IF(Rates_Data!AF198&gt;=Rates_Data!AI198,Rates_Data!AM199-Rates_Data!AP199,Rates_Data!AP199-Rates_Data!AM199)</f>
        <v>0.002527</v>
      </c>
      <c r="CA199" s="23" t="n">
        <f aca="false">IF(Rates_Data!AF198&gt;=Rates_Data!AJ198,Rates_Data!AM199-Rates_Data!AQ199,Rates_Data!AQ199-Rates_Data!AM199)</f>
        <v>-0.000132999999999993</v>
      </c>
      <c r="CB199" s="23" t="n">
        <f aca="false">IF(Rates_Data!AG198&gt;=Rates_Data!AH198,Rates_Data!AN199-Rates_Data!AO199,Rates_Data!AO199-Rates_Data!AN199)</f>
        <v>-0.003401</v>
      </c>
      <c r="CC199" s="23" t="n">
        <f aca="false">IF(Rates_Data!AG198&gt;=Rates_Data!AI198,Rates_Data!AN199-Rates_Data!AP199,Rates_Data!AP199-Rates_Data!AN199)</f>
        <v>0.001349</v>
      </c>
      <c r="CD199" s="23" t="n">
        <f aca="false">IF(Rates_Data!AG198&gt;=Rates_Data!AJ198,Rates_Data!AN199-Rates_Data!AQ199,Rates_Data!AQ199-Rates_Data!AN199)</f>
        <v>-0.001311</v>
      </c>
      <c r="CE199" s="23" t="n">
        <f aca="false">IF(Rates_Data!AH198&gt;=Rates_Data!AI198,Rates_Data!AO199-Rates_Data!AP199,Rates_Data!AP199-Rates_Data!AO199)</f>
        <v>-0.002052</v>
      </c>
      <c r="CF199" s="23" t="n">
        <f aca="false">IF(Rates_Data!AH198&gt;=Rates_Data!AJ198,Rates_Data!AO199-Rates_Data!AQ199,Rates_Data!AQ199-Rates_Data!AO199)</f>
        <v>-0.004712</v>
      </c>
      <c r="CG199" s="23" t="n">
        <f aca="false">IF(Rates_Data!AI198&gt;=Rates_Data!AJ198,Rates_Data!AP199-Rates_Data!AQ199,Rates_Data!AQ199-Rates_Data!AP199)</f>
        <v>-0.00266</v>
      </c>
      <c r="CH199" s="27" t="n">
        <f aca="false">IF(ROW()&lt;4+VolLB,"",STDEV(INDEX($BM:$BM,ROW()-VolLB+1):INDEX($BM:$BM,ROW()))*SQRT(12))</f>
        <v>0.025962462317005</v>
      </c>
      <c r="CI199" s="27" t="n">
        <f aca="false">IF(ROW()&lt;4+VolLB,"",STDEV(INDEX($BN:$BN,ROW()-VolLB+1):INDEX($BN:$BN,ROW()))*SQRT(12))</f>
        <v>0.0228296041932191</v>
      </c>
      <c r="CJ199" s="27" t="n">
        <f aca="false">IF(ROW()&lt;4+VolLB,"",STDEV(INDEX($BO:$BO,ROW()-VolLB+1):INDEX($BO:$BO,ROW()))*SQRT(12))</f>
        <v>0.0198156135752064</v>
      </c>
      <c r="CK199" s="27" t="n">
        <f aca="false">IF(ROW()&lt;4+VolLB,"",STDEV(INDEX($BP:$BP,ROW()-VolLB+1):INDEX($BP:$BP,ROW()))*SQRT(12))</f>
        <v>0.0223594429343249</v>
      </c>
      <c r="CL199" s="27" t="n">
        <f aca="false">IF(ROW()&lt;4+VolLB,"",STDEV(INDEX($BQ:$BQ,ROW()-VolLB+1):INDEX($BQ:$BQ,ROW()))*SQRT(12))</f>
        <v>0.0273541500888935</v>
      </c>
      <c r="CM199" s="27" t="n">
        <f aca="false">IF(ROW()&lt;4+VolLB,"",STDEV(INDEX($BR:$BR,ROW()-VolLB+1):INDEX($BR:$BR,ROW()))*SQRT(12))</f>
        <v>0.0229645568773148</v>
      </c>
      <c r="CN199" s="27" t="n">
        <f aca="false">IF(ROW()&lt;4+VolLB,"",STDEV(INDEX($BS:$BS,ROW()-VolLB+1):INDEX($BS:$BS,ROW()))*SQRT(12))</f>
        <v>0.0234134549611767</v>
      </c>
      <c r="CO199" s="27" t="n">
        <f aca="false">IF(ROW()&lt;4+VolLB,"",STDEV(INDEX($BT:$BT,ROW()-VolLB+1):INDEX($BT:$BT,ROW()))*SQRT(12))</f>
        <v>0.0218432561228316</v>
      </c>
      <c r="CP199" s="27" t="n">
        <f aca="false">IF(ROW()&lt;4+VolLB,"",STDEV(INDEX($BU:$BU,ROW()-VolLB+1):INDEX($BU:$BU,ROW()))*SQRT(12))</f>
        <v>0.0217307779316408</v>
      </c>
      <c r="CQ199" s="27" t="n">
        <f aca="false">IF(ROW()&lt;4+VolLB,"",STDEV(INDEX($BV:$BV,ROW()-VolLB+1):INDEX($BV:$BV,ROW()))*SQRT(12))</f>
        <v>0.01936476704789</v>
      </c>
      <c r="CR199" s="27" t="n">
        <f aca="false">IF(ROW()&lt;4+VolLB,"",STDEV(INDEX($BW:$BW,ROW()-VolLB+1):INDEX($BW:$BW,ROW()))*SQRT(12))</f>
        <v>0.0220584746707473</v>
      </c>
      <c r="CS199" s="27" t="n">
        <f aca="false">IF(ROW()&lt;4+VolLB,"",STDEV(INDEX($BX:$BX,ROW()-VolLB+1):INDEX($BX:$BX,ROW()))*SQRT(12))</f>
        <v>0.0190100303476625</v>
      </c>
      <c r="CT199" s="27" t="n">
        <f aca="false">IF(ROW()&lt;4+VolLB,"",STDEV(INDEX($BY:$BY,ROW()-VolLB+1):INDEX($BY:$BY,ROW()))*SQRT(12))</f>
        <v>0.021896492668701</v>
      </c>
      <c r="CU199" s="27" t="n">
        <f aca="false">IF(ROW()&lt;4+VolLB,"",STDEV(INDEX($BZ:$BZ,ROW()-VolLB+1):INDEX($BZ:$BZ,ROW()))*SQRT(12))</f>
        <v>0.0209541481243941</v>
      </c>
      <c r="CV199" s="27" t="n">
        <f aca="false">IF(ROW()&lt;4+VolLB,"",STDEV(INDEX($CA:$CA,ROW()-VolLB+1):INDEX($CA:$CA,ROW()))*SQRT(12))</f>
        <v>0.0248379802598858</v>
      </c>
      <c r="CW199" s="27" t="n">
        <f aca="false">IF(ROW()&lt;4+VolLB,"",STDEV(INDEX($CB:$CB,ROW()-VolLB+1):INDEX($CB:$CB,ROW()))*SQRT(12))</f>
        <v>0.016199923174421</v>
      </c>
      <c r="CX199" s="27" t="n">
        <f aca="false">IF(ROW()&lt;4+VolLB,"",STDEV(INDEX($CC:$CC,ROW()-VolLB+1):INDEX($CC:$CC,ROW()))*SQRT(12))</f>
        <v>0.0197024766794625</v>
      </c>
      <c r="CY199" s="27" t="n">
        <f aca="false">IF(ROW()&lt;4+VolLB,"",STDEV(INDEX($CD:$CD,ROW()-VolLB+1):INDEX($CD:$CD,ROW()))*SQRT(12))</f>
        <v>0.0174670692182802</v>
      </c>
      <c r="CZ199" s="27" t="n">
        <f aca="false">IF(ROW()&lt;4+VolLB,"",STDEV(INDEX($CE:$CE,ROW()-VolLB+1):INDEX($CE:$CE,ROW()))*SQRT(12))</f>
        <v>0.0232283696467836</v>
      </c>
      <c r="DA199" s="27" t="n">
        <f aca="false">IF(ROW()&lt;4+VolLB,"",STDEV(INDEX($CF:$CF,ROW()-VolLB+1):INDEX($CF:$CF,ROW()))*SQRT(12))</f>
        <v>0.0170627228874331</v>
      </c>
      <c r="DB199" s="27" t="n">
        <f aca="false">IF(ROW()&lt;4+VolLB,"",STDEV(INDEX($CG:$CG,ROW()-VolLB+1):INDEX($CG:$CG,ROW()))*SQRT(12))</f>
        <v>0.0223909886712532</v>
      </c>
      <c r="DC199" s="26" t="n">
        <f aca="false">IF(OR(AR199=0,CH199="",CH199=0),0,AR199*MIN(MaxScal,TgtVol/CH199))</f>
        <v>0</v>
      </c>
      <c r="DD199" s="26" t="n">
        <f aca="false">IF(OR(AS199=0,CI199="",CI199=0),0,AS199*MIN(MaxScal,TgtVol/CI199))</f>
        <v>0</v>
      </c>
      <c r="DE199" s="26" t="n">
        <f aca="false">IF(OR(AT199=0,CJ199="",CJ199=0),0,AT199*MIN(MaxScal,TgtVol/CJ199))</f>
        <v>0</v>
      </c>
      <c r="DF199" s="26" t="n">
        <f aca="false">IF(OR(AU199=0,CK199="",CK199=0),0,AU199*MIN(MaxScal,TgtVol/CK199))</f>
        <v>0</v>
      </c>
      <c r="DG199" s="26" t="n">
        <f aca="false">IF(OR(AV199=0,CL199="",CL199=0),0,AV199*MIN(MaxScal,TgtVol/CL199))</f>
        <v>0</v>
      </c>
      <c r="DH199" s="26" t="n">
        <f aca="false">IF(OR(AW199=0,CM199="",CM199=0),0,AW199*MIN(MaxScal,TgtVol/CM199))</f>
        <v>0</v>
      </c>
      <c r="DI199" s="26" t="n">
        <f aca="false">IF(OR(AX199=0,CN199="",CN199=0),0,AX199*MIN(MaxScal,TgtVol/CN199))</f>
        <v>0</v>
      </c>
      <c r="DJ199" s="26" t="n">
        <f aca="false">IF(OR(AY199=0,CO199="",CO199=0),0,AY199*MIN(MaxScal,TgtVol/CO199))</f>
        <v>0</v>
      </c>
      <c r="DK199" s="26" t="n">
        <f aca="false">IF(OR(AZ199=0,CP199="",CP199=0),0,AZ199*MIN(MaxScal,TgtVol/CP199))</f>
        <v>0.920353613796738</v>
      </c>
      <c r="DL199" s="26" t="n">
        <f aca="false">IF(OR(BA199=0,CQ199="",CQ199=0),0,BA199*MIN(MaxScal,TgtVol/CQ199))</f>
        <v>0</v>
      </c>
      <c r="DM199" s="26" t="n">
        <f aca="false">IF(OR(BB199=0,CR199="",CR199=0),0,BB199*MIN(MaxScal,TgtVol/CR199))</f>
        <v>0</v>
      </c>
      <c r="DN199" s="26" t="n">
        <f aca="false">IF(OR(BC199=0,CS199="",CS199=0),0,BC199*MIN(MaxScal,TgtVol/CS199))</f>
        <v>0</v>
      </c>
      <c r="DO199" s="26" t="n">
        <f aca="false">IF(OR(BD199=0,CT199="",CT199=0),0,BD199*MIN(MaxScal,TgtVol/CT199))</f>
        <v>0</v>
      </c>
      <c r="DP199" s="26" t="n">
        <f aca="false">IF(OR(BE199=0,CU199="",CU199=0),0,BE199*MIN(MaxScal,TgtVol/CU199))</f>
        <v>0</v>
      </c>
      <c r="DQ199" s="26" t="n">
        <f aca="false">IF(OR(BF199=0,CV199="",CV199=0),0,BF199*MIN(MaxScal,TgtVol/CV199))</f>
        <v>0</v>
      </c>
      <c r="DR199" s="26" t="n">
        <f aca="false">IF(OR(BG199=0,CW199="",CW199=0),0,BG199*MIN(MaxScal,TgtVol/CW199))</f>
        <v>0</v>
      </c>
      <c r="DS199" s="26" t="n">
        <f aca="false">IF(OR(BH199=0,CX199="",CX199=0),0,BH199*MIN(MaxScal,TgtVol/CX199))</f>
        <v>0</v>
      </c>
      <c r="DT199" s="26" t="n">
        <f aca="false">IF(OR(BI199=0,CY199="",CY199=0),0,BI199*MIN(MaxScal,TgtVol/CY199))</f>
        <v>0</v>
      </c>
      <c r="DU199" s="26" t="n">
        <f aca="false">IF(OR(BJ199=0,CZ199="",CZ199=0),0,BJ199*MIN(MaxScal,TgtVol/CZ199))</f>
        <v>0</v>
      </c>
      <c r="DV199" s="26" t="n">
        <f aca="false">IF(OR(BK199=0,DA199="",DA199=0),0,BK199*MIN(MaxScal,TgtVol/DA199))</f>
        <v>0</v>
      </c>
      <c r="DW199" s="26" t="n">
        <f aca="false">IF(OR(BL199=0,DB199="",DB199=0),0,BL199*MIN(MaxScal,TgtVol/DB199))</f>
        <v>0</v>
      </c>
      <c r="DX199" s="28" t="n">
        <f aca="false">IFERROR(DC198*BM199,"")</f>
        <v>0</v>
      </c>
      <c r="DY199" s="28" t="n">
        <f aca="false">IFERROR(DD198*BN199,"")</f>
        <v>0</v>
      </c>
      <c r="DZ199" s="28" t="n">
        <f aca="false">IFERROR(DE198*BO199,"")</f>
        <v>-0</v>
      </c>
      <c r="EA199" s="28" t="n">
        <f aca="false">IFERROR(DF198*BP199,"")</f>
        <v>-0</v>
      </c>
      <c r="EB199" s="28" t="n">
        <f aca="false">IFERROR(DG198*BQ199,"")</f>
        <v>0</v>
      </c>
      <c r="EC199" s="28" t="n">
        <f aca="false">IFERROR(DH198*BR199,"")</f>
        <v>-0</v>
      </c>
      <c r="ED199" s="28" t="n">
        <f aca="false">IFERROR(DI198*BS199,"")</f>
        <v>0</v>
      </c>
      <c r="EE199" s="28" t="n">
        <f aca="false">IFERROR(DJ198*BT199,"")</f>
        <v>0</v>
      </c>
      <c r="EF199" s="28" t="n">
        <f aca="false">IFERROR(DK198*BU199,"")</f>
        <v>-0</v>
      </c>
      <c r="EG199" s="28" t="n">
        <f aca="false">IFERROR(DL198*BV199,"")</f>
        <v>0</v>
      </c>
      <c r="EH199" s="28" t="n">
        <f aca="false">IFERROR(DM198*BW199,"")</f>
        <v>-0</v>
      </c>
      <c r="EI199" s="28" t="n">
        <f aca="false">IFERROR(DN198*BX199,"")</f>
        <v>0</v>
      </c>
      <c r="EJ199" s="28" t="n">
        <f aca="false">IFERROR(DO198*BY199,"")</f>
        <v>-0</v>
      </c>
      <c r="EK199" s="28" t="n">
        <f aca="false">IFERROR(DP198*BZ199,"")</f>
        <v>0</v>
      </c>
      <c r="EL199" s="28" t="n">
        <f aca="false">IFERROR(DQ198*CA199,"")</f>
        <v>-0</v>
      </c>
      <c r="EM199" s="28" t="n">
        <f aca="false">IFERROR(DR198*CB199,"")</f>
        <v>-0</v>
      </c>
      <c r="EN199" s="28" t="n">
        <f aca="false">IFERROR(DS198*CC199,"")</f>
        <v>0</v>
      </c>
      <c r="EO199" s="28" t="n">
        <f aca="false">IFERROR(DT198*CD199,"")</f>
        <v>-0</v>
      </c>
      <c r="EP199" s="28" t="n">
        <f aca="false">IFERROR(DU198*CE199,"")</f>
        <v>-0</v>
      </c>
      <c r="EQ199" s="28" t="n">
        <f aca="false">IFERROR(DV198*CF199,"")</f>
        <v>-0</v>
      </c>
      <c r="ER199" s="28" t="n">
        <f aca="false">IFERROR(DW198*CG199,"")</f>
        <v>-0</v>
      </c>
      <c r="ES199" s="28" t="n">
        <f aca="false">IF(ROW()=4,"",SUM(DX199:ER199))</f>
        <v>0</v>
      </c>
      <c r="ET199" s="29" t="n">
        <f aca="false">COUNTIF(AR199:BL199,"&gt;0")</f>
        <v>1</v>
      </c>
    </row>
    <row r="200" customFormat="false" ht="15" hidden="false" customHeight="false" outlineLevel="0" collapsed="false">
      <c r="A200" s="19" t="n">
        <v>43982</v>
      </c>
      <c r="B200" s="23" t="n">
        <f aca="false">ABS(Rates_Data!AD200-Rates_Data!AE200)</f>
        <v>0.323456852791879</v>
      </c>
      <c r="C200" s="23" t="n">
        <f aca="false">ABS(Rates_Data!AD200-Rates_Data!AF200)</f>
        <v>0.287619289340102</v>
      </c>
      <c r="D200" s="23" t="n">
        <f aca="false">ABS(Rates_Data!AD200-Rates_Data!AG200)</f>
        <v>0.0851573604060912</v>
      </c>
      <c r="E200" s="23" t="n">
        <f aca="false">ABS(Rates_Data!AD200-Rates_Data!AH200)</f>
        <v>0.996822335025381</v>
      </c>
      <c r="F200" s="23" t="n">
        <f aca="false">ABS(Rates_Data!AD200-Rates_Data!AI200)</f>
        <v>0.208314720812183</v>
      </c>
      <c r="G200" s="23" t="n">
        <f aca="false">ABS(Rates_Data!AD200-Rates_Data!AJ200)</f>
        <v>0.396781725888325</v>
      </c>
      <c r="H200" s="23" t="n">
        <f aca="false">ABS(Rates_Data!AE200-Rates_Data!AF200)</f>
        <v>0.61107614213198</v>
      </c>
      <c r="I200" s="23" t="n">
        <f aca="false">ABS(Rates_Data!AE200-Rates_Data!AG200)</f>
        <v>0.40861421319797</v>
      </c>
      <c r="J200" s="23" t="n">
        <f aca="false">ABS(Rates_Data!AE200-Rates_Data!AH200)</f>
        <v>1.32027918781726</v>
      </c>
      <c r="K200" s="23" t="n">
        <f aca="false">ABS(Rates_Data!AE200-Rates_Data!AI200)</f>
        <v>0.531771573604061</v>
      </c>
      <c r="L200" s="23" t="n">
        <f aca="false">ABS(Rates_Data!AE200-Rates_Data!AJ200)</f>
        <v>0.0733248730964466</v>
      </c>
      <c r="M200" s="23" t="n">
        <f aca="false">ABS(Rates_Data!AF200-Rates_Data!AG200)</f>
        <v>0.20246192893401</v>
      </c>
      <c r="N200" s="23" t="n">
        <f aca="false">ABS(Rates_Data!AF200-Rates_Data!AH200)</f>
        <v>0.709203045685279</v>
      </c>
      <c r="O200" s="23" t="n">
        <f aca="false">ABS(Rates_Data!AF200-Rates_Data!AI200)</f>
        <v>0.0793045685279189</v>
      </c>
      <c r="P200" s="23" t="n">
        <f aca="false">ABS(Rates_Data!AF200-Rates_Data!AJ200)</f>
        <v>0.684401015228427</v>
      </c>
      <c r="Q200" s="23" t="n">
        <f aca="false">ABS(Rates_Data!AG200-Rates_Data!AH200)</f>
        <v>0.91166497461929</v>
      </c>
      <c r="R200" s="23" t="n">
        <f aca="false">ABS(Rates_Data!AG200-Rates_Data!AI200)</f>
        <v>0.123157360406091</v>
      </c>
      <c r="S200" s="23" t="n">
        <f aca="false">ABS(Rates_Data!AG200-Rates_Data!AJ200)</f>
        <v>0.481939086294416</v>
      </c>
      <c r="T200" s="23" t="n">
        <f aca="false">ABS(Rates_Data!AH200-Rates_Data!AI200)</f>
        <v>0.788507614213198</v>
      </c>
      <c r="U200" s="23" t="n">
        <f aca="false">ABS(Rates_Data!AH200-Rates_Data!AJ200)</f>
        <v>1.39360406091371</v>
      </c>
      <c r="V200" s="23" t="n">
        <f aca="false">ABS(Rates_Data!AI200-Rates_Data!AJ200)</f>
        <v>0.605096446700508</v>
      </c>
      <c r="W200" s="26" t="n">
        <f aca="false">IF(ROW()&lt;4+MinObs-1,"",IFERROR((B200-AVERAGE(B$4:B200))/STDEV(B$4:B200),""))</f>
        <v>-0.28271672011836</v>
      </c>
      <c r="X200" s="26" t="n">
        <f aca="false">IF(ROW()&lt;4+MinObs-1,"",IFERROR((C200-AVERAGE(C$4:C200))/STDEV(C$4:C200),""))</f>
        <v>-0.371284822028855</v>
      </c>
      <c r="Y200" s="26" t="n">
        <f aca="false">IF(ROW()&lt;4+MinObs-1,"",IFERROR((D200-AVERAGE(D$4:D200))/STDEV(D$4:D200),""))</f>
        <v>-0.976672787795317</v>
      </c>
      <c r="Z200" s="26" t="n">
        <f aca="false">IF(ROW()&lt;4+MinObs-1,"",IFERROR((E200-AVERAGE(E$4:E200))/STDEV(E$4:E200),""))</f>
        <v>0.776701049150531</v>
      </c>
      <c r="AA200" s="26" t="n">
        <f aca="false">IF(ROW()&lt;4+MinObs-1,"",IFERROR((F200-AVERAGE(F$4:F200))/STDEV(F$4:F200),""))</f>
        <v>-0.814396337810882</v>
      </c>
      <c r="AB200" s="26" t="n">
        <f aca="false">IF(ROW()&lt;4+MinObs-1,"",IFERROR((G200-AVERAGE(G$4:G200))/STDEV(G$4:G200),""))</f>
        <v>-0.206246646548202</v>
      </c>
      <c r="AC200" s="26" t="n">
        <f aca="false">IF(ROW()&lt;4+MinObs-1,"",IFERROR((H200-AVERAGE(H$4:H200))/STDEV(H$4:H200),""))</f>
        <v>0.789738191275335</v>
      </c>
      <c r="AD200" s="26" t="n">
        <f aca="false">IF(ROW()&lt;4+MinObs-1,"",IFERROR((I200-AVERAGE(I$4:I200))/STDEV(I$4:I200),""))</f>
        <v>-0.101084332120892</v>
      </c>
      <c r="AE200" s="26" t="n">
        <f aca="false">IF(ROW()&lt;4+MinObs-1,"",IFERROR((J200-AVERAGE(J$4:J200))/STDEV(J$4:J200),""))</f>
        <v>2.2418741671138</v>
      </c>
      <c r="AF200" s="26" t="n">
        <f aca="false">IF(ROW()&lt;4+MinObs-1,"",IFERROR((K200-AVERAGE(K$4:K200))/STDEV(K$4:K200),""))</f>
        <v>0.257226149478014</v>
      </c>
      <c r="AG200" s="26" t="n">
        <f aca="false">IF(ROW()&lt;4+MinObs-1,"",IFERROR((L200-AVERAGE(L$4:L200))/STDEV(L$4:L200),""))</f>
        <v>-1.09376958930391</v>
      </c>
      <c r="AH200" s="26" t="n">
        <f aca="false">IF(ROW()&lt;4+MinObs-1,"",IFERROR((M200-AVERAGE(M$4:M200))/STDEV(M$4:M200),""))</f>
        <v>-0.572823811743874</v>
      </c>
      <c r="AI200" s="26" t="n">
        <f aca="false">IF(ROW()&lt;4+MinObs-1,"",IFERROR((N200-AVERAGE(N$4:N200))/STDEV(N$4:N200),""))</f>
        <v>0.652316069205098</v>
      </c>
      <c r="AJ200" s="26" t="n">
        <f aca="false">IF(ROW()&lt;4+MinObs-1,"",IFERROR((O200-AVERAGE(O$4:O200))/STDEV(O$4:O200),""))</f>
        <v>-1.11237431635309</v>
      </c>
      <c r="AK200" s="26" t="n">
        <f aca="false">IF(ROW()&lt;4+MinObs-1,"",IFERROR((P200-AVERAGE(P$4:P200))/STDEV(P$4:P200),""))</f>
        <v>0.207680316750614</v>
      </c>
      <c r="AL200" s="26" t="n">
        <f aca="false">IF(ROW()&lt;4+MinObs-1,"",IFERROR((Q200-AVERAGE(Q$4:Q200))/STDEV(Q$4:Q200),""))</f>
        <v>1.27399911484718</v>
      </c>
      <c r="AM200" s="26" t="n">
        <f aca="false">IF(ROW()&lt;4+MinObs-1,"",IFERROR((R200-AVERAGE(R$4:R200))/STDEV(R$4:R200),""))</f>
        <v>-0.81559269130582</v>
      </c>
      <c r="AN200" s="26" t="n">
        <f aca="false">IF(ROW()&lt;4+MinObs-1,"",IFERROR((S200-AVERAGE(S$4:S200))/STDEV(S$4:S200),""))</f>
        <v>-0.604476444819798</v>
      </c>
      <c r="AO200" s="26" t="n">
        <f aca="false">IF(ROW()&lt;4+MinObs-1,"",IFERROR((T200-AVERAGE(T$4:T200))/STDEV(T$4:T200),""))</f>
        <v>0.43304188474688</v>
      </c>
      <c r="AP200" s="26" t="n">
        <f aca="false">IF(ROW()&lt;4+MinObs-1,"",IFERROR((U200-AVERAGE(U$4:U200))/STDEV(U$4:U200),""))</f>
        <v>1.19250883116669</v>
      </c>
      <c r="AQ200" s="26" t="n">
        <f aca="false">IF(ROW()&lt;4+MinObs-1,"",IFERROR((V200-AVERAGE(V$4:V200))/STDEV(V$4:V200),""))</f>
        <v>-0.0805412955408794</v>
      </c>
      <c r="AR200" s="26" t="n">
        <f aca="false">IF(W200="",0,IF(W200&gt;=z4,w4,IF(W200&gt;=z3,w3,IF(W200&gt;=zEntry,w2,IF(AND(W200&gt;=ExitZ,AR199&gt;0),w2,0)))))</f>
        <v>0</v>
      </c>
      <c r="AS200" s="26" t="n">
        <f aca="false">IF(X200="",0,IF(X200&gt;=z4,w4,IF(X200&gt;=z3,w3,IF(X200&gt;=zEntry,w2,IF(AND(X200&gt;=ExitZ,AS199&gt;0),w2,0)))))</f>
        <v>0</v>
      </c>
      <c r="AT200" s="26" t="n">
        <f aca="false">IF(Y200="",0,IF(Y200&gt;=z4,w4,IF(Y200&gt;=z3,w3,IF(Y200&gt;=zEntry,w2,IF(AND(Y200&gt;=ExitZ,AT199&gt;0),w2,0)))))</f>
        <v>0</v>
      </c>
      <c r="AU200" s="26" t="n">
        <f aca="false">IF(Z200="",0,IF(Z200&gt;=z4,w4,IF(Z200&gt;=z3,w3,IF(Z200&gt;=zEntry,w2,IF(AND(Z200&gt;=ExitZ,AU199&gt;0),w2,0)))))</f>
        <v>0</v>
      </c>
      <c r="AV200" s="26" t="n">
        <f aca="false">IF(AA200="",0,IF(AA200&gt;=z4,w4,IF(AA200&gt;=z3,w3,IF(AA200&gt;=zEntry,w2,IF(AND(AA200&gt;=ExitZ,AV199&gt;0),w2,0)))))</f>
        <v>0</v>
      </c>
      <c r="AW200" s="26" t="n">
        <f aca="false">IF(AB200="",0,IF(AB200&gt;=z4,w4,IF(AB200&gt;=z3,w3,IF(AB200&gt;=zEntry,w2,IF(AND(AB200&gt;=ExitZ,AW199&gt;0),w2,0)))))</f>
        <v>0</v>
      </c>
      <c r="AX200" s="26" t="n">
        <f aca="false">IF(AC200="",0,IF(AC200&gt;=z4,w4,IF(AC200&gt;=z3,w3,IF(AC200&gt;=zEntry,w2,IF(AND(AC200&gt;=ExitZ,AX199&gt;0),w2,0)))))</f>
        <v>0</v>
      </c>
      <c r="AY200" s="26" t="n">
        <f aca="false">IF(AD200="",0,IF(AD200&gt;=z4,w4,IF(AD200&gt;=z3,w3,IF(AD200&gt;=zEntry,w2,IF(AND(AD200&gt;=ExitZ,AY199&gt;0),w2,0)))))</f>
        <v>0</v>
      </c>
      <c r="AZ200" s="26" t="n">
        <f aca="false">IF(AE200="",0,IF(AE200&gt;=z4,w4,IF(AE200&gt;=z3,w3,IF(AE200&gt;=zEntry,w2,IF(AND(AE200&gt;=ExitZ,AZ199&gt;0),w2,0)))))</f>
        <v>1</v>
      </c>
      <c r="BA200" s="26" t="n">
        <f aca="false">IF(AF200="",0,IF(AF200&gt;=z4,w4,IF(AF200&gt;=z3,w3,IF(AF200&gt;=zEntry,w2,IF(AND(AF200&gt;=ExitZ,BA199&gt;0),w2,0)))))</f>
        <v>0</v>
      </c>
      <c r="BB200" s="26" t="n">
        <f aca="false">IF(AG200="",0,IF(AG200&gt;=z4,w4,IF(AG200&gt;=z3,w3,IF(AG200&gt;=zEntry,w2,IF(AND(AG200&gt;=ExitZ,BB199&gt;0),w2,0)))))</f>
        <v>0</v>
      </c>
      <c r="BC200" s="26" t="n">
        <f aca="false">IF(AH200="",0,IF(AH200&gt;=z4,w4,IF(AH200&gt;=z3,w3,IF(AH200&gt;=zEntry,w2,IF(AND(AH200&gt;=ExitZ,BC199&gt;0),w2,0)))))</f>
        <v>0</v>
      </c>
      <c r="BD200" s="26" t="n">
        <f aca="false">IF(AI200="",0,IF(AI200&gt;=z4,w4,IF(AI200&gt;=z3,w3,IF(AI200&gt;=zEntry,w2,IF(AND(AI200&gt;=ExitZ,BD199&gt;0),w2,0)))))</f>
        <v>0</v>
      </c>
      <c r="BE200" s="26" t="n">
        <f aca="false">IF(AJ200="",0,IF(AJ200&gt;=z4,w4,IF(AJ200&gt;=z3,w3,IF(AJ200&gt;=zEntry,w2,IF(AND(AJ200&gt;=ExitZ,BE199&gt;0),w2,0)))))</f>
        <v>0</v>
      </c>
      <c r="BF200" s="26" t="n">
        <f aca="false">IF(AK200="",0,IF(AK200&gt;=z4,w4,IF(AK200&gt;=z3,w3,IF(AK200&gt;=zEntry,w2,IF(AND(AK200&gt;=ExitZ,BF199&gt;0),w2,0)))))</f>
        <v>0</v>
      </c>
      <c r="BG200" s="26" t="n">
        <f aca="false">IF(AL200="",0,IF(AL200&gt;=z4,w4,IF(AL200&gt;=z3,w3,IF(AL200&gt;=zEntry,w2,IF(AND(AL200&gt;=ExitZ,BG199&gt;0),w2,0)))))</f>
        <v>0</v>
      </c>
      <c r="BH200" s="26" t="n">
        <f aca="false">IF(AM200="",0,IF(AM200&gt;=z4,w4,IF(AM200&gt;=z3,w3,IF(AM200&gt;=zEntry,w2,IF(AND(AM200&gt;=ExitZ,BH199&gt;0),w2,0)))))</f>
        <v>0</v>
      </c>
      <c r="BI200" s="26" t="n">
        <f aca="false">IF(AN200="",0,IF(AN200&gt;=z4,w4,IF(AN200&gt;=z3,w3,IF(AN200&gt;=zEntry,w2,IF(AND(AN200&gt;=ExitZ,BI199&gt;0),w2,0)))))</f>
        <v>0</v>
      </c>
      <c r="BJ200" s="26" t="n">
        <f aca="false">IF(AO200="",0,IF(AO200&gt;=z4,w4,IF(AO200&gt;=z3,w3,IF(AO200&gt;=zEntry,w2,IF(AND(AO200&gt;=ExitZ,BJ199&gt;0),w2,0)))))</f>
        <v>0</v>
      </c>
      <c r="BK200" s="26" t="n">
        <f aca="false">IF(AP200="",0,IF(AP200&gt;=z4,w4,IF(AP200&gt;=z3,w3,IF(AP200&gt;=zEntry,w2,IF(AND(AP200&gt;=ExitZ,BK199&gt;0),w2,0)))))</f>
        <v>0</v>
      </c>
      <c r="BL200" s="26" t="n">
        <f aca="false">IF(AQ200="",0,IF(AQ200&gt;=z4,w4,IF(AQ200&gt;=z3,w3,IF(AQ200&gt;=zEntry,w2,IF(AND(AQ200&gt;=ExitZ,BL199&gt;0),w2,0)))))</f>
        <v>0</v>
      </c>
      <c r="BM200" s="23" t="n">
        <f aca="false">IF(Rates_Data!AD199&gt;=Rates_Data!AE199,Rates_Data!AK200-Rates_Data!AL200,Rates_Data!AL200-Rates_Data!AK200)</f>
        <v>0.00323</v>
      </c>
      <c r="BN200" s="23" t="n">
        <f aca="false">IF(Rates_Data!AD199&gt;=Rates_Data!AF199,Rates_Data!AK200-Rates_Data!AM200,Rates_Data!AM200-Rates_Data!AK200)</f>
        <v>0.007752</v>
      </c>
      <c r="BO200" s="23" t="n">
        <f aca="false">IF(Rates_Data!AD199&gt;=Rates_Data!AG199,Rates_Data!AK200-Rates_Data!AN200,Rates_Data!AN200-Rates_Data!AK200)</f>
        <v>0.001311</v>
      </c>
      <c r="BP200" s="23" t="n">
        <f aca="false">IF(Rates_Data!AD199&gt;=Rates_Data!AH199,Rates_Data!AK200-Rates_Data!AO200,Rates_Data!AO200-Rates_Data!AK200)</f>
        <v>-0.000551000000000015</v>
      </c>
      <c r="BQ200" s="23" t="n">
        <f aca="false">IF(Rates_Data!AD199&gt;=Rates_Data!AI199,Rates_Data!AK200-Rates_Data!AP200,Rates_Data!AP200-Rates_Data!AK200)</f>
        <v>-0.001843</v>
      </c>
      <c r="BR200" s="23" t="n">
        <f aca="false">IF(Rates_Data!AD199&gt;=Rates_Data!AJ199,Rates_Data!AK200-Rates_Data!AQ200,Rates_Data!AQ200-Rates_Data!AK200)</f>
        <v>0.013984</v>
      </c>
      <c r="BS200" s="23" t="n">
        <f aca="false">IF(Rates_Data!AE199&gt;=Rates_Data!AF199,Rates_Data!AL200-Rates_Data!AM200,Rates_Data!AM200-Rates_Data!AL200)</f>
        <v>0.010982</v>
      </c>
      <c r="BT200" s="23" t="n">
        <f aca="false">IF(Rates_Data!AE199&gt;=Rates_Data!AG199,Rates_Data!AL200-Rates_Data!AN200,Rates_Data!AN200-Rates_Data!AL200)</f>
        <v>0.004541</v>
      </c>
      <c r="BU200" s="23" t="n">
        <f aca="false">IF(Rates_Data!AE199&gt;=Rates_Data!AH199,Rates_Data!AL200-Rates_Data!AO200,Rates_Data!AO200-Rates_Data!AL200)</f>
        <v>0.00267899999999999</v>
      </c>
      <c r="BV200" s="23" t="n">
        <f aca="false">IF(Rates_Data!AE199&gt;=Rates_Data!AI199,Rates_Data!AL200-Rates_Data!AP200,Rates_Data!AP200-Rates_Data!AL200)</f>
        <v>0.001387</v>
      </c>
      <c r="BW200" s="23" t="n">
        <f aca="false">IF(Rates_Data!AE199&gt;=Rates_Data!AJ199,Rates_Data!AL200-Rates_Data!AQ200,Rates_Data!AQ200-Rates_Data!AL200)</f>
        <v>0.010754</v>
      </c>
      <c r="BX200" s="23" t="n">
        <f aca="false">IF(Rates_Data!AF199&gt;=Rates_Data!AG199,Rates_Data!AM200-Rates_Data!AN200,Rates_Data!AN200-Rates_Data!AM200)</f>
        <v>0.006441</v>
      </c>
      <c r="BY200" s="23" t="n">
        <f aca="false">IF(Rates_Data!AF199&gt;=Rates_Data!AH199,Rates_Data!AM200-Rates_Data!AO200,Rates_Data!AO200-Rates_Data!AM200)</f>
        <v>-0.00830300000000001</v>
      </c>
      <c r="BZ200" s="23" t="n">
        <f aca="false">IF(Rates_Data!AF199&gt;=Rates_Data!AI199,Rates_Data!AM200-Rates_Data!AP200,Rates_Data!AP200-Rates_Data!AM200)</f>
        <v>0.009595</v>
      </c>
      <c r="CA200" s="23" t="n">
        <f aca="false">IF(Rates_Data!AF199&gt;=Rates_Data!AJ199,Rates_Data!AM200-Rates_Data!AQ200,Rates_Data!AQ200-Rates_Data!AM200)</f>
        <v>0.021736</v>
      </c>
      <c r="CB200" s="23" t="n">
        <f aca="false">IF(Rates_Data!AG199&gt;=Rates_Data!AH199,Rates_Data!AN200-Rates_Data!AO200,Rates_Data!AO200-Rates_Data!AN200)</f>
        <v>-0.00186200000000001</v>
      </c>
      <c r="CC200" s="23" t="n">
        <f aca="false">IF(Rates_Data!AG199&gt;=Rates_Data!AI199,Rates_Data!AN200-Rates_Data!AP200,Rates_Data!AP200-Rates_Data!AN200)</f>
        <v>0.003154</v>
      </c>
      <c r="CD200" s="23" t="n">
        <f aca="false">IF(Rates_Data!AG199&gt;=Rates_Data!AJ199,Rates_Data!AN200-Rates_Data!AQ200,Rates_Data!AQ200-Rates_Data!AN200)</f>
        <v>0.015295</v>
      </c>
      <c r="CE200" s="23" t="n">
        <f aca="false">IF(Rates_Data!AH199&gt;=Rates_Data!AI199,Rates_Data!AO200-Rates_Data!AP200,Rates_Data!AP200-Rates_Data!AO200)</f>
        <v>0.00129199999999999</v>
      </c>
      <c r="CF200" s="23" t="n">
        <f aca="false">IF(Rates_Data!AH199&gt;=Rates_Data!AJ199,Rates_Data!AO200-Rates_Data!AQ200,Rates_Data!AQ200-Rates_Data!AO200)</f>
        <v>0.013433</v>
      </c>
      <c r="CG200" s="23" t="n">
        <f aca="false">IF(Rates_Data!AI199&gt;=Rates_Data!AJ199,Rates_Data!AP200-Rates_Data!AQ200,Rates_Data!AQ200-Rates_Data!AP200)</f>
        <v>0.012141</v>
      </c>
      <c r="CH200" s="27" t="n">
        <f aca="false">IF(ROW()&lt;4+VolLB,"",STDEV(INDEX($BM:$BM,ROW()-VolLB+1):INDEX($BM:$BM,ROW()))*SQRT(12))</f>
        <v>0.0260019004292635</v>
      </c>
      <c r="CI200" s="27" t="n">
        <f aca="false">IF(ROW()&lt;4+VolLB,"",STDEV(INDEX($BN:$BN,ROW()-VolLB+1):INDEX($BN:$BN,ROW()))*SQRT(12))</f>
        <v>0.0230998728456612</v>
      </c>
      <c r="CJ200" s="27" t="n">
        <f aca="false">IF(ROW()&lt;4+VolLB,"",STDEV(INDEX($BO:$BO,ROW()-VolLB+1):INDEX($BO:$BO,ROW()))*SQRT(12))</f>
        <v>0.0198092289744428</v>
      </c>
      <c r="CK200" s="27" t="n">
        <f aca="false">IF(ROW()&lt;4+VolLB,"",STDEV(INDEX($BP:$BP,ROW()-VolLB+1):INDEX($BP:$BP,ROW()))*SQRT(12))</f>
        <v>0.0221627789515923</v>
      </c>
      <c r="CL200" s="27" t="n">
        <f aca="false">IF(ROW()&lt;4+VolLB,"",STDEV(INDEX($BQ:$BQ,ROW()-VolLB+1):INDEX($BQ:$BQ,ROW()))*SQRT(12))</f>
        <v>0.0273169361358044</v>
      </c>
      <c r="CM200" s="27" t="n">
        <f aca="false">IF(ROW()&lt;4+VolLB,"",STDEV(INDEX($BR:$BR,ROW()-VolLB+1):INDEX($BR:$BR,ROW()))*SQRT(12))</f>
        <v>0.0243489998378735</v>
      </c>
      <c r="CN200" s="27" t="n">
        <f aca="false">IF(ROW()&lt;4+VolLB,"",STDEV(INDEX($BS:$BS,ROW()-VolLB+1):INDEX($BS:$BS,ROW()))*SQRT(12))</f>
        <v>0.0240473715270901</v>
      </c>
      <c r="CO200" s="27" t="n">
        <f aca="false">IF(ROW()&lt;4+VolLB,"",STDEV(INDEX($BT:$BT,ROW()-VolLB+1):INDEX($BT:$BT,ROW()))*SQRT(12))</f>
        <v>0.0219777330604453</v>
      </c>
      <c r="CP200" s="27" t="n">
        <f aca="false">IF(ROW()&lt;4+VolLB,"",STDEV(INDEX($BU:$BU,ROW()-VolLB+1):INDEX($BU:$BU,ROW()))*SQRT(12))</f>
        <v>0.0215677989205248</v>
      </c>
      <c r="CQ200" s="27" t="n">
        <f aca="false">IF(ROW()&lt;4+VolLB,"",STDEV(INDEX($BV:$BV,ROW()-VolLB+1):INDEX($BV:$BV,ROW()))*SQRT(12))</f>
        <v>0.0192547211702184</v>
      </c>
      <c r="CR200" s="27" t="n">
        <f aca="false">IF(ROW()&lt;4+VolLB,"",STDEV(INDEX($BW:$BW,ROW()-VolLB+1):INDEX($BW:$BW,ROW()))*SQRT(12))</f>
        <v>0.0228737168651833</v>
      </c>
      <c r="CS200" s="27" t="n">
        <f aca="false">IF(ROW()&lt;4+VolLB,"",STDEV(INDEX($BX:$BX,ROW()-VolLB+1):INDEX($BX:$BX,ROW()))*SQRT(12))</f>
        <v>0.0190935301779724</v>
      </c>
      <c r="CT200" s="27" t="n">
        <f aca="false">IF(ROW()&lt;4+VolLB,"",STDEV(INDEX($BY:$BY,ROW()-VolLB+1):INDEX($BY:$BY,ROW()))*SQRT(12))</f>
        <v>0.0220897170612849</v>
      </c>
      <c r="CU200" s="27" t="n">
        <f aca="false">IF(ROW()&lt;4+VolLB,"",STDEV(INDEX($BZ:$BZ,ROW()-VolLB+1):INDEX($BZ:$BZ,ROW()))*SQRT(12))</f>
        <v>0.0210115358927288</v>
      </c>
      <c r="CV200" s="27" t="n">
        <f aca="false">IF(ROW()&lt;4+VolLB,"",STDEV(INDEX($CA:$CA,ROW()-VolLB+1):INDEX($CA:$CA,ROW()))*SQRT(12))</f>
        <v>0.0277627844459174</v>
      </c>
      <c r="CW200" s="27" t="n">
        <f aca="false">IF(ROW()&lt;4+VolLB,"",STDEV(INDEX($CB:$CB,ROW()-VolLB+1):INDEX($CB:$CB,ROW()))*SQRT(12))</f>
        <v>0.015779493763079</v>
      </c>
      <c r="CX200" s="27" t="n">
        <f aca="false">IF(ROW()&lt;4+VolLB,"",STDEV(INDEX($CC:$CC,ROW()-VolLB+1):INDEX($CC:$CC,ROW()))*SQRT(12))</f>
        <v>0.0196168340795543</v>
      </c>
      <c r="CY200" s="27" t="n">
        <f aca="false">IF(ROW()&lt;4+VolLB,"",STDEV(INDEX($CD:$CD,ROW()-VolLB+1):INDEX($CD:$CD,ROW()))*SQRT(12))</f>
        <v>0.0194284760343947</v>
      </c>
      <c r="CZ200" s="27" t="n">
        <f aca="false">IF(ROW()&lt;4+VolLB,"",STDEV(INDEX($CE:$CE,ROW()-VolLB+1):INDEX($CE:$CE,ROW()))*SQRT(12))</f>
        <v>0.0232078247518867</v>
      </c>
      <c r="DA200" s="27" t="n">
        <f aca="false">IF(ROW()&lt;4+VolLB,"",STDEV(INDEX($CF:$CF,ROW()-VolLB+1):INDEX($CF:$CF,ROW()))*SQRT(12))</f>
        <v>0.0189274726589987</v>
      </c>
      <c r="DB200" s="27" t="n">
        <f aca="false">IF(ROW()&lt;4+VolLB,"",STDEV(INDEX($CG:$CG,ROW()-VolLB+1):INDEX($CG:$CG,ROW()))*SQRT(12))</f>
        <v>0.0235483954677333</v>
      </c>
      <c r="DC200" s="26" t="n">
        <f aca="false">IF(OR(AR200=0,CH200="",CH200=0),0,AR200*MIN(MaxScal,TgtVol/CH200))</f>
        <v>0</v>
      </c>
      <c r="DD200" s="26" t="n">
        <f aca="false">IF(OR(AS200=0,CI200="",CI200=0),0,AS200*MIN(MaxScal,TgtVol/CI200))</f>
        <v>0</v>
      </c>
      <c r="DE200" s="26" t="n">
        <f aca="false">IF(OR(AT200=0,CJ200="",CJ200=0),0,AT200*MIN(MaxScal,TgtVol/CJ200))</f>
        <v>0</v>
      </c>
      <c r="DF200" s="26" t="n">
        <f aca="false">IF(OR(AU200=0,CK200="",CK200=0),0,AU200*MIN(MaxScal,TgtVol/CK200))</f>
        <v>0</v>
      </c>
      <c r="DG200" s="26" t="n">
        <f aca="false">IF(OR(AV200=0,CL200="",CL200=0),0,AV200*MIN(MaxScal,TgtVol/CL200))</f>
        <v>0</v>
      </c>
      <c r="DH200" s="26" t="n">
        <f aca="false">IF(OR(AW200=0,CM200="",CM200=0),0,AW200*MIN(MaxScal,TgtVol/CM200))</f>
        <v>0</v>
      </c>
      <c r="DI200" s="26" t="n">
        <f aca="false">IF(OR(AX200=0,CN200="",CN200=0),0,AX200*MIN(MaxScal,TgtVol/CN200))</f>
        <v>0</v>
      </c>
      <c r="DJ200" s="26" t="n">
        <f aca="false">IF(OR(AY200=0,CO200="",CO200=0),0,AY200*MIN(MaxScal,TgtVol/CO200))</f>
        <v>0</v>
      </c>
      <c r="DK200" s="26" t="n">
        <f aca="false">IF(OR(AZ200=0,CP200="",CP200=0),0,AZ200*MIN(MaxScal,TgtVol/CP200))</f>
        <v>0.927308348603306</v>
      </c>
      <c r="DL200" s="26" t="n">
        <f aca="false">IF(OR(BA200=0,CQ200="",CQ200=0),0,BA200*MIN(MaxScal,TgtVol/CQ200))</f>
        <v>0</v>
      </c>
      <c r="DM200" s="26" t="n">
        <f aca="false">IF(OR(BB200=0,CR200="",CR200=0),0,BB200*MIN(MaxScal,TgtVol/CR200))</f>
        <v>0</v>
      </c>
      <c r="DN200" s="26" t="n">
        <f aca="false">IF(OR(BC200=0,CS200="",CS200=0),0,BC200*MIN(MaxScal,TgtVol/CS200))</f>
        <v>0</v>
      </c>
      <c r="DO200" s="26" t="n">
        <f aca="false">IF(OR(BD200=0,CT200="",CT200=0),0,BD200*MIN(MaxScal,TgtVol/CT200))</f>
        <v>0</v>
      </c>
      <c r="DP200" s="26" t="n">
        <f aca="false">IF(OR(BE200=0,CU200="",CU200=0),0,BE200*MIN(MaxScal,TgtVol/CU200))</f>
        <v>0</v>
      </c>
      <c r="DQ200" s="26" t="n">
        <f aca="false">IF(OR(BF200=0,CV200="",CV200=0),0,BF200*MIN(MaxScal,TgtVol/CV200))</f>
        <v>0</v>
      </c>
      <c r="DR200" s="26" t="n">
        <f aca="false">IF(OR(BG200=0,CW200="",CW200=0),0,BG200*MIN(MaxScal,TgtVol/CW200))</f>
        <v>0</v>
      </c>
      <c r="DS200" s="26" t="n">
        <f aca="false">IF(OR(BH200=0,CX200="",CX200=0),0,BH200*MIN(MaxScal,TgtVol/CX200))</f>
        <v>0</v>
      </c>
      <c r="DT200" s="26" t="n">
        <f aca="false">IF(OR(BI200=0,CY200="",CY200=0),0,BI200*MIN(MaxScal,TgtVol/CY200))</f>
        <v>0</v>
      </c>
      <c r="DU200" s="26" t="n">
        <f aca="false">IF(OR(BJ200=0,CZ200="",CZ200=0),0,BJ200*MIN(MaxScal,TgtVol/CZ200))</f>
        <v>0</v>
      </c>
      <c r="DV200" s="26" t="n">
        <f aca="false">IF(OR(BK200=0,DA200="",DA200=0),0,BK200*MIN(MaxScal,TgtVol/DA200))</f>
        <v>0</v>
      </c>
      <c r="DW200" s="26" t="n">
        <f aca="false">IF(OR(BL200=0,DB200="",DB200=0),0,BL200*MIN(MaxScal,TgtVol/DB200))</f>
        <v>0</v>
      </c>
      <c r="DX200" s="28" t="n">
        <f aca="false">IFERROR(DC199*BM200,"")</f>
        <v>0</v>
      </c>
      <c r="DY200" s="28" t="n">
        <f aca="false">IFERROR(DD199*BN200,"")</f>
        <v>0</v>
      </c>
      <c r="DZ200" s="28" t="n">
        <f aca="false">IFERROR(DE199*BO200,"")</f>
        <v>0</v>
      </c>
      <c r="EA200" s="28" t="n">
        <f aca="false">IFERROR(DF199*BP200,"")</f>
        <v>-0</v>
      </c>
      <c r="EB200" s="28" t="n">
        <f aca="false">IFERROR(DG199*BQ200,"")</f>
        <v>-0</v>
      </c>
      <c r="EC200" s="28" t="n">
        <f aca="false">IFERROR(DH199*BR200,"")</f>
        <v>0</v>
      </c>
      <c r="ED200" s="28" t="n">
        <f aca="false">IFERROR(DI199*BS200,"")</f>
        <v>0</v>
      </c>
      <c r="EE200" s="28" t="n">
        <f aca="false">IFERROR(DJ199*BT200,"")</f>
        <v>0</v>
      </c>
      <c r="EF200" s="28" t="n">
        <f aca="false">IFERROR(DK199*BU200,"")</f>
        <v>0.00246562733136145</v>
      </c>
      <c r="EG200" s="28" t="n">
        <f aca="false">IFERROR(DL199*BV200,"")</f>
        <v>0</v>
      </c>
      <c r="EH200" s="28" t="n">
        <f aca="false">IFERROR(DM199*BW200,"")</f>
        <v>0</v>
      </c>
      <c r="EI200" s="28" t="n">
        <f aca="false">IFERROR(DN199*BX200,"")</f>
        <v>0</v>
      </c>
      <c r="EJ200" s="28" t="n">
        <f aca="false">IFERROR(DO199*BY200,"")</f>
        <v>-0</v>
      </c>
      <c r="EK200" s="28" t="n">
        <f aca="false">IFERROR(DP199*BZ200,"")</f>
        <v>0</v>
      </c>
      <c r="EL200" s="28" t="n">
        <f aca="false">IFERROR(DQ199*CA200,"")</f>
        <v>0</v>
      </c>
      <c r="EM200" s="28" t="n">
        <f aca="false">IFERROR(DR199*CB200,"")</f>
        <v>-0</v>
      </c>
      <c r="EN200" s="28" t="n">
        <f aca="false">IFERROR(DS199*CC200,"")</f>
        <v>0</v>
      </c>
      <c r="EO200" s="28" t="n">
        <f aca="false">IFERROR(DT199*CD200,"")</f>
        <v>0</v>
      </c>
      <c r="EP200" s="28" t="n">
        <f aca="false">IFERROR(DU199*CE200,"")</f>
        <v>0</v>
      </c>
      <c r="EQ200" s="28" t="n">
        <f aca="false">IFERROR(DV199*CF200,"")</f>
        <v>0</v>
      </c>
      <c r="ER200" s="28" t="n">
        <f aca="false">IFERROR(DW199*CG200,"")</f>
        <v>0</v>
      </c>
      <c r="ES200" s="28" t="n">
        <f aca="false">IF(ROW()=4,"",SUM(DX200:ER200))</f>
        <v>0.00246562733136145</v>
      </c>
      <c r="ET200" s="29" t="n">
        <f aca="false">COUNTIF(AR200:BL200,"&gt;0")</f>
        <v>1</v>
      </c>
    </row>
    <row r="201" customFormat="false" ht="15" hidden="false" customHeight="false" outlineLevel="0" collapsed="false">
      <c r="A201" s="19" t="n">
        <v>44012</v>
      </c>
      <c r="B201" s="23" t="n">
        <f aca="false">ABS(Rates_Data!AD201-Rates_Data!AE201)</f>
        <v>0.243222222222223</v>
      </c>
      <c r="C201" s="23" t="n">
        <f aca="false">ABS(Rates_Data!AD201-Rates_Data!AF201)</f>
        <v>0.324969696969697</v>
      </c>
      <c r="D201" s="23" t="n">
        <f aca="false">ABS(Rates_Data!AD201-Rates_Data!AG201)</f>
        <v>0.101328282828283</v>
      </c>
      <c r="E201" s="23" t="n">
        <f aca="false">ABS(Rates_Data!AD201-Rates_Data!AH201)</f>
        <v>0.920151515151515</v>
      </c>
      <c r="F201" s="23" t="n">
        <f aca="false">ABS(Rates_Data!AD201-Rates_Data!AI201)</f>
        <v>0.538580808080808</v>
      </c>
      <c r="G201" s="23" t="n">
        <f aca="false">ABS(Rates_Data!AD201-Rates_Data!AJ201)</f>
        <v>0.301252525252525</v>
      </c>
      <c r="H201" s="23" t="n">
        <f aca="false">ABS(Rates_Data!AE201-Rates_Data!AF201)</f>
        <v>0.568191919191919</v>
      </c>
      <c r="I201" s="23" t="n">
        <f aca="false">ABS(Rates_Data!AE201-Rates_Data!AG201)</f>
        <v>0.14189393939394</v>
      </c>
      <c r="J201" s="23" t="n">
        <f aca="false">ABS(Rates_Data!AE201-Rates_Data!AH201)</f>
        <v>1.16337373737374</v>
      </c>
      <c r="K201" s="23" t="n">
        <f aca="false">ABS(Rates_Data!AE201-Rates_Data!AI201)</f>
        <v>0.78180303030303</v>
      </c>
      <c r="L201" s="23" t="n">
        <f aca="false">ABS(Rates_Data!AE201-Rates_Data!AJ201)</f>
        <v>0.0580303030303027</v>
      </c>
      <c r="M201" s="23" t="n">
        <f aca="false">ABS(Rates_Data!AF201-Rates_Data!AG201)</f>
        <v>0.42629797979798</v>
      </c>
      <c r="N201" s="23" t="n">
        <f aca="false">ABS(Rates_Data!AF201-Rates_Data!AH201)</f>
        <v>0.595181818181818</v>
      </c>
      <c r="O201" s="23" t="n">
        <f aca="false">ABS(Rates_Data!AF201-Rates_Data!AI201)</f>
        <v>0.213611111111111</v>
      </c>
      <c r="P201" s="23" t="n">
        <f aca="false">ABS(Rates_Data!AF201-Rates_Data!AJ201)</f>
        <v>0.626222222222222</v>
      </c>
      <c r="Q201" s="23" t="n">
        <f aca="false">ABS(Rates_Data!AG201-Rates_Data!AH201)</f>
        <v>1.0214797979798</v>
      </c>
      <c r="R201" s="23" t="n">
        <f aca="false">ABS(Rates_Data!AG201-Rates_Data!AI201)</f>
        <v>0.639909090909091</v>
      </c>
      <c r="S201" s="23" t="n">
        <f aca="false">ABS(Rates_Data!AG201-Rates_Data!AJ201)</f>
        <v>0.199924242424242</v>
      </c>
      <c r="T201" s="23" t="n">
        <f aca="false">ABS(Rates_Data!AH201-Rates_Data!AI201)</f>
        <v>0.381570707070707</v>
      </c>
      <c r="U201" s="23" t="n">
        <f aca="false">ABS(Rates_Data!AH201-Rates_Data!AJ201)</f>
        <v>1.22140404040404</v>
      </c>
      <c r="V201" s="23" t="n">
        <f aca="false">ABS(Rates_Data!AI201-Rates_Data!AJ201)</f>
        <v>0.839833333333333</v>
      </c>
      <c r="W201" s="26" t="n">
        <f aca="false">IF(ROW()&lt;4+MinObs-1,"",IFERROR((B201-AVERAGE(B$4:B201))/STDEV(B$4:B201),""))</f>
        <v>-0.55007128493528</v>
      </c>
      <c r="X201" s="26" t="n">
        <f aca="false">IF(ROW()&lt;4+MinObs-1,"",IFERROR((C201-AVERAGE(C$4:C201))/STDEV(C$4:C201),""))</f>
        <v>-0.266777775947303</v>
      </c>
      <c r="Y201" s="26" t="n">
        <f aca="false">IF(ROW()&lt;4+MinObs-1,"",IFERROR((D201-AVERAGE(D$4:D201))/STDEV(D$4:D201),""))</f>
        <v>-0.937103170612747</v>
      </c>
      <c r="Z201" s="26" t="n">
        <f aca="false">IF(ROW()&lt;4+MinObs-1,"",IFERROR((E201-AVERAGE(E$4:E201))/STDEV(E$4:E201),""))</f>
        <v>0.603571236063914</v>
      </c>
      <c r="AA201" s="26" t="n">
        <f aca="false">IF(ROW()&lt;4+MinObs-1,"",IFERROR((F201-AVERAGE(F$4:F201))/STDEV(F$4:F201),""))</f>
        <v>0.027940112540401</v>
      </c>
      <c r="AB201" s="26" t="n">
        <f aca="false">IF(ROW()&lt;4+MinObs-1,"",IFERROR((G201-AVERAGE(G$4:G201))/STDEV(G$4:G201),""))</f>
        <v>-0.478173703141094</v>
      </c>
      <c r="AC201" s="26" t="n">
        <f aca="false">IF(ROW()&lt;4+MinObs-1,"",IFERROR((H201-AVERAGE(H$4:H201))/STDEV(H$4:H201),""))</f>
        <v>0.639492261615164</v>
      </c>
      <c r="AD201" s="26" t="n">
        <f aca="false">IF(ROW()&lt;4+MinObs-1,"",IFERROR((I201-AVERAGE(I$4:I201))/STDEV(I$4:I201),""))</f>
        <v>-0.778733429034993</v>
      </c>
      <c r="AE201" s="26" t="n">
        <f aca="false">IF(ROW()&lt;4+MinObs-1,"",IFERROR((J201-AVERAGE(J$4:J201))/STDEV(J$4:J201),""))</f>
        <v>1.77910528482909</v>
      </c>
      <c r="AF201" s="26" t="n">
        <f aca="false">IF(ROW()&lt;4+MinObs-1,"",IFERROR((K201-AVERAGE(K$4:K201))/STDEV(K$4:K201),""))</f>
        <v>0.924445477646702</v>
      </c>
      <c r="AG201" s="26" t="n">
        <f aca="false">IF(ROW()&lt;4+MinObs-1,"",IFERROR((L201-AVERAGE(L$4:L201))/STDEV(L$4:L201),""))</f>
        <v>-1.12037290310755</v>
      </c>
      <c r="AH201" s="26" t="n">
        <f aca="false">IF(ROW()&lt;4+MinObs-1,"",IFERROR((M201-AVERAGE(M$4:M201))/STDEV(M$4:M201),""))</f>
        <v>-0.0188747486991329</v>
      </c>
      <c r="AI201" s="26" t="n">
        <f aca="false">IF(ROW()&lt;4+MinObs-1,"",IFERROR((N201-AVERAGE(N$4:N201))/STDEV(N$4:N201),""))</f>
        <v>0.331427291634487</v>
      </c>
      <c r="AJ201" s="26" t="n">
        <f aca="false">IF(ROW()&lt;4+MinObs-1,"",IFERROR((O201-AVERAGE(O$4:O201))/STDEV(O$4:O201),""))</f>
        <v>-0.721045446162925</v>
      </c>
      <c r="AK201" s="26" t="n">
        <f aca="false">IF(ROW()&lt;4+MinObs-1,"",IFERROR((P201-AVERAGE(P$4:P201))/STDEV(P$4:P201),""))</f>
        <v>0.075925652504928</v>
      </c>
      <c r="AL201" s="26" t="n">
        <f aca="false">IF(ROW()&lt;4+MinObs-1,"",IFERROR((Q201-AVERAGE(Q$4:Q201))/STDEV(Q$4:Q201),""))</f>
        <v>1.54827581857953</v>
      </c>
      <c r="AM201" s="26" t="n">
        <f aca="false">IF(ROW()&lt;4+MinObs-1,"",IFERROR((R201-AVERAGE(R$4:R201))/STDEV(R$4:R201),""))</f>
        <v>0.425095693797621</v>
      </c>
      <c r="AN201" s="26" t="n">
        <f aca="false">IF(ROW()&lt;4+MinObs-1,"",IFERROR((S201-AVERAGE(S$4:S201))/STDEV(S$4:S201),""))</f>
        <v>-1.15044722916203</v>
      </c>
      <c r="AO201" s="26" t="n">
        <f aca="false">IF(ROW()&lt;4+MinObs-1,"",IFERROR((T201-AVERAGE(T$4:T201))/STDEV(T$4:T201),""))</f>
        <v>-0.588091342894104</v>
      </c>
      <c r="AP201" s="26" t="n">
        <f aca="false">IF(ROW()&lt;4+MinObs-1,"",IFERROR((U201-AVERAGE(U$4:U201))/STDEV(U$4:U201),""))</f>
        <v>0.825357566433943</v>
      </c>
      <c r="AQ201" s="26" t="n">
        <f aca="false">IF(ROW()&lt;4+MinObs-1,"",IFERROR((V201-AVERAGE(V$4:V201))/STDEV(V$4:V201),""))</f>
        <v>0.373241427350503</v>
      </c>
      <c r="AR201" s="26" t="n">
        <f aca="false">IF(W201="",0,IF(W201&gt;=z4,w4,IF(W201&gt;=z3,w3,IF(W201&gt;=zEntry,w2,IF(AND(W201&gt;=ExitZ,AR200&gt;0),w2,0)))))</f>
        <v>0</v>
      </c>
      <c r="AS201" s="26" t="n">
        <f aca="false">IF(X201="",0,IF(X201&gt;=z4,w4,IF(X201&gt;=z3,w3,IF(X201&gt;=zEntry,w2,IF(AND(X201&gt;=ExitZ,AS200&gt;0),w2,0)))))</f>
        <v>0</v>
      </c>
      <c r="AT201" s="26" t="n">
        <f aca="false">IF(Y201="",0,IF(Y201&gt;=z4,w4,IF(Y201&gt;=z3,w3,IF(Y201&gt;=zEntry,w2,IF(AND(Y201&gt;=ExitZ,AT200&gt;0),w2,0)))))</f>
        <v>0</v>
      </c>
      <c r="AU201" s="26" t="n">
        <f aca="false">IF(Z201="",0,IF(Z201&gt;=z4,w4,IF(Z201&gt;=z3,w3,IF(Z201&gt;=zEntry,w2,IF(AND(Z201&gt;=ExitZ,AU200&gt;0),w2,0)))))</f>
        <v>0</v>
      </c>
      <c r="AV201" s="26" t="n">
        <f aca="false">IF(AA201="",0,IF(AA201&gt;=z4,w4,IF(AA201&gt;=z3,w3,IF(AA201&gt;=zEntry,w2,IF(AND(AA201&gt;=ExitZ,AV200&gt;0),w2,0)))))</f>
        <v>0</v>
      </c>
      <c r="AW201" s="26" t="n">
        <f aca="false">IF(AB201="",0,IF(AB201&gt;=z4,w4,IF(AB201&gt;=z3,w3,IF(AB201&gt;=zEntry,w2,IF(AND(AB201&gt;=ExitZ,AW200&gt;0),w2,0)))))</f>
        <v>0</v>
      </c>
      <c r="AX201" s="26" t="n">
        <f aca="false">IF(AC201="",0,IF(AC201&gt;=z4,w4,IF(AC201&gt;=z3,w3,IF(AC201&gt;=zEntry,w2,IF(AND(AC201&gt;=ExitZ,AX200&gt;0),w2,0)))))</f>
        <v>0</v>
      </c>
      <c r="AY201" s="26" t="n">
        <f aca="false">IF(AD201="",0,IF(AD201&gt;=z4,w4,IF(AD201&gt;=z3,w3,IF(AD201&gt;=zEntry,w2,IF(AND(AD201&gt;=ExitZ,AY200&gt;0),w2,0)))))</f>
        <v>0</v>
      </c>
      <c r="AZ201" s="26" t="n">
        <f aca="false">IF(AE201="",0,IF(AE201&gt;=z4,w4,IF(AE201&gt;=z3,w3,IF(AE201&gt;=zEntry,w2,IF(AND(AE201&gt;=ExitZ,AZ200&gt;0),w2,0)))))</f>
        <v>0</v>
      </c>
      <c r="BA201" s="26" t="n">
        <f aca="false">IF(AF201="",0,IF(AF201&gt;=z4,w4,IF(AF201&gt;=z3,w3,IF(AF201&gt;=zEntry,w2,IF(AND(AF201&gt;=ExitZ,BA200&gt;0),w2,0)))))</f>
        <v>0</v>
      </c>
      <c r="BB201" s="26" t="n">
        <f aca="false">IF(AG201="",0,IF(AG201&gt;=z4,w4,IF(AG201&gt;=z3,w3,IF(AG201&gt;=zEntry,w2,IF(AND(AG201&gt;=ExitZ,BB200&gt;0),w2,0)))))</f>
        <v>0</v>
      </c>
      <c r="BC201" s="26" t="n">
        <f aca="false">IF(AH201="",0,IF(AH201&gt;=z4,w4,IF(AH201&gt;=z3,w3,IF(AH201&gt;=zEntry,w2,IF(AND(AH201&gt;=ExitZ,BC200&gt;0),w2,0)))))</f>
        <v>0</v>
      </c>
      <c r="BD201" s="26" t="n">
        <f aca="false">IF(AI201="",0,IF(AI201&gt;=z4,w4,IF(AI201&gt;=z3,w3,IF(AI201&gt;=zEntry,w2,IF(AND(AI201&gt;=ExitZ,BD200&gt;0),w2,0)))))</f>
        <v>0</v>
      </c>
      <c r="BE201" s="26" t="n">
        <f aca="false">IF(AJ201="",0,IF(AJ201&gt;=z4,w4,IF(AJ201&gt;=z3,w3,IF(AJ201&gt;=zEntry,w2,IF(AND(AJ201&gt;=ExitZ,BE200&gt;0),w2,0)))))</f>
        <v>0</v>
      </c>
      <c r="BF201" s="26" t="n">
        <f aca="false">IF(AK201="",0,IF(AK201&gt;=z4,w4,IF(AK201&gt;=z3,w3,IF(AK201&gt;=zEntry,w2,IF(AND(AK201&gt;=ExitZ,BF200&gt;0),w2,0)))))</f>
        <v>0</v>
      </c>
      <c r="BG201" s="26" t="n">
        <f aca="false">IF(AL201="",0,IF(AL201&gt;=z4,w4,IF(AL201&gt;=z3,w3,IF(AL201&gt;=zEntry,w2,IF(AND(AL201&gt;=ExitZ,BG200&gt;0),w2,0)))))</f>
        <v>0</v>
      </c>
      <c r="BH201" s="26" t="n">
        <f aca="false">IF(AM201="",0,IF(AM201&gt;=z4,w4,IF(AM201&gt;=z3,w3,IF(AM201&gt;=zEntry,w2,IF(AND(AM201&gt;=ExitZ,BH200&gt;0),w2,0)))))</f>
        <v>0</v>
      </c>
      <c r="BI201" s="26" t="n">
        <f aca="false">IF(AN201="",0,IF(AN201&gt;=z4,w4,IF(AN201&gt;=z3,w3,IF(AN201&gt;=zEntry,w2,IF(AND(AN201&gt;=ExitZ,BI200&gt;0),w2,0)))))</f>
        <v>0</v>
      </c>
      <c r="BJ201" s="26" t="n">
        <f aca="false">IF(AO201="",0,IF(AO201&gt;=z4,w4,IF(AO201&gt;=z3,w3,IF(AO201&gt;=zEntry,w2,IF(AND(AO201&gt;=ExitZ,BJ200&gt;0),w2,0)))))</f>
        <v>0</v>
      </c>
      <c r="BK201" s="26" t="n">
        <f aca="false">IF(AP201="",0,IF(AP201&gt;=z4,w4,IF(AP201&gt;=z3,w3,IF(AP201&gt;=zEntry,w2,IF(AND(AP201&gt;=ExitZ,BK200&gt;0),w2,0)))))</f>
        <v>0</v>
      </c>
      <c r="BL201" s="26" t="n">
        <f aca="false">IF(AQ201="",0,IF(AQ201&gt;=z4,w4,IF(AQ201&gt;=z3,w3,IF(AQ201&gt;=zEntry,w2,IF(AND(AQ201&gt;=ExitZ,BL200&gt;0),w2,0)))))</f>
        <v>0</v>
      </c>
      <c r="BM201" s="23" t="n">
        <f aca="false">IF(Rates_Data!AD200&gt;=Rates_Data!AE200,Rates_Data!AK201-Rates_Data!AL201,Rates_Data!AL201-Rates_Data!AK201)</f>
        <v>0.00362900000000001</v>
      </c>
      <c r="BN201" s="23" t="n">
        <f aca="false">IF(Rates_Data!AD200&gt;=Rates_Data!AF200,Rates_Data!AK201-Rates_Data!AM201,Rates_Data!AM201-Rates_Data!AK201)</f>
        <v>-0.00292600000000001</v>
      </c>
      <c r="BO201" s="23" t="n">
        <f aca="false">IF(Rates_Data!AD200&gt;=Rates_Data!AG200,Rates_Data!AK201-Rates_Data!AN201,Rates_Data!AN201-Rates_Data!AK201)</f>
        <v>0.003952</v>
      </c>
      <c r="BP201" s="23" t="n">
        <f aca="false">IF(Rates_Data!AD200&gt;=Rates_Data!AH200,Rates_Data!AK201-Rates_Data!AO201,Rates_Data!AO201-Rates_Data!AK201)</f>
        <v>0.00159600000000001</v>
      </c>
      <c r="BQ201" s="23" t="n">
        <f aca="false">IF(Rates_Data!AD200&gt;=Rates_Data!AI200,Rates_Data!AK201-Rates_Data!AP201,Rates_Data!AP201-Rates_Data!AK201)</f>
        <v>-0.00228</v>
      </c>
      <c r="BR201" s="23" t="n">
        <f aca="false">IF(Rates_Data!AD200&gt;=Rates_Data!AJ200,Rates_Data!AK201-Rates_Data!AQ201,Rates_Data!AQ201-Rates_Data!AK201)</f>
        <v>0.000646000000000005</v>
      </c>
      <c r="BS201" s="23" t="n">
        <f aca="false">IF(Rates_Data!AE200&gt;=Rates_Data!AF200,Rates_Data!AL201-Rates_Data!AM201,Rates_Data!AM201-Rates_Data!AL201)</f>
        <v>0.000702999999999998</v>
      </c>
      <c r="BT201" s="23" t="n">
        <f aca="false">IF(Rates_Data!AE200&gt;=Rates_Data!AG200,Rates_Data!AL201-Rates_Data!AN201,Rates_Data!AN201-Rates_Data!AL201)</f>
        <v>0.007581</v>
      </c>
      <c r="BU201" s="23" t="n">
        <f aca="false">IF(Rates_Data!AE200&gt;=Rates_Data!AH200,Rates_Data!AL201-Rates_Data!AO201,Rates_Data!AO201-Rates_Data!AL201)</f>
        <v>0.00522500000000001</v>
      </c>
      <c r="BV201" s="23" t="n">
        <f aca="false">IF(Rates_Data!AE200&gt;=Rates_Data!AI200,Rates_Data!AL201-Rates_Data!AP201,Rates_Data!AP201-Rates_Data!AL201)</f>
        <v>0.001349</v>
      </c>
      <c r="BW201" s="23" t="n">
        <f aca="false">IF(Rates_Data!AE200&gt;=Rates_Data!AJ200,Rates_Data!AL201-Rates_Data!AQ201,Rates_Data!AQ201-Rates_Data!AL201)</f>
        <v>-0.002983</v>
      </c>
      <c r="BX201" s="23" t="n">
        <f aca="false">IF(Rates_Data!AF200&gt;=Rates_Data!AG200,Rates_Data!AM201-Rates_Data!AN201,Rates_Data!AN201-Rates_Data!AM201)</f>
        <v>-0.006878</v>
      </c>
      <c r="BY201" s="23" t="n">
        <f aca="false">IF(Rates_Data!AF200&gt;=Rates_Data!AH200,Rates_Data!AM201-Rates_Data!AO201,Rates_Data!AO201-Rates_Data!AM201)</f>
        <v>0.00452200000000002</v>
      </c>
      <c r="BZ201" s="23" t="n">
        <f aca="false">IF(Rates_Data!AF200&gt;=Rates_Data!AI200,Rates_Data!AM201-Rates_Data!AP201,Rates_Data!AP201-Rates_Data!AM201)</f>
        <v>-0.000646000000000005</v>
      </c>
      <c r="CA201" s="23" t="n">
        <f aca="false">IF(Rates_Data!AF200&gt;=Rates_Data!AJ200,Rates_Data!AM201-Rates_Data!AQ201,Rates_Data!AQ201-Rates_Data!AM201)</f>
        <v>-0.00228</v>
      </c>
      <c r="CB201" s="23" t="n">
        <f aca="false">IF(Rates_Data!AG200&gt;=Rates_Data!AH200,Rates_Data!AN201-Rates_Data!AO201,Rates_Data!AO201-Rates_Data!AN201)</f>
        <v>-0.00235599999999999</v>
      </c>
      <c r="CC201" s="23" t="n">
        <f aca="false">IF(Rates_Data!AG200&gt;=Rates_Data!AI200,Rates_Data!AN201-Rates_Data!AP201,Rates_Data!AP201-Rates_Data!AN201)</f>
        <v>-0.006232</v>
      </c>
      <c r="CD201" s="23" t="n">
        <f aca="false">IF(Rates_Data!AG200&gt;=Rates_Data!AJ200,Rates_Data!AN201-Rates_Data!AQ201,Rates_Data!AQ201-Rates_Data!AN201)</f>
        <v>0.004598</v>
      </c>
      <c r="CE201" s="23" t="n">
        <f aca="false">IF(Rates_Data!AH200&gt;=Rates_Data!AI200,Rates_Data!AO201-Rates_Data!AP201,Rates_Data!AP201-Rates_Data!AO201)</f>
        <v>0.00387600000000001</v>
      </c>
      <c r="CF201" s="23" t="n">
        <f aca="false">IF(Rates_Data!AH200&gt;=Rates_Data!AJ200,Rates_Data!AO201-Rates_Data!AQ201,Rates_Data!AQ201-Rates_Data!AO201)</f>
        <v>0.00224200000000001</v>
      </c>
      <c r="CG201" s="23" t="n">
        <f aca="false">IF(Rates_Data!AI200&gt;=Rates_Data!AJ200,Rates_Data!AP201-Rates_Data!AQ201,Rates_Data!AQ201-Rates_Data!AP201)</f>
        <v>-0.001634</v>
      </c>
      <c r="CH201" s="27" t="n">
        <f aca="false">IF(ROW()&lt;4+VolLB,"",STDEV(INDEX($BM:$BM,ROW()-VolLB+1):INDEX($BM:$BM,ROW()))*SQRT(12))</f>
        <v>0.0260444821340063</v>
      </c>
      <c r="CI201" s="27" t="n">
        <f aca="false">IF(ROW()&lt;4+VolLB,"",STDEV(INDEX($BN:$BN,ROW()-VolLB+1):INDEX($BN:$BN,ROW()))*SQRT(12))</f>
        <v>0.0231987345720161</v>
      </c>
      <c r="CJ201" s="27" t="n">
        <f aca="false">IF(ROW()&lt;4+VolLB,"",STDEV(INDEX($BO:$BO,ROW()-VolLB+1):INDEX($BO:$BO,ROW()))*SQRT(12))</f>
        <v>0.0197113658319738</v>
      </c>
      <c r="CK201" s="27" t="n">
        <f aca="false">IF(ROW()&lt;4+VolLB,"",STDEV(INDEX($BP:$BP,ROW()-VolLB+1):INDEX($BP:$BP,ROW()))*SQRT(12))</f>
        <v>0.0218467740103005</v>
      </c>
      <c r="CL201" s="27" t="n">
        <f aca="false">IF(ROW()&lt;4+VolLB,"",STDEV(INDEX($BQ:$BQ,ROW()-VolLB+1):INDEX($BQ:$BQ,ROW()))*SQRT(12))</f>
        <v>0.0271868286111737</v>
      </c>
      <c r="CM201" s="27" t="n">
        <f aca="false">IF(ROW()&lt;4+VolLB,"",STDEV(INDEX($BR:$BR,ROW()-VolLB+1):INDEX($BR:$BR,ROW()))*SQRT(12))</f>
        <v>0.0238677036896943</v>
      </c>
      <c r="CN201" s="27" t="n">
        <f aca="false">IF(ROW()&lt;4+VolLB,"",STDEV(INDEX($BS:$BS,ROW()-VolLB+1):INDEX($BS:$BS,ROW()))*SQRT(12))</f>
        <v>0.0240004579757891</v>
      </c>
      <c r="CO201" s="27" t="n">
        <f aca="false">IF(ROW()&lt;4+VolLB,"",STDEV(INDEX($BT:$BT,ROW()-VolLB+1):INDEX($BT:$BT,ROW()))*SQRT(12))</f>
        <v>0.0220599378620202</v>
      </c>
      <c r="CP201" s="27" t="n">
        <f aca="false">IF(ROW()&lt;4+VolLB,"",STDEV(INDEX($BU:$BU,ROW()-VolLB+1):INDEX($BU:$BU,ROW()))*SQRT(12))</f>
        <v>0.0213450373320068</v>
      </c>
      <c r="CQ201" s="27" t="n">
        <f aca="false">IF(ROW()&lt;4+VolLB,"",STDEV(INDEX($BV:$BV,ROW()-VolLB+1):INDEX($BV:$BV,ROW()))*SQRT(12))</f>
        <v>0.0189337914237004</v>
      </c>
      <c r="CR201" s="27" t="n">
        <f aca="false">IF(ROW()&lt;4+VolLB,"",STDEV(INDEX($BW:$BW,ROW()-VolLB+1):INDEX($BW:$BW,ROW()))*SQRT(12))</f>
        <v>0.0222800958209447</v>
      </c>
      <c r="CS201" s="27" t="n">
        <f aca="false">IF(ROW()&lt;4+VolLB,"",STDEV(INDEX($BX:$BX,ROW()-VolLB+1):INDEX($BX:$BX,ROW()))*SQRT(12))</f>
        <v>0.0194088889817208</v>
      </c>
      <c r="CT201" s="27" t="n">
        <f aca="false">IF(ROW()&lt;4+VolLB,"",STDEV(INDEX($BY:$BY,ROW()-VolLB+1):INDEX($BY:$BY,ROW()))*SQRT(12))</f>
        <v>0.0219360604632559</v>
      </c>
      <c r="CU201" s="27" t="n">
        <f aca="false">IF(ROW()&lt;4+VolLB,"",STDEV(INDEX($BZ:$BZ,ROW()-VolLB+1):INDEX($BZ:$BZ,ROW()))*SQRT(12))</f>
        <v>0.0207333711728333</v>
      </c>
      <c r="CV201" s="27" t="n">
        <f aca="false">IF(ROW()&lt;4+VolLB,"",STDEV(INDEX($CA:$CA,ROW()-VolLB+1):INDEX($CA:$CA,ROW()))*SQRT(12))</f>
        <v>0.0274071213929449</v>
      </c>
      <c r="CW201" s="27" t="n">
        <f aca="false">IF(ROW()&lt;4+VolLB,"",STDEV(INDEX($CB:$CB,ROW()-VolLB+1):INDEX($CB:$CB,ROW()))*SQRT(12))</f>
        <v>0.0157793613981471</v>
      </c>
      <c r="CX201" s="27" t="n">
        <f aca="false">IF(ROW()&lt;4+VolLB,"",STDEV(INDEX($CC:$CC,ROW()-VolLB+1):INDEX($CC:$CC,ROW()))*SQRT(12))</f>
        <v>0.0199544640266402</v>
      </c>
      <c r="CY201" s="27" t="n">
        <f aca="false">IF(ROW()&lt;4+VolLB,"",STDEV(INDEX($CD:$CD,ROW()-VolLB+1):INDEX($CD:$CD,ROW()))*SQRT(12))</f>
        <v>0.0194895169448311</v>
      </c>
      <c r="CZ201" s="27" t="n">
        <f aca="false">IF(ROW()&lt;4+VolLB,"",STDEV(INDEX($CE:$CE,ROW()-VolLB+1):INDEX($CE:$CE,ROW()))*SQRT(12))</f>
        <v>0.0232856439918308</v>
      </c>
      <c r="DA201" s="27" t="n">
        <f aca="false">IF(ROW()&lt;4+VolLB,"",STDEV(INDEX($CF:$CF,ROW()-VolLB+1):INDEX($CF:$CF,ROW()))*SQRT(12))</f>
        <v>0.0189893186356862</v>
      </c>
      <c r="DB201" s="27" t="n">
        <f aca="false">IF(ROW()&lt;4+VolLB,"",STDEV(INDEX($CG:$CG,ROW()-VolLB+1):INDEX($CG:$CG,ROW()))*SQRT(12))</f>
        <v>0.023480157229132</v>
      </c>
      <c r="DC201" s="26" t="n">
        <f aca="false">IF(OR(AR201=0,CH201="",CH201=0),0,AR201*MIN(MaxScal,TgtVol/CH201))</f>
        <v>0</v>
      </c>
      <c r="DD201" s="26" t="n">
        <f aca="false">IF(OR(AS201=0,CI201="",CI201=0),0,AS201*MIN(MaxScal,TgtVol/CI201))</f>
        <v>0</v>
      </c>
      <c r="DE201" s="26" t="n">
        <f aca="false">IF(OR(AT201=0,CJ201="",CJ201=0),0,AT201*MIN(MaxScal,TgtVol/CJ201))</f>
        <v>0</v>
      </c>
      <c r="DF201" s="26" t="n">
        <f aca="false">IF(OR(AU201=0,CK201="",CK201=0),0,AU201*MIN(MaxScal,TgtVol/CK201))</f>
        <v>0</v>
      </c>
      <c r="DG201" s="26" t="n">
        <f aca="false">IF(OR(AV201=0,CL201="",CL201=0),0,AV201*MIN(MaxScal,TgtVol/CL201))</f>
        <v>0</v>
      </c>
      <c r="DH201" s="26" t="n">
        <f aca="false">IF(OR(AW201=0,CM201="",CM201=0),0,AW201*MIN(MaxScal,TgtVol/CM201))</f>
        <v>0</v>
      </c>
      <c r="DI201" s="26" t="n">
        <f aca="false">IF(OR(AX201=0,CN201="",CN201=0),0,AX201*MIN(MaxScal,TgtVol/CN201))</f>
        <v>0</v>
      </c>
      <c r="DJ201" s="26" t="n">
        <f aca="false">IF(OR(AY201=0,CO201="",CO201=0),0,AY201*MIN(MaxScal,TgtVol/CO201))</f>
        <v>0</v>
      </c>
      <c r="DK201" s="26" t="n">
        <f aca="false">IF(OR(AZ201=0,CP201="",CP201=0),0,AZ201*MIN(MaxScal,TgtVol/CP201))</f>
        <v>0</v>
      </c>
      <c r="DL201" s="26" t="n">
        <f aca="false">IF(OR(BA201=0,CQ201="",CQ201=0),0,BA201*MIN(MaxScal,TgtVol/CQ201))</f>
        <v>0</v>
      </c>
      <c r="DM201" s="26" t="n">
        <f aca="false">IF(OR(BB201=0,CR201="",CR201=0),0,BB201*MIN(MaxScal,TgtVol/CR201))</f>
        <v>0</v>
      </c>
      <c r="DN201" s="26" t="n">
        <f aca="false">IF(OR(BC201=0,CS201="",CS201=0),0,BC201*MIN(MaxScal,TgtVol/CS201))</f>
        <v>0</v>
      </c>
      <c r="DO201" s="26" t="n">
        <f aca="false">IF(OR(BD201=0,CT201="",CT201=0),0,BD201*MIN(MaxScal,TgtVol/CT201))</f>
        <v>0</v>
      </c>
      <c r="DP201" s="26" t="n">
        <f aca="false">IF(OR(BE201=0,CU201="",CU201=0),0,BE201*MIN(MaxScal,TgtVol/CU201))</f>
        <v>0</v>
      </c>
      <c r="DQ201" s="26" t="n">
        <f aca="false">IF(OR(BF201=0,CV201="",CV201=0),0,BF201*MIN(MaxScal,TgtVol/CV201))</f>
        <v>0</v>
      </c>
      <c r="DR201" s="26" t="n">
        <f aca="false">IF(OR(BG201=0,CW201="",CW201=0),0,BG201*MIN(MaxScal,TgtVol/CW201))</f>
        <v>0</v>
      </c>
      <c r="DS201" s="26" t="n">
        <f aca="false">IF(OR(BH201=0,CX201="",CX201=0),0,BH201*MIN(MaxScal,TgtVol/CX201))</f>
        <v>0</v>
      </c>
      <c r="DT201" s="26" t="n">
        <f aca="false">IF(OR(BI201=0,CY201="",CY201=0),0,BI201*MIN(MaxScal,TgtVol/CY201))</f>
        <v>0</v>
      </c>
      <c r="DU201" s="26" t="n">
        <f aca="false">IF(OR(BJ201=0,CZ201="",CZ201=0),0,BJ201*MIN(MaxScal,TgtVol/CZ201))</f>
        <v>0</v>
      </c>
      <c r="DV201" s="26" t="n">
        <f aca="false">IF(OR(BK201=0,DA201="",DA201=0),0,BK201*MIN(MaxScal,TgtVol/DA201))</f>
        <v>0</v>
      </c>
      <c r="DW201" s="26" t="n">
        <f aca="false">IF(OR(BL201=0,DB201="",DB201=0),0,BL201*MIN(MaxScal,TgtVol/DB201))</f>
        <v>0</v>
      </c>
      <c r="DX201" s="28" t="n">
        <f aca="false">IFERROR(DC200*BM201,"")</f>
        <v>0</v>
      </c>
      <c r="DY201" s="28" t="n">
        <f aca="false">IFERROR(DD200*BN201,"")</f>
        <v>-0</v>
      </c>
      <c r="DZ201" s="28" t="n">
        <f aca="false">IFERROR(DE200*BO201,"")</f>
        <v>0</v>
      </c>
      <c r="EA201" s="28" t="n">
        <f aca="false">IFERROR(DF200*BP201,"")</f>
        <v>0</v>
      </c>
      <c r="EB201" s="28" t="n">
        <f aca="false">IFERROR(DG200*BQ201,"")</f>
        <v>-0</v>
      </c>
      <c r="EC201" s="28" t="n">
        <f aca="false">IFERROR(DH200*BR201,"")</f>
        <v>0</v>
      </c>
      <c r="ED201" s="28" t="n">
        <f aca="false">IFERROR(DI200*BS201,"")</f>
        <v>0</v>
      </c>
      <c r="EE201" s="28" t="n">
        <f aca="false">IFERROR(DJ200*BT201,"")</f>
        <v>0</v>
      </c>
      <c r="EF201" s="28" t="n">
        <f aca="false">IFERROR(DK200*BU201,"")</f>
        <v>0.00484518612145229</v>
      </c>
      <c r="EG201" s="28" t="n">
        <f aca="false">IFERROR(DL200*BV201,"")</f>
        <v>0</v>
      </c>
      <c r="EH201" s="28" t="n">
        <f aca="false">IFERROR(DM200*BW201,"")</f>
        <v>-0</v>
      </c>
      <c r="EI201" s="28" t="n">
        <f aca="false">IFERROR(DN200*BX201,"")</f>
        <v>-0</v>
      </c>
      <c r="EJ201" s="28" t="n">
        <f aca="false">IFERROR(DO200*BY201,"")</f>
        <v>0</v>
      </c>
      <c r="EK201" s="28" t="n">
        <f aca="false">IFERROR(DP200*BZ201,"")</f>
        <v>-0</v>
      </c>
      <c r="EL201" s="28" t="n">
        <f aca="false">IFERROR(DQ200*CA201,"")</f>
        <v>-0</v>
      </c>
      <c r="EM201" s="28" t="n">
        <f aca="false">IFERROR(DR200*CB201,"")</f>
        <v>-0</v>
      </c>
      <c r="EN201" s="28" t="n">
        <f aca="false">IFERROR(DS200*CC201,"")</f>
        <v>-0</v>
      </c>
      <c r="EO201" s="28" t="n">
        <f aca="false">IFERROR(DT200*CD201,"")</f>
        <v>0</v>
      </c>
      <c r="EP201" s="28" t="n">
        <f aca="false">IFERROR(DU200*CE201,"")</f>
        <v>0</v>
      </c>
      <c r="EQ201" s="28" t="n">
        <f aca="false">IFERROR(DV200*CF201,"")</f>
        <v>0</v>
      </c>
      <c r="ER201" s="28" t="n">
        <f aca="false">IFERROR(DW200*CG201,"")</f>
        <v>-0</v>
      </c>
      <c r="ES201" s="28" t="n">
        <f aca="false">IF(ROW()=4,"",SUM(DX201:ER201))</f>
        <v>0.00484518612145229</v>
      </c>
      <c r="ET201" s="29" t="n">
        <f aca="false">COUNTIF(AR201:BL201,"&gt;0")</f>
        <v>0</v>
      </c>
    </row>
    <row r="202" customFormat="false" ht="15" hidden="false" customHeight="false" outlineLevel="0" collapsed="false">
      <c r="A202" s="19" t="n">
        <v>44043</v>
      </c>
      <c r="B202" s="23" t="n">
        <f aca="false">ABS(Rates_Data!AD202-Rates_Data!AE202)</f>
        <v>0.318613065326633</v>
      </c>
      <c r="C202" s="23" t="n">
        <f aca="false">ABS(Rates_Data!AD202-Rates_Data!AF202)</f>
        <v>0.104502512562814</v>
      </c>
      <c r="D202" s="23" t="n">
        <f aca="false">ABS(Rates_Data!AD202-Rates_Data!AG202)</f>
        <v>0.0739547738693466</v>
      </c>
      <c r="E202" s="23" t="n">
        <f aca="false">ABS(Rates_Data!AD202-Rates_Data!AH202)</f>
        <v>0.942391959798995</v>
      </c>
      <c r="F202" s="23" t="n">
        <f aca="false">ABS(Rates_Data!AD202-Rates_Data!AI202)</f>
        <v>0.220467336683417</v>
      </c>
      <c r="G202" s="23" t="n">
        <f aca="false">ABS(Rates_Data!AD202-Rates_Data!AJ202)</f>
        <v>0.185316582914573</v>
      </c>
      <c r="H202" s="23" t="n">
        <f aca="false">ABS(Rates_Data!AE202-Rates_Data!AF202)</f>
        <v>0.214110552763819</v>
      </c>
      <c r="I202" s="23" t="n">
        <f aca="false">ABS(Rates_Data!AE202-Rates_Data!AG202)</f>
        <v>0.244658291457287</v>
      </c>
      <c r="J202" s="23" t="n">
        <f aca="false">ABS(Rates_Data!AE202-Rates_Data!AH202)</f>
        <v>1.26100502512563</v>
      </c>
      <c r="K202" s="23" t="n">
        <f aca="false">ABS(Rates_Data!AE202-Rates_Data!AI202)</f>
        <v>0.53908040201005</v>
      </c>
      <c r="L202" s="23" t="n">
        <f aca="false">ABS(Rates_Data!AE202-Rates_Data!AJ202)</f>
        <v>0.133296482412061</v>
      </c>
      <c r="M202" s="23" t="n">
        <f aca="false">ABS(Rates_Data!AF202-Rates_Data!AG202)</f>
        <v>0.0305477386934674</v>
      </c>
      <c r="N202" s="23" t="n">
        <f aca="false">ABS(Rates_Data!AF202-Rates_Data!AH202)</f>
        <v>1.04689447236181</v>
      </c>
      <c r="O202" s="23" t="n">
        <f aca="false">ABS(Rates_Data!AF202-Rates_Data!AI202)</f>
        <v>0.324969849246231</v>
      </c>
      <c r="P202" s="23" t="n">
        <f aca="false">ABS(Rates_Data!AF202-Rates_Data!AJ202)</f>
        <v>0.0808140703517588</v>
      </c>
      <c r="Q202" s="23" t="n">
        <f aca="false">ABS(Rates_Data!AG202-Rates_Data!AH202)</f>
        <v>1.01634673366834</v>
      </c>
      <c r="R202" s="23" t="n">
        <f aca="false">ABS(Rates_Data!AG202-Rates_Data!AI202)</f>
        <v>0.294422110552764</v>
      </c>
      <c r="S202" s="23" t="n">
        <f aca="false">ABS(Rates_Data!AG202-Rates_Data!AJ202)</f>
        <v>0.111361809045226</v>
      </c>
      <c r="T202" s="23" t="n">
        <f aca="false">ABS(Rates_Data!AH202-Rates_Data!AI202)</f>
        <v>0.721924623115578</v>
      </c>
      <c r="U202" s="23" t="n">
        <f aca="false">ABS(Rates_Data!AH202-Rates_Data!AJ202)</f>
        <v>1.12770854271357</v>
      </c>
      <c r="V202" s="23" t="n">
        <f aca="false">ABS(Rates_Data!AI202-Rates_Data!AJ202)</f>
        <v>0.40578391959799</v>
      </c>
      <c r="W202" s="26" t="n">
        <f aca="false">IF(ROW()&lt;4+MinObs-1,"",IFERROR((B202-AVERAGE(B$4:B202))/STDEV(B$4:B202),""))</f>
        <v>-0.295896059739823</v>
      </c>
      <c r="X202" s="26" t="n">
        <f aca="false">IF(ROW()&lt;4+MinObs-1,"",IFERROR((C202-AVERAGE(C$4:C202))/STDEV(C$4:C202),""))</f>
        <v>-0.876918572564322</v>
      </c>
      <c r="Y202" s="26" t="n">
        <f aca="false">IF(ROW()&lt;4+MinObs-1,"",IFERROR((D202-AVERAGE(D$4:D202))/STDEV(D$4:D202),""))</f>
        <v>-0.991549994033377</v>
      </c>
      <c r="Z202" s="26" t="n">
        <f aca="false">IF(ROW()&lt;4+MinObs-1,"",IFERROR((E202-AVERAGE(E$4:E202))/STDEV(E$4:E202),""))</f>
        <v>0.650931229607139</v>
      </c>
      <c r="AA202" s="26" t="n">
        <f aca="false">IF(ROW()&lt;4+MinObs-1,"",IFERROR((F202-AVERAGE(F$4:F202))/STDEV(F$4:F202),""))</f>
        <v>-0.782350573916627</v>
      </c>
      <c r="AB202" s="26" t="n">
        <f aca="false">IF(ROW()&lt;4+MinObs-1,"",IFERROR((G202-AVERAGE(G$4:G202))/STDEV(G$4:G202),""))</f>
        <v>-0.807276103513586</v>
      </c>
      <c r="AC202" s="26" t="n">
        <f aca="false">IF(ROW()&lt;4+MinObs-1,"",IFERROR((H202-AVERAGE(H$4:H202))/STDEV(H$4:H202),""))</f>
        <v>-0.582064856168021</v>
      </c>
      <c r="AD202" s="26" t="n">
        <f aca="false">IF(ROW()&lt;4+MinObs-1,"",IFERROR((I202-AVERAGE(I$4:I202))/STDEV(I$4:I202),""))</f>
        <v>-0.51452052474424</v>
      </c>
      <c r="AE202" s="26" t="n">
        <f aca="false">IF(ROW()&lt;4+MinObs-1,"",IFERROR((J202-AVERAGE(J$4:J202))/STDEV(J$4:J202),""))</f>
        <v>2.02703523188564</v>
      </c>
      <c r="AF202" s="26" t="n">
        <f aca="false">IF(ROW()&lt;4+MinObs-1,"",IFERROR((K202-AVERAGE(K$4:K202))/STDEV(K$4:K202),""))</f>
        <v>0.271532155120819</v>
      </c>
      <c r="AG202" s="26" t="n">
        <f aca="false">IF(ROW()&lt;4+MinObs-1,"",IFERROR((L202-AVERAGE(L$4:L202))/STDEV(L$4:L202),""))</f>
        <v>-0.953270936010895</v>
      </c>
      <c r="AH202" s="26" t="n">
        <f aca="false">IF(ROW()&lt;4+MinObs-1,"",IFERROR((M202-AVERAGE(M$4:M202))/STDEV(M$4:M202),""))</f>
        <v>-0.995667365117127</v>
      </c>
      <c r="AI202" s="26" t="n">
        <f aca="false">IF(ROW()&lt;4+MinObs-1,"",IFERROR((N202-AVERAGE(N$4:N202))/STDEV(N$4:N202),""))</f>
        <v>1.58760668262891</v>
      </c>
      <c r="AJ202" s="26" t="n">
        <f aca="false">IF(ROW()&lt;4+MinObs-1,"",IFERROR((O202-AVERAGE(O$4:O202))/STDEV(O$4:O202),""))</f>
        <v>-0.397334911454697</v>
      </c>
      <c r="AK202" s="26" t="n">
        <f aca="false">IF(ROW()&lt;4+MinObs-1,"",IFERROR((P202-AVERAGE(P$4:P202))/STDEV(P$4:P202),""))</f>
        <v>-1.15372965159244</v>
      </c>
      <c r="AL202" s="26" t="n">
        <f aca="false">IF(ROW()&lt;4+MinObs-1,"",IFERROR((Q202-AVERAGE(Q$4:Q202))/STDEV(Q$4:Q202),""))</f>
        <v>1.52200370198666</v>
      </c>
      <c r="AM202" s="26" t="n">
        <f aca="false">IF(ROW()&lt;4+MinObs-1,"",IFERROR((R202-AVERAGE(R$4:R202))/STDEV(R$4:R202),""))</f>
        <v>-0.405788328675432</v>
      </c>
      <c r="AN202" s="26" t="n">
        <f aca="false">IF(ROW()&lt;4+MinObs-1,"",IFERROR((S202-AVERAGE(S$4:S202))/STDEV(S$4:S202),""))</f>
        <v>-1.31477463428762</v>
      </c>
      <c r="AO202" s="26" t="n">
        <f aca="false">IF(ROW()&lt;4+MinObs-1,"",IFERROR((T202-AVERAGE(T$4:T202))/STDEV(T$4:T202),""))</f>
        <v>0.268340677788224</v>
      </c>
      <c r="AP202" s="26" t="n">
        <f aca="false">IF(ROW()&lt;4+MinObs-1,"",IFERROR((U202-AVERAGE(U$4:U202))/STDEV(U$4:U202),""))</f>
        <v>0.625154057432784</v>
      </c>
      <c r="AQ202" s="26" t="n">
        <f aca="false">IF(ROW()&lt;4+MinObs-1,"",IFERROR((V202-AVERAGE(V$4:V202))/STDEV(V$4:V202),""))</f>
        <v>-0.468236589360212</v>
      </c>
      <c r="AR202" s="26" t="n">
        <f aca="false">IF(W202="",0,IF(W202&gt;=z4,w4,IF(W202&gt;=z3,w3,IF(W202&gt;=zEntry,w2,IF(AND(W202&gt;=ExitZ,AR201&gt;0),w2,0)))))</f>
        <v>0</v>
      </c>
      <c r="AS202" s="26" t="n">
        <f aca="false">IF(X202="",0,IF(X202&gt;=z4,w4,IF(X202&gt;=z3,w3,IF(X202&gt;=zEntry,w2,IF(AND(X202&gt;=ExitZ,AS201&gt;0),w2,0)))))</f>
        <v>0</v>
      </c>
      <c r="AT202" s="26" t="n">
        <f aca="false">IF(Y202="",0,IF(Y202&gt;=z4,w4,IF(Y202&gt;=z3,w3,IF(Y202&gt;=zEntry,w2,IF(AND(Y202&gt;=ExitZ,AT201&gt;0),w2,0)))))</f>
        <v>0</v>
      </c>
      <c r="AU202" s="26" t="n">
        <f aca="false">IF(Z202="",0,IF(Z202&gt;=z4,w4,IF(Z202&gt;=z3,w3,IF(Z202&gt;=zEntry,w2,IF(AND(Z202&gt;=ExitZ,AU201&gt;0),w2,0)))))</f>
        <v>0</v>
      </c>
      <c r="AV202" s="26" t="n">
        <f aca="false">IF(AA202="",0,IF(AA202&gt;=z4,w4,IF(AA202&gt;=z3,w3,IF(AA202&gt;=zEntry,w2,IF(AND(AA202&gt;=ExitZ,AV201&gt;0),w2,0)))))</f>
        <v>0</v>
      </c>
      <c r="AW202" s="26" t="n">
        <f aca="false">IF(AB202="",0,IF(AB202&gt;=z4,w4,IF(AB202&gt;=z3,w3,IF(AB202&gt;=zEntry,w2,IF(AND(AB202&gt;=ExitZ,AW201&gt;0),w2,0)))))</f>
        <v>0</v>
      </c>
      <c r="AX202" s="26" t="n">
        <f aca="false">IF(AC202="",0,IF(AC202&gt;=z4,w4,IF(AC202&gt;=z3,w3,IF(AC202&gt;=zEntry,w2,IF(AND(AC202&gt;=ExitZ,AX201&gt;0),w2,0)))))</f>
        <v>0</v>
      </c>
      <c r="AY202" s="26" t="n">
        <f aca="false">IF(AD202="",0,IF(AD202&gt;=z4,w4,IF(AD202&gt;=z3,w3,IF(AD202&gt;=zEntry,w2,IF(AND(AD202&gt;=ExitZ,AY201&gt;0),w2,0)))))</f>
        <v>0</v>
      </c>
      <c r="AZ202" s="26" t="n">
        <f aca="false">IF(AE202="",0,IF(AE202&gt;=z4,w4,IF(AE202&gt;=z3,w3,IF(AE202&gt;=zEntry,w2,IF(AND(AE202&gt;=ExitZ,AZ201&gt;0),w2,0)))))</f>
        <v>1</v>
      </c>
      <c r="BA202" s="26" t="n">
        <f aca="false">IF(AF202="",0,IF(AF202&gt;=z4,w4,IF(AF202&gt;=z3,w3,IF(AF202&gt;=zEntry,w2,IF(AND(AF202&gt;=ExitZ,BA201&gt;0),w2,0)))))</f>
        <v>0</v>
      </c>
      <c r="BB202" s="26" t="n">
        <f aca="false">IF(AG202="",0,IF(AG202&gt;=z4,w4,IF(AG202&gt;=z3,w3,IF(AG202&gt;=zEntry,w2,IF(AND(AG202&gt;=ExitZ,BB201&gt;0),w2,0)))))</f>
        <v>0</v>
      </c>
      <c r="BC202" s="26" t="n">
        <f aca="false">IF(AH202="",0,IF(AH202&gt;=z4,w4,IF(AH202&gt;=z3,w3,IF(AH202&gt;=zEntry,w2,IF(AND(AH202&gt;=ExitZ,BC201&gt;0),w2,0)))))</f>
        <v>0</v>
      </c>
      <c r="BD202" s="26" t="n">
        <f aca="false">IF(AI202="",0,IF(AI202&gt;=z4,w4,IF(AI202&gt;=z3,w3,IF(AI202&gt;=zEntry,w2,IF(AND(AI202&gt;=ExitZ,BD201&gt;0),w2,0)))))</f>
        <v>0</v>
      </c>
      <c r="BE202" s="26" t="n">
        <f aca="false">IF(AJ202="",0,IF(AJ202&gt;=z4,w4,IF(AJ202&gt;=z3,w3,IF(AJ202&gt;=zEntry,w2,IF(AND(AJ202&gt;=ExitZ,BE201&gt;0),w2,0)))))</f>
        <v>0</v>
      </c>
      <c r="BF202" s="26" t="n">
        <f aca="false">IF(AK202="",0,IF(AK202&gt;=z4,w4,IF(AK202&gt;=z3,w3,IF(AK202&gt;=zEntry,w2,IF(AND(AK202&gt;=ExitZ,BF201&gt;0),w2,0)))))</f>
        <v>0</v>
      </c>
      <c r="BG202" s="26" t="n">
        <f aca="false">IF(AL202="",0,IF(AL202&gt;=z4,w4,IF(AL202&gt;=z3,w3,IF(AL202&gt;=zEntry,w2,IF(AND(AL202&gt;=ExitZ,BG201&gt;0),w2,0)))))</f>
        <v>0</v>
      </c>
      <c r="BH202" s="26" t="n">
        <f aca="false">IF(AM202="",0,IF(AM202&gt;=z4,w4,IF(AM202&gt;=z3,w3,IF(AM202&gt;=zEntry,w2,IF(AND(AM202&gt;=ExitZ,BH201&gt;0),w2,0)))))</f>
        <v>0</v>
      </c>
      <c r="BI202" s="26" t="n">
        <f aca="false">IF(AN202="",0,IF(AN202&gt;=z4,w4,IF(AN202&gt;=z3,w3,IF(AN202&gt;=zEntry,w2,IF(AND(AN202&gt;=ExitZ,BI201&gt;0),w2,0)))))</f>
        <v>0</v>
      </c>
      <c r="BJ202" s="26" t="n">
        <f aca="false">IF(AO202="",0,IF(AO202&gt;=z4,w4,IF(AO202&gt;=z3,w3,IF(AO202&gt;=zEntry,w2,IF(AND(AO202&gt;=ExitZ,BJ201&gt;0),w2,0)))))</f>
        <v>0</v>
      </c>
      <c r="BK202" s="26" t="n">
        <f aca="false">IF(AP202="",0,IF(AP202&gt;=z4,w4,IF(AP202&gt;=z3,w3,IF(AP202&gt;=zEntry,w2,IF(AND(AP202&gt;=ExitZ,BK201&gt;0),w2,0)))))</f>
        <v>0</v>
      </c>
      <c r="BL202" s="26" t="n">
        <f aca="false">IF(AQ202="",0,IF(AQ202&gt;=z4,w4,IF(AQ202&gt;=z3,w3,IF(AQ202&gt;=zEntry,w2,IF(AND(AQ202&gt;=ExitZ,BL201&gt;0),w2,0)))))</f>
        <v>0</v>
      </c>
      <c r="BM202" s="23" t="n">
        <f aca="false">IF(Rates_Data!AD201&gt;=Rates_Data!AE201,Rates_Data!AK202-Rates_Data!AL202,Rates_Data!AL202-Rates_Data!AK202)</f>
        <v>0.000456000000000001</v>
      </c>
      <c r="BN202" s="23" t="n">
        <f aca="false">IF(Rates_Data!AD201&gt;=Rates_Data!AF201,Rates_Data!AK202-Rates_Data!AM202,Rates_Data!AM202-Rates_Data!AK202)</f>
        <v>0.008341</v>
      </c>
      <c r="BO202" s="23" t="n">
        <f aca="false">IF(Rates_Data!AD201&gt;=Rates_Data!AG201,Rates_Data!AK202-Rates_Data!AN202,Rates_Data!AN202-Rates_Data!AK202)</f>
        <v>-0.00722</v>
      </c>
      <c r="BP202" s="23" t="n">
        <f aca="false">IF(Rates_Data!AD201&gt;=Rates_Data!AH201,Rates_Data!AK202-Rates_Data!AO202,Rates_Data!AO202-Rates_Data!AK202)</f>
        <v>0.003933</v>
      </c>
      <c r="BQ202" s="23" t="n">
        <f aca="false">IF(Rates_Data!AD201&gt;=Rates_Data!AI201,Rates_Data!AK202-Rates_Data!AP202,Rates_Data!AP202-Rates_Data!AK202)</f>
        <v>0.003363</v>
      </c>
      <c r="BR202" s="23" t="n">
        <f aca="false">IF(Rates_Data!AD201&gt;=Rates_Data!AJ201,Rates_Data!AK202-Rates_Data!AQ202,Rates_Data!AQ202-Rates_Data!AK202)</f>
        <v>-0.000836</v>
      </c>
      <c r="BS202" s="23" t="n">
        <f aca="false">IF(Rates_Data!AE201&gt;=Rates_Data!AF201,Rates_Data!AL202-Rates_Data!AM202,Rates_Data!AM202-Rates_Data!AL202)</f>
        <v>0.008797</v>
      </c>
      <c r="BT202" s="23" t="n">
        <f aca="false">IF(Rates_Data!AE201&gt;=Rates_Data!AG201,Rates_Data!AL202-Rates_Data!AN202,Rates_Data!AN202-Rates_Data!AL202)</f>
        <v>0.007676</v>
      </c>
      <c r="BU202" s="23" t="n">
        <f aca="false">IF(Rates_Data!AE201&gt;=Rates_Data!AH201,Rates_Data!AL202-Rates_Data!AO202,Rates_Data!AO202-Rates_Data!AL202)</f>
        <v>0.004389</v>
      </c>
      <c r="BV202" s="23" t="n">
        <f aca="false">IF(Rates_Data!AE201&gt;=Rates_Data!AI201,Rates_Data!AL202-Rates_Data!AP202,Rates_Data!AP202-Rates_Data!AL202)</f>
        <v>0.003819</v>
      </c>
      <c r="BW202" s="23" t="n">
        <f aca="false">IF(Rates_Data!AE201&gt;=Rates_Data!AJ201,Rates_Data!AL202-Rates_Data!AQ202,Rates_Data!AQ202-Rates_Data!AL202)</f>
        <v>-0.001292</v>
      </c>
      <c r="BX202" s="23" t="n">
        <f aca="false">IF(Rates_Data!AF201&gt;=Rates_Data!AG201,Rates_Data!AM202-Rates_Data!AN202,Rates_Data!AN202-Rates_Data!AM202)</f>
        <v>0.001121</v>
      </c>
      <c r="BY202" s="23" t="n">
        <f aca="false">IF(Rates_Data!AF201&gt;=Rates_Data!AH201,Rates_Data!AM202-Rates_Data!AO202,Rates_Data!AO202-Rates_Data!AM202)</f>
        <v>-0.004408</v>
      </c>
      <c r="BZ202" s="23" t="n">
        <f aca="false">IF(Rates_Data!AF201&gt;=Rates_Data!AI201,Rates_Data!AM202-Rates_Data!AP202,Rates_Data!AP202-Rates_Data!AM202)</f>
        <v>-0.004978</v>
      </c>
      <c r="CA202" s="23" t="n">
        <f aca="false">IF(Rates_Data!AF201&gt;=Rates_Data!AJ201,Rates_Data!AM202-Rates_Data!AQ202,Rates_Data!AQ202-Rates_Data!AM202)</f>
        <v>0.007505</v>
      </c>
      <c r="CB202" s="23" t="n">
        <f aca="false">IF(Rates_Data!AG201&gt;=Rates_Data!AH201,Rates_Data!AN202-Rates_Data!AO202,Rates_Data!AO202-Rates_Data!AN202)</f>
        <v>-0.003287</v>
      </c>
      <c r="CC202" s="23" t="n">
        <f aca="false">IF(Rates_Data!AG201&gt;=Rates_Data!AI201,Rates_Data!AN202-Rates_Data!AP202,Rates_Data!AP202-Rates_Data!AN202)</f>
        <v>-0.003857</v>
      </c>
      <c r="CD202" s="23" t="n">
        <f aca="false">IF(Rates_Data!AG201&gt;=Rates_Data!AJ201,Rates_Data!AN202-Rates_Data!AQ202,Rates_Data!AQ202-Rates_Data!AN202)</f>
        <v>0.006384</v>
      </c>
      <c r="CE202" s="23" t="n">
        <f aca="false">IF(Rates_Data!AH201&gt;=Rates_Data!AI201,Rates_Data!AO202-Rates_Data!AP202,Rates_Data!AP202-Rates_Data!AO202)</f>
        <v>0.000569999999999996</v>
      </c>
      <c r="CF202" s="23" t="n">
        <f aca="false">IF(Rates_Data!AH201&gt;=Rates_Data!AJ201,Rates_Data!AO202-Rates_Data!AQ202,Rates_Data!AQ202-Rates_Data!AO202)</f>
        <v>0.003097</v>
      </c>
      <c r="CG202" s="23" t="n">
        <f aca="false">IF(Rates_Data!AI201&gt;=Rates_Data!AJ201,Rates_Data!AP202-Rates_Data!AQ202,Rates_Data!AQ202-Rates_Data!AP202)</f>
        <v>0.002527</v>
      </c>
      <c r="CH202" s="27" t="n">
        <f aca="false">IF(ROW()&lt;4+VolLB,"",STDEV(INDEX($BM:$BM,ROW()-VolLB+1):INDEX($BM:$BM,ROW()))*SQRT(12))</f>
        <v>0.0259401442377677</v>
      </c>
      <c r="CI202" s="27" t="n">
        <f aca="false">IF(ROW()&lt;4+VolLB,"",STDEV(INDEX($BN:$BN,ROW()-VolLB+1):INDEX($BN:$BN,ROW()))*SQRT(12))</f>
        <v>0.0229163638873851</v>
      </c>
      <c r="CJ202" s="27" t="n">
        <f aca="false">IF(ROW()&lt;4+VolLB,"",STDEV(INDEX($BO:$BO,ROW()-VolLB+1):INDEX($BO:$BO,ROW()))*SQRT(12))</f>
        <v>0.0201293793919426</v>
      </c>
      <c r="CK202" s="27" t="n">
        <f aca="false">IF(ROW()&lt;4+VolLB,"",STDEV(INDEX($BP:$BP,ROW()-VolLB+1):INDEX($BP:$BP,ROW()))*SQRT(12))</f>
        <v>0.0218696708969947</v>
      </c>
      <c r="CL202" s="27" t="n">
        <f aca="false">IF(ROW()&lt;4+VolLB,"",STDEV(INDEX($BQ:$BQ,ROW()-VolLB+1):INDEX($BQ:$BQ,ROW()))*SQRT(12))</f>
        <v>0.0271898051692699</v>
      </c>
      <c r="CM202" s="27" t="n">
        <f aca="false">IF(ROW()&lt;4+VolLB,"",STDEV(INDEX($BR:$BR,ROW()-VolLB+1):INDEX($BR:$BR,ROW()))*SQRT(12))</f>
        <v>0.0220078890712269</v>
      </c>
      <c r="CN202" s="27" t="n">
        <f aca="false">IF(ROW()&lt;4+VolLB,"",STDEV(INDEX($BS:$BS,ROW()-VolLB+1):INDEX($BS:$BS,ROW()))*SQRT(12))</f>
        <v>0.0234094590299774</v>
      </c>
      <c r="CO202" s="27" t="n">
        <f aca="false">IF(ROW()&lt;4+VolLB,"",STDEV(INDEX($BT:$BT,ROW()-VolLB+1):INDEX($BT:$BT,ROW()))*SQRT(12))</f>
        <v>0.0224109556939075</v>
      </c>
      <c r="CP202" s="27" t="n">
        <f aca="false">IF(ROW()&lt;4+VolLB,"",STDEV(INDEX($BU:$BU,ROW()-VolLB+1):INDEX($BU:$BU,ROW()))*SQRT(12))</f>
        <v>0.0214820738954045</v>
      </c>
      <c r="CQ202" s="27" t="n">
        <f aca="false">IF(ROW()&lt;4+VolLB,"",STDEV(INDEX($BV:$BV,ROW()-VolLB+1):INDEX($BV:$BV,ROW()))*SQRT(12))</f>
        <v>0.0189860509605392</v>
      </c>
      <c r="CR202" s="27" t="n">
        <f aca="false">IF(ROW()&lt;4+VolLB,"",STDEV(INDEX($BW:$BW,ROW()-VolLB+1):INDEX($BW:$BW,ROW()))*SQRT(12))</f>
        <v>0.0213212561684344</v>
      </c>
      <c r="CS202" s="27" t="n">
        <f aca="false">IF(ROW()&lt;4+VolLB,"",STDEV(INDEX($BX:$BX,ROW()-VolLB+1):INDEX($BX:$BX,ROW()))*SQRT(12))</f>
        <v>0.0178222607199936</v>
      </c>
      <c r="CT202" s="27" t="n">
        <f aca="false">IF(ROW()&lt;4+VolLB,"",STDEV(INDEX($BY:$BY,ROW()-VolLB+1):INDEX($BY:$BY,ROW()))*SQRT(12))</f>
        <v>0.0208792211903195</v>
      </c>
      <c r="CU202" s="27" t="n">
        <f aca="false">IF(ROW()&lt;4+VolLB,"",STDEV(INDEX($BZ:$BZ,ROW()-VolLB+1):INDEX($BZ:$BZ,ROW()))*SQRT(12))</f>
        <v>0.0199296463474226</v>
      </c>
      <c r="CV202" s="27" t="n">
        <f aca="false">IF(ROW()&lt;4+VolLB,"",STDEV(INDEX($CA:$CA,ROW()-VolLB+1):INDEX($CA:$CA,ROW()))*SQRT(12))</f>
        <v>0.0238281383600306</v>
      </c>
      <c r="CW202" s="27" t="n">
        <f aca="false">IF(ROW()&lt;4+VolLB,"",STDEV(INDEX($CB:$CB,ROW()-VolLB+1):INDEX($CB:$CB,ROW()))*SQRT(12))</f>
        <v>0.0158839818181714</v>
      </c>
      <c r="CX202" s="27" t="n">
        <f aca="false">IF(ROW()&lt;4+VolLB,"",STDEV(INDEX($CC:$CC,ROW()-VolLB+1):INDEX($CC:$CC,ROW()))*SQRT(12))</f>
        <v>0.020064107611544</v>
      </c>
      <c r="CY202" s="27" t="n">
        <f aca="false">IF(ROW()&lt;4+VolLB,"",STDEV(INDEX($CD:$CD,ROW()-VolLB+1):INDEX($CD:$CD,ROW()))*SQRT(12))</f>
        <v>0.0185615463046333</v>
      </c>
      <c r="CZ202" s="27" t="n">
        <f aca="false">IF(ROW()&lt;4+VolLB,"",STDEV(INDEX($CE:$CE,ROW()-VolLB+1):INDEX($CE:$CE,ROW()))*SQRT(12))</f>
        <v>0.0232764799957055</v>
      </c>
      <c r="DA202" s="27" t="n">
        <f aca="false">IF(ROW()&lt;4+VolLB,"",STDEV(INDEX($CF:$CF,ROW()-VolLB+1):INDEX($CF:$CF,ROW()))*SQRT(12))</f>
        <v>0.0177811285024052</v>
      </c>
      <c r="DB202" s="27" t="n">
        <f aca="false">IF(ROW()&lt;4+VolLB,"",STDEV(INDEX($CG:$CG,ROW()-VolLB+1):INDEX($CG:$CG,ROW()))*SQRT(12))</f>
        <v>0.0221642641092539</v>
      </c>
      <c r="DC202" s="26" t="n">
        <f aca="false">IF(OR(AR202=0,CH202="",CH202=0),0,AR202*MIN(MaxScal,TgtVol/CH202))</f>
        <v>0</v>
      </c>
      <c r="DD202" s="26" t="n">
        <f aca="false">IF(OR(AS202=0,CI202="",CI202=0),0,AS202*MIN(MaxScal,TgtVol/CI202))</f>
        <v>0</v>
      </c>
      <c r="DE202" s="26" t="n">
        <f aca="false">IF(OR(AT202=0,CJ202="",CJ202=0),0,AT202*MIN(MaxScal,TgtVol/CJ202))</f>
        <v>0</v>
      </c>
      <c r="DF202" s="26" t="n">
        <f aca="false">IF(OR(AU202=0,CK202="",CK202=0),0,AU202*MIN(MaxScal,TgtVol/CK202))</f>
        <v>0</v>
      </c>
      <c r="DG202" s="26" t="n">
        <f aca="false">IF(OR(AV202=0,CL202="",CL202=0),0,AV202*MIN(MaxScal,TgtVol/CL202))</f>
        <v>0</v>
      </c>
      <c r="DH202" s="26" t="n">
        <f aca="false">IF(OR(AW202=0,CM202="",CM202=0),0,AW202*MIN(MaxScal,TgtVol/CM202))</f>
        <v>0</v>
      </c>
      <c r="DI202" s="26" t="n">
        <f aca="false">IF(OR(AX202=0,CN202="",CN202=0),0,AX202*MIN(MaxScal,TgtVol/CN202))</f>
        <v>0</v>
      </c>
      <c r="DJ202" s="26" t="n">
        <f aca="false">IF(OR(AY202=0,CO202="",CO202=0),0,AY202*MIN(MaxScal,TgtVol/CO202))</f>
        <v>0</v>
      </c>
      <c r="DK202" s="26" t="n">
        <f aca="false">IF(OR(AZ202=0,CP202="",CP202=0),0,AZ202*MIN(MaxScal,TgtVol/CP202))</f>
        <v>0.931008807500586</v>
      </c>
      <c r="DL202" s="26" t="n">
        <f aca="false">IF(OR(BA202=0,CQ202="",CQ202=0),0,BA202*MIN(MaxScal,TgtVol/CQ202))</f>
        <v>0</v>
      </c>
      <c r="DM202" s="26" t="n">
        <f aca="false">IF(OR(BB202=0,CR202="",CR202=0),0,BB202*MIN(MaxScal,TgtVol/CR202))</f>
        <v>0</v>
      </c>
      <c r="DN202" s="26" t="n">
        <f aca="false">IF(OR(BC202=0,CS202="",CS202=0),0,BC202*MIN(MaxScal,TgtVol/CS202))</f>
        <v>0</v>
      </c>
      <c r="DO202" s="26" t="n">
        <f aca="false">IF(OR(BD202=0,CT202="",CT202=0),0,BD202*MIN(MaxScal,TgtVol/CT202))</f>
        <v>0</v>
      </c>
      <c r="DP202" s="26" t="n">
        <f aca="false">IF(OR(BE202=0,CU202="",CU202=0),0,BE202*MIN(MaxScal,TgtVol/CU202))</f>
        <v>0</v>
      </c>
      <c r="DQ202" s="26" t="n">
        <f aca="false">IF(OR(BF202=0,CV202="",CV202=0),0,BF202*MIN(MaxScal,TgtVol/CV202))</f>
        <v>0</v>
      </c>
      <c r="DR202" s="26" t="n">
        <f aca="false">IF(OR(BG202=0,CW202="",CW202=0),0,BG202*MIN(MaxScal,TgtVol/CW202))</f>
        <v>0</v>
      </c>
      <c r="DS202" s="26" t="n">
        <f aca="false">IF(OR(BH202=0,CX202="",CX202=0),0,BH202*MIN(MaxScal,TgtVol/CX202))</f>
        <v>0</v>
      </c>
      <c r="DT202" s="26" t="n">
        <f aca="false">IF(OR(BI202=0,CY202="",CY202=0),0,BI202*MIN(MaxScal,TgtVol/CY202))</f>
        <v>0</v>
      </c>
      <c r="DU202" s="26" t="n">
        <f aca="false">IF(OR(BJ202=0,CZ202="",CZ202=0),0,BJ202*MIN(MaxScal,TgtVol/CZ202))</f>
        <v>0</v>
      </c>
      <c r="DV202" s="26" t="n">
        <f aca="false">IF(OR(BK202=0,DA202="",DA202=0),0,BK202*MIN(MaxScal,TgtVol/DA202))</f>
        <v>0</v>
      </c>
      <c r="DW202" s="26" t="n">
        <f aca="false">IF(OR(BL202=0,DB202="",DB202=0),0,BL202*MIN(MaxScal,TgtVol/DB202))</f>
        <v>0</v>
      </c>
      <c r="DX202" s="28" t="n">
        <f aca="false">IFERROR(DC201*BM202,"")</f>
        <v>0</v>
      </c>
      <c r="DY202" s="28" t="n">
        <f aca="false">IFERROR(DD201*BN202,"")</f>
        <v>0</v>
      </c>
      <c r="DZ202" s="28" t="n">
        <f aca="false">IFERROR(DE201*BO202,"")</f>
        <v>-0</v>
      </c>
      <c r="EA202" s="28" t="n">
        <f aca="false">IFERROR(DF201*BP202,"")</f>
        <v>0</v>
      </c>
      <c r="EB202" s="28" t="n">
        <f aca="false">IFERROR(DG201*BQ202,"")</f>
        <v>0</v>
      </c>
      <c r="EC202" s="28" t="n">
        <f aca="false">IFERROR(DH201*BR202,"")</f>
        <v>-0</v>
      </c>
      <c r="ED202" s="28" t="n">
        <f aca="false">IFERROR(DI201*BS202,"")</f>
        <v>0</v>
      </c>
      <c r="EE202" s="28" t="n">
        <f aca="false">IFERROR(DJ201*BT202,"")</f>
        <v>0</v>
      </c>
      <c r="EF202" s="28" t="n">
        <f aca="false">IFERROR(DK201*BU202,"")</f>
        <v>0</v>
      </c>
      <c r="EG202" s="28" t="n">
        <f aca="false">IFERROR(DL201*BV202,"")</f>
        <v>0</v>
      </c>
      <c r="EH202" s="28" t="n">
        <f aca="false">IFERROR(DM201*BW202,"")</f>
        <v>-0</v>
      </c>
      <c r="EI202" s="28" t="n">
        <f aca="false">IFERROR(DN201*BX202,"")</f>
        <v>0</v>
      </c>
      <c r="EJ202" s="28" t="n">
        <f aca="false">IFERROR(DO201*BY202,"")</f>
        <v>-0</v>
      </c>
      <c r="EK202" s="28" t="n">
        <f aca="false">IFERROR(DP201*BZ202,"")</f>
        <v>-0</v>
      </c>
      <c r="EL202" s="28" t="n">
        <f aca="false">IFERROR(DQ201*CA202,"")</f>
        <v>0</v>
      </c>
      <c r="EM202" s="28" t="n">
        <f aca="false">IFERROR(DR201*CB202,"")</f>
        <v>-0</v>
      </c>
      <c r="EN202" s="28" t="n">
        <f aca="false">IFERROR(DS201*CC202,"")</f>
        <v>-0</v>
      </c>
      <c r="EO202" s="28" t="n">
        <f aca="false">IFERROR(DT201*CD202,"")</f>
        <v>0</v>
      </c>
      <c r="EP202" s="28" t="n">
        <f aca="false">IFERROR(DU201*CE202,"")</f>
        <v>0</v>
      </c>
      <c r="EQ202" s="28" t="n">
        <f aca="false">IFERROR(DV201*CF202,"")</f>
        <v>0</v>
      </c>
      <c r="ER202" s="28" t="n">
        <f aca="false">IFERROR(DW201*CG202,"")</f>
        <v>0</v>
      </c>
      <c r="ES202" s="28" t="n">
        <f aca="false">IF(ROW()=4,"",SUM(DX202:ER202))</f>
        <v>0</v>
      </c>
      <c r="ET202" s="29" t="n">
        <f aca="false">COUNTIF(AR202:BL202,"&gt;0")</f>
        <v>1</v>
      </c>
    </row>
    <row r="203" customFormat="false" ht="15" hidden="false" customHeight="false" outlineLevel="0" collapsed="false">
      <c r="A203" s="19" t="n">
        <v>44074</v>
      </c>
      <c r="B203" s="23" t="n">
        <f aca="false">ABS(Rates_Data!AD203-Rates_Data!AE203)</f>
        <v>0.250355</v>
      </c>
      <c r="C203" s="23" t="n">
        <f aca="false">ABS(Rates_Data!AD203-Rates_Data!AF203)</f>
        <v>0.4582</v>
      </c>
      <c r="D203" s="23" t="n">
        <f aca="false">ABS(Rates_Data!AD203-Rates_Data!AG203)</f>
        <v>0.0726799999999999</v>
      </c>
      <c r="E203" s="23" t="n">
        <f aca="false">ABS(Rates_Data!AD203-Rates_Data!AH203)</f>
        <v>0.87599</v>
      </c>
      <c r="F203" s="23" t="n">
        <f aca="false">ABS(Rates_Data!AD203-Rates_Data!AI203)</f>
        <v>0.052205</v>
      </c>
      <c r="G203" s="23" t="n">
        <f aca="false">ABS(Rates_Data!AD203-Rates_Data!AJ203)</f>
        <v>0.11275</v>
      </c>
      <c r="H203" s="23" t="n">
        <f aca="false">ABS(Rates_Data!AE203-Rates_Data!AF203)</f>
        <v>0.207845</v>
      </c>
      <c r="I203" s="23" t="n">
        <f aca="false">ABS(Rates_Data!AE203-Rates_Data!AG203)</f>
        <v>0.323035</v>
      </c>
      <c r="J203" s="23" t="n">
        <f aca="false">ABS(Rates_Data!AE203-Rates_Data!AH203)</f>
        <v>1.126345</v>
      </c>
      <c r="K203" s="23" t="n">
        <f aca="false">ABS(Rates_Data!AE203-Rates_Data!AI203)</f>
        <v>0.30256</v>
      </c>
      <c r="L203" s="23" t="n">
        <f aca="false">ABS(Rates_Data!AE203-Rates_Data!AJ203)</f>
        <v>0.137605</v>
      </c>
      <c r="M203" s="23" t="n">
        <f aca="false">ABS(Rates_Data!AF203-Rates_Data!AG203)</f>
        <v>0.53088</v>
      </c>
      <c r="N203" s="23" t="n">
        <f aca="false">ABS(Rates_Data!AF203-Rates_Data!AH203)</f>
        <v>1.33419</v>
      </c>
      <c r="O203" s="23" t="n">
        <f aca="false">ABS(Rates_Data!AF203-Rates_Data!AI203)</f>
        <v>0.510405</v>
      </c>
      <c r="P203" s="23" t="n">
        <f aca="false">ABS(Rates_Data!AF203-Rates_Data!AJ203)</f>
        <v>0.34545</v>
      </c>
      <c r="Q203" s="23" t="n">
        <f aca="false">ABS(Rates_Data!AG203-Rates_Data!AH203)</f>
        <v>0.80331</v>
      </c>
      <c r="R203" s="23" t="n">
        <f aca="false">ABS(Rates_Data!AG203-Rates_Data!AI203)</f>
        <v>0.0204749999999999</v>
      </c>
      <c r="S203" s="23" t="n">
        <f aca="false">ABS(Rates_Data!AG203-Rates_Data!AJ203)</f>
        <v>0.18543</v>
      </c>
      <c r="T203" s="23" t="n">
        <f aca="false">ABS(Rates_Data!AH203-Rates_Data!AI203)</f>
        <v>0.823785</v>
      </c>
      <c r="U203" s="23" t="n">
        <f aca="false">ABS(Rates_Data!AH203-Rates_Data!AJ203)</f>
        <v>0.98874</v>
      </c>
      <c r="V203" s="23" t="n">
        <f aca="false">ABS(Rates_Data!AI203-Rates_Data!AJ203)</f>
        <v>0.164955</v>
      </c>
      <c r="W203" s="26" t="n">
        <f aca="false">IF(ROW()&lt;4+MinObs-1,"",IFERROR((B203-AVERAGE(B$4:B203))/STDEV(B$4:B203),""))</f>
        <v>-0.524148446044105</v>
      </c>
      <c r="X203" s="26" t="n">
        <f aca="false">IF(ROW()&lt;4+MinObs-1,"",IFERROR((C203-AVERAGE(C$4:C203))/STDEV(C$4:C203),""))</f>
        <v>0.108520251857326</v>
      </c>
      <c r="Y203" s="26" t="n">
        <f aca="false">IF(ROW()&lt;4+MinObs-1,"",IFERROR((D203-AVERAGE(D$4:D203))/STDEV(D$4:D203),""))</f>
        <v>-0.989386334774855</v>
      </c>
      <c r="Z203" s="26" t="n">
        <f aca="false">IF(ROW()&lt;4+MinObs-1,"",IFERROR((E203-AVERAGE(E$4:E203))/STDEV(E$4:E203),""))</f>
        <v>0.500771530776719</v>
      </c>
      <c r="AA203" s="26" t="n">
        <f aca="false">IF(ROW()&lt;4+MinObs-1,"",IFERROR((F203-AVERAGE(F$4:F203))/STDEV(F$4:F203),""))</f>
        <v>-1.20557828204978</v>
      </c>
      <c r="AB203" s="26" t="n">
        <f aca="false">IF(ROW()&lt;4+MinObs-1,"",IFERROR((G203-AVERAGE(G$4:G203))/STDEV(G$4:G203),""))</f>
        <v>-1.01041345289086</v>
      </c>
      <c r="AC203" s="26" t="n">
        <f aca="false">IF(ROW()&lt;4+MinObs-1,"",IFERROR((H203-AVERAGE(H$4:H203))/STDEV(H$4:H203),""))</f>
        <v>-0.601697036067951</v>
      </c>
      <c r="AD203" s="26" t="n">
        <f aca="false">IF(ROW()&lt;4+MinObs-1,"",IFERROR((I203-AVERAGE(I$4:I203))/STDEV(I$4:I203),""))</f>
        <v>-0.313026969714779</v>
      </c>
      <c r="AE203" s="26" t="n">
        <f aca="false">IF(ROW()&lt;4+MinObs-1,"",IFERROR((J203-AVERAGE(J$4:J203))/STDEV(J$4:J203),""))</f>
        <v>1.63609723346873</v>
      </c>
      <c r="AF203" s="26" t="n">
        <f aca="false">IF(ROW()&lt;4+MinObs-1,"",IFERROR((K203-AVERAGE(K$4:K203))/STDEV(K$4:K203),""))</f>
        <v>-0.364443040848055</v>
      </c>
      <c r="AG203" s="26" t="n">
        <f aca="false">IF(ROW()&lt;4+MinObs-1,"",IFERROR((L203-AVERAGE(L$4:L203))/STDEV(L$4:L203),""))</f>
        <v>-0.939514737467793</v>
      </c>
      <c r="AH203" s="26" t="n">
        <f aca="false">IF(ROW()&lt;4+MinObs-1,"",IFERROR((M203-AVERAGE(M$4:M203))/STDEV(M$4:M203),""))</f>
        <v>0.244963533521327</v>
      </c>
      <c r="AI203" s="26" t="n">
        <f aca="false">IF(ROW()&lt;4+MinObs-1,"",IFERROR((N203-AVERAGE(N$4:N203))/STDEV(N$4:N203),""))</f>
        <v>2.35291723018881</v>
      </c>
      <c r="AJ203" s="26" t="n">
        <f aca="false">IF(ROW()&lt;4+MinObs-1,"",IFERROR((O203-AVERAGE(O$4:O203))/STDEV(O$4:O203),""))</f>
        <v>0.140571073796336</v>
      </c>
      <c r="AK203" s="26" t="n">
        <f aca="false">IF(ROW()&lt;4+MinObs-1,"",IFERROR((P203-AVERAGE(P$4:P203))/STDEV(P$4:P203),""))</f>
        <v>-0.55248960694957</v>
      </c>
      <c r="AL203" s="26" t="n">
        <f aca="false">IF(ROW()&lt;4+MinObs-1,"",IFERROR((Q203-AVERAGE(Q$4:Q203))/STDEV(Q$4:Q203),""))</f>
        <v>0.962973997906721</v>
      </c>
      <c r="AM203" s="26" t="n">
        <f aca="false">IF(ROW()&lt;4+MinObs-1,"",IFERROR((R203-AVERAGE(R$4:R203))/STDEV(R$4:R203),""))</f>
        <v>-1.06127110135333</v>
      </c>
      <c r="AN203" s="26" t="n">
        <f aca="false">IF(ROW()&lt;4+MinObs-1,"",IFERROR((S203-AVERAGE(S$4:S203))/STDEV(S$4:S203),""))</f>
        <v>-1.16307800395481</v>
      </c>
      <c r="AO203" s="26" t="n">
        <f aca="false">IF(ROW()&lt;4+MinObs-1,"",IFERROR((T203-AVERAGE(T$4:T203))/STDEV(T$4:T203),""))</f>
        <v>0.523799288176373</v>
      </c>
      <c r="AP203" s="26" t="n">
        <f aca="false">IF(ROW()&lt;4+MinObs-1,"",IFERROR((U203-AVERAGE(U$4:U203))/STDEV(U$4:U203),""))</f>
        <v>0.330096070833981</v>
      </c>
      <c r="AQ203" s="26" t="n">
        <f aca="false">IF(ROW()&lt;4+MinObs-1,"",IFERROR((V203-AVERAGE(V$4:V203))/STDEV(V$4:V203),""))</f>
        <v>-0.932458253712769</v>
      </c>
      <c r="AR203" s="26" t="n">
        <f aca="false">IF(W203="",0,IF(W203&gt;=z4,w4,IF(W203&gt;=z3,w3,IF(W203&gt;=zEntry,w2,IF(AND(W203&gt;=ExitZ,AR202&gt;0),w2,0)))))</f>
        <v>0</v>
      </c>
      <c r="AS203" s="26" t="n">
        <f aca="false">IF(X203="",0,IF(X203&gt;=z4,w4,IF(X203&gt;=z3,w3,IF(X203&gt;=zEntry,w2,IF(AND(X203&gt;=ExitZ,AS202&gt;0),w2,0)))))</f>
        <v>0</v>
      </c>
      <c r="AT203" s="26" t="n">
        <f aca="false">IF(Y203="",0,IF(Y203&gt;=z4,w4,IF(Y203&gt;=z3,w3,IF(Y203&gt;=zEntry,w2,IF(AND(Y203&gt;=ExitZ,AT202&gt;0),w2,0)))))</f>
        <v>0</v>
      </c>
      <c r="AU203" s="26" t="n">
        <f aca="false">IF(Z203="",0,IF(Z203&gt;=z4,w4,IF(Z203&gt;=z3,w3,IF(Z203&gt;=zEntry,w2,IF(AND(Z203&gt;=ExitZ,AU202&gt;0),w2,0)))))</f>
        <v>0</v>
      </c>
      <c r="AV203" s="26" t="n">
        <f aca="false">IF(AA203="",0,IF(AA203&gt;=z4,w4,IF(AA203&gt;=z3,w3,IF(AA203&gt;=zEntry,w2,IF(AND(AA203&gt;=ExitZ,AV202&gt;0),w2,0)))))</f>
        <v>0</v>
      </c>
      <c r="AW203" s="26" t="n">
        <f aca="false">IF(AB203="",0,IF(AB203&gt;=z4,w4,IF(AB203&gt;=z3,w3,IF(AB203&gt;=zEntry,w2,IF(AND(AB203&gt;=ExitZ,AW202&gt;0),w2,0)))))</f>
        <v>0</v>
      </c>
      <c r="AX203" s="26" t="n">
        <f aca="false">IF(AC203="",0,IF(AC203&gt;=z4,w4,IF(AC203&gt;=z3,w3,IF(AC203&gt;=zEntry,w2,IF(AND(AC203&gt;=ExitZ,AX202&gt;0),w2,0)))))</f>
        <v>0</v>
      </c>
      <c r="AY203" s="26" t="n">
        <f aca="false">IF(AD203="",0,IF(AD203&gt;=z4,w4,IF(AD203&gt;=z3,w3,IF(AD203&gt;=zEntry,w2,IF(AND(AD203&gt;=ExitZ,AY202&gt;0),w2,0)))))</f>
        <v>0</v>
      </c>
      <c r="AZ203" s="26" t="n">
        <f aca="false">IF(AE203="",0,IF(AE203&gt;=z4,w4,IF(AE203&gt;=z3,w3,IF(AE203&gt;=zEntry,w2,IF(AND(AE203&gt;=ExitZ,AZ202&gt;0),w2,0)))))</f>
        <v>0</v>
      </c>
      <c r="BA203" s="26" t="n">
        <f aca="false">IF(AF203="",0,IF(AF203&gt;=z4,w4,IF(AF203&gt;=z3,w3,IF(AF203&gt;=zEntry,w2,IF(AND(AF203&gt;=ExitZ,BA202&gt;0),w2,0)))))</f>
        <v>0</v>
      </c>
      <c r="BB203" s="26" t="n">
        <f aca="false">IF(AG203="",0,IF(AG203&gt;=z4,w4,IF(AG203&gt;=z3,w3,IF(AG203&gt;=zEntry,w2,IF(AND(AG203&gt;=ExitZ,BB202&gt;0),w2,0)))))</f>
        <v>0</v>
      </c>
      <c r="BC203" s="26" t="n">
        <f aca="false">IF(AH203="",0,IF(AH203&gt;=z4,w4,IF(AH203&gt;=z3,w3,IF(AH203&gt;=zEntry,w2,IF(AND(AH203&gt;=ExitZ,BC202&gt;0),w2,0)))))</f>
        <v>0</v>
      </c>
      <c r="BD203" s="26" t="n">
        <f aca="false">IF(AI203="",0,IF(AI203&gt;=z4,w4,IF(AI203&gt;=z3,w3,IF(AI203&gt;=zEntry,w2,IF(AND(AI203&gt;=ExitZ,BD202&gt;0),w2,0)))))</f>
        <v>1</v>
      </c>
      <c r="BE203" s="26" t="n">
        <f aca="false">IF(AJ203="",0,IF(AJ203&gt;=z4,w4,IF(AJ203&gt;=z3,w3,IF(AJ203&gt;=zEntry,w2,IF(AND(AJ203&gt;=ExitZ,BE202&gt;0),w2,0)))))</f>
        <v>0</v>
      </c>
      <c r="BF203" s="26" t="n">
        <f aca="false">IF(AK203="",0,IF(AK203&gt;=z4,w4,IF(AK203&gt;=z3,w3,IF(AK203&gt;=zEntry,w2,IF(AND(AK203&gt;=ExitZ,BF202&gt;0),w2,0)))))</f>
        <v>0</v>
      </c>
      <c r="BG203" s="26" t="n">
        <f aca="false">IF(AL203="",0,IF(AL203&gt;=z4,w4,IF(AL203&gt;=z3,w3,IF(AL203&gt;=zEntry,w2,IF(AND(AL203&gt;=ExitZ,BG202&gt;0),w2,0)))))</f>
        <v>0</v>
      </c>
      <c r="BH203" s="26" t="n">
        <f aca="false">IF(AM203="",0,IF(AM203&gt;=z4,w4,IF(AM203&gt;=z3,w3,IF(AM203&gt;=zEntry,w2,IF(AND(AM203&gt;=ExitZ,BH202&gt;0),w2,0)))))</f>
        <v>0</v>
      </c>
      <c r="BI203" s="26" t="n">
        <f aca="false">IF(AN203="",0,IF(AN203&gt;=z4,w4,IF(AN203&gt;=z3,w3,IF(AN203&gt;=zEntry,w2,IF(AND(AN203&gt;=ExitZ,BI202&gt;0),w2,0)))))</f>
        <v>0</v>
      </c>
      <c r="BJ203" s="26" t="n">
        <f aca="false">IF(AO203="",0,IF(AO203&gt;=z4,w4,IF(AO203&gt;=z3,w3,IF(AO203&gt;=zEntry,w2,IF(AND(AO203&gt;=ExitZ,BJ202&gt;0),w2,0)))))</f>
        <v>0</v>
      </c>
      <c r="BK203" s="26" t="n">
        <f aca="false">IF(AP203="",0,IF(AP203&gt;=z4,w4,IF(AP203&gt;=z3,w3,IF(AP203&gt;=zEntry,w2,IF(AND(AP203&gt;=ExitZ,BK202&gt;0),w2,0)))))</f>
        <v>0</v>
      </c>
      <c r="BL203" s="26" t="n">
        <f aca="false">IF(AQ203="",0,IF(AQ203&gt;=z4,w4,IF(AQ203&gt;=z3,w3,IF(AQ203&gt;=zEntry,w2,IF(AND(AQ203&gt;=ExitZ,BL202&gt;0),w2,0)))))</f>
        <v>0</v>
      </c>
      <c r="BM203" s="23" t="n">
        <f aca="false">IF(Rates_Data!AD202&gt;=Rates_Data!AE202,Rates_Data!AK203-Rates_Data!AL203,Rates_Data!AL203-Rates_Data!AK203)</f>
        <v>0.00176699999999999</v>
      </c>
      <c r="BN203" s="23" t="n">
        <f aca="false">IF(Rates_Data!AD202&gt;=Rates_Data!AF202,Rates_Data!AK203-Rates_Data!AM203,Rates_Data!AM203-Rates_Data!AK203)</f>
        <v>-0.00229900000000001</v>
      </c>
      <c r="BO203" s="23" t="n">
        <f aca="false">IF(Rates_Data!AD202&gt;=Rates_Data!AG202,Rates_Data!AK203-Rates_Data!AN203,Rates_Data!AN203-Rates_Data!AK203)</f>
        <v>0.00452199999999999</v>
      </c>
      <c r="BP203" s="23" t="n">
        <f aca="false">IF(Rates_Data!AD202&gt;=Rates_Data!AH202,Rates_Data!AK203-Rates_Data!AO203,Rates_Data!AO203-Rates_Data!AK203)</f>
        <v>0.00463600000000001</v>
      </c>
      <c r="BQ203" s="23" t="n">
        <f aca="false">IF(Rates_Data!AD202&gt;=Rates_Data!AI202,Rates_Data!AK203-Rates_Data!AP203,Rates_Data!AP203-Rates_Data!AK203)</f>
        <v>0.001748</v>
      </c>
      <c r="BR203" s="23" t="n">
        <f aca="false">IF(Rates_Data!AD202&gt;=Rates_Data!AJ202,Rates_Data!AK203-Rates_Data!AQ203,Rates_Data!AQ203-Rates_Data!AK203)</f>
        <v>-0.00361</v>
      </c>
      <c r="BS203" s="23" t="n">
        <f aca="false">IF(Rates_Data!AE202&gt;=Rates_Data!AF202,Rates_Data!AL203-Rates_Data!AM203,Rates_Data!AM203-Rates_Data!AL203)</f>
        <v>0.004066</v>
      </c>
      <c r="BT203" s="23" t="n">
        <f aca="false">IF(Rates_Data!AE202&gt;=Rates_Data!AG202,Rates_Data!AL203-Rates_Data!AN203,Rates_Data!AN203-Rates_Data!AL203)</f>
        <v>-0.002755</v>
      </c>
      <c r="BU203" s="23" t="n">
        <f aca="false">IF(Rates_Data!AE202&gt;=Rates_Data!AH202,Rates_Data!AL203-Rates_Data!AO203,Rates_Data!AO203-Rates_Data!AL203)</f>
        <v>0.006403</v>
      </c>
      <c r="BV203" s="23" t="n">
        <f aca="false">IF(Rates_Data!AE202&gt;=Rates_Data!AI202,Rates_Data!AL203-Rates_Data!AP203,Rates_Data!AP203-Rates_Data!AL203)</f>
        <v>0.00351499999999999</v>
      </c>
      <c r="BW203" s="23" t="n">
        <f aca="false">IF(Rates_Data!AE202&gt;=Rates_Data!AJ202,Rates_Data!AL203-Rates_Data!AQ203,Rates_Data!AQ203-Rates_Data!AL203)</f>
        <v>0.00537699999999999</v>
      </c>
      <c r="BX203" s="23" t="n">
        <f aca="false">IF(Rates_Data!AF202&gt;=Rates_Data!AG202,Rates_Data!AM203-Rates_Data!AN203,Rates_Data!AN203-Rates_Data!AM203)</f>
        <v>-0.006821</v>
      </c>
      <c r="BY203" s="23" t="n">
        <f aca="false">IF(Rates_Data!AF202&gt;=Rates_Data!AH202,Rates_Data!AM203-Rates_Data!AO203,Rates_Data!AO203-Rates_Data!AM203)</f>
        <v>0.002337</v>
      </c>
      <c r="BZ203" s="23" t="n">
        <f aca="false">IF(Rates_Data!AF202&gt;=Rates_Data!AI202,Rates_Data!AM203-Rates_Data!AP203,Rates_Data!AP203-Rates_Data!AM203)</f>
        <v>-0.000551000000000005</v>
      </c>
      <c r="CA203" s="23" t="n">
        <f aca="false">IF(Rates_Data!AF202&gt;=Rates_Data!AJ202,Rates_Data!AM203-Rates_Data!AQ203,Rates_Data!AQ203-Rates_Data!AM203)</f>
        <v>-0.00131099999999999</v>
      </c>
      <c r="CB203" s="23" t="n">
        <f aca="false">IF(Rates_Data!AG202&gt;=Rates_Data!AH202,Rates_Data!AN203-Rates_Data!AO203,Rates_Data!AO203-Rates_Data!AN203)</f>
        <v>0.009158</v>
      </c>
      <c r="CC203" s="23" t="n">
        <f aca="false">IF(Rates_Data!AG202&gt;=Rates_Data!AI202,Rates_Data!AN203-Rates_Data!AP203,Rates_Data!AP203-Rates_Data!AN203)</f>
        <v>0.00626999999999999</v>
      </c>
      <c r="CD203" s="23" t="n">
        <f aca="false">IF(Rates_Data!AG202&gt;=Rates_Data!AJ202,Rates_Data!AN203-Rates_Data!AQ203,Rates_Data!AQ203-Rates_Data!AN203)</f>
        <v>-0.00813199999999999</v>
      </c>
      <c r="CE203" s="23" t="n">
        <f aca="false">IF(Rates_Data!AH202&gt;=Rates_Data!AI202,Rates_Data!AO203-Rates_Data!AP203,Rates_Data!AP203-Rates_Data!AO203)</f>
        <v>0.002888</v>
      </c>
      <c r="CF203" s="23" t="n">
        <f aca="false">IF(Rates_Data!AH202&gt;=Rates_Data!AJ202,Rates_Data!AO203-Rates_Data!AQ203,Rates_Data!AQ203-Rates_Data!AO203)</f>
        <v>0.00102600000000001</v>
      </c>
      <c r="CG203" s="23" t="n">
        <f aca="false">IF(Rates_Data!AI202&gt;=Rates_Data!AJ202,Rates_Data!AP203-Rates_Data!AQ203,Rates_Data!AQ203-Rates_Data!AP203)</f>
        <v>-0.001862</v>
      </c>
      <c r="CH203" s="27" t="n">
        <f aca="false">IF(ROW()&lt;4+VolLB,"",STDEV(INDEX($BM:$BM,ROW()-VolLB+1):INDEX($BM:$BM,ROW()))*SQRT(12))</f>
        <v>0.025339375178338</v>
      </c>
      <c r="CI203" s="27" t="n">
        <f aca="false">IF(ROW()&lt;4+VolLB,"",STDEV(INDEX($BN:$BN,ROW()-VolLB+1):INDEX($BN:$BN,ROW()))*SQRT(12))</f>
        <v>0.0223401818247279</v>
      </c>
      <c r="CJ203" s="27" t="n">
        <f aca="false">IF(ROW()&lt;4+VolLB,"",STDEV(INDEX($BO:$BO,ROW()-VolLB+1):INDEX($BO:$BO,ROW()))*SQRT(12))</f>
        <v>0.0197155905770028</v>
      </c>
      <c r="CK203" s="27" t="n">
        <f aca="false">IF(ROW()&lt;4+VolLB,"",STDEV(INDEX($BP:$BP,ROW()-VolLB+1):INDEX($BP:$BP,ROW()))*SQRT(12))</f>
        <v>0.0198130358268538</v>
      </c>
      <c r="CL203" s="27" t="n">
        <f aca="false">IF(ROW()&lt;4+VolLB,"",STDEV(INDEX($BQ:$BQ,ROW()-VolLB+1):INDEX($BQ:$BQ,ROW()))*SQRT(12))</f>
        <v>0.0263927270030428</v>
      </c>
      <c r="CM203" s="27" t="n">
        <f aca="false">IF(ROW()&lt;4+VolLB,"",STDEV(INDEX($BR:$BR,ROW()-VolLB+1):INDEX($BR:$BR,ROW()))*SQRT(12))</f>
        <v>0.0201323083964912</v>
      </c>
      <c r="CN203" s="27" t="n">
        <f aca="false">IF(ROW()&lt;4+VolLB,"",STDEV(INDEX($BS:$BS,ROW()-VolLB+1):INDEX($BS:$BS,ROW()))*SQRT(12))</f>
        <v>0.0234530568873634</v>
      </c>
      <c r="CO203" s="27" t="n">
        <f aca="false">IF(ROW()&lt;4+VolLB,"",STDEV(INDEX($BT:$BT,ROW()-VolLB+1):INDEX($BT:$BT,ROW()))*SQRT(12))</f>
        <v>0.0225011501344138</v>
      </c>
      <c r="CP203" s="27" t="n">
        <f aca="false">IF(ROW()&lt;4+VolLB,"",STDEV(INDEX($BU:$BU,ROW()-VolLB+1):INDEX($BU:$BU,ROW()))*SQRT(12))</f>
        <v>0.0213392566291732</v>
      </c>
      <c r="CQ203" s="27" t="n">
        <f aca="false">IF(ROW()&lt;4+VolLB,"",STDEV(INDEX($BV:$BV,ROW()-VolLB+1):INDEX($BV:$BV,ROW()))*SQRT(12))</f>
        <v>0.0190118403678189</v>
      </c>
      <c r="CR203" s="27" t="n">
        <f aca="false">IF(ROW()&lt;4+VolLB,"",STDEV(INDEX($BW:$BW,ROW()-VolLB+1):INDEX($BW:$BW,ROW()))*SQRT(12))</f>
        <v>0.0211300680770994</v>
      </c>
      <c r="CS203" s="27" t="n">
        <f aca="false">IF(ROW()&lt;4+VolLB,"",STDEV(INDEX($BX:$BX,ROW()-VolLB+1):INDEX($BX:$BX,ROW()))*SQRT(12))</f>
        <v>0.0184905140104711</v>
      </c>
      <c r="CT203" s="27" t="n">
        <f aca="false">IF(ROW()&lt;4+VolLB,"",STDEV(INDEX($BY:$BY,ROW()-VolLB+1):INDEX($BY:$BY,ROW()))*SQRT(12))</f>
        <v>0.0204366720492261</v>
      </c>
      <c r="CU203" s="27" t="n">
        <f aca="false">IF(ROW()&lt;4+VolLB,"",STDEV(INDEX($BZ:$BZ,ROW()-VolLB+1):INDEX($BZ:$BZ,ROW()))*SQRT(12))</f>
        <v>0.0199164690050363</v>
      </c>
      <c r="CV203" s="27" t="n">
        <f aca="false">IF(ROW()&lt;4+VolLB,"",STDEV(INDEX($CA:$CA,ROW()-VolLB+1):INDEX($CA:$CA,ROW()))*SQRT(12))</f>
        <v>0.0234495592420757</v>
      </c>
      <c r="CW203" s="27" t="n">
        <f aca="false">IF(ROW()&lt;4+VolLB,"",STDEV(INDEX($CB:$CB,ROW()-VolLB+1):INDEX($CB:$CB,ROW()))*SQRT(12))</f>
        <v>0.0160696073475602</v>
      </c>
      <c r="CX203" s="27" t="n">
        <f aca="false">IF(ROW()&lt;4+VolLB,"",STDEV(INDEX($CC:$CC,ROW()-VolLB+1):INDEX($CC:$CC,ROW()))*SQRT(12))</f>
        <v>0.0202947506963887</v>
      </c>
      <c r="CY203" s="27" t="n">
        <f aca="false">IF(ROW()&lt;4+VolLB,"",STDEV(INDEX($CD:$CD,ROW()-VolLB+1):INDEX($CD:$CD,ROW()))*SQRT(12))</f>
        <v>0.0186866023661466</v>
      </c>
      <c r="CZ203" s="27" t="n">
        <f aca="false">IF(ROW()&lt;4+VolLB,"",STDEV(INDEX($CE:$CE,ROW()-VolLB+1):INDEX($CE:$CE,ROW()))*SQRT(12))</f>
        <v>0.02313626199878</v>
      </c>
      <c r="DA203" s="27" t="n">
        <f aca="false">IF(ROW()&lt;4+VolLB,"",STDEV(INDEX($CF:$CF,ROW()-VolLB+1):INDEX($CF:$CF,ROW()))*SQRT(12))</f>
        <v>0.0177909779604854</v>
      </c>
      <c r="DB203" s="27" t="n">
        <f aca="false">IF(ROW()&lt;4+VolLB,"",STDEV(INDEX($CG:$CG,ROW()-VolLB+1):INDEX($CG:$CG,ROW()))*SQRT(12))</f>
        <v>0.0220491127343353</v>
      </c>
      <c r="DC203" s="26" t="n">
        <f aca="false">IF(OR(AR203=0,CH203="",CH203=0),0,AR203*MIN(MaxScal,TgtVol/CH203))</f>
        <v>0</v>
      </c>
      <c r="DD203" s="26" t="n">
        <f aca="false">IF(OR(AS203=0,CI203="",CI203=0),0,AS203*MIN(MaxScal,TgtVol/CI203))</f>
        <v>0</v>
      </c>
      <c r="DE203" s="26" t="n">
        <f aca="false">IF(OR(AT203=0,CJ203="",CJ203=0),0,AT203*MIN(MaxScal,TgtVol/CJ203))</f>
        <v>0</v>
      </c>
      <c r="DF203" s="26" t="n">
        <f aca="false">IF(OR(AU203=0,CK203="",CK203=0),0,AU203*MIN(MaxScal,TgtVol/CK203))</f>
        <v>0</v>
      </c>
      <c r="DG203" s="26" t="n">
        <f aca="false">IF(OR(AV203=0,CL203="",CL203=0),0,AV203*MIN(MaxScal,TgtVol/CL203))</f>
        <v>0</v>
      </c>
      <c r="DH203" s="26" t="n">
        <f aca="false">IF(OR(AW203=0,CM203="",CM203=0),0,AW203*MIN(MaxScal,TgtVol/CM203))</f>
        <v>0</v>
      </c>
      <c r="DI203" s="26" t="n">
        <f aca="false">IF(OR(AX203=0,CN203="",CN203=0),0,AX203*MIN(MaxScal,TgtVol/CN203))</f>
        <v>0</v>
      </c>
      <c r="DJ203" s="26" t="n">
        <f aca="false">IF(OR(AY203=0,CO203="",CO203=0),0,AY203*MIN(MaxScal,TgtVol/CO203))</f>
        <v>0</v>
      </c>
      <c r="DK203" s="26" t="n">
        <f aca="false">IF(OR(AZ203=0,CP203="",CP203=0),0,AZ203*MIN(MaxScal,TgtVol/CP203))</f>
        <v>0</v>
      </c>
      <c r="DL203" s="26" t="n">
        <f aca="false">IF(OR(BA203=0,CQ203="",CQ203=0),0,BA203*MIN(MaxScal,TgtVol/CQ203))</f>
        <v>0</v>
      </c>
      <c r="DM203" s="26" t="n">
        <f aca="false">IF(OR(BB203=0,CR203="",CR203=0),0,BB203*MIN(MaxScal,TgtVol/CR203))</f>
        <v>0</v>
      </c>
      <c r="DN203" s="26" t="n">
        <f aca="false">IF(OR(BC203=0,CS203="",CS203=0),0,BC203*MIN(MaxScal,TgtVol/CS203))</f>
        <v>0</v>
      </c>
      <c r="DO203" s="26" t="n">
        <f aca="false">IF(OR(BD203=0,CT203="",CT203=0),0,BD203*MIN(MaxScal,TgtVol/CT203))</f>
        <v>0.978632917914704</v>
      </c>
      <c r="DP203" s="26" t="n">
        <f aca="false">IF(OR(BE203=0,CU203="",CU203=0),0,BE203*MIN(MaxScal,TgtVol/CU203))</f>
        <v>0</v>
      </c>
      <c r="DQ203" s="26" t="n">
        <f aca="false">IF(OR(BF203=0,CV203="",CV203=0),0,BF203*MIN(MaxScal,TgtVol/CV203))</f>
        <v>0</v>
      </c>
      <c r="DR203" s="26" t="n">
        <f aca="false">IF(OR(BG203=0,CW203="",CW203=0),0,BG203*MIN(MaxScal,TgtVol/CW203))</f>
        <v>0</v>
      </c>
      <c r="DS203" s="26" t="n">
        <f aca="false">IF(OR(BH203=0,CX203="",CX203=0),0,BH203*MIN(MaxScal,TgtVol/CX203))</f>
        <v>0</v>
      </c>
      <c r="DT203" s="26" t="n">
        <f aca="false">IF(OR(BI203=0,CY203="",CY203=0),0,BI203*MIN(MaxScal,TgtVol/CY203))</f>
        <v>0</v>
      </c>
      <c r="DU203" s="26" t="n">
        <f aca="false">IF(OR(BJ203=0,CZ203="",CZ203=0),0,BJ203*MIN(MaxScal,TgtVol/CZ203))</f>
        <v>0</v>
      </c>
      <c r="DV203" s="26" t="n">
        <f aca="false">IF(OR(BK203=0,DA203="",DA203=0),0,BK203*MIN(MaxScal,TgtVol/DA203))</f>
        <v>0</v>
      </c>
      <c r="DW203" s="26" t="n">
        <f aca="false">IF(OR(BL203=0,DB203="",DB203=0),0,BL203*MIN(MaxScal,TgtVol/DB203))</f>
        <v>0</v>
      </c>
      <c r="DX203" s="28" t="n">
        <f aca="false">IFERROR(DC202*BM203,"")</f>
        <v>0</v>
      </c>
      <c r="DY203" s="28" t="n">
        <f aca="false">IFERROR(DD202*BN203,"")</f>
        <v>-0</v>
      </c>
      <c r="DZ203" s="28" t="n">
        <f aca="false">IFERROR(DE202*BO203,"")</f>
        <v>0</v>
      </c>
      <c r="EA203" s="28" t="n">
        <f aca="false">IFERROR(DF202*BP203,"")</f>
        <v>0</v>
      </c>
      <c r="EB203" s="28" t="n">
        <f aca="false">IFERROR(DG202*BQ203,"")</f>
        <v>0</v>
      </c>
      <c r="EC203" s="28" t="n">
        <f aca="false">IFERROR(DH202*BR203,"")</f>
        <v>-0</v>
      </c>
      <c r="ED203" s="28" t="n">
        <f aca="false">IFERROR(DI202*BS203,"")</f>
        <v>0</v>
      </c>
      <c r="EE203" s="28" t="n">
        <f aca="false">IFERROR(DJ202*BT203,"")</f>
        <v>-0</v>
      </c>
      <c r="EF203" s="28" t="n">
        <f aca="false">IFERROR(DK202*BU203,"")</f>
        <v>0.00596124939442625</v>
      </c>
      <c r="EG203" s="28" t="n">
        <f aca="false">IFERROR(DL202*BV203,"")</f>
        <v>0</v>
      </c>
      <c r="EH203" s="28" t="n">
        <f aca="false">IFERROR(DM202*BW203,"")</f>
        <v>0</v>
      </c>
      <c r="EI203" s="28" t="n">
        <f aca="false">IFERROR(DN202*BX203,"")</f>
        <v>-0</v>
      </c>
      <c r="EJ203" s="28" t="n">
        <f aca="false">IFERROR(DO202*BY203,"")</f>
        <v>0</v>
      </c>
      <c r="EK203" s="28" t="n">
        <f aca="false">IFERROR(DP202*BZ203,"")</f>
        <v>-0</v>
      </c>
      <c r="EL203" s="28" t="n">
        <f aca="false">IFERROR(DQ202*CA203,"")</f>
        <v>-0</v>
      </c>
      <c r="EM203" s="28" t="n">
        <f aca="false">IFERROR(DR202*CB203,"")</f>
        <v>0</v>
      </c>
      <c r="EN203" s="28" t="n">
        <f aca="false">IFERROR(DS202*CC203,"")</f>
        <v>0</v>
      </c>
      <c r="EO203" s="28" t="n">
        <f aca="false">IFERROR(DT202*CD203,"")</f>
        <v>-0</v>
      </c>
      <c r="EP203" s="28" t="n">
        <f aca="false">IFERROR(DU202*CE203,"")</f>
        <v>0</v>
      </c>
      <c r="EQ203" s="28" t="n">
        <f aca="false">IFERROR(DV202*CF203,"")</f>
        <v>0</v>
      </c>
      <c r="ER203" s="28" t="n">
        <f aca="false">IFERROR(DW202*CG203,"")</f>
        <v>-0</v>
      </c>
      <c r="ES203" s="28" t="n">
        <f aca="false">IF(ROW()=4,"",SUM(DX203:ER203))</f>
        <v>0.00596124939442625</v>
      </c>
      <c r="ET203" s="29" t="n">
        <f aca="false">COUNTIF(AR203:BL203,"&gt;0")</f>
        <v>1</v>
      </c>
    </row>
    <row r="204" customFormat="false" ht="15" hidden="false" customHeight="false" outlineLevel="0" collapsed="false">
      <c r="A204" s="19" t="n">
        <v>44104</v>
      </c>
      <c r="B204" s="23" t="n">
        <f aca="false">ABS(Rates_Data!AD204-Rates_Data!AE204)</f>
        <v>0.152592039800995</v>
      </c>
      <c r="C204" s="23" t="n">
        <f aca="false">ABS(Rates_Data!AD204-Rates_Data!AF204)</f>
        <v>0.538507462686567</v>
      </c>
      <c r="D204" s="23" t="n">
        <f aca="false">ABS(Rates_Data!AD204-Rates_Data!AG204)</f>
        <v>0.0232039800995024</v>
      </c>
      <c r="E204" s="23" t="n">
        <f aca="false">ABS(Rates_Data!AD204-Rates_Data!AH204)</f>
        <v>0.919393034825871</v>
      </c>
      <c r="F204" s="23" t="n">
        <f aca="false">ABS(Rates_Data!AD204-Rates_Data!AI204)</f>
        <v>0.03263184079602</v>
      </c>
      <c r="G204" s="23" t="n">
        <f aca="false">ABS(Rates_Data!AD204-Rates_Data!AJ204)</f>
        <v>0.129601990049751</v>
      </c>
      <c r="H204" s="23" t="n">
        <f aca="false">ABS(Rates_Data!AE204-Rates_Data!AF204)</f>
        <v>0.385915422885572</v>
      </c>
      <c r="I204" s="23" t="n">
        <f aca="false">ABS(Rates_Data!AE204-Rates_Data!AG204)</f>
        <v>0.129388059701493</v>
      </c>
      <c r="J204" s="23" t="n">
        <f aca="false">ABS(Rates_Data!AE204-Rates_Data!AH204)</f>
        <v>1.07198507462687</v>
      </c>
      <c r="K204" s="23" t="n">
        <f aca="false">ABS(Rates_Data!AE204-Rates_Data!AI204)</f>
        <v>0.119960199004975</v>
      </c>
      <c r="L204" s="23" t="n">
        <f aca="false">ABS(Rates_Data!AE204-Rates_Data!AJ204)</f>
        <v>0.282194029850747</v>
      </c>
      <c r="M204" s="23" t="n">
        <f aca="false">ABS(Rates_Data!AF204-Rates_Data!AG204)</f>
        <v>0.515303482587065</v>
      </c>
      <c r="N204" s="23" t="n">
        <f aca="false">ABS(Rates_Data!AF204-Rates_Data!AH204)</f>
        <v>1.45790049751244</v>
      </c>
      <c r="O204" s="23" t="n">
        <f aca="false">ABS(Rates_Data!AF204-Rates_Data!AI204)</f>
        <v>0.505875621890547</v>
      </c>
      <c r="P204" s="23" t="n">
        <f aca="false">ABS(Rates_Data!AF204-Rates_Data!AJ204)</f>
        <v>0.668109452736319</v>
      </c>
      <c r="Q204" s="23" t="n">
        <f aca="false">ABS(Rates_Data!AG204-Rates_Data!AH204)</f>
        <v>0.942597014925373</v>
      </c>
      <c r="R204" s="23" t="n">
        <f aca="false">ABS(Rates_Data!AG204-Rates_Data!AI204)</f>
        <v>0.0094278606965176</v>
      </c>
      <c r="S204" s="23" t="n">
        <f aca="false">ABS(Rates_Data!AG204-Rates_Data!AJ204)</f>
        <v>0.152805970149254</v>
      </c>
      <c r="T204" s="23" t="n">
        <f aca="false">ABS(Rates_Data!AH204-Rates_Data!AI204)</f>
        <v>0.952024875621891</v>
      </c>
      <c r="U204" s="23" t="n">
        <f aca="false">ABS(Rates_Data!AH204-Rates_Data!AJ204)</f>
        <v>0.789791044776119</v>
      </c>
      <c r="V204" s="23" t="n">
        <f aca="false">ABS(Rates_Data!AI204-Rates_Data!AJ204)</f>
        <v>0.162233830845771</v>
      </c>
      <c r="W204" s="26" t="n">
        <f aca="false">IF(ROW()&lt;4+MinObs-1,"",IFERROR((B204-AVERAGE(B$4:B204))/STDEV(B$4:B204),""))</f>
        <v>-0.85039661306385</v>
      </c>
      <c r="X204" s="26" t="n">
        <f aca="false">IF(ROW()&lt;4+MinObs-1,"",IFERROR((C204-AVERAGE(C$4:C204))/STDEV(C$4:C204),""))</f>
        <v>0.331968514939192</v>
      </c>
      <c r="Y204" s="26" t="n">
        <f aca="false">IF(ROW()&lt;4+MinObs-1,"",IFERROR((D204-AVERAGE(D$4:D204))/STDEV(D$4:D204),""))</f>
        <v>-1.09080677090515</v>
      </c>
      <c r="Z204" s="26" t="n">
        <f aca="false">IF(ROW()&lt;4+MinObs-1,"",IFERROR((E204-AVERAGE(E$4:E204))/STDEV(E$4:E204),""))</f>
        <v>0.596065117351764</v>
      </c>
      <c r="AA204" s="26" t="n">
        <f aca="false">IF(ROW()&lt;4+MinObs-1,"",IFERROR((F204-AVERAGE(F$4:F204))/STDEV(F$4:F204),""))</f>
        <v>-1.24760150081825</v>
      </c>
      <c r="AB204" s="26" t="n">
        <f aca="false">IF(ROW()&lt;4+MinObs-1,"",IFERROR((G204-AVERAGE(G$4:G204))/STDEV(G$4:G204),""))</f>
        <v>-0.957450784003109</v>
      </c>
      <c r="AC204" s="26" t="n">
        <f aca="false">IF(ROW()&lt;4+MinObs-1,"",IFERROR((H204-AVERAGE(H$4:H204))/STDEV(H$4:H204),""))</f>
        <v>0.0156008799129864</v>
      </c>
      <c r="AD204" s="26" t="n">
        <f aca="false">IF(ROW()&lt;4+MinObs-1,"",IFERROR((I204-AVERAGE(I$4:I204))/STDEV(I$4:I204),""))</f>
        <v>-0.806537116584617</v>
      </c>
      <c r="AE204" s="26" t="n">
        <f aca="false">IF(ROW()&lt;4+MinObs-1,"",IFERROR((J204-AVERAGE(J$4:J204))/STDEV(J$4:J204),""))</f>
        <v>1.47331950804335</v>
      </c>
      <c r="AF204" s="26" t="n">
        <f aca="false">IF(ROW()&lt;4+MinObs-1,"",IFERROR((K204-AVERAGE(K$4:K204))/STDEV(K$4:K204),""))</f>
        <v>-0.853612613673883</v>
      </c>
      <c r="AG204" s="26" t="n">
        <f aca="false">IF(ROW()&lt;4+MinObs-1,"",IFERROR((L204-AVERAGE(L$4:L204))/STDEV(L$4:L204),""))</f>
        <v>-0.62502354770648</v>
      </c>
      <c r="AH204" s="26" t="n">
        <f aca="false">IF(ROW()&lt;4+MinObs-1,"",IFERROR((M204-AVERAGE(M$4:M204))/STDEV(M$4:M204),""))</f>
        <v>0.205695047583103</v>
      </c>
      <c r="AI204" s="26" t="n">
        <f aca="false">IF(ROW()&lt;4+MinObs-1,"",IFERROR((N204-AVERAGE(N$4:N204))/STDEV(N$4:N204),""))</f>
        <v>2.64125022313978</v>
      </c>
      <c r="AJ204" s="26" t="n">
        <f aca="false">IF(ROW()&lt;4+MinObs-1,"",IFERROR((O204-AVERAGE(O$4:O204))/STDEV(O$4:O204),""))</f>
        <v>0.127070257769732</v>
      </c>
      <c r="AK204" s="26" t="n">
        <f aca="false">IF(ROW()&lt;4+MinObs-1,"",IFERROR((P204-AVERAGE(P$4:P204))/STDEV(P$4:P204),""))</f>
        <v>0.179192693673291</v>
      </c>
      <c r="AL204" s="26" t="n">
        <f aca="false">IF(ROW()&lt;4+MinObs-1,"",IFERROR((Q204-AVERAGE(Q$4:Q204))/STDEV(Q$4:Q204),""))</f>
        <v>1.31642969080998</v>
      </c>
      <c r="AM204" s="26" t="n">
        <f aca="false">IF(ROW()&lt;4+MinObs-1,"",IFERROR((R204-AVERAGE(R$4:R204))/STDEV(R$4:R204),""))</f>
        <v>-1.08203136592685</v>
      </c>
      <c r="AN204" s="26" t="n">
        <f aca="false">IF(ROW()&lt;4+MinObs-1,"",IFERROR((S204-AVERAGE(S$4:S204))/STDEV(S$4:S204),""))</f>
        <v>-1.21917488966195</v>
      </c>
      <c r="AO204" s="26" t="n">
        <f aca="false">IF(ROW()&lt;4+MinObs-1,"",IFERROR((T204-AVERAGE(T$4:T204))/STDEV(T$4:T204),""))</f>
        <v>0.84449326596284</v>
      </c>
      <c r="AP204" s="26" t="n">
        <f aca="false">IF(ROW()&lt;4+MinObs-1,"",IFERROR((U204-AVERAGE(U$4:U204))/STDEV(U$4:U204),""))</f>
        <v>-0.0917180813125335</v>
      </c>
      <c r="AQ204" s="26" t="n">
        <f aca="false">IF(ROW()&lt;4+MinObs-1,"",IFERROR((V204-AVERAGE(V$4:V204))/STDEV(V$4:V204),""))</f>
        <v>-0.933381096190398</v>
      </c>
      <c r="AR204" s="26" t="n">
        <f aca="false">IF(W204="",0,IF(W204&gt;=z4,w4,IF(W204&gt;=z3,w3,IF(W204&gt;=zEntry,w2,IF(AND(W204&gt;=ExitZ,AR203&gt;0),w2,0)))))</f>
        <v>0</v>
      </c>
      <c r="AS204" s="26" t="n">
        <f aca="false">IF(X204="",0,IF(X204&gt;=z4,w4,IF(X204&gt;=z3,w3,IF(X204&gt;=zEntry,w2,IF(AND(X204&gt;=ExitZ,AS203&gt;0),w2,0)))))</f>
        <v>0</v>
      </c>
      <c r="AT204" s="26" t="n">
        <f aca="false">IF(Y204="",0,IF(Y204&gt;=z4,w4,IF(Y204&gt;=z3,w3,IF(Y204&gt;=zEntry,w2,IF(AND(Y204&gt;=ExitZ,AT203&gt;0),w2,0)))))</f>
        <v>0</v>
      </c>
      <c r="AU204" s="26" t="n">
        <f aca="false">IF(Z204="",0,IF(Z204&gt;=z4,w4,IF(Z204&gt;=z3,w3,IF(Z204&gt;=zEntry,w2,IF(AND(Z204&gt;=ExitZ,AU203&gt;0),w2,0)))))</f>
        <v>0</v>
      </c>
      <c r="AV204" s="26" t="n">
        <f aca="false">IF(AA204="",0,IF(AA204&gt;=z4,w4,IF(AA204&gt;=z3,w3,IF(AA204&gt;=zEntry,w2,IF(AND(AA204&gt;=ExitZ,AV203&gt;0),w2,0)))))</f>
        <v>0</v>
      </c>
      <c r="AW204" s="26" t="n">
        <f aca="false">IF(AB204="",0,IF(AB204&gt;=z4,w4,IF(AB204&gt;=z3,w3,IF(AB204&gt;=zEntry,w2,IF(AND(AB204&gt;=ExitZ,AW203&gt;0),w2,0)))))</f>
        <v>0</v>
      </c>
      <c r="AX204" s="26" t="n">
        <f aca="false">IF(AC204="",0,IF(AC204&gt;=z4,w4,IF(AC204&gt;=z3,w3,IF(AC204&gt;=zEntry,w2,IF(AND(AC204&gt;=ExitZ,AX203&gt;0),w2,0)))))</f>
        <v>0</v>
      </c>
      <c r="AY204" s="26" t="n">
        <f aca="false">IF(AD204="",0,IF(AD204&gt;=z4,w4,IF(AD204&gt;=z3,w3,IF(AD204&gt;=zEntry,w2,IF(AND(AD204&gt;=ExitZ,AY203&gt;0),w2,0)))))</f>
        <v>0</v>
      </c>
      <c r="AZ204" s="26" t="n">
        <f aca="false">IF(AE204="",0,IF(AE204&gt;=z4,w4,IF(AE204&gt;=z3,w3,IF(AE204&gt;=zEntry,w2,IF(AND(AE204&gt;=ExitZ,AZ203&gt;0),w2,0)))))</f>
        <v>0</v>
      </c>
      <c r="BA204" s="26" t="n">
        <f aca="false">IF(AF204="",0,IF(AF204&gt;=z4,w4,IF(AF204&gt;=z3,w3,IF(AF204&gt;=zEntry,w2,IF(AND(AF204&gt;=ExitZ,BA203&gt;0),w2,0)))))</f>
        <v>0</v>
      </c>
      <c r="BB204" s="26" t="n">
        <f aca="false">IF(AG204="",0,IF(AG204&gt;=z4,w4,IF(AG204&gt;=z3,w3,IF(AG204&gt;=zEntry,w2,IF(AND(AG204&gt;=ExitZ,BB203&gt;0),w2,0)))))</f>
        <v>0</v>
      </c>
      <c r="BC204" s="26" t="n">
        <f aca="false">IF(AH204="",0,IF(AH204&gt;=z4,w4,IF(AH204&gt;=z3,w3,IF(AH204&gt;=zEntry,w2,IF(AND(AH204&gt;=ExitZ,BC203&gt;0),w2,0)))))</f>
        <v>0</v>
      </c>
      <c r="BD204" s="26" t="n">
        <f aca="false">IF(AI204="",0,IF(AI204&gt;=z4,w4,IF(AI204&gt;=z3,w3,IF(AI204&gt;=zEntry,w2,IF(AND(AI204&gt;=ExitZ,BD203&gt;0),w2,0)))))</f>
        <v>1</v>
      </c>
      <c r="BE204" s="26" t="n">
        <f aca="false">IF(AJ204="",0,IF(AJ204&gt;=z4,w4,IF(AJ204&gt;=z3,w3,IF(AJ204&gt;=zEntry,w2,IF(AND(AJ204&gt;=ExitZ,BE203&gt;0),w2,0)))))</f>
        <v>0</v>
      </c>
      <c r="BF204" s="26" t="n">
        <f aca="false">IF(AK204="",0,IF(AK204&gt;=z4,w4,IF(AK204&gt;=z3,w3,IF(AK204&gt;=zEntry,w2,IF(AND(AK204&gt;=ExitZ,BF203&gt;0),w2,0)))))</f>
        <v>0</v>
      </c>
      <c r="BG204" s="26" t="n">
        <f aca="false">IF(AL204="",0,IF(AL204&gt;=z4,w4,IF(AL204&gt;=z3,w3,IF(AL204&gt;=zEntry,w2,IF(AND(AL204&gt;=ExitZ,BG203&gt;0),w2,0)))))</f>
        <v>0</v>
      </c>
      <c r="BH204" s="26" t="n">
        <f aca="false">IF(AM204="",0,IF(AM204&gt;=z4,w4,IF(AM204&gt;=z3,w3,IF(AM204&gt;=zEntry,w2,IF(AND(AM204&gt;=ExitZ,BH203&gt;0),w2,0)))))</f>
        <v>0</v>
      </c>
      <c r="BI204" s="26" t="n">
        <f aca="false">IF(AN204="",0,IF(AN204&gt;=z4,w4,IF(AN204&gt;=z3,w3,IF(AN204&gt;=zEntry,w2,IF(AND(AN204&gt;=ExitZ,BI203&gt;0),w2,0)))))</f>
        <v>0</v>
      </c>
      <c r="BJ204" s="26" t="n">
        <f aca="false">IF(AO204="",0,IF(AO204&gt;=z4,w4,IF(AO204&gt;=z3,w3,IF(AO204&gt;=zEntry,w2,IF(AND(AO204&gt;=ExitZ,BJ203&gt;0),w2,0)))))</f>
        <v>0</v>
      </c>
      <c r="BK204" s="26" t="n">
        <f aca="false">IF(AP204="",0,IF(AP204&gt;=z4,w4,IF(AP204&gt;=z3,w3,IF(AP204&gt;=zEntry,w2,IF(AND(AP204&gt;=ExitZ,BK203&gt;0),w2,0)))))</f>
        <v>0</v>
      </c>
      <c r="BL204" s="26" t="n">
        <f aca="false">IF(AQ204="",0,IF(AQ204&gt;=z4,w4,IF(AQ204&gt;=z3,w3,IF(AQ204&gt;=zEntry,w2,IF(AND(AQ204&gt;=ExitZ,BL203&gt;0),w2,0)))))</f>
        <v>0</v>
      </c>
      <c r="BM204" s="23" t="n">
        <f aca="false">IF(Rates_Data!AD203&gt;=Rates_Data!AE203,Rates_Data!AK204-Rates_Data!AL204,Rates_Data!AL204-Rates_Data!AK204)</f>
        <v>-0.001007</v>
      </c>
      <c r="BN204" s="23" t="n">
        <f aca="false">IF(Rates_Data!AD203&gt;=Rates_Data!AF203,Rates_Data!AK204-Rates_Data!AM204,Rates_Data!AM204-Rates_Data!AK204)</f>
        <v>-0.002698</v>
      </c>
      <c r="BO204" s="23" t="n">
        <f aca="false">IF(Rates_Data!AD203&gt;=Rates_Data!AG203,Rates_Data!AK204-Rates_Data!AN204,Rates_Data!AN204-Rates_Data!AK204)</f>
        <v>0.00379999999999999</v>
      </c>
      <c r="BP204" s="23" t="n">
        <f aca="false">IF(Rates_Data!AD203&gt;=Rates_Data!AH203,Rates_Data!AK204-Rates_Data!AO204,Rates_Data!AO204-Rates_Data!AK204)</f>
        <v>-0.000912000000000009</v>
      </c>
      <c r="BQ204" s="23" t="n">
        <f aca="false">IF(Rates_Data!AD203&gt;=Rates_Data!AI203,Rates_Data!AK204-Rates_Data!AP204,Rates_Data!AP204-Rates_Data!AK204)</f>
        <v>0.003306</v>
      </c>
      <c r="BR204" s="23" t="n">
        <f aca="false">IF(Rates_Data!AD203&gt;=Rates_Data!AJ203,Rates_Data!AK204-Rates_Data!AQ204,Rates_Data!AQ204-Rates_Data!AK204)</f>
        <v>0.001102</v>
      </c>
      <c r="BS204" s="23" t="n">
        <f aca="false">IF(Rates_Data!AE203&gt;=Rates_Data!AF203,Rates_Data!AL204-Rates_Data!AM204,Rates_Data!AM204-Rates_Data!AL204)</f>
        <v>-0.001691</v>
      </c>
      <c r="BT204" s="23" t="n">
        <f aca="false">IF(Rates_Data!AE203&gt;=Rates_Data!AG203,Rates_Data!AL204-Rates_Data!AN204,Rates_Data!AN204-Rates_Data!AL204)</f>
        <v>0.002793</v>
      </c>
      <c r="BU204" s="23" t="n">
        <f aca="false">IF(Rates_Data!AE203&gt;=Rates_Data!AH203,Rates_Data!AL204-Rates_Data!AO204,Rates_Data!AO204-Rates_Data!AL204)</f>
        <v>-0.00191900000000001</v>
      </c>
      <c r="BV204" s="23" t="n">
        <f aca="false">IF(Rates_Data!AE203&gt;=Rates_Data!AI203,Rates_Data!AL204-Rates_Data!AP204,Rates_Data!AP204-Rates_Data!AL204)</f>
        <v>0.002299</v>
      </c>
      <c r="BW204" s="23" t="n">
        <f aca="false">IF(Rates_Data!AE203&gt;=Rates_Data!AJ203,Rates_Data!AL204-Rates_Data!AQ204,Rates_Data!AQ204-Rates_Data!AL204)</f>
        <v>-0.002109</v>
      </c>
      <c r="BX204" s="23" t="n">
        <f aca="false">IF(Rates_Data!AF203&gt;=Rates_Data!AG203,Rates_Data!AM204-Rates_Data!AN204,Rates_Data!AN204-Rates_Data!AM204)</f>
        <v>0.001102</v>
      </c>
      <c r="BY204" s="23" t="n">
        <f aca="false">IF(Rates_Data!AF203&gt;=Rates_Data!AH203,Rates_Data!AM204-Rates_Data!AO204,Rates_Data!AO204-Rates_Data!AM204)</f>
        <v>-0.00361000000000001</v>
      </c>
      <c r="BZ204" s="23" t="n">
        <f aca="false">IF(Rates_Data!AF203&gt;=Rates_Data!AI203,Rates_Data!AM204-Rates_Data!AP204,Rates_Data!AP204-Rates_Data!AM204)</f>
        <v>0.000608</v>
      </c>
      <c r="CA204" s="23" t="n">
        <f aca="false">IF(Rates_Data!AF203&gt;=Rates_Data!AJ203,Rates_Data!AM204-Rates_Data!AQ204,Rates_Data!AQ204-Rates_Data!AM204)</f>
        <v>-0.0038</v>
      </c>
      <c r="CB204" s="23" t="n">
        <f aca="false">IF(Rates_Data!AG203&gt;=Rates_Data!AH203,Rates_Data!AN204-Rates_Data!AO204,Rates_Data!AO204-Rates_Data!AN204)</f>
        <v>-0.004712</v>
      </c>
      <c r="CC204" s="23" t="n">
        <f aca="false">IF(Rates_Data!AG203&gt;=Rates_Data!AI203,Rates_Data!AN204-Rates_Data!AP204,Rates_Data!AP204-Rates_Data!AN204)</f>
        <v>0.000493999999999996</v>
      </c>
      <c r="CD204" s="23" t="n">
        <f aca="false">IF(Rates_Data!AG203&gt;=Rates_Data!AJ203,Rates_Data!AN204-Rates_Data!AQ204,Rates_Data!AQ204-Rates_Data!AN204)</f>
        <v>0.00490199999999999</v>
      </c>
      <c r="CE204" s="23" t="n">
        <f aca="false">IF(Rates_Data!AH203&gt;=Rates_Data!AI203,Rates_Data!AO204-Rates_Data!AP204,Rates_Data!AP204-Rates_Data!AO204)</f>
        <v>-0.00421800000000001</v>
      </c>
      <c r="CF204" s="23" t="n">
        <f aca="false">IF(Rates_Data!AH203&gt;=Rates_Data!AJ203,Rates_Data!AO204-Rates_Data!AQ204,Rates_Data!AQ204-Rates_Data!AO204)</f>
        <v>0.000189999999999988</v>
      </c>
      <c r="CG204" s="23" t="n">
        <f aca="false">IF(Rates_Data!AI203&gt;=Rates_Data!AJ203,Rates_Data!AP204-Rates_Data!AQ204,Rates_Data!AQ204-Rates_Data!AP204)</f>
        <v>0.004408</v>
      </c>
      <c r="CH204" s="27" t="n">
        <f aca="false">IF(ROW()&lt;4+VolLB,"",STDEV(INDEX($BM:$BM,ROW()-VolLB+1):INDEX($BM:$BM,ROW()))*SQRT(12))</f>
        <v>0.0245163524289207</v>
      </c>
      <c r="CI204" s="27" t="n">
        <f aca="false">IF(ROW()&lt;4+VolLB,"",STDEV(INDEX($BN:$BN,ROW()-VolLB+1):INDEX($BN:$BN,ROW()))*SQRT(12))</f>
        <v>0.0221888994246265</v>
      </c>
      <c r="CJ204" s="27" t="n">
        <f aca="false">IF(ROW()&lt;4+VolLB,"",STDEV(INDEX($BO:$BO,ROW()-VolLB+1):INDEX($BO:$BO,ROW()))*SQRT(12))</f>
        <v>0.0197656479519874</v>
      </c>
      <c r="CK204" s="27" t="n">
        <f aca="false">IF(ROW()&lt;4+VolLB,"",STDEV(INDEX($BP:$BP,ROW()-VolLB+1):INDEX($BP:$BP,ROW()))*SQRT(12))</f>
        <v>0.0188568726044126</v>
      </c>
      <c r="CL204" s="27" t="n">
        <f aca="false">IF(ROW()&lt;4+VolLB,"",STDEV(INDEX($BQ:$BQ,ROW()-VolLB+1):INDEX($BQ:$BQ,ROW()))*SQRT(12))</f>
        <v>0.0262292369099101</v>
      </c>
      <c r="CM204" s="27" t="n">
        <f aca="false">IF(ROW()&lt;4+VolLB,"",STDEV(INDEX($BR:$BR,ROW()-VolLB+1):INDEX($BR:$BR,ROW()))*SQRT(12))</f>
        <v>0.0191783580952221</v>
      </c>
      <c r="CN204" s="27" t="n">
        <f aca="false">IF(ROW()&lt;4+VolLB,"",STDEV(INDEX($BS:$BS,ROW()-VolLB+1):INDEX($BS:$BS,ROW()))*SQRT(12))</f>
        <v>0.0232608565268329</v>
      </c>
      <c r="CO204" s="27" t="n">
        <f aca="false">IF(ROW()&lt;4+VolLB,"",STDEV(INDEX($BT:$BT,ROW()-VolLB+1):INDEX($BT:$BT,ROW()))*SQRT(12))</f>
        <v>0.021901716903128</v>
      </c>
      <c r="CP204" s="27" t="n">
        <f aca="false">IF(ROW()&lt;4+VolLB,"",STDEV(INDEX($BU:$BU,ROW()-VolLB+1):INDEX($BU:$BU,ROW()))*SQRT(12))</f>
        <v>0.0213508795928991</v>
      </c>
      <c r="CQ204" s="27" t="n">
        <f aca="false">IF(ROW()&lt;4+VolLB,"",STDEV(INDEX($BV:$BV,ROW()-VolLB+1):INDEX($BV:$BV,ROW()))*SQRT(12))</f>
        <v>0.0186632144590062</v>
      </c>
      <c r="CR204" s="27" t="n">
        <f aca="false">IF(ROW()&lt;4+VolLB,"",STDEV(INDEX($BW:$BW,ROW()-VolLB+1):INDEX($BW:$BW,ROW()))*SQRT(12))</f>
        <v>0.0211777595314384</v>
      </c>
      <c r="CS204" s="27" t="n">
        <f aca="false">IF(ROW()&lt;4+VolLB,"",STDEV(INDEX($BX:$BX,ROW()-VolLB+1):INDEX($BX:$BX,ROW()))*SQRT(12))</f>
        <v>0.0183565398075117</v>
      </c>
      <c r="CT204" s="27" t="n">
        <f aca="false">IF(ROW()&lt;4+VolLB,"",STDEV(INDEX($BY:$BY,ROW()-VolLB+1):INDEX($BY:$BY,ROW()))*SQRT(12))</f>
        <v>0.020476192921816</v>
      </c>
      <c r="CU204" s="27" t="n">
        <f aca="false">IF(ROW()&lt;4+VolLB,"",STDEV(INDEX($BZ:$BZ,ROW()-VolLB+1):INDEX($BZ:$BZ,ROW()))*SQRT(12))</f>
        <v>0.0199147793589155</v>
      </c>
      <c r="CV204" s="27" t="n">
        <f aca="false">IF(ROW()&lt;4+VolLB,"",STDEV(INDEX($CA:$CA,ROW()-VolLB+1):INDEX($CA:$CA,ROW()))*SQRT(12))</f>
        <v>0.0235044131999969</v>
      </c>
      <c r="CW204" s="27" t="n">
        <f aca="false">IF(ROW()&lt;4+VolLB,"",STDEV(INDEX($CB:$CB,ROW()-VolLB+1):INDEX($CB:$CB,ROW()))*SQRT(12))</f>
        <v>0.0155674601393572</v>
      </c>
      <c r="CX204" s="27" t="n">
        <f aca="false">IF(ROW()&lt;4+VolLB,"",STDEV(INDEX($CC:$CC,ROW()-VolLB+1):INDEX($CC:$CC,ROW()))*SQRT(12))</f>
        <v>0.0202204739097117</v>
      </c>
      <c r="CY204" s="27" t="n">
        <f aca="false">IF(ROW()&lt;4+VolLB,"",STDEV(INDEX($CD:$CD,ROW()-VolLB+1):INDEX($CD:$CD,ROW()))*SQRT(12))</f>
        <v>0.0182279717483088</v>
      </c>
      <c r="CZ204" s="27" t="n">
        <f aca="false">IF(ROW()&lt;4+VolLB,"",STDEV(INDEX($CE:$CE,ROW()-VolLB+1):INDEX($CE:$CE,ROW()))*SQRT(12))</f>
        <v>0.0231091669817516</v>
      </c>
      <c r="DA204" s="27" t="n">
        <f aca="false">IF(ROW()&lt;4+VolLB,"",STDEV(INDEX($CF:$CF,ROW()-VolLB+1):INDEX($CF:$CF,ROW()))*SQRT(12))</f>
        <v>0.0177908287713481</v>
      </c>
      <c r="DB204" s="27" t="n">
        <f aca="false">IF(ROW()&lt;4+VolLB,"",STDEV(INDEX($CG:$CG,ROW()-VolLB+1):INDEX($CG:$CG,ROW()))*SQRT(12))</f>
        <v>0.0219806315388712</v>
      </c>
      <c r="DC204" s="26" t="n">
        <f aca="false">IF(OR(AR204=0,CH204="",CH204=0),0,AR204*MIN(MaxScal,TgtVol/CH204))</f>
        <v>0</v>
      </c>
      <c r="DD204" s="26" t="n">
        <f aca="false">IF(OR(AS204=0,CI204="",CI204=0),0,AS204*MIN(MaxScal,TgtVol/CI204))</f>
        <v>0</v>
      </c>
      <c r="DE204" s="26" t="n">
        <f aca="false">IF(OR(AT204=0,CJ204="",CJ204=0),0,AT204*MIN(MaxScal,TgtVol/CJ204))</f>
        <v>0</v>
      </c>
      <c r="DF204" s="26" t="n">
        <f aca="false">IF(OR(AU204=0,CK204="",CK204=0),0,AU204*MIN(MaxScal,TgtVol/CK204))</f>
        <v>0</v>
      </c>
      <c r="DG204" s="26" t="n">
        <f aca="false">IF(OR(AV204=0,CL204="",CL204=0),0,AV204*MIN(MaxScal,TgtVol/CL204))</f>
        <v>0</v>
      </c>
      <c r="DH204" s="26" t="n">
        <f aca="false">IF(OR(AW204=0,CM204="",CM204=0),0,AW204*MIN(MaxScal,TgtVol/CM204))</f>
        <v>0</v>
      </c>
      <c r="DI204" s="26" t="n">
        <f aca="false">IF(OR(AX204=0,CN204="",CN204=0),0,AX204*MIN(MaxScal,TgtVol/CN204))</f>
        <v>0</v>
      </c>
      <c r="DJ204" s="26" t="n">
        <f aca="false">IF(OR(AY204=0,CO204="",CO204=0),0,AY204*MIN(MaxScal,TgtVol/CO204))</f>
        <v>0</v>
      </c>
      <c r="DK204" s="26" t="n">
        <f aca="false">IF(OR(AZ204=0,CP204="",CP204=0),0,AZ204*MIN(MaxScal,TgtVol/CP204))</f>
        <v>0</v>
      </c>
      <c r="DL204" s="26" t="n">
        <f aca="false">IF(OR(BA204=0,CQ204="",CQ204=0),0,BA204*MIN(MaxScal,TgtVol/CQ204))</f>
        <v>0</v>
      </c>
      <c r="DM204" s="26" t="n">
        <f aca="false">IF(OR(BB204=0,CR204="",CR204=0),0,BB204*MIN(MaxScal,TgtVol/CR204))</f>
        <v>0</v>
      </c>
      <c r="DN204" s="26" t="n">
        <f aca="false">IF(OR(BC204=0,CS204="",CS204=0),0,BC204*MIN(MaxScal,TgtVol/CS204))</f>
        <v>0</v>
      </c>
      <c r="DO204" s="26" t="n">
        <f aca="false">IF(OR(BD204=0,CT204="",CT204=0),0,BD204*MIN(MaxScal,TgtVol/CT204))</f>
        <v>0.976744069386616</v>
      </c>
      <c r="DP204" s="26" t="n">
        <f aca="false">IF(OR(BE204=0,CU204="",CU204=0),0,BE204*MIN(MaxScal,TgtVol/CU204))</f>
        <v>0</v>
      </c>
      <c r="DQ204" s="26" t="n">
        <f aca="false">IF(OR(BF204=0,CV204="",CV204=0),0,BF204*MIN(MaxScal,TgtVol/CV204))</f>
        <v>0</v>
      </c>
      <c r="DR204" s="26" t="n">
        <f aca="false">IF(OR(BG204=0,CW204="",CW204=0),0,BG204*MIN(MaxScal,TgtVol/CW204))</f>
        <v>0</v>
      </c>
      <c r="DS204" s="26" t="n">
        <f aca="false">IF(OR(BH204=0,CX204="",CX204=0),0,BH204*MIN(MaxScal,TgtVol/CX204))</f>
        <v>0</v>
      </c>
      <c r="DT204" s="26" t="n">
        <f aca="false">IF(OR(BI204=0,CY204="",CY204=0),0,BI204*MIN(MaxScal,TgtVol/CY204))</f>
        <v>0</v>
      </c>
      <c r="DU204" s="26" t="n">
        <f aca="false">IF(OR(BJ204=0,CZ204="",CZ204=0),0,BJ204*MIN(MaxScal,TgtVol/CZ204))</f>
        <v>0</v>
      </c>
      <c r="DV204" s="26" t="n">
        <f aca="false">IF(OR(BK204=0,DA204="",DA204=0),0,BK204*MIN(MaxScal,TgtVol/DA204))</f>
        <v>0</v>
      </c>
      <c r="DW204" s="26" t="n">
        <f aca="false">IF(OR(BL204=0,DB204="",DB204=0),0,BL204*MIN(MaxScal,TgtVol/DB204))</f>
        <v>0</v>
      </c>
      <c r="DX204" s="28" t="n">
        <f aca="false">IFERROR(DC203*BM204,"")</f>
        <v>-0</v>
      </c>
      <c r="DY204" s="28" t="n">
        <f aca="false">IFERROR(DD203*BN204,"")</f>
        <v>-0</v>
      </c>
      <c r="DZ204" s="28" t="n">
        <f aca="false">IFERROR(DE203*BO204,"")</f>
        <v>0</v>
      </c>
      <c r="EA204" s="28" t="n">
        <f aca="false">IFERROR(DF203*BP204,"")</f>
        <v>-0</v>
      </c>
      <c r="EB204" s="28" t="n">
        <f aca="false">IFERROR(DG203*BQ204,"")</f>
        <v>0</v>
      </c>
      <c r="EC204" s="28" t="n">
        <f aca="false">IFERROR(DH203*BR204,"")</f>
        <v>0</v>
      </c>
      <c r="ED204" s="28" t="n">
        <f aca="false">IFERROR(DI203*BS204,"")</f>
        <v>-0</v>
      </c>
      <c r="EE204" s="28" t="n">
        <f aca="false">IFERROR(DJ203*BT204,"")</f>
        <v>0</v>
      </c>
      <c r="EF204" s="28" t="n">
        <f aca="false">IFERROR(DK203*BU204,"")</f>
        <v>-0</v>
      </c>
      <c r="EG204" s="28" t="n">
        <f aca="false">IFERROR(DL203*BV204,"")</f>
        <v>0</v>
      </c>
      <c r="EH204" s="28" t="n">
        <f aca="false">IFERROR(DM203*BW204,"")</f>
        <v>-0</v>
      </c>
      <c r="EI204" s="28" t="n">
        <f aca="false">IFERROR(DN203*BX204,"")</f>
        <v>0</v>
      </c>
      <c r="EJ204" s="28" t="n">
        <f aca="false">IFERROR(DO203*BY204,"")</f>
        <v>-0.00353286483367209</v>
      </c>
      <c r="EK204" s="28" t="n">
        <f aca="false">IFERROR(DP203*BZ204,"")</f>
        <v>0</v>
      </c>
      <c r="EL204" s="28" t="n">
        <f aca="false">IFERROR(DQ203*CA204,"")</f>
        <v>-0</v>
      </c>
      <c r="EM204" s="28" t="n">
        <f aca="false">IFERROR(DR203*CB204,"")</f>
        <v>-0</v>
      </c>
      <c r="EN204" s="28" t="n">
        <f aca="false">IFERROR(DS203*CC204,"")</f>
        <v>0</v>
      </c>
      <c r="EO204" s="28" t="n">
        <f aca="false">IFERROR(DT203*CD204,"")</f>
        <v>0</v>
      </c>
      <c r="EP204" s="28" t="n">
        <f aca="false">IFERROR(DU203*CE204,"")</f>
        <v>-0</v>
      </c>
      <c r="EQ204" s="28" t="n">
        <f aca="false">IFERROR(DV203*CF204,"")</f>
        <v>0</v>
      </c>
      <c r="ER204" s="28" t="n">
        <f aca="false">IFERROR(DW203*CG204,"")</f>
        <v>0</v>
      </c>
      <c r="ES204" s="28" t="n">
        <f aca="false">IF(ROW()=4,"",SUM(DX204:ER204))</f>
        <v>-0.00353286483367209</v>
      </c>
      <c r="ET204" s="29" t="n">
        <f aca="false">COUNTIF(AR204:BL204,"&gt;0")</f>
        <v>1</v>
      </c>
    </row>
    <row r="205" customFormat="false" ht="15" hidden="false" customHeight="false" outlineLevel="0" collapsed="false">
      <c r="A205" s="19" t="n">
        <v>44135</v>
      </c>
      <c r="B205" s="23" t="n">
        <f aca="false">ABS(Rates_Data!AD205-Rates_Data!AE205)</f>
        <v>0.0352326732673267</v>
      </c>
      <c r="C205" s="23" t="n">
        <f aca="false">ABS(Rates_Data!AD205-Rates_Data!AF205)</f>
        <v>0.0422970297029703</v>
      </c>
      <c r="D205" s="23" t="n">
        <f aca="false">ABS(Rates_Data!AD205-Rates_Data!AG205)</f>
        <v>0.190846534653465</v>
      </c>
      <c r="E205" s="23" t="n">
        <f aca="false">ABS(Rates_Data!AD205-Rates_Data!AH205)</f>
        <v>0.891955445544555</v>
      </c>
      <c r="F205" s="23" t="n">
        <f aca="false">ABS(Rates_Data!AD205-Rates_Data!AI205)</f>
        <v>0.364554455445545</v>
      </c>
      <c r="G205" s="23" t="n">
        <f aca="false">ABS(Rates_Data!AD205-Rates_Data!AJ205)</f>
        <v>0.00139108910891061</v>
      </c>
      <c r="H205" s="23" t="n">
        <f aca="false">ABS(Rates_Data!AE205-Rates_Data!AF205)</f>
        <v>0.077529702970297</v>
      </c>
      <c r="I205" s="23" t="n">
        <f aca="false">ABS(Rates_Data!AE205-Rates_Data!AG205)</f>
        <v>0.155613861386139</v>
      </c>
      <c r="J205" s="23" t="n">
        <f aca="false">ABS(Rates_Data!AE205-Rates_Data!AH205)</f>
        <v>0.856722772277228</v>
      </c>
      <c r="K205" s="23" t="n">
        <f aca="false">ABS(Rates_Data!AE205-Rates_Data!AI205)</f>
        <v>0.329321782178218</v>
      </c>
      <c r="L205" s="23" t="n">
        <f aca="false">ABS(Rates_Data!AE205-Rates_Data!AJ205)</f>
        <v>0.0366237623762373</v>
      </c>
      <c r="M205" s="23" t="n">
        <f aca="false">ABS(Rates_Data!AF205-Rates_Data!AG205)</f>
        <v>0.233143564356436</v>
      </c>
      <c r="N205" s="23" t="n">
        <f aca="false">ABS(Rates_Data!AF205-Rates_Data!AH205)</f>
        <v>0.934252475247525</v>
      </c>
      <c r="O205" s="23" t="n">
        <f aca="false">ABS(Rates_Data!AF205-Rates_Data!AI205)</f>
        <v>0.406851485148515</v>
      </c>
      <c r="P205" s="23" t="n">
        <f aca="false">ABS(Rates_Data!AF205-Rates_Data!AJ205)</f>
        <v>0.0409059405940597</v>
      </c>
      <c r="Q205" s="23" t="n">
        <f aca="false">ABS(Rates_Data!AG205-Rates_Data!AH205)</f>
        <v>0.701108910891089</v>
      </c>
      <c r="R205" s="23" t="n">
        <f aca="false">ABS(Rates_Data!AG205-Rates_Data!AI205)</f>
        <v>0.173707920792079</v>
      </c>
      <c r="S205" s="23" t="n">
        <f aca="false">ABS(Rates_Data!AG205-Rates_Data!AJ205)</f>
        <v>0.192237623762376</v>
      </c>
      <c r="T205" s="23" t="n">
        <f aca="false">ABS(Rates_Data!AH205-Rates_Data!AI205)</f>
        <v>0.52740099009901</v>
      </c>
      <c r="U205" s="23" t="n">
        <f aca="false">ABS(Rates_Data!AH205-Rates_Data!AJ205)</f>
        <v>0.893346534653465</v>
      </c>
      <c r="V205" s="23" t="n">
        <f aca="false">ABS(Rates_Data!AI205-Rates_Data!AJ205)</f>
        <v>0.365945544554455</v>
      </c>
      <c r="W205" s="26" t="n">
        <f aca="false">IF(ROW()&lt;4+MinObs-1,"",IFERROR((B205-AVERAGE(B$4:B205))/STDEV(B$4:B205),""))</f>
        <v>-1.23885795583005</v>
      </c>
      <c r="X205" s="26" t="n">
        <f aca="false">IF(ROW()&lt;4+MinObs-1,"",IFERROR((C205-AVERAGE(C$4:C205))/STDEV(C$4:C205),""))</f>
        <v>-1.05192199530204</v>
      </c>
      <c r="Y205" s="26" t="n">
        <f aca="false">IF(ROW()&lt;4+MinObs-1,"",IFERROR((D205-AVERAGE(D$4:D205))/STDEV(D$4:D205),""))</f>
        <v>-0.724283341288643</v>
      </c>
      <c r="Z205" s="26" t="n">
        <f aca="false">IF(ROW()&lt;4+MinObs-1,"",IFERROR((E205-AVERAGE(E$4:E205))/STDEV(E$4:E205),""))</f>
        <v>0.532755053956403</v>
      </c>
      <c r="AA205" s="26" t="n">
        <f aca="false">IF(ROW()&lt;4+MinObs-1,"",IFERROR((F205-AVERAGE(F$4:F205))/STDEV(F$4:F205),""))</f>
        <v>-0.399032606820548</v>
      </c>
      <c r="AB205" s="26" t="n">
        <f aca="false">IF(ROW()&lt;4+MinObs-1,"",IFERROR((G205-AVERAGE(G$4:G205))/STDEV(G$4:G205),""))</f>
        <v>-1.31648219773084</v>
      </c>
      <c r="AC205" s="26" t="n">
        <f aca="false">IF(ROW()&lt;4+MinObs-1,"",IFERROR((H205-AVERAGE(H$4:H205))/STDEV(H$4:H205),""))</f>
        <v>-1.05068040865196</v>
      </c>
      <c r="AD205" s="26" t="n">
        <f aca="false">IF(ROW()&lt;4+MinObs-1,"",IFERROR((I205-AVERAGE(I$4:I205))/STDEV(I$4:I205),""))</f>
        <v>-0.73636819802287</v>
      </c>
      <c r="AE205" s="26" t="n">
        <f aca="false">IF(ROW()&lt;4+MinObs-1,"",IFERROR((J205-AVERAGE(J$4:J205))/STDEV(J$4:J205),""))</f>
        <v>0.87332910385022</v>
      </c>
      <c r="AF205" s="26" t="n">
        <f aca="false">IF(ROW()&lt;4+MinObs-1,"",IFERROR((K205-AVERAGE(K$4:K205))/STDEV(K$4:K205),""))</f>
        <v>-0.287367957213233</v>
      </c>
      <c r="AG205" s="26" t="n">
        <f aca="false">IF(ROW()&lt;4+MinObs-1,"",IFERROR((L205-AVERAGE(L$4:L205))/STDEV(L$4:L205),""))</f>
        <v>-1.14961301888014</v>
      </c>
      <c r="AH205" s="26" t="n">
        <f aca="false">IF(ROW()&lt;4+MinObs-1,"",IFERROR((M205-AVERAGE(M$4:M205))/STDEV(M$4:M205),""))</f>
        <v>-0.49613089406727</v>
      </c>
      <c r="AI205" s="26" t="n">
        <f aca="false">IF(ROW()&lt;4+MinObs-1,"",IFERROR((N205-AVERAGE(N$4:N205))/STDEV(N$4:N205),""))</f>
        <v>1.20590503217858</v>
      </c>
      <c r="AJ205" s="26" t="n">
        <f aca="false">IF(ROW()&lt;4+MinObs-1,"",IFERROR((O205-AVERAGE(O$4:O205))/STDEV(O$4:O205),""))</f>
        <v>-0.161380287392651</v>
      </c>
      <c r="AK205" s="26" t="n">
        <f aca="false">IF(ROW()&lt;4+MinObs-1,"",IFERROR((P205-AVERAGE(P$4:P205))/STDEV(P$4:P205),""))</f>
        <v>-1.23957677069058</v>
      </c>
      <c r="AL205" s="26" t="n">
        <f aca="false">IF(ROW()&lt;4+MinObs-1,"",IFERROR((Q205-AVERAGE(Q$4:Q205))/STDEV(Q$4:Q205),""))</f>
        <v>0.686592134437082</v>
      </c>
      <c r="AM205" s="26" t="n">
        <f aca="false">IF(ROW()&lt;4+MinObs-1,"",IFERROR((R205-AVERAGE(R$4:R205))/STDEV(R$4:R205),""))</f>
        <v>-0.683359063303717</v>
      </c>
      <c r="AN205" s="26" t="n">
        <f aca="false">IF(ROW()&lt;4+MinObs-1,"",IFERROR((S205-AVERAGE(S$4:S205))/STDEV(S$4:S205),""))</f>
        <v>-1.13576191791707</v>
      </c>
      <c r="AO205" s="26" t="n">
        <f aca="false">IF(ROW()&lt;4+MinObs-1,"",IFERROR((T205-AVERAGE(T$4:T205))/STDEV(T$4:T205),""))</f>
        <v>-0.22952826969926</v>
      </c>
      <c r="AP205" s="26" t="n">
        <f aca="false">IF(ROW()&lt;4+MinObs-1,"",IFERROR((U205-AVERAGE(U$4:U205))/STDEV(U$4:U205),""))</f>
        <v>0.128185674255865</v>
      </c>
      <c r="AQ205" s="26" t="n">
        <f aca="false">IF(ROW()&lt;4+MinObs-1,"",IFERROR((V205-AVERAGE(V$4:V205))/STDEV(V$4:V205),""))</f>
        <v>-0.535038275461357</v>
      </c>
      <c r="AR205" s="26" t="n">
        <f aca="false">IF(W205="",0,IF(W205&gt;=z4,w4,IF(W205&gt;=z3,w3,IF(W205&gt;=zEntry,w2,IF(AND(W205&gt;=ExitZ,AR204&gt;0),w2,0)))))</f>
        <v>0</v>
      </c>
      <c r="AS205" s="26" t="n">
        <f aca="false">IF(X205="",0,IF(X205&gt;=z4,w4,IF(X205&gt;=z3,w3,IF(X205&gt;=zEntry,w2,IF(AND(X205&gt;=ExitZ,AS204&gt;0),w2,0)))))</f>
        <v>0</v>
      </c>
      <c r="AT205" s="26" t="n">
        <f aca="false">IF(Y205="",0,IF(Y205&gt;=z4,w4,IF(Y205&gt;=z3,w3,IF(Y205&gt;=zEntry,w2,IF(AND(Y205&gt;=ExitZ,AT204&gt;0),w2,0)))))</f>
        <v>0</v>
      </c>
      <c r="AU205" s="26" t="n">
        <f aca="false">IF(Z205="",0,IF(Z205&gt;=z4,w4,IF(Z205&gt;=z3,w3,IF(Z205&gt;=zEntry,w2,IF(AND(Z205&gt;=ExitZ,AU204&gt;0),w2,0)))))</f>
        <v>0</v>
      </c>
      <c r="AV205" s="26" t="n">
        <f aca="false">IF(AA205="",0,IF(AA205&gt;=z4,w4,IF(AA205&gt;=z3,w3,IF(AA205&gt;=zEntry,w2,IF(AND(AA205&gt;=ExitZ,AV204&gt;0),w2,0)))))</f>
        <v>0</v>
      </c>
      <c r="AW205" s="26" t="n">
        <f aca="false">IF(AB205="",0,IF(AB205&gt;=z4,w4,IF(AB205&gt;=z3,w3,IF(AB205&gt;=zEntry,w2,IF(AND(AB205&gt;=ExitZ,AW204&gt;0),w2,0)))))</f>
        <v>0</v>
      </c>
      <c r="AX205" s="26" t="n">
        <f aca="false">IF(AC205="",0,IF(AC205&gt;=z4,w4,IF(AC205&gt;=z3,w3,IF(AC205&gt;=zEntry,w2,IF(AND(AC205&gt;=ExitZ,AX204&gt;0),w2,0)))))</f>
        <v>0</v>
      </c>
      <c r="AY205" s="26" t="n">
        <f aca="false">IF(AD205="",0,IF(AD205&gt;=z4,w4,IF(AD205&gt;=z3,w3,IF(AD205&gt;=zEntry,w2,IF(AND(AD205&gt;=ExitZ,AY204&gt;0),w2,0)))))</f>
        <v>0</v>
      </c>
      <c r="AZ205" s="26" t="n">
        <f aca="false">IF(AE205="",0,IF(AE205&gt;=z4,w4,IF(AE205&gt;=z3,w3,IF(AE205&gt;=zEntry,w2,IF(AND(AE205&gt;=ExitZ,AZ204&gt;0),w2,0)))))</f>
        <v>0</v>
      </c>
      <c r="BA205" s="26" t="n">
        <f aca="false">IF(AF205="",0,IF(AF205&gt;=z4,w4,IF(AF205&gt;=z3,w3,IF(AF205&gt;=zEntry,w2,IF(AND(AF205&gt;=ExitZ,BA204&gt;0),w2,0)))))</f>
        <v>0</v>
      </c>
      <c r="BB205" s="26" t="n">
        <f aca="false">IF(AG205="",0,IF(AG205&gt;=z4,w4,IF(AG205&gt;=z3,w3,IF(AG205&gt;=zEntry,w2,IF(AND(AG205&gt;=ExitZ,BB204&gt;0),w2,0)))))</f>
        <v>0</v>
      </c>
      <c r="BC205" s="26" t="n">
        <f aca="false">IF(AH205="",0,IF(AH205&gt;=z4,w4,IF(AH205&gt;=z3,w3,IF(AH205&gt;=zEntry,w2,IF(AND(AH205&gt;=ExitZ,BC204&gt;0),w2,0)))))</f>
        <v>0</v>
      </c>
      <c r="BD205" s="26" t="n">
        <f aca="false">IF(AI205="",0,IF(AI205&gt;=z4,w4,IF(AI205&gt;=z3,w3,IF(AI205&gt;=zEntry,w2,IF(AND(AI205&gt;=ExitZ,BD204&gt;0),w2,0)))))</f>
        <v>0</v>
      </c>
      <c r="BE205" s="26" t="n">
        <f aca="false">IF(AJ205="",0,IF(AJ205&gt;=z4,w4,IF(AJ205&gt;=z3,w3,IF(AJ205&gt;=zEntry,w2,IF(AND(AJ205&gt;=ExitZ,BE204&gt;0),w2,0)))))</f>
        <v>0</v>
      </c>
      <c r="BF205" s="26" t="n">
        <f aca="false">IF(AK205="",0,IF(AK205&gt;=z4,w4,IF(AK205&gt;=z3,w3,IF(AK205&gt;=zEntry,w2,IF(AND(AK205&gt;=ExitZ,BF204&gt;0),w2,0)))))</f>
        <v>0</v>
      </c>
      <c r="BG205" s="26" t="n">
        <f aca="false">IF(AL205="",0,IF(AL205&gt;=z4,w4,IF(AL205&gt;=z3,w3,IF(AL205&gt;=zEntry,w2,IF(AND(AL205&gt;=ExitZ,BG204&gt;0),w2,0)))))</f>
        <v>0</v>
      </c>
      <c r="BH205" s="26" t="n">
        <f aca="false">IF(AM205="",0,IF(AM205&gt;=z4,w4,IF(AM205&gt;=z3,w3,IF(AM205&gt;=zEntry,w2,IF(AND(AM205&gt;=ExitZ,BH204&gt;0),w2,0)))))</f>
        <v>0</v>
      </c>
      <c r="BI205" s="26" t="n">
        <f aca="false">IF(AN205="",0,IF(AN205&gt;=z4,w4,IF(AN205&gt;=z3,w3,IF(AN205&gt;=zEntry,w2,IF(AND(AN205&gt;=ExitZ,BI204&gt;0),w2,0)))))</f>
        <v>0</v>
      </c>
      <c r="BJ205" s="26" t="n">
        <f aca="false">IF(AO205="",0,IF(AO205&gt;=z4,w4,IF(AO205&gt;=z3,w3,IF(AO205&gt;=zEntry,w2,IF(AND(AO205&gt;=ExitZ,BJ204&gt;0),w2,0)))))</f>
        <v>0</v>
      </c>
      <c r="BK205" s="26" t="n">
        <f aca="false">IF(AP205="",0,IF(AP205&gt;=z4,w4,IF(AP205&gt;=z3,w3,IF(AP205&gt;=zEntry,w2,IF(AND(AP205&gt;=ExitZ,BK204&gt;0),w2,0)))))</f>
        <v>0</v>
      </c>
      <c r="BL205" s="26" t="n">
        <f aca="false">IF(AQ205="",0,IF(AQ205&gt;=z4,w4,IF(AQ205&gt;=z3,w3,IF(AQ205&gt;=zEntry,w2,IF(AND(AQ205&gt;=ExitZ,BL204&gt;0),w2,0)))))</f>
        <v>0</v>
      </c>
      <c r="BM205" s="23" t="n">
        <f aca="false">IF(Rates_Data!AD204&gt;=Rates_Data!AE204,Rates_Data!AK205-Rates_Data!AL205,Rates_Data!AL205-Rates_Data!AK205)</f>
        <v>0.007676</v>
      </c>
      <c r="BN205" s="23" t="n">
        <f aca="false">IF(Rates_Data!AD204&gt;=Rates_Data!AF204,Rates_Data!AK205-Rates_Data!AM205,Rates_Data!AM205-Rates_Data!AK205)</f>
        <v>0.006707</v>
      </c>
      <c r="BO205" s="23" t="n">
        <f aca="false">IF(Rates_Data!AD204&gt;=Rates_Data!AG204,Rates_Data!AK205-Rates_Data!AN205,Rates_Data!AN205-Rates_Data!AK205)</f>
        <v>0.009177</v>
      </c>
      <c r="BP205" s="23" t="n">
        <f aca="false">IF(Rates_Data!AD204&gt;=Rates_Data!AH204,Rates_Data!AK205-Rates_Data!AO205,Rates_Data!AO205-Rates_Data!AK205)</f>
        <v>-0.00279299999999999</v>
      </c>
      <c r="BQ205" s="23" t="n">
        <f aca="false">IF(Rates_Data!AD204&gt;=Rates_Data!AI204,Rates_Data!AK205-Rates_Data!AP205,Rates_Data!AP205-Rates_Data!AK205)</f>
        <v>0.008094</v>
      </c>
      <c r="BR205" s="23" t="n">
        <f aca="false">IF(Rates_Data!AD204&gt;=Rates_Data!AJ204,Rates_Data!AK205-Rates_Data!AQ205,Rates_Data!AQ205-Rates_Data!AK205)</f>
        <v>0.002261</v>
      </c>
      <c r="BS205" s="23" t="n">
        <f aca="false">IF(Rates_Data!AE204&gt;=Rates_Data!AF204,Rates_Data!AL205-Rates_Data!AM205,Rates_Data!AM205-Rates_Data!AL205)</f>
        <v>-0.000968999999999995</v>
      </c>
      <c r="BT205" s="23" t="n">
        <f aca="false">IF(Rates_Data!AE204&gt;=Rates_Data!AG204,Rates_Data!AL205-Rates_Data!AN205,Rates_Data!AN205-Rates_Data!AL205)</f>
        <v>-0.001501</v>
      </c>
      <c r="BU205" s="23" t="n">
        <f aca="false">IF(Rates_Data!AE204&gt;=Rates_Data!AH204,Rates_Data!AL205-Rates_Data!AO205,Rates_Data!AO205-Rates_Data!AL205)</f>
        <v>0.00488300000000001</v>
      </c>
      <c r="BV205" s="23" t="n">
        <f aca="false">IF(Rates_Data!AE204&gt;=Rates_Data!AI204,Rates_Data!AL205-Rates_Data!AP205,Rates_Data!AP205-Rates_Data!AL205)</f>
        <v>-0.000418000000000002</v>
      </c>
      <c r="BW205" s="23" t="n">
        <f aca="false">IF(Rates_Data!AE204&gt;=Rates_Data!AJ204,Rates_Data!AL205-Rates_Data!AQ205,Rates_Data!AQ205-Rates_Data!AL205)</f>
        <v>0.00993699999999999</v>
      </c>
      <c r="BX205" s="23" t="n">
        <f aca="false">IF(Rates_Data!AF204&gt;=Rates_Data!AG204,Rates_Data!AM205-Rates_Data!AN205,Rates_Data!AN205-Rates_Data!AM205)</f>
        <v>-0.00247</v>
      </c>
      <c r="BY205" s="23" t="n">
        <f aca="false">IF(Rates_Data!AF204&gt;=Rates_Data!AH204,Rates_Data!AM205-Rates_Data!AO205,Rates_Data!AO205-Rates_Data!AM205)</f>
        <v>0.00391400000000002</v>
      </c>
      <c r="BZ205" s="23" t="n">
        <f aca="false">IF(Rates_Data!AF204&gt;=Rates_Data!AI204,Rates_Data!AM205-Rates_Data!AP205,Rates_Data!AP205-Rates_Data!AM205)</f>
        <v>-0.001387</v>
      </c>
      <c r="CA205" s="23" t="n">
        <f aca="false">IF(Rates_Data!AF204&gt;=Rates_Data!AJ204,Rates_Data!AM205-Rates_Data!AQ205,Rates_Data!AQ205-Rates_Data!AM205)</f>
        <v>0.008968</v>
      </c>
      <c r="CB205" s="23" t="n">
        <f aca="false">IF(Rates_Data!AG204&gt;=Rates_Data!AH204,Rates_Data!AN205-Rates_Data!AO205,Rates_Data!AO205-Rates_Data!AN205)</f>
        <v>0.00638400000000001</v>
      </c>
      <c r="CC205" s="23" t="n">
        <f aca="false">IF(Rates_Data!AG204&gt;=Rates_Data!AI204,Rates_Data!AN205-Rates_Data!AP205,Rates_Data!AP205-Rates_Data!AN205)</f>
        <v>-0.001083</v>
      </c>
      <c r="CD205" s="23" t="n">
        <f aca="false">IF(Rates_Data!AG204&gt;=Rates_Data!AJ204,Rates_Data!AN205-Rates_Data!AQ205,Rates_Data!AQ205-Rates_Data!AN205)</f>
        <v>0.011438</v>
      </c>
      <c r="CE205" s="23" t="n">
        <f aca="false">IF(Rates_Data!AH204&gt;=Rates_Data!AI204,Rates_Data!AO205-Rates_Data!AP205,Rates_Data!AP205-Rates_Data!AO205)</f>
        <v>0.00530100000000001</v>
      </c>
      <c r="CF205" s="23" t="n">
        <f aca="false">IF(Rates_Data!AH204&gt;=Rates_Data!AJ204,Rates_Data!AO205-Rates_Data!AQ205,Rates_Data!AQ205-Rates_Data!AO205)</f>
        <v>-0.00505399999999998</v>
      </c>
      <c r="CG205" s="23" t="n">
        <f aca="false">IF(Rates_Data!AI204&gt;=Rates_Data!AJ204,Rates_Data!AP205-Rates_Data!AQ205,Rates_Data!AQ205-Rates_Data!AP205)</f>
        <v>0.010355</v>
      </c>
      <c r="CH205" s="27" t="n">
        <f aca="false">IF(ROW()&lt;4+VolLB,"",STDEV(INDEX($BM:$BM,ROW()-VolLB+1):INDEX($BM:$BM,ROW()))*SQRT(12))</f>
        <v>0.024842064655204</v>
      </c>
      <c r="CI205" s="27" t="n">
        <f aca="false">IF(ROW()&lt;4+VolLB,"",STDEV(INDEX($BN:$BN,ROW()-VolLB+1):INDEX($BN:$BN,ROW()))*SQRT(12))</f>
        <v>0.0222772330647019</v>
      </c>
      <c r="CJ205" s="27" t="n">
        <f aca="false">IF(ROW()&lt;4+VolLB,"",STDEV(INDEX($BO:$BO,ROW()-VolLB+1):INDEX($BO:$BO,ROW()))*SQRT(12))</f>
        <v>0.020365194032022</v>
      </c>
      <c r="CK205" s="27" t="n">
        <f aca="false">IF(ROW()&lt;4+VolLB,"",STDEV(INDEX($BP:$BP,ROW()-VolLB+1):INDEX($BP:$BP,ROW()))*SQRT(12))</f>
        <v>0.0188642709386718</v>
      </c>
      <c r="CL205" s="27" t="n">
        <f aca="false">IF(ROW()&lt;4+VolLB,"",STDEV(INDEX($BQ:$BQ,ROW()-VolLB+1):INDEX($BQ:$BQ,ROW()))*SQRT(12))</f>
        <v>0.0265574087455119</v>
      </c>
      <c r="CM205" s="27" t="n">
        <f aca="false">IF(ROW()&lt;4+VolLB,"",STDEV(INDEX($BR:$BR,ROW()-VolLB+1):INDEX($BR:$BR,ROW()))*SQRT(12))</f>
        <v>0.0190099059177051</v>
      </c>
      <c r="CN205" s="27" t="n">
        <f aca="false">IF(ROW()&lt;4+VolLB,"",STDEV(INDEX($BS:$BS,ROW()-VolLB+1):INDEX($BS:$BS,ROW()))*SQRT(12))</f>
        <v>0.0232309970948095</v>
      </c>
      <c r="CO205" s="27" t="n">
        <f aca="false">IF(ROW()&lt;4+VolLB,"",STDEV(INDEX($BT:$BT,ROW()-VolLB+1):INDEX($BT:$BT,ROW()))*SQRT(12))</f>
        <v>0.0219386892595837</v>
      </c>
      <c r="CP205" s="27" t="n">
        <f aca="false">IF(ROW()&lt;4+VolLB,"",STDEV(INDEX($BU:$BU,ROW()-VolLB+1):INDEX($BU:$BU,ROW()))*SQRT(12))</f>
        <v>0.0215308642562032</v>
      </c>
      <c r="CQ205" s="27" t="n">
        <f aca="false">IF(ROW()&lt;4+VolLB,"",STDEV(INDEX($BV:$BV,ROW()-VolLB+1):INDEX($BV:$BV,ROW()))*SQRT(12))</f>
        <v>0.0186483520249812</v>
      </c>
      <c r="CR205" s="27" t="n">
        <f aca="false">IF(ROW()&lt;4+VolLB,"",STDEV(INDEX($BW:$BW,ROW()-VolLB+1):INDEX($BW:$BW,ROW()))*SQRT(12))</f>
        <v>0.0217910265515746</v>
      </c>
      <c r="CS205" s="27" t="n">
        <f aca="false">IF(ROW()&lt;4+VolLB,"",STDEV(INDEX($BX:$BX,ROW()-VolLB+1):INDEX($BX:$BX,ROW()))*SQRT(12))</f>
        <v>0.0184527895475376</v>
      </c>
      <c r="CT205" s="27" t="n">
        <f aca="false">IF(ROW()&lt;4+VolLB,"",STDEV(INDEX($BY:$BY,ROW()-VolLB+1):INDEX($BY:$BY,ROW()))*SQRT(12))</f>
        <v>0.0205305588706897</v>
      </c>
      <c r="CU205" s="27" t="n">
        <f aca="false">IF(ROW()&lt;4+VolLB,"",STDEV(INDEX($BZ:$BZ,ROW()-VolLB+1):INDEX($BZ:$BZ,ROW()))*SQRT(12))</f>
        <v>0.0198238547063644</v>
      </c>
      <c r="CV205" s="27" t="n">
        <f aca="false">IF(ROW()&lt;4+VolLB,"",STDEV(INDEX($CA:$CA,ROW()-VolLB+1):INDEX($CA:$CA,ROW()))*SQRT(12))</f>
        <v>0.0239877270135415</v>
      </c>
      <c r="CW205" s="27" t="n">
        <f aca="false">IF(ROW()&lt;4+VolLB,"",STDEV(INDEX($CB:$CB,ROW()-VolLB+1):INDEX($CB:$CB,ROW()))*SQRT(12))</f>
        <v>0.0160084994219589</v>
      </c>
      <c r="CX205" s="27" t="n">
        <f aca="false">IF(ROW()&lt;4+VolLB,"",STDEV(INDEX($CC:$CC,ROW()-VolLB+1):INDEX($CC:$CC,ROW()))*SQRT(12))</f>
        <v>0.0201918733582173</v>
      </c>
      <c r="CY205" s="27" t="n">
        <f aca="false">IF(ROW()&lt;4+VolLB,"",STDEV(INDEX($CD:$CD,ROW()-VolLB+1):INDEX($CD:$CD,ROW()))*SQRT(12))</f>
        <v>0.0192593452816078</v>
      </c>
      <c r="CZ205" s="27" t="n">
        <f aca="false">IF(ROW()&lt;4+VolLB,"",STDEV(INDEX($CE:$CE,ROW()-VolLB+1):INDEX($CE:$CE,ROW()))*SQRT(12))</f>
        <v>0.0232334222530921</v>
      </c>
      <c r="DA205" s="27" t="n">
        <f aca="false">IF(ROW()&lt;4+VolLB,"",STDEV(INDEX($CF:$CF,ROW()-VolLB+1):INDEX($CF:$CF,ROW()))*SQRT(12))</f>
        <v>0.017955908664334</v>
      </c>
      <c r="DB205" s="27" t="n">
        <f aca="false">IF(ROW()&lt;4+VolLB,"",STDEV(INDEX($CG:$CG,ROW()-VolLB+1):INDEX($CG:$CG,ROW()))*SQRT(12))</f>
        <v>0.022581108764165</v>
      </c>
      <c r="DC205" s="26" t="n">
        <f aca="false">IF(OR(AR205=0,CH205="",CH205=0),0,AR205*MIN(MaxScal,TgtVol/CH205))</f>
        <v>0</v>
      </c>
      <c r="DD205" s="26" t="n">
        <f aca="false">IF(OR(AS205=0,CI205="",CI205=0),0,AS205*MIN(MaxScal,TgtVol/CI205))</f>
        <v>0</v>
      </c>
      <c r="DE205" s="26" t="n">
        <f aca="false">IF(OR(AT205=0,CJ205="",CJ205=0),0,AT205*MIN(MaxScal,TgtVol/CJ205))</f>
        <v>0</v>
      </c>
      <c r="DF205" s="26" t="n">
        <f aca="false">IF(OR(AU205=0,CK205="",CK205=0),0,AU205*MIN(MaxScal,TgtVol/CK205))</f>
        <v>0</v>
      </c>
      <c r="DG205" s="26" t="n">
        <f aca="false">IF(OR(AV205=0,CL205="",CL205=0),0,AV205*MIN(MaxScal,TgtVol/CL205))</f>
        <v>0</v>
      </c>
      <c r="DH205" s="26" t="n">
        <f aca="false">IF(OR(AW205=0,CM205="",CM205=0),0,AW205*MIN(MaxScal,TgtVol/CM205))</f>
        <v>0</v>
      </c>
      <c r="DI205" s="26" t="n">
        <f aca="false">IF(OR(AX205=0,CN205="",CN205=0),0,AX205*MIN(MaxScal,TgtVol/CN205))</f>
        <v>0</v>
      </c>
      <c r="DJ205" s="26" t="n">
        <f aca="false">IF(OR(AY205=0,CO205="",CO205=0),0,AY205*MIN(MaxScal,TgtVol/CO205))</f>
        <v>0</v>
      </c>
      <c r="DK205" s="26" t="n">
        <f aca="false">IF(OR(AZ205=0,CP205="",CP205=0),0,AZ205*MIN(MaxScal,TgtVol/CP205))</f>
        <v>0</v>
      </c>
      <c r="DL205" s="26" t="n">
        <f aca="false">IF(OR(BA205=0,CQ205="",CQ205=0),0,BA205*MIN(MaxScal,TgtVol/CQ205))</f>
        <v>0</v>
      </c>
      <c r="DM205" s="26" t="n">
        <f aca="false">IF(OR(BB205=0,CR205="",CR205=0),0,BB205*MIN(MaxScal,TgtVol/CR205))</f>
        <v>0</v>
      </c>
      <c r="DN205" s="26" t="n">
        <f aca="false">IF(OR(BC205=0,CS205="",CS205=0),0,BC205*MIN(MaxScal,TgtVol/CS205))</f>
        <v>0</v>
      </c>
      <c r="DO205" s="26" t="n">
        <f aca="false">IF(OR(BD205=0,CT205="",CT205=0),0,BD205*MIN(MaxScal,TgtVol/CT205))</f>
        <v>0</v>
      </c>
      <c r="DP205" s="26" t="n">
        <f aca="false">IF(OR(BE205=0,CU205="",CU205=0),0,BE205*MIN(MaxScal,TgtVol/CU205))</f>
        <v>0</v>
      </c>
      <c r="DQ205" s="26" t="n">
        <f aca="false">IF(OR(BF205=0,CV205="",CV205=0),0,BF205*MIN(MaxScal,TgtVol/CV205))</f>
        <v>0</v>
      </c>
      <c r="DR205" s="26" t="n">
        <f aca="false">IF(OR(BG205=0,CW205="",CW205=0),0,BG205*MIN(MaxScal,TgtVol/CW205))</f>
        <v>0</v>
      </c>
      <c r="DS205" s="26" t="n">
        <f aca="false">IF(OR(BH205=0,CX205="",CX205=0),0,BH205*MIN(MaxScal,TgtVol/CX205))</f>
        <v>0</v>
      </c>
      <c r="DT205" s="26" t="n">
        <f aca="false">IF(OR(BI205=0,CY205="",CY205=0),0,BI205*MIN(MaxScal,TgtVol/CY205))</f>
        <v>0</v>
      </c>
      <c r="DU205" s="26" t="n">
        <f aca="false">IF(OR(BJ205=0,CZ205="",CZ205=0),0,BJ205*MIN(MaxScal,TgtVol/CZ205))</f>
        <v>0</v>
      </c>
      <c r="DV205" s="26" t="n">
        <f aca="false">IF(OR(BK205=0,DA205="",DA205=0),0,BK205*MIN(MaxScal,TgtVol/DA205))</f>
        <v>0</v>
      </c>
      <c r="DW205" s="26" t="n">
        <f aca="false">IF(OR(BL205=0,DB205="",DB205=0),0,BL205*MIN(MaxScal,TgtVol/DB205))</f>
        <v>0</v>
      </c>
      <c r="DX205" s="28" t="n">
        <f aca="false">IFERROR(DC204*BM205,"")</f>
        <v>0</v>
      </c>
      <c r="DY205" s="28" t="n">
        <f aca="false">IFERROR(DD204*BN205,"")</f>
        <v>0</v>
      </c>
      <c r="DZ205" s="28" t="n">
        <f aca="false">IFERROR(DE204*BO205,"")</f>
        <v>0</v>
      </c>
      <c r="EA205" s="28" t="n">
        <f aca="false">IFERROR(DF204*BP205,"")</f>
        <v>-0</v>
      </c>
      <c r="EB205" s="28" t="n">
        <f aca="false">IFERROR(DG204*BQ205,"")</f>
        <v>0</v>
      </c>
      <c r="EC205" s="28" t="n">
        <f aca="false">IFERROR(DH204*BR205,"")</f>
        <v>0</v>
      </c>
      <c r="ED205" s="28" t="n">
        <f aca="false">IFERROR(DI204*BS205,"")</f>
        <v>-0</v>
      </c>
      <c r="EE205" s="28" t="n">
        <f aca="false">IFERROR(DJ204*BT205,"")</f>
        <v>-0</v>
      </c>
      <c r="EF205" s="28" t="n">
        <f aca="false">IFERROR(DK204*BU205,"")</f>
        <v>0</v>
      </c>
      <c r="EG205" s="28" t="n">
        <f aca="false">IFERROR(DL204*BV205,"")</f>
        <v>-0</v>
      </c>
      <c r="EH205" s="28" t="n">
        <f aca="false">IFERROR(DM204*BW205,"")</f>
        <v>0</v>
      </c>
      <c r="EI205" s="28" t="n">
        <f aca="false">IFERROR(DN204*BX205,"")</f>
        <v>-0</v>
      </c>
      <c r="EJ205" s="28" t="n">
        <f aca="false">IFERROR(DO204*BY205,"")</f>
        <v>0.00382297628757923</v>
      </c>
      <c r="EK205" s="28" t="n">
        <f aca="false">IFERROR(DP204*BZ205,"")</f>
        <v>-0</v>
      </c>
      <c r="EL205" s="28" t="n">
        <f aca="false">IFERROR(DQ204*CA205,"")</f>
        <v>0</v>
      </c>
      <c r="EM205" s="28" t="n">
        <f aca="false">IFERROR(DR204*CB205,"")</f>
        <v>0</v>
      </c>
      <c r="EN205" s="28" t="n">
        <f aca="false">IFERROR(DS204*CC205,"")</f>
        <v>-0</v>
      </c>
      <c r="EO205" s="28" t="n">
        <f aca="false">IFERROR(DT204*CD205,"")</f>
        <v>0</v>
      </c>
      <c r="EP205" s="28" t="n">
        <f aca="false">IFERROR(DU204*CE205,"")</f>
        <v>0</v>
      </c>
      <c r="EQ205" s="28" t="n">
        <f aca="false">IFERROR(DV204*CF205,"")</f>
        <v>-0</v>
      </c>
      <c r="ER205" s="28" t="n">
        <f aca="false">IFERROR(DW204*CG205,"")</f>
        <v>0</v>
      </c>
      <c r="ES205" s="28" t="n">
        <f aca="false">IF(ROW()=4,"",SUM(DX205:ER205))</f>
        <v>0.00382297628757923</v>
      </c>
      <c r="ET205" s="29" t="n">
        <f aca="false">COUNTIF(AR205:BL205,"&gt;0")</f>
        <v>0</v>
      </c>
    </row>
    <row r="206" customFormat="false" ht="15" hidden="false" customHeight="false" outlineLevel="0" collapsed="false">
      <c r="A206" s="19" t="n">
        <v>44165</v>
      </c>
      <c r="B206" s="23" t="n">
        <f aca="false">ABS(Rates_Data!AD206-Rates_Data!AE206)</f>
        <v>0.177354679802956</v>
      </c>
      <c r="C206" s="23" t="n">
        <f aca="false">ABS(Rates_Data!AD206-Rates_Data!AF206)</f>
        <v>0.143586206896552</v>
      </c>
      <c r="D206" s="23" t="n">
        <f aca="false">ABS(Rates_Data!AD206-Rates_Data!AG206)</f>
        <v>0.339167487684729</v>
      </c>
      <c r="E206" s="23" t="n">
        <f aca="false">ABS(Rates_Data!AD206-Rates_Data!AH206)</f>
        <v>1.06468472906404</v>
      </c>
      <c r="F206" s="23" t="n">
        <f aca="false">ABS(Rates_Data!AD206-Rates_Data!AI206)</f>
        <v>0.946866995073892</v>
      </c>
      <c r="G206" s="23" t="n">
        <f aca="false">ABS(Rates_Data!AD206-Rates_Data!AJ206)</f>
        <v>0.237216748768473</v>
      </c>
      <c r="H206" s="23" t="n">
        <f aca="false">ABS(Rates_Data!AE206-Rates_Data!AF206)</f>
        <v>0.320940886699508</v>
      </c>
      <c r="I206" s="23" t="n">
        <f aca="false">ABS(Rates_Data!AE206-Rates_Data!AG206)</f>
        <v>0.161812807881773</v>
      </c>
      <c r="J206" s="23" t="n">
        <f aca="false">ABS(Rates_Data!AE206-Rates_Data!AH206)</f>
        <v>0.887330049261084</v>
      </c>
      <c r="K206" s="23" t="n">
        <f aca="false">ABS(Rates_Data!AE206-Rates_Data!AI206)</f>
        <v>0.769512315270936</v>
      </c>
      <c r="L206" s="23" t="n">
        <f aca="false">ABS(Rates_Data!AE206-Rates_Data!AJ206)</f>
        <v>0.414571428571429</v>
      </c>
      <c r="M206" s="23" t="n">
        <f aca="false">ABS(Rates_Data!AF206-Rates_Data!AG206)</f>
        <v>0.482753694581281</v>
      </c>
      <c r="N206" s="23" t="n">
        <f aca="false">ABS(Rates_Data!AF206-Rates_Data!AH206)</f>
        <v>1.20827093596059</v>
      </c>
      <c r="O206" s="23" t="n">
        <f aca="false">ABS(Rates_Data!AF206-Rates_Data!AI206)</f>
        <v>1.09045320197044</v>
      </c>
      <c r="P206" s="23" t="n">
        <f aca="false">ABS(Rates_Data!AF206-Rates_Data!AJ206)</f>
        <v>0.0936305418719214</v>
      </c>
      <c r="Q206" s="23" t="n">
        <f aca="false">ABS(Rates_Data!AG206-Rates_Data!AH206)</f>
        <v>0.725517241379311</v>
      </c>
      <c r="R206" s="23" t="n">
        <f aca="false">ABS(Rates_Data!AG206-Rates_Data!AI206)</f>
        <v>0.607699507389163</v>
      </c>
      <c r="S206" s="23" t="n">
        <f aca="false">ABS(Rates_Data!AG206-Rates_Data!AJ206)</f>
        <v>0.576384236453202</v>
      </c>
      <c r="T206" s="23" t="n">
        <f aca="false">ABS(Rates_Data!AH206-Rates_Data!AI206)</f>
        <v>0.117817733990148</v>
      </c>
      <c r="U206" s="23" t="n">
        <f aca="false">ABS(Rates_Data!AH206-Rates_Data!AJ206)</f>
        <v>1.30190147783251</v>
      </c>
      <c r="V206" s="23" t="n">
        <f aca="false">ABS(Rates_Data!AI206-Rates_Data!AJ206)</f>
        <v>1.18408374384237</v>
      </c>
      <c r="W206" s="26" t="n">
        <f aca="false">IF(ROW()&lt;4+MinObs-1,"",IFERROR((B206-AVERAGE(B$4:B206))/STDEV(B$4:B206),""))</f>
        <v>-0.756626849253569</v>
      </c>
      <c r="X206" s="26" t="n">
        <f aca="false">IF(ROW()&lt;4+MinObs-1,"",IFERROR((C206-AVERAGE(C$4:C206))/STDEV(C$4:C206),""))</f>
        <v>-0.765382149669618</v>
      </c>
      <c r="Y206" s="26" t="n">
        <f aca="false">IF(ROW()&lt;4+MinObs-1,"",IFERROR((D206-AVERAGE(D$4:D206))/STDEV(D$4:D206),""))</f>
        <v>-0.400904541616288</v>
      </c>
      <c r="Z206" s="26" t="n">
        <f aca="false">IF(ROW()&lt;4+MinObs-1,"",IFERROR((E206-AVERAGE(E$4:E206))/STDEV(E$4:E206),""))</f>
        <v>0.917141619380014</v>
      </c>
      <c r="AA206" s="26" t="n">
        <f aca="false">IF(ROW()&lt;4+MinObs-1,"",IFERROR((F206-AVERAGE(F$4:F206))/STDEV(F$4:F206),""))</f>
        <v>1.08490626393279</v>
      </c>
      <c r="AB206" s="26" t="n">
        <f aca="false">IF(ROW()&lt;4+MinObs-1,"",IFERROR((G206-AVERAGE(G$4:G206))/STDEV(G$4:G206),""))</f>
        <v>-0.638558151144895</v>
      </c>
      <c r="AC206" s="26" t="n">
        <f aca="false">IF(ROW()&lt;4+MinObs-1,"",IFERROR((H206-AVERAGE(H$4:H206))/STDEV(H$4:H206),""))</f>
        <v>-0.204409832141053</v>
      </c>
      <c r="AD206" s="26" t="n">
        <f aca="false">IF(ROW()&lt;4+MinObs-1,"",IFERROR((I206-AVERAGE(I$4:I206))/STDEV(I$4:I206),""))</f>
        <v>-0.717742308466126</v>
      </c>
      <c r="AE206" s="26" t="n">
        <f aca="false">IF(ROW()&lt;4+MinObs-1,"",IFERROR((J206-AVERAGE(J$4:J206))/STDEV(J$4:J206),""))</f>
        <v>0.953628022208695</v>
      </c>
      <c r="AF206" s="26" t="n">
        <f aca="false">IF(ROW()&lt;4+MinObs-1,"",IFERROR((K206-AVERAGE(K$4:K206))/STDEV(K$4:K206),""))</f>
        <v>0.900246974913324</v>
      </c>
      <c r="AG206" s="26" t="n">
        <f aca="false">IF(ROW()&lt;4+MinObs-1,"",IFERROR((L206-AVERAGE(L$4:L206))/STDEV(L$4:L206),""))</f>
        <v>-0.331738427974903</v>
      </c>
      <c r="AH206" s="26" t="n">
        <f aca="false">IF(ROW()&lt;4+MinObs-1,"",IFERROR((M206-AVERAGE(M$4:M206))/STDEV(M$4:M206),""))</f>
        <v>0.126941121787435</v>
      </c>
      <c r="AI206" s="26" t="n">
        <f aca="false">IF(ROW()&lt;4+MinObs-1,"",IFERROR((N206-AVERAGE(N$4:N206))/STDEV(N$4:N206),""))</f>
        <v>1.92936072004129</v>
      </c>
      <c r="AJ206" s="26" t="n">
        <f aca="false">IF(ROW()&lt;4+MinObs-1,"",IFERROR((O206-AVERAGE(O$4:O206))/STDEV(O$4:O206),""))</f>
        <v>1.81793926166178</v>
      </c>
      <c r="AK206" s="26" t="n">
        <f aca="false">IF(ROW()&lt;4+MinObs-1,"",IFERROR((P206-AVERAGE(P$4:P206))/STDEV(P$4:P206),""))</f>
        <v>-1.11361368423596</v>
      </c>
      <c r="AL206" s="26" t="n">
        <f aca="false">IF(ROW()&lt;4+MinObs-1,"",IFERROR((Q206-AVERAGE(Q$4:Q206))/STDEV(Q$4:Q206),""))</f>
        <v>0.747201950747913</v>
      </c>
      <c r="AM206" s="26" t="n">
        <f aca="false">IF(ROW()&lt;4+MinObs-1,"",IFERROR((R206-AVERAGE(R$4:R206))/STDEV(R$4:R206),""))</f>
        <v>0.363638961471381</v>
      </c>
      <c r="AN206" s="26" t="n">
        <f aca="false">IF(ROW()&lt;4+MinObs-1,"",IFERROR((S206-AVERAGE(S$4:S206))/STDEV(S$4:S206),""))</f>
        <v>-0.385904545271919</v>
      </c>
      <c r="AO206" s="26" t="n">
        <f aca="false">IF(ROW()&lt;4+MinObs-1,"",IFERROR((T206-AVERAGE(T$4:T206))/STDEV(T$4:T206),""))</f>
        <v>-1.26041130369435</v>
      </c>
      <c r="AP206" s="26" t="n">
        <f aca="false">IF(ROW()&lt;4+MinObs-1,"",IFERROR((U206-AVERAGE(U$4:U206))/STDEV(U$4:U206),""))</f>
        <v>0.994265403424656</v>
      </c>
      <c r="AQ206" s="26" t="n">
        <f aca="false">IF(ROW()&lt;4+MinObs-1,"",IFERROR((V206-AVERAGE(V$4:V206))/STDEV(V$4:V206),""))</f>
        <v>1.05521012345128</v>
      </c>
      <c r="AR206" s="26" t="n">
        <f aca="false">IF(W206="",0,IF(W206&gt;=z4,w4,IF(W206&gt;=z3,w3,IF(W206&gt;=zEntry,w2,IF(AND(W206&gt;=ExitZ,AR205&gt;0),w2,0)))))</f>
        <v>0</v>
      </c>
      <c r="AS206" s="26" t="n">
        <f aca="false">IF(X206="",0,IF(X206&gt;=z4,w4,IF(X206&gt;=z3,w3,IF(X206&gt;=zEntry,w2,IF(AND(X206&gt;=ExitZ,AS205&gt;0),w2,0)))))</f>
        <v>0</v>
      </c>
      <c r="AT206" s="26" t="n">
        <f aca="false">IF(Y206="",0,IF(Y206&gt;=z4,w4,IF(Y206&gt;=z3,w3,IF(Y206&gt;=zEntry,w2,IF(AND(Y206&gt;=ExitZ,AT205&gt;0),w2,0)))))</f>
        <v>0</v>
      </c>
      <c r="AU206" s="26" t="n">
        <f aca="false">IF(Z206="",0,IF(Z206&gt;=z4,w4,IF(Z206&gt;=z3,w3,IF(Z206&gt;=zEntry,w2,IF(AND(Z206&gt;=ExitZ,AU205&gt;0),w2,0)))))</f>
        <v>0</v>
      </c>
      <c r="AV206" s="26" t="n">
        <f aca="false">IF(AA206="",0,IF(AA206&gt;=z4,w4,IF(AA206&gt;=z3,w3,IF(AA206&gt;=zEntry,w2,IF(AND(AA206&gt;=ExitZ,AV205&gt;0),w2,0)))))</f>
        <v>0</v>
      </c>
      <c r="AW206" s="26" t="n">
        <f aca="false">IF(AB206="",0,IF(AB206&gt;=z4,w4,IF(AB206&gt;=z3,w3,IF(AB206&gt;=zEntry,w2,IF(AND(AB206&gt;=ExitZ,AW205&gt;0),w2,0)))))</f>
        <v>0</v>
      </c>
      <c r="AX206" s="26" t="n">
        <f aca="false">IF(AC206="",0,IF(AC206&gt;=z4,w4,IF(AC206&gt;=z3,w3,IF(AC206&gt;=zEntry,w2,IF(AND(AC206&gt;=ExitZ,AX205&gt;0),w2,0)))))</f>
        <v>0</v>
      </c>
      <c r="AY206" s="26" t="n">
        <f aca="false">IF(AD206="",0,IF(AD206&gt;=z4,w4,IF(AD206&gt;=z3,w3,IF(AD206&gt;=zEntry,w2,IF(AND(AD206&gt;=ExitZ,AY205&gt;0),w2,0)))))</f>
        <v>0</v>
      </c>
      <c r="AZ206" s="26" t="n">
        <f aca="false">IF(AE206="",0,IF(AE206&gt;=z4,w4,IF(AE206&gt;=z3,w3,IF(AE206&gt;=zEntry,w2,IF(AND(AE206&gt;=ExitZ,AZ205&gt;0),w2,0)))))</f>
        <v>0</v>
      </c>
      <c r="BA206" s="26" t="n">
        <f aca="false">IF(AF206="",0,IF(AF206&gt;=z4,w4,IF(AF206&gt;=z3,w3,IF(AF206&gt;=zEntry,w2,IF(AND(AF206&gt;=ExitZ,BA205&gt;0),w2,0)))))</f>
        <v>0</v>
      </c>
      <c r="BB206" s="26" t="n">
        <f aca="false">IF(AG206="",0,IF(AG206&gt;=z4,w4,IF(AG206&gt;=z3,w3,IF(AG206&gt;=zEntry,w2,IF(AND(AG206&gt;=ExitZ,BB205&gt;0),w2,0)))))</f>
        <v>0</v>
      </c>
      <c r="BC206" s="26" t="n">
        <f aca="false">IF(AH206="",0,IF(AH206&gt;=z4,w4,IF(AH206&gt;=z3,w3,IF(AH206&gt;=zEntry,w2,IF(AND(AH206&gt;=ExitZ,BC205&gt;0),w2,0)))))</f>
        <v>0</v>
      </c>
      <c r="BD206" s="26" t="n">
        <f aca="false">IF(AI206="",0,IF(AI206&gt;=z4,w4,IF(AI206&gt;=z3,w3,IF(AI206&gt;=zEntry,w2,IF(AND(AI206&gt;=ExitZ,BD205&gt;0),w2,0)))))</f>
        <v>0</v>
      </c>
      <c r="BE206" s="26" t="n">
        <f aca="false">IF(AJ206="",0,IF(AJ206&gt;=z4,w4,IF(AJ206&gt;=z3,w3,IF(AJ206&gt;=zEntry,w2,IF(AND(AJ206&gt;=ExitZ,BE205&gt;0),w2,0)))))</f>
        <v>0</v>
      </c>
      <c r="BF206" s="26" t="n">
        <f aca="false">IF(AK206="",0,IF(AK206&gt;=z4,w4,IF(AK206&gt;=z3,w3,IF(AK206&gt;=zEntry,w2,IF(AND(AK206&gt;=ExitZ,BF205&gt;0),w2,0)))))</f>
        <v>0</v>
      </c>
      <c r="BG206" s="26" t="n">
        <f aca="false">IF(AL206="",0,IF(AL206&gt;=z4,w4,IF(AL206&gt;=z3,w3,IF(AL206&gt;=zEntry,w2,IF(AND(AL206&gt;=ExitZ,BG205&gt;0),w2,0)))))</f>
        <v>0</v>
      </c>
      <c r="BH206" s="26" t="n">
        <f aca="false">IF(AM206="",0,IF(AM206&gt;=z4,w4,IF(AM206&gt;=z3,w3,IF(AM206&gt;=zEntry,w2,IF(AND(AM206&gt;=ExitZ,BH205&gt;0),w2,0)))))</f>
        <v>0</v>
      </c>
      <c r="BI206" s="26" t="n">
        <f aca="false">IF(AN206="",0,IF(AN206&gt;=z4,w4,IF(AN206&gt;=z3,w3,IF(AN206&gt;=zEntry,w2,IF(AND(AN206&gt;=ExitZ,BI205&gt;0),w2,0)))))</f>
        <v>0</v>
      </c>
      <c r="BJ206" s="26" t="n">
        <f aca="false">IF(AO206="",0,IF(AO206&gt;=z4,w4,IF(AO206&gt;=z3,w3,IF(AO206&gt;=zEntry,w2,IF(AND(AO206&gt;=ExitZ,BJ205&gt;0),w2,0)))))</f>
        <v>0</v>
      </c>
      <c r="BK206" s="26" t="n">
        <f aca="false">IF(AP206="",0,IF(AP206&gt;=z4,w4,IF(AP206&gt;=z3,w3,IF(AP206&gt;=zEntry,w2,IF(AND(AP206&gt;=ExitZ,BK205&gt;0),w2,0)))))</f>
        <v>0</v>
      </c>
      <c r="BL206" s="26" t="n">
        <f aca="false">IF(AQ206="",0,IF(AQ206&gt;=z4,w4,IF(AQ206&gt;=z3,w3,IF(AQ206&gt;=zEntry,w2,IF(AND(AQ206&gt;=ExitZ,BL205&gt;0),w2,0)))))</f>
        <v>0</v>
      </c>
      <c r="BM206" s="23" t="n">
        <f aca="false">IF(Rates_Data!AD205&gt;=Rates_Data!AE205,Rates_Data!AK206-Rates_Data!AL206,Rates_Data!AL206-Rates_Data!AK206)</f>
        <v>-0.00174800000000001</v>
      </c>
      <c r="BN206" s="23" t="n">
        <f aca="false">IF(Rates_Data!AD205&gt;=Rates_Data!AF205,Rates_Data!AK206-Rates_Data!AM206,Rates_Data!AM206-Rates_Data!AK206)</f>
        <v>0.00307800000000001</v>
      </c>
      <c r="BO206" s="23" t="n">
        <f aca="false">IF(Rates_Data!AD205&gt;=Rates_Data!AG205,Rates_Data!AK206-Rates_Data!AN206,Rates_Data!AN206-Rates_Data!AK206)</f>
        <v>-0.001615</v>
      </c>
      <c r="BP206" s="23" t="n">
        <f aca="false">IF(Rates_Data!AD205&gt;=Rates_Data!AH205,Rates_Data!AK206-Rates_Data!AO206,Rates_Data!AO206-Rates_Data!AK206)</f>
        <v>-0.00471200000000001</v>
      </c>
      <c r="BQ206" s="23" t="n">
        <f aca="false">IF(Rates_Data!AD205&gt;=Rates_Data!AI205,Rates_Data!AK206-Rates_Data!AP206,Rates_Data!AP206-Rates_Data!AK206)</f>
        <v>-0.013357</v>
      </c>
      <c r="BR206" s="23" t="n">
        <f aca="false">IF(Rates_Data!AD205&gt;=Rates_Data!AJ205,Rates_Data!AK206-Rates_Data!AQ206,Rates_Data!AQ206-Rates_Data!AK206)</f>
        <v>-0.000836000000000002</v>
      </c>
      <c r="BS206" s="23" t="n">
        <f aca="false">IF(Rates_Data!AE205&gt;=Rates_Data!AF205,Rates_Data!AL206-Rates_Data!AM206,Rates_Data!AM206-Rates_Data!AL206)</f>
        <v>0.00133</v>
      </c>
      <c r="BT206" s="23" t="n">
        <f aca="false">IF(Rates_Data!AE205&gt;=Rates_Data!AG205,Rates_Data!AL206-Rates_Data!AN206,Rates_Data!AN206-Rates_Data!AL206)</f>
        <v>0.000133000000000006</v>
      </c>
      <c r="BU206" s="23" t="n">
        <f aca="false">IF(Rates_Data!AE205&gt;=Rates_Data!AH205,Rates_Data!AL206-Rates_Data!AO206,Rates_Data!AO206-Rates_Data!AL206)</f>
        <v>-0.002964</v>
      </c>
      <c r="BV206" s="23" t="n">
        <f aca="false">IF(Rates_Data!AE205&gt;=Rates_Data!AI205,Rates_Data!AL206-Rates_Data!AP206,Rates_Data!AP206-Rates_Data!AL206)</f>
        <v>-0.011609</v>
      </c>
      <c r="BW206" s="23" t="n">
        <f aca="false">IF(Rates_Data!AE205&gt;=Rates_Data!AJ205,Rates_Data!AL206-Rates_Data!AQ206,Rates_Data!AQ206-Rates_Data!AL206)</f>
        <v>-0.00258400000000001</v>
      </c>
      <c r="BX206" s="23" t="n">
        <f aca="false">IF(Rates_Data!AF205&gt;=Rates_Data!AG205,Rates_Data!AM206-Rates_Data!AN206,Rates_Data!AN206-Rates_Data!AM206)</f>
        <v>0.001463</v>
      </c>
      <c r="BY206" s="23" t="n">
        <f aca="false">IF(Rates_Data!AF205&gt;=Rates_Data!AH205,Rates_Data!AM206-Rates_Data!AO206,Rates_Data!AO206-Rates_Data!AM206)</f>
        <v>-0.00163400000000001</v>
      </c>
      <c r="BZ206" s="23" t="n">
        <f aca="false">IF(Rates_Data!AF205&gt;=Rates_Data!AI205,Rates_Data!AM206-Rates_Data!AP206,Rates_Data!AP206-Rates_Data!AM206)</f>
        <v>-0.010279</v>
      </c>
      <c r="CA206" s="23" t="n">
        <f aca="false">IF(Rates_Data!AF205&gt;=Rates_Data!AJ205,Rates_Data!AM206-Rates_Data!AQ206,Rates_Data!AQ206-Rates_Data!AM206)</f>
        <v>0.00391400000000001</v>
      </c>
      <c r="CB206" s="23" t="n">
        <f aca="false">IF(Rates_Data!AG205&gt;=Rates_Data!AH205,Rates_Data!AN206-Rates_Data!AO206,Rates_Data!AO206-Rates_Data!AN206)</f>
        <v>-0.00309700000000001</v>
      </c>
      <c r="CC206" s="23" t="n">
        <f aca="false">IF(Rates_Data!AG205&gt;=Rates_Data!AI205,Rates_Data!AN206-Rates_Data!AP206,Rates_Data!AP206-Rates_Data!AN206)</f>
        <v>-0.011742</v>
      </c>
      <c r="CD206" s="23" t="n">
        <f aca="false">IF(Rates_Data!AG205&gt;=Rates_Data!AJ205,Rates_Data!AN206-Rates_Data!AQ206,Rates_Data!AQ206-Rates_Data!AN206)</f>
        <v>-0.002451</v>
      </c>
      <c r="CE206" s="23" t="n">
        <f aca="false">IF(Rates_Data!AH205&gt;=Rates_Data!AI205,Rates_Data!AO206-Rates_Data!AP206,Rates_Data!AP206-Rates_Data!AO206)</f>
        <v>0.00864499999999999</v>
      </c>
      <c r="CF206" s="23" t="n">
        <f aca="false">IF(Rates_Data!AH205&gt;=Rates_Data!AJ205,Rates_Data!AO206-Rates_Data!AQ206,Rates_Data!AQ206-Rates_Data!AO206)</f>
        <v>-0.00554800000000001</v>
      </c>
      <c r="CG206" s="23" t="n">
        <f aca="false">IF(Rates_Data!AI205&gt;=Rates_Data!AJ205,Rates_Data!AP206-Rates_Data!AQ206,Rates_Data!AQ206-Rates_Data!AP206)</f>
        <v>-0.014193</v>
      </c>
      <c r="CH206" s="27" t="n">
        <f aca="false">IF(ROW()&lt;4+VolLB,"",STDEV(INDEX($BM:$BM,ROW()-VolLB+1):INDEX($BM:$BM,ROW()))*SQRT(12))</f>
        <v>0.0244556455297379</v>
      </c>
      <c r="CI206" s="27" t="n">
        <f aca="false">IF(ROW()&lt;4+VolLB,"",STDEV(INDEX($BN:$BN,ROW()-VolLB+1):INDEX($BN:$BN,ROW()))*SQRT(12))</f>
        <v>0.0219819220009794</v>
      </c>
      <c r="CJ206" s="27" t="n">
        <f aca="false">IF(ROW()&lt;4+VolLB,"",STDEV(INDEX($BO:$BO,ROW()-VolLB+1):INDEX($BO:$BO,ROW()))*SQRT(12))</f>
        <v>0.0195264488313135</v>
      </c>
      <c r="CK206" s="27" t="n">
        <f aca="false">IF(ROW()&lt;4+VolLB,"",STDEV(INDEX($BP:$BP,ROW()-VolLB+1):INDEX($BP:$BP,ROW()))*SQRT(12))</f>
        <v>0.0188035668652823</v>
      </c>
      <c r="CL206" s="27" t="n">
        <f aca="false">IF(ROW()&lt;4+VolLB,"",STDEV(INDEX($BQ:$BQ,ROW()-VolLB+1):INDEX($BQ:$BQ,ROW()))*SQRT(12))</f>
        <v>0.0263349593173716</v>
      </c>
      <c r="CM206" s="27" t="n">
        <f aca="false">IF(ROW()&lt;4+VolLB,"",STDEV(INDEX($BR:$BR,ROW()-VolLB+1):INDEX($BR:$BR,ROW()))*SQRT(12))</f>
        <v>0.0188523083449569</v>
      </c>
      <c r="CN206" s="27" t="n">
        <f aca="false">IF(ROW()&lt;4+VolLB,"",STDEV(INDEX($BS:$BS,ROW()-VolLB+1):INDEX($BS:$BS,ROW()))*SQRT(12))</f>
        <v>0.0232292754672489</v>
      </c>
      <c r="CO206" s="27" t="n">
        <f aca="false">IF(ROW()&lt;4+VolLB,"",STDEV(INDEX($BT:$BT,ROW()-VolLB+1):INDEX($BT:$BT,ROW()))*SQRT(12))</f>
        <v>0.021875072145296</v>
      </c>
      <c r="CP206" s="27" t="n">
        <f aca="false">IF(ROW()&lt;4+VolLB,"",STDEV(INDEX($BU:$BU,ROW()-VolLB+1):INDEX($BU:$BU,ROW()))*SQRT(12))</f>
        <v>0.0215750074535108</v>
      </c>
      <c r="CQ206" s="27" t="n">
        <f aca="false">IF(ROW()&lt;4+VolLB,"",STDEV(INDEX($BV:$BV,ROW()-VolLB+1):INDEX($BV:$BV,ROW()))*SQRT(12))</f>
        <v>0.0191413239754551</v>
      </c>
      <c r="CR206" s="27" t="n">
        <f aca="false">IF(ROW()&lt;4+VolLB,"",STDEV(INDEX($BW:$BW,ROW()-VolLB+1):INDEX($BW:$BW,ROW()))*SQRT(12))</f>
        <v>0.0218058448590979</v>
      </c>
      <c r="CS206" s="27" t="n">
        <f aca="false">IF(ROW()&lt;4+VolLB,"",STDEV(INDEX($BX:$BX,ROW()-VolLB+1):INDEX($BX:$BX,ROW()))*SQRT(12))</f>
        <v>0.0183659554476418</v>
      </c>
      <c r="CT206" s="27" t="n">
        <f aca="false">IF(ROW()&lt;4+VolLB,"",STDEV(INDEX($BY:$BY,ROW()-VolLB+1):INDEX($BY:$BY,ROW()))*SQRT(12))</f>
        <v>0.020587579986834</v>
      </c>
      <c r="CU206" s="27" t="n">
        <f aca="false">IF(ROW()&lt;4+VolLB,"",STDEV(INDEX($BZ:$BZ,ROW()-VolLB+1):INDEX($BZ:$BZ,ROW()))*SQRT(12))</f>
        <v>0.0201032693631089</v>
      </c>
      <c r="CV206" s="27" t="n">
        <f aca="false">IF(ROW()&lt;4+VolLB,"",STDEV(INDEX($CA:$CA,ROW()-VolLB+1):INDEX($CA:$CA,ROW()))*SQRT(12))</f>
        <v>0.0240522092051358</v>
      </c>
      <c r="CW206" s="27" t="n">
        <f aca="false">IF(ROW()&lt;4+VolLB,"",STDEV(INDEX($CB:$CB,ROW()-VolLB+1):INDEX($CB:$CB,ROW()))*SQRT(12))</f>
        <v>0.0159452024371566</v>
      </c>
      <c r="CX206" s="27" t="n">
        <f aca="false">IF(ROW()&lt;4+VolLB,"",STDEV(INDEX($CC:$CC,ROW()-VolLB+1):INDEX($CC:$CC,ROW()))*SQRT(12))</f>
        <v>0.0209429009042614</v>
      </c>
      <c r="CY206" s="27" t="n">
        <f aca="false">IF(ROW()&lt;4+VolLB,"",STDEV(INDEX($CD:$CD,ROW()-VolLB+1):INDEX($CD:$CD,ROW()))*SQRT(12))</f>
        <v>0.0191066035343555</v>
      </c>
      <c r="CZ206" s="27" t="n">
        <f aca="false">IF(ROW()&lt;4+VolLB,"",STDEV(INDEX($CE:$CE,ROW()-VolLB+1):INDEX($CE:$CE,ROW()))*SQRT(12))</f>
        <v>0.0229946390911737</v>
      </c>
      <c r="DA206" s="27" t="n">
        <f aca="false">IF(ROW()&lt;4+VolLB,"",STDEV(INDEX($CF:$CF,ROW()-VolLB+1):INDEX($CF:$CF,ROW()))*SQRT(12))</f>
        <v>0.0182183326912102</v>
      </c>
      <c r="DB206" s="27" t="n">
        <f aca="false">IF(ROW()&lt;4+VolLB,"",STDEV(INDEX($CG:$CG,ROW()-VolLB+1):INDEX($CG:$CG,ROW()))*SQRT(12))</f>
        <v>0.0232003499158751</v>
      </c>
      <c r="DC206" s="26" t="n">
        <f aca="false">IF(OR(AR206=0,CH206="",CH206=0),0,AR206*MIN(MaxScal,TgtVol/CH206))</f>
        <v>0</v>
      </c>
      <c r="DD206" s="26" t="n">
        <f aca="false">IF(OR(AS206=0,CI206="",CI206=0),0,AS206*MIN(MaxScal,TgtVol/CI206))</f>
        <v>0</v>
      </c>
      <c r="DE206" s="26" t="n">
        <f aca="false">IF(OR(AT206=0,CJ206="",CJ206=0),0,AT206*MIN(MaxScal,TgtVol/CJ206))</f>
        <v>0</v>
      </c>
      <c r="DF206" s="26" t="n">
        <f aca="false">IF(OR(AU206=0,CK206="",CK206=0),0,AU206*MIN(MaxScal,TgtVol/CK206))</f>
        <v>0</v>
      </c>
      <c r="DG206" s="26" t="n">
        <f aca="false">IF(OR(AV206=0,CL206="",CL206=0),0,AV206*MIN(MaxScal,TgtVol/CL206))</f>
        <v>0</v>
      </c>
      <c r="DH206" s="26" t="n">
        <f aca="false">IF(OR(AW206=0,CM206="",CM206=0),0,AW206*MIN(MaxScal,TgtVol/CM206))</f>
        <v>0</v>
      </c>
      <c r="DI206" s="26" t="n">
        <f aca="false">IF(OR(AX206=0,CN206="",CN206=0),0,AX206*MIN(MaxScal,TgtVol/CN206))</f>
        <v>0</v>
      </c>
      <c r="DJ206" s="26" t="n">
        <f aca="false">IF(OR(AY206=0,CO206="",CO206=0),0,AY206*MIN(MaxScal,TgtVol/CO206))</f>
        <v>0</v>
      </c>
      <c r="DK206" s="26" t="n">
        <f aca="false">IF(OR(AZ206=0,CP206="",CP206=0),0,AZ206*MIN(MaxScal,TgtVol/CP206))</f>
        <v>0</v>
      </c>
      <c r="DL206" s="26" t="n">
        <f aca="false">IF(OR(BA206=0,CQ206="",CQ206=0),0,BA206*MIN(MaxScal,TgtVol/CQ206))</f>
        <v>0</v>
      </c>
      <c r="DM206" s="26" t="n">
        <f aca="false">IF(OR(BB206=0,CR206="",CR206=0),0,BB206*MIN(MaxScal,TgtVol/CR206))</f>
        <v>0</v>
      </c>
      <c r="DN206" s="26" t="n">
        <f aca="false">IF(OR(BC206=0,CS206="",CS206=0),0,BC206*MIN(MaxScal,TgtVol/CS206))</f>
        <v>0</v>
      </c>
      <c r="DO206" s="26" t="n">
        <f aca="false">IF(OR(BD206=0,CT206="",CT206=0),0,BD206*MIN(MaxScal,TgtVol/CT206))</f>
        <v>0</v>
      </c>
      <c r="DP206" s="26" t="n">
        <f aca="false">IF(OR(BE206=0,CU206="",CU206=0),0,BE206*MIN(MaxScal,TgtVol/CU206))</f>
        <v>0</v>
      </c>
      <c r="DQ206" s="26" t="n">
        <f aca="false">IF(OR(BF206=0,CV206="",CV206=0),0,BF206*MIN(MaxScal,TgtVol/CV206))</f>
        <v>0</v>
      </c>
      <c r="DR206" s="26" t="n">
        <f aca="false">IF(OR(BG206=0,CW206="",CW206=0),0,BG206*MIN(MaxScal,TgtVol/CW206))</f>
        <v>0</v>
      </c>
      <c r="DS206" s="26" t="n">
        <f aca="false">IF(OR(BH206=0,CX206="",CX206=0),0,BH206*MIN(MaxScal,TgtVol/CX206))</f>
        <v>0</v>
      </c>
      <c r="DT206" s="26" t="n">
        <f aca="false">IF(OR(BI206=0,CY206="",CY206=0),0,BI206*MIN(MaxScal,TgtVol/CY206))</f>
        <v>0</v>
      </c>
      <c r="DU206" s="26" t="n">
        <f aca="false">IF(OR(BJ206=0,CZ206="",CZ206=0),0,BJ206*MIN(MaxScal,TgtVol/CZ206))</f>
        <v>0</v>
      </c>
      <c r="DV206" s="26" t="n">
        <f aca="false">IF(OR(BK206=0,DA206="",DA206=0),0,BK206*MIN(MaxScal,TgtVol/DA206))</f>
        <v>0</v>
      </c>
      <c r="DW206" s="26" t="n">
        <f aca="false">IF(OR(BL206=0,DB206="",DB206=0),0,BL206*MIN(MaxScal,TgtVol/DB206))</f>
        <v>0</v>
      </c>
      <c r="DX206" s="28" t="n">
        <f aca="false">IFERROR(DC205*BM206,"")</f>
        <v>-0</v>
      </c>
      <c r="DY206" s="28" t="n">
        <f aca="false">IFERROR(DD205*BN206,"")</f>
        <v>0</v>
      </c>
      <c r="DZ206" s="28" t="n">
        <f aca="false">IFERROR(DE205*BO206,"")</f>
        <v>-0</v>
      </c>
      <c r="EA206" s="28" t="n">
        <f aca="false">IFERROR(DF205*BP206,"")</f>
        <v>-0</v>
      </c>
      <c r="EB206" s="28" t="n">
        <f aca="false">IFERROR(DG205*BQ206,"")</f>
        <v>-0</v>
      </c>
      <c r="EC206" s="28" t="n">
        <f aca="false">IFERROR(DH205*BR206,"")</f>
        <v>-0</v>
      </c>
      <c r="ED206" s="28" t="n">
        <f aca="false">IFERROR(DI205*BS206,"")</f>
        <v>0</v>
      </c>
      <c r="EE206" s="28" t="n">
        <f aca="false">IFERROR(DJ205*BT206,"")</f>
        <v>0</v>
      </c>
      <c r="EF206" s="28" t="n">
        <f aca="false">IFERROR(DK205*BU206,"")</f>
        <v>-0</v>
      </c>
      <c r="EG206" s="28" t="n">
        <f aca="false">IFERROR(DL205*BV206,"")</f>
        <v>-0</v>
      </c>
      <c r="EH206" s="28" t="n">
        <f aca="false">IFERROR(DM205*BW206,"")</f>
        <v>-0</v>
      </c>
      <c r="EI206" s="28" t="n">
        <f aca="false">IFERROR(DN205*BX206,"")</f>
        <v>0</v>
      </c>
      <c r="EJ206" s="28" t="n">
        <f aca="false">IFERROR(DO205*BY206,"")</f>
        <v>-0</v>
      </c>
      <c r="EK206" s="28" t="n">
        <f aca="false">IFERROR(DP205*BZ206,"")</f>
        <v>-0</v>
      </c>
      <c r="EL206" s="28" t="n">
        <f aca="false">IFERROR(DQ205*CA206,"")</f>
        <v>0</v>
      </c>
      <c r="EM206" s="28" t="n">
        <f aca="false">IFERROR(DR205*CB206,"")</f>
        <v>-0</v>
      </c>
      <c r="EN206" s="28" t="n">
        <f aca="false">IFERROR(DS205*CC206,"")</f>
        <v>-0</v>
      </c>
      <c r="EO206" s="28" t="n">
        <f aca="false">IFERROR(DT205*CD206,"")</f>
        <v>-0</v>
      </c>
      <c r="EP206" s="28" t="n">
        <f aca="false">IFERROR(DU205*CE206,"")</f>
        <v>0</v>
      </c>
      <c r="EQ206" s="28" t="n">
        <f aca="false">IFERROR(DV205*CF206,"")</f>
        <v>-0</v>
      </c>
      <c r="ER206" s="28" t="n">
        <f aca="false">IFERROR(DW205*CG206,"")</f>
        <v>-0</v>
      </c>
      <c r="ES206" s="28" t="n">
        <f aca="false">IF(ROW()=4,"",SUM(DX206:ER206))</f>
        <v>0</v>
      </c>
      <c r="ET206" s="29" t="n">
        <f aca="false">COUNTIF(AR206:BL206,"&gt;0")</f>
        <v>0</v>
      </c>
    </row>
    <row r="207" customFormat="false" ht="15" hidden="false" customHeight="false" outlineLevel="0" collapsed="false">
      <c r="A207" s="19" t="n">
        <v>44196</v>
      </c>
      <c r="B207" s="23" t="n">
        <f aca="false">ABS(Rates_Data!AD207-Rates_Data!AE207)</f>
        <v>0.00661274509803916</v>
      </c>
      <c r="C207" s="23" t="n">
        <f aca="false">ABS(Rates_Data!AD207-Rates_Data!AF207)</f>
        <v>0.269259803921569</v>
      </c>
      <c r="D207" s="23" t="n">
        <f aca="false">ABS(Rates_Data!AD207-Rates_Data!AG207)</f>
        <v>0.253916666666667</v>
      </c>
      <c r="E207" s="23" t="n">
        <f aca="false">ABS(Rates_Data!AD207-Rates_Data!AH207)</f>
        <v>0.788799019607843</v>
      </c>
      <c r="F207" s="23" t="n">
        <f aca="false">ABS(Rates_Data!AD207-Rates_Data!AI207)</f>
        <v>1.03178431372549</v>
      </c>
      <c r="G207" s="23" t="n">
        <f aca="false">ABS(Rates_Data!AD207-Rates_Data!AJ207)</f>
        <v>0.421142156862745</v>
      </c>
      <c r="H207" s="23" t="n">
        <f aca="false">ABS(Rates_Data!AE207-Rates_Data!AF207)</f>
        <v>0.262647058823529</v>
      </c>
      <c r="I207" s="23" t="n">
        <f aca="false">ABS(Rates_Data!AE207-Rates_Data!AG207)</f>
        <v>0.260529411764706</v>
      </c>
      <c r="J207" s="23" t="n">
        <f aca="false">ABS(Rates_Data!AE207-Rates_Data!AH207)</f>
        <v>0.795411764705882</v>
      </c>
      <c r="K207" s="23" t="n">
        <f aca="false">ABS(Rates_Data!AE207-Rates_Data!AI207)</f>
        <v>1.03839705882353</v>
      </c>
      <c r="L207" s="23" t="n">
        <f aca="false">ABS(Rates_Data!AE207-Rates_Data!AJ207)</f>
        <v>0.414529411764706</v>
      </c>
      <c r="M207" s="23" t="n">
        <f aca="false">ABS(Rates_Data!AF207-Rates_Data!AG207)</f>
        <v>0.523176470588235</v>
      </c>
      <c r="N207" s="23" t="n">
        <f aca="false">ABS(Rates_Data!AF207-Rates_Data!AH207)</f>
        <v>1.05805882352941</v>
      </c>
      <c r="O207" s="23" t="n">
        <f aca="false">ABS(Rates_Data!AF207-Rates_Data!AI207)</f>
        <v>1.30104411764706</v>
      </c>
      <c r="P207" s="23" t="n">
        <f aca="false">ABS(Rates_Data!AF207-Rates_Data!AJ207)</f>
        <v>0.151882352941176</v>
      </c>
      <c r="Q207" s="23" t="n">
        <f aca="false">ABS(Rates_Data!AG207-Rates_Data!AH207)</f>
        <v>0.534882352941176</v>
      </c>
      <c r="R207" s="23" t="n">
        <f aca="false">ABS(Rates_Data!AG207-Rates_Data!AI207)</f>
        <v>0.777867647058824</v>
      </c>
      <c r="S207" s="23" t="n">
        <f aca="false">ABS(Rates_Data!AG207-Rates_Data!AJ207)</f>
        <v>0.675058823529412</v>
      </c>
      <c r="T207" s="23" t="n">
        <f aca="false">ABS(Rates_Data!AH207-Rates_Data!AI207)</f>
        <v>0.242985294117647</v>
      </c>
      <c r="U207" s="23" t="n">
        <f aca="false">ABS(Rates_Data!AH207-Rates_Data!AJ207)</f>
        <v>1.20994117647059</v>
      </c>
      <c r="V207" s="23" t="n">
        <f aca="false">ABS(Rates_Data!AI207-Rates_Data!AJ207)</f>
        <v>1.45292647058824</v>
      </c>
      <c r="W207" s="26" t="n">
        <f aca="false">IF(ROW()&lt;4+MinObs-1,"",IFERROR((B207-AVERAGE(B$4:B207))/STDEV(B$4:B207),""))</f>
        <v>-1.32400155217109</v>
      </c>
      <c r="X207" s="26" t="n">
        <f aca="false">IF(ROW()&lt;4+MinObs-1,"",IFERROR((C207-AVERAGE(C$4:C207))/STDEV(C$4:C207),""))</f>
        <v>-0.412044751463092</v>
      </c>
      <c r="Y207" s="26" t="n">
        <f aca="false">IF(ROW()&lt;4+MinObs-1,"",IFERROR((D207-AVERAGE(D$4:D207))/STDEV(D$4:D207),""))</f>
        <v>-0.584573230035823</v>
      </c>
      <c r="Z207" s="26" t="n">
        <f aca="false">IF(ROW()&lt;4+MinObs-1,"",IFERROR((E207-AVERAGE(E$4:E207))/STDEV(E$4:E207),""))</f>
        <v>0.295482031885087</v>
      </c>
      <c r="AA207" s="26" t="n">
        <f aca="false">IF(ROW()&lt;4+MinObs-1,"",IFERROR((F207-AVERAGE(F$4:F207))/STDEV(F$4:F207),""))</f>
        <v>1.29349271845319</v>
      </c>
      <c r="AB207" s="26" t="n">
        <f aca="false">IF(ROW()&lt;4+MinObs-1,"",IFERROR((G207-AVERAGE(G$4:G207))/STDEV(G$4:G207),""))</f>
        <v>-0.110516080472039</v>
      </c>
      <c r="AC207" s="26" t="n">
        <f aca="false">IF(ROW()&lt;4+MinObs-1,"",IFERROR((H207-AVERAGE(H$4:H207))/STDEV(H$4:H207),""))</f>
        <v>-0.406276268472843</v>
      </c>
      <c r="AD207" s="26" t="n">
        <f aca="false">IF(ROW()&lt;4+MinObs-1,"",IFERROR((I207-AVERAGE(I$4:I207))/STDEV(I$4:I207),""))</f>
        <v>-0.4622761455949</v>
      </c>
      <c r="AE207" s="26" t="n">
        <f aca="false">IF(ROW()&lt;4+MinObs-1,"",IFERROR((J207-AVERAGE(J$4:J207))/STDEV(J$4:J207),""))</f>
        <v>0.696318455604878</v>
      </c>
      <c r="AF207" s="26" t="n">
        <f aca="false">IF(ROW()&lt;4+MinObs-1,"",IFERROR((K207-AVERAGE(K$4:K207))/STDEV(K$4:K207),""))</f>
        <v>1.61400437144269</v>
      </c>
      <c r="AG207" s="26" t="n">
        <f aca="false">IF(ROW()&lt;4+MinObs-1,"",IFERROR((L207-AVERAGE(L$4:L207))/STDEV(L$4:L207),""))</f>
        <v>-0.330929420504774</v>
      </c>
      <c r="AH207" s="26" t="n">
        <f aca="false">IF(ROW()&lt;4+MinObs-1,"",IFERROR((M207-AVERAGE(M$4:M207))/STDEV(M$4:M207),""))</f>
        <v>0.227555567510901</v>
      </c>
      <c r="AI207" s="26" t="n">
        <f aca="false">IF(ROW()&lt;4+MinObs-1,"",IFERROR((N207-AVERAGE(N$4:N207))/STDEV(N$4:N207),""))</f>
        <v>1.51069088171743</v>
      </c>
      <c r="AJ207" s="26" t="n">
        <f aca="false">IF(ROW()&lt;4+MinObs-1,"",IFERROR((O207-AVERAGE(O$4:O207))/STDEV(O$4:O207),""))</f>
        <v>2.3897274095101</v>
      </c>
      <c r="AK207" s="26" t="n">
        <f aca="false">IF(ROW()&lt;4+MinObs-1,"",IFERROR((P207-AVERAGE(P$4:P207))/STDEV(P$4:P207),""))</f>
        <v>-0.976665268359904</v>
      </c>
      <c r="AL207" s="26" t="n">
        <f aca="false">IF(ROW()&lt;4+MinObs-1,"",IFERROR((Q207-AVERAGE(Q$4:Q207))/STDEV(Q$4:Q207),""))</f>
        <v>0.250135268649175</v>
      </c>
      <c r="AM207" s="26" t="n">
        <f aca="false">IF(ROW()&lt;4+MinObs-1,"",IFERROR((R207-AVERAGE(R$4:R207))/STDEV(R$4:R207),""))</f>
        <v>0.772413411626511</v>
      </c>
      <c r="AN207" s="26" t="n">
        <f aca="false">IF(ROW()&lt;4+MinObs-1,"",IFERROR((S207-AVERAGE(S$4:S207))/STDEV(S$4:S207),""))</f>
        <v>-0.192675803399984</v>
      </c>
      <c r="AO207" s="26" t="n">
        <f aca="false">IF(ROW()&lt;4+MinObs-1,"",IFERROR((T207-AVERAGE(T$4:T207))/STDEV(T$4:T207),""))</f>
        <v>-0.939005534051848</v>
      </c>
      <c r="AP207" s="26" t="n">
        <f aca="false">IF(ROW()&lt;4+MinObs-1,"",IFERROR((U207-AVERAGE(U$4:U207))/STDEV(U$4:U207),""))</f>
        <v>0.795019057698267</v>
      </c>
      <c r="AQ207" s="26" t="n">
        <f aca="false">IF(ROW()&lt;4+MinObs-1,"",IFERROR((V207-AVERAGE(V$4:V207))/STDEV(V$4:V207),""))</f>
        <v>1.56598549770265</v>
      </c>
      <c r="AR207" s="26" t="n">
        <f aca="false">IF(W207="",0,IF(W207&gt;=z4,w4,IF(W207&gt;=z3,w3,IF(W207&gt;=zEntry,w2,IF(AND(W207&gt;=ExitZ,AR206&gt;0),w2,0)))))</f>
        <v>0</v>
      </c>
      <c r="AS207" s="26" t="n">
        <f aca="false">IF(X207="",0,IF(X207&gt;=z4,w4,IF(X207&gt;=z3,w3,IF(X207&gt;=zEntry,w2,IF(AND(X207&gt;=ExitZ,AS206&gt;0),w2,0)))))</f>
        <v>0</v>
      </c>
      <c r="AT207" s="26" t="n">
        <f aca="false">IF(Y207="",0,IF(Y207&gt;=z4,w4,IF(Y207&gt;=z3,w3,IF(Y207&gt;=zEntry,w2,IF(AND(Y207&gt;=ExitZ,AT206&gt;0),w2,0)))))</f>
        <v>0</v>
      </c>
      <c r="AU207" s="26" t="n">
        <f aca="false">IF(Z207="",0,IF(Z207&gt;=z4,w4,IF(Z207&gt;=z3,w3,IF(Z207&gt;=zEntry,w2,IF(AND(Z207&gt;=ExitZ,AU206&gt;0),w2,0)))))</f>
        <v>0</v>
      </c>
      <c r="AV207" s="26" t="n">
        <f aca="false">IF(AA207="",0,IF(AA207&gt;=z4,w4,IF(AA207&gt;=z3,w3,IF(AA207&gt;=zEntry,w2,IF(AND(AA207&gt;=ExitZ,AV206&gt;0),w2,0)))))</f>
        <v>0</v>
      </c>
      <c r="AW207" s="26" t="n">
        <f aca="false">IF(AB207="",0,IF(AB207&gt;=z4,w4,IF(AB207&gt;=z3,w3,IF(AB207&gt;=zEntry,w2,IF(AND(AB207&gt;=ExitZ,AW206&gt;0),w2,0)))))</f>
        <v>0</v>
      </c>
      <c r="AX207" s="26" t="n">
        <f aca="false">IF(AC207="",0,IF(AC207&gt;=z4,w4,IF(AC207&gt;=z3,w3,IF(AC207&gt;=zEntry,w2,IF(AND(AC207&gt;=ExitZ,AX206&gt;0),w2,0)))))</f>
        <v>0</v>
      </c>
      <c r="AY207" s="26" t="n">
        <f aca="false">IF(AD207="",0,IF(AD207&gt;=z4,w4,IF(AD207&gt;=z3,w3,IF(AD207&gt;=zEntry,w2,IF(AND(AD207&gt;=ExitZ,AY206&gt;0),w2,0)))))</f>
        <v>0</v>
      </c>
      <c r="AZ207" s="26" t="n">
        <f aca="false">IF(AE207="",0,IF(AE207&gt;=z4,w4,IF(AE207&gt;=z3,w3,IF(AE207&gt;=zEntry,w2,IF(AND(AE207&gt;=ExitZ,AZ206&gt;0),w2,0)))))</f>
        <v>0</v>
      </c>
      <c r="BA207" s="26" t="n">
        <f aca="false">IF(AF207="",0,IF(AF207&gt;=z4,w4,IF(AF207&gt;=z3,w3,IF(AF207&gt;=zEntry,w2,IF(AND(AF207&gt;=ExitZ,BA206&gt;0),w2,0)))))</f>
        <v>0</v>
      </c>
      <c r="BB207" s="26" t="n">
        <f aca="false">IF(AG207="",0,IF(AG207&gt;=z4,w4,IF(AG207&gt;=z3,w3,IF(AG207&gt;=zEntry,w2,IF(AND(AG207&gt;=ExitZ,BB206&gt;0),w2,0)))))</f>
        <v>0</v>
      </c>
      <c r="BC207" s="26" t="n">
        <f aca="false">IF(AH207="",0,IF(AH207&gt;=z4,w4,IF(AH207&gt;=z3,w3,IF(AH207&gt;=zEntry,w2,IF(AND(AH207&gt;=ExitZ,BC206&gt;0),w2,0)))))</f>
        <v>0</v>
      </c>
      <c r="BD207" s="26" t="n">
        <f aca="false">IF(AI207="",0,IF(AI207&gt;=z4,w4,IF(AI207&gt;=z3,w3,IF(AI207&gt;=zEntry,w2,IF(AND(AI207&gt;=ExitZ,BD206&gt;0),w2,0)))))</f>
        <v>0</v>
      </c>
      <c r="BE207" s="26" t="n">
        <f aca="false">IF(AJ207="",0,IF(AJ207&gt;=z4,w4,IF(AJ207&gt;=z3,w3,IF(AJ207&gt;=zEntry,w2,IF(AND(AJ207&gt;=ExitZ,BE206&gt;0),w2,0)))))</f>
        <v>1</v>
      </c>
      <c r="BF207" s="26" t="n">
        <f aca="false">IF(AK207="",0,IF(AK207&gt;=z4,w4,IF(AK207&gt;=z3,w3,IF(AK207&gt;=zEntry,w2,IF(AND(AK207&gt;=ExitZ,BF206&gt;0),w2,0)))))</f>
        <v>0</v>
      </c>
      <c r="BG207" s="26" t="n">
        <f aca="false">IF(AL207="",0,IF(AL207&gt;=z4,w4,IF(AL207&gt;=z3,w3,IF(AL207&gt;=zEntry,w2,IF(AND(AL207&gt;=ExitZ,BG206&gt;0),w2,0)))))</f>
        <v>0</v>
      </c>
      <c r="BH207" s="26" t="n">
        <f aca="false">IF(AM207="",0,IF(AM207&gt;=z4,w4,IF(AM207&gt;=z3,w3,IF(AM207&gt;=zEntry,w2,IF(AND(AM207&gt;=ExitZ,BH206&gt;0),w2,0)))))</f>
        <v>0</v>
      </c>
      <c r="BI207" s="26" t="n">
        <f aca="false">IF(AN207="",0,IF(AN207&gt;=z4,w4,IF(AN207&gt;=z3,w3,IF(AN207&gt;=zEntry,w2,IF(AND(AN207&gt;=ExitZ,BI206&gt;0),w2,0)))))</f>
        <v>0</v>
      </c>
      <c r="BJ207" s="26" t="n">
        <f aca="false">IF(AO207="",0,IF(AO207&gt;=z4,w4,IF(AO207&gt;=z3,w3,IF(AO207&gt;=zEntry,w2,IF(AND(AO207&gt;=ExitZ,BJ206&gt;0),w2,0)))))</f>
        <v>0</v>
      </c>
      <c r="BK207" s="26" t="n">
        <f aca="false">IF(AP207="",0,IF(AP207&gt;=z4,w4,IF(AP207&gt;=z3,w3,IF(AP207&gt;=zEntry,w2,IF(AND(AP207&gt;=ExitZ,BK206&gt;0),w2,0)))))</f>
        <v>0</v>
      </c>
      <c r="BL207" s="26" t="n">
        <f aca="false">IF(AQ207="",0,IF(AQ207&gt;=z4,w4,IF(AQ207&gt;=z3,w3,IF(AQ207&gt;=zEntry,w2,IF(AND(AQ207&gt;=ExitZ,BL206&gt;0),w2,0)))))</f>
        <v>0</v>
      </c>
      <c r="BM207" s="23" t="n">
        <f aca="false">IF(Rates_Data!AD206&gt;=Rates_Data!AE206,Rates_Data!AK207-Rates_Data!AL207,Rates_Data!AL207-Rates_Data!AK207)</f>
        <v>0.002299</v>
      </c>
      <c r="BN207" s="23" t="n">
        <f aca="false">IF(Rates_Data!AD206&gt;=Rates_Data!AF206,Rates_Data!AK207-Rates_Data!AM207,Rates_Data!AM207-Rates_Data!AK207)</f>
        <v>0.00138699999999999</v>
      </c>
      <c r="BO207" s="23" t="n">
        <f aca="false">IF(Rates_Data!AD206&gt;=Rates_Data!AG206,Rates_Data!AK207-Rates_Data!AN207,Rates_Data!AN207-Rates_Data!AK207)</f>
        <v>-0.00292599999999999</v>
      </c>
      <c r="BP207" s="23" t="n">
        <f aca="false">IF(Rates_Data!AD206&gt;=Rates_Data!AH206,Rates_Data!AK207-Rates_Data!AO207,Rates_Data!AO207-Rates_Data!AK207)</f>
        <v>0.001102</v>
      </c>
      <c r="BQ207" s="23" t="n">
        <f aca="false">IF(Rates_Data!AD206&gt;=Rates_Data!AI206,Rates_Data!AK207-Rates_Data!AP207,Rates_Data!AP207-Rates_Data!AK207)</f>
        <v>0.001425</v>
      </c>
      <c r="BR207" s="23" t="n">
        <f aca="false">IF(Rates_Data!AD206&gt;=Rates_Data!AJ206,Rates_Data!AK207-Rates_Data!AQ207,Rates_Data!AQ207-Rates_Data!AK207)</f>
        <v>-0.001957</v>
      </c>
      <c r="BS207" s="23" t="n">
        <f aca="false">IF(Rates_Data!AE206&gt;=Rates_Data!AF206,Rates_Data!AL207-Rates_Data!AM207,Rates_Data!AM207-Rates_Data!AL207)</f>
        <v>0.00368599999999999</v>
      </c>
      <c r="BT207" s="23" t="n">
        <f aca="false">IF(Rates_Data!AE206&gt;=Rates_Data!AG206,Rates_Data!AL207-Rates_Data!AN207,Rates_Data!AN207-Rates_Data!AL207)</f>
        <v>-0.00522499999999999</v>
      </c>
      <c r="BU207" s="23" t="n">
        <f aca="false">IF(Rates_Data!AE206&gt;=Rates_Data!AH206,Rates_Data!AL207-Rates_Data!AO207,Rates_Data!AO207-Rates_Data!AL207)</f>
        <v>-0.001197</v>
      </c>
      <c r="BV207" s="23" t="n">
        <f aca="false">IF(Rates_Data!AE206&gt;=Rates_Data!AI206,Rates_Data!AL207-Rates_Data!AP207,Rates_Data!AP207-Rates_Data!AL207)</f>
        <v>-0.000873999999999997</v>
      </c>
      <c r="BW207" s="23" t="n">
        <f aca="false">IF(Rates_Data!AE206&gt;=Rates_Data!AJ206,Rates_Data!AL207-Rates_Data!AQ207,Rates_Data!AQ207-Rates_Data!AL207)</f>
        <v>0.000342000000000005</v>
      </c>
      <c r="BX207" s="23" t="n">
        <f aca="false">IF(Rates_Data!AF206&gt;=Rates_Data!AG206,Rates_Data!AM207-Rates_Data!AN207,Rates_Data!AN207-Rates_Data!AM207)</f>
        <v>-0.001539</v>
      </c>
      <c r="BY207" s="23" t="n">
        <f aca="false">IF(Rates_Data!AF206&gt;=Rates_Data!AH206,Rates_Data!AM207-Rates_Data!AO207,Rates_Data!AO207-Rates_Data!AM207)</f>
        <v>0.00248899999999999</v>
      </c>
      <c r="BZ207" s="23" t="n">
        <f aca="false">IF(Rates_Data!AF206&gt;=Rates_Data!AI206,Rates_Data!AM207-Rates_Data!AP207,Rates_Data!AP207-Rates_Data!AM207)</f>
        <v>0.00281199999999999</v>
      </c>
      <c r="CA207" s="23" t="n">
        <f aca="false">IF(Rates_Data!AF206&gt;=Rates_Data!AJ206,Rates_Data!AM207-Rates_Data!AQ207,Rates_Data!AQ207-Rates_Data!AM207)</f>
        <v>-0.00334399999999999</v>
      </c>
      <c r="CB207" s="23" t="n">
        <f aca="false">IF(Rates_Data!AG206&gt;=Rates_Data!AH206,Rates_Data!AN207-Rates_Data!AO207,Rates_Data!AO207-Rates_Data!AN207)</f>
        <v>0.00402799999999999</v>
      </c>
      <c r="CC207" s="23" t="n">
        <f aca="false">IF(Rates_Data!AG206&gt;=Rates_Data!AI206,Rates_Data!AN207-Rates_Data!AP207,Rates_Data!AP207-Rates_Data!AN207)</f>
        <v>0.004351</v>
      </c>
      <c r="CD207" s="23" t="n">
        <f aca="false">IF(Rates_Data!AG206&gt;=Rates_Data!AJ206,Rates_Data!AN207-Rates_Data!AQ207,Rates_Data!AQ207-Rates_Data!AN207)</f>
        <v>-0.00488299999999999</v>
      </c>
      <c r="CE207" s="23" t="n">
        <f aca="false">IF(Rates_Data!AH206&gt;=Rates_Data!AI206,Rates_Data!AO207-Rates_Data!AP207,Rates_Data!AP207-Rates_Data!AO207)</f>
        <v>-0.000323000000000007</v>
      </c>
      <c r="CF207" s="23" t="n">
        <f aca="false">IF(Rates_Data!AH206&gt;=Rates_Data!AJ206,Rates_Data!AO207-Rates_Data!AQ207,Rates_Data!AQ207-Rates_Data!AO207)</f>
        <v>-0.000854999999999999</v>
      </c>
      <c r="CG207" s="23" t="n">
        <f aca="false">IF(Rates_Data!AI206&gt;=Rates_Data!AJ206,Rates_Data!AP207-Rates_Data!AQ207,Rates_Data!AQ207-Rates_Data!AP207)</f>
        <v>-0.000531999999999992</v>
      </c>
      <c r="CH207" s="27" t="n">
        <f aca="false">IF(ROW()&lt;4+VolLB,"",STDEV(INDEX($BM:$BM,ROW()-VolLB+1):INDEX($BM:$BM,ROW()))*SQRT(12))</f>
        <v>0.0224506295737367</v>
      </c>
      <c r="CI207" s="27" t="n">
        <f aca="false">IF(ROW()&lt;4+VolLB,"",STDEV(INDEX($BN:$BN,ROW()-VolLB+1):INDEX($BN:$BN,ROW()))*SQRT(12))</f>
        <v>0.0209581124256842</v>
      </c>
      <c r="CJ207" s="27" t="n">
        <f aca="false">IF(ROW()&lt;4+VolLB,"",STDEV(INDEX($BO:$BO,ROW()-VolLB+1):INDEX($BO:$BO,ROW()))*SQRT(12))</f>
        <v>0.0190064902867165</v>
      </c>
      <c r="CK207" s="27" t="n">
        <f aca="false">IF(ROW()&lt;4+VolLB,"",STDEV(INDEX($BP:$BP,ROW()-VolLB+1):INDEX($BP:$BP,ROW()))*SQRT(12))</f>
        <v>0.0180812482847101</v>
      </c>
      <c r="CL207" s="27" t="n">
        <f aca="false">IF(ROW()&lt;4+VolLB,"",STDEV(INDEX($BQ:$BQ,ROW()-VolLB+1):INDEX($BQ:$BQ,ROW()))*SQRT(12))</f>
        <v>0.0231752959473578</v>
      </c>
      <c r="CM207" s="27" t="n">
        <f aca="false">IF(ROW()&lt;4+VolLB,"",STDEV(INDEX($BR:$BR,ROW()-VolLB+1):INDEX($BR:$BR,ROW()))*SQRT(12))</f>
        <v>0.0165543565493167</v>
      </c>
      <c r="CN207" s="27" t="n">
        <f aca="false">IF(ROW()&lt;4+VolLB,"",STDEV(INDEX($BS:$BS,ROW()-VolLB+1):INDEX($BS:$BS,ROW()))*SQRT(12))</f>
        <v>0.0229672431722515</v>
      </c>
      <c r="CO207" s="27" t="n">
        <f aca="false">IF(ROW()&lt;4+VolLB,"",STDEV(INDEX($BT:$BT,ROW()-VolLB+1):INDEX($BT:$BT,ROW()))*SQRT(12))</f>
        <v>0.021555194695523</v>
      </c>
      <c r="CP207" s="27" t="n">
        <f aca="false">IF(ROW()&lt;4+VolLB,"",STDEV(INDEX($BU:$BU,ROW()-VolLB+1):INDEX($BU:$BU,ROW()))*SQRT(12))</f>
        <v>0.0209710163334337</v>
      </c>
      <c r="CQ207" s="27" t="n">
        <f aca="false">IF(ROW()&lt;4+VolLB,"",STDEV(INDEX($BV:$BV,ROW()-VolLB+1):INDEX($BV:$BV,ROW()))*SQRT(12))</f>
        <v>0.0189554779746547</v>
      </c>
      <c r="CR207" s="27" t="n">
        <f aca="false">IF(ROW()&lt;4+VolLB,"",STDEV(INDEX($BW:$BW,ROW()-VolLB+1):INDEX($BW:$BW,ROW()))*SQRT(12))</f>
        <v>0.0217867386529818</v>
      </c>
      <c r="CS207" s="27" t="n">
        <f aca="false">IF(ROW()&lt;4+VolLB,"",STDEV(INDEX($BX:$BX,ROW()-VolLB+1):INDEX($BX:$BX,ROW()))*SQRT(12))</f>
        <v>0.0183950905116918</v>
      </c>
      <c r="CT207" s="27" t="n">
        <f aca="false">IF(ROW()&lt;4+VolLB,"",STDEV(INDEX($BY:$BY,ROW()-VolLB+1):INDEX($BY:$BY,ROW()))*SQRT(12))</f>
        <v>0.0205178944775159</v>
      </c>
      <c r="CU207" s="27" t="n">
        <f aca="false">IF(ROW()&lt;4+VolLB,"",STDEV(INDEX($BZ:$BZ,ROW()-VolLB+1):INDEX($BZ:$BZ,ROW()))*SQRT(12))</f>
        <v>0.0193368458143416</v>
      </c>
      <c r="CV207" s="27" t="n">
        <f aca="false">IF(ROW()&lt;4+VolLB,"",STDEV(INDEX($CA:$CA,ROW()-VolLB+1):INDEX($CA:$CA,ROW()))*SQRT(12))</f>
        <v>0.024107403071414</v>
      </c>
      <c r="CW207" s="27" t="n">
        <f aca="false">IF(ROW()&lt;4+VolLB,"",STDEV(INDEX($CB:$CB,ROW()-VolLB+1):INDEX($CB:$CB,ROW()))*SQRT(12))</f>
        <v>0.0160939330420474</v>
      </c>
      <c r="CX207" s="27" t="n">
        <f aca="false">IF(ROW()&lt;4+VolLB,"",STDEV(INDEX($CC:$CC,ROW()-VolLB+1):INDEX($CC:$CC,ROW()))*SQRT(12))</f>
        <v>0.0199255180622141</v>
      </c>
      <c r="CY207" s="27" t="n">
        <f aca="false">IF(ROW()&lt;4+VolLB,"",STDEV(INDEX($CD:$CD,ROW()-VolLB+1):INDEX($CD:$CD,ROW()))*SQRT(12))</f>
        <v>0.0190115082528351</v>
      </c>
      <c r="CZ207" s="27" t="n">
        <f aca="false">IF(ROW()&lt;4+VolLB,"",STDEV(INDEX($CE:$CE,ROW()-VolLB+1):INDEX($CE:$CE,ROW()))*SQRT(12))</f>
        <v>0.0216183971096489</v>
      </c>
      <c r="DA207" s="27" t="n">
        <f aca="false">IF(ROW()&lt;4+VolLB,"",STDEV(INDEX($CF:$CF,ROW()-VolLB+1):INDEX($CF:$CF,ROW()))*SQRT(12))</f>
        <v>0.0178503093922766</v>
      </c>
      <c r="DB207" s="27" t="n">
        <f aca="false">IF(ROW()&lt;4+VolLB,"",STDEV(INDEX($CG:$CG,ROW()-VolLB+1):INDEX($CG:$CG,ROW()))*SQRT(12))</f>
        <v>0.0229268926060953</v>
      </c>
      <c r="DC207" s="26" t="n">
        <f aca="false">IF(OR(AR207=0,CH207="",CH207=0),0,AR207*MIN(MaxScal,TgtVol/CH207))</f>
        <v>0</v>
      </c>
      <c r="DD207" s="26" t="n">
        <f aca="false">IF(OR(AS207=0,CI207="",CI207=0),0,AS207*MIN(MaxScal,TgtVol/CI207))</f>
        <v>0</v>
      </c>
      <c r="DE207" s="26" t="n">
        <f aca="false">IF(OR(AT207=0,CJ207="",CJ207=0),0,AT207*MIN(MaxScal,TgtVol/CJ207))</f>
        <v>0</v>
      </c>
      <c r="DF207" s="26" t="n">
        <f aca="false">IF(OR(AU207=0,CK207="",CK207=0),0,AU207*MIN(MaxScal,TgtVol/CK207))</f>
        <v>0</v>
      </c>
      <c r="DG207" s="26" t="n">
        <f aca="false">IF(OR(AV207=0,CL207="",CL207=0),0,AV207*MIN(MaxScal,TgtVol/CL207))</f>
        <v>0</v>
      </c>
      <c r="DH207" s="26" t="n">
        <f aca="false">IF(OR(AW207=0,CM207="",CM207=0),0,AW207*MIN(MaxScal,TgtVol/CM207))</f>
        <v>0</v>
      </c>
      <c r="DI207" s="26" t="n">
        <f aca="false">IF(OR(AX207=0,CN207="",CN207=0),0,AX207*MIN(MaxScal,TgtVol/CN207))</f>
        <v>0</v>
      </c>
      <c r="DJ207" s="26" t="n">
        <f aca="false">IF(OR(AY207=0,CO207="",CO207=0),0,AY207*MIN(MaxScal,TgtVol/CO207))</f>
        <v>0</v>
      </c>
      <c r="DK207" s="26" t="n">
        <f aca="false">IF(OR(AZ207=0,CP207="",CP207=0),0,AZ207*MIN(MaxScal,TgtVol/CP207))</f>
        <v>0</v>
      </c>
      <c r="DL207" s="26" t="n">
        <f aca="false">IF(OR(BA207=0,CQ207="",CQ207=0),0,BA207*MIN(MaxScal,TgtVol/CQ207))</f>
        <v>0</v>
      </c>
      <c r="DM207" s="26" t="n">
        <f aca="false">IF(OR(BB207=0,CR207="",CR207=0),0,BB207*MIN(MaxScal,TgtVol/CR207))</f>
        <v>0</v>
      </c>
      <c r="DN207" s="26" t="n">
        <f aca="false">IF(OR(BC207=0,CS207="",CS207=0),0,BC207*MIN(MaxScal,TgtVol/CS207))</f>
        <v>0</v>
      </c>
      <c r="DO207" s="26" t="n">
        <f aca="false">IF(OR(BD207=0,CT207="",CT207=0),0,BD207*MIN(MaxScal,TgtVol/CT207))</f>
        <v>0</v>
      </c>
      <c r="DP207" s="26" t="n">
        <f aca="false">IF(OR(BE207=0,CU207="",CU207=0),0,BE207*MIN(MaxScal,TgtVol/CU207))</f>
        <v>1.03429484787879</v>
      </c>
      <c r="DQ207" s="26" t="n">
        <f aca="false">IF(OR(BF207=0,CV207="",CV207=0),0,BF207*MIN(MaxScal,TgtVol/CV207))</f>
        <v>0</v>
      </c>
      <c r="DR207" s="26" t="n">
        <f aca="false">IF(OR(BG207=0,CW207="",CW207=0),0,BG207*MIN(MaxScal,TgtVol/CW207))</f>
        <v>0</v>
      </c>
      <c r="DS207" s="26" t="n">
        <f aca="false">IF(OR(BH207=0,CX207="",CX207=0),0,BH207*MIN(MaxScal,TgtVol/CX207))</f>
        <v>0</v>
      </c>
      <c r="DT207" s="26" t="n">
        <f aca="false">IF(OR(BI207=0,CY207="",CY207=0),0,BI207*MIN(MaxScal,TgtVol/CY207))</f>
        <v>0</v>
      </c>
      <c r="DU207" s="26" t="n">
        <f aca="false">IF(OR(BJ207=0,CZ207="",CZ207=0),0,BJ207*MIN(MaxScal,TgtVol/CZ207))</f>
        <v>0</v>
      </c>
      <c r="DV207" s="26" t="n">
        <f aca="false">IF(OR(BK207=0,DA207="",DA207=0),0,BK207*MIN(MaxScal,TgtVol/DA207))</f>
        <v>0</v>
      </c>
      <c r="DW207" s="26" t="n">
        <f aca="false">IF(OR(BL207=0,DB207="",DB207=0),0,BL207*MIN(MaxScal,TgtVol/DB207))</f>
        <v>0</v>
      </c>
      <c r="DX207" s="28" t="n">
        <f aca="false">IFERROR(DC206*BM207,"")</f>
        <v>0</v>
      </c>
      <c r="DY207" s="28" t="n">
        <f aca="false">IFERROR(DD206*BN207,"")</f>
        <v>0</v>
      </c>
      <c r="DZ207" s="28" t="n">
        <f aca="false">IFERROR(DE206*BO207,"")</f>
        <v>-0</v>
      </c>
      <c r="EA207" s="28" t="n">
        <f aca="false">IFERROR(DF206*BP207,"")</f>
        <v>0</v>
      </c>
      <c r="EB207" s="28" t="n">
        <f aca="false">IFERROR(DG206*BQ207,"")</f>
        <v>0</v>
      </c>
      <c r="EC207" s="28" t="n">
        <f aca="false">IFERROR(DH206*BR207,"")</f>
        <v>-0</v>
      </c>
      <c r="ED207" s="28" t="n">
        <f aca="false">IFERROR(DI206*BS207,"")</f>
        <v>0</v>
      </c>
      <c r="EE207" s="28" t="n">
        <f aca="false">IFERROR(DJ206*BT207,"")</f>
        <v>-0</v>
      </c>
      <c r="EF207" s="28" t="n">
        <f aca="false">IFERROR(DK206*BU207,"")</f>
        <v>-0</v>
      </c>
      <c r="EG207" s="28" t="n">
        <f aca="false">IFERROR(DL206*BV207,"")</f>
        <v>-0</v>
      </c>
      <c r="EH207" s="28" t="n">
        <f aca="false">IFERROR(DM206*BW207,"")</f>
        <v>0</v>
      </c>
      <c r="EI207" s="28" t="n">
        <f aca="false">IFERROR(DN206*BX207,"")</f>
        <v>-0</v>
      </c>
      <c r="EJ207" s="28" t="n">
        <f aca="false">IFERROR(DO206*BY207,"")</f>
        <v>0</v>
      </c>
      <c r="EK207" s="28" t="n">
        <f aca="false">IFERROR(DP206*BZ207,"")</f>
        <v>0</v>
      </c>
      <c r="EL207" s="28" t="n">
        <f aca="false">IFERROR(DQ206*CA207,"")</f>
        <v>-0</v>
      </c>
      <c r="EM207" s="28" t="n">
        <f aca="false">IFERROR(DR206*CB207,"")</f>
        <v>0</v>
      </c>
      <c r="EN207" s="28" t="n">
        <f aca="false">IFERROR(DS206*CC207,"")</f>
        <v>0</v>
      </c>
      <c r="EO207" s="28" t="n">
        <f aca="false">IFERROR(DT206*CD207,"")</f>
        <v>-0</v>
      </c>
      <c r="EP207" s="28" t="n">
        <f aca="false">IFERROR(DU206*CE207,"")</f>
        <v>-0</v>
      </c>
      <c r="EQ207" s="28" t="n">
        <f aca="false">IFERROR(DV206*CF207,"")</f>
        <v>-0</v>
      </c>
      <c r="ER207" s="28" t="n">
        <f aca="false">IFERROR(DW206*CG207,"")</f>
        <v>-0</v>
      </c>
      <c r="ES207" s="28" t="n">
        <f aca="false">IF(ROW()=4,"",SUM(DX207:ER207))</f>
        <v>0</v>
      </c>
      <c r="ET207" s="29" t="n">
        <f aca="false">COUNTIF(AR207:BL207,"&gt;0")</f>
        <v>1</v>
      </c>
    </row>
    <row r="208" customFormat="false" ht="15" hidden="false" customHeight="false" outlineLevel="0" collapsed="false">
      <c r="A208" s="19" t="n">
        <v>44227</v>
      </c>
      <c r="B208" s="23" t="n">
        <f aca="false">ABS(Rates_Data!AD208-Rates_Data!AE208)</f>
        <v>0.0730292682926829</v>
      </c>
      <c r="C208" s="23" t="n">
        <f aca="false">ABS(Rates_Data!AD208-Rates_Data!AF208)</f>
        <v>0.342580487804878</v>
      </c>
      <c r="D208" s="23" t="n">
        <f aca="false">ABS(Rates_Data!AD208-Rates_Data!AG208)</f>
        <v>0.0228048780487806</v>
      </c>
      <c r="E208" s="23" t="n">
        <f aca="false">ABS(Rates_Data!AD208-Rates_Data!AH208)</f>
        <v>0.55010243902439</v>
      </c>
      <c r="F208" s="23" t="n">
        <f aca="false">ABS(Rates_Data!AD208-Rates_Data!AI208)</f>
        <v>0.692390243902439</v>
      </c>
      <c r="G208" s="23" t="n">
        <f aca="false">ABS(Rates_Data!AD208-Rates_Data!AJ208)</f>
        <v>0.225039024390244</v>
      </c>
      <c r="H208" s="23" t="n">
        <f aca="false">ABS(Rates_Data!AE208-Rates_Data!AF208)</f>
        <v>0.415609756097561</v>
      </c>
      <c r="I208" s="23" t="n">
        <f aca="false">ABS(Rates_Data!AE208-Rates_Data!AG208)</f>
        <v>0.0502243902439023</v>
      </c>
      <c r="J208" s="23" t="n">
        <f aca="false">ABS(Rates_Data!AE208-Rates_Data!AH208)</f>
        <v>0.477073170731707</v>
      </c>
      <c r="K208" s="23" t="n">
        <f aca="false">ABS(Rates_Data!AE208-Rates_Data!AI208)</f>
        <v>0.619360975609756</v>
      </c>
      <c r="L208" s="23" t="n">
        <f aca="false">ABS(Rates_Data!AE208-Rates_Data!AJ208)</f>
        <v>0.298068292682927</v>
      </c>
      <c r="M208" s="23" t="n">
        <f aca="false">ABS(Rates_Data!AF208-Rates_Data!AG208)</f>
        <v>0.365385365853659</v>
      </c>
      <c r="N208" s="23" t="n">
        <f aca="false">ABS(Rates_Data!AF208-Rates_Data!AH208)</f>
        <v>0.892682926829268</v>
      </c>
      <c r="O208" s="23" t="n">
        <f aca="false">ABS(Rates_Data!AF208-Rates_Data!AI208)</f>
        <v>1.03497073170732</v>
      </c>
      <c r="P208" s="23" t="n">
        <f aca="false">ABS(Rates_Data!AF208-Rates_Data!AJ208)</f>
        <v>0.117541463414634</v>
      </c>
      <c r="Q208" s="23" t="n">
        <f aca="false">ABS(Rates_Data!AG208-Rates_Data!AH208)</f>
        <v>0.52729756097561</v>
      </c>
      <c r="R208" s="23" t="n">
        <f aca="false">ABS(Rates_Data!AG208-Rates_Data!AI208)</f>
        <v>0.669585365853658</v>
      </c>
      <c r="S208" s="23" t="n">
        <f aca="false">ABS(Rates_Data!AG208-Rates_Data!AJ208)</f>
        <v>0.247843902439025</v>
      </c>
      <c r="T208" s="23" t="n">
        <f aca="false">ABS(Rates_Data!AH208-Rates_Data!AI208)</f>
        <v>0.142287804878049</v>
      </c>
      <c r="U208" s="23" t="n">
        <f aca="false">ABS(Rates_Data!AH208-Rates_Data!AJ208)</f>
        <v>0.775141463414634</v>
      </c>
      <c r="V208" s="23" t="n">
        <f aca="false">ABS(Rates_Data!AI208-Rates_Data!AJ208)</f>
        <v>0.917429268292683</v>
      </c>
      <c r="W208" s="26" t="n">
        <f aca="false">IF(ROW()&lt;4+MinObs-1,"",IFERROR((B208-AVERAGE(B$4:B208))/STDEV(B$4:B208),""))</f>
        <v>-1.09429196737757</v>
      </c>
      <c r="X208" s="26" t="n">
        <f aca="false">IF(ROW()&lt;4+MinObs-1,"",IFERROR((C208-AVERAGE(C$4:C208))/STDEV(C$4:C208),""))</f>
        <v>-0.205646123533409</v>
      </c>
      <c r="Y208" s="26" t="n">
        <f aca="false">IF(ROW()&lt;4+MinObs-1,"",IFERROR((D208-AVERAGE(D$4:D208))/STDEV(D$4:D208),""))</f>
        <v>-1.08274875532534</v>
      </c>
      <c r="Z208" s="26" t="n">
        <f aca="false">IF(ROW()&lt;4+MinObs-1,"",IFERROR((E208-AVERAGE(E$4:E208))/STDEV(E$4:E208),""))</f>
        <v>-0.242283549610434</v>
      </c>
      <c r="AA208" s="26" t="n">
        <f aca="false">IF(ROW()&lt;4+MinObs-1,"",IFERROR((F208-AVERAGE(F$4:F208))/STDEV(F$4:F208),""))</f>
        <v>0.425808784198032</v>
      </c>
      <c r="AB208" s="26" t="n">
        <f aca="false">IF(ROW()&lt;4+MinObs-1,"",IFERROR((G208-AVERAGE(G$4:G208))/STDEV(G$4:G208),""))</f>
        <v>-0.672213257973258</v>
      </c>
      <c r="AC208" s="26" t="n">
        <f aca="false">IF(ROW()&lt;4+MinObs-1,"",IFERROR((H208-AVERAGE(H$4:H208))/STDEV(H$4:H208),""))</f>
        <v>0.127250408966712</v>
      </c>
      <c r="AD208" s="26" t="n">
        <f aca="false">IF(ROW()&lt;4+MinObs-1,"",IFERROR((I208-AVERAGE(I$4:I208))/STDEV(I$4:I208),""))</f>
        <v>-0.999725501266437</v>
      </c>
      <c r="AE208" s="26" t="n">
        <f aca="false">IF(ROW()&lt;4+MinObs-1,"",IFERROR((J208-AVERAGE(J$4:J208))/STDEV(J$4:J208),""))</f>
        <v>-0.186654962579684</v>
      </c>
      <c r="AF208" s="26" t="n">
        <f aca="false">IF(ROW()&lt;4+MinObs-1,"",IFERROR((K208-AVERAGE(K$4:K208))/STDEV(K$4:K208),""))</f>
        <v>0.482196797206999</v>
      </c>
      <c r="AG208" s="26" t="n">
        <f aca="false">IF(ROW()&lt;4+MinObs-1,"",IFERROR((L208-AVERAGE(L$4:L208))/STDEV(L$4:L208),""))</f>
        <v>-0.581877536932088</v>
      </c>
      <c r="AH208" s="26" t="n">
        <f aca="false">IF(ROW()&lt;4+MinObs-1,"",IFERROR((M208-AVERAGE(M$4:M208))/STDEV(M$4:M208),""))</f>
        <v>-0.167988354037997</v>
      </c>
      <c r="AI208" s="26" t="n">
        <f aca="false">IF(ROW()&lt;4+MinObs-1,"",IFERROR((N208-AVERAGE(N$4:N208))/STDEV(N$4:N208),""))</f>
        <v>1.05923449687768</v>
      </c>
      <c r="AJ208" s="26" t="n">
        <f aca="false">IF(ROW()&lt;4+MinObs-1,"",IFERROR((O208-AVERAGE(O$4:O208))/STDEV(O$4:O208),""))</f>
        <v>1.61097261661686</v>
      </c>
      <c r="AK208" s="26" t="n">
        <f aca="false">IF(ROW()&lt;4+MinObs-1,"",IFERROR((P208-AVERAGE(P$4:P208))/STDEV(P$4:P208),""))</f>
        <v>-1.04921157396497</v>
      </c>
      <c r="AL208" s="26" t="n">
        <f aca="false">IF(ROW()&lt;4+MinObs-1,"",IFERROR((Q208-AVERAGE(Q$4:Q208))/STDEV(Q$4:Q208),""))</f>
        <v>0.229749015003911</v>
      </c>
      <c r="AM208" s="26" t="n">
        <f aca="false">IF(ROW()&lt;4+MinObs-1,"",IFERROR((R208-AVERAGE(R$4:R208))/STDEV(R$4:R208),""))</f>
        <v>0.508544129522848</v>
      </c>
      <c r="AN208" s="26" t="n">
        <f aca="false">IF(ROW()&lt;4+MinObs-1,"",IFERROR((S208-AVERAGE(S$4:S208))/STDEV(S$4:S208),""))</f>
        <v>-1.02397779419456</v>
      </c>
      <c r="AO208" s="26" t="n">
        <f aca="false">IF(ROW()&lt;4+MinObs-1,"",IFERROR((T208-AVERAGE(T$4:T208))/STDEV(T$4:T208),""))</f>
        <v>-1.18709791011966</v>
      </c>
      <c r="AP208" s="26" t="n">
        <f aca="false">IF(ROW()&lt;4+MinObs-1,"",IFERROR((U208-AVERAGE(U$4:U208))/STDEV(U$4:U208),""))</f>
        <v>-0.132440360611309</v>
      </c>
      <c r="AQ208" s="26" t="n">
        <f aca="false">IF(ROW()&lt;4+MinObs-1,"",IFERROR((V208-AVERAGE(V$4:V208))/STDEV(V$4:V208),""))</f>
        <v>0.523962290597632</v>
      </c>
      <c r="AR208" s="26" t="n">
        <f aca="false">IF(W208="",0,IF(W208&gt;=z4,w4,IF(W208&gt;=z3,w3,IF(W208&gt;=zEntry,w2,IF(AND(W208&gt;=ExitZ,AR207&gt;0),w2,0)))))</f>
        <v>0</v>
      </c>
      <c r="AS208" s="26" t="n">
        <f aca="false">IF(X208="",0,IF(X208&gt;=z4,w4,IF(X208&gt;=z3,w3,IF(X208&gt;=zEntry,w2,IF(AND(X208&gt;=ExitZ,AS207&gt;0),w2,0)))))</f>
        <v>0</v>
      </c>
      <c r="AT208" s="26" t="n">
        <f aca="false">IF(Y208="",0,IF(Y208&gt;=z4,w4,IF(Y208&gt;=z3,w3,IF(Y208&gt;=zEntry,w2,IF(AND(Y208&gt;=ExitZ,AT207&gt;0),w2,0)))))</f>
        <v>0</v>
      </c>
      <c r="AU208" s="26" t="n">
        <f aca="false">IF(Z208="",0,IF(Z208&gt;=z4,w4,IF(Z208&gt;=z3,w3,IF(Z208&gt;=zEntry,w2,IF(AND(Z208&gt;=ExitZ,AU207&gt;0),w2,0)))))</f>
        <v>0</v>
      </c>
      <c r="AV208" s="26" t="n">
        <f aca="false">IF(AA208="",0,IF(AA208&gt;=z4,w4,IF(AA208&gt;=z3,w3,IF(AA208&gt;=zEntry,w2,IF(AND(AA208&gt;=ExitZ,AV207&gt;0),w2,0)))))</f>
        <v>0</v>
      </c>
      <c r="AW208" s="26" t="n">
        <f aca="false">IF(AB208="",0,IF(AB208&gt;=z4,w4,IF(AB208&gt;=z3,w3,IF(AB208&gt;=zEntry,w2,IF(AND(AB208&gt;=ExitZ,AW207&gt;0),w2,0)))))</f>
        <v>0</v>
      </c>
      <c r="AX208" s="26" t="n">
        <f aca="false">IF(AC208="",0,IF(AC208&gt;=z4,w4,IF(AC208&gt;=z3,w3,IF(AC208&gt;=zEntry,w2,IF(AND(AC208&gt;=ExitZ,AX207&gt;0),w2,0)))))</f>
        <v>0</v>
      </c>
      <c r="AY208" s="26" t="n">
        <f aca="false">IF(AD208="",0,IF(AD208&gt;=z4,w4,IF(AD208&gt;=z3,w3,IF(AD208&gt;=zEntry,w2,IF(AND(AD208&gt;=ExitZ,AY207&gt;0),w2,0)))))</f>
        <v>0</v>
      </c>
      <c r="AZ208" s="26" t="n">
        <f aca="false">IF(AE208="",0,IF(AE208&gt;=z4,w4,IF(AE208&gt;=z3,w3,IF(AE208&gt;=zEntry,w2,IF(AND(AE208&gt;=ExitZ,AZ207&gt;0),w2,0)))))</f>
        <v>0</v>
      </c>
      <c r="BA208" s="26" t="n">
        <f aca="false">IF(AF208="",0,IF(AF208&gt;=z4,w4,IF(AF208&gt;=z3,w3,IF(AF208&gt;=zEntry,w2,IF(AND(AF208&gt;=ExitZ,BA207&gt;0),w2,0)))))</f>
        <v>0</v>
      </c>
      <c r="BB208" s="26" t="n">
        <f aca="false">IF(AG208="",0,IF(AG208&gt;=z4,w4,IF(AG208&gt;=z3,w3,IF(AG208&gt;=zEntry,w2,IF(AND(AG208&gt;=ExitZ,BB207&gt;0),w2,0)))))</f>
        <v>0</v>
      </c>
      <c r="BC208" s="26" t="n">
        <f aca="false">IF(AH208="",0,IF(AH208&gt;=z4,w4,IF(AH208&gt;=z3,w3,IF(AH208&gt;=zEntry,w2,IF(AND(AH208&gt;=ExitZ,BC207&gt;0),w2,0)))))</f>
        <v>0</v>
      </c>
      <c r="BD208" s="26" t="n">
        <f aca="false">IF(AI208="",0,IF(AI208&gt;=z4,w4,IF(AI208&gt;=z3,w3,IF(AI208&gt;=zEntry,w2,IF(AND(AI208&gt;=ExitZ,BD207&gt;0),w2,0)))))</f>
        <v>0</v>
      </c>
      <c r="BE208" s="26" t="n">
        <f aca="false">IF(AJ208="",0,IF(AJ208&gt;=z4,w4,IF(AJ208&gt;=z3,w3,IF(AJ208&gt;=zEntry,w2,IF(AND(AJ208&gt;=ExitZ,BE207&gt;0),w2,0)))))</f>
        <v>0</v>
      </c>
      <c r="BF208" s="26" t="n">
        <f aca="false">IF(AK208="",0,IF(AK208&gt;=z4,w4,IF(AK208&gt;=z3,w3,IF(AK208&gt;=zEntry,w2,IF(AND(AK208&gt;=ExitZ,BF207&gt;0),w2,0)))))</f>
        <v>0</v>
      </c>
      <c r="BG208" s="26" t="n">
        <f aca="false">IF(AL208="",0,IF(AL208&gt;=z4,w4,IF(AL208&gt;=z3,w3,IF(AL208&gt;=zEntry,w2,IF(AND(AL208&gt;=ExitZ,BG207&gt;0),w2,0)))))</f>
        <v>0</v>
      </c>
      <c r="BH208" s="26" t="n">
        <f aca="false">IF(AM208="",0,IF(AM208&gt;=z4,w4,IF(AM208&gt;=z3,w3,IF(AM208&gt;=zEntry,w2,IF(AND(AM208&gt;=ExitZ,BH207&gt;0),w2,0)))))</f>
        <v>0</v>
      </c>
      <c r="BI208" s="26" t="n">
        <f aca="false">IF(AN208="",0,IF(AN208&gt;=z4,w4,IF(AN208&gt;=z3,w3,IF(AN208&gt;=zEntry,w2,IF(AND(AN208&gt;=ExitZ,BI207&gt;0),w2,0)))))</f>
        <v>0</v>
      </c>
      <c r="BJ208" s="26" t="n">
        <f aca="false">IF(AO208="",0,IF(AO208&gt;=z4,w4,IF(AO208&gt;=z3,w3,IF(AO208&gt;=zEntry,w2,IF(AND(AO208&gt;=ExitZ,BJ207&gt;0),w2,0)))))</f>
        <v>0</v>
      </c>
      <c r="BK208" s="26" t="n">
        <f aca="false">IF(AP208="",0,IF(AP208&gt;=z4,w4,IF(AP208&gt;=z3,w3,IF(AP208&gt;=zEntry,w2,IF(AND(AP208&gt;=ExitZ,BK207&gt;0),w2,0)))))</f>
        <v>0</v>
      </c>
      <c r="BL208" s="26" t="n">
        <f aca="false">IF(AQ208="",0,IF(AQ208&gt;=z4,w4,IF(AQ208&gt;=z3,w3,IF(AQ208&gt;=zEntry,w2,IF(AND(AQ208&gt;=ExitZ,BL207&gt;0),w2,0)))))</f>
        <v>0</v>
      </c>
      <c r="BM208" s="23" t="n">
        <f aca="false">IF(Rates_Data!AD207&gt;=Rates_Data!AE207,Rates_Data!AK208-Rates_Data!AL208,Rates_Data!AL208-Rates_Data!AK208)</f>
        <v>-0.000589000000000003</v>
      </c>
      <c r="BN208" s="23" t="n">
        <f aca="false">IF(Rates_Data!AD207&gt;=Rates_Data!AF207,Rates_Data!AK208-Rates_Data!AM208,Rates_Data!AM208-Rates_Data!AK208)</f>
        <v>3.80000000000043E-005</v>
      </c>
      <c r="BO208" s="23" t="n">
        <f aca="false">IF(Rates_Data!AD207&gt;=Rates_Data!AG207,Rates_Data!AK208-Rates_Data!AN208,Rates_Data!AN208-Rates_Data!AK208)</f>
        <v>0.002945</v>
      </c>
      <c r="BP208" s="23" t="n">
        <f aca="false">IF(Rates_Data!AD207&gt;=Rates_Data!AH207,Rates_Data!AK208-Rates_Data!AO208,Rates_Data!AO208-Rates_Data!AK208)</f>
        <v>-0.001216</v>
      </c>
      <c r="BQ208" s="23" t="n">
        <f aca="false">IF(Rates_Data!AD207&gt;=Rates_Data!AI207,Rates_Data!AK208-Rates_Data!AP208,Rates_Data!AP208-Rates_Data!AK208)</f>
        <v>0.00437</v>
      </c>
      <c r="BR208" s="23" t="n">
        <f aca="false">IF(Rates_Data!AD207&gt;=Rates_Data!AJ207,Rates_Data!AK208-Rates_Data!AQ208,Rates_Data!AQ208-Rates_Data!AK208)</f>
        <v>0.001938</v>
      </c>
      <c r="BS208" s="23" t="n">
        <f aca="false">IF(Rates_Data!AE207&gt;=Rates_Data!AF207,Rates_Data!AL208-Rates_Data!AM208,Rates_Data!AM208-Rates_Data!AL208)</f>
        <v>0.000627000000000007</v>
      </c>
      <c r="BT208" s="23" t="n">
        <f aca="false">IF(Rates_Data!AE207&gt;=Rates_Data!AG207,Rates_Data!AL208-Rates_Data!AN208,Rates_Data!AN208-Rates_Data!AL208)</f>
        <v>0.00235599999999999</v>
      </c>
      <c r="BU208" s="23" t="n">
        <f aca="false">IF(Rates_Data!AE207&gt;=Rates_Data!AH207,Rates_Data!AL208-Rates_Data!AO208,Rates_Data!AO208-Rates_Data!AL208)</f>
        <v>-0.001805</v>
      </c>
      <c r="BV208" s="23" t="n">
        <f aca="false">IF(Rates_Data!AE207&gt;=Rates_Data!AI207,Rates_Data!AL208-Rates_Data!AP208,Rates_Data!AP208-Rates_Data!AL208)</f>
        <v>0.003781</v>
      </c>
      <c r="BW208" s="23" t="n">
        <f aca="false">IF(Rates_Data!AE207&gt;=Rates_Data!AJ207,Rates_Data!AL208-Rates_Data!AQ208,Rates_Data!AQ208-Rates_Data!AL208)</f>
        <v>0.002527</v>
      </c>
      <c r="BX208" s="23" t="n">
        <f aca="false">IF(Rates_Data!AF207&gt;=Rates_Data!AG207,Rates_Data!AM208-Rates_Data!AN208,Rates_Data!AN208-Rates_Data!AM208)</f>
        <v>0.002983</v>
      </c>
      <c r="BY208" s="23" t="n">
        <f aca="false">IF(Rates_Data!AF207&gt;=Rates_Data!AH207,Rates_Data!AM208-Rates_Data!AO208,Rates_Data!AO208-Rates_Data!AM208)</f>
        <v>-0.001178</v>
      </c>
      <c r="BZ208" s="23" t="n">
        <f aca="false">IF(Rates_Data!AF207&gt;=Rates_Data!AI207,Rates_Data!AM208-Rates_Data!AP208,Rates_Data!AP208-Rates_Data!AM208)</f>
        <v>0.004408</v>
      </c>
      <c r="CA208" s="23" t="n">
        <f aca="false">IF(Rates_Data!AF207&gt;=Rates_Data!AJ207,Rates_Data!AM208-Rates_Data!AQ208,Rates_Data!AQ208-Rates_Data!AM208)</f>
        <v>0.00189999999999999</v>
      </c>
      <c r="CB208" s="23" t="n">
        <f aca="false">IF(Rates_Data!AG207&gt;=Rates_Data!AH207,Rates_Data!AN208-Rates_Data!AO208,Rates_Data!AO208-Rates_Data!AN208)</f>
        <v>-0.004161</v>
      </c>
      <c r="CC208" s="23" t="n">
        <f aca="false">IF(Rates_Data!AG207&gt;=Rates_Data!AI207,Rates_Data!AN208-Rates_Data!AP208,Rates_Data!AP208-Rates_Data!AN208)</f>
        <v>0.001425</v>
      </c>
      <c r="CD208" s="23" t="n">
        <f aca="false">IF(Rates_Data!AG207&gt;=Rates_Data!AJ207,Rates_Data!AN208-Rates_Data!AQ208,Rates_Data!AQ208-Rates_Data!AN208)</f>
        <v>0.00488299999999999</v>
      </c>
      <c r="CE208" s="23" t="n">
        <f aca="false">IF(Rates_Data!AH207&gt;=Rates_Data!AI207,Rates_Data!AO208-Rates_Data!AP208,Rates_Data!AP208-Rates_Data!AO208)</f>
        <v>0.005586</v>
      </c>
      <c r="CF208" s="23" t="n">
        <f aca="false">IF(Rates_Data!AH207&gt;=Rates_Data!AJ207,Rates_Data!AO208-Rates_Data!AQ208,Rates_Data!AQ208-Rates_Data!AO208)</f>
        <v>0.000721999999999996</v>
      </c>
      <c r="CG208" s="23" t="n">
        <f aca="false">IF(Rates_Data!AI207&gt;=Rates_Data!AJ207,Rates_Data!AP208-Rates_Data!AQ208,Rates_Data!AQ208-Rates_Data!AP208)</f>
        <v>0.006308</v>
      </c>
      <c r="CH208" s="27" t="n">
        <f aca="false">IF(ROW()&lt;4+VolLB,"",STDEV(INDEX($BM:$BM,ROW()-VolLB+1):INDEX($BM:$BM,ROW()))*SQRT(12))</f>
        <v>0.0218412652561722</v>
      </c>
      <c r="CI208" s="27" t="n">
        <f aca="false">IF(ROW()&lt;4+VolLB,"",STDEV(INDEX($BN:$BN,ROW()-VolLB+1):INDEX($BN:$BN,ROW()))*SQRT(12))</f>
        <v>0.0202355649373407</v>
      </c>
      <c r="CJ208" s="27" t="n">
        <f aca="false">IF(ROW()&lt;4+VolLB,"",STDEV(INDEX($BO:$BO,ROW()-VolLB+1):INDEX($BO:$BO,ROW()))*SQRT(12))</f>
        <v>0.0186822521269073</v>
      </c>
      <c r="CK208" s="27" t="n">
        <f aca="false">IF(ROW()&lt;4+VolLB,"",STDEV(INDEX($BP:$BP,ROW()-VolLB+1):INDEX($BP:$BP,ROW()))*SQRT(12))</f>
        <v>0.0180567336011488</v>
      </c>
      <c r="CL208" s="27" t="n">
        <f aca="false">IF(ROW()&lt;4+VolLB,"",STDEV(INDEX($BQ:$BQ,ROW()-VolLB+1):INDEX($BQ:$BQ,ROW()))*SQRT(12))</f>
        <v>0.0227758236304995</v>
      </c>
      <c r="CM208" s="27" t="n">
        <f aca="false">IF(ROW()&lt;4+VolLB,"",STDEV(INDEX($BR:$BR,ROW()-VolLB+1):INDEX($BR:$BR,ROW()))*SQRT(12))</f>
        <v>0.0165598189117658</v>
      </c>
      <c r="CN208" s="27" t="n">
        <f aca="false">IF(ROW()&lt;4+VolLB,"",STDEV(INDEX($BS:$BS,ROW()-VolLB+1):INDEX($BS:$BS,ROW()))*SQRT(12))</f>
        <v>0.0229626440629537</v>
      </c>
      <c r="CO208" s="27" t="n">
        <f aca="false">IF(ROW()&lt;4+VolLB,"",STDEV(INDEX($BT:$BT,ROW()-VolLB+1):INDEX($BT:$BT,ROW()))*SQRT(12))</f>
        <v>0.0215427418927383</v>
      </c>
      <c r="CP208" s="27" t="n">
        <f aca="false">IF(ROW()&lt;4+VolLB,"",STDEV(INDEX($BU:$BU,ROW()-VolLB+1):INDEX($BU:$BU,ROW()))*SQRT(12))</f>
        <v>0.0206851251093745</v>
      </c>
      <c r="CQ208" s="27" t="n">
        <f aca="false">IF(ROW()&lt;4+VolLB,"",STDEV(INDEX($BV:$BV,ROW()-VolLB+1):INDEX($BV:$BV,ROW()))*SQRT(12))</f>
        <v>0.0191180769295898</v>
      </c>
      <c r="CR208" s="27" t="n">
        <f aca="false">IF(ROW()&lt;4+VolLB,"",STDEV(INDEX($BW:$BW,ROW()-VolLB+1):INDEX($BW:$BW,ROW()))*SQRT(12))</f>
        <v>0.0213693933599302</v>
      </c>
      <c r="CS208" s="27" t="n">
        <f aca="false">IF(ROW()&lt;4+VolLB,"",STDEV(INDEX($BX:$BX,ROW()-VolLB+1):INDEX($BX:$BX,ROW()))*SQRT(12))</f>
        <v>0.0182955134242563</v>
      </c>
      <c r="CT208" s="27" t="n">
        <f aca="false">IF(ROW()&lt;4+VolLB,"",STDEV(INDEX($BY:$BY,ROW()-VolLB+1):INDEX($BY:$BY,ROW()))*SQRT(12))</f>
        <v>0.0201721881550293</v>
      </c>
      <c r="CU208" s="27" t="n">
        <f aca="false">IF(ROW()&lt;4+VolLB,"",STDEV(INDEX($BZ:$BZ,ROW()-VolLB+1):INDEX($BZ:$BZ,ROW()))*SQRT(12))</f>
        <v>0.0194274543194247</v>
      </c>
      <c r="CV208" s="27" t="n">
        <f aca="false">IF(ROW()&lt;4+VolLB,"",STDEV(INDEX($CA:$CA,ROW()-VolLB+1):INDEX($CA:$CA,ROW()))*SQRT(12))</f>
        <v>0.0237366610770284</v>
      </c>
      <c r="CW208" s="27" t="n">
        <f aca="false">IF(ROW()&lt;4+VolLB,"",STDEV(INDEX($CB:$CB,ROW()-VolLB+1):INDEX($CB:$CB,ROW()))*SQRT(12))</f>
        <v>0.0161617912361812</v>
      </c>
      <c r="CX208" s="27" t="n">
        <f aca="false">IF(ROW()&lt;4+VolLB,"",STDEV(INDEX($CC:$CC,ROW()-VolLB+1):INDEX($CC:$CC,ROW()))*SQRT(12))</f>
        <v>0.0198611699504334</v>
      </c>
      <c r="CY208" s="27" t="n">
        <f aca="false">IF(ROW()&lt;4+VolLB,"",STDEV(INDEX($CD:$CD,ROW()-VolLB+1):INDEX($CD:$CD,ROW()))*SQRT(12))</f>
        <v>0.0189497332447615</v>
      </c>
      <c r="CZ208" s="27" t="n">
        <f aca="false">IF(ROW()&lt;4+VolLB,"",STDEV(INDEX($CE:$CE,ROW()-VolLB+1):INDEX($CE:$CE,ROW()))*SQRT(12))</f>
        <v>0.0215448963058208</v>
      </c>
      <c r="DA208" s="27" t="n">
        <f aca="false">IF(ROW()&lt;4+VolLB,"",STDEV(INDEX($CF:$CF,ROW()-VolLB+1):INDEX($CF:$CF,ROW()))*SQRT(12))</f>
        <v>0.0178564247738667</v>
      </c>
      <c r="DB208" s="27" t="n">
        <f aca="false">IF(ROW()&lt;4+VolLB,"",STDEV(INDEX($CG:$CG,ROW()-VolLB+1):INDEX($CG:$CG,ROW()))*SQRT(12))</f>
        <v>0.0227935472297378</v>
      </c>
      <c r="DC208" s="26" t="n">
        <f aca="false">IF(OR(AR208=0,CH208="",CH208=0),0,AR208*MIN(MaxScal,TgtVol/CH208))</f>
        <v>0</v>
      </c>
      <c r="DD208" s="26" t="n">
        <f aca="false">IF(OR(AS208=0,CI208="",CI208=0),0,AS208*MIN(MaxScal,TgtVol/CI208))</f>
        <v>0</v>
      </c>
      <c r="DE208" s="26" t="n">
        <f aca="false">IF(OR(AT208=0,CJ208="",CJ208=0),0,AT208*MIN(MaxScal,TgtVol/CJ208))</f>
        <v>0</v>
      </c>
      <c r="DF208" s="26" t="n">
        <f aca="false">IF(OR(AU208=0,CK208="",CK208=0),0,AU208*MIN(MaxScal,TgtVol/CK208))</f>
        <v>0</v>
      </c>
      <c r="DG208" s="26" t="n">
        <f aca="false">IF(OR(AV208=0,CL208="",CL208=0),0,AV208*MIN(MaxScal,TgtVol/CL208))</f>
        <v>0</v>
      </c>
      <c r="DH208" s="26" t="n">
        <f aca="false">IF(OR(AW208=0,CM208="",CM208=0),0,AW208*MIN(MaxScal,TgtVol/CM208))</f>
        <v>0</v>
      </c>
      <c r="DI208" s="26" t="n">
        <f aca="false">IF(OR(AX208=0,CN208="",CN208=0),0,AX208*MIN(MaxScal,TgtVol/CN208))</f>
        <v>0</v>
      </c>
      <c r="DJ208" s="26" t="n">
        <f aca="false">IF(OR(AY208=0,CO208="",CO208=0),0,AY208*MIN(MaxScal,TgtVol/CO208))</f>
        <v>0</v>
      </c>
      <c r="DK208" s="26" t="n">
        <f aca="false">IF(OR(AZ208=0,CP208="",CP208=0),0,AZ208*MIN(MaxScal,TgtVol/CP208))</f>
        <v>0</v>
      </c>
      <c r="DL208" s="26" t="n">
        <f aca="false">IF(OR(BA208=0,CQ208="",CQ208=0),0,BA208*MIN(MaxScal,TgtVol/CQ208))</f>
        <v>0</v>
      </c>
      <c r="DM208" s="26" t="n">
        <f aca="false">IF(OR(BB208=0,CR208="",CR208=0),0,BB208*MIN(MaxScal,TgtVol/CR208))</f>
        <v>0</v>
      </c>
      <c r="DN208" s="26" t="n">
        <f aca="false">IF(OR(BC208=0,CS208="",CS208=0),0,BC208*MIN(MaxScal,TgtVol/CS208))</f>
        <v>0</v>
      </c>
      <c r="DO208" s="26" t="n">
        <f aca="false">IF(OR(BD208=0,CT208="",CT208=0),0,BD208*MIN(MaxScal,TgtVol/CT208))</f>
        <v>0</v>
      </c>
      <c r="DP208" s="26" t="n">
        <f aca="false">IF(OR(BE208=0,CU208="",CU208=0),0,BE208*MIN(MaxScal,TgtVol/CU208))</f>
        <v>0</v>
      </c>
      <c r="DQ208" s="26" t="n">
        <f aca="false">IF(OR(BF208=0,CV208="",CV208=0),0,BF208*MIN(MaxScal,TgtVol/CV208))</f>
        <v>0</v>
      </c>
      <c r="DR208" s="26" t="n">
        <f aca="false">IF(OR(BG208=0,CW208="",CW208=0),0,BG208*MIN(MaxScal,TgtVol/CW208))</f>
        <v>0</v>
      </c>
      <c r="DS208" s="26" t="n">
        <f aca="false">IF(OR(BH208=0,CX208="",CX208=0),0,BH208*MIN(MaxScal,TgtVol/CX208))</f>
        <v>0</v>
      </c>
      <c r="DT208" s="26" t="n">
        <f aca="false">IF(OR(BI208=0,CY208="",CY208=0),0,BI208*MIN(MaxScal,TgtVol/CY208))</f>
        <v>0</v>
      </c>
      <c r="DU208" s="26" t="n">
        <f aca="false">IF(OR(BJ208=0,CZ208="",CZ208=0),0,BJ208*MIN(MaxScal,TgtVol/CZ208))</f>
        <v>0</v>
      </c>
      <c r="DV208" s="26" t="n">
        <f aca="false">IF(OR(BK208=0,DA208="",DA208=0),0,BK208*MIN(MaxScal,TgtVol/DA208))</f>
        <v>0</v>
      </c>
      <c r="DW208" s="26" t="n">
        <f aca="false">IF(OR(BL208=0,DB208="",DB208=0),0,BL208*MIN(MaxScal,TgtVol/DB208))</f>
        <v>0</v>
      </c>
      <c r="DX208" s="28" t="n">
        <f aca="false">IFERROR(DC207*BM208,"")</f>
        <v>-0</v>
      </c>
      <c r="DY208" s="28" t="n">
        <f aca="false">IFERROR(DD207*BN208,"")</f>
        <v>0</v>
      </c>
      <c r="DZ208" s="28" t="n">
        <f aca="false">IFERROR(DE207*BO208,"")</f>
        <v>0</v>
      </c>
      <c r="EA208" s="28" t="n">
        <f aca="false">IFERROR(DF207*BP208,"")</f>
        <v>-0</v>
      </c>
      <c r="EB208" s="28" t="n">
        <f aca="false">IFERROR(DG207*BQ208,"")</f>
        <v>0</v>
      </c>
      <c r="EC208" s="28" t="n">
        <f aca="false">IFERROR(DH207*BR208,"")</f>
        <v>0</v>
      </c>
      <c r="ED208" s="28" t="n">
        <f aca="false">IFERROR(DI207*BS208,"")</f>
        <v>0</v>
      </c>
      <c r="EE208" s="28" t="n">
        <f aca="false">IFERROR(DJ207*BT208,"")</f>
        <v>0</v>
      </c>
      <c r="EF208" s="28" t="n">
        <f aca="false">IFERROR(DK207*BU208,"")</f>
        <v>-0</v>
      </c>
      <c r="EG208" s="28" t="n">
        <f aca="false">IFERROR(DL207*BV208,"")</f>
        <v>0</v>
      </c>
      <c r="EH208" s="28" t="n">
        <f aca="false">IFERROR(DM207*BW208,"")</f>
        <v>0</v>
      </c>
      <c r="EI208" s="28" t="n">
        <f aca="false">IFERROR(DN207*BX208,"")</f>
        <v>0</v>
      </c>
      <c r="EJ208" s="28" t="n">
        <f aca="false">IFERROR(DO207*BY208,"")</f>
        <v>-0</v>
      </c>
      <c r="EK208" s="28" t="n">
        <f aca="false">IFERROR(DP207*BZ208,"")</f>
        <v>0.0045591716894497</v>
      </c>
      <c r="EL208" s="28" t="n">
        <f aca="false">IFERROR(DQ207*CA208,"")</f>
        <v>0</v>
      </c>
      <c r="EM208" s="28" t="n">
        <f aca="false">IFERROR(DR207*CB208,"")</f>
        <v>-0</v>
      </c>
      <c r="EN208" s="28" t="n">
        <f aca="false">IFERROR(DS207*CC208,"")</f>
        <v>0</v>
      </c>
      <c r="EO208" s="28" t="n">
        <f aca="false">IFERROR(DT207*CD208,"")</f>
        <v>0</v>
      </c>
      <c r="EP208" s="28" t="n">
        <f aca="false">IFERROR(DU207*CE208,"")</f>
        <v>0</v>
      </c>
      <c r="EQ208" s="28" t="n">
        <f aca="false">IFERROR(DV207*CF208,"")</f>
        <v>0</v>
      </c>
      <c r="ER208" s="28" t="n">
        <f aca="false">IFERROR(DW207*CG208,"")</f>
        <v>0</v>
      </c>
      <c r="ES208" s="28" t="n">
        <f aca="false">IF(ROW()=4,"",SUM(DX208:ER208))</f>
        <v>0.0045591716894497</v>
      </c>
      <c r="ET208" s="29" t="n">
        <f aca="false">COUNTIF(AR208:BL208,"&gt;0")</f>
        <v>0</v>
      </c>
    </row>
    <row r="209" customFormat="false" ht="15" hidden="false" customHeight="false" outlineLevel="0" collapsed="false">
      <c r="A209" s="19" t="n">
        <v>44255</v>
      </c>
      <c r="B209" s="23" t="n">
        <f aca="false">ABS(Rates_Data!AD209-Rates_Data!AE209)</f>
        <v>0.497601941747573</v>
      </c>
      <c r="C209" s="23" t="n">
        <f aca="false">ABS(Rates_Data!AD209-Rates_Data!AF209)</f>
        <v>0.247213592233009</v>
      </c>
      <c r="D209" s="23" t="n">
        <f aca="false">ABS(Rates_Data!AD209-Rates_Data!AG209)</f>
        <v>0.144101941747573</v>
      </c>
      <c r="E209" s="23" t="n">
        <f aca="false">ABS(Rates_Data!AD209-Rates_Data!AH209)</f>
        <v>0.941509708737864</v>
      </c>
      <c r="F209" s="23" t="n">
        <f aca="false">ABS(Rates_Data!AD209-Rates_Data!AI209)</f>
        <v>1.33288834951456</v>
      </c>
      <c r="G209" s="23" t="n">
        <f aca="false">ABS(Rates_Data!AD209-Rates_Data!AJ209)</f>
        <v>0.305470873786408</v>
      </c>
      <c r="H209" s="23" t="n">
        <f aca="false">ABS(Rates_Data!AE209-Rates_Data!AF209)</f>
        <v>0.250388349514563</v>
      </c>
      <c r="I209" s="23" t="n">
        <f aca="false">ABS(Rates_Data!AE209-Rates_Data!AG209)</f>
        <v>0.3535</v>
      </c>
      <c r="J209" s="23" t="n">
        <f aca="false">ABS(Rates_Data!AE209-Rates_Data!AH209)</f>
        <v>0.443907766990292</v>
      </c>
      <c r="K209" s="23" t="n">
        <f aca="false">ABS(Rates_Data!AE209-Rates_Data!AI209)</f>
        <v>0.83528640776699</v>
      </c>
      <c r="L209" s="23" t="n">
        <f aca="false">ABS(Rates_Data!AE209-Rates_Data!AJ209)</f>
        <v>0.192131067961165</v>
      </c>
      <c r="M209" s="23" t="n">
        <f aca="false">ABS(Rates_Data!AF209-Rates_Data!AG209)</f>
        <v>0.103111650485437</v>
      </c>
      <c r="N209" s="23" t="n">
        <f aca="false">ABS(Rates_Data!AF209-Rates_Data!AH209)</f>
        <v>0.694296116504855</v>
      </c>
      <c r="O209" s="23" t="n">
        <f aca="false">ABS(Rates_Data!AF209-Rates_Data!AI209)</f>
        <v>1.08567475728155</v>
      </c>
      <c r="P209" s="23" t="n">
        <f aca="false">ABS(Rates_Data!AF209-Rates_Data!AJ209)</f>
        <v>0.0582572815533984</v>
      </c>
      <c r="Q209" s="23" t="n">
        <f aca="false">ABS(Rates_Data!AG209-Rates_Data!AH209)</f>
        <v>0.797407766990292</v>
      </c>
      <c r="R209" s="23" t="n">
        <f aca="false">ABS(Rates_Data!AG209-Rates_Data!AI209)</f>
        <v>1.18878640776699</v>
      </c>
      <c r="S209" s="23" t="n">
        <f aca="false">ABS(Rates_Data!AG209-Rates_Data!AJ209)</f>
        <v>0.161368932038835</v>
      </c>
      <c r="T209" s="23" t="n">
        <f aca="false">ABS(Rates_Data!AH209-Rates_Data!AI209)</f>
        <v>0.391378640776699</v>
      </c>
      <c r="U209" s="23" t="n">
        <f aca="false">ABS(Rates_Data!AH209-Rates_Data!AJ209)</f>
        <v>0.636038834951457</v>
      </c>
      <c r="V209" s="23" t="n">
        <f aca="false">ABS(Rates_Data!AI209-Rates_Data!AJ209)</f>
        <v>1.02741747572816</v>
      </c>
      <c r="W209" s="26" t="n">
        <f aca="false">IF(ROW()&lt;4+MinObs-1,"",IFERROR((B209-AVERAGE(B$4:B209))/STDEV(B$4:B209),""))</f>
        <v>0.334709424963439</v>
      </c>
      <c r="X209" s="26" t="n">
        <f aca="false">IF(ROW()&lt;4+MinObs-1,"",IFERROR((C209-AVERAGE(C$4:C209))/STDEV(C$4:C209),""))</f>
        <v>-0.472650992269579</v>
      </c>
      <c r="Y209" s="26" t="n">
        <f aca="false">IF(ROW()&lt;4+MinObs-1,"",IFERROR((D209-AVERAGE(D$4:D209))/STDEV(D$4:D209),""))</f>
        <v>-0.815055956762893</v>
      </c>
      <c r="Z209" s="26" t="n">
        <f aca="false">IF(ROW()&lt;4+MinObs-1,"",IFERROR((E209-AVERAGE(E$4:E209))/STDEV(E$4:E209),""))</f>
        <v>0.64039838195607</v>
      </c>
      <c r="AA209" s="26" t="n">
        <f aca="false">IF(ROW()&lt;4+MinObs-1,"",IFERROR((F209-AVERAGE(F$4:F209))/STDEV(F$4:F209),""))</f>
        <v>2.03819193181244</v>
      </c>
      <c r="AB209" s="26" t="n">
        <f aca="false">IF(ROW()&lt;4+MinObs-1,"",IFERROR((G209-AVERAGE(G$4:G209))/STDEV(G$4:G209),""))</f>
        <v>-0.439268889779441</v>
      </c>
      <c r="AC209" s="26" t="n">
        <f aca="false">IF(ROW()&lt;4+MinObs-1,"",IFERROR((H209-AVERAGE(H$4:H209))/STDEV(H$4:H209),""))</f>
        <v>-0.449457058816137</v>
      </c>
      <c r="AD209" s="26" t="n">
        <f aca="false">IF(ROW()&lt;4+MinObs-1,"",IFERROR((I209-AVERAGE(I$4:I209))/STDEV(I$4:I209),""))</f>
        <v>-0.217057728934791</v>
      </c>
      <c r="AE209" s="26" t="n">
        <f aca="false">IF(ROW()&lt;4+MinObs-1,"",IFERROR((J209-AVERAGE(J$4:J209))/STDEV(J$4:J209),""))</f>
        <v>-0.278185878974165</v>
      </c>
      <c r="AF209" s="26" t="n">
        <f aca="false">IF(ROW()&lt;4+MinObs-1,"",IFERROR((K209-AVERAGE(K$4:K209))/STDEV(K$4:K209),""))</f>
        <v>1.06024663652784</v>
      </c>
      <c r="AG209" s="26" t="n">
        <f aca="false">IF(ROW()&lt;4+MinObs-1,"",IFERROR((L209-AVERAGE(L$4:L209))/STDEV(L$4:L209),""))</f>
        <v>-0.808989756363287</v>
      </c>
      <c r="AH209" s="26" t="n">
        <f aca="false">IF(ROW()&lt;4+MinObs-1,"",IFERROR((M209-AVERAGE(M$4:M209))/STDEV(M$4:M209),""))</f>
        <v>-0.824339607111594</v>
      </c>
      <c r="AI209" s="26" t="n">
        <f aca="false">IF(ROW()&lt;4+MinObs-1,"",IFERROR((N209-AVERAGE(N$4:N209))/STDEV(N$4:N209),""))</f>
        <v>0.522841214177681</v>
      </c>
      <c r="AJ209" s="26" t="n">
        <f aca="false">IF(ROW()&lt;4+MinObs-1,"",IFERROR((O209-AVERAGE(O$4:O209))/STDEV(O$4:O209),""))</f>
        <v>1.73878708058149</v>
      </c>
      <c r="AK209" s="26" t="n">
        <f aca="false">IF(ROW()&lt;4+MinObs-1,"",IFERROR((P209-AVERAGE(P$4:P209))/STDEV(P$4:P209),""))</f>
        <v>-1.17689326517046</v>
      </c>
      <c r="AL209" s="26" t="n">
        <f aca="false">IF(ROW()&lt;4+MinObs-1,"",IFERROR((Q209-AVERAGE(Q$4:Q209))/STDEV(Q$4:Q209),""))</f>
        <v>0.932135496678883</v>
      </c>
      <c r="AM209" s="26" t="n">
        <f aca="false">IF(ROW()&lt;4+MinObs-1,"",IFERROR((R209-AVERAGE(R$4:R209))/STDEV(R$4:R209),""))</f>
        <v>1.75097485475322</v>
      </c>
      <c r="AN209" s="26" t="n">
        <f aca="false">IF(ROW()&lt;4+MinObs-1,"",IFERROR((S209-AVERAGE(S$4:S209))/STDEV(S$4:S209),""))</f>
        <v>-1.18626907927805</v>
      </c>
      <c r="AO209" s="26" t="n">
        <f aca="false">IF(ROW()&lt;4+MinObs-1,"",IFERROR((T209-AVERAGE(T$4:T209))/STDEV(T$4:T209),""))</f>
        <v>-0.55486146788389</v>
      </c>
      <c r="AP209" s="26" t="n">
        <f aca="false">IF(ROW()&lt;4+MinObs-1,"",IFERROR((U209-AVERAGE(U$4:U209))/STDEV(U$4:U209),""))</f>
        <v>-0.428745667538169</v>
      </c>
      <c r="AQ209" s="26" t="n">
        <f aca="false">IF(ROW()&lt;4+MinObs-1,"",IFERROR((V209-AVERAGE(V$4:V209))/STDEV(V$4:V209),""))</f>
        <v>0.735272826734992</v>
      </c>
      <c r="AR209" s="26" t="n">
        <f aca="false">IF(W209="",0,IF(W209&gt;=z4,w4,IF(W209&gt;=z3,w3,IF(W209&gt;=zEntry,w2,IF(AND(W209&gt;=ExitZ,AR208&gt;0),w2,0)))))</f>
        <v>0</v>
      </c>
      <c r="AS209" s="26" t="n">
        <f aca="false">IF(X209="",0,IF(X209&gt;=z4,w4,IF(X209&gt;=z3,w3,IF(X209&gt;=zEntry,w2,IF(AND(X209&gt;=ExitZ,AS208&gt;0),w2,0)))))</f>
        <v>0</v>
      </c>
      <c r="AT209" s="26" t="n">
        <f aca="false">IF(Y209="",0,IF(Y209&gt;=z4,w4,IF(Y209&gt;=z3,w3,IF(Y209&gt;=zEntry,w2,IF(AND(Y209&gt;=ExitZ,AT208&gt;0),w2,0)))))</f>
        <v>0</v>
      </c>
      <c r="AU209" s="26" t="n">
        <f aca="false">IF(Z209="",0,IF(Z209&gt;=z4,w4,IF(Z209&gt;=z3,w3,IF(Z209&gt;=zEntry,w2,IF(AND(Z209&gt;=ExitZ,AU208&gt;0),w2,0)))))</f>
        <v>0</v>
      </c>
      <c r="AV209" s="26" t="n">
        <f aca="false">IF(AA209="",0,IF(AA209&gt;=z4,w4,IF(AA209&gt;=z3,w3,IF(AA209&gt;=zEntry,w2,IF(AND(AA209&gt;=ExitZ,AV208&gt;0),w2,0)))))</f>
        <v>1</v>
      </c>
      <c r="AW209" s="26" t="n">
        <f aca="false">IF(AB209="",0,IF(AB209&gt;=z4,w4,IF(AB209&gt;=z3,w3,IF(AB209&gt;=zEntry,w2,IF(AND(AB209&gt;=ExitZ,AW208&gt;0),w2,0)))))</f>
        <v>0</v>
      </c>
      <c r="AX209" s="26" t="n">
        <f aca="false">IF(AC209="",0,IF(AC209&gt;=z4,w4,IF(AC209&gt;=z3,w3,IF(AC209&gt;=zEntry,w2,IF(AND(AC209&gt;=ExitZ,AX208&gt;0),w2,0)))))</f>
        <v>0</v>
      </c>
      <c r="AY209" s="26" t="n">
        <f aca="false">IF(AD209="",0,IF(AD209&gt;=z4,w4,IF(AD209&gt;=z3,w3,IF(AD209&gt;=zEntry,w2,IF(AND(AD209&gt;=ExitZ,AY208&gt;0),w2,0)))))</f>
        <v>0</v>
      </c>
      <c r="AZ209" s="26" t="n">
        <f aca="false">IF(AE209="",0,IF(AE209&gt;=z4,w4,IF(AE209&gt;=z3,w3,IF(AE209&gt;=zEntry,w2,IF(AND(AE209&gt;=ExitZ,AZ208&gt;0),w2,0)))))</f>
        <v>0</v>
      </c>
      <c r="BA209" s="26" t="n">
        <f aca="false">IF(AF209="",0,IF(AF209&gt;=z4,w4,IF(AF209&gt;=z3,w3,IF(AF209&gt;=zEntry,w2,IF(AND(AF209&gt;=ExitZ,BA208&gt;0),w2,0)))))</f>
        <v>0</v>
      </c>
      <c r="BB209" s="26" t="n">
        <f aca="false">IF(AG209="",0,IF(AG209&gt;=z4,w4,IF(AG209&gt;=z3,w3,IF(AG209&gt;=zEntry,w2,IF(AND(AG209&gt;=ExitZ,BB208&gt;0),w2,0)))))</f>
        <v>0</v>
      </c>
      <c r="BC209" s="26" t="n">
        <f aca="false">IF(AH209="",0,IF(AH209&gt;=z4,w4,IF(AH209&gt;=z3,w3,IF(AH209&gt;=zEntry,w2,IF(AND(AH209&gt;=ExitZ,BC208&gt;0),w2,0)))))</f>
        <v>0</v>
      </c>
      <c r="BD209" s="26" t="n">
        <f aca="false">IF(AI209="",0,IF(AI209&gt;=z4,w4,IF(AI209&gt;=z3,w3,IF(AI209&gt;=zEntry,w2,IF(AND(AI209&gt;=ExitZ,BD208&gt;0),w2,0)))))</f>
        <v>0</v>
      </c>
      <c r="BE209" s="26" t="n">
        <f aca="false">IF(AJ209="",0,IF(AJ209&gt;=z4,w4,IF(AJ209&gt;=z3,w3,IF(AJ209&gt;=zEntry,w2,IF(AND(AJ209&gt;=ExitZ,BE208&gt;0),w2,0)))))</f>
        <v>0</v>
      </c>
      <c r="BF209" s="26" t="n">
        <f aca="false">IF(AK209="",0,IF(AK209&gt;=z4,w4,IF(AK209&gt;=z3,w3,IF(AK209&gt;=zEntry,w2,IF(AND(AK209&gt;=ExitZ,BF208&gt;0),w2,0)))))</f>
        <v>0</v>
      </c>
      <c r="BG209" s="26" t="n">
        <f aca="false">IF(AL209="",0,IF(AL209&gt;=z4,w4,IF(AL209&gt;=z3,w3,IF(AL209&gt;=zEntry,w2,IF(AND(AL209&gt;=ExitZ,BG208&gt;0),w2,0)))))</f>
        <v>0</v>
      </c>
      <c r="BH209" s="26" t="n">
        <f aca="false">IF(AM209="",0,IF(AM209&gt;=z4,w4,IF(AM209&gt;=z3,w3,IF(AM209&gt;=zEntry,w2,IF(AND(AM209&gt;=ExitZ,BH208&gt;0),w2,0)))))</f>
        <v>0</v>
      </c>
      <c r="BI209" s="26" t="n">
        <f aca="false">IF(AN209="",0,IF(AN209&gt;=z4,w4,IF(AN209&gt;=z3,w3,IF(AN209&gt;=zEntry,w2,IF(AND(AN209&gt;=ExitZ,BI208&gt;0),w2,0)))))</f>
        <v>0</v>
      </c>
      <c r="BJ209" s="26" t="n">
        <f aca="false">IF(AO209="",0,IF(AO209&gt;=z4,w4,IF(AO209&gt;=z3,w3,IF(AO209&gt;=zEntry,w2,IF(AND(AO209&gt;=ExitZ,BJ208&gt;0),w2,0)))))</f>
        <v>0</v>
      </c>
      <c r="BK209" s="26" t="n">
        <f aca="false">IF(AP209="",0,IF(AP209&gt;=z4,w4,IF(AP209&gt;=z3,w3,IF(AP209&gt;=zEntry,w2,IF(AND(AP209&gt;=ExitZ,BK208&gt;0),w2,0)))))</f>
        <v>0</v>
      </c>
      <c r="BL209" s="26" t="n">
        <f aca="false">IF(AQ209="",0,IF(AQ209&gt;=z4,w4,IF(AQ209&gt;=z3,w3,IF(AQ209&gt;=zEntry,w2,IF(AND(AQ209&gt;=ExitZ,BL208&gt;0),w2,0)))))</f>
        <v>0</v>
      </c>
      <c r="BM209" s="23" t="n">
        <f aca="false">IF(Rates_Data!AD208&gt;=Rates_Data!AE208,Rates_Data!AK209-Rates_Data!AL209,Rates_Data!AL209-Rates_Data!AK209)</f>
        <v>-0.00361</v>
      </c>
      <c r="BN209" s="23" t="n">
        <f aca="false">IF(Rates_Data!AD208&gt;=Rates_Data!AF208,Rates_Data!AK209-Rates_Data!AM209,Rates_Data!AM209-Rates_Data!AK209)</f>
        <v>0.00539600000000001</v>
      </c>
      <c r="BO209" s="23" t="n">
        <f aca="false">IF(Rates_Data!AD208&gt;=Rates_Data!AG208,Rates_Data!AK209-Rates_Data!AN209,Rates_Data!AN209-Rates_Data!AK209)</f>
        <v>0.004712</v>
      </c>
      <c r="BP209" s="23" t="n">
        <f aca="false">IF(Rates_Data!AD208&gt;=Rates_Data!AH208,Rates_Data!AK209-Rates_Data!AO209,Rates_Data!AO209-Rates_Data!AK209)</f>
        <v>0.00247000000000001</v>
      </c>
      <c r="BQ209" s="23" t="n">
        <f aca="false">IF(Rates_Data!AD208&gt;=Rates_Data!AI208,Rates_Data!AK209-Rates_Data!AP209,Rates_Data!AP209-Rates_Data!AK209)</f>
        <v>-0.008113</v>
      </c>
      <c r="BR209" s="23" t="n">
        <f aca="false">IF(Rates_Data!AD208&gt;=Rates_Data!AJ208,Rates_Data!AK209-Rates_Data!AQ209,Rates_Data!AQ209-Rates_Data!AK209)</f>
        <v>0.00418</v>
      </c>
      <c r="BS209" s="23" t="n">
        <f aca="false">IF(Rates_Data!AE208&gt;=Rates_Data!AF208,Rates_Data!AL209-Rates_Data!AM209,Rates_Data!AM209-Rates_Data!AL209)</f>
        <v>0.00178600000000001</v>
      </c>
      <c r="BT209" s="23" t="n">
        <f aca="false">IF(Rates_Data!AE208&gt;=Rates_Data!AG208,Rates_Data!AL209-Rates_Data!AN209,Rates_Data!AN209-Rates_Data!AL209)</f>
        <v>-0.008322</v>
      </c>
      <c r="BU209" s="23" t="n">
        <f aca="false">IF(Rates_Data!AE208&gt;=Rates_Data!AH208,Rates_Data!AL209-Rates_Data!AO209,Rates_Data!AO209-Rates_Data!AL209)</f>
        <v>0.00608000000000001</v>
      </c>
      <c r="BV209" s="23" t="n">
        <f aca="false">IF(Rates_Data!AE208&gt;=Rates_Data!AI208,Rates_Data!AL209-Rates_Data!AP209,Rates_Data!AP209-Rates_Data!AL209)</f>
        <v>-0.004503</v>
      </c>
      <c r="BW209" s="23" t="n">
        <f aca="false">IF(Rates_Data!AE208&gt;=Rates_Data!AJ208,Rates_Data!AL209-Rates_Data!AQ209,Rates_Data!AQ209-Rates_Data!AL209)</f>
        <v>0.000570000000000005</v>
      </c>
      <c r="BX209" s="23" t="n">
        <f aca="false">IF(Rates_Data!AF208&gt;=Rates_Data!AG208,Rates_Data!AM209-Rates_Data!AN209,Rates_Data!AN209-Rates_Data!AM209)</f>
        <v>0.010108</v>
      </c>
      <c r="BY209" s="23" t="n">
        <f aca="false">IF(Rates_Data!AF208&gt;=Rates_Data!AH208,Rates_Data!AM209-Rates_Data!AO209,Rates_Data!AO209-Rates_Data!AM209)</f>
        <v>0.00786600000000001</v>
      </c>
      <c r="BZ209" s="23" t="n">
        <f aca="false">IF(Rates_Data!AF208&gt;=Rates_Data!AI208,Rates_Data!AM209-Rates_Data!AP209,Rates_Data!AP209-Rates_Data!AM209)</f>
        <v>-0.00271699999999999</v>
      </c>
      <c r="CA209" s="23" t="n">
        <f aca="false">IF(Rates_Data!AF208&gt;=Rates_Data!AJ208,Rates_Data!AM209-Rates_Data!AQ209,Rates_Data!AQ209-Rates_Data!AM209)</f>
        <v>0.001216</v>
      </c>
      <c r="CB209" s="23" t="n">
        <f aca="false">IF(Rates_Data!AG208&gt;=Rates_Data!AH208,Rates_Data!AN209-Rates_Data!AO209,Rates_Data!AO209-Rates_Data!AN209)</f>
        <v>-0.00224199999999999</v>
      </c>
      <c r="CC209" s="23" t="n">
        <f aca="false">IF(Rates_Data!AG208&gt;=Rates_Data!AI208,Rates_Data!AN209-Rates_Data!AP209,Rates_Data!AP209-Rates_Data!AN209)</f>
        <v>-0.012825</v>
      </c>
      <c r="CD209" s="23" t="n">
        <f aca="false">IF(Rates_Data!AG208&gt;=Rates_Data!AJ208,Rates_Data!AN209-Rates_Data!AQ209,Rates_Data!AQ209-Rates_Data!AN209)</f>
        <v>0.008892</v>
      </c>
      <c r="CE209" s="23" t="n">
        <f aca="false">IF(Rates_Data!AH208&gt;=Rates_Data!AI208,Rates_Data!AO209-Rates_Data!AP209,Rates_Data!AP209-Rates_Data!AO209)</f>
        <v>-0.010583</v>
      </c>
      <c r="CF209" s="23" t="n">
        <f aca="false">IF(Rates_Data!AH208&gt;=Rates_Data!AJ208,Rates_Data!AO209-Rates_Data!AQ209,Rates_Data!AQ209-Rates_Data!AO209)</f>
        <v>0.00665000000000001</v>
      </c>
      <c r="CG209" s="23" t="n">
        <f aca="false">IF(Rates_Data!AI208&gt;=Rates_Data!AJ208,Rates_Data!AP209-Rates_Data!AQ209,Rates_Data!AQ209-Rates_Data!AP209)</f>
        <v>-0.003933</v>
      </c>
      <c r="CH209" s="27" t="n">
        <f aca="false">IF(ROW()&lt;4+VolLB,"",STDEV(INDEX($BM:$BM,ROW()-VolLB+1):INDEX($BM:$BM,ROW()))*SQRT(12))</f>
        <v>0.0219752846319938</v>
      </c>
      <c r="CI209" s="27" t="n">
        <f aca="false">IF(ROW()&lt;4+VolLB,"",STDEV(INDEX($BN:$BN,ROW()-VolLB+1):INDEX($BN:$BN,ROW()))*SQRT(12))</f>
        <v>0.0202712937694098</v>
      </c>
      <c r="CJ209" s="27" t="n">
        <f aca="false">IF(ROW()&lt;4+VolLB,"",STDEV(INDEX($BO:$BO,ROW()-VolLB+1):INDEX($BO:$BO,ROW()))*SQRT(12))</f>
        <v>0.0186817069300171</v>
      </c>
      <c r="CK209" s="27" t="n">
        <f aca="false">IF(ROW()&lt;4+VolLB,"",STDEV(INDEX($BP:$BP,ROW()-VolLB+1):INDEX($BP:$BP,ROW()))*SQRT(12))</f>
        <v>0.018020129188269</v>
      </c>
      <c r="CL209" s="27" t="n">
        <f aca="false">IF(ROW()&lt;4+VolLB,"",STDEV(INDEX($BQ:$BQ,ROW()-VolLB+1):INDEX($BQ:$BQ,ROW()))*SQRT(12))</f>
        <v>0.0232579391698528</v>
      </c>
      <c r="CM209" s="27" t="n">
        <f aca="false">IF(ROW()&lt;4+VolLB,"",STDEV(INDEX($BR:$BR,ROW()-VolLB+1):INDEX($BR:$BR,ROW()))*SQRT(12))</f>
        <v>0.0166232133352874</v>
      </c>
      <c r="CN209" s="27" t="n">
        <f aca="false">IF(ROW()&lt;4+VolLB,"",STDEV(INDEX($BS:$BS,ROW()-VolLB+1):INDEX($BS:$BS,ROW()))*SQRT(12))</f>
        <v>0.0229377652838948</v>
      </c>
      <c r="CO209" s="27" t="n">
        <f aca="false">IF(ROW()&lt;4+VolLB,"",STDEV(INDEX($BT:$BT,ROW()-VolLB+1):INDEX($BT:$BT,ROW()))*SQRT(12))</f>
        <v>0.0220156150324524</v>
      </c>
      <c r="CP209" s="27" t="n">
        <f aca="false">IF(ROW()&lt;4+VolLB,"",STDEV(INDEX($BU:$BU,ROW()-VolLB+1):INDEX($BU:$BU,ROW()))*SQRT(12))</f>
        <v>0.0207758780134215</v>
      </c>
      <c r="CQ209" s="27" t="n">
        <f aca="false">IF(ROW()&lt;4+VolLB,"",STDEV(INDEX($BV:$BV,ROW()-VolLB+1):INDEX($BV:$BV,ROW()))*SQRT(12))</f>
        <v>0.01921988869003</v>
      </c>
      <c r="CR209" s="27" t="n">
        <f aca="false">IF(ROW()&lt;4+VolLB,"",STDEV(INDEX($BW:$BW,ROW()-VolLB+1):INDEX($BW:$BW,ROW()))*SQRT(12))</f>
        <v>0.0212747662781633</v>
      </c>
      <c r="CS209" s="27" t="n">
        <f aca="false">IF(ROW()&lt;4+VolLB,"",STDEV(INDEX($BX:$BX,ROW()-VolLB+1):INDEX($BX:$BX,ROW()))*SQRT(12))</f>
        <v>0.018642792973617</v>
      </c>
      <c r="CT209" s="27" t="n">
        <f aca="false">IF(ROW()&lt;4+VolLB,"",STDEV(INDEX($BY:$BY,ROW()-VolLB+1):INDEX($BY:$BY,ROW()))*SQRT(12))</f>
        <v>0.0200718232944071</v>
      </c>
      <c r="CU209" s="27" t="n">
        <f aca="false">IF(ROW()&lt;4+VolLB,"",STDEV(INDEX($BZ:$BZ,ROW()-VolLB+1):INDEX($BZ:$BZ,ROW()))*SQRT(12))</f>
        <v>0.0194006738702306</v>
      </c>
      <c r="CV209" s="27" t="n">
        <f aca="false">IF(ROW()&lt;4+VolLB,"",STDEV(INDEX($CA:$CA,ROW()-VolLB+1):INDEX($CA:$CA,ROW()))*SQRT(12))</f>
        <v>0.0233835665345599</v>
      </c>
      <c r="CW209" s="27" t="n">
        <f aca="false">IF(ROW()&lt;4+VolLB,"",STDEV(INDEX($CB:$CB,ROW()-VolLB+1):INDEX($CB:$CB,ROW()))*SQRT(12))</f>
        <v>0.016215329094057</v>
      </c>
      <c r="CX209" s="27" t="n">
        <f aca="false">IF(ROW()&lt;4+VolLB,"",STDEV(INDEX($CC:$CC,ROW()-VolLB+1):INDEX($CC:$CC,ROW()))*SQRT(12))</f>
        <v>0.0211672494117007</v>
      </c>
      <c r="CY209" s="27" t="n">
        <f aca="false">IF(ROW()&lt;4+VolLB,"",STDEV(INDEX($CD:$CD,ROW()-VolLB+1):INDEX($CD:$CD,ROW()))*SQRT(12))</f>
        <v>0.0194852855301244</v>
      </c>
      <c r="CZ209" s="27" t="n">
        <f aca="false">IF(ROW()&lt;4+VolLB,"",STDEV(INDEX($CE:$CE,ROW()-VolLB+1):INDEX($CE:$CE,ROW()))*SQRT(12))</f>
        <v>0.0223999871656001</v>
      </c>
      <c r="DA209" s="27" t="n">
        <f aca="false">IF(ROW()&lt;4+VolLB,"",STDEV(INDEX($CF:$CF,ROW()-VolLB+1):INDEX($CF:$CF,ROW()))*SQRT(12))</f>
        <v>0.0182775258873269</v>
      </c>
      <c r="DB209" s="27" t="n">
        <f aca="false">IF(ROW()&lt;4+VolLB,"",STDEV(INDEX($CG:$CG,ROW()-VolLB+1):INDEX($CG:$CG,ROW()))*SQRT(12))</f>
        <v>0.0228980172009136</v>
      </c>
      <c r="DC209" s="26" t="n">
        <f aca="false">IF(OR(AR209=0,CH209="",CH209=0),0,AR209*MIN(MaxScal,TgtVol/CH209))</f>
        <v>0</v>
      </c>
      <c r="DD209" s="26" t="n">
        <f aca="false">IF(OR(AS209=0,CI209="",CI209=0),0,AS209*MIN(MaxScal,TgtVol/CI209))</f>
        <v>0</v>
      </c>
      <c r="DE209" s="26" t="n">
        <f aca="false">IF(OR(AT209=0,CJ209="",CJ209=0),0,AT209*MIN(MaxScal,TgtVol/CJ209))</f>
        <v>0</v>
      </c>
      <c r="DF209" s="26" t="n">
        <f aca="false">IF(OR(AU209=0,CK209="",CK209=0),0,AU209*MIN(MaxScal,TgtVol/CK209))</f>
        <v>0</v>
      </c>
      <c r="DG209" s="26" t="n">
        <f aca="false">IF(OR(AV209=0,CL209="",CL209=0),0,AV209*MIN(MaxScal,TgtVol/CL209))</f>
        <v>0.859921416680127</v>
      </c>
      <c r="DH209" s="26" t="n">
        <f aca="false">IF(OR(AW209=0,CM209="",CM209=0),0,AW209*MIN(MaxScal,TgtVol/CM209))</f>
        <v>0</v>
      </c>
      <c r="DI209" s="26" t="n">
        <f aca="false">IF(OR(AX209=0,CN209="",CN209=0),0,AX209*MIN(MaxScal,TgtVol/CN209))</f>
        <v>0</v>
      </c>
      <c r="DJ209" s="26" t="n">
        <f aca="false">IF(OR(AY209=0,CO209="",CO209=0),0,AY209*MIN(MaxScal,TgtVol/CO209))</f>
        <v>0</v>
      </c>
      <c r="DK209" s="26" t="n">
        <f aca="false">IF(OR(AZ209=0,CP209="",CP209=0),0,AZ209*MIN(MaxScal,TgtVol/CP209))</f>
        <v>0</v>
      </c>
      <c r="DL209" s="26" t="n">
        <f aca="false">IF(OR(BA209=0,CQ209="",CQ209=0),0,BA209*MIN(MaxScal,TgtVol/CQ209))</f>
        <v>0</v>
      </c>
      <c r="DM209" s="26" t="n">
        <f aca="false">IF(OR(BB209=0,CR209="",CR209=0),0,BB209*MIN(MaxScal,TgtVol/CR209))</f>
        <v>0</v>
      </c>
      <c r="DN209" s="26" t="n">
        <f aca="false">IF(OR(BC209=0,CS209="",CS209=0),0,BC209*MIN(MaxScal,TgtVol/CS209))</f>
        <v>0</v>
      </c>
      <c r="DO209" s="26" t="n">
        <f aca="false">IF(OR(BD209=0,CT209="",CT209=0),0,BD209*MIN(MaxScal,TgtVol/CT209))</f>
        <v>0</v>
      </c>
      <c r="DP209" s="26" t="n">
        <f aca="false">IF(OR(BE209=0,CU209="",CU209=0),0,BE209*MIN(MaxScal,TgtVol/CU209))</f>
        <v>0</v>
      </c>
      <c r="DQ209" s="26" t="n">
        <f aca="false">IF(OR(BF209=0,CV209="",CV209=0),0,BF209*MIN(MaxScal,TgtVol/CV209))</f>
        <v>0</v>
      </c>
      <c r="DR209" s="26" t="n">
        <f aca="false">IF(OR(BG209=0,CW209="",CW209=0),0,BG209*MIN(MaxScal,TgtVol/CW209))</f>
        <v>0</v>
      </c>
      <c r="DS209" s="26" t="n">
        <f aca="false">IF(OR(BH209=0,CX209="",CX209=0),0,BH209*MIN(MaxScal,TgtVol/CX209))</f>
        <v>0</v>
      </c>
      <c r="DT209" s="26" t="n">
        <f aca="false">IF(OR(BI209=0,CY209="",CY209=0),0,BI209*MIN(MaxScal,TgtVol/CY209))</f>
        <v>0</v>
      </c>
      <c r="DU209" s="26" t="n">
        <f aca="false">IF(OR(BJ209=0,CZ209="",CZ209=0),0,BJ209*MIN(MaxScal,TgtVol/CZ209))</f>
        <v>0</v>
      </c>
      <c r="DV209" s="26" t="n">
        <f aca="false">IF(OR(BK209=0,DA209="",DA209=0),0,BK209*MIN(MaxScal,TgtVol/DA209))</f>
        <v>0</v>
      </c>
      <c r="DW209" s="26" t="n">
        <f aca="false">IF(OR(BL209=0,DB209="",DB209=0),0,BL209*MIN(MaxScal,TgtVol/DB209))</f>
        <v>0</v>
      </c>
      <c r="DX209" s="28" t="n">
        <f aca="false">IFERROR(DC208*BM209,"")</f>
        <v>-0</v>
      </c>
      <c r="DY209" s="28" t="n">
        <f aca="false">IFERROR(DD208*BN209,"")</f>
        <v>0</v>
      </c>
      <c r="DZ209" s="28" t="n">
        <f aca="false">IFERROR(DE208*BO209,"")</f>
        <v>0</v>
      </c>
      <c r="EA209" s="28" t="n">
        <f aca="false">IFERROR(DF208*BP209,"")</f>
        <v>0</v>
      </c>
      <c r="EB209" s="28" t="n">
        <f aca="false">IFERROR(DG208*BQ209,"")</f>
        <v>-0</v>
      </c>
      <c r="EC209" s="28" t="n">
        <f aca="false">IFERROR(DH208*BR209,"")</f>
        <v>0</v>
      </c>
      <c r="ED209" s="28" t="n">
        <f aca="false">IFERROR(DI208*BS209,"")</f>
        <v>0</v>
      </c>
      <c r="EE209" s="28" t="n">
        <f aca="false">IFERROR(DJ208*BT209,"")</f>
        <v>-0</v>
      </c>
      <c r="EF209" s="28" t="n">
        <f aca="false">IFERROR(DK208*BU209,"")</f>
        <v>0</v>
      </c>
      <c r="EG209" s="28" t="n">
        <f aca="false">IFERROR(DL208*BV209,"")</f>
        <v>-0</v>
      </c>
      <c r="EH209" s="28" t="n">
        <f aca="false">IFERROR(DM208*BW209,"")</f>
        <v>0</v>
      </c>
      <c r="EI209" s="28" t="n">
        <f aca="false">IFERROR(DN208*BX209,"")</f>
        <v>0</v>
      </c>
      <c r="EJ209" s="28" t="n">
        <f aca="false">IFERROR(DO208*BY209,"")</f>
        <v>0</v>
      </c>
      <c r="EK209" s="28" t="n">
        <f aca="false">IFERROR(DP208*BZ209,"")</f>
        <v>-0</v>
      </c>
      <c r="EL209" s="28" t="n">
        <f aca="false">IFERROR(DQ208*CA209,"")</f>
        <v>0</v>
      </c>
      <c r="EM209" s="28" t="n">
        <f aca="false">IFERROR(DR208*CB209,"")</f>
        <v>-0</v>
      </c>
      <c r="EN209" s="28" t="n">
        <f aca="false">IFERROR(DS208*CC209,"")</f>
        <v>-0</v>
      </c>
      <c r="EO209" s="28" t="n">
        <f aca="false">IFERROR(DT208*CD209,"")</f>
        <v>0</v>
      </c>
      <c r="EP209" s="28" t="n">
        <f aca="false">IFERROR(DU208*CE209,"")</f>
        <v>-0</v>
      </c>
      <c r="EQ209" s="28" t="n">
        <f aca="false">IFERROR(DV208*CF209,"")</f>
        <v>0</v>
      </c>
      <c r="ER209" s="28" t="n">
        <f aca="false">IFERROR(DW208*CG209,"")</f>
        <v>-0</v>
      </c>
      <c r="ES209" s="28" t="n">
        <f aca="false">IF(ROW()=4,"",SUM(DX209:ER209))</f>
        <v>0</v>
      </c>
      <c r="ET209" s="29" t="n">
        <f aca="false">COUNTIF(AR209:BL209,"&gt;0")</f>
        <v>1</v>
      </c>
    </row>
    <row r="210" customFormat="false" ht="15" hidden="false" customHeight="false" outlineLevel="0" collapsed="false">
      <c r="A210" s="19" t="n">
        <v>44286</v>
      </c>
      <c r="B210" s="23" t="n">
        <f aca="false">ABS(Rates_Data!AD210-Rates_Data!AE210)</f>
        <v>0.734038647342995</v>
      </c>
      <c r="C210" s="23" t="n">
        <f aca="false">ABS(Rates_Data!AD210-Rates_Data!AF210)</f>
        <v>0.310705314009662</v>
      </c>
      <c r="D210" s="23" t="n">
        <f aca="false">ABS(Rates_Data!AD210-Rates_Data!AG210)</f>
        <v>0.0178115942028985</v>
      </c>
      <c r="E210" s="23" t="n">
        <f aca="false">ABS(Rates_Data!AD210-Rates_Data!AH210)</f>
        <v>1.06633333333333</v>
      </c>
      <c r="F210" s="23" t="n">
        <f aca="false">ABS(Rates_Data!AD210-Rates_Data!AI210)</f>
        <v>1.31052657004831</v>
      </c>
      <c r="G210" s="23" t="n">
        <f aca="false">ABS(Rates_Data!AD210-Rates_Data!AJ210)</f>
        <v>0.454265700483092</v>
      </c>
      <c r="H210" s="23" t="n">
        <f aca="false">ABS(Rates_Data!AE210-Rates_Data!AF210)</f>
        <v>0.423333333333333</v>
      </c>
      <c r="I210" s="23" t="n">
        <f aca="false">ABS(Rates_Data!AE210-Rates_Data!AG210)</f>
        <v>0.751850241545894</v>
      </c>
      <c r="J210" s="23" t="n">
        <f aca="false">ABS(Rates_Data!AE210-Rates_Data!AH210)</f>
        <v>0.332294685990338</v>
      </c>
      <c r="K210" s="23" t="n">
        <f aca="false">ABS(Rates_Data!AE210-Rates_Data!AI210)</f>
        <v>0.576487922705314</v>
      </c>
      <c r="L210" s="23" t="n">
        <f aca="false">ABS(Rates_Data!AE210-Rates_Data!AJ210)</f>
        <v>0.279772946859903</v>
      </c>
      <c r="M210" s="23" t="n">
        <f aca="false">ABS(Rates_Data!AF210-Rates_Data!AG210)</f>
        <v>0.328516908212561</v>
      </c>
      <c r="N210" s="23" t="n">
        <f aca="false">ABS(Rates_Data!AF210-Rates_Data!AH210)</f>
        <v>0.755628019323671</v>
      </c>
      <c r="O210" s="23" t="n">
        <f aca="false">ABS(Rates_Data!AF210-Rates_Data!AI210)</f>
        <v>0.999821256038647</v>
      </c>
      <c r="P210" s="23" t="n">
        <f aca="false">ABS(Rates_Data!AF210-Rates_Data!AJ210)</f>
        <v>0.14356038647343</v>
      </c>
      <c r="Q210" s="23" t="n">
        <f aca="false">ABS(Rates_Data!AG210-Rates_Data!AH210)</f>
        <v>1.08414492753623</v>
      </c>
      <c r="R210" s="23" t="n">
        <f aca="false">ABS(Rates_Data!AG210-Rates_Data!AI210)</f>
        <v>1.32833816425121</v>
      </c>
      <c r="S210" s="23" t="n">
        <f aca="false">ABS(Rates_Data!AG210-Rates_Data!AJ210)</f>
        <v>0.47207729468599</v>
      </c>
      <c r="T210" s="23" t="n">
        <f aca="false">ABS(Rates_Data!AH210-Rates_Data!AI210)</f>
        <v>0.244193236714976</v>
      </c>
      <c r="U210" s="23" t="n">
        <f aca="false">ABS(Rates_Data!AH210-Rates_Data!AJ210)</f>
        <v>0.612067632850242</v>
      </c>
      <c r="V210" s="23" t="n">
        <f aca="false">ABS(Rates_Data!AI210-Rates_Data!AJ210)</f>
        <v>0.856260869565217</v>
      </c>
      <c r="W210" s="26" t="n">
        <f aca="false">IF(ROW()&lt;4+MinObs-1,"",IFERROR((B210-AVERAGE(B$4:B210))/STDEV(B$4:B210),""))</f>
        <v>1.12649836267789</v>
      </c>
      <c r="X210" s="26" t="n">
        <f aca="false">IF(ROW()&lt;4+MinObs-1,"",IFERROR((C210-AVERAGE(C$4:C210))/STDEV(C$4:C210),""))</f>
        <v>-0.292846215444764</v>
      </c>
      <c r="Y210" s="26" t="n">
        <f aca="false">IF(ROW()&lt;4+MinObs-1,"",IFERROR((D210-AVERAGE(D$4:D210))/STDEV(D$4:D210),""))</f>
        <v>-1.08479563894045</v>
      </c>
      <c r="Z210" s="26" t="n">
        <f aca="false">IF(ROW()&lt;4+MinObs-1,"",IFERROR((E210-AVERAGE(E$4:E210))/STDEV(E$4:E210),""))</f>
        <v>0.918882348900483</v>
      </c>
      <c r="AA210" s="26" t="n">
        <f aca="false">IF(ROW()&lt;4+MinObs-1,"",IFERROR((F210-AVERAGE(F$4:F210))/STDEV(F$4:F210),""))</f>
        <v>1.95809509035075</v>
      </c>
      <c r="AB210" s="26" t="n">
        <f aca="false">IF(ROW()&lt;4+MinObs-1,"",IFERROR((G210-AVERAGE(G$4:G210))/STDEV(G$4:G210),""))</f>
        <v>-0.0098194727119252</v>
      </c>
      <c r="AC210" s="26" t="n">
        <f aca="false">IF(ROW()&lt;4+MinObs-1,"",IFERROR((H210-AVERAGE(H$4:H210))/STDEV(H$4:H210),""))</f>
        <v>0.15637796093031</v>
      </c>
      <c r="AD210" s="26" t="n">
        <f aca="false">IF(ROW()&lt;4+MinObs-1,"",IFERROR((I210-AVERAGE(I$4:I210))/STDEV(I$4:I210),""))</f>
        <v>0.809390214025957</v>
      </c>
      <c r="AE210" s="26" t="n">
        <f aca="false">IF(ROW()&lt;4+MinObs-1,"",IFERROR((J210-AVERAGE(J$4:J210))/STDEV(J$4:J210),""))</f>
        <v>-0.587454186358239</v>
      </c>
      <c r="AF210" s="26" t="n">
        <f aca="false">IF(ROW()&lt;4+MinObs-1,"",IFERROR((K210-AVERAGE(K$4:K210))/STDEV(K$4:K210),""))</f>
        <v>0.360056912377832</v>
      </c>
      <c r="AG210" s="26" t="n">
        <f aca="false">IF(ROW()&lt;4+MinObs-1,"",IFERROR((L210-AVERAGE(L$4:L210))/STDEV(L$4:L210),""))</f>
        <v>-0.616179513673524</v>
      </c>
      <c r="AH210" s="26" t="n">
        <f aca="false">IF(ROW()&lt;4+MinObs-1,"",IFERROR((M210-AVERAGE(M$4:M210))/STDEV(M$4:M210),""))</f>
        <v>-0.256250198813746</v>
      </c>
      <c r="AI210" s="26" t="n">
        <f aca="false">IF(ROW()&lt;4+MinObs-1,"",IFERROR((N210-AVERAGE(N$4:N210))/STDEV(N$4:N210),""))</f>
        <v>0.68601636143667</v>
      </c>
      <c r="AJ210" s="26" t="n">
        <f aca="false">IF(ROW()&lt;4+MinObs-1,"",IFERROR((O210-AVERAGE(O$4:O210))/STDEV(O$4:O210),""))</f>
        <v>1.48273440564728</v>
      </c>
      <c r="AK210" s="26" t="n">
        <f aca="false">IF(ROW()&lt;4+MinObs-1,"",IFERROR((P210-AVERAGE(P$4:P210))/STDEV(P$4:P210),""))</f>
        <v>-0.978800899889562</v>
      </c>
      <c r="AL210" s="26" t="n">
        <f aca="false">IF(ROW()&lt;4+MinObs-1,"",IFERROR((Q210-AVERAGE(Q$4:Q210))/STDEV(Q$4:Q210),""))</f>
        <v>1.66704470781181</v>
      </c>
      <c r="AM210" s="26" t="n">
        <f aca="false">IF(ROW()&lt;4+MinObs-1,"",IFERROR((R210-AVERAGE(R$4:R210))/STDEV(R$4:R210),""))</f>
        <v>2.06119155625081</v>
      </c>
      <c r="AN210" s="26" t="n">
        <f aca="false">IF(ROW()&lt;4+MinObs-1,"",IFERROR((S210-AVERAGE(S$4:S210))/STDEV(S$4:S210),""))</f>
        <v>-0.576760450602853</v>
      </c>
      <c r="AO210" s="26" t="n">
        <f aca="false">IF(ROW()&lt;4+MinObs-1,"",IFERROR((T210-AVERAGE(T$4:T210))/STDEV(T$4:T210),""))</f>
        <v>-0.923868272758004</v>
      </c>
      <c r="AP210" s="26" t="n">
        <f aca="false">IF(ROW()&lt;4+MinObs-1,"",IFERROR((U210-AVERAGE(U$4:U210))/STDEV(U$4:U210),""))</f>
        <v>-0.478698816922899</v>
      </c>
      <c r="AQ210" s="26" t="n">
        <f aca="false">IF(ROW()&lt;4+MinObs-1,"",IFERROR((V210-AVERAGE(V$4:V210))/STDEV(V$4:V210),""))</f>
        <v>0.400651879315775</v>
      </c>
      <c r="AR210" s="26" t="n">
        <f aca="false">IF(W210="",0,IF(W210&gt;=z4,w4,IF(W210&gt;=z3,w3,IF(W210&gt;=zEntry,w2,IF(AND(W210&gt;=ExitZ,AR209&gt;0),w2,0)))))</f>
        <v>0</v>
      </c>
      <c r="AS210" s="26" t="n">
        <f aca="false">IF(X210="",0,IF(X210&gt;=z4,w4,IF(X210&gt;=z3,w3,IF(X210&gt;=zEntry,w2,IF(AND(X210&gt;=ExitZ,AS209&gt;0),w2,0)))))</f>
        <v>0</v>
      </c>
      <c r="AT210" s="26" t="n">
        <f aca="false">IF(Y210="",0,IF(Y210&gt;=z4,w4,IF(Y210&gt;=z3,w3,IF(Y210&gt;=zEntry,w2,IF(AND(Y210&gt;=ExitZ,AT209&gt;0),w2,0)))))</f>
        <v>0</v>
      </c>
      <c r="AU210" s="26" t="n">
        <f aca="false">IF(Z210="",0,IF(Z210&gt;=z4,w4,IF(Z210&gt;=z3,w3,IF(Z210&gt;=zEntry,w2,IF(AND(Z210&gt;=ExitZ,AU209&gt;0),w2,0)))))</f>
        <v>0</v>
      </c>
      <c r="AV210" s="26" t="n">
        <f aca="false">IF(AA210="",0,IF(AA210&gt;=z4,w4,IF(AA210&gt;=z3,w3,IF(AA210&gt;=zEntry,w2,IF(AND(AA210&gt;=ExitZ,AV209&gt;0),w2,0)))))</f>
        <v>0</v>
      </c>
      <c r="AW210" s="26" t="n">
        <f aca="false">IF(AB210="",0,IF(AB210&gt;=z4,w4,IF(AB210&gt;=z3,w3,IF(AB210&gt;=zEntry,w2,IF(AND(AB210&gt;=ExitZ,AW209&gt;0),w2,0)))))</f>
        <v>0</v>
      </c>
      <c r="AX210" s="26" t="n">
        <f aca="false">IF(AC210="",0,IF(AC210&gt;=z4,w4,IF(AC210&gt;=z3,w3,IF(AC210&gt;=zEntry,w2,IF(AND(AC210&gt;=ExitZ,AX209&gt;0),w2,0)))))</f>
        <v>0</v>
      </c>
      <c r="AY210" s="26" t="n">
        <f aca="false">IF(AD210="",0,IF(AD210&gt;=z4,w4,IF(AD210&gt;=z3,w3,IF(AD210&gt;=zEntry,w2,IF(AND(AD210&gt;=ExitZ,AY209&gt;0),w2,0)))))</f>
        <v>0</v>
      </c>
      <c r="AZ210" s="26" t="n">
        <f aca="false">IF(AE210="",0,IF(AE210&gt;=z4,w4,IF(AE210&gt;=z3,w3,IF(AE210&gt;=zEntry,w2,IF(AND(AE210&gt;=ExitZ,AZ209&gt;0),w2,0)))))</f>
        <v>0</v>
      </c>
      <c r="BA210" s="26" t="n">
        <f aca="false">IF(AF210="",0,IF(AF210&gt;=z4,w4,IF(AF210&gt;=z3,w3,IF(AF210&gt;=zEntry,w2,IF(AND(AF210&gt;=ExitZ,BA209&gt;0),w2,0)))))</f>
        <v>0</v>
      </c>
      <c r="BB210" s="26" t="n">
        <f aca="false">IF(AG210="",0,IF(AG210&gt;=z4,w4,IF(AG210&gt;=z3,w3,IF(AG210&gt;=zEntry,w2,IF(AND(AG210&gt;=ExitZ,BB209&gt;0),w2,0)))))</f>
        <v>0</v>
      </c>
      <c r="BC210" s="26" t="n">
        <f aca="false">IF(AH210="",0,IF(AH210&gt;=z4,w4,IF(AH210&gt;=z3,w3,IF(AH210&gt;=zEntry,w2,IF(AND(AH210&gt;=ExitZ,BC209&gt;0),w2,0)))))</f>
        <v>0</v>
      </c>
      <c r="BD210" s="26" t="n">
        <f aca="false">IF(AI210="",0,IF(AI210&gt;=z4,w4,IF(AI210&gt;=z3,w3,IF(AI210&gt;=zEntry,w2,IF(AND(AI210&gt;=ExitZ,BD209&gt;0),w2,0)))))</f>
        <v>0</v>
      </c>
      <c r="BE210" s="26" t="n">
        <f aca="false">IF(AJ210="",0,IF(AJ210&gt;=z4,w4,IF(AJ210&gt;=z3,w3,IF(AJ210&gt;=zEntry,w2,IF(AND(AJ210&gt;=ExitZ,BE209&gt;0),w2,0)))))</f>
        <v>0</v>
      </c>
      <c r="BF210" s="26" t="n">
        <f aca="false">IF(AK210="",0,IF(AK210&gt;=z4,w4,IF(AK210&gt;=z3,w3,IF(AK210&gt;=zEntry,w2,IF(AND(AK210&gt;=ExitZ,BF209&gt;0),w2,0)))))</f>
        <v>0</v>
      </c>
      <c r="BG210" s="26" t="n">
        <f aca="false">IF(AL210="",0,IF(AL210&gt;=z4,w4,IF(AL210&gt;=z3,w3,IF(AL210&gt;=zEntry,w2,IF(AND(AL210&gt;=ExitZ,BG209&gt;0),w2,0)))))</f>
        <v>0</v>
      </c>
      <c r="BH210" s="26" t="n">
        <f aca="false">IF(AM210="",0,IF(AM210&gt;=z4,w4,IF(AM210&gt;=z3,w3,IF(AM210&gt;=zEntry,w2,IF(AND(AM210&gt;=ExitZ,BH209&gt;0),w2,0)))))</f>
        <v>1</v>
      </c>
      <c r="BI210" s="26" t="n">
        <f aca="false">IF(AN210="",0,IF(AN210&gt;=z4,w4,IF(AN210&gt;=z3,w3,IF(AN210&gt;=zEntry,w2,IF(AND(AN210&gt;=ExitZ,BI209&gt;0),w2,0)))))</f>
        <v>0</v>
      </c>
      <c r="BJ210" s="26" t="n">
        <f aca="false">IF(AO210="",0,IF(AO210&gt;=z4,w4,IF(AO210&gt;=z3,w3,IF(AO210&gt;=zEntry,w2,IF(AND(AO210&gt;=ExitZ,BJ209&gt;0),w2,0)))))</f>
        <v>0</v>
      </c>
      <c r="BK210" s="26" t="n">
        <f aca="false">IF(AP210="",0,IF(AP210&gt;=z4,w4,IF(AP210&gt;=z3,w3,IF(AP210&gt;=zEntry,w2,IF(AND(AP210&gt;=ExitZ,BK209&gt;0),w2,0)))))</f>
        <v>0</v>
      </c>
      <c r="BL210" s="26" t="n">
        <f aca="false">IF(AQ210="",0,IF(AQ210&gt;=z4,w4,IF(AQ210&gt;=z3,w3,IF(AQ210&gt;=zEntry,w2,IF(AND(AQ210&gt;=ExitZ,BL209&gt;0),w2,0)))))</f>
        <v>0</v>
      </c>
      <c r="BM210" s="23" t="n">
        <f aca="false">IF(Rates_Data!AD209&gt;=Rates_Data!AE209,Rates_Data!AK210-Rates_Data!AL210,Rates_Data!AL210-Rates_Data!AK210)</f>
        <v>-0.00383799999999999</v>
      </c>
      <c r="BN210" s="23" t="n">
        <f aca="false">IF(Rates_Data!AD209&gt;=Rates_Data!AF209,Rates_Data!AK210-Rates_Data!AM210,Rates_Data!AM210-Rates_Data!AK210)</f>
        <v>-0.00332499999999999</v>
      </c>
      <c r="BO210" s="23" t="n">
        <f aca="false">IF(Rates_Data!AD209&gt;=Rates_Data!AG209,Rates_Data!AK210-Rates_Data!AN210,Rates_Data!AN210-Rates_Data!AK210)</f>
        <v>-0.003363</v>
      </c>
      <c r="BP210" s="23" t="n">
        <f aca="false">IF(Rates_Data!AD209&gt;=Rates_Data!AH209,Rates_Data!AK210-Rates_Data!AO210,Rates_Data!AO210-Rates_Data!AK210)</f>
        <v>-0.00488299999999999</v>
      </c>
      <c r="BQ210" s="23" t="n">
        <f aca="false">IF(Rates_Data!AD209&gt;=Rates_Data!AI209,Rates_Data!AK210-Rates_Data!AP210,Rates_Data!AP210-Rates_Data!AK210)</f>
        <v>0.00264100000000001</v>
      </c>
      <c r="BR210" s="23" t="n">
        <f aca="false">IF(Rates_Data!AD209&gt;=Rates_Data!AJ209,Rates_Data!AK210-Rates_Data!AQ210,Rates_Data!AQ210-Rates_Data!AK210)</f>
        <v>-0.00406599999999999</v>
      </c>
      <c r="BS210" s="23" t="n">
        <f aca="false">IF(Rates_Data!AE209&gt;=Rates_Data!AF209,Rates_Data!AL210-Rates_Data!AM210,Rates_Data!AM210-Rates_Data!AL210)</f>
        <v>-0.000513000000000003</v>
      </c>
      <c r="BT210" s="23" t="n">
        <f aca="false">IF(Rates_Data!AE209&gt;=Rates_Data!AG209,Rates_Data!AL210-Rates_Data!AN210,Rates_Data!AN210-Rates_Data!AL210)</f>
        <v>-0.000474999999999994</v>
      </c>
      <c r="BU210" s="23" t="n">
        <f aca="false">IF(Rates_Data!AE209&gt;=Rates_Data!AH209,Rates_Data!AL210-Rates_Data!AO210,Rates_Data!AO210-Rates_Data!AL210)</f>
        <v>-0.001045</v>
      </c>
      <c r="BV210" s="23" t="n">
        <f aca="false">IF(Rates_Data!AE209&gt;=Rates_Data!AI209,Rates_Data!AL210-Rates_Data!AP210,Rates_Data!AP210-Rates_Data!AL210)</f>
        <v>0.006479</v>
      </c>
      <c r="BW210" s="23" t="n">
        <f aca="false">IF(Rates_Data!AE209&gt;=Rates_Data!AJ209,Rates_Data!AL210-Rates_Data!AQ210,Rates_Data!AQ210-Rates_Data!AL210)</f>
        <v>0.000228</v>
      </c>
      <c r="BX210" s="23" t="n">
        <f aca="false">IF(Rates_Data!AF209&gt;=Rates_Data!AG209,Rates_Data!AM210-Rates_Data!AN210,Rates_Data!AN210-Rates_Data!AM210)</f>
        <v>3.80000000000084E-005</v>
      </c>
      <c r="BY210" s="23" t="n">
        <f aca="false">IF(Rates_Data!AF209&gt;=Rates_Data!AH209,Rates_Data!AM210-Rates_Data!AO210,Rates_Data!AO210-Rates_Data!AM210)</f>
        <v>-0.00155800000000001</v>
      </c>
      <c r="BZ210" s="23" t="n">
        <f aca="false">IF(Rates_Data!AF209&gt;=Rates_Data!AI209,Rates_Data!AM210-Rates_Data!AP210,Rates_Data!AP210-Rates_Data!AM210)</f>
        <v>0.005966</v>
      </c>
      <c r="CA210" s="23" t="n">
        <f aca="false">IF(Rates_Data!AF209&gt;=Rates_Data!AJ209,Rates_Data!AM210-Rates_Data!AQ210,Rates_Data!AQ210-Rates_Data!AM210)</f>
        <v>-0.000741000000000003</v>
      </c>
      <c r="CB210" s="23" t="n">
        <f aca="false">IF(Rates_Data!AG209&gt;=Rates_Data!AH209,Rates_Data!AN210-Rates_Data!AO210,Rates_Data!AO210-Rates_Data!AN210)</f>
        <v>-0.00152</v>
      </c>
      <c r="CC210" s="23" t="n">
        <f aca="false">IF(Rates_Data!AG209&gt;=Rates_Data!AI209,Rates_Data!AN210-Rates_Data!AP210,Rates_Data!AP210-Rates_Data!AN210)</f>
        <v>0.006004</v>
      </c>
      <c r="CD210" s="23" t="n">
        <f aca="false">IF(Rates_Data!AG209&gt;=Rates_Data!AJ209,Rates_Data!AN210-Rates_Data!AQ210,Rates_Data!AQ210-Rates_Data!AN210)</f>
        <v>-0.000702999999999994</v>
      </c>
      <c r="CE210" s="23" t="n">
        <f aca="false">IF(Rates_Data!AH209&gt;=Rates_Data!AI209,Rates_Data!AO210-Rates_Data!AP210,Rates_Data!AP210-Rates_Data!AO210)</f>
        <v>0.007524</v>
      </c>
      <c r="CF210" s="23" t="n">
        <f aca="false">IF(Rates_Data!AH209&gt;=Rates_Data!AJ209,Rates_Data!AO210-Rates_Data!AQ210,Rates_Data!AQ210-Rates_Data!AO210)</f>
        <v>-0.000817000000000003</v>
      </c>
      <c r="CG210" s="23" t="n">
        <f aca="false">IF(Rates_Data!AI209&gt;=Rates_Data!AJ209,Rates_Data!AP210-Rates_Data!AQ210,Rates_Data!AQ210-Rates_Data!AP210)</f>
        <v>0.006707</v>
      </c>
      <c r="CH210" s="27" t="n">
        <f aca="false">IF(ROW()&lt;4+VolLB,"",STDEV(INDEX($BM:$BM,ROW()-VolLB+1):INDEX($BM:$BM,ROW()))*SQRT(12))</f>
        <v>0.0216064181699173</v>
      </c>
      <c r="CI210" s="27" t="n">
        <f aca="false">IF(ROW()&lt;4+VolLB,"",STDEV(INDEX($BN:$BN,ROW()-VolLB+1):INDEX($BN:$BN,ROW()))*SQRT(12))</f>
        <v>0.0204551550421892</v>
      </c>
      <c r="CJ210" s="27" t="n">
        <f aca="false">IF(ROW()&lt;4+VolLB,"",STDEV(INDEX($BO:$BO,ROW()-VolLB+1):INDEX($BO:$BO,ROW()))*SQRT(12))</f>
        <v>0.0187871641132729</v>
      </c>
      <c r="CK210" s="27" t="n">
        <f aca="false">IF(ROW()&lt;4+VolLB,"",STDEV(INDEX($BP:$BP,ROW()-VolLB+1):INDEX($BP:$BP,ROW()))*SQRT(12))</f>
        <v>0.0181678157827045</v>
      </c>
      <c r="CL210" s="27" t="n">
        <f aca="false">IF(ROW()&lt;4+VolLB,"",STDEV(INDEX($BQ:$BQ,ROW()-VolLB+1):INDEX($BQ:$BQ,ROW()))*SQRT(12))</f>
        <v>0.0233020407352783</v>
      </c>
      <c r="CM210" s="27" t="n">
        <f aca="false">IF(ROW()&lt;4+VolLB,"",STDEV(INDEX($BR:$BR,ROW()-VolLB+1):INDEX($BR:$BR,ROW()))*SQRT(12))</f>
        <v>0.0168412712448573</v>
      </c>
      <c r="CN210" s="27" t="n">
        <f aca="false">IF(ROW()&lt;4+VolLB,"",STDEV(INDEX($BS:$BS,ROW()-VolLB+1):INDEX($BS:$BS,ROW()))*SQRT(12))</f>
        <v>0.0226796084040687</v>
      </c>
      <c r="CO210" s="27" t="n">
        <f aca="false">IF(ROW()&lt;4+VolLB,"",STDEV(INDEX($BT:$BT,ROW()-VolLB+1):INDEX($BT:$BT,ROW()))*SQRT(12))</f>
        <v>0.0218088361775462</v>
      </c>
      <c r="CP210" s="27" t="n">
        <f aca="false">IF(ROW()&lt;4+VolLB,"",STDEV(INDEX($BU:$BU,ROW()-VolLB+1):INDEX($BU:$BU,ROW()))*SQRT(12))</f>
        <v>0.020588745519961</v>
      </c>
      <c r="CQ210" s="27" t="n">
        <f aca="false">IF(ROW()&lt;4+VolLB,"",STDEV(INDEX($BV:$BV,ROW()-VolLB+1):INDEX($BV:$BV,ROW()))*SQRT(12))</f>
        <v>0.0192504338590564</v>
      </c>
      <c r="CR210" s="27" t="n">
        <f aca="false">IF(ROW()&lt;4+VolLB,"",STDEV(INDEX($BW:$BW,ROW()-VolLB+1):INDEX($BW:$BW,ROW()))*SQRT(12))</f>
        <v>0.0209296107988294</v>
      </c>
      <c r="CS210" s="27" t="n">
        <f aca="false">IF(ROW()&lt;4+VolLB,"",STDEV(INDEX($BX:$BX,ROW()-VolLB+1):INDEX($BX:$BX,ROW()))*SQRT(12))</f>
        <v>0.0186547337263227</v>
      </c>
      <c r="CT210" s="27" t="n">
        <f aca="false">IF(ROW()&lt;4+VolLB,"",STDEV(INDEX($BY:$BY,ROW()-VolLB+1):INDEX($BY:$BY,ROW()))*SQRT(12))</f>
        <v>0.0200940289894429</v>
      </c>
      <c r="CU210" s="27" t="n">
        <f aca="false">IF(ROW()&lt;4+VolLB,"",STDEV(INDEX($BZ:$BZ,ROW()-VolLB+1):INDEX($BZ:$BZ,ROW()))*SQRT(12))</f>
        <v>0.0196082826483873</v>
      </c>
      <c r="CV210" s="27" t="n">
        <f aca="false">IF(ROW()&lt;4+VolLB,"",STDEV(INDEX($CA:$CA,ROW()-VolLB+1):INDEX($CA:$CA,ROW()))*SQRT(12))</f>
        <v>0.0233860753267938</v>
      </c>
      <c r="CW210" s="27" t="n">
        <f aca="false">IF(ROW()&lt;4+VolLB,"",STDEV(INDEX($CB:$CB,ROW()-VolLB+1):INDEX($CB:$CB,ROW()))*SQRT(12))</f>
        <v>0.0162377288489317</v>
      </c>
      <c r="CX210" s="27" t="n">
        <f aca="false">IF(ROW()&lt;4+VolLB,"",STDEV(INDEX($CC:$CC,ROW()-VolLB+1):INDEX($CC:$CC,ROW()))*SQRT(12))</f>
        <v>0.0214762209782066</v>
      </c>
      <c r="CY210" s="27" t="n">
        <f aca="false">IF(ROW()&lt;4+VolLB,"",STDEV(INDEX($CD:$CD,ROW()-VolLB+1):INDEX($CD:$CD,ROW()))*SQRT(12))</f>
        <v>0.0195069310727287</v>
      </c>
      <c r="CZ210" s="27" t="n">
        <f aca="false">IF(ROW()&lt;4+VolLB,"",STDEV(INDEX($CE:$CE,ROW()-VolLB+1):INDEX($CE:$CE,ROW()))*SQRT(12))</f>
        <v>0.0227334952928179</v>
      </c>
      <c r="DA210" s="27" t="n">
        <f aca="false">IF(ROW()&lt;4+VolLB,"",STDEV(INDEX($CF:$CF,ROW()-VolLB+1):INDEX($CF:$CF,ROW()))*SQRT(12))</f>
        <v>0.0182792616384694</v>
      </c>
      <c r="DB210" s="27" t="n">
        <f aca="false">IF(ROW()&lt;4+VolLB,"",STDEV(INDEX($CG:$CG,ROW()-VolLB+1):INDEX($CG:$CG,ROW()))*SQRT(12))</f>
        <v>0.0231942335417766</v>
      </c>
      <c r="DC210" s="26" t="n">
        <f aca="false">IF(OR(AR210=0,CH210="",CH210=0),0,AR210*MIN(MaxScal,TgtVol/CH210))</f>
        <v>0</v>
      </c>
      <c r="DD210" s="26" t="n">
        <f aca="false">IF(OR(AS210=0,CI210="",CI210=0),0,AS210*MIN(MaxScal,TgtVol/CI210))</f>
        <v>0</v>
      </c>
      <c r="DE210" s="26" t="n">
        <f aca="false">IF(OR(AT210=0,CJ210="",CJ210=0),0,AT210*MIN(MaxScal,TgtVol/CJ210))</f>
        <v>0</v>
      </c>
      <c r="DF210" s="26" t="n">
        <f aca="false">IF(OR(AU210=0,CK210="",CK210=0),0,AU210*MIN(MaxScal,TgtVol/CK210))</f>
        <v>0</v>
      </c>
      <c r="DG210" s="26" t="n">
        <f aca="false">IF(OR(AV210=0,CL210="",CL210=0),0,AV210*MIN(MaxScal,TgtVol/CL210))</f>
        <v>0</v>
      </c>
      <c r="DH210" s="26" t="n">
        <f aca="false">IF(OR(AW210=0,CM210="",CM210=0),0,AW210*MIN(MaxScal,TgtVol/CM210))</f>
        <v>0</v>
      </c>
      <c r="DI210" s="26" t="n">
        <f aca="false">IF(OR(AX210=0,CN210="",CN210=0),0,AX210*MIN(MaxScal,TgtVol/CN210))</f>
        <v>0</v>
      </c>
      <c r="DJ210" s="26" t="n">
        <f aca="false">IF(OR(AY210=0,CO210="",CO210=0),0,AY210*MIN(MaxScal,TgtVol/CO210))</f>
        <v>0</v>
      </c>
      <c r="DK210" s="26" t="n">
        <f aca="false">IF(OR(AZ210=0,CP210="",CP210=0),0,AZ210*MIN(MaxScal,TgtVol/CP210))</f>
        <v>0</v>
      </c>
      <c r="DL210" s="26" t="n">
        <f aca="false">IF(OR(BA210=0,CQ210="",CQ210=0),0,BA210*MIN(MaxScal,TgtVol/CQ210))</f>
        <v>0</v>
      </c>
      <c r="DM210" s="26" t="n">
        <f aca="false">IF(OR(BB210=0,CR210="",CR210=0),0,BB210*MIN(MaxScal,TgtVol/CR210))</f>
        <v>0</v>
      </c>
      <c r="DN210" s="26" t="n">
        <f aca="false">IF(OR(BC210=0,CS210="",CS210=0),0,BC210*MIN(MaxScal,TgtVol/CS210))</f>
        <v>0</v>
      </c>
      <c r="DO210" s="26" t="n">
        <f aca="false">IF(OR(BD210=0,CT210="",CT210=0),0,BD210*MIN(MaxScal,TgtVol/CT210))</f>
        <v>0</v>
      </c>
      <c r="DP210" s="26" t="n">
        <f aca="false">IF(OR(BE210=0,CU210="",CU210=0),0,BE210*MIN(MaxScal,TgtVol/CU210))</f>
        <v>0</v>
      </c>
      <c r="DQ210" s="26" t="n">
        <f aca="false">IF(OR(BF210=0,CV210="",CV210=0),0,BF210*MIN(MaxScal,TgtVol/CV210))</f>
        <v>0</v>
      </c>
      <c r="DR210" s="26" t="n">
        <f aca="false">IF(OR(BG210=0,CW210="",CW210=0),0,BG210*MIN(MaxScal,TgtVol/CW210))</f>
        <v>0</v>
      </c>
      <c r="DS210" s="26" t="n">
        <f aca="false">IF(OR(BH210=0,CX210="",CX210=0),0,BH210*MIN(MaxScal,TgtVol/CX210))</f>
        <v>0.93126253544771</v>
      </c>
      <c r="DT210" s="26" t="n">
        <f aca="false">IF(OR(BI210=0,CY210="",CY210=0),0,BI210*MIN(MaxScal,TgtVol/CY210))</f>
        <v>0</v>
      </c>
      <c r="DU210" s="26" t="n">
        <f aca="false">IF(OR(BJ210=0,CZ210="",CZ210=0),0,BJ210*MIN(MaxScal,TgtVol/CZ210))</f>
        <v>0</v>
      </c>
      <c r="DV210" s="26" t="n">
        <f aca="false">IF(OR(BK210=0,DA210="",DA210=0),0,BK210*MIN(MaxScal,TgtVol/DA210))</f>
        <v>0</v>
      </c>
      <c r="DW210" s="26" t="n">
        <f aca="false">IF(OR(BL210=0,DB210="",DB210=0),0,BL210*MIN(MaxScal,TgtVol/DB210))</f>
        <v>0</v>
      </c>
      <c r="DX210" s="28" t="n">
        <f aca="false">IFERROR(DC209*BM210,"")</f>
        <v>-0</v>
      </c>
      <c r="DY210" s="28" t="n">
        <f aca="false">IFERROR(DD209*BN210,"")</f>
        <v>-0</v>
      </c>
      <c r="DZ210" s="28" t="n">
        <f aca="false">IFERROR(DE209*BO210,"")</f>
        <v>-0</v>
      </c>
      <c r="EA210" s="28" t="n">
        <f aca="false">IFERROR(DF209*BP210,"")</f>
        <v>-0</v>
      </c>
      <c r="EB210" s="28" t="n">
        <f aca="false">IFERROR(DG209*BQ210,"")</f>
        <v>0.00227105246145222</v>
      </c>
      <c r="EC210" s="28" t="n">
        <f aca="false">IFERROR(DH209*BR210,"")</f>
        <v>-0</v>
      </c>
      <c r="ED210" s="28" t="n">
        <f aca="false">IFERROR(DI209*BS210,"")</f>
        <v>-0</v>
      </c>
      <c r="EE210" s="28" t="n">
        <f aca="false">IFERROR(DJ209*BT210,"")</f>
        <v>-0</v>
      </c>
      <c r="EF210" s="28" t="n">
        <f aca="false">IFERROR(DK209*BU210,"")</f>
        <v>-0</v>
      </c>
      <c r="EG210" s="28" t="n">
        <f aca="false">IFERROR(DL209*BV210,"")</f>
        <v>0</v>
      </c>
      <c r="EH210" s="28" t="n">
        <f aca="false">IFERROR(DM209*BW210,"")</f>
        <v>0</v>
      </c>
      <c r="EI210" s="28" t="n">
        <f aca="false">IFERROR(DN209*BX210,"")</f>
        <v>0</v>
      </c>
      <c r="EJ210" s="28" t="n">
        <f aca="false">IFERROR(DO209*BY210,"")</f>
        <v>-0</v>
      </c>
      <c r="EK210" s="28" t="n">
        <f aca="false">IFERROR(DP209*BZ210,"")</f>
        <v>0</v>
      </c>
      <c r="EL210" s="28" t="n">
        <f aca="false">IFERROR(DQ209*CA210,"")</f>
        <v>-0</v>
      </c>
      <c r="EM210" s="28" t="n">
        <f aca="false">IFERROR(DR209*CB210,"")</f>
        <v>-0</v>
      </c>
      <c r="EN210" s="28" t="n">
        <f aca="false">IFERROR(DS209*CC210,"")</f>
        <v>0</v>
      </c>
      <c r="EO210" s="28" t="n">
        <f aca="false">IFERROR(DT209*CD210,"")</f>
        <v>-0</v>
      </c>
      <c r="EP210" s="28" t="n">
        <f aca="false">IFERROR(DU209*CE210,"")</f>
        <v>0</v>
      </c>
      <c r="EQ210" s="28" t="n">
        <f aca="false">IFERROR(DV209*CF210,"")</f>
        <v>-0</v>
      </c>
      <c r="ER210" s="28" t="n">
        <f aca="false">IFERROR(DW209*CG210,"")</f>
        <v>0</v>
      </c>
      <c r="ES210" s="28" t="n">
        <f aca="false">IF(ROW()=4,"",SUM(DX210:ER210))</f>
        <v>0.00227105246145222</v>
      </c>
      <c r="ET210" s="29" t="n">
        <f aca="false">COUNTIF(AR210:BL210,"&gt;0")</f>
        <v>1</v>
      </c>
    </row>
    <row r="211" customFormat="false" ht="15" hidden="false" customHeight="false" outlineLevel="0" collapsed="false">
      <c r="A211" s="19" t="n">
        <v>44316</v>
      </c>
      <c r="B211" s="23" t="n">
        <f aca="false">ABS(Rates_Data!AD211-Rates_Data!AE211)</f>
        <v>0.721552884615385</v>
      </c>
      <c r="C211" s="23" t="n">
        <f aca="false">ABS(Rates_Data!AD211-Rates_Data!AF211)</f>
        <v>0.672456730769231</v>
      </c>
      <c r="D211" s="23" t="n">
        <f aca="false">ABS(Rates_Data!AD211-Rates_Data!AG211)</f>
        <v>0.177331730769231</v>
      </c>
      <c r="E211" s="23" t="n">
        <f aca="false">ABS(Rates_Data!AD211-Rates_Data!AH211)</f>
        <v>1.13385576923077</v>
      </c>
      <c r="F211" s="23" t="n">
        <f aca="false">ABS(Rates_Data!AD211-Rates_Data!AI211)</f>
        <v>1.66647596153846</v>
      </c>
      <c r="G211" s="23" t="n">
        <f aca="false">ABS(Rates_Data!AD211-Rates_Data!AJ211)</f>
        <v>0.600365384615385</v>
      </c>
      <c r="H211" s="23" t="n">
        <f aca="false">ABS(Rates_Data!AE211-Rates_Data!AF211)</f>
        <v>0.0490961538461538</v>
      </c>
      <c r="I211" s="23" t="n">
        <f aca="false">ABS(Rates_Data!AE211-Rates_Data!AG211)</f>
        <v>0.544221153846154</v>
      </c>
      <c r="J211" s="23" t="n">
        <f aca="false">ABS(Rates_Data!AE211-Rates_Data!AH211)</f>
        <v>0.412302884615385</v>
      </c>
      <c r="K211" s="23" t="n">
        <f aca="false">ABS(Rates_Data!AE211-Rates_Data!AI211)</f>
        <v>0.944923076923077</v>
      </c>
      <c r="L211" s="23" t="n">
        <f aca="false">ABS(Rates_Data!AE211-Rates_Data!AJ211)</f>
        <v>0.1211875</v>
      </c>
      <c r="M211" s="23" t="n">
        <f aca="false">ABS(Rates_Data!AF211-Rates_Data!AG211)</f>
        <v>0.495125</v>
      </c>
      <c r="N211" s="23" t="n">
        <f aca="false">ABS(Rates_Data!AF211-Rates_Data!AH211)</f>
        <v>0.461399038461539</v>
      </c>
      <c r="O211" s="23" t="n">
        <f aca="false">ABS(Rates_Data!AF211-Rates_Data!AI211)</f>
        <v>0.994019230769231</v>
      </c>
      <c r="P211" s="23" t="n">
        <f aca="false">ABS(Rates_Data!AF211-Rates_Data!AJ211)</f>
        <v>0.0720913461538464</v>
      </c>
      <c r="Q211" s="23" t="n">
        <f aca="false">ABS(Rates_Data!AG211-Rates_Data!AH211)</f>
        <v>0.956524038461539</v>
      </c>
      <c r="R211" s="23" t="n">
        <f aca="false">ABS(Rates_Data!AG211-Rates_Data!AI211)</f>
        <v>1.48914423076923</v>
      </c>
      <c r="S211" s="23" t="n">
        <f aca="false">ABS(Rates_Data!AG211-Rates_Data!AJ211)</f>
        <v>0.423033653846154</v>
      </c>
      <c r="T211" s="23" t="n">
        <f aca="false">ABS(Rates_Data!AH211-Rates_Data!AI211)</f>
        <v>0.532620192307692</v>
      </c>
      <c r="U211" s="23" t="n">
        <f aca="false">ABS(Rates_Data!AH211-Rates_Data!AJ211)</f>
        <v>0.533490384615385</v>
      </c>
      <c r="V211" s="23" t="n">
        <f aca="false">ABS(Rates_Data!AI211-Rates_Data!AJ211)</f>
        <v>1.06611057692308</v>
      </c>
      <c r="W211" s="26" t="n">
        <f aca="false">IF(ROW()&lt;4+MinObs-1,"",IFERROR((B211-AVERAGE(B$4:B211))/STDEV(B$4:B211),""))</f>
        <v>1.07872801260477</v>
      </c>
      <c r="X211" s="26" t="n">
        <f aca="false">IF(ROW()&lt;4+MinObs-1,"",IFERROR((C211-AVERAGE(C$4:C211))/STDEV(C$4:C211),""))</f>
        <v>0.726827207110153</v>
      </c>
      <c r="Y211" s="26" t="n">
        <f aca="false">IF(ROW()&lt;4+MinObs-1,"",IFERROR((D211-AVERAGE(D$4:D211))/STDEV(D$4:D211),""))</f>
        <v>-0.734243754761675</v>
      </c>
      <c r="Z211" s="26" t="n">
        <f aca="false">IF(ROW()&lt;4+MinObs-1,"",IFERROR((E211-AVERAGE(E$4:E211))/STDEV(E$4:E211),""))</f>
        <v>1.06628928867149</v>
      </c>
      <c r="AA211" s="26" t="n">
        <f aca="false">IF(ROW()&lt;4+MinObs-1,"",IFERROR((F211-AVERAGE(F$4:F211))/STDEV(F$4:F211),""))</f>
        <v>2.7938992659296</v>
      </c>
      <c r="AB211" s="26" t="n">
        <f aca="false">IF(ROW()&lt;4+MinObs-1,"",IFERROR((G211-AVERAGE(G$4:G211))/STDEV(G$4:G211),""))</f>
        <v>0.411696760068021</v>
      </c>
      <c r="AC211" s="26" t="n">
        <f aca="false">IF(ROW()&lt;4+MinObs-1,"",IFERROR((H211-AVERAGE(H$4:H211))/STDEV(H$4:H211),""))</f>
        <v>-1.15204363312332</v>
      </c>
      <c r="AD211" s="26" t="n">
        <f aca="false">IF(ROW()&lt;4+MinObs-1,"",IFERROR((I211-AVERAGE(I$4:I211))/STDEV(I$4:I211),""))</f>
        <v>0.271539678594361</v>
      </c>
      <c r="AE211" s="26" t="n">
        <f aca="false">IF(ROW()&lt;4+MinObs-1,"",IFERROR((J211-AVERAGE(J$4:J211))/STDEV(J$4:J211),""))</f>
        <v>-0.363044895534703</v>
      </c>
      <c r="AF211" s="26" t="n">
        <f aca="false">IF(ROW()&lt;4+MinObs-1,"",IFERROR((K211-AVERAGE(K$4:K211))/STDEV(K$4:K211),""))</f>
        <v>1.348342364718</v>
      </c>
      <c r="AG211" s="26" t="n">
        <f aca="false">IF(ROW()&lt;4+MinObs-1,"",IFERROR((L211-AVERAGE(L$4:L211))/STDEV(L$4:L211),""))</f>
        <v>-0.957417214021843</v>
      </c>
      <c r="AH211" s="26" t="n">
        <f aca="false">IF(ROW()&lt;4+MinObs-1,"",IFERROR((M211-AVERAGE(M$4:M211))/STDEV(M$4:M211),""))</f>
        <v>0.163715871083785</v>
      </c>
      <c r="AI211" s="26" t="n">
        <f aca="false">IF(ROW()&lt;4+MinObs-1,"",IFERROR((N211-AVERAGE(N$4:N211))/STDEV(N$4:N211),""))</f>
        <v>-0.109275490631297</v>
      </c>
      <c r="AJ211" s="26" t="n">
        <f aca="false">IF(ROW()&lt;4+MinObs-1,"",IFERROR((O211-AVERAGE(O$4:O211))/STDEV(O$4:O211),""))</f>
        <v>1.45521419667098</v>
      </c>
      <c r="AK211" s="26" t="n">
        <f aca="false">IF(ROW()&lt;4+MinObs-1,"",IFERROR((P211-AVERAGE(P$4:P211))/STDEV(P$4:P211),""))</f>
        <v>-1.13458227573833</v>
      </c>
      <c r="AL211" s="26" t="n">
        <f aca="false">IF(ROW()&lt;4+MinObs-1,"",IFERROR((Q211-AVERAGE(Q$4:Q211))/STDEV(Q$4:Q211),""))</f>
        <v>1.32564491515872</v>
      </c>
      <c r="AM211" s="26" t="n">
        <f aca="false">IF(ROW()&lt;4+MinObs-1,"",IFERROR((R211-AVERAGE(R$4:R211))/STDEV(R$4:R211),""))</f>
        <v>2.40594635292309</v>
      </c>
      <c r="AN211" s="26" t="n">
        <f aca="false">IF(ROW()&lt;4+MinObs-1,"",IFERROR((S211-AVERAGE(S$4:S211))/STDEV(S$4:S211),""))</f>
        <v>-0.670485686673256</v>
      </c>
      <c r="AO211" s="26" t="n">
        <f aca="false">IF(ROW()&lt;4+MinObs-1,"",IFERROR((T211-AVERAGE(T$4:T211))/STDEV(T$4:T211),""))</f>
        <v>-0.191867487005688</v>
      </c>
      <c r="AP211" s="26" t="n">
        <f aca="false">IF(ROW()&lt;4+MinObs-1,"",IFERROR((U211-AVERAGE(U$4:U211))/STDEV(U$4:U211),""))</f>
        <v>-0.645222155337944</v>
      </c>
      <c r="AQ211" s="26" t="n">
        <f aca="false">IF(ROW()&lt;4+MinObs-1,"",IFERROR((V211-AVERAGE(V$4:V211))/STDEV(V$4:V211),""))</f>
        <v>0.807157362796166</v>
      </c>
      <c r="AR211" s="26" t="n">
        <f aca="false">IF(W211="",0,IF(W211&gt;=z4,w4,IF(W211&gt;=z3,w3,IF(W211&gt;=zEntry,w2,IF(AND(W211&gt;=ExitZ,AR210&gt;0),w2,0)))))</f>
        <v>0</v>
      </c>
      <c r="AS211" s="26" t="n">
        <f aca="false">IF(X211="",0,IF(X211&gt;=z4,w4,IF(X211&gt;=z3,w3,IF(X211&gt;=zEntry,w2,IF(AND(X211&gt;=ExitZ,AS210&gt;0),w2,0)))))</f>
        <v>0</v>
      </c>
      <c r="AT211" s="26" t="n">
        <f aca="false">IF(Y211="",0,IF(Y211&gt;=z4,w4,IF(Y211&gt;=z3,w3,IF(Y211&gt;=zEntry,w2,IF(AND(Y211&gt;=ExitZ,AT210&gt;0),w2,0)))))</f>
        <v>0</v>
      </c>
      <c r="AU211" s="26" t="n">
        <f aca="false">IF(Z211="",0,IF(Z211&gt;=z4,w4,IF(Z211&gt;=z3,w3,IF(Z211&gt;=zEntry,w2,IF(AND(Z211&gt;=ExitZ,AU210&gt;0),w2,0)))))</f>
        <v>0</v>
      </c>
      <c r="AV211" s="26" t="n">
        <f aca="false">IF(AA211="",0,IF(AA211&gt;=z4,w4,IF(AA211&gt;=z3,w3,IF(AA211&gt;=zEntry,w2,IF(AND(AA211&gt;=ExitZ,AV210&gt;0),w2,0)))))</f>
        <v>1</v>
      </c>
      <c r="AW211" s="26" t="n">
        <f aca="false">IF(AB211="",0,IF(AB211&gt;=z4,w4,IF(AB211&gt;=z3,w3,IF(AB211&gt;=zEntry,w2,IF(AND(AB211&gt;=ExitZ,AW210&gt;0),w2,0)))))</f>
        <v>0</v>
      </c>
      <c r="AX211" s="26" t="n">
        <f aca="false">IF(AC211="",0,IF(AC211&gt;=z4,w4,IF(AC211&gt;=z3,w3,IF(AC211&gt;=zEntry,w2,IF(AND(AC211&gt;=ExitZ,AX210&gt;0),w2,0)))))</f>
        <v>0</v>
      </c>
      <c r="AY211" s="26" t="n">
        <f aca="false">IF(AD211="",0,IF(AD211&gt;=z4,w4,IF(AD211&gt;=z3,w3,IF(AD211&gt;=zEntry,w2,IF(AND(AD211&gt;=ExitZ,AY210&gt;0),w2,0)))))</f>
        <v>0</v>
      </c>
      <c r="AZ211" s="26" t="n">
        <f aca="false">IF(AE211="",0,IF(AE211&gt;=z4,w4,IF(AE211&gt;=z3,w3,IF(AE211&gt;=zEntry,w2,IF(AND(AE211&gt;=ExitZ,AZ210&gt;0),w2,0)))))</f>
        <v>0</v>
      </c>
      <c r="BA211" s="26" t="n">
        <f aca="false">IF(AF211="",0,IF(AF211&gt;=z4,w4,IF(AF211&gt;=z3,w3,IF(AF211&gt;=zEntry,w2,IF(AND(AF211&gt;=ExitZ,BA210&gt;0),w2,0)))))</f>
        <v>0</v>
      </c>
      <c r="BB211" s="26" t="n">
        <f aca="false">IF(AG211="",0,IF(AG211&gt;=z4,w4,IF(AG211&gt;=z3,w3,IF(AG211&gt;=zEntry,w2,IF(AND(AG211&gt;=ExitZ,BB210&gt;0),w2,0)))))</f>
        <v>0</v>
      </c>
      <c r="BC211" s="26" t="n">
        <f aca="false">IF(AH211="",0,IF(AH211&gt;=z4,w4,IF(AH211&gt;=z3,w3,IF(AH211&gt;=zEntry,w2,IF(AND(AH211&gt;=ExitZ,BC210&gt;0),w2,0)))))</f>
        <v>0</v>
      </c>
      <c r="BD211" s="26" t="n">
        <f aca="false">IF(AI211="",0,IF(AI211&gt;=z4,w4,IF(AI211&gt;=z3,w3,IF(AI211&gt;=zEntry,w2,IF(AND(AI211&gt;=ExitZ,BD210&gt;0),w2,0)))))</f>
        <v>0</v>
      </c>
      <c r="BE211" s="26" t="n">
        <f aca="false">IF(AJ211="",0,IF(AJ211&gt;=z4,w4,IF(AJ211&gt;=z3,w3,IF(AJ211&gt;=zEntry,w2,IF(AND(AJ211&gt;=ExitZ,BE210&gt;0),w2,0)))))</f>
        <v>0</v>
      </c>
      <c r="BF211" s="26" t="n">
        <f aca="false">IF(AK211="",0,IF(AK211&gt;=z4,w4,IF(AK211&gt;=z3,w3,IF(AK211&gt;=zEntry,w2,IF(AND(AK211&gt;=ExitZ,BF210&gt;0),w2,0)))))</f>
        <v>0</v>
      </c>
      <c r="BG211" s="26" t="n">
        <f aca="false">IF(AL211="",0,IF(AL211&gt;=z4,w4,IF(AL211&gt;=z3,w3,IF(AL211&gt;=zEntry,w2,IF(AND(AL211&gt;=ExitZ,BG210&gt;0),w2,0)))))</f>
        <v>0</v>
      </c>
      <c r="BH211" s="26" t="n">
        <f aca="false">IF(AM211="",0,IF(AM211&gt;=z4,w4,IF(AM211&gt;=z3,w3,IF(AM211&gt;=zEntry,w2,IF(AND(AM211&gt;=ExitZ,BH210&gt;0),w2,0)))))</f>
        <v>1</v>
      </c>
      <c r="BI211" s="26" t="n">
        <f aca="false">IF(AN211="",0,IF(AN211&gt;=z4,w4,IF(AN211&gt;=z3,w3,IF(AN211&gt;=zEntry,w2,IF(AND(AN211&gt;=ExitZ,BI210&gt;0),w2,0)))))</f>
        <v>0</v>
      </c>
      <c r="BJ211" s="26" t="n">
        <f aca="false">IF(AO211="",0,IF(AO211&gt;=z4,w4,IF(AO211&gt;=z3,w3,IF(AO211&gt;=zEntry,w2,IF(AND(AO211&gt;=ExitZ,BJ210&gt;0),w2,0)))))</f>
        <v>0</v>
      </c>
      <c r="BK211" s="26" t="n">
        <f aca="false">IF(AP211="",0,IF(AP211&gt;=z4,w4,IF(AP211&gt;=z3,w3,IF(AP211&gt;=zEntry,w2,IF(AND(AP211&gt;=ExitZ,BK210&gt;0),w2,0)))))</f>
        <v>0</v>
      </c>
      <c r="BL211" s="26" t="n">
        <f aca="false">IF(AQ211="",0,IF(AQ211&gt;=z4,w4,IF(AQ211&gt;=z3,w3,IF(AQ211&gt;=zEntry,w2,IF(AND(AQ211&gt;=ExitZ,BL210&gt;0),w2,0)))))</f>
        <v>0</v>
      </c>
      <c r="BM211" s="23" t="n">
        <f aca="false">IF(Rates_Data!AD210&gt;=Rates_Data!AE210,Rates_Data!AK211-Rates_Data!AL211,Rates_Data!AL211-Rates_Data!AK211)</f>
        <v>0.000455999999999996</v>
      </c>
      <c r="BN211" s="23" t="n">
        <f aca="false">IF(Rates_Data!AD210&gt;=Rates_Data!AF210,Rates_Data!AK211-Rates_Data!AM211,Rates_Data!AM211-Rates_Data!AK211)</f>
        <v>-0.008208</v>
      </c>
      <c r="BO211" s="23" t="n">
        <f aca="false">IF(Rates_Data!AD210&gt;=Rates_Data!AG210,Rates_Data!AK211-Rates_Data!AN211,Rates_Data!AN211-Rates_Data!AK211)</f>
        <v>-0.000911999999999997</v>
      </c>
      <c r="BP211" s="23" t="n">
        <f aca="false">IF(Rates_Data!AD210&gt;=Rates_Data!AH210,Rates_Data!AK211-Rates_Data!AO211,Rates_Data!AO211-Rates_Data!AK211)</f>
        <v>0.00218499999999999</v>
      </c>
      <c r="BQ211" s="23" t="n">
        <f aca="false">IF(Rates_Data!AD210&gt;=Rates_Data!AI210,Rates_Data!AK211-Rates_Data!AP211,Rates_Data!AP211-Rates_Data!AK211)</f>
        <v>-0.010868</v>
      </c>
      <c r="BR211" s="23" t="n">
        <f aca="false">IF(Rates_Data!AD210&gt;=Rates_Data!AJ210,Rates_Data!AK211-Rates_Data!AQ211,Rates_Data!AQ211-Rates_Data!AK211)</f>
        <v>-0.00581400000000001</v>
      </c>
      <c r="BS211" s="23" t="n">
        <f aca="false">IF(Rates_Data!AE210&gt;=Rates_Data!AF210,Rates_Data!AL211-Rates_Data!AM211,Rates_Data!AM211-Rates_Data!AL211)</f>
        <v>0.008664</v>
      </c>
      <c r="BT211" s="23" t="n">
        <f aca="false">IF(Rates_Data!AE210&gt;=Rates_Data!AG210,Rates_Data!AL211-Rates_Data!AN211,Rates_Data!AN211-Rates_Data!AL211)</f>
        <v>-0.000456</v>
      </c>
      <c r="BU211" s="23" t="n">
        <f aca="false">IF(Rates_Data!AE210&gt;=Rates_Data!AH210,Rates_Data!AL211-Rates_Data!AO211,Rates_Data!AO211-Rates_Data!AL211)</f>
        <v>0.00172899999999999</v>
      </c>
      <c r="BV211" s="23" t="n">
        <f aca="false">IF(Rates_Data!AE210&gt;=Rates_Data!AI210,Rates_Data!AL211-Rates_Data!AP211,Rates_Data!AP211-Rates_Data!AL211)</f>
        <v>-0.011324</v>
      </c>
      <c r="BW211" s="23" t="n">
        <f aca="false">IF(Rates_Data!AE210&gt;=Rates_Data!AJ210,Rates_Data!AL211-Rates_Data!AQ211,Rates_Data!AQ211-Rates_Data!AL211)</f>
        <v>0.00627</v>
      </c>
      <c r="BX211" s="23" t="n">
        <f aca="false">IF(Rates_Data!AF210&gt;=Rates_Data!AG210,Rates_Data!AM211-Rates_Data!AN211,Rates_Data!AN211-Rates_Data!AM211)</f>
        <v>-0.00912</v>
      </c>
      <c r="BY211" s="23" t="n">
        <f aca="false">IF(Rates_Data!AF210&gt;=Rates_Data!AH210,Rates_Data!AM211-Rates_Data!AO211,Rates_Data!AO211-Rates_Data!AM211)</f>
        <v>0.010393</v>
      </c>
      <c r="BZ211" s="23" t="n">
        <f aca="false">IF(Rates_Data!AF210&gt;=Rates_Data!AI210,Rates_Data!AM211-Rates_Data!AP211,Rates_Data!AP211-Rates_Data!AM211)</f>
        <v>-0.00266</v>
      </c>
      <c r="CA211" s="23" t="n">
        <f aca="false">IF(Rates_Data!AF210&gt;=Rates_Data!AJ210,Rates_Data!AM211-Rates_Data!AQ211,Rates_Data!AQ211-Rates_Data!AM211)</f>
        <v>0.002394</v>
      </c>
      <c r="CB211" s="23" t="n">
        <f aca="false">IF(Rates_Data!AG210&gt;=Rates_Data!AH210,Rates_Data!AN211-Rates_Data!AO211,Rates_Data!AO211-Rates_Data!AN211)</f>
        <v>0.00127299999999999</v>
      </c>
      <c r="CC211" s="23" t="n">
        <f aca="false">IF(Rates_Data!AG210&gt;=Rates_Data!AI210,Rates_Data!AN211-Rates_Data!AP211,Rates_Data!AP211-Rates_Data!AN211)</f>
        <v>-0.01178</v>
      </c>
      <c r="CD211" s="23" t="n">
        <f aca="false">IF(Rates_Data!AG210&gt;=Rates_Data!AJ210,Rates_Data!AN211-Rates_Data!AQ211,Rates_Data!AQ211-Rates_Data!AN211)</f>
        <v>-0.006726</v>
      </c>
      <c r="CE211" s="23" t="n">
        <f aca="false">IF(Rates_Data!AH210&gt;=Rates_Data!AI210,Rates_Data!AO211-Rates_Data!AP211,Rates_Data!AP211-Rates_Data!AO211)</f>
        <v>-0.013053</v>
      </c>
      <c r="CF211" s="23" t="n">
        <f aca="false">IF(Rates_Data!AH210&gt;=Rates_Data!AJ210,Rates_Data!AO211-Rates_Data!AQ211,Rates_Data!AQ211-Rates_Data!AO211)</f>
        <v>0.007999</v>
      </c>
      <c r="CG211" s="23" t="n">
        <f aca="false">IF(Rates_Data!AI210&gt;=Rates_Data!AJ210,Rates_Data!AP211-Rates_Data!AQ211,Rates_Data!AQ211-Rates_Data!AP211)</f>
        <v>-0.005054</v>
      </c>
      <c r="CH211" s="27" t="n">
        <f aca="false">IF(ROW()&lt;4+VolLB,"",STDEV(INDEX($BM:$BM,ROW()-VolLB+1):INDEX($BM:$BM,ROW()))*SQRT(12))</f>
        <v>0.0215547106814707</v>
      </c>
      <c r="CI211" s="27" t="n">
        <f aca="false">IF(ROW()&lt;4+VolLB,"",STDEV(INDEX($BN:$BN,ROW()-VolLB+1):INDEX($BN:$BN,ROW()))*SQRT(12))</f>
        <v>0.0210668814215244</v>
      </c>
      <c r="CJ211" s="27" t="n">
        <f aca="false">IF(ROW()&lt;4+VolLB,"",STDEV(INDEX($BO:$BO,ROW()-VolLB+1):INDEX($BO:$BO,ROW()))*SQRT(12))</f>
        <v>0.018731604521821</v>
      </c>
      <c r="CK211" s="27" t="n">
        <f aca="false">IF(ROW()&lt;4+VolLB,"",STDEV(INDEX($BP:$BP,ROW()-VolLB+1):INDEX($BP:$BP,ROW()))*SQRT(12))</f>
        <v>0.0181168643444772</v>
      </c>
      <c r="CL211" s="27" t="n">
        <f aca="false">IF(ROW()&lt;4+VolLB,"",STDEV(INDEX($BQ:$BQ,ROW()-VolLB+1):INDEX($BQ:$BQ,ROW()))*SQRT(12))</f>
        <v>0.0240088120082527</v>
      </c>
      <c r="CM211" s="27" t="n">
        <f aca="false">IF(ROW()&lt;4+VolLB,"",STDEV(INDEX($BR:$BR,ROW()-VolLB+1):INDEX($BR:$BR,ROW()))*SQRT(12))</f>
        <v>0.0170404542718343</v>
      </c>
      <c r="CN211" s="27" t="n">
        <f aca="false">IF(ROW()&lt;4+VolLB,"",STDEV(INDEX($BS:$BS,ROW()-VolLB+1):INDEX($BS:$BS,ROW()))*SQRT(12))</f>
        <v>0.0228317973987407</v>
      </c>
      <c r="CO211" s="27" t="n">
        <f aca="false">IF(ROW()&lt;4+VolLB,"",STDEV(INDEX($BT:$BT,ROW()-VolLB+1):INDEX($BT:$BT,ROW()))*SQRT(12))</f>
        <v>0.0215689077390846</v>
      </c>
      <c r="CP211" s="27" t="n">
        <f aca="false">IF(ROW()&lt;4+VolLB,"",STDEV(INDEX($BU:$BU,ROW()-VolLB+1):INDEX($BU:$BU,ROW()))*SQRT(12))</f>
        <v>0.0204037191817477</v>
      </c>
      <c r="CQ211" s="27" t="n">
        <f aca="false">IF(ROW()&lt;4+VolLB,"",STDEV(INDEX($BV:$BV,ROW()-VolLB+1):INDEX($BV:$BV,ROW()))*SQRT(12))</f>
        <v>0.0200329206619409</v>
      </c>
      <c r="CR211" s="27" t="n">
        <f aca="false">IF(ROW()&lt;4+VolLB,"",STDEV(INDEX($BW:$BW,ROW()-VolLB+1):INDEX($BW:$BW,ROW()))*SQRT(12))</f>
        <v>0.0207410121888747</v>
      </c>
      <c r="CS211" s="27" t="n">
        <f aca="false">IF(ROW()&lt;4+VolLB,"",STDEV(INDEX($BX:$BX,ROW()-VolLB+1):INDEX($BX:$BX,ROW()))*SQRT(12))</f>
        <v>0.0196141685064649</v>
      </c>
      <c r="CT211" s="27" t="n">
        <f aca="false">IF(ROW()&lt;4+VolLB,"",STDEV(INDEX($BY:$BY,ROW()-VolLB+1):INDEX($BY:$BY,ROW()))*SQRT(12))</f>
        <v>0.0208180325869299</v>
      </c>
      <c r="CU211" s="27" t="n">
        <f aca="false">IF(ROW()&lt;4+VolLB,"",STDEV(INDEX($BZ:$BZ,ROW()-VolLB+1):INDEX($BZ:$BZ,ROW()))*SQRT(12))</f>
        <v>0.0197274466467407</v>
      </c>
      <c r="CV211" s="27" t="n">
        <f aca="false">IF(ROW()&lt;4+VolLB,"",STDEV(INDEX($CA:$CA,ROW()-VolLB+1):INDEX($CA:$CA,ROW()))*SQRT(12))</f>
        <v>0.0234041529035625</v>
      </c>
      <c r="CW211" s="27" t="n">
        <f aca="false">IF(ROW()&lt;4+VolLB,"",STDEV(INDEX($CB:$CB,ROW()-VolLB+1):INDEX($CB:$CB,ROW()))*SQRT(12))</f>
        <v>0.0162401521867136</v>
      </c>
      <c r="CX211" s="27" t="n">
        <f aca="false">IF(ROW()&lt;4+VolLB,"",STDEV(INDEX($CC:$CC,ROW()-VolLB+1):INDEX($CC:$CC,ROW()))*SQRT(12))</f>
        <v>0.0225038171143094</v>
      </c>
      <c r="CY211" s="27" t="n">
        <f aca="false">IF(ROW()&lt;4+VolLB,"",STDEV(INDEX($CD:$CD,ROW()-VolLB+1):INDEX($CD:$CD,ROW()))*SQRT(12))</f>
        <v>0.0200287511799556</v>
      </c>
      <c r="CZ211" s="27" t="n">
        <f aca="false">IF(ROW()&lt;4+VolLB,"",STDEV(INDEX($CE:$CE,ROW()-VolLB+1):INDEX($CE:$CE,ROW()))*SQRT(12))</f>
        <v>0.0240860554518288</v>
      </c>
      <c r="DA211" s="27" t="n">
        <f aca="false">IF(ROW()&lt;4+VolLB,"",STDEV(INDEX($CF:$CF,ROW()-VolLB+1):INDEX($CF:$CF,ROW()))*SQRT(12))</f>
        <v>0.0188331878241324</v>
      </c>
      <c r="DB211" s="27" t="n">
        <f aca="false">IF(ROW()&lt;4+VolLB,"",STDEV(INDEX($CG:$CG,ROW()-VolLB+1):INDEX($CG:$CG,ROW()))*SQRT(12))</f>
        <v>0.0234096874816918</v>
      </c>
      <c r="DC211" s="26" t="n">
        <f aca="false">IF(OR(AR211=0,CH211="",CH211=0),0,AR211*MIN(MaxScal,TgtVol/CH211))</f>
        <v>0</v>
      </c>
      <c r="DD211" s="26" t="n">
        <f aca="false">IF(OR(AS211=0,CI211="",CI211=0),0,AS211*MIN(MaxScal,TgtVol/CI211))</f>
        <v>0</v>
      </c>
      <c r="DE211" s="26" t="n">
        <f aca="false">IF(OR(AT211=0,CJ211="",CJ211=0),0,AT211*MIN(MaxScal,TgtVol/CJ211))</f>
        <v>0</v>
      </c>
      <c r="DF211" s="26" t="n">
        <f aca="false">IF(OR(AU211=0,CK211="",CK211=0),0,AU211*MIN(MaxScal,TgtVol/CK211))</f>
        <v>0</v>
      </c>
      <c r="DG211" s="26" t="n">
        <f aca="false">IF(OR(AV211=0,CL211="",CL211=0),0,AV211*MIN(MaxScal,TgtVol/CL211))</f>
        <v>0.833027473126337</v>
      </c>
      <c r="DH211" s="26" t="n">
        <f aca="false">IF(OR(AW211=0,CM211="",CM211=0),0,AW211*MIN(MaxScal,TgtVol/CM211))</f>
        <v>0</v>
      </c>
      <c r="DI211" s="26" t="n">
        <f aca="false">IF(OR(AX211=0,CN211="",CN211=0),0,AX211*MIN(MaxScal,TgtVol/CN211))</f>
        <v>0</v>
      </c>
      <c r="DJ211" s="26" t="n">
        <f aca="false">IF(OR(AY211=0,CO211="",CO211=0),0,AY211*MIN(MaxScal,TgtVol/CO211))</f>
        <v>0</v>
      </c>
      <c r="DK211" s="26" t="n">
        <f aca="false">IF(OR(AZ211=0,CP211="",CP211=0),0,AZ211*MIN(MaxScal,TgtVol/CP211))</f>
        <v>0</v>
      </c>
      <c r="DL211" s="26" t="n">
        <f aca="false">IF(OR(BA211=0,CQ211="",CQ211=0),0,BA211*MIN(MaxScal,TgtVol/CQ211))</f>
        <v>0</v>
      </c>
      <c r="DM211" s="26" t="n">
        <f aca="false">IF(OR(BB211=0,CR211="",CR211=0),0,BB211*MIN(MaxScal,TgtVol/CR211))</f>
        <v>0</v>
      </c>
      <c r="DN211" s="26" t="n">
        <f aca="false">IF(OR(BC211=0,CS211="",CS211=0),0,BC211*MIN(MaxScal,TgtVol/CS211))</f>
        <v>0</v>
      </c>
      <c r="DO211" s="26" t="n">
        <f aca="false">IF(OR(BD211=0,CT211="",CT211=0),0,BD211*MIN(MaxScal,TgtVol/CT211))</f>
        <v>0</v>
      </c>
      <c r="DP211" s="26" t="n">
        <f aca="false">IF(OR(BE211=0,CU211="",CU211=0),0,BE211*MIN(MaxScal,TgtVol/CU211))</f>
        <v>0</v>
      </c>
      <c r="DQ211" s="26" t="n">
        <f aca="false">IF(OR(BF211=0,CV211="",CV211=0),0,BF211*MIN(MaxScal,TgtVol/CV211))</f>
        <v>0</v>
      </c>
      <c r="DR211" s="26" t="n">
        <f aca="false">IF(OR(BG211=0,CW211="",CW211=0),0,BG211*MIN(MaxScal,TgtVol/CW211))</f>
        <v>0</v>
      </c>
      <c r="DS211" s="26" t="n">
        <f aca="false">IF(OR(BH211=0,CX211="",CX211=0),0,BH211*MIN(MaxScal,TgtVol/CX211))</f>
        <v>0.88873811488997</v>
      </c>
      <c r="DT211" s="26" t="n">
        <f aca="false">IF(OR(BI211=0,CY211="",CY211=0),0,BI211*MIN(MaxScal,TgtVol/CY211))</f>
        <v>0</v>
      </c>
      <c r="DU211" s="26" t="n">
        <f aca="false">IF(OR(BJ211=0,CZ211="",CZ211=0),0,BJ211*MIN(MaxScal,TgtVol/CZ211))</f>
        <v>0</v>
      </c>
      <c r="DV211" s="26" t="n">
        <f aca="false">IF(OR(BK211=0,DA211="",DA211=0),0,BK211*MIN(MaxScal,TgtVol/DA211))</f>
        <v>0</v>
      </c>
      <c r="DW211" s="26" t="n">
        <f aca="false">IF(OR(BL211=0,DB211="",DB211=0),0,BL211*MIN(MaxScal,TgtVol/DB211))</f>
        <v>0</v>
      </c>
      <c r="DX211" s="28" t="n">
        <f aca="false">IFERROR(DC210*BM211,"")</f>
        <v>0</v>
      </c>
      <c r="DY211" s="28" t="n">
        <f aca="false">IFERROR(DD210*BN211,"")</f>
        <v>-0</v>
      </c>
      <c r="DZ211" s="28" t="n">
        <f aca="false">IFERROR(DE210*BO211,"")</f>
        <v>-0</v>
      </c>
      <c r="EA211" s="28" t="n">
        <f aca="false">IFERROR(DF210*BP211,"")</f>
        <v>0</v>
      </c>
      <c r="EB211" s="28" t="n">
        <f aca="false">IFERROR(DG210*BQ211,"")</f>
        <v>-0</v>
      </c>
      <c r="EC211" s="28" t="n">
        <f aca="false">IFERROR(DH210*BR211,"")</f>
        <v>-0</v>
      </c>
      <c r="ED211" s="28" t="n">
        <f aca="false">IFERROR(DI210*BS211,"")</f>
        <v>0</v>
      </c>
      <c r="EE211" s="28" t="n">
        <f aca="false">IFERROR(DJ210*BT211,"")</f>
        <v>-0</v>
      </c>
      <c r="EF211" s="28" t="n">
        <f aca="false">IFERROR(DK210*BU211,"")</f>
        <v>0</v>
      </c>
      <c r="EG211" s="28" t="n">
        <f aca="false">IFERROR(DL210*BV211,"")</f>
        <v>-0</v>
      </c>
      <c r="EH211" s="28" t="n">
        <f aca="false">IFERROR(DM210*BW211,"")</f>
        <v>0</v>
      </c>
      <c r="EI211" s="28" t="n">
        <f aca="false">IFERROR(DN210*BX211,"")</f>
        <v>-0</v>
      </c>
      <c r="EJ211" s="28" t="n">
        <f aca="false">IFERROR(DO210*BY211,"")</f>
        <v>0</v>
      </c>
      <c r="EK211" s="28" t="n">
        <f aca="false">IFERROR(DP210*BZ211,"")</f>
        <v>-0</v>
      </c>
      <c r="EL211" s="28" t="n">
        <f aca="false">IFERROR(DQ210*CA211,"")</f>
        <v>0</v>
      </c>
      <c r="EM211" s="28" t="n">
        <f aca="false">IFERROR(DR210*CB211,"")</f>
        <v>0</v>
      </c>
      <c r="EN211" s="28" t="n">
        <f aca="false">IFERROR(DS210*CC211,"")</f>
        <v>-0.010970272667574</v>
      </c>
      <c r="EO211" s="28" t="n">
        <f aca="false">IFERROR(DT210*CD211,"")</f>
        <v>-0</v>
      </c>
      <c r="EP211" s="28" t="n">
        <f aca="false">IFERROR(DU210*CE211,"")</f>
        <v>-0</v>
      </c>
      <c r="EQ211" s="28" t="n">
        <f aca="false">IFERROR(DV210*CF211,"")</f>
        <v>0</v>
      </c>
      <c r="ER211" s="28" t="n">
        <f aca="false">IFERROR(DW210*CG211,"")</f>
        <v>-0</v>
      </c>
      <c r="ES211" s="28" t="n">
        <f aca="false">IF(ROW()=4,"",SUM(DX211:ER211))</f>
        <v>-0.010970272667574</v>
      </c>
      <c r="ET211" s="29" t="n">
        <f aca="false">COUNTIF(AR211:BL211,"&gt;0")</f>
        <v>2</v>
      </c>
    </row>
    <row r="212" customFormat="false" ht="15" hidden="false" customHeight="false" outlineLevel="0" collapsed="false">
      <c r="A212" s="19" t="n">
        <v>44347</v>
      </c>
      <c r="B212" s="23" t="n">
        <f aca="false">ABS(Rates_Data!AD212-Rates_Data!AE212)</f>
        <v>0.588722488038277</v>
      </c>
      <c r="C212" s="23" t="n">
        <f aca="false">ABS(Rates_Data!AD212-Rates_Data!AF212)</f>
        <v>0.795631578947368</v>
      </c>
      <c r="D212" s="23" t="n">
        <f aca="false">ABS(Rates_Data!AD212-Rates_Data!AG212)</f>
        <v>0.0112775119617223</v>
      </c>
      <c r="E212" s="23" t="n">
        <f aca="false">ABS(Rates_Data!AD212-Rates_Data!AH212)</f>
        <v>0.775129186602871</v>
      </c>
      <c r="F212" s="23" t="n">
        <f aca="false">ABS(Rates_Data!AD212-Rates_Data!AI212)</f>
        <v>1.50623444976077</v>
      </c>
      <c r="G212" s="23" t="n">
        <f aca="false">ABS(Rates_Data!AD212-Rates_Data!AJ212)</f>
        <v>0.709952153110048</v>
      </c>
      <c r="H212" s="23" t="n">
        <f aca="false">ABS(Rates_Data!AE212-Rates_Data!AF212)</f>
        <v>0.206909090909091</v>
      </c>
      <c r="I212" s="23" t="n">
        <f aca="false">ABS(Rates_Data!AE212-Rates_Data!AG212)</f>
        <v>0.577444976076555</v>
      </c>
      <c r="J212" s="23" t="n">
        <f aca="false">ABS(Rates_Data!AE212-Rates_Data!AH212)</f>
        <v>0.186406698564594</v>
      </c>
      <c r="K212" s="23" t="n">
        <f aca="false">ABS(Rates_Data!AE212-Rates_Data!AI212)</f>
        <v>0.917511961722488</v>
      </c>
      <c r="L212" s="23" t="n">
        <f aca="false">ABS(Rates_Data!AE212-Rates_Data!AJ212)</f>
        <v>0.12122966507177</v>
      </c>
      <c r="M212" s="23" t="n">
        <f aca="false">ABS(Rates_Data!AF212-Rates_Data!AG212)</f>
        <v>0.784354066985646</v>
      </c>
      <c r="N212" s="23" t="n">
        <f aca="false">ABS(Rates_Data!AF212-Rates_Data!AH212)</f>
        <v>0.0205023923444971</v>
      </c>
      <c r="O212" s="23" t="n">
        <f aca="false">ABS(Rates_Data!AF212-Rates_Data!AI212)</f>
        <v>0.710602870813397</v>
      </c>
      <c r="P212" s="23" t="n">
        <f aca="false">ABS(Rates_Data!AF212-Rates_Data!AJ212)</f>
        <v>0.0856794258373206</v>
      </c>
      <c r="Q212" s="23" t="n">
        <f aca="false">ABS(Rates_Data!AG212-Rates_Data!AH212)</f>
        <v>0.763851674641149</v>
      </c>
      <c r="R212" s="23" t="n">
        <f aca="false">ABS(Rates_Data!AG212-Rates_Data!AI212)</f>
        <v>1.49495693779904</v>
      </c>
      <c r="S212" s="23" t="n">
        <f aca="false">ABS(Rates_Data!AG212-Rates_Data!AJ212)</f>
        <v>0.698674641148325</v>
      </c>
      <c r="T212" s="23" t="n">
        <f aca="false">ABS(Rates_Data!AH212-Rates_Data!AI212)</f>
        <v>0.731105263157894</v>
      </c>
      <c r="U212" s="23" t="n">
        <f aca="false">ABS(Rates_Data!AH212-Rates_Data!AJ212)</f>
        <v>0.0651770334928234</v>
      </c>
      <c r="V212" s="23" t="n">
        <f aca="false">ABS(Rates_Data!AI212-Rates_Data!AJ212)</f>
        <v>0.796282296650718</v>
      </c>
      <c r="W212" s="26" t="n">
        <f aca="false">IF(ROW()&lt;4+MinObs-1,"",IFERROR((B212-AVERAGE(B$4:B212))/STDEV(B$4:B212),""))</f>
        <v>0.628780675182859</v>
      </c>
      <c r="X212" s="26" t="n">
        <f aca="false">IF(ROW()&lt;4+MinObs-1,"",IFERROR((C212-AVERAGE(C$4:C212))/STDEV(C$4:C212),""))</f>
        <v>1.06979793733822</v>
      </c>
      <c r="Y212" s="26" t="n">
        <f aca="false">IF(ROW()&lt;4+MinObs-1,"",IFERROR((D212-AVERAGE(D$4:D212))/STDEV(D$4:D212),""))</f>
        <v>-1.09095351697985</v>
      </c>
      <c r="Z212" s="26" t="n">
        <f aca="false">IF(ROW()&lt;4+MinObs-1,"",IFERROR((E212-AVERAGE(E$4:E212))/STDEV(E$4:E212),""))</f>
        <v>0.253460186161331</v>
      </c>
      <c r="AA212" s="26" t="n">
        <f aca="false">IF(ROW()&lt;4+MinObs-1,"",IFERROR((F212-AVERAGE(F$4:F212))/STDEV(F$4:F212),""))</f>
        <v>2.35873016436387</v>
      </c>
      <c r="AB212" s="26" t="n">
        <f aca="false">IF(ROW()&lt;4+MinObs-1,"",IFERROR((G212-AVERAGE(G$4:G212))/STDEV(G$4:G212),""))</f>
        <v>0.726707853100306</v>
      </c>
      <c r="AC212" s="26" t="n">
        <f aca="false">IF(ROW()&lt;4+MinObs-1,"",IFERROR((H212-AVERAGE(H$4:H212))/STDEV(H$4:H212),""))</f>
        <v>-0.596061223411426</v>
      </c>
      <c r="AD212" s="26" t="n">
        <f aca="false">IF(ROW()&lt;4+MinObs-1,"",IFERROR((I212-AVERAGE(I$4:I212))/STDEV(I$4:I212),""))</f>
        <v>0.356722503797219</v>
      </c>
      <c r="AE212" s="26" t="n">
        <f aca="false">IF(ROW()&lt;4+MinObs-1,"",IFERROR((J212-AVERAGE(J$4:J212))/STDEV(J$4:J212),""))</f>
        <v>-0.990454668581432</v>
      </c>
      <c r="AF212" s="26" t="n">
        <f aca="false">IF(ROW()&lt;4+MinObs-1,"",IFERROR((K212-AVERAGE(K$4:K212))/STDEV(K$4:K212),""))</f>
        <v>1.26630596117803</v>
      </c>
      <c r="AG212" s="26" t="n">
        <f aca="false">IF(ROW()&lt;4+MinObs-1,"",IFERROR((L212-AVERAGE(L$4:L212))/STDEV(L$4:L212),""))</f>
        <v>-0.952946190308466</v>
      </c>
      <c r="AH212" s="26" t="n">
        <f aca="false">IF(ROW()&lt;4+MinObs-1,"",IFERROR((M212-AVERAGE(M$4:M212))/STDEV(M$4:M212),""))</f>
        <v>0.891343553982398</v>
      </c>
      <c r="AI212" s="26" t="n">
        <f aca="false">IF(ROW()&lt;4+MinObs-1,"",IFERROR((N212-AVERAGE(N$4:N212))/STDEV(N$4:N212),""))</f>
        <v>-1.29586152203467</v>
      </c>
      <c r="AJ212" s="26" t="n">
        <f aca="false">IF(ROW()&lt;4+MinObs-1,"",IFERROR((O212-AVERAGE(O$4:O212))/STDEV(O$4:O212),""))</f>
        <v>0.650640158371658</v>
      </c>
      <c r="AK212" s="26" t="n">
        <f aca="false">IF(ROW()&lt;4+MinObs-1,"",IFERROR((P212-AVERAGE(P$4:P212))/STDEV(P$4:P212),""))</f>
        <v>-1.09794751784761</v>
      </c>
      <c r="AL212" s="26" t="n">
        <f aca="false">IF(ROW()&lt;4+MinObs-1,"",IFERROR((Q212-AVERAGE(Q$4:Q212))/STDEV(Q$4:Q212),""))</f>
        <v>0.821269487816185</v>
      </c>
      <c r="AM212" s="26" t="n">
        <f aca="false">IF(ROW()&lt;4+MinObs-1,"",IFERROR((R212-AVERAGE(R$4:R212))/STDEV(R$4:R212),""))</f>
        <v>2.38066208235471</v>
      </c>
      <c r="AN212" s="26" t="n">
        <f aca="false">IF(ROW()&lt;4+MinObs-1,"",IFERROR((S212-AVERAGE(S$4:S212))/STDEV(S$4:S212),""))</f>
        <v>-0.129511460975511</v>
      </c>
      <c r="AO212" s="26" t="n">
        <f aca="false">IF(ROW()&lt;4+MinObs-1,"",IFERROR((T212-AVERAGE(T$4:T212))/STDEV(T$4:T212),""))</f>
        <v>0.311896900600764</v>
      </c>
      <c r="AP212" s="26" t="n">
        <f aca="false">IF(ROW()&lt;4+MinObs-1,"",IFERROR((U212-AVERAGE(U$4:U212))/STDEV(U$4:U212),""))</f>
        <v>-1.63758843303121</v>
      </c>
      <c r="AQ212" s="26" t="n">
        <f aca="false">IF(ROW()&lt;4+MinObs-1,"",IFERROR((V212-AVERAGE(V$4:V212))/STDEV(V$4:V212),""))</f>
        <v>0.27916390748991</v>
      </c>
      <c r="AR212" s="26" t="n">
        <f aca="false">IF(W212="",0,IF(W212&gt;=z4,w4,IF(W212&gt;=z3,w3,IF(W212&gt;=zEntry,w2,IF(AND(W212&gt;=ExitZ,AR211&gt;0),w2,0)))))</f>
        <v>0</v>
      </c>
      <c r="AS212" s="26" t="n">
        <f aca="false">IF(X212="",0,IF(X212&gt;=z4,w4,IF(X212&gt;=z3,w3,IF(X212&gt;=zEntry,w2,IF(AND(X212&gt;=ExitZ,AS211&gt;0),w2,0)))))</f>
        <v>0</v>
      </c>
      <c r="AT212" s="26" t="n">
        <f aca="false">IF(Y212="",0,IF(Y212&gt;=z4,w4,IF(Y212&gt;=z3,w3,IF(Y212&gt;=zEntry,w2,IF(AND(Y212&gt;=ExitZ,AT211&gt;0),w2,0)))))</f>
        <v>0</v>
      </c>
      <c r="AU212" s="26" t="n">
        <f aca="false">IF(Z212="",0,IF(Z212&gt;=z4,w4,IF(Z212&gt;=z3,w3,IF(Z212&gt;=zEntry,w2,IF(AND(Z212&gt;=ExitZ,AU211&gt;0),w2,0)))))</f>
        <v>0</v>
      </c>
      <c r="AV212" s="26" t="n">
        <f aca="false">IF(AA212="",0,IF(AA212&gt;=z4,w4,IF(AA212&gt;=z3,w3,IF(AA212&gt;=zEntry,w2,IF(AND(AA212&gt;=ExitZ,AV211&gt;0),w2,0)))))</f>
        <v>1</v>
      </c>
      <c r="AW212" s="26" t="n">
        <f aca="false">IF(AB212="",0,IF(AB212&gt;=z4,w4,IF(AB212&gt;=z3,w3,IF(AB212&gt;=zEntry,w2,IF(AND(AB212&gt;=ExitZ,AW211&gt;0),w2,0)))))</f>
        <v>0</v>
      </c>
      <c r="AX212" s="26" t="n">
        <f aca="false">IF(AC212="",0,IF(AC212&gt;=z4,w4,IF(AC212&gt;=z3,w3,IF(AC212&gt;=zEntry,w2,IF(AND(AC212&gt;=ExitZ,AX211&gt;0),w2,0)))))</f>
        <v>0</v>
      </c>
      <c r="AY212" s="26" t="n">
        <f aca="false">IF(AD212="",0,IF(AD212&gt;=z4,w4,IF(AD212&gt;=z3,w3,IF(AD212&gt;=zEntry,w2,IF(AND(AD212&gt;=ExitZ,AY211&gt;0),w2,0)))))</f>
        <v>0</v>
      </c>
      <c r="AZ212" s="26" t="n">
        <f aca="false">IF(AE212="",0,IF(AE212&gt;=z4,w4,IF(AE212&gt;=z3,w3,IF(AE212&gt;=zEntry,w2,IF(AND(AE212&gt;=ExitZ,AZ211&gt;0),w2,0)))))</f>
        <v>0</v>
      </c>
      <c r="BA212" s="26" t="n">
        <f aca="false">IF(AF212="",0,IF(AF212&gt;=z4,w4,IF(AF212&gt;=z3,w3,IF(AF212&gt;=zEntry,w2,IF(AND(AF212&gt;=ExitZ,BA211&gt;0),w2,0)))))</f>
        <v>0</v>
      </c>
      <c r="BB212" s="26" t="n">
        <f aca="false">IF(AG212="",0,IF(AG212&gt;=z4,w4,IF(AG212&gt;=z3,w3,IF(AG212&gt;=zEntry,w2,IF(AND(AG212&gt;=ExitZ,BB211&gt;0),w2,0)))))</f>
        <v>0</v>
      </c>
      <c r="BC212" s="26" t="n">
        <f aca="false">IF(AH212="",0,IF(AH212&gt;=z4,w4,IF(AH212&gt;=z3,w3,IF(AH212&gt;=zEntry,w2,IF(AND(AH212&gt;=ExitZ,BC211&gt;0),w2,0)))))</f>
        <v>0</v>
      </c>
      <c r="BD212" s="26" t="n">
        <f aca="false">IF(AI212="",0,IF(AI212&gt;=z4,w4,IF(AI212&gt;=z3,w3,IF(AI212&gt;=zEntry,w2,IF(AND(AI212&gt;=ExitZ,BD211&gt;0),w2,0)))))</f>
        <v>0</v>
      </c>
      <c r="BE212" s="26" t="n">
        <f aca="false">IF(AJ212="",0,IF(AJ212&gt;=z4,w4,IF(AJ212&gt;=z3,w3,IF(AJ212&gt;=zEntry,w2,IF(AND(AJ212&gt;=ExitZ,BE211&gt;0),w2,0)))))</f>
        <v>0</v>
      </c>
      <c r="BF212" s="26" t="n">
        <f aca="false">IF(AK212="",0,IF(AK212&gt;=z4,w4,IF(AK212&gt;=z3,w3,IF(AK212&gt;=zEntry,w2,IF(AND(AK212&gt;=ExitZ,BF211&gt;0),w2,0)))))</f>
        <v>0</v>
      </c>
      <c r="BG212" s="26" t="n">
        <f aca="false">IF(AL212="",0,IF(AL212&gt;=z4,w4,IF(AL212&gt;=z3,w3,IF(AL212&gt;=zEntry,w2,IF(AND(AL212&gt;=ExitZ,BG211&gt;0),w2,0)))))</f>
        <v>0</v>
      </c>
      <c r="BH212" s="26" t="n">
        <f aca="false">IF(AM212="",0,IF(AM212&gt;=z4,w4,IF(AM212&gt;=z3,w3,IF(AM212&gt;=zEntry,w2,IF(AND(AM212&gt;=ExitZ,BH211&gt;0),w2,0)))))</f>
        <v>1</v>
      </c>
      <c r="BI212" s="26" t="n">
        <f aca="false">IF(AN212="",0,IF(AN212&gt;=z4,w4,IF(AN212&gt;=z3,w3,IF(AN212&gt;=zEntry,w2,IF(AND(AN212&gt;=ExitZ,BI211&gt;0),w2,0)))))</f>
        <v>0</v>
      </c>
      <c r="BJ212" s="26" t="n">
        <f aca="false">IF(AO212="",0,IF(AO212&gt;=z4,w4,IF(AO212&gt;=z3,w3,IF(AO212&gt;=zEntry,w2,IF(AND(AO212&gt;=ExitZ,BJ211&gt;0),w2,0)))))</f>
        <v>0</v>
      </c>
      <c r="BK212" s="26" t="n">
        <f aca="false">IF(AP212="",0,IF(AP212&gt;=z4,w4,IF(AP212&gt;=z3,w3,IF(AP212&gt;=zEntry,w2,IF(AND(AP212&gt;=ExitZ,BK211&gt;0),w2,0)))))</f>
        <v>0</v>
      </c>
      <c r="BL212" s="26" t="n">
        <f aca="false">IF(AQ212="",0,IF(AQ212&gt;=z4,w4,IF(AQ212&gt;=z3,w3,IF(AQ212&gt;=zEntry,w2,IF(AND(AQ212&gt;=ExitZ,BL211&gt;0),w2,0)))))</f>
        <v>0</v>
      </c>
      <c r="BM212" s="23" t="n">
        <f aca="false">IF(Rates_Data!AD211&gt;=Rates_Data!AE211,Rates_Data!AK212-Rates_Data!AL212,Rates_Data!AL212-Rates_Data!AK212)</f>
        <v>0.006251</v>
      </c>
      <c r="BN212" s="23" t="n">
        <f aca="false">IF(Rates_Data!AD211&gt;=Rates_Data!AF211,Rates_Data!AK212-Rates_Data!AM212,Rates_Data!AM212-Rates_Data!AK212)</f>
        <v>0.005377</v>
      </c>
      <c r="BO212" s="23" t="n">
        <f aca="false">IF(Rates_Data!AD211&gt;=Rates_Data!AG211,Rates_Data!AK212-Rates_Data!AN212,Rates_Data!AN212-Rates_Data!AK212)</f>
        <v>0.003211</v>
      </c>
      <c r="BP212" s="23" t="n">
        <f aca="false">IF(Rates_Data!AD211&gt;=Rates_Data!AH211,Rates_Data!AK212-Rates_Data!AO212,Rates_Data!AO212-Rates_Data!AK212)</f>
        <v>0.002755</v>
      </c>
      <c r="BQ212" s="23" t="n">
        <f aca="false">IF(Rates_Data!AD211&gt;=Rates_Data!AI211,Rates_Data!AK212-Rates_Data!AP212,Rates_Data!AP212-Rates_Data!AK212)</f>
        <v>0.006783</v>
      </c>
      <c r="BR212" s="23" t="n">
        <f aca="false">IF(Rates_Data!AD211&gt;=Rates_Data!AJ211,Rates_Data!AK212-Rates_Data!AQ212,Rates_Data!AQ212-Rates_Data!AK212)</f>
        <v>0.000988000000000005</v>
      </c>
      <c r="BS212" s="23" t="n">
        <f aca="false">IF(Rates_Data!AE211&gt;=Rates_Data!AF211,Rates_Data!AL212-Rates_Data!AM212,Rates_Data!AM212-Rates_Data!AL212)</f>
        <v>0.000873999999999996</v>
      </c>
      <c r="BT212" s="23" t="n">
        <f aca="false">IF(Rates_Data!AE211&gt;=Rates_Data!AG211,Rates_Data!AL212-Rates_Data!AN212,Rates_Data!AN212-Rates_Data!AL212)</f>
        <v>0.00303999999999999</v>
      </c>
      <c r="BU212" s="23" t="n">
        <f aca="false">IF(Rates_Data!AE211&gt;=Rates_Data!AH211,Rates_Data!AL212-Rates_Data!AO212,Rates_Data!AO212-Rates_Data!AL212)</f>
        <v>-0.00349599999999999</v>
      </c>
      <c r="BV212" s="23" t="n">
        <f aca="false">IF(Rates_Data!AE211&gt;=Rates_Data!AI211,Rates_Data!AL212-Rates_Data!AP212,Rates_Data!AP212-Rates_Data!AL212)</f>
        <v>0.000532000000000005</v>
      </c>
      <c r="BW212" s="23" t="n">
        <f aca="false">IF(Rates_Data!AE211&gt;=Rates_Data!AJ211,Rates_Data!AL212-Rates_Data!AQ212,Rates_Data!AQ212-Rates_Data!AL212)</f>
        <v>0.00526299999999999</v>
      </c>
      <c r="BX212" s="23" t="n">
        <f aca="false">IF(Rates_Data!AF211&gt;=Rates_Data!AG211,Rates_Data!AM212-Rates_Data!AN212,Rates_Data!AN212-Rates_Data!AM212)</f>
        <v>0.002166</v>
      </c>
      <c r="BY212" s="23" t="n">
        <f aca="false">IF(Rates_Data!AF211&gt;=Rates_Data!AH211,Rates_Data!AM212-Rates_Data!AO212,Rates_Data!AO212-Rates_Data!AM212)</f>
        <v>-0.002622</v>
      </c>
      <c r="BZ212" s="23" t="n">
        <f aca="false">IF(Rates_Data!AF211&gt;=Rates_Data!AI211,Rates_Data!AM212-Rates_Data!AP212,Rates_Data!AP212-Rates_Data!AM212)</f>
        <v>0.001406</v>
      </c>
      <c r="CA212" s="23" t="n">
        <f aca="false">IF(Rates_Data!AF211&gt;=Rates_Data!AJ211,Rates_Data!AM212-Rates_Data!AQ212,Rates_Data!AQ212-Rates_Data!AM212)</f>
        <v>0.004389</v>
      </c>
      <c r="CB212" s="23" t="n">
        <f aca="false">IF(Rates_Data!AG211&gt;=Rates_Data!AH211,Rates_Data!AN212-Rates_Data!AO212,Rates_Data!AO212-Rates_Data!AN212)</f>
        <v>-0.000456</v>
      </c>
      <c r="CC212" s="23" t="n">
        <f aca="false">IF(Rates_Data!AG211&gt;=Rates_Data!AI211,Rates_Data!AN212-Rates_Data!AP212,Rates_Data!AP212-Rates_Data!AN212)</f>
        <v>0.003572</v>
      </c>
      <c r="CD212" s="23" t="n">
        <f aca="false">IF(Rates_Data!AG211&gt;=Rates_Data!AJ211,Rates_Data!AN212-Rates_Data!AQ212,Rates_Data!AQ212-Rates_Data!AN212)</f>
        <v>-0.002223</v>
      </c>
      <c r="CE212" s="23" t="n">
        <f aca="false">IF(Rates_Data!AH211&gt;=Rates_Data!AI211,Rates_Data!AO212-Rates_Data!AP212,Rates_Data!AP212-Rates_Data!AO212)</f>
        <v>0.004028</v>
      </c>
      <c r="CF212" s="23" t="n">
        <f aca="false">IF(Rates_Data!AH211&gt;=Rates_Data!AJ211,Rates_Data!AO212-Rates_Data!AQ212,Rates_Data!AQ212-Rates_Data!AO212)</f>
        <v>0.001767</v>
      </c>
      <c r="CG212" s="23" t="n">
        <f aca="false">IF(Rates_Data!AI211&gt;=Rates_Data!AJ211,Rates_Data!AP212-Rates_Data!AQ212,Rates_Data!AQ212-Rates_Data!AP212)</f>
        <v>0.005795</v>
      </c>
      <c r="CH212" s="27" t="n">
        <f aca="false">IF(ROW()&lt;4+VolLB,"",STDEV(INDEX($BM:$BM,ROW()-VolLB+1):INDEX($BM:$BM,ROW()))*SQRT(12))</f>
        <v>0.0217907311933964</v>
      </c>
      <c r="CI212" s="27" t="n">
        <f aca="false">IF(ROW()&lt;4+VolLB,"",STDEV(INDEX($BN:$BN,ROW()-VolLB+1):INDEX($BN:$BN,ROW()))*SQRT(12))</f>
        <v>0.0211783784612425</v>
      </c>
      <c r="CJ212" s="27" t="n">
        <f aca="false">IF(ROW()&lt;4+VolLB,"",STDEV(INDEX($BO:$BO,ROW()-VolLB+1):INDEX($BO:$BO,ROW()))*SQRT(12))</f>
        <v>0.0186793216790781</v>
      </c>
      <c r="CK212" s="27" t="n">
        <f aca="false">IF(ROW()&lt;4+VolLB,"",STDEV(INDEX($BP:$BP,ROW()-VolLB+1):INDEX($BP:$BP,ROW()))*SQRT(12))</f>
        <v>0.0181946001311744</v>
      </c>
      <c r="CL212" s="27" t="n">
        <f aca="false">IF(ROW()&lt;4+VolLB,"",STDEV(INDEX($BQ:$BQ,ROW()-VolLB+1):INDEX($BQ:$BQ,ROW()))*SQRT(12))</f>
        <v>0.0241665204698369</v>
      </c>
      <c r="CM212" s="27" t="n">
        <f aca="false">IF(ROW()&lt;4+VolLB,"",STDEV(INDEX($BR:$BR,ROW()-VolLB+1):INDEX($BR:$BR,ROW()))*SQRT(12))</f>
        <v>0.0170329955612768</v>
      </c>
      <c r="CN212" s="27" t="n">
        <f aca="false">IF(ROW()&lt;4+VolLB,"",STDEV(INDEX($BS:$BS,ROW()-VolLB+1):INDEX($BS:$BS,ROW()))*SQRT(12))</f>
        <v>0.0227122389854751</v>
      </c>
      <c r="CO212" s="27" t="n">
        <f aca="false">IF(ROW()&lt;4+VolLB,"",STDEV(INDEX($BT:$BT,ROW()-VolLB+1):INDEX($BT:$BT,ROW()))*SQRT(12))</f>
        <v>0.0214842145486268</v>
      </c>
      <c r="CP212" s="27" t="n">
        <f aca="false">IF(ROW()&lt;4+VolLB,"",STDEV(INDEX($BU:$BU,ROW()-VolLB+1):INDEX($BU:$BU,ROW()))*SQRT(12))</f>
        <v>0.0204978839946259</v>
      </c>
      <c r="CQ212" s="27" t="n">
        <f aca="false">IF(ROW()&lt;4+VolLB,"",STDEV(INDEX($BV:$BV,ROW()-VolLB+1):INDEX($BV:$BV,ROW()))*SQRT(12))</f>
        <v>0.01969155767763</v>
      </c>
      <c r="CR212" s="27" t="n">
        <f aca="false">IF(ROW()&lt;4+VolLB,"",STDEV(INDEX($BW:$BW,ROW()-VolLB+1):INDEX($BW:$BW,ROW()))*SQRT(12))</f>
        <v>0.0208465823678378</v>
      </c>
      <c r="CS212" s="27" t="n">
        <f aca="false">IF(ROW()&lt;4+VolLB,"",STDEV(INDEX($BX:$BX,ROW()-VolLB+1):INDEX($BX:$BX,ROW()))*SQRT(12))</f>
        <v>0.0196233023023042</v>
      </c>
      <c r="CT212" s="27" t="n">
        <f aca="false">IF(ROW()&lt;4+VolLB,"",STDEV(INDEX($BY:$BY,ROW()-VolLB+1):INDEX($BY:$BY,ROW()))*SQRT(12))</f>
        <v>0.0208641316848295</v>
      </c>
      <c r="CU212" s="27" t="n">
        <f aca="false">IF(ROW()&lt;4+VolLB,"",STDEV(INDEX($BZ:$BZ,ROW()-VolLB+1):INDEX($BZ:$BZ,ROW()))*SQRT(12))</f>
        <v>0.0196113501383158</v>
      </c>
      <c r="CV212" s="27" t="n">
        <f aca="false">IF(ROW()&lt;4+VolLB,"",STDEV(INDEX($CA:$CA,ROW()-VolLB+1):INDEX($CA:$CA,ROW()))*SQRT(12))</f>
        <v>0.0234945285999386</v>
      </c>
      <c r="CW212" s="27" t="n">
        <f aca="false">IF(ROW()&lt;4+VolLB,"",STDEV(INDEX($CB:$CB,ROW()-VolLB+1):INDEX($CB:$CB,ROW()))*SQRT(12))</f>
        <v>0.0161245674481667</v>
      </c>
      <c r="CX212" s="27" t="n">
        <f aca="false">IF(ROW()&lt;4+VolLB,"",STDEV(INDEX($CC:$CC,ROW()-VolLB+1):INDEX($CC:$CC,ROW()))*SQRT(12))</f>
        <v>0.0225238392775299</v>
      </c>
      <c r="CY212" s="27" t="n">
        <f aca="false">IF(ROW()&lt;4+VolLB,"",STDEV(INDEX($CD:$CD,ROW()-VolLB+1):INDEX($CD:$CD,ROW()))*SQRT(12))</f>
        <v>0.0200897406717245</v>
      </c>
      <c r="CZ212" s="27" t="n">
        <f aca="false">IF(ROW()&lt;4+VolLB,"",STDEV(INDEX($CE:$CE,ROW()-VolLB+1):INDEX($CE:$CE,ROW()))*SQRT(12))</f>
        <v>0.0239203786598074</v>
      </c>
      <c r="DA212" s="27" t="n">
        <f aca="false">IF(ROW()&lt;4+VolLB,"",STDEV(INDEX($CF:$CF,ROW()-VolLB+1):INDEX($CF:$CF,ROW()))*SQRT(12))</f>
        <v>0.0188127392185392</v>
      </c>
      <c r="DB212" s="27" t="n">
        <f aca="false">IF(ROW()&lt;4+VolLB,"",STDEV(INDEX($CG:$CG,ROW()-VolLB+1):INDEX($CG:$CG,ROW()))*SQRT(12))</f>
        <v>0.0234666036814631</v>
      </c>
      <c r="DC212" s="26" t="n">
        <f aca="false">IF(OR(AR212=0,CH212="",CH212=0),0,AR212*MIN(MaxScal,TgtVol/CH212))</f>
        <v>0</v>
      </c>
      <c r="DD212" s="26" t="n">
        <f aca="false">IF(OR(AS212=0,CI212="",CI212=0),0,AS212*MIN(MaxScal,TgtVol/CI212))</f>
        <v>0</v>
      </c>
      <c r="DE212" s="26" t="n">
        <f aca="false">IF(OR(AT212=0,CJ212="",CJ212=0),0,AT212*MIN(MaxScal,TgtVol/CJ212))</f>
        <v>0</v>
      </c>
      <c r="DF212" s="26" t="n">
        <f aca="false">IF(OR(AU212=0,CK212="",CK212=0),0,AU212*MIN(MaxScal,TgtVol/CK212))</f>
        <v>0</v>
      </c>
      <c r="DG212" s="26" t="n">
        <f aca="false">IF(OR(AV212=0,CL212="",CL212=0),0,AV212*MIN(MaxScal,TgtVol/CL212))</f>
        <v>0.82759121342945</v>
      </c>
      <c r="DH212" s="26" t="n">
        <f aca="false">IF(OR(AW212=0,CM212="",CM212=0),0,AW212*MIN(MaxScal,TgtVol/CM212))</f>
        <v>0</v>
      </c>
      <c r="DI212" s="26" t="n">
        <f aca="false">IF(OR(AX212=0,CN212="",CN212=0),0,AX212*MIN(MaxScal,TgtVol/CN212))</f>
        <v>0</v>
      </c>
      <c r="DJ212" s="26" t="n">
        <f aca="false">IF(OR(AY212=0,CO212="",CO212=0),0,AY212*MIN(MaxScal,TgtVol/CO212))</f>
        <v>0</v>
      </c>
      <c r="DK212" s="26" t="n">
        <f aca="false">IF(OR(AZ212=0,CP212="",CP212=0),0,AZ212*MIN(MaxScal,TgtVol/CP212))</f>
        <v>0</v>
      </c>
      <c r="DL212" s="26" t="n">
        <f aca="false">IF(OR(BA212=0,CQ212="",CQ212=0),0,BA212*MIN(MaxScal,TgtVol/CQ212))</f>
        <v>0</v>
      </c>
      <c r="DM212" s="26" t="n">
        <f aca="false">IF(OR(BB212=0,CR212="",CR212=0),0,BB212*MIN(MaxScal,TgtVol/CR212))</f>
        <v>0</v>
      </c>
      <c r="DN212" s="26" t="n">
        <f aca="false">IF(OR(BC212=0,CS212="",CS212=0),0,BC212*MIN(MaxScal,TgtVol/CS212))</f>
        <v>0</v>
      </c>
      <c r="DO212" s="26" t="n">
        <f aca="false">IF(OR(BD212=0,CT212="",CT212=0),0,BD212*MIN(MaxScal,TgtVol/CT212))</f>
        <v>0</v>
      </c>
      <c r="DP212" s="26" t="n">
        <f aca="false">IF(OR(BE212=0,CU212="",CU212=0),0,BE212*MIN(MaxScal,TgtVol/CU212))</f>
        <v>0</v>
      </c>
      <c r="DQ212" s="26" t="n">
        <f aca="false">IF(OR(BF212=0,CV212="",CV212=0),0,BF212*MIN(MaxScal,TgtVol/CV212))</f>
        <v>0</v>
      </c>
      <c r="DR212" s="26" t="n">
        <f aca="false">IF(OR(BG212=0,CW212="",CW212=0),0,BG212*MIN(MaxScal,TgtVol/CW212))</f>
        <v>0</v>
      </c>
      <c r="DS212" s="26" t="n">
        <f aca="false">IF(OR(BH212=0,CX212="",CX212=0),0,BH212*MIN(MaxScal,TgtVol/CX212))</f>
        <v>0.887948087072006</v>
      </c>
      <c r="DT212" s="26" t="n">
        <f aca="false">IF(OR(BI212=0,CY212="",CY212=0),0,BI212*MIN(MaxScal,TgtVol/CY212))</f>
        <v>0</v>
      </c>
      <c r="DU212" s="26" t="n">
        <f aca="false">IF(OR(BJ212=0,CZ212="",CZ212=0),0,BJ212*MIN(MaxScal,TgtVol/CZ212))</f>
        <v>0</v>
      </c>
      <c r="DV212" s="26" t="n">
        <f aca="false">IF(OR(BK212=0,DA212="",DA212=0),0,BK212*MIN(MaxScal,TgtVol/DA212))</f>
        <v>0</v>
      </c>
      <c r="DW212" s="26" t="n">
        <f aca="false">IF(OR(BL212=0,DB212="",DB212=0),0,BL212*MIN(MaxScal,TgtVol/DB212))</f>
        <v>0</v>
      </c>
      <c r="DX212" s="28" t="n">
        <f aca="false">IFERROR(DC211*BM212,"")</f>
        <v>0</v>
      </c>
      <c r="DY212" s="28" t="n">
        <f aca="false">IFERROR(DD211*BN212,"")</f>
        <v>0</v>
      </c>
      <c r="DZ212" s="28" t="n">
        <f aca="false">IFERROR(DE211*BO212,"")</f>
        <v>0</v>
      </c>
      <c r="EA212" s="28" t="n">
        <f aca="false">IFERROR(DF211*BP212,"")</f>
        <v>0</v>
      </c>
      <c r="EB212" s="28" t="n">
        <f aca="false">IFERROR(DG211*BQ212,"")</f>
        <v>0.00565042535021595</v>
      </c>
      <c r="EC212" s="28" t="n">
        <f aca="false">IFERROR(DH211*BR212,"")</f>
        <v>0</v>
      </c>
      <c r="ED212" s="28" t="n">
        <f aca="false">IFERROR(DI211*BS212,"")</f>
        <v>0</v>
      </c>
      <c r="EE212" s="28" t="n">
        <f aca="false">IFERROR(DJ211*BT212,"")</f>
        <v>0</v>
      </c>
      <c r="EF212" s="28" t="n">
        <f aca="false">IFERROR(DK211*BU212,"")</f>
        <v>-0</v>
      </c>
      <c r="EG212" s="28" t="n">
        <f aca="false">IFERROR(DL211*BV212,"")</f>
        <v>0</v>
      </c>
      <c r="EH212" s="28" t="n">
        <f aca="false">IFERROR(DM211*BW212,"")</f>
        <v>0</v>
      </c>
      <c r="EI212" s="28" t="n">
        <f aca="false">IFERROR(DN211*BX212,"")</f>
        <v>0</v>
      </c>
      <c r="EJ212" s="28" t="n">
        <f aca="false">IFERROR(DO211*BY212,"")</f>
        <v>-0</v>
      </c>
      <c r="EK212" s="28" t="n">
        <f aca="false">IFERROR(DP211*BZ212,"")</f>
        <v>0</v>
      </c>
      <c r="EL212" s="28" t="n">
        <f aca="false">IFERROR(DQ211*CA212,"")</f>
        <v>0</v>
      </c>
      <c r="EM212" s="28" t="n">
        <f aca="false">IFERROR(DR211*CB212,"")</f>
        <v>-0</v>
      </c>
      <c r="EN212" s="28" t="n">
        <f aca="false">IFERROR(DS211*CC212,"")</f>
        <v>0.00317457254638697</v>
      </c>
      <c r="EO212" s="28" t="n">
        <f aca="false">IFERROR(DT211*CD212,"")</f>
        <v>-0</v>
      </c>
      <c r="EP212" s="28" t="n">
        <f aca="false">IFERROR(DU211*CE212,"")</f>
        <v>0</v>
      </c>
      <c r="EQ212" s="28" t="n">
        <f aca="false">IFERROR(DV211*CF212,"")</f>
        <v>0</v>
      </c>
      <c r="ER212" s="28" t="n">
        <f aca="false">IFERROR(DW211*CG212,"")</f>
        <v>0</v>
      </c>
      <c r="ES212" s="28" t="n">
        <f aca="false">IF(ROW()=4,"",SUM(DX212:ER212))</f>
        <v>0.00882499789660292</v>
      </c>
      <c r="ET212" s="29" t="n">
        <f aca="false">COUNTIF(AR212:BL212,"&gt;0")</f>
        <v>2</v>
      </c>
    </row>
    <row r="213" customFormat="false" ht="15" hidden="false" customHeight="false" outlineLevel="0" collapsed="false">
      <c r="A213" s="19" t="n">
        <v>44377</v>
      </c>
      <c r="B213" s="23" t="n">
        <f aca="false">ABS(Rates_Data!AD213-Rates_Data!AE213)</f>
        <v>0.0321238095238096</v>
      </c>
      <c r="C213" s="23" t="n">
        <f aca="false">ABS(Rates_Data!AD213-Rates_Data!AF213)</f>
        <v>0.601752380952381</v>
      </c>
      <c r="D213" s="23" t="n">
        <f aca="false">ABS(Rates_Data!AD213-Rates_Data!AG213)</f>
        <v>0.340095238095238</v>
      </c>
      <c r="E213" s="23" t="n">
        <f aca="false">ABS(Rates_Data!AD213-Rates_Data!AH213)</f>
        <v>0.554476190476191</v>
      </c>
      <c r="F213" s="23" t="n">
        <f aca="false">ABS(Rates_Data!AD213-Rates_Data!AI213)</f>
        <v>1.28608095238095</v>
      </c>
      <c r="G213" s="23" t="n">
        <f aca="false">ABS(Rates_Data!AD213-Rates_Data!AJ213)</f>
        <v>0.515485714285714</v>
      </c>
      <c r="H213" s="23" t="n">
        <f aca="false">ABS(Rates_Data!AE213-Rates_Data!AF213)</f>
        <v>0.633876190476191</v>
      </c>
      <c r="I213" s="23" t="n">
        <f aca="false">ABS(Rates_Data!AE213-Rates_Data!AG213)</f>
        <v>0.307971428571429</v>
      </c>
      <c r="J213" s="23" t="n">
        <f aca="false">ABS(Rates_Data!AE213-Rates_Data!AH213)</f>
        <v>0.5866</v>
      </c>
      <c r="K213" s="23" t="n">
        <f aca="false">ABS(Rates_Data!AE213-Rates_Data!AI213)</f>
        <v>1.31820476190476</v>
      </c>
      <c r="L213" s="23" t="n">
        <f aca="false">ABS(Rates_Data!AE213-Rates_Data!AJ213)</f>
        <v>0.547609523809524</v>
      </c>
      <c r="M213" s="23" t="n">
        <f aca="false">ABS(Rates_Data!AF213-Rates_Data!AG213)</f>
        <v>0.941847619047619</v>
      </c>
      <c r="N213" s="23" t="n">
        <f aca="false">ABS(Rates_Data!AF213-Rates_Data!AH213)</f>
        <v>0.0472761904761905</v>
      </c>
      <c r="O213" s="23" t="n">
        <f aca="false">ABS(Rates_Data!AF213-Rates_Data!AI213)</f>
        <v>0.684328571428571</v>
      </c>
      <c r="P213" s="23" t="n">
        <f aca="false">ABS(Rates_Data!AF213-Rates_Data!AJ213)</f>
        <v>0.0862666666666666</v>
      </c>
      <c r="Q213" s="23" t="n">
        <f aca="false">ABS(Rates_Data!AG213-Rates_Data!AH213)</f>
        <v>0.894571428571429</v>
      </c>
      <c r="R213" s="23" t="n">
        <f aca="false">ABS(Rates_Data!AG213-Rates_Data!AI213)</f>
        <v>1.62617619047619</v>
      </c>
      <c r="S213" s="23" t="n">
        <f aca="false">ABS(Rates_Data!AG213-Rates_Data!AJ213)</f>
        <v>0.855580952380953</v>
      </c>
      <c r="T213" s="23" t="n">
        <f aca="false">ABS(Rates_Data!AH213-Rates_Data!AI213)</f>
        <v>0.731604761904762</v>
      </c>
      <c r="U213" s="23" t="n">
        <f aca="false">ABS(Rates_Data!AH213-Rates_Data!AJ213)</f>
        <v>0.038990476190476</v>
      </c>
      <c r="V213" s="23" t="n">
        <f aca="false">ABS(Rates_Data!AI213-Rates_Data!AJ213)</f>
        <v>0.770595238095238</v>
      </c>
      <c r="W213" s="26" t="n">
        <f aca="false">IF(ROW()&lt;4+MinObs-1,"",IFERROR((B213-AVERAGE(B$4:B213))/STDEV(B$4:B213),""))</f>
        <v>-1.24293238012531</v>
      </c>
      <c r="X213" s="26" t="n">
        <f aca="false">IF(ROW()&lt;4+MinObs-1,"",IFERROR((C213-AVERAGE(C$4:C213))/STDEV(C$4:C213),""))</f>
        <v>0.519871267297482</v>
      </c>
      <c r="Y213" s="26" t="n">
        <f aca="false">IF(ROW()&lt;4+MinObs-1,"",IFERROR((D213-AVERAGE(D$4:D213))/STDEV(D$4:D213),""))</f>
        <v>-0.372518315394869</v>
      </c>
      <c r="Z213" s="26" t="n">
        <f aca="false">IF(ROW()&lt;4+MinObs-1,"",IFERROR((E213-AVERAGE(E$4:E213))/STDEV(E$4:E213),""))</f>
        <v>-0.246619771680445</v>
      </c>
      <c r="AA213" s="26" t="n">
        <f aca="false">IF(ROW()&lt;4+MinObs-1,"",IFERROR((F213-AVERAGE(F$4:F213))/STDEV(F$4:F213),""))</f>
        <v>1.80071883323605</v>
      </c>
      <c r="AB213" s="26" t="n">
        <f aca="false">IF(ROW()&lt;4+MinObs-1,"",IFERROR((G213-AVERAGE(G$4:G213))/STDEV(G$4:G213),""))</f>
        <v>0.161939691602838</v>
      </c>
      <c r="AC213" s="26" t="n">
        <f aca="false">IF(ROW()&lt;4+MinObs-1,"",IFERROR((H213-AVERAGE(H$4:H213))/STDEV(H$4:H213),""))</f>
        <v>0.901335099481423</v>
      </c>
      <c r="AD213" s="26" t="n">
        <f aca="false">IF(ROW()&lt;4+MinObs-1,"",IFERROR((I213-AVERAGE(I$4:I213))/STDEV(I$4:I213),""))</f>
        <v>-0.342546870098495</v>
      </c>
      <c r="AE213" s="26" t="n">
        <f aca="false">IF(ROW()&lt;4+MinObs-1,"",IFERROR((J213-AVERAGE(J$4:J213))/STDEV(J$4:J213),""))</f>
        <v>0.129153720188657</v>
      </c>
      <c r="AF213" s="26" t="n">
        <f aca="false">IF(ROW()&lt;4+MinObs-1,"",IFERROR((K213-AVERAGE(K$4:K213))/STDEV(K$4:K213),""))</f>
        <v>2.31154680578982</v>
      </c>
      <c r="AG213" s="26" t="n">
        <f aca="false">IF(ROW()&lt;4+MinObs-1,"",IFERROR((L213-AVERAGE(L$4:L213))/STDEV(L$4:L213),""))</f>
        <v>-0.0231096953868021</v>
      </c>
      <c r="AH213" s="26" t="n">
        <f aca="false">IF(ROW()&lt;4+MinObs-1,"",IFERROR((M213-AVERAGE(M$4:M213))/STDEV(M$4:M213),""))</f>
        <v>1.28169645943921</v>
      </c>
      <c r="AI213" s="26" t="n">
        <f aca="false">IF(ROW()&lt;4+MinObs-1,"",IFERROR((N213-AVERAGE(N$4:N213))/STDEV(N$4:N213),""))</f>
        <v>-1.21616629450312</v>
      </c>
      <c r="AJ213" s="26" t="n">
        <f aca="false">IF(ROW()&lt;4+MinObs-1,"",IFERROR((O213-AVERAGE(O$4:O213))/STDEV(O$4:O213),""))</f>
        <v>0.574331676873803</v>
      </c>
      <c r="AK213" s="26" t="n">
        <f aca="false">IF(ROW()&lt;4+MinObs-1,"",IFERROR((P213-AVERAGE(P$4:P213))/STDEV(P$4:P213),""))</f>
        <v>-1.09088183666757</v>
      </c>
      <c r="AL213" s="26" t="n">
        <f aca="false">IF(ROW()&lt;4+MinObs-1,"",IFERROR((Q213-AVERAGE(Q$4:Q213))/STDEV(Q$4:Q213),""))</f>
        <v>1.15500988626811</v>
      </c>
      <c r="AM213" s="26" t="n">
        <f aca="false">IF(ROW()&lt;4+MinObs-1,"",IFERROR((R213-AVERAGE(R$4:R213))/STDEV(R$4:R213),""))</f>
        <v>2.63615904317156</v>
      </c>
      <c r="AN213" s="26" t="n">
        <f aca="false">IF(ROW()&lt;4+MinObs-1,"",IFERROR((S213-AVERAGE(S$4:S213))/STDEV(S$4:S213),""))</f>
        <v>0.178546114608423</v>
      </c>
      <c r="AO213" s="26" t="n">
        <f aca="false">IF(ROW()&lt;4+MinObs-1,"",IFERROR((T213-AVERAGE(T$4:T213))/STDEV(T$4:T213),""))</f>
        <v>0.312353240992574</v>
      </c>
      <c r="AP213" s="26" t="n">
        <f aca="false">IF(ROW()&lt;4+MinObs-1,"",IFERROR((U213-AVERAGE(U$4:U213))/STDEV(U$4:U213),""))</f>
        <v>-1.67817113754785</v>
      </c>
      <c r="AQ213" s="26" t="n">
        <f aca="false">IF(ROW()&lt;4+MinObs-1,"",IFERROR((V213-AVERAGE(V$4:V213))/STDEV(V$4:V213),""))</f>
        <v>0.228285444218981</v>
      </c>
      <c r="AR213" s="26" t="n">
        <f aca="false">IF(W213="",0,IF(W213&gt;=z4,w4,IF(W213&gt;=z3,w3,IF(W213&gt;=zEntry,w2,IF(AND(W213&gt;=ExitZ,AR212&gt;0),w2,0)))))</f>
        <v>0</v>
      </c>
      <c r="AS213" s="26" t="n">
        <f aca="false">IF(X213="",0,IF(X213&gt;=z4,w4,IF(X213&gt;=z3,w3,IF(X213&gt;=zEntry,w2,IF(AND(X213&gt;=ExitZ,AS212&gt;0),w2,0)))))</f>
        <v>0</v>
      </c>
      <c r="AT213" s="26" t="n">
        <f aca="false">IF(Y213="",0,IF(Y213&gt;=z4,w4,IF(Y213&gt;=z3,w3,IF(Y213&gt;=zEntry,w2,IF(AND(Y213&gt;=ExitZ,AT212&gt;0),w2,0)))))</f>
        <v>0</v>
      </c>
      <c r="AU213" s="26" t="n">
        <f aca="false">IF(Z213="",0,IF(Z213&gt;=z4,w4,IF(Z213&gt;=z3,w3,IF(Z213&gt;=zEntry,w2,IF(AND(Z213&gt;=ExitZ,AU212&gt;0),w2,0)))))</f>
        <v>0</v>
      </c>
      <c r="AV213" s="26" t="n">
        <f aca="false">IF(AA213="",0,IF(AA213&gt;=z4,w4,IF(AA213&gt;=z3,w3,IF(AA213&gt;=zEntry,w2,IF(AND(AA213&gt;=ExitZ,AV212&gt;0),w2,0)))))</f>
        <v>0</v>
      </c>
      <c r="AW213" s="26" t="n">
        <f aca="false">IF(AB213="",0,IF(AB213&gt;=z4,w4,IF(AB213&gt;=z3,w3,IF(AB213&gt;=zEntry,w2,IF(AND(AB213&gt;=ExitZ,AW212&gt;0),w2,0)))))</f>
        <v>0</v>
      </c>
      <c r="AX213" s="26" t="n">
        <f aca="false">IF(AC213="",0,IF(AC213&gt;=z4,w4,IF(AC213&gt;=z3,w3,IF(AC213&gt;=zEntry,w2,IF(AND(AC213&gt;=ExitZ,AX212&gt;0),w2,0)))))</f>
        <v>0</v>
      </c>
      <c r="AY213" s="26" t="n">
        <f aca="false">IF(AD213="",0,IF(AD213&gt;=z4,w4,IF(AD213&gt;=z3,w3,IF(AD213&gt;=zEntry,w2,IF(AND(AD213&gt;=ExitZ,AY212&gt;0),w2,0)))))</f>
        <v>0</v>
      </c>
      <c r="AZ213" s="26" t="n">
        <f aca="false">IF(AE213="",0,IF(AE213&gt;=z4,w4,IF(AE213&gt;=z3,w3,IF(AE213&gt;=zEntry,w2,IF(AND(AE213&gt;=ExitZ,AZ212&gt;0),w2,0)))))</f>
        <v>0</v>
      </c>
      <c r="BA213" s="26" t="n">
        <f aca="false">IF(AF213="",0,IF(AF213&gt;=z4,w4,IF(AF213&gt;=z3,w3,IF(AF213&gt;=zEntry,w2,IF(AND(AF213&gt;=ExitZ,BA212&gt;0),w2,0)))))</f>
        <v>1</v>
      </c>
      <c r="BB213" s="26" t="n">
        <f aca="false">IF(AG213="",0,IF(AG213&gt;=z4,w4,IF(AG213&gt;=z3,w3,IF(AG213&gt;=zEntry,w2,IF(AND(AG213&gt;=ExitZ,BB212&gt;0),w2,0)))))</f>
        <v>0</v>
      </c>
      <c r="BC213" s="26" t="n">
        <f aca="false">IF(AH213="",0,IF(AH213&gt;=z4,w4,IF(AH213&gt;=z3,w3,IF(AH213&gt;=zEntry,w2,IF(AND(AH213&gt;=ExitZ,BC212&gt;0),w2,0)))))</f>
        <v>0</v>
      </c>
      <c r="BD213" s="26" t="n">
        <f aca="false">IF(AI213="",0,IF(AI213&gt;=z4,w4,IF(AI213&gt;=z3,w3,IF(AI213&gt;=zEntry,w2,IF(AND(AI213&gt;=ExitZ,BD212&gt;0),w2,0)))))</f>
        <v>0</v>
      </c>
      <c r="BE213" s="26" t="n">
        <f aca="false">IF(AJ213="",0,IF(AJ213&gt;=z4,w4,IF(AJ213&gt;=z3,w3,IF(AJ213&gt;=zEntry,w2,IF(AND(AJ213&gt;=ExitZ,BE212&gt;0),w2,0)))))</f>
        <v>0</v>
      </c>
      <c r="BF213" s="26" t="n">
        <f aca="false">IF(AK213="",0,IF(AK213&gt;=z4,w4,IF(AK213&gt;=z3,w3,IF(AK213&gt;=zEntry,w2,IF(AND(AK213&gt;=ExitZ,BF212&gt;0),w2,0)))))</f>
        <v>0</v>
      </c>
      <c r="BG213" s="26" t="n">
        <f aca="false">IF(AL213="",0,IF(AL213&gt;=z4,w4,IF(AL213&gt;=z3,w3,IF(AL213&gt;=zEntry,w2,IF(AND(AL213&gt;=ExitZ,BG212&gt;0),w2,0)))))</f>
        <v>0</v>
      </c>
      <c r="BH213" s="26" t="n">
        <f aca="false">IF(AM213="",0,IF(AM213&gt;=z4,w4,IF(AM213&gt;=z3,w3,IF(AM213&gt;=zEntry,w2,IF(AND(AM213&gt;=ExitZ,BH212&gt;0),w2,0)))))</f>
        <v>1</v>
      </c>
      <c r="BI213" s="26" t="n">
        <f aca="false">IF(AN213="",0,IF(AN213&gt;=z4,w4,IF(AN213&gt;=z3,w3,IF(AN213&gt;=zEntry,w2,IF(AND(AN213&gt;=ExitZ,BI212&gt;0),w2,0)))))</f>
        <v>0</v>
      </c>
      <c r="BJ213" s="26" t="n">
        <f aca="false">IF(AO213="",0,IF(AO213&gt;=z4,w4,IF(AO213&gt;=z3,w3,IF(AO213&gt;=zEntry,w2,IF(AND(AO213&gt;=ExitZ,BJ212&gt;0),w2,0)))))</f>
        <v>0</v>
      </c>
      <c r="BK213" s="26" t="n">
        <f aca="false">IF(AP213="",0,IF(AP213&gt;=z4,w4,IF(AP213&gt;=z3,w3,IF(AP213&gt;=zEntry,w2,IF(AND(AP213&gt;=ExitZ,BK212&gt;0),w2,0)))))</f>
        <v>0</v>
      </c>
      <c r="BL213" s="26" t="n">
        <f aca="false">IF(AQ213="",0,IF(AQ213&gt;=z4,w4,IF(AQ213&gt;=z3,w3,IF(AQ213&gt;=zEntry,w2,IF(AND(AQ213&gt;=ExitZ,BL212&gt;0),w2,0)))))</f>
        <v>0</v>
      </c>
      <c r="BM213" s="23" t="n">
        <f aca="false">IF(Rates_Data!AD212&gt;=Rates_Data!AE212,Rates_Data!AK213-Rates_Data!AL213,Rates_Data!AL213-Rates_Data!AK213)</f>
        <v>0.010507</v>
      </c>
      <c r="BN213" s="23" t="n">
        <f aca="false">IF(Rates_Data!AD212&gt;=Rates_Data!AF212,Rates_Data!AK213-Rates_Data!AM213,Rates_Data!AM213-Rates_Data!AK213)</f>
        <v>0.006897</v>
      </c>
      <c r="BO213" s="23" t="n">
        <f aca="false">IF(Rates_Data!AD212&gt;=Rates_Data!AG212,Rates_Data!AK213-Rates_Data!AN213,Rates_Data!AN213-Rates_Data!AK213)</f>
        <v>0.011685</v>
      </c>
      <c r="BP213" s="23" t="n">
        <f aca="false">IF(Rates_Data!AD212&gt;=Rates_Data!AH212,Rates_Data!AK213-Rates_Data!AO213,Rates_Data!AO213-Rates_Data!AK213)</f>
        <v>0.006251</v>
      </c>
      <c r="BQ213" s="23" t="n">
        <f aca="false">IF(Rates_Data!AD212&gt;=Rates_Data!AI212,Rates_Data!AK213-Rates_Data!AP213,Rates_Data!AP213-Rates_Data!AK213)</f>
        <v>0.00627</v>
      </c>
      <c r="BR213" s="23" t="n">
        <f aca="false">IF(Rates_Data!AD212&gt;=Rates_Data!AJ212,Rates_Data!AK213-Rates_Data!AQ213,Rates_Data!AQ213-Rates_Data!AK213)</f>
        <v>0.00416100000000001</v>
      </c>
      <c r="BS213" s="23" t="n">
        <f aca="false">IF(Rates_Data!AE212&gt;=Rates_Data!AF212,Rates_Data!AL213-Rates_Data!AM213,Rates_Data!AM213-Rates_Data!AL213)</f>
        <v>-0.00361</v>
      </c>
      <c r="BT213" s="23" t="n">
        <f aca="false">IF(Rates_Data!AE212&gt;=Rates_Data!AG212,Rates_Data!AL213-Rates_Data!AN213,Rates_Data!AN213-Rates_Data!AL213)</f>
        <v>-0.001178</v>
      </c>
      <c r="BU213" s="23" t="n">
        <f aca="false">IF(Rates_Data!AE212&gt;=Rates_Data!AH212,Rates_Data!AL213-Rates_Data!AO213,Rates_Data!AO213-Rates_Data!AL213)</f>
        <v>-0.004256</v>
      </c>
      <c r="BV213" s="23" t="n">
        <f aca="false">IF(Rates_Data!AE212&gt;=Rates_Data!AI212,Rates_Data!AL213-Rates_Data!AP213,Rates_Data!AP213-Rates_Data!AL213)</f>
        <v>-0.004237</v>
      </c>
      <c r="BW213" s="23" t="n">
        <f aca="false">IF(Rates_Data!AE212&gt;=Rates_Data!AJ212,Rates_Data!AL213-Rates_Data!AQ213,Rates_Data!AQ213-Rates_Data!AL213)</f>
        <v>-0.00634599999999999</v>
      </c>
      <c r="BX213" s="23" t="n">
        <f aca="false">IF(Rates_Data!AF212&gt;=Rates_Data!AG212,Rates_Data!AM213-Rates_Data!AN213,Rates_Data!AN213-Rates_Data!AM213)</f>
        <v>-0.004788</v>
      </c>
      <c r="BY213" s="23" t="n">
        <f aca="false">IF(Rates_Data!AF212&gt;=Rates_Data!AH212,Rates_Data!AM213-Rates_Data!AO213,Rates_Data!AO213-Rates_Data!AM213)</f>
        <v>0.000645999999999996</v>
      </c>
      <c r="BZ213" s="23" t="n">
        <f aca="false">IF(Rates_Data!AF212&gt;=Rates_Data!AI212,Rates_Data!AM213-Rates_Data!AP213,Rates_Data!AP213-Rates_Data!AM213)</f>
        <v>-0.000627000000000003</v>
      </c>
      <c r="CA213" s="23" t="n">
        <f aca="false">IF(Rates_Data!AF212&gt;=Rates_Data!AJ212,Rates_Data!AM213-Rates_Data!AQ213,Rates_Data!AQ213-Rates_Data!AM213)</f>
        <v>0.00273599999999999</v>
      </c>
      <c r="CB213" s="23" t="n">
        <f aca="false">IF(Rates_Data!AG212&gt;=Rates_Data!AH212,Rates_Data!AN213-Rates_Data!AO213,Rates_Data!AO213-Rates_Data!AN213)</f>
        <v>-0.005434</v>
      </c>
      <c r="CC213" s="23" t="n">
        <f aca="false">IF(Rates_Data!AG212&gt;=Rates_Data!AI212,Rates_Data!AN213-Rates_Data!AP213,Rates_Data!AP213-Rates_Data!AN213)</f>
        <v>-0.005415</v>
      </c>
      <c r="CD213" s="23" t="n">
        <f aca="false">IF(Rates_Data!AG212&gt;=Rates_Data!AJ212,Rates_Data!AN213-Rates_Data!AQ213,Rates_Data!AQ213-Rates_Data!AN213)</f>
        <v>-0.00752399999999999</v>
      </c>
      <c r="CE213" s="23" t="n">
        <f aca="false">IF(Rates_Data!AH212&gt;=Rates_Data!AI212,Rates_Data!AO213-Rates_Data!AP213,Rates_Data!AP213-Rates_Data!AO213)</f>
        <v>1.89999999999934E-005</v>
      </c>
      <c r="CF213" s="23" t="n">
        <f aca="false">IF(Rates_Data!AH212&gt;=Rates_Data!AJ212,Rates_Data!AO213-Rates_Data!AQ213,Rates_Data!AQ213-Rates_Data!AO213)</f>
        <v>0.00209</v>
      </c>
      <c r="CG213" s="23" t="n">
        <f aca="false">IF(Rates_Data!AI212&gt;=Rates_Data!AJ212,Rates_Data!AP213-Rates_Data!AQ213,Rates_Data!AQ213-Rates_Data!AP213)</f>
        <v>0.00210899999999999</v>
      </c>
      <c r="CH213" s="27" t="n">
        <f aca="false">IF(ROW()&lt;4+VolLB,"",STDEV(INDEX($BM:$BM,ROW()-VolLB+1):INDEX($BM:$BM,ROW()))*SQRT(12))</f>
        <v>0.0203966873358443</v>
      </c>
      <c r="CI213" s="27" t="n">
        <f aca="false">IF(ROW()&lt;4+VolLB,"",STDEV(INDEX($BN:$BN,ROW()-VolLB+1):INDEX($BN:$BN,ROW()))*SQRT(12))</f>
        <v>0.0203347004979876</v>
      </c>
      <c r="CJ213" s="27" t="n">
        <f aca="false">IF(ROW()&lt;4+VolLB,"",STDEV(INDEX($BO:$BO,ROW()-VolLB+1):INDEX($BO:$BO,ROW()))*SQRT(12))</f>
        <v>0.0180509401659911</v>
      </c>
      <c r="CK213" s="27" t="n">
        <f aca="false">IF(ROW()&lt;4+VolLB,"",STDEV(INDEX($BP:$BP,ROW()-VolLB+1):INDEX($BP:$BP,ROW()))*SQRT(12))</f>
        <v>0.017483276799491</v>
      </c>
      <c r="CL213" s="27" t="n">
        <f aca="false">IF(ROW()&lt;4+VolLB,"",STDEV(INDEX($BQ:$BQ,ROW()-VolLB+1):INDEX($BQ:$BQ,ROW()))*SQRT(12))</f>
        <v>0.024239070106319</v>
      </c>
      <c r="CM213" s="27" t="n">
        <f aca="false">IF(ROW()&lt;4+VolLB,"",STDEV(INDEX($BR:$BR,ROW()-VolLB+1):INDEX($BR:$BR,ROW()))*SQRT(12))</f>
        <v>0.0154890384859438</v>
      </c>
      <c r="CN213" s="27" t="n">
        <f aca="false">IF(ROW()&lt;4+VolLB,"",STDEV(INDEX($BS:$BS,ROW()-VolLB+1):INDEX($BS:$BS,ROW()))*SQRT(12))</f>
        <v>0.0228331380808475</v>
      </c>
      <c r="CO213" s="27" t="n">
        <f aca="false">IF(ROW()&lt;4+VolLB,"",STDEV(INDEX($BT:$BT,ROW()-VolLB+1):INDEX($BT:$BT,ROW()))*SQRT(12))</f>
        <v>0.0214474378753978</v>
      </c>
      <c r="CP213" s="27" t="n">
        <f aca="false">IF(ROW()&lt;4+VolLB,"",STDEV(INDEX($BU:$BU,ROW()-VolLB+1):INDEX($BU:$BU,ROW()))*SQRT(12))</f>
        <v>0.0204702380752434</v>
      </c>
      <c r="CQ213" s="27" t="n">
        <f aca="false">IF(ROW()&lt;4+VolLB,"",STDEV(INDEX($BV:$BV,ROW()-VolLB+1):INDEX($BV:$BV,ROW()))*SQRT(12))</f>
        <v>0.0188440386054026</v>
      </c>
      <c r="CR213" s="27" t="n">
        <f aca="false">IF(ROW()&lt;4+VolLB,"",STDEV(INDEX($BW:$BW,ROW()-VolLB+1):INDEX($BW:$BW,ROW()))*SQRT(12))</f>
        <v>0.0212401275135173</v>
      </c>
      <c r="CS213" s="27" t="n">
        <f aca="false">IF(ROW()&lt;4+VolLB,"",STDEV(INDEX($BX:$BX,ROW()-VolLB+1):INDEX($BX:$BX,ROW()))*SQRT(12))</f>
        <v>0.019849442079241</v>
      </c>
      <c r="CT213" s="27" t="n">
        <f aca="false">IF(ROW()&lt;4+VolLB,"",STDEV(INDEX($BY:$BY,ROW()-VolLB+1):INDEX($BY:$BY,ROW()))*SQRT(12))</f>
        <v>0.0208651612358975</v>
      </c>
      <c r="CU213" s="27" t="n">
        <f aca="false">IF(ROW()&lt;4+VolLB,"",STDEV(INDEX($BZ:$BZ,ROW()-VolLB+1):INDEX($BZ:$BZ,ROW()))*SQRT(12))</f>
        <v>0.0193476876098313</v>
      </c>
      <c r="CV213" s="27" t="n">
        <f aca="false">IF(ROW()&lt;4+VolLB,"",STDEV(INDEX($CA:$CA,ROW()-VolLB+1):INDEX($CA:$CA,ROW()))*SQRT(12))</f>
        <v>0.0234845671529604</v>
      </c>
      <c r="CW213" s="27" t="n">
        <f aca="false">IF(ROW()&lt;4+VolLB,"",STDEV(INDEX($CB:$CB,ROW()-VolLB+1):INDEX($CB:$CB,ROW()))*SQRT(12))</f>
        <v>0.0164384490297826</v>
      </c>
      <c r="CX213" s="27" t="n">
        <f aca="false">IF(ROW()&lt;4+VolLB,"",STDEV(INDEX($CC:$CC,ROW()-VolLB+1):INDEX($CC:$CC,ROW()))*SQRT(12))</f>
        <v>0.0224288925060427</v>
      </c>
      <c r="CY213" s="27" t="n">
        <f aca="false">IF(ROW()&lt;4+VolLB,"",STDEV(INDEX($CD:$CD,ROW()-VolLB+1):INDEX($CD:$CD,ROW()))*SQRT(12))</f>
        <v>0.0206782076638783</v>
      </c>
      <c r="CZ213" s="27" t="n">
        <f aca="false">IF(ROW()&lt;4+VolLB,"",STDEV(INDEX($CE:$CE,ROW()-VolLB+1):INDEX($CE:$CE,ROW()))*SQRT(12))</f>
        <v>0.0237218154326149</v>
      </c>
      <c r="DA213" s="27" t="n">
        <f aca="false">IF(ROW()&lt;4+VolLB,"",STDEV(INDEX($CF:$CF,ROW()-VolLB+1):INDEX($CF:$CF,ROW()))*SQRT(12))</f>
        <v>0.0188061370011165</v>
      </c>
      <c r="DB213" s="27" t="n">
        <f aca="false">IF(ROW()&lt;4+VolLB,"",STDEV(INDEX($CG:$CG,ROW()-VolLB+1):INDEX($CG:$CG,ROW()))*SQRT(12))</f>
        <v>0.0230960548838974</v>
      </c>
      <c r="DC213" s="26" t="n">
        <f aca="false">IF(OR(AR213=0,CH213="",CH213=0),0,AR213*MIN(MaxScal,TgtVol/CH213))</f>
        <v>0</v>
      </c>
      <c r="DD213" s="26" t="n">
        <f aca="false">IF(OR(AS213=0,CI213="",CI213=0),0,AS213*MIN(MaxScal,TgtVol/CI213))</f>
        <v>0</v>
      </c>
      <c r="DE213" s="26" t="n">
        <f aca="false">IF(OR(AT213=0,CJ213="",CJ213=0),0,AT213*MIN(MaxScal,TgtVol/CJ213))</f>
        <v>0</v>
      </c>
      <c r="DF213" s="26" t="n">
        <f aca="false">IF(OR(AU213=0,CK213="",CK213=0),0,AU213*MIN(MaxScal,TgtVol/CK213))</f>
        <v>0</v>
      </c>
      <c r="DG213" s="26" t="n">
        <f aca="false">IF(OR(AV213=0,CL213="",CL213=0),0,AV213*MIN(MaxScal,TgtVol/CL213))</f>
        <v>0</v>
      </c>
      <c r="DH213" s="26" t="n">
        <f aca="false">IF(OR(AW213=0,CM213="",CM213=0),0,AW213*MIN(MaxScal,TgtVol/CM213))</f>
        <v>0</v>
      </c>
      <c r="DI213" s="26" t="n">
        <f aca="false">IF(OR(AX213=0,CN213="",CN213=0),0,AX213*MIN(MaxScal,TgtVol/CN213))</f>
        <v>0</v>
      </c>
      <c r="DJ213" s="26" t="n">
        <f aca="false">IF(OR(AY213=0,CO213="",CO213=0),0,AY213*MIN(MaxScal,TgtVol/CO213))</f>
        <v>0</v>
      </c>
      <c r="DK213" s="26" t="n">
        <f aca="false">IF(OR(AZ213=0,CP213="",CP213=0),0,AZ213*MIN(MaxScal,TgtVol/CP213))</f>
        <v>0</v>
      </c>
      <c r="DL213" s="26" t="n">
        <f aca="false">IF(OR(BA213=0,CQ213="",CQ213=0),0,BA213*MIN(MaxScal,TgtVol/CQ213))</f>
        <v>1.06134361209948</v>
      </c>
      <c r="DM213" s="26" t="n">
        <f aca="false">IF(OR(BB213=0,CR213="",CR213=0),0,BB213*MIN(MaxScal,TgtVol/CR213))</f>
        <v>0</v>
      </c>
      <c r="DN213" s="26" t="n">
        <f aca="false">IF(OR(BC213=0,CS213="",CS213=0),0,BC213*MIN(MaxScal,TgtVol/CS213))</f>
        <v>0</v>
      </c>
      <c r="DO213" s="26" t="n">
        <f aca="false">IF(OR(BD213=0,CT213="",CT213=0),0,BD213*MIN(MaxScal,TgtVol/CT213))</f>
        <v>0</v>
      </c>
      <c r="DP213" s="26" t="n">
        <f aca="false">IF(OR(BE213=0,CU213="",CU213=0),0,BE213*MIN(MaxScal,TgtVol/CU213))</f>
        <v>0</v>
      </c>
      <c r="DQ213" s="26" t="n">
        <f aca="false">IF(OR(BF213=0,CV213="",CV213=0),0,BF213*MIN(MaxScal,TgtVol/CV213))</f>
        <v>0</v>
      </c>
      <c r="DR213" s="26" t="n">
        <f aca="false">IF(OR(BG213=0,CW213="",CW213=0),0,BG213*MIN(MaxScal,TgtVol/CW213))</f>
        <v>0</v>
      </c>
      <c r="DS213" s="26" t="n">
        <f aca="false">IF(OR(BH213=0,CX213="",CX213=0),0,BH213*MIN(MaxScal,TgtVol/CX213))</f>
        <v>0.891706979941684</v>
      </c>
      <c r="DT213" s="26" t="n">
        <f aca="false">IF(OR(BI213=0,CY213="",CY213=0),0,BI213*MIN(MaxScal,TgtVol/CY213))</f>
        <v>0</v>
      </c>
      <c r="DU213" s="26" t="n">
        <f aca="false">IF(OR(BJ213=0,CZ213="",CZ213=0),0,BJ213*MIN(MaxScal,TgtVol/CZ213))</f>
        <v>0</v>
      </c>
      <c r="DV213" s="26" t="n">
        <f aca="false">IF(OR(BK213=0,DA213="",DA213=0),0,BK213*MIN(MaxScal,TgtVol/DA213))</f>
        <v>0</v>
      </c>
      <c r="DW213" s="26" t="n">
        <f aca="false">IF(OR(BL213=0,DB213="",DB213=0),0,BL213*MIN(MaxScal,TgtVol/DB213))</f>
        <v>0</v>
      </c>
      <c r="DX213" s="28" t="n">
        <f aca="false">IFERROR(DC212*BM213,"")</f>
        <v>0</v>
      </c>
      <c r="DY213" s="28" t="n">
        <f aca="false">IFERROR(DD212*BN213,"")</f>
        <v>0</v>
      </c>
      <c r="DZ213" s="28" t="n">
        <f aca="false">IFERROR(DE212*BO213,"")</f>
        <v>0</v>
      </c>
      <c r="EA213" s="28" t="n">
        <f aca="false">IFERROR(DF212*BP213,"")</f>
        <v>0</v>
      </c>
      <c r="EB213" s="28" t="n">
        <f aca="false">IFERROR(DG212*BQ213,"")</f>
        <v>0.00518899690820265</v>
      </c>
      <c r="EC213" s="28" t="n">
        <f aca="false">IFERROR(DH212*BR213,"")</f>
        <v>0</v>
      </c>
      <c r="ED213" s="28" t="n">
        <f aca="false">IFERROR(DI212*BS213,"")</f>
        <v>-0</v>
      </c>
      <c r="EE213" s="28" t="n">
        <f aca="false">IFERROR(DJ212*BT213,"")</f>
        <v>-0</v>
      </c>
      <c r="EF213" s="28" t="n">
        <f aca="false">IFERROR(DK212*BU213,"")</f>
        <v>-0</v>
      </c>
      <c r="EG213" s="28" t="n">
        <f aca="false">IFERROR(DL212*BV213,"")</f>
        <v>-0</v>
      </c>
      <c r="EH213" s="28" t="n">
        <f aca="false">IFERROR(DM212*BW213,"")</f>
        <v>-0</v>
      </c>
      <c r="EI213" s="28" t="n">
        <f aca="false">IFERROR(DN212*BX213,"")</f>
        <v>-0</v>
      </c>
      <c r="EJ213" s="28" t="n">
        <f aca="false">IFERROR(DO212*BY213,"")</f>
        <v>0</v>
      </c>
      <c r="EK213" s="28" t="n">
        <f aca="false">IFERROR(DP212*BZ213,"")</f>
        <v>-0</v>
      </c>
      <c r="EL213" s="28" t="n">
        <f aca="false">IFERROR(DQ212*CA213,"")</f>
        <v>0</v>
      </c>
      <c r="EM213" s="28" t="n">
        <f aca="false">IFERROR(DR212*CB213,"")</f>
        <v>-0</v>
      </c>
      <c r="EN213" s="28" t="n">
        <f aca="false">IFERROR(DS212*CC213,"")</f>
        <v>-0.00480823889149491</v>
      </c>
      <c r="EO213" s="28" t="n">
        <f aca="false">IFERROR(DT212*CD213,"")</f>
        <v>-0</v>
      </c>
      <c r="EP213" s="28" t="n">
        <f aca="false">IFERROR(DU212*CE213,"")</f>
        <v>0</v>
      </c>
      <c r="EQ213" s="28" t="n">
        <f aca="false">IFERROR(DV212*CF213,"")</f>
        <v>0</v>
      </c>
      <c r="ER213" s="28" t="n">
        <f aca="false">IFERROR(DW212*CG213,"")</f>
        <v>0</v>
      </c>
      <c r="ES213" s="28" t="n">
        <f aca="false">IF(ROW()=4,"",SUM(DX213:ER213))</f>
        <v>0.000380758016707739</v>
      </c>
      <c r="ET213" s="29" t="n">
        <f aca="false">COUNTIF(AR213:BL213,"&gt;0")</f>
        <v>2</v>
      </c>
    </row>
    <row r="214" customFormat="false" ht="15" hidden="false" customHeight="false" outlineLevel="0" collapsed="false">
      <c r="A214" s="19" t="n">
        <v>44408</v>
      </c>
      <c r="B214" s="23" t="n">
        <f aca="false">ABS(Rates_Data!AD214-Rates_Data!AE214)</f>
        <v>0.0585971563981044</v>
      </c>
      <c r="C214" s="23" t="n">
        <f aca="false">ABS(Rates_Data!AD214-Rates_Data!AF214)</f>
        <v>0.857668246445497</v>
      </c>
      <c r="D214" s="23" t="n">
        <f aca="false">ABS(Rates_Data!AD214-Rates_Data!AG214)</f>
        <v>0.128483412322275</v>
      </c>
      <c r="E214" s="23" t="n">
        <f aca="false">ABS(Rates_Data!AD214-Rates_Data!AH214)</f>
        <v>0.867345971563981</v>
      </c>
      <c r="F214" s="23" t="n">
        <f aca="false">ABS(Rates_Data!AD214-Rates_Data!AI214)</f>
        <v>1.62136018957346</v>
      </c>
      <c r="G214" s="23" t="n">
        <f aca="false">ABS(Rates_Data!AD214-Rates_Data!AJ214)</f>
        <v>0.722047393364929</v>
      </c>
      <c r="H214" s="23" t="n">
        <f aca="false">ABS(Rates_Data!AE214-Rates_Data!AF214)</f>
        <v>0.799071090047393</v>
      </c>
      <c r="I214" s="23" t="n">
        <f aca="false">ABS(Rates_Data!AE214-Rates_Data!AG214)</f>
        <v>0.187080568720379</v>
      </c>
      <c r="J214" s="23" t="n">
        <f aca="false">ABS(Rates_Data!AE214-Rates_Data!AH214)</f>
        <v>0.808748815165877</v>
      </c>
      <c r="K214" s="23" t="n">
        <f aca="false">ABS(Rates_Data!AE214-Rates_Data!AI214)</f>
        <v>1.56276303317536</v>
      </c>
      <c r="L214" s="23" t="n">
        <f aca="false">ABS(Rates_Data!AE214-Rates_Data!AJ214)</f>
        <v>0.663450236966824</v>
      </c>
      <c r="M214" s="23" t="n">
        <f aca="false">ABS(Rates_Data!AF214-Rates_Data!AG214)</f>
        <v>0.986151658767772</v>
      </c>
      <c r="N214" s="23" t="n">
        <f aca="false">ABS(Rates_Data!AF214-Rates_Data!AH214)</f>
        <v>0.00967772511848364</v>
      </c>
      <c r="O214" s="23" t="n">
        <f aca="false">ABS(Rates_Data!AF214-Rates_Data!AI214)</f>
        <v>0.763691943127963</v>
      </c>
      <c r="P214" s="23" t="n">
        <f aca="false">ABS(Rates_Data!AF214-Rates_Data!AJ214)</f>
        <v>0.135620853080569</v>
      </c>
      <c r="Q214" s="23" t="n">
        <f aca="false">ABS(Rates_Data!AG214-Rates_Data!AH214)</f>
        <v>0.995829383886256</v>
      </c>
      <c r="R214" s="23" t="n">
        <f aca="false">ABS(Rates_Data!AG214-Rates_Data!AI214)</f>
        <v>1.74984360189573</v>
      </c>
      <c r="S214" s="23" t="n">
        <f aca="false">ABS(Rates_Data!AG214-Rates_Data!AJ214)</f>
        <v>0.850530805687204</v>
      </c>
      <c r="T214" s="23" t="n">
        <f aca="false">ABS(Rates_Data!AH214-Rates_Data!AI214)</f>
        <v>0.754014218009479</v>
      </c>
      <c r="U214" s="23" t="n">
        <f aca="false">ABS(Rates_Data!AH214-Rates_Data!AJ214)</f>
        <v>0.145298578199052</v>
      </c>
      <c r="V214" s="23" t="n">
        <f aca="false">ABS(Rates_Data!AI214-Rates_Data!AJ214)</f>
        <v>0.899312796208531</v>
      </c>
      <c r="W214" s="26" t="n">
        <f aca="false">IF(ROW()&lt;4+MinObs-1,"",IFERROR((B214-AVERAGE(B$4:B214))/STDEV(B$4:B214),""))</f>
        <v>-1.1473114155357</v>
      </c>
      <c r="X214" s="26" t="n">
        <f aca="false">IF(ROW()&lt;4+MinObs-1,"",IFERROR((C214-AVERAGE(C$4:C214))/STDEV(C$4:C214),""))</f>
        <v>1.23745067213666</v>
      </c>
      <c r="Y214" s="26" t="n">
        <f aca="false">IF(ROW()&lt;4+MinObs-1,"",IFERROR((D214-AVERAGE(D$4:D214))/STDEV(D$4:D214),""))</f>
        <v>-0.831821368102315</v>
      </c>
      <c r="Z214" s="26" t="n">
        <f aca="false">IF(ROW()&lt;4+MinObs-1,"",IFERROR((E214-AVERAGE(E$4:E214))/STDEV(E$4:E214),""))</f>
        <v>0.463603963818132</v>
      </c>
      <c r="AA214" s="26" t="n">
        <f aca="false">IF(ROW()&lt;4+MinObs-1,"",IFERROR((F214-AVERAGE(F$4:F214))/STDEV(F$4:F214),""))</f>
        <v>2.57007797901403</v>
      </c>
      <c r="AB214" s="26" t="n">
        <f aca="false">IF(ROW()&lt;4+MinObs-1,"",IFERROR((G214-AVERAGE(G$4:G214))/STDEV(G$4:G214),""))</f>
        <v>0.75996296464992</v>
      </c>
      <c r="AC214" s="26" t="n">
        <f aca="false">IF(ROW()&lt;4+MinObs-1,"",IFERROR((H214-AVERAGE(H$4:H214))/STDEV(H$4:H214),""))</f>
        <v>1.47127381870213</v>
      </c>
      <c r="AD214" s="26" t="n">
        <f aca="false">IF(ROW()&lt;4+MinObs-1,"",IFERROR((I214-AVERAGE(I$4:I214))/STDEV(I$4:I214),""))</f>
        <v>-0.655100741735217</v>
      </c>
      <c r="AE214" s="26" t="n">
        <f aca="false">IF(ROW()&lt;4+MinObs-1,"",IFERROR((J214-AVERAGE(J$4:J214))/STDEV(J$4:J214),""))</f>
        <v>0.749507975152698</v>
      </c>
      <c r="AF214" s="26" t="n">
        <f aca="false">IF(ROW()&lt;4+MinObs-1,"",IFERROR((K214-AVERAGE(K$4:K214))/STDEV(K$4:K214),""))</f>
        <v>2.8974054262829</v>
      </c>
      <c r="AG214" s="26" t="n">
        <f aca="false">IF(ROW()&lt;4+MinObs-1,"",IFERROR((L214-AVERAGE(L$4:L214))/STDEV(L$4:L214),""))</f>
        <v>0.229531269227091</v>
      </c>
      <c r="AH214" s="26" t="n">
        <f aca="false">IF(ROW()&lt;4+MinObs-1,"",IFERROR((M214-AVERAGE(M$4:M214))/STDEV(M$4:M214),""))</f>
        <v>1.38394732535328</v>
      </c>
      <c r="AI214" s="26" t="n">
        <f aca="false">IF(ROW()&lt;4+MinObs-1,"",IFERROR((N214-AVERAGE(N$4:N214))/STDEV(N$4:N214),""))</f>
        <v>-1.30926907822038</v>
      </c>
      <c r="AJ214" s="26" t="n">
        <f aca="false">IF(ROW()&lt;4+MinObs-1,"",IFERROR((O214-AVERAGE(O$4:O214))/STDEV(O$4:O214),""))</f>
        <v>0.796582088744103</v>
      </c>
      <c r="AK214" s="26" t="n">
        <f aca="false">IF(ROW()&lt;4+MinObs-1,"",IFERROR((P214-AVERAGE(P$4:P214))/STDEV(P$4:P214),""))</f>
        <v>-0.974613080999043</v>
      </c>
      <c r="AL214" s="26" t="n">
        <f aca="false">IF(ROW()&lt;4+MinObs-1,"",IFERROR((Q214-AVERAGE(Q$4:Q214))/STDEV(Q$4:Q214),""))</f>
        <v>1.40825495192813</v>
      </c>
      <c r="AM214" s="26" t="n">
        <f aca="false">IF(ROW()&lt;4+MinObs-1,"",IFERROR((R214-AVERAGE(R$4:R214))/STDEV(R$4:R214),""))</f>
        <v>2.85696755178891</v>
      </c>
      <c r="AN214" s="26" t="n">
        <f aca="false">IF(ROW()&lt;4+MinObs-1,"",IFERROR((S214-AVERAGE(S$4:S214))/STDEV(S$4:S214),""))</f>
        <v>0.168184406853278</v>
      </c>
      <c r="AO214" s="26" t="n">
        <f aca="false">IF(ROW()&lt;4+MinObs-1,"",IFERROR((T214-AVERAGE(T$4:T214))/STDEV(T$4:T214),""))</f>
        <v>0.368577138822626</v>
      </c>
      <c r="AP214" s="26" t="n">
        <f aca="false">IF(ROW()&lt;4+MinObs-1,"",IFERROR((U214-AVERAGE(U$4:U214))/STDEV(U$4:U214),""))</f>
        <v>-1.44088004126743</v>
      </c>
      <c r="AQ214" s="26" t="n">
        <f aca="false">IF(ROW()&lt;4+MinObs-1,"",IFERROR((V214-AVERAGE(V$4:V214))/STDEV(V$4:V214),""))</f>
        <v>0.47954683801018</v>
      </c>
      <c r="AR214" s="26" t="n">
        <f aca="false">IF(W214="",0,IF(W214&gt;=z4,w4,IF(W214&gt;=z3,w3,IF(W214&gt;=zEntry,w2,IF(AND(W214&gt;=ExitZ,AR213&gt;0),w2,0)))))</f>
        <v>0</v>
      </c>
      <c r="AS214" s="26" t="n">
        <f aca="false">IF(X214="",0,IF(X214&gt;=z4,w4,IF(X214&gt;=z3,w3,IF(X214&gt;=zEntry,w2,IF(AND(X214&gt;=ExitZ,AS213&gt;0),w2,0)))))</f>
        <v>0</v>
      </c>
      <c r="AT214" s="26" t="n">
        <f aca="false">IF(Y214="",0,IF(Y214&gt;=z4,w4,IF(Y214&gt;=z3,w3,IF(Y214&gt;=zEntry,w2,IF(AND(Y214&gt;=ExitZ,AT213&gt;0),w2,0)))))</f>
        <v>0</v>
      </c>
      <c r="AU214" s="26" t="n">
        <f aca="false">IF(Z214="",0,IF(Z214&gt;=z4,w4,IF(Z214&gt;=z3,w3,IF(Z214&gt;=zEntry,w2,IF(AND(Z214&gt;=ExitZ,AU213&gt;0),w2,0)))))</f>
        <v>0</v>
      </c>
      <c r="AV214" s="26" t="n">
        <f aca="false">IF(AA214="",0,IF(AA214&gt;=z4,w4,IF(AA214&gt;=z3,w3,IF(AA214&gt;=zEntry,w2,IF(AND(AA214&gt;=ExitZ,AV213&gt;0),w2,0)))))</f>
        <v>1</v>
      </c>
      <c r="AW214" s="26" t="n">
        <f aca="false">IF(AB214="",0,IF(AB214&gt;=z4,w4,IF(AB214&gt;=z3,w3,IF(AB214&gt;=zEntry,w2,IF(AND(AB214&gt;=ExitZ,AW213&gt;0),w2,0)))))</f>
        <v>0</v>
      </c>
      <c r="AX214" s="26" t="n">
        <f aca="false">IF(AC214="",0,IF(AC214&gt;=z4,w4,IF(AC214&gt;=z3,w3,IF(AC214&gt;=zEntry,w2,IF(AND(AC214&gt;=ExitZ,AX213&gt;0),w2,0)))))</f>
        <v>0</v>
      </c>
      <c r="AY214" s="26" t="n">
        <f aca="false">IF(AD214="",0,IF(AD214&gt;=z4,w4,IF(AD214&gt;=z3,w3,IF(AD214&gt;=zEntry,w2,IF(AND(AD214&gt;=ExitZ,AY213&gt;0),w2,0)))))</f>
        <v>0</v>
      </c>
      <c r="AZ214" s="26" t="n">
        <f aca="false">IF(AE214="",0,IF(AE214&gt;=z4,w4,IF(AE214&gt;=z3,w3,IF(AE214&gt;=zEntry,w2,IF(AND(AE214&gt;=ExitZ,AZ213&gt;0),w2,0)))))</f>
        <v>0</v>
      </c>
      <c r="BA214" s="26" t="n">
        <f aca="false">IF(AF214="",0,IF(AF214&gt;=z4,w4,IF(AF214&gt;=z3,w3,IF(AF214&gt;=zEntry,w2,IF(AND(AF214&gt;=ExitZ,BA213&gt;0),w2,0)))))</f>
        <v>1</v>
      </c>
      <c r="BB214" s="26" t="n">
        <f aca="false">IF(AG214="",0,IF(AG214&gt;=z4,w4,IF(AG214&gt;=z3,w3,IF(AG214&gt;=zEntry,w2,IF(AND(AG214&gt;=ExitZ,BB213&gt;0),w2,0)))))</f>
        <v>0</v>
      </c>
      <c r="BC214" s="26" t="n">
        <f aca="false">IF(AH214="",0,IF(AH214&gt;=z4,w4,IF(AH214&gt;=z3,w3,IF(AH214&gt;=zEntry,w2,IF(AND(AH214&gt;=ExitZ,BC213&gt;0),w2,0)))))</f>
        <v>0</v>
      </c>
      <c r="BD214" s="26" t="n">
        <f aca="false">IF(AI214="",0,IF(AI214&gt;=z4,w4,IF(AI214&gt;=z3,w3,IF(AI214&gt;=zEntry,w2,IF(AND(AI214&gt;=ExitZ,BD213&gt;0),w2,0)))))</f>
        <v>0</v>
      </c>
      <c r="BE214" s="26" t="n">
        <f aca="false">IF(AJ214="",0,IF(AJ214&gt;=z4,w4,IF(AJ214&gt;=z3,w3,IF(AJ214&gt;=zEntry,w2,IF(AND(AJ214&gt;=ExitZ,BE213&gt;0),w2,0)))))</f>
        <v>0</v>
      </c>
      <c r="BF214" s="26" t="n">
        <f aca="false">IF(AK214="",0,IF(AK214&gt;=z4,w4,IF(AK214&gt;=z3,w3,IF(AK214&gt;=zEntry,w2,IF(AND(AK214&gt;=ExitZ,BF213&gt;0),w2,0)))))</f>
        <v>0</v>
      </c>
      <c r="BG214" s="26" t="n">
        <f aca="false">IF(AL214="",0,IF(AL214&gt;=z4,w4,IF(AL214&gt;=z3,w3,IF(AL214&gt;=zEntry,w2,IF(AND(AL214&gt;=ExitZ,BG213&gt;0),w2,0)))))</f>
        <v>0</v>
      </c>
      <c r="BH214" s="26" t="n">
        <f aca="false">IF(AM214="",0,IF(AM214&gt;=z4,w4,IF(AM214&gt;=z3,w3,IF(AM214&gt;=zEntry,w2,IF(AND(AM214&gt;=ExitZ,BH213&gt;0),w2,0)))))</f>
        <v>1</v>
      </c>
      <c r="BI214" s="26" t="n">
        <f aca="false">IF(AN214="",0,IF(AN214&gt;=z4,w4,IF(AN214&gt;=z3,w3,IF(AN214&gt;=zEntry,w2,IF(AND(AN214&gt;=ExitZ,BI213&gt;0),w2,0)))))</f>
        <v>0</v>
      </c>
      <c r="BJ214" s="26" t="n">
        <f aca="false">IF(AO214="",0,IF(AO214&gt;=z4,w4,IF(AO214&gt;=z3,w3,IF(AO214&gt;=zEntry,w2,IF(AND(AO214&gt;=ExitZ,BJ213&gt;0),w2,0)))))</f>
        <v>0</v>
      </c>
      <c r="BK214" s="26" t="n">
        <f aca="false">IF(AP214="",0,IF(AP214&gt;=z4,w4,IF(AP214&gt;=z3,w3,IF(AP214&gt;=zEntry,w2,IF(AND(AP214&gt;=ExitZ,BK213&gt;0),w2,0)))))</f>
        <v>0</v>
      </c>
      <c r="BL214" s="26" t="n">
        <f aca="false">IF(AQ214="",0,IF(AQ214&gt;=z4,w4,IF(AQ214&gt;=z3,w3,IF(AQ214&gt;=zEntry,w2,IF(AND(AQ214&gt;=ExitZ,BL213&gt;0),w2,0)))))</f>
        <v>0</v>
      </c>
      <c r="BM214" s="23" t="n">
        <f aca="false">IF(Rates_Data!AD213&gt;=Rates_Data!AE213,Rates_Data!AK214-Rates_Data!AL214,Rates_Data!AL214-Rates_Data!AK214)</f>
        <v>-0.00155799999999999</v>
      </c>
      <c r="BN214" s="23" t="n">
        <f aca="false">IF(Rates_Data!AD213&gt;=Rates_Data!AF213,Rates_Data!AK214-Rates_Data!AM214,Rates_Data!AM214-Rates_Data!AK214)</f>
        <v>-0.00286900000000001</v>
      </c>
      <c r="BO214" s="23" t="n">
        <f aca="false">IF(Rates_Data!AD213&gt;=Rates_Data!AG213,Rates_Data!AK214-Rates_Data!AN214,Rates_Data!AN214-Rates_Data!AK214)</f>
        <v>0.00906300000000001</v>
      </c>
      <c r="BP214" s="23" t="n">
        <f aca="false">IF(Rates_Data!AD213&gt;=Rates_Data!AH213,Rates_Data!AK214-Rates_Data!AO214,Rates_Data!AO214-Rates_Data!AK214)</f>
        <v>-0.006346</v>
      </c>
      <c r="BQ214" s="23" t="n">
        <f aca="false">IF(Rates_Data!AD213&gt;=Rates_Data!AI213,Rates_Data!AK214-Rates_Data!AP214,Rates_Data!AP214-Rates_Data!AK214)</f>
        <v>-0.00104500000000001</v>
      </c>
      <c r="BR214" s="23" t="n">
        <f aca="false">IF(Rates_Data!AD213&gt;=Rates_Data!AJ213,Rates_Data!AK214-Rates_Data!AQ214,Rates_Data!AQ214-Rates_Data!AK214)</f>
        <v>-0.00260300000000002</v>
      </c>
      <c r="BS214" s="23" t="n">
        <f aca="false">IF(Rates_Data!AE213&gt;=Rates_Data!AF213,Rates_Data!AL214-Rates_Data!AM214,Rates_Data!AM214-Rates_Data!AL214)</f>
        <v>-0.004427</v>
      </c>
      <c r="BT214" s="23" t="n">
        <f aca="false">IF(Rates_Data!AE213&gt;=Rates_Data!AG213,Rates_Data!AL214-Rates_Data!AN214,Rates_Data!AN214-Rates_Data!AL214)</f>
        <v>0.010621</v>
      </c>
      <c r="BU214" s="23" t="n">
        <f aca="false">IF(Rates_Data!AE213&gt;=Rates_Data!AH213,Rates_Data!AL214-Rates_Data!AO214,Rates_Data!AO214-Rates_Data!AL214)</f>
        <v>-0.00790399999999999</v>
      </c>
      <c r="BV214" s="23" t="n">
        <f aca="false">IF(Rates_Data!AE213&gt;=Rates_Data!AI213,Rates_Data!AL214-Rates_Data!AP214,Rates_Data!AP214-Rates_Data!AL214)</f>
        <v>-0.002603</v>
      </c>
      <c r="BW214" s="23" t="n">
        <f aca="false">IF(Rates_Data!AE213&gt;=Rates_Data!AJ213,Rates_Data!AL214-Rates_Data!AQ214,Rates_Data!AQ214-Rates_Data!AL214)</f>
        <v>-0.00416100000000001</v>
      </c>
      <c r="BX214" s="23" t="n">
        <f aca="false">IF(Rates_Data!AF213&gt;=Rates_Data!AG213,Rates_Data!AM214-Rates_Data!AN214,Rates_Data!AN214-Rates_Data!AM214)</f>
        <v>0.006194</v>
      </c>
      <c r="BY214" s="23" t="n">
        <f aca="false">IF(Rates_Data!AF213&gt;=Rates_Data!AH213,Rates_Data!AM214-Rates_Data!AO214,Rates_Data!AO214-Rates_Data!AM214)</f>
        <v>0.003477</v>
      </c>
      <c r="BZ214" s="23" t="n">
        <f aca="false">IF(Rates_Data!AF213&gt;=Rates_Data!AI213,Rates_Data!AM214-Rates_Data!AP214,Rates_Data!AP214-Rates_Data!AM214)</f>
        <v>0.001824</v>
      </c>
      <c r="CA214" s="23" t="n">
        <f aca="false">IF(Rates_Data!AF213&gt;=Rates_Data!AJ213,Rates_Data!AM214-Rates_Data!AQ214,Rates_Data!AQ214-Rates_Data!AM214)</f>
        <v>-0.000265999999999988</v>
      </c>
      <c r="CB214" s="23" t="n">
        <f aca="false">IF(Rates_Data!AG213&gt;=Rates_Data!AH213,Rates_Data!AN214-Rates_Data!AO214,Rates_Data!AO214-Rates_Data!AN214)</f>
        <v>0.002717</v>
      </c>
      <c r="CC214" s="23" t="n">
        <f aca="false">IF(Rates_Data!AG213&gt;=Rates_Data!AI213,Rates_Data!AN214-Rates_Data!AP214,Rates_Data!AP214-Rates_Data!AN214)</f>
        <v>0.008018</v>
      </c>
      <c r="CD214" s="23" t="n">
        <f aca="false">IF(Rates_Data!AG213&gt;=Rates_Data!AJ213,Rates_Data!AN214-Rates_Data!AQ214,Rates_Data!AQ214-Rates_Data!AN214)</f>
        <v>0.00645999999999999</v>
      </c>
      <c r="CE214" s="23" t="n">
        <f aca="false">IF(Rates_Data!AH213&gt;=Rates_Data!AI213,Rates_Data!AO214-Rates_Data!AP214,Rates_Data!AP214-Rates_Data!AO214)</f>
        <v>0.005301</v>
      </c>
      <c r="CF214" s="23" t="n">
        <f aca="false">IF(Rates_Data!AH213&gt;=Rates_Data!AJ213,Rates_Data!AO214-Rates_Data!AQ214,Rates_Data!AQ214-Rates_Data!AO214)</f>
        <v>-0.00374299999999998</v>
      </c>
      <c r="CG214" s="23" t="n">
        <f aca="false">IF(Rates_Data!AI213&gt;=Rates_Data!AJ213,Rates_Data!AP214-Rates_Data!AQ214,Rates_Data!AQ214-Rates_Data!AP214)</f>
        <v>0.00155800000000001</v>
      </c>
      <c r="CH214" s="27" t="n">
        <f aca="false">IF(ROW()&lt;4+VolLB,"",STDEV(INDEX($BM:$BM,ROW()-VolLB+1):INDEX($BM:$BM,ROW()))*SQRT(12))</f>
        <v>0.0196127135761232</v>
      </c>
      <c r="CI214" s="27" t="n">
        <f aca="false">IF(ROW()&lt;4+VolLB,"",STDEV(INDEX($BN:$BN,ROW()-VolLB+1):INDEX($BN:$BN,ROW()))*SQRT(12))</f>
        <v>0.0204897452446456</v>
      </c>
      <c r="CJ214" s="27" t="n">
        <f aca="false">IF(ROW()&lt;4+VolLB,"",STDEV(INDEX($BO:$BO,ROW()-VolLB+1):INDEX($BO:$BO,ROW()))*SQRT(12))</f>
        <v>0.018471454154735</v>
      </c>
      <c r="CK214" s="27" t="n">
        <f aca="false">IF(ROW()&lt;4+VolLB,"",STDEV(INDEX($BP:$BP,ROW()-VolLB+1):INDEX($BP:$BP,ROW()))*SQRT(12))</f>
        <v>0.0172376959423236</v>
      </c>
      <c r="CL214" s="27" t="n">
        <f aca="false">IF(ROW()&lt;4+VolLB,"",STDEV(INDEX($BQ:$BQ,ROW()-VolLB+1):INDEX($BQ:$BQ,ROW()))*SQRT(12))</f>
        <v>0.0241603056672165</v>
      </c>
      <c r="CM214" s="27" t="n">
        <f aca="false">IF(ROW()&lt;4+VolLB,"",STDEV(INDEX($BR:$BR,ROW()-VolLB+1):INDEX($BR:$BR,ROW()))*SQRT(12))</f>
        <v>0.0152660420101984</v>
      </c>
      <c r="CN214" s="27" t="n">
        <f aca="false">IF(ROW()&lt;4+VolLB,"",STDEV(INDEX($BS:$BS,ROW()-VolLB+1):INDEX($BS:$BS,ROW()))*SQRT(12))</f>
        <v>0.0226986866855248</v>
      </c>
      <c r="CO214" s="27" t="n">
        <f aca="false">IF(ROW()&lt;4+VolLB,"",STDEV(INDEX($BT:$BT,ROW()-VolLB+1):INDEX($BT:$BT,ROW()))*SQRT(12))</f>
        <v>0.021825318552849</v>
      </c>
      <c r="CP214" s="27" t="n">
        <f aca="false">IF(ROW()&lt;4+VolLB,"",STDEV(INDEX($BU:$BU,ROW()-VolLB+1):INDEX($BU:$BU,ROW()))*SQRT(12))</f>
        <v>0.0207936184523728</v>
      </c>
      <c r="CQ214" s="27" t="n">
        <f aca="false">IF(ROW()&lt;4+VolLB,"",STDEV(INDEX($BV:$BV,ROW()-VolLB+1):INDEX($BV:$BV,ROW()))*SQRT(12))</f>
        <v>0.0184481791735403</v>
      </c>
      <c r="CR214" s="27" t="n">
        <f aca="false">IF(ROW()&lt;4+VolLB,"",STDEV(INDEX($BW:$BW,ROW()-VolLB+1):INDEX($BW:$BW,ROW()))*SQRT(12))</f>
        <v>0.0212381206611849</v>
      </c>
      <c r="CS214" s="27" t="n">
        <f aca="false">IF(ROW()&lt;4+VolLB,"",STDEV(INDEX($BX:$BX,ROW()-VolLB+1):INDEX($BX:$BX,ROW()))*SQRT(12))</f>
        <v>0.0200692393952726</v>
      </c>
      <c r="CT214" s="27" t="n">
        <f aca="false">IF(ROW()&lt;4+VolLB,"",STDEV(INDEX($BY:$BY,ROW()-VolLB+1):INDEX($BY:$BY,ROW()))*SQRT(12))</f>
        <v>0.020579365945853</v>
      </c>
      <c r="CU214" s="27" t="n">
        <f aca="false">IF(ROW()&lt;4+VolLB,"",STDEV(INDEX($BZ:$BZ,ROW()-VolLB+1):INDEX($BZ:$BZ,ROW()))*SQRT(12))</f>
        <v>0.0193524809333633</v>
      </c>
      <c r="CV214" s="27" t="n">
        <f aca="false">IF(ROW()&lt;4+VolLB,"",STDEV(INDEX($CA:$CA,ROW()-VolLB+1):INDEX($CA:$CA,ROW()))*SQRT(12))</f>
        <v>0.0234274609617493</v>
      </c>
      <c r="CW214" s="27" t="n">
        <f aca="false">IF(ROW()&lt;4+VolLB,"",STDEV(INDEX($CB:$CB,ROW()-VolLB+1):INDEX($CB:$CB,ROW()))*SQRT(12))</f>
        <v>0.016384376910134</v>
      </c>
      <c r="CX214" s="27" t="n">
        <f aca="false">IF(ROW()&lt;4+VolLB,"",STDEV(INDEX($CC:$CC,ROW()-VolLB+1):INDEX($CC:$CC,ROW()))*SQRT(12))</f>
        <v>0.0229399199722522</v>
      </c>
      <c r="CY214" s="27" t="n">
        <f aca="false">IF(ROW()&lt;4+VolLB,"",STDEV(INDEX($CD:$CD,ROW()-VolLB+1):INDEX($CD:$CD,ROW()))*SQRT(12))</f>
        <v>0.0209291606136146</v>
      </c>
      <c r="CZ214" s="27" t="n">
        <f aca="false">IF(ROW()&lt;4+VolLB,"",STDEV(INDEX($CE:$CE,ROW()-VolLB+1):INDEX($CE:$CE,ROW()))*SQRT(12))</f>
        <v>0.0237488829908753</v>
      </c>
      <c r="DA214" s="27" t="n">
        <f aca="false">IF(ROW()&lt;4+VolLB,"",STDEV(INDEX($CF:$CF,ROW()-VolLB+1):INDEX($CF:$CF,ROW()))*SQRT(12))</f>
        <v>0.0188779653887554</v>
      </c>
      <c r="DB214" s="27" t="n">
        <f aca="false">IF(ROW()&lt;4+VolLB,"",STDEV(INDEX($CG:$CG,ROW()-VolLB+1):INDEX($CG:$CG,ROW()))*SQRT(12))</f>
        <v>0.0230792596703909</v>
      </c>
      <c r="DC214" s="26" t="n">
        <f aca="false">IF(OR(AR214=0,CH214="",CH214=0),0,AR214*MIN(MaxScal,TgtVol/CH214))</f>
        <v>0</v>
      </c>
      <c r="DD214" s="26" t="n">
        <f aca="false">IF(OR(AS214=0,CI214="",CI214=0),0,AS214*MIN(MaxScal,TgtVol/CI214))</f>
        <v>0</v>
      </c>
      <c r="DE214" s="26" t="n">
        <f aca="false">IF(OR(AT214=0,CJ214="",CJ214=0),0,AT214*MIN(MaxScal,TgtVol/CJ214))</f>
        <v>0</v>
      </c>
      <c r="DF214" s="26" t="n">
        <f aca="false">IF(OR(AU214=0,CK214="",CK214=0),0,AU214*MIN(MaxScal,TgtVol/CK214))</f>
        <v>0</v>
      </c>
      <c r="DG214" s="26" t="n">
        <f aca="false">IF(OR(AV214=0,CL214="",CL214=0),0,AV214*MIN(MaxScal,TgtVol/CL214))</f>
        <v>0.827804096333861</v>
      </c>
      <c r="DH214" s="26" t="n">
        <f aca="false">IF(OR(AW214=0,CM214="",CM214=0),0,AW214*MIN(MaxScal,TgtVol/CM214))</f>
        <v>0</v>
      </c>
      <c r="DI214" s="26" t="n">
        <f aca="false">IF(OR(AX214=0,CN214="",CN214=0),0,AX214*MIN(MaxScal,TgtVol/CN214))</f>
        <v>0</v>
      </c>
      <c r="DJ214" s="26" t="n">
        <f aca="false">IF(OR(AY214=0,CO214="",CO214=0),0,AY214*MIN(MaxScal,TgtVol/CO214))</f>
        <v>0</v>
      </c>
      <c r="DK214" s="26" t="n">
        <f aca="false">IF(OR(AZ214=0,CP214="",CP214=0),0,AZ214*MIN(MaxScal,TgtVol/CP214))</f>
        <v>0</v>
      </c>
      <c r="DL214" s="26" t="n">
        <f aca="false">IF(OR(BA214=0,CQ214="",CQ214=0),0,BA214*MIN(MaxScal,TgtVol/CQ214))</f>
        <v>1.08411783145978</v>
      </c>
      <c r="DM214" s="26" t="n">
        <f aca="false">IF(OR(BB214=0,CR214="",CR214=0),0,BB214*MIN(MaxScal,TgtVol/CR214))</f>
        <v>0</v>
      </c>
      <c r="DN214" s="26" t="n">
        <f aca="false">IF(OR(BC214=0,CS214="",CS214=0),0,BC214*MIN(MaxScal,TgtVol/CS214))</f>
        <v>0</v>
      </c>
      <c r="DO214" s="26" t="n">
        <f aca="false">IF(OR(BD214=0,CT214="",CT214=0),0,BD214*MIN(MaxScal,TgtVol/CT214))</f>
        <v>0</v>
      </c>
      <c r="DP214" s="26" t="n">
        <f aca="false">IF(OR(BE214=0,CU214="",CU214=0),0,BE214*MIN(MaxScal,TgtVol/CU214))</f>
        <v>0</v>
      </c>
      <c r="DQ214" s="26" t="n">
        <f aca="false">IF(OR(BF214=0,CV214="",CV214=0),0,BF214*MIN(MaxScal,TgtVol/CV214))</f>
        <v>0</v>
      </c>
      <c r="DR214" s="26" t="n">
        <f aca="false">IF(OR(BG214=0,CW214="",CW214=0),0,BG214*MIN(MaxScal,TgtVol/CW214))</f>
        <v>0</v>
      </c>
      <c r="DS214" s="26" t="n">
        <f aca="false">IF(OR(BH214=0,CX214="",CX214=0),0,BH214*MIN(MaxScal,TgtVol/CX214))</f>
        <v>0.871842622999198</v>
      </c>
      <c r="DT214" s="26" t="n">
        <f aca="false">IF(OR(BI214=0,CY214="",CY214=0),0,BI214*MIN(MaxScal,TgtVol/CY214))</f>
        <v>0</v>
      </c>
      <c r="DU214" s="26" t="n">
        <f aca="false">IF(OR(BJ214=0,CZ214="",CZ214=0),0,BJ214*MIN(MaxScal,TgtVol/CZ214))</f>
        <v>0</v>
      </c>
      <c r="DV214" s="26" t="n">
        <f aca="false">IF(OR(BK214=0,DA214="",DA214=0),0,BK214*MIN(MaxScal,TgtVol/DA214))</f>
        <v>0</v>
      </c>
      <c r="DW214" s="26" t="n">
        <f aca="false">IF(OR(BL214=0,DB214="",DB214=0),0,BL214*MIN(MaxScal,TgtVol/DB214))</f>
        <v>0</v>
      </c>
      <c r="DX214" s="28" t="n">
        <f aca="false">IFERROR(DC213*BM214,"")</f>
        <v>-0</v>
      </c>
      <c r="DY214" s="28" t="n">
        <f aca="false">IFERROR(DD213*BN214,"")</f>
        <v>-0</v>
      </c>
      <c r="DZ214" s="28" t="n">
        <f aca="false">IFERROR(DE213*BO214,"")</f>
        <v>0</v>
      </c>
      <c r="EA214" s="28" t="n">
        <f aca="false">IFERROR(DF213*BP214,"")</f>
        <v>-0</v>
      </c>
      <c r="EB214" s="28" t="n">
        <f aca="false">IFERROR(DG213*BQ214,"")</f>
        <v>-0</v>
      </c>
      <c r="EC214" s="28" t="n">
        <f aca="false">IFERROR(DH213*BR214,"")</f>
        <v>-0</v>
      </c>
      <c r="ED214" s="28" t="n">
        <f aca="false">IFERROR(DI213*BS214,"")</f>
        <v>-0</v>
      </c>
      <c r="EE214" s="28" t="n">
        <f aca="false">IFERROR(DJ213*BT214,"")</f>
        <v>0</v>
      </c>
      <c r="EF214" s="28" t="n">
        <f aca="false">IFERROR(DK213*BU214,"")</f>
        <v>-0</v>
      </c>
      <c r="EG214" s="28" t="n">
        <f aca="false">IFERROR(DL213*BV214,"")</f>
        <v>-0.00276267742229494</v>
      </c>
      <c r="EH214" s="28" t="n">
        <f aca="false">IFERROR(DM213*BW214,"")</f>
        <v>-0</v>
      </c>
      <c r="EI214" s="28" t="n">
        <f aca="false">IFERROR(DN213*BX214,"")</f>
        <v>0</v>
      </c>
      <c r="EJ214" s="28" t="n">
        <f aca="false">IFERROR(DO213*BY214,"")</f>
        <v>0</v>
      </c>
      <c r="EK214" s="28" t="n">
        <f aca="false">IFERROR(DP213*BZ214,"")</f>
        <v>0</v>
      </c>
      <c r="EL214" s="28" t="n">
        <f aca="false">IFERROR(DQ213*CA214,"")</f>
        <v>-0</v>
      </c>
      <c r="EM214" s="28" t="n">
        <f aca="false">IFERROR(DR213*CB214,"")</f>
        <v>0</v>
      </c>
      <c r="EN214" s="28" t="n">
        <f aca="false">IFERROR(DS213*CC214,"")</f>
        <v>0.00714970656517242</v>
      </c>
      <c r="EO214" s="28" t="n">
        <f aca="false">IFERROR(DT213*CD214,"")</f>
        <v>0</v>
      </c>
      <c r="EP214" s="28" t="n">
        <f aca="false">IFERROR(DU213*CE214,"")</f>
        <v>0</v>
      </c>
      <c r="EQ214" s="28" t="n">
        <f aca="false">IFERROR(DV213*CF214,"")</f>
        <v>-0</v>
      </c>
      <c r="ER214" s="28" t="n">
        <f aca="false">IFERROR(DW213*CG214,"")</f>
        <v>0</v>
      </c>
      <c r="ES214" s="28" t="n">
        <f aca="false">IF(ROW()=4,"",SUM(DX214:ER214))</f>
        <v>0.00438702914287748</v>
      </c>
      <c r="ET214" s="29" t="n">
        <f aca="false">COUNTIF(AR214:BL214,"&gt;0")</f>
        <v>3</v>
      </c>
    </row>
    <row r="215" customFormat="false" ht="15" hidden="false" customHeight="false" outlineLevel="0" collapsed="false">
      <c r="A215" s="19" t="n">
        <v>44439</v>
      </c>
      <c r="B215" s="23" t="n">
        <f aca="false">ABS(Rates_Data!AD215-Rates_Data!AE215)</f>
        <v>0.538047169811321</v>
      </c>
      <c r="C215" s="23" t="n">
        <f aca="false">ABS(Rates_Data!AD215-Rates_Data!AF215)</f>
        <v>1.06462264150943</v>
      </c>
      <c r="D215" s="23" t="n">
        <f aca="false">ABS(Rates_Data!AD215-Rates_Data!AG215)</f>
        <v>0.0462641509433965</v>
      </c>
      <c r="E215" s="23" t="n">
        <f aca="false">ABS(Rates_Data!AD215-Rates_Data!AH215)</f>
        <v>1.02946698113208</v>
      </c>
      <c r="F215" s="23" t="n">
        <f aca="false">ABS(Rates_Data!AD215-Rates_Data!AI215)</f>
        <v>1.6087358490566</v>
      </c>
      <c r="G215" s="23" t="n">
        <f aca="false">ABS(Rates_Data!AD215-Rates_Data!AJ215)</f>
        <v>0.870919811320754</v>
      </c>
      <c r="H215" s="23" t="n">
        <f aca="false">ABS(Rates_Data!AE215-Rates_Data!AF215)</f>
        <v>0.526575471698113</v>
      </c>
      <c r="I215" s="23" t="n">
        <f aca="false">ABS(Rates_Data!AE215-Rates_Data!AG215)</f>
        <v>0.584311320754717</v>
      </c>
      <c r="J215" s="23" t="n">
        <f aca="false">ABS(Rates_Data!AE215-Rates_Data!AH215)</f>
        <v>0.491419811320755</v>
      </c>
      <c r="K215" s="23" t="n">
        <f aca="false">ABS(Rates_Data!AE215-Rates_Data!AI215)</f>
        <v>1.07068867924528</v>
      </c>
      <c r="L215" s="23" t="n">
        <f aca="false">ABS(Rates_Data!AE215-Rates_Data!AJ215)</f>
        <v>0.332872641509434</v>
      </c>
      <c r="M215" s="23" t="n">
        <f aca="false">ABS(Rates_Data!AF215-Rates_Data!AG215)</f>
        <v>1.11088679245283</v>
      </c>
      <c r="N215" s="23" t="n">
        <f aca="false">ABS(Rates_Data!AF215-Rates_Data!AH215)</f>
        <v>0.0351556603773581</v>
      </c>
      <c r="O215" s="23" t="n">
        <f aca="false">ABS(Rates_Data!AF215-Rates_Data!AI215)</f>
        <v>0.54411320754717</v>
      </c>
      <c r="P215" s="23" t="n">
        <f aca="false">ABS(Rates_Data!AF215-Rates_Data!AJ215)</f>
        <v>0.193702830188679</v>
      </c>
      <c r="Q215" s="23" t="n">
        <f aca="false">ABS(Rates_Data!AG215-Rates_Data!AH215)</f>
        <v>1.07573113207547</v>
      </c>
      <c r="R215" s="23" t="n">
        <f aca="false">ABS(Rates_Data!AG215-Rates_Data!AI215)</f>
        <v>1.655</v>
      </c>
      <c r="S215" s="23" t="n">
        <f aca="false">ABS(Rates_Data!AG215-Rates_Data!AJ215)</f>
        <v>0.917183962264151</v>
      </c>
      <c r="T215" s="23" t="n">
        <f aca="false">ABS(Rates_Data!AH215-Rates_Data!AI215)</f>
        <v>0.579268867924528</v>
      </c>
      <c r="U215" s="23" t="n">
        <f aca="false">ABS(Rates_Data!AH215-Rates_Data!AJ215)</f>
        <v>0.158547169811321</v>
      </c>
      <c r="V215" s="23" t="n">
        <f aca="false">ABS(Rates_Data!AI215-Rates_Data!AJ215)</f>
        <v>0.737816037735849</v>
      </c>
      <c r="W215" s="26" t="n">
        <f aca="false">IF(ROW()&lt;4+MinObs-1,"",IFERROR((B215-AVERAGE(B$4:B215))/STDEV(B$4:B215),""))</f>
        <v>0.466781053720412</v>
      </c>
      <c r="X215" s="26" t="n">
        <f aca="false">IF(ROW()&lt;4+MinObs-1,"",IFERROR((C215-AVERAGE(C$4:C215))/STDEV(C$4:C215),""))</f>
        <v>1.80460953336484</v>
      </c>
      <c r="Y215" s="26" t="n">
        <f aca="false">IF(ROW()&lt;4+MinObs-1,"",IFERROR((D215-AVERAGE(D$4:D215))/STDEV(D$4:D215),""))</f>
        <v>-1.00689472024916</v>
      </c>
      <c r="Z215" s="26" t="n">
        <f aca="false">IF(ROW()&lt;4+MinObs-1,"",IFERROR((E215-AVERAGE(E$4:E215))/STDEV(E$4:E215),""))</f>
        <v>0.829686105532741</v>
      </c>
      <c r="AA215" s="26" t="n">
        <f aca="false">IF(ROW()&lt;4+MinObs-1,"",IFERROR((F215-AVERAGE(F$4:F215))/STDEV(F$4:F215),""))</f>
        <v>2.49589607418376</v>
      </c>
      <c r="AB215" s="26" t="n">
        <f aca="false">IF(ROW()&lt;4+MinObs-1,"",IFERROR((G215-AVERAGE(G$4:G215))/STDEV(G$4:G215),""))</f>
        <v>1.18665597503459</v>
      </c>
      <c r="AC215" s="26" t="n">
        <f aca="false">IF(ROW()&lt;4+MinObs-1,"",IFERROR((H215-AVERAGE(H$4:H215))/STDEV(H$4:H215),""))</f>
        <v>0.513860560491761</v>
      </c>
      <c r="AD215" s="26" t="n">
        <f aca="false">IF(ROW()&lt;4+MinObs-1,"",IFERROR((I215-AVERAGE(I$4:I215))/STDEV(I$4:I215),""))</f>
        <v>0.379603275034579</v>
      </c>
      <c r="AE215" s="26" t="n">
        <f aca="false">IF(ROW()&lt;4+MinObs-1,"",IFERROR((J215-AVERAGE(J$4:J215))/STDEV(J$4:J215),""))</f>
        <v>-0.141205320168104</v>
      </c>
      <c r="AF215" s="26" t="n">
        <f aca="false">IF(ROW()&lt;4+MinObs-1,"",IFERROR((K215-AVERAGE(K$4:K215))/STDEV(K$4:K215),""))</f>
        <v>1.59385823465854</v>
      </c>
      <c r="AG215" s="26" t="n">
        <f aca="false">IF(ROW()&lt;4+MinObs-1,"",IFERROR((L215-AVERAGE(L$4:L215))/STDEV(L$4:L215),""))</f>
        <v>-0.493256506504523</v>
      </c>
      <c r="AH215" s="26" t="n">
        <f aca="false">IF(ROW()&lt;4+MinObs-1,"",IFERROR((M215-AVERAGE(M$4:M215))/STDEV(M$4:M215),""))</f>
        <v>1.68291601323405</v>
      </c>
      <c r="AI215" s="26" t="n">
        <f aca="false">IF(ROW()&lt;4+MinObs-1,"",IFERROR((N215-AVERAGE(N$4:N215))/STDEV(N$4:N215),""))</f>
        <v>-1.23312533567764</v>
      </c>
      <c r="AJ215" s="26" t="n">
        <f aca="false">IF(ROW()&lt;4+MinObs-1,"",IFERROR((O215-AVERAGE(O$4:O215))/STDEV(O$4:O215),""))</f>
        <v>0.172134981189239</v>
      </c>
      <c r="AK215" s="26" t="n">
        <f aca="false">IF(ROW()&lt;4+MinObs-1,"",IFERROR((P215-AVERAGE(P$4:P215))/STDEV(P$4:P215),""))</f>
        <v>-0.839710408599799</v>
      </c>
      <c r="AL215" s="26" t="n">
        <f aca="false">IF(ROW()&lt;4+MinObs-1,"",IFERROR((Q215-AVERAGE(Q$4:Q215))/STDEV(Q$4:Q215),""))</f>
        <v>1.60187318078985</v>
      </c>
      <c r="AM215" s="26" t="n">
        <f aca="false">IF(ROW()&lt;4+MinObs-1,"",IFERROR((R215-AVERAGE(R$4:R215))/STDEV(R$4:R215),""))</f>
        <v>2.59329777093708</v>
      </c>
      <c r="AN215" s="26" t="n">
        <f aca="false">IF(ROW()&lt;4+MinObs-1,"",IFERROR((S215-AVERAGE(S$4:S215))/STDEV(S$4:S215),""))</f>
        <v>0.299073356884161</v>
      </c>
      <c r="AO215" s="26" t="n">
        <f aca="false">IF(ROW()&lt;4+MinObs-1,"",IFERROR((T215-AVERAGE(T$4:T215))/STDEV(T$4:T215),""))</f>
        <v>-0.0783219468905037</v>
      </c>
      <c r="AP215" s="26" t="n">
        <f aca="false">IF(ROW()&lt;4+MinObs-1,"",IFERROR((U215-AVERAGE(U$4:U215))/STDEV(U$4:U215),""))</f>
        <v>-1.40276840319712</v>
      </c>
      <c r="AQ215" s="26" t="n">
        <f aca="false">IF(ROW()&lt;4+MinObs-1,"",IFERROR((V215-AVERAGE(V$4:V215))/STDEV(V$4:V215),""))</f>
        <v>0.161569900772062</v>
      </c>
      <c r="AR215" s="26" t="n">
        <f aca="false">IF(W215="",0,IF(W215&gt;=z4,w4,IF(W215&gt;=z3,w3,IF(W215&gt;=zEntry,w2,IF(AND(W215&gt;=ExitZ,AR214&gt;0),w2,0)))))</f>
        <v>0</v>
      </c>
      <c r="AS215" s="26" t="n">
        <f aca="false">IF(X215="",0,IF(X215&gt;=z4,w4,IF(X215&gt;=z3,w3,IF(X215&gt;=zEntry,w2,IF(AND(X215&gt;=ExitZ,AS214&gt;0),w2,0)))))</f>
        <v>0</v>
      </c>
      <c r="AT215" s="26" t="n">
        <f aca="false">IF(Y215="",0,IF(Y215&gt;=z4,w4,IF(Y215&gt;=z3,w3,IF(Y215&gt;=zEntry,w2,IF(AND(Y215&gt;=ExitZ,AT214&gt;0),w2,0)))))</f>
        <v>0</v>
      </c>
      <c r="AU215" s="26" t="n">
        <f aca="false">IF(Z215="",0,IF(Z215&gt;=z4,w4,IF(Z215&gt;=z3,w3,IF(Z215&gt;=zEntry,w2,IF(AND(Z215&gt;=ExitZ,AU214&gt;0),w2,0)))))</f>
        <v>0</v>
      </c>
      <c r="AV215" s="26" t="n">
        <f aca="false">IF(AA215="",0,IF(AA215&gt;=z4,w4,IF(AA215&gt;=z3,w3,IF(AA215&gt;=zEntry,w2,IF(AND(AA215&gt;=ExitZ,AV214&gt;0),w2,0)))))</f>
        <v>1</v>
      </c>
      <c r="AW215" s="26" t="n">
        <f aca="false">IF(AB215="",0,IF(AB215&gt;=z4,w4,IF(AB215&gt;=z3,w3,IF(AB215&gt;=zEntry,w2,IF(AND(AB215&gt;=ExitZ,AW214&gt;0),w2,0)))))</f>
        <v>0</v>
      </c>
      <c r="AX215" s="26" t="n">
        <f aca="false">IF(AC215="",0,IF(AC215&gt;=z4,w4,IF(AC215&gt;=z3,w3,IF(AC215&gt;=zEntry,w2,IF(AND(AC215&gt;=ExitZ,AX214&gt;0),w2,0)))))</f>
        <v>0</v>
      </c>
      <c r="AY215" s="26" t="n">
        <f aca="false">IF(AD215="",0,IF(AD215&gt;=z4,w4,IF(AD215&gt;=z3,w3,IF(AD215&gt;=zEntry,w2,IF(AND(AD215&gt;=ExitZ,AY214&gt;0),w2,0)))))</f>
        <v>0</v>
      </c>
      <c r="AZ215" s="26" t="n">
        <f aca="false">IF(AE215="",0,IF(AE215&gt;=z4,w4,IF(AE215&gt;=z3,w3,IF(AE215&gt;=zEntry,w2,IF(AND(AE215&gt;=ExitZ,AZ214&gt;0),w2,0)))))</f>
        <v>0</v>
      </c>
      <c r="BA215" s="26" t="n">
        <f aca="false">IF(AF215="",0,IF(AF215&gt;=z4,w4,IF(AF215&gt;=z3,w3,IF(AF215&gt;=zEntry,w2,IF(AND(AF215&gt;=ExitZ,BA214&gt;0),w2,0)))))</f>
        <v>0</v>
      </c>
      <c r="BB215" s="26" t="n">
        <f aca="false">IF(AG215="",0,IF(AG215&gt;=z4,w4,IF(AG215&gt;=z3,w3,IF(AG215&gt;=zEntry,w2,IF(AND(AG215&gt;=ExitZ,BB214&gt;0),w2,0)))))</f>
        <v>0</v>
      </c>
      <c r="BC215" s="26" t="n">
        <f aca="false">IF(AH215="",0,IF(AH215&gt;=z4,w4,IF(AH215&gt;=z3,w3,IF(AH215&gt;=zEntry,w2,IF(AND(AH215&gt;=ExitZ,BC214&gt;0),w2,0)))))</f>
        <v>0</v>
      </c>
      <c r="BD215" s="26" t="n">
        <f aca="false">IF(AI215="",0,IF(AI215&gt;=z4,w4,IF(AI215&gt;=z3,w3,IF(AI215&gt;=zEntry,w2,IF(AND(AI215&gt;=ExitZ,BD214&gt;0),w2,0)))))</f>
        <v>0</v>
      </c>
      <c r="BE215" s="26" t="n">
        <f aca="false">IF(AJ215="",0,IF(AJ215&gt;=z4,w4,IF(AJ215&gt;=z3,w3,IF(AJ215&gt;=zEntry,w2,IF(AND(AJ215&gt;=ExitZ,BE214&gt;0),w2,0)))))</f>
        <v>0</v>
      </c>
      <c r="BF215" s="26" t="n">
        <f aca="false">IF(AK215="",0,IF(AK215&gt;=z4,w4,IF(AK215&gt;=z3,w3,IF(AK215&gt;=zEntry,w2,IF(AND(AK215&gt;=ExitZ,BF214&gt;0),w2,0)))))</f>
        <v>0</v>
      </c>
      <c r="BG215" s="26" t="n">
        <f aca="false">IF(AL215="",0,IF(AL215&gt;=z4,w4,IF(AL215&gt;=z3,w3,IF(AL215&gt;=zEntry,w2,IF(AND(AL215&gt;=ExitZ,BG214&gt;0),w2,0)))))</f>
        <v>0</v>
      </c>
      <c r="BH215" s="26" t="n">
        <f aca="false">IF(AM215="",0,IF(AM215&gt;=z4,w4,IF(AM215&gt;=z3,w3,IF(AM215&gt;=zEntry,w2,IF(AND(AM215&gt;=ExitZ,BH214&gt;0),w2,0)))))</f>
        <v>1</v>
      </c>
      <c r="BI215" s="26" t="n">
        <f aca="false">IF(AN215="",0,IF(AN215&gt;=z4,w4,IF(AN215&gt;=z3,w3,IF(AN215&gt;=zEntry,w2,IF(AND(AN215&gt;=ExitZ,BI214&gt;0),w2,0)))))</f>
        <v>0</v>
      </c>
      <c r="BJ215" s="26" t="n">
        <f aca="false">IF(AO215="",0,IF(AO215&gt;=z4,w4,IF(AO215&gt;=z3,w3,IF(AO215&gt;=zEntry,w2,IF(AND(AO215&gt;=ExitZ,BJ214&gt;0),w2,0)))))</f>
        <v>0</v>
      </c>
      <c r="BK215" s="26" t="n">
        <f aca="false">IF(AP215="",0,IF(AP215&gt;=z4,w4,IF(AP215&gt;=z3,w3,IF(AP215&gt;=zEntry,w2,IF(AND(AP215&gt;=ExitZ,BK214&gt;0),w2,0)))))</f>
        <v>0</v>
      </c>
      <c r="BL215" s="26" t="n">
        <f aca="false">IF(AQ215="",0,IF(AQ215&gt;=z4,w4,IF(AQ215&gt;=z3,w3,IF(AQ215&gt;=zEntry,w2,IF(AND(AQ215&gt;=ExitZ,BL214&gt;0),w2,0)))))</f>
        <v>0</v>
      </c>
      <c r="BM215" s="23" t="n">
        <f aca="false">IF(Rates_Data!AD214&gt;=Rates_Data!AE214,Rates_Data!AK215-Rates_Data!AL215,Rates_Data!AL215-Rates_Data!AK215)</f>
        <v>-0.012749</v>
      </c>
      <c r="BN215" s="23" t="n">
        <f aca="false">IF(Rates_Data!AD214&gt;=Rates_Data!AF214,Rates_Data!AK215-Rates_Data!AM215,Rates_Data!AM215-Rates_Data!AK215)</f>
        <v>-0.007106</v>
      </c>
      <c r="BO215" s="23" t="n">
        <f aca="false">IF(Rates_Data!AD214&gt;=Rates_Data!AG214,Rates_Data!AK215-Rates_Data!AN215,Rates_Data!AN215-Rates_Data!AK215)</f>
        <v>0.002375</v>
      </c>
      <c r="BP215" s="23" t="n">
        <f aca="false">IF(Rates_Data!AD214&gt;=Rates_Data!AH214,Rates_Data!AK215-Rates_Data!AO215,Rates_Data!AO215-Rates_Data!AK215)</f>
        <v>-0.00174800000000001</v>
      </c>
      <c r="BQ215" s="23" t="n">
        <f aca="false">IF(Rates_Data!AD214&gt;=Rates_Data!AI214,Rates_Data!AK215-Rates_Data!AP215,Rates_Data!AP215-Rates_Data!AK215)</f>
        <v>0.000228</v>
      </c>
      <c r="BR215" s="23" t="n">
        <f aca="false">IF(Rates_Data!AD214&gt;=Rates_Data!AJ214,Rates_Data!AK215-Rates_Data!AQ215,Rates_Data!AQ215-Rates_Data!AK215)</f>
        <v>-0.002508</v>
      </c>
      <c r="BS215" s="23" t="n">
        <f aca="false">IF(Rates_Data!AE214&gt;=Rates_Data!AF214,Rates_Data!AL215-Rates_Data!AM215,Rates_Data!AM215-Rates_Data!AL215)</f>
        <v>0.005643</v>
      </c>
      <c r="BT215" s="23" t="n">
        <f aca="false">IF(Rates_Data!AE214&gt;=Rates_Data!AG214,Rates_Data!AL215-Rates_Data!AN215,Rates_Data!AN215-Rates_Data!AL215)</f>
        <v>-0.010374</v>
      </c>
      <c r="BU215" s="23" t="n">
        <f aca="false">IF(Rates_Data!AE214&gt;=Rates_Data!AH214,Rates_Data!AL215-Rates_Data!AO215,Rates_Data!AO215-Rates_Data!AL215)</f>
        <v>0.011001</v>
      </c>
      <c r="BV215" s="23" t="n">
        <f aca="false">IF(Rates_Data!AE214&gt;=Rates_Data!AI214,Rates_Data!AL215-Rates_Data!AP215,Rates_Data!AP215-Rates_Data!AL215)</f>
        <v>0.012977</v>
      </c>
      <c r="BW215" s="23" t="n">
        <f aca="false">IF(Rates_Data!AE214&gt;=Rates_Data!AJ214,Rates_Data!AL215-Rates_Data!AQ215,Rates_Data!AQ215-Rates_Data!AL215)</f>
        <v>0.010241</v>
      </c>
      <c r="BX215" s="23" t="n">
        <f aca="false">IF(Rates_Data!AF214&gt;=Rates_Data!AG214,Rates_Data!AM215-Rates_Data!AN215,Rates_Data!AN215-Rates_Data!AM215)</f>
        <v>-0.004731</v>
      </c>
      <c r="BY215" s="23" t="n">
        <f aca="false">IF(Rates_Data!AF214&gt;=Rates_Data!AH214,Rates_Data!AM215-Rates_Data!AO215,Rates_Data!AO215-Rates_Data!AM215)</f>
        <v>0.00535799999999999</v>
      </c>
      <c r="BZ215" s="23" t="n">
        <f aca="false">IF(Rates_Data!AF214&gt;=Rates_Data!AI214,Rates_Data!AM215-Rates_Data!AP215,Rates_Data!AP215-Rates_Data!AM215)</f>
        <v>0.007334</v>
      </c>
      <c r="CA215" s="23" t="n">
        <f aca="false">IF(Rates_Data!AF214&gt;=Rates_Data!AJ214,Rates_Data!AM215-Rates_Data!AQ215,Rates_Data!AQ215-Rates_Data!AM215)</f>
        <v>-0.004598</v>
      </c>
      <c r="CB215" s="23" t="n">
        <f aca="false">IF(Rates_Data!AG214&gt;=Rates_Data!AH214,Rates_Data!AN215-Rates_Data!AO215,Rates_Data!AO215-Rates_Data!AN215)</f>
        <v>0.00062699999999999</v>
      </c>
      <c r="CC215" s="23" t="n">
        <f aca="false">IF(Rates_Data!AG214&gt;=Rates_Data!AI214,Rates_Data!AN215-Rates_Data!AP215,Rates_Data!AP215-Rates_Data!AN215)</f>
        <v>0.002603</v>
      </c>
      <c r="CD215" s="23" t="n">
        <f aca="false">IF(Rates_Data!AG214&gt;=Rates_Data!AJ214,Rates_Data!AN215-Rates_Data!AQ215,Rates_Data!AQ215-Rates_Data!AN215)</f>
        <v>-0.000133000000000002</v>
      </c>
      <c r="CE215" s="23" t="n">
        <f aca="false">IF(Rates_Data!AH214&gt;=Rates_Data!AI214,Rates_Data!AO215-Rates_Data!AP215,Rates_Data!AP215-Rates_Data!AO215)</f>
        <v>0.00197600000000001</v>
      </c>
      <c r="CF215" s="23" t="n">
        <f aca="false">IF(Rates_Data!AH214&gt;=Rates_Data!AJ214,Rates_Data!AO215-Rates_Data!AQ215,Rates_Data!AQ215-Rates_Data!AO215)</f>
        <v>0.000759999999999992</v>
      </c>
      <c r="CG215" s="23" t="n">
        <f aca="false">IF(Rates_Data!AI214&gt;=Rates_Data!AJ214,Rates_Data!AP215-Rates_Data!AQ215,Rates_Data!AQ215-Rates_Data!AP215)</f>
        <v>0.002736</v>
      </c>
      <c r="CH215" s="27" t="n">
        <f aca="false">IF(ROW()&lt;4+VolLB,"",STDEV(INDEX($BM:$BM,ROW()-VolLB+1):INDEX($BM:$BM,ROW()))*SQRT(12))</f>
        <v>0.0211501319676171</v>
      </c>
      <c r="CI215" s="27" t="n">
        <f aca="false">IF(ROW()&lt;4+VolLB,"",STDEV(INDEX($BN:$BN,ROW()-VolLB+1):INDEX($BN:$BN,ROW()))*SQRT(12))</f>
        <v>0.0210488598827087</v>
      </c>
      <c r="CJ215" s="27" t="n">
        <f aca="false">IF(ROW()&lt;4+VolLB,"",STDEV(INDEX($BO:$BO,ROW()-VolLB+1):INDEX($BO:$BO,ROW()))*SQRT(12))</f>
        <v>0.0182341595808265</v>
      </c>
      <c r="CK215" s="27" t="n">
        <f aca="false">IF(ROW()&lt;4+VolLB,"",STDEV(INDEX($BP:$BP,ROW()-VolLB+1):INDEX($BP:$BP,ROW()))*SQRT(12))</f>
        <v>0.0171257364896896</v>
      </c>
      <c r="CL215" s="27" t="n">
        <f aca="false">IF(ROW()&lt;4+VolLB,"",STDEV(INDEX($BQ:$BQ,ROW()-VolLB+1):INDEX($BQ:$BQ,ROW()))*SQRT(12))</f>
        <v>0.0241494705997382</v>
      </c>
      <c r="CM215" s="27" t="n">
        <f aca="false">IF(ROW()&lt;4+VolLB,"",STDEV(INDEX($BR:$BR,ROW()-VolLB+1):INDEX($BR:$BR,ROW()))*SQRT(12))</f>
        <v>0.0152906460706258</v>
      </c>
      <c r="CN215" s="27" t="n">
        <f aca="false">IF(ROW()&lt;4+VolLB,"",STDEV(INDEX($BS:$BS,ROW()-VolLB+1):INDEX($BS:$BS,ROW()))*SQRT(12))</f>
        <v>0.0228436326149678</v>
      </c>
      <c r="CO215" s="27" t="n">
        <f aca="false">IF(ROW()&lt;4+VolLB,"",STDEV(INDEX($BT:$BT,ROW()-VolLB+1):INDEX($BT:$BT,ROW()))*SQRT(12))</f>
        <v>0.0224114954652847</v>
      </c>
      <c r="CP215" s="27" t="n">
        <f aca="false">IF(ROW()&lt;4+VolLB,"",STDEV(INDEX($BU:$BU,ROW()-VolLB+1):INDEX($BU:$BU,ROW()))*SQRT(12))</f>
        <v>0.0215117634642736</v>
      </c>
      <c r="CQ215" s="27" t="n">
        <f aca="false">IF(ROW()&lt;4+VolLB,"",STDEV(INDEX($BV:$BV,ROW()-VolLB+1):INDEX($BV:$BV,ROW()))*SQRT(12))</f>
        <v>0.0200699188059192</v>
      </c>
      <c r="CR215" s="27" t="n">
        <f aca="false">IF(ROW()&lt;4+VolLB,"",STDEV(INDEX($BW:$BW,ROW()-VolLB+1):INDEX($BW:$BW,ROW()))*SQRT(12))</f>
        <v>0.0217431916674097</v>
      </c>
      <c r="CS215" s="27" t="n">
        <f aca="false">IF(ROW()&lt;4+VolLB,"",STDEV(INDEX($BX:$BX,ROW()-VolLB+1):INDEX($BX:$BX,ROW()))*SQRT(12))</f>
        <v>0.0198403025255353</v>
      </c>
      <c r="CT215" s="27" t="n">
        <f aca="false">IF(ROW()&lt;4+VolLB,"",STDEV(INDEX($BY:$BY,ROW()-VolLB+1):INDEX($BY:$BY,ROW()))*SQRT(12))</f>
        <v>0.0204062000743938</v>
      </c>
      <c r="CU215" s="27" t="n">
        <f aca="false">IF(ROW()&lt;4+VolLB,"",STDEV(INDEX($BZ:$BZ,ROW()-VolLB+1):INDEX($BZ:$BZ,ROW()))*SQRT(12))</f>
        <v>0.0195846839594229</v>
      </c>
      <c r="CV215" s="27" t="n">
        <f aca="false">IF(ROW()&lt;4+VolLB,"",STDEV(INDEX($CA:$CA,ROW()-VolLB+1):INDEX($CA:$CA,ROW()))*SQRT(12))</f>
        <v>0.0234305811305287</v>
      </c>
      <c r="CW215" s="27" t="n">
        <f aca="false">IF(ROW()&lt;4+VolLB,"",STDEV(INDEX($CB:$CB,ROW()-VolLB+1):INDEX($CB:$CB,ROW()))*SQRT(12))</f>
        <v>0.0163833394290547</v>
      </c>
      <c r="CX215" s="27" t="n">
        <f aca="false">IF(ROW()&lt;4+VolLB,"",STDEV(INDEX($CC:$CC,ROW()-VolLB+1):INDEX($CC:$CC,ROW()))*SQRT(12))</f>
        <v>0.022852236304447</v>
      </c>
      <c r="CY215" s="27" t="n">
        <f aca="false">IF(ROW()&lt;4+VolLB,"",STDEV(INDEX($CD:$CD,ROW()-VolLB+1):INDEX($CD:$CD,ROW()))*SQRT(12))</f>
        <v>0.0209218479571681</v>
      </c>
      <c r="CZ215" s="27" t="n">
        <f aca="false">IF(ROW()&lt;4+VolLB,"",STDEV(INDEX($CE:$CE,ROW()-VolLB+1):INDEX($CE:$CE,ROW()))*SQRT(12))</f>
        <v>0.023598948669682</v>
      </c>
      <c r="DA215" s="27" t="n">
        <f aca="false">IF(ROW()&lt;4+VolLB,"",STDEV(INDEX($CF:$CF,ROW()-VolLB+1):INDEX($CF:$CF,ROW()))*SQRT(12))</f>
        <v>0.0188650626349092</v>
      </c>
      <c r="DB215" s="27" t="n">
        <f aca="false">IF(ROW()&lt;4+VolLB,"",STDEV(INDEX($CG:$CG,ROW()-VolLB+1):INDEX($CG:$CG,ROW()))*SQRT(12))</f>
        <v>0.0230263916772948</v>
      </c>
      <c r="DC215" s="26" t="n">
        <f aca="false">IF(OR(AR215=0,CH215="",CH215=0),0,AR215*MIN(MaxScal,TgtVol/CH215))</f>
        <v>0</v>
      </c>
      <c r="DD215" s="26" t="n">
        <f aca="false">IF(OR(AS215=0,CI215="",CI215=0),0,AS215*MIN(MaxScal,TgtVol/CI215))</f>
        <v>0</v>
      </c>
      <c r="DE215" s="26" t="n">
        <f aca="false">IF(OR(AT215=0,CJ215="",CJ215=0),0,AT215*MIN(MaxScal,TgtVol/CJ215))</f>
        <v>0</v>
      </c>
      <c r="DF215" s="26" t="n">
        <f aca="false">IF(OR(AU215=0,CK215="",CK215=0),0,AU215*MIN(MaxScal,TgtVol/CK215))</f>
        <v>0</v>
      </c>
      <c r="DG215" s="26" t="n">
        <f aca="false">IF(OR(AV215=0,CL215="",CL215=0),0,AV215*MIN(MaxScal,TgtVol/CL215))</f>
        <v>0.828175504609895</v>
      </c>
      <c r="DH215" s="26" t="n">
        <f aca="false">IF(OR(AW215=0,CM215="",CM215=0),0,AW215*MIN(MaxScal,TgtVol/CM215))</f>
        <v>0</v>
      </c>
      <c r="DI215" s="26" t="n">
        <f aca="false">IF(OR(AX215=0,CN215="",CN215=0),0,AX215*MIN(MaxScal,TgtVol/CN215))</f>
        <v>0</v>
      </c>
      <c r="DJ215" s="26" t="n">
        <f aca="false">IF(OR(AY215=0,CO215="",CO215=0),0,AY215*MIN(MaxScal,TgtVol/CO215))</f>
        <v>0</v>
      </c>
      <c r="DK215" s="26" t="n">
        <f aca="false">IF(OR(AZ215=0,CP215="",CP215=0),0,AZ215*MIN(MaxScal,TgtVol/CP215))</f>
        <v>0</v>
      </c>
      <c r="DL215" s="26" t="n">
        <f aca="false">IF(OR(BA215=0,CQ215="",CQ215=0),0,BA215*MIN(MaxScal,TgtVol/CQ215))</f>
        <v>0</v>
      </c>
      <c r="DM215" s="26" t="n">
        <f aca="false">IF(OR(BB215=0,CR215="",CR215=0),0,BB215*MIN(MaxScal,TgtVol/CR215))</f>
        <v>0</v>
      </c>
      <c r="DN215" s="26" t="n">
        <f aca="false">IF(OR(BC215=0,CS215="",CS215=0),0,BC215*MIN(MaxScal,TgtVol/CS215))</f>
        <v>0</v>
      </c>
      <c r="DO215" s="26" t="n">
        <f aca="false">IF(OR(BD215=0,CT215="",CT215=0),0,BD215*MIN(MaxScal,TgtVol/CT215))</f>
        <v>0</v>
      </c>
      <c r="DP215" s="26" t="n">
        <f aca="false">IF(OR(BE215=0,CU215="",CU215=0),0,BE215*MIN(MaxScal,TgtVol/CU215))</f>
        <v>0</v>
      </c>
      <c r="DQ215" s="26" t="n">
        <f aca="false">IF(OR(BF215=0,CV215="",CV215=0),0,BF215*MIN(MaxScal,TgtVol/CV215))</f>
        <v>0</v>
      </c>
      <c r="DR215" s="26" t="n">
        <f aca="false">IF(OR(BG215=0,CW215="",CW215=0),0,BG215*MIN(MaxScal,TgtVol/CW215))</f>
        <v>0</v>
      </c>
      <c r="DS215" s="26" t="n">
        <f aca="false">IF(OR(BH215=0,CX215="",CX215=0),0,BH215*MIN(MaxScal,TgtVol/CX215))</f>
        <v>0.875187869298728</v>
      </c>
      <c r="DT215" s="26" t="n">
        <f aca="false">IF(OR(BI215=0,CY215="",CY215=0),0,BI215*MIN(MaxScal,TgtVol/CY215))</f>
        <v>0</v>
      </c>
      <c r="DU215" s="26" t="n">
        <f aca="false">IF(OR(BJ215=0,CZ215="",CZ215=0),0,BJ215*MIN(MaxScal,TgtVol/CZ215))</f>
        <v>0</v>
      </c>
      <c r="DV215" s="26" t="n">
        <f aca="false">IF(OR(BK215=0,DA215="",DA215=0),0,BK215*MIN(MaxScal,TgtVol/DA215))</f>
        <v>0</v>
      </c>
      <c r="DW215" s="26" t="n">
        <f aca="false">IF(OR(BL215=0,DB215="",DB215=0),0,BL215*MIN(MaxScal,TgtVol/DB215))</f>
        <v>0</v>
      </c>
      <c r="DX215" s="28" t="n">
        <f aca="false">IFERROR(DC214*BM215,"")</f>
        <v>-0</v>
      </c>
      <c r="DY215" s="28" t="n">
        <f aca="false">IFERROR(DD214*BN215,"")</f>
        <v>-0</v>
      </c>
      <c r="DZ215" s="28" t="n">
        <f aca="false">IFERROR(DE214*BO215,"")</f>
        <v>0</v>
      </c>
      <c r="EA215" s="28" t="n">
        <f aca="false">IFERROR(DF214*BP215,"")</f>
        <v>-0</v>
      </c>
      <c r="EB215" s="28" t="n">
        <f aca="false">IFERROR(DG214*BQ215,"")</f>
        <v>0.00018873933396412</v>
      </c>
      <c r="EC215" s="28" t="n">
        <f aca="false">IFERROR(DH214*BR215,"")</f>
        <v>-0</v>
      </c>
      <c r="ED215" s="28" t="n">
        <f aca="false">IFERROR(DI214*BS215,"")</f>
        <v>0</v>
      </c>
      <c r="EE215" s="28" t="n">
        <f aca="false">IFERROR(DJ214*BT215,"")</f>
        <v>-0</v>
      </c>
      <c r="EF215" s="28" t="n">
        <f aca="false">IFERROR(DK214*BU215,"")</f>
        <v>0</v>
      </c>
      <c r="EG215" s="28" t="n">
        <f aca="false">IFERROR(DL214*BV215,"")</f>
        <v>0.0140685970988535</v>
      </c>
      <c r="EH215" s="28" t="n">
        <f aca="false">IFERROR(DM214*BW215,"")</f>
        <v>0</v>
      </c>
      <c r="EI215" s="28" t="n">
        <f aca="false">IFERROR(DN214*BX215,"")</f>
        <v>-0</v>
      </c>
      <c r="EJ215" s="28" t="n">
        <f aca="false">IFERROR(DO214*BY215,"")</f>
        <v>0</v>
      </c>
      <c r="EK215" s="28" t="n">
        <f aca="false">IFERROR(DP214*BZ215,"")</f>
        <v>0</v>
      </c>
      <c r="EL215" s="28" t="n">
        <f aca="false">IFERROR(DQ214*CA215,"")</f>
        <v>-0</v>
      </c>
      <c r="EM215" s="28" t="n">
        <f aca="false">IFERROR(DR214*CB215,"")</f>
        <v>0</v>
      </c>
      <c r="EN215" s="28" t="n">
        <f aca="false">IFERROR(DS214*CC215,"")</f>
        <v>0.00226940634766691</v>
      </c>
      <c r="EO215" s="28" t="n">
        <f aca="false">IFERROR(DT214*CD215,"")</f>
        <v>-0</v>
      </c>
      <c r="EP215" s="28" t="n">
        <f aca="false">IFERROR(DU214*CE215,"")</f>
        <v>0</v>
      </c>
      <c r="EQ215" s="28" t="n">
        <f aca="false">IFERROR(DV214*CF215,"")</f>
        <v>0</v>
      </c>
      <c r="ER215" s="28" t="n">
        <f aca="false">IFERROR(DW214*CG215,"")</f>
        <v>0</v>
      </c>
      <c r="ES215" s="28" t="n">
        <f aca="false">IF(ROW()=4,"",SUM(DX215:ER215))</f>
        <v>0.0165267427804846</v>
      </c>
      <c r="ET215" s="29" t="n">
        <f aca="false">COUNTIF(AR215:BL215,"&gt;0")</f>
        <v>2</v>
      </c>
    </row>
    <row r="216" customFormat="false" ht="15" hidden="false" customHeight="false" outlineLevel="0" collapsed="false">
      <c r="A216" s="19" t="n">
        <v>44469</v>
      </c>
      <c r="B216" s="23" t="n">
        <f aca="false">ABS(Rates_Data!AD216-Rates_Data!AE216)</f>
        <v>0.344422535211267</v>
      </c>
      <c r="C216" s="23" t="n">
        <f aca="false">ABS(Rates_Data!AD216-Rates_Data!AF216)</f>
        <v>0.792882629107981</v>
      </c>
      <c r="D216" s="23" t="n">
        <f aca="false">ABS(Rates_Data!AD216-Rates_Data!AG216)</f>
        <v>0.104769953051643</v>
      </c>
      <c r="E216" s="23" t="n">
        <f aca="false">ABS(Rates_Data!AD216-Rates_Data!AH216)</f>
        <v>1.13411737089202</v>
      </c>
      <c r="F216" s="23" t="n">
        <f aca="false">ABS(Rates_Data!AD216-Rates_Data!AI216)</f>
        <v>1.53350234741784</v>
      </c>
      <c r="G216" s="23" t="n">
        <f aca="false">ABS(Rates_Data!AD216-Rates_Data!AJ216)</f>
        <v>0.356239436619718</v>
      </c>
      <c r="H216" s="23" t="n">
        <f aca="false">ABS(Rates_Data!AE216-Rates_Data!AF216)</f>
        <v>0.448460093896714</v>
      </c>
      <c r="I216" s="23" t="n">
        <f aca="false">ABS(Rates_Data!AE216-Rates_Data!AG216)</f>
        <v>0.449192488262911</v>
      </c>
      <c r="J216" s="23" t="n">
        <f aca="false">ABS(Rates_Data!AE216-Rates_Data!AH216)</f>
        <v>0.789694835680751</v>
      </c>
      <c r="K216" s="23" t="n">
        <f aca="false">ABS(Rates_Data!AE216-Rates_Data!AI216)</f>
        <v>1.18907981220657</v>
      </c>
      <c r="L216" s="23" t="n">
        <f aca="false">ABS(Rates_Data!AE216-Rates_Data!AJ216)</f>
        <v>0.0118169014084506</v>
      </c>
      <c r="M216" s="23" t="n">
        <f aca="false">ABS(Rates_Data!AF216-Rates_Data!AG216)</f>
        <v>0.897652582159625</v>
      </c>
      <c r="N216" s="23" t="n">
        <f aca="false">ABS(Rates_Data!AF216-Rates_Data!AH216)</f>
        <v>0.341234741784037</v>
      </c>
      <c r="O216" s="23" t="n">
        <f aca="false">ABS(Rates_Data!AF216-Rates_Data!AI216)</f>
        <v>0.740619718309859</v>
      </c>
      <c r="P216" s="23" t="n">
        <f aca="false">ABS(Rates_Data!AF216-Rates_Data!AJ216)</f>
        <v>0.436643192488263</v>
      </c>
      <c r="Q216" s="23" t="n">
        <f aca="false">ABS(Rates_Data!AG216-Rates_Data!AH216)</f>
        <v>1.23888732394366</v>
      </c>
      <c r="R216" s="23" t="n">
        <f aca="false">ABS(Rates_Data!AG216-Rates_Data!AI216)</f>
        <v>1.63827230046948</v>
      </c>
      <c r="S216" s="23" t="n">
        <f aca="false">ABS(Rates_Data!AG216-Rates_Data!AJ216)</f>
        <v>0.461009389671361</v>
      </c>
      <c r="T216" s="23" t="n">
        <f aca="false">ABS(Rates_Data!AH216-Rates_Data!AI216)</f>
        <v>0.399384976525822</v>
      </c>
      <c r="U216" s="23" t="n">
        <f aca="false">ABS(Rates_Data!AH216-Rates_Data!AJ216)</f>
        <v>0.777877934272301</v>
      </c>
      <c r="V216" s="23" t="n">
        <f aca="false">ABS(Rates_Data!AI216-Rates_Data!AJ216)</f>
        <v>1.17726291079812</v>
      </c>
      <c r="W216" s="26" t="n">
        <f aca="false">IF(ROW()&lt;4+MinObs-1,"",IFERROR((B216-AVERAGE(B$4:B216))/STDEV(B$4:B216),""))</f>
        <v>-0.186367927607515</v>
      </c>
      <c r="X216" s="26" t="n">
        <f aca="false">IF(ROW()&lt;4+MinObs-1,"",IFERROR((C216-AVERAGE(C$4:C216))/STDEV(C$4:C216),""))</f>
        <v>1.03479392769653</v>
      </c>
      <c r="Y216" s="26" t="n">
        <f aca="false">IF(ROW()&lt;4+MinObs-1,"",IFERROR((D216-AVERAGE(D$4:D216))/STDEV(D$4:D216),""))</f>
        <v>-0.875244669773828</v>
      </c>
      <c r="Z216" s="26" t="n">
        <f aca="false">IF(ROW()&lt;4+MinObs-1,"",IFERROR((E216-AVERAGE(E$4:E216))/STDEV(E$4:E216),""))</f>
        <v>1.06295733320904</v>
      </c>
      <c r="AA216" s="26" t="n">
        <f aca="false">IF(ROW()&lt;4+MinObs-1,"",IFERROR((F216-AVERAGE(F$4:F216))/STDEV(F$4:F216),""))</f>
        <v>2.28314998469869</v>
      </c>
      <c r="AB216" s="26" t="n">
        <f aca="false">IF(ROW()&lt;4+MinObs-1,"",IFERROR((G216-AVERAGE(G$4:G216))/STDEV(G$4:G216),""))</f>
        <v>-0.309745771763491</v>
      </c>
      <c r="AC216" s="26" t="n">
        <f aca="false">IF(ROW()&lt;4+MinObs-1,"",IFERROR((H216-AVERAGE(H$4:H216))/STDEV(H$4:H216),""))</f>
        <v>0.238771051615439</v>
      </c>
      <c r="AD216" s="26" t="n">
        <f aca="false">IF(ROW()&lt;4+MinObs-1,"",IFERROR((I216-AVERAGE(I$4:I216))/STDEV(I$4:I216),""))</f>
        <v>0.0265191827010448</v>
      </c>
      <c r="AE216" s="26" t="n">
        <f aca="false">IF(ROW()&lt;4+MinObs-1,"",IFERROR((J216-AVERAGE(J$4:J216))/STDEV(J$4:J216),""))</f>
        <v>0.695862918504104</v>
      </c>
      <c r="AF216" s="26" t="n">
        <f aca="false">IF(ROW()&lt;4+MinObs-1,"",IFERROR((K216-AVERAGE(K$4:K216))/STDEV(K$4:K216),""))</f>
        <v>1.88262283193956</v>
      </c>
      <c r="AG216" s="26" t="n">
        <f aca="false">IF(ROW()&lt;4+MinObs-1,"",IFERROR((L216-AVERAGE(L$4:L216))/STDEV(L$4:L216),""))</f>
        <v>-1.19107011275873</v>
      </c>
      <c r="AH216" s="26" t="n">
        <f aca="false">IF(ROW()&lt;4+MinObs-1,"",IFERROR((M216-AVERAGE(M$4:M216))/STDEV(M$4:M216),""))</f>
        <v>1.14154994319072</v>
      </c>
      <c r="AI216" s="26" t="n">
        <f aca="false">IF(ROW()&lt;4+MinObs-1,"",IFERROR((N216-AVERAGE(N$4:N216))/STDEV(N$4:N216),""))</f>
        <v>-0.40724525750154</v>
      </c>
      <c r="AJ216" s="26" t="n">
        <f aca="false">IF(ROW()&lt;4+MinObs-1,"",IFERROR((O216-AVERAGE(O$4:O216))/STDEV(O$4:O216),""))</f>
        <v>0.729250503503578</v>
      </c>
      <c r="AK216" s="26" t="n">
        <f aca="false">IF(ROW()&lt;4+MinObs-1,"",IFERROR((P216-AVERAGE(P$4:P216))/STDEV(P$4:P216),""))</f>
        <v>-0.288534475147082</v>
      </c>
      <c r="AL216" s="26" t="n">
        <f aca="false">IF(ROW()&lt;4+MinObs-1,"",IFERROR((Q216-AVERAGE(Q$4:Q216))/STDEV(Q$4:Q216),""))</f>
        <v>1.99960893249674</v>
      </c>
      <c r="AM216" s="26" t="n">
        <f aca="false">IF(ROW()&lt;4+MinObs-1,"",IFERROR((R216-AVERAGE(R$4:R216))/STDEV(R$4:R216),""))</f>
        <v>2.51153478634378</v>
      </c>
      <c r="AN216" s="26" t="n">
        <f aca="false">IF(ROW()&lt;4+MinObs-1,"",IFERROR((S216-AVERAGE(S$4:S216))/STDEV(S$4:S216),""))</f>
        <v>-0.602010152286543</v>
      </c>
      <c r="AO216" s="26" t="n">
        <f aca="false">IF(ROW()&lt;4+MinObs-1,"",IFERROR((T216-AVERAGE(T$4:T216))/STDEV(T$4:T216),""))</f>
        <v>-0.538009683616693</v>
      </c>
      <c r="AP216" s="26" t="n">
        <f aca="false">IF(ROW()&lt;4+MinObs-1,"",IFERROR((U216-AVERAGE(U$4:U216))/STDEV(U$4:U216),""))</f>
        <v>-0.0886208002512035</v>
      </c>
      <c r="AQ216" s="26" t="n">
        <f aca="false">IF(ROW()&lt;4+MinObs-1,"",IFERROR((V216-AVERAGE(V$4:V216))/STDEV(V$4:V216),""))</f>
        <v>1.02280245453177</v>
      </c>
      <c r="AR216" s="26" t="n">
        <f aca="false">IF(W216="",0,IF(W216&gt;=z4,w4,IF(W216&gt;=z3,w3,IF(W216&gt;=zEntry,w2,IF(AND(W216&gt;=ExitZ,AR215&gt;0),w2,0)))))</f>
        <v>0</v>
      </c>
      <c r="AS216" s="26" t="n">
        <f aca="false">IF(X216="",0,IF(X216&gt;=z4,w4,IF(X216&gt;=z3,w3,IF(X216&gt;=zEntry,w2,IF(AND(X216&gt;=ExitZ,AS215&gt;0),w2,0)))))</f>
        <v>0</v>
      </c>
      <c r="AT216" s="26" t="n">
        <f aca="false">IF(Y216="",0,IF(Y216&gt;=z4,w4,IF(Y216&gt;=z3,w3,IF(Y216&gt;=zEntry,w2,IF(AND(Y216&gt;=ExitZ,AT215&gt;0),w2,0)))))</f>
        <v>0</v>
      </c>
      <c r="AU216" s="26" t="n">
        <f aca="false">IF(Z216="",0,IF(Z216&gt;=z4,w4,IF(Z216&gt;=z3,w3,IF(Z216&gt;=zEntry,w2,IF(AND(Z216&gt;=ExitZ,AU215&gt;0),w2,0)))))</f>
        <v>0</v>
      </c>
      <c r="AV216" s="26" t="n">
        <f aca="false">IF(AA216="",0,IF(AA216&gt;=z4,w4,IF(AA216&gt;=z3,w3,IF(AA216&gt;=zEntry,w2,IF(AND(AA216&gt;=ExitZ,AV215&gt;0),w2,0)))))</f>
        <v>1</v>
      </c>
      <c r="AW216" s="26" t="n">
        <f aca="false">IF(AB216="",0,IF(AB216&gt;=z4,w4,IF(AB216&gt;=z3,w3,IF(AB216&gt;=zEntry,w2,IF(AND(AB216&gt;=ExitZ,AW215&gt;0),w2,0)))))</f>
        <v>0</v>
      </c>
      <c r="AX216" s="26" t="n">
        <f aca="false">IF(AC216="",0,IF(AC216&gt;=z4,w4,IF(AC216&gt;=z3,w3,IF(AC216&gt;=zEntry,w2,IF(AND(AC216&gt;=ExitZ,AX215&gt;0),w2,0)))))</f>
        <v>0</v>
      </c>
      <c r="AY216" s="26" t="n">
        <f aca="false">IF(AD216="",0,IF(AD216&gt;=z4,w4,IF(AD216&gt;=z3,w3,IF(AD216&gt;=zEntry,w2,IF(AND(AD216&gt;=ExitZ,AY215&gt;0),w2,0)))))</f>
        <v>0</v>
      </c>
      <c r="AZ216" s="26" t="n">
        <f aca="false">IF(AE216="",0,IF(AE216&gt;=z4,w4,IF(AE216&gt;=z3,w3,IF(AE216&gt;=zEntry,w2,IF(AND(AE216&gt;=ExitZ,AZ215&gt;0),w2,0)))))</f>
        <v>0</v>
      </c>
      <c r="BA216" s="26" t="n">
        <f aca="false">IF(AF216="",0,IF(AF216&gt;=z4,w4,IF(AF216&gt;=z3,w3,IF(AF216&gt;=zEntry,w2,IF(AND(AF216&gt;=ExitZ,BA215&gt;0),w2,0)))))</f>
        <v>0</v>
      </c>
      <c r="BB216" s="26" t="n">
        <f aca="false">IF(AG216="",0,IF(AG216&gt;=z4,w4,IF(AG216&gt;=z3,w3,IF(AG216&gt;=zEntry,w2,IF(AND(AG216&gt;=ExitZ,BB215&gt;0),w2,0)))))</f>
        <v>0</v>
      </c>
      <c r="BC216" s="26" t="n">
        <f aca="false">IF(AH216="",0,IF(AH216&gt;=z4,w4,IF(AH216&gt;=z3,w3,IF(AH216&gt;=zEntry,w2,IF(AND(AH216&gt;=ExitZ,BC215&gt;0),w2,0)))))</f>
        <v>0</v>
      </c>
      <c r="BD216" s="26" t="n">
        <f aca="false">IF(AI216="",0,IF(AI216&gt;=z4,w4,IF(AI216&gt;=z3,w3,IF(AI216&gt;=zEntry,w2,IF(AND(AI216&gt;=ExitZ,BD215&gt;0),w2,0)))))</f>
        <v>0</v>
      </c>
      <c r="BE216" s="26" t="n">
        <f aca="false">IF(AJ216="",0,IF(AJ216&gt;=z4,w4,IF(AJ216&gt;=z3,w3,IF(AJ216&gt;=zEntry,w2,IF(AND(AJ216&gt;=ExitZ,BE215&gt;0),w2,0)))))</f>
        <v>0</v>
      </c>
      <c r="BF216" s="26" t="n">
        <f aca="false">IF(AK216="",0,IF(AK216&gt;=z4,w4,IF(AK216&gt;=z3,w3,IF(AK216&gt;=zEntry,w2,IF(AND(AK216&gt;=ExitZ,BF215&gt;0),w2,0)))))</f>
        <v>0</v>
      </c>
      <c r="BG216" s="26" t="n">
        <f aca="false">IF(AL216="",0,IF(AL216&gt;=z4,w4,IF(AL216&gt;=z3,w3,IF(AL216&gt;=zEntry,w2,IF(AND(AL216&gt;=ExitZ,BG215&gt;0),w2,0)))))</f>
        <v>0</v>
      </c>
      <c r="BH216" s="26" t="n">
        <f aca="false">IF(AM216="",0,IF(AM216&gt;=z4,w4,IF(AM216&gt;=z3,w3,IF(AM216&gt;=zEntry,w2,IF(AND(AM216&gt;=ExitZ,BH215&gt;0),w2,0)))))</f>
        <v>1</v>
      </c>
      <c r="BI216" s="26" t="n">
        <f aca="false">IF(AN216="",0,IF(AN216&gt;=z4,w4,IF(AN216&gt;=z3,w3,IF(AN216&gt;=zEntry,w2,IF(AND(AN216&gt;=ExitZ,BI215&gt;0),w2,0)))))</f>
        <v>0</v>
      </c>
      <c r="BJ216" s="26" t="n">
        <f aca="false">IF(AO216="",0,IF(AO216&gt;=z4,w4,IF(AO216&gt;=z3,w3,IF(AO216&gt;=zEntry,w2,IF(AND(AO216&gt;=ExitZ,BJ215&gt;0),w2,0)))))</f>
        <v>0</v>
      </c>
      <c r="BK216" s="26" t="n">
        <f aca="false">IF(AP216="",0,IF(AP216&gt;=z4,w4,IF(AP216&gt;=z3,w3,IF(AP216&gt;=zEntry,w2,IF(AND(AP216&gt;=ExitZ,BK215&gt;0),w2,0)))))</f>
        <v>0</v>
      </c>
      <c r="BL216" s="26" t="n">
        <f aca="false">IF(AQ216="",0,IF(AQ216&gt;=z4,w4,IF(AQ216&gt;=z3,w3,IF(AQ216&gt;=zEntry,w2,IF(AND(AQ216&gt;=ExitZ,BL215&gt;0),w2,0)))))</f>
        <v>0</v>
      </c>
      <c r="BM216" s="23" t="n">
        <f aca="false">IF(Rates_Data!AD215&gt;=Rates_Data!AE215,Rates_Data!AK216-Rates_Data!AL216,Rates_Data!AL216-Rates_Data!AK216)</f>
        <v>0.014364</v>
      </c>
      <c r="BN216" s="23" t="n">
        <f aca="false">IF(Rates_Data!AD215&gt;=Rates_Data!AF215,Rates_Data!AK216-Rates_Data!AM216,Rates_Data!AM216-Rates_Data!AK216)</f>
        <v>0.012958</v>
      </c>
      <c r="BO216" s="23" t="n">
        <f aca="false">IF(Rates_Data!AD215&gt;=Rates_Data!AG215,Rates_Data!AK216-Rates_Data!AN216,Rates_Data!AN216-Rates_Data!AK216)</f>
        <v>-0.008094</v>
      </c>
      <c r="BP216" s="23" t="n">
        <f aca="false">IF(Rates_Data!AD215&gt;=Rates_Data!AH215,Rates_Data!AK216-Rates_Data!AO216,Rates_Data!AO216-Rates_Data!AK216)</f>
        <v>-0.00104499999999999</v>
      </c>
      <c r="BQ216" s="23" t="n">
        <f aca="false">IF(Rates_Data!AD215&gt;=Rates_Data!AI215,Rates_Data!AK216-Rates_Data!AP216,Rates_Data!AP216-Rates_Data!AK216)</f>
        <v>0.002679</v>
      </c>
      <c r="BR216" s="23" t="n">
        <f aca="false">IF(Rates_Data!AD215&gt;=Rates_Data!AJ215,Rates_Data!AK216-Rates_Data!AQ216,Rates_Data!AQ216-Rates_Data!AK216)</f>
        <v>0.016245</v>
      </c>
      <c r="BS216" s="23" t="n">
        <f aca="false">IF(Rates_Data!AE215&gt;=Rates_Data!AF215,Rates_Data!AL216-Rates_Data!AM216,Rates_Data!AM216-Rates_Data!AL216)</f>
        <v>-0.00140600000000001</v>
      </c>
      <c r="BT216" s="23" t="n">
        <f aca="false">IF(Rates_Data!AE215&gt;=Rates_Data!AG215,Rates_Data!AL216-Rates_Data!AN216,Rates_Data!AN216-Rates_Data!AL216)</f>
        <v>0.00627000000000001</v>
      </c>
      <c r="BU216" s="23" t="n">
        <f aca="false">IF(Rates_Data!AE215&gt;=Rates_Data!AH215,Rates_Data!AL216-Rates_Data!AO216,Rates_Data!AO216-Rates_Data!AL216)</f>
        <v>-0.015409</v>
      </c>
      <c r="BV216" s="23" t="n">
        <f aca="false">IF(Rates_Data!AE215&gt;=Rates_Data!AI215,Rates_Data!AL216-Rates_Data!AP216,Rates_Data!AP216-Rates_Data!AL216)</f>
        <v>-0.011685</v>
      </c>
      <c r="BW216" s="23" t="n">
        <f aca="false">IF(Rates_Data!AE215&gt;=Rates_Data!AJ215,Rates_Data!AL216-Rates_Data!AQ216,Rates_Data!AQ216-Rates_Data!AL216)</f>
        <v>0.001881</v>
      </c>
      <c r="BX216" s="23" t="n">
        <f aca="false">IF(Rates_Data!AF215&gt;=Rates_Data!AG215,Rates_Data!AM216-Rates_Data!AN216,Rates_Data!AN216-Rates_Data!AM216)</f>
        <v>0.004864</v>
      </c>
      <c r="BY216" s="23" t="n">
        <f aca="false">IF(Rates_Data!AF215&gt;=Rates_Data!AH215,Rates_Data!AM216-Rates_Data!AO216,Rates_Data!AO216-Rates_Data!AM216)</f>
        <v>0.014003</v>
      </c>
      <c r="BZ216" s="23" t="n">
        <f aca="false">IF(Rates_Data!AF215&gt;=Rates_Data!AI215,Rates_Data!AM216-Rates_Data!AP216,Rates_Data!AP216-Rates_Data!AM216)</f>
        <v>-0.010279</v>
      </c>
      <c r="CA216" s="23" t="n">
        <f aca="false">IF(Rates_Data!AF215&gt;=Rates_Data!AJ215,Rates_Data!AM216-Rates_Data!AQ216,Rates_Data!AQ216-Rates_Data!AM216)</f>
        <v>-0.00328700000000001</v>
      </c>
      <c r="CB216" s="23" t="n">
        <f aca="false">IF(Rates_Data!AG215&gt;=Rates_Data!AH215,Rates_Data!AN216-Rates_Data!AO216,Rates_Data!AO216-Rates_Data!AN216)</f>
        <v>-0.00913899999999999</v>
      </c>
      <c r="CC216" s="23" t="n">
        <f aca="false">IF(Rates_Data!AG215&gt;=Rates_Data!AI215,Rates_Data!AN216-Rates_Data!AP216,Rates_Data!AP216-Rates_Data!AN216)</f>
        <v>-0.00541499999999999</v>
      </c>
      <c r="CD216" s="23" t="n">
        <f aca="false">IF(Rates_Data!AG215&gt;=Rates_Data!AJ215,Rates_Data!AN216-Rates_Data!AQ216,Rates_Data!AQ216-Rates_Data!AN216)</f>
        <v>0.00815100000000001</v>
      </c>
      <c r="CE216" s="23" t="n">
        <f aca="false">IF(Rates_Data!AH215&gt;=Rates_Data!AI215,Rates_Data!AO216-Rates_Data!AP216,Rates_Data!AP216-Rates_Data!AO216)</f>
        <v>0.00372399999999999</v>
      </c>
      <c r="CF216" s="23" t="n">
        <f aca="false">IF(Rates_Data!AH215&gt;=Rates_Data!AJ215,Rates_Data!AO216-Rates_Data!AQ216,Rates_Data!AQ216-Rates_Data!AO216)</f>
        <v>-0.01729</v>
      </c>
      <c r="CG216" s="23" t="n">
        <f aca="false">IF(Rates_Data!AI215&gt;=Rates_Data!AJ215,Rates_Data!AP216-Rates_Data!AQ216,Rates_Data!AQ216-Rates_Data!AP216)</f>
        <v>-0.013566</v>
      </c>
      <c r="CH216" s="27" t="n">
        <f aca="false">IF(ROW()&lt;4+VolLB,"",STDEV(INDEX($BM:$BM,ROW()-VolLB+1):INDEX($BM:$BM,ROW()))*SQRT(12))</f>
        <v>0.021993520715797</v>
      </c>
      <c r="CI216" s="27" t="n">
        <f aca="false">IF(ROW()&lt;4+VolLB,"",STDEV(INDEX($BN:$BN,ROW()-VolLB+1):INDEX($BN:$BN,ROW()))*SQRT(12))</f>
        <v>0.0220661604062916</v>
      </c>
      <c r="CJ216" s="27" t="n">
        <f aca="false">IF(ROW()&lt;4+VolLB,"",STDEV(INDEX($BO:$BO,ROW()-VolLB+1):INDEX($BO:$BO,ROW()))*SQRT(12))</f>
        <v>0.0189450117859934</v>
      </c>
      <c r="CK216" s="27" t="n">
        <f aca="false">IF(ROW()&lt;4+VolLB,"",STDEV(INDEX($BP:$BP,ROW()-VolLB+1):INDEX($BP:$BP,ROW()))*SQRT(12))</f>
        <v>0.0166341029282787</v>
      </c>
      <c r="CL216" s="27" t="n">
        <f aca="false">IF(ROW()&lt;4+VolLB,"",STDEV(INDEX($BQ:$BQ,ROW()-VolLB+1):INDEX($BQ:$BQ,ROW()))*SQRT(12))</f>
        <v>0.023915576419086</v>
      </c>
      <c r="CM216" s="27" t="n">
        <f aca="false">IF(ROW()&lt;4+VolLB,"",STDEV(INDEX($BR:$BR,ROW()-VolLB+1):INDEX($BR:$BR,ROW()))*SQRT(12))</f>
        <v>0.0178037649274101</v>
      </c>
      <c r="CN216" s="27" t="n">
        <f aca="false">IF(ROW()&lt;4+VolLB,"",STDEV(INDEX($BS:$BS,ROW()-VolLB+1):INDEX($BS:$BS,ROW()))*SQRT(12))</f>
        <v>0.0226621705748127</v>
      </c>
      <c r="CO216" s="27" t="n">
        <f aca="false">IF(ROW()&lt;4+VolLB,"",STDEV(INDEX($BT:$BT,ROW()-VolLB+1):INDEX($BT:$BT,ROW()))*SQRT(12))</f>
        <v>0.0225307331607719</v>
      </c>
      <c r="CP216" s="27" t="n">
        <f aca="false">IF(ROW()&lt;4+VolLB,"",STDEV(INDEX($BU:$BU,ROW()-VolLB+1):INDEX($BU:$BU,ROW()))*SQRT(12))</f>
        <v>0.0232367196182905</v>
      </c>
      <c r="CQ216" s="27" t="n">
        <f aca="false">IF(ROW()&lt;4+VolLB,"",STDEV(INDEX($BV:$BV,ROW()-VolLB+1):INDEX($BV:$BV,ROW()))*SQRT(12))</f>
        <v>0.0211035318750204</v>
      </c>
      <c r="CR216" s="27" t="n">
        <f aca="false">IF(ROW()&lt;4+VolLB,"",STDEV(INDEX($BW:$BW,ROW()-VolLB+1):INDEX($BW:$BW,ROW()))*SQRT(12))</f>
        <v>0.0208349628945925</v>
      </c>
      <c r="CS216" s="27" t="n">
        <f aca="false">IF(ROW()&lt;4+VolLB,"",STDEV(INDEX($BX:$BX,ROW()-VolLB+1):INDEX($BX:$BX,ROW()))*SQRT(12))</f>
        <v>0.0198508914363826</v>
      </c>
      <c r="CT216" s="27" t="n">
        <f aca="false">IF(ROW()&lt;4+VolLB,"",STDEV(INDEX($BY:$BY,ROW()-VolLB+1):INDEX($BY:$BY,ROW()))*SQRT(12))</f>
        <v>0.0215017868570875</v>
      </c>
      <c r="CU216" s="27" t="n">
        <f aca="false">IF(ROW()&lt;4+VolLB,"",STDEV(INDEX($BZ:$BZ,ROW()-VolLB+1):INDEX($BZ:$BZ,ROW()))*SQRT(12))</f>
        <v>0.0205416130975057</v>
      </c>
      <c r="CV216" s="27" t="n">
        <f aca="false">IF(ROW()&lt;4+VolLB,"",STDEV(INDEX($CA:$CA,ROW()-VolLB+1):INDEX($CA:$CA,ROW()))*SQRT(12))</f>
        <v>0.0234591512857481</v>
      </c>
      <c r="CW216" s="27" t="n">
        <f aca="false">IF(ROW()&lt;4+VolLB,"",STDEV(INDEX($CB:$CB,ROW()-VolLB+1):INDEX($CB:$CB,ROW()))*SQRT(12))</f>
        <v>0.017068886790214</v>
      </c>
      <c r="CX216" s="27" t="n">
        <f aca="false">IF(ROW()&lt;4+VolLB,"",STDEV(INDEX($CC:$CC,ROW()-VolLB+1):INDEX($CC:$CC,ROW()))*SQRT(12))</f>
        <v>0.0229769602531795</v>
      </c>
      <c r="CY216" s="27" t="n">
        <f aca="false">IF(ROW()&lt;4+VolLB,"",STDEV(INDEX($CD:$CD,ROW()-VolLB+1):INDEX($CD:$CD,ROW()))*SQRT(12))</f>
        <v>0.0210375270002373</v>
      </c>
      <c r="CZ216" s="27" t="n">
        <f aca="false">IF(ROW()&lt;4+VolLB,"",STDEV(INDEX($CE:$CE,ROW()-VolLB+1):INDEX($CE:$CE,ROW()))*SQRT(12))</f>
        <v>0.0236610962196236</v>
      </c>
      <c r="DA216" s="27" t="n">
        <f aca="false">IF(ROW()&lt;4+VolLB,"",STDEV(INDEX($CF:$CF,ROW()-VolLB+1):INDEX($CF:$CF,ROW()))*SQRT(12))</f>
        <v>0.0207376973243001</v>
      </c>
      <c r="DB216" s="27" t="n">
        <f aca="false">IF(ROW()&lt;4+VolLB,"",STDEV(INDEX($CG:$CG,ROW()-VolLB+1):INDEX($CG:$CG,ROW()))*SQRT(12))</f>
        <v>0.0239312118563663</v>
      </c>
      <c r="DC216" s="26" t="n">
        <f aca="false">IF(OR(AR216=0,CH216="",CH216=0),0,AR216*MIN(MaxScal,TgtVol/CH216))</f>
        <v>0</v>
      </c>
      <c r="DD216" s="26" t="n">
        <f aca="false">IF(OR(AS216=0,CI216="",CI216=0),0,AS216*MIN(MaxScal,TgtVol/CI216))</f>
        <v>0</v>
      </c>
      <c r="DE216" s="26" t="n">
        <f aca="false">IF(OR(AT216=0,CJ216="",CJ216=0),0,AT216*MIN(MaxScal,TgtVol/CJ216))</f>
        <v>0</v>
      </c>
      <c r="DF216" s="26" t="n">
        <f aca="false">IF(OR(AU216=0,CK216="",CK216=0),0,AU216*MIN(MaxScal,TgtVol/CK216))</f>
        <v>0</v>
      </c>
      <c r="DG216" s="26" t="n">
        <f aca="false">IF(OR(AV216=0,CL216="",CL216=0),0,AV216*MIN(MaxScal,TgtVol/CL216))</f>
        <v>0.836275055617679</v>
      </c>
      <c r="DH216" s="26" t="n">
        <f aca="false">IF(OR(AW216=0,CM216="",CM216=0),0,AW216*MIN(MaxScal,TgtVol/CM216))</f>
        <v>0</v>
      </c>
      <c r="DI216" s="26" t="n">
        <f aca="false">IF(OR(AX216=0,CN216="",CN216=0),0,AX216*MIN(MaxScal,TgtVol/CN216))</f>
        <v>0</v>
      </c>
      <c r="DJ216" s="26" t="n">
        <f aca="false">IF(OR(AY216=0,CO216="",CO216=0),0,AY216*MIN(MaxScal,TgtVol/CO216))</f>
        <v>0</v>
      </c>
      <c r="DK216" s="26" t="n">
        <f aca="false">IF(OR(AZ216=0,CP216="",CP216=0),0,AZ216*MIN(MaxScal,TgtVol/CP216))</f>
        <v>0</v>
      </c>
      <c r="DL216" s="26" t="n">
        <f aca="false">IF(OR(BA216=0,CQ216="",CQ216=0),0,BA216*MIN(MaxScal,TgtVol/CQ216))</f>
        <v>0</v>
      </c>
      <c r="DM216" s="26" t="n">
        <f aca="false">IF(OR(BB216=0,CR216="",CR216=0),0,BB216*MIN(MaxScal,TgtVol/CR216))</f>
        <v>0</v>
      </c>
      <c r="DN216" s="26" t="n">
        <f aca="false">IF(OR(BC216=0,CS216="",CS216=0),0,BC216*MIN(MaxScal,TgtVol/CS216))</f>
        <v>0</v>
      </c>
      <c r="DO216" s="26" t="n">
        <f aca="false">IF(OR(BD216=0,CT216="",CT216=0),0,BD216*MIN(MaxScal,TgtVol/CT216))</f>
        <v>0</v>
      </c>
      <c r="DP216" s="26" t="n">
        <f aca="false">IF(OR(BE216=0,CU216="",CU216=0),0,BE216*MIN(MaxScal,TgtVol/CU216))</f>
        <v>0</v>
      </c>
      <c r="DQ216" s="26" t="n">
        <f aca="false">IF(OR(BF216=0,CV216="",CV216=0),0,BF216*MIN(MaxScal,TgtVol/CV216))</f>
        <v>0</v>
      </c>
      <c r="DR216" s="26" t="n">
        <f aca="false">IF(OR(BG216=0,CW216="",CW216=0),0,BG216*MIN(MaxScal,TgtVol/CW216))</f>
        <v>0</v>
      </c>
      <c r="DS216" s="26" t="n">
        <f aca="false">IF(OR(BH216=0,CX216="",CX216=0),0,BH216*MIN(MaxScal,TgtVol/CX216))</f>
        <v>0.870437158772229</v>
      </c>
      <c r="DT216" s="26" t="n">
        <f aca="false">IF(OR(BI216=0,CY216="",CY216=0),0,BI216*MIN(MaxScal,TgtVol/CY216))</f>
        <v>0</v>
      </c>
      <c r="DU216" s="26" t="n">
        <f aca="false">IF(OR(BJ216=0,CZ216="",CZ216=0),0,BJ216*MIN(MaxScal,TgtVol/CZ216))</f>
        <v>0</v>
      </c>
      <c r="DV216" s="26" t="n">
        <f aca="false">IF(OR(BK216=0,DA216="",DA216=0),0,BK216*MIN(MaxScal,TgtVol/DA216))</f>
        <v>0</v>
      </c>
      <c r="DW216" s="26" t="n">
        <f aca="false">IF(OR(BL216=0,DB216="",DB216=0),0,BL216*MIN(MaxScal,TgtVol/DB216))</f>
        <v>0</v>
      </c>
      <c r="DX216" s="28" t="n">
        <f aca="false">IFERROR(DC215*BM216,"")</f>
        <v>0</v>
      </c>
      <c r="DY216" s="28" t="n">
        <f aca="false">IFERROR(DD215*BN216,"")</f>
        <v>0</v>
      </c>
      <c r="DZ216" s="28" t="n">
        <f aca="false">IFERROR(DE215*BO216,"")</f>
        <v>-0</v>
      </c>
      <c r="EA216" s="28" t="n">
        <f aca="false">IFERROR(DF215*BP216,"")</f>
        <v>-0</v>
      </c>
      <c r="EB216" s="28" t="n">
        <f aca="false">IFERROR(DG215*BQ216,"")</f>
        <v>0.00221868217684991</v>
      </c>
      <c r="EC216" s="28" t="n">
        <f aca="false">IFERROR(DH215*BR216,"")</f>
        <v>0</v>
      </c>
      <c r="ED216" s="28" t="n">
        <f aca="false">IFERROR(DI215*BS216,"")</f>
        <v>-0</v>
      </c>
      <c r="EE216" s="28" t="n">
        <f aca="false">IFERROR(DJ215*BT216,"")</f>
        <v>0</v>
      </c>
      <c r="EF216" s="28" t="n">
        <f aca="false">IFERROR(DK215*BU216,"")</f>
        <v>-0</v>
      </c>
      <c r="EG216" s="28" t="n">
        <f aca="false">IFERROR(DL215*BV216,"")</f>
        <v>-0</v>
      </c>
      <c r="EH216" s="28" t="n">
        <f aca="false">IFERROR(DM215*BW216,"")</f>
        <v>0</v>
      </c>
      <c r="EI216" s="28" t="n">
        <f aca="false">IFERROR(DN215*BX216,"")</f>
        <v>0</v>
      </c>
      <c r="EJ216" s="28" t="n">
        <f aca="false">IFERROR(DO215*BY216,"")</f>
        <v>0</v>
      </c>
      <c r="EK216" s="28" t="n">
        <f aca="false">IFERROR(DP215*BZ216,"")</f>
        <v>-0</v>
      </c>
      <c r="EL216" s="28" t="n">
        <f aca="false">IFERROR(DQ215*CA216,"")</f>
        <v>-0</v>
      </c>
      <c r="EM216" s="28" t="n">
        <f aca="false">IFERROR(DR215*CB216,"")</f>
        <v>-0</v>
      </c>
      <c r="EN216" s="28" t="n">
        <f aca="false">IFERROR(DS215*CC216,"")</f>
        <v>-0.0047391423122526</v>
      </c>
      <c r="EO216" s="28" t="n">
        <f aca="false">IFERROR(DT215*CD216,"")</f>
        <v>0</v>
      </c>
      <c r="EP216" s="28" t="n">
        <f aca="false">IFERROR(DU215*CE216,"")</f>
        <v>0</v>
      </c>
      <c r="EQ216" s="28" t="n">
        <f aca="false">IFERROR(DV215*CF216,"")</f>
        <v>-0</v>
      </c>
      <c r="ER216" s="28" t="n">
        <f aca="false">IFERROR(DW215*CG216,"")</f>
        <v>-0</v>
      </c>
      <c r="ES216" s="28" t="n">
        <f aca="false">IF(ROW()=4,"",SUM(DX216:ER216))</f>
        <v>-0.00252046013540269</v>
      </c>
      <c r="ET216" s="29" t="n">
        <f aca="false">COUNTIF(AR216:BL216,"&gt;0")</f>
        <v>2</v>
      </c>
    </row>
    <row r="217" customFormat="false" ht="15" hidden="false" customHeight="false" outlineLevel="0" collapsed="false">
      <c r="A217" s="19" t="n">
        <v>44500</v>
      </c>
      <c r="B217" s="23" t="n">
        <f aca="false">ABS(Rates_Data!AD217-Rates_Data!AE217)</f>
        <v>0.392579439252336</v>
      </c>
      <c r="C217" s="23" t="n">
        <f aca="false">ABS(Rates_Data!AD217-Rates_Data!AF217)</f>
        <v>0.926532710280374</v>
      </c>
      <c r="D217" s="23" t="n">
        <f aca="false">ABS(Rates_Data!AD217-Rates_Data!AG217)</f>
        <v>0.0515280373831777</v>
      </c>
      <c r="E217" s="23" t="n">
        <f aca="false">ABS(Rates_Data!AD217-Rates_Data!AH217)</f>
        <v>1.05715420560748</v>
      </c>
      <c r="F217" s="23" t="n">
        <f aca="false">ABS(Rates_Data!AD217-Rates_Data!AI217)</f>
        <v>1.52633644859813</v>
      </c>
      <c r="G217" s="23" t="n">
        <f aca="false">ABS(Rates_Data!AD217-Rates_Data!AJ217)</f>
        <v>0.428228971962617</v>
      </c>
      <c r="H217" s="23" t="n">
        <f aca="false">ABS(Rates_Data!AE217-Rates_Data!AF217)</f>
        <v>0.533953271028038</v>
      </c>
      <c r="I217" s="23" t="n">
        <f aca="false">ABS(Rates_Data!AE217-Rates_Data!AG217)</f>
        <v>0.444107476635514</v>
      </c>
      <c r="J217" s="23" t="n">
        <f aca="false">ABS(Rates_Data!AE217-Rates_Data!AH217)</f>
        <v>0.66457476635514</v>
      </c>
      <c r="K217" s="23" t="n">
        <f aca="false">ABS(Rates_Data!AE217-Rates_Data!AI217)</f>
        <v>1.13375700934579</v>
      </c>
      <c r="L217" s="23" t="n">
        <f aca="false">ABS(Rates_Data!AE217-Rates_Data!AJ217)</f>
        <v>0.0356495327102803</v>
      </c>
      <c r="M217" s="23" t="n">
        <f aca="false">ABS(Rates_Data!AF217-Rates_Data!AG217)</f>
        <v>0.978060747663552</v>
      </c>
      <c r="N217" s="23" t="n">
        <f aca="false">ABS(Rates_Data!AF217-Rates_Data!AH217)</f>
        <v>0.130621495327102</v>
      </c>
      <c r="O217" s="23" t="n">
        <f aca="false">ABS(Rates_Data!AF217-Rates_Data!AI217)</f>
        <v>0.599803738317757</v>
      </c>
      <c r="P217" s="23" t="n">
        <f aca="false">ABS(Rates_Data!AF217-Rates_Data!AJ217)</f>
        <v>0.498303738317757</v>
      </c>
      <c r="Q217" s="23" t="n">
        <f aca="false">ABS(Rates_Data!AG217-Rates_Data!AH217)</f>
        <v>1.10868224299065</v>
      </c>
      <c r="R217" s="23" t="n">
        <f aca="false">ABS(Rates_Data!AG217-Rates_Data!AI217)</f>
        <v>1.57786448598131</v>
      </c>
      <c r="S217" s="23" t="n">
        <f aca="false">ABS(Rates_Data!AG217-Rates_Data!AJ217)</f>
        <v>0.479757009345794</v>
      </c>
      <c r="T217" s="23" t="n">
        <f aca="false">ABS(Rates_Data!AH217-Rates_Data!AI217)</f>
        <v>0.469182242990654</v>
      </c>
      <c r="U217" s="23" t="n">
        <f aca="false">ABS(Rates_Data!AH217-Rates_Data!AJ217)</f>
        <v>0.62892523364486</v>
      </c>
      <c r="V217" s="23" t="n">
        <f aca="false">ABS(Rates_Data!AI217-Rates_Data!AJ217)</f>
        <v>1.09810747663551</v>
      </c>
      <c r="W217" s="26" t="n">
        <f aca="false">IF(ROW()&lt;4+MinObs-1,"",IFERROR((B217-AVERAGE(B$4:B217))/STDEV(B$4:B217),""))</f>
        <v>-0.0233830452175041</v>
      </c>
      <c r="X217" s="26" t="n">
        <f aca="false">IF(ROW()&lt;4+MinObs-1,"",IFERROR((C217-AVERAGE(C$4:C217))/STDEV(C$4:C217),""))</f>
        <v>1.40103659565879</v>
      </c>
      <c r="Y217" s="26" t="n">
        <f aca="false">IF(ROW()&lt;4+MinObs-1,"",IFERROR((D217-AVERAGE(D$4:D217))/STDEV(D$4:D217),""))</f>
        <v>-0.987206817841482</v>
      </c>
      <c r="Z217" s="26" t="n">
        <f aca="false">IF(ROW()&lt;4+MinObs-1,"",IFERROR((E217-AVERAGE(E$4:E217))/STDEV(E$4:E217),""))</f>
        <v>0.883820380564028</v>
      </c>
      <c r="AA217" s="26" t="n">
        <f aca="false">IF(ROW()&lt;4+MinObs-1,"",IFERROR((F217-AVERAGE(F$4:F217))/STDEV(F$4:F217),""))</f>
        <v>2.23425681343077</v>
      </c>
      <c r="AB217" s="26" t="n">
        <f aca="false">IF(ROW()&lt;4+MinObs-1,"",IFERROR((G217-AVERAGE(G$4:G217))/STDEV(G$4:G217),""))</f>
        <v>-0.0996463325393964</v>
      </c>
      <c r="AC217" s="26" t="n">
        <f aca="false">IF(ROW()&lt;4+MinObs-1,"",IFERROR((H217-AVERAGE(H$4:H217))/STDEV(H$4:H217),""))</f>
        <v>0.538239330654447</v>
      </c>
      <c r="AD217" s="26" t="n">
        <f aca="false">IF(ROW()&lt;4+MinObs-1,"",IFERROR((I217-AVERAGE(I$4:I217))/STDEV(I$4:I217),""))</f>
        <v>0.0131715239728805</v>
      </c>
      <c r="AE217" s="26" t="n">
        <f aca="false">IF(ROW()&lt;4+MinObs-1,"",IFERROR((J217-AVERAGE(J$4:J217))/STDEV(J$4:J217),""))</f>
        <v>0.342387639112731</v>
      </c>
      <c r="AF217" s="26" t="n">
        <f aca="false">IF(ROW()&lt;4+MinObs-1,"",IFERROR((K217-AVERAGE(K$4:K217))/STDEV(K$4:K217),""))</f>
        <v>1.72276747088123</v>
      </c>
      <c r="AG217" s="26" t="n">
        <f aca="false">IF(ROW()&lt;4+MinObs-1,"",IFERROR((L217-AVERAGE(L$4:L217))/STDEV(L$4:L217),""))</f>
        <v>-1.13272134233356</v>
      </c>
      <c r="AH217" s="26" t="n">
        <f aca="false">IF(ROW()&lt;4+MinObs-1,"",IFERROR((M217-AVERAGE(M$4:M217))/STDEV(M$4:M217),""))</f>
        <v>1.33443013407693</v>
      </c>
      <c r="AI217" s="26" t="n">
        <f aca="false">IF(ROW()&lt;4+MinObs-1,"",IFERROR((N217-AVERAGE(N$4:N217))/STDEV(N$4:N217),""))</f>
        <v>-0.971444735384499</v>
      </c>
      <c r="AJ217" s="26" t="n">
        <f aca="false">IF(ROW()&lt;4+MinObs-1,"",IFERROR((O217-AVERAGE(O$4:O217))/STDEV(O$4:O217),""))</f>
        <v>0.326848916358021</v>
      </c>
      <c r="AK217" s="26" t="n">
        <f aca="false">IF(ROW()&lt;4+MinObs-1,"",IFERROR((P217-AVERAGE(P$4:P217))/STDEV(P$4:P217),""))</f>
        <v>-0.14817052557251</v>
      </c>
      <c r="AL217" s="26" t="n">
        <f aca="false">IF(ROW()&lt;4+MinObs-1,"",IFERROR((Q217-AVERAGE(Q$4:Q217))/STDEV(Q$4:Q217),""))</f>
        <v>1.65090683638726</v>
      </c>
      <c r="AM217" s="26" t="n">
        <f aca="false">IF(ROW()&lt;4+MinObs-1,"",IFERROR((R217-AVERAGE(R$4:R217))/STDEV(R$4:R217),""))</f>
        <v>2.3418333674263</v>
      </c>
      <c r="AN217" s="26" t="n">
        <f aca="false">IF(ROW()&lt;4+MinObs-1,"",IFERROR((S217-AVERAGE(S$4:S217))/STDEV(S$4:S217),""))</f>
        <v>-0.563106048946204</v>
      </c>
      <c r="AO217" s="26" t="n">
        <f aca="false">IF(ROW()&lt;4+MinObs-1,"",IFERROR((T217-AVERAGE(T$4:T217))/STDEV(T$4:T217),""))</f>
        <v>-0.357768059908656</v>
      </c>
      <c r="AP217" s="26" t="n">
        <f aca="false">IF(ROW()&lt;4+MinObs-1,"",IFERROR((U217-AVERAGE(U$4:U217))/STDEV(U$4:U217),""))</f>
        <v>-0.404273032768406</v>
      </c>
      <c r="AQ217" s="26" t="n">
        <f aca="false">IF(ROW()&lt;4+MinObs-1,"",IFERROR((V217-AVERAGE(V$4:V217))/STDEV(V$4:V217),""))</f>
        <v>0.863260953820256</v>
      </c>
      <c r="AR217" s="26" t="n">
        <f aca="false">IF(W217="",0,IF(W217&gt;=z4,w4,IF(W217&gt;=z3,w3,IF(W217&gt;=zEntry,w2,IF(AND(W217&gt;=ExitZ,AR216&gt;0),w2,0)))))</f>
        <v>0</v>
      </c>
      <c r="AS217" s="26" t="n">
        <f aca="false">IF(X217="",0,IF(X217&gt;=z4,w4,IF(X217&gt;=z3,w3,IF(X217&gt;=zEntry,w2,IF(AND(X217&gt;=ExitZ,AS216&gt;0),w2,0)))))</f>
        <v>0</v>
      </c>
      <c r="AT217" s="26" t="n">
        <f aca="false">IF(Y217="",0,IF(Y217&gt;=z4,w4,IF(Y217&gt;=z3,w3,IF(Y217&gt;=zEntry,w2,IF(AND(Y217&gt;=ExitZ,AT216&gt;0),w2,0)))))</f>
        <v>0</v>
      </c>
      <c r="AU217" s="26" t="n">
        <f aca="false">IF(Z217="",0,IF(Z217&gt;=z4,w4,IF(Z217&gt;=z3,w3,IF(Z217&gt;=zEntry,w2,IF(AND(Z217&gt;=ExitZ,AU216&gt;0),w2,0)))))</f>
        <v>0</v>
      </c>
      <c r="AV217" s="26" t="n">
        <f aca="false">IF(AA217="",0,IF(AA217&gt;=z4,w4,IF(AA217&gt;=z3,w3,IF(AA217&gt;=zEntry,w2,IF(AND(AA217&gt;=ExitZ,AV216&gt;0),w2,0)))))</f>
        <v>1</v>
      </c>
      <c r="AW217" s="26" t="n">
        <f aca="false">IF(AB217="",0,IF(AB217&gt;=z4,w4,IF(AB217&gt;=z3,w3,IF(AB217&gt;=zEntry,w2,IF(AND(AB217&gt;=ExitZ,AW216&gt;0),w2,0)))))</f>
        <v>0</v>
      </c>
      <c r="AX217" s="26" t="n">
        <f aca="false">IF(AC217="",0,IF(AC217&gt;=z4,w4,IF(AC217&gt;=z3,w3,IF(AC217&gt;=zEntry,w2,IF(AND(AC217&gt;=ExitZ,AX216&gt;0),w2,0)))))</f>
        <v>0</v>
      </c>
      <c r="AY217" s="26" t="n">
        <f aca="false">IF(AD217="",0,IF(AD217&gt;=z4,w4,IF(AD217&gt;=z3,w3,IF(AD217&gt;=zEntry,w2,IF(AND(AD217&gt;=ExitZ,AY216&gt;0),w2,0)))))</f>
        <v>0</v>
      </c>
      <c r="AZ217" s="26" t="n">
        <f aca="false">IF(AE217="",0,IF(AE217&gt;=z4,w4,IF(AE217&gt;=z3,w3,IF(AE217&gt;=zEntry,w2,IF(AND(AE217&gt;=ExitZ,AZ216&gt;0),w2,0)))))</f>
        <v>0</v>
      </c>
      <c r="BA217" s="26" t="n">
        <f aca="false">IF(AF217="",0,IF(AF217&gt;=z4,w4,IF(AF217&gt;=z3,w3,IF(AF217&gt;=zEntry,w2,IF(AND(AF217&gt;=ExitZ,BA216&gt;0),w2,0)))))</f>
        <v>0</v>
      </c>
      <c r="BB217" s="26" t="n">
        <f aca="false">IF(AG217="",0,IF(AG217&gt;=z4,w4,IF(AG217&gt;=z3,w3,IF(AG217&gt;=zEntry,w2,IF(AND(AG217&gt;=ExitZ,BB216&gt;0),w2,0)))))</f>
        <v>0</v>
      </c>
      <c r="BC217" s="26" t="n">
        <f aca="false">IF(AH217="",0,IF(AH217&gt;=z4,w4,IF(AH217&gt;=z3,w3,IF(AH217&gt;=zEntry,w2,IF(AND(AH217&gt;=ExitZ,BC216&gt;0),w2,0)))))</f>
        <v>0</v>
      </c>
      <c r="BD217" s="26" t="n">
        <f aca="false">IF(AI217="",0,IF(AI217&gt;=z4,w4,IF(AI217&gt;=z3,w3,IF(AI217&gt;=zEntry,w2,IF(AND(AI217&gt;=ExitZ,BD216&gt;0),w2,0)))))</f>
        <v>0</v>
      </c>
      <c r="BE217" s="26" t="n">
        <f aca="false">IF(AJ217="",0,IF(AJ217&gt;=z4,w4,IF(AJ217&gt;=z3,w3,IF(AJ217&gt;=zEntry,w2,IF(AND(AJ217&gt;=ExitZ,BE216&gt;0),w2,0)))))</f>
        <v>0</v>
      </c>
      <c r="BF217" s="26" t="n">
        <f aca="false">IF(AK217="",0,IF(AK217&gt;=z4,w4,IF(AK217&gt;=z3,w3,IF(AK217&gt;=zEntry,w2,IF(AND(AK217&gt;=ExitZ,BF216&gt;0),w2,0)))))</f>
        <v>0</v>
      </c>
      <c r="BG217" s="26" t="n">
        <f aca="false">IF(AL217="",0,IF(AL217&gt;=z4,w4,IF(AL217&gt;=z3,w3,IF(AL217&gt;=zEntry,w2,IF(AND(AL217&gt;=ExitZ,BG216&gt;0),w2,0)))))</f>
        <v>0</v>
      </c>
      <c r="BH217" s="26" t="n">
        <f aca="false">IF(AM217="",0,IF(AM217&gt;=z4,w4,IF(AM217&gt;=z3,w3,IF(AM217&gt;=zEntry,w2,IF(AND(AM217&gt;=ExitZ,BH216&gt;0),w2,0)))))</f>
        <v>1</v>
      </c>
      <c r="BI217" s="26" t="n">
        <f aca="false">IF(AN217="",0,IF(AN217&gt;=z4,w4,IF(AN217&gt;=z3,w3,IF(AN217&gt;=zEntry,w2,IF(AND(AN217&gt;=ExitZ,BI216&gt;0),w2,0)))))</f>
        <v>0</v>
      </c>
      <c r="BJ217" s="26" t="n">
        <f aca="false">IF(AO217="",0,IF(AO217&gt;=z4,w4,IF(AO217&gt;=z3,w3,IF(AO217&gt;=zEntry,w2,IF(AND(AO217&gt;=ExitZ,BJ216&gt;0),w2,0)))))</f>
        <v>0</v>
      </c>
      <c r="BK217" s="26" t="n">
        <f aca="false">IF(AP217="",0,IF(AP217&gt;=z4,w4,IF(AP217&gt;=z3,w3,IF(AP217&gt;=zEntry,w2,IF(AND(AP217&gt;=ExitZ,BK216&gt;0),w2,0)))))</f>
        <v>0</v>
      </c>
      <c r="BL217" s="26" t="n">
        <f aca="false">IF(AQ217="",0,IF(AQ217&gt;=z4,w4,IF(AQ217&gt;=z3,w3,IF(AQ217&gt;=zEntry,w2,IF(AND(AQ217&gt;=ExitZ,BL216&gt;0),w2,0)))))</f>
        <v>0</v>
      </c>
      <c r="BM217" s="23" t="n">
        <f aca="false">IF(Rates_Data!AD216&gt;=Rates_Data!AE216,Rates_Data!AK217-Rates_Data!AL217,Rates_Data!AL217-Rates_Data!AK217)</f>
        <v>-0.004199</v>
      </c>
      <c r="BN217" s="23" t="n">
        <f aca="false">IF(Rates_Data!AD216&gt;=Rates_Data!AF216,Rates_Data!AK217-Rates_Data!AM217,Rates_Data!AM217-Rates_Data!AK217)</f>
        <v>-0.006365</v>
      </c>
      <c r="BO217" s="23" t="n">
        <f aca="false">IF(Rates_Data!AD216&gt;=Rates_Data!AG216,Rates_Data!AK217-Rates_Data!AN217,Rates_Data!AN217-Rates_Data!AK217)</f>
        <v>0.006992</v>
      </c>
      <c r="BP217" s="23" t="n">
        <f aca="false">IF(Rates_Data!AD216&gt;=Rates_Data!AH216,Rates_Data!AK217-Rates_Data!AO217,Rates_Data!AO217-Rates_Data!AK217)</f>
        <v>0.000360999999999994</v>
      </c>
      <c r="BQ217" s="23" t="n">
        <f aca="false">IF(Rates_Data!AD216&gt;=Rates_Data!AI216,Rates_Data!AK217-Rates_Data!AP217,Rates_Data!AP217-Rates_Data!AK217)</f>
        <v>-0.000170999999999998</v>
      </c>
      <c r="BR217" s="23" t="n">
        <f aca="false">IF(Rates_Data!AD216&gt;=Rates_Data!AJ216,Rates_Data!AK217-Rates_Data!AQ217,Rates_Data!AQ217-Rates_Data!AK217)</f>
        <v>-0.001007</v>
      </c>
      <c r="BS217" s="23" t="n">
        <f aca="false">IF(Rates_Data!AE216&gt;=Rates_Data!AF216,Rates_Data!AL217-Rates_Data!AM217,Rates_Data!AM217-Rates_Data!AL217)</f>
        <v>-0.002166</v>
      </c>
      <c r="BT217" s="23" t="n">
        <f aca="false">IF(Rates_Data!AE216&gt;=Rates_Data!AG216,Rates_Data!AL217-Rates_Data!AN217,Rates_Data!AN217-Rates_Data!AL217)</f>
        <v>0.002793</v>
      </c>
      <c r="BU217" s="23" t="n">
        <f aca="false">IF(Rates_Data!AE216&gt;=Rates_Data!AH216,Rates_Data!AL217-Rates_Data!AO217,Rates_Data!AO217-Rates_Data!AL217)</f>
        <v>0.00455999999999999</v>
      </c>
      <c r="BV217" s="23" t="n">
        <f aca="false">IF(Rates_Data!AE216&gt;=Rates_Data!AI216,Rates_Data!AL217-Rates_Data!AP217,Rates_Data!AP217-Rates_Data!AL217)</f>
        <v>0.004028</v>
      </c>
      <c r="BW217" s="23" t="n">
        <f aca="false">IF(Rates_Data!AE216&gt;=Rates_Data!AJ216,Rates_Data!AL217-Rates_Data!AQ217,Rates_Data!AQ217-Rates_Data!AL217)</f>
        <v>0.003192</v>
      </c>
      <c r="BX217" s="23" t="n">
        <f aca="false">IF(Rates_Data!AF216&gt;=Rates_Data!AG216,Rates_Data!AM217-Rates_Data!AN217,Rates_Data!AN217-Rates_Data!AM217)</f>
        <v>0.000626999999999998</v>
      </c>
      <c r="BY217" s="23" t="n">
        <f aca="false">IF(Rates_Data!AF216&gt;=Rates_Data!AH216,Rates_Data!AM217-Rates_Data!AO217,Rates_Data!AO217-Rates_Data!AM217)</f>
        <v>0.00672599999999999</v>
      </c>
      <c r="BZ217" s="23" t="n">
        <f aca="false">IF(Rates_Data!AF216&gt;=Rates_Data!AI216,Rates_Data!AM217-Rates_Data!AP217,Rates_Data!AP217-Rates_Data!AM217)</f>
        <v>0.006194</v>
      </c>
      <c r="CA217" s="23" t="n">
        <f aca="false">IF(Rates_Data!AF216&gt;=Rates_Data!AJ216,Rates_Data!AM217-Rates_Data!AQ217,Rates_Data!AQ217-Rates_Data!AM217)</f>
        <v>-0.005358</v>
      </c>
      <c r="CB217" s="23" t="n">
        <f aca="false">IF(Rates_Data!AG216&gt;=Rates_Data!AH216,Rates_Data!AN217-Rates_Data!AO217,Rates_Data!AO217-Rates_Data!AN217)</f>
        <v>0.00735299999999999</v>
      </c>
      <c r="CC217" s="23" t="n">
        <f aca="false">IF(Rates_Data!AG216&gt;=Rates_Data!AI216,Rates_Data!AN217-Rates_Data!AP217,Rates_Data!AP217-Rates_Data!AN217)</f>
        <v>0.006821</v>
      </c>
      <c r="CD217" s="23" t="n">
        <f aca="false">IF(Rates_Data!AG216&gt;=Rates_Data!AJ216,Rates_Data!AN217-Rates_Data!AQ217,Rates_Data!AQ217-Rates_Data!AN217)</f>
        <v>0.005985</v>
      </c>
      <c r="CE217" s="23" t="n">
        <f aca="false">IF(Rates_Data!AH216&gt;=Rates_Data!AI216,Rates_Data!AO217-Rates_Data!AP217,Rates_Data!AP217-Rates_Data!AO217)</f>
        <v>-0.000531999999999992</v>
      </c>
      <c r="CF217" s="23" t="n">
        <f aca="false">IF(Rates_Data!AH216&gt;=Rates_Data!AJ216,Rates_Data!AO217-Rates_Data!AQ217,Rates_Data!AQ217-Rates_Data!AO217)</f>
        <v>0.00136799999999999</v>
      </c>
      <c r="CG217" s="23" t="n">
        <f aca="false">IF(Rates_Data!AI216&gt;=Rates_Data!AJ216,Rates_Data!AP217-Rates_Data!AQ217,Rates_Data!AQ217-Rates_Data!AP217)</f>
        <v>0.000836000000000001</v>
      </c>
      <c r="CH217" s="27" t="n">
        <f aca="false">IF(ROW()&lt;4+VolLB,"",STDEV(INDEX($BM:$BM,ROW()-VolLB+1):INDEX($BM:$BM,ROW()))*SQRT(12))</f>
        <v>0.0222160532440588</v>
      </c>
      <c r="CI217" s="27" t="n">
        <f aca="false">IF(ROW()&lt;4+VolLB,"",STDEV(INDEX($BN:$BN,ROW()-VolLB+1):INDEX($BN:$BN,ROW()))*SQRT(12))</f>
        <v>0.0209900455778901</v>
      </c>
      <c r="CJ217" s="27" t="n">
        <f aca="false">IF(ROW()&lt;4+VolLB,"",STDEV(INDEX($BO:$BO,ROW()-VolLB+1):INDEX($BO:$BO,ROW()))*SQRT(12))</f>
        <v>0.019156939919418</v>
      </c>
      <c r="CK217" s="27" t="n">
        <f aca="false">IF(ROW()&lt;4+VolLB,"",STDEV(INDEX($BP:$BP,ROW()-VolLB+1):INDEX($BP:$BP,ROW()))*SQRT(12))</f>
        <v>0.0163452950501418</v>
      </c>
      <c r="CL217" s="27" t="n">
        <f aca="false">IF(ROW()&lt;4+VolLB,"",STDEV(INDEX($BQ:$BQ,ROW()-VolLB+1):INDEX($BQ:$BQ,ROW()))*SQRT(12))</f>
        <v>0.0238117885466522</v>
      </c>
      <c r="CM217" s="27" t="n">
        <f aca="false">IF(ROW()&lt;4+VolLB,"",STDEV(INDEX($BR:$BR,ROW()-VolLB+1):INDEX($BR:$BR,ROW()))*SQRT(12))</f>
        <v>0.0178223931523292</v>
      </c>
      <c r="CN217" s="27" t="n">
        <f aca="false">IF(ROW()&lt;4+VolLB,"",STDEV(INDEX($BS:$BS,ROW()-VolLB+1):INDEX($BS:$BS,ROW()))*SQRT(12))</f>
        <v>0.0216510483089432</v>
      </c>
      <c r="CO217" s="27" t="n">
        <f aca="false">IF(ROW()&lt;4+VolLB,"",STDEV(INDEX($BT:$BT,ROW()-VolLB+1):INDEX($BT:$BT,ROW()))*SQRT(12))</f>
        <v>0.0225575301383564</v>
      </c>
      <c r="CP217" s="27" t="n">
        <f aca="false">IF(ROW()&lt;4+VolLB,"",STDEV(INDEX($BU:$BU,ROW()-VolLB+1):INDEX($BU:$BU,ROW()))*SQRT(12))</f>
        <v>0.0232408908902268</v>
      </c>
      <c r="CQ217" s="27" t="n">
        <f aca="false">IF(ROW()&lt;4+VolLB,"",STDEV(INDEX($BV:$BV,ROW()-VolLB+1):INDEX($BV:$BV,ROW()))*SQRT(12))</f>
        <v>0.0211920974999555</v>
      </c>
      <c r="CR217" s="27" t="n">
        <f aca="false">IF(ROW()&lt;4+VolLB,"",STDEV(INDEX($BW:$BW,ROW()-VolLB+1):INDEX($BW:$BW,ROW()))*SQRT(12))</f>
        <v>0.0208428833785859</v>
      </c>
      <c r="CS217" s="27" t="n">
        <f aca="false">IF(ROW()&lt;4+VolLB,"",STDEV(INDEX($BX:$BX,ROW()-VolLB+1):INDEX($BX:$BX,ROW()))*SQRT(12))</f>
        <v>0.0186479778533504</v>
      </c>
      <c r="CT217" s="27" t="n">
        <f aca="false">IF(ROW()&lt;4+VolLB,"",STDEV(INDEX($BY:$BY,ROW()-VolLB+1):INDEX($BY:$BY,ROW()))*SQRT(12))</f>
        <v>0.0214604954942131</v>
      </c>
      <c r="CU217" s="27" t="n">
        <f aca="false">IF(ROW()&lt;4+VolLB,"",STDEV(INDEX($BZ:$BZ,ROW()-VolLB+1):INDEX($BZ:$BZ,ROW()))*SQRT(12))</f>
        <v>0.0202301993500523</v>
      </c>
      <c r="CV217" s="27" t="n">
        <f aca="false">IF(ROW()&lt;4+VolLB,"",STDEV(INDEX($CA:$CA,ROW()-VolLB+1):INDEX($CA:$CA,ROW()))*SQRT(12))</f>
        <v>0.0223755234101057</v>
      </c>
      <c r="CW217" s="27" t="n">
        <f aca="false">IF(ROW()&lt;4+VolLB,"",STDEV(INDEX($CB:$CB,ROW()-VolLB+1):INDEX($CB:$CB,ROW()))*SQRT(12))</f>
        <v>0.0172919179888563</v>
      </c>
      <c r="CX217" s="27" t="n">
        <f aca="false">IF(ROW()&lt;4+VolLB,"",STDEV(INDEX($CC:$CC,ROW()-VolLB+1):INDEX($CC:$CC,ROW()))*SQRT(12))</f>
        <v>0.0232178559928509</v>
      </c>
      <c r="CY217" s="27" t="n">
        <f aca="false">IF(ROW()&lt;4+VolLB,"",STDEV(INDEX($CD:$CD,ROW()-VolLB+1):INDEX($CD:$CD,ROW()))*SQRT(12))</f>
        <v>0.0211975803262003</v>
      </c>
      <c r="CZ217" s="27" t="n">
        <f aca="false">IF(ROW()&lt;4+VolLB,"",STDEV(INDEX($CE:$CE,ROW()-VolLB+1):INDEX($CE:$CE,ROW()))*SQRT(12))</f>
        <v>0.0236318495858369</v>
      </c>
      <c r="DA217" s="27" t="n">
        <f aca="false">IF(ROW()&lt;4+VolLB,"",STDEV(INDEX($CF:$CF,ROW()-VolLB+1):INDEX($CF:$CF,ROW()))*SQRT(12))</f>
        <v>0.0204955577930345</v>
      </c>
      <c r="DB217" s="27" t="n">
        <f aca="false">IF(ROW()&lt;4+VolLB,"",STDEV(INDEX($CG:$CG,ROW()-VolLB+1):INDEX($CG:$CG,ROW()))*SQRT(12))</f>
        <v>0.0238043994437203</v>
      </c>
      <c r="DC217" s="26" t="n">
        <f aca="false">IF(OR(AR217=0,CH217="",CH217=0),0,AR217*MIN(MaxScal,TgtVol/CH217))</f>
        <v>0</v>
      </c>
      <c r="DD217" s="26" t="n">
        <f aca="false">IF(OR(AS217=0,CI217="",CI217=0),0,AS217*MIN(MaxScal,TgtVol/CI217))</f>
        <v>0</v>
      </c>
      <c r="DE217" s="26" t="n">
        <f aca="false">IF(OR(AT217=0,CJ217="",CJ217=0),0,AT217*MIN(MaxScal,TgtVol/CJ217))</f>
        <v>0</v>
      </c>
      <c r="DF217" s="26" t="n">
        <f aca="false">IF(OR(AU217=0,CK217="",CK217=0),0,AU217*MIN(MaxScal,TgtVol/CK217))</f>
        <v>0</v>
      </c>
      <c r="DG217" s="26" t="n">
        <f aca="false">IF(OR(AV217=0,CL217="",CL217=0),0,AV217*MIN(MaxScal,TgtVol/CL217))</f>
        <v>0.839920107673386</v>
      </c>
      <c r="DH217" s="26" t="n">
        <f aca="false">IF(OR(AW217=0,CM217="",CM217=0),0,AW217*MIN(MaxScal,TgtVol/CM217))</f>
        <v>0</v>
      </c>
      <c r="DI217" s="26" t="n">
        <f aca="false">IF(OR(AX217=0,CN217="",CN217=0),0,AX217*MIN(MaxScal,TgtVol/CN217))</f>
        <v>0</v>
      </c>
      <c r="DJ217" s="26" t="n">
        <f aca="false">IF(OR(AY217=0,CO217="",CO217=0),0,AY217*MIN(MaxScal,TgtVol/CO217))</f>
        <v>0</v>
      </c>
      <c r="DK217" s="26" t="n">
        <f aca="false">IF(OR(AZ217=0,CP217="",CP217=0),0,AZ217*MIN(MaxScal,TgtVol/CP217))</f>
        <v>0</v>
      </c>
      <c r="DL217" s="26" t="n">
        <f aca="false">IF(OR(BA217=0,CQ217="",CQ217=0),0,BA217*MIN(MaxScal,TgtVol/CQ217))</f>
        <v>0</v>
      </c>
      <c r="DM217" s="26" t="n">
        <f aca="false">IF(OR(BB217=0,CR217="",CR217=0),0,BB217*MIN(MaxScal,TgtVol/CR217))</f>
        <v>0</v>
      </c>
      <c r="DN217" s="26" t="n">
        <f aca="false">IF(OR(BC217=0,CS217="",CS217=0),0,BC217*MIN(MaxScal,TgtVol/CS217))</f>
        <v>0</v>
      </c>
      <c r="DO217" s="26" t="n">
        <f aca="false">IF(OR(BD217=0,CT217="",CT217=0),0,BD217*MIN(MaxScal,TgtVol/CT217))</f>
        <v>0</v>
      </c>
      <c r="DP217" s="26" t="n">
        <f aca="false">IF(OR(BE217=0,CU217="",CU217=0),0,BE217*MIN(MaxScal,TgtVol/CU217))</f>
        <v>0</v>
      </c>
      <c r="DQ217" s="26" t="n">
        <f aca="false">IF(OR(BF217=0,CV217="",CV217=0),0,BF217*MIN(MaxScal,TgtVol/CV217))</f>
        <v>0</v>
      </c>
      <c r="DR217" s="26" t="n">
        <f aca="false">IF(OR(BG217=0,CW217="",CW217=0),0,BG217*MIN(MaxScal,TgtVol/CW217))</f>
        <v>0</v>
      </c>
      <c r="DS217" s="26" t="n">
        <f aca="false">IF(OR(BH217=0,CX217="",CX217=0),0,BH217*MIN(MaxScal,TgtVol/CX217))</f>
        <v>0.861405980214465</v>
      </c>
      <c r="DT217" s="26" t="n">
        <f aca="false">IF(OR(BI217=0,CY217="",CY217=0),0,BI217*MIN(MaxScal,TgtVol/CY217))</f>
        <v>0</v>
      </c>
      <c r="DU217" s="26" t="n">
        <f aca="false">IF(OR(BJ217=0,CZ217="",CZ217=0),0,BJ217*MIN(MaxScal,TgtVol/CZ217))</f>
        <v>0</v>
      </c>
      <c r="DV217" s="26" t="n">
        <f aca="false">IF(OR(BK217=0,DA217="",DA217=0),0,BK217*MIN(MaxScal,TgtVol/DA217))</f>
        <v>0</v>
      </c>
      <c r="DW217" s="26" t="n">
        <f aca="false">IF(OR(BL217=0,DB217="",DB217=0),0,BL217*MIN(MaxScal,TgtVol/DB217))</f>
        <v>0</v>
      </c>
      <c r="DX217" s="28" t="n">
        <f aca="false">IFERROR(DC216*BM217,"")</f>
        <v>-0</v>
      </c>
      <c r="DY217" s="28" t="n">
        <f aca="false">IFERROR(DD216*BN217,"")</f>
        <v>-0</v>
      </c>
      <c r="DZ217" s="28" t="n">
        <f aca="false">IFERROR(DE216*BO217,"")</f>
        <v>0</v>
      </c>
      <c r="EA217" s="28" t="n">
        <f aca="false">IFERROR(DF216*BP217,"")</f>
        <v>0</v>
      </c>
      <c r="EB217" s="28" t="n">
        <f aca="false">IFERROR(DG216*BQ217,"")</f>
        <v>-0.000143003034510622</v>
      </c>
      <c r="EC217" s="28" t="n">
        <f aca="false">IFERROR(DH216*BR217,"")</f>
        <v>-0</v>
      </c>
      <c r="ED217" s="28" t="n">
        <f aca="false">IFERROR(DI216*BS217,"")</f>
        <v>-0</v>
      </c>
      <c r="EE217" s="28" t="n">
        <f aca="false">IFERROR(DJ216*BT217,"")</f>
        <v>0</v>
      </c>
      <c r="EF217" s="28" t="n">
        <f aca="false">IFERROR(DK216*BU217,"")</f>
        <v>0</v>
      </c>
      <c r="EG217" s="28" t="n">
        <f aca="false">IFERROR(DL216*BV217,"")</f>
        <v>0</v>
      </c>
      <c r="EH217" s="28" t="n">
        <f aca="false">IFERROR(DM216*BW217,"")</f>
        <v>0</v>
      </c>
      <c r="EI217" s="28" t="n">
        <f aca="false">IFERROR(DN216*BX217,"")</f>
        <v>0</v>
      </c>
      <c r="EJ217" s="28" t="n">
        <f aca="false">IFERROR(DO216*BY217,"")</f>
        <v>0</v>
      </c>
      <c r="EK217" s="28" t="n">
        <f aca="false">IFERROR(DP216*BZ217,"")</f>
        <v>0</v>
      </c>
      <c r="EL217" s="28" t="n">
        <f aca="false">IFERROR(DQ216*CA217,"")</f>
        <v>-0</v>
      </c>
      <c r="EM217" s="28" t="n">
        <f aca="false">IFERROR(DR216*CB217,"")</f>
        <v>0</v>
      </c>
      <c r="EN217" s="28" t="n">
        <f aca="false">IFERROR(DS216*CC217,"")</f>
        <v>0.00593725185998538</v>
      </c>
      <c r="EO217" s="28" t="n">
        <f aca="false">IFERROR(DT216*CD217,"")</f>
        <v>0</v>
      </c>
      <c r="EP217" s="28" t="n">
        <f aca="false">IFERROR(DU216*CE217,"")</f>
        <v>-0</v>
      </c>
      <c r="EQ217" s="28" t="n">
        <f aca="false">IFERROR(DV216*CF217,"")</f>
        <v>0</v>
      </c>
      <c r="ER217" s="28" t="n">
        <f aca="false">IFERROR(DW216*CG217,"")</f>
        <v>0</v>
      </c>
      <c r="ES217" s="28" t="n">
        <f aca="false">IF(ROW()=4,"",SUM(DX217:ER217))</f>
        <v>0.00579424882547475</v>
      </c>
      <c r="ET217" s="29" t="n">
        <f aca="false">COUNTIF(AR217:BL217,"&gt;0")</f>
        <v>2</v>
      </c>
    </row>
    <row r="218" customFormat="false" ht="15" hidden="false" customHeight="false" outlineLevel="0" collapsed="false">
      <c r="A218" s="19" t="n">
        <v>44530</v>
      </c>
      <c r="B218" s="23" t="n">
        <f aca="false">ABS(Rates_Data!AD218-Rates_Data!AE218)</f>
        <v>0.735144186046511</v>
      </c>
      <c r="C218" s="23" t="n">
        <f aca="false">ABS(Rates_Data!AD218-Rates_Data!AF218)</f>
        <v>0.868474418604651</v>
      </c>
      <c r="D218" s="23" t="n">
        <f aca="false">ABS(Rates_Data!AD218-Rates_Data!AG218)</f>
        <v>0.178637209302325</v>
      </c>
      <c r="E218" s="23" t="n">
        <f aca="false">ABS(Rates_Data!AD218-Rates_Data!AH218)</f>
        <v>0.66106511627907</v>
      </c>
      <c r="F218" s="23" t="n">
        <f aca="false">ABS(Rates_Data!AD218-Rates_Data!AI218)</f>
        <v>1.61678139534884</v>
      </c>
      <c r="G218" s="23" t="n">
        <f aca="false">ABS(Rates_Data!AD218-Rates_Data!AJ218)</f>
        <v>0.473018604651162</v>
      </c>
      <c r="H218" s="23" t="n">
        <f aca="false">ABS(Rates_Data!AE218-Rates_Data!AF218)</f>
        <v>0.13333023255814</v>
      </c>
      <c r="I218" s="23" t="n">
        <f aca="false">ABS(Rates_Data!AE218-Rates_Data!AG218)</f>
        <v>0.556506976744186</v>
      </c>
      <c r="J218" s="23" t="n">
        <f aca="false">ABS(Rates_Data!AE218-Rates_Data!AH218)</f>
        <v>0.0740790697674419</v>
      </c>
      <c r="K218" s="23" t="n">
        <f aca="false">ABS(Rates_Data!AE218-Rates_Data!AI218)</f>
        <v>0.881637209302326</v>
      </c>
      <c r="L218" s="23" t="n">
        <f aca="false">ABS(Rates_Data!AE218-Rates_Data!AJ218)</f>
        <v>0.262125581395349</v>
      </c>
      <c r="M218" s="23" t="n">
        <f aca="false">ABS(Rates_Data!AF218-Rates_Data!AG218)</f>
        <v>0.689837209302326</v>
      </c>
      <c r="N218" s="23" t="n">
        <f aca="false">ABS(Rates_Data!AF218-Rates_Data!AH218)</f>
        <v>0.207409302325581</v>
      </c>
      <c r="O218" s="23" t="n">
        <f aca="false">ABS(Rates_Data!AF218-Rates_Data!AI218)</f>
        <v>0.748306976744186</v>
      </c>
      <c r="P218" s="23" t="n">
        <f aca="false">ABS(Rates_Data!AF218-Rates_Data!AJ218)</f>
        <v>0.395455813953489</v>
      </c>
      <c r="Q218" s="23" t="n">
        <f aca="false">ABS(Rates_Data!AG218-Rates_Data!AH218)</f>
        <v>0.482427906976744</v>
      </c>
      <c r="R218" s="23" t="n">
        <f aca="false">ABS(Rates_Data!AG218-Rates_Data!AI218)</f>
        <v>1.43814418604651</v>
      </c>
      <c r="S218" s="23" t="n">
        <f aca="false">ABS(Rates_Data!AG218-Rates_Data!AJ218)</f>
        <v>0.294381395348837</v>
      </c>
      <c r="T218" s="23" t="n">
        <f aca="false">ABS(Rates_Data!AH218-Rates_Data!AI218)</f>
        <v>0.955716279069767</v>
      </c>
      <c r="U218" s="23" t="n">
        <f aca="false">ABS(Rates_Data!AH218-Rates_Data!AJ218)</f>
        <v>0.188046511627907</v>
      </c>
      <c r="V218" s="23" t="n">
        <f aca="false">ABS(Rates_Data!AI218-Rates_Data!AJ218)</f>
        <v>1.14376279069767</v>
      </c>
      <c r="W218" s="26" t="n">
        <f aca="false">IF(ROW()&lt;4+MinObs-1,"",IFERROR((B218-AVERAGE(B$4:B218))/STDEV(B$4:B218),""))</f>
        <v>1.13229126197483</v>
      </c>
      <c r="X218" s="26" t="n">
        <f aca="false">IF(ROW()&lt;4+MinObs-1,"",IFERROR((C218-AVERAGE(C$4:C218))/STDEV(C$4:C218),""))</f>
        <v>1.23078070180322</v>
      </c>
      <c r="Y218" s="26" t="n">
        <f aca="false">IF(ROW()&lt;4+MinObs-1,"",IFERROR((D218-AVERAGE(D$4:D218))/STDEV(D$4:D218),""))</f>
        <v>-0.706475258653771</v>
      </c>
      <c r="Z218" s="26" t="n">
        <f aca="false">IF(ROW()&lt;4+MinObs-1,"",IFERROR((E218-AVERAGE(E$4:E218))/STDEV(E$4:E218),""))</f>
        <v>-0.0194794040346502</v>
      </c>
      <c r="AA218" s="26" t="n">
        <f aca="false">IF(ROW()&lt;4+MinObs-1,"",IFERROR((F218-AVERAGE(F$4:F218))/STDEV(F$4:F218),""))</f>
        <v>2.40573669368911</v>
      </c>
      <c r="AB218" s="26" t="n">
        <f aca="false">IF(ROW()&lt;4+MinObs-1,"",IFERROR((G218-AVERAGE(G$4:G218))/STDEV(G$4:G218),""))</f>
        <v>0.0311569031769074</v>
      </c>
      <c r="AC218" s="26" t="n">
        <f aca="false">IF(ROW()&lt;4+MinObs-1,"",IFERROR((H218-AVERAGE(H$4:H218))/STDEV(H$4:H218),""))</f>
        <v>-0.871462587962129</v>
      </c>
      <c r="AD218" s="26" t="n">
        <f aca="false">IF(ROW()&lt;4+MinObs-1,"",IFERROR((I218-AVERAGE(I$4:I218))/STDEV(I$4:I218),""))</f>
        <v>0.307440482606559</v>
      </c>
      <c r="AE218" s="26" t="n">
        <f aca="false">IF(ROW()&lt;4+MinObs-1,"",IFERROR((J218-AVERAGE(J$4:J218))/STDEV(J$4:J218),""))</f>
        <v>-1.31659407083963</v>
      </c>
      <c r="AF218" s="26" t="n">
        <f aca="false">IF(ROW()&lt;4+MinObs-1,"",IFERROR((K218-AVERAGE(K$4:K218))/STDEV(K$4:K218),""))</f>
        <v>1.06598565661048</v>
      </c>
      <c r="AG218" s="26" t="n">
        <f aca="false">IF(ROW()&lt;4+MinObs-1,"",IFERROR((L218-AVERAGE(L$4:L218))/STDEV(L$4:L218),""))</f>
        <v>-0.634425713803531</v>
      </c>
      <c r="AH218" s="26" t="n">
        <f aca="false">IF(ROW()&lt;4+MinObs-1,"",IFERROR((M218-AVERAGE(M$4:M218))/STDEV(M$4:M218),""))</f>
        <v>0.611014501700265</v>
      </c>
      <c r="AI218" s="26" t="n">
        <f aca="false">IF(ROW()&lt;4+MinObs-1,"",IFERROR((N218-AVERAGE(N$4:N218))/STDEV(N$4:N218),""))</f>
        <v>-0.761289194878905</v>
      </c>
      <c r="AJ218" s="26" t="n">
        <f aca="false">IF(ROW()&lt;4+MinObs-1,"",IFERROR((O218-AVERAGE(O$4:O218))/STDEV(O$4:O218),""))</f>
        <v>0.748489960084</v>
      </c>
      <c r="AK218" s="26" t="n">
        <f aca="false">IF(ROW()&lt;4+MinObs-1,"",IFERROR((P218-AVERAGE(P$4:P218))/STDEV(P$4:P218),""))</f>
        <v>-0.38122586582773</v>
      </c>
      <c r="AL218" s="26" t="n">
        <f aca="false">IF(ROW()&lt;4+MinObs-1,"",IFERROR((Q218-AVERAGE(Q$4:Q218))/STDEV(Q$4:Q218),""))</f>
        <v>0.0504083820413107</v>
      </c>
      <c r="AM218" s="26" t="n">
        <f aca="false">IF(ROW()&lt;4+MinObs-1,"",IFERROR((R218-AVERAGE(R$4:R218))/STDEV(R$4:R218),""))</f>
        <v>2.01273544409771</v>
      </c>
      <c r="AN218" s="26" t="n">
        <f aca="false">IF(ROW()&lt;4+MinObs-1,"",IFERROR((S218-AVERAGE(S$4:S218))/STDEV(S$4:S218),""))</f>
        <v>-0.927171766242796</v>
      </c>
      <c r="AO218" s="26" t="n">
        <f aca="false">IF(ROW()&lt;4+MinObs-1,"",IFERROR((T218-AVERAGE(T$4:T218))/STDEV(T$4:T218),""))</f>
        <v>0.890891276092417</v>
      </c>
      <c r="AP218" s="26" t="n">
        <f aca="false">IF(ROW()&lt;4+MinObs-1,"",IFERROR((U218-AVERAGE(U$4:U218))/STDEV(U$4:U218),""))</f>
        <v>-1.33492662798792</v>
      </c>
      <c r="AQ218" s="26" t="n">
        <f aca="false">IF(ROW()&lt;4+MinObs-1,"",IFERROR((V218-AVERAGE(V$4:V218))/STDEV(V$4:V218),""))</f>
        <v>0.949071065573961</v>
      </c>
      <c r="AR218" s="26" t="n">
        <f aca="false">IF(W218="",0,IF(W218&gt;=z4,w4,IF(W218&gt;=z3,w3,IF(W218&gt;=zEntry,w2,IF(AND(W218&gt;=ExitZ,AR217&gt;0),w2,0)))))</f>
        <v>0</v>
      </c>
      <c r="AS218" s="26" t="n">
        <f aca="false">IF(X218="",0,IF(X218&gt;=z4,w4,IF(X218&gt;=z3,w3,IF(X218&gt;=zEntry,w2,IF(AND(X218&gt;=ExitZ,AS217&gt;0),w2,0)))))</f>
        <v>0</v>
      </c>
      <c r="AT218" s="26" t="n">
        <f aca="false">IF(Y218="",0,IF(Y218&gt;=z4,w4,IF(Y218&gt;=z3,w3,IF(Y218&gt;=zEntry,w2,IF(AND(Y218&gt;=ExitZ,AT217&gt;0),w2,0)))))</f>
        <v>0</v>
      </c>
      <c r="AU218" s="26" t="n">
        <f aca="false">IF(Z218="",0,IF(Z218&gt;=z4,w4,IF(Z218&gt;=z3,w3,IF(Z218&gt;=zEntry,w2,IF(AND(Z218&gt;=ExitZ,AU217&gt;0),w2,0)))))</f>
        <v>0</v>
      </c>
      <c r="AV218" s="26" t="n">
        <f aca="false">IF(AA218="",0,IF(AA218&gt;=z4,w4,IF(AA218&gt;=z3,w3,IF(AA218&gt;=zEntry,w2,IF(AND(AA218&gt;=ExitZ,AV217&gt;0),w2,0)))))</f>
        <v>1</v>
      </c>
      <c r="AW218" s="26" t="n">
        <f aca="false">IF(AB218="",0,IF(AB218&gt;=z4,w4,IF(AB218&gt;=z3,w3,IF(AB218&gt;=zEntry,w2,IF(AND(AB218&gt;=ExitZ,AW217&gt;0),w2,0)))))</f>
        <v>0</v>
      </c>
      <c r="AX218" s="26" t="n">
        <f aca="false">IF(AC218="",0,IF(AC218&gt;=z4,w4,IF(AC218&gt;=z3,w3,IF(AC218&gt;=zEntry,w2,IF(AND(AC218&gt;=ExitZ,AX217&gt;0),w2,0)))))</f>
        <v>0</v>
      </c>
      <c r="AY218" s="26" t="n">
        <f aca="false">IF(AD218="",0,IF(AD218&gt;=z4,w4,IF(AD218&gt;=z3,w3,IF(AD218&gt;=zEntry,w2,IF(AND(AD218&gt;=ExitZ,AY217&gt;0),w2,0)))))</f>
        <v>0</v>
      </c>
      <c r="AZ218" s="26" t="n">
        <f aca="false">IF(AE218="",0,IF(AE218&gt;=z4,w4,IF(AE218&gt;=z3,w3,IF(AE218&gt;=zEntry,w2,IF(AND(AE218&gt;=ExitZ,AZ217&gt;0),w2,0)))))</f>
        <v>0</v>
      </c>
      <c r="BA218" s="26" t="n">
        <f aca="false">IF(AF218="",0,IF(AF218&gt;=z4,w4,IF(AF218&gt;=z3,w3,IF(AF218&gt;=zEntry,w2,IF(AND(AF218&gt;=ExitZ,BA217&gt;0),w2,0)))))</f>
        <v>0</v>
      </c>
      <c r="BB218" s="26" t="n">
        <f aca="false">IF(AG218="",0,IF(AG218&gt;=z4,w4,IF(AG218&gt;=z3,w3,IF(AG218&gt;=zEntry,w2,IF(AND(AG218&gt;=ExitZ,BB217&gt;0),w2,0)))))</f>
        <v>0</v>
      </c>
      <c r="BC218" s="26" t="n">
        <f aca="false">IF(AH218="",0,IF(AH218&gt;=z4,w4,IF(AH218&gt;=z3,w3,IF(AH218&gt;=zEntry,w2,IF(AND(AH218&gt;=ExitZ,BC217&gt;0),w2,0)))))</f>
        <v>0</v>
      </c>
      <c r="BD218" s="26" t="n">
        <f aca="false">IF(AI218="",0,IF(AI218&gt;=z4,w4,IF(AI218&gt;=z3,w3,IF(AI218&gt;=zEntry,w2,IF(AND(AI218&gt;=ExitZ,BD217&gt;0),w2,0)))))</f>
        <v>0</v>
      </c>
      <c r="BE218" s="26" t="n">
        <f aca="false">IF(AJ218="",0,IF(AJ218&gt;=z4,w4,IF(AJ218&gt;=z3,w3,IF(AJ218&gt;=zEntry,w2,IF(AND(AJ218&gt;=ExitZ,BE217&gt;0),w2,0)))))</f>
        <v>0</v>
      </c>
      <c r="BF218" s="26" t="n">
        <f aca="false">IF(AK218="",0,IF(AK218&gt;=z4,w4,IF(AK218&gt;=z3,w3,IF(AK218&gt;=zEntry,w2,IF(AND(AK218&gt;=ExitZ,BF217&gt;0),w2,0)))))</f>
        <v>0</v>
      </c>
      <c r="BG218" s="26" t="n">
        <f aca="false">IF(AL218="",0,IF(AL218&gt;=z4,w4,IF(AL218&gt;=z3,w3,IF(AL218&gt;=zEntry,w2,IF(AND(AL218&gt;=ExitZ,BG217&gt;0),w2,0)))))</f>
        <v>0</v>
      </c>
      <c r="BH218" s="26" t="n">
        <f aca="false">IF(AM218="",0,IF(AM218&gt;=z4,w4,IF(AM218&gt;=z3,w3,IF(AM218&gt;=zEntry,w2,IF(AND(AM218&gt;=ExitZ,BH217&gt;0),w2,0)))))</f>
        <v>1</v>
      </c>
      <c r="BI218" s="26" t="n">
        <f aca="false">IF(AN218="",0,IF(AN218&gt;=z4,w4,IF(AN218&gt;=z3,w3,IF(AN218&gt;=zEntry,w2,IF(AND(AN218&gt;=ExitZ,BI217&gt;0),w2,0)))))</f>
        <v>0</v>
      </c>
      <c r="BJ218" s="26" t="n">
        <f aca="false">IF(AO218="",0,IF(AO218&gt;=z4,w4,IF(AO218&gt;=z3,w3,IF(AO218&gt;=zEntry,w2,IF(AND(AO218&gt;=ExitZ,BJ217&gt;0),w2,0)))))</f>
        <v>0</v>
      </c>
      <c r="BK218" s="26" t="n">
        <f aca="false">IF(AP218="",0,IF(AP218&gt;=z4,w4,IF(AP218&gt;=z3,w3,IF(AP218&gt;=zEntry,w2,IF(AND(AP218&gt;=ExitZ,BK217&gt;0),w2,0)))))</f>
        <v>0</v>
      </c>
      <c r="BL218" s="26" t="n">
        <f aca="false">IF(AQ218="",0,IF(AQ218&gt;=z4,w4,IF(AQ218&gt;=z3,w3,IF(AQ218&gt;=zEntry,w2,IF(AND(AQ218&gt;=ExitZ,BL217&gt;0),w2,0)))))</f>
        <v>0</v>
      </c>
      <c r="BM218" s="23" t="n">
        <f aca="false">IF(Rates_Data!AD217&gt;=Rates_Data!AE217,Rates_Data!AK218-Rates_Data!AL218,Rates_Data!AL218-Rates_Data!AK218)</f>
        <v>-0.006688</v>
      </c>
      <c r="BN218" s="23" t="n">
        <f aca="false">IF(Rates_Data!AD217&gt;=Rates_Data!AF217,Rates_Data!AK218-Rates_Data!AM218,Rates_Data!AM218-Rates_Data!AK218)</f>
        <v>0.002793</v>
      </c>
      <c r="BO218" s="23" t="n">
        <f aca="false">IF(Rates_Data!AD217&gt;=Rates_Data!AG217,Rates_Data!AK218-Rates_Data!AN218,Rates_Data!AN218-Rates_Data!AK218)</f>
        <v>0.00663099999999999</v>
      </c>
      <c r="BP218" s="23" t="n">
        <f aca="false">IF(Rates_Data!AD217&gt;=Rates_Data!AH217,Rates_Data!AK218-Rates_Data!AO218,Rates_Data!AO218-Rates_Data!AK218)</f>
        <v>0.008474</v>
      </c>
      <c r="BQ218" s="23" t="n">
        <f aca="false">IF(Rates_Data!AD217&gt;=Rates_Data!AI217,Rates_Data!AK218-Rates_Data!AP218,Rates_Data!AP218-Rates_Data!AK218)</f>
        <v>-0.007087</v>
      </c>
      <c r="BR218" s="23" t="n">
        <f aca="false">IF(Rates_Data!AD217&gt;=Rates_Data!AJ217,Rates_Data!AK218-Rates_Data!AQ218,Rates_Data!AQ218-Rates_Data!AK218)</f>
        <v>-0.004313</v>
      </c>
      <c r="BS218" s="23" t="n">
        <f aca="false">IF(Rates_Data!AE217&gt;=Rates_Data!AF217,Rates_Data!AL218-Rates_Data!AM218,Rates_Data!AM218-Rates_Data!AL218)</f>
        <v>0.00948100000000001</v>
      </c>
      <c r="BT218" s="23" t="n">
        <f aca="false">IF(Rates_Data!AE217&gt;=Rates_Data!AG217,Rates_Data!AL218-Rates_Data!AN218,Rates_Data!AN218-Rates_Data!AL218)</f>
        <v>-5.70000000000067E-005</v>
      </c>
      <c r="BU218" s="23" t="n">
        <f aca="false">IF(Rates_Data!AE217&gt;=Rates_Data!AH217,Rates_Data!AL218-Rates_Data!AO218,Rates_Data!AO218-Rates_Data!AL218)</f>
        <v>0.015162</v>
      </c>
      <c r="BV218" s="23" t="n">
        <f aca="false">IF(Rates_Data!AE217&gt;=Rates_Data!AI217,Rates_Data!AL218-Rates_Data!AP218,Rates_Data!AP218-Rates_Data!AL218)</f>
        <v>-0.000398999999999998</v>
      </c>
      <c r="BW218" s="23" t="n">
        <f aca="false">IF(Rates_Data!AE217&gt;=Rates_Data!AJ217,Rates_Data!AL218-Rates_Data!AQ218,Rates_Data!AQ218-Rates_Data!AL218)</f>
        <v>0.002375</v>
      </c>
      <c r="BX218" s="23" t="n">
        <f aca="false">IF(Rates_Data!AF217&gt;=Rates_Data!AG217,Rates_Data!AM218-Rates_Data!AN218,Rates_Data!AN218-Rates_Data!AM218)</f>
        <v>0.009424</v>
      </c>
      <c r="BY218" s="23" t="n">
        <f aca="false">IF(Rates_Data!AF217&gt;=Rates_Data!AH217,Rates_Data!AM218-Rates_Data!AO218,Rates_Data!AO218-Rates_Data!AM218)</f>
        <v>0.005681</v>
      </c>
      <c r="BZ218" s="23" t="n">
        <f aca="false">IF(Rates_Data!AF217&gt;=Rates_Data!AI217,Rates_Data!AM218-Rates_Data!AP218,Rates_Data!AP218-Rates_Data!AM218)</f>
        <v>-0.00988</v>
      </c>
      <c r="CA218" s="23" t="n">
        <f aca="false">IF(Rates_Data!AF217&gt;=Rates_Data!AJ217,Rates_Data!AM218-Rates_Data!AQ218,Rates_Data!AQ218-Rates_Data!AM218)</f>
        <v>0.007106</v>
      </c>
      <c r="CB218" s="23" t="n">
        <f aca="false">IF(Rates_Data!AG217&gt;=Rates_Data!AH217,Rates_Data!AN218-Rates_Data!AO218,Rates_Data!AO218-Rates_Data!AN218)</f>
        <v>0.015105</v>
      </c>
      <c r="CC218" s="23" t="n">
        <f aca="false">IF(Rates_Data!AG217&gt;=Rates_Data!AI217,Rates_Data!AN218-Rates_Data!AP218,Rates_Data!AP218-Rates_Data!AN218)</f>
        <v>-0.000456000000000005</v>
      </c>
      <c r="CD218" s="23" t="n">
        <f aca="false">IF(Rates_Data!AG217&gt;=Rates_Data!AJ217,Rates_Data!AN218-Rates_Data!AQ218,Rates_Data!AQ218-Rates_Data!AN218)</f>
        <v>0.002318</v>
      </c>
      <c r="CE218" s="23" t="n">
        <f aca="false">IF(Rates_Data!AH217&gt;=Rates_Data!AI217,Rates_Data!AO218-Rates_Data!AP218,Rates_Data!AP218-Rates_Data!AO218)</f>
        <v>-0.015561</v>
      </c>
      <c r="CF218" s="23" t="n">
        <f aca="false">IF(Rates_Data!AH217&gt;=Rates_Data!AJ217,Rates_Data!AO218-Rates_Data!AQ218,Rates_Data!AQ218-Rates_Data!AO218)</f>
        <v>0.012787</v>
      </c>
      <c r="CG218" s="23" t="n">
        <f aca="false">IF(Rates_Data!AI217&gt;=Rates_Data!AJ217,Rates_Data!AP218-Rates_Data!AQ218,Rates_Data!AQ218-Rates_Data!AP218)</f>
        <v>-0.002774</v>
      </c>
      <c r="CH218" s="27" t="n">
        <f aca="false">IF(ROW()&lt;4+VolLB,"",STDEV(INDEX($BM:$BM,ROW()-VolLB+1):INDEX($BM:$BM,ROW()))*SQRT(12))</f>
        <v>0.0226671355242825</v>
      </c>
      <c r="CI218" s="27" t="n">
        <f aca="false">IF(ROW()&lt;4+VolLB,"",STDEV(INDEX($BN:$BN,ROW()-VolLB+1):INDEX($BN:$BN,ROW()))*SQRT(12))</f>
        <v>0.0209690095494688</v>
      </c>
      <c r="CJ218" s="27" t="n">
        <f aca="false">IF(ROW()&lt;4+VolLB,"",STDEV(INDEX($BO:$BO,ROW()-VolLB+1):INDEX($BO:$BO,ROW()))*SQRT(12))</f>
        <v>0.0189062703521496</v>
      </c>
      <c r="CK218" s="27" t="n">
        <f aca="false">IF(ROW()&lt;4+VolLB,"",STDEV(INDEX($BP:$BP,ROW()-VolLB+1):INDEX($BP:$BP,ROW()))*SQRT(12))</f>
        <v>0.0164044135974496</v>
      </c>
      <c r="CL218" s="27" t="n">
        <f aca="false">IF(ROW()&lt;4+VolLB,"",STDEV(INDEX($BQ:$BQ,ROW()-VolLB+1):INDEX($BQ:$BQ,ROW()))*SQRT(12))</f>
        <v>0.0241795374415168</v>
      </c>
      <c r="CM218" s="27" t="n">
        <f aca="false">IF(ROW()&lt;4+VolLB,"",STDEV(INDEX($BR:$BR,ROW()-VolLB+1):INDEX($BR:$BR,ROW()))*SQRT(12))</f>
        <v>0.016951097309333</v>
      </c>
      <c r="CN218" s="27" t="n">
        <f aca="false">IF(ROW()&lt;4+VolLB,"",STDEV(INDEX($BS:$BS,ROW()-VolLB+1):INDEX($BS:$BS,ROW()))*SQRT(12))</f>
        <v>0.0222426469844798</v>
      </c>
      <c r="CO218" s="27" t="n">
        <f aca="false">IF(ROW()&lt;4+VolLB,"",STDEV(INDEX($BT:$BT,ROW()-VolLB+1):INDEX($BT:$BT,ROW()))*SQRT(12))</f>
        <v>0.0223372545049531</v>
      </c>
      <c r="CP218" s="27" t="n">
        <f aca="false">IF(ROW()&lt;4+VolLB,"",STDEV(INDEX($BU:$BU,ROW()-VolLB+1):INDEX($BU:$BU,ROW()))*SQRT(12))</f>
        <v>0.0245227923095463</v>
      </c>
      <c r="CQ218" s="27" t="n">
        <f aca="false">IF(ROW()&lt;4+VolLB,"",STDEV(INDEX($BV:$BV,ROW()-VolLB+1):INDEX($BV:$BV,ROW()))*SQRT(12))</f>
        <v>0.0211862906461433</v>
      </c>
      <c r="CR218" s="27" t="n">
        <f aca="false">IF(ROW()&lt;4+VolLB,"",STDEV(INDEX($BW:$BW,ROW()-VolLB+1):INDEX($BW:$BW,ROW()))*SQRT(12))</f>
        <v>0.0200931193138822</v>
      </c>
      <c r="CS218" s="27" t="n">
        <f aca="false">IF(ROW()&lt;4+VolLB,"",STDEV(INDEX($BX:$BX,ROW()-VolLB+1):INDEX($BX:$BX,ROW()))*SQRT(12))</f>
        <v>0.0189327628975101</v>
      </c>
      <c r="CT218" s="27" t="n">
        <f aca="false">IF(ROW()&lt;4+VolLB,"",STDEV(INDEX($BY:$BY,ROW()-VolLB+1):INDEX($BY:$BY,ROW()))*SQRT(12))</f>
        <v>0.0209189173304019</v>
      </c>
      <c r="CU218" s="27" t="n">
        <f aca="false">IF(ROW()&lt;4+VolLB,"",STDEV(INDEX($BZ:$BZ,ROW()-VolLB+1):INDEX($BZ:$BZ,ROW()))*SQRT(12))</f>
        <v>0.0211447330150132</v>
      </c>
      <c r="CV218" s="27" t="n">
        <f aca="false">IF(ROW()&lt;4+VolLB,"",STDEV(INDEX($CA:$CA,ROW()-VolLB+1):INDEX($CA:$CA,ROW()))*SQRT(12))</f>
        <v>0.0218740310294237</v>
      </c>
      <c r="CW218" s="27" t="n">
        <f aca="false">IF(ROW()&lt;4+VolLB,"",STDEV(INDEX($CB:$CB,ROW()-VolLB+1):INDEX($CB:$CB,ROW()))*SQRT(12))</f>
        <v>0.0193375242880384</v>
      </c>
      <c r="CX218" s="27" t="n">
        <f aca="false">IF(ROW()&lt;4+VolLB,"",STDEV(INDEX($CC:$CC,ROW()-VolLB+1):INDEX($CC:$CC,ROW()))*SQRT(12))</f>
        <v>0.0231460583703946</v>
      </c>
      <c r="CY218" s="27" t="n">
        <f aca="false">IF(ROW()&lt;4+VolLB,"",STDEV(INDEX($CD:$CD,ROW()-VolLB+1):INDEX($CD:$CD,ROW()))*SQRT(12))</f>
        <v>0.0210085189312744</v>
      </c>
      <c r="CZ218" s="27" t="n">
        <f aca="false">IF(ROW()&lt;4+VolLB,"",STDEV(INDEX($CE:$CE,ROW()-VolLB+1):INDEX($CE:$CE,ROW()))*SQRT(12))</f>
        <v>0.0251382130902622</v>
      </c>
      <c r="DA218" s="27" t="n">
        <f aca="false">IF(ROW()&lt;4+VolLB,"",STDEV(INDEX($CF:$CF,ROW()-VolLB+1):INDEX($CF:$CF,ROW()))*SQRT(12))</f>
        <v>0.0216830940376972</v>
      </c>
      <c r="DB218" s="27" t="n">
        <f aca="false">IF(ROW()&lt;4+VolLB,"",STDEV(INDEX($CG:$CG,ROW()-VolLB+1):INDEX($CG:$CG,ROW()))*SQRT(12))</f>
        <v>0.0232490027132758</v>
      </c>
      <c r="DC218" s="26" t="n">
        <f aca="false">IF(OR(AR218=0,CH218="",CH218=0),0,AR218*MIN(MaxScal,TgtVol/CH218))</f>
        <v>0</v>
      </c>
      <c r="DD218" s="26" t="n">
        <f aca="false">IF(OR(AS218=0,CI218="",CI218=0),0,AS218*MIN(MaxScal,TgtVol/CI218))</f>
        <v>0</v>
      </c>
      <c r="DE218" s="26" t="n">
        <f aca="false">IF(OR(AT218=0,CJ218="",CJ218=0),0,AT218*MIN(MaxScal,TgtVol/CJ218))</f>
        <v>0</v>
      </c>
      <c r="DF218" s="26" t="n">
        <f aca="false">IF(OR(AU218=0,CK218="",CK218=0),0,AU218*MIN(MaxScal,TgtVol/CK218))</f>
        <v>0</v>
      </c>
      <c r="DG218" s="26" t="n">
        <f aca="false">IF(OR(AV218=0,CL218="",CL218=0),0,AV218*MIN(MaxScal,TgtVol/CL218))</f>
        <v>0.827145682516636</v>
      </c>
      <c r="DH218" s="26" t="n">
        <f aca="false">IF(OR(AW218=0,CM218="",CM218=0),0,AW218*MIN(MaxScal,TgtVol/CM218))</f>
        <v>0</v>
      </c>
      <c r="DI218" s="26" t="n">
        <f aca="false">IF(OR(AX218=0,CN218="",CN218=0),0,AX218*MIN(MaxScal,TgtVol/CN218))</f>
        <v>0</v>
      </c>
      <c r="DJ218" s="26" t="n">
        <f aca="false">IF(OR(AY218=0,CO218="",CO218=0),0,AY218*MIN(MaxScal,TgtVol/CO218))</f>
        <v>0</v>
      </c>
      <c r="DK218" s="26" t="n">
        <f aca="false">IF(OR(AZ218=0,CP218="",CP218=0),0,AZ218*MIN(MaxScal,TgtVol/CP218))</f>
        <v>0</v>
      </c>
      <c r="DL218" s="26" t="n">
        <f aca="false">IF(OR(BA218=0,CQ218="",CQ218=0),0,BA218*MIN(MaxScal,TgtVol/CQ218))</f>
        <v>0</v>
      </c>
      <c r="DM218" s="26" t="n">
        <f aca="false">IF(OR(BB218=0,CR218="",CR218=0),0,BB218*MIN(MaxScal,TgtVol/CR218))</f>
        <v>0</v>
      </c>
      <c r="DN218" s="26" t="n">
        <f aca="false">IF(OR(BC218=0,CS218="",CS218=0),0,BC218*MIN(MaxScal,TgtVol/CS218))</f>
        <v>0</v>
      </c>
      <c r="DO218" s="26" t="n">
        <f aca="false">IF(OR(BD218=0,CT218="",CT218=0),0,BD218*MIN(MaxScal,TgtVol/CT218))</f>
        <v>0</v>
      </c>
      <c r="DP218" s="26" t="n">
        <f aca="false">IF(OR(BE218=0,CU218="",CU218=0),0,BE218*MIN(MaxScal,TgtVol/CU218))</f>
        <v>0</v>
      </c>
      <c r="DQ218" s="26" t="n">
        <f aca="false">IF(OR(BF218=0,CV218="",CV218=0),0,BF218*MIN(MaxScal,TgtVol/CV218))</f>
        <v>0</v>
      </c>
      <c r="DR218" s="26" t="n">
        <f aca="false">IF(OR(BG218=0,CW218="",CW218=0),0,BG218*MIN(MaxScal,TgtVol/CW218))</f>
        <v>0</v>
      </c>
      <c r="DS218" s="26" t="n">
        <f aca="false">IF(OR(BH218=0,CX218="",CX218=0),0,BH218*MIN(MaxScal,TgtVol/CX218))</f>
        <v>0.864078007579095</v>
      </c>
      <c r="DT218" s="26" t="n">
        <f aca="false">IF(OR(BI218=0,CY218="",CY218=0),0,BI218*MIN(MaxScal,TgtVol/CY218))</f>
        <v>0</v>
      </c>
      <c r="DU218" s="26" t="n">
        <f aca="false">IF(OR(BJ218=0,CZ218="",CZ218=0),0,BJ218*MIN(MaxScal,TgtVol/CZ218))</f>
        <v>0</v>
      </c>
      <c r="DV218" s="26" t="n">
        <f aca="false">IF(OR(BK218=0,DA218="",DA218=0),0,BK218*MIN(MaxScal,TgtVol/DA218))</f>
        <v>0</v>
      </c>
      <c r="DW218" s="26" t="n">
        <f aca="false">IF(OR(BL218=0,DB218="",DB218=0),0,BL218*MIN(MaxScal,TgtVol/DB218))</f>
        <v>0</v>
      </c>
      <c r="DX218" s="28" t="n">
        <f aca="false">IFERROR(DC217*BM218,"")</f>
        <v>-0</v>
      </c>
      <c r="DY218" s="28" t="n">
        <f aca="false">IFERROR(DD217*BN218,"")</f>
        <v>0</v>
      </c>
      <c r="DZ218" s="28" t="n">
        <f aca="false">IFERROR(DE217*BO218,"")</f>
        <v>0</v>
      </c>
      <c r="EA218" s="28" t="n">
        <f aca="false">IFERROR(DF217*BP218,"")</f>
        <v>0</v>
      </c>
      <c r="EB218" s="28" t="n">
        <f aca="false">IFERROR(DG217*BQ218,"")</f>
        <v>-0.00595251380308128</v>
      </c>
      <c r="EC218" s="28" t="n">
        <f aca="false">IFERROR(DH217*BR218,"")</f>
        <v>-0</v>
      </c>
      <c r="ED218" s="28" t="n">
        <f aca="false">IFERROR(DI217*BS218,"")</f>
        <v>0</v>
      </c>
      <c r="EE218" s="28" t="n">
        <f aca="false">IFERROR(DJ217*BT218,"")</f>
        <v>-0</v>
      </c>
      <c r="EF218" s="28" t="n">
        <f aca="false">IFERROR(DK217*BU218,"")</f>
        <v>0</v>
      </c>
      <c r="EG218" s="28" t="n">
        <f aca="false">IFERROR(DL217*BV218,"")</f>
        <v>-0</v>
      </c>
      <c r="EH218" s="28" t="n">
        <f aca="false">IFERROR(DM217*BW218,"")</f>
        <v>0</v>
      </c>
      <c r="EI218" s="28" t="n">
        <f aca="false">IFERROR(DN217*BX218,"")</f>
        <v>0</v>
      </c>
      <c r="EJ218" s="28" t="n">
        <f aca="false">IFERROR(DO217*BY218,"")</f>
        <v>0</v>
      </c>
      <c r="EK218" s="28" t="n">
        <f aca="false">IFERROR(DP217*BZ218,"")</f>
        <v>-0</v>
      </c>
      <c r="EL218" s="28" t="n">
        <f aca="false">IFERROR(DQ217*CA218,"")</f>
        <v>0</v>
      </c>
      <c r="EM218" s="28" t="n">
        <f aca="false">IFERROR(DR217*CB218,"")</f>
        <v>0</v>
      </c>
      <c r="EN218" s="28" t="n">
        <f aca="false">IFERROR(DS217*CC218,"")</f>
        <v>-0.0003928011269778</v>
      </c>
      <c r="EO218" s="28" t="n">
        <f aca="false">IFERROR(DT217*CD218,"")</f>
        <v>0</v>
      </c>
      <c r="EP218" s="28" t="n">
        <f aca="false">IFERROR(DU217*CE218,"")</f>
        <v>-0</v>
      </c>
      <c r="EQ218" s="28" t="n">
        <f aca="false">IFERROR(DV217*CF218,"")</f>
        <v>0</v>
      </c>
      <c r="ER218" s="28" t="n">
        <f aca="false">IFERROR(DW217*CG218,"")</f>
        <v>-0</v>
      </c>
      <c r="ES218" s="28" t="n">
        <f aca="false">IF(ROW()=4,"",SUM(DX218:ER218))</f>
        <v>-0.00634531493005909</v>
      </c>
      <c r="ET218" s="29" t="n">
        <f aca="false">COUNTIF(AR218:BL218,"&gt;0")</f>
        <v>2</v>
      </c>
    </row>
    <row r="219" customFormat="false" ht="15" hidden="false" customHeight="false" outlineLevel="0" collapsed="false">
      <c r="A219" s="19" t="n">
        <v>44561</v>
      </c>
      <c r="B219" s="23" t="n">
        <f aca="false">ABS(Rates_Data!AD219-Rates_Data!AE219)</f>
        <v>0.951717592592593</v>
      </c>
      <c r="C219" s="23" t="n">
        <f aca="false">ABS(Rates_Data!AD219-Rates_Data!AF219)</f>
        <v>0.696236111111111</v>
      </c>
      <c r="D219" s="23" t="n">
        <f aca="false">ABS(Rates_Data!AD219-Rates_Data!AG219)</f>
        <v>0.00633333333333308</v>
      </c>
      <c r="E219" s="23" t="n">
        <f aca="false">ABS(Rates_Data!AD219-Rates_Data!AH219)</f>
        <v>0.713745370370371</v>
      </c>
      <c r="F219" s="23" t="n">
        <f aca="false">ABS(Rates_Data!AD219-Rates_Data!AI219)</f>
        <v>1.33158796296296</v>
      </c>
      <c r="G219" s="23" t="n">
        <f aca="false">ABS(Rates_Data!AD219-Rates_Data!AJ219)</f>
        <v>0.363328703703704</v>
      </c>
      <c r="H219" s="23" t="n">
        <f aca="false">ABS(Rates_Data!AE219-Rates_Data!AF219)</f>
        <v>0.255481481481482</v>
      </c>
      <c r="I219" s="23" t="n">
        <f aca="false">ABS(Rates_Data!AE219-Rates_Data!AG219)</f>
        <v>0.958050925925926</v>
      </c>
      <c r="J219" s="23" t="n">
        <f aca="false">ABS(Rates_Data!AE219-Rates_Data!AH219)</f>
        <v>0.237972222222222</v>
      </c>
      <c r="K219" s="23" t="n">
        <f aca="false">ABS(Rates_Data!AE219-Rates_Data!AI219)</f>
        <v>0.37987037037037</v>
      </c>
      <c r="L219" s="23" t="n">
        <f aca="false">ABS(Rates_Data!AE219-Rates_Data!AJ219)</f>
        <v>0.588388888888889</v>
      </c>
      <c r="M219" s="23" t="n">
        <f aca="false">ABS(Rates_Data!AF219-Rates_Data!AG219)</f>
        <v>0.702569444444444</v>
      </c>
      <c r="N219" s="23" t="n">
        <f aca="false">ABS(Rates_Data!AF219-Rates_Data!AH219)</f>
        <v>0.0175092592592595</v>
      </c>
      <c r="O219" s="23" t="n">
        <f aca="false">ABS(Rates_Data!AF219-Rates_Data!AI219)</f>
        <v>0.635351851851852</v>
      </c>
      <c r="P219" s="23" t="n">
        <f aca="false">ABS(Rates_Data!AF219-Rates_Data!AJ219)</f>
        <v>0.332907407407408</v>
      </c>
      <c r="Q219" s="23" t="n">
        <f aca="false">ABS(Rates_Data!AG219-Rates_Data!AH219)</f>
        <v>0.720078703703704</v>
      </c>
      <c r="R219" s="23" t="n">
        <f aca="false">ABS(Rates_Data!AG219-Rates_Data!AI219)</f>
        <v>1.3379212962963</v>
      </c>
      <c r="S219" s="23" t="n">
        <f aca="false">ABS(Rates_Data!AG219-Rates_Data!AJ219)</f>
        <v>0.369662037037037</v>
      </c>
      <c r="T219" s="23" t="n">
        <f aca="false">ABS(Rates_Data!AH219-Rates_Data!AI219)</f>
        <v>0.617842592592592</v>
      </c>
      <c r="U219" s="23" t="n">
        <f aca="false">ABS(Rates_Data!AH219-Rates_Data!AJ219)</f>
        <v>0.350416666666667</v>
      </c>
      <c r="V219" s="23" t="n">
        <f aca="false">ABS(Rates_Data!AI219-Rates_Data!AJ219)</f>
        <v>0.96825925925926</v>
      </c>
      <c r="W219" s="26" t="n">
        <f aca="false">IF(ROW()&lt;4+MinObs-1,"",IFERROR((B219-AVERAGE(B$4:B219))/STDEV(B$4:B219),""))</f>
        <v>1.84705116764414</v>
      </c>
      <c r="X219" s="26" t="n">
        <f aca="false">IF(ROW()&lt;4+MinObs-1,"",IFERROR((C219-AVERAGE(C$4:C219))/STDEV(C$4:C219),""))</f>
        <v>0.745155623693012</v>
      </c>
      <c r="Y219" s="26" t="n">
        <f aca="false">IF(ROW()&lt;4+MinObs-1,"",IFERROR((D219-AVERAGE(D$4:D219))/STDEV(D$4:D219),""))</f>
        <v>-1.07866830962383</v>
      </c>
      <c r="Z219" s="26" t="n">
        <f aca="false">IF(ROW()&lt;4+MinObs-1,"",IFERROR((E219-AVERAGE(E$4:E219))/STDEV(E$4:E219),""))</f>
        <v>0.100712762048498</v>
      </c>
      <c r="AA219" s="26" t="n">
        <f aca="false">IF(ROW()&lt;4+MinObs-1,"",IFERROR((F219-AVERAGE(F$4:F219))/STDEV(F$4:F219),""))</f>
        <v>1.73316660942239</v>
      </c>
      <c r="AB219" s="26" t="n">
        <f aca="false">IF(ROW()&lt;4+MinObs-1,"",IFERROR((G219-AVERAGE(G$4:G219))/STDEV(G$4:G219),""))</f>
        <v>-0.289382832574522</v>
      </c>
      <c r="AC219" s="26" t="n">
        <f aca="false">IF(ROW()&lt;4+MinObs-1,"",IFERROR((H219-AVERAGE(H$4:H219))/STDEV(H$4:H219),""))</f>
        <v>-0.439093442368703</v>
      </c>
      <c r="AD219" s="26" t="n">
        <f aca="false">IF(ROW()&lt;4+MinObs-1,"",IFERROR((I219-AVERAGE(I$4:I219))/STDEV(I$4:I219),""))</f>
        <v>1.35474761143194</v>
      </c>
      <c r="AE219" s="26" t="n">
        <f aca="false">IF(ROW()&lt;4+MinObs-1,"",IFERROR((J219-AVERAGE(J$4:J219))/STDEV(J$4:J219),""))</f>
        <v>-0.851182843174389</v>
      </c>
      <c r="AF219" s="26" t="n">
        <f aca="false">IF(ROW()&lt;4+MinObs-1,"",IFERROR((K219-AVERAGE(K$4:K219))/STDEV(K$4:K219),""))</f>
        <v>-0.229523582862176</v>
      </c>
      <c r="AG219" s="26" t="n">
        <f aca="false">IF(ROW()&lt;4+MinObs-1,"",IFERROR((L219-AVERAGE(L$4:L219))/STDEV(L$4:L219),""))</f>
        <v>0.0812432075436047</v>
      </c>
      <c r="AH219" s="26" t="n">
        <f aca="false">IF(ROW()&lt;4+MinObs-1,"",IFERROR((M219-AVERAGE(M$4:M219))/STDEV(M$4:M219),""))</f>
        <v>0.640832760857372</v>
      </c>
      <c r="AI219" s="26" t="n">
        <f aca="false">IF(ROW()&lt;4+MinObs-1,"",IFERROR((N219-AVERAGE(N$4:N219))/STDEV(N$4:N219),""))</f>
        <v>-1.26685387722227</v>
      </c>
      <c r="AJ219" s="26" t="n">
        <f aca="false">IF(ROW()&lt;4+MinObs-1,"",IFERROR((O219-AVERAGE(O$4:O219))/STDEV(O$4:O219),""))</f>
        <v>0.424214591189175</v>
      </c>
      <c r="AK219" s="26" t="n">
        <f aca="false">IF(ROW()&lt;4+MinObs-1,"",IFERROR((P219-AVERAGE(P$4:P219))/STDEV(P$4:P219),""))</f>
        <v>-0.52232301410141</v>
      </c>
      <c r="AL219" s="26" t="n">
        <f aca="false">IF(ROW()&lt;4+MinObs-1,"",IFERROR((Q219-AVERAGE(Q$4:Q219))/STDEV(Q$4:Q219),""))</f>
        <v>0.6569568899444</v>
      </c>
      <c r="AM219" s="26" t="n">
        <f aca="false">IF(ROW()&lt;4+MinObs-1,"",IFERROR((R219-AVERAGE(R$4:R219))/STDEV(R$4:R219),""))</f>
        <v>1.77814159997096</v>
      </c>
      <c r="AN219" s="26" t="n">
        <f aca="false">IF(ROW()&lt;4+MinObs-1,"",IFERROR((S219-AVERAGE(S$4:S219))/STDEV(S$4:S219),""))</f>
        <v>-0.774756566494111</v>
      </c>
      <c r="AO219" s="26" t="n">
        <f aca="false">IF(ROW()&lt;4+MinObs-1,"",IFERROR((T219-AVERAGE(T$4:T219))/STDEV(T$4:T219),""))</f>
        <v>0.0207024321413864</v>
      </c>
      <c r="AP219" s="26" t="n">
        <f aca="false">IF(ROW()&lt;4+MinObs-1,"",IFERROR((U219-AVERAGE(U$4:U219))/STDEV(U$4:U219),""))</f>
        <v>-0.985080882035834</v>
      </c>
      <c r="AQ219" s="26" t="n">
        <f aca="false">IF(ROW()&lt;4+MinObs-1,"",IFERROR((V219-AVERAGE(V$4:V219))/STDEV(V$4:V219),""))</f>
        <v>0.601002117567861</v>
      </c>
      <c r="AR219" s="26" t="n">
        <f aca="false">IF(W219="",0,IF(W219&gt;=z4,w4,IF(W219&gt;=z3,w3,IF(W219&gt;=zEntry,w2,IF(AND(W219&gt;=ExitZ,AR218&gt;0),w2,0)))))</f>
        <v>0</v>
      </c>
      <c r="AS219" s="26" t="n">
        <f aca="false">IF(X219="",0,IF(X219&gt;=z4,w4,IF(X219&gt;=z3,w3,IF(X219&gt;=zEntry,w2,IF(AND(X219&gt;=ExitZ,AS218&gt;0),w2,0)))))</f>
        <v>0</v>
      </c>
      <c r="AT219" s="26" t="n">
        <f aca="false">IF(Y219="",0,IF(Y219&gt;=z4,w4,IF(Y219&gt;=z3,w3,IF(Y219&gt;=zEntry,w2,IF(AND(Y219&gt;=ExitZ,AT218&gt;0),w2,0)))))</f>
        <v>0</v>
      </c>
      <c r="AU219" s="26" t="n">
        <f aca="false">IF(Z219="",0,IF(Z219&gt;=z4,w4,IF(Z219&gt;=z3,w3,IF(Z219&gt;=zEntry,w2,IF(AND(Z219&gt;=ExitZ,AU218&gt;0),w2,0)))))</f>
        <v>0</v>
      </c>
      <c r="AV219" s="26" t="n">
        <f aca="false">IF(AA219="",0,IF(AA219&gt;=z4,w4,IF(AA219&gt;=z3,w3,IF(AA219&gt;=zEntry,w2,IF(AND(AA219&gt;=ExitZ,AV218&gt;0),w2,0)))))</f>
        <v>0</v>
      </c>
      <c r="AW219" s="26" t="n">
        <f aca="false">IF(AB219="",0,IF(AB219&gt;=z4,w4,IF(AB219&gt;=z3,w3,IF(AB219&gt;=zEntry,w2,IF(AND(AB219&gt;=ExitZ,AW218&gt;0),w2,0)))))</f>
        <v>0</v>
      </c>
      <c r="AX219" s="26" t="n">
        <f aca="false">IF(AC219="",0,IF(AC219&gt;=z4,w4,IF(AC219&gt;=z3,w3,IF(AC219&gt;=zEntry,w2,IF(AND(AC219&gt;=ExitZ,AX218&gt;0),w2,0)))))</f>
        <v>0</v>
      </c>
      <c r="AY219" s="26" t="n">
        <f aca="false">IF(AD219="",0,IF(AD219&gt;=z4,w4,IF(AD219&gt;=z3,w3,IF(AD219&gt;=zEntry,w2,IF(AND(AD219&gt;=ExitZ,AY218&gt;0),w2,0)))))</f>
        <v>0</v>
      </c>
      <c r="AZ219" s="26" t="n">
        <f aca="false">IF(AE219="",0,IF(AE219&gt;=z4,w4,IF(AE219&gt;=z3,w3,IF(AE219&gt;=zEntry,w2,IF(AND(AE219&gt;=ExitZ,AZ218&gt;0),w2,0)))))</f>
        <v>0</v>
      </c>
      <c r="BA219" s="26" t="n">
        <f aca="false">IF(AF219="",0,IF(AF219&gt;=z4,w4,IF(AF219&gt;=z3,w3,IF(AF219&gt;=zEntry,w2,IF(AND(AF219&gt;=ExitZ,BA218&gt;0),w2,0)))))</f>
        <v>0</v>
      </c>
      <c r="BB219" s="26" t="n">
        <f aca="false">IF(AG219="",0,IF(AG219&gt;=z4,w4,IF(AG219&gt;=z3,w3,IF(AG219&gt;=zEntry,w2,IF(AND(AG219&gt;=ExitZ,BB218&gt;0),w2,0)))))</f>
        <v>0</v>
      </c>
      <c r="BC219" s="26" t="n">
        <f aca="false">IF(AH219="",0,IF(AH219&gt;=z4,w4,IF(AH219&gt;=z3,w3,IF(AH219&gt;=zEntry,w2,IF(AND(AH219&gt;=ExitZ,BC218&gt;0),w2,0)))))</f>
        <v>0</v>
      </c>
      <c r="BD219" s="26" t="n">
        <f aca="false">IF(AI219="",0,IF(AI219&gt;=z4,w4,IF(AI219&gt;=z3,w3,IF(AI219&gt;=zEntry,w2,IF(AND(AI219&gt;=ExitZ,BD218&gt;0),w2,0)))))</f>
        <v>0</v>
      </c>
      <c r="BE219" s="26" t="n">
        <f aca="false">IF(AJ219="",0,IF(AJ219&gt;=z4,w4,IF(AJ219&gt;=z3,w3,IF(AJ219&gt;=zEntry,w2,IF(AND(AJ219&gt;=ExitZ,BE218&gt;0),w2,0)))))</f>
        <v>0</v>
      </c>
      <c r="BF219" s="26" t="n">
        <f aca="false">IF(AK219="",0,IF(AK219&gt;=z4,w4,IF(AK219&gt;=z3,w3,IF(AK219&gt;=zEntry,w2,IF(AND(AK219&gt;=ExitZ,BF218&gt;0),w2,0)))))</f>
        <v>0</v>
      </c>
      <c r="BG219" s="26" t="n">
        <f aca="false">IF(AL219="",0,IF(AL219&gt;=z4,w4,IF(AL219&gt;=z3,w3,IF(AL219&gt;=zEntry,w2,IF(AND(AL219&gt;=ExitZ,BG218&gt;0),w2,0)))))</f>
        <v>0</v>
      </c>
      <c r="BH219" s="26" t="n">
        <f aca="false">IF(AM219="",0,IF(AM219&gt;=z4,w4,IF(AM219&gt;=z3,w3,IF(AM219&gt;=zEntry,w2,IF(AND(AM219&gt;=ExitZ,BH218&gt;0),w2,0)))))</f>
        <v>0</v>
      </c>
      <c r="BI219" s="26" t="n">
        <f aca="false">IF(AN219="",0,IF(AN219&gt;=z4,w4,IF(AN219&gt;=z3,w3,IF(AN219&gt;=zEntry,w2,IF(AND(AN219&gt;=ExitZ,BI218&gt;0),w2,0)))))</f>
        <v>0</v>
      </c>
      <c r="BJ219" s="26" t="n">
        <f aca="false">IF(AO219="",0,IF(AO219&gt;=z4,w4,IF(AO219&gt;=z3,w3,IF(AO219&gt;=zEntry,w2,IF(AND(AO219&gt;=ExitZ,BJ218&gt;0),w2,0)))))</f>
        <v>0</v>
      </c>
      <c r="BK219" s="26" t="n">
        <f aca="false">IF(AP219="",0,IF(AP219&gt;=z4,w4,IF(AP219&gt;=z3,w3,IF(AP219&gt;=zEntry,w2,IF(AND(AP219&gt;=ExitZ,BK218&gt;0),w2,0)))))</f>
        <v>0</v>
      </c>
      <c r="BL219" s="26" t="n">
        <f aca="false">IF(AQ219="",0,IF(AQ219&gt;=z4,w4,IF(AQ219&gt;=z3,w3,IF(AQ219&gt;=zEntry,w2,IF(AND(AQ219&gt;=ExitZ,BL218&gt;0),w2,0)))))</f>
        <v>0</v>
      </c>
      <c r="BM219" s="23" t="n">
        <f aca="false">IF(Rates_Data!AD218&gt;=Rates_Data!AE218,Rates_Data!AK219-Rates_Data!AL219,Rates_Data!AL219-Rates_Data!AK219)</f>
        <v>-0.014193</v>
      </c>
      <c r="BN219" s="23" t="n">
        <f aca="false">IF(Rates_Data!AD218&gt;=Rates_Data!AF218,Rates_Data!AK219-Rates_Data!AM219,Rates_Data!AM219-Rates_Data!AK219)</f>
        <v>-0.00361</v>
      </c>
      <c r="BO219" s="23" t="n">
        <f aca="false">IF(Rates_Data!AD218&gt;=Rates_Data!AG218,Rates_Data!AK219-Rates_Data!AN219,Rates_Data!AN219-Rates_Data!AK219)</f>
        <v>0.001805</v>
      </c>
      <c r="BP219" s="23" t="n">
        <f aca="false">IF(Rates_Data!AD218&gt;=Rates_Data!AH218,Rates_Data!AK219-Rates_Data!AO219,Rates_Data!AO219-Rates_Data!AK219)</f>
        <v>-0.00684000000000001</v>
      </c>
      <c r="BQ219" s="23" t="n">
        <f aca="false">IF(Rates_Data!AD218&gt;=Rates_Data!AI218,Rates_Data!AK219-Rates_Data!AP219,Rates_Data!AP219-Rates_Data!AK219)</f>
        <v>0.001273</v>
      </c>
      <c r="BR219" s="23" t="n">
        <f aca="false">IF(Rates_Data!AD218&gt;=Rates_Data!AJ218,Rates_Data!AK219-Rates_Data!AQ219,Rates_Data!AQ219-Rates_Data!AK219)</f>
        <v>-0.002641</v>
      </c>
      <c r="BS219" s="23" t="n">
        <f aca="false">IF(Rates_Data!AE218&gt;=Rates_Data!AF218,Rates_Data!AL219-Rates_Data!AM219,Rates_Data!AM219-Rates_Data!AL219)</f>
        <v>0.010583</v>
      </c>
      <c r="BT219" s="23" t="n">
        <f aca="false">IF(Rates_Data!AE218&gt;=Rates_Data!AG218,Rates_Data!AL219-Rates_Data!AN219,Rates_Data!AN219-Rates_Data!AL219)</f>
        <v>-0.015998</v>
      </c>
      <c r="BU219" s="23" t="n">
        <f aca="false">IF(Rates_Data!AE218&gt;=Rates_Data!AH218,Rates_Data!AL219-Rates_Data!AO219,Rates_Data!AO219-Rates_Data!AL219)</f>
        <v>-0.00735299999999999</v>
      </c>
      <c r="BV219" s="23" t="n">
        <f aca="false">IF(Rates_Data!AE218&gt;=Rates_Data!AI218,Rates_Data!AL219-Rates_Data!AP219,Rates_Data!AP219-Rates_Data!AL219)</f>
        <v>0.015466</v>
      </c>
      <c r="BW219" s="23" t="n">
        <f aca="false">IF(Rates_Data!AE218&gt;=Rates_Data!AJ218,Rates_Data!AL219-Rates_Data!AQ219,Rates_Data!AQ219-Rates_Data!AL219)</f>
        <v>-0.011552</v>
      </c>
      <c r="BX219" s="23" t="n">
        <f aca="false">IF(Rates_Data!AF218&gt;=Rates_Data!AG218,Rates_Data!AM219-Rates_Data!AN219,Rates_Data!AN219-Rates_Data!AM219)</f>
        <v>-0.00541499999999999</v>
      </c>
      <c r="BY219" s="23" t="n">
        <f aca="false">IF(Rates_Data!AF218&gt;=Rates_Data!AH218,Rates_Data!AM219-Rates_Data!AO219,Rates_Data!AO219-Rates_Data!AM219)</f>
        <v>0.00323000000000001</v>
      </c>
      <c r="BZ219" s="23" t="n">
        <f aca="false">IF(Rates_Data!AF218&gt;=Rates_Data!AI218,Rates_Data!AM219-Rates_Data!AP219,Rates_Data!AP219-Rates_Data!AM219)</f>
        <v>0.004883</v>
      </c>
      <c r="CA219" s="23" t="n">
        <f aca="false">IF(Rates_Data!AF218&gt;=Rates_Data!AJ218,Rates_Data!AM219-Rates_Data!AQ219,Rates_Data!AQ219-Rates_Data!AM219)</f>
        <v>-0.000968999999999994</v>
      </c>
      <c r="CB219" s="23" t="n">
        <f aca="false">IF(Rates_Data!AG218&gt;=Rates_Data!AH218,Rates_Data!AN219-Rates_Data!AO219,Rates_Data!AO219-Rates_Data!AN219)</f>
        <v>-0.008645</v>
      </c>
      <c r="CC219" s="23" t="n">
        <f aca="false">IF(Rates_Data!AG218&gt;=Rates_Data!AI218,Rates_Data!AN219-Rates_Data!AP219,Rates_Data!AP219-Rates_Data!AN219)</f>
        <v>-0.000531999999999996</v>
      </c>
      <c r="CD219" s="23" t="n">
        <f aca="false">IF(Rates_Data!AG218&gt;=Rates_Data!AJ218,Rates_Data!AN219-Rates_Data!AQ219,Rates_Data!AQ219-Rates_Data!AN219)</f>
        <v>-0.004446</v>
      </c>
      <c r="CE219" s="23" t="n">
        <f aca="false">IF(Rates_Data!AH218&gt;=Rates_Data!AI218,Rates_Data!AO219-Rates_Data!AP219,Rates_Data!AP219-Rates_Data!AO219)</f>
        <v>0.00811300000000001</v>
      </c>
      <c r="CF219" s="23" t="n">
        <f aca="false">IF(Rates_Data!AH218&gt;=Rates_Data!AJ218,Rates_Data!AO219-Rates_Data!AQ219,Rates_Data!AQ219-Rates_Data!AO219)</f>
        <v>-0.004199</v>
      </c>
      <c r="CG219" s="23" t="n">
        <f aca="false">IF(Rates_Data!AI218&gt;=Rates_Data!AJ218,Rates_Data!AP219-Rates_Data!AQ219,Rates_Data!AQ219-Rates_Data!AP219)</f>
        <v>0.003914</v>
      </c>
      <c r="CH219" s="27" t="n">
        <f aca="false">IF(ROW()&lt;4+VolLB,"",STDEV(INDEX($BM:$BM,ROW()-VolLB+1):INDEX($BM:$BM,ROW()))*SQRT(12))</f>
        <v>0.0241616558047782</v>
      </c>
      <c r="CI219" s="27" t="n">
        <f aca="false">IF(ROW()&lt;4+VolLB,"",STDEV(INDEX($BN:$BN,ROW()-VolLB+1):INDEX($BN:$BN,ROW()))*SQRT(12))</f>
        <v>0.0202938611996455</v>
      </c>
      <c r="CJ219" s="27" t="n">
        <f aca="false">IF(ROW()&lt;4+VolLB,"",STDEV(INDEX($BO:$BO,ROW()-VolLB+1):INDEX($BO:$BO,ROW()))*SQRT(12))</f>
        <v>0.018587973706264</v>
      </c>
      <c r="CK219" s="27" t="n">
        <f aca="false">IF(ROW()&lt;4+VolLB,"",STDEV(INDEX($BP:$BP,ROW()-VolLB+1):INDEX($BP:$BP,ROW()))*SQRT(12))</f>
        <v>0.0167849619623099</v>
      </c>
      <c r="CL219" s="27" t="n">
        <f aca="false">IF(ROW()&lt;4+VolLB,"",STDEV(INDEX($BQ:$BQ,ROW()-VolLB+1):INDEX($BQ:$BQ,ROW()))*SQRT(12))</f>
        <v>0.0232388317932353</v>
      </c>
      <c r="CM219" s="27" t="n">
        <f aca="false">IF(ROW()&lt;4+VolLB,"",STDEV(INDEX($BR:$BR,ROW()-VolLB+1):INDEX($BR:$BR,ROW()))*SQRT(12))</f>
        <v>0.0170287662970633</v>
      </c>
      <c r="CN219" s="27" t="n">
        <f aca="false">IF(ROW()&lt;4+VolLB,"",STDEV(INDEX($BS:$BS,ROW()-VolLB+1):INDEX($BS:$BS,ROW()))*SQRT(12))</f>
        <v>0.0226694915606647</v>
      </c>
      <c r="CO219" s="27" t="n">
        <f aca="false">IF(ROW()&lt;4+VolLB,"",STDEV(INDEX($BT:$BT,ROW()-VolLB+1):INDEX($BT:$BT,ROW()))*SQRT(12))</f>
        <v>0.0243946569130365</v>
      </c>
      <c r="CP219" s="27" t="n">
        <f aca="false">IF(ROW()&lt;4+VolLB,"",STDEV(INDEX($BU:$BU,ROW()-VolLB+1):INDEX($BU:$BU,ROW()))*SQRT(12))</f>
        <v>0.0244382878152881</v>
      </c>
      <c r="CQ219" s="27" t="n">
        <f aca="false">IF(ROW()&lt;4+VolLB,"",STDEV(INDEX($BV:$BV,ROW()-VolLB+1):INDEX($BV:$BV,ROW()))*SQRT(12))</f>
        <v>0.0226937247755955</v>
      </c>
      <c r="CR219" s="27" t="n">
        <f aca="false">IF(ROW()&lt;4+VolLB,"",STDEV(INDEX($BW:$BW,ROW()-VolLB+1):INDEX($BW:$BW,ROW()))*SQRT(12))</f>
        <v>0.0212841262028547</v>
      </c>
      <c r="CS219" s="27" t="n">
        <f aca="false">IF(ROW()&lt;4+VolLB,"",STDEV(INDEX($BX:$BX,ROW()-VolLB+1):INDEX($BX:$BX,ROW()))*SQRT(12))</f>
        <v>0.0192079263370992</v>
      </c>
      <c r="CT219" s="27" t="n">
        <f aca="false">IF(ROW()&lt;4+VolLB,"",STDEV(INDEX($BY:$BY,ROW()-VolLB+1):INDEX($BY:$BY,ROW()))*SQRT(12))</f>
        <v>0.0198724200637586</v>
      </c>
      <c r="CU219" s="27" t="n">
        <f aca="false">IF(ROW()&lt;4+VolLB,"",STDEV(INDEX($BZ:$BZ,ROW()-VolLB+1):INDEX($BZ:$BZ,ROW()))*SQRT(12))</f>
        <v>0.021269726857001</v>
      </c>
      <c r="CV219" s="27" t="n">
        <f aca="false">IF(ROW()&lt;4+VolLB,"",STDEV(INDEX($CA:$CA,ROW()-VolLB+1):INDEX($CA:$CA,ROW()))*SQRT(12))</f>
        <v>0.0213277220382969</v>
      </c>
      <c r="CW219" s="27" t="n">
        <f aca="false">IF(ROW()&lt;4+VolLB,"",STDEV(INDEX($CB:$CB,ROW()-VolLB+1):INDEX($CB:$CB,ROW()))*SQRT(12))</f>
        <v>0.0194520047655762</v>
      </c>
      <c r="CX219" s="27" t="n">
        <f aca="false">IF(ROW()&lt;4+VolLB,"",STDEV(INDEX($CC:$CC,ROW()-VolLB+1):INDEX($CC:$CC,ROW()))*SQRT(12))</f>
        <v>0.0227019418502345</v>
      </c>
      <c r="CY219" s="27" t="n">
        <f aca="false">IF(ROW()&lt;4+VolLB,"",STDEV(INDEX($CD:$CD,ROW()-VolLB+1):INDEX($CD:$CD,ROW()))*SQRT(12))</f>
        <v>0.0211571622696609</v>
      </c>
      <c r="CZ219" s="27" t="n">
        <f aca="false">IF(ROW()&lt;4+VolLB,"",STDEV(INDEX($CE:$CE,ROW()-VolLB+1):INDEX($CE:$CE,ROW()))*SQRT(12))</f>
        <v>0.0239609941241812</v>
      </c>
      <c r="DA219" s="27" t="n">
        <f aca="false">IF(ROW()&lt;4+VolLB,"",STDEV(INDEX($CF:$CF,ROW()-VolLB+1):INDEX($CF:$CF,ROW()))*SQRT(12))</f>
        <v>0.0216323308987794</v>
      </c>
      <c r="DB219" s="27" t="n">
        <f aca="false">IF(ROW()&lt;4+VolLB,"",STDEV(INDEX($CG:$CG,ROW()-VolLB+1):INDEX($CG:$CG,ROW()))*SQRT(12))</f>
        <v>0.0225366399039853</v>
      </c>
      <c r="DC219" s="26" t="n">
        <f aca="false">IF(OR(AR219=0,CH219="",CH219=0),0,AR219*MIN(MaxScal,TgtVol/CH219))</f>
        <v>0</v>
      </c>
      <c r="DD219" s="26" t="n">
        <f aca="false">IF(OR(AS219=0,CI219="",CI219=0),0,AS219*MIN(MaxScal,TgtVol/CI219))</f>
        <v>0</v>
      </c>
      <c r="DE219" s="26" t="n">
        <f aca="false">IF(OR(AT219=0,CJ219="",CJ219=0),0,AT219*MIN(MaxScal,TgtVol/CJ219))</f>
        <v>0</v>
      </c>
      <c r="DF219" s="26" t="n">
        <f aca="false">IF(OR(AU219=0,CK219="",CK219=0),0,AU219*MIN(MaxScal,TgtVol/CK219))</f>
        <v>0</v>
      </c>
      <c r="DG219" s="26" t="n">
        <f aca="false">IF(OR(AV219=0,CL219="",CL219=0),0,AV219*MIN(MaxScal,TgtVol/CL219))</f>
        <v>0</v>
      </c>
      <c r="DH219" s="26" t="n">
        <f aca="false">IF(OR(AW219=0,CM219="",CM219=0),0,AW219*MIN(MaxScal,TgtVol/CM219))</f>
        <v>0</v>
      </c>
      <c r="DI219" s="26" t="n">
        <f aca="false">IF(OR(AX219=0,CN219="",CN219=0),0,AX219*MIN(MaxScal,TgtVol/CN219))</f>
        <v>0</v>
      </c>
      <c r="DJ219" s="26" t="n">
        <f aca="false">IF(OR(AY219=0,CO219="",CO219=0),0,AY219*MIN(MaxScal,TgtVol/CO219))</f>
        <v>0</v>
      </c>
      <c r="DK219" s="26" t="n">
        <f aca="false">IF(OR(AZ219=0,CP219="",CP219=0),0,AZ219*MIN(MaxScal,TgtVol/CP219))</f>
        <v>0</v>
      </c>
      <c r="DL219" s="26" t="n">
        <f aca="false">IF(OR(BA219=0,CQ219="",CQ219=0),0,BA219*MIN(MaxScal,TgtVol/CQ219))</f>
        <v>0</v>
      </c>
      <c r="DM219" s="26" t="n">
        <f aca="false">IF(OR(BB219=0,CR219="",CR219=0),0,BB219*MIN(MaxScal,TgtVol/CR219))</f>
        <v>0</v>
      </c>
      <c r="DN219" s="26" t="n">
        <f aca="false">IF(OR(BC219=0,CS219="",CS219=0),0,BC219*MIN(MaxScal,TgtVol/CS219))</f>
        <v>0</v>
      </c>
      <c r="DO219" s="26" t="n">
        <f aca="false">IF(OR(BD219=0,CT219="",CT219=0),0,BD219*MIN(MaxScal,TgtVol/CT219))</f>
        <v>0</v>
      </c>
      <c r="DP219" s="26" t="n">
        <f aca="false">IF(OR(BE219=0,CU219="",CU219=0),0,BE219*MIN(MaxScal,TgtVol/CU219))</f>
        <v>0</v>
      </c>
      <c r="DQ219" s="26" t="n">
        <f aca="false">IF(OR(BF219=0,CV219="",CV219=0),0,BF219*MIN(MaxScal,TgtVol/CV219))</f>
        <v>0</v>
      </c>
      <c r="DR219" s="26" t="n">
        <f aca="false">IF(OR(BG219=0,CW219="",CW219=0),0,BG219*MIN(MaxScal,TgtVol/CW219))</f>
        <v>0</v>
      </c>
      <c r="DS219" s="26" t="n">
        <f aca="false">IF(OR(BH219=0,CX219="",CX219=0),0,BH219*MIN(MaxScal,TgtVol/CX219))</f>
        <v>0</v>
      </c>
      <c r="DT219" s="26" t="n">
        <f aca="false">IF(OR(BI219=0,CY219="",CY219=0),0,BI219*MIN(MaxScal,TgtVol/CY219))</f>
        <v>0</v>
      </c>
      <c r="DU219" s="26" t="n">
        <f aca="false">IF(OR(BJ219=0,CZ219="",CZ219=0),0,BJ219*MIN(MaxScal,TgtVol/CZ219))</f>
        <v>0</v>
      </c>
      <c r="DV219" s="26" t="n">
        <f aca="false">IF(OR(BK219=0,DA219="",DA219=0),0,BK219*MIN(MaxScal,TgtVol/DA219))</f>
        <v>0</v>
      </c>
      <c r="DW219" s="26" t="n">
        <f aca="false">IF(OR(BL219=0,DB219="",DB219=0),0,BL219*MIN(MaxScal,TgtVol/DB219))</f>
        <v>0</v>
      </c>
      <c r="DX219" s="28" t="n">
        <f aca="false">IFERROR(DC218*BM219,"")</f>
        <v>-0</v>
      </c>
      <c r="DY219" s="28" t="n">
        <f aca="false">IFERROR(DD218*BN219,"")</f>
        <v>-0</v>
      </c>
      <c r="DZ219" s="28" t="n">
        <f aca="false">IFERROR(DE218*BO219,"")</f>
        <v>0</v>
      </c>
      <c r="EA219" s="28" t="n">
        <f aca="false">IFERROR(DF218*BP219,"")</f>
        <v>-0</v>
      </c>
      <c r="EB219" s="28" t="n">
        <f aca="false">IFERROR(DG218*BQ219,"")</f>
        <v>0.00105295645384368</v>
      </c>
      <c r="EC219" s="28" t="n">
        <f aca="false">IFERROR(DH218*BR219,"")</f>
        <v>-0</v>
      </c>
      <c r="ED219" s="28" t="n">
        <f aca="false">IFERROR(DI218*BS219,"")</f>
        <v>0</v>
      </c>
      <c r="EE219" s="28" t="n">
        <f aca="false">IFERROR(DJ218*BT219,"")</f>
        <v>-0</v>
      </c>
      <c r="EF219" s="28" t="n">
        <f aca="false">IFERROR(DK218*BU219,"")</f>
        <v>-0</v>
      </c>
      <c r="EG219" s="28" t="n">
        <f aca="false">IFERROR(DL218*BV219,"")</f>
        <v>0</v>
      </c>
      <c r="EH219" s="28" t="n">
        <f aca="false">IFERROR(DM218*BW219,"")</f>
        <v>-0</v>
      </c>
      <c r="EI219" s="28" t="n">
        <f aca="false">IFERROR(DN218*BX219,"")</f>
        <v>-0</v>
      </c>
      <c r="EJ219" s="28" t="n">
        <f aca="false">IFERROR(DO218*BY219,"")</f>
        <v>0</v>
      </c>
      <c r="EK219" s="28" t="n">
        <f aca="false">IFERROR(DP218*BZ219,"")</f>
        <v>0</v>
      </c>
      <c r="EL219" s="28" t="n">
        <f aca="false">IFERROR(DQ218*CA219,"")</f>
        <v>-0</v>
      </c>
      <c r="EM219" s="28" t="n">
        <f aca="false">IFERROR(DR218*CB219,"")</f>
        <v>-0</v>
      </c>
      <c r="EN219" s="28" t="n">
        <f aca="false">IFERROR(DS218*CC219,"")</f>
        <v>-0.000459689500032075</v>
      </c>
      <c r="EO219" s="28" t="n">
        <f aca="false">IFERROR(DT218*CD219,"")</f>
        <v>-0</v>
      </c>
      <c r="EP219" s="28" t="n">
        <f aca="false">IFERROR(DU218*CE219,"")</f>
        <v>0</v>
      </c>
      <c r="EQ219" s="28" t="n">
        <f aca="false">IFERROR(DV218*CF219,"")</f>
        <v>-0</v>
      </c>
      <c r="ER219" s="28" t="n">
        <f aca="false">IFERROR(DW218*CG219,"")</f>
        <v>0</v>
      </c>
      <c r="ES219" s="28" t="n">
        <f aca="false">IF(ROW()=4,"",SUM(DX219:ER219))</f>
        <v>0.000593266953811602</v>
      </c>
      <c r="ET219" s="29" t="n">
        <f aca="false">COUNTIF(AR219:BL219,"&gt;0")</f>
        <v>0</v>
      </c>
    </row>
    <row r="220" customFormat="false" ht="15" hidden="false" customHeight="false" outlineLevel="0" collapsed="false">
      <c r="A220" s="19" t="n">
        <v>44592</v>
      </c>
      <c r="B220" s="23" t="n">
        <f aca="false">ABS(Rates_Data!AD220-Rates_Data!AE220)</f>
        <v>0.0271566820276496</v>
      </c>
      <c r="C220" s="23" t="n">
        <f aca="false">ABS(Rates_Data!AD220-Rates_Data!AF220)</f>
        <v>0.740806451612904</v>
      </c>
      <c r="D220" s="23" t="n">
        <f aca="false">ABS(Rates_Data!AD220-Rates_Data!AG220)</f>
        <v>0.15163133640553</v>
      </c>
      <c r="E220" s="23" t="n">
        <f aca="false">ABS(Rates_Data!AD220-Rates_Data!AH220)</f>
        <v>0.350124423963134</v>
      </c>
      <c r="F220" s="23" t="n">
        <f aca="false">ABS(Rates_Data!AD220-Rates_Data!AI220)</f>
        <v>0.909377880184332</v>
      </c>
      <c r="G220" s="23" t="n">
        <f aca="false">ABS(Rates_Data!AD220-Rates_Data!AJ220)</f>
        <v>0.0938940092165899</v>
      </c>
      <c r="H220" s="23" t="n">
        <f aca="false">ABS(Rates_Data!AE220-Rates_Data!AF220)</f>
        <v>0.767963133640553</v>
      </c>
      <c r="I220" s="23" t="n">
        <f aca="false">ABS(Rates_Data!AE220-Rates_Data!AG220)</f>
        <v>0.12447465437788</v>
      </c>
      <c r="J220" s="23" t="n">
        <f aca="false">ABS(Rates_Data!AE220-Rates_Data!AH220)</f>
        <v>0.377281105990783</v>
      </c>
      <c r="K220" s="23" t="n">
        <f aca="false">ABS(Rates_Data!AE220-Rates_Data!AI220)</f>
        <v>0.936534562211981</v>
      </c>
      <c r="L220" s="23" t="n">
        <f aca="false">ABS(Rates_Data!AE220-Rates_Data!AJ220)</f>
        <v>0.12105069124424</v>
      </c>
      <c r="M220" s="23" t="n">
        <f aca="false">ABS(Rates_Data!AF220-Rates_Data!AG220)</f>
        <v>0.892437788018433</v>
      </c>
      <c r="N220" s="23" t="n">
        <f aca="false">ABS(Rates_Data!AF220-Rates_Data!AH220)</f>
        <v>0.39068202764977</v>
      </c>
      <c r="O220" s="23" t="n">
        <f aca="false">ABS(Rates_Data!AF220-Rates_Data!AI220)</f>
        <v>0.168571428571428</v>
      </c>
      <c r="P220" s="23" t="n">
        <f aca="false">ABS(Rates_Data!AF220-Rates_Data!AJ220)</f>
        <v>0.646912442396314</v>
      </c>
      <c r="Q220" s="23" t="n">
        <f aca="false">ABS(Rates_Data!AG220-Rates_Data!AH220)</f>
        <v>0.501755760368663</v>
      </c>
      <c r="R220" s="23" t="n">
        <f aca="false">ABS(Rates_Data!AG220-Rates_Data!AI220)</f>
        <v>1.06100921658986</v>
      </c>
      <c r="S220" s="23" t="n">
        <f aca="false">ABS(Rates_Data!AG220-Rates_Data!AJ220)</f>
        <v>0.24552534562212</v>
      </c>
      <c r="T220" s="23" t="n">
        <f aca="false">ABS(Rates_Data!AH220-Rates_Data!AI220)</f>
        <v>0.559253456221198</v>
      </c>
      <c r="U220" s="23" t="n">
        <f aca="false">ABS(Rates_Data!AH220-Rates_Data!AJ220)</f>
        <v>0.256230414746544</v>
      </c>
      <c r="V220" s="23" t="n">
        <f aca="false">ABS(Rates_Data!AI220-Rates_Data!AJ220)</f>
        <v>0.815483870967742</v>
      </c>
      <c r="W220" s="26" t="n">
        <f aca="false">IF(ROW()&lt;4+MinObs-1,"",IFERROR((B220-AVERAGE(B$4:B220))/STDEV(B$4:B220),""))</f>
        <v>-1.2608575827717</v>
      </c>
      <c r="X220" s="26" t="n">
        <f aca="false">IF(ROW()&lt;4+MinObs-1,"",IFERROR((C220-AVERAGE(C$4:C220))/STDEV(C$4:C220),""))</f>
        <v>0.866737095706784</v>
      </c>
      <c r="Y220" s="26" t="n">
        <f aca="false">IF(ROW()&lt;4+MinObs-1,"",IFERROR((D220-AVERAGE(D$4:D220))/STDEV(D$4:D220),""))</f>
        <v>-0.757585622617525</v>
      </c>
      <c r="Z220" s="26" t="n">
        <f aca="false">IF(ROW()&lt;4+MinObs-1,"",IFERROR((E220-AVERAGE(E$4:E220))/STDEV(E$4:E220),""))</f>
        <v>-0.729859658367069</v>
      </c>
      <c r="AA220" s="26" t="n">
        <f aca="false">IF(ROW()&lt;4+MinObs-1,"",IFERROR((F220-AVERAGE(F$4:F220))/STDEV(F$4:F220),""))</f>
        <v>0.763439694681675</v>
      </c>
      <c r="AB220" s="26" t="n">
        <f aca="false">IF(ROW()&lt;4+MinObs-1,"",IFERROR((G220-AVERAGE(G$4:G220))/STDEV(G$4:G220),""))</f>
        <v>-1.07482467698359</v>
      </c>
      <c r="AC220" s="26" t="n">
        <f aca="false">IF(ROW()&lt;4+MinObs-1,"",IFERROR((H220-AVERAGE(H$4:H220))/STDEV(H$4:H220),""))</f>
        <v>1.36411573677709</v>
      </c>
      <c r="AD220" s="26" t="n">
        <f aca="false">IF(ROW()&lt;4+MinObs-1,"",IFERROR((I220-AVERAGE(I$4:I220))/STDEV(I$4:I220),""))</f>
        <v>-0.830477237239413</v>
      </c>
      <c r="AE220" s="26" t="n">
        <f aca="false">IF(ROW()&lt;4+MinObs-1,"",IFERROR((J220-AVERAGE(J$4:J220))/STDEV(J$4:J220),""))</f>
        <v>-0.456963751771564</v>
      </c>
      <c r="AF220" s="26" t="n">
        <f aca="false">IF(ROW()&lt;4+MinObs-1,"",IFERROR((K220-AVERAGE(K$4:K220))/STDEV(K$4:K220),""))</f>
        <v>1.20465522474449</v>
      </c>
      <c r="AG220" s="26" t="n">
        <f aca="false">IF(ROW()&lt;4+MinObs-1,"",IFERROR((L220-AVERAGE(L$4:L220))/STDEV(L$4:L220),""))</f>
        <v>-0.942400186469537</v>
      </c>
      <c r="AH220" s="26" t="n">
        <f aca="false">IF(ROW()&lt;4+MinObs-1,"",IFERROR((M220-AVERAGE(M$4:M220))/STDEV(M$4:M220),""))</f>
        <v>1.11167156208044</v>
      </c>
      <c r="AI220" s="26" t="n">
        <f aca="false">IF(ROW()&lt;4+MinObs-1,"",IFERROR((N220-AVERAGE(N$4:N220))/STDEV(N$4:N220),""))</f>
        <v>-0.259010526970779</v>
      </c>
      <c r="AJ220" s="26" t="n">
        <f aca="false">IF(ROW()&lt;4+MinObs-1,"",IFERROR((O220-AVERAGE(O$4:O220))/STDEV(O$4:O220),""))</f>
        <v>-0.909741515295763</v>
      </c>
      <c r="AK220" s="26" t="n">
        <f aca="false">IF(ROW()&lt;4+MinObs-1,"",IFERROR((P220-AVERAGE(P$4:P220))/STDEV(P$4:P220),""))</f>
        <v>0.194499944161923</v>
      </c>
      <c r="AL220" s="26" t="n">
        <f aca="false">IF(ROW()&lt;4+MinObs-1,"",IFERROR((Q220-AVERAGE(Q$4:Q220))/STDEV(Q$4:Q220),""))</f>
        <v>0.0967675682082337</v>
      </c>
      <c r="AM220" s="26" t="n">
        <f aca="false">IF(ROW()&lt;4+MinObs-1,"",IFERROR((R220-AVERAGE(R$4:R220))/STDEV(R$4:R220),""))</f>
        <v>1.17467076981522</v>
      </c>
      <c r="AN220" s="26" t="n">
        <f aca="false">IF(ROW()&lt;4+MinObs-1,"",IFERROR((S220-AVERAGE(S$4:S220))/STDEV(S$4:S220),""))</f>
        <v>-1.01676330701636</v>
      </c>
      <c r="AO220" s="26" t="n">
        <f aca="false">IF(ROW()&lt;4+MinObs-1,"",IFERROR((T220-AVERAGE(T$4:T220))/STDEV(T$4:T220),""))</f>
        <v>-0.130231859900595</v>
      </c>
      <c r="AP220" s="26" t="n">
        <f aca="false">IF(ROW()&lt;4+MinObs-1,"",IFERROR((U220-AVERAGE(U$4:U220))/STDEV(U$4:U220),""))</f>
        <v>-1.17885379433923</v>
      </c>
      <c r="AQ220" s="26" t="n">
        <f aca="false">IF(ROW()&lt;4+MinObs-1,"",IFERROR((V220-AVERAGE(V$4:V220))/STDEV(V$4:V220),""))</f>
        <v>0.29846453207278</v>
      </c>
      <c r="AR220" s="26" t="n">
        <f aca="false">IF(W220="",0,IF(W220&gt;=z4,w4,IF(W220&gt;=z3,w3,IF(W220&gt;=zEntry,w2,IF(AND(W220&gt;=ExitZ,AR219&gt;0),w2,0)))))</f>
        <v>0</v>
      </c>
      <c r="AS220" s="26" t="n">
        <f aca="false">IF(X220="",0,IF(X220&gt;=z4,w4,IF(X220&gt;=z3,w3,IF(X220&gt;=zEntry,w2,IF(AND(X220&gt;=ExitZ,AS219&gt;0),w2,0)))))</f>
        <v>0</v>
      </c>
      <c r="AT220" s="26" t="n">
        <f aca="false">IF(Y220="",0,IF(Y220&gt;=z4,w4,IF(Y220&gt;=z3,w3,IF(Y220&gt;=zEntry,w2,IF(AND(Y220&gt;=ExitZ,AT219&gt;0),w2,0)))))</f>
        <v>0</v>
      </c>
      <c r="AU220" s="26" t="n">
        <f aca="false">IF(Z220="",0,IF(Z220&gt;=z4,w4,IF(Z220&gt;=z3,w3,IF(Z220&gt;=zEntry,w2,IF(AND(Z220&gt;=ExitZ,AU219&gt;0),w2,0)))))</f>
        <v>0</v>
      </c>
      <c r="AV220" s="26" t="n">
        <f aca="false">IF(AA220="",0,IF(AA220&gt;=z4,w4,IF(AA220&gt;=z3,w3,IF(AA220&gt;=zEntry,w2,IF(AND(AA220&gt;=ExitZ,AV219&gt;0),w2,0)))))</f>
        <v>0</v>
      </c>
      <c r="AW220" s="26" t="n">
        <f aca="false">IF(AB220="",0,IF(AB220&gt;=z4,w4,IF(AB220&gt;=z3,w3,IF(AB220&gt;=zEntry,w2,IF(AND(AB220&gt;=ExitZ,AW219&gt;0),w2,0)))))</f>
        <v>0</v>
      </c>
      <c r="AX220" s="26" t="n">
        <f aca="false">IF(AC220="",0,IF(AC220&gt;=z4,w4,IF(AC220&gt;=z3,w3,IF(AC220&gt;=zEntry,w2,IF(AND(AC220&gt;=ExitZ,AX219&gt;0),w2,0)))))</f>
        <v>0</v>
      </c>
      <c r="AY220" s="26" t="n">
        <f aca="false">IF(AD220="",0,IF(AD220&gt;=z4,w4,IF(AD220&gt;=z3,w3,IF(AD220&gt;=zEntry,w2,IF(AND(AD220&gt;=ExitZ,AY219&gt;0),w2,0)))))</f>
        <v>0</v>
      </c>
      <c r="AZ220" s="26" t="n">
        <f aca="false">IF(AE220="",0,IF(AE220&gt;=z4,w4,IF(AE220&gt;=z3,w3,IF(AE220&gt;=zEntry,w2,IF(AND(AE220&gt;=ExitZ,AZ219&gt;0),w2,0)))))</f>
        <v>0</v>
      </c>
      <c r="BA220" s="26" t="n">
        <f aca="false">IF(AF220="",0,IF(AF220&gt;=z4,w4,IF(AF220&gt;=z3,w3,IF(AF220&gt;=zEntry,w2,IF(AND(AF220&gt;=ExitZ,BA219&gt;0),w2,0)))))</f>
        <v>0</v>
      </c>
      <c r="BB220" s="26" t="n">
        <f aca="false">IF(AG220="",0,IF(AG220&gt;=z4,w4,IF(AG220&gt;=z3,w3,IF(AG220&gt;=zEntry,w2,IF(AND(AG220&gt;=ExitZ,BB219&gt;0),w2,0)))))</f>
        <v>0</v>
      </c>
      <c r="BC220" s="26" t="n">
        <f aca="false">IF(AH220="",0,IF(AH220&gt;=z4,w4,IF(AH220&gt;=z3,w3,IF(AH220&gt;=zEntry,w2,IF(AND(AH220&gt;=ExitZ,BC219&gt;0),w2,0)))))</f>
        <v>0</v>
      </c>
      <c r="BD220" s="26" t="n">
        <f aca="false">IF(AI220="",0,IF(AI220&gt;=z4,w4,IF(AI220&gt;=z3,w3,IF(AI220&gt;=zEntry,w2,IF(AND(AI220&gt;=ExitZ,BD219&gt;0),w2,0)))))</f>
        <v>0</v>
      </c>
      <c r="BE220" s="26" t="n">
        <f aca="false">IF(AJ220="",0,IF(AJ220&gt;=z4,w4,IF(AJ220&gt;=z3,w3,IF(AJ220&gt;=zEntry,w2,IF(AND(AJ220&gt;=ExitZ,BE219&gt;0),w2,0)))))</f>
        <v>0</v>
      </c>
      <c r="BF220" s="26" t="n">
        <f aca="false">IF(AK220="",0,IF(AK220&gt;=z4,w4,IF(AK220&gt;=z3,w3,IF(AK220&gt;=zEntry,w2,IF(AND(AK220&gt;=ExitZ,BF219&gt;0),w2,0)))))</f>
        <v>0</v>
      </c>
      <c r="BG220" s="26" t="n">
        <f aca="false">IF(AL220="",0,IF(AL220&gt;=z4,w4,IF(AL220&gt;=z3,w3,IF(AL220&gt;=zEntry,w2,IF(AND(AL220&gt;=ExitZ,BG219&gt;0),w2,0)))))</f>
        <v>0</v>
      </c>
      <c r="BH220" s="26" t="n">
        <f aca="false">IF(AM220="",0,IF(AM220&gt;=z4,w4,IF(AM220&gt;=z3,w3,IF(AM220&gt;=zEntry,w2,IF(AND(AM220&gt;=ExitZ,BH219&gt;0),w2,0)))))</f>
        <v>0</v>
      </c>
      <c r="BI220" s="26" t="n">
        <f aca="false">IF(AN220="",0,IF(AN220&gt;=z4,w4,IF(AN220&gt;=z3,w3,IF(AN220&gt;=zEntry,w2,IF(AND(AN220&gt;=ExitZ,BI219&gt;0),w2,0)))))</f>
        <v>0</v>
      </c>
      <c r="BJ220" s="26" t="n">
        <f aca="false">IF(AO220="",0,IF(AO220&gt;=z4,w4,IF(AO220&gt;=z3,w3,IF(AO220&gt;=zEntry,w2,IF(AND(AO220&gt;=ExitZ,BJ219&gt;0),w2,0)))))</f>
        <v>0</v>
      </c>
      <c r="BK220" s="26" t="n">
        <f aca="false">IF(AP220="",0,IF(AP220&gt;=z4,w4,IF(AP220&gt;=z3,w3,IF(AP220&gt;=zEntry,w2,IF(AND(AP220&gt;=ExitZ,BK219&gt;0),w2,0)))))</f>
        <v>0</v>
      </c>
      <c r="BL220" s="26" t="n">
        <f aca="false">IF(AQ220="",0,IF(AQ220&gt;=z4,w4,IF(AQ220&gt;=z3,w3,IF(AQ220&gt;=zEntry,w2,IF(AND(AQ220&gt;=ExitZ,BL219&gt;0),w2,0)))))</f>
        <v>0</v>
      </c>
      <c r="BM220" s="23" t="n">
        <f aca="false">IF(Rates_Data!AD219&gt;=Rates_Data!AE219,Rates_Data!AK220-Rates_Data!AL220,Rates_Data!AL220-Rates_Data!AK220)</f>
        <v>0.02109</v>
      </c>
      <c r="BN220" s="23" t="n">
        <f aca="false">IF(Rates_Data!AD219&gt;=Rates_Data!AF219,Rates_Data!AK220-Rates_Data!AM220,Rates_Data!AM220-Rates_Data!AK220)</f>
        <v>0.00114</v>
      </c>
      <c r="BO220" s="23" t="n">
        <f aca="false">IF(Rates_Data!AD219&gt;=Rates_Data!AG219,Rates_Data!AK220-Rates_Data!AN220,Rates_Data!AN220-Rates_Data!AK220)</f>
        <v>-0.004788</v>
      </c>
      <c r="BP220" s="23" t="n">
        <f aca="false">IF(Rates_Data!AD219&gt;=Rates_Data!AH219,Rates_Data!AK220-Rates_Data!AO220,Rates_Data!AO220-Rates_Data!AK220)</f>
        <v>0.010013</v>
      </c>
      <c r="BQ220" s="23" t="n">
        <f aca="false">IF(Rates_Data!AD219&gt;=Rates_Data!AI219,Rates_Data!AK220-Rates_Data!AP220,Rates_Data!AP220-Rates_Data!AK220)</f>
        <v>0.01444</v>
      </c>
      <c r="BR220" s="23" t="n">
        <f aca="false">IF(Rates_Data!AD219&gt;=Rates_Data!AJ219,Rates_Data!AK220-Rates_Data!AQ220,Rates_Data!AQ220-Rates_Data!AK220)</f>
        <v>0.007277</v>
      </c>
      <c r="BS220" s="23" t="n">
        <f aca="false">IF(Rates_Data!AE219&gt;=Rates_Data!AF219,Rates_Data!AL220-Rates_Data!AM220,Rates_Data!AM220-Rates_Data!AL220)</f>
        <v>0.01995</v>
      </c>
      <c r="BT220" s="23" t="n">
        <f aca="false">IF(Rates_Data!AE219&gt;=Rates_Data!AG219,Rates_Data!AL220-Rates_Data!AN220,Rates_Data!AN220-Rates_Data!AL220)</f>
        <v>0.016302</v>
      </c>
      <c r="BU220" s="23" t="n">
        <f aca="false">IF(Rates_Data!AE219&gt;=Rates_Data!AH219,Rates_Data!AL220-Rates_Data!AO220,Rates_Data!AO220-Rates_Data!AL220)</f>
        <v>0.011077</v>
      </c>
      <c r="BV220" s="23" t="n">
        <f aca="false">IF(Rates_Data!AE219&gt;=Rates_Data!AI219,Rates_Data!AL220-Rates_Data!AP220,Rates_Data!AP220-Rates_Data!AL220)</f>
        <v>-0.00665</v>
      </c>
      <c r="BW220" s="23" t="n">
        <f aca="false">IF(Rates_Data!AE219&gt;=Rates_Data!AJ219,Rates_Data!AL220-Rates_Data!AQ220,Rates_Data!AQ220-Rates_Data!AL220)</f>
        <v>0.013813</v>
      </c>
      <c r="BX220" s="23" t="n">
        <f aca="false">IF(Rates_Data!AF219&gt;=Rates_Data!AG219,Rates_Data!AM220-Rates_Data!AN220,Rates_Data!AN220-Rates_Data!AM220)</f>
        <v>-0.003648</v>
      </c>
      <c r="BY220" s="23" t="n">
        <f aca="false">IF(Rates_Data!AF219&gt;=Rates_Data!AH219,Rates_Data!AM220-Rates_Data!AO220,Rates_Data!AO220-Rates_Data!AM220)</f>
        <v>0.008873</v>
      </c>
      <c r="BZ220" s="23" t="n">
        <f aca="false">IF(Rates_Data!AF219&gt;=Rates_Data!AI219,Rates_Data!AM220-Rates_Data!AP220,Rates_Data!AP220-Rates_Data!AM220)</f>
        <v>0.0133</v>
      </c>
      <c r="CA220" s="23" t="n">
        <f aca="false">IF(Rates_Data!AF219&gt;=Rates_Data!AJ219,Rates_Data!AM220-Rates_Data!AQ220,Rates_Data!AQ220-Rates_Data!AM220)</f>
        <v>-0.006137</v>
      </c>
      <c r="CB220" s="23" t="n">
        <f aca="false">IF(Rates_Data!AG219&gt;=Rates_Data!AH219,Rates_Data!AN220-Rates_Data!AO220,Rates_Data!AO220-Rates_Data!AN220)</f>
        <v>0.005225</v>
      </c>
      <c r="CC220" s="23" t="n">
        <f aca="false">IF(Rates_Data!AG219&gt;=Rates_Data!AI219,Rates_Data!AN220-Rates_Data!AP220,Rates_Data!AP220-Rates_Data!AN220)</f>
        <v>0.009652</v>
      </c>
      <c r="CD220" s="23" t="n">
        <f aca="false">IF(Rates_Data!AG219&gt;=Rates_Data!AJ219,Rates_Data!AN220-Rates_Data!AQ220,Rates_Data!AQ220-Rates_Data!AN220)</f>
        <v>0.002489</v>
      </c>
      <c r="CE220" s="23" t="n">
        <f aca="false">IF(Rates_Data!AH219&gt;=Rates_Data!AI219,Rates_Data!AO220-Rates_Data!AP220,Rates_Data!AP220-Rates_Data!AO220)</f>
        <v>0.004427</v>
      </c>
      <c r="CF220" s="23" t="n">
        <f aca="false">IF(Rates_Data!AH219&gt;=Rates_Data!AJ219,Rates_Data!AO220-Rates_Data!AQ220,Rates_Data!AQ220-Rates_Data!AO220)</f>
        <v>0.002736</v>
      </c>
      <c r="CG220" s="23" t="n">
        <f aca="false">IF(Rates_Data!AI219&gt;=Rates_Data!AJ219,Rates_Data!AP220-Rates_Data!AQ220,Rates_Data!AQ220-Rates_Data!AP220)</f>
        <v>0.007163</v>
      </c>
      <c r="CH220" s="27" t="n">
        <f aca="false">IF(ROW()&lt;4+VolLB,"",STDEV(INDEX($BM:$BM,ROW()-VolLB+1):INDEX($BM:$BM,ROW()))*SQRT(12))</f>
        <v>0.0261354257119117</v>
      </c>
      <c r="CI220" s="27" t="n">
        <f aca="false">IF(ROW()&lt;4+VolLB,"",STDEV(INDEX($BN:$BN,ROW()-VolLB+1):INDEX($BN:$BN,ROW()))*SQRT(12))</f>
        <v>0.0202689812547341</v>
      </c>
      <c r="CJ220" s="27" t="n">
        <f aca="false">IF(ROW()&lt;4+VolLB,"",STDEV(INDEX($BO:$BO,ROW()-VolLB+1):INDEX($BO:$BO,ROW()))*SQRT(12))</f>
        <v>0.0189684018776089</v>
      </c>
      <c r="CK220" s="27" t="n">
        <f aca="false">IF(ROW()&lt;4+VolLB,"",STDEV(INDEX($BP:$BP,ROW()-VolLB+1):INDEX($BP:$BP,ROW()))*SQRT(12))</f>
        <v>0.0174671413574174</v>
      </c>
      <c r="CL220" s="27" t="n">
        <f aca="false">IF(ROW()&lt;4+VolLB,"",STDEV(INDEX($BQ:$BQ,ROW()-VolLB+1):INDEX($BQ:$BQ,ROW()))*SQRT(12))</f>
        <v>0.0241772103144775</v>
      </c>
      <c r="CM220" s="27" t="n">
        <f aca="false">IF(ROW()&lt;4+VolLB,"",STDEV(INDEX($BR:$BR,ROW()-VolLB+1):INDEX($BR:$BR,ROW()))*SQRT(12))</f>
        <v>0.0174269279209477</v>
      </c>
      <c r="CN220" s="27" t="n">
        <f aca="false">IF(ROW()&lt;4+VolLB,"",STDEV(INDEX($BS:$BS,ROW()-VolLB+1):INDEX($BS:$BS,ROW()))*SQRT(12))</f>
        <v>0.0237771643813775</v>
      </c>
      <c r="CO220" s="27" t="n">
        <f aca="false">IF(ROW()&lt;4+VolLB,"",STDEV(INDEX($BT:$BT,ROW()-VolLB+1):INDEX($BT:$BT,ROW()))*SQRT(12))</f>
        <v>0.0247717741794971</v>
      </c>
      <c r="CP220" s="27" t="n">
        <f aca="false">IF(ROW()&lt;4+VolLB,"",STDEV(INDEX($BU:$BU,ROW()-VolLB+1):INDEX($BU:$BU,ROW()))*SQRT(12))</f>
        <v>0.0233479219134421</v>
      </c>
      <c r="CQ220" s="27" t="n">
        <f aca="false">IF(ROW()&lt;4+VolLB,"",STDEV(INDEX($BV:$BV,ROW()-VolLB+1):INDEX($BV:$BV,ROW()))*SQRT(12))</f>
        <v>0.0229482904760121</v>
      </c>
      <c r="CR220" s="27" t="n">
        <f aca="false">IF(ROW()&lt;4+VolLB,"",STDEV(INDEX($BW:$BW,ROW()-VolLB+1):INDEX($BW:$BW,ROW()))*SQRT(12))</f>
        <v>0.0221354503571598</v>
      </c>
      <c r="CS220" s="27" t="n">
        <f aca="false">IF(ROW()&lt;4+VolLB,"",STDEV(INDEX($BX:$BX,ROW()-VolLB+1):INDEX($BX:$BX,ROW()))*SQRT(12))</f>
        <v>0.0193744819408466</v>
      </c>
      <c r="CT220" s="27" t="n">
        <f aca="false">IF(ROW()&lt;4+VolLB,"",STDEV(INDEX($BY:$BY,ROW()-VolLB+1):INDEX($BY:$BY,ROW()))*SQRT(12))</f>
        <v>0.0202485866615543</v>
      </c>
      <c r="CU220" s="27" t="n">
        <f aca="false">IF(ROW()&lt;4+VolLB,"",STDEV(INDEX($BZ:$BZ,ROW()-VolLB+1):INDEX($BZ:$BZ,ROW()))*SQRT(12))</f>
        <v>0.0218276848865097</v>
      </c>
      <c r="CV220" s="27" t="n">
        <f aca="false">IF(ROW()&lt;4+VolLB,"",STDEV(INDEX($CA:$CA,ROW()-VolLB+1):INDEX($CA:$CA,ROW()))*SQRT(12))</f>
        <v>0.0215864207395033</v>
      </c>
      <c r="CW220" s="27" t="n">
        <f aca="false">IF(ROW()&lt;4+VolLB,"",STDEV(INDEX($CB:$CB,ROW()-VolLB+1):INDEX($CB:$CB,ROW()))*SQRT(12))</f>
        <v>0.0195697709094312</v>
      </c>
      <c r="CX220" s="27" t="n">
        <f aca="false">IF(ROW()&lt;4+VolLB,"",STDEV(INDEX($CC:$CC,ROW()-VolLB+1):INDEX($CC:$CC,ROW()))*SQRT(12))</f>
        <v>0.0227832228591044</v>
      </c>
      <c r="CY220" s="27" t="n">
        <f aca="false">IF(ROW()&lt;4+VolLB,"",STDEV(INDEX($CD:$CD,ROW()-VolLB+1):INDEX($CD:$CD,ROW()))*SQRT(12))</f>
        <v>0.0209221552527231</v>
      </c>
      <c r="CZ220" s="27" t="n">
        <f aca="false">IF(ROW()&lt;4+VolLB,"",STDEV(INDEX($CE:$CE,ROW()-VolLB+1):INDEX($CE:$CE,ROW()))*SQRT(12))</f>
        <v>0.0228254653819974</v>
      </c>
      <c r="DA220" s="27" t="n">
        <f aca="false">IF(ROW()&lt;4+VolLB,"",STDEV(INDEX($CF:$CF,ROW()-VolLB+1):INDEX($CF:$CF,ROW()))*SQRT(12))</f>
        <v>0.0211744215442437</v>
      </c>
      <c r="DB220" s="27" t="n">
        <f aca="false">IF(ROW()&lt;4+VolLB,"",STDEV(INDEX($CG:$CG,ROW()-VolLB+1):INDEX($CG:$CG,ROW()))*SQRT(12))</f>
        <v>0.0227113691604636</v>
      </c>
      <c r="DC220" s="26" t="n">
        <f aca="false">IF(OR(AR220=0,CH220="",CH220=0),0,AR220*MIN(MaxScal,TgtVol/CH220))</f>
        <v>0</v>
      </c>
      <c r="DD220" s="26" t="n">
        <f aca="false">IF(OR(AS220=0,CI220="",CI220=0),0,AS220*MIN(MaxScal,TgtVol/CI220))</f>
        <v>0</v>
      </c>
      <c r="DE220" s="26" t="n">
        <f aca="false">IF(OR(AT220=0,CJ220="",CJ220=0),0,AT220*MIN(MaxScal,TgtVol/CJ220))</f>
        <v>0</v>
      </c>
      <c r="DF220" s="26" t="n">
        <f aca="false">IF(OR(AU220=0,CK220="",CK220=0),0,AU220*MIN(MaxScal,TgtVol/CK220))</f>
        <v>0</v>
      </c>
      <c r="DG220" s="26" t="n">
        <f aca="false">IF(OR(AV220=0,CL220="",CL220=0),0,AV220*MIN(MaxScal,TgtVol/CL220))</f>
        <v>0</v>
      </c>
      <c r="DH220" s="26" t="n">
        <f aca="false">IF(OR(AW220=0,CM220="",CM220=0),0,AW220*MIN(MaxScal,TgtVol/CM220))</f>
        <v>0</v>
      </c>
      <c r="DI220" s="26" t="n">
        <f aca="false">IF(OR(AX220=0,CN220="",CN220=0),0,AX220*MIN(MaxScal,TgtVol/CN220))</f>
        <v>0</v>
      </c>
      <c r="DJ220" s="26" t="n">
        <f aca="false">IF(OR(AY220=0,CO220="",CO220=0),0,AY220*MIN(MaxScal,TgtVol/CO220))</f>
        <v>0</v>
      </c>
      <c r="DK220" s="26" t="n">
        <f aca="false">IF(OR(AZ220=0,CP220="",CP220=0),0,AZ220*MIN(MaxScal,TgtVol/CP220))</f>
        <v>0</v>
      </c>
      <c r="DL220" s="26" t="n">
        <f aca="false">IF(OR(BA220=0,CQ220="",CQ220=0),0,BA220*MIN(MaxScal,TgtVol/CQ220))</f>
        <v>0</v>
      </c>
      <c r="DM220" s="26" t="n">
        <f aca="false">IF(OR(BB220=0,CR220="",CR220=0),0,BB220*MIN(MaxScal,TgtVol/CR220))</f>
        <v>0</v>
      </c>
      <c r="DN220" s="26" t="n">
        <f aca="false">IF(OR(BC220=0,CS220="",CS220=0),0,BC220*MIN(MaxScal,TgtVol/CS220))</f>
        <v>0</v>
      </c>
      <c r="DO220" s="26" t="n">
        <f aca="false">IF(OR(BD220=0,CT220="",CT220=0),0,BD220*MIN(MaxScal,TgtVol/CT220))</f>
        <v>0</v>
      </c>
      <c r="DP220" s="26" t="n">
        <f aca="false">IF(OR(BE220=0,CU220="",CU220=0),0,BE220*MIN(MaxScal,TgtVol/CU220))</f>
        <v>0</v>
      </c>
      <c r="DQ220" s="26" t="n">
        <f aca="false">IF(OR(BF220=0,CV220="",CV220=0),0,BF220*MIN(MaxScal,TgtVol/CV220))</f>
        <v>0</v>
      </c>
      <c r="DR220" s="26" t="n">
        <f aca="false">IF(OR(BG220=0,CW220="",CW220=0),0,BG220*MIN(MaxScal,TgtVol/CW220))</f>
        <v>0</v>
      </c>
      <c r="DS220" s="26" t="n">
        <f aca="false">IF(OR(BH220=0,CX220="",CX220=0),0,BH220*MIN(MaxScal,TgtVol/CX220))</f>
        <v>0</v>
      </c>
      <c r="DT220" s="26" t="n">
        <f aca="false">IF(OR(BI220=0,CY220="",CY220=0),0,BI220*MIN(MaxScal,TgtVol/CY220))</f>
        <v>0</v>
      </c>
      <c r="DU220" s="26" t="n">
        <f aca="false">IF(OR(BJ220=0,CZ220="",CZ220=0),0,BJ220*MIN(MaxScal,TgtVol/CZ220))</f>
        <v>0</v>
      </c>
      <c r="DV220" s="26" t="n">
        <f aca="false">IF(OR(BK220=0,DA220="",DA220=0),0,BK220*MIN(MaxScal,TgtVol/DA220))</f>
        <v>0</v>
      </c>
      <c r="DW220" s="26" t="n">
        <f aca="false">IF(OR(BL220=0,DB220="",DB220=0),0,BL220*MIN(MaxScal,TgtVol/DB220))</f>
        <v>0</v>
      </c>
      <c r="DX220" s="28" t="n">
        <f aca="false">IFERROR(DC219*BM220,"")</f>
        <v>0</v>
      </c>
      <c r="DY220" s="28" t="n">
        <f aca="false">IFERROR(DD219*BN220,"")</f>
        <v>0</v>
      </c>
      <c r="DZ220" s="28" t="n">
        <f aca="false">IFERROR(DE219*BO220,"")</f>
        <v>-0</v>
      </c>
      <c r="EA220" s="28" t="n">
        <f aca="false">IFERROR(DF219*BP220,"")</f>
        <v>0</v>
      </c>
      <c r="EB220" s="28" t="n">
        <f aca="false">IFERROR(DG219*BQ220,"")</f>
        <v>0</v>
      </c>
      <c r="EC220" s="28" t="n">
        <f aca="false">IFERROR(DH219*BR220,"")</f>
        <v>0</v>
      </c>
      <c r="ED220" s="28" t="n">
        <f aca="false">IFERROR(DI219*BS220,"")</f>
        <v>0</v>
      </c>
      <c r="EE220" s="28" t="n">
        <f aca="false">IFERROR(DJ219*BT220,"")</f>
        <v>0</v>
      </c>
      <c r="EF220" s="28" t="n">
        <f aca="false">IFERROR(DK219*BU220,"")</f>
        <v>0</v>
      </c>
      <c r="EG220" s="28" t="n">
        <f aca="false">IFERROR(DL219*BV220,"")</f>
        <v>-0</v>
      </c>
      <c r="EH220" s="28" t="n">
        <f aca="false">IFERROR(DM219*BW220,"")</f>
        <v>0</v>
      </c>
      <c r="EI220" s="28" t="n">
        <f aca="false">IFERROR(DN219*BX220,"")</f>
        <v>-0</v>
      </c>
      <c r="EJ220" s="28" t="n">
        <f aca="false">IFERROR(DO219*BY220,"")</f>
        <v>0</v>
      </c>
      <c r="EK220" s="28" t="n">
        <f aca="false">IFERROR(DP219*BZ220,"")</f>
        <v>0</v>
      </c>
      <c r="EL220" s="28" t="n">
        <f aca="false">IFERROR(DQ219*CA220,"")</f>
        <v>-0</v>
      </c>
      <c r="EM220" s="28" t="n">
        <f aca="false">IFERROR(DR219*CB220,"")</f>
        <v>0</v>
      </c>
      <c r="EN220" s="28" t="n">
        <f aca="false">IFERROR(DS219*CC220,"")</f>
        <v>0</v>
      </c>
      <c r="EO220" s="28" t="n">
        <f aca="false">IFERROR(DT219*CD220,"")</f>
        <v>0</v>
      </c>
      <c r="EP220" s="28" t="n">
        <f aca="false">IFERROR(DU219*CE220,"")</f>
        <v>0</v>
      </c>
      <c r="EQ220" s="28" t="n">
        <f aca="false">IFERROR(DV219*CF220,"")</f>
        <v>0</v>
      </c>
      <c r="ER220" s="28" t="n">
        <f aca="false">IFERROR(DW219*CG220,"")</f>
        <v>0</v>
      </c>
      <c r="ES220" s="28" t="n">
        <f aca="false">IF(ROW()=4,"",SUM(DX220:ER220))</f>
        <v>0</v>
      </c>
      <c r="ET220" s="29" t="n">
        <f aca="false">COUNTIF(AR220:BL220,"&gt;0")</f>
        <v>0</v>
      </c>
    </row>
    <row r="221" customFormat="false" ht="15" hidden="false" customHeight="false" outlineLevel="0" collapsed="false">
      <c r="A221" s="19" t="n">
        <v>44620</v>
      </c>
      <c r="B221" s="23" t="n">
        <f aca="false">ABS(Rates_Data!AD221-Rates_Data!AE221)</f>
        <v>0.0140917431192664</v>
      </c>
      <c r="C221" s="23" t="n">
        <f aca="false">ABS(Rates_Data!AD221-Rates_Data!AF221)</f>
        <v>0.847899082568807</v>
      </c>
      <c r="D221" s="23" t="n">
        <f aca="false">ABS(Rates_Data!AD221-Rates_Data!AG221)</f>
        <v>0.33309633027523</v>
      </c>
      <c r="E221" s="23" t="n">
        <f aca="false">ABS(Rates_Data!AD221-Rates_Data!AH221)</f>
        <v>0.424169724770642</v>
      </c>
      <c r="F221" s="23" t="n">
        <f aca="false">ABS(Rates_Data!AD221-Rates_Data!AI221)</f>
        <v>0.72404128440367</v>
      </c>
      <c r="G221" s="23" t="n">
        <f aca="false">ABS(Rates_Data!AD221-Rates_Data!AJ221)</f>
        <v>0.318426605504587</v>
      </c>
      <c r="H221" s="23" t="n">
        <f aca="false">ABS(Rates_Data!AE221-Rates_Data!AF221)</f>
        <v>0.861990825688074</v>
      </c>
      <c r="I221" s="23" t="n">
        <f aca="false">ABS(Rates_Data!AE221-Rates_Data!AG221)</f>
        <v>0.319004587155963</v>
      </c>
      <c r="J221" s="23" t="n">
        <f aca="false">ABS(Rates_Data!AE221-Rates_Data!AH221)</f>
        <v>0.438261467889908</v>
      </c>
      <c r="K221" s="23" t="n">
        <f aca="false">ABS(Rates_Data!AE221-Rates_Data!AI221)</f>
        <v>0.738133027522936</v>
      </c>
      <c r="L221" s="23" t="n">
        <f aca="false">ABS(Rates_Data!AE221-Rates_Data!AJ221)</f>
        <v>0.332518348623854</v>
      </c>
      <c r="M221" s="23" t="n">
        <f aca="false">ABS(Rates_Data!AF221-Rates_Data!AG221)</f>
        <v>1.18099541284404</v>
      </c>
      <c r="N221" s="23" t="n">
        <f aca="false">ABS(Rates_Data!AF221-Rates_Data!AH221)</f>
        <v>0.423729357798165</v>
      </c>
      <c r="O221" s="23" t="n">
        <f aca="false">ABS(Rates_Data!AF221-Rates_Data!AI221)</f>
        <v>0.123857798165138</v>
      </c>
      <c r="P221" s="23" t="n">
        <f aca="false">ABS(Rates_Data!AF221-Rates_Data!AJ221)</f>
        <v>0.52947247706422</v>
      </c>
      <c r="Q221" s="23" t="n">
        <f aca="false">ABS(Rates_Data!AG221-Rates_Data!AH221)</f>
        <v>0.757266055045872</v>
      </c>
      <c r="R221" s="23" t="n">
        <f aca="false">ABS(Rates_Data!AG221-Rates_Data!AI221)</f>
        <v>1.0571376146789</v>
      </c>
      <c r="S221" s="23" t="n">
        <f aca="false">ABS(Rates_Data!AG221-Rates_Data!AJ221)</f>
        <v>0.651522935779817</v>
      </c>
      <c r="T221" s="23" t="n">
        <f aca="false">ABS(Rates_Data!AH221-Rates_Data!AI221)</f>
        <v>0.299871559633028</v>
      </c>
      <c r="U221" s="23" t="n">
        <f aca="false">ABS(Rates_Data!AH221-Rates_Data!AJ221)</f>
        <v>0.105743119266055</v>
      </c>
      <c r="V221" s="23" t="n">
        <f aca="false">ABS(Rates_Data!AI221-Rates_Data!AJ221)</f>
        <v>0.405614678899083</v>
      </c>
      <c r="W221" s="26" t="n">
        <f aca="false">IF(ROW()&lt;4+MinObs-1,"",IFERROR((B221-AVERAGE(B$4:B221))/STDEV(B$4:B221),""))</f>
        <v>-1.29676192871557</v>
      </c>
      <c r="X221" s="26" t="n">
        <f aca="false">IF(ROW()&lt;4+MinObs-1,"",IFERROR((C221-AVERAGE(C$4:C221))/STDEV(C$4:C221),""))</f>
        <v>1.16118123162523</v>
      </c>
      <c r="Y221" s="26" t="n">
        <f aca="false">IF(ROW()&lt;4+MinObs-1,"",IFERROR((D221-AVERAGE(D$4:D221))/STDEV(D$4:D221),""))</f>
        <v>-0.358705975150374</v>
      </c>
      <c r="Z221" s="26" t="n">
        <f aca="false">IF(ROW()&lt;4+MinObs-1,"",IFERROR((E221-AVERAGE(E$4:E221))/STDEV(E$4:E221),""))</f>
        <v>-0.558333982975961</v>
      </c>
      <c r="AA221" s="26" t="n">
        <f aca="false">IF(ROW()&lt;4+MinObs-1,"",IFERROR((F221-AVERAGE(F$4:F221))/STDEV(F$4:F221),""))</f>
        <v>0.337716375351573</v>
      </c>
      <c r="AB221" s="26" t="n">
        <f aca="false">IF(ROW()&lt;4+MinObs-1,"",IFERROR((G221-AVERAGE(G$4:G221))/STDEV(G$4:G221),""))</f>
        <v>-0.414925845622184</v>
      </c>
      <c r="AC221" s="26" t="n">
        <f aca="false">IF(ROW()&lt;4+MinObs-1,"",IFERROR((H221-AVERAGE(H$4:H221))/STDEV(H$4:H221),""))</f>
        <v>1.68097535263058</v>
      </c>
      <c r="AD221" s="26" t="n">
        <f aca="false">IF(ROW()&lt;4+MinObs-1,"",IFERROR((I221-AVERAGE(I$4:I221))/STDEV(I$4:I221),""))</f>
        <v>-0.318588067959547</v>
      </c>
      <c r="AE221" s="26" t="n">
        <f aca="false">IF(ROW()&lt;4+MinObs-1,"",IFERROR((J221-AVERAGE(J$4:J221))/STDEV(J$4:J221),""))</f>
        <v>-0.283938674809343</v>
      </c>
      <c r="AF221" s="26" t="n">
        <f aca="false">IF(ROW()&lt;4+MinObs-1,"",IFERROR((K221-AVERAGE(K$4:K221))/STDEV(K$4:K221),""))</f>
        <v>0.689256834714537</v>
      </c>
      <c r="AG221" s="26" t="n">
        <f aca="false">IF(ROW()&lt;4+MinObs-1,"",IFERROR((L221-AVERAGE(L$4:L221))/STDEV(L$4:L221),""))</f>
        <v>-0.475884010161564</v>
      </c>
      <c r="AH221" s="26" t="n">
        <f aca="false">IF(ROW()&lt;4+MinObs-1,"",IFERROR((M221-AVERAGE(M$4:M221))/STDEV(M$4:M221),""))</f>
        <v>1.81735971433285</v>
      </c>
      <c r="AI221" s="26" t="n">
        <f aca="false">IF(ROW()&lt;4+MinObs-1,"",IFERROR((N221-AVERAGE(N$4:N221))/STDEV(N$4:N221),""))</f>
        <v>-0.169222440799149</v>
      </c>
      <c r="AJ221" s="26" t="n">
        <f aca="false">IF(ROW()&lt;4+MinObs-1,"",IFERROR((O221-AVERAGE(O$4:O221))/STDEV(O$4:O221),""))</f>
        <v>-1.03300916633597</v>
      </c>
      <c r="AK221" s="26" t="n">
        <f aca="false">IF(ROW()&lt;4+MinObs-1,"",IFERROR((P221-AVERAGE(P$4:P221))/STDEV(P$4:P221),""))</f>
        <v>-0.0741990013572206</v>
      </c>
      <c r="AL221" s="26" t="n">
        <f aca="false">IF(ROW()&lt;4+MinObs-1,"",IFERROR((Q221-AVERAGE(Q$4:Q221))/STDEV(Q$4:Q221),""))</f>
        <v>0.750915319671883</v>
      </c>
      <c r="AM221" s="26" t="n">
        <f aca="false">IF(ROW()&lt;4+MinObs-1,"",IFERROR((R221-AVERAGE(R$4:R221))/STDEV(R$4:R221),""))</f>
        <v>1.16003560990344</v>
      </c>
      <c r="AN221" s="26" t="n">
        <f aca="false">IF(ROW()&lt;4+MinObs-1,"",IFERROR((S221-AVERAGE(S$4:S221))/STDEV(S$4:S221),""))</f>
        <v>-0.209140495116334</v>
      </c>
      <c r="AO221" s="26" t="n">
        <f aca="false">IF(ROW()&lt;4+MinObs-1,"",IFERROR((T221-AVERAGE(T$4:T221))/STDEV(T$4:T221),""))</f>
        <v>-0.798304784020399</v>
      </c>
      <c r="AP221" s="26" t="n">
        <f aca="false">IF(ROW()&lt;4+MinObs-1,"",IFERROR((U221-AVERAGE(U$4:U221))/STDEV(U$4:U221),""))</f>
        <v>-1.48752426252575</v>
      </c>
      <c r="AQ221" s="26" t="n">
        <f aca="false">IF(ROW()&lt;4+MinObs-1,"",IFERROR((V221-AVERAGE(V$4:V221))/STDEV(V$4:V221),""))</f>
        <v>-0.511411294496504</v>
      </c>
      <c r="AR221" s="26" t="n">
        <f aca="false">IF(W221="",0,IF(W221&gt;=z4,w4,IF(W221&gt;=z3,w3,IF(W221&gt;=zEntry,w2,IF(AND(W221&gt;=ExitZ,AR220&gt;0),w2,0)))))</f>
        <v>0</v>
      </c>
      <c r="AS221" s="26" t="n">
        <f aca="false">IF(X221="",0,IF(X221&gt;=z4,w4,IF(X221&gt;=z3,w3,IF(X221&gt;=zEntry,w2,IF(AND(X221&gt;=ExitZ,AS220&gt;0),w2,0)))))</f>
        <v>0</v>
      </c>
      <c r="AT221" s="26" t="n">
        <f aca="false">IF(Y221="",0,IF(Y221&gt;=z4,w4,IF(Y221&gt;=z3,w3,IF(Y221&gt;=zEntry,w2,IF(AND(Y221&gt;=ExitZ,AT220&gt;0),w2,0)))))</f>
        <v>0</v>
      </c>
      <c r="AU221" s="26" t="n">
        <f aca="false">IF(Z221="",0,IF(Z221&gt;=z4,w4,IF(Z221&gt;=z3,w3,IF(Z221&gt;=zEntry,w2,IF(AND(Z221&gt;=ExitZ,AU220&gt;0),w2,0)))))</f>
        <v>0</v>
      </c>
      <c r="AV221" s="26" t="n">
        <f aca="false">IF(AA221="",0,IF(AA221&gt;=z4,w4,IF(AA221&gt;=z3,w3,IF(AA221&gt;=zEntry,w2,IF(AND(AA221&gt;=ExitZ,AV220&gt;0),w2,0)))))</f>
        <v>0</v>
      </c>
      <c r="AW221" s="26" t="n">
        <f aca="false">IF(AB221="",0,IF(AB221&gt;=z4,w4,IF(AB221&gt;=z3,w3,IF(AB221&gt;=zEntry,w2,IF(AND(AB221&gt;=ExitZ,AW220&gt;0),w2,0)))))</f>
        <v>0</v>
      </c>
      <c r="AX221" s="26" t="n">
        <f aca="false">IF(AC221="",0,IF(AC221&gt;=z4,w4,IF(AC221&gt;=z3,w3,IF(AC221&gt;=zEntry,w2,IF(AND(AC221&gt;=ExitZ,AX220&gt;0),w2,0)))))</f>
        <v>0</v>
      </c>
      <c r="AY221" s="26" t="n">
        <f aca="false">IF(AD221="",0,IF(AD221&gt;=z4,w4,IF(AD221&gt;=z3,w3,IF(AD221&gt;=zEntry,w2,IF(AND(AD221&gt;=ExitZ,AY220&gt;0),w2,0)))))</f>
        <v>0</v>
      </c>
      <c r="AZ221" s="26" t="n">
        <f aca="false">IF(AE221="",0,IF(AE221&gt;=z4,w4,IF(AE221&gt;=z3,w3,IF(AE221&gt;=zEntry,w2,IF(AND(AE221&gt;=ExitZ,AZ220&gt;0),w2,0)))))</f>
        <v>0</v>
      </c>
      <c r="BA221" s="26" t="n">
        <f aca="false">IF(AF221="",0,IF(AF221&gt;=z4,w4,IF(AF221&gt;=z3,w3,IF(AF221&gt;=zEntry,w2,IF(AND(AF221&gt;=ExitZ,BA220&gt;0),w2,0)))))</f>
        <v>0</v>
      </c>
      <c r="BB221" s="26" t="n">
        <f aca="false">IF(AG221="",0,IF(AG221&gt;=z4,w4,IF(AG221&gt;=z3,w3,IF(AG221&gt;=zEntry,w2,IF(AND(AG221&gt;=ExitZ,BB220&gt;0),w2,0)))))</f>
        <v>0</v>
      </c>
      <c r="BC221" s="26" t="n">
        <f aca="false">IF(AH221="",0,IF(AH221&gt;=z4,w4,IF(AH221&gt;=z3,w3,IF(AH221&gt;=zEntry,w2,IF(AND(AH221&gt;=ExitZ,BC220&gt;0),w2,0)))))</f>
        <v>0</v>
      </c>
      <c r="BD221" s="26" t="n">
        <f aca="false">IF(AI221="",0,IF(AI221&gt;=z4,w4,IF(AI221&gt;=z3,w3,IF(AI221&gt;=zEntry,w2,IF(AND(AI221&gt;=ExitZ,BD220&gt;0),w2,0)))))</f>
        <v>0</v>
      </c>
      <c r="BE221" s="26" t="n">
        <f aca="false">IF(AJ221="",0,IF(AJ221&gt;=z4,w4,IF(AJ221&gt;=z3,w3,IF(AJ221&gt;=zEntry,w2,IF(AND(AJ221&gt;=ExitZ,BE220&gt;0),w2,0)))))</f>
        <v>0</v>
      </c>
      <c r="BF221" s="26" t="n">
        <f aca="false">IF(AK221="",0,IF(AK221&gt;=z4,w4,IF(AK221&gt;=z3,w3,IF(AK221&gt;=zEntry,w2,IF(AND(AK221&gt;=ExitZ,BF220&gt;0),w2,0)))))</f>
        <v>0</v>
      </c>
      <c r="BG221" s="26" t="n">
        <f aca="false">IF(AL221="",0,IF(AL221&gt;=z4,w4,IF(AL221&gt;=z3,w3,IF(AL221&gt;=zEntry,w2,IF(AND(AL221&gt;=ExitZ,BG220&gt;0),w2,0)))))</f>
        <v>0</v>
      </c>
      <c r="BH221" s="26" t="n">
        <f aca="false">IF(AM221="",0,IF(AM221&gt;=z4,w4,IF(AM221&gt;=z3,w3,IF(AM221&gt;=zEntry,w2,IF(AND(AM221&gt;=ExitZ,BH220&gt;0),w2,0)))))</f>
        <v>0</v>
      </c>
      <c r="BI221" s="26" t="n">
        <f aca="false">IF(AN221="",0,IF(AN221&gt;=z4,w4,IF(AN221&gt;=z3,w3,IF(AN221&gt;=zEntry,w2,IF(AND(AN221&gt;=ExitZ,BI220&gt;0),w2,0)))))</f>
        <v>0</v>
      </c>
      <c r="BJ221" s="26" t="n">
        <f aca="false">IF(AO221="",0,IF(AO221&gt;=z4,w4,IF(AO221&gt;=z3,w3,IF(AO221&gt;=zEntry,w2,IF(AND(AO221&gt;=ExitZ,BJ220&gt;0),w2,0)))))</f>
        <v>0</v>
      </c>
      <c r="BK221" s="26" t="n">
        <f aca="false">IF(AP221="",0,IF(AP221&gt;=z4,w4,IF(AP221&gt;=z3,w3,IF(AP221&gt;=zEntry,w2,IF(AND(AP221&gt;=ExitZ,BK220&gt;0),w2,0)))))</f>
        <v>0</v>
      </c>
      <c r="BL221" s="26" t="n">
        <f aca="false">IF(AQ221="",0,IF(AQ221&gt;=z4,w4,IF(AQ221&gt;=z3,w3,IF(AQ221&gt;=zEntry,w2,IF(AND(AQ221&gt;=ExitZ,BL220&gt;0),w2,0)))))</f>
        <v>0</v>
      </c>
      <c r="BM221" s="23" t="n">
        <f aca="false">IF(Rates_Data!AD220&gt;=Rates_Data!AE220,Rates_Data!AK221-Rates_Data!AL221,Rates_Data!AL221-Rates_Data!AK221)</f>
        <v>0</v>
      </c>
      <c r="BN221" s="23" t="n">
        <f aca="false">IF(Rates_Data!AD220&gt;=Rates_Data!AF220,Rates_Data!AK221-Rates_Data!AM221,Rates_Data!AM221-Rates_Data!AK221)</f>
        <v>-0.003325</v>
      </c>
      <c r="BO221" s="23" t="n">
        <f aca="false">IF(Rates_Data!AD220&gt;=Rates_Data!AG220,Rates_Data!AK221-Rates_Data!AN221,Rates_Data!AN221-Rates_Data!AK221)</f>
        <v>0.003135</v>
      </c>
      <c r="BP221" s="23" t="n">
        <f aca="false">IF(Rates_Data!AD220&gt;=Rates_Data!AH220,Rates_Data!AK221-Rates_Data!AO221,Rates_Data!AO221-Rates_Data!AK221)</f>
        <v>-0.007163</v>
      </c>
      <c r="BQ221" s="23" t="n">
        <f aca="false">IF(Rates_Data!AD220&gt;=Rates_Data!AI220,Rates_Data!AK221-Rates_Data!AP221,Rates_Data!AP221-Rates_Data!AK221)</f>
        <v>0.001368</v>
      </c>
      <c r="BR221" s="23" t="n">
        <f aca="false">IF(Rates_Data!AD220&gt;=Rates_Data!AJ220,Rates_Data!AK221-Rates_Data!AQ221,Rates_Data!AQ221-Rates_Data!AK221)</f>
        <v>-0.00176699999999999</v>
      </c>
      <c r="BS221" s="23" t="n">
        <f aca="false">IF(Rates_Data!AE220&gt;=Rates_Data!AF220,Rates_Data!AL221-Rates_Data!AM221,Rates_Data!AM221-Rates_Data!AL221)</f>
        <v>-0.00332500000000001</v>
      </c>
      <c r="BT221" s="23" t="n">
        <f aca="false">IF(Rates_Data!AE220&gt;=Rates_Data!AG220,Rates_Data!AL221-Rates_Data!AN221,Rates_Data!AN221-Rates_Data!AL221)</f>
        <v>0.00313500000000001</v>
      </c>
      <c r="BU221" s="23" t="n">
        <f aca="false">IF(Rates_Data!AE220&gt;=Rates_Data!AH220,Rates_Data!AL221-Rates_Data!AO221,Rates_Data!AO221-Rates_Data!AL221)</f>
        <v>-0.007163</v>
      </c>
      <c r="BV221" s="23" t="n">
        <f aca="false">IF(Rates_Data!AE220&gt;=Rates_Data!AI220,Rates_Data!AL221-Rates_Data!AP221,Rates_Data!AP221-Rates_Data!AL221)</f>
        <v>0.00136799999999999</v>
      </c>
      <c r="BW221" s="23" t="n">
        <f aca="false">IF(Rates_Data!AE220&gt;=Rates_Data!AJ220,Rates_Data!AL221-Rates_Data!AQ221,Rates_Data!AQ221-Rates_Data!AL221)</f>
        <v>-0.001767</v>
      </c>
      <c r="BX221" s="23" t="n">
        <f aca="false">IF(Rates_Data!AF220&gt;=Rates_Data!AG220,Rates_Data!AM221-Rates_Data!AN221,Rates_Data!AN221-Rates_Data!AM221)</f>
        <v>-0.000189999999999996</v>
      </c>
      <c r="BY221" s="23" t="n">
        <f aca="false">IF(Rates_Data!AF220&gt;=Rates_Data!AH220,Rates_Data!AM221-Rates_Data!AO221,Rates_Data!AO221-Rates_Data!AM221)</f>
        <v>0.003838</v>
      </c>
      <c r="BZ221" s="23" t="n">
        <f aca="false">IF(Rates_Data!AF220&gt;=Rates_Data!AI220,Rates_Data!AM221-Rates_Data!AP221,Rates_Data!AP221-Rates_Data!AM221)</f>
        <v>0.004693</v>
      </c>
      <c r="CA221" s="23" t="n">
        <f aca="false">IF(Rates_Data!AF220&gt;=Rates_Data!AJ220,Rates_Data!AM221-Rates_Data!AQ221,Rates_Data!AQ221-Rates_Data!AM221)</f>
        <v>-0.00155800000000001</v>
      </c>
      <c r="CB221" s="23" t="n">
        <f aca="false">IF(Rates_Data!AG220&gt;=Rates_Data!AH220,Rates_Data!AN221-Rates_Data!AO221,Rates_Data!AO221-Rates_Data!AN221)</f>
        <v>-0.004028</v>
      </c>
      <c r="CC221" s="23" t="n">
        <f aca="false">IF(Rates_Data!AG220&gt;=Rates_Data!AI220,Rates_Data!AN221-Rates_Data!AP221,Rates_Data!AP221-Rates_Data!AN221)</f>
        <v>0.004503</v>
      </c>
      <c r="CD221" s="23" t="n">
        <f aca="false">IF(Rates_Data!AG220&gt;=Rates_Data!AJ220,Rates_Data!AN221-Rates_Data!AQ221,Rates_Data!AQ221-Rates_Data!AN221)</f>
        <v>0.00136800000000001</v>
      </c>
      <c r="CE221" s="23" t="n">
        <f aca="false">IF(Rates_Data!AH220&gt;=Rates_Data!AI220,Rates_Data!AO221-Rates_Data!AP221,Rates_Data!AP221-Rates_Data!AO221)</f>
        <v>0.008531</v>
      </c>
      <c r="CF221" s="23" t="n">
        <f aca="false">IF(Rates_Data!AH220&gt;=Rates_Data!AJ220,Rates_Data!AO221-Rates_Data!AQ221,Rates_Data!AQ221-Rates_Data!AO221)</f>
        <v>-0.005396</v>
      </c>
      <c r="CG221" s="23" t="n">
        <f aca="false">IF(Rates_Data!AI220&gt;=Rates_Data!AJ220,Rates_Data!AP221-Rates_Data!AQ221,Rates_Data!AQ221-Rates_Data!AP221)</f>
        <v>0.00313499999999999</v>
      </c>
      <c r="CH221" s="27" t="n">
        <f aca="false">IF(ROW()&lt;4+VolLB,"",STDEV(INDEX($BM:$BM,ROW()-VolLB+1):INDEX($BM:$BM,ROW()))*SQRT(12))</f>
        <v>0.0261295105889691</v>
      </c>
      <c r="CI221" s="27" t="n">
        <f aca="false">IF(ROW()&lt;4+VolLB,"",STDEV(INDEX($BN:$BN,ROW()-VolLB+1):INDEX($BN:$BN,ROW()))*SQRT(12))</f>
        <v>0.0205043654548187</v>
      </c>
      <c r="CJ221" s="27" t="n">
        <f aca="false">IF(ROW()&lt;4+VolLB,"",STDEV(INDEX($BO:$BO,ROW()-VolLB+1):INDEX($BO:$BO,ROW()))*SQRT(12))</f>
        <v>0.018934724022031</v>
      </c>
      <c r="CK221" s="27" t="n">
        <f aca="false">IF(ROW()&lt;4+VolLB,"",STDEV(INDEX($BP:$BP,ROW()-VolLB+1):INDEX($BP:$BP,ROW()))*SQRT(12))</f>
        <v>0.0177329115800187</v>
      </c>
      <c r="CL221" s="27" t="n">
        <f aca="false">IF(ROW()&lt;4+VolLB,"",STDEV(INDEX($BQ:$BQ,ROW()-VolLB+1):INDEX($BQ:$BQ,ROW()))*SQRT(12))</f>
        <v>0.0240693751095018</v>
      </c>
      <c r="CM221" s="27" t="n">
        <f aca="false">IF(ROW()&lt;4+VolLB,"",STDEV(INDEX($BR:$BR,ROW()-VolLB+1):INDEX($BR:$BR,ROW()))*SQRT(12))</f>
        <v>0.0172863284641774</v>
      </c>
      <c r="CN221" s="27" t="n">
        <f aca="false">IF(ROW()&lt;4+VolLB,"",STDEV(INDEX($BS:$BS,ROW()-VolLB+1):INDEX($BS:$BS,ROW()))*SQRT(12))</f>
        <v>0.0239896807712141</v>
      </c>
      <c r="CO221" s="27" t="n">
        <f aca="false">IF(ROW()&lt;4+VolLB,"",STDEV(INDEX($BT:$BT,ROW()-VolLB+1):INDEX($BT:$BT,ROW()))*SQRT(12))</f>
        <v>0.02470996957775</v>
      </c>
      <c r="CP221" s="27" t="n">
        <f aca="false">IF(ROW()&lt;4+VolLB,"",STDEV(INDEX($BU:$BU,ROW()-VolLB+1):INDEX($BU:$BU,ROW()))*SQRT(12))</f>
        <v>0.0235768152742517</v>
      </c>
      <c r="CQ221" s="27" t="n">
        <f aca="false">IF(ROW()&lt;4+VolLB,"",STDEV(INDEX($BV:$BV,ROW()-VolLB+1):INDEX($BV:$BV,ROW()))*SQRT(12))</f>
        <v>0.0228943730402202</v>
      </c>
      <c r="CR221" s="27" t="n">
        <f aca="false">IF(ROW()&lt;4+VolLB,"",STDEV(INDEX($BW:$BW,ROW()-VolLB+1):INDEX($BW:$BW,ROW()))*SQRT(12))</f>
        <v>0.0219213179452592</v>
      </c>
      <c r="CS221" s="27" t="n">
        <f aca="false">IF(ROW()&lt;4+VolLB,"",STDEV(INDEX($BX:$BX,ROW()-VolLB+1):INDEX($BX:$BX,ROW()))*SQRT(12))</f>
        <v>0.0193646040619526</v>
      </c>
      <c r="CT221" s="27" t="n">
        <f aca="false">IF(ROW()&lt;4+VolLB,"",STDEV(INDEX($BY:$BY,ROW()-VolLB+1):INDEX($BY:$BY,ROW()))*SQRT(12))</f>
        <v>0.0196172421740235</v>
      </c>
      <c r="CU221" s="27" t="n">
        <f aca="false">IF(ROW()&lt;4+VolLB,"",STDEV(INDEX($BZ:$BZ,ROW()-VolLB+1):INDEX($BZ:$BZ,ROW()))*SQRT(12))</f>
        <v>0.0218157551479703</v>
      </c>
      <c r="CV221" s="27" t="n">
        <f aca="false">IF(ROW()&lt;4+VolLB,"",STDEV(INDEX($CA:$CA,ROW()-VolLB+1):INDEX($CA:$CA,ROW()))*SQRT(12))</f>
        <v>0.0215322259827318</v>
      </c>
      <c r="CW221" s="27" t="n">
        <f aca="false">IF(ROW()&lt;4+VolLB,"",STDEV(INDEX($CB:$CB,ROW()-VolLB+1):INDEX($CB:$CB,ROW()))*SQRT(12))</f>
        <v>0.0189220526632413</v>
      </c>
      <c r="CX221" s="27" t="n">
        <f aca="false">IF(ROW()&lt;4+VolLB,"",STDEV(INDEX($CC:$CC,ROW()-VolLB+1):INDEX($CC:$CC,ROW()))*SQRT(12))</f>
        <v>0.0225113233887812</v>
      </c>
      <c r="CY221" s="27" t="n">
        <f aca="false">IF(ROW()&lt;4+VolLB,"",STDEV(INDEX($CD:$CD,ROW()-VolLB+1):INDEX($CD:$CD,ROW()))*SQRT(12))</f>
        <v>0.020903115767751</v>
      </c>
      <c r="CZ221" s="27" t="n">
        <f aca="false">IF(ROW()&lt;4+VolLB,"",STDEV(INDEX($CE:$CE,ROW()-VolLB+1):INDEX($CE:$CE,ROW()))*SQRT(12))</f>
        <v>0.0232283998413682</v>
      </c>
      <c r="DA221" s="27" t="n">
        <f aca="false">IF(ROW()&lt;4+VolLB,"",STDEV(INDEX($CF:$CF,ROW()-VolLB+1):INDEX($CF:$CF,ROW()))*SQRT(12))</f>
        <v>0.0206239418614571</v>
      </c>
      <c r="DB221" s="27" t="n">
        <f aca="false">IF(ROW()&lt;4+VolLB,"",STDEV(INDEX($CG:$CG,ROW()-VolLB+1):INDEX($CG:$CG,ROW()))*SQRT(12))</f>
        <v>0.0222247451868193</v>
      </c>
      <c r="DC221" s="26" t="n">
        <f aca="false">IF(OR(AR221=0,CH221="",CH221=0),0,AR221*MIN(MaxScal,TgtVol/CH221))</f>
        <v>0</v>
      </c>
      <c r="DD221" s="26" t="n">
        <f aca="false">IF(OR(AS221=0,CI221="",CI221=0),0,AS221*MIN(MaxScal,TgtVol/CI221))</f>
        <v>0</v>
      </c>
      <c r="DE221" s="26" t="n">
        <f aca="false">IF(OR(AT221=0,CJ221="",CJ221=0),0,AT221*MIN(MaxScal,TgtVol/CJ221))</f>
        <v>0</v>
      </c>
      <c r="DF221" s="26" t="n">
        <f aca="false">IF(OR(AU221=0,CK221="",CK221=0),0,AU221*MIN(MaxScal,TgtVol/CK221))</f>
        <v>0</v>
      </c>
      <c r="DG221" s="26" t="n">
        <f aca="false">IF(OR(AV221=0,CL221="",CL221=0),0,AV221*MIN(MaxScal,TgtVol/CL221))</f>
        <v>0</v>
      </c>
      <c r="DH221" s="26" t="n">
        <f aca="false">IF(OR(AW221=0,CM221="",CM221=0),0,AW221*MIN(MaxScal,TgtVol/CM221))</f>
        <v>0</v>
      </c>
      <c r="DI221" s="26" t="n">
        <f aca="false">IF(OR(AX221=0,CN221="",CN221=0),0,AX221*MIN(MaxScal,TgtVol/CN221))</f>
        <v>0</v>
      </c>
      <c r="DJ221" s="26" t="n">
        <f aca="false">IF(OR(AY221=0,CO221="",CO221=0),0,AY221*MIN(MaxScal,TgtVol/CO221))</f>
        <v>0</v>
      </c>
      <c r="DK221" s="26" t="n">
        <f aca="false">IF(OR(AZ221=0,CP221="",CP221=0),0,AZ221*MIN(MaxScal,TgtVol/CP221))</f>
        <v>0</v>
      </c>
      <c r="DL221" s="26" t="n">
        <f aca="false">IF(OR(BA221=0,CQ221="",CQ221=0),0,BA221*MIN(MaxScal,TgtVol/CQ221))</f>
        <v>0</v>
      </c>
      <c r="DM221" s="26" t="n">
        <f aca="false">IF(OR(BB221=0,CR221="",CR221=0),0,BB221*MIN(MaxScal,TgtVol/CR221))</f>
        <v>0</v>
      </c>
      <c r="DN221" s="26" t="n">
        <f aca="false">IF(OR(BC221=0,CS221="",CS221=0),0,BC221*MIN(MaxScal,TgtVol/CS221))</f>
        <v>0</v>
      </c>
      <c r="DO221" s="26" t="n">
        <f aca="false">IF(OR(BD221=0,CT221="",CT221=0),0,BD221*MIN(MaxScal,TgtVol/CT221))</f>
        <v>0</v>
      </c>
      <c r="DP221" s="26" t="n">
        <f aca="false">IF(OR(BE221=0,CU221="",CU221=0),0,BE221*MIN(MaxScal,TgtVol/CU221))</f>
        <v>0</v>
      </c>
      <c r="DQ221" s="26" t="n">
        <f aca="false">IF(OR(BF221=0,CV221="",CV221=0),0,BF221*MIN(MaxScal,TgtVol/CV221))</f>
        <v>0</v>
      </c>
      <c r="DR221" s="26" t="n">
        <f aca="false">IF(OR(BG221=0,CW221="",CW221=0),0,BG221*MIN(MaxScal,TgtVol/CW221))</f>
        <v>0</v>
      </c>
      <c r="DS221" s="26" t="n">
        <f aca="false">IF(OR(BH221=0,CX221="",CX221=0),0,BH221*MIN(MaxScal,TgtVol/CX221))</f>
        <v>0</v>
      </c>
      <c r="DT221" s="26" t="n">
        <f aca="false">IF(OR(BI221=0,CY221="",CY221=0),0,BI221*MIN(MaxScal,TgtVol/CY221))</f>
        <v>0</v>
      </c>
      <c r="DU221" s="26" t="n">
        <f aca="false">IF(OR(BJ221=0,CZ221="",CZ221=0),0,BJ221*MIN(MaxScal,TgtVol/CZ221))</f>
        <v>0</v>
      </c>
      <c r="DV221" s="26" t="n">
        <f aca="false">IF(OR(BK221=0,DA221="",DA221=0),0,BK221*MIN(MaxScal,TgtVol/DA221))</f>
        <v>0</v>
      </c>
      <c r="DW221" s="26" t="n">
        <f aca="false">IF(OR(BL221=0,DB221="",DB221=0),0,BL221*MIN(MaxScal,TgtVol/DB221))</f>
        <v>0</v>
      </c>
      <c r="DX221" s="28" t="n">
        <f aca="false">IFERROR(DC220*BM221,"")</f>
        <v>0</v>
      </c>
      <c r="DY221" s="28" t="n">
        <f aca="false">IFERROR(DD220*BN221,"")</f>
        <v>-0</v>
      </c>
      <c r="DZ221" s="28" t="n">
        <f aca="false">IFERROR(DE220*BO221,"")</f>
        <v>0</v>
      </c>
      <c r="EA221" s="28" t="n">
        <f aca="false">IFERROR(DF220*BP221,"")</f>
        <v>-0</v>
      </c>
      <c r="EB221" s="28" t="n">
        <f aca="false">IFERROR(DG220*BQ221,"")</f>
        <v>0</v>
      </c>
      <c r="EC221" s="28" t="n">
        <f aca="false">IFERROR(DH220*BR221,"")</f>
        <v>-0</v>
      </c>
      <c r="ED221" s="28" t="n">
        <f aca="false">IFERROR(DI220*BS221,"")</f>
        <v>-0</v>
      </c>
      <c r="EE221" s="28" t="n">
        <f aca="false">IFERROR(DJ220*BT221,"")</f>
        <v>0</v>
      </c>
      <c r="EF221" s="28" t="n">
        <f aca="false">IFERROR(DK220*BU221,"")</f>
        <v>-0</v>
      </c>
      <c r="EG221" s="28" t="n">
        <f aca="false">IFERROR(DL220*BV221,"")</f>
        <v>0</v>
      </c>
      <c r="EH221" s="28" t="n">
        <f aca="false">IFERROR(DM220*BW221,"")</f>
        <v>-0</v>
      </c>
      <c r="EI221" s="28" t="n">
        <f aca="false">IFERROR(DN220*BX221,"")</f>
        <v>-0</v>
      </c>
      <c r="EJ221" s="28" t="n">
        <f aca="false">IFERROR(DO220*BY221,"")</f>
        <v>0</v>
      </c>
      <c r="EK221" s="28" t="n">
        <f aca="false">IFERROR(DP220*BZ221,"")</f>
        <v>0</v>
      </c>
      <c r="EL221" s="28" t="n">
        <f aca="false">IFERROR(DQ220*CA221,"")</f>
        <v>-0</v>
      </c>
      <c r="EM221" s="28" t="n">
        <f aca="false">IFERROR(DR220*CB221,"")</f>
        <v>-0</v>
      </c>
      <c r="EN221" s="28" t="n">
        <f aca="false">IFERROR(DS220*CC221,"")</f>
        <v>0</v>
      </c>
      <c r="EO221" s="28" t="n">
        <f aca="false">IFERROR(DT220*CD221,"")</f>
        <v>0</v>
      </c>
      <c r="EP221" s="28" t="n">
        <f aca="false">IFERROR(DU220*CE221,"")</f>
        <v>0</v>
      </c>
      <c r="EQ221" s="28" t="n">
        <f aca="false">IFERROR(DV220*CF221,"")</f>
        <v>-0</v>
      </c>
      <c r="ER221" s="28" t="n">
        <f aca="false">IFERROR(DW220*CG221,"")</f>
        <v>0</v>
      </c>
      <c r="ES221" s="28" t="n">
        <f aca="false">IF(ROW()=4,"",SUM(DX221:ER221))</f>
        <v>0</v>
      </c>
      <c r="ET221" s="29" t="n">
        <f aca="false">COUNTIF(AR221:BL221,"&gt;0")</f>
        <v>0</v>
      </c>
    </row>
    <row r="222" customFormat="false" ht="15" hidden="false" customHeight="false" outlineLevel="0" collapsed="false">
      <c r="A222" s="19" t="n">
        <v>44651</v>
      </c>
      <c r="B222" s="23" t="n">
        <f aca="false">ABS(Rates_Data!AD222-Rates_Data!AE222)</f>
        <v>0.0287762557077629</v>
      </c>
      <c r="C222" s="23" t="n">
        <f aca="false">ABS(Rates_Data!AD222-Rates_Data!AF222)</f>
        <v>0.527479452054795</v>
      </c>
      <c r="D222" s="23" t="n">
        <f aca="false">ABS(Rates_Data!AD222-Rates_Data!AG222)</f>
        <v>0.395283105022831</v>
      </c>
      <c r="E222" s="23" t="n">
        <f aca="false">ABS(Rates_Data!AD222-Rates_Data!AH222)</f>
        <v>0.153465753424658</v>
      </c>
      <c r="F222" s="23" t="n">
        <f aca="false">ABS(Rates_Data!AD222-Rates_Data!AI222)</f>
        <v>0.618205479452055</v>
      </c>
      <c r="G222" s="23" t="n">
        <f aca="false">ABS(Rates_Data!AD222-Rates_Data!AJ222)</f>
        <v>0.0900136986301372</v>
      </c>
      <c r="H222" s="23" t="n">
        <f aca="false">ABS(Rates_Data!AE222-Rates_Data!AF222)</f>
        <v>0.498703196347032</v>
      </c>
      <c r="I222" s="23" t="n">
        <f aca="false">ABS(Rates_Data!AE222-Rates_Data!AG222)</f>
        <v>0.424059360730594</v>
      </c>
      <c r="J222" s="23" t="n">
        <f aca="false">ABS(Rates_Data!AE222-Rates_Data!AH222)</f>
        <v>0.124689497716895</v>
      </c>
      <c r="K222" s="23" t="n">
        <f aca="false">ABS(Rates_Data!AE222-Rates_Data!AI222)</f>
        <v>0.589429223744292</v>
      </c>
      <c r="L222" s="23" t="n">
        <f aca="false">ABS(Rates_Data!AE222-Rates_Data!AJ222)</f>
        <v>0.0612374429223743</v>
      </c>
      <c r="M222" s="23" t="n">
        <f aca="false">ABS(Rates_Data!AF222-Rates_Data!AG222)</f>
        <v>0.922762557077626</v>
      </c>
      <c r="N222" s="23" t="n">
        <f aca="false">ABS(Rates_Data!AF222-Rates_Data!AH222)</f>
        <v>0.374013698630137</v>
      </c>
      <c r="O222" s="23" t="n">
        <f aca="false">ABS(Rates_Data!AF222-Rates_Data!AI222)</f>
        <v>0.0907260273972602</v>
      </c>
      <c r="P222" s="23" t="n">
        <f aca="false">ABS(Rates_Data!AF222-Rates_Data!AJ222)</f>
        <v>0.437465753424658</v>
      </c>
      <c r="Q222" s="23" t="n">
        <f aca="false">ABS(Rates_Data!AG222-Rates_Data!AH222)</f>
        <v>0.548748858447488</v>
      </c>
      <c r="R222" s="23" t="n">
        <f aca="false">ABS(Rates_Data!AG222-Rates_Data!AI222)</f>
        <v>1.01348858447489</v>
      </c>
      <c r="S222" s="23" t="n">
        <f aca="false">ABS(Rates_Data!AG222-Rates_Data!AJ222)</f>
        <v>0.485296803652968</v>
      </c>
      <c r="T222" s="23" t="n">
        <f aca="false">ABS(Rates_Data!AH222-Rates_Data!AI222)</f>
        <v>0.464739726027397</v>
      </c>
      <c r="U222" s="23" t="n">
        <f aca="false">ABS(Rates_Data!AH222-Rates_Data!AJ222)</f>
        <v>0.0634520547945205</v>
      </c>
      <c r="V222" s="23" t="n">
        <f aca="false">ABS(Rates_Data!AI222-Rates_Data!AJ222)</f>
        <v>0.528191780821918</v>
      </c>
      <c r="W222" s="26" t="n">
        <f aca="false">IF(ROW()&lt;4+MinObs-1,"",IFERROR((B222-AVERAGE(B$4:B222))/STDEV(B$4:B222),""))</f>
        <v>-1.24017041676841</v>
      </c>
      <c r="X222" s="26" t="n">
        <f aca="false">IF(ROW()&lt;4+MinObs-1,"",IFERROR((C222-AVERAGE(C$4:C222))/STDEV(C$4:C222),""))</f>
        <v>0.261431558740554</v>
      </c>
      <c r="Y222" s="26" t="n">
        <f aca="false">IF(ROW()&lt;4+MinObs-1,"",IFERROR((D222-AVERAGE(D$4:D222))/STDEV(D$4:D222),""))</f>
        <v>-0.221526169160419</v>
      </c>
      <c r="Z222" s="26" t="n">
        <f aca="false">IF(ROW()&lt;4+MinObs-1,"",IFERROR((E222-AVERAGE(E$4:E222))/STDEV(E$4:E222),""))</f>
        <v>-1.17382138845351</v>
      </c>
      <c r="AA222" s="26" t="n">
        <f aca="false">IF(ROW()&lt;4+MinObs-1,"",IFERROR((F222-AVERAGE(F$4:F222))/STDEV(F$4:F222),""))</f>
        <v>0.0943874954446331</v>
      </c>
      <c r="AB222" s="26" t="n">
        <f aca="false">IF(ROW()&lt;4+MinObs-1,"",IFERROR((G222-AVERAGE(G$4:G222))/STDEV(G$4:G222),""))</f>
        <v>-1.0809810157982</v>
      </c>
      <c r="AC222" s="26" t="n">
        <f aca="false">IF(ROW()&lt;4+MinObs-1,"",IFERROR((H222-AVERAGE(H$4:H222))/STDEV(H$4:H222),""))</f>
        <v>0.403268345778814</v>
      </c>
      <c r="AD222" s="26" t="n">
        <f aca="false">IF(ROW()&lt;4+MinObs-1,"",IFERROR((I222-AVERAGE(I$4:I222))/STDEV(I$4:I222),""))</f>
        <v>-0.0419110256233996</v>
      </c>
      <c r="AE222" s="26" t="n">
        <f aca="false">IF(ROW()&lt;4+MinObs-1,"",IFERROR((J222-AVERAGE(J$4:J222))/STDEV(J$4:J222),""))</f>
        <v>-1.16559736650439</v>
      </c>
      <c r="AF222" s="26" t="n">
        <f aca="false">IF(ROW()&lt;4+MinObs-1,"",IFERROR((K222-AVERAGE(K$4:K222))/STDEV(K$4:K222),""))</f>
        <v>0.303493045193298</v>
      </c>
      <c r="AG222" s="26" t="n">
        <f aca="false">IF(ROW()&lt;4+MinObs-1,"",IFERROR((L222-AVERAGE(L$4:L222))/STDEV(L$4:L222),""))</f>
        <v>-1.06843574236856</v>
      </c>
      <c r="AH222" s="26" t="n">
        <f aca="false">IF(ROW()&lt;4+MinObs-1,"",IFERROR((M222-AVERAGE(M$4:M222))/STDEV(M$4:M222),""))</f>
        <v>1.16664093574039</v>
      </c>
      <c r="AI222" s="26" t="n">
        <f aca="false">IF(ROW()&lt;4+MinObs-1,"",IFERROR((N222-AVERAGE(N$4:N222))/STDEV(N$4:N222),""))</f>
        <v>-0.303243560900916</v>
      </c>
      <c r="AJ222" s="26" t="n">
        <f aca="false">IF(ROW()&lt;4+MinObs-1,"",IFERROR((O222-AVERAGE(O$4:O222))/STDEV(O$4:O222),""))</f>
        <v>-1.1221509740338</v>
      </c>
      <c r="AK222" s="26" t="n">
        <f aca="false">IF(ROW()&lt;4+MinObs-1,"",IFERROR((P222-AVERAGE(P$4:P222))/STDEV(P$4:P222),""))</f>
        <v>-0.284623424517278</v>
      </c>
      <c r="AL222" s="26" t="n">
        <f aca="false">IF(ROW()&lt;4+MinObs-1,"",IFERROR((Q222-AVERAGE(Q$4:Q222))/STDEV(Q$4:Q222),""))</f>
        <v>0.213822540126525</v>
      </c>
      <c r="AM222" s="26" t="n">
        <f aca="false">IF(ROW()&lt;4+MinObs-1,"",IFERROR((R222-AVERAGE(R$4:R222))/STDEV(R$4:R222),""))</f>
        <v>1.06090991820506</v>
      </c>
      <c r="AN222" s="26" t="n">
        <f aca="false">IF(ROW()&lt;4+MinObs-1,"",IFERROR((S222-AVERAGE(S$4:S222))/STDEV(S$4:S222),""))</f>
        <v>-0.538738269038712</v>
      </c>
      <c r="AO222" s="26" t="n">
        <f aca="false">IF(ROW()&lt;4+MinObs-1,"",IFERROR((T222-AVERAGE(T$4:T222))/STDEV(T$4:T222),""))</f>
        <v>-0.37043306662714</v>
      </c>
      <c r="AP222" s="26" t="n">
        <f aca="false">IF(ROW()&lt;4+MinObs-1,"",IFERROR((U222-AVERAGE(U$4:U222))/STDEV(U$4:U222),""))</f>
        <v>-1.56464533053233</v>
      </c>
      <c r="AQ222" s="26" t="n">
        <f aca="false">IF(ROW()&lt;4+MinObs-1,"",IFERROR((V222-AVERAGE(V$4:V222))/STDEV(V$4:V222),""))</f>
        <v>-0.267694844893275</v>
      </c>
      <c r="AR222" s="26" t="n">
        <f aca="false">IF(W222="",0,IF(W222&gt;=z4,w4,IF(W222&gt;=z3,w3,IF(W222&gt;=zEntry,w2,IF(AND(W222&gt;=ExitZ,AR221&gt;0),w2,0)))))</f>
        <v>0</v>
      </c>
      <c r="AS222" s="26" t="n">
        <f aca="false">IF(X222="",0,IF(X222&gt;=z4,w4,IF(X222&gt;=z3,w3,IF(X222&gt;=zEntry,w2,IF(AND(X222&gt;=ExitZ,AS221&gt;0),w2,0)))))</f>
        <v>0</v>
      </c>
      <c r="AT222" s="26" t="n">
        <f aca="false">IF(Y222="",0,IF(Y222&gt;=z4,w4,IF(Y222&gt;=z3,w3,IF(Y222&gt;=zEntry,w2,IF(AND(Y222&gt;=ExitZ,AT221&gt;0),w2,0)))))</f>
        <v>0</v>
      </c>
      <c r="AU222" s="26" t="n">
        <f aca="false">IF(Z222="",0,IF(Z222&gt;=z4,w4,IF(Z222&gt;=z3,w3,IF(Z222&gt;=zEntry,w2,IF(AND(Z222&gt;=ExitZ,AU221&gt;0),w2,0)))))</f>
        <v>0</v>
      </c>
      <c r="AV222" s="26" t="n">
        <f aca="false">IF(AA222="",0,IF(AA222&gt;=z4,w4,IF(AA222&gt;=z3,w3,IF(AA222&gt;=zEntry,w2,IF(AND(AA222&gt;=ExitZ,AV221&gt;0),w2,0)))))</f>
        <v>0</v>
      </c>
      <c r="AW222" s="26" t="n">
        <f aca="false">IF(AB222="",0,IF(AB222&gt;=z4,w4,IF(AB222&gt;=z3,w3,IF(AB222&gt;=zEntry,w2,IF(AND(AB222&gt;=ExitZ,AW221&gt;0),w2,0)))))</f>
        <v>0</v>
      </c>
      <c r="AX222" s="26" t="n">
        <f aca="false">IF(AC222="",0,IF(AC222&gt;=z4,w4,IF(AC222&gt;=z3,w3,IF(AC222&gt;=zEntry,w2,IF(AND(AC222&gt;=ExitZ,AX221&gt;0),w2,0)))))</f>
        <v>0</v>
      </c>
      <c r="AY222" s="26" t="n">
        <f aca="false">IF(AD222="",0,IF(AD222&gt;=z4,w4,IF(AD222&gt;=z3,w3,IF(AD222&gt;=zEntry,w2,IF(AND(AD222&gt;=ExitZ,AY221&gt;0),w2,0)))))</f>
        <v>0</v>
      </c>
      <c r="AZ222" s="26" t="n">
        <f aca="false">IF(AE222="",0,IF(AE222&gt;=z4,w4,IF(AE222&gt;=z3,w3,IF(AE222&gt;=zEntry,w2,IF(AND(AE222&gt;=ExitZ,AZ221&gt;0),w2,0)))))</f>
        <v>0</v>
      </c>
      <c r="BA222" s="26" t="n">
        <f aca="false">IF(AF222="",0,IF(AF222&gt;=z4,w4,IF(AF222&gt;=z3,w3,IF(AF222&gt;=zEntry,w2,IF(AND(AF222&gt;=ExitZ,BA221&gt;0),w2,0)))))</f>
        <v>0</v>
      </c>
      <c r="BB222" s="26" t="n">
        <f aca="false">IF(AG222="",0,IF(AG222&gt;=z4,w4,IF(AG222&gt;=z3,w3,IF(AG222&gt;=zEntry,w2,IF(AND(AG222&gt;=ExitZ,BB221&gt;0),w2,0)))))</f>
        <v>0</v>
      </c>
      <c r="BC222" s="26" t="n">
        <f aca="false">IF(AH222="",0,IF(AH222&gt;=z4,w4,IF(AH222&gt;=z3,w3,IF(AH222&gt;=zEntry,w2,IF(AND(AH222&gt;=ExitZ,BC221&gt;0),w2,0)))))</f>
        <v>0</v>
      </c>
      <c r="BD222" s="26" t="n">
        <f aca="false">IF(AI222="",0,IF(AI222&gt;=z4,w4,IF(AI222&gt;=z3,w3,IF(AI222&gt;=zEntry,w2,IF(AND(AI222&gt;=ExitZ,BD221&gt;0),w2,0)))))</f>
        <v>0</v>
      </c>
      <c r="BE222" s="26" t="n">
        <f aca="false">IF(AJ222="",0,IF(AJ222&gt;=z4,w4,IF(AJ222&gt;=z3,w3,IF(AJ222&gt;=zEntry,w2,IF(AND(AJ222&gt;=ExitZ,BE221&gt;0),w2,0)))))</f>
        <v>0</v>
      </c>
      <c r="BF222" s="26" t="n">
        <f aca="false">IF(AK222="",0,IF(AK222&gt;=z4,w4,IF(AK222&gt;=z3,w3,IF(AK222&gt;=zEntry,w2,IF(AND(AK222&gt;=ExitZ,BF221&gt;0),w2,0)))))</f>
        <v>0</v>
      </c>
      <c r="BG222" s="26" t="n">
        <f aca="false">IF(AL222="",0,IF(AL222&gt;=z4,w4,IF(AL222&gt;=z3,w3,IF(AL222&gt;=zEntry,w2,IF(AND(AL222&gt;=ExitZ,BG221&gt;0),w2,0)))))</f>
        <v>0</v>
      </c>
      <c r="BH222" s="26" t="n">
        <f aca="false">IF(AM222="",0,IF(AM222&gt;=z4,w4,IF(AM222&gt;=z3,w3,IF(AM222&gt;=zEntry,w2,IF(AND(AM222&gt;=ExitZ,BH221&gt;0),w2,0)))))</f>
        <v>0</v>
      </c>
      <c r="BI222" s="26" t="n">
        <f aca="false">IF(AN222="",0,IF(AN222&gt;=z4,w4,IF(AN222&gt;=z3,w3,IF(AN222&gt;=zEntry,w2,IF(AND(AN222&gt;=ExitZ,BI221&gt;0),w2,0)))))</f>
        <v>0</v>
      </c>
      <c r="BJ222" s="26" t="n">
        <f aca="false">IF(AO222="",0,IF(AO222&gt;=z4,w4,IF(AO222&gt;=z3,w3,IF(AO222&gt;=zEntry,w2,IF(AND(AO222&gt;=ExitZ,BJ221&gt;0),w2,0)))))</f>
        <v>0</v>
      </c>
      <c r="BK222" s="26" t="n">
        <f aca="false">IF(AP222="",0,IF(AP222&gt;=z4,w4,IF(AP222&gt;=z3,w3,IF(AP222&gt;=zEntry,w2,IF(AND(AP222&gt;=ExitZ,BK221&gt;0),w2,0)))))</f>
        <v>0</v>
      </c>
      <c r="BL222" s="26" t="n">
        <f aca="false">IF(AQ222="",0,IF(AQ222&gt;=z4,w4,IF(AQ222&gt;=z3,w3,IF(AQ222&gt;=zEntry,w2,IF(AND(AQ222&gt;=ExitZ,BL221&gt;0),w2,0)))))</f>
        <v>0</v>
      </c>
      <c r="BM222" s="23" t="n">
        <f aca="false">IF(Rates_Data!AD221&gt;=Rates_Data!AE221,Rates_Data!AK222-Rates_Data!AL222,Rates_Data!AL222-Rates_Data!AK222)</f>
        <v>0.005947</v>
      </c>
      <c r="BN222" s="23" t="n">
        <f aca="false">IF(Rates_Data!AD221&gt;=Rates_Data!AF221,Rates_Data!AK222-Rates_Data!AM222,Rates_Data!AM222-Rates_Data!AK222)</f>
        <v>0.00412299999999999</v>
      </c>
      <c r="BO222" s="23" t="n">
        <f aca="false">IF(Rates_Data!AD221&gt;=Rates_Data!AG221,Rates_Data!AK222-Rates_Data!AN222,Rates_Data!AN222-Rates_Data!AK222)</f>
        <v>-0.000228</v>
      </c>
      <c r="BP222" s="23" t="n">
        <f aca="false">IF(Rates_Data!AD221&gt;=Rates_Data!AH221,Rates_Data!AK222-Rates_Data!AO222,Rates_Data!AO222-Rates_Data!AK222)</f>
        <v>0.006175</v>
      </c>
      <c r="BQ222" s="23" t="n">
        <f aca="false">IF(Rates_Data!AD221&gt;=Rates_Data!AI221,Rates_Data!AK222-Rates_Data!AP222,Rates_Data!AP222-Rates_Data!AK222)</f>
        <v>-0.00361</v>
      </c>
      <c r="BR222" s="23" t="n">
        <f aca="false">IF(Rates_Data!AD221&gt;=Rates_Data!AJ221,Rates_Data!AK222-Rates_Data!AQ222,Rates_Data!AQ222-Rates_Data!AK222)</f>
        <v>0.002185</v>
      </c>
      <c r="BS222" s="23" t="n">
        <f aca="false">IF(Rates_Data!AE221&gt;=Rates_Data!AF221,Rates_Data!AL222-Rates_Data!AM222,Rates_Data!AM222-Rates_Data!AL222)</f>
        <v>0.01007</v>
      </c>
      <c r="BT222" s="23" t="n">
        <f aca="false">IF(Rates_Data!AE221&gt;=Rates_Data!AG221,Rates_Data!AL222-Rates_Data!AN222,Rates_Data!AN222-Rates_Data!AL222)</f>
        <v>-0.006175</v>
      </c>
      <c r="BU222" s="23" t="n">
        <f aca="false">IF(Rates_Data!AE221&gt;=Rates_Data!AH221,Rates_Data!AL222-Rates_Data!AO222,Rates_Data!AO222-Rates_Data!AL222)</f>
        <v>0.012122</v>
      </c>
      <c r="BV222" s="23" t="n">
        <f aca="false">IF(Rates_Data!AE221&gt;=Rates_Data!AI221,Rates_Data!AL222-Rates_Data!AP222,Rates_Data!AP222-Rates_Data!AL222)</f>
        <v>0.00233700000000001</v>
      </c>
      <c r="BW222" s="23" t="n">
        <f aca="false">IF(Rates_Data!AE221&gt;=Rates_Data!AJ221,Rates_Data!AL222-Rates_Data!AQ222,Rates_Data!AQ222-Rates_Data!AL222)</f>
        <v>0.008132</v>
      </c>
      <c r="BX222" s="23" t="n">
        <f aca="false">IF(Rates_Data!AF221&gt;=Rates_Data!AG221,Rates_Data!AM222-Rates_Data!AN222,Rates_Data!AN222-Rates_Data!AM222)</f>
        <v>0.00389499999999999</v>
      </c>
      <c r="BY222" s="23" t="n">
        <f aca="false">IF(Rates_Data!AF221&gt;=Rates_Data!AH221,Rates_Data!AM222-Rates_Data!AO222,Rates_Data!AO222-Rates_Data!AM222)</f>
        <v>-0.00205200000000001</v>
      </c>
      <c r="BZ222" s="23" t="n">
        <f aca="false">IF(Rates_Data!AF221&gt;=Rates_Data!AI221,Rates_Data!AM222-Rates_Data!AP222,Rates_Data!AP222-Rates_Data!AM222)</f>
        <v>0.00773299999999999</v>
      </c>
      <c r="CA222" s="23" t="n">
        <f aca="false">IF(Rates_Data!AF221&gt;=Rates_Data!AJ221,Rates_Data!AM222-Rates_Data!AQ222,Rates_Data!AQ222-Rates_Data!AM222)</f>
        <v>0.001938</v>
      </c>
      <c r="CB222" s="23" t="n">
        <f aca="false">IF(Rates_Data!AG221&gt;=Rates_Data!AH221,Rates_Data!AN222-Rates_Data!AO222,Rates_Data!AO222-Rates_Data!AN222)</f>
        <v>0.005947</v>
      </c>
      <c r="CC222" s="23" t="n">
        <f aca="false">IF(Rates_Data!AG221&gt;=Rates_Data!AI221,Rates_Data!AN222-Rates_Data!AP222,Rates_Data!AP222-Rates_Data!AN222)</f>
        <v>-0.003838</v>
      </c>
      <c r="CD222" s="23" t="n">
        <f aca="false">IF(Rates_Data!AG221&gt;=Rates_Data!AJ221,Rates_Data!AN222-Rates_Data!AQ222,Rates_Data!AQ222-Rates_Data!AN222)</f>
        <v>0.001957</v>
      </c>
      <c r="CE222" s="23" t="n">
        <f aca="false">IF(Rates_Data!AH221&gt;=Rates_Data!AI221,Rates_Data!AO222-Rates_Data!AP222,Rates_Data!AP222-Rates_Data!AO222)</f>
        <v>-0.009785</v>
      </c>
      <c r="CF222" s="23" t="n">
        <f aca="false">IF(Rates_Data!AH221&gt;=Rates_Data!AJ221,Rates_Data!AO222-Rates_Data!AQ222,Rates_Data!AQ222-Rates_Data!AO222)</f>
        <v>0.00399000000000001</v>
      </c>
      <c r="CG222" s="23" t="n">
        <f aca="false">IF(Rates_Data!AI221&gt;=Rates_Data!AJ221,Rates_Data!AP222-Rates_Data!AQ222,Rates_Data!AQ222-Rates_Data!AP222)</f>
        <v>-0.005795</v>
      </c>
      <c r="CH222" s="27" t="n">
        <f aca="false">IF(ROW()&lt;4+VolLB,"",STDEV(INDEX($BM:$BM,ROW()-VolLB+1):INDEX($BM:$BM,ROW()))*SQRT(12))</f>
        <v>0.0260624117708681</v>
      </c>
      <c r="CI222" s="27" t="n">
        <f aca="false">IF(ROW()&lt;4+VolLB,"",STDEV(INDEX($BN:$BN,ROW()-VolLB+1):INDEX($BN:$BN,ROW()))*SQRT(12))</f>
        <v>0.0205429101075216</v>
      </c>
      <c r="CJ222" s="27" t="n">
        <f aca="false">IF(ROW()&lt;4+VolLB,"",STDEV(INDEX($BO:$BO,ROW()-VolLB+1):INDEX($BO:$BO,ROW()))*SQRT(12))</f>
        <v>0.0189381794649755</v>
      </c>
      <c r="CK222" s="27" t="n">
        <f aca="false">IF(ROW()&lt;4+VolLB,"",STDEV(INDEX($BP:$BP,ROW()-VolLB+1):INDEX($BP:$BP,ROW()))*SQRT(12))</f>
        <v>0.0177647912745569</v>
      </c>
      <c r="CL222" s="27" t="n">
        <f aca="false">IF(ROW()&lt;4+VolLB,"",STDEV(INDEX($BQ:$BQ,ROW()-VolLB+1):INDEX($BQ:$BQ,ROW()))*SQRT(12))</f>
        <v>0.0240595170570618</v>
      </c>
      <c r="CM222" s="27" t="n">
        <f aca="false">IF(ROW()&lt;4+VolLB,"",STDEV(INDEX($BR:$BR,ROW()-VolLB+1):INDEX($BR:$BR,ROW()))*SQRT(12))</f>
        <v>0.0172497721290677</v>
      </c>
      <c r="CN222" s="27" t="n">
        <f aca="false">IF(ROW()&lt;4+VolLB,"",STDEV(INDEX($BS:$BS,ROW()-VolLB+1):INDEX($BS:$BS,ROW()))*SQRT(12))</f>
        <v>0.02432507256995</v>
      </c>
      <c r="CO222" s="27" t="n">
        <f aca="false">IF(ROW()&lt;4+VolLB,"",STDEV(INDEX($BT:$BT,ROW()-VolLB+1):INDEX($BT:$BT,ROW()))*SQRT(12))</f>
        <v>0.025001684087277</v>
      </c>
      <c r="CP222" s="27" t="n">
        <f aca="false">IF(ROW()&lt;4+VolLB,"",STDEV(INDEX($BU:$BU,ROW()-VolLB+1):INDEX($BU:$BU,ROW()))*SQRT(12))</f>
        <v>0.0245040379459619</v>
      </c>
      <c r="CQ222" s="27" t="n">
        <f aca="false">IF(ROW()&lt;4+VolLB,"",STDEV(INDEX($BV:$BV,ROW()-VolLB+1):INDEX($BV:$BV,ROW()))*SQRT(12))</f>
        <v>0.0229240356330373</v>
      </c>
      <c r="CR222" s="27" t="n">
        <f aca="false">IF(ROW()&lt;4+VolLB,"",STDEV(INDEX($BW:$BW,ROW()-VolLB+1):INDEX($BW:$BW,ROW()))*SQRT(12))</f>
        <v>0.0221902309185607</v>
      </c>
      <c r="CS222" s="27" t="n">
        <f aca="false">IF(ROW()&lt;4+VolLB,"",STDEV(INDEX($BX:$BX,ROW()-VolLB+1):INDEX($BX:$BX,ROW()))*SQRT(12))</f>
        <v>0.0194334784502464</v>
      </c>
      <c r="CT222" s="27" t="n">
        <f aca="false">IF(ROW()&lt;4+VolLB,"",STDEV(INDEX($BY:$BY,ROW()-VolLB+1):INDEX($BY:$BY,ROW()))*SQRT(12))</f>
        <v>0.0196150757674271</v>
      </c>
      <c r="CU222" s="27" t="n">
        <f aca="false">IF(ROW()&lt;4+VolLB,"",STDEV(INDEX($BZ:$BZ,ROW()-VolLB+1):INDEX($BZ:$BZ,ROW()))*SQRT(12))</f>
        <v>0.0220194157900098</v>
      </c>
      <c r="CV222" s="27" t="n">
        <f aca="false">IF(ROW()&lt;4+VolLB,"",STDEV(INDEX($CA:$CA,ROW()-VolLB+1):INDEX($CA:$CA,ROW()))*SQRT(12))</f>
        <v>0.0214571184112472</v>
      </c>
      <c r="CW222" s="27" t="n">
        <f aca="false">IF(ROW()&lt;4+VolLB,"",STDEV(INDEX($CB:$CB,ROW()-VolLB+1):INDEX($CB:$CB,ROW()))*SQRT(12))</f>
        <v>0.0190693176495397</v>
      </c>
      <c r="CX222" s="27" t="n">
        <f aca="false">IF(ROW()&lt;4+VolLB,"",STDEV(INDEX($CC:$CC,ROW()-VolLB+1):INDEX($CC:$CC,ROW()))*SQRT(12))</f>
        <v>0.0225259865499298</v>
      </c>
      <c r="CY222" s="27" t="n">
        <f aca="false">IF(ROW()&lt;4+VolLB,"",STDEV(INDEX($CD:$CD,ROW()-VolLB+1):INDEX($CD:$CD,ROW()))*SQRT(12))</f>
        <v>0.0208977346001677</v>
      </c>
      <c r="CZ222" s="27" t="n">
        <f aca="false">IF(ROW()&lt;4+VolLB,"",STDEV(INDEX($CE:$CE,ROW()-VolLB+1):INDEX($CE:$CE,ROW()))*SQRT(12))</f>
        <v>0.0240149694512164</v>
      </c>
      <c r="DA222" s="27" t="n">
        <f aca="false">IF(ROW()&lt;4+VolLB,"",STDEV(INDEX($CF:$CF,ROW()-VolLB+1):INDEX($CF:$CF,ROW()))*SQRT(12))</f>
        <v>0.0206723654773364</v>
      </c>
      <c r="DB222" s="27" t="n">
        <f aca="false">IF(ROW()&lt;4+VolLB,"",STDEV(INDEX($CG:$CG,ROW()-VolLB+1):INDEX($CG:$CG,ROW()))*SQRT(12))</f>
        <v>0.0225296060600057</v>
      </c>
      <c r="DC222" s="26" t="n">
        <f aca="false">IF(OR(AR222=0,CH222="",CH222=0),0,AR222*MIN(MaxScal,TgtVol/CH222))</f>
        <v>0</v>
      </c>
      <c r="DD222" s="26" t="n">
        <f aca="false">IF(OR(AS222=0,CI222="",CI222=0),0,AS222*MIN(MaxScal,TgtVol/CI222))</f>
        <v>0</v>
      </c>
      <c r="DE222" s="26" t="n">
        <f aca="false">IF(OR(AT222=0,CJ222="",CJ222=0),0,AT222*MIN(MaxScal,TgtVol/CJ222))</f>
        <v>0</v>
      </c>
      <c r="DF222" s="26" t="n">
        <f aca="false">IF(OR(AU222=0,CK222="",CK222=0),0,AU222*MIN(MaxScal,TgtVol/CK222))</f>
        <v>0</v>
      </c>
      <c r="DG222" s="26" t="n">
        <f aca="false">IF(OR(AV222=0,CL222="",CL222=0),0,AV222*MIN(MaxScal,TgtVol/CL222))</f>
        <v>0</v>
      </c>
      <c r="DH222" s="26" t="n">
        <f aca="false">IF(OR(AW222=0,CM222="",CM222=0),0,AW222*MIN(MaxScal,TgtVol/CM222))</f>
        <v>0</v>
      </c>
      <c r="DI222" s="26" t="n">
        <f aca="false">IF(OR(AX222=0,CN222="",CN222=0),0,AX222*MIN(MaxScal,TgtVol/CN222))</f>
        <v>0</v>
      </c>
      <c r="DJ222" s="26" t="n">
        <f aca="false">IF(OR(AY222=0,CO222="",CO222=0),0,AY222*MIN(MaxScal,TgtVol/CO222))</f>
        <v>0</v>
      </c>
      <c r="DK222" s="26" t="n">
        <f aca="false">IF(OR(AZ222=0,CP222="",CP222=0),0,AZ222*MIN(MaxScal,TgtVol/CP222))</f>
        <v>0</v>
      </c>
      <c r="DL222" s="26" t="n">
        <f aca="false">IF(OR(BA222=0,CQ222="",CQ222=0),0,BA222*MIN(MaxScal,TgtVol/CQ222))</f>
        <v>0</v>
      </c>
      <c r="DM222" s="26" t="n">
        <f aca="false">IF(OR(BB222=0,CR222="",CR222=0),0,BB222*MIN(MaxScal,TgtVol/CR222))</f>
        <v>0</v>
      </c>
      <c r="DN222" s="26" t="n">
        <f aca="false">IF(OR(BC222=0,CS222="",CS222=0),0,BC222*MIN(MaxScal,TgtVol/CS222))</f>
        <v>0</v>
      </c>
      <c r="DO222" s="26" t="n">
        <f aca="false">IF(OR(BD222=0,CT222="",CT222=0),0,BD222*MIN(MaxScal,TgtVol/CT222))</f>
        <v>0</v>
      </c>
      <c r="DP222" s="26" t="n">
        <f aca="false">IF(OR(BE222=0,CU222="",CU222=0),0,BE222*MIN(MaxScal,TgtVol/CU222))</f>
        <v>0</v>
      </c>
      <c r="DQ222" s="26" t="n">
        <f aca="false">IF(OR(BF222=0,CV222="",CV222=0),0,BF222*MIN(MaxScal,TgtVol/CV222))</f>
        <v>0</v>
      </c>
      <c r="DR222" s="26" t="n">
        <f aca="false">IF(OR(BG222=0,CW222="",CW222=0),0,BG222*MIN(MaxScal,TgtVol/CW222))</f>
        <v>0</v>
      </c>
      <c r="DS222" s="26" t="n">
        <f aca="false">IF(OR(BH222=0,CX222="",CX222=0),0,BH222*MIN(MaxScal,TgtVol/CX222))</f>
        <v>0</v>
      </c>
      <c r="DT222" s="26" t="n">
        <f aca="false">IF(OR(BI222=0,CY222="",CY222=0),0,BI222*MIN(MaxScal,TgtVol/CY222))</f>
        <v>0</v>
      </c>
      <c r="DU222" s="26" t="n">
        <f aca="false">IF(OR(BJ222=0,CZ222="",CZ222=0),0,BJ222*MIN(MaxScal,TgtVol/CZ222))</f>
        <v>0</v>
      </c>
      <c r="DV222" s="26" t="n">
        <f aca="false">IF(OR(BK222=0,DA222="",DA222=0),0,BK222*MIN(MaxScal,TgtVol/DA222))</f>
        <v>0</v>
      </c>
      <c r="DW222" s="26" t="n">
        <f aca="false">IF(OR(BL222=0,DB222="",DB222=0),0,BL222*MIN(MaxScal,TgtVol/DB222))</f>
        <v>0</v>
      </c>
      <c r="DX222" s="28" t="n">
        <f aca="false">IFERROR(DC221*BM222,"")</f>
        <v>0</v>
      </c>
      <c r="DY222" s="28" t="n">
        <f aca="false">IFERROR(DD221*BN222,"")</f>
        <v>0</v>
      </c>
      <c r="DZ222" s="28" t="n">
        <f aca="false">IFERROR(DE221*BO222,"")</f>
        <v>-0</v>
      </c>
      <c r="EA222" s="28" t="n">
        <f aca="false">IFERROR(DF221*BP222,"")</f>
        <v>0</v>
      </c>
      <c r="EB222" s="28" t="n">
        <f aca="false">IFERROR(DG221*BQ222,"")</f>
        <v>-0</v>
      </c>
      <c r="EC222" s="28" t="n">
        <f aca="false">IFERROR(DH221*BR222,"")</f>
        <v>0</v>
      </c>
      <c r="ED222" s="28" t="n">
        <f aca="false">IFERROR(DI221*BS222,"")</f>
        <v>0</v>
      </c>
      <c r="EE222" s="28" t="n">
        <f aca="false">IFERROR(DJ221*BT222,"")</f>
        <v>-0</v>
      </c>
      <c r="EF222" s="28" t="n">
        <f aca="false">IFERROR(DK221*BU222,"")</f>
        <v>0</v>
      </c>
      <c r="EG222" s="28" t="n">
        <f aca="false">IFERROR(DL221*BV222,"")</f>
        <v>0</v>
      </c>
      <c r="EH222" s="28" t="n">
        <f aca="false">IFERROR(DM221*BW222,"")</f>
        <v>0</v>
      </c>
      <c r="EI222" s="28" t="n">
        <f aca="false">IFERROR(DN221*BX222,"")</f>
        <v>0</v>
      </c>
      <c r="EJ222" s="28" t="n">
        <f aca="false">IFERROR(DO221*BY222,"")</f>
        <v>-0</v>
      </c>
      <c r="EK222" s="28" t="n">
        <f aca="false">IFERROR(DP221*BZ222,"")</f>
        <v>0</v>
      </c>
      <c r="EL222" s="28" t="n">
        <f aca="false">IFERROR(DQ221*CA222,"")</f>
        <v>0</v>
      </c>
      <c r="EM222" s="28" t="n">
        <f aca="false">IFERROR(DR221*CB222,"")</f>
        <v>0</v>
      </c>
      <c r="EN222" s="28" t="n">
        <f aca="false">IFERROR(DS221*CC222,"")</f>
        <v>-0</v>
      </c>
      <c r="EO222" s="28" t="n">
        <f aca="false">IFERROR(DT221*CD222,"")</f>
        <v>0</v>
      </c>
      <c r="EP222" s="28" t="n">
        <f aca="false">IFERROR(DU221*CE222,"")</f>
        <v>-0</v>
      </c>
      <c r="EQ222" s="28" t="n">
        <f aca="false">IFERROR(DV221*CF222,"")</f>
        <v>0</v>
      </c>
      <c r="ER222" s="28" t="n">
        <f aca="false">IFERROR(DW221*CG222,"")</f>
        <v>-0</v>
      </c>
      <c r="ES222" s="28" t="n">
        <f aca="false">IF(ROW()=4,"",SUM(DX222:ER222))</f>
        <v>0</v>
      </c>
      <c r="ET222" s="29" t="n">
        <f aca="false">COUNTIF(AR222:BL222,"&gt;0")</f>
        <v>0</v>
      </c>
    </row>
    <row r="223" customFormat="false" ht="15" hidden="false" customHeight="false" outlineLevel="0" collapsed="false">
      <c r="A223" s="19" t="n">
        <v>44681</v>
      </c>
      <c r="B223" s="23" t="n">
        <f aca="false">ABS(Rates_Data!AD223-Rates_Data!AE223)</f>
        <v>0.02765</v>
      </c>
      <c r="C223" s="23" t="n">
        <f aca="false">ABS(Rates_Data!AD223-Rates_Data!AF223)</f>
        <v>0.601731818181819</v>
      </c>
      <c r="D223" s="23" t="n">
        <f aca="false">ABS(Rates_Data!AD223-Rates_Data!AG223)</f>
        <v>0.241181818181818</v>
      </c>
      <c r="E223" s="23" t="n">
        <f aca="false">ABS(Rates_Data!AD223-Rates_Data!AH223)</f>
        <v>0.0134045454545452</v>
      </c>
      <c r="F223" s="23" t="n">
        <f aca="false">ABS(Rates_Data!AD223-Rates_Data!AI223)</f>
        <v>0.463090909090909</v>
      </c>
      <c r="G223" s="23" t="n">
        <f aca="false">ABS(Rates_Data!AD223-Rates_Data!AJ223)</f>
        <v>0.0766636363636361</v>
      </c>
      <c r="H223" s="23" t="n">
        <f aca="false">ABS(Rates_Data!AE223-Rates_Data!AF223)</f>
        <v>0.574081818181819</v>
      </c>
      <c r="I223" s="23" t="n">
        <f aca="false">ABS(Rates_Data!AE223-Rates_Data!AG223)</f>
        <v>0.268831818181818</v>
      </c>
      <c r="J223" s="23" t="n">
        <f aca="false">ABS(Rates_Data!AE223-Rates_Data!AH223)</f>
        <v>0.0142454545454548</v>
      </c>
      <c r="K223" s="23" t="n">
        <f aca="false">ABS(Rates_Data!AE223-Rates_Data!AI223)</f>
        <v>0.435440909090909</v>
      </c>
      <c r="L223" s="23" t="n">
        <f aca="false">ABS(Rates_Data!AE223-Rates_Data!AJ223)</f>
        <v>0.0490136363636361</v>
      </c>
      <c r="M223" s="23" t="n">
        <f aca="false">ABS(Rates_Data!AF223-Rates_Data!AG223)</f>
        <v>0.842913636363637</v>
      </c>
      <c r="N223" s="23" t="n">
        <f aca="false">ABS(Rates_Data!AF223-Rates_Data!AH223)</f>
        <v>0.588327272727273</v>
      </c>
      <c r="O223" s="23" t="n">
        <f aca="false">ABS(Rates_Data!AF223-Rates_Data!AI223)</f>
        <v>0.138640909090909</v>
      </c>
      <c r="P223" s="23" t="n">
        <f aca="false">ABS(Rates_Data!AF223-Rates_Data!AJ223)</f>
        <v>0.525068181818182</v>
      </c>
      <c r="Q223" s="23" t="n">
        <f aca="false">ABS(Rates_Data!AG223-Rates_Data!AH223)</f>
        <v>0.254586363636363</v>
      </c>
      <c r="R223" s="23" t="n">
        <f aca="false">ABS(Rates_Data!AG223-Rates_Data!AI223)</f>
        <v>0.704272727272727</v>
      </c>
      <c r="S223" s="23" t="n">
        <f aca="false">ABS(Rates_Data!AG223-Rates_Data!AJ223)</f>
        <v>0.317845454545454</v>
      </c>
      <c r="T223" s="23" t="n">
        <f aca="false">ABS(Rates_Data!AH223-Rates_Data!AI223)</f>
        <v>0.449686363636364</v>
      </c>
      <c r="U223" s="23" t="n">
        <f aca="false">ABS(Rates_Data!AH223-Rates_Data!AJ223)</f>
        <v>0.0632590909090909</v>
      </c>
      <c r="V223" s="23" t="n">
        <f aca="false">ABS(Rates_Data!AI223-Rates_Data!AJ223)</f>
        <v>0.386427272727273</v>
      </c>
      <c r="W223" s="26" t="n">
        <f aca="false">IF(ROW()&lt;4+MinObs-1,"",IFERROR((B223-AVERAGE(B$4:B223))/STDEV(B$4:B223),""))</f>
        <v>-1.23677027378621</v>
      </c>
      <c r="X223" s="26" t="n">
        <f aca="false">IF(ROW()&lt;4+MinObs-1,"",IFERROR((C223-AVERAGE(C$4:C223))/STDEV(C$4:C223),""))</f>
        <v>0.468932036165896</v>
      </c>
      <c r="Y223" s="26" t="n">
        <f aca="false">IF(ROW()&lt;4+MinObs-1,"",IFERROR((D223-AVERAGE(D$4:D223))/STDEV(D$4:D223),""))</f>
        <v>-0.55921816441986</v>
      </c>
      <c r="Z223" s="26" t="n">
        <f aca="false">IF(ROW()&lt;4+MinObs-1,"",IFERROR((E223-AVERAGE(E$4:E223))/STDEV(E$4:E223),""))</f>
        <v>-1.48436870274545</v>
      </c>
      <c r="AA223" s="26" t="n">
        <f aca="false">IF(ROW()&lt;4+MinObs-1,"",IFERROR((F223-AVERAGE(F$4:F223))/STDEV(F$4:F223),""))</f>
        <v>-0.262097054166361</v>
      </c>
      <c r="AB223" s="26" t="n">
        <f aca="false">IF(ROW()&lt;4+MinObs-1,"",IFERROR((G223-AVERAGE(G$4:G223))/STDEV(G$4:G223),""))</f>
        <v>-1.11448383733609</v>
      </c>
      <c r="AC223" s="26" t="n">
        <f aca="false">IF(ROW()&lt;4+MinObs-1,"",IFERROR((H223-AVERAGE(H$4:H223))/STDEV(H$4:H223),""))</f>
        <v>0.666473422578458</v>
      </c>
      <c r="AD223" s="26" t="n">
        <f aca="false">IF(ROW()&lt;4+MinObs-1,"",IFERROR((I223-AVERAGE(I$4:I223))/STDEV(I$4:I223),""))</f>
        <v>-0.450290582550771</v>
      </c>
      <c r="AE223" s="26" t="n">
        <f aca="false">IF(ROW()&lt;4+MinObs-1,"",IFERROR((J223-AVERAGE(J$4:J223))/STDEV(J$4:J223),""))</f>
        <v>-1.4674466495397</v>
      </c>
      <c r="AF223" s="26" t="n">
        <f aca="false">IF(ROW()&lt;4+MinObs-1,"",IFERROR((K223-AVERAGE(K$4:K223))/STDEV(K$4:K223),""))</f>
        <v>-0.0958093918474412</v>
      </c>
      <c r="AG223" s="26" t="n">
        <f aca="false">IF(ROW()&lt;4+MinObs-1,"",IFERROR((L223-AVERAGE(L$4:L223))/STDEV(L$4:L223),""))</f>
        <v>-1.08990149687811</v>
      </c>
      <c r="AH223" s="26" t="n">
        <f aca="false">IF(ROW()&lt;4+MinObs-1,"",IFERROR((M223-AVERAGE(M$4:M223))/STDEV(M$4:M223),""))</f>
        <v>0.963312614142278</v>
      </c>
      <c r="AI223" s="26" t="n">
        <f aca="false">IF(ROW()&lt;4+MinObs-1,"",IFERROR((N223-AVERAGE(N$4:N223))/STDEV(N$4:N223),""))</f>
        <v>0.278283996580799</v>
      </c>
      <c r="AJ223" s="26" t="n">
        <f aca="false">IF(ROW()&lt;4+MinObs-1,"",IFERROR((O223-AVERAGE(O$4:O223))/STDEV(O$4:O223),""))</f>
        <v>-0.980478492134283</v>
      </c>
      <c r="AK223" s="26" t="n">
        <f aca="false">IF(ROW()&lt;4+MinObs-1,"",IFERROR((P223-AVERAGE(P$4:P223))/STDEV(P$4:P223),""))</f>
        <v>-0.082988426618772</v>
      </c>
      <c r="AL223" s="26" t="n">
        <f aca="false">IF(ROW()&lt;4+MinObs-1,"",IFERROR((Q223-AVERAGE(Q$4:Q223))/STDEV(Q$4:Q223),""))</f>
        <v>-0.543213557882912</v>
      </c>
      <c r="AM223" s="26" t="n">
        <f aca="false">IF(ROW()&lt;4+MinObs-1,"",IFERROR((R223-AVERAGE(R$4:R223))/STDEV(R$4:R223),""))</f>
        <v>0.39460296303579</v>
      </c>
      <c r="AN223" s="26" t="n">
        <f aca="false">IF(ROW()&lt;4+MinObs-1,"",IFERROR((S223-AVERAGE(S$4:S223))/STDEV(S$4:S223),""))</f>
        <v>-0.869423013260671</v>
      </c>
      <c r="AO223" s="26" t="n">
        <f aca="false">IF(ROW()&lt;4+MinObs-1,"",IFERROR((T223-AVERAGE(T$4:T223))/STDEV(T$4:T223),""))</f>
        <v>-0.408405806602985</v>
      </c>
      <c r="AP223" s="26" t="n">
        <f aca="false">IF(ROW()&lt;4+MinObs-1,"",IFERROR((U223-AVERAGE(U$4:U223))/STDEV(U$4:U223),""))</f>
        <v>-1.55284821825291</v>
      </c>
      <c r="AQ223" s="26" t="n">
        <f aca="false">IF(ROW()&lt;4+MinObs-1,"",IFERROR((V223-AVERAGE(V$4:V223))/STDEV(V$4:V223),""))</f>
        <v>-0.547782506698172</v>
      </c>
      <c r="AR223" s="26" t="n">
        <f aca="false">IF(W223="",0,IF(W223&gt;=z4,w4,IF(W223&gt;=z3,w3,IF(W223&gt;=zEntry,w2,IF(AND(W223&gt;=ExitZ,AR222&gt;0),w2,0)))))</f>
        <v>0</v>
      </c>
      <c r="AS223" s="26" t="n">
        <f aca="false">IF(X223="",0,IF(X223&gt;=z4,w4,IF(X223&gt;=z3,w3,IF(X223&gt;=zEntry,w2,IF(AND(X223&gt;=ExitZ,AS222&gt;0),w2,0)))))</f>
        <v>0</v>
      </c>
      <c r="AT223" s="26" t="n">
        <f aca="false">IF(Y223="",0,IF(Y223&gt;=z4,w4,IF(Y223&gt;=z3,w3,IF(Y223&gt;=zEntry,w2,IF(AND(Y223&gt;=ExitZ,AT222&gt;0),w2,0)))))</f>
        <v>0</v>
      </c>
      <c r="AU223" s="26" t="n">
        <f aca="false">IF(Z223="",0,IF(Z223&gt;=z4,w4,IF(Z223&gt;=z3,w3,IF(Z223&gt;=zEntry,w2,IF(AND(Z223&gt;=ExitZ,AU222&gt;0),w2,0)))))</f>
        <v>0</v>
      </c>
      <c r="AV223" s="26" t="n">
        <f aca="false">IF(AA223="",0,IF(AA223&gt;=z4,w4,IF(AA223&gt;=z3,w3,IF(AA223&gt;=zEntry,w2,IF(AND(AA223&gt;=ExitZ,AV222&gt;0),w2,0)))))</f>
        <v>0</v>
      </c>
      <c r="AW223" s="26" t="n">
        <f aca="false">IF(AB223="",0,IF(AB223&gt;=z4,w4,IF(AB223&gt;=z3,w3,IF(AB223&gt;=zEntry,w2,IF(AND(AB223&gt;=ExitZ,AW222&gt;0),w2,0)))))</f>
        <v>0</v>
      </c>
      <c r="AX223" s="26" t="n">
        <f aca="false">IF(AC223="",0,IF(AC223&gt;=z4,w4,IF(AC223&gt;=z3,w3,IF(AC223&gt;=zEntry,w2,IF(AND(AC223&gt;=ExitZ,AX222&gt;0),w2,0)))))</f>
        <v>0</v>
      </c>
      <c r="AY223" s="26" t="n">
        <f aca="false">IF(AD223="",0,IF(AD223&gt;=z4,w4,IF(AD223&gt;=z3,w3,IF(AD223&gt;=zEntry,w2,IF(AND(AD223&gt;=ExitZ,AY222&gt;0),w2,0)))))</f>
        <v>0</v>
      </c>
      <c r="AZ223" s="26" t="n">
        <f aca="false">IF(AE223="",0,IF(AE223&gt;=z4,w4,IF(AE223&gt;=z3,w3,IF(AE223&gt;=zEntry,w2,IF(AND(AE223&gt;=ExitZ,AZ222&gt;0),w2,0)))))</f>
        <v>0</v>
      </c>
      <c r="BA223" s="26" t="n">
        <f aca="false">IF(AF223="",0,IF(AF223&gt;=z4,w4,IF(AF223&gt;=z3,w3,IF(AF223&gt;=zEntry,w2,IF(AND(AF223&gt;=ExitZ,BA222&gt;0),w2,0)))))</f>
        <v>0</v>
      </c>
      <c r="BB223" s="26" t="n">
        <f aca="false">IF(AG223="",0,IF(AG223&gt;=z4,w4,IF(AG223&gt;=z3,w3,IF(AG223&gt;=zEntry,w2,IF(AND(AG223&gt;=ExitZ,BB222&gt;0),w2,0)))))</f>
        <v>0</v>
      </c>
      <c r="BC223" s="26" t="n">
        <f aca="false">IF(AH223="",0,IF(AH223&gt;=z4,w4,IF(AH223&gt;=z3,w3,IF(AH223&gt;=zEntry,w2,IF(AND(AH223&gt;=ExitZ,BC222&gt;0),w2,0)))))</f>
        <v>0</v>
      </c>
      <c r="BD223" s="26" t="n">
        <f aca="false">IF(AI223="",0,IF(AI223&gt;=z4,w4,IF(AI223&gt;=z3,w3,IF(AI223&gt;=zEntry,w2,IF(AND(AI223&gt;=ExitZ,BD222&gt;0),w2,0)))))</f>
        <v>0</v>
      </c>
      <c r="BE223" s="26" t="n">
        <f aca="false">IF(AJ223="",0,IF(AJ223&gt;=z4,w4,IF(AJ223&gt;=z3,w3,IF(AJ223&gt;=zEntry,w2,IF(AND(AJ223&gt;=ExitZ,BE222&gt;0),w2,0)))))</f>
        <v>0</v>
      </c>
      <c r="BF223" s="26" t="n">
        <f aca="false">IF(AK223="",0,IF(AK223&gt;=z4,w4,IF(AK223&gt;=z3,w3,IF(AK223&gt;=zEntry,w2,IF(AND(AK223&gt;=ExitZ,BF222&gt;0),w2,0)))))</f>
        <v>0</v>
      </c>
      <c r="BG223" s="26" t="n">
        <f aca="false">IF(AL223="",0,IF(AL223&gt;=z4,w4,IF(AL223&gt;=z3,w3,IF(AL223&gt;=zEntry,w2,IF(AND(AL223&gt;=ExitZ,BG222&gt;0),w2,0)))))</f>
        <v>0</v>
      </c>
      <c r="BH223" s="26" t="n">
        <f aca="false">IF(AM223="",0,IF(AM223&gt;=z4,w4,IF(AM223&gt;=z3,w3,IF(AM223&gt;=zEntry,w2,IF(AND(AM223&gt;=ExitZ,BH222&gt;0),w2,0)))))</f>
        <v>0</v>
      </c>
      <c r="BI223" s="26" t="n">
        <f aca="false">IF(AN223="",0,IF(AN223&gt;=z4,w4,IF(AN223&gt;=z3,w3,IF(AN223&gt;=zEntry,w2,IF(AND(AN223&gt;=ExitZ,BI222&gt;0),w2,0)))))</f>
        <v>0</v>
      </c>
      <c r="BJ223" s="26" t="n">
        <f aca="false">IF(AO223="",0,IF(AO223&gt;=z4,w4,IF(AO223&gt;=z3,w3,IF(AO223&gt;=zEntry,w2,IF(AND(AO223&gt;=ExitZ,BJ222&gt;0),w2,0)))))</f>
        <v>0</v>
      </c>
      <c r="BK223" s="26" t="n">
        <f aca="false">IF(AP223="",0,IF(AP223&gt;=z4,w4,IF(AP223&gt;=z3,w3,IF(AP223&gt;=zEntry,w2,IF(AND(AP223&gt;=ExitZ,BK222&gt;0),w2,0)))))</f>
        <v>0</v>
      </c>
      <c r="BL223" s="26" t="n">
        <f aca="false">IF(AQ223="",0,IF(AQ223&gt;=z4,w4,IF(AQ223&gt;=z3,w3,IF(AQ223&gt;=zEntry,w2,IF(AND(AQ223&gt;=ExitZ,BL222&gt;0),w2,0)))))</f>
        <v>0</v>
      </c>
      <c r="BM223" s="23" t="n">
        <f aca="false">IF(Rates_Data!AD222&gt;=Rates_Data!AE222,Rates_Data!AK223-Rates_Data!AL223,Rates_Data!AL223-Rates_Data!AK223)</f>
        <v>3.79999999999959E-005</v>
      </c>
      <c r="BN223" s="23" t="n">
        <f aca="false">IF(Rates_Data!AD222&gt;=Rates_Data!AF222,Rates_Data!AK223-Rates_Data!AM223,Rates_Data!AM223-Rates_Data!AK223)</f>
        <v>-0.004484</v>
      </c>
      <c r="BO223" s="23" t="n">
        <f aca="false">IF(Rates_Data!AD222&gt;=Rates_Data!AG222,Rates_Data!AK223-Rates_Data!AN223,Rates_Data!AN223-Rates_Data!AK223)</f>
        <v>0.004275</v>
      </c>
      <c r="BP223" s="23" t="n">
        <f aca="false">IF(Rates_Data!AD222&gt;=Rates_Data!AH222,Rates_Data!AK223-Rates_Data!AO223,Rates_Data!AO223-Rates_Data!AK223)</f>
        <v>-0.00421800000000001</v>
      </c>
      <c r="BQ223" s="23" t="n">
        <f aca="false">IF(Rates_Data!AD222&gt;=Rates_Data!AI222,Rates_Data!AK223-Rates_Data!AP223,Rates_Data!AP223-Rates_Data!AK223)</f>
        <v>-0.00140600000000001</v>
      </c>
      <c r="BR223" s="23" t="n">
        <f aca="false">IF(Rates_Data!AD222&gt;=Rates_Data!AJ222,Rates_Data!AK223-Rates_Data!AQ223,Rates_Data!AQ223-Rates_Data!AK223)</f>
        <v>-0.001805</v>
      </c>
      <c r="BS223" s="23" t="n">
        <f aca="false">IF(Rates_Data!AE222&gt;=Rates_Data!AF222,Rates_Data!AL223-Rates_Data!AM223,Rates_Data!AM223-Rates_Data!AL223)</f>
        <v>-0.004522</v>
      </c>
      <c r="BT223" s="23" t="n">
        <f aca="false">IF(Rates_Data!AE222&gt;=Rates_Data!AG222,Rates_Data!AL223-Rates_Data!AN223,Rates_Data!AN223-Rates_Data!AL223)</f>
        <v>0.004313</v>
      </c>
      <c r="BU223" s="23" t="n">
        <f aca="false">IF(Rates_Data!AE222&gt;=Rates_Data!AH222,Rates_Data!AL223-Rates_Data!AO223,Rates_Data!AO223-Rates_Data!AL223)</f>
        <v>-0.004256</v>
      </c>
      <c r="BV223" s="23" t="n">
        <f aca="false">IF(Rates_Data!AE222&gt;=Rates_Data!AI222,Rates_Data!AL223-Rates_Data!AP223,Rates_Data!AP223-Rates_Data!AL223)</f>
        <v>-0.001444</v>
      </c>
      <c r="BW223" s="23" t="n">
        <f aca="false">IF(Rates_Data!AE222&gt;=Rates_Data!AJ222,Rates_Data!AL223-Rates_Data!AQ223,Rates_Data!AQ223-Rates_Data!AL223)</f>
        <v>-0.001843</v>
      </c>
      <c r="BX223" s="23" t="n">
        <f aca="false">IF(Rates_Data!AF222&gt;=Rates_Data!AG222,Rates_Data!AM223-Rates_Data!AN223,Rates_Data!AN223-Rates_Data!AM223)</f>
        <v>-0.000209000000000002</v>
      </c>
      <c r="BY223" s="23" t="n">
        <f aca="false">IF(Rates_Data!AF222&gt;=Rates_Data!AH222,Rates_Data!AM223-Rates_Data!AO223,Rates_Data!AO223-Rates_Data!AM223)</f>
        <v>-0.000265999999999996</v>
      </c>
      <c r="BZ223" s="23" t="n">
        <f aca="false">IF(Rates_Data!AF222&gt;=Rates_Data!AI222,Rates_Data!AM223-Rates_Data!AP223,Rates_Data!AP223-Rates_Data!AM223)</f>
        <v>0.003078</v>
      </c>
      <c r="CA223" s="23" t="n">
        <f aca="false">IF(Rates_Data!AF222&gt;=Rates_Data!AJ222,Rates_Data!AM223-Rates_Data!AQ223,Rates_Data!AQ223-Rates_Data!AM223)</f>
        <v>-0.002679</v>
      </c>
      <c r="CB223" s="23" t="n">
        <f aca="false">IF(Rates_Data!AG222&gt;=Rates_Data!AH222,Rates_Data!AN223-Rates_Data!AO223,Rates_Data!AO223-Rates_Data!AN223)</f>
        <v>5.69999999999937E-005</v>
      </c>
      <c r="CC223" s="23" t="n">
        <f aca="false">IF(Rates_Data!AG222&gt;=Rates_Data!AI222,Rates_Data!AN223-Rates_Data!AP223,Rates_Data!AP223-Rates_Data!AN223)</f>
        <v>0.00286899999999999</v>
      </c>
      <c r="CD223" s="23" t="n">
        <f aca="false">IF(Rates_Data!AG222&gt;=Rates_Data!AJ222,Rates_Data!AN223-Rates_Data!AQ223,Rates_Data!AQ223-Rates_Data!AN223)</f>
        <v>0.00247</v>
      </c>
      <c r="CE223" s="23" t="n">
        <f aca="false">IF(Rates_Data!AH222&gt;=Rates_Data!AI222,Rates_Data!AO223-Rates_Data!AP223,Rates_Data!AP223-Rates_Data!AO223)</f>
        <v>0.002812</v>
      </c>
      <c r="CF223" s="23" t="n">
        <f aca="false">IF(Rates_Data!AH222&gt;=Rates_Data!AJ222,Rates_Data!AO223-Rates_Data!AQ223,Rates_Data!AQ223-Rates_Data!AO223)</f>
        <v>-0.002413</v>
      </c>
      <c r="CG223" s="23" t="n">
        <f aca="false">IF(Rates_Data!AI222&gt;=Rates_Data!AJ222,Rates_Data!AP223-Rates_Data!AQ223,Rates_Data!AQ223-Rates_Data!AP223)</f>
        <v>0.000398999999999996</v>
      </c>
      <c r="CH223" s="27" t="n">
        <f aca="false">IF(ROW()&lt;4+VolLB,"",STDEV(INDEX($BM:$BM,ROW()-VolLB+1):INDEX($BM:$BM,ROW()))*SQRT(12))</f>
        <v>0.0260427858344503</v>
      </c>
      <c r="CI223" s="27" t="n">
        <f aca="false">IF(ROW()&lt;4+VolLB,"",STDEV(INDEX($BN:$BN,ROW()-VolLB+1):INDEX($BN:$BN,ROW()))*SQRT(12))</f>
        <v>0.02040150290519</v>
      </c>
      <c r="CJ223" s="27" t="n">
        <f aca="false">IF(ROW()&lt;4+VolLB,"",STDEV(INDEX($BO:$BO,ROW()-VolLB+1):INDEX($BO:$BO,ROW()))*SQRT(12))</f>
        <v>0.0189217532229065</v>
      </c>
      <c r="CK223" s="27" t="n">
        <f aca="false">IF(ROW()&lt;4+VolLB,"",STDEV(INDEX($BP:$BP,ROW()-VolLB+1):INDEX($BP:$BP,ROW()))*SQRT(12))</f>
        <v>0.0177466610257227</v>
      </c>
      <c r="CL223" s="27" t="n">
        <f aca="false">IF(ROW()&lt;4+VolLB,"",STDEV(INDEX($BQ:$BQ,ROW()-VolLB+1):INDEX($BQ:$BQ,ROW()))*SQRT(12))</f>
        <v>0.023987971241953</v>
      </c>
      <c r="CM223" s="27" t="n">
        <f aca="false">IF(ROW()&lt;4+VolLB,"",STDEV(INDEX($BR:$BR,ROW()-VolLB+1):INDEX($BR:$BR,ROW()))*SQRT(12))</f>
        <v>0.0171536405296091</v>
      </c>
      <c r="CN223" s="27" t="n">
        <f aca="false">IF(ROW()&lt;4+VolLB,"",STDEV(INDEX($BS:$BS,ROW()-VolLB+1):INDEX($BS:$BS,ROW()))*SQRT(12))</f>
        <v>0.0241498759872592</v>
      </c>
      <c r="CO223" s="27" t="n">
        <f aca="false">IF(ROW()&lt;4+VolLB,"",STDEV(INDEX($BT:$BT,ROW()-VolLB+1):INDEX($BT:$BT,ROW()))*SQRT(12))</f>
        <v>0.0249356779842324</v>
      </c>
      <c r="CP223" s="27" t="n">
        <f aca="false">IF(ROW()&lt;4+VolLB,"",STDEV(INDEX($BU:$BU,ROW()-VolLB+1):INDEX($BU:$BU,ROW()))*SQRT(12))</f>
        <v>0.0244250025054344</v>
      </c>
      <c r="CQ223" s="27" t="n">
        <f aca="false">IF(ROW()&lt;4+VolLB,"",STDEV(INDEX($BV:$BV,ROW()-VolLB+1):INDEX($BV:$BV,ROW()))*SQRT(12))</f>
        <v>0.0229007061966386</v>
      </c>
      <c r="CR223" s="27" t="n">
        <f aca="false">IF(ROW()&lt;4+VolLB,"",STDEV(INDEX($BW:$BW,ROW()-VolLB+1):INDEX($BW:$BW,ROW()))*SQRT(12))</f>
        <v>0.0222526930691225</v>
      </c>
      <c r="CS223" s="27" t="n">
        <f aca="false">IF(ROW()&lt;4+VolLB,"",STDEV(INDEX($BX:$BX,ROW()-VolLB+1):INDEX($BX:$BX,ROW()))*SQRT(12))</f>
        <v>0.0193326827076893</v>
      </c>
      <c r="CT223" s="27" t="n">
        <f aca="false">IF(ROW()&lt;4+VolLB,"",STDEV(INDEX($BY:$BY,ROW()-VolLB+1):INDEX($BY:$BY,ROW()))*SQRT(12))</f>
        <v>0.0194141786427196</v>
      </c>
      <c r="CU223" s="27" t="n">
        <f aca="false">IF(ROW()&lt;4+VolLB,"",STDEV(INDEX($BZ:$BZ,ROW()-VolLB+1):INDEX($BZ:$BZ,ROW()))*SQRT(12))</f>
        <v>0.0210535699646673</v>
      </c>
      <c r="CV223" s="27" t="n">
        <f aca="false">IF(ROW()&lt;4+VolLB,"",STDEV(INDEX($CA:$CA,ROW()-VolLB+1):INDEX($CA:$CA,ROW()))*SQRT(12))</f>
        <v>0.0202545374180465</v>
      </c>
      <c r="CW223" s="27" t="n">
        <f aca="false">IF(ROW()&lt;4+VolLB,"",STDEV(INDEX($CB:$CB,ROW()-VolLB+1):INDEX($CB:$CB,ROW()))*SQRT(12))</f>
        <v>0.0190601420521364</v>
      </c>
      <c r="CX223" s="27" t="n">
        <f aca="false">IF(ROW()&lt;4+VolLB,"",STDEV(INDEX($CC:$CC,ROW()-VolLB+1):INDEX($CC:$CC,ROW()))*SQRT(12))</f>
        <v>0.0221206647837761</v>
      </c>
      <c r="CY223" s="27" t="n">
        <f aca="false">IF(ROW()&lt;4+VolLB,"",STDEV(INDEX($CD:$CD,ROW()-VolLB+1):INDEX($CD:$CD,ROW()))*SQRT(12))</f>
        <v>0.0204849640977404</v>
      </c>
      <c r="CZ223" s="27" t="n">
        <f aca="false">IF(ROW()&lt;4+VolLB,"",STDEV(INDEX($CE:$CE,ROW()-VolLB+1):INDEX($CE:$CE,ROW()))*SQRT(12))</f>
        <v>0.0235434519304201</v>
      </c>
      <c r="DA223" s="27" t="n">
        <f aca="false">IF(ROW()&lt;4+VolLB,"",STDEV(INDEX($CF:$CF,ROW()-VolLB+1):INDEX($CF:$CF,ROW()))*SQRT(12))</f>
        <v>0.0200236491120351</v>
      </c>
      <c r="DB223" s="27" t="n">
        <f aca="false">IF(ROW()&lt;4+VolLB,"",STDEV(INDEX($CG:$CG,ROW()-VolLB+1):INDEX($CG:$CG,ROW()))*SQRT(12))</f>
        <v>0.0225305063259742</v>
      </c>
      <c r="DC223" s="26" t="n">
        <f aca="false">IF(OR(AR223=0,CH223="",CH223=0),0,AR223*MIN(MaxScal,TgtVol/CH223))</f>
        <v>0</v>
      </c>
      <c r="DD223" s="26" t="n">
        <f aca="false">IF(OR(AS223=0,CI223="",CI223=0),0,AS223*MIN(MaxScal,TgtVol/CI223))</f>
        <v>0</v>
      </c>
      <c r="DE223" s="26" t="n">
        <f aca="false">IF(OR(AT223=0,CJ223="",CJ223=0),0,AT223*MIN(MaxScal,TgtVol/CJ223))</f>
        <v>0</v>
      </c>
      <c r="DF223" s="26" t="n">
        <f aca="false">IF(OR(AU223=0,CK223="",CK223=0),0,AU223*MIN(MaxScal,TgtVol/CK223))</f>
        <v>0</v>
      </c>
      <c r="DG223" s="26" t="n">
        <f aca="false">IF(OR(AV223=0,CL223="",CL223=0),0,AV223*MIN(MaxScal,TgtVol/CL223))</f>
        <v>0</v>
      </c>
      <c r="DH223" s="26" t="n">
        <f aca="false">IF(OR(AW223=0,CM223="",CM223=0),0,AW223*MIN(MaxScal,TgtVol/CM223))</f>
        <v>0</v>
      </c>
      <c r="DI223" s="26" t="n">
        <f aca="false">IF(OR(AX223=0,CN223="",CN223=0),0,AX223*MIN(MaxScal,TgtVol/CN223))</f>
        <v>0</v>
      </c>
      <c r="DJ223" s="26" t="n">
        <f aca="false">IF(OR(AY223=0,CO223="",CO223=0),0,AY223*MIN(MaxScal,TgtVol/CO223))</f>
        <v>0</v>
      </c>
      <c r="DK223" s="26" t="n">
        <f aca="false">IF(OR(AZ223=0,CP223="",CP223=0),0,AZ223*MIN(MaxScal,TgtVol/CP223))</f>
        <v>0</v>
      </c>
      <c r="DL223" s="26" t="n">
        <f aca="false">IF(OR(BA223=0,CQ223="",CQ223=0),0,BA223*MIN(MaxScal,TgtVol/CQ223))</f>
        <v>0</v>
      </c>
      <c r="DM223" s="26" t="n">
        <f aca="false">IF(OR(BB223=0,CR223="",CR223=0),0,BB223*MIN(MaxScal,TgtVol/CR223))</f>
        <v>0</v>
      </c>
      <c r="DN223" s="26" t="n">
        <f aca="false">IF(OR(BC223=0,CS223="",CS223=0),0,BC223*MIN(MaxScal,TgtVol/CS223))</f>
        <v>0</v>
      </c>
      <c r="DO223" s="26" t="n">
        <f aca="false">IF(OR(BD223=0,CT223="",CT223=0),0,BD223*MIN(MaxScal,TgtVol/CT223))</f>
        <v>0</v>
      </c>
      <c r="DP223" s="26" t="n">
        <f aca="false">IF(OR(BE223=0,CU223="",CU223=0),0,BE223*MIN(MaxScal,TgtVol/CU223))</f>
        <v>0</v>
      </c>
      <c r="DQ223" s="26" t="n">
        <f aca="false">IF(OR(BF223=0,CV223="",CV223=0),0,BF223*MIN(MaxScal,TgtVol/CV223))</f>
        <v>0</v>
      </c>
      <c r="DR223" s="26" t="n">
        <f aca="false">IF(OR(BG223=0,CW223="",CW223=0),0,BG223*MIN(MaxScal,TgtVol/CW223))</f>
        <v>0</v>
      </c>
      <c r="DS223" s="26" t="n">
        <f aca="false">IF(OR(BH223=0,CX223="",CX223=0),0,BH223*MIN(MaxScal,TgtVol/CX223))</f>
        <v>0</v>
      </c>
      <c r="DT223" s="26" t="n">
        <f aca="false">IF(OR(BI223=0,CY223="",CY223=0),0,BI223*MIN(MaxScal,TgtVol/CY223))</f>
        <v>0</v>
      </c>
      <c r="DU223" s="26" t="n">
        <f aca="false">IF(OR(BJ223=0,CZ223="",CZ223=0),0,BJ223*MIN(MaxScal,TgtVol/CZ223))</f>
        <v>0</v>
      </c>
      <c r="DV223" s="26" t="n">
        <f aca="false">IF(OR(BK223=0,DA223="",DA223=0),0,BK223*MIN(MaxScal,TgtVol/DA223))</f>
        <v>0</v>
      </c>
      <c r="DW223" s="26" t="n">
        <f aca="false">IF(OR(BL223=0,DB223="",DB223=0),0,BL223*MIN(MaxScal,TgtVol/DB223))</f>
        <v>0</v>
      </c>
      <c r="DX223" s="28" t="n">
        <f aca="false">IFERROR(DC222*BM223,"")</f>
        <v>0</v>
      </c>
      <c r="DY223" s="28" t="n">
        <f aca="false">IFERROR(DD222*BN223,"")</f>
        <v>-0</v>
      </c>
      <c r="DZ223" s="28" t="n">
        <f aca="false">IFERROR(DE222*BO223,"")</f>
        <v>0</v>
      </c>
      <c r="EA223" s="28" t="n">
        <f aca="false">IFERROR(DF222*BP223,"")</f>
        <v>-0</v>
      </c>
      <c r="EB223" s="28" t="n">
        <f aca="false">IFERROR(DG222*BQ223,"")</f>
        <v>-0</v>
      </c>
      <c r="EC223" s="28" t="n">
        <f aca="false">IFERROR(DH222*BR223,"")</f>
        <v>-0</v>
      </c>
      <c r="ED223" s="28" t="n">
        <f aca="false">IFERROR(DI222*BS223,"")</f>
        <v>-0</v>
      </c>
      <c r="EE223" s="28" t="n">
        <f aca="false">IFERROR(DJ222*BT223,"")</f>
        <v>0</v>
      </c>
      <c r="EF223" s="28" t="n">
        <f aca="false">IFERROR(DK222*BU223,"")</f>
        <v>-0</v>
      </c>
      <c r="EG223" s="28" t="n">
        <f aca="false">IFERROR(DL222*BV223,"")</f>
        <v>-0</v>
      </c>
      <c r="EH223" s="28" t="n">
        <f aca="false">IFERROR(DM222*BW223,"")</f>
        <v>-0</v>
      </c>
      <c r="EI223" s="28" t="n">
        <f aca="false">IFERROR(DN222*BX223,"")</f>
        <v>-0</v>
      </c>
      <c r="EJ223" s="28" t="n">
        <f aca="false">IFERROR(DO222*BY223,"")</f>
        <v>-0</v>
      </c>
      <c r="EK223" s="28" t="n">
        <f aca="false">IFERROR(DP222*BZ223,"")</f>
        <v>0</v>
      </c>
      <c r="EL223" s="28" t="n">
        <f aca="false">IFERROR(DQ222*CA223,"")</f>
        <v>-0</v>
      </c>
      <c r="EM223" s="28" t="n">
        <f aca="false">IFERROR(DR222*CB223,"")</f>
        <v>0</v>
      </c>
      <c r="EN223" s="28" t="n">
        <f aca="false">IFERROR(DS222*CC223,"")</f>
        <v>0</v>
      </c>
      <c r="EO223" s="28" t="n">
        <f aca="false">IFERROR(DT222*CD223,"")</f>
        <v>0</v>
      </c>
      <c r="EP223" s="28" t="n">
        <f aca="false">IFERROR(DU222*CE223,"")</f>
        <v>0</v>
      </c>
      <c r="EQ223" s="28" t="n">
        <f aca="false">IFERROR(DV222*CF223,"")</f>
        <v>-0</v>
      </c>
      <c r="ER223" s="28" t="n">
        <f aca="false">IFERROR(DW222*CG223,"")</f>
        <v>0</v>
      </c>
      <c r="ES223" s="28" t="n">
        <f aca="false">IF(ROW()=4,"",SUM(DX223:ER223))</f>
        <v>0</v>
      </c>
      <c r="ET223" s="29" t="n">
        <f aca="false">COUNTIF(AR223:BL223,"&gt;0")</f>
        <v>0</v>
      </c>
    </row>
    <row r="224" customFormat="false" ht="15" hidden="false" customHeight="false" outlineLevel="0" collapsed="false">
      <c r="A224" s="19" t="n">
        <v>44712</v>
      </c>
      <c r="B224" s="23" t="n">
        <f aca="false">ABS(Rates_Data!AD224-Rates_Data!AE224)</f>
        <v>0.409787330316742</v>
      </c>
      <c r="C224" s="23" t="n">
        <f aca="false">ABS(Rates_Data!AD224-Rates_Data!AF224)</f>
        <v>1.09973303167421</v>
      </c>
      <c r="D224" s="23" t="n">
        <f aca="false">ABS(Rates_Data!AD224-Rates_Data!AG224)</f>
        <v>0.149140271493213</v>
      </c>
      <c r="E224" s="23" t="n">
        <f aca="false">ABS(Rates_Data!AD224-Rates_Data!AH224)</f>
        <v>0.110900452488688</v>
      </c>
      <c r="F224" s="23" t="n">
        <f aca="false">ABS(Rates_Data!AD224-Rates_Data!AI224)</f>
        <v>0.786515837104073</v>
      </c>
      <c r="G224" s="23" t="n">
        <f aca="false">ABS(Rates_Data!AD224-Rates_Data!AJ224)</f>
        <v>0.559122171945702</v>
      </c>
      <c r="H224" s="23" t="n">
        <f aca="false">ABS(Rates_Data!AE224-Rates_Data!AF224)</f>
        <v>0.689945701357466</v>
      </c>
      <c r="I224" s="23" t="n">
        <f aca="false">ABS(Rates_Data!AE224-Rates_Data!AG224)</f>
        <v>0.260647058823529</v>
      </c>
      <c r="J224" s="23" t="n">
        <f aca="false">ABS(Rates_Data!AE224-Rates_Data!AH224)</f>
        <v>0.298886877828054</v>
      </c>
      <c r="K224" s="23" t="n">
        <f aca="false">ABS(Rates_Data!AE224-Rates_Data!AI224)</f>
        <v>0.37672850678733</v>
      </c>
      <c r="L224" s="23" t="n">
        <f aca="false">ABS(Rates_Data!AE224-Rates_Data!AJ224)</f>
        <v>0.14933484162896</v>
      </c>
      <c r="M224" s="23" t="n">
        <f aca="false">ABS(Rates_Data!AF224-Rates_Data!AG224)</f>
        <v>0.950592760180995</v>
      </c>
      <c r="N224" s="23" t="n">
        <f aca="false">ABS(Rates_Data!AF224-Rates_Data!AH224)</f>
        <v>0.98883257918552</v>
      </c>
      <c r="O224" s="23" t="n">
        <f aca="false">ABS(Rates_Data!AF224-Rates_Data!AI224)</f>
        <v>0.313217194570136</v>
      </c>
      <c r="P224" s="23" t="n">
        <f aca="false">ABS(Rates_Data!AF224-Rates_Data!AJ224)</f>
        <v>0.540610859728507</v>
      </c>
      <c r="Q224" s="23" t="n">
        <f aca="false">ABS(Rates_Data!AG224-Rates_Data!AH224)</f>
        <v>0.038239819004525</v>
      </c>
      <c r="R224" s="23" t="n">
        <f aca="false">ABS(Rates_Data!AG224-Rates_Data!AI224)</f>
        <v>0.63737556561086</v>
      </c>
      <c r="S224" s="23" t="n">
        <f aca="false">ABS(Rates_Data!AG224-Rates_Data!AJ224)</f>
        <v>0.409981900452489</v>
      </c>
      <c r="T224" s="23" t="n">
        <f aca="false">ABS(Rates_Data!AH224-Rates_Data!AI224)</f>
        <v>0.675615384615385</v>
      </c>
      <c r="U224" s="23" t="n">
        <f aca="false">ABS(Rates_Data!AH224-Rates_Data!AJ224)</f>
        <v>0.448221719457014</v>
      </c>
      <c r="V224" s="23" t="n">
        <f aca="false">ABS(Rates_Data!AI224-Rates_Data!AJ224)</f>
        <v>0.227393665158371</v>
      </c>
      <c r="W224" s="26" t="n">
        <f aca="false">IF(ROW()&lt;4+MinObs-1,"",IFERROR((B224-AVERAGE(B$4:B224))/STDEV(B$4:B224),""))</f>
        <v>0.0437898437075296</v>
      </c>
      <c r="X224" s="26" t="n">
        <f aca="false">IF(ROW()&lt;4+MinObs-1,"",IFERROR((C224-AVERAGE(C$4:C224))/STDEV(C$4:C224),""))</f>
        <v>1.85292450963067</v>
      </c>
      <c r="Y224" s="26" t="n">
        <f aca="false">IF(ROW()&lt;4+MinObs-1,"",IFERROR((D224-AVERAGE(D$4:D224))/STDEV(D$4:D224),""))</f>
        <v>-0.759511013321444</v>
      </c>
      <c r="Z224" s="26" t="n">
        <f aca="false">IF(ROW()&lt;4+MinObs-1,"",IFERROR((E224-AVERAGE(E$4:E224))/STDEV(E$4:E224),""))</f>
        <v>-1.25383472513659</v>
      </c>
      <c r="AA224" s="26" t="n">
        <f aca="false">IF(ROW()&lt;4+MinObs-1,"",IFERROR((F224-AVERAGE(F$4:F224))/STDEV(F$4:F224),""))</f>
        <v>0.482765192608409</v>
      </c>
      <c r="AB224" s="26" t="n">
        <f aca="false">IF(ROW()&lt;4+MinObs-1,"",IFERROR((G224-AVERAGE(G$4:G224))/STDEV(G$4:G224),""))</f>
        <v>0.301646519288407</v>
      </c>
      <c r="AC224" s="26" t="n">
        <f aca="false">IF(ROW()&lt;4+MinObs-1,"",IFERROR((H224-AVERAGE(H$4:H224))/STDEV(H$4:H224),""))</f>
        <v>1.06970562297929</v>
      </c>
      <c r="AD224" s="26" t="n">
        <f aca="false">IF(ROW()&lt;4+MinObs-1,"",IFERROR((I224-AVERAGE(I$4:I224))/STDEV(I$4:I224),""))</f>
        <v>-0.470625576490224</v>
      </c>
      <c r="AE224" s="26" t="n">
        <f aca="false">IF(ROW()&lt;4+MinObs-1,"",IFERROR((J224-AVERAGE(J$4:J224))/STDEV(J$4:J224),""))</f>
        <v>-0.662051172089365</v>
      </c>
      <c r="AF224" s="26" t="n">
        <f aca="false">IF(ROW()&lt;4+MinObs-1,"",IFERROR((K224-AVERAGE(K$4:K224))/STDEV(K$4:K224),""))</f>
        <v>-0.247889163573914</v>
      </c>
      <c r="AG224" s="26" t="n">
        <f aca="false">IF(ROW()&lt;4+MinObs-1,"",IFERROR((L224-AVERAGE(L$4:L224))/STDEV(L$4:L224),""))</f>
        <v>-0.865554943140785</v>
      </c>
      <c r="AH224" s="26" t="n">
        <f aca="false">IF(ROW()&lt;4+MinObs-1,"",IFERROR((M224-AVERAGE(M$4:M224))/STDEV(M$4:M224),""))</f>
        <v>1.22482678402217</v>
      </c>
      <c r="AI224" s="26" t="n">
        <f aca="false">IF(ROW()&lt;4+MinObs-1,"",IFERROR((N224-AVERAGE(N$4:N224))/STDEV(N$4:N224),""))</f>
        <v>1.35974210116222</v>
      </c>
      <c r="AJ224" s="26" t="n">
        <f aca="false">IF(ROW()&lt;4+MinObs-1,"",IFERROR((O224-AVERAGE(O$4:O224))/STDEV(O$4:O224),""))</f>
        <v>-0.478956230286396</v>
      </c>
      <c r="AK224" s="26" t="n">
        <f aca="false">IF(ROW()&lt;4+MinObs-1,"",IFERROR((P224-AVERAGE(P$4:P224))/STDEV(P$4:P224),""))</f>
        <v>-0.0470595171756966</v>
      </c>
      <c r="AL224" s="26" t="n">
        <f aca="false">IF(ROW()&lt;4+MinObs-1,"",IFERROR((Q224-AVERAGE(Q$4:Q224))/STDEV(Q$4:Q224),""))</f>
        <v>-1.09655818621477</v>
      </c>
      <c r="AM224" s="26" t="n">
        <f aca="false">IF(ROW()&lt;4+MinObs-1,"",IFERROR((R224-AVERAGE(R$4:R224))/STDEV(R$4:R224),""))</f>
        <v>0.249797093541438</v>
      </c>
      <c r="AN224" s="26" t="n">
        <f aca="false">IF(ROW()&lt;4+MinObs-1,"",IFERROR((S224-AVERAGE(S$4:S224))/STDEV(S$4:S224),""))</f>
        <v>-0.683175518918866</v>
      </c>
      <c r="AO224" s="26" t="n">
        <f aca="false">IF(ROW()&lt;4+MinObs-1,"",IFERROR((T224-AVERAGE(T$4:T224))/STDEV(T$4:T224),""))</f>
        <v>0.178477455550791</v>
      </c>
      <c r="AP224" s="26" t="n">
        <f aca="false">IF(ROW()&lt;4+MinObs-1,"",IFERROR((U224-AVERAGE(U$4:U224))/STDEV(U$4:U224),""))</f>
        <v>-0.739954356592952</v>
      </c>
      <c r="AQ224" s="26" t="n">
        <f aca="false">IF(ROW()&lt;4+MinObs-1,"",IFERROR((V224-AVERAGE(V$4:V224))/STDEV(V$4:V224),""))</f>
        <v>-0.860905155885839</v>
      </c>
      <c r="AR224" s="26" t="n">
        <f aca="false">IF(W224="",0,IF(W224&gt;=z4,w4,IF(W224&gt;=z3,w3,IF(W224&gt;=zEntry,w2,IF(AND(W224&gt;=ExitZ,AR223&gt;0),w2,0)))))</f>
        <v>0</v>
      </c>
      <c r="AS224" s="26" t="n">
        <f aca="false">IF(X224="",0,IF(X224&gt;=z4,w4,IF(X224&gt;=z3,w3,IF(X224&gt;=zEntry,w2,IF(AND(X224&gt;=ExitZ,AS223&gt;0),w2,0)))))</f>
        <v>0</v>
      </c>
      <c r="AT224" s="26" t="n">
        <f aca="false">IF(Y224="",0,IF(Y224&gt;=z4,w4,IF(Y224&gt;=z3,w3,IF(Y224&gt;=zEntry,w2,IF(AND(Y224&gt;=ExitZ,AT223&gt;0),w2,0)))))</f>
        <v>0</v>
      </c>
      <c r="AU224" s="26" t="n">
        <f aca="false">IF(Z224="",0,IF(Z224&gt;=z4,w4,IF(Z224&gt;=z3,w3,IF(Z224&gt;=zEntry,w2,IF(AND(Z224&gt;=ExitZ,AU223&gt;0),w2,0)))))</f>
        <v>0</v>
      </c>
      <c r="AV224" s="26" t="n">
        <f aca="false">IF(AA224="",0,IF(AA224&gt;=z4,w4,IF(AA224&gt;=z3,w3,IF(AA224&gt;=zEntry,w2,IF(AND(AA224&gt;=ExitZ,AV223&gt;0),w2,0)))))</f>
        <v>0</v>
      </c>
      <c r="AW224" s="26" t="n">
        <f aca="false">IF(AB224="",0,IF(AB224&gt;=z4,w4,IF(AB224&gt;=z3,w3,IF(AB224&gt;=zEntry,w2,IF(AND(AB224&gt;=ExitZ,AW223&gt;0),w2,0)))))</f>
        <v>0</v>
      </c>
      <c r="AX224" s="26" t="n">
        <f aca="false">IF(AC224="",0,IF(AC224&gt;=z4,w4,IF(AC224&gt;=z3,w3,IF(AC224&gt;=zEntry,w2,IF(AND(AC224&gt;=ExitZ,AX223&gt;0),w2,0)))))</f>
        <v>0</v>
      </c>
      <c r="AY224" s="26" t="n">
        <f aca="false">IF(AD224="",0,IF(AD224&gt;=z4,w4,IF(AD224&gt;=z3,w3,IF(AD224&gt;=zEntry,w2,IF(AND(AD224&gt;=ExitZ,AY223&gt;0),w2,0)))))</f>
        <v>0</v>
      </c>
      <c r="AZ224" s="26" t="n">
        <f aca="false">IF(AE224="",0,IF(AE224&gt;=z4,w4,IF(AE224&gt;=z3,w3,IF(AE224&gt;=zEntry,w2,IF(AND(AE224&gt;=ExitZ,AZ223&gt;0),w2,0)))))</f>
        <v>0</v>
      </c>
      <c r="BA224" s="26" t="n">
        <f aca="false">IF(AF224="",0,IF(AF224&gt;=z4,w4,IF(AF224&gt;=z3,w3,IF(AF224&gt;=zEntry,w2,IF(AND(AF224&gt;=ExitZ,BA223&gt;0),w2,0)))))</f>
        <v>0</v>
      </c>
      <c r="BB224" s="26" t="n">
        <f aca="false">IF(AG224="",0,IF(AG224&gt;=z4,w4,IF(AG224&gt;=z3,w3,IF(AG224&gt;=zEntry,w2,IF(AND(AG224&gt;=ExitZ,BB223&gt;0),w2,0)))))</f>
        <v>0</v>
      </c>
      <c r="BC224" s="26" t="n">
        <f aca="false">IF(AH224="",0,IF(AH224&gt;=z4,w4,IF(AH224&gt;=z3,w3,IF(AH224&gt;=zEntry,w2,IF(AND(AH224&gt;=ExitZ,BC223&gt;0),w2,0)))))</f>
        <v>0</v>
      </c>
      <c r="BD224" s="26" t="n">
        <f aca="false">IF(AI224="",0,IF(AI224&gt;=z4,w4,IF(AI224&gt;=z3,w3,IF(AI224&gt;=zEntry,w2,IF(AND(AI224&gt;=ExitZ,BD223&gt;0),w2,0)))))</f>
        <v>0</v>
      </c>
      <c r="BE224" s="26" t="n">
        <f aca="false">IF(AJ224="",0,IF(AJ224&gt;=z4,w4,IF(AJ224&gt;=z3,w3,IF(AJ224&gt;=zEntry,w2,IF(AND(AJ224&gt;=ExitZ,BE223&gt;0),w2,0)))))</f>
        <v>0</v>
      </c>
      <c r="BF224" s="26" t="n">
        <f aca="false">IF(AK224="",0,IF(AK224&gt;=z4,w4,IF(AK224&gt;=z3,w3,IF(AK224&gt;=zEntry,w2,IF(AND(AK224&gt;=ExitZ,BF223&gt;0),w2,0)))))</f>
        <v>0</v>
      </c>
      <c r="BG224" s="26" t="n">
        <f aca="false">IF(AL224="",0,IF(AL224&gt;=z4,w4,IF(AL224&gt;=z3,w3,IF(AL224&gt;=zEntry,w2,IF(AND(AL224&gt;=ExitZ,BG223&gt;0),w2,0)))))</f>
        <v>0</v>
      </c>
      <c r="BH224" s="26" t="n">
        <f aca="false">IF(AM224="",0,IF(AM224&gt;=z4,w4,IF(AM224&gt;=z3,w3,IF(AM224&gt;=zEntry,w2,IF(AND(AM224&gt;=ExitZ,BH223&gt;0),w2,0)))))</f>
        <v>0</v>
      </c>
      <c r="BI224" s="26" t="n">
        <f aca="false">IF(AN224="",0,IF(AN224&gt;=z4,w4,IF(AN224&gt;=z3,w3,IF(AN224&gt;=zEntry,w2,IF(AND(AN224&gt;=ExitZ,BI223&gt;0),w2,0)))))</f>
        <v>0</v>
      </c>
      <c r="BJ224" s="26" t="n">
        <f aca="false">IF(AO224="",0,IF(AO224&gt;=z4,w4,IF(AO224&gt;=z3,w3,IF(AO224&gt;=zEntry,w2,IF(AND(AO224&gt;=ExitZ,BJ223&gt;0),w2,0)))))</f>
        <v>0</v>
      </c>
      <c r="BK224" s="26" t="n">
        <f aca="false">IF(AP224="",0,IF(AP224&gt;=z4,w4,IF(AP224&gt;=z3,w3,IF(AP224&gt;=zEntry,w2,IF(AND(AP224&gt;=ExitZ,BK223&gt;0),w2,0)))))</f>
        <v>0</v>
      </c>
      <c r="BL224" s="26" t="n">
        <f aca="false">IF(AQ224="",0,IF(AQ224&gt;=z4,w4,IF(AQ224&gt;=z3,w3,IF(AQ224&gt;=zEntry,w2,IF(AND(AQ224&gt;=ExitZ,BL223&gt;0),w2,0)))))</f>
        <v>0</v>
      </c>
      <c r="BM224" s="23" t="n">
        <f aca="false">IF(Rates_Data!AD223&gt;=Rates_Data!AE223,Rates_Data!AK224-Rates_Data!AL224,Rates_Data!AL224-Rates_Data!AK224)</f>
        <v>-0.00437</v>
      </c>
      <c r="BN224" s="23" t="n">
        <f aca="false">IF(Rates_Data!AD223&gt;=Rates_Data!AF223,Rates_Data!AK224-Rates_Data!AM224,Rates_Data!AM224-Rates_Data!AK224)</f>
        <v>-0.009994</v>
      </c>
      <c r="BO224" s="23" t="n">
        <f aca="false">IF(Rates_Data!AD223&gt;=Rates_Data!AG223,Rates_Data!AK224-Rates_Data!AN224,Rates_Data!AN224-Rates_Data!AK224)</f>
        <v>0.007505</v>
      </c>
      <c r="BP224" s="23" t="n">
        <f aca="false">IF(Rates_Data!AD223&gt;=Rates_Data!AH223,Rates_Data!AK224-Rates_Data!AO224,Rates_Data!AO224-Rates_Data!AK224)</f>
        <v>0.002755</v>
      </c>
      <c r="BQ224" s="23" t="n">
        <f aca="false">IF(Rates_Data!AD223&gt;=Rates_Data!AI223,Rates_Data!AK224-Rates_Data!AP224,Rates_Data!AP224-Rates_Data!AK224)</f>
        <v>-0.005244</v>
      </c>
      <c r="BR224" s="23" t="n">
        <f aca="false">IF(Rates_Data!AD223&gt;=Rates_Data!AJ223,Rates_Data!AK224-Rates_Data!AQ224,Rates_Data!AQ224-Rates_Data!AK224)</f>
        <v>-0.00710599999999999</v>
      </c>
      <c r="BS224" s="23" t="n">
        <f aca="false">IF(Rates_Data!AE223&gt;=Rates_Data!AF223,Rates_Data!AL224-Rates_Data!AM224,Rates_Data!AM224-Rates_Data!AL224)</f>
        <v>-0.005624</v>
      </c>
      <c r="BT224" s="23" t="n">
        <f aca="false">IF(Rates_Data!AE223&gt;=Rates_Data!AG223,Rates_Data!AL224-Rates_Data!AN224,Rates_Data!AN224-Rates_Data!AL224)</f>
        <v>0.003135</v>
      </c>
      <c r="BU224" s="23" t="n">
        <f aca="false">IF(Rates_Data!AE223&gt;=Rates_Data!AH223,Rates_Data!AL224-Rates_Data!AO224,Rates_Data!AO224-Rates_Data!AL224)</f>
        <v>-0.007125</v>
      </c>
      <c r="BV224" s="23" t="n">
        <f aca="false">IF(Rates_Data!AE223&gt;=Rates_Data!AI223,Rates_Data!AL224-Rates_Data!AP224,Rates_Data!AP224-Rates_Data!AL224)</f>
        <v>-0.000873999999999997</v>
      </c>
      <c r="BW224" s="23" t="n">
        <f aca="false">IF(Rates_Data!AE223&gt;=Rates_Data!AJ223,Rates_Data!AL224-Rates_Data!AQ224,Rates_Data!AQ224-Rates_Data!AL224)</f>
        <v>-0.00273599999999999</v>
      </c>
      <c r="BX224" s="23" t="n">
        <f aca="false">IF(Rates_Data!AF223&gt;=Rates_Data!AG223,Rates_Data!AM224-Rates_Data!AN224,Rates_Data!AN224-Rates_Data!AM224)</f>
        <v>-0.002489</v>
      </c>
      <c r="BY224" s="23" t="n">
        <f aca="false">IF(Rates_Data!AF223&gt;=Rates_Data!AH223,Rates_Data!AM224-Rates_Data!AO224,Rates_Data!AO224-Rates_Data!AM224)</f>
        <v>-0.012749</v>
      </c>
      <c r="BZ224" s="23" t="n">
        <f aca="false">IF(Rates_Data!AF223&gt;=Rates_Data!AI223,Rates_Data!AM224-Rates_Data!AP224,Rates_Data!AP224-Rates_Data!AM224)</f>
        <v>-0.00475</v>
      </c>
      <c r="CA224" s="23" t="n">
        <f aca="false">IF(Rates_Data!AF223&gt;=Rates_Data!AJ223,Rates_Data!AM224-Rates_Data!AQ224,Rates_Data!AQ224-Rates_Data!AM224)</f>
        <v>-0.002888</v>
      </c>
      <c r="CB224" s="23" t="n">
        <f aca="false">IF(Rates_Data!AG223&gt;=Rates_Data!AH223,Rates_Data!AN224-Rates_Data!AO224,Rates_Data!AO224-Rates_Data!AN224)</f>
        <v>0.01026</v>
      </c>
      <c r="CC224" s="23" t="n">
        <f aca="false">IF(Rates_Data!AG223&gt;=Rates_Data!AI223,Rates_Data!AN224-Rates_Data!AP224,Rates_Data!AP224-Rates_Data!AN224)</f>
        <v>0.002261</v>
      </c>
      <c r="CD224" s="23" t="n">
        <f aca="false">IF(Rates_Data!AG223&gt;=Rates_Data!AJ223,Rates_Data!AN224-Rates_Data!AQ224,Rates_Data!AQ224-Rates_Data!AN224)</f>
        <v>0.000399000000000006</v>
      </c>
      <c r="CE224" s="23" t="n">
        <f aca="false">IF(Rates_Data!AH223&gt;=Rates_Data!AI223,Rates_Data!AO224-Rates_Data!AP224,Rates_Data!AP224-Rates_Data!AO224)</f>
        <v>-0.007999</v>
      </c>
      <c r="CF224" s="23" t="n">
        <f aca="false">IF(Rates_Data!AH223&gt;=Rates_Data!AJ223,Rates_Data!AO224-Rates_Data!AQ224,Rates_Data!AQ224-Rates_Data!AO224)</f>
        <v>-0.009861</v>
      </c>
      <c r="CG224" s="23" t="n">
        <f aca="false">IF(Rates_Data!AI223&gt;=Rates_Data!AJ223,Rates_Data!AP224-Rates_Data!AQ224,Rates_Data!AQ224-Rates_Data!AP224)</f>
        <v>0.001862</v>
      </c>
      <c r="CH224" s="27" t="n">
        <f aca="false">IF(ROW()&lt;4+VolLB,"",STDEV(INDEX($BM:$BM,ROW()-VolLB+1):INDEX($BM:$BM,ROW()))*SQRT(12))</f>
        <v>0.0252892937910021</v>
      </c>
      <c r="CI224" s="27" t="n">
        <f aca="false">IF(ROW()&lt;4+VolLB,"",STDEV(INDEX($BN:$BN,ROW()-VolLB+1):INDEX($BN:$BN,ROW()))*SQRT(12))</f>
        <v>0.0213420682400255</v>
      </c>
      <c r="CJ224" s="27" t="n">
        <f aca="false">IF(ROW()&lt;4+VolLB,"",STDEV(INDEX($BO:$BO,ROW()-VolLB+1):INDEX($BO:$BO,ROW()))*SQRT(12))</f>
        <v>0.0191506952314431</v>
      </c>
      <c r="CK224" s="27" t="n">
        <f aca="false">IF(ROW()&lt;4+VolLB,"",STDEV(INDEX($BP:$BP,ROW()-VolLB+1):INDEX($BP:$BP,ROW()))*SQRT(12))</f>
        <v>0.017735278723225</v>
      </c>
      <c r="CL224" s="27" t="n">
        <f aca="false">IF(ROW()&lt;4+VolLB,"",STDEV(INDEX($BQ:$BQ,ROW()-VolLB+1):INDEX($BQ:$BQ,ROW()))*SQRT(12))</f>
        <v>0.0225462836390686</v>
      </c>
      <c r="CM224" s="27" t="n">
        <f aca="false">IF(ROW()&lt;4+VolLB,"",STDEV(INDEX($BR:$BR,ROW()-VolLB+1):INDEX($BR:$BR,ROW()))*SQRT(12))</f>
        <v>0.0175453051788519</v>
      </c>
      <c r="CN224" s="27" t="n">
        <f aca="false">IF(ROW()&lt;4+VolLB,"",STDEV(INDEX($BS:$BS,ROW()-VolLB+1):INDEX($BS:$BS,ROW()))*SQRT(12))</f>
        <v>0.0238876753691701</v>
      </c>
      <c r="CO224" s="27" t="n">
        <f aca="false">IF(ROW()&lt;4+VolLB,"",STDEV(INDEX($BT:$BT,ROW()-VolLB+1):INDEX($BT:$BT,ROW()))*SQRT(12))</f>
        <v>0.023842025130309</v>
      </c>
      <c r="CP224" s="27" t="n">
        <f aca="false">IF(ROW()&lt;4+VolLB,"",STDEV(INDEX($BU:$BU,ROW()-VolLB+1):INDEX($BU:$BU,ROW()))*SQRT(12))</f>
        <v>0.0231588571218546</v>
      </c>
      <c r="CQ224" s="27" t="n">
        <f aca="false">IF(ROW()&lt;4+VolLB,"",STDEV(INDEX($BV:$BV,ROW()-VolLB+1):INDEX($BV:$BV,ROW()))*SQRT(12))</f>
        <v>0.0228623944669386</v>
      </c>
      <c r="CR224" s="27" t="n">
        <f aca="false">IF(ROW()&lt;4+VolLB,"",STDEV(INDEX($BW:$BW,ROW()-VolLB+1):INDEX($BW:$BW,ROW()))*SQRT(12))</f>
        <v>0.0218113102263591</v>
      </c>
      <c r="CS224" s="27" t="n">
        <f aca="false">IF(ROW()&lt;4+VolLB,"",STDEV(INDEX($BX:$BX,ROW()-VolLB+1):INDEX($BX:$BX,ROW()))*SQRT(12))</f>
        <v>0.0192468895169113</v>
      </c>
      <c r="CT224" s="27" t="n">
        <f aca="false">IF(ROW()&lt;4+VolLB,"",STDEV(INDEX($BY:$BY,ROW()-VolLB+1):INDEX($BY:$BY,ROW()))*SQRT(12))</f>
        <v>0.0205783692944569</v>
      </c>
      <c r="CU224" s="27" t="n">
        <f aca="false">IF(ROW()&lt;4+VolLB,"",STDEV(INDEX($BZ:$BZ,ROW()-VolLB+1):INDEX($BZ:$BZ,ROW()))*SQRT(12))</f>
        <v>0.0205114159514484</v>
      </c>
      <c r="CV224" s="27" t="n">
        <f aca="false">IF(ROW()&lt;4+VolLB,"",STDEV(INDEX($CA:$CA,ROW()-VolLB+1):INDEX($CA:$CA,ROW()))*SQRT(12))</f>
        <v>0.0203202356123854</v>
      </c>
      <c r="CW224" s="27" t="n">
        <f aca="false">IF(ROW()&lt;4+VolLB,"",STDEV(INDEX($CB:$CB,ROW()-VolLB+1):INDEX($CB:$CB,ROW()))*SQRT(12))</f>
        <v>0.019813055695677</v>
      </c>
      <c r="CX224" s="27" t="n">
        <f aca="false">IF(ROW()&lt;4+VolLB,"",STDEV(INDEX($CC:$CC,ROW()-VolLB+1):INDEX($CC:$CC,ROW()))*SQRT(12))</f>
        <v>0.0205275526180233</v>
      </c>
      <c r="CY224" s="27" t="n">
        <f aca="false">IF(ROW()&lt;4+VolLB,"",STDEV(INDEX($CD:$CD,ROW()-VolLB+1):INDEX($CD:$CD,ROW()))*SQRT(12))</f>
        <v>0.0204087574841689</v>
      </c>
      <c r="CZ224" s="27" t="n">
        <f aca="false">IF(ROW()&lt;4+VolLB,"",STDEV(INDEX($CE:$CE,ROW()-VolLB+1):INDEX($CE:$CE,ROW()))*SQRT(12))</f>
        <v>0.0216314201129922</v>
      </c>
      <c r="DA224" s="27" t="n">
        <f aca="false">IF(ROW()&lt;4+VolLB,"",STDEV(INDEX($CF:$CF,ROW()-VolLB+1):INDEX($CF:$CF,ROW()))*SQRT(12))</f>
        <v>0.0206511655907637</v>
      </c>
      <c r="DB224" s="27" t="n">
        <f aca="false">IF(ROW()&lt;4+VolLB,"",STDEV(INDEX($CG:$CG,ROW()-VolLB+1):INDEX($CG:$CG,ROW()))*SQRT(12))</f>
        <v>0.0214491076098085</v>
      </c>
      <c r="DC224" s="26" t="n">
        <f aca="false">IF(OR(AR224=0,CH224="",CH224=0),0,AR224*MIN(MaxScal,TgtVol/CH224))</f>
        <v>0</v>
      </c>
      <c r="DD224" s="26" t="n">
        <f aca="false">IF(OR(AS224=0,CI224="",CI224=0),0,AS224*MIN(MaxScal,TgtVol/CI224))</f>
        <v>0</v>
      </c>
      <c r="DE224" s="26" t="n">
        <f aca="false">IF(OR(AT224=0,CJ224="",CJ224=0),0,AT224*MIN(MaxScal,TgtVol/CJ224))</f>
        <v>0</v>
      </c>
      <c r="DF224" s="26" t="n">
        <f aca="false">IF(OR(AU224=0,CK224="",CK224=0),0,AU224*MIN(MaxScal,TgtVol/CK224))</f>
        <v>0</v>
      </c>
      <c r="DG224" s="26" t="n">
        <f aca="false">IF(OR(AV224=0,CL224="",CL224=0),0,AV224*MIN(MaxScal,TgtVol/CL224))</f>
        <v>0</v>
      </c>
      <c r="DH224" s="26" t="n">
        <f aca="false">IF(OR(AW224=0,CM224="",CM224=0),0,AW224*MIN(MaxScal,TgtVol/CM224))</f>
        <v>0</v>
      </c>
      <c r="DI224" s="26" t="n">
        <f aca="false">IF(OR(AX224=0,CN224="",CN224=0),0,AX224*MIN(MaxScal,TgtVol/CN224))</f>
        <v>0</v>
      </c>
      <c r="DJ224" s="26" t="n">
        <f aca="false">IF(OR(AY224=0,CO224="",CO224=0),0,AY224*MIN(MaxScal,TgtVol/CO224))</f>
        <v>0</v>
      </c>
      <c r="DK224" s="26" t="n">
        <f aca="false">IF(OR(AZ224=0,CP224="",CP224=0),0,AZ224*MIN(MaxScal,TgtVol/CP224))</f>
        <v>0</v>
      </c>
      <c r="DL224" s="26" t="n">
        <f aca="false">IF(OR(BA224=0,CQ224="",CQ224=0),0,BA224*MIN(MaxScal,TgtVol/CQ224))</f>
        <v>0</v>
      </c>
      <c r="DM224" s="26" t="n">
        <f aca="false">IF(OR(BB224=0,CR224="",CR224=0),0,BB224*MIN(MaxScal,TgtVol/CR224))</f>
        <v>0</v>
      </c>
      <c r="DN224" s="26" t="n">
        <f aca="false">IF(OR(BC224=0,CS224="",CS224=0),0,BC224*MIN(MaxScal,TgtVol/CS224))</f>
        <v>0</v>
      </c>
      <c r="DO224" s="26" t="n">
        <f aca="false">IF(OR(BD224=0,CT224="",CT224=0),0,BD224*MIN(MaxScal,TgtVol/CT224))</f>
        <v>0</v>
      </c>
      <c r="DP224" s="26" t="n">
        <f aca="false">IF(OR(BE224=0,CU224="",CU224=0),0,BE224*MIN(MaxScal,TgtVol/CU224))</f>
        <v>0</v>
      </c>
      <c r="DQ224" s="26" t="n">
        <f aca="false">IF(OR(BF224=0,CV224="",CV224=0),0,BF224*MIN(MaxScal,TgtVol/CV224))</f>
        <v>0</v>
      </c>
      <c r="DR224" s="26" t="n">
        <f aca="false">IF(OR(BG224=0,CW224="",CW224=0),0,BG224*MIN(MaxScal,TgtVol/CW224))</f>
        <v>0</v>
      </c>
      <c r="DS224" s="26" t="n">
        <f aca="false">IF(OR(BH224=0,CX224="",CX224=0),0,BH224*MIN(MaxScal,TgtVol/CX224))</f>
        <v>0</v>
      </c>
      <c r="DT224" s="26" t="n">
        <f aca="false">IF(OR(BI224=0,CY224="",CY224=0),0,BI224*MIN(MaxScal,TgtVol/CY224))</f>
        <v>0</v>
      </c>
      <c r="DU224" s="26" t="n">
        <f aca="false">IF(OR(BJ224=0,CZ224="",CZ224=0),0,BJ224*MIN(MaxScal,TgtVol/CZ224))</f>
        <v>0</v>
      </c>
      <c r="DV224" s="26" t="n">
        <f aca="false">IF(OR(BK224=0,DA224="",DA224=0),0,BK224*MIN(MaxScal,TgtVol/DA224))</f>
        <v>0</v>
      </c>
      <c r="DW224" s="26" t="n">
        <f aca="false">IF(OR(BL224=0,DB224="",DB224=0),0,BL224*MIN(MaxScal,TgtVol/DB224))</f>
        <v>0</v>
      </c>
      <c r="DX224" s="28" t="n">
        <f aca="false">IFERROR(DC223*BM224,"")</f>
        <v>-0</v>
      </c>
      <c r="DY224" s="28" t="n">
        <f aca="false">IFERROR(DD223*BN224,"")</f>
        <v>-0</v>
      </c>
      <c r="DZ224" s="28" t="n">
        <f aca="false">IFERROR(DE223*BO224,"")</f>
        <v>0</v>
      </c>
      <c r="EA224" s="28" t="n">
        <f aca="false">IFERROR(DF223*BP224,"")</f>
        <v>0</v>
      </c>
      <c r="EB224" s="28" t="n">
        <f aca="false">IFERROR(DG223*BQ224,"")</f>
        <v>-0</v>
      </c>
      <c r="EC224" s="28" t="n">
        <f aca="false">IFERROR(DH223*BR224,"")</f>
        <v>-0</v>
      </c>
      <c r="ED224" s="28" t="n">
        <f aca="false">IFERROR(DI223*BS224,"")</f>
        <v>-0</v>
      </c>
      <c r="EE224" s="28" t="n">
        <f aca="false">IFERROR(DJ223*BT224,"")</f>
        <v>0</v>
      </c>
      <c r="EF224" s="28" t="n">
        <f aca="false">IFERROR(DK223*BU224,"")</f>
        <v>-0</v>
      </c>
      <c r="EG224" s="28" t="n">
        <f aca="false">IFERROR(DL223*BV224,"")</f>
        <v>-0</v>
      </c>
      <c r="EH224" s="28" t="n">
        <f aca="false">IFERROR(DM223*BW224,"")</f>
        <v>-0</v>
      </c>
      <c r="EI224" s="28" t="n">
        <f aca="false">IFERROR(DN223*BX224,"")</f>
        <v>-0</v>
      </c>
      <c r="EJ224" s="28" t="n">
        <f aca="false">IFERROR(DO223*BY224,"")</f>
        <v>-0</v>
      </c>
      <c r="EK224" s="28" t="n">
        <f aca="false">IFERROR(DP223*BZ224,"")</f>
        <v>-0</v>
      </c>
      <c r="EL224" s="28" t="n">
        <f aca="false">IFERROR(DQ223*CA224,"")</f>
        <v>-0</v>
      </c>
      <c r="EM224" s="28" t="n">
        <f aca="false">IFERROR(DR223*CB224,"")</f>
        <v>0</v>
      </c>
      <c r="EN224" s="28" t="n">
        <f aca="false">IFERROR(DS223*CC224,"")</f>
        <v>0</v>
      </c>
      <c r="EO224" s="28" t="n">
        <f aca="false">IFERROR(DT223*CD224,"")</f>
        <v>0</v>
      </c>
      <c r="EP224" s="28" t="n">
        <f aca="false">IFERROR(DU223*CE224,"")</f>
        <v>-0</v>
      </c>
      <c r="EQ224" s="28" t="n">
        <f aca="false">IFERROR(DV223*CF224,"")</f>
        <v>-0</v>
      </c>
      <c r="ER224" s="28" t="n">
        <f aca="false">IFERROR(DW223*CG224,"")</f>
        <v>0</v>
      </c>
      <c r="ES224" s="28" t="n">
        <f aca="false">IF(ROW()=4,"",SUM(DX224:ER224))</f>
        <v>0</v>
      </c>
      <c r="ET224" s="29" t="n">
        <f aca="false">COUNTIF(AR224:BL224,"&gt;0")</f>
        <v>0</v>
      </c>
    </row>
    <row r="225" customFormat="false" ht="15" hidden="false" customHeight="false" outlineLevel="0" collapsed="false">
      <c r="A225" s="19" t="n">
        <v>44742</v>
      </c>
      <c r="B225" s="23" t="n">
        <f aca="false">ABS(Rates_Data!AD225-Rates_Data!AE225)</f>
        <v>0.574189189189189</v>
      </c>
      <c r="C225" s="23" t="n">
        <f aca="false">ABS(Rates_Data!AD225-Rates_Data!AF225)</f>
        <v>1.77171621621622</v>
      </c>
      <c r="D225" s="23" t="n">
        <f aca="false">ABS(Rates_Data!AD225-Rates_Data!AG225)</f>
        <v>0.321684684684685</v>
      </c>
      <c r="E225" s="23" t="n">
        <f aca="false">ABS(Rates_Data!AD225-Rates_Data!AH225)</f>
        <v>0.301536036036036</v>
      </c>
      <c r="F225" s="23" t="n">
        <f aca="false">ABS(Rates_Data!AD225-Rates_Data!AI225)</f>
        <v>0.966144144144144</v>
      </c>
      <c r="G225" s="23" t="n">
        <f aca="false">ABS(Rates_Data!AD225-Rates_Data!AJ225)</f>
        <v>0.684027027027028</v>
      </c>
      <c r="H225" s="23" t="n">
        <f aca="false">ABS(Rates_Data!AE225-Rates_Data!AF225)</f>
        <v>1.19752702702703</v>
      </c>
      <c r="I225" s="23" t="n">
        <f aca="false">ABS(Rates_Data!AE225-Rates_Data!AG225)</f>
        <v>0.252504504504504</v>
      </c>
      <c r="J225" s="23" t="n">
        <f aca="false">ABS(Rates_Data!AE225-Rates_Data!AH225)</f>
        <v>0.272653153153153</v>
      </c>
      <c r="K225" s="23" t="n">
        <f aca="false">ABS(Rates_Data!AE225-Rates_Data!AI225)</f>
        <v>0.391954954954955</v>
      </c>
      <c r="L225" s="23" t="n">
        <f aca="false">ABS(Rates_Data!AE225-Rates_Data!AJ225)</f>
        <v>0.109837837837838</v>
      </c>
      <c r="M225" s="23" t="n">
        <f aca="false">ABS(Rates_Data!AF225-Rates_Data!AG225)</f>
        <v>1.45003153153153</v>
      </c>
      <c r="N225" s="23" t="n">
        <f aca="false">ABS(Rates_Data!AF225-Rates_Data!AH225)</f>
        <v>1.47018018018018</v>
      </c>
      <c r="O225" s="23" t="n">
        <f aca="false">ABS(Rates_Data!AF225-Rates_Data!AI225)</f>
        <v>0.805572072072073</v>
      </c>
      <c r="P225" s="23" t="n">
        <f aca="false">ABS(Rates_Data!AF225-Rates_Data!AJ225)</f>
        <v>1.08768918918919</v>
      </c>
      <c r="Q225" s="23" t="n">
        <f aca="false">ABS(Rates_Data!AG225-Rates_Data!AH225)</f>
        <v>0.020148648648649</v>
      </c>
      <c r="R225" s="23" t="n">
        <f aca="false">ABS(Rates_Data!AG225-Rates_Data!AI225)</f>
        <v>0.644459459459459</v>
      </c>
      <c r="S225" s="23" t="n">
        <f aca="false">ABS(Rates_Data!AG225-Rates_Data!AJ225)</f>
        <v>0.362342342342343</v>
      </c>
      <c r="T225" s="23" t="n">
        <f aca="false">ABS(Rates_Data!AH225-Rates_Data!AI225)</f>
        <v>0.664608108108108</v>
      </c>
      <c r="U225" s="23" t="n">
        <f aca="false">ABS(Rates_Data!AH225-Rates_Data!AJ225)</f>
        <v>0.382490990990992</v>
      </c>
      <c r="V225" s="23" t="n">
        <f aca="false">ABS(Rates_Data!AI225-Rates_Data!AJ225)</f>
        <v>0.282117117117117</v>
      </c>
      <c r="W225" s="26" t="n">
        <f aca="false">IF(ROW()&lt;4+MinObs-1,"",IFERROR((B225-AVERAGE(B$4:B225))/STDEV(B$4:B225),""))</f>
        <v>0.594189759926112</v>
      </c>
      <c r="X225" s="26" t="n">
        <f aca="false">IF(ROW()&lt;4+MinObs-1,"",IFERROR((C225-AVERAGE(C$4:C225))/STDEV(C$4:C225),""))</f>
        <v>3.61459832746455</v>
      </c>
      <c r="Y225" s="26" t="n">
        <f aca="false">IF(ROW()&lt;4+MinObs-1,"",IFERROR((D225-AVERAGE(D$4:D225))/STDEV(D$4:D225),""))</f>
        <v>-0.377596813041103</v>
      </c>
      <c r="Z225" s="26" t="n">
        <f aca="false">IF(ROW()&lt;4+MinObs-1,"",IFERROR((E225-AVERAGE(E$4:E225))/STDEV(E$4:E225),""))</f>
        <v>-0.814982879583419</v>
      </c>
      <c r="AA225" s="26" t="n">
        <f aca="false">IF(ROW()&lt;4+MinObs-1,"",IFERROR((F225-AVERAGE(F$4:F225))/STDEV(F$4:F225),""))</f>
        <v>0.894285032806363</v>
      </c>
      <c r="AB225" s="26" t="n">
        <f aca="false">IF(ROW()&lt;4+MinObs-1,"",IFERROR((G225-AVERAGE(G$4:G225))/STDEV(G$4:G225),""))</f>
        <v>0.667047120791041</v>
      </c>
      <c r="AC225" s="26" t="n">
        <f aca="false">IF(ROW()&lt;4+MinObs-1,"",IFERROR((H225-AVERAGE(H$4:H225))/STDEV(H$4:H225),""))</f>
        <v>2.80077585391036</v>
      </c>
      <c r="AD225" s="26" t="n">
        <f aca="false">IF(ROW()&lt;4+MinObs-1,"",IFERROR((I225-AVERAGE(I$4:I225))/STDEV(I$4:I225),""))</f>
        <v>-0.490815697174124</v>
      </c>
      <c r="AE225" s="26" t="n">
        <f aca="false">IF(ROW()&lt;4+MinObs-1,"",IFERROR((J225-AVERAGE(J$4:J225))/STDEV(J$4:J225),""))</f>
        <v>-0.733623697678101</v>
      </c>
      <c r="AF225" s="26" t="n">
        <f aca="false">IF(ROW()&lt;4+MinObs-1,"",IFERROR((K225-AVERAGE(K$4:K225))/STDEV(K$4:K225),""))</f>
        <v>-0.207722101473353</v>
      </c>
      <c r="AG225" s="26" t="n">
        <f aca="false">IF(ROW()&lt;4+MinObs-1,"",IFERROR((L225-AVERAGE(L$4:L225))/STDEV(L$4:L225),""))</f>
        <v>-0.948491373721739</v>
      </c>
      <c r="AH225" s="26" t="n">
        <f aca="false">IF(ROW()&lt;4+MinObs-1,"",IFERROR((M225-AVERAGE(M$4:M225))/STDEV(M$4:M225),""))</f>
        <v>2.42996148984559</v>
      </c>
      <c r="AI225" s="26" t="n">
        <f aca="false">IF(ROW()&lt;4+MinObs-1,"",IFERROR((N225-AVERAGE(N$4:N225))/STDEV(N$4:N225),""))</f>
        <v>2.6197460079987</v>
      </c>
      <c r="AJ225" s="26" t="n">
        <f aca="false">IF(ROW()&lt;4+MinObs-1,"",IFERROR((O225-AVERAGE(O$4:O225))/STDEV(O$4:O225),""))</f>
        <v>0.930261826682373</v>
      </c>
      <c r="AK225" s="26" t="n">
        <f aca="false">IF(ROW()&lt;4+MinObs-1,"",IFERROR((P225-AVERAGE(P$4:P225))/STDEV(P$4:P225),""))</f>
        <v>1.20992366421979</v>
      </c>
      <c r="AL225" s="26" t="n">
        <f aca="false">IF(ROW()&lt;4+MinObs-1,"",IFERROR((Q225-AVERAGE(Q$4:Q225))/STDEV(Q$4:Q225),""))</f>
        <v>-1.13734336038946</v>
      </c>
      <c r="AM225" s="26" t="n">
        <f aca="false">IF(ROW()&lt;4+MinObs-1,"",IFERROR((R225-AVERAGE(R$4:R225))/STDEV(R$4:R225),""))</f>
        <v>0.264462924429438</v>
      </c>
      <c r="AN225" s="26" t="n">
        <f aca="false">IF(ROW()&lt;4+MinObs-1,"",IFERROR((S225-AVERAGE(S$4:S225))/STDEV(S$4:S225),""))</f>
        <v>-0.775605022564133</v>
      </c>
      <c r="AO225" s="26" t="n">
        <f aca="false">IF(ROW()&lt;4+MinObs-1,"",IFERROR((T225-AVERAGE(T$4:T225))/STDEV(T$4:T225),""))</f>
        <v>0.14945718605822</v>
      </c>
      <c r="AP225" s="26" t="n">
        <f aca="false">IF(ROW()&lt;4+MinObs-1,"",IFERROR((U225-AVERAGE(U$4:U225))/STDEV(U$4:U225),""))</f>
        <v>-0.874952475174872</v>
      </c>
      <c r="AQ225" s="26" t="n">
        <f aca="false">IF(ROW()&lt;4+MinObs-1,"",IFERROR((V225-AVERAGE(V$4:V225))/STDEV(V$4:V225),""))</f>
        <v>-0.749277449471777</v>
      </c>
      <c r="AR225" s="26" t="n">
        <f aca="false">IF(W225="",0,IF(W225&gt;=z4,w4,IF(W225&gt;=z3,w3,IF(W225&gt;=zEntry,w2,IF(AND(W225&gt;=ExitZ,AR224&gt;0),w2,0)))))</f>
        <v>0</v>
      </c>
      <c r="AS225" s="26" t="n">
        <f aca="false">IF(X225="",0,IF(X225&gt;=z4,w4,IF(X225&gt;=z3,w3,IF(X225&gt;=zEntry,w2,IF(AND(X225&gt;=ExitZ,AS224&gt;0),w2,0)))))</f>
        <v>1.5</v>
      </c>
      <c r="AT225" s="26" t="n">
        <f aca="false">IF(Y225="",0,IF(Y225&gt;=z4,w4,IF(Y225&gt;=z3,w3,IF(Y225&gt;=zEntry,w2,IF(AND(Y225&gt;=ExitZ,AT224&gt;0),w2,0)))))</f>
        <v>0</v>
      </c>
      <c r="AU225" s="26" t="n">
        <f aca="false">IF(Z225="",0,IF(Z225&gt;=z4,w4,IF(Z225&gt;=z3,w3,IF(Z225&gt;=zEntry,w2,IF(AND(Z225&gt;=ExitZ,AU224&gt;0),w2,0)))))</f>
        <v>0</v>
      </c>
      <c r="AV225" s="26" t="n">
        <f aca="false">IF(AA225="",0,IF(AA225&gt;=z4,w4,IF(AA225&gt;=z3,w3,IF(AA225&gt;=zEntry,w2,IF(AND(AA225&gt;=ExitZ,AV224&gt;0),w2,0)))))</f>
        <v>0</v>
      </c>
      <c r="AW225" s="26" t="n">
        <f aca="false">IF(AB225="",0,IF(AB225&gt;=z4,w4,IF(AB225&gt;=z3,w3,IF(AB225&gt;=zEntry,w2,IF(AND(AB225&gt;=ExitZ,AW224&gt;0),w2,0)))))</f>
        <v>0</v>
      </c>
      <c r="AX225" s="26" t="n">
        <f aca="false">IF(AC225="",0,IF(AC225&gt;=z4,w4,IF(AC225&gt;=z3,w3,IF(AC225&gt;=zEntry,w2,IF(AND(AC225&gt;=ExitZ,AX224&gt;0),w2,0)))))</f>
        <v>1</v>
      </c>
      <c r="AY225" s="26" t="n">
        <f aca="false">IF(AD225="",0,IF(AD225&gt;=z4,w4,IF(AD225&gt;=z3,w3,IF(AD225&gt;=zEntry,w2,IF(AND(AD225&gt;=ExitZ,AY224&gt;0),w2,0)))))</f>
        <v>0</v>
      </c>
      <c r="AZ225" s="26" t="n">
        <f aca="false">IF(AE225="",0,IF(AE225&gt;=z4,w4,IF(AE225&gt;=z3,w3,IF(AE225&gt;=zEntry,w2,IF(AND(AE225&gt;=ExitZ,AZ224&gt;0),w2,0)))))</f>
        <v>0</v>
      </c>
      <c r="BA225" s="26" t="n">
        <f aca="false">IF(AF225="",0,IF(AF225&gt;=z4,w4,IF(AF225&gt;=z3,w3,IF(AF225&gt;=zEntry,w2,IF(AND(AF225&gt;=ExitZ,BA224&gt;0),w2,0)))))</f>
        <v>0</v>
      </c>
      <c r="BB225" s="26" t="n">
        <f aca="false">IF(AG225="",0,IF(AG225&gt;=z4,w4,IF(AG225&gt;=z3,w3,IF(AG225&gt;=zEntry,w2,IF(AND(AG225&gt;=ExitZ,BB224&gt;0),w2,0)))))</f>
        <v>0</v>
      </c>
      <c r="BC225" s="26" t="n">
        <f aca="false">IF(AH225="",0,IF(AH225&gt;=z4,w4,IF(AH225&gt;=z3,w3,IF(AH225&gt;=zEntry,w2,IF(AND(AH225&gt;=ExitZ,BC224&gt;0),w2,0)))))</f>
        <v>1</v>
      </c>
      <c r="BD225" s="26" t="n">
        <f aca="false">IF(AI225="",0,IF(AI225&gt;=z4,w4,IF(AI225&gt;=z3,w3,IF(AI225&gt;=zEntry,w2,IF(AND(AI225&gt;=ExitZ,BD224&gt;0),w2,0)))))</f>
        <v>1</v>
      </c>
      <c r="BE225" s="26" t="n">
        <f aca="false">IF(AJ225="",0,IF(AJ225&gt;=z4,w4,IF(AJ225&gt;=z3,w3,IF(AJ225&gt;=zEntry,w2,IF(AND(AJ225&gt;=ExitZ,BE224&gt;0),w2,0)))))</f>
        <v>0</v>
      </c>
      <c r="BF225" s="26" t="n">
        <f aca="false">IF(AK225="",0,IF(AK225&gt;=z4,w4,IF(AK225&gt;=z3,w3,IF(AK225&gt;=zEntry,w2,IF(AND(AK225&gt;=ExitZ,BF224&gt;0),w2,0)))))</f>
        <v>0</v>
      </c>
      <c r="BG225" s="26" t="n">
        <f aca="false">IF(AL225="",0,IF(AL225&gt;=z4,w4,IF(AL225&gt;=z3,w3,IF(AL225&gt;=zEntry,w2,IF(AND(AL225&gt;=ExitZ,BG224&gt;0),w2,0)))))</f>
        <v>0</v>
      </c>
      <c r="BH225" s="26" t="n">
        <f aca="false">IF(AM225="",0,IF(AM225&gt;=z4,w4,IF(AM225&gt;=z3,w3,IF(AM225&gt;=zEntry,w2,IF(AND(AM225&gt;=ExitZ,BH224&gt;0),w2,0)))))</f>
        <v>0</v>
      </c>
      <c r="BI225" s="26" t="n">
        <f aca="false">IF(AN225="",0,IF(AN225&gt;=z4,w4,IF(AN225&gt;=z3,w3,IF(AN225&gt;=zEntry,w2,IF(AND(AN225&gt;=ExitZ,BI224&gt;0),w2,0)))))</f>
        <v>0</v>
      </c>
      <c r="BJ225" s="26" t="n">
        <f aca="false">IF(AO225="",0,IF(AO225&gt;=z4,w4,IF(AO225&gt;=z3,w3,IF(AO225&gt;=zEntry,w2,IF(AND(AO225&gt;=ExitZ,BJ224&gt;0),w2,0)))))</f>
        <v>0</v>
      </c>
      <c r="BK225" s="26" t="n">
        <f aca="false">IF(AP225="",0,IF(AP225&gt;=z4,w4,IF(AP225&gt;=z3,w3,IF(AP225&gt;=zEntry,w2,IF(AND(AP225&gt;=ExitZ,BK224&gt;0),w2,0)))))</f>
        <v>0</v>
      </c>
      <c r="BL225" s="26" t="n">
        <f aca="false">IF(AQ225="",0,IF(AQ225&gt;=z4,w4,IF(AQ225&gt;=z3,w3,IF(AQ225&gt;=zEntry,w2,IF(AND(AQ225&gt;=ExitZ,BL224&gt;0),w2,0)))))</f>
        <v>0</v>
      </c>
      <c r="BM225" s="23" t="n">
        <f aca="false">IF(Rates_Data!AD224&gt;=Rates_Data!AE224,Rates_Data!AK225-Rates_Data!AL225,Rates_Data!AL225-Rates_Data!AK225)</f>
        <v>-0.005947</v>
      </c>
      <c r="BN225" s="23" t="n">
        <f aca="false">IF(Rates_Data!AD224&gt;=Rates_Data!AF224,Rates_Data!AK225-Rates_Data!AM225,Rates_Data!AM225-Rates_Data!AK225)</f>
        <v>-0.007486</v>
      </c>
      <c r="BO225" s="23" t="n">
        <f aca="false">IF(Rates_Data!AD224&gt;=Rates_Data!AG224,Rates_Data!AK225-Rates_Data!AN225,Rates_Data!AN225-Rates_Data!AK225)</f>
        <v>0.003401</v>
      </c>
      <c r="BP225" s="23" t="n">
        <f aca="false">IF(Rates_Data!AD224&gt;=Rates_Data!AH224,Rates_Data!AK225-Rates_Data!AO225,Rates_Data!AO225-Rates_Data!AK225)</f>
        <v>0.000113999999999995</v>
      </c>
      <c r="BQ225" s="23" t="n">
        <f aca="false">IF(Rates_Data!AD224&gt;=Rates_Data!AI224,Rates_Data!AK225-Rates_Data!AP225,Rates_Data!AP225-Rates_Data!AK225)</f>
        <v>0.005225</v>
      </c>
      <c r="BR225" s="23" t="n">
        <f aca="false">IF(Rates_Data!AD224&gt;=Rates_Data!AJ224,Rates_Data!AK225-Rates_Data!AQ225,Rates_Data!AQ225-Rates_Data!AK225)</f>
        <v>-0.00720100000000001</v>
      </c>
      <c r="BS225" s="23" t="n">
        <f aca="false">IF(Rates_Data!AE224&gt;=Rates_Data!AF224,Rates_Data!AL225-Rates_Data!AM225,Rates_Data!AM225-Rates_Data!AL225)</f>
        <v>-0.001539</v>
      </c>
      <c r="BT225" s="23" t="n">
        <f aca="false">IF(Rates_Data!AE224&gt;=Rates_Data!AG224,Rates_Data!AL225-Rates_Data!AN225,Rates_Data!AN225-Rates_Data!AL225)</f>
        <v>-0.009348</v>
      </c>
      <c r="BU225" s="23" t="n">
        <f aca="false">IF(Rates_Data!AE224&gt;=Rates_Data!AH224,Rates_Data!AL225-Rates_Data!AO225,Rates_Data!AO225-Rates_Data!AL225)</f>
        <v>-0.006061</v>
      </c>
      <c r="BV225" s="23" t="n">
        <f aca="false">IF(Rates_Data!AE224&gt;=Rates_Data!AI224,Rates_Data!AL225-Rates_Data!AP225,Rates_Data!AP225-Rates_Data!AL225)</f>
        <v>0.011172</v>
      </c>
      <c r="BW225" s="23" t="n">
        <f aca="false">IF(Rates_Data!AE224&gt;=Rates_Data!AJ224,Rates_Data!AL225-Rates_Data!AQ225,Rates_Data!AQ225-Rates_Data!AL225)</f>
        <v>-0.00125400000000001</v>
      </c>
      <c r="BX225" s="23" t="n">
        <f aca="false">IF(Rates_Data!AF224&gt;=Rates_Data!AG224,Rates_Data!AM225-Rates_Data!AN225,Rates_Data!AN225-Rates_Data!AM225)</f>
        <v>-0.010887</v>
      </c>
      <c r="BY225" s="23" t="n">
        <f aca="false">IF(Rates_Data!AF224&gt;=Rates_Data!AH224,Rates_Data!AM225-Rates_Data!AO225,Rates_Data!AO225-Rates_Data!AM225)</f>
        <v>-0.0076</v>
      </c>
      <c r="BZ225" s="23" t="n">
        <f aca="false">IF(Rates_Data!AF224&gt;=Rates_Data!AI224,Rates_Data!AM225-Rates_Data!AP225,Rates_Data!AP225-Rates_Data!AM225)</f>
        <v>-0.012711</v>
      </c>
      <c r="CA225" s="23" t="n">
        <f aca="false">IF(Rates_Data!AF224&gt;=Rates_Data!AJ224,Rates_Data!AM225-Rates_Data!AQ225,Rates_Data!AQ225-Rates_Data!AM225)</f>
        <v>-0.000284999999999994</v>
      </c>
      <c r="CB225" s="23" t="n">
        <f aca="false">IF(Rates_Data!AG224&gt;=Rates_Data!AH224,Rates_Data!AN225-Rates_Data!AO225,Rates_Data!AO225-Rates_Data!AN225)</f>
        <v>0.003287</v>
      </c>
      <c r="CC225" s="23" t="n">
        <f aca="false">IF(Rates_Data!AG224&gt;=Rates_Data!AI224,Rates_Data!AN225-Rates_Data!AP225,Rates_Data!AP225-Rates_Data!AN225)</f>
        <v>0.001824</v>
      </c>
      <c r="CD225" s="23" t="n">
        <f aca="false">IF(Rates_Data!AG224&gt;=Rates_Data!AJ224,Rates_Data!AN225-Rates_Data!AQ225,Rates_Data!AQ225-Rates_Data!AN225)</f>
        <v>-0.010602</v>
      </c>
      <c r="CE225" s="23" t="n">
        <f aca="false">IF(Rates_Data!AH224&gt;=Rates_Data!AI224,Rates_Data!AO225-Rates_Data!AP225,Rates_Data!AP225-Rates_Data!AO225)</f>
        <v>0.005111</v>
      </c>
      <c r="CF225" s="23" t="n">
        <f aca="false">IF(Rates_Data!AH224&gt;=Rates_Data!AJ224,Rates_Data!AO225-Rates_Data!AQ225,Rates_Data!AQ225-Rates_Data!AO225)</f>
        <v>-0.007315</v>
      </c>
      <c r="CG225" s="23" t="n">
        <f aca="false">IF(Rates_Data!AI224&gt;=Rates_Data!AJ224,Rates_Data!AP225-Rates_Data!AQ225,Rates_Data!AQ225-Rates_Data!AP225)</f>
        <v>0.012426</v>
      </c>
      <c r="CH225" s="27" t="n">
        <f aca="false">IF(ROW()&lt;4+VolLB,"",STDEV(INDEX($BM:$BM,ROW()-VolLB+1):INDEX($BM:$BM,ROW()))*SQRT(12))</f>
        <v>0.0250976406971234</v>
      </c>
      <c r="CI225" s="27" t="n">
        <f aca="false">IF(ROW()&lt;4+VolLB,"",STDEV(INDEX($BN:$BN,ROW()-VolLB+1):INDEX($BN:$BN,ROW()))*SQRT(12))</f>
        <v>0.0219120674930288</v>
      </c>
      <c r="CJ225" s="27" t="n">
        <f aca="false">IF(ROW()&lt;4+VolLB,"",STDEV(INDEX($BO:$BO,ROW()-VolLB+1):INDEX($BO:$BO,ROW()))*SQRT(12))</f>
        <v>0.0187943577480558</v>
      </c>
      <c r="CK225" s="27" t="n">
        <f aca="false">IF(ROW()&lt;4+VolLB,"",STDEV(INDEX($BP:$BP,ROW()-VolLB+1):INDEX($BP:$BP,ROW()))*SQRT(12))</f>
        <v>0.017736313400962</v>
      </c>
      <c r="CL225" s="27" t="n">
        <f aca="false">IF(ROW()&lt;4+VolLB,"",STDEV(INDEX($BQ:$BQ,ROW()-VolLB+1):INDEX($BQ:$BQ,ROW()))*SQRT(12))</f>
        <v>0.022591076246417</v>
      </c>
      <c r="CM225" s="27" t="n">
        <f aca="false">IF(ROW()&lt;4+VolLB,"",STDEV(INDEX($BR:$BR,ROW()-VolLB+1):INDEX($BR:$BR,ROW()))*SQRT(12))</f>
        <v>0.0179969036193928</v>
      </c>
      <c r="CN225" s="27" t="n">
        <f aca="false">IF(ROW()&lt;4+VolLB,"",STDEV(INDEX($BS:$BS,ROW()-VolLB+1):INDEX($BS:$BS,ROW()))*SQRT(12))</f>
        <v>0.0236959280697278</v>
      </c>
      <c r="CO225" s="27" t="n">
        <f aca="false">IF(ROW()&lt;4+VolLB,"",STDEV(INDEX($BT:$BT,ROW()-VolLB+1):INDEX($BT:$BT,ROW()))*SQRT(12))</f>
        <v>0.022856524825841</v>
      </c>
      <c r="CP225" s="27" t="n">
        <f aca="false">IF(ROW()&lt;4+VolLB,"",STDEV(INDEX($BU:$BU,ROW()-VolLB+1):INDEX($BU:$BU,ROW()))*SQRT(12))</f>
        <v>0.0230807767212705</v>
      </c>
      <c r="CQ225" s="27" t="n">
        <f aca="false">IF(ROW()&lt;4+VolLB,"",STDEV(INDEX($BV:$BV,ROW()-VolLB+1):INDEX($BV:$BV,ROW()))*SQRT(12))</f>
        <v>0.0226569186498244</v>
      </c>
      <c r="CR225" s="27" t="n">
        <f aca="false">IF(ROW()&lt;4+VolLB,"",STDEV(INDEX($BW:$BW,ROW()-VolLB+1):INDEX($BW:$BW,ROW()))*SQRT(12))</f>
        <v>0.0208940404706815</v>
      </c>
      <c r="CS225" s="27" t="n">
        <f aca="false">IF(ROW()&lt;4+VolLB,"",STDEV(INDEX($BX:$BX,ROW()-VolLB+1):INDEX($BX:$BX,ROW()))*SQRT(12))</f>
        <v>0.0198480774079122</v>
      </c>
      <c r="CT225" s="27" t="n">
        <f aca="false">IF(ROW()&lt;4+VolLB,"",STDEV(INDEX($BY:$BY,ROW()-VolLB+1):INDEX($BY:$BY,ROW()))*SQRT(12))</f>
        <v>0.0212589001856813</v>
      </c>
      <c r="CU225" s="27" t="n">
        <f aca="false">IF(ROW()&lt;4+VolLB,"",STDEV(INDEX($BZ:$BZ,ROW()-VolLB+1):INDEX($BZ:$BZ,ROW()))*SQRT(12))</f>
        <v>0.0217091841578628</v>
      </c>
      <c r="CV225" s="27" t="n">
        <f aca="false">IF(ROW()&lt;4+VolLB,"",STDEV(INDEX($CA:$CA,ROW()-VolLB+1):INDEX($CA:$CA,ROW()))*SQRT(12))</f>
        <v>0.0202765470008133</v>
      </c>
      <c r="CW225" s="27" t="n">
        <f aca="false">IF(ROW()&lt;4+VolLB,"",STDEV(INDEX($CB:$CB,ROW()-VolLB+1):INDEX($CB:$CB,ROW()))*SQRT(12))</f>
        <v>0.0191178934073117</v>
      </c>
      <c r="CX225" s="27" t="n">
        <f aca="false">IF(ROW()&lt;4+VolLB,"",STDEV(INDEX($CC:$CC,ROW()-VolLB+1):INDEX($CC:$CC,ROW()))*SQRT(12))</f>
        <v>0.0204171209077555</v>
      </c>
      <c r="CY225" s="27" t="n">
        <f aca="false">IF(ROW()&lt;4+VolLB,"",STDEV(INDEX($CD:$CD,ROW()-VolLB+1):INDEX($CD:$CD,ROW()))*SQRT(12))</f>
        <v>0.0212902003614003</v>
      </c>
      <c r="CZ225" s="27" t="n">
        <f aca="false">IF(ROW()&lt;4+VolLB,"",STDEV(INDEX($CE:$CE,ROW()-VolLB+1):INDEX($CE:$CE,ROW()))*SQRT(12))</f>
        <v>0.0215652926306976</v>
      </c>
      <c r="DA225" s="27" t="n">
        <f aca="false">IF(ROW()&lt;4+VolLB,"",STDEV(INDEX($CF:$CF,ROW()-VolLB+1):INDEX($CF:$CF,ROW()))*SQRT(12))</f>
        <v>0.0210739069487771</v>
      </c>
      <c r="DB225" s="27" t="n">
        <f aca="false">IF(ROW()&lt;4+VolLB,"",STDEV(INDEX($CG:$CG,ROW()-VolLB+1):INDEX($CG:$CG,ROW()))*SQRT(12))</f>
        <v>0.0225123704632851</v>
      </c>
      <c r="DC225" s="26" t="n">
        <f aca="false">IF(OR(AR225=0,CH225="",CH225=0),0,AR225*MIN(MaxScal,TgtVol/CH225))</f>
        <v>0</v>
      </c>
      <c r="DD225" s="26" t="n">
        <f aca="false">IF(OR(AS225=0,CI225="",CI225=0),0,AS225*MIN(MaxScal,TgtVol/CI225))</f>
        <v>1.36910859778724</v>
      </c>
      <c r="DE225" s="26" t="n">
        <f aca="false">IF(OR(AT225=0,CJ225="",CJ225=0),0,AT225*MIN(MaxScal,TgtVol/CJ225))</f>
        <v>0</v>
      </c>
      <c r="DF225" s="26" t="n">
        <f aca="false">IF(OR(AU225=0,CK225="",CK225=0),0,AU225*MIN(MaxScal,TgtVol/CK225))</f>
        <v>0</v>
      </c>
      <c r="DG225" s="26" t="n">
        <f aca="false">IF(OR(AV225=0,CL225="",CL225=0),0,AV225*MIN(MaxScal,TgtVol/CL225))</f>
        <v>0</v>
      </c>
      <c r="DH225" s="26" t="n">
        <f aca="false">IF(OR(AW225=0,CM225="",CM225=0),0,AW225*MIN(MaxScal,TgtVol/CM225))</f>
        <v>0</v>
      </c>
      <c r="DI225" s="26" t="n">
        <f aca="false">IF(OR(AX225=0,CN225="",CN225=0),0,AX225*MIN(MaxScal,TgtVol/CN225))</f>
        <v>0.844026869981537</v>
      </c>
      <c r="DJ225" s="26" t="n">
        <f aca="false">IF(OR(AY225=0,CO225="",CO225=0),0,AY225*MIN(MaxScal,TgtVol/CO225))</f>
        <v>0</v>
      </c>
      <c r="DK225" s="26" t="n">
        <f aca="false">IF(OR(AZ225=0,CP225="",CP225=0),0,AZ225*MIN(MaxScal,TgtVol/CP225))</f>
        <v>0</v>
      </c>
      <c r="DL225" s="26" t="n">
        <f aca="false">IF(OR(BA225=0,CQ225="",CQ225=0),0,BA225*MIN(MaxScal,TgtVol/CQ225))</f>
        <v>0</v>
      </c>
      <c r="DM225" s="26" t="n">
        <f aca="false">IF(OR(BB225=0,CR225="",CR225=0),0,BB225*MIN(MaxScal,TgtVol/CR225))</f>
        <v>0</v>
      </c>
      <c r="DN225" s="26" t="n">
        <f aca="false">IF(OR(BC225=0,CS225="",CS225=0),0,BC225*MIN(MaxScal,TgtVol/CS225))</f>
        <v>1.00765427244995</v>
      </c>
      <c r="DO225" s="26" t="n">
        <f aca="false">IF(OR(BD225=0,CT225="",CT225=0),0,BD225*MIN(MaxScal,TgtVol/CT225))</f>
        <v>0.940782440545572</v>
      </c>
      <c r="DP225" s="26" t="n">
        <f aca="false">IF(OR(BE225=0,CU225="",CU225=0),0,BE225*MIN(MaxScal,TgtVol/CU225))</f>
        <v>0</v>
      </c>
      <c r="DQ225" s="26" t="n">
        <f aca="false">IF(OR(BF225=0,CV225="",CV225=0),0,BF225*MIN(MaxScal,TgtVol/CV225))</f>
        <v>0</v>
      </c>
      <c r="DR225" s="26" t="n">
        <f aca="false">IF(OR(BG225=0,CW225="",CW225=0),0,BG225*MIN(MaxScal,TgtVol/CW225))</f>
        <v>0</v>
      </c>
      <c r="DS225" s="26" t="n">
        <f aca="false">IF(OR(BH225=0,CX225="",CX225=0),0,BH225*MIN(MaxScal,TgtVol/CX225))</f>
        <v>0</v>
      </c>
      <c r="DT225" s="26" t="n">
        <f aca="false">IF(OR(BI225=0,CY225="",CY225=0),0,BI225*MIN(MaxScal,TgtVol/CY225))</f>
        <v>0</v>
      </c>
      <c r="DU225" s="26" t="n">
        <f aca="false">IF(OR(BJ225=0,CZ225="",CZ225=0),0,BJ225*MIN(MaxScal,TgtVol/CZ225))</f>
        <v>0</v>
      </c>
      <c r="DV225" s="26" t="n">
        <f aca="false">IF(OR(BK225=0,DA225="",DA225=0),0,BK225*MIN(MaxScal,TgtVol/DA225))</f>
        <v>0</v>
      </c>
      <c r="DW225" s="26" t="n">
        <f aca="false">IF(OR(BL225=0,DB225="",DB225=0),0,BL225*MIN(MaxScal,TgtVol/DB225))</f>
        <v>0</v>
      </c>
      <c r="DX225" s="28" t="n">
        <f aca="false">IFERROR(DC224*BM225,"")</f>
        <v>-0</v>
      </c>
      <c r="DY225" s="28" t="n">
        <f aca="false">IFERROR(DD224*BN225,"")</f>
        <v>-0</v>
      </c>
      <c r="DZ225" s="28" t="n">
        <f aca="false">IFERROR(DE224*BO225,"")</f>
        <v>0</v>
      </c>
      <c r="EA225" s="28" t="n">
        <f aca="false">IFERROR(DF224*BP225,"")</f>
        <v>0</v>
      </c>
      <c r="EB225" s="28" t="n">
        <f aca="false">IFERROR(DG224*BQ225,"")</f>
        <v>0</v>
      </c>
      <c r="EC225" s="28" t="n">
        <f aca="false">IFERROR(DH224*BR225,"")</f>
        <v>-0</v>
      </c>
      <c r="ED225" s="28" t="n">
        <f aca="false">IFERROR(DI224*BS225,"")</f>
        <v>-0</v>
      </c>
      <c r="EE225" s="28" t="n">
        <f aca="false">IFERROR(DJ224*BT225,"")</f>
        <v>-0</v>
      </c>
      <c r="EF225" s="28" t="n">
        <f aca="false">IFERROR(DK224*BU225,"")</f>
        <v>-0</v>
      </c>
      <c r="EG225" s="28" t="n">
        <f aca="false">IFERROR(DL224*BV225,"")</f>
        <v>0</v>
      </c>
      <c r="EH225" s="28" t="n">
        <f aca="false">IFERROR(DM224*BW225,"")</f>
        <v>-0</v>
      </c>
      <c r="EI225" s="28" t="n">
        <f aca="false">IFERROR(DN224*BX225,"")</f>
        <v>-0</v>
      </c>
      <c r="EJ225" s="28" t="n">
        <f aca="false">IFERROR(DO224*BY225,"")</f>
        <v>-0</v>
      </c>
      <c r="EK225" s="28" t="n">
        <f aca="false">IFERROR(DP224*BZ225,"")</f>
        <v>-0</v>
      </c>
      <c r="EL225" s="28" t="n">
        <f aca="false">IFERROR(DQ224*CA225,"")</f>
        <v>-0</v>
      </c>
      <c r="EM225" s="28" t="n">
        <f aca="false">IFERROR(DR224*CB225,"")</f>
        <v>0</v>
      </c>
      <c r="EN225" s="28" t="n">
        <f aca="false">IFERROR(DS224*CC225,"")</f>
        <v>0</v>
      </c>
      <c r="EO225" s="28" t="n">
        <f aca="false">IFERROR(DT224*CD225,"")</f>
        <v>-0</v>
      </c>
      <c r="EP225" s="28" t="n">
        <f aca="false">IFERROR(DU224*CE225,"")</f>
        <v>0</v>
      </c>
      <c r="EQ225" s="28" t="n">
        <f aca="false">IFERROR(DV224*CF225,"")</f>
        <v>-0</v>
      </c>
      <c r="ER225" s="28" t="n">
        <f aca="false">IFERROR(DW224*CG225,"")</f>
        <v>0</v>
      </c>
      <c r="ES225" s="28" t="n">
        <f aca="false">IF(ROW()=4,"",SUM(DX225:ER225))</f>
        <v>0</v>
      </c>
      <c r="ET225" s="29" t="n">
        <f aca="false">COUNTIF(AR225:BL225,"&gt;0")</f>
        <v>4</v>
      </c>
    </row>
    <row r="226" customFormat="false" ht="15" hidden="false" customHeight="false" outlineLevel="0" collapsed="false">
      <c r="A226" s="19" t="n">
        <v>44773</v>
      </c>
      <c r="B226" s="23" t="n">
        <f aca="false">ABS(Rates_Data!AD226-Rates_Data!AE226)</f>
        <v>0.789632286995516</v>
      </c>
      <c r="C226" s="23" t="n">
        <f aca="false">ABS(Rates_Data!AD226-Rates_Data!AF226)</f>
        <v>2.01663228699552</v>
      </c>
      <c r="D226" s="23" t="n">
        <f aca="false">ABS(Rates_Data!AD226-Rates_Data!AG226)</f>
        <v>0.626860986547085</v>
      </c>
      <c r="E226" s="23" t="n">
        <f aca="false">ABS(Rates_Data!AD226-Rates_Data!AH226)</f>
        <v>0.66155605381166</v>
      </c>
      <c r="F226" s="23" t="n">
        <f aca="false">ABS(Rates_Data!AD226-Rates_Data!AI226)</f>
        <v>1.30526457399103</v>
      </c>
      <c r="G226" s="23" t="n">
        <f aca="false">ABS(Rates_Data!AD226-Rates_Data!AJ226)</f>
        <v>0.91590134529148</v>
      </c>
      <c r="H226" s="23" t="n">
        <f aca="false">ABS(Rates_Data!AE226-Rates_Data!AF226)</f>
        <v>1.227</v>
      </c>
      <c r="I226" s="23" t="n">
        <f aca="false">ABS(Rates_Data!AE226-Rates_Data!AG226)</f>
        <v>0.162771300448431</v>
      </c>
      <c r="J226" s="23" t="n">
        <f aca="false">ABS(Rates_Data!AE226-Rates_Data!AH226)</f>
        <v>0.128076233183856</v>
      </c>
      <c r="K226" s="23" t="n">
        <f aca="false">ABS(Rates_Data!AE226-Rates_Data!AI226)</f>
        <v>0.515632286995516</v>
      </c>
      <c r="L226" s="23" t="n">
        <f aca="false">ABS(Rates_Data!AE226-Rates_Data!AJ226)</f>
        <v>0.126269058295964</v>
      </c>
      <c r="M226" s="23" t="n">
        <f aca="false">ABS(Rates_Data!AF226-Rates_Data!AG226)</f>
        <v>1.38977130044843</v>
      </c>
      <c r="N226" s="23" t="n">
        <f aca="false">ABS(Rates_Data!AF226-Rates_Data!AH226)</f>
        <v>1.35507623318386</v>
      </c>
      <c r="O226" s="23" t="n">
        <f aca="false">ABS(Rates_Data!AF226-Rates_Data!AI226)</f>
        <v>0.711367713004484</v>
      </c>
      <c r="P226" s="23" t="n">
        <f aca="false">ABS(Rates_Data!AF226-Rates_Data!AJ226)</f>
        <v>1.10073094170404</v>
      </c>
      <c r="Q226" s="23" t="n">
        <f aca="false">ABS(Rates_Data!AG226-Rates_Data!AH226)</f>
        <v>0.0346950672645744</v>
      </c>
      <c r="R226" s="23" t="n">
        <f aca="false">ABS(Rates_Data!AG226-Rates_Data!AI226)</f>
        <v>0.678403587443946</v>
      </c>
      <c r="S226" s="23" t="n">
        <f aca="false">ABS(Rates_Data!AG226-Rates_Data!AJ226)</f>
        <v>0.289040358744395</v>
      </c>
      <c r="T226" s="23" t="n">
        <f aca="false">ABS(Rates_Data!AH226-Rates_Data!AI226)</f>
        <v>0.643708520179372</v>
      </c>
      <c r="U226" s="23" t="n">
        <f aca="false">ABS(Rates_Data!AH226-Rates_Data!AJ226)</f>
        <v>0.25434529147982</v>
      </c>
      <c r="V226" s="23" t="n">
        <f aca="false">ABS(Rates_Data!AI226-Rates_Data!AJ226)</f>
        <v>0.389363228699552</v>
      </c>
      <c r="W226" s="26" t="n">
        <f aca="false">IF(ROW()&lt;4+MinObs-1,"",IFERROR((B226-AVERAGE(B$4:B226))/STDEV(B$4:B226),""))</f>
        <v>1.31083667481504</v>
      </c>
      <c r="X226" s="26" t="n">
        <f aca="false">IF(ROW()&lt;4+MinObs-1,"",IFERROR((C226-AVERAGE(C$4:C226))/STDEV(C$4:C226),""))</f>
        <v>4.1057824459366</v>
      </c>
      <c r="Y226" s="26" t="n">
        <f aca="false">IF(ROW()&lt;4+MinObs-1,"",IFERROR((D226-AVERAGE(D$4:D226))/STDEV(D$4:D226),""))</f>
        <v>0.296755594547175</v>
      </c>
      <c r="Z226" s="26" t="n">
        <f aca="false">IF(ROW()&lt;4+MinObs-1,"",IFERROR((E226-AVERAGE(E$4:E226))/STDEV(E$4:E226),""))</f>
        <v>0.00860639519887337</v>
      </c>
      <c r="AA226" s="26" t="n">
        <f aca="false">IF(ROW()&lt;4+MinObs-1,"",IFERROR((F226-AVERAGE(F$4:F226))/STDEV(F$4:F226),""))</f>
        <v>1.66414969280262</v>
      </c>
      <c r="AB226" s="26" t="n">
        <f aca="false">IF(ROW()&lt;4+MinObs-1,"",IFERROR((G226-AVERAGE(G$4:G226))/STDEV(G$4:G226),""))</f>
        <v>1.34176342105216</v>
      </c>
      <c r="AC226" s="26" t="n">
        <f aca="false">IF(ROW()&lt;4+MinObs-1,"",IFERROR((H226-AVERAGE(H$4:H226))/STDEV(H$4:H226),""))</f>
        <v>2.84305747509103</v>
      </c>
      <c r="AD226" s="26" t="n">
        <f aca="false">IF(ROW()&lt;4+MinObs-1,"",IFERROR((I226-AVERAGE(I$4:I226))/STDEV(I$4:I226),""))</f>
        <v>-0.72636669212766</v>
      </c>
      <c r="AE226" s="26" t="n">
        <f aca="false">IF(ROW()&lt;4+MinObs-1,"",IFERROR((J226-AVERAGE(J$4:J226))/STDEV(J$4:J226),""))</f>
        <v>-1.13666473839258</v>
      </c>
      <c r="AF226" s="26" t="n">
        <f aca="false">IF(ROW()&lt;4+MinObs-1,"",IFERROR((K226-AVERAGE(K$4:K226))/STDEV(K$4:K226),""))</f>
        <v>0.115013659459285</v>
      </c>
      <c r="AG226" s="26" t="n">
        <f aca="false">IF(ROW()&lt;4+MinObs-1,"",IFERROR((L226-AVERAGE(L$4:L226))/STDEV(L$4:L226),""))</f>
        <v>-0.908542182896043</v>
      </c>
      <c r="AH226" s="26" t="n">
        <f aca="false">IF(ROW()&lt;4+MinObs-1,"",IFERROR((M226-AVERAGE(M$4:M226))/STDEV(M$4:M226),""))</f>
        <v>2.25023449543423</v>
      </c>
      <c r="AI226" s="26" t="n">
        <f aca="false">IF(ROW()&lt;4+MinObs-1,"",IFERROR((N226-AVERAGE(N$4:N226))/STDEV(N$4:N226),""))</f>
        <v>2.27880487094458</v>
      </c>
      <c r="AJ226" s="26" t="n">
        <f aca="false">IF(ROW()&lt;4+MinObs-1,"",IFERROR((O226-AVERAGE(O$4:O226))/STDEV(O$4:O226),""))</f>
        <v>0.657678630987769</v>
      </c>
      <c r="AK226" s="26" t="n">
        <f aca="false">IF(ROW()&lt;4+MinObs-1,"",IFERROR((P226-AVERAGE(P$4:P226))/STDEV(P$4:P226),""))</f>
        <v>1.23298446191154</v>
      </c>
      <c r="AL226" s="26" t="n">
        <f aca="false">IF(ROW()&lt;4+MinObs-1,"",IFERROR((Q226-AVERAGE(Q$4:Q226))/STDEV(Q$4:Q226),""))</f>
        <v>-1.09437641725223</v>
      </c>
      <c r="AM226" s="26" t="n">
        <f aca="false">IF(ROW()&lt;4+MinObs-1,"",IFERROR((R226-AVERAGE(R$4:R226))/STDEV(R$4:R226),""))</f>
        <v>0.337103338040337</v>
      </c>
      <c r="AN226" s="26" t="n">
        <f aca="false">IF(ROW()&lt;4+MinObs-1,"",IFERROR((S226-AVERAGE(S$4:S226))/STDEV(S$4:S226),""))</f>
        <v>-0.918460633988231</v>
      </c>
      <c r="AO226" s="26" t="n">
        <f aca="false">IF(ROW()&lt;4+MinObs-1,"",IFERROR((T226-AVERAGE(T$4:T226))/STDEV(T$4:T226),""))</f>
        <v>0.0946742521624633</v>
      </c>
      <c r="AP226" s="26" t="n">
        <f aca="false">IF(ROW()&lt;4+MinObs-1,"",IFERROR((U226-AVERAGE(U$4:U226))/STDEV(U$4:U226),""))</f>
        <v>-1.13918184874361</v>
      </c>
      <c r="AQ226" s="26" t="n">
        <f aca="false">IF(ROW()&lt;4+MinObs-1,"",IFERROR((V226-AVERAGE(V$4:V226))/STDEV(V$4:V226),""))</f>
        <v>-0.533943287233123</v>
      </c>
      <c r="AR226" s="26" t="n">
        <f aca="false">IF(W226="",0,IF(W226&gt;=z4,w4,IF(W226&gt;=z3,w3,IF(W226&gt;=zEntry,w2,IF(AND(W226&gt;=ExitZ,AR225&gt;0),w2,0)))))</f>
        <v>0</v>
      </c>
      <c r="AS226" s="26" t="n">
        <f aca="false">IF(X226="",0,IF(X226&gt;=z4,w4,IF(X226&gt;=z3,w3,IF(X226&gt;=zEntry,w2,IF(AND(X226&gt;=ExitZ,AS225&gt;0),w2,0)))))</f>
        <v>2</v>
      </c>
      <c r="AT226" s="26" t="n">
        <f aca="false">IF(Y226="",0,IF(Y226&gt;=z4,w4,IF(Y226&gt;=z3,w3,IF(Y226&gt;=zEntry,w2,IF(AND(Y226&gt;=ExitZ,AT225&gt;0),w2,0)))))</f>
        <v>0</v>
      </c>
      <c r="AU226" s="26" t="n">
        <f aca="false">IF(Z226="",0,IF(Z226&gt;=z4,w4,IF(Z226&gt;=z3,w3,IF(Z226&gt;=zEntry,w2,IF(AND(Z226&gt;=ExitZ,AU225&gt;0),w2,0)))))</f>
        <v>0</v>
      </c>
      <c r="AV226" s="26" t="n">
        <f aca="false">IF(AA226="",0,IF(AA226&gt;=z4,w4,IF(AA226&gt;=z3,w3,IF(AA226&gt;=zEntry,w2,IF(AND(AA226&gt;=ExitZ,AV225&gt;0),w2,0)))))</f>
        <v>0</v>
      </c>
      <c r="AW226" s="26" t="n">
        <f aca="false">IF(AB226="",0,IF(AB226&gt;=z4,w4,IF(AB226&gt;=z3,w3,IF(AB226&gt;=zEntry,w2,IF(AND(AB226&gt;=ExitZ,AW225&gt;0),w2,0)))))</f>
        <v>0</v>
      </c>
      <c r="AX226" s="26" t="n">
        <f aca="false">IF(AC226="",0,IF(AC226&gt;=z4,w4,IF(AC226&gt;=z3,w3,IF(AC226&gt;=zEntry,w2,IF(AND(AC226&gt;=ExitZ,AX225&gt;0),w2,0)))))</f>
        <v>1</v>
      </c>
      <c r="AY226" s="26" t="n">
        <f aca="false">IF(AD226="",0,IF(AD226&gt;=z4,w4,IF(AD226&gt;=z3,w3,IF(AD226&gt;=zEntry,w2,IF(AND(AD226&gt;=ExitZ,AY225&gt;0),w2,0)))))</f>
        <v>0</v>
      </c>
      <c r="AZ226" s="26" t="n">
        <f aca="false">IF(AE226="",0,IF(AE226&gt;=z4,w4,IF(AE226&gt;=z3,w3,IF(AE226&gt;=zEntry,w2,IF(AND(AE226&gt;=ExitZ,AZ225&gt;0),w2,0)))))</f>
        <v>0</v>
      </c>
      <c r="BA226" s="26" t="n">
        <f aca="false">IF(AF226="",0,IF(AF226&gt;=z4,w4,IF(AF226&gt;=z3,w3,IF(AF226&gt;=zEntry,w2,IF(AND(AF226&gt;=ExitZ,BA225&gt;0),w2,0)))))</f>
        <v>0</v>
      </c>
      <c r="BB226" s="26" t="n">
        <f aca="false">IF(AG226="",0,IF(AG226&gt;=z4,w4,IF(AG226&gt;=z3,w3,IF(AG226&gt;=zEntry,w2,IF(AND(AG226&gt;=ExitZ,BB225&gt;0),w2,0)))))</f>
        <v>0</v>
      </c>
      <c r="BC226" s="26" t="n">
        <f aca="false">IF(AH226="",0,IF(AH226&gt;=z4,w4,IF(AH226&gt;=z3,w3,IF(AH226&gt;=zEntry,w2,IF(AND(AH226&gt;=ExitZ,BC225&gt;0),w2,0)))))</f>
        <v>1</v>
      </c>
      <c r="BD226" s="26" t="n">
        <f aca="false">IF(AI226="",0,IF(AI226&gt;=z4,w4,IF(AI226&gt;=z3,w3,IF(AI226&gt;=zEntry,w2,IF(AND(AI226&gt;=ExitZ,BD225&gt;0),w2,0)))))</f>
        <v>1</v>
      </c>
      <c r="BE226" s="26" t="n">
        <f aca="false">IF(AJ226="",0,IF(AJ226&gt;=z4,w4,IF(AJ226&gt;=z3,w3,IF(AJ226&gt;=zEntry,w2,IF(AND(AJ226&gt;=ExitZ,BE225&gt;0),w2,0)))))</f>
        <v>0</v>
      </c>
      <c r="BF226" s="26" t="n">
        <f aca="false">IF(AK226="",0,IF(AK226&gt;=z4,w4,IF(AK226&gt;=z3,w3,IF(AK226&gt;=zEntry,w2,IF(AND(AK226&gt;=ExitZ,BF225&gt;0),w2,0)))))</f>
        <v>0</v>
      </c>
      <c r="BG226" s="26" t="n">
        <f aca="false">IF(AL226="",0,IF(AL226&gt;=z4,w4,IF(AL226&gt;=z3,w3,IF(AL226&gt;=zEntry,w2,IF(AND(AL226&gt;=ExitZ,BG225&gt;0),w2,0)))))</f>
        <v>0</v>
      </c>
      <c r="BH226" s="26" t="n">
        <f aca="false">IF(AM226="",0,IF(AM226&gt;=z4,w4,IF(AM226&gt;=z3,w3,IF(AM226&gt;=zEntry,w2,IF(AND(AM226&gt;=ExitZ,BH225&gt;0),w2,0)))))</f>
        <v>0</v>
      </c>
      <c r="BI226" s="26" t="n">
        <f aca="false">IF(AN226="",0,IF(AN226&gt;=z4,w4,IF(AN226&gt;=z3,w3,IF(AN226&gt;=zEntry,w2,IF(AND(AN226&gt;=ExitZ,BI225&gt;0),w2,0)))))</f>
        <v>0</v>
      </c>
      <c r="BJ226" s="26" t="n">
        <f aca="false">IF(AO226="",0,IF(AO226&gt;=z4,w4,IF(AO226&gt;=z3,w3,IF(AO226&gt;=zEntry,w2,IF(AND(AO226&gt;=ExitZ,BJ225&gt;0),w2,0)))))</f>
        <v>0</v>
      </c>
      <c r="BK226" s="26" t="n">
        <f aca="false">IF(AP226="",0,IF(AP226&gt;=z4,w4,IF(AP226&gt;=z3,w3,IF(AP226&gt;=zEntry,w2,IF(AND(AP226&gt;=ExitZ,BK225&gt;0),w2,0)))))</f>
        <v>0</v>
      </c>
      <c r="BL226" s="26" t="n">
        <f aca="false">IF(AQ226="",0,IF(AQ226&gt;=z4,w4,IF(AQ226&gt;=z3,w3,IF(AQ226&gt;=zEntry,w2,IF(AND(AQ226&gt;=ExitZ,BL225&gt;0),w2,0)))))</f>
        <v>0</v>
      </c>
      <c r="BM226" s="23" t="n">
        <f aca="false">IF(Rates_Data!AD225&gt;=Rates_Data!AE225,Rates_Data!AK226-Rates_Data!AL226,Rates_Data!AL226-Rates_Data!AK226)</f>
        <v>-0.005111</v>
      </c>
      <c r="BN226" s="23" t="n">
        <f aca="false">IF(Rates_Data!AD225&gt;=Rates_Data!AF225,Rates_Data!AK226-Rates_Data!AM226,Rates_Data!AM226-Rates_Data!AK226)</f>
        <v>-0.003667</v>
      </c>
      <c r="BO226" s="23" t="n">
        <f aca="false">IF(Rates_Data!AD225&gt;=Rates_Data!AG225,Rates_Data!AK226-Rates_Data!AN226,Rates_Data!AN226-Rates_Data!AK226)</f>
        <v>-0.007676</v>
      </c>
      <c r="BP226" s="23" t="n">
        <f aca="false">IF(Rates_Data!AD225&gt;=Rates_Data!AH225,Rates_Data!AK226-Rates_Data!AO226,Rates_Data!AO226-Rates_Data!AK226)</f>
        <v>-0.010678</v>
      </c>
      <c r="BQ226" s="23" t="n">
        <f aca="false">IF(Rates_Data!AD225&gt;=Rates_Data!AI225,Rates_Data!AK226-Rates_Data!AP226,Rates_Data!AP226-Rates_Data!AK226)</f>
        <v>-0.008683</v>
      </c>
      <c r="BR226" s="23" t="n">
        <f aca="false">IF(Rates_Data!AD225&gt;=Rates_Data!AJ225,Rates_Data!AK226-Rates_Data!AQ226,Rates_Data!AQ226-Rates_Data!AK226)</f>
        <v>-0.002261</v>
      </c>
      <c r="BS226" s="23" t="n">
        <f aca="false">IF(Rates_Data!AE225&gt;=Rates_Data!AF225,Rates_Data!AL226-Rates_Data!AM226,Rates_Data!AM226-Rates_Data!AL226)</f>
        <v>0.001444</v>
      </c>
      <c r="BT226" s="23" t="n">
        <f aca="false">IF(Rates_Data!AE225&gt;=Rates_Data!AG225,Rates_Data!AL226-Rates_Data!AN226,Rates_Data!AN226-Rates_Data!AL226)</f>
        <v>0.002565</v>
      </c>
      <c r="BU226" s="23" t="n">
        <f aca="false">IF(Rates_Data!AE225&gt;=Rates_Data!AH225,Rates_Data!AL226-Rates_Data!AO226,Rates_Data!AO226-Rates_Data!AL226)</f>
        <v>0.00556699999999999</v>
      </c>
      <c r="BV226" s="23" t="n">
        <f aca="false">IF(Rates_Data!AE225&gt;=Rates_Data!AI225,Rates_Data!AL226-Rates_Data!AP226,Rates_Data!AP226-Rates_Data!AL226)</f>
        <v>-0.003572</v>
      </c>
      <c r="BW226" s="23" t="n">
        <f aca="false">IF(Rates_Data!AE225&gt;=Rates_Data!AJ225,Rates_Data!AL226-Rates_Data!AQ226,Rates_Data!AQ226-Rates_Data!AL226)</f>
        <v>0.00285000000000001</v>
      </c>
      <c r="BX226" s="23" t="n">
        <f aca="false">IF(Rates_Data!AF225&gt;=Rates_Data!AG225,Rates_Data!AM226-Rates_Data!AN226,Rates_Data!AN226-Rates_Data!AM226)</f>
        <v>0.004009</v>
      </c>
      <c r="BY226" s="23" t="n">
        <f aca="false">IF(Rates_Data!AF225&gt;=Rates_Data!AH225,Rates_Data!AM226-Rates_Data!AO226,Rates_Data!AO226-Rates_Data!AM226)</f>
        <v>0.007011</v>
      </c>
      <c r="BZ226" s="23" t="n">
        <f aca="false">IF(Rates_Data!AF225&gt;=Rates_Data!AI225,Rates_Data!AM226-Rates_Data!AP226,Rates_Data!AP226-Rates_Data!AM226)</f>
        <v>0.005016</v>
      </c>
      <c r="CA226" s="23" t="n">
        <f aca="false">IF(Rates_Data!AF225&gt;=Rates_Data!AJ225,Rates_Data!AM226-Rates_Data!AQ226,Rates_Data!AQ226-Rates_Data!AM226)</f>
        <v>-0.00140600000000001</v>
      </c>
      <c r="CB226" s="23" t="n">
        <f aca="false">IF(Rates_Data!AG225&gt;=Rates_Data!AH225,Rates_Data!AN226-Rates_Data!AO226,Rates_Data!AO226-Rates_Data!AN226)</f>
        <v>0.003002</v>
      </c>
      <c r="CC226" s="23" t="n">
        <f aca="false">IF(Rates_Data!AG225&gt;=Rates_Data!AI225,Rates_Data!AN226-Rates_Data!AP226,Rates_Data!AP226-Rates_Data!AN226)</f>
        <v>-0.001007</v>
      </c>
      <c r="CD226" s="23" t="n">
        <f aca="false">IF(Rates_Data!AG225&gt;=Rates_Data!AJ225,Rates_Data!AN226-Rates_Data!AQ226,Rates_Data!AQ226-Rates_Data!AN226)</f>
        <v>0.005415</v>
      </c>
      <c r="CE226" s="23" t="n">
        <f aca="false">IF(Rates_Data!AH225&gt;=Rates_Data!AI225,Rates_Data!AO226-Rates_Data!AP226,Rates_Data!AP226-Rates_Data!AO226)</f>
        <v>0.001995</v>
      </c>
      <c r="CF226" s="23" t="n">
        <f aca="false">IF(Rates_Data!AH225&gt;=Rates_Data!AJ225,Rates_Data!AO226-Rates_Data!AQ226,Rates_Data!AQ226-Rates_Data!AO226)</f>
        <v>0.008417</v>
      </c>
      <c r="CG226" s="23" t="n">
        <f aca="false">IF(Rates_Data!AI225&gt;=Rates_Data!AJ225,Rates_Data!AP226-Rates_Data!AQ226,Rates_Data!AQ226-Rates_Data!AP226)</f>
        <v>-0.00642200000000001</v>
      </c>
      <c r="CH226" s="27" t="n">
        <f aca="false">IF(ROW()&lt;4+VolLB,"",STDEV(INDEX($BM:$BM,ROW()-VolLB+1):INDEX($BM:$BM,ROW()))*SQRT(12))</f>
        <v>0.0251871402749215</v>
      </c>
      <c r="CI226" s="27" t="n">
        <f aca="false">IF(ROW()&lt;4+VolLB,"",STDEV(INDEX($BN:$BN,ROW()-VolLB+1):INDEX($BN:$BN,ROW()))*SQRT(12))</f>
        <v>0.0218219818581871</v>
      </c>
      <c r="CJ226" s="27" t="n">
        <f aca="false">IF(ROW()&lt;4+VolLB,"",STDEV(INDEX($BO:$BO,ROW()-VolLB+1):INDEX($BO:$BO,ROW()))*SQRT(12))</f>
        <v>0.0196345543153366</v>
      </c>
      <c r="CK226" s="27" t="n">
        <f aca="false">IF(ROW()&lt;4+VolLB,"",STDEV(INDEX($BP:$BP,ROW()-VolLB+1):INDEX($BP:$BP,ROW()))*SQRT(12))</f>
        <v>0.0186555781766409</v>
      </c>
      <c r="CL226" s="27" t="n">
        <f aca="false">IF(ROW()&lt;4+VolLB,"",STDEV(INDEX($BQ:$BQ,ROW()-VolLB+1):INDEX($BQ:$BQ,ROW()))*SQRT(12))</f>
        <v>0.0230644359907505</v>
      </c>
      <c r="CM226" s="27" t="n">
        <f aca="false">IF(ROW()&lt;4+VolLB,"",STDEV(INDEX($BR:$BR,ROW()-VolLB+1):INDEX($BR:$BR,ROW()))*SQRT(12))</f>
        <v>0.0179737007374664</v>
      </c>
      <c r="CN226" s="27" t="n">
        <f aca="false">IF(ROW()&lt;4+VolLB,"",STDEV(INDEX($BS:$BS,ROW()-VolLB+1):INDEX($BS:$BS,ROW()))*SQRT(12))</f>
        <v>0.0236945569084065</v>
      </c>
      <c r="CO226" s="27" t="n">
        <f aca="false">IF(ROW()&lt;4+VolLB,"",STDEV(INDEX($BT:$BT,ROW()-VolLB+1):INDEX($BT:$BT,ROW()))*SQRT(12))</f>
        <v>0.0227377932059422</v>
      </c>
      <c r="CP226" s="27" t="n">
        <f aca="false">IF(ROW()&lt;4+VolLB,"",STDEV(INDEX($BU:$BU,ROW()-VolLB+1):INDEX($BU:$BU,ROW()))*SQRT(12))</f>
        <v>0.0232735211658473</v>
      </c>
      <c r="CQ226" s="27" t="n">
        <f aca="false">IF(ROW()&lt;4+VolLB,"",STDEV(INDEX($BV:$BV,ROW()-VolLB+1):INDEX($BV:$BV,ROW()))*SQRT(12))</f>
        <v>0.0227485823081038</v>
      </c>
      <c r="CR226" s="27" t="n">
        <f aca="false">IF(ROW()&lt;4+VolLB,"",STDEV(INDEX($BW:$BW,ROW()-VolLB+1):INDEX($BW:$BW,ROW()))*SQRT(12))</f>
        <v>0.0209008504588871</v>
      </c>
      <c r="CS226" s="27" t="n">
        <f aca="false">IF(ROW()&lt;4+VolLB,"",STDEV(INDEX($BX:$BX,ROW()-VolLB+1):INDEX($BX:$BX,ROW()))*SQRT(12))</f>
        <v>0.0196750253534053</v>
      </c>
      <c r="CT226" s="27" t="n">
        <f aca="false">IF(ROW()&lt;4+VolLB,"",STDEV(INDEX($BY:$BY,ROW()-VolLB+1):INDEX($BY:$BY,ROW()))*SQRT(12))</f>
        <v>0.0214485759986864</v>
      </c>
      <c r="CU226" s="27" t="n">
        <f aca="false">IF(ROW()&lt;4+VolLB,"",STDEV(INDEX($BZ:$BZ,ROW()-VolLB+1):INDEX($BZ:$BZ,ROW()))*SQRT(12))</f>
        <v>0.0218484645257586</v>
      </c>
      <c r="CV226" s="27" t="n">
        <f aca="false">IF(ROW()&lt;4+VolLB,"",STDEV(INDEX($CA:$CA,ROW()-VolLB+1):INDEX($CA:$CA,ROW()))*SQRT(12))</f>
        <v>0.0201986871445127</v>
      </c>
      <c r="CW226" s="27" t="n">
        <f aca="false">IF(ROW()&lt;4+VolLB,"",STDEV(INDEX($CB:$CB,ROW()-VolLB+1):INDEX($CB:$CB,ROW()))*SQRT(12))</f>
        <v>0.0189712857691126</v>
      </c>
      <c r="CX226" s="27" t="n">
        <f aca="false">IF(ROW()&lt;4+VolLB,"",STDEV(INDEX($CC:$CC,ROW()-VolLB+1):INDEX($CC:$CC,ROW()))*SQRT(12))</f>
        <v>0.0202955037861427</v>
      </c>
      <c r="CY226" s="27" t="n">
        <f aca="false">IF(ROW()&lt;4+VolLB,"",STDEV(INDEX($CD:$CD,ROW()-VolLB+1):INDEX($CD:$CD,ROW()))*SQRT(12))</f>
        <v>0.0213477907667058</v>
      </c>
      <c r="CZ226" s="27" t="n">
        <f aca="false">IF(ROW()&lt;4+VolLB,"",STDEV(INDEX($CE:$CE,ROW()-VolLB+1):INDEX($CE:$CE,ROW()))*SQRT(12))</f>
        <v>0.0215702734395543</v>
      </c>
      <c r="DA226" s="27" t="n">
        <f aca="false">IF(ROW()&lt;4+VolLB,"",STDEV(INDEX($CF:$CF,ROW()-VolLB+1):INDEX($CF:$CF,ROW()))*SQRT(12))</f>
        <v>0.0215631283769308</v>
      </c>
      <c r="DB226" s="27" t="n">
        <f aca="false">IF(ROW()&lt;4+VolLB,"",STDEV(INDEX($CG:$CG,ROW()-VolLB+1):INDEX($CG:$CG,ROW()))*SQRT(12))</f>
        <v>0.0228833445257837</v>
      </c>
      <c r="DC226" s="26" t="n">
        <f aca="false">IF(OR(AR226=0,CH226="",CH226=0),0,AR226*MIN(MaxScal,TgtVol/CH226))</f>
        <v>0</v>
      </c>
      <c r="DD226" s="26" t="n">
        <f aca="false">IF(OR(AS226=0,CI226="",CI226=0),0,AS226*MIN(MaxScal,TgtVol/CI226))</f>
        <v>1.83301408002009</v>
      </c>
      <c r="DE226" s="26" t="n">
        <f aca="false">IF(OR(AT226=0,CJ226="",CJ226=0),0,AT226*MIN(MaxScal,TgtVol/CJ226))</f>
        <v>0</v>
      </c>
      <c r="DF226" s="26" t="n">
        <f aca="false">IF(OR(AU226=0,CK226="",CK226=0),0,AU226*MIN(MaxScal,TgtVol/CK226))</f>
        <v>0</v>
      </c>
      <c r="DG226" s="26" t="n">
        <f aca="false">IF(OR(AV226=0,CL226="",CL226=0),0,AV226*MIN(MaxScal,TgtVol/CL226))</f>
        <v>0</v>
      </c>
      <c r="DH226" s="26" t="n">
        <f aca="false">IF(OR(AW226=0,CM226="",CM226=0),0,AW226*MIN(MaxScal,TgtVol/CM226))</f>
        <v>0</v>
      </c>
      <c r="DI226" s="26" t="n">
        <f aca="false">IF(OR(AX226=0,CN226="",CN226=0),0,AX226*MIN(MaxScal,TgtVol/CN226))</f>
        <v>0.844075712295944</v>
      </c>
      <c r="DJ226" s="26" t="n">
        <f aca="false">IF(OR(AY226=0,CO226="",CO226=0),0,AY226*MIN(MaxScal,TgtVol/CO226))</f>
        <v>0</v>
      </c>
      <c r="DK226" s="26" t="n">
        <f aca="false">IF(OR(AZ226=0,CP226="",CP226=0),0,AZ226*MIN(MaxScal,TgtVol/CP226))</f>
        <v>0</v>
      </c>
      <c r="DL226" s="26" t="n">
        <f aca="false">IF(OR(BA226=0,CQ226="",CQ226=0),0,BA226*MIN(MaxScal,TgtVol/CQ226))</f>
        <v>0</v>
      </c>
      <c r="DM226" s="26" t="n">
        <f aca="false">IF(OR(BB226=0,CR226="",CR226=0),0,BB226*MIN(MaxScal,TgtVol/CR226))</f>
        <v>0</v>
      </c>
      <c r="DN226" s="26" t="n">
        <f aca="false">IF(OR(BC226=0,CS226="",CS226=0),0,BC226*MIN(MaxScal,TgtVol/CS226))</f>
        <v>1.01651711450214</v>
      </c>
      <c r="DO226" s="26" t="n">
        <f aca="false">IF(OR(BD226=0,CT226="",CT226=0),0,BD226*MIN(MaxScal,TgtVol/CT226))</f>
        <v>0.932462835818324</v>
      </c>
      <c r="DP226" s="26" t="n">
        <f aca="false">IF(OR(BE226=0,CU226="",CU226=0),0,BE226*MIN(MaxScal,TgtVol/CU226))</f>
        <v>0</v>
      </c>
      <c r="DQ226" s="26" t="n">
        <f aca="false">IF(OR(BF226=0,CV226="",CV226=0),0,BF226*MIN(MaxScal,TgtVol/CV226))</f>
        <v>0</v>
      </c>
      <c r="DR226" s="26" t="n">
        <f aca="false">IF(OR(BG226=0,CW226="",CW226=0),0,BG226*MIN(MaxScal,TgtVol/CW226))</f>
        <v>0</v>
      </c>
      <c r="DS226" s="26" t="n">
        <f aca="false">IF(OR(BH226=0,CX226="",CX226=0),0,BH226*MIN(MaxScal,TgtVol/CX226))</f>
        <v>0</v>
      </c>
      <c r="DT226" s="26" t="n">
        <f aca="false">IF(OR(BI226=0,CY226="",CY226=0),0,BI226*MIN(MaxScal,TgtVol/CY226))</f>
        <v>0</v>
      </c>
      <c r="DU226" s="26" t="n">
        <f aca="false">IF(OR(BJ226=0,CZ226="",CZ226=0),0,BJ226*MIN(MaxScal,TgtVol/CZ226))</f>
        <v>0</v>
      </c>
      <c r="DV226" s="26" t="n">
        <f aca="false">IF(OR(BK226=0,DA226="",DA226=0),0,BK226*MIN(MaxScal,TgtVol/DA226))</f>
        <v>0</v>
      </c>
      <c r="DW226" s="26" t="n">
        <f aca="false">IF(OR(BL226=0,DB226="",DB226=0),0,BL226*MIN(MaxScal,TgtVol/DB226))</f>
        <v>0</v>
      </c>
      <c r="DX226" s="28" t="n">
        <f aca="false">IFERROR(DC225*BM226,"")</f>
        <v>-0</v>
      </c>
      <c r="DY226" s="28" t="n">
        <f aca="false">IFERROR(DD225*BN226,"")</f>
        <v>-0.00502052122808582</v>
      </c>
      <c r="DZ226" s="28" t="n">
        <f aca="false">IFERROR(DE225*BO226,"")</f>
        <v>-0</v>
      </c>
      <c r="EA226" s="28" t="n">
        <f aca="false">IFERROR(DF225*BP226,"")</f>
        <v>-0</v>
      </c>
      <c r="EB226" s="28" t="n">
        <f aca="false">IFERROR(DG225*BQ226,"")</f>
        <v>-0</v>
      </c>
      <c r="EC226" s="28" t="n">
        <f aca="false">IFERROR(DH225*BR226,"")</f>
        <v>-0</v>
      </c>
      <c r="ED226" s="28" t="n">
        <f aca="false">IFERROR(DI225*BS226,"")</f>
        <v>0.00121877480025334</v>
      </c>
      <c r="EE226" s="28" t="n">
        <f aca="false">IFERROR(DJ225*BT226,"")</f>
        <v>0</v>
      </c>
      <c r="EF226" s="28" t="n">
        <f aca="false">IFERROR(DK225*BU226,"")</f>
        <v>0</v>
      </c>
      <c r="EG226" s="28" t="n">
        <f aca="false">IFERROR(DL225*BV226,"")</f>
        <v>-0</v>
      </c>
      <c r="EH226" s="28" t="n">
        <f aca="false">IFERROR(DM225*BW226,"")</f>
        <v>0</v>
      </c>
      <c r="EI226" s="28" t="n">
        <f aca="false">IFERROR(DN225*BX226,"")</f>
        <v>0.00403968597825183</v>
      </c>
      <c r="EJ226" s="28" t="n">
        <f aca="false">IFERROR(DO225*BY226,"")</f>
        <v>0.006595825690665</v>
      </c>
      <c r="EK226" s="28" t="n">
        <f aca="false">IFERROR(DP225*BZ226,"")</f>
        <v>0</v>
      </c>
      <c r="EL226" s="28" t="n">
        <f aca="false">IFERROR(DQ225*CA226,"")</f>
        <v>-0</v>
      </c>
      <c r="EM226" s="28" t="n">
        <f aca="false">IFERROR(DR225*CB226,"")</f>
        <v>0</v>
      </c>
      <c r="EN226" s="28" t="n">
        <f aca="false">IFERROR(DS225*CC226,"")</f>
        <v>-0</v>
      </c>
      <c r="EO226" s="28" t="n">
        <f aca="false">IFERROR(DT225*CD226,"")</f>
        <v>0</v>
      </c>
      <c r="EP226" s="28" t="n">
        <f aca="false">IFERROR(DU225*CE226,"")</f>
        <v>0</v>
      </c>
      <c r="EQ226" s="28" t="n">
        <f aca="false">IFERROR(DV225*CF226,"")</f>
        <v>0</v>
      </c>
      <c r="ER226" s="28" t="n">
        <f aca="false">IFERROR(DW225*CG226,"")</f>
        <v>-0</v>
      </c>
      <c r="ES226" s="28" t="n">
        <f aca="false">IF(ROW()=4,"",SUM(DX226:ER226))</f>
        <v>0.00683376524108435</v>
      </c>
      <c r="ET226" s="29" t="n">
        <f aca="false">COUNTIF(AR226:BL226,"&gt;0")</f>
        <v>4</v>
      </c>
    </row>
    <row r="227" customFormat="false" ht="15" hidden="false" customHeight="false" outlineLevel="0" collapsed="false">
      <c r="A227" s="19" t="n">
        <v>44804</v>
      </c>
      <c r="B227" s="23" t="n">
        <f aca="false">ABS(Rates_Data!AD227-Rates_Data!AE227)</f>
        <v>0.356035714285714</v>
      </c>
      <c r="C227" s="23" t="n">
        <f aca="false">ABS(Rates_Data!AD227-Rates_Data!AF227)</f>
        <v>1.66516517857143</v>
      </c>
      <c r="D227" s="23" t="n">
        <f aca="false">ABS(Rates_Data!AD227-Rates_Data!AG227)</f>
        <v>0.537450892857143</v>
      </c>
      <c r="E227" s="23" t="n">
        <f aca="false">ABS(Rates_Data!AD227-Rates_Data!AH227)</f>
        <v>0.151875</v>
      </c>
      <c r="F227" s="23" t="n">
        <f aca="false">ABS(Rates_Data!AD227-Rates_Data!AI227)</f>
        <v>0.733973214285714</v>
      </c>
      <c r="G227" s="23" t="n">
        <f aca="false">ABS(Rates_Data!AD227-Rates_Data!AJ227)</f>
        <v>0.964575892857143</v>
      </c>
      <c r="H227" s="23" t="n">
        <f aca="false">ABS(Rates_Data!AE227-Rates_Data!AF227)</f>
        <v>1.30912946428571</v>
      </c>
      <c r="I227" s="23" t="n">
        <f aca="false">ABS(Rates_Data!AE227-Rates_Data!AG227)</f>
        <v>0.181415178571429</v>
      </c>
      <c r="J227" s="23" t="n">
        <f aca="false">ABS(Rates_Data!AE227-Rates_Data!AH227)</f>
        <v>0.204160714285714</v>
      </c>
      <c r="K227" s="23" t="n">
        <f aca="false">ABS(Rates_Data!AE227-Rates_Data!AI227)</f>
        <v>0.3779375</v>
      </c>
      <c r="L227" s="23" t="n">
        <f aca="false">ABS(Rates_Data!AE227-Rates_Data!AJ227)</f>
        <v>0.608540178571429</v>
      </c>
      <c r="M227" s="23" t="n">
        <f aca="false">ABS(Rates_Data!AF227-Rates_Data!AG227)</f>
        <v>1.12771428571429</v>
      </c>
      <c r="N227" s="23" t="n">
        <f aca="false">ABS(Rates_Data!AF227-Rates_Data!AH227)</f>
        <v>1.51329017857143</v>
      </c>
      <c r="O227" s="23" t="n">
        <f aca="false">ABS(Rates_Data!AF227-Rates_Data!AI227)</f>
        <v>0.931191964285714</v>
      </c>
      <c r="P227" s="23" t="n">
        <f aca="false">ABS(Rates_Data!AF227-Rates_Data!AJ227)</f>
        <v>0.700589285714286</v>
      </c>
      <c r="Q227" s="23" t="n">
        <f aca="false">ABS(Rates_Data!AG227-Rates_Data!AH227)</f>
        <v>0.385575892857143</v>
      </c>
      <c r="R227" s="23" t="n">
        <f aca="false">ABS(Rates_Data!AG227-Rates_Data!AI227)</f>
        <v>0.196522321428571</v>
      </c>
      <c r="S227" s="23" t="n">
        <f aca="false">ABS(Rates_Data!AG227-Rates_Data!AJ227)</f>
        <v>0.427125</v>
      </c>
      <c r="T227" s="23" t="n">
        <f aca="false">ABS(Rates_Data!AH227-Rates_Data!AI227)</f>
        <v>0.582098214285715</v>
      </c>
      <c r="U227" s="23" t="n">
        <f aca="false">ABS(Rates_Data!AH227-Rates_Data!AJ227)</f>
        <v>0.812700892857143</v>
      </c>
      <c r="V227" s="23" t="n">
        <f aca="false">ABS(Rates_Data!AI227-Rates_Data!AJ227)</f>
        <v>0.230602678571428</v>
      </c>
      <c r="W227" s="26" t="n">
        <f aca="false">IF(ROW()&lt;4+MinObs-1,"",IFERROR((B227-AVERAGE(B$4:B227))/STDEV(B$4:B227),""))</f>
        <v>-0.144992324278586</v>
      </c>
      <c r="X227" s="26" t="n">
        <f aca="false">IF(ROW()&lt;4+MinObs-1,"",IFERROR((C227-AVERAGE(C$4:C227))/STDEV(C$4:C227),""))</f>
        <v>3.10696468074653</v>
      </c>
      <c r="Y227" s="26" t="n">
        <f aca="false">IF(ROW()&lt;4+MinObs-1,"",IFERROR((D227-AVERAGE(D$4:D227))/STDEV(D$4:D227),""))</f>
        <v>0.0983438809223018</v>
      </c>
      <c r="Z227" s="26" t="n">
        <f aca="false">IF(ROW()&lt;4+MinObs-1,"",IFERROR((E227-AVERAGE(E$4:E227))/STDEV(E$4:E227),""))</f>
        <v>-1.15395565206808</v>
      </c>
      <c r="AA227" s="26" t="n">
        <f aca="false">IF(ROW()&lt;4+MinObs-1,"",IFERROR((F227-AVERAGE(F$4:F227))/STDEV(F$4:F227),""))</f>
        <v>0.347631174517998</v>
      </c>
      <c r="AB227" s="26" t="n">
        <f aca="false">IF(ROW()&lt;4+MinObs-1,"",IFERROR((G227-AVERAGE(G$4:G227))/STDEV(G$4:G227),""))</f>
        <v>1.47434878931184</v>
      </c>
      <c r="AC227" s="26" t="n">
        <f aca="false">IF(ROW()&lt;4+MinObs-1,"",IFERROR((H227-AVERAGE(H$4:H227))/STDEV(H$4:H227),""))</f>
        <v>3.05035297591603</v>
      </c>
      <c r="AD227" s="26" t="n">
        <f aca="false">IF(ROW()&lt;4+MinObs-1,"",IFERROR((I227-AVERAGE(I$4:I227))/STDEV(I$4:I227),""))</f>
        <v>-0.674656406374642</v>
      </c>
      <c r="AE227" s="26" t="n">
        <f aca="false">IF(ROW()&lt;4+MinObs-1,"",IFERROR((J227-AVERAGE(J$4:J227))/STDEV(J$4:J227),""))</f>
        <v>-0.917810763975543</v>
      </c>
      <c r="AF227" s="26" t="n">
        <f aca="false">IF(ROW()&lt;4+MinObs-1,"",IFERROR((K227-AVERAGE(K$4:K227))/STDEV(K$4:K227),""))</f>
        <v>-0.244814162222792</v>
      </c>
      <c r="AG227" s="26" t="n">
        <f aca="false">IF(ROW()&lt;4+MinObs-1,"",IFERROR((L227-AVERAGE(L$4:L227))/STDEV(L$4:L227),""))</f>
        <v>0.154288467999128</v>
      </c>
      <c r="AH227" s="26" t="n">
        <f aca="false">IF(ROW()&lt;4+MinObs-1,"",IFERROR((M227-AVERAGE(M$4:M227))/STDEV(M$4:M227),""))</f>
        <v>1.59802339937443</v>
      </c>
      <c r="AI227" s="26" t="n">
        <f aca="false">IF(ROW()&lt;4+MinObs-1,"",IFERROR((N227-AVERAGE(N$4:N227))/STDEV(N$4:N227),""))</f>
        <v>2.64988214964816</v>
      </c>
      <c r="AJ227" s="26" t="n">
        <f aca="false">IF(ROW()&lt;4+MinObs-1,"",IFERROR((O227-AVERAGE(O$4:O227))/STDEV(O$4:O227),""))</f>
        <v>1.28196897410854</v>
      </c>
      <c r="AK227" s="26" t="n">
        <f aca="false">IF(ROW()&lt;4+MinObs-1,"",IFERROR((P227-AVERAGE(P$4:P227))/STDEV(P$4:P227),""))</f>
        <v>0.309983169980864</v>
      </c>
      <c r="AL227" s="26" t="n">
        <f aca="false">IF(ROW()&lt;4+MinObs-1,"",IFERROR((Q227-AVERAGE(Q$4:Q227))/STDEV(Q$4:Q227),""))</f>
        <v>-0.189030343763914</v>
      </c>
      <c r="AM227" s="26" t="n">
        <f aca="false">IF(ROW()&lt;4+MinObs-1,"",IFERROR((R227-AVERAGE(R$4:R227))/STDEV(R$4:R227),""))</f>
        <v>-0.705793598260732</v>
      </c>
      <c r="AN227" s="26" t="n">
        <f aca="false">IF(ROW()&lt;4+MinObs-1,"",IFERROR((S227-AVERAGE(S$4:S227))/STDEV(S$4:S227),""))</f>
        <v>-0.6400436005566</v>
      </c>
      <c r="AO227" s="26" t="n">
        <f aca="false">IF(ROW()&lt;4+MinObs-1,"",IFERROR((T227-AVERAGE(T$4:T227))/STDEV(T$4:T227),""))</f>
        <v>-0.066402279416815</v>
      </c>
      <c r="AP227" s="26" t="n">
        <f aca="false">IF(ROW()&lt;4+MinObs-1,"",IFERROR((U227-AVERAGE(U$4:U227))/STDEV(U$4:U227),""))</f>
        <v>0.0370120738709221</v>
      </c>
      <c r="AQ227" s="26" t="n">
        <f aca="false">IF(ROW()&lt;4+MinObs-1,"",IFERROR((V227-AVERAGE(V$4:V227))/STDEV(V$4:V227),""))</f>
        <v>-0.847671522739533</v>
      </c>
      <c r="AR227" s="26" t="n">
        <f aca="false">IF(W227="",0,IF(W227&gt;=z4,w4,IF(W227&gt;=z3,w3,IF(W227&gt;=zEntry,w2,IF(AND(W227&gt;=ExitZ,AR226&gt;0),w2,0)))))</f>
        <v>0</v>
      </c>
      <c r="AS227" s="26" t="n">
        <f aca="false">IF(X227="",0,IF(X227&gt;=z4,w4,IF(X227&gt;=z3,w3,IF(X227&gt;=zEntry,w2,IF(AND(X227&gt;=ExitZ,AS226&gt;0),w2,0)))))</f>
        <v>1.5</v>
      </c>
      <c r="AT227" s="26" t="n">
        <f aca="false">IF(Y227="",0,IF(Y227&gt;=z4,w4,IF(Y227&gt;=z3,w3,IF(Y227&gt;=zEntry,w2,IF(AND(Y227&gt;=ExitZ,AT226&gt;0),w2,0)))))</f>
        <v>0</v>
      </c>
      <c r="AU227" s="26" t="n">
        <f aca="false">IF(Z227="",0,IF(Z227&gt;=z4,w4,IF(Z227&gt;=z3,w3,IF(Z227&gt;=zEntry,w2,IF(AND(Z227&gt;=ExitZ,AU226&gt;0),w2,0)))))</f>
        <v>0</v>
      </c>
      <c r="AV227" s="26" t="n">
        <f aca="false">IF(AA227="",0,IF(AA227&gt;=z4,w4,IF(AA227&gt;=z3,w3,IF(AA227&gt;=zEntry,w2,IF(AND(AA227&gt;=ExitZ,AV226&gt;0),w2,0)))))</f>
        <v>0</v>
      </c>
      <c r="AW227" s="26" t="n">
        <f aca="false">IF(AB227="",0,IF(AB227&gt;=z4,w4,IF(AB227&gt;=z3,w3,IF(AB227&gt;=zEntry,w2,IF(AND(AB227&gt;=ExitZ,AW226&gt;0),w2,0)))))</f>
        <v>0</v>
      </c>
      <c r="AX227" s="26" t="n">
        <f aca="false">IF(AC227="",0,IF(AC227&gt;=z4,w4,IF(AC227&gt;=z3,w3,IF(AC227&gt;=zEntry,w2,IF(AND(AC227&gt;=ExitZ,AX226&gt;0),w2,0)))))</f>
        <v>1.5</v>
      </c>
      <c r="AY227" s="26" t="n">
        <f aca="false">IF(AD227="",0,IF(AD227&gt;=z4,w4,IF(AD227&gt;=z3,w3,IF(AD227&gt;=zEntry,w2,IF(AND(AD227&gt;=ExitZ,AY226&gt;0),w2,0)))))</f>
        <v>0</v>
      </c>
      <c r="AZ227" s="26" t="n">
        <f aca="false">IF(AE227="",0,IF(AE227&gt;=z4,w4,IF(AE227&gt;=z3,w3,IF(AE227&gt;=zEntry,w2,IF(AND(AE227&gt;=ExitZ,AZ226&gt;0),w2,0)))))</f>
        <v>0</v>
      </c>
      <c r="BA227" s="26" t="n">
        <f aca="false">IF(AF227="",0,IF(AF227&gt;=z4,w4,IF(AF227&gt;=z3,w3,IF(AF227&gt;=zEntry,w2,IF(AND(AF227&gt;=ExitZ,BA226&gt;0),w2,0)))))</f>
        <v>0</v>
      </c>
      <c r="BB227" s="26" t="n">
        <f aca="false">IF(AG227="",0,IF(AG227&gt;=z4,w4,IF(AG227&gt;=z3,w3,IF(AG227&gt;=zEntry,w2,IF(AND(AG227&gt;=ExitZ,BB226&gt;0),w2,0)))))</f>
        <v>0</v>
      </c>
      <c r="BC227" s="26" t="n">
        <f aca="false">IF(AH227="",0,IF(AH227&gt;=z4,w4,IF(AH227&gt;=z3,w3,IF(AH227&gt;=zEntry,w2,IF(AND(AH227&gt;=ExitZ,BC226&gt;0),w2,0)))))</f>
        <v>0</v>
      </c>
      <c r="BD227" s="26" t="n">
        <f aca="false">IF(AI227="",0,IF(AI227&gt;=z4,w4,IF(AI227&gt;=z3,w3,IF(AI227&gt;=zEntry,w2,IF(AND(AI227&gt;=ExitZ,BD226&gt;0),w2,0)))))</f>
        <v>1</v>
      </c>
      <c r="BE227" s="26" t="n">
        <f aca="false">IF(AJ227="",0,IF(AJ227&gt;=z4,w4,IF(AJ227&gt;=z3,w3,IF(AJ227&gt;=zEntry,w2,IF(AND(AJ227&gt;=ExitZ,BE226&gt;0),w2,0)))))</f>
        <v>0</v>
      </c>
      <c r="BF227" s="26" t="n">
        <f aca="false">IF(AK227="",0,IF(AK227&gt;=z4,w4,IF(AK227&gt;=z3,w3,IF(AK227&gt;=zEntry,w2,IF(AND(AK227&gt;=ExitZ,BF226&gt;0),w2,0)))))</f>
        <v>0</v>
      </c>
      <c r="BG227" s="26" t="n">
        <f aca="false">IF(AL227="",0,IF(AL227&gt;=z4,w4,IF(AL227&gt;=z3,w3,IF(AL227&gt;=zEntry,w2,IF(AND(AL227&gt;=ExitZ,BG226&gt;0),w2,0)))))</f>
        <v>0</v>
      </c>
      <c r="BH227" s="26" t="n">
        <f aca="false">IF(AM227="",0,IF(AM227&gt;=z4,w4,IF(AM227&gt;=z3,w3,IF(AM227&gt;=zEntry,w2,IF(AND(AM227&gt;=ExitZ,BH226&gt;0),w2,0)))))</f>
        <v>0</v>
      </c>
      <c r="BI227" s="26" t="n">
        <f aca="false">IF(AN227="",0,IF(AN227&gt;=z4,w4,IF(AN227&gt;=z3,w3,IF(AN227&gt;=zEntry,w2,IF(AND(AN227&gt;=ExitZ,BI226&gt;0),w2,0)))))</f>
        <v>0</v>
      </c>
      <c r="BJ227" s="26" t="n">
        <f aca="false">IF(AO227="",0,IF(AO227&gt;=z4,w4,IF(AO227&gt;=z3,w3,IF(AO227&gt;=zEntry,w2,IF(AND(AO227&gt;=ExitZ,BJ226&gt;0),w2,0)))))</f>
        <v>0</v>
      </c>
      <c r="BK227" s="26" t="n">
        <f aca="false">IF(AP227="",0,IF(AP227&gt;=z4,w4,IF(AP227&gt;=z3,w3,IF(AP227&gt;=zEntry,w2,IF(AND(AP227&gt;=ExitZ,BK226&gt;0),w2,0)))))</f>
        <v>0</v>
      </c>
      <c r="BL227" s="26" t="n">
        <f aca="false">IF(AQ227="",0,IF(AQ227&gt;=z4,w4,IF(AQ227&gt;=z3,w3,IF(AQ227&gt;=zEntry,w2,IF(AND(AQ227&gt;=ExitZ,BL226&gt;0),w2,0)))))</f>
        <v>0</v>
      </c>
      <c r="BM227" s="23" t="n">
        <f aca="false">IF(Rates_Data!AD226&gt;=Rates_Data!AE226,Rates_Data!AK227-Rates_Data!AL227,Rates_Data!AL227-Rates_Data!AK227)</f>
        <v>0.010298</v>
      </c>
      <c r="BN227" s="23" t="n">
        <f aca="false">IF(Rates_Data!AD226&gt;=Rates_Data!AF226,Rates_Data!AK227-Rates_Data!AM227,Rates_Data!AM227-Rates_Data!AK227)</f>
        <v>0.004541</v>
      </c>
      <c r="BO227" s="23" t="n">
        <f aca="false">IF(Rates_Data!AD226&gt;=Rates_Data!AG226,Rates_Data!AK227-Rates_Data!AN227,Rates_Data!AN227-Rates_Data!AK227)</f>
        <v>0.000893000000000003</v>
      </c>
      <c r="BP227" s="23" t="n">
        <f aca="false">IF(Rates_Data!AD226&gt;=Rates_Data!AH226,Rates_Data!AK227-Rates_Data!AO227,Rates_Data!AO227-Rates_Data!AK227)</f>
        <v>0.007714</v>
      </c>
      <c r="BQ227" s="23" t="n">
        <f aca="false">IF(Rates_Data!AD226&gt;=Rates_Data!AI226,Rates_Data!AK227-Rates_Data!AP227,Rates_Data!AP227-Rates_Data!AK227)</f>
        <v>0.008892</v>
      </c>
      <c r="BR227" s="23" t="n">
        <f aca="false">IF(Rates_Data!AD226&gt;=Rates_Data!AJ226,Rates_Data!AK227-Rates_Data!AQ227,Rates_Data!AQ227-Rates_Data!AK227)</f>
        <v>-0.002869</v>
      </c>
      <c r="BS227" s="23" t="n">
        <f aca="false">IF(Rates_Data!AE226&gt;=Rates_Data!AF226,Rates_Data!AL227-Rates_Data!AM227,Rates_Data!AM227-Rates_Data!AL227)</f>
        <v>-0.00575700000000001</v>
      </c>
      <c r="BT227" s="23" t="n">
        <f aca="false">IF(Rates_Data!AE226&gt;=Rates_Data!AG226,Rates_Data!AL227-Rates_Data!AN227,Rates_Data!AN227-Rates_Data!AL227)</f>
        <v>0.009405</v>
      </c>
      <c r="BU227" s="23" t="n">
        <f aca="false">IF(Rates_Data!AE226&gt;=Rates_Data!AH226,Rates_Data!AL227-Rates_Data!AO227,Rates_Data!AO227-Rates_Data!AL227)</f>
        <v>0.002584</v>
      </c>
      <c r="BV227" s="23" t="n">
        <f aca="false">IF(Rates_Data!AE226&gt;=Rates_Data!AI226,Rates_Data!AL227-Rates_Data!AP227,Rates_Data!AP227-Rates_Data!AL227)</f>
        <v>-0.001406</v>
      </c>
      <c r="BW227" s="23" t="n">
        <f aca="false">IF(Rates_Data!AE226&gt;=Rates_Data!AJ226,Rates_Data!AL227-Rates_Data!AQ227,Rates_Data!AQ227-Rates_Data!AL227)</f>
        <v>-0.013167</v>
      </c>
      <c r="BX227" s="23" t="n">
        <f aca="false">IF(Rates_Data!AF226&gt;=Rates_Data!AG226,Rates_Data!AM227-Rates_Data!AN227,Rates_Data!AN227-Rates_Data!AM227)</f>
        <v>0.003648</v>
      </c>
      <c r="BY227" s="23" t="n">
        <f aca="false">IF(Rates_Data!AF226&gt;=Rates_Data!AH226,Rates_Data!AM227-Rates_Data!AO227,Rates_Data!AO227-Rates_Data!AM227)</f>
        <v>-0.00317300000000001</v>
      </c>
      <c r="BZ227" s="23" t="n">
        <f aca="false">IF(Rates_Data!AF226&gt;=Rates_Data!AI226,Rates_Data!AM227-Rates_Data!AP227,Rates_Data!AP227-Rates_Data!AM227)</f>
        <v>-0.004351</v>
      </c>
      <c r="CA227" s="23" t="n">
        <f aca="false">IF(Rates_Data!AF226&gt;=Rates_Data!AJ226,Rates_Data!AM227-Rates_Data!AQ227,Rates_Data!AQ227-Rates_Data!AM227)</f>
        <v>0.00741</v>
      </c>
      <c r="CB227" s="23" t="n">
        <f aca="false">IF(Rates_Data!AG226&gt;=Rates_Data!AH226,Rates_Data!AN227-Rates_Data!AO227,Rates_Data!AO227-Rates_Data!AN227)</f>
        <v>0.006821</v>
      </c>
      <c r="CC227" s="23" t="n">
        <f aca="false">IF(Rates_Data!AG226&gt;=Rates_Data!AI226,Rates_Data!AN227-Rates_Data!AP227,Rates_Data!AP227-Rates_Data!AN227)</f>
        <v>0.007999</v>
      </c>
      <c r="CD227" s="23" t="n">
        <f aca="false">IF(Rates_Data!AG226&gt;=Rates_Data!AJ226,Rates_Data!AN227-Rates_Data!AQ227,Rates_Data!AQ227-Rates_Data!AN227)</f>
        <v>-0.00376200000000001</v>
      </c>
      <c r="CE227" s="23" t="n">
        <f aca="false">IF(Rates_Data!AH226&gt;=Rates_Data!AI226,Rates_Data!AO227-Rates_Data!AP227,Rates_Data!AP227-Rates_Data!AO227)</f>
        <v>0.001178</v>
      </c>
      <c r="CF227" s="23" t="n">
        <f aca="false">IF(Rates_Data!AH226&gt;=Rates_Data!AJ226,Rates_Data!AO227-Rates_Data!AQ227,Rates_Data!AQ227-Rates_Data!AO227)</f>
        <v>-0.010583</v>
      </c>
      <c r="CG227" s="23" t="n">
        <f aca="false">IF(Rates_Data!AI226&gt;=Rates_Data!AJ226,Rates_Data!AP227-Rates_Data!AQ227,Rates_Data!AQ227-Rates_Data!AP227)</f>
        <v>0.011761</v>
      </c>
      <c r="CH227" s="27" t="n">
        <f aca="false">IF(ROW()&lt;4+VolLB,"",STDEV(INDEX($BM:$BM,ROW()-VolLB+1):INDEX($BM:$BM,ROW()))*SQRT(12))</f>
        <v>0.0254627424962154</v>
      </c>
      <c r="CI227" s="27" t="n">
        <f aca="false">IF(ROW()&lt;4+VolLB,"",STDEV(INDEX($BN:$BN,ROW()-VolLB+1):INDEX($BN:$BN,ROW()))*SQRT(12))</f>
        <v>0.0215147795305371</v>
      </c>
      <c r="CJ227" s="27" t="n">
        <f aca="false">IF(ROW()&lt;4+VolLB,"",STDEV(INDEX($BO:$BO,ROW()-VolLB+1):INDEX($BO:$BO,ROW()))*SQRT(12))</f>
        <v>0.0188337234332966</v>
      </c>
      <c r="CK227" s="27" t="n">
        <f aca="false">IF(ROW()&lt;4+VolLB,"",STDEV(INDEX($BP:$BP,ROW()-VolLB+1):INDEX($BP:$BP,ROW()))*SQRT(12))</f>
        <v>0.0186254562073881</v>
      </c>
      <c r="CL227" s="27" t="n">
        <f aca="false">IF(ROW()&lt;4+VolLB,"",STDEV(INDEX($BQ:$BQ,ROW()-VolLB+1):INDEX($BQ:$BQ,ROW()))*SQRT(12))</f>
        <v>0.0235853036928871</v>
      </c>
      <c r="CM227" s="27" t="n">
        <f aca="false">IF(ROW()&lt;4+VolLB,"",STDEV(INDEX($BR:$BR,ROW()-VolLB+1):INDEX($BR:$BR,ROW()))*SQRT(12))</f>
        <v>0.0177719613353384</v>
      </c>
      <c r="CN227" s="27" t="n">
        <f aca="false">IF(ROW()&lt;4+VolLB,"",STDEV(INDEX($BS:$BS,ROW()-VolLB+1):INDEX($BS:$BS,ROW()))*SQRT(12))</f>
        <v>0.0240491143612796</v>
      </c>
      <c r="CO227" s="27" t="n">
        <f aca="false">IF(ROW()&lt;4+VolLB,"",STDEV(INDEX($BT:$BT,ROW()-VolLB+1):INDEX($BT:$BT,ROW()))*SQRT(12))</f>
        <v>0.0232735747163213</v>
      </c>
      <c r="CP227" s="27" t="n">
        <f aca="false">IF(ROW()&lt;4+VolLB,"",STDEV(INDEX($BU:$BU,ROW()-VolLB+1):INDEX($BU:$BU,ROW()))*SQRT(12))</f>
        <v>0.0232886812229624</v>
      </c>
      <c r="CQ227" s="27" t="n">
        <f aca="false">IF(ROW()&lt;4+VolLB,"",STDEV(INDEX($BV:$BV,ROW()-VolLB+1):INDEX($BV:$BV,ROW()))*SQRT(12))</f>
        <v>0.0226429658674872</v>
      </c>
      <c r="CR227" s="27" t="n">
        <f aca="false">IF(ROW()&lt;4+VolLB,"",STDEV(INDEX($BW:$BW,ROW()-VolLB+1):INDEX($BW:$BW,ROW()))*SQRT(12))</f>
        <v>0.0224680667028097</v>
      </c>
      <c r="CS227" s="27" t="n">
        <f aca="false">IF(ROW()&lt;4+VolLB,"",STDEV(INDEX($BX:$BX,ROW()-VolLB+1):INDEX($BX:$BX,ROW()))*SQRT(12))</f>
        <v>0.0197645674757826</v>
      </c>
      <c r="CT227" s="27" t="n">
        <f aca="false">IF(ROW()&lt;4+VolLB,"",STDEV(INDEX($BY:$BY,ROW()-VolLB+1):INDEX($BY:$BY,ROW()))*SQRT(12))</f>
        <v>0.021596179947036</v>
      </c>
      <c r="CU227" s="27" t="n">
        <f aca="false">IF(ROW()&lt;4+VolLB,"",STDEV(INDEX($BZ:$BZ,ROW()-VolLB+1):INDEX($BZ:$BZ,ROW()))*SQRT(12))</f>
        <v>0.021859600325715</v>
      </c>
      <c r="CV227" s="27" t="n">
        <f aca="false">IF(ROW()&lt;4+VolLB,"",STDEV(INDEX($CA:$CA,ROW()-VolLB+1):INDEX($CA:$CA,ROW()))*SQRT(12))</f>
        <v>0.0206030668644027</v>
      </c>
      <c r="CW227" s="27" t="n">
        <f aca="false">IF(ROW()&lt;4+VolLB,"",STDEV(INDEX($CB:$CB,ROW()-VolLB+1):INDEX($CB:$CB,ROW()))*SQRT(12))</f>
        <v>0.0192840628578306</v>
      </c>
      <c r="CX227" s="27" t="n">
        <f aca="false">IF(ROW()&lt;4+VolLB,"",STDEV(INDEX($CC:$CC,ROW()-VolLB+1):INDEX($CC:$CC,ROW()))*SQRT(12))</f>
        <v>0.0205171112605111</v>
      </c>
      <c r="CY227" s="27" t="n">
        <f aca="false">IF(ROW()&lt;4+VolLB,"",STDEV(INDEX($CD:$CD,ROW()-VolLB+1):INDEX($CD:$CD,ROW()))*SQRT(12))</f>
        <v>0.0214437685394016</v>
      </c>
      <c r="CZ227" s="27" t="n">
        <f aca="false">IF(ROW()&lt;4+VolLB,"",STDEV(INDEX($CE:$CE,ROW()-VolLB+1):INDEX($CE:$CE,ROW()))*SQRT(12))</f>
        <v>0.0213011131316563</v>
      </c>
      <c r="DA227" s="27" t="n">
        <f aca="false">IF(ROW()&lt;4+VolLB,"",STDEV(INDEX($CF:$CF,ROW()-VolLB+1):INDEX($CF:$CF,ROW()))*SQRT(12))</f>
        <v>0.0224168999026988</v>
      </c>
      <c r="DB227" s="27" t="n">
        <f aca="false">IF(ROW()&lt;4+VolLB,"",STDEV(INDEX($CG:$CG,ROW()-VolLB+1):INDEX($CG:$CG,ROW()))*SQRT(12))</f>
        <v>0.0237581573076942</v>
      </c>
      <c r="DC227" s="26" t="n">
        <f aca="false">IF(OR(AR227=0,CH227="",CH227=0),0,AR227*MIN(MaxScal,TgtVol/CH227))</f>
        <v>0</v>
      </c>
      <c r="DD227" s="26" t="n">
        <f aca="false">IF(OR(AS227=0,CI227="",CI227=0),0,AS227*MIN(MaxScal,TgtVol/CI227))</f>
        <v>1.39439030539074</v>
      </c>
      <c r="DE227" s="26" t="n">
        <f aca="false">IF(OR(AT227=0,CJ227="",CJ227=0),0,AT227*MIN(MaxScal,TgtVol/CJ227))</f>
        <v>0</v>
      </c>
      <c r="DF227" s="26" t="n">
        <f aca="false">IF(OR(AU227=0,CK227="",CK227=0),0,AU227*MIN(MaxScal,TgtVol/CK227))</f>
        <v>0</v>
      </c>
      <c r="DG227" s="26" t="n">
        <f aca="false">IF(OR(AV227=0,CL227="",CL227=0),0,AV227*MIN(MaxScal,TgtVol/CL227))</f>
        <v>0</v>
      </c>
      <c r="DH227" s="26" t="n">
        <f aca="false">IF(OR(AW227=0,CM227="",CM227=0),0,AW227*MIN(MaxScal,TgtVol/CM227))</f>
        <v>0</v>
      </c>
      <c r="DI227" s="26" t="n">
        <f aca="false">IF(OR(AX227=0,CN227="",CN227=0),0,AX227*MIN(MaxScal,TgtVol/CN227))</f>
        <v>1.24744718451261</v>
      </c>
      <c r="DJ227" s="26" t="n">
        <f aca="false">IF(OR(AY227=0,CO227="",CO227=0),0,AY227*MIN(MaxScal,TgtVol/CO227))</f>
        <v>0</v>
      </c>
      <c r="DK227" s="26" t="n">
        <f aca="false">IF(OR(AZ227=0,CP227="",CP227=0),0,AZ227*MIN(MaxScal,TgtVol/CP227))</f>
        <v>0</v>
      </c>
      <c r="DL227" s="26" t="n">
        <f aca="false">IF(OR(BA227=0,CQ227="",CQ227=0),0,BA227*MIN(MaxScal,TgtVol/CQ227))</f>
        <v>0</v>
      </c>
      <c r="DM227" s="26" t="n">
        <f aca="false">IF(OR(BB227=0,CR227="",CR227=0),0,BB227*MIN(MaxScal,TgtVol/CR227))</f>
        <v>0</v>
      </c>
      <c r="DN227" s="26" t="n">
        <f aca="false">IF(OR(BC227=0,CS227="",CS227=0),0,BC227*MIN(MaxScal,TgtVol/CS227))</f>
        <v>0</v>
      </c>
      <c r="DO227" s="26" t="n">
        <f aca="false">IF(OR(BD227=0,CT227="",CT227=0),0,BD227*MIN(MaxScal,TgtVol/CT227))</f>
        <v>0.926089708876726</v>
      </c>
      <c r="DP227" s="26" t="n">
        <f aca="false">IF(OR(BE227=0,CU227="",CU227=0),0,BE227*MIN(MaxScal,TgtVol/CU227))</f>
        <v>0</v>
      </c>
      <c r="DQ227" s="26" t="n">
        <f aca="false">IF(OR(BF227=0,CV227="",CV227=0),0,BF227*MIN(MaxScal,TgtVol/CV227))</f>
        <v>0</v>
      </c>
      <c r="DR227" s="26" t="n">
        <f aca="false">IF(OR(BG227=0,CW227="",CW227=0),0,BG227*MIN(MaxScal,TgtVol/CW227))</f>
        <v>0</v>
      </c>
      <c r="DS227" s="26" t="n">
        <f aca="false">IF(OR(BH227=0,CX227="",CX227=0),0,BH227*MIN(MaxScal,TgtVol/CX227))</f>
        <v>0</v>
      </c>
      <c r="DT227" s="26" t="n">
        <f aca="false">IF(OR(BI227=0,CY227="",CY227=0),0,BI227*MIN(MaxScal,TgtVol/CY227))</f>
        <v>0</v>
      </c>
      <c r="DU227" s="26" t="n">
        <f aca="false">IF(OR(BJ227=0,CZ227="",CZ227=0),0,BJ227*MIN(MaxScal,TgtVol/CZ227))</f>
        <v>0</v>
      </c>
      <c r="DV227" s="26" t="n">
        <f aca="false">IF(OR(BK227=0,DA227="",DA227=0),0,BK227*MIN(MaxScal,TgtVol/DA227))</f>
        <v>0</v>
      </c>
      <c r="DW227" s="26" t="n">
        <f aca="false">IF(OR(BL227=0,DB227="",DB227=0),0,BL227*MIN(MaxScal,TgtVol/DB227))</f>
        <v>0</v>
      </c>
      <c r="DX227" s="28" t="n">
        <f aca="false">IFERROR(DC226*BM227,"")</f>
        <v>0</v>
      </c>
      <c r="DY227" s="28" t="n">
        <f aca="false">IFERROR(DD226*BN227,"")</f>
        <v>0.00832371693737124</v>
      </c>
      <c r="DZ227" s="28" t="n">
        <f aca="false">IFERROR(DE226*BO227,"")</f>
        <v>0</v>
      </c>
      <c r="EA227" s="28" t="n">
        <f aca="false">IFERROR(DF226*BP227,"")</f>
        <v>0</v>
      </c>
      <c r="EB227" s="28" t="n">
        <f aca="false">IFERROR(DG226*BQ227,"")</f>
        <v>0</v>
      </c>
      <c r="EC227" s="28" t="n">
        <f aca="false">IFERROR(DH226*BR227,"")</f>
        <v>-0</v>
      </c>
      <c r="ED227" s="28" t="n">
        <f aca="false">IFERROR(DI226*BS227,"")</f>
        <v>-0.00485934387568776</v>
      </c>
      <c r="EE227" s="28" t="n">
        <f aca="false">IFERROR(DJ226*BT227,"")</f>
        <v>0</v>
      </c>
      <c r="EF227" s="28" t="n">
        <f aca="false">IFERROR(DK226*BU227,"")</f>
        <v>0</v>
      </c>
      <c r="EG227" s="28" t="n">
        <f aca="false">IFERROR(DL226*BV227,"")</f>
        <v>-0</v>
      </c>
      <c r="EH227" s="28" t="n">
        <f aca="false">IFERROR(DM226*BW227,"")</f>
        <v>-0</v>
      </c>
      <c r="EI227" s="28" t="n">
        <f aca="false">IFERROR(DN226*BX227,"")</f>
        <v>0.0037082544337038</v>
      </c>
      <c r="EJ227" s="28" t="n">
        <f aca="false">IFERROR(DO226*BY227,"")</f>
        <v>-0.00295870457805155</v>
      </c>
      <c r="EK227" s="28" t="n">
        <f aca="false">IFERROR(DP226*BZ227,"")</f>
        <v>-0</v>
      </c>
      <c r="EL227" s="28" t="n">
        <f aca="false">IFERROR(DQ226*CA227,"")</f>
        <v>0</v>
      </c>
      <c r="EM227" s="28" t="n">
        <f aca="false">IFERROR(DR226*CB227,"")</f>
        <v>0</v>
      </c>
      <c r="EN227" s="28" t="n">
        <f aca="false">IFERROR(DS226*CC227,"")</f>
        <v>0</v>
      </c>
      <c r="EO227" s="28" t="n">
        <f aca="false">IFERROR(DT226*CD227,"")</f>
        <v>-0</v>
      </c>
      <c r="EP227" s="28" t="n">
        <f aca="false">IFERROR(DU226*CE227,"")</f>
        <v>0</v>
      </c>
      <c r="EQ227" s="28" t="n">
        <f aca="false">IFERROR(DV226*CF227,"")</f>
        <v>-0</v>
      </c>
      <c r="ER227" s="28" t="n">
        <f aca="false">IFERROR(DW226*CG227,"")</f>
        <v>0</v>
      </c>
      <c r="ES227" s="28" t="n">
        <f aca="false">IF(ROW()=4,"",SUM(DX227:ER227))</f>
        <v>0.00421392291733573</v>
      </c>
      <c r="ET227" s="29" t="n">
        <f aca="false">COUNTIF(AR227:BL227,"&gt;0")</f>
        <v>3</v>
      </c>
    </row>
    <row r="228" customFormat="false" ht="15" hidden="false" customHeight="false" outlineLevel="0" collapsed="false">
      <c r="A228" s="19" t="n">
        <v>44834</v>
      </c>
      <c r="B228" s="23" t="n">
        <f aca="false">ABS(Rates_Data!AD228-Rates_Data!AE228)</f>
        <v>0.654115555555555</v>
      </c>
      <c r="C228" s="23" t="n">
        <f aca="false">ABS(Rates_Data!AD228-Rates_Data!AF228)</f>
        <v>2.05001333333333</v>
      </c>
      <c r="D228" s="23" t="n">
        <f aca="false">ABS(Rates_Data!AD228-Rates_Data!AG228)</f>
        <v>0.419577777777778</v>
      </c>
      <c r="E228" s="23" t="n">
        <f aca="false">ABS(Rates_Data!AD228-Rates_Data!AH228)</f>
        <v>0.230844444444444</v>
      </c>
      <c r="F228" s="23" t="n">
        <f aca="false">ABS(Rates_Data!AD228-Rates_Data!AI228)</f>
        <v>0.323528888888889</v>
      </c>
      <c r="G228" s="23" t="n">
        <f aca="false">ABS(Rates_Data!AD228-Rates_Data!AJ228)</f>
        <v>0.959293333333333</v>
      </c>
      <c r="H228" s="23" t="n">
        <f aca="false">ABS(Rates_Data!AE228-Rates_Data!AF228)</f>
        <v>1.39589777777778</v>
      </c>
      <c r="I228" s="23" t="n">
        <f aca="false">ABS(Rates_Data!AE228-Rates_Data!AG228)</f>
        <v>0.234537777777778</v>
      </c>
      <c r="J228" s="23" t="n">
        <f aca="false">ABS(Rates_Data!AE228-Rates_Data!AH228)</f>
        <v>0.423271111111111</v>
      </c>
      <c r="K228" s="23" t="n">
        <f aca="false">ABS(Rates_Data!AE228-Rates_Data!AI228)</f>
        <v>0.330586666666667</v>
      </c>
      <c r="L228" s="23" t="n">
        <f aca="false">ABS(Rates_Data!AE228-Rates_Data!AJ228)</f>
        <v>0.305177777777778</v>
      </c>
      <c r="M228" s="23" t="n">
        <f aca="false">ABS(Rates_Data!AF228-Rates_Data!AG228)</f>
        <v>1.63043555555556</v>
      </c>
      <c r="N228" s="23" t="n">
        <f aca="false">ABS(Rates_Data!AF228-Rates_Data!AH228)</f>
        <v>1.81916888888889</v>
      </c>
      <c r="O228" s="23" t="n">
        <f aca="false">ABS(Rates_Data!AF228-Rates_Data!AI228)</f>
        <v>1.72648444444444</v>
      </c>
      <c r="P228" s="23" t="n">
        <f aca="false">ABS(Rates_Data!AF228-Rates_Data!AJ228)</f>
        <v>1.09072</v>
      </c>
      <c r="Q228" s="23" t="n">
        <f aca="false">ABS(Rates_Data!AG228-Rates_Data!AH228)</f>
        <v>0.188733333333333</v>
      </c>
      <c r="R228" s="23" t="n">
        <f aca="false">ABS(Rates_Data!AG228-Rates_Data!AI228)</f>
        <v>0.096048888888889</v>
      </c>
      <c r="S228" s="23" t="n">
        <f aca="false">ABS(Rates_Data!AG228-Rates_Data!AJ228)</f>
        <v>0.539715555555555</v>
      </c>
      <c r="T228" s="23" t="n">
        <f aca="false">ABS(Rates_Data!AH228-Rates_Data!AI228)</f>
        <v>0.0926844444444444</v>
      </c>
      <c r="U228" s="23" t="n">
        <f aca="false">ABS(Rates_Data!AH228-Rates_Data!AJ228)</f>
        <v>0.728448888888889</v>
      </c>
      <c r="V228" s="23" t="n">
        <f aca="false">ABS(Rates_Data!AI228-Rates_Data!AJ228)</f>
        <v>0.635764444444444</v>
      </c>
      <c r="W228" s="26" t="n">
        <f aca="false">IF(ROW()&lt;4+MinObs-1,"",IFERROR((B228-AVERAGE(B$4:B228))/STDEV(B$4:B228),""))</f>
        <v>0.854956427727765</v>
      </c>
      <c r="X228" s="26" t="n">
        <f aca="false">IF(ROW()&lt;4+MinObs-1,"",IFERROR((C228-AVERAGE(C$4:C228))/STDEV(C$4:C228),""))</f>
        <v>3.94237406389955</v>
      </c>
      <c r="Y228" s="26" t="n">
        <f aca="false">IF(ROW()&lt;4+MinObs-1,"",IFERROR((D228-AVERAGE(D$4:D228))/STDEV(D$4:D228),""))</f>
        <v>-0.163149005522273</v>
      </c>
      <c r="Z228" s="26" t="n">
        <f aca="false">IF(ROW()&lt;4+MinObs-1,"",IFERROR((E228-AVERAGE(E$4:E228))/STDEV(E$4:E228),""))</f>
        <v>-0.968828385512486</v>
      </c>
      <c r="AA228" s="26" t="n">
        <f aca="false">IF(ROW()&lt;4+MinObs-1,"",IFERROR((F228-AVERAGE(F$4:F228))/STDEV(F$4:F228),""))</f>
        <v>-0.59765839093568</v>
      </c>
      <c r="AB228" s="26" t="n">
        <f aca="false">IF(ROW()&lt;4+MinObs-1,"",IFERROR((G228-AVERAGE(G$4:G228))/STDEV(G$4:G228),""))</f>
        <v>1.44875608188826</v>
      </c>
      <c r="AC228" s="26" t="n">
        <f aca="false">IF(ROW()&lt;4+MinObs-1,"",IFERROR((H228-AVERAGE(H$4:H228))/STDEV(H$4:H228),""))</f>
        <v>3.25334600813026</v>
      </c>
      <c r="AD228" s="26" t="n">
        <f aca="false">IF(ROW()&lt;4+MinObs-1,"",IFERROR((I228-AVERAGE(I$4:I228))/STDEV(I$4:I228),""))</f>
        <v>-0.5318891821346</v>
      </c>
      <c r="AE228" s="26" t="n">
        <f aca="false">IF(ROW()&lt;4+MinObs-1,"",IFERROR((J228-AVERAGE(J$4:J228))/STDEV(J$4:J228),""))</f>
        <v>-0.297547384975152</v>
      </c>
      <c r="AF228" s="26" t="n">
        <f aca="false">IF(ROW()&lt;4+MinObs-1,"",IFERROR((K228-AVERAGE(K$4:K228))/STDEV(K$4:K228),""))</f>
        <v>-0.368084677055451</v>
      </c>
      <c r="AG228" s="26" t="n">
        <f aca="false">IF(ROW()&lt;4+MinObs-1,"",IFERROR((L228-AVERAGE(L$4:L228))/STDEV(L$4:L228),""))</f>
        <v>-0.514504435169776</v>
      </c>
      <c r="AH228" s="26" t="n">
        <f aca="false">IF(ROW()&lt;4+MinObs-1,"",IFERROR((M228-AVERAGE(M$4:M228))/STDEV(M$4:M228),""))</f>
        <v>2.76529937659996</v>
      </c>
      <c r="AI228" s="26" t="n">
        <f aca="false">IF(ROW()&lt;4+MinObs-1,"",IFERROR((N228-AVERAGE(N$4:N228))/STDEV(N$4:N228),""))</f>
        <v>3.3550822132971</v>
      </c>
      <c r="AJ228" s="26" t="n">
        <f aca="false">IF(ROW()&lt;4+MinObs-1,"",IFERROR((O228-AVERAGE(O$4:O228))/STDEV(O$4:O228),""))</f>
        <v>3.46015450856011</v>
      </c>
      <c r="AK228" s="26" t="n">
        <f aca="false">IF(ROW()&lt;4+MinObs-1,"",IFERROR((P228-AVERAGE(P$4:P228))/STDEV(P$4:P228),""))</f>
        <v>1.20436276997831</v>
      </c>
      <c r="AL228" s="26" t="n">
        <f aca="false">IF(ROW()&lt;4+MinObs-1,"",IFERROR((Q228-AVERAGE(Q$4:Q228))/STDEV(Q$4:Q228),""))</f>
        <v>-0.695480652233982</v>
      </c>
      <c r="AM228" s="26" t="n">
        <f aca="false">IF(ROW()&lt;4+MinObs-1,"",IFERROR((R228-AVERAGE(R$4:R228))/STDEV(R$4:R228),""))</f>
        <v>-0.920180829246283</v>
      </c>
      <c r="AN228" s="26" t="n">
        <f aca="false">IF(ROW()&lt;4+MinObs-1,"",IFERROR((S228-AVERAGE(S$4:S228))/STDEV(S$4:S228),""))</f>
        <v>-0.413301879851717</v>
      </c>
      <c r="AO228" s="26" t="n">
        <f aca="false">IF(ROW()&lt;4+MinObs-1,"",IFERROR((T228-AVERAGE(T$4:T228))/STDEV(T$4:T228),""))</f>
        <v>-1.34155921099325</v>
      </c>
      <c r="AP228" s="26" t="n">
        <f aca="false">IF(ROW()&lt;4+MinObs-1,"",IFERROR((U228-AVERAGE(U$4:U228))/STDEV(U$4:U228),""))</f>
        <v>-0.140560454959554</v>
      </c>
      <c r="AQ228" s="26" t="n">
        <f aca="false">IF(ROW()&lt;4+MinObs-1,"",IFERROR((V228-AVERAGE(V$4:V228))/STDEV(V$4:V228),""))</f>
        <v>-0.0380956155513779</v>
      </c>
      <c r="AR228" s="26" t="n">
        <f aca="false">IF(W228="",0,IF(W228&gt;=z4,w4,IF(W228&gt;=z3,w3,IF(W228&gt;=zEntry,w2,IF(AND(W228&gt;=ExitZ,AR227&gt;0),w2,0)))))</f>
        <v>0</v>
      </c>
      <c r="AS228" s="26" t="n">
        <f aca="false">IF(X228="",0,IF(X228&gt;=z4,w4,IF(X228&gt;=z3,w3,IF(X228&gt;=zEntry,w2,IF(AND(X228&gt;=ExitZ,AS227&gt;0),w2,0)))))</f>
        <v>1.5</v>
      </c>
      <c r="AT228" s="26" t="n">
        <f aca="false">IF(Y228="",0,IF(Y228&gt;=z4,w4,IF(Y228&gt;=z3,w3,IF(Y228&gt;=zEntry,w2,IF(AND(Y228&gt;=ExitZ,AT227&gt;0),w2,0)))))</f>
        <v>0</v>
      </c>
      <c r="AU228" s="26" t="n">
        <f aca="false">IF(Z228="",0,IF(Z228&gt;=z4,w4,IF(Z228&gt;=z3,w3,IF(Z228&gt;=zEntry,w2,IF(AND(Z228&gt;=ExitZ,AU227&gt;0),w2,0)))))</f>
        <v>0</v>
      </c>
      <c r="AV228" s="26" t="n">
        <f aca="false">IF(AA228="",0,IF(AA228&gt;=z4,w4,IF(AA228&gt;=z3,w3,IF(AA228&gt;=zEntry,w2,IF(AND(AA228&gt;=ExitZ,AV227&gt;0),w2,0)))))</f>
        <v>0</v>
      </c>
      <c r="AW228" s="26" t="n">
        <f aca="false">IF(AB228="",0,IF(AB228&gt;=z4,w4,IF(AB228&gt;=z3,w3,IF(AB228&gt;=zEntry,w2,IF(AND(AB228&gt;=ExitZ,AW227&gt;0),w2,0)))))</f>
        <v>0</v>
      </c>
      <c r="AX228" s="26" t="n">
        <f aca="false">IF(AC228="",0,IF(AC228&gt;=z4,w4,IF(AC228&gt;=z3,w3,IF(AC228&gt;=zEntry,w2,IF(AND(AC228&gt;=ExitZ,AX227&gt;0),w2,0)))))</f>
        <v>1.5</v>
      </c>
      <c r="AY228" s="26" t="n">
        <f aca="false">IF(AD228="",0,IF(AD228&gt;=z4,w4,IF(AD228&gt;=z3,w3,IF(AD228&gt;=zEntry,w2,IF(AND(AD228&gt;=ExitZ,AY227&gt;0),w2,0)))))</f>
        <v>0</v>
      </c>
      <c r="AZ228" s="26" t="n">
        <f aca="false">IF(AE228="",0,IF(AE228&gt;=z4,w4,IF(AE228&gt;=z3,w3,IF(AE228&gt;=zEntry,w2,IF(AND(AE228&gt;=ExitZ,AZ227&gt;0),w2,0)))))</f>
        <v>0</v>
      </c>
      <c r="BA228" s="26" t="n">
        <f aca="false">IF(AF228="",0,IF(AF228&gt;=z4,w4,IF(AF228&gt;=z3,w3,IF(AF228&gt;=zEntry,w2,IF(AND(AF228&gt;=ExitZ,BA227&gt;0),w2,0)))))</f>
        <v>0</v>
      </c>
      <c r="BB228" s="26" t="n">
        <f aca="false">IF(AG228="",0,IF(AG228&gt;=z4,w4,IF(AG228&gt;=z3,w3,IF(AG228&gt;=zEntry,w2,IF(AND(AG228&gt;=ExitZ,BB227&gt;0),w2,0)))))</f>
        <v>0</v>
      </c>
      <c r="BC228" s="26" t="n">
        <f aca="false">IF(AH228="",0,IF(AH228&gt;=z4,w4,IF(AH228&gt;=z3,w3,IF(AH228&gt;=zEntry,w2,IF(AND(AH228&gt;=ExitZ,BC227&gt;0),w2,0)))))</f>
        <v>1</v>
      </c>
      <c r="BD228" s="26" t="n">
        <f aca="false">IF(AI228="",0,IF(AI228&gt;=z4,w4,IF(AI228&gt;=z3,w3,IF(AI228&gt;=zEntry,w2,IF(AND(AI228&gt;=ExitZ,BD227&gt;0),w2,0)))))</f>
        <v>1.5</v>
      </c>
      <c r="BE228" s="26" t="n">
        <f aca="false">IF(AJ228="",0,IF(AJ228&gt;=z4,w4,IF(AJ228&gt;=z3,w3,IF(AJ228&gt;=zEntry,w2,IF(AND(AJ228&gt;=ExitZ,BE227&gt;0),w2,0)))))</f>
        <v>1.5</v>
      </c>
      <c r="BF228" s="26" t="n">
        <f aca="false">IF(AK228="",0,IF(AK228&gt;=z4,w4,IF(AK228&gt;=z3,w3,IF(AK228&gt;=zEntry,w2,IF(AND(AK228&gt;=ExitZ,BF227&gt;0),w2,0)))))</f>
        <v>0</v>
      </c>
      <c r="BG228" s="26" t="n">
        <f aca="false">IF(AL228="",0,IF(AL228&gt;=z4,w4,IF(AL228&gt;=z3,w3,IF(AL228&gt;=zEntry,w2,IF(AND(AL228&gt;=ExitZ,BG227&gt;0),w2,0)))))</f>
        <v>0</v>
      </c>
      <c r="BH228" s="26" t="n">
        <f aca="false">IF(AM228="",0,IF(AM228&gt;=z4,w4,IF(AM228&gt;=z3,w3,IF(AM228&gt;=zEntry,w2,IF(AND(AM228&gt;=ExitZ,BH227&gt;0),w2,0)))))</f>
        <v>0</v>
      </c>
      <c r="BI228" s="26" t="n">
        <f aca="false">IF(AN228="",0,IF(AN228&gt;=z4,w4,IF(AN228&gt;=z3,w3,IF(AN228&gt;=zEntry,w2,IF(AND(AN228&gt;=ExitZ,BI227&gt;0),w2,0)))))</f>
        <v>0</v>
      </c>
      <c r="BJ228" s="26" t="n">
        <f aca="false">IF(AO228="",0,IF(AO228&gt;=z4,w4,IF(AO228&gt;=z3,w3,IF(AO228&gt;=zEntry,w2,IF(AND(AO228&gt;=ExitZ,BJ227&gt;0),w2,0)))))</f>
        <v>0</v>
      </c>
      <c r="BK228" s="26" t="n">
        <f aca="false">IF(AP228="",0,IF(AP228&gt;=z4,w4,IF(AP228&gt;=z3,w3,IF(AP228&gt;=zEntry,w2,IF(AND(AP228&gt;=ExitZ,BK227&gt;0),w2,0)))))</f>
        <v>0</v>
      </c>
      <c r="BL228" s="26" t="n">
        <f aca="false">IF(AQ228="",0,IF(AQ228&gt;=z4,w4,IF(AQ228&gt;=z3,w3,IF(AQ228&gt;=zEntry,w2,IF(AND(AQ228&gt;=ExitZ,BL227&gt;0),w2,0)))))</f>
        <v>0</v>
      </c>
      <c r="BM228" s="23" t="n">
        <f aca="false">IF(Rates_Data!AD227&gt;=Rates_Data!AE227,Rates_Data!AK228-Rates_Data!AL228,Rates_Data!AL228-Rates_Data!AK228)</f>
        <v>0.00038</v>
      </c>
      <c r="BN228" s="23" t="n">
        <f aca="false">IF(Rates_Data!AD227&gt;=Rates_Data!AF227,Rates_Data!AK228-Rates_Data!AM228,Rates_Data!AM228-Rates_Data!AK228)</f>
        <v>-0.004902</v>
      </c>
      <c r="BO228" s="23" t="n">
        <f aca="false">IF(Rates_Data!AD227&gt;=Rates_Data!AG227,Rates_Data!AK228-Rates_Data!AN228,Rates_Data!AN228-Rates_Data!AK228)</f>
        <v>0.001007</v>
      </c>
      <c r="BP228" s="23" t="n">
        <f aca="false">IF(Rates_Data!AD227&gt;=Rates_Data!AH227,Rates_Data!AK228-Rates_Data!AO228,Rates_Data!AO228-Rates_Data!AK228)</f>
        <v>0.004313</v>
      </c>
      <c r="BQ228" s="23" t="n">
        <f aca="false">IF(Rates_Data!AD227&gt;=Rates_Data!AI227,Rates_Data!AK228-Rates_Data!AP228,Rates_Data!AP228-Rates_Data!AK228)</f>
        <v>0.00684</v>
      </c>
      <c r="BR228" s="23" t="n">
        <f aca="false">IF(Rates_Data!AD227&gt;=Rates_Data!AJ227,Rates_Data!AK228-Rates_Data!AQ228,Rates_Data!AQ228-Rates_Data!AK228)</f>
        <v>-0.00058899999999999</v>
      </c>
      <c r="BS228" s="23" t="n">
        <f aca="false">IF(Rates_Data!AE227&gt;=Rates_Data!AF227,Rates_Data!AL228-Rates_Data!AM228,Rates_Data!AM228-Rates_Data!AL228)</f>
        <v>-0.005282</v>
      </c>
      <c r="BT228" s="23" t="n">
        <f aca="false">IF(Rates_Data!AE227&gt;=Rates_Data!AG227,Rates_Data!AL228-Rates_Data!AN228,Rates_Data!AN228-Rates_Data!AL228)</f>
        <v>0.000627000000000003</v>
      </c>
      <c r="BU228" s="23" t="n">
        <f aca="false">IF(Rates_Data!AE227&gt;=Rates_Data!AH227,Rates_Data!AL228-Rates_Data!AO228,Rates_Data!AO228-Rates_Data!AL228)</f>
        <v>-0.003933</v>
      </c>
      <c r="BV228" s="23" t="n">
        <f aca="false">IF(Rates_Data!AE227&gt;=Rates_Data!AI227,Rates_Data!AL228-Rates_Data!AP228,Rates_Data!AP228-Rates_Data!AL228)</f>
        <v>0.00646</v>
      </c>
      <c r="BW228" s="23" t="n">
        <f aca="false">IF(Rates_Data!AE227&gt;=Rates_Data!AJ227,Rates_Data!AL228-Rates_Data!AQ228,Rates_Data!AQ228-Rates_Data!AL228)</f>
        <v>-0.00096899999999999</v>
      </c>
      <c r="BX228" s="23" t="n">
        <f aca="false">IF(Rates_Data!AF227&gt;=Rates_Data!AG227,Rates_Data!AM228-Rates_Data!AN228,Rates_Data!AN228-Rates_Data!AM228)</f>
        <v>-0.005909</v>
      </c>
      <c r="BY228" s="23" t="n">
        <f aca="false">IF(Rates_Data!AF227&gt;=Rates_Data!AH227,Rates_Data!AM228-Rates_Data!AO228,Rates_Data!AO228-Rates_Data!AM228)</f>
        <v>-0.009215</v>
      </c>
      <c r="BZ228" s="23" t="n">
        <f aca="false">IF(Rates_Data!AF227&gt;=Rates_Data!AI227,Rates_Data!AM228-Rates_Data!AP228,Rates_Data!AP228-Rates_Data!AM228)</f>
        <v>-0.011742</v>
      </c>
      <c r="CA228" s="23" t="n">
        <f aca="false">IF(Rates_Data!AF227&gt;=Rates_Data!AJ227,Rates_Data!AM228-Rates_Data!AQ228,Rates_Data!AQ228-Rates_Data!AM228)</f>
        <v>-0.00431300000000001</v>
      </c>
      <c r="CB228" s="23" t="n">
        <f aca="false">IF(Rates_Data!AG227&gt;=Rates_Data!AH227,Rates_Data!AN228-Rates_Data!AO228,Rates_Data!AO228-Rates_Data!AN228)</f>
        <v>-0.003306</v>
      </c>
      <c r="CC228" s="23" t="n">
        <f aca="false">IF(Rates_Data!AG227&gt;=Rates_Data!AI227,Rates_Data!AN228-Rates_Data!AP228,Rates_Data!AP228-Rates_Data!AN228)</f>
        <v>0.005833</v>
      </c>
      <c r="CD228" s="23" t="n">
        <f aca="false">IF(Rates_Data!AG227&gt;=Rates_Data!AJ227,Rates_Data!AN228-Rates_Data!AQ228,Rates_Data!AQ228-Rates_Data!AN228)</f>
        <v>-0.00159599999999999</v>
      </c>
      <c r="CE228" s="23" t="n">
        <f aca="false">IF(Rates_Data!AH227&gt;=Rates_Data!AI227,Rates_Data!AO228-Rates_Data!AP228,Rates_Data!AP228-Rates_Data!AO228)</f>
        <v>0.002527</v>
      </c>
      <c r="CF228" s="23" t="n">
        <f aca="false">IF(Rates_Data!AH227&gt;=Rates_Data!AJ227,Rates_Data!AO228-Rates_Data!AQ228,Rates_Data!AQ228-Rates_Data!AO228)</f>
        <v>-0.00490199999999999</v>
      </c>
      <c r="CG228" s="23" t="n">
        <f aca="false">IF(Rates_Data!AI227&gt;=Rates_Data!AJ227,Rates_Data!AP228-Rates_Data!AQ228,Rates_Data!AQ228-Rates_Data!AP228)</f>
        <v>-0.00742899999999999</v>
      </c>
      <c r="CH228" s="27" t="n">
        <f aca="false">IF(ROW()&lt;4+VolLB,"",STDEV(INDEX($BM:$BM,ROW()-VolLB+1):INDEX($BM:$BM,ROW()))*SQRT(12))</f>
        <v>0.0247799264526754</v>
      </c>
      <c r="CI228" s="27" t="n">
        <f aca="false">IF(ROW()&lt;4+VolLB,"",STDEV(INDEX($BN:$BN,ROW()-VolLB+1):INDEX($BN:$BN,ROW()))*SQRT(12))</f>
        <v>0.0217799639011026</v>
      </c>
      <c r="CJ228" s="27" t="n">
        <f aca="false">IF(ROW()&lt;4+VolLB,"",STDEV(INDEX($BO:$BO,ROW()-VolLB+1):INDEX($BO:$BO,ROW()))*SQRT(12))</f>
        <v>0.0178106205776751</v>
      </c>
      <c r="CK228" s="27" t="n">
        <f aca="false">IF(ROW()&lt;4+VolLB,"",STDEV(INDEX($BP:$BP,ROW()-VolLB+1):INDEX($BP:$BP,ROW()))*SQRT(12))</f>
        <v>0.0179336454517891</v>
      </c>
      <c r="CL228" s="27" t="n">
        <f aca="false">IF(ROW()&lt;4+VolLB,"",STDEV(INDEX($BQ:$BQ,ROW()-VolLB+1):INDEX($BQ:$BQ,ROW()))*SQRT(12))</f>
        <v>0.0225387695586748</v>
      </c>
      <c r="CM228" s="27" t="n">
        <f aca="false">IF(ROW()&lt;4+VolLB,"",STDEV(INDEX($BR:$BR,ROW()-VolLB+1):INDEX($BR:$BR,ROW()))*SQRT(12))</f>
        <v>0.0174754759984221</v>
      </c>
      <c r="CN228" s="27" t="n">
        <f aca="false">IF(ROW()&lt;4+VolLB,"",STDEV(INDEX($BS:$BS,ROW()-VolLB+1):INDEX($BS:$BS,ROW()))*SQRT(12))</f>
        <v>0.0234862108529361</v>
      </c>
      <c r="CO228" s="27" t="n">
        <f aca="false">IF(ROW()&lt;4+VolLB,"",STDEV(INDEX($BT:$BT,ROW()-VolLB+1):INDEX($BT:$BT,ROW()))*SQRT(12))</f>
        <v>0.0232677063285249</v>
      </c>
      <c r="CP228" s="27" t="n">
        <f aca="false">IF(ROW()&lt;4+VolLB,"",STDEV(INDEX($BU:$BU,ROW()-VolLB+1):INDEX($BU:$BU,ROW()))*SQRT(12))</f>
        <v>0.0234208678762379</v>
      </c>
      <c r="CQ228" s="27" t="n">
        <f aca="false">IF(ROW()&lt;4+VolLB,"",STDEV(INDEX($BV:$BV,ROW()-VolLB+1):INDEX($BV:$BV,ROW()))*SQRT(12))</f>
        <v>0.0229017981450407</v>
      </c>
      <c r="CR228" s="27" t="n">
        <f aca="false">IF(ROW()&lt;4+VolLB,"",STDEV(INDEX($BW:$BW,ROW()-VolLB+1):INDEX($BW:$BW,ROW()))*SQRT(12))</f>
        <v>0.0223532398169546</v>
      </c>
      <c r="CS228" s="27" t="n">
        <f aca="false">IF(ROW()&lt;4+VolLB,"",STDEV(INDEX($BX:$BX,ROW()-VolLB+1):INDEX($BX:$BX,ROW()))*SQRT(12))</f>
        <v>0.0188675050380782</v>
      </c>
      <c r="CT228" s="27" t="n">
        <f aca="false">IF(ROW()&lt;4+VolLB,"",STDEV(INDEX($BY:$BY,ROW()-VolLB+1):INDEX($BY:$BY,ROW()))*SQRT(12))</f>
        <v>0.0220654234977109</v>
      </c>
      <c r="CU228" s="27" t="n">
        <f aca="false">IF(ROW()&lt;4+VolLB,"",STDEV(INDEX($BZ:$BZ,ROW()-VolLB+1):INDEX($BZ:$BZ,ROW()))*SQRT(12))</f>
        <v>0.0218918865968977</v>
      </c>
      <c r="CV228" s="27" t="n">
        <f aca="false">IF(ROW()&lt;4+VolLB,"",STDEV(INDEX($CA:$CA,ROW()-VolLB+1):INDEX($CA:$CA,ROW()))*SQRT(12))</f>
        <v>0.0205847380604915</v>
      </c>
      <c r="CW228" s="27" t="n">
        <f aca="false">IF(ROW()&lt;4+VolLB,"",STDEV(INDEX($CB:$CB,ROW()-VolLB+1):INDEX($CB:$CB,ROW()))*SQRT(12))</f>
        <v>0.0193244827028651</v>
      </c>
      <c r="CX228" s="27" t="n">
        <f aca="false">IF(ROW()&lt;4+VolLB,"",STDEV(INDEX($CC:$CC,ROW()-VolLB+1):INDEX($CC:$CC,ROW()))*SQRT(12))</f>
        <v>0.0207305465792919</v>
      </c>
      <c r="CY228" s="27" t="n">
        <f aca="false">IF(ROW()&lt;4+VolLB,"",STDEV(INDEX($CD:$CD,ROW()-VolLB+1):INDEX($CD:$CD,ROW()))*SQRT(12))</f>
        <v>0.0212161679074283</v>
      </c>
      <c r="CZ228" s="27" t="n">
        <f aca="false">IF(ROW()&lt;4+VolLB,"",STDEV(INDEX($CE:$CE,ROW()-VolLB+1):INDEX($CE:$CE,ROW()))*SQRT(12))</f>
        <v>0.0211811516128755</v>
      </c>
      <c r="DA228" s="27" t="n">
        <f aca="false">IF(ROW()&lt;4+VolLB,"",STDEV(INDEX($CF:$CF,ROW()-VolLB+1):INDEX($CF:$CF,ROW()))*SQRT(12))</f>
        <v>0.0224463014128004</v>
      </c>
      <c r="DB228" s="27" t="n">
        <f aca="false">IF(ROW()&lt;4+VolLB,"",STDEV(INDEX($CG:$CG,ROW()-VolLB+1):INDEX($CG:$CG,ROW()))*SQRT(12))</f>
        <v>0.0239162676774418</v>
      </c>
      <c r="DC228" s="26" t="n">
        <f aca="false">IF(OR(AR228=0,CH228="",CH228=0),0,AR228*MIN(MaxScal,TgtVol/CH228))</f>
        <v>0</v>
      </c>
      <c r="DD228" s="26" t="n">
        <f aca="false">IF(OR(AS228=0,CI228="",CI228=0),0,AS228*MIN(MaxScal,TgtVol/CI228))</f>
        <v>1.37741275128933</v>
      </c>
      <c r="DE228" s="26" t="n">
        <f aca="false">IF(OR(AT228=0,CJ228="",CJ228=0),0,AT228*MIN(MaxScal,TgtVol/CJ228))</f>
        <v>0</v>
      </c>
      <c r="DF228" s="26" t="n">
        <f aca="false">IF(OR(AU228=0,CK228="",CK228=0),0,AU228*MIN(MaxScal,TgtVol/CK228))</f>
        <v>0</v>
      </c>
      <c r="DG228" s="26" t="n">
        <f aca="false">IF(OR(AV228=0,CL228="",CL228=0),0,AV228*MIN(MaxScal,TgtVol/CL228))</f>
        <v>0</v>
      </c>
      <c r="DH228" s="26" t="n">
        <f aca="false">IF(OR(AW228=0,CM228="",CM228=0),0,AW228*MIN(MaxScal,TgtVol/CM228))</f>
        <v>0</v>
      </c>
      <c r="DI228" s="26" t="n">
        <f aca="false">IF(OR(AX228=0,CN228="",CN228=0),0,AX228*MIN(MaxScal,TgtVol/CN228))</f>
        <v>1.2773452553863</v>
      </c>
      <c r="DJ228" s="26" t="n">
        <f aca="false">IF(OR(AY228=0,CO228="",CO228=0),0,AY228*MIN(MaxScal,TgtVol/CO228))</f>
        <v>0</v>
      </c>
      <c r="DK228" s="26" t="n">
        <f aca="false">IF(OR(AZ228=0,CP228="",CP228=0),0,AZ228*MIN(MaxScal,TgtVol/CP228))</f>
        <v>0</v>
      </c>
      <c r="DL228" s="26" t="n">
        <f aca="false">IF(OR(BA228=0,CQ228="",CQ228=0),0,BA228*MIN(MaxScal,TgtVol/CQ228))</f>
        <v>0</v>
      </c>
      <c r="DM228" s="26" t="n">
        <f aca="false">IF(OR(BB228=0,CR228="",CR228=0),0,BB228*MIN(MaxScal,TgtVol/CR228))</f>
        <v>0</v>
      </c>
      <c r="DN228" s="26" t="n">
        <f aca="false">IF(OR(BC228=0,CS228="",CS228=0),0,BC228*MIN(MaxScal,TgtVol/CS228))</f>
        <v>1.06002356748474</v>
      </c>
      <c r="DO228" s="26" t="n">
        <f aca="false">IF(OR(BD228=0,CT228="",CT228=0),0,BD228*MIN(MaxScal,TgtVol/CT228))</f>
        <v>1.35959321166495</v>
      </c>
      <c r="DP228" s="26" t="n">
        <f aca="false">IF(OR(BE228=0,CU228="",CU228=0),0,BE228*MIN(MaxScal,TgtVol/CU228))</f>
        <v>1.37037070182208</v>
      </c>
      <c r="DQ228" s="26" t="n">
        <f aca="false">IF(OR(BF228=0,CV228="",CV228=0),0,BF228*MIN(MaxScal,TgtVol/CV228))</f>
        <v>0</v>
      </c>
      <c r="DR228" s="26" t="n">
        <f aca="false">IF(OR(BG228=0,CW228="",CW228=0),0,BG228*MIN(MaxScal,TgtVol/CW228))</f>
        <v>0</v>
      </c>
      <c r="DS228" s="26" t="n">
        <f aca="false">IF(OR(BH228=0,CX228="",CX228=0),0,BH228*MIN(MaxScal,TgtVol/CX228))</f>
        <v>0</v>
      </c>
      <c r="DT228" s="26" t="n">
        <f aca="false">IF(OR(BI228=0,CY228="",CY228=0),0,BI228*MIN(MaxScal,TgtVol/CY228))</f>
        <v>0</v>
      </c>
      <c r="DU228" s="26" t="n">
        <f aca="false">IF(OR(BJ228=0,CZ228="",CZ228=0),0,BJ228*MIN(MaxScal,TgtVol/CZ228))</f>
        <v>0</v>
      </c>
      <c r="DV228" s="26" t="n">
        <f aca="false">IF(OR(BK228=0,DA228="",DA228=0),0,BK228*MIN(MaxScal,TgtVol/DA228))</f>
        <v>0</v>
      </c>
      <c r="DW228" s="26" t="n">
        <f aca="false">IF(OR(BL228=0,DB228="",DB228=0),0,BL228*MIN(MaxScal,TgtVol/DB228))</f>
        <v>0</v>
      </c>
      <c r="DX228" s="28" t="n">
        <f aca="false">IFERROR(DC227*BM228,"")</f>
        <v>0</v>
      </c>
      <c r="DY228" s="28" t="n">
        <f aca="false">IFERROR(DD227*BN228,"")</f>
        <v>-0.00683530127702538</v>
      </c>
      <c r="DZ228" s="28" t="n">
        <f aca="false">IFERROR(DE227*BO228,"")</f>
        <v>0</v>
      </c>
      <c r="EA228" s="28" t="n">
        <f aca="false">IFERROR(DF227*BP228,"")</f>
        <v>0</v>
      </c>
      <c r="EB228" s="28" t="n">
        <f aca="false">IFERROR(DG227*BQ228,"")</f>
        <v>0</v>
      </c>
      <c r="EC228" s="28" t="n">
        <f aca="false">IFERROR(DH227*BR228,"")</f>
        <v>-0</v>
      </c>
      <c r="ED228" s="28" t="n">
        <f aca="false">IFERROR(DI227*BS228,"")</f>
        <v>-0.0065890160285956</v>
      </c>
      <c r="EE228" s="28" t="n">
        <f aca="false">IFERROR(DJ227*BT228,"")</f>
        <v>0</v>
      </c>
      <c r="EF228" s="28" t="n">
        <f aca="false">IFERROR(DK227*BU228,"")</f>
        <v>-0</v>
      </c>
      <c r="EG228" s="28" t="n">
        <f aca="false">IFERROR(DL227*BV228,"")</f>
        <v>0</v>
      </c>
      <c r="EH228" s="28" t="n">
        <f aca="false">IFERROR(DM227*BW228,"")</f>
        <v>-0</v>
      </c>
      <c r="EI228" s="28" t="n">
        <f aca="false">IFERROR(DN227*BX228,"")</f>
        <v>-0</v>
      </c>
      <c r="EJ228" s="28" t="n">
        <f aca="false">IFERROR(DO227*BY228,"")</f>
        <v>-0.00853391666729903</v>
      </c>
      <c r="EK228" s="28" t="n">
        <f aca="false">IFERROR(DP227*BZ228,"")</f>
        <v>-0</v>
      </c>
      <c r="EL228" s="28" t="n">
        <f aca="false">IFERROR(DQ227*CA228,"")</f>
        <v>-0</v>
      </c>
      <c r="EM228" s="28" t="n">
        <f aca="false">IFERROR(DR227*CB228,"")</f>
        <v>-0</v>
      </c>
      <c r="EN228" s="28" t="n">
        <f aca="false">IFERROR(DS227*CC228,"")</f>
        <v>0</v>
      </c>
      <c r="EO228" s="28" t="n">
        <f aca="false">IFERROR(DT227*CD228,"")</f>
        <v>-0</v>
      </c>
      <c r="EP228" s="28" t="n">
        <f aca="false">IFERROR(DU227*CE228,"")</f>
        <v>0</v>
      </c>
      <c r="EQ228" s="28" t="n">
        <f aca="false">IFERROR(DV227*CF228,"")</f>
        <v>-0</v>
      </c>
      <c r="ER228" s="28" t="n">
        <f aca="false">IFERROR(DW227*CG228,"")</f>
        <v>-0</v>
      </c>
      <c r="ES228" s="28" t="n">
        <f aca="false">IF(ROW()=4,"",SUM(DX228:ER228))</f>
        <v>-0.02195823397292</v>
      </c>
      <c r="ET228" s="29" t="n">
        <f aca="false">COUNTIF(AR228:BL228,"&gt;0")</f>
        <v>5</v>
      </c>
    </row>
    <row r="229" customFormat="false" ht="15" hidden="false" customHeight="false" outlineLevel="0" collapsed="false">
      <c r="A229" s="19" t="n">
        <v>44865</v>
      </c>
      <c r="B229" s="23" t="n">
        <f aca="false">ABS(Rates_Data!AD229-Rates_Data!AE229)</f>
        <v>0.0837433628318584</v>
      </c>
      <c r="C229" s="23" t="n">
        <f aca="false">ABS(Rates_Data!AD229-Rates_Data!AF229)</f>
        <v>1.4117389380531</v>
      </c>
      <c r="D229" s="23" t="n">
        <f aca="false">ABS(Rates_Data!AD229-Rates_Data!AG229)</f>
        <v>0.0521902654867255</v>
      </c>
      <c r="E229" s="23" t="n">
        <f aca="false">ABS(Rates_Data!AD229-Rates_Data!AH229)</f>
        <v>0.386438053097345</v>
      </c>
      <c r="F229" s="23" t="n">
        <f aca="false">ABS(Rates_Data!AD229-Rates_Data!AI229)</f>
        <v>0.213579646017699</v>
      </c>
      <c r="G229" s="23" t="n">
        <f aca="false">ABS(Rates_Data!AD229-Rates_Data!AJ229)</f>
        <v>0.618544247787611</v>
      </c>
      <c r="H229" s="23" t="n">
        <f aca="false">ABS(Rates_Data!AE229-Rates_Data!AF229)</f>
        <v>1.32799557522124</v>
      </c>
      <c r="I229" s="23" t="n">
        <f aca="false">ABS(Rates_Data!AE229-Rates_Data!AG229)</f>
        <v>0.135933628318584</v>
      </c>
      <c r="J229" s="23" t="n">
        <f aca="false">ABS(Rates_Data!AE229-Rates_Data!AH229)</f>
        <v>0.470181415929203</v>
      </c>
      <c r="K229" s="23" t="n">
        <f aca="false">ABS(Rates_Data!AE229-Rates_Data!AI229)</f>
        <v>0.129836283185841</v>
      </c>
      <c r="L229" s="23" t="n">
        <f aca="false">ABS(Rates_Data!AE229-Rates_Data!AJ229)</f>
        <v>0.534800884955752</v>
      </c>
      <c r="M229" s="23" t="n">
        <f aca="false">ABS(Rates_Data!AF229-Rates_Data!AG229)</f>
        <v>1.46392920353982</v>
      </c>
      <c r="N229" s="23" t="n">
        <f aca="false">ABS(Rates_Data!AF229-Rates_Data!AH229)</f>
        <v>1.79817699115044</v>
      </c>
      <c r="O229" s="23" t="n">
        <f aca="false">ABS(Rates_Data!AF229-Rates_Data!AI229)</f>
        <v>1.1981592920354</v>
      </c>
      <c r="P229" s="23" t="n">
        <f aca="false">ABS(Rates_Data!AF229-Rates_Data!AJ229)</f>
        <v>0.793194690265487</v>
      </c>
      <c r="Q229" s="23" t="n">
        <f aca="false">ABS(Rates_Data!AG229-Rates_Data!AH229)</f>
        <v>0.33424778761062</v>
      </c>
      <c r="R229" s="23" t="n">
        <f aca="false">ABS(Rates_Data!AG229-Rates_Data!AI229)</f>
        <v>0.265769911504425</v>
      </c>
      <c r="S229" s="23" t="n">
        <f aca="false">ABS(Rates_Data!AG229-Rates_Data!AJ229)</f>
        <v>0.670734513274336</v>
      </c>
      <c r="T229" s="23" t="n">
        <f aca="false">ABS(Rates_Data!AH229-Rates_Data!AI229)</f>
        <v>0.600017699115044</v>
      </c>
      <c r="U229" s="23" t="n">
        <f aca="false">ABS(Rates_Data!AH229-Rates_Data!AJ229)</f>
        <v>1.00498230088496</v>
      </c>
      <c r="V229" s="23" t="n">
        <f aca="false">ABS(Rates_Data!AI229-Rates_Data!AJ229)</f>
        <v>0.404964601769912</v>
      </c>
      <c r="W229" s="26" t="n">
        <f aca="false">IF(ROW()&lt;4+MinObs-1,"",IFERROR((B229-AVERAGE(B$4:B229))/STDEV(B$4:B229),""))</f>
        <v>-1.0608766657915</v>
      </c>
      <c r="X229" s="26" t="n">
        <f aca="false">IF(ROW()&lt;4+MinObs-1,"",IFERROR((C229-AVERAGE(C$4:C229))/STDEV(C$4:C229),""))</f>
        <v>2.32230569021658</v>
      </c>
      <c r="Y229" s="26" t="n">
        <f aca="false">IF(ROW()&lt;4+MinObs-1,"",IFERROR((D229-AVERAGE(D$4:D229))/STDEV(D$4:D229),""))</f>
        <v>-0.976858897602867</v>
      </c>
      <c r="Z229" s="26" t="n">
        <f aca="false">IF(ROW()&lt;4+MinObs-1,"",IFERROR((E229-AVERAGE(E$4:E229))/STDEV(E$4:E229),""))</f>
        <v>-0.610443686384073</v>
      </c>
      <c r="AA229" s="26" t="n">
        <f aca="false">IF(ROW()&lt;4+MinObs-1,"",IFERROR((F229-AVERAGE(F$4:F229))/STDEV(F$4:F229),""))</f>
        <v>-0.848484915187944</v>
      </c>
      <c r="AB229" s="26" t="n">
        <f aca="false">IF(ROW()&lt;4+MinObs-1,"",IFERROR((G229-AVERAGE(G$4:G229))/STDEV(G$4:G229),""))</f>
        <v>0.450516987991717</v>
      </c>
      <c r="AC229" s="26" t="n">
        <f aca="false">IF(ROW()&lt;4+MinObs-1,"",IFERROR((H229-AVERAGE(H$4:H229))/STDEV(H$4:H229),""))</f>
        <v>2.964405641676</v>
      </c>
      <c r="AD229" s="26" t="n">
        <f aca="false">IF(ROW()&lt;4+MinObs-1,"",IFERROR((I229-AVERAGE(I$4:I229))/STDEV(I$4:I229),""))</f>
        <v>-0.791627603867041</v>
      </c>
      <c r="AE229" s="26" t="n">
        <f aca="false">IF(ROW()&lt;4+MinObs-1,"",IFERROR((J229-AVERAGE(J$4:J229))/STDEV(J$4:J229),""))</f>
        <v>-0.164262966960228</v>
      </c>
      <c r="AF229" s="26" t="n">
        <f aca="false">IF(ROW()&lt;4+MinObs-1,"",IFERROR((K229-AVERAGE(K$4:K229))/STDEV(K$4:K229),""))</f>
        <v>-0.892101306813652</v>
      </c>
      <c r="AG229" s="26" t="n">
        <f aca="false">IF(ROW()&lt;4+MinObs-1,"",IFERROR((L229-AVERAGE(L$4:L229))/STDEV(L$4:L229),""))</f>
        <v>-0.00633257352994791</v>
      </c>
      <c r="AH229" s="26" t="n">
        <f aca="false">IF(ROW()&lt;4+MinObs-1,"",IFERROR((M229-AVERAGE(M$4:M229))/STDEV(M$4:M229),""))</f>
        <v>2.33253623979584</v>
      </c>
      <c r="AI229" s="26" t="n">
        <f aca="false">IF(ROW()&lt;4+MinObs-1,"",IFERROR((N229-AVERAGE(N$4:N229))/STDEV(N$4:N229),""))</f>
        <v>3.21712502271553</v>
      </c>
      <c r="AJ229" s="26" t="n">
        <f aca="false">IF(ROW()&lt;4+MinObs-1,"",IFERROR((O229-AVERAGE(O$4:O229))/STDEV(O$4:O229),""))</f>
        <v>1.96016934642272</v>
      </c>
      <c r="AK229" s="26" t="n">
        <f aca="false">IF(ROW()&lt;4+MinObs-1,"",IFERROR((P229-AVERAGE(P$4:P229))/STDEV(P$4:P229),""))</f>
        <v>0.516489660297307</v>
      </c>
      <c r="AL229" s="26" t="n">
        <f aca="false">IF(ROW()&lt;4+MinObs-1,"",IFERROR((Q229-AVERAGE(Q$4:Q229))/STDEV(Q$4:Q229),""))</f>
        <v>-0.318181441735214</v>
      </c>
      <c r="AM229" s="26" t="n">
        <f aca="false">IF(ROW()&lt;4+MinObs-1,"",IFERROR((R229-AVERAGE(R$4:R229))/STDEV(R$4:R229),""))</f>
        <v>-0.549907884134431</v>
      </c>
      <c r="AN229" s="26" t="n">
        <f aca="false">IF(ROW()&lt;4+MinObs-1,"",IFERROR((S229-AVERAGE(S$4:S229))/STDEV(S$4:S229),""))</f>
        <v>-0.149874137328924</v>
      </c>
      <c r="AO229" s="26" t="n">
        <f aca="false">IF(ROW()&lt;4+MinObs-1,"",IFERROR((T229-AVERAGE(T$4:T229))/STDEV(T$4:T229),""))</f>
        <v>-0.0133507654657642</v>
      </c>
      <c r="AP229" s="26" t="n">
        <f aca="false">IF(ROW()&lt;4+MinObs-1,"",IFERROR((U229-AVERAGE(U$4:U229))/STDEV(U$4:U229),""))</f>
        <v>0.44342243790622</v>
      </c>
      <c r="AQ229" s="26" t="n">
        <f aca="false">IF(ROW()&lt;4+MinObs-1,"",IFERROR((V229-AVERAGE(V$4:V229))/STDEV(V$4:V229),""))</f>
        <v>-0.498872021309783</v>
      </c>
      <c r="AR229" s="26" t="n">
        <f aca="false">IF(W229="",0,IF(W229&gt;=z4,w4,IF(W229&gt;=z3,w3,IF(W229&gt;=zEntry,w2,IF(AND(W229&gt;=ExitZ,AR228&gt;0),w2,0)))))</f>
        <v>0</v>
      </c>
      <c r="AS229" s="26" t="n">
        <f aca="false">IF(X229="",0,IF(X229&gt;=z4,w4,IF(X229&gt;=z3,w3,IF(X229&gt;=zEntry,w2,IF(AND(X229&gt;=ExitZ,AS228&gt;0),w2,0)))))</f>
        <v>1</v>
      </c>
      <c r="AT229" s="26" t="n">
        <f aca="false">IF(Y229="",0,IF(Y229&gt;=z4,w4,IF(Y229&gt;=z3,w3,IF(Y229&gt;=zEntry,w2,IF(AND(Y229&gt;=ExitZ,AT228&gt;0),w2,0)))))</f>
        <v>0</v>
      </c>
      <c r="AU229" s="26" t="n">
        <f aca="false">IF(Z229="",0,IF(Z229&gt;=z4,w4,IF(Z229&gt;=z3,w3,IF(Z229&gt;=zEntry,w2,IF(AND(Z229&gt;=ExitZ,AU228&gt;0),w2,0)))))</f>
        <v>0</v>
      </c>
      <c r="AV229" s="26" t="n">
        <f aca="false">IF(AA229="",0,IF(AA229&gt;=z4,w4,IF(AA229&gt;=z3,w3,IF(AA229&gt;=zEntry,w2,IF(AND(AA229&gt;=ExitZ,AV228&gt;0),w2,0)))))</f>
        <v>0</v>
      </c>
      <c r="AW229" s="26" t="n">
        <f aca="false">IF(AB229="",0,IF(AB229&gt;=z4,w4,IF(AB229&gt;=z3,w3,IF(AB229&gt;=zEntry,w2,IF(AND(AB229&gt;=ExitZ,AW228&gt;0),w2,0)))))</f>
        <v>0</v>
      </c>
      <c r="AX229" s="26" t="n">
        <f aca="false">IF(AC229="",0,IF(AC229&gt;=z4,w4,IF(AC229&gt;=z3,w3,IF(AC229&gt;=zEntry,w2,IF(AND(AC229&gt;=ExitZ,AX228&gt;0),w2,0)))))</f>
        <v>1</v>
      </c>
      <c r="AY229" s="26" t="n">
        <f aca="false">IF(AD229="",0,IF(AD229&gt;=z4,w4,IF(AD229&gt;=z3,w3,IF(AD229&gt;=zEntry,w2,IF(AND(AD229&gt;=ExitZ,AY228&gt;0),w2,0)))))</f>
        <v>0</v>
      </c>
      <c r="AZ229" s="26" t="n">
        <f aca="false">IF(AE229="",0,IF(AE229&gt;=z4,w4,IF(AE229&gt;=z3,w3,IF(AE229&gt;=zEntry,w2,IF(AND(AE229&gt;=ExitZ,AZ228&gt;0),w2,0)))))</f>
        <v>0</v>
      </c>
      <c r="BA229" s="26" t="n">
        <f aca="false">IF(AF229="",0,IF(AF229&gt;=z4,w4,IF(AF229&gt;=z3,w3,IF(AF229&gt;=zEntry,w2,IF(AND(AF229&gt;=ExitZ,BA228&gt;0),w2,0)))))</f>
        <v>0</v>
      </c>
      <c r="BB229" s="26" t="n">
        <f aca="false">IF(AG229="",0,IF(AG229&gt;=z4,w4,IF(AG229&gt;=z3,w3,IF(AG229&gt;=zEntry,w2,IF(AND(AG229&gt;=ExitZ,BB228&gt;0),w2,0)))))</f>
        <v>0</v>
      </c>
      <c r="BC229" s="26" t="n">
        <f aca="false">IF(AH229="",0,IF(AH229&gt;=z4,w4,IF(AH229&gt;=z3,w3,IF(AH229&gt;=zEntry,w2,IF(AND(AH229&gt;=ExitZ,BC228&gt;0),w2,0)))))</f>
        <v>1</v>
      </c>
      <c r="BD229" s="26" t="n">
        <f aca="false">IF(AI229="",0,IF(AI229&gt;=z4,w4,IF(AI229&gt;=z3,w3,IF(AI229&gt;=zEntry,w2,IF(AND(AI229&gt;=ExitZ,BD228&gt;0),w2,0)))))</f>
        <v>1.5</v>
      </c>
      <c r="BE229" s="26" t="n">
        <f aca="false">IF(AJ229="",0,IF(AJ229&gt;=z4,w4,IF(AJ229&gt;=z3,w3,IF(AJ229&gt;=zEntry,w2,IF(AND(AJ229&gt;=ExitZ,BE228&gt;0),w2,0)))))</f>
        <v>0</v>
      </c>
      <c r="BF229" s="26" t="n">
        <f aca="false">IF(AK229="",0,IF(AK229&gt;=z4,w4,IF(AK229&gt;=z3,w3,IF(AK229&gt;=zEntry,w2,IF(AND(AK229&gt;=ExitZ,BF228&gt;0),w2,0)))))</f>
        <v>0</v>
      </c>
      <c r="BG229" s="26" t="n">
        <f aca="false">IF(AL229="",0,IF(AL229&gt;=z4,w4,IF(AL229&gt;=z3,w3,IF(AL229&gt;=zEntry,w2,IF(AND(AL229&gt;=ExitZ,BG228&gt;0),w2,0)))))</f>
        <v>0</v>
      </c>
      <c r="BH229" s="26" t="n">
        <f aca="false">IF(AM229="",0,IF(AM229&gt;=z4,w4,IF(AM229&gt;=z3,w3,IF(AM229&gt;=zEntry,w2,IF(AND(AM229&gt;=ExitZ,BH228&gt;0),w2,0)))))</f>
        <v>0</v>
      </c>
      <c r="BI229" s="26" t="n">
        <f aca="false">IF(AN229="",0,IF(AN229&gt;=z4,w4,IF(AN229&gt;=z3,w3,IF(AN229&gt;=zEntry,w2,IF(AND(AN229&gt;=ExitZ,BI228&gt;0),w2,0)))))</f>
        <v>0</v>
      </c>
      <c r="BJ229" s="26" t="n">
        <f aca="false">IF(AO229="",0,IF(AO229&gt;=z4,w4,IF(AO229&gt;=z3,w3,IF(AO229&gt;=zEntry,w2,IF(AND(AO229&gt;=ExitZ,BJ228&gt;0),w2,0)))))</f>
        <v>0</v>
      </c>
      <c r="BK229" s="26" t="n">
        <f aca="false">IF(AP229="",0,IF(AP229&gt;=z4,w4,IF(AP229&gt;=z3,w3,IF(AP229&gt;=zEntry,w2,IF(AND(AP229&gt;=ExitZ,BK228&gt;0),w2,0)))))</f>
        <v>0</v>
      </c>
      <c r="BL229" s="26" t="n">
        <f aca="false">IF(AQ229="",0,IF(AQ229&gt;=z4,w4,IF(AQ229&gt;=z3,w3,IF(AQ229&gt;=zEntry,w2,IF(AND(AQ229&gt;=ExitZ,BL228&gt;0),w2,0)))))</f>
        <v>0</v>
      </c>
      <c r="BM229" s="23" t="n">
        <f aca="false">IF(Rates_Data!AD228&gt;=Rates_Data!AE228,Rates_Data!AK229-Rates_Data!AL229,Rates_Data!AL229-Rates_Data!AK229)</f>
        <v>0.004522</v>
      </c>
      <c r="BN229" s="23" t="n">
        <f aca="false">IF(Rates_Data!AD228&gt;=Rates_Data!AF228,Rates_Data!AK229-Rates_Data!AM229,Rates_Data!AM229-Rates_Data!AK229)</f>
        <v>0.00518700000000001</v>
      </c>
      <c r="BO229" s="23" t="n">
        <f aca="false">IF(Rates_Data!AD228&gt;=Rates_Data!AG228,Rates_Data!AK229-Rates_Data!AN229,Rates_Data!AN229-Rates_Data!AK229)</f>
        <v>0.005567</v>
      </c>
      <c r="BP229" s="23" t="n">
        <f aca="false">IF(Rates_Data!AD228&gt;=Rates_Data!AH228,Rates_Data!AK229-Rates_Data!AO229,Rates_Data!AO229-Rates_Data!AK229)</f>
        <v>0.007239</v>
      </c>
      <c r="BQ229" s="23" t="n">
        <f aca="false">IF(Rates_Data!AD228&gt;=Rates_Data!AI228,Rates_Data!AK229-Rates_Data!AP229,Rates_Data!AP229-Rates_Data!AK229)</f>
        <v>-0.002185</v>
      </c>
      <c r="BR229" s="23" t="n">
        <f aca="false">IF(Rates_Data!AD228&gt;=Rates_Data!AJ228,Rates_Data!AK229-Rates_Data!AQ229,Rates_Data!AQ229-Rates_Data!AK229)</f>
        <v>0.003857</v>
      </c>
      <c r="BS229" s="23" t="n">
        <f aca="false">IF(Rates_Data!AE228&gt;=Rates_Data!AF228,Rates_Data!AL229-Rates_Data!AM229,Rates_Data!AM229-Rates_Data!AL229)</f>
        <v>0.000665000000000003</v>
      </c>
      <c r="BT229" s="23" t="n">
        <f aca="false">IF(Rates_Data!AE228&gt;=Rates_Data!AG228,Rates_Data!AL229-Rates_Data!AN229,Rates_Data!AN229-Rates_Data!AL229)</f>
        <v>-0.00104499999999999</v>
      </c>
      <c r="BU229" s="23" t="n">
        <f aca="false">IF(Rates_Data!AE228&gt;=Rates_Data!AH228,Rates_Data!AL229-Rates_Data!AO229,Rates_Data!AO229-Rates_Data!AL229)</f>
        <v>-0.002717</v>
      </c>
      <c r="BV229" s="23" t="n">
        <f aca="false">IF(Rates_Data!AE228&gt;=Rates_Data!AI228,Rates_Data!AL229-Rates_Data!AP229,Rates_Data!AP229-Rates_Data!AL229)</f>
        <v>0.006707</v>
      </c>
      <c r="BW229" s="23" t="n">
        <f aca="false">IF(Rates_Data!AE228&gt;=Rates_Data!AJ228,Rates_Data!AL229-Rates_Data!AQ229,Rates_Data!AQ229-Rates_Data!AL229)</f>
        <v>-0.000665000000000003</v>
      </c>
      <c r="BX229" s="23" t="n">
        <f aca="false">IF(Rates_Data!AF228&gt;=Rates_Data!AG228,Rates_Data!AM229-Rates_Data!AN229,Rates_Data!AN229-Rates_Data!AM229)</f>
        <v>-0.000379999999999992</v>
      </c>
      <c r="BY229" s="23" t="n">
        <f aca="false">IF(Rates_Data!AF228&gt;=Rates_Data!AH228,Rates_Data!AM229-Rates_Data!AO229,Rates_Data!AO229-Rates_Data!AM229)</f>
        <v>-0.00205199999999999</v>
      </c>
      <c r="BZ229" s="23" t="n">
        <f aca="false">IF(Rates_Data!AF228&gt;=Rates_Data!AI228,Rates_Data!AM229-Rates_Data!AP229,Rates_Data!AP229-Rates_Data!AM229)</f>
        <v>0.007372</v>
      </c>
      <c r="CA229" s="23" t="n">
        <f aca="false">IF(Rates_Data!AF228&gt;=Rates_Data!AJ228,Rates_Data!AM229-Rates_Data!AQ229,Rates_Data!AQ229-Rates_Data!AM229)</f>
        <v>0.00133000000000001</v>
      </c>
      <c r="CB229" s="23" t="n">
        <f aca="false">IF(Rates_Data!AG228&gt;=Rates_Data!AH228,Rates_Data!AN229-Rates_Data!AO229,Rates_Data!AO229-Rates_Data!AN229)</f>
        <v>-0.001672</v>
      </c>
      <c r="CC229" s="23" t="n">
        <f aca="false">IF(Rates_Data!AG228&gt;=Rates_Data!AI228,Rates_Data!AN229-Rates_Data!AP229,Rates_Data!AP229-Rates_Data!AN229)</f>
        <v>0.007752</v>
      </c>
      <c r="CD229" s="23" t="n">
        <f aca="false">IF(Rates_Data!AG228&gt;=Rates_Data!AJ228,Rates_Data!AN229-Rates_Data!AQ229,Rates_Data!AQ229-Rates_Data!AN229)</f>
        <v>-0.00171</v>
      </c>
      <c r="CE229" s="23" t="n">
        <f aca="false">IF(Rates_Data!AH228&gt;=Rates_Data!AI228,Rates_Data!AO229-Rates_Data!AP229,Rates_Data!AP229-Rates_Data!AO229)</f>
        <v>-0.009424</v>
      </c>
      <c r="CF229" s="23" t="n">
        <f aca="false">IF(Rates_Data!AH228&gt;=Rates_Data!AJ228,Rates_Data!AO229-Rates_Data!AQ229,Rates_Data!AQ229-Rates_Data!AO229)</f>
        <v>-0.003382</v>
      </c>
      <c r="CG229" s="23" t="n">
        <f aca="false">IF(Rates_Data!AI228&gt;=Rates_Data!AJ228,Rates_Data!AP229-Rates_Data!AQ229,Rates_Data!AQ229-Rates_Data!AP229)</f>
        <v>0.006042</v>
      </c>
      <c r="CH229" s="27" t="n">
        <f aca="false">IF(ROW()&lt;4+VolLB,"",STDEV(INDEX($BM:$BM,ROW()-VolLB+1):INDEX($BM:$BM,ROW()))*SQRT(12))</f>
        <v>0.0248327136173234</v>
      </c>
      <c r="CI229" s="27" t="n">
        <f aca="false">IF(ROW()&lt;4+VolLB,"",STDEV(INDEX($BN:$BN,ROW()-VolLB+1):INDEX($BN:$BN,ROW()))*SQRT(12))</f>
        <v>0.0214084847058357</v>
      </c>
      <c r="CJ229" s="27" t="n">
        <f aca="false">IF(ROW()&lt;4+VolLB,"",STDEV(INDEX($BO:$BO,ROW()-VolLB+1):INDEX($BO:$BO,ROW()))*SQRT(12))</f>
        <v>0.0171591663822382</v>
      </c>
      <c r="CK229" s="27" t="n">
        <f aca="false">IF(ROW()&lt;4+VolLB,"",STDEV(INDEX($BP:$BP,ROW()-VolLB+1):INDEX($BP:$BP,ROW()))*SQRT(12))</f>
        <v>0.0182445986266516</v>
      </c>
      <c r="CL229" s="27" t="n">
        <f aca="false">IF(ROW()&lt;4+VolLB,"",STDEV(INDEX($BQ:$BQ,ROW()-VolLB+1):INDEX($BQ:$BQ,ROW()))*SQRT(12))</f>
        <v>0.0225804005371705</v>
      </c>
      <c r="CM229" s="27" t="n">
        <f aca="false">IF(ROW()&lt;4+VolLB,"",STDEV(INDEX($BR:$BR,ROW()-VolLB+1):INDEX($BR:$BR,ROW()))*SQRT(12))</f>
        <v>0.0176285436267435</v>
      </c>
      <c r="CN229" s="27" t="n">
        <f aca="false">IF(ROW()&lt;4+VolLB,"",STDEV(INDEX($BS:$BS,ROW()-VolLB+1):INDEX($BS:$BS,ROW()))*SQRT(12))</f>
        <v>0.0231239939528909</v>
      </c>
      <c r="CO229" s="27" t="n">
        <f aca="false">IF(ROW()&lt;4+VolLB,"",STDEV(INDEX($BT:$BT,ROW()-VolLB+1):INDEX($BT:$BT,ROW()))*SQRT(12))</f>
        <v>0.0231531860368534</v>
      </c>
      <c r="CP229" s="27" t="n">
        <f aca="false">IF(ROW()&lt;4+VolLB,"",STDEV(INDEX($BU:$BU,ROW()-VolLB+1):INDEX($BU:$BU,ROW()))*SQRT(12))</f>
        <v>0.0232999739096523</v>
      </c>
      <c r="CQ229" s="27" t="n">
        <f aca="false">IF(ROW()&lt;4+VolLB,"",STDEV(INDEX($BV:$BV,ROW()-VolLB+1):INDEX($BV:$BV,ROW()))*SQRT(12))</f>
        <v>0.0231935671615254</v>
      </c>
      <c r="CR229" s="27" t="n">
        <f aca="false">IF(ROW()&lt;4+VolLB,"",STDEV(INDEX($BW:$BW,ROW()-VolLB+1):INDEX($BW:$BW,ROW()))*SQRT(12))</f>
        <v>0.0223443643637282</v>
      </c>
      <c r="CS229" s="27" t="n">
        <f aca="false">IF(ROW()&lt;4+VolLB,"",STDEV(INDEX($BX:$BX,ROW()-VolLB+1):INDEX($BX:$BX,ROW()))*SQRT(12))</f>
        <v>0.0188671685601256</v>
      </c>
      <c r="CT229" s="27" t="n">
        <f aca="false">IF(ROW()&lt;4+VolLB,"",STDEV(INDEX($BY:$BY,ROW()-VolLB+1):INDEX($BY:$BY,ROW()))*SQRT(12))</f>
        <v>0.0213372940657343</v>
      </c>
      <c r="CU229" s="27" t="n">
        <f aca="false">IF(ROW()&lt;4+VolLB,"",STDEV(INDEX($BZ:$BZ,ROW()-VolLB+1):INDEX($BZ:$BZ,ROW()))*SQRT(12))</f>
        <v>0.0220598455192536</v>
      </c>
      <c r="CV229" s="27" t="n">
        <f aca="false">IF(ROW()&lt;4+VolLB,"",STDEV(INDEX($CA:$CA,ROW()-VolLB+1):INDEX($CA:$CA,ROW()))*SQRT(12))</f>
        <v>0.0201768337435358</v>
      </c>
      <c r="CW229" s="27" t="n">
        <f aca="false">IF(ROW()&lt;4+VolLB,"",STDEV(INDEX($CB:$CB,ROW()-VolLB+1):INDEX($CB:$CB,ROW()))*SQRT(12))</f>
        <v>0.0185005936759312</v>
      </c>
      <c r="CX229" s="27" t="n">
        <f aca="false">IF(ROW()&lt;4+VolLB,"",STDEV(INDEX($CC:$CC,ROW()-VolLB+1):INDEX($CC:$CC,ROW()))*SQRT(12))</f>
        <v>0.0209073999713476</v>
      </c>
      <c r="CY229" s="27" t="n">
        <f aca="false">IF(ROW()&lt;4+VolLB,"",STDEV(INDEX($CD:$CD,ROW()-VolLB+1):INDEX($CD:$CD,ROW()))*SQRT(12))</f>
        <v>0.0208716571281772</v>
      </c>
      <c r="CZ229" s="27" t="n">
        <f aca="false">IF(ROW()&lt;4+VolLB,"",STDEV(INDEX($CE:$CE,ROW()-VolLB+1):INDEX($CE:$CE,ROW()))*SQRT(12))</f>
        <v>0.0218096805967748</v>
      </c>
      <c r="DA229" s="27" t="n">
        <f aca="false">IF(ROW()&lt;4+VolLB,"",STDEV(INDEX($CF:$CF,ROW()-VolLB+1):INDEX($CF:$CF,ROW()))*SQRT(12))</f>
        <v>0.0223270874768744</v>
      </c>
      <c r="DB229" s="27" t="n">
        <f aca="false">IF(ROW()&lt;4+VolLB,"",STDEV(INDEX($CG:$CG,ROW()-VolLB+1):INDEX($CG:$CG,ROW()))*SQRT(12))</f>
        <v>0.024123101451079</v>
      </c>
      <c r="DC229" s="26" t="n">
        <f aca="false">IF(OR(AR229=0,CH229="",CH229=0),0,AR229*MIN(MaxScal,TgtVol/CH229))</f>
        <v>0</v>
      </c>
      <c r="DD229" s="26" t="n">
        <f aca="false">IF(OR(AS229=0,CI229="",CI229=0),0,AS229*MIN(MaxScal,TgtVol/CI229))</f>
        <v>0.934209042574053</v>
      </c>
      <c r="DE229" s="26" t="n">
        <f aca="false">IF(OR(AT229=0,CJ229="",CJ229=0),0,AT229*MIN(MaxScal,TgtVol/CJ229))</f>
        <v>0</v>
      </c>
      <c r="DF229" s="26" t="n">
        <f aca="false">IF(OR(AU229=0,CK229="",CK229=0),0,AU229*MIN(MaxScal,TgtVol/CK229))</f>
        <v>0</v>
      </c>
      <c r="DG229" s="26" t="n">
        <f aca="false">IF(OR(AV229=0,CL229="",CL229=0),0,AV229*MIN(MaxScal,TgtVol/CL229))</f>
        <v>0</v>
      </c>
      <c r="DH229" s="26" t="n">
        <f aca="false">IF(OR(AW229=0,CM229="",CM229=0),0,AW229*MIN(MaxScal,TgtVol/CM229))</f>
        <v>0</v>
      </c>
      <c r="DI229" s="26" t="n">
        <f aca="false">IF(OR(AX229=0,CN229="",CN229=0),0,AX229*MIN(MaxScal,TgtVol/CN229))</f>
        <v>0.864902492222789</v>
      </c>
      <c r="DJ229" s="26" t="n">
        <f aca="false">IF(OR(AY229=0,CO229="",CO229=0),0,AY229*MIN(MaxScal,TgtVol/CO229))</f>
        <v>0</v>
      </c>
      <c r="DK229" s="26" t="n">
        <f aca="false">IF(OR(AZ229=0,CP229="",CP229=0),0,AZ229*MIN(MaxScal,TgtVol/CP229))</f>
        <v>0</v>
      </c>
      <c r="DL229" s="26" t="n">
        <f aca="false">IF(OR(BA229=0,CQ229="",CQ229=0),0,BA229*MIN(MaxScal,TgtVol/CQ229))</f>
        <v>0</v>
      </c>
      <c r="DM229" s="26" t="n">
        <f aca="false">IF(OR(BB229=0,CR229="",CR229=0),0,BB229*MIN(MaxScal,TgtVol/CR229))</f>
        <v>0</v>
      </c>
      <c r="DN229" s="26" t="n">
        <f aca="false">IF(OR(BC229=0,CS229="",CS229=0),0,BC229*MIN(MaxScal,TgtVol/CS229))</f>
        <v>1.06004247199384</v>
      </c>
      <c r="DO229" s="26" t="n">
        <f aca="false">IF(OR(BD229=0,CT229="",CT229=0),0,BD229*MIN(MaxScal,TgtVol/CT229))</f>
        <v>1.40598896502895</v>
      </c>
      <c r="DP229" s="26" t="n">
        <f aca="false">IF(OR(BE229=0,CU229="",CU229=0),0,BE229*MIN(MaxScal,TgtVol/CU229))</f>
        <v>0</v>
      </c>
      <c r="DQ229" s="26" t="n">
        <f aca="false">IF(OR(BF229=0,CV229="",CV229=0),0,BF229*MIN(MaxScal,TgtVol/CV229))</f>
        <v>0</v>
      </c>
      <c r="DR229" s="26" t="n">
        <f aca="false">IF(OR(BG229=0,CW229="",CW229=0),0,BG229*MIN(MaxScal,TgtVol/CW229))</f>
        <v>0</v>
      </c>
      <c r="DS229" s="26" t="n">
        <f aca="false">IF(OR(BH229=0,CX229="",CX229=0),0,BH229*MIN(MaxScal,TgtVol/CX229))</f>
        <v>0</v>
      </c>
      <c r="DT229" s="26" t="n">
        <f aca="false">IF(OR(BI229=0,CY229="",CY229=0),0,BI229*MIN(MaxScal,TgtVol/CY229))</f>
        <v>0</v>
      </c>
      <c r="DU229" s="26" t="n">
        <f aca="false">IF(OR(BJ229=0,CZ229="",CZ229=0),0,BJ229*MIN(MaxScal,TgtVol/CZ229))</f>
        <v>0</v>
      </c>
      <c r="DV229" s="26" t="n">
        <f aca="false">IF(OR(BK229=0,DA229="",DA229=0),0,BK229*MIN(MaxScal,TgtVol/DA229))</f>
        <v>0</v>
      </c>
      <c r="DW229" s="26" t="n">
        <f aca="false">IF(OR(BL229=0,DB229="",DB229=0),0,BL229*MIN(MaxScal,TgtVol/DB229))</f>
        <v>0</v>
      </c>
      <c r="DX229" s="28" t="n">
        <f aca="false">IFERROR(DC228*BM229,"")</f>
        <v>0</v>
      </c>
      <c r="DY229" s="28" t="n">
        <f aca="false">IFERROR(DD228*BN229,"")</f>
        <v>0.00714463994093775</v>
      </c>
      <c r="DZ229" s="28" t="n">
        <f aca="false">IFERROR(DE228*BO229,"")</f>
        <v>0</v>
      </c>
      <c r="EA229" s="28" t="n">
        <f aca="false">IFERROR(DF228*BP229,"")</f>
        <v>0</v>
      </c>
      <c r="EB229" s="28" t="n">
        <f aca="false">IFERROR(DG228*BQ229,"")</f>
        <v>-0</v>
      </c>
      <c r="EC229" s="28" t="n">
        <f aca="false">IFERROR(DH228*BR229,"")</f>
        <v>0</v>
      </c>
      <c r="ED229" s="28" t="n">
        <f aca="false">IFERROR(DI228*BS229,"")</f>
        <v>0.00084943459483189</v>
      </c>
      <c r="EE229" s="28" t="n">
        <f aca="false">IFERROR(DJ228*BT229,"")</f>
        <v>-0</v>
      </c>
      <c r="EF229" s="28" t="n">
        <f aca="false">IFERROR(DK228*BU229,"")</f>
        <v>-0</v>
      </c>
      <c r="EG229" s="28" t="n">
        <f aca="false">IFERROR(DL228*BV229,"")</f>
        <v>0</v>
      </c>
      <c r="EH229" s="28" t="n">
        <f aca="false">IFERROR(DM228*BW229,"")</f>
        <v>-0</v>
      </c>
      <c r="EI229" s="28" t="n">
        <f aca="false">IFERROR(DN228*BX229,"")</f>
        <v>-0.000402808955644194</v>
      </c>
      <c r="EJ229" s="28" t="n">
        <f aca="false">IFERROR(DO228*BY229,"")</f>
        <v>-0.00278988527033646</v>
      </c>
      <c r="EK229" s="28" t="n">
        <f aca="false">IFERROR(DP228*BZ229,"")</f>
        <v>0.0101023728138324</v>
      </c>
      <c r="EL229" s="28" t="n">
        <f aca="false">IFERROR(DQ228*CA229,"")</f>
        <v>0</v>
      </c>
      <c r="EM229" s="28" t="n">
        <f aca="false">IFERROR(DR228*CB229,"")</f>
        <v>-0</v>
      </c>
      <c r="EN229" s="28" t="n">
        <f aca="false">IFERROR(DS228*CC229,"")</f>
        <v>0</v>
      </c>
      <c r="EO229" s="28" t="n">
        <f aca="false">IFERROR(DT228*CD229,"")</f>
        <v>-0</v>
      </c>
      <c r="EP229" s="28" t="n">
        <f aca="false">IFERROR(DU228*CE229,"")</f>
        <v>-0</v>
      </c>
      <c r="EQ229" s="28" t="n">
        <f aca="false">IFERROR(DV228*CF229,"")</f>
        <v>-0</v>
      </c>
      <c r="ER229" s="28" t="n">
        <f aca="false">IFERROR(DW228*CG229,"")</f>
        <v>0</v>
      </c>
      <c r="ES229" s="28" t="n">
        <f aca="false">IF(ROW()=4,"",SUM(DX229:ER229))</f>
        <v>0.0149037531236213</v>
      </c>
      <c r="ET229" s="29" t="n">
        <f aca="false">COUNTIF(AR229:BL229,"&gt;0")</f>
        <v>4</v>
      </c>
    </row>
    <row r="230" customFormat="false" ht="15" hidden="false" customHeight="false" outlineLevel="0" collapsed="false">
      <c r="A230" s="19" t="n">
        <v>44895</v>
      </c>
      <c r="B230" s="23" t="n">
        <f aca="false">ABS(Rates_Data!AD230-Rates_Data!AE230)</f>
        <v>0.0311189427312776</v>
      </c>
      <c r="C230" s="23" t="n">
        <f aca="false">ABS(Rates_Data!AD230-Rates_Data!AF230)</f>
        <v>1.09489427312775</v>
      </c>
      <c r="D230" s="23" t="n">
        <f aca="false">ABS(Rates_Data!AD230-Rates_Data!AG230)</f>
        <v>0.124259911894273</v>
      </c>
      <c r="E230" s="23" t="n">
        <f aca="false">ABS(Rates_Data!AD230-Rates_Data!AH230)</f>
        <v>0.401660792951542</v>
      </c>
      <c r="F230" s="23" t="n">
        <f aca="false">ABS(Rates_Data!AD230-Rates_Data!AI230)</f>
        <v>0.00539647577092522</v>
      </c>
      <c r="G230" s="23" t="n">
        <f aca="false">ABS(Rates_Data!AD230-Rates_Data!AJ230)</f>
        <v>0.756198237885463</v>
      </c>
      <c r="H230" s="23" t="n">
        <f aca="false">ABS(Rates_Data!AE230-Rates_Data!AF230)</f>
        <v>1.12601321585903</v>
      </c>
      <c r="I230" s="23" t="n">
        <f aca="false">ABS(Rates_Data!AE230-Rates_Data!AG230)</f>
        <v>0.155378854625551</v>
      </c>
      <c r="J230" s="23" t="n">
        <f aca="false">ABS(Rates_Data!AE230-Rates_Data!AH230)</f>
        <v>0.370541850220265</v>
      </c>
      <c r="K230" s="23" t="n">
        <f aca="false">ABS(Rates_Data!AE230-Rates_Data!AI230)</f>
        <v>0.0257224669603524</v>
      </c>
      <c r="L230" s="23" t="n">
        <f aca="false">ABS(Rates_Data!AE230-Rates_Data!AJ230)</f>
        <v>0.78731718061674</v>
      </c>
      <c r="M230" s="23" t="n">
        <f aca="false">ABS(Rates_Data!AF230-Rates_Data!AG230)</f>
        <v>0.970634361233481</v>
      </c>
      <c r="N230" s="23" t="n">
        <f aca="false">ABS(Rates_Data!AF230-Rates_Data!AH230)</f>
        <v>1.4965550660793</v>
      </c>
      <c r="O230" s="23" t="n">
        <f aca="false">ABS(Rates_Data!AF230-Rates_Data!AI230)</f>
        <v>1.10029074889868</v>
      </c>
      <c r="P230" s="23" t="n">
        <f aca="false">ABS(Rates_Data!AF230-Rates_Data!AJ230)</f>
        <v>0.338696035242291</v>
      </c>
      <c r="Q230" s="23" t="n">
        <f aca="false">ABS(Rates_Data!AG230-Rates_Data!AH230)</f>
        <v>0.525920704845815</v>
      </c>
      <c r="R230" s="23" t="n">
        <f aca="false">ABS(Rates_Data!AG230-Rates_Data!AI230)</f>
        <v>0.129656387665198</v>
      </c>
      <c r="S230" s="23" t="n">
        <f aca="false">ABS(Rates_Data!AG230-Rates_Data!AJ230)</f>
        <v>0.63193832599119</v>
      </c>
      <c r="T230" s="23" t="n">
        <f aca="false">ABS(Rates_Data!AH230-Rates_Data!AI230)</f>
        <v>0.396264317180617</v>
      </c>
      <c r="U230" s="23" t="n">
        <f aca="false">ABS(Rates_Data!AH230-Rates_Data!AJ230)</f>
        <v>1.15785903083701</v>
      </c>
      <c r="V230" s="23" t="n">
        <f aca="false">ABS(Rates_Data!AI230-Rates_Data!AJ230)</f>
        <v>0.761594713656388</v>
      </c>
      <c r="W230" s="26" t="n">
        <f aca="false">IF(ROW()&lt;4+MinObs-1,"",IFERROR((B230-AVERAGE(B$4:B230))/STDEV(B$4:B230),""))</f>
        <v>-1.23116389693283</v>
      </c>
      <c r="X230" s="26" t="n">
        <f aca="false">IF(ROW()&lt;4+MinObs-1,"",IFERROR((C230-AVERAGE(C$4:C230))/STDEV(C$4:C230),""))</f>
        <v>1.5311787777053</v>
      </c>
      <c r="Y230" s="26" t="n">
        <f aca="false">IF(ROW()&lt;4+MinObs-1,"",IFERROR((D230-AVERAGE(D$4:D230))/STDEV(D$4:D230),""))</f>
        <v>-0.813395665105936</v>
      </c>
      <c r="Z230" s="26" t="n">
        <f aca="false">IF(ROW()&lt;4+MinObs-1,"",IFERROR((E230-AVERAGE(E$4:E230))/STDEV(E$4:E230),""))</f>
        <v>-0.57382994111298</v>
      </c>
      <c r="AA230" s="26" t="n">
        <f aca="false">IF(ROW()&lt;4+MinObs-1,"",IFERROR((F230-AVERAGE(F$4:F230))/STDEV(F$4:F230),""))</f>
        <v>-1.32177194093473</v>
      </c>
      <c r="AB230" s="26" t="n">
        <f aca="false">IF(ROW()&lt;4+MinObs-1,"",IFERROR((G230-AVERAGE(G$4:G230))/STDEV(G$4:G230),""))</f>
        <v>0.850764021292214</v>
      </c>
      <c r="AC230" s="26" t="n">
        <f aca="false">IF(ROW()&lt;4+MinObs-1,"",IFERROR((H230-AVERAGE(H$4:H230))/STDEV(H$4:H230),""))</f>
        <v>2.28270319553254</v>
      </c>
      <c r="AD230" s="26" t="n">
        <f aca="false">IF(ROW()&lt;4+MinObs-1,"",IFERROR((I230-AVERAGE(I$4:I230))/STDEV(I$4:I230),""))</f>
        <v>-0.737282488105899</v>
      </c>
      <c r="AE230" s="26" t="n">
        <f aca="false">IF(ROW()&lt;4+MinObs-1,"",IFERROR((J230-AVERAGE(J$4:J230))/STDEV(J$4:J230),""))</f>
        <v>-0.446006311047216</v>
      </c>
      <c r="AF230" s="26" t="n">
        <f aca="false">IF(ROW()&lt;4+MinObs-1,"",IFERROR((K230-AVERAGE(K$4:K230))/STDEV(K$4:K230),""))</f>
        <v>-1.15979756384388</v>
      </c>
      <c r="AG230" s="26" t="n">
        <f aca="false">IF(ROW()&lt;4+MinObs-1,"",IFERROR((L230-AVERAGE(L$4:L230))/STDEV(L$4:L230),""))</f>
        <v>0.552143988527139</v>
      </c>
      <c r="AH230" s="26" t="n">
        <f aca="false">IF(ROW()&lt;4+MinObs-1,"",IFERROR((M230-AVERAGE(M$4:M230))/STDEV(M$4:M230),""))</f>
        <v>1.15718483022587</v>
      </c>
      <c r="AI230" s="26" t="n">
        <f aca="false">IF(ROW()&lt;4+MinObs-1,"",IFERROR((N230-AVERAGE(N$4:N230))/STDEV(N$4:N230),""))</f>
        <v>2.42450874562174</v>
      </c>
      <c r="AJ230" s="26" t="n">
        <f aca="false">IF(ROW()&lt;4+MinObs-1,"",IFERROR((O230-AVERAGE(O$4:O230))/STDEV(O$4:O230),""))</f>
        <v>1.67380087652115</v>
      </c>
      <c r="AK230" s="26" t="n">
        <f aca="false">IF(ROW()&lt;4+MinObs-1,"",IFERROR((P230-AVERAGE(P$4:P230))/STDEV(P$4:P230),""))</f>
        <v>-0.532292877742162</v>
      </c>
      <c r="AL230" s="26" t="n">
        <f aca="false">IF(ROW()&lt;4+MinObs-1,"",IFERROR((Q230-AVERAGE(Q$4:Q230))/STDEV(Q$4:Q230),""))</f>
        <v>0.17836767557043</v>
      </c>
      <c r="AM230" s="26" t="n">
        <f aca="false">IF(ROW()&lt;4+MinObs-1,"",IFERROR((R230-AVERAGE(R$4:R230))/STDEV(R$4:R230),""))</f>
        <v>-0.842855699306999</v>
      </c>
      <c r="AN230" s="26" t="n">
        <f aca="false">IF(ROW()&lt;4+MinObs-1,"",IFERROR((S230-AVERAGE(S$4:S230))/STDEV(S$4:S230),""))</f>
        <v>-0.227420979368878</v>
      </c>
      <c r="AO230" s="26" t="n">
        <f aca="false">IF(ROW()&lt;4+MinObs-1,"",IFERROR((T230-AVERAGE(T$4:T230))/STDEV(T$4:T230),""))</f>
        <v>-0.546392620385137</v>
      </c>
      <c r="AP230" s="26" t="n">
        <f aca="false">IF(ROW()&lt;4+MinObs-1,"",IFERROR((U230-AVERAGE(U$4:U230))/STDEV(U$4:U230),""))</f>
        <v>0.764814916558421</v>
      </c>
      <c r="AQ230" s="26" t="n">
        <f aca="false">IF(ROW()&lt;4+MinObs-1,"",IFERROR((V230-AVERAGE(V$4:V230))/STDEV(V$4:V230),""))</f>
        <v>0.215946083270519</v>
      </c>
      <c r="AR230" s="26" t="n">
        <f aca="false">IF(W230="",0,IF(W230&gt;=z4,w4,IF(W230&gt;=z3,w3,IF(W230&gt;=zEntry,w2,IF(AND(W230&gt;=ExitZ,AR229&gt;0),w2,0)))))</f>
        <v>0</v>
      </c>
      <c r="AS230" s="26" t="n">
        <f aca="false">IF(X230="",0,IF(X230&gt;=z4,w4,IF(X230&gt;=z3,w3,IF(X230&gt;=zEntry,w2,IF(AND(X230&gt;=ExitZ,AS229&gt;0),w2,0)))))</f>
        <v>0</v>
      </c>
      <c r="AT230" s="26" t="n">
        <f aca="false">IF(Y230="",0,IF(Y230&gt;=z4,w4,IF(Y230&gt;=z3,w3,IF(Y230&gt;=zEntry,w2,IF(AND(Y230&gt;=ExitZ,AT229&gt;0),w2,0)))))</f>
        <v>0</v>
      </c>
      <c r="AU230" s="26" t="n">
        <f aca="false">IF(Z230="",0,IF(Z230&gt;=z4,w4,IF(Z230&gt;=z3,w3,IF(Z230&gt;=zEntry,w2,IF(AND(Z230&gt;=ExitZ,AU229&gt;0),w2,0)))))</f>
        <v>0</v>
      </c>
      <c r="AV230" s="26" t="n">
        <f aca="false">IF(AA230="",0,IF(AA230&gt;=z4,w4,IF(AA230&gt;=z3,w3,IF(AA230&gt;=zEntry,w2,IF(AND(AA230&gt;=ExitZ,AV229&gt;0),w2,0)))))</f>
        <v>0</v>
      </c>
      <c r="AW230" s="26" t="n">
        <f aca="false">IF(AB230="",0,IF(AB230&gt;=z4,w4,IF(AB230&gt;=z3,w3,IF(AB230&gt;=zEntry,w2,IF(AND(AB230&gt;=ExitZ,AW229&gt;0),w2,0)))))</f>
        <v>0</v>
      </c>
      <c r="AX230" s="26" t="n">
        <f aca="false">IF(AC230="",0,IF(AC230&gt;=z4,w4,IF(AC230&gt;=z3,w3,IF(AC230&gt;=zEntry,w2,IF(AND(AC230&gt;=ExitZ,AX229&gt;0),w2,0)))))</f>
        <v>1</v>
      </c>
      <c r="AY230" s="26" t="n">
        <f aca="false">IF(AD230="",0,IF(AD230&gt;=z4,w4,IF(AD230&gt;=z3,w3,IF(AD230&gt;=zEntry,w2,IF(AND(AD230&gt;=ExitZ,AY229&gt;0),w2,0)))))</f>
        <v>0</v>
      </c>
      <c r="AZ230" s="26" t="n">
        <f aca="false">IF(AE230="",0,IF(AE230&gt;=z4,w4,IF(AE230&gt;=z3,w3,IF(AE230&gt;=zEntry,w2,IF(AND(AE230&gt;=ExitZ,AZ229&gt;0),w2,0)))))</f>
        <v>0</v>
      </c>
      <c r="BA230" s="26" t="n">
        <f aca="false">IF(AF230="",0,IF(AF230&gt;=z4,w4,IF(AF230&gt;=z3,w3,IF(AF230&gt;=zEntry,w2,IF(AND(AF230&gt;=ExitZ,BA229&gt;0),w2,0)))))</f>
        <v>0</v>
      </c>
      <c r="BB230" s="26" t="n">
        <f aca="false">IF(AG230="",0,IF(AG230&gt;=z4,w4,IF(AG230&gt;=z3,w3,IF(AG230&gt;=zEntry,w2,IF(AND(AG230&gt;=ExitZ,BB229&gt;0),w2,0)))))</f>
        <v>0</v>
      </c>
      <c r="BC230" s="26" t="n">
        <f aca="false">IF(AH230="",0,IF(AH230&gt;=z4,w4,IF(AH230&gt;=z3,w3,IF(AH230&gt;=zEntry,w2,IF(AND(AH230&gt;=ExitZ,BC229&gt;0),w2,0)))))</f>
        <v>0</v>
      </c>
      <c r="BD230" s="26" t="n">
        <f aca="false">IF(AI230="",0,IF(AI230&gt;=z4,w4,IF(AI230&gt;=z3,w3,IF(AI230&gt;=zEntry,w2,IF(AND(AI230&gt;=ExitZ,BD229&gt;0),w2,0)))))</f>
        <v>1</v>
      </c>
      <c r="BE230" s="26" t="n">
        <f aca="false">IF(AJ230="",0,IF(AJ230&gt;=z4,w4,IF(AJ230&gt;=z3,w3,IF(AJ230&gt;=zEntry,w2,IF(AND(AJ230&gt;=ExitZ,BE229&gt;0),w2,0)))))</f>
        <v>0</v>
      </c>
      <c r="BF230" s="26" t="n">
        <f aca="false">IF(AK230="",0,IF(AK230&gt;=z4,w4,IF(AK230&gt;=z3,w3,IF(AK230&gt;=zEntry,w2,IF(AND(AK230&gt;=ExitZ,BF229&gt;0),w2,0)))))</f>
        <v>0</v>
      </c>
      <c r="BG230" s="26" t="n">
        <f aca="false">IF(AL230="",0,IF(AL230&gt;=z4,w4,IF(AL230&gt;=z3,w3,IF(AL230&gt;=zEntry,w2,IF(AND(AL230&gt;=ExitZ,BG229&gt;0),w2,0)))))</f>
        <v>0</v>
      </c>
      <c r="BH230" s="26" t="n">
        <f aca="false">IF(AM230="",0,IF(AM230&gt;=z4,w4,IF(AM230&gt;=z3,w3,IF(AM230&gt;=zEntry,w2,IF(AND(AM230&gt;=ExitZ,BH229&gt;0),w2,0)))))</f>
        <v>0</v>
      </c>
      <c r="BI230" s="26" t="n">
        <f aca="false">IF(AN230="",0,IF(AN230&gt;=z4,w4,IF(AN230&gt;=z3,w3,IF(AN230&gt;=zEntry,w2,IF(AND(AN230&gt;=ExitZ,BI229&gt;0),w2,0)))))</f>
        <v>0</v>
      </c>
      <c r="BJ230" s="26" t="n">
        <f aca="false">IF(AO230="",0,IF(AO230&gt;=z4,w4,IF(AO230&gt;=z3,w3,IF(AO230&gt;=zEntry,w2,IF(AND(AO230&gt;=ExitZ,BJ229&gt;0),w2,0)))))</f>
        <v>0</v>
      </c>
      <c r="BK230" s="26" t="n">
        <f aca="false">IF(AP230="",0,IF(AP230&gt;=z4,w4,IF(AP230&gt;=z3,w3,IF(AP230&gt;=zEntry,w2,IF(AND(AP230&gt;=ExitZ,BK229&gt;0),w2,0)))))</f>
        <v>0</v>
      </c>
      <c r="BL230" s="26" t="n">
        <f aca="false">IF(AQ230="",0,IF(AQ230&gt;=z4,w4,IF(AQ230&gt;=z3,w3,IF(AQ230&gt;=zEntry,w2,IF(AND(AQ230&gt;=ExitZ,BL229&gt;0),w2,0)))))</f>
        <v>0</v>
      </c>
      <c r="BM230" s="23" t="n">
        <f aca="false">IF(Rates_Data!AD229&gt;=Rates_Data!AE229,Rates_Data!AK230-Rates_Data!AL230,Rates_Data!AL230-Rates_Data!AK230)</f>
        <v>0.004807</v>
      </c>
      <c r="BN230" s="23" t="n">
        <f aca="false">IF(Rates_Data!AD229&gt;=Rates_Data!AF229,Rates_Data!AK230-Rates_Data!AM230,Rates_Data!AM230-Rates_Data!AK230)</f>
        <v>0.007448</v>
      </c>
      <c r="BO230" s="23" t="n">
        <f aca="false">IF(Rates_Data!AD229&gt;=Rates_Data!AG229,Rates_Data!AK230-Rates_Data!AN230,Rates_Data!AN230-Rates_Data!AK230)</f>
        <v>0.00186200000000001</v>
      </c>
      <c r="BP230" s="23" t="n">
        <f aca="false">IF(Rates_Data!AD229&gt;=Rates_Data!AH229,Rates_Data!AK230-Rates_Data!AO230,Rates_Data!AO230-Rates_Data!AK230)</f>
        <v>0.002356</v>
      </c>
      <c r="BQ230" s="23" t="n">
        <f aca="false">IF(Rates_Data!AD229&gt;=Rates_Data!AI229,Rates_Data!AK230-Rates_Data!AP230,Rates_Data!AP230-Rates_Data!AK230)</f>
        <v>0.003743</v>
      </c>
      <c r="BR230" s="23" t="n">
        <f aca="false">IF(Rates_Data!AD229&gt;=Rates_Data!AJ229,Rates_Data!AK230-Rates_Data!AQ230,Rates_Data!AQ230-Rates_Data!AK230)</f>
        <v>-0.00771400000000001</v>
      </c>
      <c r="BS230" s="23" t="n">
        <f aca="false">IF(Rates_Data!AE229&gt;=Rates_Data!AF229,Rates_Data!AL230-Rates_Data!AM230,Rates_Data!AM230-Rates_Data!AL230)</f>
        <v>0.002641</v>
      </c>
      <c r="BT230" s="23" t="n">
        <f aca="false">IF(Rates_Data!AE229&gt;=Rates_Data!AG229,Rates_Data!AL230-Rates_Data!AN230,Rates_Data!AN230-Rates_Data!AL230)</f>
        <v>0.006669</v>
      </c>
      <c r="BU230" s="23" t="n">
        <f aca="false">IF(Rates_Data!AE229&gt;=Rates_Data!AH229,Rates_Data!AL230-Rates_Data!AO230,Rates_Data!AO230-Rates_Data!AL230)</f>
        <v>0.007163</v>
      </c>
      <c r="BV230" s="23" t="n">
        <f aca="false">IF(Rates_Data!AE229&gt;=Rates_Data!AI229,Rates_Data!AL230-Rates_Data!AP230,Rates_Data!AP230-Rates_Data!AL230)</f>
        <v>-0.001064</v>
      </c>
      <c r="BW230" s="23" t="n">
        <f aca="false">IF(Rates_Data!AE229&gt;=Rates_Data!AJ229,Rates_Data!AL230-Rates_Data!AQ230,Rates_Data!AQ230-Rates_Data!AL230)</f>
        <v>-0.012521</v>
      </c>
      <c r="BX230" s="23" t="n">
        <f aca="false">IF(Rates_Data!AF229&gt;=Rates_Data!AG229,Rates_Data!AM230-Rates_Data!AN230,Rates_Data!AN230-Rates_Data!AM230)</f>
        <v>0.00931</v>
      </c>
      <c r="BY230" s="23" t="n">
        <f aca="false">IF(Rates_Data!AF229&gt;=Rates_Data!AH229,Rates_Data!AM230-Rates_Data!AO230,Rates_Data!AO230-Rates_Data!AM230)</f>
        <v>0.009804</v>
      </c>
      <c r="BZ230" s="23" t="n">
        <f aca="false">IF(Rates_Data!AF229&gt;=Rates_Data!AI229,Rates_Data!AM230-Rates_Data!AP230,Rates_Data!AP230-Rates_Data!AM230)</f>
        <v>0.003705</v>
      </c>
      <c r="CA230" s="23" t="n">
        <f aca="false">IF(Rates_Data!AF229&gt;=Rates_Data!AJ229,Rates_Data!AM230-Rates_Data!AQ230,Rates_Data!AQ230-Rates_Data!AM230)</f>
        <v>0.015162</v>
      </c>
      <c r="CB230" s="23" t="n">
        <f aca="false">IF(Rates_Data!AG229&gt;=Rates_Data!AH229,Rates_Data!AN230-Rates_Data!AO230,Rates_Data!AO230-Rates_Data!AN230)</f>
        <v>0.000493999999999996</v>
      </c>
      <c r="CC230" s="23" t="n">
        <f aca="false">IF(Rates_Data!AG229&gt;=Rates_Data!AI229,Rates_Data!AN230-Rates_Data!AP230,Rates_Data!AP230-Rates_Data!AN230)</f>
        <v>0.005605</v>
      </c>
      <c r="CD230" s="23" t="n">
        <f aca="false">IF(Rates_Data!AG229&gt;=Rates_Data!AJ229,Rates_Data!AN230-Rates_Data!AQ230,Rates_Data!AQ230-Rates_Data!AN230)</f>
        <v>-0.00585200000000001</v>
      </c>
      <c r="CE230" s="23" t="n">
        <f aca="false">IF(Rates_Data!AH229&gt;=Rates_Data!AI229,Rates_Data!AO230-Rates_Data!AP230,Rates_Data!AP230-Rates_Data!AO230)</f>
        <v>0.006099</v>
      </c>
      <c r="CF230" s="23" t="n">
        <f aca="false">IF(Rates_Data!AH229&gt;=Rates_Data!AJ229,Rates_Data!AO230-Rates_Data!AQ230,Rates_Data!AQ230-Rates_Data!AO230)</f>
        <v>-0.00535800000000001</v>
      </c>
      <c r="CG230" s="23" t="n">
        <f aca="false">IF(Rates_Data!AI229&gt;=Rates_Data!AJ229,Rates_Data!AP230-Rates_Data!AQ230,Rates_Data!AQ230-Rates_Data!AP230)</f>
        <v>-0.011457</v>
      </c>
      <c r="CH230" s="27" t="n">
        <f aca="false">IF(ROW()&lt;4+VolLB,"",STDEV(INDEX($BM:$BM,ROW()-VolLB+1):INDEX($BM:$BM,ROW()))*SQRT(12))</f>
        <v>0.024858262542817</v>
      </c>
      <c r="CI230" s="27" t="n">
        <f aca="false">IF(ROW()&lt;4+VolLB,"",STDEV(INDEX($BN:$BN,ROW()-VolLB+1):INDEX($BN:$BN,ROW()))*SQRT(12))</f>
        <v>0.01968706922661</v>
      </c>
      <c r="CJ230" s="27" t="n">
        <f aca="false">IF(ROW()&lt;4+VolLB,"",STDEV(INDEX($BO:$BO,ROW()-VolLB+1):INDEX($BO:$BO,ROW()))*SQRT(12))</f>
        <v>0.01711562071715</v>
      </c>
      <c r="CK230" s="27" t="n">
        <f aca="false">IF(ROW()&lt;4+VolLB,"",STDEV(INDEX($BP:$BP,ROW()-VolLB+1):INDEX($BP:$BP,ROW()))*SQRT(12))</f>
        <v>0.0179317114525928</v>
      </c>
      <c r="CL230" s="27" t="n">
        <f aca="false">IF(ROW()&lt;4+VolLB,"",STDEV(INDEX($BQ:$BQ,ROW()-VolLB+1):INDEX($BQ:$BQ,ROW()))*SQRT(12))</f>
        <v>0.0217133634708916</v>
      </c>
      <c r="CM230" s="27" t="n">
        <f aca="false">IF(ROW()&lt;4+VolLB,"",STDEV(INDEX($BR:$BR,ROW()-VolLB+1):INDEX($BR:$BR,ROW()))*SQRT(12))</f>
        <v>0.0175256100245707</v>
      </c>
      <c r="CN230" s="27" t="n">
        <f aca="false">IF(ROW()&lt;4+VolLB,"",STDEV(INDEX($BS:$BS,ROW()-VolLB+1):INDEX($BS:$BS,ROW()))*SQRT(12))</f>
        <v>0.021843584138794</v>
      </c>
      <c r="CO230" s="27" t="n">
        <f aca="false">IF(ROW()&lt;4+VolLB,"",STDEV(INDEX($BT:$BT,ROW()-VolLB+1):INDEX($BT:$BT,ROW()))*SQRT(12))</f>
        <v>0.0233969763467724</v>
      </c>
      <c r="CP230" s="27" t="n">
        <f aca="false">IF(ROW()&lt;4+VolLB,"",STDEV(INDEX($BU:$BU,ROW()-VolLB+1):INDEX($BU:$BU,ROW()))*SQRT(12))</f>
        <v>0.0235224513534663</v>
      </c>
      <c r="CQ230" s="27" t="n">
        <f aca="false">IF(ROW()&lt;4+VolLB,"",STDEV(INDEX($BV:$BV,ROW()-VolLB+1):INDEX($BV:$BV,ROW()))*SQRT(12))</f>
        <v>0.0226847560319385</v>
      </c>
      <c r="CR230" s="27" t="n">
        <f aca="false">IF(ROW()&lt;4+VolLB,"",STDEV(INDEX($BW:$BW,ROW()-VolLB+1):INDEX($BW:$BW,ROW()))*SQRT(12))</f>
        <v>0.0233017084619909</v>
      </c>
      <c r="CS230" s="27" t="n">
        <f aca="false">IF(ROW()&lt;4+VolLB,"",STDEV(INDEX($BX:$BX,ROW()-VolLB+1):INDEX($BX:$BX,ROW()))*SQRT(12))</f>
        <v>0.0182984830729607</v>
      </c>
      <c r="CT230" s="27" t="n">
        <f aca="false">IF(ROW()&lt;4+VolLB,"",STDEV(INDEX($BY:$BY,ROW()-VolLB+1):INDEX($BY:$BY,ROW()))*SQRT(12))</f>
        <v>0.0209291093603872</v>
      </c>
      <c r="CU230" s="27" t="n">
        <f aca="false">IF(ROW()&lt;4+VolLB,"",STDEV(INDEX($BZ:$BZ,ROW()-VolLB+1):INDEX($BZ:$BZ,ROW()))*SQRT(12))</f>
        <v>0.0218473940516396</v>
      </c>
      <c r="CV230" s="27" t="n">
        <f aca="false">IF(ROW()&lt;4+VolLB,"",STDEV(INDEX($CA:$CA,ROW()-VolLB+1):INDEX($CA:$CA,ROW()))*SQRT(12))</f>
        <v>0.0214130609328579</v>
      </c>
      <c r="CW230" s="27" t="n">
        <f aca="false">IF(ROW()&lt;4+VolLB,"",STDEV(INDEX($CB:$CB,ROW()-VolLB+1):INDEX($CB:$CB,ROW()))*SQRT(12))</f>
        <v>0.0184790214026609</v>
      </c>
      <c r="CX230" s="27" t="n">
        <f aca="false">IF(ROW()&lt;4+VolLB,"",STDEV(INDEX($CC:$CC,ROW()-VolLB+1):INDEX($CC:$CC,ROW()))*SQRT(12))</f>
        <v>0.0206741190965673</v>
      </c>
      <c r="CY230" s="27" t="n">
        <f aca="false">IF(ROW()&lt;4+VolLB,"",STDEV(INDEX($CD:$CD,ROW()-VolLB+1):INDEX($CD:$CD,ROW()))*SQRT(12))</f>
        <v>0.0210549521094999</v>
      </c>
      <c r="CZ230" s="27" t="n">
        <f aca="false">IF(ROW()&lt;4+VolLB,"",STDEV(INDEX($CE:$CE,ROW()-VolLB+1):INDEX($CE:$CE,ROW()))*SQRT(12))</f>
        <v>0.0218631649614902</v>
      </c>
      <c r="DA230" s="27" t="n">
        <f aca="false">IF(ROW()&lt;4+VolLB,"",STDEV(INDEX($CF:$CF,ROW()-VolLB+1):INDEX($CF:$CF,ROW()))*SQRT(12))</f>
        <v>0.0224912099831192</v>
      </c>
      <c r="DB230" s="27" t="n">
        <f aca="false">IF(ROW()&lt;4+VolLB,"",STDEV(INDEX($CG:$CG,ROW()-VolLB+1):INDEX($CG:$CG,ROW()))*SQRT(12))</f>
        <v>0.0250712307071557</v>
      </c>
      <c r="DC230" s="26" t="n">
        <f aca="false">IF(OR(AR230=0,CH230="",CH230=0),0,AR230*MIN(MaxScal,TgtVol/CH230))</f>
        <v>0</v>
      </c>
      <c r="DD230" s="26" t="n">
        <f aca="false">IF(OR(AS230=0,CI230="",CI230=0),0,AS230*MIN(MaxScal,TgtVol/CI230))</f>
        <v>0</v>
      </c>
      <c r="DE230" s="26" t="n">
        <f aca="false">IF(OR(AT230=0,CJ230="",CJ230=0),0,AT230*MIN(MaxScal,TgtVol/CJ230))</f>
        <v>0</v>
      </c>
      <c r="DF230" s="26" t="n">
        <f aca="false">IF(OR(AU230=0,CK230="",CK230=0),0,AU230*MIN(MaxScal,TgtVol/CK230))</f>
        <v>0</v>
      </c>
      <c r="DG230" s="26" t="n">
        <f aca="false">IF(OR(AV230=0,CL230="",CL230=0),0,AV230*MIN(MaxScal,TgtVol/CL230))</f>
        <v>0</v>
      </c>
      <c r="DH230" s="26" t="n">
        <f aca="false">IF(OR(AW230=0,CM230="",CM230=0),0,AW230*MIN(MaxScal,TgtVol/CM230))</f>
        <v>0</v>
      </c>
      <c r="DI230" s="26" t="n">
        <f aca="false">IF(OR(AX230=0,CN230="",CN230=0),0,AX230*MIN(MaxScal,TgtVol/CN230))</f>
        <v>0.915600657516649</v>
      </c>
      <c r="DJ230" s="26" t="n">
        <f aca="false">IF(OR(AY230=0,CO230="",CO230=0),0,AY230*MIN(MaxScal,TgtVol/CO230))</f>
        <v>0</v>
      </c>
      <c r="DK230" s="26" t="n">
        <f aca="false">IF(OR(AZ230=0,CP230="",CP230=0),0,AZ230*MIN(MaxScal,TgtVol/CP230))</f>
        <v>0</v>
      </c>
      <c r="DL230" s="26" t="n">
        <f aca="false">IF(OR(BA230=0,CQ230="",CQ230=0),0,BA230*MIN(MaxScal,TgtVol/CQ230))</f>
        <v>0</v>
      </c>
      <c r="DM230" s="26" t="n">
        <f aca="false">IF(OR(BB230=0,CR230="",CR230=0),0,BB230*MIN(MaxScal,TgtVol/CR230))</f>
        <v>0</v>
      </c>
      <c r="DN230" s="26" t="n">
        <f aca="false">IF(OR(BC230=0,CS230="",CS230=0),0,BC230*MIN(MaxScal,TgtVol/CS230))</f>
        <v>0</v>
      </c>
      <c r="DO230" s="26" t="n">
        <f aca="false">IF(OR(BD230=0,CT230="",CT230=0),0,BD230*MIN(MaxScal,TgtVol/CT230))</f>
        <v>0.955606837138242</v>
      </c>
      <c r="DP230" s="26" t="n">
        <f aca="false">IF(OR(BE230=0,CU230="",CU230=0),0,BE230*MIN(MaxScal,TgtVol/CU230))</f>
        <v>0</v>
      </c>
      <c r="DQ230" s="26" t="n">
        <f aca="false">IF(OR(BF230=0,CV230="",CV230=0),0,BF230*MIN(MaxScal,TgtVol/CV230))</f>
        <v>0</v>
      </c>
      <c r="DR230" s="26" t="n">
        <f aca="false">IF(OR(BG230=0,CW230="",CW230=0),0,BG230*MIN(MaxScal,TgtVol/CW230))</f>
        <v>0</v>
      </c>
      <c r="DS230" s="26" t="n">
        <f aca="false">IF(OR(BH230=0,CX230="",CX230=0),0,BH230*MIN(MaxScal,TgtVol/CX230))</f>
        <v>0</v>
      </c>
      <c r="DT230" s="26" t="n">
        <f aca="false">IF(OR(BI230=0,CY230="",CY230=0),0,BI230*MIN(MaxScal,TgtVol/CY230))</f>
        <v>0</v>
      </c>
      <c r="DU230" s="26" t="n">
        <f aca="false">IF(OR(BJ230=0,CZ230="",CZ230=0),0,BJ230*MIN(MaxScal,TgtVol/CZ230))</f>
        <v>0</v>
      </c>
      <c r="DV230" s="26" t="n">
        <f aca="false">IF(OR(BK230=0,DA230="",DA230=0),0,BK230*MIN(MaxScal,TgtVol/DA230))</f>
        <v>0</v>
      </c>
      <c r="DW230" s="26" t="n">
        <f aca="false">IF(OR(BL230=0,DB230="",DB230=0),0,BL230*MIN(MaxScal,TgtVol/DB230))</f>
        <v>0</v>
      </c>
      <c r="DX230" s="28" t="n">
        <f aca="false">IFERROR(DC229*BM230,"")</f>
        <v>0</v>
      </c>
      <c r="DY230" s="28" t="n">
        <f aca="false">IFERROR(DD229*BN230,"")</f>
        <v>0.00695798894909154</v>
      </c>
      <c r="DZ230" s="28" t="n">
        <f aca="false">IFERROR(DE229*BO230,"")</f>
        <v>0</v>
      </c>
      <c r="EA230" s="28" t="n">
        <f aca="false">IFERROR(DF229*BP230,"")</f>
        <v>0</v>
      </c>
      <c r="EB230" s="28" t="n">
        <f aca="false">IFERROR(DG229*BQ230,"")</f>
        <v>0</v>
      </c>
      <c r="EC230" s="28" t="n">
        <f aca="false">IFERROR(DH229*BR230,"")</f>
        <v>-0</v>
      </c>
      <c r="ED230" s="28" t="n">
        <f aca="false">IFERROR(DI229*BS230,"")</f>
        <v>0.00228420748196038</v>
      </c>
      <c r="EE230" s="28" t="n">
        <f aca="false">IFERROR(DJ229*BT230,"")</f>
        <v>0</v>
      </c>
      <c r="EF230" s="28" t="n">
        <f aca="false">IFERROR(DK229*BU230,"")</f>
        <v>0</v>
      </c>
      <c r="EG230" s="28" t="n">
        <f aca="false">IFERROR(DL229*BV230,"")</f>
        <v>-0</v>
      </c>
      <c r="EH230" s="28" t="n">
        <f aca="false">IFERROR(DM229*BW230,"")</f>
        <v>-0</v>
      </c>
      <c r="EI230" s="28" t="n">
        <f aca="false">IFERROR(DN229*BX230,"")</f>
        <v>0.00986899541426268</v>
      </c>
      <c r="EJ230" s="28" t="n">
        <f aca="false">IFERROR(DO229*BY230,"")</f>
        <v>0.0137843158131438</v>
      </c>
      <c r="EK230" s="28" t="n">
        <f aca="false">IFERROR(DP229*BZ230,"")</f>
        <v>0</v>
      </c>
      <c r="EL230" s="28" t="n">
        <f aca="false">IFERROR(DQ229*CA230,"")</f>
        <v>0</v>
      </c>
      <c r="EM230" s="28" t="n">
        <f aca="false">IFERROR(DR229*CB230,"")</f>
        <v>0</v>
      </c>
      <c r="EN230" s="28" t="n">
        <f aca="false">IFERROR(DS229*CC230,"")</f>
        <v>0</v>
      </c>
      <c r="EO230" s="28" t="n">
        <f aca="false">IFERROR(DT229*CD230,"")</f>
        <v>-0</v>
      </c>
      <c r="EP230" s="28" t="n">
        <f aca="false">IFERROR(DU229*CE230,"")</f>
        <v>0</v>
      </c>
      <c r="EQ230" s="28" t="n">
        <f aca="false">IFERROR(DV229*CF230,"")</f>
        <v>-0</v>
      </c>
      <c r="ER230" s="28" t="n">
        <f aca="false">IFERROR(DW229*CG230,"")</f>
        <v>-0</v>
      </c>
      <c r="ES230" s="28" t="n">
        <f aca="false">IF(ROW()=4,"",SUM(DX230:ER230))</f>
        <v>0.0328955076584584</v>
      </c>
      <c r="ET230" s="29" t="n">
        <f aca="false">COUNTIF(AR230:BL230,"&gt;0")</f>
        <v>2</v>
      </c>
    </row>
    <row r="231" customFormat="false" ht="15" hidden="false" customHeight="false" outlineLevel="0" collapsed="false">
      <c r="A231" s="19" t="n">
        <v>44926</v>
      </c>
      <c r="B231" s="23" t="n">
        <f aca="false">ABS(Rates_Data!AD231-Rates_Data!AE231)</f>
        <v>0.0708070175438598</v>
      </c>
      <c r="C231" s="23" t="n">
        <f aca="false">ABS(Rates_Data!AD231-Rates_Data!AF231)</f>
        <v>1.06022368421053</v>
      </c>
      <c r="D231" s="23" t="n">
        <f aca="false">ABS(Rates_Data!AD231-Rates_Data!AG231)</f>
        <v>0.0102149122807014</v>
      </c>
      <c r="E231" s="23" t="n">
        <f aca="false">ABS(Rates_Data!AD231-Rates_Data!AH231)</f>
        <v>0.244583333333334</v>
      </c>
      <c r="F231" s="23" t="n">
        <f aca="false">ABS(Rates_Data!AD231-Rates_Data!AI231)</f>
        <v>0.242535087719298</v>
      </c>
      <c r="G231" s="23" t="n">
        <f aca="false">ABS(Rates_Data!AD231-Rates_Data!AJ231)</f>
        <v>0.934083333333333</v>
      </c>
      <c r="H231" s="23" t="n">
        <f aca="false">ABS(Rates_Data!AE231-Rates_Data!AF231)</f>
        <v>1.13103070175439</v>
      </c>
      <c r="I231" s="23" t="n">
        <f aca="false">ABS(Rates_Data!AE231-Rates_Data!AG231)</f>
        <v>0.0810219298245611</v>
      </c>
      <c r="J231" s="23" t="n">
        <f aca="false">ABS(Rates_Data!AE231-Rates_Data!AH231)</f>
        <v>0.173776315789474</v>
      </c>
      <c r="K231" s="23" t="n">
        <f aca="false">ABS(Rates_Data!AE231-Rates_Data!AI231)</f>
        <v>0.313342105263158</v>
      </c>
      <c r="L231" s="23" t="n">
        <f aca="false">ABS(Rates_Data!AE231-Rates_Data!AJ231)</f>
        <v>1.00489035087719</v>
      </c>
      <c r="M231" s="23" t="n">
        <f aca="false">ABS(Rates_Data!AF231-Rates_Data!AG231)</f>
        <v>1.05000877192983</v>
      </c>
      <c r="N231" s="23" t="n">
        <f aca="false">ABS(Rates_Data!AF231-Rates_Data!AH231)</f>
        <v>1.30480701754386</v>
      </c>
      <c r="O231" s="23" t="n">
        <f aca="false">ABS(Rates_Data!AF231-Rates_Data!AI231)</f>
        <v>0.817688596491228</v>
      </c>
      <c r="P231" s="23" t="n">
        <f aca="false">ABS(Rates_Data!AF231-Rates_Data!AJ231)</f>
        <v>0.126140350877193</v>
      </c>
      <c r="Q231" s="23" t="n">
        <f aca="false">ABS(Rates_Data!AG231-Rates_Data!AH231)</f>
        <v>0.254798245614035</v>
      </c>
      <c r="R231" s="23" t="n">
        <f aca="false">ABS(Rates_Data!AG231-Rates_Data!AI231)</f>
        <v>0.232320175438597</v>
      </c>
      <c r="S231" s="23" t="n">
        <f aca="false">ABS(Rates_Data!AG231-Rates_Data!AJ231)</f>
        <v>0.923868421052632</v>
      </c>
      <c r="T231" s="23" t="n">
        <f aca="false">ABS(Rates_Data!AH231-Rates_Data!AI231)</f>
        <v>0.487118421052632</v>
      </c>
      <c r="U231" s="23" t="n">
        <f aca="false">ABS(Rates_Data!AH231-Rates_Data!AJ231)</f>
        <v>1.17866666666667</v>
      </c>
      <c r="V231" s="23" t="n">
        <f aca="false">ABS(Rates_Data!AI231-Rates_Data!AJ231)</f>
        <v>0.691548245614035</v>
      </c>
      <c r="W231" s="26" t="n">
        <f aca="false">IF(ROW()&lt;4+MinObs-1,"",IFERROR((B231-AVERAGE(B$4:B231))/STDEV(B$4:B231),""))</f>
        <v>-1.09240462265118</v>
      </c>
      <c r="X231" s="26" t="n">
        <f aca="false">IF(ROW()&lt;4+MinObs-1,"",IFERROR((C231-AVERAGE(C$4:C231))/STDEV(C$4:C231),""))</f>
        <v>1.43635566425638</v>
      </c>
      <c r="Y231" s="26" t="n">
        <f aca="false">IF(ROW()&lt;4+MinObs-1,"",IFERROR((D231-AVERAGE(D$4:D231))/STDEV(D$4:D231),""))</f>
        <v>-1.06252392885977</v>
      </c>
      <c r="Z231" s="26" t="n">
        <f aca="false">IF(ROW()&lt;4+MinObs-1,"",IFERROR((E231-AVERAGE(E$4:E231))/STDEV(E$4:E231),""))</f>
        <v>-0.930960838388447</v>
      </c>
      <c r="AA231" s="26" t="n">
        <f aca="false">IF(ROW()&lt;4+MinObs-1,"",IFERROR((F231-AVERAGE(F$4:F231))/STDEV(F$4:F231),""))</f>
        <v>-0.771661484430581</v>
      </c>
      <c r="AB231" s="26" t="n">
        <f aca="false">IF(ROW()&lt;4+MinObs-1,"",IFERROR((G231-AVERAGE(G$4:G231))/STDEV(G$4:G231),""))</f>
        <v>1.36385257696668</v>
      </c>
      <c r="AC231" s="26" t="n">
        <f aca="false">IF(ROW()&lt;4+MinObs-1,"",IFERROR((H231-AVERAGE(H$4:H231))/STDEV(H$4:H231),""))</f>
        <v>2.26742756302702</v>
      </c>
      <c r="AD231" s="26" t="n">
        <f aca="false">IF(ROW()&lt;4+MinObs-1,"",IFERROR((I231-AVERAGE(I$4:I231))/STDEV(I$4:I231),""))</f>
        <v>-0.931831092443833</v>
      </c>
      <c r="AE231" s="26" t="n">
        <f aca="false">IF(ROW()&lt;4+MinObs-1,"",IFERROR((J231-AVERAGE(J$4:J231))/STDEV(J$4:J231),""))</f>
        <v>-1.0012799017024</v>
      </c>
      <c r="AF231" s="26" t="n">
        <f aca="false">IF(ROW()&lt;4+MinObs-1,"",IFERROR((K231-AVERAGE(K$4:K231))/STDEV(K$4:K231),""))</f>
        <v>-0.403144313493098</v>
      </c>
      <c r="AG231" s="26" t="n">
        <f aca="false">IF(ROW()&lt;4+MinObs-1,"",IFERROR((L231-AVERAGE(L$4:L231))/STDEV(L$4:L231),""))</f>
        <v>1.03075757986828</v>
      </c>
      <c r="AH231" s="26" t="n">
        <f aca="false">IF(ROW()&lt;4+MinObs-1,"",IFERROR((M231-AVERAGE(M$4:M231))/STDEV(M$4:M231),""))</f>
        <v>1.33693643714725</v>
      </c>
      <c r="AI231" s="26" t="n">
        <f aca="false">IF(ROW()&lt;4+MinObs-1,"",IFERROR((N231-AVERAGE(N$4:N231))/STDEV(N$4:N231),""))</f>
        <v>1.92950298187307</v>
      </c>
      <c r="AJ231" s="26" t="n">
        <f aca="false">IF(ROW()&lt;4+MinObs-1,"",IFERROR((O231-AVERAGE(O$4:O231))/STDEV(O$4:O231),""))</f>
        <v>0.887641855574478</v>
      </c>
      <c r="AK231" s="26" t="n">
        <f aca="false">IF(ROW()&lt;4+MinObs-1,"",IFERROR((P231-AVERAGE(P$4:P231))/STDEV(P$4:P231),""))</f>
        <v>-1.01967054605159</v>
      </c>
      <c r="AL231" s="26" t="n">
        <f aca="false">IF(ROW()&lt;4+MinObs-1,"",IFERROR((Q231-AVERAGE(Q$4:Q231))/STDEV(Q$4:Q231),""))</f>
        <v>-0.524617880491359</v>
      </c>
      <c r="AM231" s="26" t="n">
        <f aca="false">IF(ROW()&lt;4+MinObs-1,"",IFERROR((R231-AVERAGE(R$4:R231))/STDEV(R$4:R231),""))</f>
        <v>-0.61747522870851</v>
      </c>
      <c r="AN231" s="26" t="n">
        <f aca="false">IF(ROW()&lt;4+MinObs-1,"",IFERROR((S231-AVERAGE(S$4:S231))/STDEV(S$4:S231),""))</f>
        <v>0.360401874484473</v>
      </c>
      <c r="AO231" s="26" t="n">
        <f aca="false">IF(ROW()&lt;4+MinObs-1,"",IFERROR((T231-AVERAGE(T$4:T231))/STDEV(T$4:T231),""))</f>
        <v>-0.306902854902586</v>
      </c>
      <c r="AP231" s="26" t="n">
        <f aca="false">IF(ROW()&lt;4+MinObs-1,"",IFERROR((U231-AVERAGE(U$4:U231))/STDEV(U$4:U231),""))</f>
        <v>0.806034869429486</v>
      </c>
      <c r="AQ231" s="26" t="n">
        <f aca="false">IF(ROW()&lt;4+MinObs-1,"",IFERROR((V231-AVERAGE(V$4:V231))/STDEV(V$4:V231),""))</f>
        <v>0.0749869672985787</v>
      </c>
      <c r="AR231" s="26" t="n">
        <f aca="false">IF(W231="",0,IF(W231&gt;=z4,w4,IF(W231&gt;=z3,w3,IF(W231&gt;=zEntry,w2,IF(AND(W231&gt;=ExitZ,AR230&gt;0),w2,0)))))</f>
        <v>0</v>
      </c>
      <c r="AS231" s="26" t="n">
        <f aca="false">IF(X231="",0,IF(X231&gt;=z4,w4,IF(X231&gt;=z3,w3,IF(X231&gt;=zEntry,w2,IF(AND(X231&gt;=ExitZ,AS230&gt;0),w2,0)))))</f>
        <v>0</v>
      </c>
      <c r="AT231" s="26" t="n">
        <f aca="false">IF(Y231="",0,IF(Y231&gt;=z4,w4,IF(Y231&gt;=z3,w3,IF(Y231&gt;=zEntry,w2,IF(AND(Y231&gt;=ExitZ,AT230&gt;0),w2,0)))))</f>
        <v>0</v>
      </c>
      <c r="AU231" s="26" t="n">
        <f aca="false">IF(Z231="",0,IF(Z231&gt;=z4,w4,IF(Z231&gt;=z3,w3,IF(Z231&gt;=zEntry,w2,IF(AND(Z231&gt;=ExitZ,AU230&gt;0),w2,0)))))</f>
        <v>0</v>
      </c>
      <c r="AV231" s="26" t="n">
        <f aca="false">IF(AA231="",0,IF(AA231&gt;=z4,w4,IF(AA231&gt;=z3,w3,IF(AA231&gt;=zEntry,w2,IF(AND(AA231&gt;=ExitZ,AV230&gt;0),w2,0)))))</f>
        <v>0</v>
      </c>
      <c r="AW231" s="26" t="n">
        <f aca="false">IF(AB231="",0,IF(AB231&gt;=z4,w4,IF(AB231&gt;=z3,w3,IF(AB231&gt;=zEntry,w2,IF(AND(AB231&gt;=ExitZ,AW230&gt;0),w2,0)))))</f>
        <v>0</v>
      </c>
      <c r="AX231" s="26" t="n">
        <f aca="false">IF(AC231="",0,IF(AC231&gt;=z4,w4,IF(AC231&gt;=z3,w3,IF(AC231&gt;=zEntry,w2,IF(AND(AC231&gt;=ExitZ,AX230&gt;0),w2,0)))))</f>
        <v>1</v>
      </c>
      <c r="AY231" s="26" t="n">
        <f aca="false">IF(AD231="",0,IF(AD231&gt;=z4,w4,IF(AD231&gt;=z3,w3,IF(AD231&gt;=zEntry,w2,IF(AND(AD231&gt;=ExitZ,AY230&gt;0),w2,0)))))</f>
        <v>0</v>
      </c>
      <c r="AZ231" s="26" t="n">
        <f aca="false">IF(AE231="",0,IF(AE231&gt;=z4,w4,IF(AE231&gt;=z3,w3,IF(AE231&gt;=zEntry,w2,IF(AND(AE231&gt;=ExitZ,AZ230&gt;0),w2,0)))))</f>
        <v>0</v>
      </c>
      <c r="BA231" s="26" t="n">
        <f aca="false">IF(AF231="",0,IF(AF231&gt;=z4,w4,IF(AF231&gt;=z3,w3,IF(AF231&gt;=zEntry,w2,IF(AND(AF231&gt;=ExitZ,BA230&gt;0),w2,0)))))</f>
        <v>0</v>
      </c>
      <c r="BB231" s="26" t="n">
        <f aca="false">IF(AG231="",0,IF(AG231&gt;=z4,w4,IF(AG231&gt;=z3,w3,IF(AG231&gt;=zEntry,w2,IF(AND(AG231&gt;=ExitZ,BB230&gt;0),w2,0)))))</f>
        <v>0</v>
      </c>
      <c r="BC231" s="26" t="n">
        <f aca="false">IF(AH231="",0,IF(AH231&gt;=z4,w4,IF(AH231&gt;=z3,w3,IF(AH231&gt;=zEntry,w2,IF(AND(AH231&gt;=ExitZ,BC230&gt;0),w2,0)))))</f>
        <v>0</v>
      </c>
      <c r="BD231" s="26" t="n">
        <f aca="false">IF(AI231="",0,IF(AI231&gt;=z4,w4,IF(AI231&gt;=z3,w3,IF(AI231&gt;=zEntry,w2,IF(AND(AI231&gt;=ExitZ,BD230&gt;0),w2,0)))))</f>
        <v>0</v>
      </c>
      <c r="BE231" s="26" t="n">
        <f aca="false">IF(AJ231="",0,IF(AJ231&gt;=z4,w4,IF(AJ231&gt;=z3,w3,IF(AJ231&gt;=zEntry,w2,IF(AND(AJ231&gt;=ExitZ,BE230&gt;0),w2,0)))))</f>
        <v>0</v>
      </c>
      <c r="BF231" s="26" t="n">
        <f aca="false">IF(AK231="",0,IF(AK231&gt;=z4,w4,IF(AK231&gt;=z3,w3,IF(AK231&gt;=zEntry,w2,IF(AND(AK231&gt;=ExitZ,BF230&gt;0),w2,0)))))</f>
        <v>0</v>
      </c>
      <c r="BG231" s="26" t="n">
        <f aca="false">IF(AL231="",0,IF(AL231&gt;=z4,w4,IF(AL231&gt;=z3,w3,IF(AL231&gt;=zEntry,w2,IF(AND(AL231&gt;=ExitZ,BG230&gt;0),w2,0)))))</f>
        <v>0</v>
      </c>
      <c r="BH231" s="26" t="n">
        <f aca="false">IF(AM231="",0,IF(AM231&gt;=z4,w4,IF(AM231&gt;=z3,w3,IF(AM231&gt;=zEntry,w2,IF(AND(AM231&gt;=ExitZ,BH230&gt;0),w2,0)))))</f>
        <v>0</v>
      </c>
      <c r="BI231" s="26" t="n">
        <f aca="false">IF(AN231="",0,IF(AN231&gt;=z4,w4,IF(AN231&gt;=z3,w3,IF(AN231&gt;=zEntry,w2,IF(AND(AN231&gt;=ExitZ,BI230&gt;0),w2,0)))))</f>
        <v>0</v>
      </c>
      <c r="BJ231" s="26" t="n">
        <f aca="false">IF(AO231="",0,IF(AO231&gt;=z4,w4,IF(AO231&gt;=z3,w3,IF(AO231&gt;=zEntry,w2,IF(AND(AO231&gt;=ExitZ,BJ230&gt;0),w2,0)))))</f>
        <v>0</v>
      </c>
      <c r="BK231" s="26" t="n">
        <f aca="false">IF(AP231="",0,IF(AP231&gt;=z4,w4,IF(AP231&gt;=z3,w3,IF(AP231&gt;=zEntry,w2,IF(AND(AP231&gt;=ExitZ,BK230&gt;0),w2,0)))))</f>
        <v>0</v>
      </c>
      <c r="BL231" s="26" t="n">
        <f aca="false">IF(AQ231="",0,IF(AQ231&gt;=z4,w4,IF(AQ231&gt;=z3,w3,IF(AQ231&gt;=zEntry,w2,IF(AND(AQ231&gt;=ExitZ,BL230&gt;0),w2,0)))))</f>
        <v>0</v>
      </c>
      <c r="BM231" s="23" t="n">
        <f aca="false">IF(Rates_Data!AD230&gt;=Rates_Data!AE230,Rates_Data!AK231-Rates_Data!AL231,Rates_Data!AL231-Rates_Data!AK231)</f>
        <v>-0.000246999999999998</v>
      </c>
      <c r="BN231" s="23" t="n">
        <f aca="false">IF(Rates_Data!AD230&gt;=Rates_Data!AF230,Rates_Data!AK231-Rates_Data!AM231,Rates_Data!AM231-Rates_Data!AK231)</f>
        <v>0.000531999999999992</v>
      </c>
      <c r="BO231" s="23" t="n">
        <f aca="false">IF(Rates_Data!AD230&gt;=Rates_Data!AG230,Rates_Data!AK231-Rates_Data!AN231,Rates_Data!AN231-Rates_Data!AK231)</f>
        <v>0.00155800000000001</v>
      </c>
      <c r="BP231" s="23" t="n">
        <f aca="false">IF(Rates_Data!AD230&gt;=Rates_Data!AH230,Rates_Data!AK231-Rates_Data!AO231,Rates_Data!AO231-Rates_Data!AK231)</f>
        <v>0.002679</v>
      </c>
      <c r="BQ231" s="23" t="n">
        <f aca="false">IF(Rates_Data!AD230&gt;=Rates_Data!AI230,Rates_Data!AK231-Rates_Data!AP231,Rates_Data!AP231-Rates_Data!AK231)</f>
        <v>0.003534</v>
      </c>
      <c r="BR231" s="23" t="n">
        <f aca="false">IF(Rates_Data!AD230&gt;=Rates_Data!AJ230,Rates_Data!AK231-Rates_Data!AQ231,Rates_Data!AQ231-Rates_Data!AK231)</f>
        <v>-0.00345799999999999</v>
      </c>
      <c r="BS231" s="23" t="n">
        <f aca="false">IF(Rates_Data!AE230&gt;=Rates_Data!AF230,Rates_Data!AL231-Rates_Data!AM231,Rates_Data!AM231-Rates_Data!AL231)</f>
        <v>0.000284999999999994</v>
      </c>
      <c r="BT231" s="23" t="n">
        <f aca="false">IF(Rates_Data!AE230&gt;=Rates_Data!AG230,Rates_Data!AL231-Rates_Data!AN231,Rates_Data!AN231-Rates_Data!AL231)</f>
        <v>0.00131100000000001</v>
      </c>
      <c r="BU231" s="23" t="n">
        <f aca="false">IF(Rates_Data!AE230&gt;=Rates_Data!AH230,Rates_Data!AL231-Rates_Data!AO231,Rates_Data!AO231-Rates_Data!AL231)</f>
        <v>0.002926</v>
      </c>
      <c r="BV231" s="23" t="n">
        <f aca="false">IF(Rates_Data!AE230&gt;=Rates_Data!AI230,Rates_Data!AL231-Rates_Data!AP231,Rates_Data!AP231-Rates_Data!AL231)</f>
        <v>-0.003781</v>
      </c>
      <c r="BW231" s="23" t="n">
        <f aca="false">IF(Rates_Data!AE230&gt;=Rates_Data!AJ230,Rates_Data!AL231-Rates_Data!AQ231,Rates_Data!AQ231-Rates_Data!AL231)</f>
        <v>-0.00370499999999999</v>
      </c>
      <c r="BX231" s="23" t="n">
        <f aca="false">IF(Rates_Data!AF230&gt;=Rates_Data!AG230,Rates_Data!AM231-Rates_Data!AN231,Rates_Data!AN231-Rates_Data!AM231)</f>
        <v>-0.00102600000000001</v>
      </c>
      <c r="BY231" s="23" t="n">
        <f aca="false">IF(Rates_Data!AF230&gt;=Rates_Data!AH230,Rates_Data!AM231-Rates_Data!AO231,Rates_Data!AO231-Rates_Data!AM231)</f>
        <v>0.00321099999999999</v>
      </c>
      <c r="BZ231" s="23" t="n">
        <f aca="false">IF(Rates_Data!AF230&gt;=Rates_Data!AI230,Rates_Data!AM231-Rates_Data!AP231,Rates_Data!AP231-Rates_Data!AM231)</f>
        <v>0.004066</v>
      </c>
      <c r="CA231" s="23" t="n">
        <f aca="false">IF(Rates_Data!AF230&gt;=Rates_Data!AJ230,Rates_Data!AM231-Rates_Data!AQ231,Rates_Data!AQ231-Rates_Data!AM231)</f>
        <v>0.00398999999999998</v>
      </c>
      <c r="CB231" s="23" t="n">
        <f aca="false">IF(Rates_Data!AG230&gt;=Rates_Data!AH230,Rates_Data!AN231-Rates_Data!AO231,Rates_Data!AO231-Rates_Data!AN231)</f>
        <v>0.00423700000000001</v>
      </c>
      <c r="CC231" s="23" t="n">
        <f aca="false">IF(Rates_Data!AG230&gt;=Rates_Data!AI230,Rates_Data!AN231-Rates_Data!AP231,Rates_Data!AP231-Rates_Data!AN231)</f>
        <v>0.00509200000000001</v>
      </c>
      <c r="CD231" s="23" t="n">
        <f aca="false">IF(Rates_Data!AG230&gt;=Rates_Data!AJ230,Rates_Data!AN231-Rates_Data!AQ231,Rates_Data!AQ231-Rates_Data!AN231)</f>
        <v>-0.005016</v>
      </c>
      <c r="CE231" s="23" t="n">
        <f aca="false">IF(Rates_Data!AH230&gt;=Rates_Data!AI230,Rates_Data!AO231-Rates_Data!AP231,Rates_Data!AP231-Rates_Data!AO231)</f>
        <v>-0.000855000000000002</v>
      </c>
      <c r="CF231" s="23" t="n">
        <f aca="false">IF(Rates_Data!AH230&gt;=Rates_Data!AJ230,Rates_Data!AO231-Rates_Data!AQ231,Rates_Data!AQ231-Rates_Data!AO231)</f>
        <v>-0.00077899999999999</v>
      </c>
      <c r="CG231" s="23" t="n">
        <f aca="false">IF(Rates_Data!AI230&gt;=Rates_Data!AJ230,Rates_Data!AP231-Rates_Data!AQ231,Rates_Data!AQ231-Rates_Data!AP231)</f>
        <v>7.60000000000123E-005</v>
      </c>
      <c r="CH231" s="27" t="n">
        <f aca="false">IF(ROW()&lt;4+VolLB,"",STDEV(INDEX($BM:$BM,ROW()-VolLB+1):INDEX($BM:$BM,ROW()))*SQRT(12))</f>
        <v>0.0246743696215131</v>
      </c>
      <c r="CI231" s="27" t="n">
        <f aca="false">IF(ROW()&lt;4+VolLB,"",STDEV(INDEX($BN:$BN,ROW()-VolLB+1):INDEX($BN:$BN,ROW()))*SQRT(12))</f>
        <v>0.0195950894788902</v>
      </c>
      <c r="CJ231" s="27" t="n">
        <f aca="false">IF(ROW()&lt;4+VolLB,"",STDEV(INDEX($BO:$BO,ROW()-VolLB+1):INDEX($BO:$BO,ROW()))*SQRT(12))</f>
        <v>0.0166876094050988</v>
      </c>
      <c r="CK231" s="27" t="n">
        <f aca="false">IF(ROW()&lt;4+VolLB,"",STDEV(INDEX($BP:$BP,ROW()-VolLB+1):INDEX($BP:$BP,ROW()))*SQRT(12))</f>
        <v>0.0177945555161979</v>
      </c>
      <c r="CL231" s="27" t="n">
        <f aca="false">IF(ROW()&lt;4+VolLB,"",STDEV(INDEX($BQ:$BQ,ROW()-VolLB+1):INDEX($BQ:$BQ,ROW()))*SQRT(12))</f>
        <v>0.0217386426298993</v>
      </c>
      <c r="CM231" s="27" t="n">
        <f aca="false">IF(ROW()&lt;4+VolLB,"",STDEV(INDEX($BR:$BR,ROW()-VolLB+1):INDEX($BR:$BR,ROW()))*SQRT(12))</f>
        <v>0.0175820686325586</v>
      </c>
      <c r="CN231" s="27" t="n">
        <f aca="false">IF(ROW()&lt;4+VolLB,"",STDEV(INDEX($BS:$BS,ROW()-VolLB+1):INDEX($BS:$BS,ROW()))*SQRT(12))</f>
        <v>0.0218458131475162</v>
      </c>
      <c r="CO231" s="27" t="n">
        <f aca="false">IF(ROW()&lt;4+VolLB,"",STDEV(INDEX($BT:$BT,ROW()-VolLB+1):INDEX($BT:$BT,ROW()))*SQRT(12))</f>
        <v>0.0233806975013069</v>
      </c>
      <c r="CP231" s="27" t="n">
        <f aca="false">IF(ROW()&lt;4+VolLB,"",STDEV(INDEX($BU:$BU,ROW()-VolLB+1):INDEX($BU:$BU,ROW()))*SQRT(12))</f>
        <v>0.0235390477072014</v>
      </c>
      <c r="CQ231" s="27" t="n">
        <f aca="false">IF(ROW()&lt;4+VolLB,"",STDEV(INDEX($BV:$BV,ROW()-VolLB+1):INDEX($BV:$BV,ROW()))*SQRT(12))</f>
        <v>0.0226072152146589</v>
      </c>
      <c r="CR231" s="27" t="n">
        <f aca="false">IF(ROW()&lt;4+VolLB,"",STDEV(INDEX($BW:$BW,ROW()-VolLB+1):INDEX($BW:$BW,ROW()))*SQRT(12))</f>
        <v>0.0229555666418326</v>
      </c>
      <c r="CS231" s="27" t="n">
        <f aca="false">IF(ROW()&lt;4+VolLB,"",STDEV(INDEX($BX:$BX,ROW()-VolLB+1):INDEX($BX:$BX,ROW()))*SQRT(12))</f>
        <v>0.0181543724285967</v>
      </c>
      <c r="CT231" s="27" t="n">
        <f aca="false">IF(ROW()&lt;4+VolLB,"",STDEV(INDEX($BY:$BY,ROW()-VolLB+1):INDEX($BY:$BY,ROW()))*SQRT(12))</f>
        <v>0.0209531845596433</v>
      </c>
      <c r="CU231" s="27" t="n">
        <f aca="false">IF(ROW()&lt;4+VolLB,"",STDEV(INDEX($BZ:$BZ,ROW()-VolLB+1):INDEX($BZ:$BZ,ROW()))*SQRT(12))</f>
        <v>0.0218666946614949</v>
      </c>
      <c r="CV231" s="27" t="n">
        <f aca="false">IF(ROW()&lt;4+VolLB,"",STDEV(INDEX($CA:$CA,ROW()-VolLB+1):INDEX($CA:$CA,ROW()))*SQRT(12))</f>
        <v>0.0212636740945679</v>
      </c>
      <c r="CW231" s="27" t="n">
        <f aca="false">IF(ROW()&lt;4+VolLB,"",STDEV(INDEX($CB:$CB,ROW()-VolLB+1):INDEX($CB:$CB,ROW()))*SQRT(12))</f>
        <v>0.0184039692457904</v>
      </c>
      <c r="CX231" s="27" t="n">
        <f aca="false">IF(ROW()&lt;4+VolLB,"",STDEV(INDEX($CC:$CC,ROW()-VolLB+1):INDEX($CC:$CC,ROW()))*SQRT(12))</f>
        <v>0.0203908395221739</v>
      </c>
      <c r="CY231" s="27" t="n">
        <f aca="false">IF(ROW()&lt;4+VolLB,"",STDEV(INDEX($CD:$CD,ROW()-VolLB+1):INDEX($CD:$CD,ROW()))*SQRT(12))</f>
        <v>0.0204909025841783</v>
      </c>
      <c r="CZ231" s="27" t="n">
        <f aca="false">IF(ROW()&lt;4+VolLB,"",STDEV(INDEX($CE:$CE,ROW()-VolLB+1):INDEX($CE:$CE,ROW()))*SQRT(12))</f>
        <v>0.0217992009569595</v>
      </c>
      <c r="DA231" s="27" t="n">
        <f aca="false">IF(ROW()&lt;4+VolLB,"",STDEV(INDEX($CF:$CF,ROW()-VolLB+1):INDEX($CF:$CF,ROW()))*SQRT(12))</f>
        <v>0.0220447843452498</v>
      </c>
      <c r="DB231" s="27" t="n">
        <f aca="false">IF(ROW()&lt;4+VolLB,"",STDEV(INDEX($CG:$CG,ROW()-VolLB+1):INDEX($CG:$CG,ROW()))*SQRT(12))</f>
        <v>0.0250319079490843</v>
      </c>
      <c r="DC231" s="26" t="n">
        <f aca="false">IF(OR(AR231=0,CH231="",CH231=0),0,AR231*MIN(MaxScal,TgtVol/CH231))</f>
        <v>0</v>
      </c>
      <c r="DD231" s="26" t="n">
        <f aca="false">IF(OR(AS231=0,CI231="",CI231=0),0,AS231*MIN(MaxScal,TgtVol/CI231))</f>
        <v>0</v>
      </c>
      <c r="DE231" s="26" t="n">
        <f aca="false">IF(OR(AT231=0,CJ231="",CJ231=0),0,AT231*MIN(MaxScal,TgtVol/CJ231))</f>
        <v>0</v>
      </c>
      <c r="DF231" s="26" t="n">
        <f aca="false">IF(OR(AU231=0,CK231="",CK231=0),0,AU231*MIN(MaxScal,TgtVol/CK231))</f>
        <v>0</v>
      </c>
      <c r="DG231" s="26" t="n">
        <f aca="false">IF(OR(AV231=0,CL231="",CL231=0),0,AV231*MIN(MaxScal,TgtVol/CL231))</f>
        <v>0</v>
      </c>
      <c r="DH231" s="26" t="n">
        <f aca="false">IF(OR(AW231=0,CM231="",CM231=0),0,AW231*MIN(MaxScal,TgtVol/CM231))</f>
        <v>0</v>
      </c>
      <c r="DI231" s="26" t="n">
        <f aca="false">IF(OR(AX231=0,CN231="",CN231=0),0,AX231*MIN(MaxScal,TgtVol/CN231))</f>
        <v>0.915507235411558</v>
      </c>
      <c r="DJ231" s="26" t="n">
        <f aca="false">IF(OR(AY231=0,CO231="",CO231=0),0,AY231*MIN(MaxScal,TgtVol/CO231))</f>
        <v>0</v>
      </c>
      <c r="DK231" s="26" t="n">
        <f aca="false">IF(OR(AZ231=0,CP231="",CP231=0),0,AZ231*MIN(MaxScal,TgtVol/CP231))</f>
        <v>0</v>
      </c>
      <c r="DL231" s="26" t="n">
        <f aca="false">IF(OR(BA231=0,CQ231="",CQ231=0),0,BA231*MIN(MaxScal,TgtVol/CQ231))</f>
        <v>0</v>
      </c>
      <c r="DM231" s="26" t="n">
        <f aca="false">IF(OR(BB231=0,CR231="",CR231=0),0,BB231*MIN(MaxScal,TgtVol/CR231))</f>
        <v>0</v>
      </c>
      <c r="DN231" s="26" t="n">
        <f aca="false">IF(OR(BC231=0,CS231="",CS231=0),0,BC231*MIN(MaxScal,TgtVol/CS231))</f>
        <v>0</v>
      </c>
      <c r="DO231" s="26" t="n">
        <f aca="false">IF(OR(BD231=0,CT231="",CT231=0),0,BD231*MIN(MaxScal,TgtVol/CT231))</f>
        <v>0</v>
      </c>
      <c r="DP231" s="26" t="n">
        <f aca="false">IF(OR(BE231=0,CU231="",CU231=0),0,BE231*MIN(MaxScal,TgtVol/CU231))</f>
        <v>0</v>
      </c>
      <c r="DQ231" s="26" t="n">
        <f aca="false">IF(OR(BF231=0,CV231="",CV231=0),0,BF231*MIN(MaxScal,TgtVol/CV231))</f>
        <v>0</v>
      </c>
      <c r="DR231" s="26" t="n">
        <f aca="false">IF(OR(BG231=0,CW231="",CW231=0),0,BG231*MIN(MaxScal,TgtVol/CW231))</f>
        <v>0</v>
      </c>
      <c r="DS231" s="26" t="n">
        <f aca="false">IF(OR(BH231=0,CX231="",CX231=0),0,BH231*MIN(MaxScal,TgtVol/CX231))</f>
        <v>0</v>
      </c>
      <c r="DT231" s="26" t="n">
        <f aca="false">IF(OR(BI231=0,CY231="",CY231=0),0,BI231*MIN(MaxScal,TgtVol/CY231))</f>
        <v>0</v>
      </c>
      <c r="DU231" s="26" t="n">
        <f aca="false">IF(OR(BJ231=0,CZ231="",CZ231=0),0,BJ231*MIN(MaxScal,TgtVol/CZ231))</f>
        <v>0</v>
      </c>
      <c r="DV231" s="26" t="n">
        <f aca="false">IF(OR(BK231=0,DA231="",DA231=0),0,BK231*MIN(MaxScal,TgtVol/DA231))</f>
        <v>0</v>
      </c>
      <c r="DW231" s="26" t="n">
        <f aca="false">IF(OR(BL231=0,DB231="",DB231=0),0,BL231*MIN(MaxScal,TgtVol/DB231))</f>
        <v>0</v>
      </c>
      <c r="DX231" s="28" t="n">
        <f aca="false">IFERROR(DC230*BM231,"")</f>
        <v>-0</v>
      </c>
      <c r="DY231" s="28" t="n">
        <f aca="false">IFERROR(DD230*BN231,"")</f>
        <v>0</v>
      </c>
      <c r="DZ231" s="28" t="n">
        <f aca="false">IFERROR(DE230*BO231,"")</f>
        <v>0</v>
      </c>
      <c r="EA231" s="28" t="n">
        <f aca="false">IFERROR(DF230*BP231,"")</f>
        <v>0</v>
      </c>
      <c r="EB231" s="28" t="n">
        <f aca="false">IFERROR(DG230*BQ231,"")</f>
        <v>0</v>
      </c>
      <c r="EC231" s="28" t="n">
        <f aca="false">IFERROR(DH230*BR231,"")</f>
        <v>-0</v>
      </c>
      <c r="ED231" s="28" t="n">
        <f aca="false">IFERROR(DI230*BS231,"")</f>
        <v>0.00026094618739224</v>
      </c>
      <c r="EE231" s="28" t="n">
        <f aca="false">IFERROR(DJ230*BT231,"")</f>
        <v>0</v>
      </c>
      <c r="EF231" s="28" t="n">
        <f aca="false">IFERROR(DK230*BU231,"")</f>
        <v>0</v>
      </c>
      <c r="EG231" s="28" t="n">
        <f aca="false">IFERROR(DL230*BV231,"")</f>
        <v>-0</v>
      </c>
      <c r="EH231" s="28" t="n">
        <f aca="false">IFERROR(DM230*BW231,"")</f>
        <v>-0</v>
      </c>
      <c r="EI231" s="28" t="n">
        <f aca="false">IFERROR(DN230*BX231,"")</f>
        <v>-0</v>
      </c>
      <c r="EJ231" s="28" t="n">
        <f aca="false">IFERROR(DO230*BY231,"")</f>
        <v>0.00306845355405089</v>
      </c>
      <c r="EK231" s="28" t="n">
        <f aca="false">IFERROR(DP230*BZ231,"")</f>
        <v>0</v>
      </c>
      <c r="EL231" s="28" t="n">
        <f aca="false">IFERROR(DQ230*CA231,"")</f>
        <v>0</v>
      </c>
      <c r="EM231" s="28" t="n">
        <f aca="false">IFERROR(DR230*CB231,"")</f>
        <v>0</v>
      </c>
      <c r="EN231" s="28" t="n">
        <f aca="false">IFERROR(DS230*CC231,"")</f>
        <v>0</v>
      </c>
      <c r="EO231" s="28" t="n">
        <f aca="false">IFERROR(DT230*CD231,"")</f>
        <v>-0</v>
      </c>
      <c r="EP231" s="28" t="n">
        <f aca="false">IFERROR(DU230*CE231,"")</f>
        <v>-0</v>
      </c>
      <c r="EQ231" s="28" t="n">
        <f aca="false">IFERROR(DV230*CF231,"")</f>
        <v>-0</v>
      </c>
      <c r="ER231" s="28" t="n">
        <f aca="false">IFERROR(DW230*CG231,"")</f>
        <v>0</v>
      </c>
      <c r="ES231" s="28" t="n">
        <f aca="false">IF(ROW()=4,"",SUM(DX231:ER231))</f>
        <v>0.00332939974144313</v>
      </c>
      <c r="ET231" s="29" t="n">
        <f aca="false">COUNTIF(AR231:BL231,"&gt;0")</f>
        <v>1</v>
      </c>
    </row>
    <row r="232" customFormat="false" ht="15" hidden="false" customHeight="false" outlineLevel="0" collapsed="false">
      <c r="A232" s="19" t="n">
        <v>44957</v>
      </c>
      <c r="B232" s="23" t="n">
        <f aca="false">ABS(Rates_Data!AD232-Rates_Data!AE232)</f>
        <v>0.135213973799127</v>
      </c>
      <c r="C232" s="23" t="n">
        <f aca="false">ABS(Rates_Data!AD232-Rates_Data!AF232)</f>
        <v>0.699157205240175</v>
      </c>
      <c r="D232" s="23" t="n">
        <f aca="false">ABS(Rates_Data!AD232-Rates_Data!AG232)</f>
        <v>0.176013100436681</v>
      </c>
      <c r="E232" s="23" t="n">
        <f aca="false">ABS(Rates_Data!AD232-Rates_Data!AH232)</f>
        <v>0.528266375545852</v>
      </c>
      <c r="F232" s="23" t="n">
        <f aca="false">ABS(Rates_Data!AD232-Rates_Data!AI232)</f>
        <v>0.0712227074235807</v>
      </c>
      <c r="G232" s="23" t="n">
        <f aca="false">ABS(Rates_Data!AD232-Rates_Data!AJ232)</f>
        <v>0.698021834061135</v>
      </c>
      <c r="H232" s="23" t="n">
        <f aca="false">ABS(Rates_Data!AE232-Rates_Data!AF232)</f>
        <v>0.834371179039302</v>
      </c>
      <c r="I232" s="23" t="n">
        <f aca="false">ABS(Rates_Data!AE232-Rates_Data!AG232)</f>
        <v>0.0407991266375544</v>
      </c>
      <c r="J232" s="23" t="n">
        <f aca="false">ABS(Rates_Data!AE232-Rates_Data!AH232)</f>
        <v>0.393052401746725</v>
      </c>
      <c r="K232" s="23" t="n">
        <f aca="false">ABS(Rates_Data!AE232-Rates_Data!AI232)</f>
        <v>0.206436681222708</v>
      </c>
      <c r="L232" s="23" t="n">
        <f aca="false">ABS(Rates_Data!AE232-Rates_Data!AJ232)</f>
        <v>0.833235807860262</v>
      </c>
      <c r="M232" s="23" t="n">
        <f aca="false">ABS(Rates_Data!AF232-Rates_Data!AG232)</f>
        <v>0.875170305676856</v>
      </c>
      <c r="N232" s="23" t="n">
        <f aca="false">ABS(Rates_Data!AF232-Rates_Data!AH232)</f>
        <v>1.22742358078603</v>
      </c>
      <c r="O232" s="23" t="n">
        <f aca="false">ABS(Rates_Data!AF232-Rates_Data!AI232)</f>
        <v>0.627934497816594</v>
      </c>
      <c r="P232" s="23" t="n">
        <f aca="false">ABS(Rates_Data!AF232-Rates_Data!AJ232)</f>
        <v>0.00113537117903983</v>
      </c>
      <c r="Q232" s="23" t="n">
        <f aca="false">ABS(Rates_Data!AG232-Rates_Data!AH232)</f>
        <v>0.352253275109171</v>
      </c>
      <c r="R232" s="23" t="n">
        <f aca="false">ABS(Rates_Data!AG232-Rates_Data!AI232)</f>
        <v>0.247235807860262</v>
      </c>
      <c r="S232" s="23" t="n">
        <f aca="false">ABS(Rates_Data!AG232-Rates_Data!AJ232)</f>
        <v>0.874034934497816</v>
      </c>
      <c r="T232" s="23" t="n">
        <f aca="false">ABS(Rates_Data!AH232-Rates_Data!AI232)</f>
        <v>0.599489082969432</v>
      </c>
      <c r="U232" s="23" t="n">
        <f aca="false">ABS(Rates_Data!AH232-Rates_Data!AJ232)</f>
        <v>1.22628820960699</v>
      </c>
      <c r="V232" s="23" t="n">
        <f aca="false">ABS(Rates_Data!AI232-Rates_Data!AJ232)</f>
        <v>0.626799126637554</v>
      </c>
      <c r="W232" s="26" t="n">
        <f aca="false">IF(ROW()&lt;4+MinObs-1,"",IFERROR((B232-AVERAGE(B$4:B232))/STDEV(B$4:B232),""))</f>
        <v>-0.872536782225117</v>
      </c>
      <c r="X232" s="26" t="n">
        <f aca="false">IF(ROW()&lt;4+MinObs-1,"",IFERROR((C232-AVERAGE(C$4:C232))/STDEV(C$4:C232),""))</f>
        <v>0.55104473329172</v>
      </c>
      <c r="Y232" s="26" t="n">
        <f aca="false">IF(ROW()&lt;4+MinObs-1,"",IFERROR((D232-AVERAGE(D$4:D232))/STDEV(D$4:D232),""))</f>
        <v>-0.690950720563546</v>
      </c>
      <c r="Z232" s="26" t="n">
        <f aca="false">IF(ROW()&lt;4+MinObs-1,"",IFERROR((E232-AVERAGE(E$4:E232))/STDEV(E$4:E232),""))</f>
        <v>-0.278215656250622</v>
      </c>
      <c r="AA232" s="26" t="n">
        <f aca="false">IF(ROW()&lt;4+MinObs-1,"",IFERROR((F232-AVERAGE(F$4:F232))/STDEV(F$4:F232),""))</f>
        <v>-1.16145511970042</v>
      </c>
      <c r="AB232" s="26" t="n">
        <f aca="false">IF(ROW()&lt;4+MinObs-1,"",IFERROR((G232-AVERAGE(G$4:G232))/STDEV(G$4:G232),""))</f>
        <v>0.670687389691549</v>
      </c>
      <c r="AC232" s="26" t="n">
        <f aca="false">IF(ROW()&lt;4+MinObs-1,"",IFERROR((H232-AVERAGE(H$4:H232))/STDEV(H$4:H232),""))</f>
        <v>1.32290009486143</v>
      </c>
      <c r="AD232" s="26" t="n">
        <f aca="false">IF(ROW()&lt;4+MinObs-1,"",IFERROR((I232-AVERAGE(I$4:I232))/STDEV(I$4:I232),""))</f>
        <v>-1.03446998027153</v>
      </c>
      <c r="AE232" s="26" t="n">
        <f aca="false">IF(ROW()&lt;4+MinObs-1,"",IFERROR((J232-AVERAGE(J$4:J232))/STDEV(J$4:J232),""))</f>
        <v>-0.376618810922479</v>
      </c>
      <c r="AF232" s="26" t="n">
        <f aca="false">IF(ROW()&lt;4+MinObs-1,"",IFERROR((K232-AVERAGE(K$4:K232))/STDEV(K$4:K232),""))</f>
        <v>-0.682331716015468</v>
      </c>
      <c r="AG232" s="26" t="n">
        <f aca="false">IF(ROW()&lt;4+MinObs-1,"",IFERROR((L232-AVERAGE(L$4:L232))/STDEV(L$4:L232),""))</f>
        <v>0.647495590529552</v>
      </c>
      <c r="AH232" s="26" t="n">
        <f aca="false">IF(ROW()&lt;4+MinObs-1,"",IFERROR((M232-AVERAGE(M$4:M232))/STDEV(M$4:M232),""))</f>
        <v>0.919806175594803</v>
      </c>
      <c r="AI232" s="26" t="n">
        <f aca="false">IF(ROW()&lt;4+MinObs-1,"",IFERROR((N232-AVERAGE(N$4:N232))/STDEV(N$4:N232),""))</f>
        <v>1.72393123378737</v>
      </c>
      <c r="AJ232" s="26" t="n">
        <f aca="false">IF(ROW()&lt;4+MinObs-1,"",IFERROR((O232-AVERAGE(O$4:O232))/STDEV(O$4:O232),""))</f>
        <v>0.360988729688528</v>
      </c>
      <c r="AK232" s="26" t="n">
        <f aca="false">IF(ROW()&lt;4+MinObs-1,"",IFERROR((P232-AVERAGE(P$4:P232))/STDEV(P$4:P232),""))</f>
        <v>-1.30124311334292</v>
      </c>
      <c r="AL232" s="26" t="n">
        <f aca="false">IF(ROW()&lt;4+MinObs-1,"",IFERROR((Q232-AVERAGE(Q$4:Q232))/STDEV(Q$4:Q232),""))</f>
        <v>-0.270363007005792</v>
      </c>
      <c r="AM232" s="26" t="n">
        <f aca="false">IF(ROW()&lt;4+MinObs-1,"",IFERROR((R232-AVERAGE(R$4:R232))/STDEV(R$4:R232),""))</f>
        <v>-0.583248208604127</v>
      </c>
      <c r="AN232" s="26" t="n">
        <f aca="false">IF(ROW()&lt;4+MinObs-1,"",IFERROR((S232-AVERAGE(S$4:S232))/STDEV(S$4:S232),""))</f>
        <v>0.259109316560928</v>
      </c>
      <c r="AO232" s="26" t="n">
        <f aca="false">IF(ROW()&lt;4+MinObs-1,"",IFERROR((T232-AVERAGE(T$4:T232))/STDEV(T$4:T232),""))</f>
        <v>-0.0109917219331252</v>
      </c>
      <c r="AP232" s="26" t="n">
        <f aca="false">IF(ROW()&lt;4+MinObs-1,"",IFERROR((U232-AVERAGE(U$4:U232))/STDEV(U$4:U232),""))</f>
        <v>0.903551489980265</v>
      </c>
      <c r="AQ232" s="26" t="n">
        <f aca="false">IF(ROW()&lt;4+MinObs-1,"",IFERROR((V232-AVERAGE(V$4:V232))/STDEV(V$4:V232),""))</f>
        <v>-0.0553242047976497</v>
      </c>
      <c r="AR232" s="26" t="n">
        <f aca="false">IF(W232="",0,IF(W232&gt;=z4,w4,IF(W232&gt;=z3,w3,IF(W232&gt;=zEntry,w2,IF(AND(W232&gt;=ExitZ,AR231&gt;0),w2,0)))))</f>
        <v>0</v>
      </c>
      <c r="AS232" s="26" t="n">
        <f aca="false">IF(X232="",0,IF(X232&gt;=z4,w4,IF(X232&gt;=z3,w3,IF(X232&gt;=zEntry,w2,IF(AND(X232&gt;=ExitZ,AS231&gt;0),w2,0)))))</f>
        <v>0</v>
      </c>
      <c r="AT232" s="26" t="n">
        <f aca="false">IF(Y232="",0,IF(Y232&gt;=z4,w4,IF(Y232&gt;=z3,w3,IF(Y232&gt;=zEntry,w2,IF(AND(Y232&gt;=ExitZ,AT231&gt;0),w2,0)))))</f>
        <v>0</v>
      </c>
      <c r="AU232" s="26" t="n">
        <f aca="false">IF(Z232="",0,IF(Z232&gt;=z4,w4,IF(Z232&gt;=z3,w3,IF(Z232&gt;=zEntry,w2,IF(AND(Z232&gt;=ExitZ,AU231&gt;0),w2,0)))))</f>
        <v>0</v>
      </c>
      <c r="AV232" s="26" t="n">
        <f aca="false">IF(AA232="",0,IF(AA232&gt;=z4,w4,IF(AA232&gt;=z3,w3,IF(AA232&gt;=zEntry,w2,IF(AND(AA232&gt;=ExitZ,AV231&gt;0),w2,0)))))</f>
        <v>0</v>
      </c>
      <c r="AW232" s="26" t="n">
        <f aca="false">IF(AB232="",0,IF(AB232&gt;=z4,w4,IF(AB232&gt;=z3,w3,IF(AB232&gt;=zEntry,w2,IF(AND(AB232&gt;=ExitZ,AW231&gt;0),w2,0)))))</f>
        <v>0</v>
      </c>
      <c r="AX232" s="26" t="n">
        <f aca="false">IF(AC232="",0,IF(AC232&gt;=z4,w4,IF(AC232&gt;=z3,w3,IF(AC232&gt;=zEntry,w2,IF(AND(AC232&gt;=ExitZ,AX231&gt;0),w2,0)))))</f>
        <v>0</v>
      </c>
      <c r="AY232" s="26" t="n">
        <f aca="false">IF(AD232="",0,IF(AD232&gt;=z4,w4,IF(AD232&gt;=z3,w3,IF(AD232&gt;=zEntry,w2,IF(AND(AD232&gt;=ExitZ,AY231&gt;0),w2,0)))))</f>
        <v>0</v>
      </c>
      <c r="AZ232" s="26" t="n">
        <f aca="false">IF(AE232="",0,IF(AE232&gt;=z4,w4,IF(AE232&gt;=z3,w3,IF(AE232&gt;=zEntry,w2,IF(AND(AE232&gt;=ExitZ,AZ231&gt;0),w2,0)))))</f>
        <v>0</v>
      </c>
      <c r="BA232" s="26" t="n">
        <f aca="false">IF(AF232="",0,IF(AF232&gt;=z4,w4,IF(AF232&gt;=z3,w3,IF(AF232&gt;=zEntry,w2,IF(AND(AF232&gt;=ExitZ,BA231&gt;0),w2,0)))))</f>
        <v>0</v>
      </c>
      <c r="BB232" s="26" t="n">
        <f aca="false">IF(AG232="",0,IF(AG232&gt;=z4,w4,IF(AG232&gt;=z3,w3,IF(AG232&gt;=zEntry,w2,IF(AND(AG232&gt;=ExitZ,BB231&gt;0),w2,0)))))</f>
        <v>0</v>
      </c>
      <c r="BC232" s="26" t="n">
        <f aca="false">IF(AH232="",0,IF(AH232&gt;=z4,w4,IF(AH232&gt;=z3,w3,IF(AH232&gt;=zEntry,w2,IF(AND(AH232&gt;=ExitZ,BC231&gt;0),w2,0)))))</f>
        <v>0</v>
      </c>
      <c r="BD232" s="26" t="n">
        <f aca="false">IF(AI232="",0,IF(AI232&gt;=z4,w4,IF(AI232&gt;=z3,w3,IF(AI232&gt;=zEntry,w2,IF(AND(AI232&gt;=ExitZ,BD231&gt;0),w2,0)))))</f>
        <v>0</v>
      </c>
      <c r="BE232" s="26" t="n">
        <f aca="false">IF(AJ232="",0,IF(AJ232&gt;=z4,w4,IF(AJ232&gt;=z3,w3,IF(AJ232&gt;=zEntry,w2,IF(AND(AJ232&gt;=ExitZ,BE231&gt;0),w2,0)))))</f>
        <v>0</v>
      </c>
      <c r="BF232" s="26" t="n">
        <f aca="false">IF(AK232="",0,IF(AK232&gt;=z4,w4,IF(AK232&gt;=z3,w3,IF(AK232&gt;=zEntry,w2,IF(AND(AK232&gt;=ExitZ,BF231&gt;0),w2,0)))))</f>
        <v>0</v>
      </c>
      <c r="BG232" s="26" t="n">
        <f aca="false">IF(AL232="",0,IF(AL232&gt;=z4,w4,IF(AL232&gt;=z3,w3,IF(AL232&gt;=zEntry,w2,IF(AND(AL232&gt;=ExitZ,BG231&gt;0),w2,0)))))</f>
        <v>0</v>
      </c>
      <c r="BH232" s="26" t="n">
        <f aca="false">IF(AM232="",0,IF(AM232&gt;=z4,w4,IF(AM232&gt;=z3,w3,IF(AM232&gt;=zEntry,w2,IF(AND(AM232&gt;=ExitZ,BH231&gt;0),w2,0)))))</f>
        <v>0</v>
      </c>
      <c r="BI232" s="26" t="n">
        <f aca="false">IF(AN232="",0,IF(AN232&gt;=z4,w4,IF(AN232&gt;=z3,w3,IF(AN232&gt;=zEntry,w2,IF(AND(AN232&gt;=ExitZ,BI231&gt;0),w2,0)))))</f>
        <v>0</v>
      </c>
      <c r="BJ232" s="26" t="n">
        <f aca="false">IF(AO232="",0,IF(AO232&gt;=z4,w4,IF(AO232&gt;=z3,w3,IF(AO232&gt;=zEntry,w2,IF(AND(AO232&gt;=ExitZ,BJ231&gt;0),w2,0)))))</f>
        <v>0</v>
      </c>
      <c r="BK232" s="26" t="n">
        <f aca="false">IF(AP232="",0,IF(AP232&gt;=z4,w4,IF(AP232&gt;=z3,w3,IF(AP232&gt;=zEntry,w2,IF(AND(AP232&gt;=ExitZ,BK231&gt;0),w2,0)))))</f>
        <v>0</v>
      </c>
      <c r="BL232" s="26" t="n">
        <f aca="false">IF(AQ232="",0,IF(AQ232&gt;=z4,w4,IF(AQ232&gt;=z3,w3,IF(AQ232&gt;=zEntry,w2,IF(AND(AQ232&gt;=ExitZ,BL231&gt;0),w2,0)))))</f>
        <v>0</v>
      </c>
      <c r="BM232" s="23" t="n">
        <f aca="false">IF(Rates_Data!AD231&gt;=Rates_Data!AE231,Rates_Data!AK232-Rates_Data!AL232,Rates_Data!AL232-Rates_Data!AK232)</f>
        <v>-0.000551000000000002</v>
      </c>
      <c r="BN232" s="23" t="n">
        <f aca="false">IF(Rates_Data!AD231&gt;=Rates_Data!AF231,Rates_Data!AK232-Rates_Data!AM232,Rates_Data!AM232-Rates_Data!AK232)</f>
        <v>0.00849300000000001</v>
      </c>
      <c r="BO232" s="23" t="n">
        <f aca="false">IF(Rates_Data!AD231&gt;=Rates_Data!AG231,Rates_Data!AK232-Rates_Data!AN232,Rates_Data!AN232-Rates_Data!AK232)</f>
        <v>0.007239</v>
      </c>
      <c r="BP232" s="23" t="n">
        <f aca="false">IF(Rates_Data!AD231&gt;=Rates_Data!AH231,Rates_Data!AK232-Rates_Data!AO232,Rates_Data!AO232-Rates_Data!AK232)</f>
        <v>-0.003762</v>
      </c>
      <c r="BQ232" s="23" t="n">
        <f aca="false">IF(Rates_Data!AD231&gt;=Rates_Data!AI231,Rates_Data!AK232-Rates_Data!AP232,Rates_Data!AP232-Rates_Data!AK232)</f>
        <v>0.004294</v>
      </c>
      <c r="BR232" s="23" t="n">
        <f aca="false">IF(Rates_Data!AD231&gt;=Rates_Data!AJ231,Rates_Data!AK232-Rates_Data!AQ232,Rates_Data!AQ232-Rates_Data!AK232)</f>
        <v>0.005928</v>
      </c>
      <c r="BS232" s="23" t="n">
        <f aca="false">IF(Rates_Data!AE231&gt;=Rates_Data!AF231,Rates_Data!AL232-Rates_Data!AM232,Rates_Data!AM232-Rates_Data!AL232)</f>
        <v>0.00794200000000001</v>
      </c>
      <c r="BT232" s="23" t="n">
        <f aca="false">IF(Rates_Data!AE231&gt;=Rates_Data!AG231,Rates_Data!AL232-Rates_Data!AN232,Rates_Data!AN232-Rates_Data!AL232)</f>
        <v>0.006688</v>
      </c>
      <c r="BU232" s="23" t="n">
        <f aca="false">IF(Rates_Data!AE231&gt;=Rates_Data!AH231,Rates_Data!AL232-Rates_Data!AO232,Rates_Data!AO232-Rates_Data!AL232)</f>
        <v>-0.003211</v>
      </c>
      <c r="BV232" s="23" t="n">
        <f aca="false">IF(Rates_Data!AE231&gt;=Rates_Data!AI231,Rates_Data!AL232-Rates_Data!AP232,Rates_Data!AP232-Rates_Data!AL232)</f>
        <v>0.003743</v>
      </c>
      <c r="BW232" s="23" t="n">
        <f aca="false">IF(Rates_Data!AE231&gt;=Rates_Data!AJ231,Rates_Data!AL232-Rates_Data!AQ232,Rates_Data!AQ232-Rates_Data!AL232)</f>
        <v>0.00537699999999999</v>
      </c>
      <c r="BX232" s="23" t="n">
        <f aca="false">IF(Rates_Data!AF231&gt;=Rates_Data!AG231,Rates_Data!AM232-Rates_Data!AN232,Rates_Data!AN232-Rates_Data!AM232)</f>
        <v>0.00125400000000001</v>
      </c>
      <c r="BY232" s="23" t="n">
        <f aca="false">IF(Rates_Data!AF231&gt;=Rates_Data!AH231,Rates_Data!AM232-Rates_Data!AO232,Rates_Data!AO232-Rates_Data!AM232)</f>
        <v>0.00473100000000001</v>
      </c>
      <c r="BZ232" s="23" t="n">
        <f aca="false">IF(Rates_Data!AF231&gt;=Rates_Data!AI231,Rates_Data!AM232-Rates_Data!AP232,Rates_Data!AP232-Rates_Data!AM232)</f>
        <v>0.004199</v>
      </c>
      <c r="CA232" s="23" t="n">
        <f aca="false">IF(Rates_Data!AF231&gt;=Rates_Data!AJ231,Rates_Data!AM232-Rates_Data!AQ232,Rates_Data!AQ232-Rates_Data!AM232)</f>
        <v>0.00256500000000001</v>
      </c>
      <c r="CB232" s="23" t="n">
        <f aca="false">IF(Rates_Data!AG231&gt;=Rates_Data!AH231,Rates_Data!AN232-Rates_Data!AO232,Rates_Data!AO232-Rates_Data!AN232)</f>
        <v>0.003477</v>
      </c>
      <c r="CC232" s="23" t="n">
        <f aca="false">IF(Rates_Data!AG231&gt;=Rates_Data!AI231,Rates_Data!AN232-Rates_Data!AP232,Rates_Data!AP232-Rates_Data!AN232)</f>
        <v>-0.002945</v>
      </c>
      <c r="CD232" s="23" t="n">
        <f aca="false">IF(Rates_Data!AG231&gt;=Rates_Data!AJ231,Rates_Data!AN232-Rates_Data!AQ232,Rates_Data!AQ232-Rates_Data!AN232)</f>
        <v>-0.001311</v>
      </c>
      <c r="CE232" s="23" t="n">
        <f aca="false">IF(Rates_Data!AH231&gt;=Rates_Data!AI231,Rates_Data!AO232-Rates_Data!AP232,Rates_Data!AP232-Rates_Data!AO232)</f>
        <v>0.000532000000000006</v>
      </c>
      <c r="CF232" s="23" t="n">
        <f aca="false">IF(Rates_Data!AH231&gt;=Rates_Data!AJ231,Rates_Data!AO232-Rates_Data!AQ232,Rates_Data!AQ232-Rates_Data!AO232)</f>
        <v>0.002166</v>
      </c>
      <c r="CG232" s="23" t="n">
        <f aca="false">IF(Rates_Data!AI231&gt;=Rates_Data!AJ231,Rates_Data!AP232-Rates_Data!AQ232,Rates_Data!AQ232-Rates_Data!AP232)</f>
        <v>0.00163399999999999</v>
      </c>
      <c r="CH232" s="27" t="n">
        <f aca="false">IF(ROW()&lt;4+VolLB,"",STDEV(INDEX($BM:$BM,ROW()-VolLB+1):INDEX($BM:$BM,ROW()))*SQRT(12))</f>
        <v>0.023719605450023</v>
      </c>
      <c r="CI232" s="27" t="n">
        <f aca="false">IF(ROW()&lt;4+VolLB,"",STDEV(INDEX($BN:$BN,ROW()-VolLB+1):INDEX($BN:$BN,ROW()))*SQRT(12))</f>
        <v>0.0200698152512435</v>
      </c>
      <c r="CJ232" s="27" t="n">
        <f aca="false">IF(ROW()&lt;4+VolLB,"",STDEV(INDEX($BO:$BO,ROW()-VolLB+1):INDEX($BO:$BO,ROW()))*SQRT(12))</f>
        <v>0.016801553746745</v>
      </c>
      <c r="CK232" s="27" t="n">
        <f aca="false">IF(ROW()&lt;4+VolLB,"",STDEV(INDEX($BP:$BP,ROW()-VolLB+1):INDEX($BP:$BP,ROW()))*SQRT(12))</f>
        <v>0.0176963464822276</v>
      </c>
      <c r="CL232" s="27" t="n">
        <f aca="false">IF(ROW()&lt;4+VolLB,"",STDEV(INDEX($BQ:$BQ,ROW()-VolLB+1):INDEX($BQ:$BQ,ROW()))*SQRT(12))</f>
        <v>0.0217560505256857</v>
      </c>
      <c r="CM232" s="27" t="n">
        <f aca="false">IF(ROW()&lt;4+VolLB,"",STDEV(INDEX($BR:$BR,ROW()-VolLB+1):INDEX($BR:$BR,ROW()))*SQRT(12))</f>
        <v>0.0179387810646575</v>
      </c>
      <c r="CN232" s="27" t="n">
        <f aca="false">IF(ROW()&lt;4+VolLB,"",STDEV(INDEX($BS:$BS,ROW()-VolLB+1):INDEX($BS:$BS,ROW()))*SQRT(12))</f>
        <v>0.0203728428544332</v>
      </c>
      <c r="CO232" s="27" t="n">
        <f aca="false">IF(ROW()&lt;4+VolLB,"",STDEV(INDEX($BT:$BT,ROW()-VolLB+1):INDEX($BT:$BT,ROW()))*SQRT(12))</f>
        <v>0.0228757466051462</v>
      </c>
      <c r="CP232" s="27" t="n">
        <f aca="false">IF(ROW()&lt;4+VolLB,"",STDEV(INDEX($BU:$BU,ROW()-VolLB+1):INDEX($BU:$BU,ROW()))*SQRT(12))</f>
        <v>0.0234037357742407</v>
      </c>
      <c r="CQ232" s="27" t="n">
        <f aca="false">IF(ROW()&lt;4+VolLB,"",STDEV(INDEX($BV:$BV,ROW()-VolLB+1):INDEX($BV:$BV,ROW()))*SQRT(12))</f>
        <v>0.0220781887378212</v>
      </c>
      <c r="CR232" s="27" t="n">
        <f aca="false">IF(ROW()&lt;4+VolLB,"",STDEV(INDEX($BW:$BW,ROW()-VolLB+1):INDEX($BW:$BW,ROW()))*SQRT(12))</f>
        <v>0.0224208669444974</v>
      </c>
      <c r="CS232" s="27" t="n">
        <f aca="false">IF(ROW()&lt;4+VolLB,"",STDEV(INDEX($BX:$BX,ROW()-VolLB+1):INDEX($BX:$BX,ROW()))*SQRT(12))</f>
        <v>0.0180177516685761</v>
      </c>
      <c r="CT232" s="27" t="n">
        <f aca="false">IF(ROW()&lt;4+VolLB,"",STDEV(INDEX($BY:$BY,ROW()-VolLB+1):INDEX($BY:$BY,ROW()))*SQRT(12))</f>
        <v>0.020671605742914</v>
      </c>
      <c r="CU232" s="27" t="n">
        <f aca="false">IF(ROW()&lt;4+VolLB,"",STDEV(INDEX($BZ:$BZ,ROW()-VolLB+1):INDEX($BZ:$BZ,ROW()))*SQRT(12))</f>
        <v>0.0217841915025334</v>
      </c>
      <c r="CV232" s="27" t="n">
        <f aca="false">IF(ROW()&lt;4+VolLB,"",STDEV(INDEX($CA:$CA,ROW()-VolLB+1):INDEX($CA:$CA,ROW()))*SQRT(12))</f>
        <v>0.0211559519964522</v>
      </c>
      <c r="CW232" s="27" t="n">
        <f aca="false">IF(ROW()&lt;4+VolLB,"",STDEV(INDEX($CB:$CB,ROW()-VolLB+1):INDEX($CB:$CB,ROW()))*SQRT(12))</f>
        <v>0.0183814456532875</v>
      </c>
      <c r="CX232" s="27" t="n">
        <f aca="false">IF(ROW()&lt;4+VolLB,"",STDEV(INDEX($CC:$CC,ROW()-VolLB+1):INDEX($CC:$CC,ROW()))*SQRT(12))</f>
        <v>0.0205317019367379</v>
      </c>
      <c r="CY232" s="27" t="n">
        <f aca="false">IF(ROW()&lt;4+VolLB,"",STDEV(INDEX($CD:$CD,ROW()-VolLB+1):INDEX($CD:$CD,ROW()))*SQRT(12))</f>
        <v>0.0205142659404667</v>
      </c>
      <c r="CZ232" s="27" t="n">
        <f aca="false">IF(ROW()&lt;4+VolLB,"",STDEV(INDEX($CE:$CE,ROW()-VolLB+1):INDEX($CE:$CE,ROW()))*SQRT(12))</f>
        <v>0.0217169685747388</v>
      </c>
      <c r="DA232" s="27" t="n">
        <f aca="false">IF(ROW()&lt;4+VolLB,"",STDEV(INDEX($CF:$CF,ROW()-VolLB+1):INDEX($CF:$CF,ROW()))*SQRT(12))</f>
        <v>0.0218568844682206</v>
      </c>
      <c r="DB232" s="27" t="n">
        <f aca="false">IF(ROW()&lt;4+VolLB,"",STDEV(INDEX($CG:$CG,ROW()-VolLB+1):INDEX($CG:$CG,ROW()))*SQRT(12))</f>
        <v>0.0250456143247628</v>
      </c>
      <c r="DC232" s="26" t="n">
        <f aca="false">IF(OR(AR232=0,CH232="",CH232=0),0,AR232*MIN(MaxScal,TgtVol/CH232))</f>
        <v>0</v>
      </c>
      <c r="DD232" s="26" t="n">
        <f aca="false">IF(OR(AS232=0,CI232="",CI232=0),0,AS232*MIN(MaxScal,TgtVol/CI232))</f>
        <v>0</v>
      </c>
      <c r="DE232" s="26" t="n">
        <f aca="false">IF(OR(AT232=0,CJ232="",CJ232=0),0,AT232*MIN(MaxScal,TgtVol/CJ232))</f>
        <v>0</v>
      </c>
      <c r="DF232" s="26" t="n">
        <f aca="false">IF(OR(AU232=0,CK232="",CK232=0),0,AU232*MIN(MaxScal,TgtVol/CK232))</f>
        <v>0</v>
      </c>
      <c r="DG232" s="26" t="n">
        <f aca="false">IF(OR(AV232=0,CL232="",CL232=0),0,AV232*MIN(MaxScal,TgtVol/CL232))</f>
        <v>0</v>
      </c>
      <c r="DH232" s="26" t="n">
        <f aca="false">IF(OR(AW232=0,CM232="",CM232=0),0,AW232*MIN(MaxScal,TgtVol/CM232))</f>
        <v>0</v>
      </c>
      <c r="DI232" s="26" t="n">
        <f aca="false">IF(OR(AX232=0,CN232="",CN232=0),0,AX232*MIN(MaxScal,TgtVol/CN232))</f>
        <v>0</v>
      </c>
      <c r="DJ232" s="26" t="n">
        <f aca="false">IF(OR(AY232=0,CO232="",CO232=0),0,AY232*MIN(MaxScal,TgtVol/CO232))</f>
        <v>0</v>
      </c>
      <c r="DK232" s="26" t="n">
        <f aca="false">IF(OR(AZ232=0,CP232="",CP232=0),0,AZ232*MIN(MaxScal,TgtVol/CP232))</f>
        <v>0</v>
      </c>
      <c r="DL232" s="26" t="n">
        <f aca="false">IF(OR(BA232=0,CQ232="",CQ232=0),0,BA232*MIN(MaxScal,TgtVol/CQ232))</f>
        <v>0</v>
      </c>
      <c r="DM232" s="26" t="n">
        <f aca="false">IF(OR(BB232=0,CR232="",CR232=0),0,BB232*MIN(MaxScal,TgtVol/CR232))</f>
        <v>0</v>
      </c>
      <c r="DN232" s="26" t="n">
        <f aca="false">IF(OR(BC232=0,CS232="",CS232=0),0,BC232*MIN(MaxScal,TgtVol/CS232))</f>
        <v>0</v>
      </c>
      <c r="DO232" s="26" t="n">
        <f aca="false">IF(OR(BD232=0,CT232="",CT232=0),0,BD232*MIN(MaxScal,TgtVol/CT232))</f>
        <v>0</v>
      </c>
      <c r="DP232" s="26" t="n">
        <f aca="false">IF(OR(BE232=0,CU232="",CU232=0),0,BE232*MIN(MaxScal,TgtVol/CU232))</f>
        <v>0</v>
      </c>
      <c r="DQ232" s="26" t="n">
        <f aca="false">IF(OR(BF232=0,CV232="",CV232=0),0,BF232*MIN(MaxScal,TgtVol/CV232))</f>
        <v>0</v>
      </c>
      <c r="DR232" s="26" t="n">
        <f aca="false">IF(OR(BG232=0,CW232="",CW232=0),0,BG232*MIN(MaxScal,TgtVol/CW232))</f>
        <v>0</v>
      </c>
      <c r="DS232" s="26" t="n">
        <f aca="false">IF(OR(BH232=0,CX232="",CX232=0),0,BH232*MIN(MaxScal,TgtVol/CX232))</f>
        <v>0</v>
      </c>
      <c r="DT232" s="26" t="n">
        <f aca="false">IF(OR(BI232=0,CY232="",CY232=0),0,BI232*MIN(MaxScal,TgtVol/CY232))</f>
        <v>0</v>
      </c>
      <c r="DU232" s="26" t="n">
        <f aca="false">IF(OR(BJ232=0,CZ232="",CZ232=0),0,BJ232*MIN(MaxScal,TgtVol/CZ232))</f>
        <v>0</v>
      </c>
      <c r="DV232" s="26" t="n">
        <f aca="false">IF(OR(BK232=0,DA232="",DA232=0),0,BK232*MIN(MaxScal,TgtVol/DA232))</f>
        <v>0</v>
      </c>
      <c r="DW232" s="26" t="n">
        <f aca="false">IF(OR(BL232=0,DB232="",DB232=0),0,BL232*MIN(MaxScal,TgtVol/DB232))</f>
        <v>0</v>
      </c>
      <c r="DX232" s="28" t="n">
        <f aca="false">IFERROR(DC231*BM232,"")</f>
        <v>-0</v>
      </c>
      <c r="DY232" s="28" t="n">
        <f aca="false">IFERROR(DD231*BN232,"")</f>
        <v>0</v>
      </c>
      <c r="DZ232" s="28" t="n">
        <f aca="false">IFERROR(DE231*BO232,"")</f>
        <v>0</v>
      </c>
      <c r="EA232" s="28" t="n">
        <f aca="false">IFERROR(DF231*BP232,"")</f>
        <v>-0</v>
      </c>
      <c r="EB232" s="28" t="n">
        <f aca="false">IFERROR(DG231*BQ232,"")</f>
        <v>0</v>
      </c>
      <c r="EC232" s="28" t="n">
        <f aca="false">IFERROR(DH231*BR232,"")</f>
        <v>0</v>
      </c>
      <c r="ED232" s="28" t="n">
        <f aca="false">IFERROR(DI231*BS232,"")</f>
        <v>0.0072709584636386</v>
      </c>
      <c r="EE232" s="28" t="n">
        <f aca="false">IFERROR(DJ231*BT232,"")</f>
        <v>0</v>
      </c>
      <c r="EF232" s="28" t="n">
        <f aca="false">IFERROR(DK231*BU232,"")</f>
        <v>-0</v>
      </c>
      <c r="EG232" s="28" t="n">
        <f aca="false">IFERROR(DL231*BV232,"")</f>
        <v>0</v>
      </c>
      <c r="EH232" s="28" t="n">
        <f aca="false">IFERROR(DM231*BW232,"")</f>
        <v>0</v>
      </c>
      <c r="EI232" s="28" t="n">
        <f aca="false">IFERROR(DN231*BX232,"")</f>
        <v>0</v>
      </c>
      <c r="EJ232" s="28" t="n">
        <f aca="false">IFERROR(DO231*BY232,"")</f>
        <v>0</v>
      </c>
      <c r="EK232" s="28" t="n">
        <f aca="false">IFERROR(DP231*BZ232,"")</f>
        <v>0</v>
      </c>
      <c r="EL232" s="28" t="n">
        <f aca="false">IFERROR(DQ231*CA232,"")</f>
        <v>0</v>
      </c>
      <c r="EM232" s="28" t="n">
        <f aca="false">IFERROR(DR231*CB232,"")</f>
        <v>0</v>
      </c>
      <c r="EN232" s="28" t="n">
        <f aca="false">IFERROR(DS231*CC232,"")</f>
        <v>-0</v>
      </c>
      <c r="EO232" s="28" t="n">
        <f aca="false">IFERROR(DT231*CD232,"")</f>
        <v>-0</v>
      </c>
      <c r="EP232" s="28" t="n">
        <f aca="false">IFERROR(DU231*CE232,"")</f>
        <v>0</v>
      </c>
      <c r="EQ232" s="28" t="n">
        <f aca="false">IFERROR(DV231*CF232,"")</f>
        <v>0</v>
      </c>
      <c r="ER232" s="28" t="n">
        <f aca="false">IFERROR(DW231*CG232,"")</f>
        <v>0</v>
      </c>
      <c r="ES232" s="28" t="n">
        <f aca="false">IF(ROW()=4,"",SUM(DX232:ER232))</f>
        <v>0.0072709584636386</v>
      </c>
      <c r="ET232" s="29" t="n">
        <f aca="false">COUNTIF(AR232:BL232,"&gt;0")</f>
        <v>0</v>
      </c>
    </row>
    <row r="233" customFormat="false" ht="15" hidden="false" customHeight="false" outlineLevel="0" collapsed="false">
      <c r="A233" s="19" t="n">
        <v>44985</v>
      </c>
      <c r="B233" s="23" t="n">
        <f aca="false">ABS(Rates_Data!AD233-Rates_Data!AE233)</f>
        <v>0.416395652173913</v>
      </c>
      <c r="C233" s="23" t="n">
        <f aca="false">ABS(Rates_Data!AD233-Rates_Data!AF233)</f>
        <v>0.71304347826087</v>
      </c>
      <c r="D233" s="23" t="n">
        <f aca="false">ABS(Rates_Data!AD233-Rates_Data!AG233)</f>
        <v>0.112521739130435</v>
      </c>
      <c r="E233" s="23" t="n">
        <f aca="false">ABS(Rates_Data!AD233-Rates_Data!AH233)</f>
        <v>0.241213043478261</v>
      </c>
      <c r="F233" s="23" t="n">
        <f aca="false">ABS(Rates_Data!AD233-Rates_Data!AI233)</f>
        <v>0.0430347826086956</v>
      </c>
      <c r="G233" s="23" t="n">
        <f aca="false">ABS(Rates_Data!AD233-Rates_Data!AJ233)</f>
        <v>1.14103913043478</v>
      </c>
      <c r="H233" s="23" t="n">
        <f aca="false">ABS(Rates_Data!AE233-Rates_Data!AF233)</f>
        <v>1.12943913043478</v>
      </c>
      <c r="I233" s="23" t="n">
        <f aca="false">ABS(Rates_Data!AE233-Rates_Data!AG233)</f>
        <v>0.303873913043478</v>
      </c>
      <c r="J233" s="23" t="n">
        <f aca="false">ABS(Rates_Data!AE233-Rates_Data!AH233)</f>
        <v>0.175182608695652</v>
      </c>
      <c r="K233" s="23" t="n">
        <f aca="false">ABS(Rates_Data!AE233-Rates_Data!AI233)</f>
        <v>0.459430434782609</v>
      </c>
      <c r="L233" s="23" t="n">
        <f aca="false">ABS(Rates_Data!AE233-Rates_Data!AJ233)</f>
        <v>1.5574347826087</v>
      </c>
      <c r="M233" s="23" t="n">
        <f aca="false">ABS(Rates_Data!AF233-Rates_Data!AG233)</f>
        <v>0.825565217391305</v>
      </c>
      <c r="N233" s="23" t="n">
        <f aca="false">ABS(Rates_Data!AF233-Rates_Data!AH233)</f>
        <v>0.954256521739131</v>
      </c>
      <c r="O233" s="23" t="n">
        <f aca="false">ABS(Rates_Data!AF233-Rates_Data!AI233)</f>
        <v>0.670008695652174</v>
      </c>
      <c r="P233" s="23" t="n">
        <f aca="false">ABS(Rates_Data!AF233-Rates_Data!AJ233)</f>
        <v>0.427995652173913</v>
      </c>
      <c r="Q233" s="23" t="n">
        <f aca="false">ABS(Rates_Data!AG233-Rates_Data!AH233)</f>
        <v>0.128691304347826</v>
      </c>
      <c r="R233" s="23" t="n">
        <f aca="false">ABS(Rates_Data!AG233-Rates_Data!AI233)</f>
        <v>0.155556521739131</v>
      </c>
      <c r="S233" s="23" t="n">
        <f aca="false">ABS(Rates_Data!AG233-Rates_Data!AJ233)</f>
        <v>1.25356086956522</v>
      </c>
      <c r="T233" s="23" t="n">
        <f aca="false">ABS(Rates_Data!AH233-Rates_Data!AI233)</f>
        <v>0.284247826086957</v>
      </c>
      <c r="U233" s="23" t="n">
        <f aca="false">ABS(Rates_Data!AH233-Rates_Data!AJ233)</f>
        <v>1.38225217391304</v>
      </c>
      <c r="V233" s="23" t="n">
        <f aca="false">ABS(Rates_Data!AI233-Rates_Data!AJ233)</f>
        <v>1.09800434782609</v>
      </c>
      <c r="W233" s="26" t="n">
        <f aca="false">IF(ROW()&lt;4+MinObs-1,"",IFERROR((B233-AVERAGE(B$4:B233))/STDEV(B$4:B233),""))</f>
        <v>0.0729461293012289</v>
      </c>
      <c r="X233" s="26" t="n">
        <f aca="false">IF(ROW()&lt;4+MinObs-1,"",IFERROR((C233-AVERAGE(C$4:C233))/STDEV(C$4:C233),""))</f>
        <v>0.583380875932659</v>
      </c>
      <c r="Y233" s="26" t="n">
        <f aca="false">IF(ROW()&lt;4+MinObs-1,"",IFERROR((D233-AVERAGE(D$4:D233))/STDEV(D$4:D233),""))</f>
        <v>-0.829489663024964</v>
      </c>
      <c r="Z233" s="26" t="n">
        <f aca="false">IF(ROW()&lt;4+MinObs-1,"",IFERROR((E233-AVERAGE(E$4:E233))/STDEV(E$4:E233),""))</f>
        <v>-0.935556361008405</v>
      </c>
      <c r="AA233" s="26" t="n">
        <f aca="false">IF(ROW()&lt;4+MinObs-1,"",IFERROR((F233-AVERAGE(F$4:F233))/STDEV(F$4:F233),""))</f>
        <v>-1.21987168105887</v>
      </c>
      <c r="AB233" s="26" t="n">
        <f aca="false">IF(ROW()&lt;4+MinObs-1,"",IFERROR((G233-AVERAGE(G$4:G233))/STDEV(G$4:G233),""))</f>
        <v>1.94842763332581</v>
      </c>
      <c r="AC233" s="26" t="n">
        <f aca="false">IF(ROW()&lt;4+MinObs-1,"",IFERROR((H233-AVERAGE(H$4:H233))/STDEV(H$4:H233),""))</f>
        <v>2.22343666576654</v>
      </c>
      <c r="AD233" s="26" t="n">
        <f aca="false">IF(ROW()&lt;4+MinObs-1,"",IFERROR((I233-AVERAGE(I$4:I233))/STDEV(I$4:I233),""))</f>
        <v>-0.331686683051392</v>
      </c>
      <c r="AE233" s="26" t="n">
        <f aca="false">IF(ROW()&lt;4+MinObs-1,"",IFERROR((J233-AVERAGE(J$4:J233))/STDEV(J$4:J233),""))</f>
        <v>-0.993193024272461</v>
      </c>
      <c r="AF233" s="26" t="n">
        <f aca="false">IF(ROW()&lt;4+MinObs-1,"",IFERROR((K233-AVERAGE(K$4:K233))/STDEV(K$4:K233),""))</f>
        <v>-0.0156312417376703</v>
      </c>
      <c r="AG233" s="26" t="n">
        <f aca="false">IF(ROW()&lt;4+MinObs-1,"",IFERROR((L233-AVERAGE(L$4:L233))/STDEV(L$4:L233),""))</f>
        <v>2.22844810354831</v>
      </c>
      <c r="AH233" s="26" t="n">
        <f aca="false">IF(ROW()&lt;4+MinObs-1,"",IFERROR((M233-AVERAGE(M$4:M233))/STDEV(M$4:M233),""))</f>
        <v>0.799614944801628</v>
      </c>
      <c r="AI233" s="26" t="n">
        <f aca="false">IF(ROW()&lt;4+MinObs-1,"",IFERROR((N233-AVERAGE(N$4:N233))/STDEV(N$4:N233),""))</f>
        <v>1.04995699665928</v>
      </c>
      <c r="AJ233" s="26" t="n">
        <f aca="false">IF(ROW()&lt;4+MinObs-1,"",IFERROR((O233-AVERAGE(O$4:O233))/STDEV(O$4:O233),""))</f>
        <v>0.476516228020661</v>
      </c>
      <c r="AK233" s="26" t="n">
        <f aca="false">IF(ROW()&lt;4+MinObs-1,"",IFERROR((P233-AVERAGE(P$4:P233))/STDEV(P$4:P233),""))</f>
        <v>-0.314127521303827</v>
      </c>
      <c r="AL233" s="26" t="n">
        <f aca="false">IF(ROW()&lt;4+MinObs-1,"",IFERROR((Q233-AVERAGE(Q$4:Q233))/STDEV(Q$4:Q233),""))</f>
        <v>-0.850157779941832</v>
      </c>
      <c r="AM233" s="26" t="n">
        <f aca="false">IF(ROW()&lt;4+MinObs-1,"",IFERROR((R233-AVERAGE(R$4:R233))/STDEV(R$4:R233),""))</f>
        <v>-0.780658572101609</v>
      </c>
      <c r="AN233" s="26" t="n">
        <f aca="false">IF(ROW()&lt;4+MinObs-1,"",IFERROR((S233-AVERAGE(S$4:S233))/STDEV(S$4:S233),""))</f>
        <v>1.02293690090763</v>
      </c>
      <c r="AO233" s="26" t="n">
        <f aca="false">IF(ROW()&lt;4+MinObs-1,"",IFERROR((T233-AVERAGE(T$4:T233))/STDEV(T$4:T233),""))</f>
        <v>-0.839762698687947</v>
      </c>
      <c r="AP233" s="26" t="n">
        <f aca="false">IF(ROW()&lt;4+MinObs-1,"",IFERROR((U233-AVERAGE(U$4:U233))/STDEV(U$4:U233),""))</f>
        <v>1.22810003482911</v>
      </c>
      <c r="AQ233" s="26" t="n">
        <f aca="false">IF(ROW()&lt;4+MinObs-1,"",IFERROR((V233-AVERAGE(V$4:V233))/STDEV(V$4:V233),""))</f>
        <v>0.892460883800436</v>
      </c>
      <c r="AR233" s="26" t="n">
        <f aca="false">IF(W233="",0,IF(W233&gt;=z4,w4,IF(W233&gt;=z3,w3,IF(W233&gt;=zEntry,w2,IF(AND(W233&gt;=ExitZ,AR232&gt;0),w2,0)))))</f>
        <v>0</v>
      </c>
      <c r="AS233" s="26" t="n">
        <f aca="false">IF(X233="",0,IF(X233&gt;=z4,w4,IF(X233&gt;=z3,w3,IF(X233&gt;=zEntry,w2,IF(AND(X233&gt;=ExitZ,AS232&gt;0),w2,0)))))</f>
        <v>0</v>
      </c>
      <c r="AT233" s="26" t="n">
        <f aca="false">IF(Y233="",0,IF(Y233&gt;=z4,w4,IF(Y233&gt;=z3,w3,IF(Y233&gt;=zEntry,w2,IF(AND(Y233&gt;=ExitZ,AT232&gt;0),w2,0)))))</f>
        <v>0</v>
      </c>
      <c r="AU233" s="26" t="n">
        <f aca="false">IF(Z233="",0,IF(Z233&gt;=z4,w4,IF(Z233&gt;=z3,w3,IF(Z233&gt;=zEntry,w2,IF(AND(Z233&gt;=ExitZ,AU232&gt;0),w2,0)))))</f>
        <v>0</v>
      </c>
      <c r="AV233" s="26" t="n">
        <f aca="false">IF(AA233="",0,IF(AA233&gt;=z4,w4,IF(AA233&gt;=z3,w3,IF(AA233&gt;=zEntry,w2,IF(AND(AA233&gt;=ExitZ,AV232&gt;0),w2,0)))))</f>
        <v>0</v>
      </c>
      <c r="AW233" s="26" t="n">
        <f aca="false">IF(AB233="",0,IF(AB233&gt;=z4,w4,IF(AB233&gt;=z3,w3,IF(AB233&gt;=zEntry,w2,IF(AND(AB233&gt;=ExitZ,AW232&gt;0),w2,0)))))</f>
        <v>0</v>
      </c>
      <c r="AX233" s="26" t="n">
        <f aca="false">IF(AC233="",0,IF(AC233&gt;=z4,w4,IF(AC233&gt;=z3,w3,IF(AC233&gt;=zEntry,w2,IF(AND(AC233&gt;=ExitZ,AX232&gt;0),w2,0)))))</f>
        <v>1</v>
      </c>
      <c r="AY233" s="26" t="n">
        <f aca="false">IF(AD233="",0,IF(AD233&gt;=z4,w4,IF(AD233&gt;=z3,w3,IF(AD233&gt;=zEntry,w2,IF(AND(AD233&gt;=ExitZ,AY232&gt;0),w2,0)))))</f>
        <v>0</v>
      </c>
      <c r="AZ233" s="26" t="n">
        <f aca="false">IF(AE233="",0,IF(AE233&gt;=z4,w4,IF(AE233&gt;=z3,w3,IF(AE233&gt;=zEntry,w2,IF(AND(AE233&gt;=ExitZ,AZ232&gt;0),w2,0)))))</f>
        <v>0</v>
      </c>
      <c r="BA233" s="26" t="n">
        <f aca="false">IF(AF233="",0,IF(AF233&gt;=z4,w4,IF(AF233&gt;=z3,w3,IF(AF233&gt;=zEntry,w2,IF(AND(AF233&gt;=ExitZ,BA232&gt;0),w2,0)))))</f>
        <v>0</v>
      </c>
      <c r="BB233" s="26" t="n">
        <f aca="false">IF(AG233="",0,IF(AG233&gt;=z4,w4,IF(AG233&gt;=z3,w3,IF(AG233&gt;=zEntry,w2,IF(AND(AG233&gt;=ExitZ,BB232&gt;0),w2,0)))))</f>
        <v>1</v>
      </c>
      <c r="BC233" s="26" t="n">
        <f aca="false">IF(AH233="",0,IF(AH233&gt;=z4,w4,IF(AH233&gt;=z3,w3,IF(AH233&gt;=zEntry,w2,IF(AND(AH233&gt;=ExitZ,BC232&gt;0),w2,0)))))</f>
        <v>0</v>
      </c>
      <c r="BD233" s="26" t="n">
        <f aca="false">IF(AI233="",0,IF(AI233&gt;=z4,w4,IF(AI233&gt;=z3,w3,IF(AI233&gt;=zEntry,w2,IF(AND(AI233&gt;=ExitZ,BD232&gt;0),w2,0)))))</f>
        <v>0</v>
      </c>
      <c r="BE233" s="26" t="n">
        <f aca="false">IF(AJ233="",0,IF(AJ233&gt;=z4,w4,IF(AJ233&gt;=z3,w3,IF(AJ233&gt;=zEntry,w2,IF(AND(AJ233&gt;=ExitZ,BE232&gt;0),w2,0)))))</f>
        <v>0</v>
      </c>
      <c r="BF233" s="26" t="n">
        <f aca="false">IF(AK233="",0,IF(AK233&gt;=z4,w4,IF(AK233&gt;=z3,w3,IF(AK233&gt;=zEntry,w2,IF(AND(AK233&gt;=ExitZ,BF232&gt;0),w2,0)))))</f>
        <v>0</v>
      </c>
      <c r="BG233" s="26" t="n">
        <f aca="false">IF(AL233="",0,IF(AL233&gt;=z4,w4,IF(AL233&gt;=z3,w3,IF(AL233&gt;=zEntry,w2,IF(AND(AL233&gt;=ExitZ,BG232&gt;0),w2,0)))))</f>
        <v>0</v>
      </c>
      <c r="BH233" s="26" t="n">
        <f aca="false">IF(AM233="",0,IF(AM233&gt;=z4,w4,IF(AM233&gt;=z3,w3,IF(AM233&gt;=zEntry,w2,IF(AND(AM233&gt;=ExitZ,BH232&gt;0),w2,0)))))</f>
        <v>0</v>
      </c>
      <c r="BI233" s="26" t="n">
        <f aca="false">IF(AN233="",0,IF(AN233&gt;=z4,w4,IF(AN233&gt;=z3,w3,IF(AN233&gt;=zEntry,w2,IF(AND(AN233&gt;=ExitZ,BI232&gt;0),w2,0)))))</f>
        <v>0</v>
      </c>
      <c r="BJ233" s="26" t="n">
        <f aca="false">IF(AO233="",0,IF(AO233&gt;=z4,w4,IF(AO233&gt;=z3,w3,IF(AO233&gt;=zEntry,w2,IF(AND(AO233&gt;=ExitZ,BJ232&gt;0),w2,0)))))</f>
        <v>0</v>
      </c>
      <c r="BK233" s="26" t="n">
        <f aca="false">IF(AP233="",0,IF(AP233&gt;=z4,w4,IF(AP233&gt;=z3,w3,IF(AP233&gt;=zEntry,w2,IF(AND(AP233&gt;=ExitZ,BK232&gt;0),w2,0)))))</f>
        <v>0</v>
      </c>
      <c r="BL233" s="26" t="n">
        <f aca="false">IF(AQ233="",0,IF(AQ233&gt;=z4,w4,IF(AQ233&gt;=z3,w3,IF(AQ233&gt;=zEntry,w2,IF(AND(AQ233&gt;=ExitZ,BL232&gt;0),w2,0)))))</f>
        <v>0</v>
      </c>
      <c r="BM233" s="23" t="n">
        <f aca="false">IF(Rates_Data!AD232&gt;=Rates_Data!AE232,Rates_Data!AK233-Rates_Data!AL233,Rates_Data!AL233-Rates_Data!AK233)</f>
        <v>-0.006099</v>
      </c>
      <c r="BN233" s="23" t="n">
        <f aca="false">IF(Rates_Data!AD232&gt;=Rates_Data!AF232,Rates_Data!AK233-Rates_Data!AM233,Rates_Data!AM233-Rates_Data!AK233)</f>
        <v>-0.000361000000000002</v>
      </c>
      <c r="BO233" s="23" t="n">
        <f aca="false">IF(Rates_Data!AD232&gt;=Rates_Data!AG232,Rates_Data!AK233-Rates_Data!AN233,Rates_Data!AN233-Rates_Data!AK233)</f>
        <v>0.001501</v>
      </c>
      <c r="BP233" s="23" t="n">
        <f aca="false">IF(Rates_Data!AD232&gt;=Rates_Data!AH232,Rates_Data!AK233-Rates_Data!AO233,Rates_Data!AO233-Rates_Data!AK233)</f>
        <v>0.003705</v>
      </c>
      <c r="BQ233" s="23" t="n">
        <f aca="false">IF(Rates_Data!AD232&gt;=Rates_Data!AI232,Rates_Data!AK233-Rates_Data!AP233,Rates_Data!AP233-Rates_Data!AK233)</f>
        <v>-0.004408</v>
      </c>
      <c r="BR233" s="23" t="n">
        <f aca="false">IF(Rates_Data!AD232&gt;=Rates_Data!AJ232,Rates_Data!AK233-Rates_Data!AQ233,Rates_Data!AQ233-Rates_Data!AK233)</f>
        <v>-0.006289</v>
      </c>
      <c r="BS233" s="23" t="n">
        <f aca="false">IF(Rates_Data!AE232&gt;=Rates_Data!AF232,Rates_Data!AL233-Rates_Data!AM233,Rates_Data!AM233-Rates_Data!AL233)</f>
        <v>-0.00646</v>
      </c>
      <c r="BT233" s="23" t="n">
        <f aca="false">IF(Rates_Data!AE232&gt;=Rates_Data!AG232,Rates_Data!AL233-Rates_Data!AN233,Rates_Data!AN233-Rates_Data!AL233)</f>
        <v>0.0076</v>
      </c>
      <c r="BU233" s="23" t="n">
        <f aca="false">IF(Rates_Data!AE232&gt;=Rates_Data!AH232,Rates_Data!AL233-Rates_Data!AO233,Rates_Data!AO233-Rates_Data!AL233)</f>
        <v>0.009804</v>
      </c>
      <c r="BV233" s="23" t="n">
        <f aca="false">IF(Rates_Data!AE232&gt;=Rates_Data!AI232,Rates_Data!AL233-Rates_Data!AP233,Rates_Data!AP233-Rates_Data!AL233)</f>
        <v>-0.010507</v>
      </c>
      <c r="BW233" s="23" t="n">
        <f aca="false">IF(Rates_Data!AE232&gt;=Rates_Data!AJ232,Rates_Data!AL233-Rates_Data!AQ233,Rates_Data!AQ233-Rates_Data!AL233)</f>
        <v>-0.012388</v>
      </c>
      <c r="BX233" s="23" t="n">
        <f aca="false">IF(Rates_Data!AF232&gt;=Rates_Data!AG232,Rates_Data!AM233-Rates_Data!AN233,Rates_Data!AN233-Rates_Data!AM233)</f>
        <v>0.00114</v>
      </c>
      <c r="BY233" s="23" t="n">
        <f aca="false">IF(Rates_Data!AF232&gt;=Rates_Data!AH232,Rates_Data!AM233-Rates_Data!AO233,Rates_Data!AO233-Rates_Data!AM233)</f>
        <v>0.00334399999999999</v>
      </c>
      <c r="BZ233" s="23" t="n">
        <f aca="false">IF(Rates_Data!AF232&gt;=Rates_Data!AI232,Rates_Data!AM233-Rates_Data!AP233,Rates_Data!AP233-Rates_Data!AM233)</f>
        <v>0.004047</v>
      </c>
      <c r="CA233" s="23" t="n">
        <f aca="false">IF(Rates_Data!AF232&gt;=Rates_Data!AJ232,Rates_Data!AM233-Rates_Data!AQ233,Rates_Data!AQ233-Rates_Data!AM233)</f>
        <v>0.005928</v>
      </c>
      <c r="CB233" s="23" t="n">
        <f aca="false">IF(Rates_Data!AG232&gt;=Rates_Data!AH232,Rates_Data!AN233-Rates_Data!AO233,Rates_Data!AO233-Rates_Data!AN233)</f>
        <v>0.002204</v>
      </c>
      <c r="CC233" s="23" t="n">
        <f aca="false">IF(Rates_Data!AG232&gt;=Rates_Data!AI232,Rates_Data!AN233-Rates_Data!AP233,Rates_Data!AP233-Rates_Data!AN233)</f>
        <v>-0.002907</v>
      </c>
      <c r="CD233" s="23" t="n">
        <f aca="false">IF(Rates_Data!AG232&gt;=Rates_Data!AJ232,Rates_Data!AN233-Rates_Data!AQ233,Rates_Data!AQ233-Rates_Data!AN233)</f>
        <v>-0.004788</v>
      </c>
      <c r="CE233" s="23" t="n">
        <f aca="false">IF(Rates_Data!AH232&gt;=Rates_Data!AI232,Rates_Data!AO233-Rates_Data!AP233,Rates_Data!AP233-Rates_Data!AO233)</f>
        <v>-0.000703000000000004</v>
      </c>
      <c r="CF233" s="23" t="n">
        <f aca="false">IF(Rates_Data!AH232&gt;=Rates_Data!AJ232,Rates_Data!AO233-Rates_Data!AQ233,Rates_Data!AQ233-Rates_Data!AO233)</f>
        <v>-0.002584</v>
      </c>
      <c r="CG233" s="23" t="n">
        <f aca="false">IF(Rates_Data!AI232&gt;=Rates_Data!AJ232,Rates_Data!AP233-Rates_Data!AQ233,Rates_Data!AQ233-Rates_Data!AP233)</f>
        <v>-0.001881</v>
      </c>
      <c r="CH233" s="27" t="n">
        <f aca="false">IF(ROW()&lt;4+VolLB,"",STDEV(INDEX($BM:$BM,ROW()-VolLB+1):INDEX($BM:$BM,ROW()))*SQRT(12))</f>
        <v>0.0240848004301864</v>
      </c>
      <c r="CI233" s="27" t="n">
        <f aca="false">IF(ROW()&lt;4+VolLB,"",STDEV(INDEX($BN:$BN,ROW()-VolLB+1):INDEX($BN:$BN,ROW()))*SQRT(12))</f>
        <v>0.019582415017172</v>
      </c>
      <c r="CJ233" s="27" t="n">
        <f aca="false">IF(ROW()&lt;4+VolLB,"",STDEV(INDEX($BO:$BO,ROW()-VolLB+1):INDEX($BO:$BO,ROW()))*SQRT(12))</f>
        <v>0.0161237784048163</v>
      </c>
      <c r="CK233" s="27" t="n">
        <f aca="false">IF(ROW()&lt;4+VolLB,"",STDEV(INDEX($BP:$BP,ROW()-VolLB+1):INDEX($BP:$BP,ROW()))*SQRT(12))</f>
        <v>0.0167791911636039</v>
      </c>
      <c r="CL233" s="27" t="n">
        <f aca="false">IF(ROW()&lt;4+VolLB,"",STDEV(INDEX($BQ:$BQ,ROW()-VolLB+1):INDEX($BQ:$BQ,ROW()))*SQRT(12))</f>
        <v>0.0205649438365389</v>
      </c>
      <c r="CM233" s="27" t="n">
        <f aca="false">IF(ROW()&lt;4+VolLB,"",STDEV(INDEX($BR:$BR,ROW()-VolLB+1):INDEX($BR:$BR,ROW()))*SQRT(12))</f>
        <v>0.0182213576557579</v>
      </c>
      <c r="CN233" s="27" t="n">
        <f aca="false">IF(ROW()&lt;4+VolLB,"",STDEV(INDEX($BS:$BS,ROW()-VolLB+1):INDEX($BS:$BS,ROW()))*SQRT(12))</f>
        <v>0.020394013101655</v>
      </c>
      <c r="CO233" s="27" t="n">
        <f aca="false">IF(ROW()&lt;4+VolLB,"",STDEV(INDEX($BT:$BT,ROW()-VolLB+1):INDEX($BT:$BT,ROW()))*SQRT(12))</f>
        <v>0.0224708610825326</v>
      </c>
      <c r="CP233" s="27" t="n">
        <f aca="false">IF(ROW()&lt;4+VolLB,"",STDEV(INDEX($BU:$BU,ROW()-VolLB+1):INDEX($BU:$BU,ROW()))*SQRT(12))</f>
        <v>0.0234677100999082</v>
      </c>
      <c r="CQ233" s="27" t="n">
        <f aca="false">IF(ROW()&lt;4+VolLB,"",STDEV(INDEX($BV:$BV,ROW()-VolLB+1):INDEX($BV:$BV,ROW()))*SQRT(12))</f>
        <v>0.021751792797486</v>
      </c>
      <c r="CR233" s="27" t="n">
        <f aca="false">IF(ROW()&lt;4+VolLB,"",STDEV(INDEX($BW:$BW,ROW()-VolLB+1):INDEX($BW:$BW,ROW()))*SQRT(12))</f>
        <v>0.0235531014208927</v>
      </c>
      <c r="CS233" s="27" t="n">
        <f aca="false">IF(ROW()&lt;4+VolLB,"",STDEV(INDEX($BX:$BX,ROW()-VolLB+1):INDEX($BX:$BX,ROW()))*SQRT(12))</f>
        <v>0.0179796632425161</v>
      </c>
      <c r="CT233" s="27" t="n">
        <f aca="false">IF(ROW()&lt;4+VolLB,"",STDEV(INDEX($BY:$BY,ROW()-VolLB+1):INDEX($BY:$BY,ROW()))*SQRT(12))</f>
        <v>0.0206404405497003</v>
      </c>
      <c r="CU233" s="27" t="n">
        <f aca="false">IF(ROW()&lt;4+VolLB,"",STDEV(INDEX($BZ:$BZ,ROW()-VolLB+1):INDEX($BZ:$BZ,ROW()))*SQRT(12))</f>
        <v>0.0216565453594234</v>
      </c>
      <c r="CV233" s="27" t="n">
        <f aca="false">IF(ROW()&lt;4+VolLB,"",STDEV(INDEX($CA:$CA,ROW()-VolLB+1):INDEX($CA:$CA,ROW()))*SQRT(12))</f>
        <v>0.0209482641508392</v>
      </c>
      <c r="CW233" s="27" t="n">
        <f aca="false">IF(ROW()&lt;4+VolLB,"",STDEV(INDEX($CB:$CB,ROW()-VolLB+1):INDEX($CB:$CB,ROW()))*SQRT(12))</f>
        <v>0.0183985239708179</v>
      </c>
      <c r="CX233" s="27" t="n">
        <f aca="false">IF(ROW()&lt;4+VolLB,"",STDEV(INDEX($CC:$CC,ROW()-VolLB+1):INDEX($CC:$CC,ROW()))*SQRT(12))</f>
        <v>0.0205943693608576</v>
      </c>
      <c r="CY233" s="27" t="n">
        <f aca="false">IF(ROW()&lt;4+VolLB,"",STDEV(INDEX($CD:$CD,ROW()-VolLB+1):INDEX($CD:$CD,ROW()))*SQRT(12))</f>
        <v>0.0201727969482243</v>
      </c>
      <c r="CZ233" s="27" t="n">
        <f aca="false">IF(ROW()&lt;4+VolLB,"",STDEV(INDEX($CE:$CE,ROW()-VolLB+1):INDEX($CE:$CE,ROW()))*SQRT(12))</f>
        <v>0.0216168226791741</v>
      </c>
      <c r="DA233" s="27" t="n">
        <f aca="false">IF(ROW()&lt;4+VolLB,"",STDEV(INDEX($CF:$CF,ROW()-VolLB+1):INDEX($CF:$CF,ROW()))*SQRT(12))</f>
        <v>0.0215513646340661</v>
      </c>
      <c r="DB233" s="27" t="n">
        <f aca="false">IF(ROW()&lt;4+VolLB,"",STDEV(INDEX($CG:$CG,ROW()-VolLB+1):INDEX($CG:$CG,ROW()))*SQRT(12))</f>
        <v>0.0240507785889217</v>
      </c>
      <c r="DC233" s="26" t="n">
        <f aca="false">IF(OR(AR233=0,CH233="",CH233=0),0,AR233*MIN(MaxScal,TgtVol/CH233))</f>
        <v>0</v>
      </c>
      <c r="DD233" s="26" t="n">
        <f aca="false">IF(OR(AS233=0,CI233="",CI233=0),0,AS233*MIN(MaxScal,TgtVol/CI233))</f>
        <v>0</v>
      </c>
      <c r="DE233" s="26" t="n">
        <f aca="false">IF(OR(AT233=0,CJ233="",CJ233=0),0,AT233*MIN(MaxScal,TgtVol/CJ233))</f>
        <v>0</v>
      </c>
      <c r="DF233" s="26" t="n">
        <f aca="false">IF(OR(AU233=0,CK233="",CK233=0),0,AU233*MIN(MaxScal,TgtVol/CK233))</f>
        <v>0</v>
      </c>
      <c r="DG233" s="26" t="n">
        <f aca="false">IF(OR(AV233=0,CL233="",CL233=0),0,AV233*MIN(MaxScal,TgtVol/CL233))</f>
        <v>0</v>
      </c>
      <c r="DH233" s="26" t="n">
        <f aca="false">IF(OR(AW233=0,CM233="",CM233=0),0,AW233*MIN(MaxScal,TgtVol/CM233))</f>
        <v>0</v>
      </c>
      <c r="DI233" s="26" t="n">
        <f aca="false">IF(OR(AX233=0,CN233="",CN233=0),0,AX233*MIN(MaxScal,TgtVol/CN233))</f>
        <v>0.980679962315851</v>
      </c>
      <c r="DJ233" s="26" t="n">
        <f aca="false">IF(OR(AY233=0,CO233="",CO233=0),0,AY233*MIN(MaxScal,TgtVol/CO233))</f>
        <v>0</v>
      </c>
      <c r="DK233" s="26" t="n">
        <f aca="false">IF(OR(AZ233=0,CP233="",CP233=0),0,AZ233*MIN(MaxScal,TgtVol/CP233))</f>
        <v>0</v>
      </c>
      <c r="DL233" s="26" t="n">
        <f aca="false">IF(OR(BA233=0,CQ233="",CQ233=0),0,BA233*MIN(MaxScal,TgtVol/CQ233))</f>
        <v>0</v>
      </c>
      <c r="DM233" s="26" t="n">
        <f aca="false">IF(OR(BB233=0,CR233="",CR233=0),0,BB233*MIN(MaxScal,TgtVol/CR233))</f>
        <v>0.849145071920723</v>
      </c>
      <c r="DN233" s="26" t="n">
        <f aca="false">IF(OR(BC233=0,CS233="",CS233=0),0,BC233*MIN(MaxScal,TgtVol/CS233))</f>
        <v>0</v>
      </c>
      <c r="DO233" s="26" t="n">
        <f aca="false">IF(OR(BD233=0,CT233="",CT233=0),0,BD233*MIN(MaxScal,TgtVol/CT233))</f>
        <v>0</v>
      </c>
      <c r="DP233" s="26" t="n">
        <f aca="false">IF(OR(BE233=0,CU233="",CU233=0),0,BE233*MIN(MaxScal,TgtVol/CU233))</f>
        <v>0</v>
      </c>
      <c r="DQ233" s="26" t="n">
        <f aca="false">IF(OR(BF233=0,CV233="",CV233=0),0,BF233*MIN(MaxScal,TgtVol/CV233))</f>
        <v>0</v>
      </c>
      <c r="DR233" s="26" t="n">
        <f aca="false">IF(OR(BG233=0,CW233="",CW233=0),0,BG233*MIN(MaxScal,TgtVol/CW233))</f>
        <v>0</v>
      </c>
      <c r="DS233" s="26" t="n">
        <f aca="false">IF(OR(BH233=0,CX233="",CX233=0),0,BH233*MIN(MaxScal,TgtVol/CX233))</f>
        <v>0</v>
      </c>
      <c r="DT233" s="26" t="n">
        <f aca="false">IF(OR(BI233=0,CY233="",CY233=0),0,BI233*MIN(MaxScal,TgtVol/CY233))</f>
        <v>0</v>
      </c>
      <c r="DU233" s="26" t="n">
        <f aca="false">IF(OR(BJ233=0,CZ233="",CZ233=0),0,BJ233*MIN(MaxScal,TgtVol/CZ233))</f>
        <v>0</v>
      </c>
      <c r="DV233" s="26" t="n">
        <f aca="false">IF(OR(BK233=0,DA233="",DA233=0),0,BK233*MIN(MaxScal,TgtVol/DA233))</f>
        <v>0</v>
      </c>
      <c r="DW233" s="26" t="n">
        <f aca="false">IF(OR(BL233=0,DB233="",DB233=0),0,BL233*MIN(MaxScal,TgtVol/DB233))</f>
        <v>0</v>
      </c>
      <c r="DX233" s="28" t="n">
        <f aca="false">IFERROR(DC232*BM233,"")</f>
        <v>-0</v>
      </c>
      <c r="DY233" s="28" t="n">
        <f aca="false">IFERROR(DD232*BN233,"")</f>
        <v>-0</v>
      </c>
      <c r="DZ233" s="28" t="n">
        <f aca="false">IFERROR(DE232*BO233,"")</f>
        <v>0</v>
      </c>
      <c r="EA233" s="28" t="n">
        <f aca="false">IFERROR(DF232*BP233,"")</f>
        <v>0</v>
      </c>
      <c r="EB233" s="28" t="n">
        <f aca="false">IFERROR(DG232*BQ233,"")</f>
        <v>-0</v>
      </c>
      <c r="EC233" s="28" t="n">
        <f aca="false">IFERROR(DH232*BR233,"")</f>
        <v>-0</v>
      </c>
      <c r="ED233" s="28" t="n">
        <f aca="false">IFERROR(DI232*BS233,"")</f>
        <v>-0</v>
      </c>
      <c r="EE233" s="28" t="n">
        <f aca="false">IFERROR(DJ232*BT233,"")</f>
        <v>0</v>
      </c>
      <c r="EF233" s="28" t="n">
        <f aca="false">IFERROR(DK232*BU233,"")</f>
        <v>0</v>
      </c>
      <c r="EG233" s="28" t="n">
        <f aca="false">IFERROR(DL232*BV233,"")</f>
        <v>-0</v>
      </c>
      <c r="EH233" s="28" t="n">
        <f aca="false">IFERROR(DM232*BW233,"")</f>
        <v>-0</v>
      </c>
      <c r="EI233" s="28" t="n">
        <f aca="false">IFERROR(DN232*BX233,"")</f>
        <v>0</v>
      </c>
      <c r="EJ233" s="28" t="n">
        <f aca="false">IFERROR(DO232*BY233,"")</f>
        <v>0</v>
      </c>
      <c r="EK233" s="28" t="n">
        <f aca="false">IFERROR(DP232*BZ233,"")</f>
        <v>0</v>
      </c>
      <c r="EL233" s="28" t="n">
        <f aca="false">IFERROR(DQ232*CA233,"")</f>
        <v>0</v>
      </c>
      <c r="EM233" s="28" t="n">
        <f aca="false">IFERROR(DR232*CB233,"")</f>
        <v>0</v>
      </c>
      <c r="EN233" s="28" t="n">
        <f aca="false">IFERROR(DS232*CC233,"")</f>
        <v>-0</v>
      </c>
      <c r="EO233" s="28" t="n">
        <f aca="false">IFERROR(DT232*CD233,"")</f>
        <v>-0</v>
      </c>
      <c r="EP233" s="28" t="n">
        <f aca="false">IFERROR(DU232*CE233,"")</f>
        <v>-0</v>
      </c>
      <c r="EQ233" s="28" t="n">
        <f aca="false">IFERROR(DV232*CF233,"")</f>
        <v>-0</v>
      </c>
      <c r="ER233" s="28" t="n">
        <f aca="false">IFERROR(DW232*CG233,"")</f>
        <v>-0</v>
      </c>
      <c r="ES233" s="28" t="n">
        <f aca="false">IF(ROW()=4,"",SUM(DX233:ER233))</f>
        <v>0</v>
      </c>
      <c r="ET233" s="29" t="n">
        <f aca="false">COUNTIF(AR233:BL233,"&gt;0")</f>
        <v>2</v>
      </c>
    </row>
    <row r="234" customFormat="false" ht="15" hidden="false" customHeight="false" outlineLevel="0" collapsed="false">
      <c r="A234" s="19" t="n">
        <v>45016</v>
      </c>
      <c r="B234" s="23" t="n">
        <f aca="false">ABS(Rates_Data!AD234-Rates_Data!AE234)</f>
        <v>0.0890086580086581</v>
      </c>
      <c r="C234" s="23" t="n">
        <f aca="false">ABS(Rates_Data!AD234-Rates_Data!AF234)</f>
        <v>0.673116883116883</v>
      </c>
      <c r="D234" s="23" t="n">
        <f aca="false">ABS(Rates_Data!AD234-Rates_Data!AG234)</f>
        <v>0.21952380952381</v>
      </c>
      <c r="E234" s="23" t="n">
        <f aca="false">ABS(Rates_Data!AD234-Rates_Data!AH234)</f>
        <v>0.23917316017316</v>
      </c>
      <c r="F234" s="23" t="n">
        <f aca="false">ABS(Rates_Data!AD234-Rates_Data!AI234)</f>
        <v>0.308692640692641</v>
      </c>
      <c r="G234" s="23" t="n">
        <f aca="false">ABS(Rates_Data!AD234-Rates_Data!AJ234)</f>
        <v>1.12415151515152</v>
      </c>
      <c r="H234" s="23" t="n">
        <f aca="false">ABS(Rates_Data!AE234-Rates_Data!AF234)</f>
        <v>0.762125541125541</v>
      </c>
      <c r="I234" s="23" t="n">
        <f aca="false">ABS(Rates_Data!AE234-Rates_Data!AG234)</f>
        <v>0.308532467532468</v>
      </c>
      <c r="J234" s="23" t="n">
        <f aca="false">ABS(Rates_Data!AE234-Rates_Data!AH234)</f>
        <v>0.150164502164502</v>
      </c>
      <c r="K234" s="23" t="n">
        <f aca="false">ABS(Rates_Data!AE234-Rates_Data!AI234)</f>
        <v>0.397701298701299</v>
      </c>
      <c r="L234" s="23" t="n">
        <f aca="false">ABS(Rates_Data!AE234-Rates_Data!AJ234)</f>
        <v>1.21316017316017</v>
      </c>
      <c r="M234" s="23" t="n">
        <f aca="false">ABS(Rates_Data!AF234-Rates_Data!AG234)</f>
        <v>0.453593073593073</v>
      </c>
      <c r="N234" s="23" t="n">
        <f aca="false">ABS(Rates_Data!AF234-Rates_Data!AH234)</f>
        <v>0.912290043290044</v>
      </c>
      <c r="O234" s="23" t="n">
        <f aca="false">ABS(Rates_Data!AF234-Rates_Data!AI234)</f>
        <v>0.364424242424243</v>
      </c>
      <c r="P234" s="23" t="n">
        <f aca="false">ABS(Rates_Data!AF234-Rates_Data!AJ234)</f>
        <v>0.451034632034632</v>
      </c>
      <c r="Q234" s="23" t="n">
        <f aca="false">ABS(Rates_Data!AG234-Rates_Data!AH234)</f>
        <v>0.45869696969697</v>
      </c>
      <c r="R234" s="23" t="n">
        <f aca="false">ABS(Rates_Data!AG234-Rates_Data!AI234)</f>
        <v>0.0891688311688309</v>
      </c>
      <c r="S234" s="23" t="n">
        <f aca="false">ABS(Rates_Data!AG234-Rates_Data!AJ234)</f>
        <v>0.904627705627705</v>
      </c>
      <c r="T234" s="23" t="n">
        <f aca="false">ABS(Rates_Data!AH234-Rates_Data!AI234)</f>
        <v>0.547865800865801</v>
      </c>
      <c r="U234" s="23" t="n">
        <f aca="false">ABS(Rates_Data!AH234-Rates_Data!AJ234)</f>
        <v>1.36332467532468</v>
      </c>
      <c r="V234" s="23" t="n">
        <f aca="false">ABS(Rates_Data!AI234-Rates_Data!AJ234)</f>
        <v>0.815458874458874</v>
      </c>
      <c r="W234" s="26" t="n">
        <f aca="false">IF(ROW()&lt;4+MinObs-1,"",IFERROR((B234-AVERAGE(B$4:B234))/STDEV(B$4:B234),""))</f>
        <v>-1.0258993857475</v>
      </c>
      <c r="X234" s="26" t="n">
        <f aca="false">IF(ROW()&lt;4+MinObs-1,"",IFERROR((C234-AVERAGE(C$4:C234))/STDEV(C$4:C234),""))</f>
        <v>0.484071661989897</v>
      </c>
      <c r="Y234" s="26" t="n">
        <f aca="false">IF(ROW()&lt;4+MinObs-1,"",IFERROR((D234-AVERAGE(D$4:D234))/STDEV(D$4:D234),""))</f>
        <v>-0.588972968741707</v>
      </c>
      <c r="Z234" s="26" t="n">
        <f aca="false">IF(ROW()&lt;4+MinObs-1,"",IFERROR((E234-AVERAGE(E$4:E234))/STDEV(E$4:E234),""))</f>
        <v>-0.936429547476209</v>
      </c>
      <c r="AA234" s="26" t="n">
        <f aca="false">IF(ROW()&lt;4+MinObs-1,"",IFERROR((F234-AVERAGE(F$4:F234))/STDEV(F$4:F234),""))</f>
        <v>-0.605445178491865</v>
      </c>
      <c r="AB234" s="26" t="n">
        <f aca="false">IF(ROW()&lt;4+MinObs-1,"",IFERROR((G234-AVERAGE(G$4:G234))/STDEV(G$4:G234),""))</f>
        <v>1.88045223171497</v>
      </c>
      <c r="AC234" s="26" t="n">
        <f aca="false">IF(ROW()&lt;4+MinObs-1,"",IFERROR((H234-AVERAGE(H$4:H234))/STDEV(H$4:H234),""))</f>
        <v>1.07092642181913</v>
      </c>
      <c r="AD234" s="26" t="n">
        <f aca="false">IF(ROW()&lt;4+MinObs-1,"",IFERROR((I234-AVERAGE(I$4:I234))/STDEV(I$4:I234),""))</f>
        <v>-0.318472412189242</v>
      </c>
      <c r="AE234" s="26" t="n">
        <f aca="false">IF(ROW()&lt;4+MinObs-1,"",IFERROR((J234-AVERAGE(J$4:J234))/STDEV(J$4:J234),""))</f>
        <v>-1.05958819098826</v>
      </c>
      <c r="AF234" s="26" t="n">
        <f aca="false">IF(ROW()&lt;4+MinObs-1,"",IFERROR((K234-AVERAGE(K$4:K234))/STDEV(K$4:K234),""))</f>
        <v>-0.178252791074746</v>
      </c>
      <c r="AG234" s="26" t="n">
        <f aca="false">IF(ROW()&lt;4+MinObs-1,"",IFERROR((L234-AVERAGE(L$4:L234))/STDEV(L$4:L234),""))</f>
        <v>1.45954767405972</v>
      </c>
      <c r="AH234" s="26" t="n">
        <f aca="false">IF(ROW()&lt;4+MinObs-1,"",IFERROR((M234-AVERAGE(M$4:M234))/STDEV(M$4:M234),""))</f>
        <v>-0.0807102751975011</v>
      </c>
      <c r="AI234" s="26" t="n">
        <f aca="false">IF(ROW()&lt;4+MinObs-1,"",IFERROR((N234-AVERAGE(N$4:N234))/STDEV(N$4:N234),""))</f>
        <v>0.943299980554798</v>
      </c>
      <c r="AJ234" s="26" t="n">
        <f aca="false">IF(ROW()&lt;4+MinObs-1,"",IFERROR((O234-AVERAGE(O$4:O234))/STDEV(O$4:O234),""))</f>
        <v>-0.372319375961764</v>
      </c>
      <c r="AK234" s="26" t="n">
        <f aca="false">IF(ROW()&lt;4+MinObs-1,"",IFERROR((P234-AVERAGE(P$4:P234))/STDEV(P$4:P234),""))</f>
        <v>-0.260184148271515</v>
      </c>
      <c r="AL234" s="26" t="n">
        <f aca="false">IF(ROW()&lt;4+MinObs-1,"",IFERROR((Q234-AVERAGE(Q$4:Q234))/STDEV(Q$4:Q234),""))</f>
        <v>0.0109091313060838</v>
      </c>
      <c r="AM234" s="26" t="n">
        <f aca="false">IF(ROW()&lt;4+MinObs-1,"",IFERROR((R234-AVERAGE(R$4:R234))/STDEV(R$4:R234),""))</f>
        <v>-0.922005447767145</v>
      </c>
      <c r="AN234" s="26" t="n">
        <f aca="false">IF(ROW()&lt;4+MinObs-1,"",IFERROR((S234-AVERAGE(S$4:S234))/STDEV(S$4:S234),""))</f>
        <v>0.315794583882213</v>
      </c>
      <c r="AO234" s="26" t="n">
        <f aca="false">IF(ROW()&lt;4+MinObs-1,"",IFERROR((T234-AVERAGE(T$4:T234))/STDEV(T$4:T234),""))</f>
        <v>-0.143332577601272</v>
      </c>
      <c r="AP234" s="26" t="n">
        <f aca="false">IF(ROW()&lt;4+MinObs-1,"",IFERROR((U234-AVERAGE(U$4:U234))/STDEV(U$4:U234),""))</f>
        <v>1.18175590430508</v>
      </c>
      <c r="AQ234" s="26" t="n">
        <f aca="false">IF(ROW()&lt;4+MinObs-1,"",IFERROR((V234-AVERAGE(V$4:V234))/STDEV(V$4:V234),""))</f>
        <v>0.321029260851917</v>
      </c>
      <c r="AR234" s="26" t="n">
        <f aca="false">IF(W234="",0,IF(W234&gt;=z4,w4,IF(W234&gt;=z3,w3,IF(W234&gt;=zEntry,w2,IF(AND(W234&gt;=ExitZ,AR233&gt;0),w2,0)))))</f>
        <v>0</v>
      </c>
      <c r="AS234" s="26" t="n">
        <f aca="false">IF(X234="",0,IF(X234&gt;=z4,w4,IF(X234&gt;=z3,w3,IF(X234&gt;=zEntry,w2,IF(AND(X234&gt;=ExitZ,AS233&gt;0),w2,0)))))</f>
        <v>0</v>
      </c>
      <c r="AT234" s="26" t="n">
        <f aca="false">IF(Y234="",0,IF(Y234&gt;=z4,w4,IF(Y234&gt;=z3,w3,IF(Y234&gt;=zEntry,w2,IF(AND(Y234&gt;=ExitZ,AT233&gt;0),w2,0)))))</f>
        <v>0</v>
      </c>
      <c r="AU234" s="26" t="n">
        <f aca="false">IF(Z234="",0,IF(Z234&gt;=z4,w4,IF(Z234&gt;=z3,w3,IF(Z234&gt;=zEntry,w2,IF(AND(Z234&gt;=ExitZ,AU233&gt;0),w2,0)))))</f>
        <v>0</v>
      </c>
      <c r="AV234" s="26" t="n">
        <f aca="false">IF(AA234="",0,IF(AA234&gt;=z4,w4,IF(AA234&gt;=z3,w3,IF(AA234&gt;=zEntry,w2,IF(AND(AA234&gt;=ExitZ,AV233&gt;0),w2,0)))))</f>
        <v>0</v>
      </c>
      <c r="AW234" s="26" t="n">
        <f aca="false">IF(AB234="",0,IF(AB234&gt;=z4,w4,IF(AB234&gt;=z3,w3,IF(AB234&gt;=zEntry,w2,IF(AND(AB234&gt;=ExitZ,AW233&gt;0),w2,0)))))</f>
        <v>0</v>
      </c>
      <c r="AX234" s="26" t="n">
        <f aca="false">IF(AC234="",0,IF(AC234&gt;=z4,w4,IF(AC234&gt;=z3,w3,IF(AC234&gt;=zEntry,w2,IF(AND(AC234&gt;=ExitZ,AX233&gt;0),w2,0)))))</f>
        <v>0</v>
      </c>
      <c r="AY234" s="26" t="n">
        <f aca="false">IF(AD234="",0,IF(AD234&gt;=z4,w4,IF(AD234&gt;=z3,w3,IF(AD234&gt;=zEntry,w2,IF(AND(AD234&gt;=ExitZ,AY233&gt;0),w2,0)))))</f>
        <v>0</v>
      </c>
      <c r="AZ234" s="26" t="n">
        <f aca="false">IF(AE234="",0,IF(AE234&gt;=z4,w4,IF(AE234&gt;=z3,w3,IF(AE234&gt;=zEntry,w2,IF(AND(AE234&gt;=ExitZ,AZ233&gt;0),w2,0)))))</f>
        <v>0</v>
      </c>
      <c r="BA234" s="26" t="n">
        <f aca="false">IF(AF234="",0,IF(AF234&gt;=z4,w4,IF(AF234&gt;=z3,w3,IF(AF234&gt;=zEntry,w2,IF(AND(AF234&gt;=ExitZ,BA233&gt;0),w2,0)))))</f>
        <v>0</v>
      </c>
      <c r="BB234" s="26" t="n">
        <f aca="false">IF(AG234="",0,IF(AG234&gt;=z4,w4,IF(AG234&gt;=z3,w3,IF(AG234&gt;=zEntry,w2,IF(AND(AG234&gt;=ExitZ,BB233&gt;0),w2,0)))))</f>
        <v>0</v>
      </c>
      <c r="BC234" s="26" t="n">
        <f aca="false">IF(AH234="",0,IF(AH234&gt;=z4,w4,IF(AH234&gt;=z3,w3,IF(AH234&gt;=zEntry,w2,IF(AND(AH234&gt;=ExitZ,BC233&gt;0),w2,0)))))</f>
        <v>0</v>
      </c>
      <c r="BD234" s="26" t="n">
        <f aca="false">IF(AI234="",0,IF(AI234&gt;=z4,w4,IF(AI234&gt;=z3,w3,IF(AI234&gt;=zEntry,w2,IF(AND(AI234&gt;=ExitZ,BD233&gt;0),w2,0)))))</f>
        <v>0</v>
      </c>
      <c r="BE234" s="26" t="n">
        <f aca="false">IF(AJ234="",0,IF(AJ234&gt;=z4,w4,IF(AJ234&gt;=z3,w3,IF(AJ234&gt;=zEntry,w2,IF(AND(AJ234&gt;=ExitZ,BE233&gt;0),w2,0)))))</f>
        <v>0</v>
      </c>
      <c r="BF234" s="26" t="n">
        <f aca="false">IF(AK234="",0,IF(AK234&gt;=z4,w4,IF(AK234&gt;=z3,w3,IF(AK234&gt;=zEntry,w2,IF(AND(AK234&gt;=ExitZ,BF233&gt;0),w2,0)))))</f>
        <v>0</v>
      </c>
      <c r="BG234" s="26" t="n">
        <f aca="false">IF(AL234="",0,IF(AL234&gt;=z4,w4,IF(AL234&gt;=z3,w3,IF(AL234&gt;=zEntry,w2,IF(AND(AL234&gt;=ExitZ,BG233&gt;0),w2,0)))))</f>
        <v>0</v>
      </c>
      <c r="BH234" s="26" t="n">
        <f aca="false">IF(AM234="",0,IF(AM234&gt;=z4,w4,IF(AM234&gt;=z3,w3,IF(AM234&gt;=zEntry,w2,IF(AND(AM234&gt;=ExitZ,BH233&gt;0),w2,0)))))</f>
        <v>0</v>
      </c>
      <c r="BI234" s="26" t="n">
        <f aca="false">IF(AN234="",0,IF(AN234&gt;=z4,w4,IF(AN234&gt;=z3,w3,IF(AN234&gt;=zEntry,w2,IF(AND(AN234&gt;=ExitZ,BI233&gt;0),w2,0)))))</f>
        <v>0</v>
      </c>
      <c r="BJ234" s="26" t="n">
        <f aca="false">IF(AO234="",0,IF(AO234&gt;=z4,w4,IF(AO234&gt;=z3,w3,IF(AO234&gt;=zEntry,w2,IF(AND(AO234&gt;=ExitZ,BJ233&gt;0),w2,0)))))</f>
        <v>0</v>
      </c>
      <c r="BK234" s="26" t="n">
        <f aca="false">IF(AP234="",0,IF(AP234&gt;=z4,w4,IF(AP234&gt;=z3,w3,IF(AP234&gt;=zEntry,w2,IF(AND(AP234&gt;=ExitZ,BK233&gt;0),w2,0)))))</f>
        <v>0</v>
      </c>
      <c r="BL234" s="26" t="n">
        <f aca="false">IF(AQ234="",0,IF(AQ234&gt;=z4,w4,IF(AQ234&gt;=z3,w3,IF(AQ234&gt;=zEntry,w2,IF(AND(AQ234&gt;=ExitZ,BL233&gt;0),w2,0)))))</f>
        <v>0</v>
      </c>
      <c r="BM234" s="23" t="n">
        <f aca="false">IF(Rates_Data!AD233&gt;=Rates_Data!AE233,Rates_Data!AK234-Rates_Data!AL234,Rates_Data!AL234-Rates_Data!AK234)</f>
        <v>0.00480700000000001</v>
      </c>
      <c r="BN234" s="23" t="n">
        <f aca="false">IF(Rates_Data!AD233&gt;=Rates_Data!AF233,Rates_Data!AK234-Rates_Data!AM234,Rates_Data!AM234-Rates_Data!AK234)</f>
        <v>0.001653</v>
      </c>
      <c r="BO234" s="23" t="n">
        <f aca="false">IF(Rates_Data!AD233&gt;=Rates_Data!AG233,Rates_Data!AK234-Rates_Data!AN234,Rates_Data!AN234-Rates_Data!AK234)</f>
        <v>0.009462</v>
      </c>
      <c r="BP234" s="23" t="n">
        <f aca="false">IF(Rates_Data!AD233&gt;=Rates_Data!AH233,Rates_Data!AK234-Rates_Data!AO234,Rates_Data!AO234-Rates_Data!AK234)</f>
        <v>-0.003876</v>
      </c>
      <c r="BQ234" s="23" t="n">
        <f aca="false">IF(Rates_Data!AD233&gt;=Rates_Data!AI233,Rates_Data!AK234-Rates_Data!AP234,Rates_Data!AP234-Rates_Data!AK234)</f>
        <v>-0.00142500000000001</v>
      </c>
      <c r="BR234" s="23" t="n">
        <f aca="false">IF(Rates_Data!AD233&gt;=Rates_Data!AJ233,Rates_Data!AK234-Rates_Data!AQ234,Rates_Data!AQ234-Rates_Data!AK234)</f>
        <v>0.001235</v>
      </c>
      <c r="BS234" s="23" t="n">
        <f aca="false">IF(Rates_Data!AE233&gt;=Rates_Data!AF233,Rates_Data!AL234-Rates_Data!AM234,Rates_Data!AM234-Rates_Data!AL234)</f>
        <v>0.00646</v>
      </c>
      <c r="BT234" s="23" t="n">
        <f aca="false">IF(Rates_Data!AE233&gt;=Rates_Data!AG233,Rates_Data!AL234-Rates_Data!AN234,Rates_Data!AN234-Rates_Data!AL234)</f>
        <v>-0.004655</v>
      </c>
      <c r="BU234" s="23" t="n">
        <f aca="false">IF(Rates_Data!AE233&gt;=Rates_Data!AH233,Rates_Data!AL234-Rates_Data!AO234,Rates_Data!AO234-Rates_Data!AL234)</f>
        <v>0.008683</v>
      </c>
      <c r="BV234" s="23" t="n">
        <f aca="false">IF(Rates_Data!AE233&gt;=Rates_Data!AI233,Rates_Data!AL234-Rates_Data!AP234,Rates_Data!AP234-Rates_Data!AL234)</f>
        <v>0.003382</v>
      </c>
      <c r="BW234" s="23" t="n">
        <f aca="false">IF(Rates_Data!AE233&gt;=Rates_Data!AJ233,Rates_Data!AL234-Rates_Data!AQ234,Rates_Data!AQ234-Rates_Data!AL234)</f>
        <v>0.00604200000000001</v>
      </c>
      <c r="BX234" s="23" t="n">
        <f aca="false">IF(Rates_Data!AF233&gt;=Rates_Data!AG233,Rates_Data!AM234-Rates_Data!AN234,Rates_Data!AN234-Rates_Data!AM234)</f>
        <v>0.011115</v>
      </c>
      <c r="BY234" s="23" t="n">
        <f aca="false">IF(Rates_Data!AF233&gt;=Rates_Data!AH233,Rates_Data!AM234-Rates_Data!AO234,Rates_Data!AO234-Rates_Data!AM234)</f>
        <v>-0.002223</v>
      </c>
      <c r="BZ234" s="23" t="n">
        <f aca="false">IF(Rates_Data!AF233&gt;=Rates_Data!AI233,Rates_Data!AM234-Rates_Data!AP234,Rates_Data!AP234-Rates_Data!AM234)</f>
        <v>0.003078</v>
      </c>
      <c r="CA234" s="23" t="n">
        <f aca="false">IF(Rates_Data!AF233&gt;=Rates_Data!AJ233,Rates_Data!AM234-Rates_Data!AQ234,Rates_Data!AQ234-Rates_Data!AM234)</f>
        <v>-0.000417999999999997</v>
      </c>
      <c r="CB234" s="23" t="n">
        <f aca="false">IF(Rates_Data!AG233&gt;=Rates_Data!AH233,Rates_Data!AN234-Rates_Data!AO234,Rates_Data!AO234-Rates_Data!AN234)</f>
        <v>-0.013338</v>
      </c>
      <c r="CC234" s="23" t="n">
        <f aca="false">IF(Rates_Data!AG233&gt;=Rates_Data!AI233,Rates_Data!AN234-Rates_Data!AP234,Rates_Data!AP234-Rates_Data!AN234)</f>
        <v>0.008037</v>
      </c>
      <c r="CD234" s="23" t="n">
        <f aca="false">IF(Rates_Data!AG233&gt;=Rates_Data!AJ233,Rates_Data!AN234-Rates_Data!AQ234,Rates_Data!AQ234-Rates_Data!AN234)</f>
        <v>0.010697</v>
      </c>
      <c r="CE234" s="23" t="n">
        <f aca="false">IF(Rates_Data!AH233&gt;=Rates_Data!AI233,Rates_Data!AO234-Rates_Data!AP234,Rates_Data!AP234-Rates_Data!AO234)</f>
        <v>-0.005301</v>
      </c>
      <c r="CF234" s="23" t="n">
        <f aca="false">IF(Rates_Data!AH233&gt;=Rates_Data!AJ233,Rates_Data!AO234-Rates_Data!AQ234,Rates_Data!AQ234-Rates_Data!AO234)</f>
        <v>-0.002641</v>
      </c>
      <c r="CG234" s="23" t="n">
        <f aca="false">IF(Rates_Data!AI233&gt;=Rates_Data!AJ233,Rates_Data!AP234-Rates_Data!AQ234,Rates_Data!AQ234-Rates_Data!AP234)</f>
        <v>0.00266000000000001</v>
      </c>
      <c r="CH234" s="27" t="n">
        <f aca="false">IF(ROW()&lt;4+VolLB,"",STDEV(INDEX($BM:$BM,ROW()-VolLB+1):INDEX($BM:$BM,ROW()))*SQRT(12))</f>
        <v>0.0238299154069997</v>
      </c>
      <c r="CI234" s="27" t="n">
        <f aca="false">IF(ROW()&lt;4+VolLB,"",STDEV(INDEX($BN:$BN,ROW()-VolLB+1):INDEX($BN:$BN,ROW()))*SQRT(12))</f>
        <v>0.0193202691519751</v>
      </c>
      <c r="CJ234" s="27" t="n">
        <f aca="false">IF(ROW()&lt;4+VolLB,"",STDEV(INDEX($BO:$BO,ROW()-VolLB+1):INDEX($BO:$BO,ROW()))*SQRT(12))</f>
        <v>0.0166761201754114</v>
      </c>
      <c r="CK234" s="27" t="n">
        <f aca="false">IF(ROW()&lt;4+VolLB,"",STDEV(INDEX($BP:$BP,ROW()-VolLB+1):INDEX($BP:$BP,ROW()))*SQRT(12))</f>
        <v>0.0169660948086807</v>
      </c>
      <c r="CL234" s="27" t="n">
        <f aca="false">IF(ROW()&lt;4+VolLB,"",STDEV(INDEX($BQ:$BQ,ROW()-VolLB+1):INDEX($BQ:$BQ,ROW()))*SQRT(12))</f>
        <v>0.020106682238926</v>
      </c>
      <c r="CM234" s="27" t="n">
        <f aca="false">IF(ROW()&lt;4+VolLB,"",STDEV(INDEX($BR:$BR,ROW()-VolLB+1):INDEX($BR:$BR,ROW()))*SQRT(12))</f>
        <v>0.0181097934386474</v>
      </c>
      <c r="CN234" s="27" t="n">
        <f aca="false">IF(ROW()&lt;4+VolLB,"",STDEV(INDEX($BS:$BS,ROW()-VolLB+1):INDEX($BS:$BS,ROW()))*SQRT(12))</f>
        <v>0.0205635956340325</v>
      </c>
      <c r="CO234" s="27" t="n">
        <f aca="false">IF(ROW()&lt;4+VolLB,"",STDEV(INDEX($BT:$BT,ROW()-VolLB+1):INDEX($BT:$BT,ROW()))*SQRT(12))</f>
        <v>0.0222070693169454</v>
      </c>
      <c r="CP234" s="27" t="n">
        <f aca="false">IF(ROW()&lt;4+VolLB,"",STDEV(INDEX($BU:$BU,ROW()-VolLB+1):INDEX($BU:$BU,ROW()))*SQRT(12))</f>
        <v>0.0235720643189591</v>
      </c>
      <c r="CQ234" s="27" t="n">
        <f aca="false">IF(ROW()&lt;4+VolLB,"",STDEV(INDEX($BV:$BV,ROW()-VolLB+1):INDEX($BV:$BV,ROW()))*SQRT(12))</f>
        <v>0.0218201251873237</v>
      </c>
      <c r="CR234" s="27" t="n">
        <f aca="false">IF(ROW()&lt;4+VolLB,"",STDEV(INDEX($BW:$BW,ROW()-VolLB+1):INDEX($BW:$BW,ROW()))*SQRT(12))</f>
        <v>0.0227447651620365</v>
      </c>
      <c r="CS234" s="27" t="n">
        <f aca="false">IF(ROW()&lt;4+VolLB,"",STDEV(INDEX($BX:$BX,ROW()-VolLB+1):INDEX($BX:$BX,ROW()))*SQRT(12))</f>
        <v>0.018513684979084</v>
      </c>
      <c r="CT234" s="27" t="n">
        <f aca="false">IF(ROW()&lt;4+VolLB,"",STDEV(INDEX($BY:$BY,ROW()-VolLB+1):INDEX($BY:$BY,ROW()))*SQRT(12))</f>
        <v>0.0205795795375624</v>
      </c>
      <c r="CU234" s="27" t="n">
        <f aca="false">IF(ROW()&lt;4+VolLB,"",STDEV(INDEX($BZ:$BZ,ROW()-VolLB+1):INDEX($BZ:$BZ,ROW()))*SQRT(12))</f>
        <v>0.0216820151611334</v>
      </c>
      <c r="CV234" s="27" t="n">
        <f aca="false">IF(ROW()&lt;4+VolLB,"",STDEV(INDEX($CA:$CA,ROW()-VolLB+1):INDEX($CA:$CA,ROW()))*SQRT(12))</f>
        <v>0.0198523690897633</v>
      </c>
      <c r="CW234" s="27" t="n">
        <f aca="false">IF(ROW()&lt;4+VolLB,"",STDEV(INDEX($CB:$CB,ROW()-VolLB+1):INDEX($CB:$CB,ROW()))*SQRT(12))</f>
        <v>0.0200759893110912</v>
      </c>
      <c r="CX234" s="27" t="n">
        <f aca="false">IF(ROW()&lt;4+VolLB,"",STDEV(INDEX($CC:$CC,ROW()-VolLB+1):INDEX($CC:$CC,ROW()))*SQRT(12))</f>
        <v>0.0202999979422941</v>
      </c>
      <c r="CY234" s="27" t="n">
        <f aca="false">IF(ROW()&lt;4+VolLB,"",STDEV(INDEX($CD:$CD,ROW()-VolLB+1):INDEX($CD:$CD,ROW()))*SQRT(12))</f>
        <v>0.020941873204977</v>
      </c>
      <c r="CZ234" s="27" t="n">
        <f aca="false">IF(ROW()&lt;4+VolLB,"",STDEV(INDEX($CE:$CE,ROW()-VolLB+1):INDEX($CE:$CE,ROW()))*SQRT(12))</f>
        <v>0.0214388478252958</v>
      </c>
      <c r="DA234" s="27" t="n">
        <f aca="false">IF(ROW()&lt;4+VolLB,"",STDEV(INDEX($CF:$CF,ROW()-VolLB+1):INDEX($CF:$CF,ROW()))*SQRT(12))</f>
        <v>0.0214753270256158</v>
      </c>
      <c r="DB234" s="27" t="n">
        <f aca="false">IF(ROW()&lt;4+VolLB,"",STDEV(INDEX($CG:$CG,ROW()-VolLB+1):INDEX($CG:$CG,ROW()))*SQRT(12))</f>
        <v>0.0228632961403206</v>
      </c>
      <c r="DC234" s="26" t="n">
        <f aca="false">IF(OR(AR234=0,CH234="",CH234=0),0,AR234*MIN(MaxScal,TgtVol/CH234))</f>
        <v>0</v>
      </c>
      <c r="DD234" s="26" t="n">
        <f aca="false">IF(OR(AS234=0,CI234="",CI234=0),0,AS234*MIN(MaxScal,TgtVol/CI234))</f>
        <v>0</v>
      </c>
      <c r="DE234" s="26" t="n">
        <f aca="false">IF(OR(AT234=0,CJ234="",CJ234=0),0,AT234*MIN(MaxScal,TgtVol/CJ234))</f>
        <v>0</v>
      </c>
      <c r="DF234" s="26" t="n">
        <f aca="false">IF(OR(AU234=0,CK234="",CK234=0),0,AU234*MIN(MaxScal,TgtVol/CK234))</f>
        <v>0</v>
      </c>
      <c r="DG234" s="26" t="n">
        <f aca="false">IF(OR(AV234=0,CL234="",CL234=0),0,AV234*MIN(MaxScal,TgtVol/CL234))</f>
        <v>0</v>
      </c>
      <c r="DH234" s="26" t="n">
        <f aca="false">IF(OR(AW234=0,CM234="",CM234=0),0,AW234*MIN(MaxScal,TgtVol/CM234))</f>
        <v>0</v>
      </c>
      <c r="DI234" s="26" t="n">
        <f aca="false">IF(OR(AX234=0,CN234="",CN234=0),0,AX234*MIN(MaxScal,TgtVol/CN234))</f>
        <v>0</v>
      </c>
      <c r="DJ234" s="26" t="n">
        <f aca="false">IF(OR(AY234=0,CO234="",CO234=0),0,AY234*MIN(MaxScal,TgtVol/CO234))</f>
        <v>0</v>
      </c>
      <c r="DK234" s="26" t="n">
        <f aca="false">IF(OR(AZ234=0,CP234="",CP234=0),0,AZ234*MIN(MaxScal,TgtVol/CP234))</f>
        <v>0</v>
      </c>
      <c r="DL234" s="26" t="n">
        <f aca="false">IF(OR(BA234=0,CQ234="",CQ234=0),0,BA234*MIN(MaxScal,TgtVol/CQ234))</f>
        <v>0</v>
      </c>
      <c r="DM234" s="26" t="n">
        <f aca="false">IF(OR(BB234=0,CR234="",CR234=0),0,BB234*MIN(MaxScal,TgtVol/CR234))</f>
        <v>0</v>
      </c>
      <c r="DN234" s="26" t="n">
        <f aca="false">IF(OR(BC234=0,CS234="",CS234=0),0,BC234*MIN(MaxScal,TgtVol/CS234))</f>
        <v>0</v>
      </c>
      <c r="DO234" s="26" t="n">
        <f aca="false">IF(OR(BD234=0,CT234="",CT234=0),0,BD234*MIN(MaxScal,TgtVol/CT234))</f>
        <v>0</v>
      </c>
      <c r="DP234" s="26" t="n">
        <f aca="false">IF(OR(BE234=0,CU234="",CU234=0),0,BE234*MIN(MaxScal,TgtVol/CU234))</f>
        <v>0</v>
      </c>
      <c r="DQ234" s="26" t="n">
        <f aca="false">IF(OR(BF234=0,CV234="",CV234=0),0,BF234*MIN(MaxScal,TgtVol/CV234))</f>
        <v>0</v>
      </c>
      <c r="DR234" s="26" t="n">
        <f aca="false">IF(OR(BG234=0,CW234="",CW234=0),0,BG234*MIN(MaxScal,TgtVol/CW234))</f>
        <v>0</v>
      </c>
      <c r="DS234" s="26" t="n">
        <f aca="false">IF(OR(BH234=0,CX234="",CX234=0),0,BH234*MIN(MaxScal,TgtVol/CX234))</f>
        <v>0</v>
      </c>
      <c r="DT234" s="26" t="n">
        <f aca="false">IF(OR(BI234=0,CY234="",CY234=0),0,BI234*MIN(MaxScal,TgtVol/CY234))</f>
        <v>0</v>
      </c>
      <c r="DU234" s="26" t="n">
        <f aca="false">IF(OR(BJ234=0,CZ234="",CZ234=0),0,BJ234*MIN(MaxScal,TgtVol/CZ234))</f>
        <v>0</v>
      </c>
      <c r="DV234" s="26" t="n">
        <f aca="false">IF(OR(BK234=0,DA234="",DA234=0),0,BK234*MIN(MaxScal,TgtVol/DA234))</f>
        <v>0</v>
      </c>
      <c r="DW234" s="26" t="n">
        <f aca="false">IF(OR(BL234=0,DB234="",DB234=0),0,BL234*MIN(MaxScal,TgtVol/DB234))</f>
        <v>0</v>
      </c>
      <c r="DX234" s="28" t="n">
        <f aca="false">IFERROR(DC233*BM234,"")</f>
        <v>0</v>
      </c>
      <c r="DY234" s="28" t="n">
        <f aca="false">IFERROR(DD233*BN234,"")</f>
        <v>0</v>
      </c>
      <c r="DZ234" s="28" t="n">
        <f aca="false">IFERROR(DE233*BO234,"")</f>
        <v>0</v>
      </c>
      <c r="EA234" s="28" t="n">
        <f aca="false">IFERROR(DF233*BP234,"")</f>
        <v>-0</v>
      </c>
      <c r="EB234" s="28" t="n">
        <f aca="false">IFERROR(DG233*BQ234,"")</f>
        <v>-0</v>
      </c>
      <c r="EC234" s="28" t="n">
        <f aca="false">IFERROR(DH233*BR234,"")</f>
        <v>0</v>
      </c>
      <c r="ED234" s="28" t="n">
        <f aca="false">IFERROR(DI233*BS234,"")</f>
        <v>0.0063351925565604</v>
      </c>
      <c r="EE234" s="28" t="n">
        <f aca="false">IFERROR(DJ233*BT234,"")</f>
        <v>-0</v>
      </c>
      <c r="EF234" s="28" t="n">
        <f aca="false">IFERROR(DK233*BU234,"")</f>
        <v>0</v>
      </c>
      <c r="EG234" s="28" t="n">
        <f aca="false">IFERROR(DL233*BV234,"")</f>
        <v>0</v>
      </c>
      <c r="EH234" s="28" t="n">
        <f aca="false">IFERROR(DM233*BW234,"")</f>
        <v>0.00513053452454501</v>
      </c>
      <c r="EI234" s="28" t="n">
        <f aca="false">IFERROR(DN233*BX234,"")</f>
        <v>0</v>
      </c>
      <c r="EJ234" s="28" t="n">
        <f aca="false">IFERROR(DO233*BY234,"")</f>
        <v>-0</v>
      </c>
      <c r="EK234" s="28" t="n">
        <f aca="false">IFERROR(DP233*BZ234,"")</f>
        <v>0</v>
      </c>
      <c r="EL234" s="28" t="n">
        <f aca="false">IFERROR(DQ233*CA234,"")</f>
        <v>-0</v>
      </c>
      <c r="EM234" s="28" t="n">
        <f aca="false">IFERROR(DR233*CB234,"")</f>
        <v>-0</v>
      </c>
      <c r="EN234" s="28" t="n">
        <f aca="false">IFERROR(DS233*CC234,"")</f>
        <v>0</v>
      </c>
      <c r="EO234" s="28" t="n">
        <f aca="false">IFERROR(DT233*CD234,"")</f>
        <v>0</v>
      </c>
      <c r="EP234" s="28" t="n">
        <f aca="false">IFERROR(DU233*CE234,"")</f>
        <v>-0</v>
      </c>
      <c r="EQ234" s="28" t="n">
        <f aca="false">IFERROR(DV233*CF234,"")</f>
        <v>-0</v>
      </c>
      <c r="ER234" s="28" t="n">
        <f aca="false">IFERROR(DW233*CG234,"")</f>
        <v>0</v>
      </c>
      <c r="ES234" s="28" t="n">
        <f aca="false">IF(ROW()=4,"",SUM(DX234:ER234))</f>
        <v>0.0114657270811054</v>
      </c>
      <c r="ET234" s="29" t="n">
        <f aca="false">COUNTIF(AR234:BL234,"&gt;0")</f>
        <v>0</v>
      </c>
    </row>
    <row r="235" customFormat="false" ht="15" hidden="false" customHeight="false" outlineLevel="0" collapsed="false">
      <c r="A235" s="19" t="n">
        <v>45046</v>
      </c>
      <c r="B235" s="23" t="n">
        <f aca="false">ABS(Rates_Data!AD235-Rates_Data!AE235)</f>
        <v>0.122461206896552</v>
      </c>
      <c r="C235" s="23" t="n">
        <f aca="false">ABS(Rates_Data!AD235-Rates_Data!AF235)</f>
        <v>0.948012931034483</v>
      </c>
      <c r="D235" s="23" t="n">
        <f aca="false">ABS(Rates_Data!AD235-Rates_Data!AG235)</f>
        <v>0.339056034482758</v>
      </c>
      <c r="E235" s="23" t="n">
        <f aca="false">ABS(Rates_Data!AD235-Rates_Data!AH235)</f>
        <v>0.187362068965517</v>
      </c>
      <c r="F235" s="23" t="n">
        <f aca="false">ABS(Rates_Data!AD235-Rates_Data!AI235)</f>
        <v>0.798237068965517</v>
      </c>
      <c r="G235" s="23" t="n">
        <f aca="false">ABS(Rates_Data!AD235-Rates_Data!AJ235)</f>
        <v>1.01077586206897</v>
      </c>
      <c r="H235" s="23" t="n">
        <f aca="false">ABS(Rates_Data!AE235-Rates_Data!AF235)</f>
        <v>0.825551724137931</v>
      </c>
      <c r="I235" s="23" t="n">
        <f aca="false">ABS(Rates_Data!AE235-Rates_Data!AG235)</f>
        <v>0.216594827586207</v>
      </c>
      <c r="J235" s="23" t="n">
        <f aca="false">ABS(Rates_Data!AE235-Rates_Data!AH235)</f>
        <v>0.309823275862069</v>
      </c>
      <c r="K235" s="23" t="n">
        <f aca="false">ABS(Rates_Data!AE235-Rates_Data!AI235)</f>
        <v>0.675775862068966</v>
      </c>
      <c r="L235" s="23" t="n">
        <f aca="false">ABS(Rates_Data!AE235-Rates_Data!AJ235)</f>
        <v>0.888314655172414</v>
      </c>
      <c r="M235" s="23" t="n">
        <f aca="false">ABS(Rates_Data!AF235-Rates_Data!AG235)</f>
        <v>0.608956896551724</v>
      </c>
      <c r="N235" s="23" t="n">
        <f aca="false">ABS(Rates_Data!AF235-Rates_Data!AH235)</f>
        <v>1.135375</v>
      </c>
      <c r="O235" s="23" t="n">
        <f aca="false">ABS(Rates_Data!AF235-Rates_Data!AI235)</f>
        <v>0.149775862068965</v>
      </c>
      <c r="P235" s="23" t="n">
        <f aca="false">ABS(Rates_Data!AF235-Rates_Data!AJ235)</f>
        <v>0.0627629310344828</v>
      </c>
      <c r="Q235" s="23" t="n">
        <f aca="false">ABS(Rates_Data!AG235-Rates_Data!AH235)</f>
        <v>0.526418103448276</v>
      </c>
      <c r="R235" s="23" t="n">
        <f aca="false">ABS(Rates_Data!AG235-Rates_Data!AI235)</f>
        <v>0.459181034482759</v>
      </c>
      <c r="S235" s="23" t="n">
        <f aca="false">ABS(Rates_Data!AG235-Rates_Data!AJ235)</f>
        <v>0.671719827586207</v>
      </c>
      <c r="T235" s="23" t="n">
        <f aca="false">ABS(Rates_Data!AH235-Rates_Data!AI235)</f>
        <v>0.985599137931035</v>
      </c>
      <c r="U235" s="23" t="n">
        <f aca="false">ABS(Rates_Data!AH235-Rates_Data!AJ235)</f>
        <v>1.19813793103448</v>
      </c>
      <c r="V235" s="23" t="n">
        <f aca="false">ABS(Rates_Data!AI235-Rates_Data!AJ235)</f>
        <v>0.212538793103448</v>
      </c>
      <c r="W235" s="26" t="n">
        <f aca="false">IF(ROW()&lt;4+MinObs-1,"",IFERROR((B235-AVERAGE(B$4:B235))/STDEV(B$4:B235),""))</f>
        <v>-0.909562178073887</v>
      </c>
      <c r="X235" s="26" t="n">
        <f aca="false">IF(ROW()&lt;4+MinObs-1,"",IFERROR((C235-AVERAGE(C$4:C235))/STDEV(C$4:C235),""))</f>
        <v>1.15417999087326</v>
      </c>
      <c r="Y235" s="26" t="n">
        <f aca="false">IF(ROW()&lt;4+MinObs-1,"",IFERROR((D235-AVERAGE(D$4:D235))/STDEV(D$4:D235),""))</f>
        <v>-0.32107120528358</v>
      </c>
      <c r="Z235" s="26" t="n">
        <f aca="false">IF(ROW()&lt;4+MinObs-1,"",IFERROR((E235-AVERAGE(E$4:E235))/STDEV(E$4:E235),""))</f>
        <v>-1.05102889911693</v>
      </c>
      <c r="AA235" s="26" t="n">
        <f aca="false">IF(ROW()&lt;4+MinObs-1,"",IFERROR((F235-AVERAGE(F$4:F235))/STDEV(F$4:F235),""))</f>
        <v>0.523605134616887</v>
      </c>
      <c r="AB235" s="26" t="n">
        <f aca="false">IF(ROW()&lt;4+MinObs-1,"",IFERROR((G235-AVERAGE(G$4:G235))/STDEV(G$4:G235),""))</f>
        <v>1.54071535263686</v>
      </c>
      <c r="AC235" s="26" t="n">
        <f aca="false">IF(ROW()&lt;4+MinObs-1,"",IFERROR((H235-AVERAGE(H$4:H235))/STDEV(H$4:H235),""))</f>
        <v>1.26188877862285</v>
      </c>
      <c r="AD235" s="26" t="n">
        <f aca="false">IF(ROW()&lt;4+MinObs-1,"",IFERROR((I235-AVERAGE(I$4:I235))/STDEV(I$4:I235),""))</f>
        <v>-0.563154522827218</v>
      </c>
      <c r="AE235" s="26" t="n">
        <f aca="false">IF(ROW()&lt;4+MinObs-1,"",IFERROR((J235-AVERAGE(J$4:J235))/STDEV(J$4:J235),""))</f>
        <v>-0.602929954332506</v>
      </c>
      <c r="AF235" s="26" t="n">
        <f aca="false">IF(ROW()&lt;4+MinObs-1,"",IFERROR((K235-AVERAGE(K$4:K235))/STDEV(K$4:K235),""))</f>
        <v>0.556087681825339</v>
      </c>
      <c r="AG235" s="26" t="n">
        <f aca="false">IF(ROW()&lt;4+MinObs-1,"",IFERROR((L235-AVERAGE(L$4:L235))/STDEV(L$4:L235),""))</f>
        <v>0.742772555852142</v>
      </c>
      <c r="AH235" s="26" t="n">
        <f aca="false">IF(ROW()&lt;4+MinObs-1,"",IFERROR((M235-AVERAGE(M$4:M235))/STDEV(M$4:M235),""))</f>
        <v>0.287180787839045</v>
      </c>
      <c r="AI235" s="26" t="n">
        <f aca="false">IF(ROW()&lt;4+MinObs-1,"",IFERROR((N235-AVERAGE(N$4:N235))/STDEV(N$4:N235),""))</f>
        <v>1.47946945433404</v>
      </c>
      <c r="AJ235" s="26" t="n">
        <f aca="false">IF(ROW()&lt;4+MinObs-1,"",IFERROR((O235-AVERAGE(O$4:O235))/STDEV(O$4:O235),""))</f>
        <v>-0.966271688301431</v>
      </c>
      <c r="AK235" s="26" t="n">
        <f aca="false">IF(ROW()&lt;4+MinObs-1,"",IFERROR((P235-AVERAGE(P$4:P235))/STDEV(P$4:P235),""))</f>
        <v>-1.15512024524491</v>
      </c>
      <c r="AL235" s="26" t="n">
        <f aca="false">IF(ROW()&lt;4+MinObs-1,"",IFERROR((Q235-AVERAGE(Q$4:Q235))/STDEV(Q$4:Q235),""))</f>
        <v>0.187582415394875</v>
      </c>
      <c r="AM235" s="26" t="n">
        <f aca="false">IF(ROW()&lt;4+MinObs-1,"",IFERROR((R235-AVERAGE(R$4:R235))/STDEV(R$4:R235),""))</f>
        <v>-0.113007491757883</v>
      </c>
      <c r="AN235" s="26" t="n">
        <f aca="false">IF(ROW()&lt;4+MinObs-1,"",IFERROR((S235-AVERAGE(S$4:S235))/STDEV(S$4:S235),""))</f>
        <v>-0.15629169690403</v>
      </c>
      <c r="AO235" s="26" t="n">
        <f aca="false">IF(ROW()&lt;4+MinObs-1,"",IFERROR((T235-AVERAGE(T$4:T235))/STDEV(T$4:T235),""))</f>
        <v>1.0105904379366</v>
      </c>
      <c r="AP235" s="26" t="n">
        <f aca="false">IF(ROW()&lt;4+MinObs-1,"",IFERROR((U235-AVERAGE(U$4:U235))/STDEV(U$4:U235),""))</f>
        <v>0.828537181268967</v>
      </c>
      <c r="AQ235" s="26" t="n">
        <f aca="false">IF(ROW()&lt;4+MinObs-1,"",IFERROR((V235-AVERAGE(V$4:V235))/STDEV(V$4:V235),""))</f>
        <v>-0.895589777542074</v>
      </c>
      <c r="AR235" s="26" t="n">
        <f aca="false">IF(W235="",0,IF(W235&gt;=z4,w4,IF(W235&gt;=z3,w3,IF(W235&gt;=zEntry,w2,IF(AND(W235&gt;=ExitZ,AR234&gt;0),w2,0)))))</f>
        <v>0</v>
      </c>
      <c r="AS235" s="26" t="n">
        <f aca="false">IF(X235="",0,IF(X235&gt;=z4,w4,IF(X235&gt;=z3,w3,IF(X235&gt;=zEntry,w2,IF(AND(X235&gt;=ExitZ,AS234&gt;0),w2,0)))))</f>
        <v>0</v>
      </c>
      <c r="AT235" s="26" t="n">
        <f aca="false">IF(Y235="",0,IF(Y235&gt;=z4,w4,IF(Y235&gt;=z3,w3,IF(Y235&gt;=zEntry,w2,IF(AND(Y235&gt;=ExitZ,AT234&gt;0),w2,0)))))</f>
        <v>0</v>
      </c>
      <c r="AU235" s="26" t="n">
        <f aca="false">IF(Z235="",0,IF(Z235&gt;=z4,w4,IF(Z235&gt;=z3,w3,IF(Z235&gt;=zEntry,w2,IF(AND(Z235&gt;=ExitZ,AU234&gt;0),w2,0)))))</f>
        <v>0</v>
      </c>
      <c r="AV235" s="26" t="n">
        <f aca="false">IF(AA235="",0,IF(AA235&gt;=z4,w4,IF(AA235&gt;=z3,w3,IF(AA235&gt;=zEntry,w2,IF(AND(AA235&gt;=ExitZ,AV234&gt;0),w2,0)))))</f>
        <v>0</v>
      </c>
      <c r="AW235" s="26" t="n">
        <f aca="false">IF(AB235="",0,IF(AB235&gt;=z4,w4,IF(AB235&gt;=z3,w3,IF(AB235&gt;=zEntry,w2,IF(AND(AB235&gt;=ExitZ,AW234&gt;0),w2,0)))))</f>
        <v>0</v>
      </c>
      <c r="AX235" s="26" t="n">
        <f aca="false">IF(AC235="",0,IF(AC235&gt;=z4,w4,IF(AC235&gt;=z3,w3,IF(AC235&gt;=zEntry,w2,IF(AND(AC235&gt;=ExitZ,AX234&gt;0),w2,0)))))</f>
        <v>0</v>
      </c>
      <c r="AY235" s="26" t="n">
        <f aca="false">IF(AD235="",0,IF(AD235&gt;=z4,w4,IF(AD235&gt;=z3,w3,IF(AD235&gt;=zEntry,w2,IF(AND(AD235&gt;=ExitZ,AY234&gt;0),w2,0)))))</f>
        <v>0</v>
      </c>
      <c r="AZ235" s="26" t="n">
        <f aca="false">IF(AE235="",0,IF(AE235&gt;=z4,w4,IF(AE235&gt;=z3,w3,IF(AE235&gt;=zEntry,w2,IF(AND(AE235&gt;=ExitZ,AZ234&gt;0),w2,0)))))</f>
        <v>0</v>
      </c>
      <c r="BA235" s="26" t="n">
        <f aca="false">IF(AF235="",0,IF(AF235&gt;=z4,w4,IF(AF235&gt;=z3,w3,IF(AF235&gt;=zEntry,w2,IF(AND(AF235&gt;=ExitZ,BA234&gt;0),w2,0)))))</f>
        <v>0</v>
      </c>
      <c r="BB235" s="26" t="n">
        <f aca="false">IF(AG235="",0,IF(AG235&gt;=z4,w4,IF(AG235&gt;=z3,w3,IF(AG235&gt;=zEntry,w2,IF(AND(AG235&gt;=ExitZ,BB234&gt;0),w2,0)))))</f>
        <v>0</v>
      </c>
      <c r="BC235" s="26" t="n">
        <f aca="false">IF(AH235="",0,IF(AH235&gt;=z4,w4,IF(AH235&gt;=z3,w3,IF(AH235&gt;=zEntry,w2,IF(AND(AH235&gt;=ExitZ,BC234&gt;0),w2,0)))))</f>
        <v>0</v>
      </c>
      <c r="BD235" s="26" t="n">
        <f aca="false">IF(AI235="",0,IF(AI235&gt;=z4,w4,IF(AI235&gt;=z3,w3,IF(AI235&gt;=zEntry,w2,IF(AND(AI235&gt;=ExitZ,BD234&gt;0),w2,0)))))</f>
        <v>0</v>
      </c>
      <c r="BE235" s="26" t="n">
        <f aca="false">IF(AJ235="",0,IF(AJ235&gt;=z4,w4,IF(AJ235&gt;=z3,w3,IF(AJ235&gt;=zEntry,w2,IF(AND(AJ235&gt;=ExitZ,BE234&gt;0),w2,0)))))</f>
        <v>0</v>
      </c>
      <c r="BF235" s="26" t="n">
        <f aca="false">IF(AK235="",0,IF(AK235&gt;=z4,w4,IF(AK235&gt;=z3,w3,IF(AK235&gt;=zEntry,w2,IF(AND(AK235&gt;=ExitZ,BF234&gt;0),w2,0)))))</f>
        <v>0</v>
      </c>
      <c r="BG235" s="26" t="n">
        <f aca="false">IF(AL235="",0,IF(AL235&gt;=z4,w4,IF(AL235&gt;=z3,w3,IF(AL235&gt;=zEntry,w2,IF(AND(AL235&gt;=ExitZ,BG234&gt;0),w2,0)))))</f>
        <v>0</v>
      </c>
      <c r="BH235" s="26" t="n">
        <f aca="false">IF(AM235="",0,IF(AM235&gt;=z4,w4,IF(AM235&gt;=z3,w3,IF(AM235&gt;=zEntry,w2,IF(AND(AM235&gt;=ExitZ,BH234&gt;0),w2,0)))))</f>
        <v>0</v>
      </c>
      <c r="BI235" s="26" t="n">
        <f aca="false">IF(AN235="",0,IF(AN235&gt;=z4,w4,IF(AN235&gt;=z3,w3,IF(AN235&gt;=zEntry,w2,IF(AND(AN235&gt;=ExitZ,BI234&gt;0),w2,0)))))</f>
        <v>0</v>
      </c>
      <c r="BJ235" s="26" t="n">
        <f aca="false">IF(AO235="",0,IF(AO235&gt;=z4,w4,IF(AO235&gt;=z3,w3,IF(AO235&gt;=zEntry,w2,IF(AND(AO235&gt;=ExitZ,BJ234&gt;0),w2,0)))))</f>
        <v>0</v>
      </c>
      <c r="BK235" s="26" t="n">
        <f aca="false">IF(AP235="",0,IF(AP235&gt;=z4,w4,IF(AP235&gt;=z3,w3,IF(AP235&gt;=zEntry,w2,IF(AND(AP235&gt;=ExitZ,BK234&gt;0),w2,0)))))</f>
        <v>0</v>
      </c>
      <c r="BL235" s="26" t="n">
        <f aca="false">IF(AQ235="",0,IF(AQ235&gt;=z4,w4,IF(AQ235&gt;=z3,w3,IF(AQ235&gt;=zEntry,w2,IF(AND(AQ235&gt;=ExitZ,BL234&gt;0),w2,0)))))</f>
        <v>0</v>
      </c>
      <c r="BM235" s="23" t="n">
        <f aca="false">IF(Rates_Data!AD234&gt;=Rates_Data!AE234,Rates_Data!AK235-Rates_Data!AL235,Rates_Data!AL235-Rates_Data!AK235)</f>
        <v>0.008531</v>
      </c>
      <c r="BN235" s="23" t="n">
        <f aca="false">IF(Rates_Data!AD234&gt;=Rates_Data!AF234,Rates_Data!AK235-Rates_Data!AM235,Rates_Data!AM235-Rates_Data!AK235)</f>
        <v>-0.006821</v>
      </c>
      <c r="BO235" s="23" t="n">
        <f aca="false">IF(Rates_Data!AD234&gt;=Rates_Data!AG234,Rates_Data!AK235-Rates_Data!AN235,Rates_Data!AN235-Rates_Data!AK235)</f>
        <v>-0.00186200000000001</v>
      </c>
      <c r="BP235" s="23" t="n">
        <f aca="false">IF(Rates_Data!AD234&gt;=Rates_Data!AH234,Rates_Data!AK235-Rates_Data!AO235,Rates_Data!AO235-Rates_Data!AK235)</f>
        <v>0.001197</v>
      </c>
      <c r="BQ235" s="23" t="n">
        <f aca="false">IF(Rates_Data!AD234&gt;=Rates_Data!AI234,Rates_Data!AK235-Rates_Data!AP235,Rates_Data!AP235-Rates_Data!AK235)</f>
        <v>-0.005225</v>
      </c>
      <c r="BR235" s="23" t="n">
        <f aca="false">IF(Rates_Data!AD234&gt;=Rates_Data!AJ234,Rates_Data!AK235-Rates_Data!AQ235,Rates_Data!AQ235-Rates_Data!AK235)</f>
        <v>0.00117799999999999</v>
      </c>
      <c r="BS235" s="23" t="n">
        <f aca="false">IF(Rates_Data!AE234&gt;=Rates_Data!AF234,Rates_Data!AL235-Rates_Data!AM235,Rates_Data!AM235-Rates_Data!AL235)</f>
        <v>0.00171</v>
      </c>
      <c r="BT235" s="23" t="n">
        <f aca="false">IF(Rates_Data!AE234&gt;=Rates_Data!AG234,Rates_Data!AL235-Rates_Data!AN235,Rates_Data!AN235-Rates_Data!AL235)</f>
        <v>0.00666899999999999</v>
      </c>
      <c r="BU235" s="23" t="n">
        <f aca="false">IF(Rates_Data!AE234&gt;=Rates_Data!AH234,Rates_Data!AL235-Rates_Data!AO235,Rates_Data!AO235-Rates_Data!AL235)</f>
        <v>-0.00733399999999999</v>
      </c>
      <c r="BV235" s="23" t="n">
        <f aca="false">IF(Rates_Data!AE234&gt;=Rates_Data!AI234,Rates_Data!AL235-Rates_Data!AP235,Rates_Data!AP235-Rates_Data!AL235)</f>
        <v>0.003306</v>
      </c>
      <c r="BW235" s="23" t="n">
        <f aca="false">IF(Rates_Data!AE234&gt;=Rates_Data!AJ234,Rates_Data!AL235-Rates_Data!AQ235,Rates_Data!AQ235-Rates_Data!AL235)</f>
        <v>0.00970899999999999</v>
      </c>
      <c r="BX235" s="23" t="n">
        <f aca="false">IF(Rates_Data!AF234&gt;=Rates_Data!AG234,Rates_Data!AM235-Rates_Data!AN235,Rates_Data!AN235-Rates_Data!AM235)</f>
        <v>-0.00495899999999999</v>
      </c>
      <c r="BY235" s="23" t="n">
        <f aca="false">IF(Rates_Data!AF234&gt;=Rates_Data!AH234,Rates_Data!AM235-Rates_Data!AO235,Rates_Data!AO235-Rates_Data!AM235)</f>
        <v>-0.005624</v>
      </c>
      <c r="BZ235" s="23" t="n">
        <f aca="false">IF(Rates_Data!AF234&gt;=Rates_Data!AI234,Rates_Data!AM235-Rates_Data!AP235,Rates_Data!AP235-Rates_Data!AM235)</f>
        <v>-0.001596</v>
      </c>
      <c r="CA235" s="23" t="n">
        <f aca="false">IF(Rates_Data!AF234&gt;=Rates_Data!AJ234,Rates_Data!AM235-Rates_Data!AQ235,Rates_Data!AQ235-Rates_Data!AM235)</f>
        <v>0.00799899999999999</v>
      </c>
      <c r="CB235" s="23" t="n">
        <f aca="false">IF(Rates_Data!AG234&gt;=Rates_Data!AH234,Rates_Data!AN235-Rates_Data!AO235,Rates_Data!AO235-Rates_Data!AN235)</f>
        <v>-0.000665000000000003</v>
      </c>
      <c r="CC235" s="23" t="n">
        <f aca="false">IF(Rates_Data!AG234&gt;=Rates_Data!AI234,Rates_Data!AN235-Rates_Data!AP235,Rates_Data!AP235-Rates_Data!AN235)</f>
        <v>-0.00336299999999999</v>
      </c>
      <c r="CD235" s="23" t="n">
        <f aca="false">IF(Rates_Data!AG234&gt;=Rates_Data!AJ234,Rates_Data!AN235-Rates_Data!AQ235,Rates_Data!AQ235-Rates_Data!AN235)</f>
        <v>0.00303999999999999</v>
      </c>
      <c r="CE235" s="23" t="n">
        <f aca="false">IF(Rates_Data!AH234&gt;=Rates_Data!AI234,Rates_Data!AO235-Rates_Data!AP235,Rates_Data!AP235-Rates_Data!AO235)</f>
        <v>-0.004028</v>
      </c>
      <c r="CF235" s="23" t="n">
        <f aca="false">IF(Rates_Data!AH234&gt;=Rates_Data!AJ234,Rates_Data!AO235-Rates_Data!AQ235,Rates_Data!AQ235-Rates_Data!AO235)</f>
        <v>0.00237499999999999</v>
      </c>
      <c r="CG235" s="23" t="n">
        <f aca="false">IF(Rates_Data!AI234&gt;=Rates_Data!AJ234,Rates_Data!AP235-Rates_Data!AQ235,Rates_Data!AQ235-Rates_Data!AP235)</f>
        <v>0.00640299999999999</v>
      </c>
      <c r="CH235" s="27" t="n">
        <f aca="false">IF(ROW()&lt;4+VolLB,"",STDEV(INDEX($BM:$BM,ROW()-VolLB+1):INDEX($BM:$BM,ROW()))*SQRT(12))</f>
        <v>0.0242186127452578</v>
      </c>
      <c r="CI235" s="27" t="n">
        <f aca="false">IF(ROW()&lt;4+VolLB,"",STDEV(INDEX($BN:$BN,ROW()-VolLB+1):INDEX($BN:$BN,ROW()))*SQRT(12))</f>
        <v>0.0197861966322846</v>
      </c>
      <c r="CJ235" s="27" t="n">
        <f aca="false">IF(ROW()&lt;4+VolLB,"",STDEV(INDEX($BO:$BO,ROW()-VolLB+1):INDEX($BO:$BO,ROW()))*SQRT(12))</f>
        <v>0.0167821350443744</v>
      </c>
      <c r="CK235" s="27" t="n">
        <f aca="false">IF(ROW()&lt;4+VolLB,"",STDEV(INDEX($BP:$BP,ROW()-VolLB+1):INDEX($BP:$BP,ROW()))*SQRT(12))</f>
        <v>0.0167875192982905</v>
      </c>
      <c r="CL235" s="27" t="n">
        <f aca="false">IF(ROW()&lt;4+VolLB,"",STDEV(INDEX($BQ:$BQ,ROW()-VolLB+1):INDEX($BQ:$BQ,ROW()))*SQRT(12))</f>
        <v>0.020369477611648</v>
      </c>
      <c r="CM235" s="27" t="n">
        <f aca="false">IF(ROW()&lt;4+VolLB,"",STDEV(INDEX($BR:$BR,ROW()-VolLB+1):INDEX($BR:$BR,ROW()))*SQRT(12))</f>
        <v>0.0181195732492058</v>
      </c>
      <c r="CN235" s="27" t="n">
        <f aca="false">IF(ROW()&lt;4+VolLB,"",STDEV(INDEX($BS:$BS,ROW()-VolLB+1):INDEX($BS:$BS,ROW()))*SQRT(12))</f>
        <v>0.0205478835772632</v>
      </c>
      <c r="CO235" s="27" t="n">
        <f aca="false">IF(ROW()&lt;4+VolLB,"",STDEV(INDEX($BT:$BT,ROW()-VolLB+1):INDEX($BT:$BT,ROW()))*SQRT(12))</f>
        <v>0.0224226652854821</v>
      </c>
      <c r="CP235" s="27" t="n">
        <f aca="false">IF(ROW()&lt;4+VolLB,"",STDEV(INDEX($BU:$BU,ROW()-VolLB+1):INDEX($BU:$BU,ROW()))*SQRT(12))</f>
        <v>0.0240379964704691</v>
      </c>
      <c r="CQ235" s="27" t="n">
        <f aca="false">IF(ROW()&lt;4+VolLB,"",STDEV(INDEX($BV:$BV,ROW()-VolLB+1):INDEX($BV:$BV,ROW()))*SQRT(12))</f>
        <v>0.0218829801163239</v>
      </c>
      <c r="CR235" s="27" t="n">
        <f aca="false">IF(ROW()&lt;4+VolLB,"",STDEV(INDEX($BW:$BW,ROW()-VolLB+1):INDEX($BW:$BW,ROW()))*SQRT(12))</f>
        <v>0.023265233538889</v>
      </c>
      <c r="CS235" s="27" t="n">
        <f aca="false">IF(ROW()&lt;4+VolLB,"",STDEV(INDEX($BX:$BX,ROW()-VolLB+1):INDEX($BX:$BX,ROW()))*SQRT(12))</f>
        <v>0.0187663188289679</v>
      </c>
      <c r="CT235" s="27" t="n">
        <f aca="false">IF(ROW()&lt;4+VolLB,"",STDEV(INDEX($BY:$BY,ROW()-VolLB+1):INDEX($BY:$BY,ROW()))*SQRT(12))</f>
        <v>0.0206892414137443</v>
      </c>
      <c r="CU235" s="27" t="n">
        <f aca="false">IF(ROW()&lt;4+VolLB,"",STDEV(INDEX($BZ:$BZ,ROW()-VolLB+1):INDEX($BZ:$BZ,ROW()))*SQRT(12))</f>
        <v>0.0217027713417961</v>
      </c>
      <c r="CV235" s="27" t="n">
        <f aca="false">IF(ROW()&lt;4+VolLB,"",STDEV(INDEX($CA:$CA,ROW()-VolLB+1):INDEX($CA:$CA,ROW()))*SQRT(12))</f>
        <v>0.0201739753676199</v>
      </c>
      <c r="CW235" s="27" t="n">
        <f aca="false">IF(ROW()&lt;4+VolLB,"",STDEV(INDEX($CB:$CB,ROW()-VolLB+1):INDEX($CB:$CB,ROW()))*SQRT(12))</f>
        <v>0.0199541911062504</v>
      </c>
      <c r="CX235" s="27" t="n">
        <f aca="false">IF(ROW()&lt;4+VolLB,"",STDEV(INDEX($CC:$CC,ROW()-VolLB+1):INDEX($CC:$CC,ROW()))*SQRT(12))</f>
        <v>0.0204527319465198</v>
      </c>
      <c r="CY235" s="27" t="n">
        <f aca="false">IF(ROW()&lt;4+VolLB,"",STDEV(INDEX($CD:$CD,ROW()-VolLB+1):INDEX($CD:$CD,ROW()))*SQRT(12))</f>
        <v>0.0209379440885953</v>
      </c>
      <c r="CZ235" s="27" t="n">
        <f aca="false">IF(ROW()&lt;4+VolLB,"",STDEV(INDEX($CE:$CE,ROW()-VolLB+1):INDEX($CE:$CE,ROW()))*SQRT(12))</f>
        <v>0.0215440295395267</v>
      </c>
      <c r="DA235" s="27" t="n">
        <f aca="false">IF(ROW()&lt;4+VolLB,"",STDEV(INDEX($CF:$CF,ROW()-VolLB+1):INDEX($CF:$CF,ROW()))*SQRT(12))</f>
        <v>0.0214135820261458</v>
      </c>
      <c r="DB235" s="27" t="n">
        <f aca="false">IF(ROW()&lt;4+VolLB,"",STDEV(INDEX($CG:$CG,ROW()-VolLB+1):INDEX($CG:$CG,ROW()))*SQRT(12))</f>
        <v>0.0229968607354507</v>
      </c>
      <c r="DC235" s="26" t="n">
        <f aca="false">IF(OR(AR235=0,CH235="",CH235=0),0,AR235*MIN(MaxScal,TgtVol/CH235))</f>
        <v>0</v>
      </c>
      <c r="DD235" s="26" t="n">
        <f aca="false">IF(OR(AS235=0,CI235="",CI235=0),0,AS235*MIN(MaxScal,TgtVol/CI235))</f>
        <v>0</v>
      </c>
      <c r="DE235" s="26" t="n">
        <f aca="false">IF(OR(AT235=0,CJ235="",CJ235=0),0,AT235*MIN(MaxScal,TgtVol/CJ235))</f>
        <v>0</v>
      </c>
      <c r="DF235" s="26" t="n">
        <f aca="false">IF(OR(AU235=0,CK235="",CK235=0),0,AU235*MIN(MaxScal,TgtVol/CK235))</f>
        <v>0</v>
      </c>
      <c r="DG235" s="26" t="n">
        <f aca="false">IF(OR(AV235=0,CL235="",CL235=0),0,AV235*MIN(MaxScal,TgtVol/CL235))</f>
        <v>0</v>
      </c>
      <c r="DH235" s="26" t="n">
        <f aca="false">IF(OR(AW235=0,CM235="",CM235=0),0,AW235*MIN(MaxScal,TgtVol/CM235))</f>
        <v>0</v>
      </c>
      <c r="DI235" s="26" t="n">
        <f aca="false">IF(OR(AX235=0,CN235="",CN235=0),0,AX235*MIN(MaxScal,TgtVol/CN235))</f>
        <v>0</v>
      </c>
      <c r="DJ235" s="26" t="n">
        <f aca="false">IF(OR(AY235=0,CO235="",CO235=0),0,AY235*MIN(MaxScal,TgtVol/CO235))</f>
        <v>0</v>
      </c>
      <c r="DK235" s="26" t="n">
        <f aca="false">IF(OR(AZ235=0,CP235="",CP235=0),0,AZ235*MIN(MaxScal,TgtVol/CP235))</f>
        <v>0</v>
      </c>
      <c r="DL235" s="26" t="n">
        <f aca="false">IF(OR(BA235=0,CQ235="",CQ235=0),0,BA235*MIN(MaxScal,TgtVol/CQ235))</f>
        <v>0</v>
      </c>
      <c r="DM235" s="26" t="n">
        <f aca="false">IF(OR(BB235=0,CR235="",CR235=0),0,BB235*MIN(MaxScal,TgtVol/CR235))</f>
        <v>0</v>
      </c>
      <c r="DN235" s="26" t="n">
        <f aca="false">IF(OR(BC235=0,CS235="",CS235=0),0,BC235*MIN(MaxScal,TgtVol/CS235))</f>
        <v>0</v>
      </c>
      <c r="DO235" s="26" t="n">
        <f aca="false">IF(OR(BD235=0,CT235="",CT235=0),0,BD235*MIN(MaxScal,TgtVol/CT235))</f>
        <v>0</v>
      </c>
      <c r="DP235" s="26" t="n">
        <f aca="false">IF(OR(BE235=0,CU235="",CU235=0),0,BE235*MIN(MaxScal,TgtVol/CU235))</f>
        <v>0</v>
      </c>
      <c r="DQ235" s="26" t="n">
        <f aca="false">IF(OR(BF235=0,CV235="",CV235=0),0,BF235*MIN(MaxScal,TgtVol/CV235))</f>
        <v>0</v>
      </c>
      <c r="DR235" s="26" t="n">
        <f aca="false">IF(OR(BG235=0,CW235="",CW235=0),0,BG235*MIN(MaxScal,TgtVol/CW235))</f>
        <v>0</v>
      </c>
      <c r="DS235" s="26" t="n">
        <f aca="false">IF(OR(BH235=0,CX235="",CX235=0),0,BH235*MIN(MaxScal,TgtVol/CX235))</f>
        <v>0</v>
      </c>
      <c r="DT235" s="26" t="n">
        <f aca="false">IF(OR(BI235=0,CY235="",CY235=0),0,BI235*MIN(MaxScal,TgtVol/CY235))</f>
        <v>0</v>
      </c>
      <c r="DU235" s="26" t="n">
        <f aca="false">IF(OR(BJ235=0,CZ235="",CZ235=0),0,BJ235*MIN(MaxScal,TgtVol/CZ235))</f>
        <v>0</v>
      </c>
      <c r="DV235" s="26" t="n">
        <f aca="false">IF(OR(BK235=0,DA235="",DA235=0),0,BK235*MIN(MaxScal,TgtVol/DA235))</f>
        <v>0</v>
      </c>
      <c r="DW235" s="26" t="n">
        <f aca="false">IF(OR(BL235=0,DB235="",DB235=0),0,BL235*MIN(MaxScal,TgtVol/DB235))</f>
        <v>0</v>
      </c>
      <c r="DX235" s="28" t="n">
        <f aca="false">IFERROR(DC234*BM235,"")</f>
        <v>0</v>
      </c>
      <c r="DY235" s="28" t="n">
        <f aca="false">IFERROR(DD234*BN235,"")</f>
        <v>-0</v>
      </c>
      <c r="DZ235" s="28" t="n">
        <f aca="false">IFERROR(DE234*BO235,"")</f>
        <v>-0</v>
      </c>
      <c r="EA235" s="28" t="n">
        <f aca="false">IFERROR(DF234*BP235,"")</f>
        <v>0</v>
      </c>
      <c r="EB235" s="28" t="n">
        <f aca="false">IFERROR(DG234*BQ235,"")</f>
        <v>-0</v>
      </c>
      <c r="EC235" s="28" t="n">
        <f aca="false">IFERROR(DH234*BR235,"")</f>
        <v>0</v>
      </c>
      <c r="ED235" s="28" t="n">
        <f aca="false">IFERROR(DI234*BS235,"")</f>
        <v>0</v>
      </c>
      <c r="EE235" s="28" t="n">
        <f aca="false">IFERROR(DJ234*BT235,"")</f>
        <v>0</v>
      </c>
      <c r="EF235" s="28" t="n">
        <f aca="false">IFERROR(DK234*BU235,"")</f>
        <v>-0</v>
      </c>
      <c r="EG235" s="28" t="n">
        <f aca="false">IFERROR(DL234*BV235,"")</f>
        <v>0</v>
      </c>
      <c r="EH235" s="28" t="n">
        <f aca="false">IFERROR(DM234*BW235,"")</f>
        <v>0</v>
      </c>
      <c r="EI235" s="28" t="n">
        <f aca="false">IFERROR(DN234*BX235,"")</f>
        <v>-0</v>
      </c>
      <c r="EJ235" s="28" t="n">
        <f aca="false">IFERROR(DO234*BY235,"")</f>
        <v>-0</v>
      </c>
      <c r="EK235" s="28" t="n">
        <f aca="false">IFERROR(DP234*BZ235,"")</f>
        <v>-0</v>
      </c>
      <c r="EL235" s="28" t="n">
        <f aca="false">IFERROR(DQ234*CA235,"")</f>
        <v>0</v>
      </c>
      <c r="EM235" s="28" t="n">
        <f aca="false">IFERROR(DR234*CB235,"")</f>
        <v>-0</v>
      </c>
      <c r="EN235" s="28" t="n">
        <f aca="false">IFERROR(DS234*CC235,"")</f>
        <v>-0</v>
      </c>
      <c r="EO235" s="28" t="n">
        <f aca="false">IFERROR(DT234*CD235,"")</f>
        <v>0</v>
      </c>
      <c r="EP235" s="28" t="n">
        <f aca="false">IFERROR(DU234*CE235,"")</f>
        <v>-0</v>
      </c>
      <c r="EQ235" s="28" t="n">
        <f aca="false">IFERROR(DV234*CF235,"")</f>
        <v>0</v>
      </c>
      <c r="ER235" s="28" t="n">
        <f aca="false">IFERROR(DW234*CG235,"")</f>
        <v>0</v>
      </c>
      <c r="ES235" s="28" t="n">
        <f aca="false">IF(ROW()=4,"",SUM(DX235:ER235))</f>
        <v>0</v>
      </c>
      <c r="ET235" s="29" t="n">
        <f aca="false">COUNTIF(AR235:BL235,"&gt;0")</f>
        <v>0</v>
      </c>
    </row>
    <row r="236" customFormat="false" ht="15" hidden="false" customHeight="false" outlineLevel="0" collapsed="false">
      <c r="A236" s="19" t="n">
        <v>45077</v>
      </c>
      <c r="B236" s="23" t="n">
        <f aca="false">ABS(Rates_Data!AD236-Rates_Data!AE236)</f>
        <v>0.345969957081545</v>
      </c>
      <c r="C236" s="23" t="n">
        <f aca="false">ABS(Rates_Data!AD236-Rates_Data!AF236)</f>
        <v>1.08931759656652</v>
      </c>
      <c r="D236" s="23" t="n">
        <f aca="false">ABS(Rates_Data!AD236-Rates_Data!AG236)</f>
        <v>0.344570815450644</v>
      </c>
      <c r="E236" s="23" t="n">
        <f aca="false">ABS(Rates_Data!AD236-Rates_Data!AH236)</f>
        <v>0.080017167381974</v>
      </c>
      <c r="F236" s="23" t="n">
        <f aca="false">ABS(Rates_Data!AD236-Rates_Data!AI236)</f>
        <v>0.860527896995708</v>
      </c>
      <c r="G236" s="23" t="n">
        <f aca="false">ABS(Rates_Data!AD236-Rates_Data!AJ236)</f>
        <v>1.17172532188841</v>
      </c>
      <c r="H236" s="23" t="n">
        <f aca="false">ABS(Rates_Data!AE236-Rates_Data!AF236)</f>
        <v>0.743347639484979</v>
      </c>
      <c r="I236" s="23" t="n">
        <f aca="false">ABS(Rates_Data!AE236-Rates_Data!AG236)</f>
        <v>0.00139914163090077</v>
      </c>
      <c r="J236" s="23" t="n">
        <f aca="false">ABS(Rates_Data!AE236-Rates_Data!AH236)</f>
        <v>0.425987124463519</v>
      </c>
      <c r="K236" s="23" t="n">
        <f aca="false">ABS(Rates_Data!AE236-Rates_Data!AI236)</f>
        <v>0.514557939914163</v>
      </c>
      <c r="L236" s="23" t="n">
        <f aca="false">ABS(Rates_Data!AE236-Rates_Data!AJ236)</f>
        <v>0.825755364806867</v>
      </c>
      <c r="M236" s="23" t="n">
        <f aca="false">ABS(Rates_Data!AF236-Rates_Data!AG236)</f>
        <v>0.744746781115879</v>
      </c>
      <c r="N236" s="23" t="n">
        <f aca="false">ABS(Rates_Data!AF236-Rates_Data!AH236)</f>
        <v>1.1693347639485</v>
      </c>
      <c r="O236" s="23" t="n">
        <f aca="false">ABS(Rates_Data!AF236-Rates_Data!AI236)</f>
        <v>0.228789699570815</v>
      </c>
      <c r="P236" s="23" t="n">
        <f aca="false">ABS(Rates_Data!AF236-Rates_Data!AJ236)</f>
        <v>0.0824077253218881</v>
      </c>
      <c r="Q236" s="23" t="n">
        <f aca="false">ABS(Rates_Data!AG236-Rates_Data!AH236)</f>
        <v>0.424587982832618</v>
      </c>
      <c r="R236" s="23" t="n">
        <f aca="false">ABS(Rates_Data!AG236-Rates_Data!AI236)</f>
        <v>0.515957081545064</v>
      </c>
      <c r="S236" s="23" t="n">
        <f aca="false">ABS(Rates_Data!AG236-Rates_Data!AJ236)</f>
        <v>0.827154506437767</v>
      </c>
      <c r="T236" s="23" t="n">
        <f aca="false">ABS(Rates_Data!AH236-Rates_Data!AI236)</f>
        <v>0.940545064377682</v>
      </c>
      <c r="U236" s="23" t="n">
        <f aca="false">ABS(Rates_Data!AH236-Rates_Data!AJ236)</f>
        <v>1.25174248927039</v>
      </c>
      <c r="V236" s="23" t="n">
        <f aca="false">ABS(Rates_Data!AI236-Rates_Data!AJ236)</f>
        <v>0.311197424892704</v>
      </c>
      <c r="W236" s="26" t="n">
        <f aca="false">IF(ROW()&lt;4+MinObs-1,"",IFERROR((B236-AVERAGE(B$4:B236))/STDEV(B$4:B236),""))</f>
        <v>-0.155717009257351</v>
      </c>
      <c r="X236" s="26" t="n">
        <f aca="false">IF(ROW()&lt;4+MinObs-1,"",IFERROR((C236-AVERAGE(C$4:C236))/STDEV(C$4:C236),""))</f>
        <v>1.49094935521693</v>
      </c>
      <c r="Y236" s="26" t="n">
        <f aca="false">IF(ROW()&lt;4+MinObs-1,"",IFERROR((D236-AVERAGE(D$4:D236))/STDEV(D$4:D236),""))</f>
        <v>-0.307998810854392</v>
      </c>
      <c r="Z236" s="26" t="n">
        <f aca="false">IF(ROW()&lt;4+MinObs-1,"",IFERROR((E236-AVERAGE(E$4:E236))/STDEV(E$4:E236),""))</f>
        <v>-1.29089163195234</v>
      </c>
      <c r="AA236" s="26" t="n">
        <f aca="false">IF(ROW()&lt;4+MinObs-1,"",IFERROR((F236-AVERAGE(F$4:F236))/STDEV(F$4:F236),""))</f>
        <v>0.665610601237202</v>
      </c>
      <c r="AB236" s="26" t="n">
        <f aca="false">IF(ROW()&lt;4+MinObs-1,"",IFERROR((G236-AVERAGE(G$4:G236))/STDEV(G$4:G236),""))</f>
        <v>1.98408274390433</v>
      </c>
      <c r="AC236" s="26" t="n">
        <f aca="false">IF(ROW()&lt;4+MinObs-1,"",IFERROR((H236-AVERAGE(H$4:H236))/STDEV(H$4:H236),""))</f>
        <v>1.00117101268998</v>
      </c>
      <c r="AD236" s="26" t="n">
        <f aca="false">IF(ROW()&lt;4+MinObs-1,"",IFERROR((I236-AVERAGE(I$4:I236))/STDEV(I$4:I236),""))</f>
        <v>-1.13486109985967</v>
      </c>
      <c r="AE236" s="26" t="n">
        <f aca="false">IF(ROW()&lt;4+MinObs-1,"",IFERROR((J236-AVERAGE(J$4:J236))/STDEV(J$4:J236),""))</f>
        <v>-0.270888429815442</v>
      </c>
      <c r="AF236" s="26" t="n">
        <f aca="false">IF(ROW()&lt;4+MinObs-1,"",IFERROR((K236-AVERAGE(K$4:K236))/STDEV(K$4:K236),""))</f>
        <v>0.128512196651004</v>
      </c>
      <c r="AG236" s="26" t="n">
        <f aca="false">IF(ROW()&lt;4+MinObs-1,"",IFERROR((L236-AVERAGE(L$4:L236))/STDEV(L$4:L236),""))</f>
        <v>0.603311599743587</v>
      </c>
      <c r="AH236" s="26" t="n">
        <f aca="false">IF(ROW()&lt;4+MinObs-1,"",IFERROR((M236-AVERAGE(M$4:M236))/STDEV(M$4:M236),""))</f>
        <v>0.608157076596695</v>
      </c>
      <c r="AI236" s="26" t="n">
        <f aca="false">IF(ROW()&lt;4+MinObs-1,"",IFERROR((N236-AVERAGE(N$4:N236))/STDEV(N$4:N236),""))</f>
        <v>1.5509581969264</v>
      </c>
      <c r="AJ236" s="26" t="n">
        <f aca="false">IF(ROW()&lt;4+MinObs-1,"",IFERROR((O236-AVERAGE(O$4:O236))/STDEV(O$4:O236),""))</f>
        <v>-0.743624160650948</v>
      </c>
      <c r="AK236" s="26" t="n">
        <f aca="false">IF(ROW()&lt;4+MinObs-1,"",IFERROR((P236-AVERAGE(P$4:P236))/STDEV(P$4:P236),""))</f>
        <v>-1.10427820440544</v>
      </c>
      <c r="AL236" s="26" t="n">
        <f aca="false">IF(ROW()&lt;4+MinObs-1,"",IFERROR((Q236-AVERAGE(Q$4:Q236))/STDEV(Q$4:Q236),""))</f>
        <v>-0.0790916701836486</v>
      </c>
      <c r="AM236" s="26" t="n">
        <f aca="false">IF(ROW()&lt;4+MinObs-1,"",IFERROR((R236-AVERAGE(R$4:R236))/STDEV(R$4:R236),""))</f>
        <v>0.0113320864319842</v>
      </c>
      <c r="AN236" s="26" t="n">
        <f aca="false">IF(ROW()&lt;4+MinObs-1,"",IFERROR((S236-AVERAGE(S$4:S236))/STDEV(S$4:S236),""))</f>
        <v>0.159310104680174</v>
      </c>
      <c r="AO236" s="26" t="n">
        <f aca="false">IF(ROW()&lt;4+MinObs-1,"",IFERROR((T236-AVERAGE(T$4:T236))/STDEV(T$4:T236),""))</f>
        <v>0.887946633917167</v>
      </c>
      <c r="AP236" s="26" t="n">
        <f aca="false">IF(ROW()&lt;4+MinObs-1,"",IFERROR((U236-AVERAGE(U$4:U236))/STDEV(U$4:U236),""))</f>
        <v>0.938445224672442</v>
      </c>
      <c r="AQ236" s="26" t="n">
        <f aca="false">IF(ROW()&lt;4+MinObs-1,"",IFERROR((V236-AVERAGE(V$4:V236))/STDEV(V$4:V236),""))</f>
        <v>-0.693640212677688</v>
      </c>
      <c r="AR236" s="26" t="n">
        <f aca="false">IF(W236="",0,IF(W236&gt;=z4,w4,IF(W236&gt;=z3,w3,IF(W236&gt;=zEntry,w2,IF(AND(W236&gt;=ExitZ,AR235&gt;0),w2,0)))))</f>
        <v>0</v>
      </c>
      <c r="AS236" s="26" t="n">
        <f aca="false">IF(X236="",0,IF(X236&gt;=z4,w4,IF(X236&gt;=z3,w3,IF(X236&gt;=zEntry,w2,IF(AND(X236&gt;=ExitZ,AS235&gt;0),w2,0)))))</f>
        <v>0</v>
      </c>
      <c r="AT236" s="26" t="n">
        <f aca="false">IF(Y236="",0,IF(Y236&gt;=z4,w4,IF(Y236&gt;=z3,w3,IF(Y236&gt;=zEntry,w2,IF(AND(Y236&gt;=ExitZ,AT235&gt;0),w2,0)))))</f>
        <v>0</v>
      </c>
      <c r="AU236" s="26" t="n">
        <f aca="false">IF(Z236="",0,IF(Z236&gt;=z4,w4,IF(Z236&gt;=z3,w3,IF(Z236&gt;=zEntry,w2,IF(AND(Z236&gt;=ExitZ,AU235&gt;0),w2,0)))))</f>
        <v>0</v>
      </c>
      <c r="AV236" s="26" t="n">
        <f aca="false">IF(AA236="",0,IF(AA236&gt;=z4,w4,IF(AA236&gt;=z3,w3,IF(AA236&gt;=zEntry,w2,IF(AND(AA236&gt;=ExitZ,AV235&gt;0),w2,0)))))</f>
        <v>0</v>
      </c>
      <c r="AW236" s="26" t="n">
        <f aca="false">IF(AB236="",0,IF(AB236&gt;=z4,w4,IF(AB236&gt;=z3,w3,IF(AB236&gt;=zEntry,w2,IF(AND(AB236&gt;=ExitZ,AW235&gt;0),w2,0)))))</f>
        <v>0</v>
      </c>
      <c r="AX236" s="26" t="n">
        <f aca="false">IF(AC236="",0,IF(AC236&gt;=z4,w4,IF(AC236&gt;=z3,w3,IF(AC236&gt;=zEntry,w2,IF(AND(AC236&gt;=ExitZ,AX235&gt;0),w2,0)))))</f>
        <v>0</v>
      </c>
      <c r="AY236" s="26" t="n">
        <f aca="false">IF(AD236="",0,IF(AD236&gt;=z4,w4,IF(AD236&gt;=z3,w3,IF(AD236&gt;=zEntry,w2,IF(AND(AD236&gt;=ExitZ,AY235&gt;0),w2,0)))))</f>
        <v>0</v>
      </c>
      <c r="AZ236" s="26" t="n">
        <f aca="false">IF(AE236="",0,IF(AE236&gt;=z4,w4,IF(AE236&gt;=z3,w3,IF(AE236&gt;=zEntry,w2,IF(AND(AE236&gt;=ExitZ,AZ235&gt;0),w2,0)))))</f>
        <v>0</v>
      </c>
      <c r="BA236" s="26" t="n">
        <f aca="false">IF(AF236="",0,IF(AF236&gt;=z4,w4,IF(AF236&gt;=z3,w3,IF(AF236&gt;=zEntry,w2,IF(AND(AF236&gt;=ExitZ,BA235&gt;0),w2,0)))))</f>
        <v>0</v>
      </c>
      <c r="BB236" s="26" t="n">
        <f aca="false">IF(AG236="",0,IF(AG236&gt;=z4,w4,IF(AG236&gt;=z3,w3,IF(AG236&gt;=zEntry,w2,IF(AND(AG236&gt;=ExitZ,BB235&gt;0),w2,0)))))</f>
        <v>0</v>
      </c>
      <c r="BC236" s="26" t="n">
        <f aca="false">IF(AH236="",0,IF(AH236&gt;=z4,w4,IF(AH236&gt;=z3,w3,IF(AH236&gt;=zEntry,w2,IF(AND(AH236&gt;=ExitZ,BC235&gt;0),w2,0)))))</f>
        <v>0</v>
      </c>
      <c r="BD236" s="26" t="n">
        <f aca="false">IF(AI236="",0,IF(AI236&gt;=z4,w4,IF(AI236&gt;=z3,w3,IF(AI236&gt;=zEntry,w2,IF(AND(AI236&gt;=ExitZ,BD235&gt;0),w2,0)))))</f>
        <v>0</v>
      </c>
      <c r="BE236" s="26" t="n">
        <f aca="false">IF(AJ236="",0,IF(AJ236&gt;=z4,w4,IF(AJ236&gt;=z3,w3,IF(AJ236&gt;=zEntry,w2,IF(AND(AJ236&gt;=ExitZ,BE235&gt;0),w2,0)))))</f>
        <v>0</v>
      </c>
      <c r="BF236" s="26" t="n">
        <f aca="false">IF(AK236="",0,IF(AK236&gt;=z4,w4,IF(AK236&gt;=z3,w3,IF(AK236&gt;=zEntry,w2,IF(AND(AK236&gt;=ExitZ,BF235&gt;0),w2,0)))))</f>
        <v>0</v>
      </c>
      <c r="BG236" s="26" t="n">
        <f aca="false">IF(AL236="",0,IF(AL236&gt;=z4,w4,IF(AL236&gt;=z3,w3,IF(AL236&gt;=zEntry,w2,IF(AND(AL236&gt;=ExitZ,BG235&gt;0),w2,0)))))</f>
        <v>0</v>
      </c>
      <c r="BH236" s="26" t="n">
        <f aca="false">IF(AM236="",0,IF(AM236&gt;=z4,w4,IF(AM236&gt;=z3,w3,IF(AM236&gt;=zEntry,w2,IF(AND(AM236&gt;=ExitZ,BH235&gt;0),w2,0)))))</f>
        <v>0</v>
      </c>
      <c r="BI236" s="26" t="n">
        <f aca="false">IF(AN236="",0,IF(AN236&gt;=z4,w4,IF(AN236&gt;=z3,w3,IF(AN236&gt;=zEntry,w2,IF(AND(AN236&gt;=ExitZ,BI235&gt;0),w2,0)))))</f>
        <v>0</v>
      </c>
      <c r="BJ236" s="26" t="n">
        <f aca="false">IF(AO236="",0,IF(AO236&gt;=z4,w4,IF(AO236&gt;=z3,w3,IF(AO236&gt;=zEntry,w2,IF(AND(AO236&gt;=ExitZ,BJ235&gt;0),w2,0)))))</f>
        <v>0</v>
      </c>
      <c r="BK236" s="26" t="n">
        <f aca="false">IF(AP236="",0,IF(AP236&gt;=z4,w4,IF(AP236&gt;=z3,w3,IF(AP236&gt;=zEntry,w2,IF(AND(AP236&gt;=ExitZ,BK235&gt;0),w2,0)))))</f>
        <v>0</v>
      </c>
      <c r="BL236" s="26" t="n">
        <f aca="false">IF(AQ236="",0,IF(AQ236&gt;=z4,w4,IF(AQ236&gt;=z3,w3,IF(AQ236&gt;=zEntry,w2,IF(AND(AQ236&gt;=ExitZ,BL235&gt;0),w2,0)))))</f>
        <v>0</v>
      </c>
      <c r="BM236" s="23" t="n">
        <f aca="false">IF(Rates_Data!AD235&gt;=Rates_Data!AE235,Rates_Data!AK236-Rates_Data!AL236,Rates_Data!AL236-Rates_Data!AK236)</f>
        <v>-0.006175</v>
      </c>
      <c r="BN236" s="23" t="n">
        <f aca="false">IF(Rates_Data!AD235&gt;=Rates_Data!AF235,Rates_Data!AK236-Rates_Data!AM236,Rates_Data!AM236-Rates_Data!AK236)</f>
        <v>-0.00627</v>
      </c>
      <c r="BO236" s="23" t="n">
        <f aca="false">IF(Rates_Data!AD235&gt;=Rates_Data!AG235,Rates_Data!AK236-Rates_Data!AN236,Rates_Data!AN236-Rates_Data!AK236)</f>
        <v>-0.000911999999999992</v>
      </c>
      <c r="BP236" s="23" t="n">
        <f aca="false">IF(Rates_Data!AD235&gt;=Rates_Data!AH235,Rates_Data!AK236-Rates_Data!AO236,Rates_Data!AO236-Rates_Data!AK236)</f>
        <v>0.002261</v>
      </c>
      <c r="BQ236" s="23" t="n">
        <f aca="false">IF(Rates_Data!AD235&gt;=Rates_Data!AI235,Rates_Data!AK236-Rates_Data!AP236,Rates_Data!AP236-Rates_Data!AK236)</f>
        <v>-0.007163</v>
      </c>
      <c r="BR236" s="23" t="n">
        <f aca="false">IF(Rates_Data!AD235&gt;=Rates_Data!AJ235,Rates_Data!AK236-Rates_Data!AQ236,Rates_Data!AQ236-Rates_Data!AK236)</f>
        <v>-0.00171</v>
      </c>
      <c r="BS236" s="23" t="n">
        <f aca="false">IF(Rates_Data!AE235&gt;=Rates_Data!AF235,Rates_Data!AL236-Rates_Data!AM236,Rates_Data!AM236-Rates_Data!AL236)</f>
        <v>-9.50000000000022E-005</v>
      </c>
      <c r="BT236" s="23" t="n">
        <f aca="false">IF(Rates_Data!AE235&gt;=Rates_Data!AG235,Rates_Data!AL236-Rates_Data!AN236,Rates_Data!AN236-Rates_Data!AL236)</f>
        <v>0.00526300000000001</v>
      </c>
      <c r="BU236" s="23" t="n">
        <f aca="false">IF(Rates_Data!AE235&gt;=Rates_Data!AH235,Rates_Data!AL236-Rates_Data!AO236,Rates_Data!AO236-Rates_Data!AL236)</f>
        <v>-0.003914</v>
      </c>
      <c r="BV236" s="23" t="n">
        <f aca="false">IF(Rates_Data!AE235&gt;=Rates_Data!AI235,Rates_Data!AL236-Rates_Data!AP236,Rates_Data!AP236-Rates_Data!AL236)</f>
        <v>-0.000987999999999998</v>
      </c>
      <c r="BW236" s="23" t="n">
        <f aca="false">IF(Rates_Data!AE235&gt;=Rates_Data!AJ235,Rates_Data!AL236-Rates_Data!AQ236,Rates_Data!AQ236-Rates_Data!AL236)</f>
        <v>0.004465</v>
      </c>
      <c r="BX236" s="23" t="n">
        <f aca="false">IF(Rates_Data!AF235&gt;=Rates_Data!AG235,Rates_Data!AM236-Rates_Data!AN236,Rates_Data!AN236-Rates_Data!AM236)</f>
        <v>-0.00535800000000001</v>
      </c>
      <c r="BY236" s="23" t="n">
        <f aca="false">IF(Rates_Data!AF235&gt;=Rates_Data!AH235,Rates_Data!AM236-Rates_Data!AO236,Rates_Data!AO236-Rates_Data!AM236)</f>
        <v>-0.00400900000000001</v>
      </c>
      <c r="BZ236" s="23" t="n">
        <f aca="false">IF(Rates_Data!AF235&gt;=Rates_Data!AI235,Rates_Data!AM236-Rates_Data!AP236,Rates_Data!AP236-Rates_Data!AM236)</f>
        <v>0.000892999999999996</v>
      </c>
      <c r="CA236" s="23" t="n">
        <f aca="false">IF(Rates_Data!AF235&gt;=Rates_Data!AJ235,Rates_Data!AM236-Rates_Data!AQ236,Rates_Data!AQ236-Rates_Data!AM236)</f>
        <v>0.00456</v>
      </c>
      <c r="CB236" s="23" t="n">
        <f aca="false">IF(Rates_Data!AG235&gt;=Rates_Data!AH235,Rates_Data!AN236-Rates_Data!AO236,Rates_Data!AO236-Rates_Data!AN236)</f>
        <v>0.001349</v>
      </c>
      <c r="CC236" s="23" t="n">
        <f aca="false">IF(Rates_Data!AG235&gt;=Rates_Data!AI235,Rates_Data!AN236-Rates_Data!AP236,Rates_Data!AP236-Rates_Data!AN236)</f>
        <v>-0.00625100000000001</v>
      </c>
      <c r="CD236" s="23" t="n">
        <f aca="false">IF(Rates_Data!AG235&gt;=Rates_Data!AJ235,Rates_Data!AN236-Rates_Data!AQ236,Rates_Data!AQ236-Rates_Data!AN236)</f>
        <v>-0.000798000000000005</v>
      </c>
      <c r="CE236" s="23" t="n">
        <f aca="false">IF(Rates_Data!AH235&gt;=Rates_Data!AI235,Rates_Data!AO236-Rates_Data!AP236,Rates_Data!AP236-Rates_Data!AO236)</f>
        <v>-0.004902</v>
      </c>
      <c r="CF236" s="23" t="n">
        <f aca="false">IF(Rates_Data!AH235&gt;=Rates_Data!AJ235,Rates_Data!AO236-Rates_Data!AQ236,Rates_Data!AQ236-Rates_Data!AO236)</f>
        <v>0.000550999999999998</v>
      </c>
      <c r="CG236" s="23" t="n">
        <f aca="false">IF(Rates_Data!AI235&gt;=Rates_Data!AJ235,Rates_Data!AP236-Rates_Data!AQ236,Rates_Data!AQ236-Rates_Data!AP236)</f>
        <v>0.005453</v>
      </c>
      <c r="CH236" s="27" t="n">
        <f aca="false">IF(ROW()&lt;4+VolLB,"",STDEV(INDEX($BM:$BM,ROW()-VolLB+1):INDEX($BM:$BM,ROW()))*SQRT(12))</f>
        <v>0.0245377522027162</v>
      </c>
      <c r="CI236" s="27" t="n">
        <f aca="false">IF(ROW()&lt;4+VolLB,"",STDEV(INDEX($BN:$BN,ROW()-VolLB+1):INDEX($BN:$BN,ROW()))*SQRT(12))</f>
        <v>0.0196487626546086</v>
      </c>
      <c r="CJ236" s="27" t="n">
        <f aca="false">IF(ROW()&lt;4+VolLB,"",STDEV(INDEX($BO:$BO,ROW()-VolLB+1):INDEX($BO:$BO,ROW()))*SQRT(12))</f>
        <v>0.0168734853539651</v>
      </c>
      <c r="CK236" s="27" t="n">
        <f aca="false">IF(ROW()&lt;4+VolLB,"",STDEV(INDEX($BP:$BP,ROW()-VolLB+1):INDEX($BP:$BP,ROW()))*SQRT(12))</f>
        <v>0.0168004266090959</v>
      </c>
      <c r="CL236" s="27" t="n">
        <f aca="false">IF(ROW()&lt;4+VolLB,"",STDEV(INDEX($BQ:$BQ,ROW()-VolLB+1):INDEX($BQ:$BQ,ROW()))*SQRT(12))</f>
        <v>0.0207953769743364</v>
      </c>
      <c r="CM236" s="27" t="n">
        <f aca="false">IF(ROW()&lt;4+VolLB,"",STDEV(INDEX($BR:$BR,ROW()-VolLB+1):INDEX($BR:$BR,ROW()))*SQRT(12))</f>
        <v>0.0160844062060121</v>
      </c>
      <c r="CN236" s="27" t="n">
        <f aca="false">IF(ROW()&lt;4+VolLB,"",STDEV(INDEX($BS:$BS,ROW()-VolLB+1):INDEX($BS:$BS,ROW()))*SQRT(12))</f>
        <v>0.0198670830765724</v>
      </c>
      <c r="CO236" s="27" t="n">
        <f aca="false">IF(ROW()&lt;4+VolLB,"",STDEV(INDEX($BT:$BT,ROW()-VolLB+1):INDEX($BT:$BT,ROW()))*SQRT(12))</f>
        <v>0.0224617160288769</v>
      </c>
      <c r="CP236" s="27" t="n">
        <f aca="false">IF(ROW()&lt;4+VolLB,"",STDEV(INDEX($BU:$BU,ROW()-VolLB+1):INDEX($BU:$BU,ROW()))*SQRT(12))</f>
        <v>0.0241729847809295</v>
      </c>
      <c r="CQ236" s="27" t="n">
        <f aca="false">IF(ROW()&lt;4+VolLB,"",STDEV(INDEX($BV:$BV,ROW()-VolLB+1):INDEX($BV:$BV,ROW()))*SQRT(12))</f>
        <v>0.021892061313027</v>
      </c>
      <c r="CR236" s="27" t="n">
        <f aca="false">IF(ROW()&lt;4+VolLB,"",STDEV(INDEX($BW:$BW,ROW()-VolLB+1):INDEX($BW:$BW,ROW()))*SQRT(12))</f>
        <v>0.0226012066654268</v>
      </c>
      <c r="CS236" s="27" t="n">
        <f aca="false">IF(ROW()&lt;4+VolLB,"",STDEV(INDEX($BX:$BX,ROW()-VolLB+1):INDEX($BX:$BX,ROW()))*SQRT(12))</f>
        <v>0.018670564036676</v>
      </c>
      <c r="CT236" s="27" t="n">
        <f aca="false">IF(ROW()&lt;4+VolLB,"",STDEV(INDEX($BY:$BY,ROW()-VolLB+1):INDEX($BY:$BY,ROW()))*SQRT(12))</f>
        <v>0.0201546704923981</v>
      </c>
      <c r="CU236" s="27" t="n">
        <f aca="false">IF(ROW()&lt;4+VolLB,"",STDEV(INDEX($BZ:$BZ,ROW()-VolLB+1):INDEX($BZ:$BZ,ROW()))*SQRT(12))</f>
        <v>0.0210555046807695</v>
      </c>
      <c r="CV236" s="27" t="n">
        <f aca="false">IF(ROW()&lt;4+VolLB,"",STDEV(INDEX($CA:$CA,ROW()-VolLB+1):INDEX($CA:$CA,ROW()))*SQRT(12))</f>
        <v>0.016425225978876</v>
      </c>
      <c r="CW236" s="27" t="n">
        <f aca="false">IF(ROW()&lt;4+VolLB,"",STDEV(INDEX($CB:$CB,ROW()-VolLB+1):INDEX($CB:$CB,ROW()))*SQRT(12))</f>
        <v>0.0199042046582171</v>
      </c>
      <c r="CX236" s="27" t="n">
        <f aca="false">IF(ROW()&lt;4+VolLB,"",STDEV(INDEX($CC:$CC,ROW()-VolLB+1):INDEX($CC:$CC,ROW()))*SQRT(12))</f>
        <v>0.0208078238222801</v>
      </c>
      <c r="CY236" s="27" t="n">
        <f aca="false">IF(ROW()&lt;4+VolLB,"",STDEV(INDEX($CD:$CD,ROW()-VolLB+1):INDEX($CD:$CD,ROW()))*SQRT(12))</f>
        <v>0.0191509203588359</v>
      </c>
      <c r="CZ236" s="27" t="n">
        <f aca="false">IF(ROW()&lt;4+VolLB,"",STDEV(INDEX($CE:$CE,ROW()-VolLB+1):INDEX($CE:$CE,ROW()))*SQRT(12))</f>
        <v>0.0217391227859995</v>
      </c>
      <c r="DA236" s="27" t="n">
        <f aca="false">IF(ROW()&lt;4+VolLB,"",STDEV(INDEX($CF:$CF,ROW()-VolLB+1):INDEX($CF:$CF,ROW()))*SQRT(12))</f>
        <v>0.0197625751847611</v>
      </c>
      <c r="DB236" s="27" t="n">
        <f aca="false">IF(ROW()&lt;4+VolLB,"",STDEV(INDEX($CG:$CG,ROW()-VolLB+1):INDEX($CG:$CG,ROW()))*SQRT(12))</f>
        <v>0.0221974324767957</v>
      </c>
      <c r="DC236" s="26" t="n">
        <f aca="false">IF(OR(AR236=0,CH236="",CH236=0),0,AR236*MIN(MaxScal,TgtVol/CH236))</f>
        <v>0</v>
      </c>
      <c r="DD236" s="26" t="n">
        <f aca="false">IF(OR(AS236=0,CI236="",CI236=0),0,AS236*MIN(MaxScal,TgtVol/CI236))</f>
        <v>0</v>
      </c>
      <c r="DE236" s="26" t="n">
        <f aca="false">IF(OR(AT236=0,CJ236="",CJ236=0),0,AT236*MIN(MaxScal,TgtVol/CJ236))</f>
        <v>0</v>
      </c>
      <c r="DF236" s="26" t="n">
        <f aca="false">IF(OR(AU236=0,CK236="",CK236=0),0,AU236*MIN(MaxScal,TgtVol/CK236))</f>
        <v>0</v>
      </c>
      <c r="DG236" s="26" t="n">
        <f aca="false">IF(OR(AV236=0,CL236="",CL236=0),0,AV236*MIN(MaxScal,TgtVol/CL236))</f>
        <v>0</v>
      </c>
      <c r="DH236" s="26" t="n">
        <f aca="false">IF(OR(AW236=0,CM236="",CM236=0),0,AW236*MIN(MaxScal,TgtVol/CM236))</f>
        <v>0</v>
      </c>
      <c r="DI236" s="26" t="n">
        <f aca="false">IF(OR(AX236=0,CN236="",CN236=0),0,AX236*MIN(MaxScal,TgtVol/CN236))</f>
        <v>0</v>
      </c>
      <c r="DJ236" s="26" t="n">
        <f aca="false">IF(OR(AY236=0,CO236="",CO236=0),0,AY236*MIN(MaxScal,TgtVol/CO236))</f>
        <v>0</v>
      </c>
      <c r="DK236" s="26" t="n">
        <f aca="false">IF(OR(AZ236=0,CP236="",CP236=0),0,AZ236*MIN(MaxScal,TgtVol/CP236))</f>
        <v>0</v>
      </c>
      <c r="DL236" s="26" t="n">
        <f aca="false">IF(OR(BA236=0,CQ236="",CQ236=0),0,BA236*MIN(MaxScal,TgtVol/CQ236))</f>
        <v>0</v>
      </c>
      <c r="DM236" s="26" t="n">
        <f aca="false">IF(OR(BB236=0,CR236="",CR236=0),0,BB236*MIN(MaxScal,TgtVol/CR236))</f>
        <v>0</v>
      </c>
      <c r="DN236" s="26" t="n">
        <f aca="false">IF(OR(BC236=0,CS236="",CS236=0),0,BC236*MIN(MaxScal,TgtVol/CS236))</f>
        <v>0</v>
      </c>
      <c r="DO236" s="26" t="n">
        <f aca="false">IF(OR(BD236=0,CT236="",CT236=0),0,BD236*MIN(MaxScal,TgtVol/CT236))</f>
        <v>0</v>
      </c>
      <c r="DP236" s="26" t="n">
        <f aca="false">IF(OR(BE236=0,CU236="",CU236=0),0,BE236*MIN(MaxScal,TgtVol/CU236))</f>
        <v>0</v>
      </c>
      <c r="DQ236" s="26" t="n">
        <f aca="false">IF(OR(BF236=0,CV236="",CV236=0),0,BF236*MIN(MaxScal,TgtVol/CV236))</f>
        <v>0</v>
      </c>
      <c r="DR236" s="26" t="n">
        <f aca="false">IF(OR(BG236=0,CW236="",CW236=0),0,BG236*MIN(MaxScal,TgtVol/CW236))</f>
        <v>0</v>
      </c>
      <c r="DS236" s="26" t="n">
        <f aca="false">IF(OR(BH236=0,CX236="",CX236=0),0,BH236*MIN(MaxScal,TgtVol/CX236))</f>
        <v>0</v>
      </c>
      <c r="DT236" s="26" t="n">
        <f aca="false">IF(OR(BI236=0,CY236="",CY236=0),0,BI236*MIN(MaxScal,TgtVol/CY236))</f>
        <v>0</v>
      </c>
      <c r="DU236" s="26" t="n">
        <f aca="false">IF(OR(BJ236=0,CZ236="",CZ236=0),0,BJ236*MIN(MaxScal,TgtVol/CZ236))</f>
        <v>0</v>
      </c>
      <c r="DV236" s="26" t="n">
        <f aca="false">IF(OR(BK236=0,DA236="",DA236=0),0,BK236*MIN(MaxScal,TgtVol/DA236))</f>
        <v>0</v>
      </c>
      <c r="DW236" s="26" t="n">
        <f aca="false">IF(OR(BL236=0,DB236="",DB236=0),0,BL236*MIN(MaxScal,TgtVol/DB236))</f>
        <v>0</v>
      </c>
      <c r="DX236" s="28" t="n">
        <f aca="false">IFERROR(DC235*BM236,"")</f>
        <v>-0</v>
      </c>
      <c r="DY236" s="28" t="n">
        <f aca="false">IFERROR(DD235*BN236,"")</f>
        <v>-0</v>
      </c>
      <c r="DZ236" s="28" t="n">
        <f aca="false">IFERROR(DE235*BO236,"")</f>
        <v>-0</v>
      </c>
      <c r="EA236" s="28" t="n">
        <f aca="false">IFERROR(DF235*BP236,"")</f>
        <v>0</v>
      </c>
      <c r="EB236" s="28" t="n">
        <f aca="false">IFERROR(DG235*BQ236,"")</f>
        <v>-0</v>
      </c>
      <c r="EC236" s="28" t="n">
        <f aca="false">IFERROR(DH235*BR236,"")</f>
        <v>-0</v>
      </c>
      <c r="ED236" s="28" t="n">
        <f aca="false">IFERROR(DI235*BS236,"")</f>
        <v>-0</v>
      </c>
      <c r="EE236" s="28" t="n">
        <f aca="false">IFERROR(DJ235*BT236,"")</f>
        <v>0</v>
      </c>
      <c r="EF236" s="28" t="n">
        <f aca="false">IFERROR(DK235*BU236,"")</f>
        <v>-0</v>
      </c>
      <c r="EG236" s="28" t="n">
        <f aca="false">IFERROR(DL235*BV236,"")</f>
        <v>-0</v>
      </c>
      <c r="EH236" s="28" t="n">
        <f aca="false">IFERROR(DM235*BW236,"")</f>
        <v>0</v>
      </c>
      <c r="EI236" s="28" t="n">
        <f aca="false">IFERROR(DN235*BX236,"")</f>
        <v>-0</v>
      </c>
      <c r="EJ236" s="28" t="n">
        <f aca="false">IFERROR(DO235*BY236,"")</f>
        <v>-0</v>
      </c>
      <c r="EK236" s="28" t="n">
        <f aca="false">IFERROR(DP235*BZ236,"")</f>
        <v>0</v>
      </c>
      <c r="EL236" s="28" t="n">
        <f aca="false">IFERROR(DQ235*CA236,"")</f>
        <v>0</v>
      </c>
      <c r="EM236" s="28" t="n">
        <f aca="false">IFERROR(DR235*CB236,"")</f>
        <v>0</v>
      </c>
      <c r="EN236" s="28" t="n">
        <f aca="false">IFERROR(DS235*CC236,"")</f>
        <v>-0</v>
      </c>
      <c r="EO236" s="28" t="n">
        <f aca="false">IFERROR(DT235*CD236,"")</f>
        <v>-0</v>
      </c>
      <c r="EP236" s="28" t="n">
        <f aca="false">IFERROR(DU235*CE236,"")</f>
        <v>-0</v>
      </c>
      <c r="EQ236" s="28" t="n">
        <f aca="false">IFERROR(DV235*CF236,"")</f>
        <v>0</v>
      </c>
      <c r="ER236" s="28" t="n">
        <f aca="false">IFERROR(DW235*CG236,"")</f>
        <v>0</v>
      </c>
      <c r="ES236" s="28" t="n">
        <f aca="false">IF(ROW()=4,"",SUM(DX236:ER236))</f>
        <v>0</v>
      </c>
      <c r="ET236" s="29" t="n">
        <f aca="false">COUNTIF(AR236:BL236,"&gt;0")</f>
        <v>0</v>
      </c>
    </row>
    <row r="237" customFormat="false" ht="15" hidden="false" customHeight="false" outlineLevel="0" collapsed="false">
      <c r="A237" s="19" t="n">
        <v>45107</v>
      </c>
      <c r="B237" s="23" t="n">
        <f aca="false">ABS(Rates_Data!AD237-Rates_Data!AE237)</f>
        <v>0.234961538461538</v>
      </c>
      <c r="C237" s="23" t="n">
        <f aca="false">ABS(Rates_Data!AD237-Rates_Data!AF237)</f>
        <v>1.00898717948718</v>
      </c>
      <c r="D237" s="23" t="n">
        <f aca="false">ABS(Rates_Data!AD237-Rates_Data!AG237)</f>
        <v>0.345089743589744</v>
      </c>
      <c r="E237" s="23" t="n">
        <f aca="false">ABS(Rates_Data!AD237-Rates_Data!AH237)</f>
        <v>0.523769230769231</v>
      </c>
      <c r="F237" s="23" t="n">
        <f aca="false">ABS(Rates_Data!AD237-Rates_Data!AI237)</f>
        <v>0.450594017094017</v>
      </c>
      <c r="G237" s="23" t="n">
        <f aca="false">ABS(Rates_Data!AD237-Rates_Data!AJ237)</f>
        <v>1.00541025641026</v>
      </c>
      <c r="H237" s="23" t="n">
        <f aca="false">ABS(Rates_Data!AE237-Rates_Data!AF237)</f>
        <v>0.774025641025641</v>
      </c>
      <c r="I237" s="23" t="n">
        <f aca="false">ABS(Rates_Data!AE237-Rates_Data!AG237)</f>
        <v>0.110128205128205</v>
      </c>
      <c r="J237" s="23" t="n">
        <f aca="false">ABS(Rates_Data!AE237-Rates_Data!AH237)</f>
        <v>0.758730769230769</v>
      </c>
      <c r="K237" s="23" t="n">
        <f aca="false">ABS(Rates_Data!AE237-Rates_Data!AI237)</f>
        <v>0.215632478632479</v>
      </c>
      <c r="L237" s="23" t="n">
        <f aca="false">ABS(Rates_Data!AE237-Rates_Data!AJ237)</f>
        <v>0.770448717948718</v>
      </c>
      <c r="M237" s="23" t="n">
        <f aca="false">ABS(Rates_Data!AF237-Rates_Data!AG237)</f>
        <v>0.663897435897436</v>
      </c>
      <c r="N237" s="23" t="n">
        <f aca="false">ABS(Rates_Data!AF237-Rates_Data!AH237)</f>
        <v>1.53275641025641</v>
      </c>
      <c r="O237" s="23" t="n">
        <f aca="false">ABS(Rates_Data!AF237-Rates_Data!AI237)</f>
        <v>0.558393162393163</v>
      </c>
      <c r="P237" s="23" t="n">
        <f aca="false">ABS(Rates_Data!AF237-Rates_Data!AJ237)</f>
        <v>0.00357692307692381</v>
      </c>
      <c r="Q237" s="23" t="n">
        <f aca="false">ABS(Rates_Data!AG237-Rates_Data!AH237)</f>
        <v>0.868858974358975</v>
      </c>
      <c r="R237" s="23" t="n">
        <f aca="false">ABS(Rates_Data!AG237-Rates_Data!AI237)</f>
        <v>0.105504273504273</v>
      </c>
      <c r="S237" s="23" t="n">
        <f aca="false">ABS(Rates_Data!AG237-Rates_Data!AJ237)</f>
        <v>0.660320512820512</v>
      </c>
      <c r="T237" s="23" t="n">
        <f aca="false">ABS(Rates_Data!AH237-Rates_Data!AI237)</f>
        <v>0.974363247863248</v>
      </c>
      <c r="U237" s="23" t="n">
        <f aca="false">ABS(Rates_Data!AH237-Rates_Data!AJ237)</f>
        <v>1.52917948717949</v>
      </c>
      <c r="V237" s="23" t="n">
        <f aca="false">ABS(Rates_Data!AI237-Rates_Data!AJ237)</f>
        <v>0.554816239316239</v>
      </c>
      <c r="W237" s="26" t="n">
        <f aca="false">IF(ROW()&lt;4+MinObs-1,"",IFERROR((B237-AVERAGE(B$4:B237))/STDEV(B$4:B237),""))</f>
        <v>-0.529293018508658</v>
      </c>
      <c r="X237" s="26" t="n">
        <f aca="false">IF(ROW()&lt;4+MinObs-1,"",IFERROR((C237-AVERAGE(C$4:C237))/STDEV(C$4:C237),""))</f>
        <v>1.28672069784146</v>
      </c>
      <c r="Y237" s="26" t="n">
        <f aca="false">IF(ROW()&lt;4+MinObs-1,"",IFERROR((D237-AVERAGE(D$4:D237))/STDEV(D$4:D237),""))</f>
        <v>-0.306119192547849</v>
      </c>
      <c r="Z237" s="26" t="n">
        <f aca="false">IF(ROW()&lt;4+MinObs-1,"",IFERROR((E237-AVERAGE(E$4:E237))/STDEV(E$4:E237),""))</f>
        <v>-0.269367184162537</v>
      </c>
      <c r="AA237" s="26" t="n">
        <f aca="false">IF(ROW()&lt;4+MinObs-1,"",IFERROR((F237-AVERAGE(F$4:F237))/STDEV(F$4:F237),""))</f>
        <v>-0.283013136205832</v>
      </c>
      <c r="AB237" s="26" t="n">
        <f aca="false">IF(ROW()&lt;4+MinObs-1,"",IFERROR((G237-AVERAGE(G$4:G237))/STDEV(G$4:G237),""))</f>
        <v>1.49640316944461</v>
      </c>
      <c r="AC237" s="26" t="n">
        <f aca="false">IF(ROW()&lt;4+MinObs-1,"",IFERROR((H237-AVERAGE(H$4:H237))/STDEV(H$4:H237),""))</f>
        <v>1.091700806606</v>
      </c>
      <c r="AD237" s="26" t="n">
        <f aca="false">IF(ROW()&lt;4+MinObs-1,"",IFERROR((I237-AVERAGE(I$4:I237))/STDEV(I$4:I237),""))</f>
        <v>-0.840272453751601</v>
      </c>
      <c r="AE237" s="26" t="n">
        <f aca="false">IF(ROW()&lt;4+MinObs-1,"",IFERROR((J237-AVERAGE(J$4:J237))/STDEV(J$4:J237),""))</f>
        <v>0.678214845592117</v>
      </c>
      <c r="AF237" s="26" t="n">
        <f aca="false">IF(ROW()&lt;4+MinObs-1,"",IFERROR((K237-AVERAGE(K$4:K237))/STDEV(K$4:K237),""))</f>
        <v>-0.663403422670873</v>
      </c>
      <c r="AG237" s="26" t="n">
        <f aca="false">IF(ROW()&lt;4+MinObs-1,"",IFERROR((L237-AVERAGE(L$4:L237))/STDEV(L$4:L237),""))</f>
        <v>0.480152438047826</v>
      </c>
      <c r="AH237" s="26" t="n">
        <f aca="false">IF(ROW()&lt;4+MinObs-1,"",IFERROR((M237-AVERAGE(M$4:M237))/STDEV(M$4:M237),""))</f>
        <v>0.414680204701788</v>
      </c>
      <c r="AI237" s="26" t="n">
        <f aca="false">IF(ROW()&lt;4+MinObs-1,"",IFERROR((N237-AVERAGE(N$4:N237))/STDEV(N$4:N237),""))</f>
        <v>2.40056472344353</v>
      </c>
      <c r="AJ237" s="26" t="n">
        <f aca="false">IF(ROW()&lt;4+MinObs-1,"",IFERROR((O237-AVERAGE(O$4:O237))/STDEV(O$4:O237),""))</f>
        <v>0.175263255120314</v>
      </c>
      <c r="AK237" s="26" t="n">
        <f aca="false">IF(ROW()&lt;4+MinObs-1,"",IFERROR((P237-AVERAGE(P$4:P237))/STDEV(P$4:P237),""))</f>
        <v>-1.27966140362669</v>
      </c>
      <c r="AL237" s="26" t="n">
        <f aca="false">IF(ROW()&lt;4+MinObs-1,"",IFERROR((Q237-AVERAGE(Q$4:Q237))/STDEV(Q$4:Q237),""))</f>
        <v>1.0825558892804</v>
      </c>
      <c r="AM237" s="26" t="n">
        <f aca="false">IF(ROW()&lt;4+MinObs-1,"",IFERROR((R237-AVERAGE(R$4:R237))/STDEV(R$4:R237),""))</f>
        <v>-0.886280094196262</v>
      </c>
      <c r="AN237" s="26" t="n">
        <f aca="false">IF(ROW()&lt;4+MinObs-1,"",IFERROR((S237-AVERAGE(S$4:S237))/STDEV(S$4:S237),""))</f>
        <v>-0.180130818597541</v>
      </c>
      <c r="AO237" s="26" t="n">
        <f aca="false">IF(ROW()&lt;4+MinObs-1,"",IFERROR((T237-AVERAGE(T$4:T237))/STDEV(T$4:T237),""))</f>
        <v>0.973397866873308</v>
      </c>
      <c r="AP237" s="26" t="n">
        <f aca="false">IF(ROW()&lt;4+MinObs-1,"",IFERROR((U237-AVERAGE(U$4:U237))/STDEV(U$4:U237),""))</f>
        <v>1.51632860148847</v>
      </c>
      <c r="AQ237" s="26" t="n">
        <f aca="false">IF(ROW()&lt;4+MinObs-1,"",IFERROR((V237-AVERAGE(V$4:V237))/STDEV(V$4:V237),""))</f>
        <v>-0.199431637262778</v>
      </c>
      <c r="AR237" s="26" t="n">
        <f aca="false">IF(W237="",0,IF(W237&gt;=z4,w4,IF(W237&gt;=z3,w3,IF(W237&gt;=zEntry,w2,IF(AND(W237&gt;=ExitZ,AR236&gt;0),w2,0)))))</f>
        <v>0</v>
      </c>
      <c r="AS237" s="26" t="n">
        <f aca="false">IF(X237="",0,IF(X237&gt;=z4,w4,IF(X237&gt;=z3,w3,IF(X237&gt;=zEntry,w2,IF(AND(X237&gt;=ExitZ,AS236&gt;0),w2,0)))))</f>
        <v>0</v>
      </c>
      <c r="AT237" s="26" t="n">
        <f aca="false">IF(Y237="",0,IF(Y237&gt;=z4,w4,IF(Y237&gt;=z3,w3,IF(Y237&gt;=zEntry,w2,IF(AND(Y237&gt;=ExitZ,AT236&gt;0),w2,0)))))</f>
        <v>0</v>
      </c>
      <c r="AU237" s="26" t="n">
        <f aca="false">IF(Z237="",0,IF(Z237&gt;=z4,w4,IF(Z237&gt;=z3,w3,IF(Z237&gt;=zEntry,w2,IF(AND(Z237&gt;=ExitZ,AU236&gt;0),w2,0)))))</f>
        <v>0</v>
      </c>
      <c r="AV237" s="26" t="n">
        <f aca="false">IF(AA237="",0,IF(AA237&gt;=z4,w4,IF(AA237&gt;=z3,w3,IF(AA237&gt;=zEntry,w2,IF(AND(AA237&gt;=ExitZ,AV236&gt;0),w2,0)))))</f>
        <v>0</v>
      </c>
      <c r="AW237" s="26" t="n">
        <f aca="false">IF(AB237="",0,IF(AB237&gt;=z4,w4,IF(AB237&gt;=z3,w3,IF(AB237&gt;=zEntry,w2,IF(AND(AB237&gt;=ExitZ,AW236&gt;0),w2,0)))))</f>
        <v>0</v>
      </c>
      <c r="AX237" s="26" t="n">
        <f aca="false">IF(AC237="",0,IF(AC237&gt;=z4,w4,IF(AC237&gt;=z3,w3,IF(AC237&gt;=zEntry,w2,IF(AND(AC237&gt;=ExitZ,AX236&gt;0),w2,0)))))</f>
        <v>0</v>
      </c>
      <c r="AY237" s="26" t="n">
        <f aca="false">IF(AD237="",0,IF(AD237&gt;=z4,w4,IF(AD237&gt;=z3,w3,IF(AD237&gt;=zEntry,w2,IF(AND(AD237&gt;=ExitZ,AY236&gt;0),w2,0)))))</f>
        <v>0</v>
      </c>
      <c r="AZ237" s="26" t="n">
        <f aca="false">IF(AE237="",0,IF(AE237&gt;=z4,w4,IF(AE237&gt;=z3,w3,IF(AE237&gt;=zEntry,w2,IF(AND(AE237&gt;=ExitZ,AZ236&gt;0),w2,0)))))</f>
        <v>0</v>
      </c>
      <c r="BA237" s="26" t="n">
        <f aca="false">IF(AF237="",0,IF(AF237&gt;=z4,w4,IF(AF237&gt;=z3,w3,IF(AF237&gt;=zEntry,w2,IF(AND(AF237&gt;=ExitZ,BA236&gt;0),w2,0)))))</f>
        <v>0</v>
      </c>
      <c r="BB237" s="26" t="n">
        <f aca="false">IF(AG237="",0,IF(AG237&gt;=z4,w4,IF(AG237&gt;=z3,w3,IF(AG237&gt;=zEntry,w2,IF(AND(AG237&gt;=ExitZ,BB236&gt;0),w2,0)))))</f>
        <v>0</v>
      </c>
      <c r="BC237" s="26" t="n">
        <f aca="false">IF(AH237="",0,IF(AH237&gt;=z4,w4,IF(AH237&gt;=z3,w3,IF(AH237&gt;=zEntry,w2,IF(AND(AH237&gt;=ExitZ,BC236&gt;0),w2,0)))))</f>
        <v>0</v>
      </c>
      <c r="BD237" s="26" t="n">
        <f aca="false">IF(AI237="",0,IF(AI237&gt;=z4,w4,IF(AI237&gt;=z3,w3,IF(AI237&gt;=zEntry,w2,IF(AND(AI237&gt;=ExitZ,BD236&gt;0),w2,0)))))</f>
        <v>1</v>
      </c>
      <c r="BE237" s="26" t="n">
        <f aca="false">IF(AJ237="",0,IF(AJ237&gt;=z4,w4,IF(AJ237&gt;=z3,w3,IF(AJ237&gt;=zEntry,w2,IF(AND(AJ237&gt;=ExitZ,BE236&gt;0),w2,0)))))</f>
        <v>0</v>
      </c>
      <c r="BF237" s="26" t="n">
        <f aca="false">IF(AK237="",0,IF(AK237&gt;=z4,w4,IF(AK237&gt;=z3,w3,IF(AK237&gt;=zEntry,w2,IF(AND(AK237&gt;=ExitZ,BF236&gt;0),w2,0)))))</f>
        <v>0</v>
      </c>
      <c r="BG237" s="26" t="n">
        <f aca="false">IF(AL237="",0,IF(AL237&gt;=z4,w4,IF(AL237&gt;=z3,w3,IF(AL237&gt;=zEntry,w2,IF(AND(AL237&gt;=ExitZ,BG236&gt;0),w2,0)))))</f>
        <v>0</v>
      </c>
      <c r="BH237" s="26" t="n">
        <f aca="false">IF(AM237="",0,IF(AM237&gt;=z4,w4,IF(AM237&gt;=z3,w3,IF(AM237&gt;=zEntry,w2,IF(AND(AM237&gt;=ExitZ,BH236&gt;0),w2,0)))))</f>
        <v>0</v>
      </c>
      <c r="BI237" s="26" t="n">
        <f aca="false">IF(AN237="",0,IF(AN237&gt;=z4,w4,IF(AN237&gt;=z3,w3,IF(AN237&gt;=zEntry,w2,IF(AND(AN237&gt;=ExitZ,BI236&gt;0),w2,0)))))</f>
        <v>0</v>
      </c>
      <c r="BJ237" s="26" t="n">
        <f aca="false">IF(AO237="",0,IF(AO237&gt;=z4,w4,IF(AO237&gt;=z3,w3,IF(AO237&gt;=zEntry,w2,IF(AND(AO237&gt;=ExitZ,BJ236&gt;0),w2,0)))))</f>
        <v>0</v>
      </c>
      <c r="BK237" s="26" t="n">
        <f aca="false">IF(AP237="",0,IF(AP237&gt;=z4,w4,IF(AP237&gt;=z3,w3,IF(AP237&gt;=zEntry,w2,IF(AND(AP237&gt;=ExitZ,BK236&gt;0),w2,0)))))</f>
        <v>0</v>
      </c>
      <c r="BL237" s="26" t="n">
        <f aca="false">IF(AQ237="",0,IF(AQ237&gt;=z4,w4,IF(AQ237&gt;=z3,w3,IF(AQ237&gt;=zEntry,w2,IF(AND(AQ237&gt;=ExitZ,BL236&gt;0),w2,0)))))</f>
        <v>0</v>
      </c>
      <c r="BM237" s="23" t="n">
        <f aca="false">IF(Rates_Data!AD236&gt;=Rates_Data!AE236,Rates_Data!AK237-Rates_Data!AL237,Rates_Data!AL237-Rates_Data!AK237)</f>
        <v>0.008417</v>
      </c>
      <c r="BN237" s="23" t="n">
        <f aca="false">IF(Rates_Data!AD236&gt;=Rates_Data!AF236,Rates_Data!AK237-Rates_Data!AM237,Rates_Data!AM237-Rates_Data!AK237)</f>
        <v>0.00592800000000001</v>
      </c>
      <c r="BO237" s="23" t="n">
        <f aca="false">IF(Rates_Data!AD236&gt;=Rates_Data!AG236,Rates_Data!AK237-Rates_Data!AN237,Rates_Data!AN237-Rates_Data!AK237)</f>
        <v>0.001862</v>
      </c>
      <c r="BP237" s="23" t="n">
        <f aca="false">IF(Rates_Data!AD236&gt;=Rates_Data!AH236,Rates_Data!AK237-Rates_Data!AO237,Rates_Data!AO237-Rates_Data!AK237)</f>
        <v>-0.00969</v>
      </c>
      <c r="BQ237" s="23" t="n">
        <f aca="false">IF(Rates_Data!AD236&gt;=Rates_Data!AI236,Rates_Data!AK237-Rates_Data!AP237,Rates_Data!AP237-Rates_Data!AK237)</f>
        <v>0.008645</v>
      </c>
      <c r="BR237" s="23" t="n">
        <f aca="false">IF(Rates_Data!AD236&gt;=Rates_Data!AJ236,Rates_Data!AK237-Rates_Data!AQ237,Rates_Data!AQ237-Rates_Data!AK237)</f>
        <v>0.00450300000000001</v>
      </c>
      <c r="BS237" s="23" t="n">
        <f aca="false">IF(Rates_Data!AE236&gt;=Rates_Data!AF236,Rates_Data!AL237-Rates_Data!AM237,Rates_Data!AM237-Rates_Data!AL237)</f>
        <v>-0.002489</v>
      </c>
      <c r="BT237" s="23" t="n">
        <f aca="false">IF(Rates_Data!AE236&gt;=Rates_Data!AG236,Rates_Data!AL237-Rates_Data!AN237,Rates_Data!AN237-Rates_Data!AL237)</f>
        <v>0.006555</v>
      </c>
      <c r="BU237" s="23" t="n">
        <f aca="false">IF(Rates_Data!AE236&gt;=Rates_Data!AH236,Rates_Data!AL237-Rates_Data!AO237,Rates_Data!AO237-Rates_Data!AL237)</f>
        <v>-0.001273</v>
      </c>
      <c r="BV237" s="23" t="n">
        <f aca="false">IF(Rates_Data!AE236&gt;=Rates_Data!AI236,Rates_Data!AL237-Rates_Data!AP237,Rates_Data!AP237-Rates_Data!AL237)</f>
        <v>0.000228000000000002</v>
      </c>
      <c r="BW237" s="23" t="n">
        <f aca="false">IF(Rates_Data!AE236&gt;=Rates_Data!AJ236,Rates_Data!AL237-Rates_Data!AQ237,Rates_Data!AQ237-Rates_Data!AL237)</f>
        <v>-0.00391399999999999</v>
      </c>
      <c r="BX237" s="23" t="n">
        <f aca="false">IF(Rates_Data!AF236&gt;=Rates_Data!AG236,Rates_Data!AM237-Rates_Data!AN237,Rates_Data!AN237-Rates_Data!AM237)</f>
        <v>0.00406600000000001</v>
      </c>
      <c r="BY237" s="23" t="n">
        <f aca="false">IF(Rates_Data!AF236&gt;=Rates_Data!AH236,Rates_Data!AM237-Rates_Data!AO237,Rates_Data!AO237-Rates_Data!AM237)</f>
        <v>-0.003762</v>
      </c>
      <c r="BZ237" s="23" t="n">
        <f aca="false">IF(Rates_Data!AF236&gt;=Rates_Data!AI236,Rates_Data!AM237-Rates_Data!AP237,Rates_Data!AP237-Rates_Data!AM237)</f>
        <v>-0.002717</v>
      </c>
      <c r="CA237" s="23" t="n">
        <f aca="false">IF(Rates_Data!AF236&gt;=Rates_Data!AJ236,Rates_Data!AM237-Rates_Data!AQ237,Rates_Data!AQ237-Rates_Data!AM237)</f>
        <v>-0.001425</v>
      </c>
      <c r="CB237" s="23" t="n">
        <f aca="false">IF(Rates_Data!AG236&gt;=Rates_Data!AH236,Rates_Data!AN237-Rates_Data!AO237,Rates_Data!AO237-Rates_Data!AN237)</f>
        <v>-0.00782800000000001</v>
      </c>
      <c r="CC237" s="23" t="n">
        <f aca="false">IF(Rates_Data!AG236&gt;=Rates_Data!AI236,Rates_Data!AN237-Rates_Data!AP237,Rates_Data!AP237-Rates_Data!AN237)</f>
        <v>0.00678300000000001</v>
      </c>
      <c r="CD237" s="23" t="n">
        <f aca="false">IF(Rates_Data!AG236&gt;=Rates_Data!AJ236,Rates_Data!AN237-Rates_Data!AQ237,Rates_Data!AQ237-Rates_Data!AN237)</f>
        <v>0.00264100000000001</v>
      </c>
      <c r="CE237" s="23" t="n">
        <f aca="false">IF(Rates_Data!AH236&gt;=Rates_Data!AI236,Rates_Data!AO237-Rates_Data!AP237,Rates_Data!AP237-Rates_Data!AO237)</f>
        <v>-0.001045</v>
      </c>
      <c r="CF237" s="23" t="n">
        <f aca="false">IF(Rates_Data!AH236&gt;=Rates_Data!AJ236,Rates_Data!AO237-Rates_Data!AQ237,Rates_Data!AQ237-Rates_Data!AO237)</f>
        <v>-0.005187</v>
      </c>
      <c r="CG237" s="23" t="n">
        <f aca="false">IF(Rates_Data!AI236&gt;=Rates_Data!AJ236,Rates_Data!AP237-Rates_Data!AQ237,Rates_Data!AQ237-Rates_Data!AP237)</f>
        <v>-0.00414199999999999</v>
      </c>
      <c r="CH237" s="27" t="n">
        <f aca="false">IF(ROW()&lt;4+VolLB,"",STDEV(INDEX($BM:$BM,ROW()-VolLB+1):INDEX($BM:$BM,ROW()))*SQRT(12))</f>
        <v>0.0248797015408526</v>
      </c>
      <c r="CI237" s="27" t="n">
        <f aca="false">IF(ROW()&lt;4+VolLB,"",STDEV(INDEX($BN:$BN,ROW()-VolLB+1):INDEX($BN:$BN,ROW()))*SQRT(12))</f>
        <v>0.0198631834217886</v>
      </c>
      <c r="CJ237" s="27" t="n">
        <f aca="false">IF(ROW()&lt;4+VolLB,"",STDEV(INDEX($BO:$BO,ROW()-VolLB+1):INDEX($BO:$BO,ROW()))*SQRT(12))</f>
        <v>0.0168415834848209</v>
      </c>
      <c r="CK237" s="27" t="n">
        <f aca="false">IF(ROW()&lt;4+VolLB,"",STDEV(INDEX($BP:$BP,ROW()-VolLB+1):INDEX($BP:$BP,ROW()))*SQRT(12))</f>
        <v>0.0178196509366699</v>
      </c>
      <c r="CL237" s="27" t="n">
        <f aca="false">IF(ROW()&lt;4+VolLB,"",STDEV(INDEX($BQ:$BQ,ROW()-VolLB+1):INDEX($BQ:$BQ,ROW()))*SQRT(12))</f>
        <v>0.0212940484962795</v>
      </c>
      <c r="CM237" s="27" t="n">
        <f aca="false">IF(ROW()&lt;4+VolLB,"",STDEV(INDEX($BR:$BR,ROW()-VolLB+1):INDEX($BR:$BR,ROW()))*SQRT(12))</f>
        <v>0.0163348883477462</v>
      </c>
      <c r="CN237" s="27" t="n">
        <f aca="false">IF(ROW()&lt;4+VolLB,"",STDEV(INDEX($BS:$BS,ROW()-VolLB+1):INDEX($BS:$BS,ROW()))*SQRT(12))</f>
        <v>0.0200051950345761</v>
      </c>
      <c r="CO237" s="27" t="n">
        <f aca="false">IF(ROW()&lt;4+VolLB,"",STDEV(INDEX($BT:$BT,ROW()-VolLB+1):INDEX($BT:$BT,ROW()))*SQRT(12))</f>
        <v>0.0223721046482104</v>
      </c>
      <c r="CP237" s="27" t="n">
        <f aca="false">IF(ROW()&lt;4+VolLB,"",STDEV(INDEX($BU:$BU,ROW()-VolLB+1):INDEX($BU:$BU,ROW()))*SQRT(12))</f>
        <v>0.0240495561079716</v>
      </c>
      <c r="CQ237" s="27" t="n">
        <f aca="false">IF(ROW()&lt;4+VolLB,"",STDEV(INDEX($BV:$BV,ROW()-VolLB+1):INDEX($BV:$BV,ROW()))*SQRT(12))</f>
        <v>0.0218851525636294</v>
      </c>
      <c r="CR237" s="27" t="n">
        <f aca="false">IF(ROW()&lt;4+VolLB,"",STDEV(INDEX($BW:$BW,ROW()-VolLB+1):INDEX($BW:$BW,ROW()))*SQRT(12))</f>
        <v>0.022656153230414</v>
      </c>
      <c r="CS237" s="27" t="n">
        <f aca="false">IF(ROW()&lt;4+VolLB,"",STDEV(INDEX($BX:$BX,ROW()-VolLB+1):INDEX($BX:$BX,ROW()))*SQRT(12))</f>
        <v>0.0183681556572134</v>
      </c>
      <c r="CT237" s="27" t="n">
        <f aca="false">IF(ROW()&lt;4+VolLB,"",STDEV(INDEX($BY:$BY,ROW()-VolLB+1):INDEX($BY:$BY,ROW()))*SQRT(12))</f>
        <v>0.0202704378440742</v>
      </c>
      <c r="CU237" s="27" t="n">
        <f aca="false">IF(ROW()&lt;4+VolLB,"",STDEV(INDEX($BZ:$BZ,ROW()-VolLB+1):INDEX($BZ:$BZ,ROW()))*SQRT(12))</f>
        <v>0.021127473734453</v>
      </c>
      <c r="CV237" s="27" t="n">
        <f aca="false">IF(ROW()&lt;4+VolLB,"",STDEV(INDEX($CA:$CA,ROW()-VolLB+1):INDEX($CA:$CA,ROW()))*SQRT(12))</f>
        <v>0.0163693639644306</v>
      </c>
      <c r="CW237" s="27" t="n">
        <f aca="false">IF(ROW()&lt;4+VolLB,"",STDEV(INDEX($CB:$CB,ROW()-VolLB+1):INDEX($CB:$CB,ROW()))*SQRT(12))</f>
        <v>0.0204352326084609</v>
      </c>
      <c r="CX237" s="27" t="n">
        <f aca="false">IF(ROW()&lt;4+VolLB,"",STDEV(INDEX($CC:$CC,ROW()-VolLB+1):INDEX($CC:$CC,ROW()))*SQRT(12))</f>
        <v>0.0207007600707018</v>
      </c>
      <c r="CY237" s="27" t="n">
        <f aca="false">IF(ROW()&lt;4+VolLB,"",STDEV(INDEX($CD:$CD,ROW()-VolLB+1):INDEX($CD:$CD,ROW()))*SQRT(12))</f>
        <v>0.0190415189457644</v>
      </c>
      <c r="CZ237" s="27" t="n">
        <f aca="false">IF(ROW()&lt;4+VolLB,"",STDEV(INDEX($CE:$CE,ROW()-VolLB+1):INDEX($CE:$CE,ROW()))*SQRT(12))</f>
        <v>0.0216312287485346</v>
      </c>
      <c r="DA237" s="27" t="n">
        <f aca="false">IF(ROW()&lt;4+VolLB,"",STDEV(INDEX($CF:$CF,ROW()-VolLB+1):INDEX($CF:$CF,ROW()))*SQRT(12))</f>
        <v>0.0198251586136692</v>
      </c>
      <c r="DB237" s="27" t="n">
        <f aca="false">IF(ROW()&lt;4+VolLB,"",STDEV(INDEX($CG:$CG,ROW()-VolLB+1):INDEX($CG:$CG,ROW()))*SQRT(12))</f>
        <v>0.0223395005876309</v>
      </c>
      <c r="DC237" s="26" t="n">
        <f aca="false">IF(OR(AR237=0,CH237="",CH237=0),0,AR237*MIN(MaxScal,TgtVol/CH237))</f>
        <v>0</v>
      </c>
      <c r="DD237" s="26" t="n">
        <f aca="false">IF(OR(AS237=0,CI237="",CI237=0),0,AS237*MIN(MaxScal,TgtVol/CI237))</f>
        <v>0</v>
      </c>
      <c r="DE237" s="26" t="n">
        <f aca="false">IF(OR(AT237=0,CJ237="",CJ237=0),0,AT237*MIN(MaxScal,TgtVol/CJ237))</f>
        <v>0</v>
      </c>
      <c r="DF237" s="26" t="n">
        <f aca="false">IF(OR(AU237=0,CK237="",CK237=0),0,AU237*MIN(MaxScal,TgtVol/CK237))</f>
        <v>0</v>
      </c>
      <c r="DG237" s="26" t="n">
        <f aca="false">IF(OR(AV237=0,CL237="",CL237=0),0,AV237*MIN(MaxScal,TgtVol/CL237))</f>
        <v>0</v>
      </c>
      <c r="DH237" s="26" t="n">
        <f aca="false">IF(OR(AW237=0,CM237="",CM237=0),0,AW237*MIN(MaxScal,TgtVol/CM237))</f>
        <v>0</v>
      </c>
      <c r="DI237" s="26" t="n">
        <f aca="false">IF(OR(AX237=0,CN237="",CN237=0),0,AX237*MIN(MaxScal,TgtVol/CN237))</f>
        <v>0</v>
      </c>
      <c r="DJ237" s="26" t="n">
        <f aca="false">IF(OR(AY237=0,CO237="",CO237=0),0,AY237*MIN(MaxScal,TgtVol/CO237))</f>
        <v>0</v>
      </c>
      <c r="DK237" s="26" t="n">
        <f aca="false">IF(OR(AZ237=0,CP237="",CP237=0),0,AZ237*MIN(MaxScal,TgtVol/CP237))</f>
        <v>0</v>
      </c>
      <c r="DL237" s="26" t="n">
        <f aca="false">IF(OR(BA237=0,CQ237="",CQ237=0),0,BA237*MIN(MaxScal,TgtVol/CQ237))</f>
        <v>0</v>
      </c>
      <c r="DM237" s="26" t="n">
        <f aca="false">IF(OR(BB237=0,CR237="",CR237=0),0,BB237*MIN(MaxScal,TgtVol/CR237))</f>
        <v>0</v>
      </c>
      <c r="DN237" s="26" t="n">
        <f aca="false">IF(OR(BC237=0,CS237="",CS237=0),0,BC237*MIN(MaxScal,TgtVol/CS237))</f>
        <v>0</v>
      </c>
      <c r="DO237" s="26" t="n">
        <f aca="false">IF(OR(BD237=0,CT237="",CT237=0),0,BD237*MIN(MaxScal,TgtVol/CT237))</f>
        <v>0.986658509986094</v>
      </c>
      <c r="DP237" s="26" t="n">
        <f aca="false">IF(OR(BE237=0,CU237="",CU237=0),0,BE237*MIN(MaxScal,TgtVol/CU237))</f>
        <v>0</v>
      </c>
      <c r="DQ237" s="26" t="n">
        <f aca="false">IF(OR(BF237=0,CV237="",CV237=0),0,BF237*MIN(MaxScal,TgtVol/CV237))</f>
        <v>0</v>
      </c>
      <c r="DR237" s="26" t="n">
        <f aca="false">IF(OR(BG237=0,CW237="",CW237=0),0,BG237*MIN(MaxScal,TgtVol/CW237))</f>
        <v>0</v>
      </c>
      <c r="DS237" s="26" t="n">
        <f aca="false">IF(OR(BH237=0,CX237="",CX237=0),0,BH237*MIN(MaxScal,TgtVol/CX237))</f>
        <v>0</v>
      </c>
      <c r="DT237" s="26" t="n">
        <f aca="false">IF(OR(BI237=0,CY237="",CY237=0),0,BI237*MIN(MaxScal,TgtVol/CY237))</f>
        <v>0</v>
      </c>
      <c r="DU237" s="26" t="n">
        <f aca="false">IF(OR(BJ237=0,CZ237="",CZ237=0),0,BJ237*MIN(MaxScal,TgtVol/CZ237))</f>
        <v>0</v>
      </c>
      <c r="DV237" s="26" t="n">
        <f aca="false">IF(OR(BK237=0,DA237="",DA237=0),0,BK237*MIN(MaxScal,TgtVol/DA237))</f>
        <v>0</v>
      </c>
      <c r="DW237" s="26" t="n">
        <f aca="false">IF(OR(BL237=0,DB237="",DB237=0),0,BL237*MIN(MaxScal,TgtVol/DB237))</f>
        <v>0</v>
      </c>
      <c r="DX237" s="28" t="n">
        <f aca="false">IFERROR(DC236*BM237,"")</f>
        <v>0</v>
      </c>
      <c r="DY237" s="28" t="n">
        <f aca="false">IFERROR(DD236*BN237,"")</f>
        <v>0</v>
      </c>
      <c r="DZ237" s="28" t="n">
        <f aca="false">IFERROR(DE236*BO237,"")</f>
        <v>0</v>
      </c>
      <c r="EA237" s="28" t="n">
        <f aca="false">IFERROR(DF236*BP237,"")</f>
        <v>-0</v>
      </c>
      <c r="EB237" s="28" t="n">
        <f aca="false">IFERROR(DG236*BQ237,"")</f>
        <v>0</v>
      </c>
      <c r="EC237" s="28" t="n">
        <f aca="false">IFERROR(DH236*BR237,"")</f>
        <v>0</v>
      </c>
      <c r="ED237" s="28" t="n">
        <f aca="false">IFERROR(DI236*BS237,"")</f>
        <v>-0</v>
      </c>
      <c r="EE237" s="28" t="n">
        <f aca="false">IFERROR(DJ236*BT237,"")</f>
        <v>0</v>
      </c>
      <c r="EF237" s="28" t="n">
        <f aca="false">IFERROR(DK236*BU237,"")</f>
        <v>-0</v>
      </c>
      <c r="EG237" s="28" t="n">
        <f aca="false">IFERROR(DL236*BV237,"")</f>
        <v>0</v>
      </c>
      <c r="EH237" s="28" t="n">
        <f aca="false">IFERROR(DM236*BW237,"")</f>
        <v>-0</v>
      </c>
      <c r="EI237" s="28" t="n">
        <f aca="false">IFERROR(DN236*BX237,"")</f>
        <v>0</v>
      </c>
      <c r="EJ237" s="28" t="n">
        <f aca="false">IFERROR(DO236*BY237,"")</f>
        <v>-0</v>
      </c>
      <c r="EK237" s="28" t="n">
        <f aca="false">IFERROR(DP236*BZ237,"")</f>
        <v>-0</v>
      </c>
      <c r="EL237" s="28" t="n">
        <f aca="false">IFERROR(DQ236*CA237,"")</f>
        <v>-0</v>
      </c>
      <c r="EM237" s="28" t="n">
        <f aca="false">IFERROR(DR236*CB237,"")</f>
        <v>-0</v>
      </c>
      <c r="EN237" s="28" t="n">
        <f aca="false">IFERROR(DS236*CC237,"")</f>
        <v>0</v>
      </c>
      <c r="EO237" s="28" t="n">
        <f aca="false">IFERROR(DT236*CD237,"")</f>
        <v>0</v>
      </c>
      <c r="EP237" s="28" t="n">
        <f aca="false">IFERROR(DU236*CE237,"")</f>
        <v>-0</v>
      </c>
      <c r="EQ237" s="28" t="n">
        <f aca="false">IFERROR(DV236*CF237,"")</f>
        <v>-0</v>
      </c>
      <c r="ER237" s="28" t="n">
        <f aca="false">IFERROR(DW236*CG237,"")</f>
        <v>-0</v>
      </c>
      <c r="ES237" s="28" t="n">
        <f aca="false">IF(ROW()=4,"",SUM(DX237:ER237))</f>
        <v>0</v>
      </c>
      <c r="ET237" s="29" t="n">
        <f aca="false">COUNTIF(AR237:BL237,"&gt;0")</f>
        <v>1</v>
      </c>
    </row>
    <row r="238" customFormat="false" ht="15" hidden="false" customHeight="false" outlineLevel="0" collapsed="false">
      <c r="A238" s="19" t="n">
        <v>45138</v>
      </c>
      <c r="B238" s="23" t="n">
        <f aca="false">ABS(Rates_Data!AD238-Rates_Data!AE238)</f>
        <v>0.265825531914894</v>
      </c>
      <c r="C238" s="23" t="n">
        <f aca="false">ABS(Rates_Data!AD238-Rates_Data!AF238)</f>
        <v>1.07638723404255</v>
      </c>
      <c r="D238" s="23" t="n">
        <f aca="false">ABS(Rates_Data!AD238-Rates_Data!AG238)</f>
        <v>0.415314893617021</v>
      </c>
      <c r="E238" s="23" t="n">
        <f aca="false">ABS(Rates_Data!AD238-Rates_Data!AH238)</f>
        <v>0.349276595744681</v>
      </c>
      <c r="F238" s="23" t="n">
        <f aca="false">ABS(Rates_Data!AD238-Rates_Data!AI238)</f>
        <v>0.2326</v>
      </c>
      <c r="G238" s="23" t="n">
        <f aca="false">ABS(Rates_Data!AD238-Rates_Data!AJ238)</f>
        <v>1.00212765957447</v>
      </c>
      <c r="H238" s="23" t="n">
        <f aca="false">ABS(Rates_Data!AE238-Rates_Data!AF238)</f>
        <v>0.810561702127659</v>
      </c>
      <c r="I238" s="23" t="n">
        <f aca="false">ABS(Rates_Data!AE238-Rates_Data!AG238)</f>
        <v>0.149489361702128</v>
      </c>
      <c r="J238" s="23" t="n">
        <f aca="false">ABS(Rates_Data!AE238-Rates_Data!AH238)</f>
        <v>0.615102127659575</v>
      </c>
      <c r="K238" s="23" t="n">
        <f aca="false">ABS(Rates_Data!AE238-Rates_Data!AI238)</f>
        <v>0.0332255319148935</v>
      </c>
      <c r="L238" s="23" t="n">
        <f aca="false">ABS(Rates_Data!AE238-Rates_Data!AJ238)</f>
        <v>0.736302127659575</v>
      </c>
      <c r="M238" s="23" t="n">
        <f aca="false">ABS(Rates_Data!AF238-Rates_Data!AG238)</f>
        <v>0.661072340425532</v>
      </c>
      <c r="N238" s="23" t="n">
        <f aca="false">ABS(Rates_Data!AF238-Rates_Data!AH238)</f>
        <v>1.42566382978723</v>
      </c>
      <c r="O238" s="23" t="n">
        <f aca="false">ABS(Rates_Data!AF238-Rates_Data!AI238)</f>
        <v>0.843787234042553</v>
      </c>
      <c r="P238" s="23" t="n">
        <f aca="false">ABS(Rates_Data!AF238-Rates_Data!AJ238)</f>
        <v>0.0742595744680846</v>
      </c>
      <c r="Q238" s="23" t="n">
        <f aca="false">ABS(Rates_Data!AG238-Rates_Data!AH238)</f>
        <v>0.764591489361702</v>
      </c>
      <c r="R238" s="23" t="n">
        <f aca="false">ABS(Rates_Data!AG238-Rates_Data!AI238)</f>
        <v>0.182714893617021</v>
      </c>
      <c r="S238" s="23" t="n">
        <f aca="false">ABS(Rates_Data!AG238-Rates_Data!AJ238)</f>
        <v>0.586812765957447</v>
      </c>
      <c r="T238" s="23" t="n">
        <f aca="false">ABS(Rates_Data!AH238-Rates_Data!AI238)</f>
        <v>0.581876595744681</v>
      </c>
      <c r="U238" s="23" t="n">
        <f aca="false">ABS(Rates_Data!AH238-Rates_Data!AJ238)</f>
        <v>1.35140425531915</v>
      </c>
      <c r="V238" s="23" t="n">
        <f aca="false">ABS(Rates_Data!AI238-Rates_Data!AJ238)</f>
        <v>0.769527659574468</v>
      </c>
      <c r="W238" s="26" t="n">
        <f aca="false">IF(ROW()&lt;4+MinObs-1,"",IFERROR((B238-AVERAGE(B$4:B238))/STDEV(B$4:B238),""))</f>
        <v>-0.423797521089675</v>
      </c>
      <c r="X238" s="26" t="n">
        <f aca="false">IF(ROW()&lt;4+MinObs-1,"",IFERROR((C238-AVERAGE(C$4:C238))/STDEV(C$4:C238),""))</f>
        <v>1.44209646990813</v>
      </c>
      <c r="Y238" s="26" t="n">
        <f aca="false">IF(ROW()&lt;4+MinObs-1,"",IFERROR((D238-AVERAGE(D$4:D238))/STDEV(D$4:D238),""))</f>
        <v>-0.14793355699929</v>
      </c>
      <c r="Z238" s="26" t="n">
        <f aca="false">IF(ROW()&lt;4+MinObs-1,"",IFERROR((E238-AVERAGE(E$4:E238))/STDEV(E$4:E238),""))</f>
        <v>-0.669541341470455</v>
      </c>
      <c r="AA238" s="26" t="n">
        <f aca="false">IF(ROW()&lt;4+MinObs-1,"",IFERROR((F238-AVERAGE(F$4:F238))/STDEV(F$4:F238),""))</f>
        <v>-0.786100108058516</v>
      </c>
      <c r="AB238" s="26" t="n">
        <f aca="false">IF(ROW()&lt;4+MinObs-1,"",IFERROR((G238-AVERAGE(G$4:G238))/STDEV(G$4:G238),""))</f>
        <v>1.4768946284209</v>
      </c>
      <c r="AC238" s="26" t="n">
        <f aca="false">IF(ROW()&lt;4+MinObs-1,"",IFERROR((H238-AVERAGE(H$4:H238))/STDEV(H$4:H238),""))</f>
        <v>1.19932785006874</v>
      </c>
      <c r="AD238" s="26" t="n">
        <f aca="false">IF(ROW()&lt;4+MinObs-1,"",IFERROR((I238-AVERAGE(I$4:I238))/STDEV(I$4:I238),""))</f>
        <v>-0.732273867729995</v>
      </c>
      <c r="AE238" s="26" t="n">
        <f aca="false">IF(ROW()&lt;4+MinObs-1,"",IFERROR((J238-AVERAGE(J$4:J238))/STDEV(J$4:J238),""))</f>
        <v>0.266535695938873</v>
      </c>
      <c r="AF238" s="26" t="n">
        <f aca="false">IF(ROW()&lt;4+MinObs-1,"",IFERROR((K238-AVERAGE(K$4:K238))/STDEV(K$4:K238),""))</f>
        <v>-1.14281688887421</v>
      </c>
      <c r="AG238" s="26" t="n">
        <f aca="false">IF(ROW()&lt;4+MinObs-1,"",IFERROR((L238-AVERAGE(L$4:L238))/STDEV(L$4:L238),""))</f>
        <v>0.40376952411361</v>
      </c>
      <c r="AH238" s="26" t="n">
        <f aca="false">IF(ROW()&lt;4+MinObs-1,"",IFERROR((M238-AVERAGE(M$4:M238))/STDEV(M$4:M238),""))</f>
        <v>0.406934076792394</v>
      </c>
      <c r="AI238" s="26" t="n">
        <f aca="false">IF(ROW()&lt;4+MinObs-1,"",IFERROR((N238-AVERAGE(N$4:N238))/STDEV(N$4:N238),""))</f>
        <v>2.11721943295851</v>
      </c>
      <c r="AJ238" s="26" t="n">
        <f aca="false">IF(ROW()&lt;4+MinObs-1,"",IFERROR((O238-AVERAGE(O$4:O238))/STDEV(O$4:O238),""))</f>
        <v>0.968875042013973</v>
      </c>
      <c r="AK238" s="26" t="n">
        <f aca="false">IF(ROW()&lt;4+MinObs-1,"",IFERROR((P238-AVERAGE(P$4:P238))/STDEV(P$4:P238),""))</f>
        <v>-1.11078562857032</v>
      </c>
      <c r="AL238" s="26" t="n">
        <f aca="false">IF(ROW()&lt;4+MinObs-1,"",IFERROR((Q238-AVERAGE(Q$4:Q238))/STDEV(Q$4:Q238),""))</f>
        <v>0.806000131965033</v>
      </c>
      <c r="AM238" s="26" t="n">
        <f aca="false">IF(ROW()&lt;4+MinObs-1,"",IFERROR((R238-AVERAGE(R$4:R238))/STDEV(R$4:R238),""))</f>
        <v>-0.714409279164976</v>
      </c>
      <c r="AN238" s="26" t="n">
        <f aca="false">IF(ROW()&lt;4+MinObs-1,"",IFERROR((S238-AVERAGE(S$4:S238))/STDEV(S$4:S238),""))</f>
        <v>-0.329399748217879</v>
      </c>
      <c r="AO238" s="26" t="n">
        <f aca="false">IF(ROW()&lt;4+MinObs-1,"",IFERROR((T238-AVERAGE(T$4:T238))/STDEV(T$4:T238),""))</f>
        <v>-0.065600582518665</v>
      </c>
      <c r="AP238" s="26" t="n">
        <f aca="false">IF(ROW()&lt;4+MinObs-1,"",IFERROR((U238-AVERAGE(U$4:U238))/STDEV(U$4:U238),""))</f>
        <v>1.13459980349217</v>
      </c>
      <c r="AQ238" s="26" t="n">
        <f aca="false">IF(ROW()&lt;4+MinObs-1,"",IFERROR((V238-AVERAGE(V$4:V238))/STDEV(V$4:V238),""))</f>
        <v>0.236114089089639</v>
      </c>
      <c r="AR238" s="26" t="n">
        <f aca="false">IF(W238="",0,IF(W238&gt;=z4,w4,IF(W238&gt;=z3,w3,IF(W238&gt;=zEntry,w2,IF(AND(W238&gt;=ExitZ,AR237&gt;0),w2,0)))))</f>
        <v>0</v>
      </c>
      <c r="AS238" s="26" t="n">
        <f aca="false">IF(X238="",0,IF(X238&gt;=z4,w4,IF(X238&gt;=z3,w3,IF(X238&gt;=zEntry,w2,IF(AND(X238&gt;=ExitZ,AS237&gt;0),w2,0)))))</f>
        <v>0</v>
      </c>
      <c r="AT238" s="26" t="n">
        <f aca="false">IF(Y238="",0,IF(Y238&gt;=z4,w4,IF(Y238&gt;=z3,w3,IF(Y238&gt;=zEntry,w2,IF(AND(Y238&gt;=ExitZ,AT237&gt;0),w2,0)))))</f>
        <v>0</v>
      </c>
      <c r="AU238" s="26" t="n">
        <f aca="false">IF(Z238="",0,IF(Z238&gt;=z4,w4,IF(Z238&gt;=z3,w3,IF(Z238&gt;=zEntry,w2,IF(AND(Z238&gt;=ExitZ,AU237&gt;0),w2,0)))))</f>
        <v>0</v>
      </c>
      <c r="AV238" s="26" t="n">
        <f aca="false">IF(AA238="",0,IF(AA238&gt;=z4,w4,IF(AA238&gt;=z3,w3,IF(AA238&gt;=zEntry,w2,IF(AND(AA238&gt;=ExitZ,AV237&gt;0),w2,0)))))</f>
        <v>0</v>
      </c>
      <c r="AW238" s="26" t="n">
        <f aca="false">IF(AB238="",0,IF(AB238&gt;=z4,w4,IF(AB238&gt;=z3,w3,IF(AB238&gt;=zEntry,w2,IF(AND(AB238&gt;=ExitZ,AW237&gt;0),w2,0)))))</f>
        <v>0</v>
      </c>
      <c r="AX238" s="26" t="n">
        <f aca="false">IF(AC238="",0,IF(AC238&gt;=z4,w4,IF(AC238&gt;=z3,w3,IF(AC238&gt;=zEntry,w2,IF(AND(AC238&gt;=ExitZ,AX237&gt;0),w2,0)))))</f>
        <v>0</v>
      </c>
      <c r="AY238" s="26" t="n">
        <f aca="false">IF(AD238="",0,IF(AD238&gt;=z4,w4,IF(AD238&gt;=z3,w3,IF(AD238&gt;=zEntry,w2,IF(AND(AD238&gt;=ExitZ,AY237&gt;0),w2,0)))))</f>
        <v>0</v>
      </c>
      <c r="AZ238" s="26" t="n">
        <f aca="false">IF(AE238="",0,IF(AE238&gt;=z4,w4,IF(AE238&gt;=z3,w3,IF(AE238&gt;=zEntry,w2,IF(AND(AE238&gt;=ExitZ,AZ237&gt;0),w2,0)))))</f>
        <v>0</v>
      </c>
      <c r="BA238" s="26" t="n">
        <f aca="false">IF(AF238="",0,IF(AF238&gt;=z4,w4,IF(AF238&gt;=z3,w3,IF(AF238&gt;=zEntry,w2,IF(AND(AF238&gt;=ExitZ,BA237&gt;0),w2,0)))))</f>
        <v>0</v>
      </c>
      <c r="BB238" s="26" t="n">
        <f aca="false">IF(AG238="",0,IF(AG238&gt;=z4,w4,IF(AG238&gt;=z3,w3,IF(AG238&gt;=zEntry,w2,IF(AND(AG238&gt;=ExitZ,BB237&gt;0),w2,0)))))</f>
        <v>0</v>
      </c>
      <c r="BC238" s="26" t="n">
        <f aca="false">IF(AH238="",0,IF(AH238&gt;=z4,w4,IF(AH238&gt;=z3,w3,IF(AH238&gt;=zEntry,w2,IF(AND(AH238&gt;=ExitZ,BC237&gt;0),w2,0)))))</f>
        <v>0</v>
      </c>
      <c r="BD238" s="26" t="n">
        <f aca="false">IF(AI238="",0,IF(AI238&gt;=z4,w4,IF(AI238&gt;=z3,w3,IF(AI238&gt;=zEntry,w2,IF(AND(AI238&gt;=ExitZ,BD237&gt;0),w2,0)))))</f>
        <v>1</v>
      </c>
      <c r="BE238" s="26" t="n">
        <f aca="false">IF(AJ238="",0,IF(AJ238&gt;=z4,w4,IF(AJ238&gt;=z3,w3,IF(AJ238&gt;=zEntry,w2,IF(AND(AJ238&gt;=ExitZ,BE237&gt;0),w2,0)))))</f>
        <v>0</v>
      </c>
      <c r="BF238" s="26" t="n">
        <f aca="false">IF(AK238="",0,IF(AK238&gt;=z4,w4,IF(AK238&gt;=z3,w3,IF(AK238&gt;=zEntry,w2,IF(AND(AK238&gt;=ExitZ,BF237&gt;0),w2,0)))))</f>
        <v>0</v>
      </c>
      <c r="BG238" s="26" t="n">
        <f aca="false">IF(AL238="",0,IF(AL238&gt;=z4,w4,IF(AL238&gt;=z3,w3,IF(AL238&gt;=zEntry,w2,IF(AND(AL238&gt;=ExitZ,BG237&gt;0),w2,0)))))</f>
        <v>0</v>
      </c>
      <c r="BH238" s="26" t="n">
        <f aca="false">IF(AM238="",0,IF(AM238&gt;=z4,w4,IF(AM238&gt;=z3,w3,IF(AM238&gt;=zEntry,w2,IF(AND(AM238&gt;=ExitZ,BH237&gt;0),w2,0)))))</f>
        <v>0</v>
      </c>
      <c r="BI238" s="26" t="n">
        <f aca="false">IF(AN238="",0,IF(AN238&gt;=z4,w4,IF(AN238&gt;=z3,w3,IF(AN238&gt;=zEntry,w2,IF(AND(AN238&gt;=ExitZ,BI237&gt;0),w2,0)))))</f>
        <v>0</v>
      </c>
      <c r="BJ238" s="26" t="n">
        <f aca="false">IF(AO238="",0,IF(AO238&gt;=z4,w4,IF(AO238&gt;=z3,w3,IF(AO238&gt;=zEntry,w2,IF(AND(AO238&gt;=ExitZ,BJ237&gt;0),w2,0)))))</f>
        <v>0</v>
      </c>
      <c r="BK238" s="26" t="n">
        <f aca="false">IF(AP238="",0,IF(AP238&gt;=z4,w4,IF(AP238&gt;=z3,w3,IF(AP238&gt;=zEntry,w2,IF(AND(AP238&gt;=ExitZ,BK237&gt;0),w2,0)))))</f>
        <v>0</v>
      </c>
      <c r="BL238" s="26" t="n">
        <f aca="false">IF(AQ238="",0,IF(AQ238&gt;=z4,w4,IF(AQ238&gt;=z3,w3,IF(AQ238&gt;=zEntry,w2,IF(AND(AQ238&gt;=ExitZ,BL237&gt;0),w2,0)))))</f>
        <v>0</v>
      </c>
      <c r="BM238" s="23" t="n">
        <f aca="false">IF(Rates_Data!AD237&gt;=Rates_Data!AE237,Rates_Data!AK238-Rates_Data!AL238,Rates_Data!AL238-Rates_Data!AK238)</f>
        <v>-0.003572</v>
      </c>
      <c r="BN238" s="23" t="n">
        <f aca="false">IF(Rates_Data!AD237&gt;=Rates_Data!AF237,Rates_Data!AK238-Rates_Data!AM238,Rates_Data!AM238-Rates_Data!AK238)</f>
        <v>-0.00864500000000001</v>
      </c>
      <c r="BO238" s="23" t="n">
        <f aca="false">IF(Rates_Data!AD237&gt;=Rates_Data!AG237,Rates_Data!AK238-Rates_Data!AN238,Rates_Data!AN238-Rates_Data!AK238)</f>
        <v>-0.007543</v>
      </c>
      <c r="BP238" s="23" t="n">
        <f aca="false">IF(Rates_Data!AD237&gt;=Rates_Data!AH237,Rates_Data!AK238-Rates_Data!AO238,Rates_Data!AO238-Rates_Data!AK238)</f>
        <v>0.010203</v>
      </c>
      <c r="BQ238" s="23" t="n">
        <f aca="false">IF(Rates_Data!AD237&gt;=Rates_Data!AI237,Rates_Data!AK238-Rates_Data!AP238,Rates_Data!AP238-Rates_Data!AK238)</f>
        <v>0.000702999999999998</v>
      </c>
      <c r="BR238" s="23" t="n">
        <f aca="false">IF(Rates_Data!AD237&gt;=Rates_Data!AJ237,Rates_Data!AK238-Rates_Data!AQ238,Rates_Data!AQ238-Rates_Data!AK238)</f>
        <v>-0.004674</v>
      </c>
      <c r="BS238" s="23" t="n">
        <f aca="false">IF(Rates_Data!AE237&gt;=Rates_Data!AF237,Rates_Data!AL238-Rates_Data!AM238,Rates_Data!AM238-Rates_Data!AL238)</f>
        <v>-0.00507300000000001</v>
      </c>
      <c r="BT238" s="23" t="n">
        <f aca="false">IF(Rates_Data!AE237&gt;=Rates_Data!AG237,Rates_Data!AL238-Rates_Data!AN238,Rates_Data!AN238-Rates_Data!AL238)</f>
        <v>-0.003971</v>
      </c>
      <c r="BU238" s="23" t="n">
        <f aca="false">IF(Rates_Data!AE237&gt;=Rates_Data!AH237,Rates_Data!AL238-Rates_Data!AO238,Rates_Data!AO238-Rates_Data!AL238)</f>
        <v>0.006631</v>
      </c>
      <c r="BV238" s="23" t="n">
        <f aca="false">IF(Rates_Data!AE237&gt;=Rates_Data!AI237,Rates_Data!AL238-Rates_Data!AP238,Rates_Data!AP238-Rates_Data!AL238)</f>
        <v>0.004275</v>
      </c>
      <c r="BW238" s="23" t="n">
        <f aca="false">IF(Rates_Data!AE237&gt;=Rates_Data!AJ237,Rates_Data!AL238-Rates_Data!AQ238,Rates_Data!AQ238-Rates_Data!AL238)</f>
        <v>-0.001102</v>
      </c>
      <c r="BX238" s="23" t="n">
        <f aca="false">IF(Rates_Data!AF237&gt;=Rates_Data!AG237,Rates_Data!AM238-Rates_Data!AN238,Rates_Data!AN238-Rates_Data!AM238)</f>
        <v>-0.001102</v>
      </c>
      <c r="BY238" s="23" t="n">
        <f aca="false">IF(Rates_Data!AF237&gt;=Rates_Data!AH237,Rates_Data!AM238-Rates_Data!AO238,Rates_Data!AO238-Rates_Data!AM238)</f>
        <v>0.001558</v>
      </c>
      <c r="BZ238" s="23" t="n">
        <f aca="false">IF(Rates_Data!AF237&gt;=Rates_Data!AI237,Rates_Data!AM238-Rates_Data!AP238,Rates_Data!AP238-Rates_Data!AM238)</f>
        <v>-0.009348</v>
      </c>
      <c r="CA238" s="23" t="n">
        <f aca="false">IF(Rates_Data!AF237&gt;=Rates_Data!AJ237,Rates_Data!AM238-Rates_Data!AQ238,Rates_Data!AQ238-Rates_Data!AM238)</f>
        <v>-0.003971</v>
      </c>
      <c r="CB238" s="23" t="n">
        <f aca="false">IF(Rates_Data!AG237&gt;=Rates_Data!AH237,Rates_Data!AN238-Rates_Data!AO238,Rates_Data!AO238-Rates_Data!AN238)</f>
        <v>0.00266</v>
      </c>
      <c r="CC238" s="23" t="n">
        <f aca="false">IF(Rates_Data!AG237&gt;=Rates_Data!AI237,Rates_Data!AN238-Rates_Data!AP238,Rates_Data!AP238-Rates_Data!AN238)</f>
        <v>0.008246</v>
      </c>
      <c r="CD238" s="23" t="n">
        <f aca="false">IF(Rates_Data!AG237&gt;=Rates_Data!AJ237,Rates_Data!AN238-Rates_Data!AQ238,Rates_Data!AQ238-Rates_Data!AN238)</f>
        <v>0.002869</v>
      </c>
      <c r="CE238" s="23" t="n">
        <f aca="false">IF(Rates_Data!AH237&gt;=Rates_Data!AI237,Rates_Data!AO238-Rates_Data!AP238,Rates_Data!AP238-Rates_Data!AO238)</f>
        <v>0.010906</v>
      </c>
      <c r="CF238" s="23" t="n">
        <f aca="false">IF(Rates_Data!AH237&gt;=Rates_Data!AJ237,Rates_Data!AO238-Rates_Data!AQ238,Rates_Data!AQ238-Rates_Data!AO238)</f>
        <v>0.005529</v>
      </c>
      <c r="CG238" s="23" t="n">
        <f aca="false">IF(Rates_Data!AI237&gt;=Rates_Data!AJ237,Rates_Data!AP238-Rates_Data!AQ238,Rates_Data!AQ238-Rates_Data!AP238)</f>
        <v>-0.005377</v>
      </c>
      <c r="CH238" s="27" t="n">
        <f aca="false">IF(ROW()&lt;4+VolLB,"",STDEV(INDEX($BM:$BM,ROW()-VolLB+1):INDEX($BM:$BM,ROW()))*SQRT(12))</f>
        <v>0.0250150326362065</v>
      </c>
      <c r="CI238" s="27" t="n">
        <f aca="false">IF(ROW()&lt;4+VolLB,"",STDEV(INDEX($BN:$BN,ROW()-VolLB+1):INDEX($BN:$BN,ROW()))*SQRT(12))</f>
        <v>0.0199055374145464</v>
      </c>
      <c r="CJ238" s="27" t="n">
        <f aca="false">IF(ROW()&lt;4+VolLB,"",STDEV(INDEX($BO:$BO,ROW()-VolLB+1):INDEX($BO:$BO,ROW()))*SQRT(12))</f>
        <v>0.0169039652795262</v>
      </c>
      <c r="CK238" s="27" t="n">
        <f aca="false">IF(ROW()&lt;4+VolLB,"",STDEV(INDEX($BP:$BP,ROW()-VolLB+1):INDEX($BP:$BP,ROW()))*SQRT(12))</f>
        <v>0.0186017340533208</v>
      </c>
      <c r="CL238" s="27" t="n">
        <f aca="false">IF(ROW()&lt;4+VolLB,"",STDEV(INDEX($BQ:$BQ,ROW()-VolLB+1):INDEX($BQ:$BQ,ROW()))*SQRT(12))</f>
        <v>0.0212281005594449</v>
      </c>
      <c r="CM238" s="27" t="n">
        <f aca="false">IF(ROW()&lt;4+VolLB,"",STDEV(INDEX($BR:$BR,ROW()-VolLB+1):INDEX($BR:$BR,ROW()))*SQRT(12))</f>
        <v>0.0165158967531862</v>
      </c>
      <c r="CN238" s="27" t="n">
        <f aca="false">IF(ROW()&lt;4+VolLB,"",STDEV(INDEX($BS:$BS,ROW()-VolLB+1):INDEX($BS:$BS,ROW()))*SQRT(12))</f>
        <v>0.0198917101323762</v>
      </c>
      <c r="CO238" s="27" t="n">
        <f aca="false">IF(ROW()&lt;4+VolLB,"",STDEV(INDEX($BT:$BT,ROW()-VolLB+1):INDEX($BT:$BT,ROW()))*SQRT(12))</f>
        <v>0.0222520012737217</v>
      </c>
      <c r="CP238" s="27" t="n">
        <f aca="false">IF(ROW()&lt;4+VolLB,"",STDEV(INDEX($BU:$BU,ROW()-VolLB+1):INDEX($BU:$BU,ROW()))*SQRT(12))</f>
        <v>0.0242065843242622</v>
      </c>
      <c r="CQ238" s="27" t="n">
        <f aca="false">IF(ROW()&lt;4+VolLB,"",STDEV(INDEX($BV:$BV,ROW()-VolLB+1):INDEX($BV:$BV,ROW()))*SQRT(12))</f>
        <v>0.0219112917449733</v>
      </c>
      <c r="CR238" s="27" t="n">
        <f aca="false">IF(ROW()&lt;4+VolLB,"",STDEV(INDEX($BW:$BW,ROW()-VolLB+1):INDEX($BW:$BW,ROW()))*SQRT(12))</f>
        <v>0.022651456048227</v>
      </c>
      <c r="CS238" s="27" t="n">
        <f aca="false">IF(ROW()&lt;4+VolLB,"",STDEV(INDEX($BX:$BX,ROW()-VolLB+1):INDEX($BX:$BX,ROW()))*SQRT(12))</f>
        <v>0.0183763771555197</v>
      </c>
      <c r="CT238" s="27" t="n">
        <f aca="false">IF(ROW()&lt;4+VolLB,"",STDEV(INDEX($BY:$BY,ROW()-VolLB+1):INDEX($BY:$BY,ROW()))*SQRT(12))</f>
        <v>0.0200066929113139</v>
      </c>
      <c r="CU238" s="27" t="n">
        <f aca="false">IF(ROW()&lt;4+VolLB,"",STDEV(INDEX($BZ:$BZ,ROW()-VolLB+1):INDEX($BZ:$BZ,ROW()))*SQRT(12))</f>
        <v>0.0216548781245814</v>
      </c>
      <c r="CV238" s="27" t="n">
        <f aca="false">IF(ROW()&lt;4+VolLB,"",STDEV(INDEX($CA:$CA,ROW()-VolLB+1):INDEX($CA:$CA,ROW()))*SQRT(12))</f>
        <v>0.0162142409325583</v>
      </c>
      <c r="CW238" s="27" t="n">
        <f aca="false">IF(ROW()&lt;4+VolLB,"",STDEV(INDEX($CB:$CB,ROW()-VolLB+1):INDEX($CB:$CB,ROW()))*SQRT(12))</f>
        <v>0.0203415195134062</v>
      </c>
      <c r="CX238" s="27" t="n">
        <f aca="false">IF(ROW()&lt;4+VolLB,"",STDEV(INDEX($CC:$CC,ROW()-VolLB+1):INDEX($CC:$CC,ROW()))*SQRT(12))</f>
        <v>0.0209145812382517</v>
      </c>
      <c r="CY238" s="27" t="n">
        <f aca="false">IF(ROW()&lt;4+VolLB,"",STDEV(INDEX($CD:$CD,ROW()-VolLB+1):INDEX($CD:$CD,ROW()))*SQRT(12))</f>
        <v>0.0187740346882653</v>
      </c>
      <c r="CZ238" s="27" t="n">
        <f aca="false">IF(ROW()&lt;4+VolLB,"",STDEV(INDEX($CE:$CE,ROW()-VolLB+1):INDEX($CE:$CE,ROW()))*SQRT(12))</f>
        <v>0.0225353382602694</v>
      </c>
      <c r="DA238" s="27" t="n">
        <f aca="false">IF(ROW()&lt;4+VolLB,"",STDEV(INDEX($CF:$CF,ROW()-VolLB+1):INDEX($CF:$CF,ROW()))*SQRT(12))</f>
        <v>0.0200496838896824</v>
      </c>
      <c r="DB238" s="27" t="n">
        <f aca="false">IF(ROW()&lt;4+VolLB,"",STDEV(INDEX($CG:$CG,ROW()-VolLB+1):INDEX($CG:$CG,ROW()))*SQRT(12))</f>
        <v>0.0225893941998073</v>
      </c>
      <c r="DC238" s="26" t="n">
        <f aca="false">IF(OR(AR238=0,CH238="",CH238=0),0,AR238*MIN(MaxScal,TgtVol/CH238))</f>
        <v>0</v>
      </c>
      <c r="DD238" s="26" t="n">
        <f aca="false">IF(OR(AS238=0,CI238="",CI238=0),0,AS238*MIN(MaxScal,TgtVol/CI238))</f>
        <v>0</v>
      </c>
      <c r="DE238" s="26" t="n">
        <f aca="false">IF(OR(AT238=0,CJ238="",CJ238=0),0,AT238*MIN(MaxScal,TgtVol/CJ238))</f>
        <v>0</v>
      </c>
      <c r="DF238" s="26" t="n">
        <f aca="false">IF(OR(AU238=0,CK238="",CK238=0),0,AU238*MIN(MaxScal,TgtVol/CK238))</f>
        <v>0</v>
      </c>
      <c r="DG238" s="26" t="n">
        <f aca="false">IF(OR(AV238=0,CL238="",CL238=0),0,AV238*MIN(MaxScal,TgtVol/CL238))</f>
        <v>0</v>
      </c>
      <c r="DH238" s="26" t="n">
        <f aca="false">IF(OR(AW238=0,CM238="",CM238=0),0,AW238*MIN(MaxScal,TgtVol/CM238))</f>
        <v>0</v>
      </c>
      <c r="DI238" s="26" t="n">
        <f aca="false">IF(OR(AX238=0,CN238="",CN238=0),0,AX238*MIN(MaxScal,TgtVol/CN238))</f>
        <v>0</v>
      </c>
      <c r="DJ238" s="26" t="n">
        <f aca="false">IF(OR(AY238=0,CO238="",CO238=0),0,AY238*MIN(MaxScal,TgtVol/CO238))</f>
        <v>0</v>
      </c>
      <c r="DK238" s="26" t="n">
        <f aca="false">IF(OR(AZ238=0,CP238="",CP238=0),0,AZ238*MIN(MaxScal,TgtVol/CP238))</f>
        <v>0</v>
      </c>
      <c r="DL238" s="26" t="n">
        <f aca="false">IF(OR(BA238=0,CQ238="",CQ238=0),0,BA238*MIN(MaxScal,TgtVol/CQ238))</f>
        <v>0</v>
      </c>
      <c r="DM238" s="26" t="n">
        <f aca="false">IF(OR(BB238=0,CR238="",CR238=0),0,BB238*MIN(MaxScal,TgtVol/CR238))</f>
        <v>0</v>
      </c>
      <c r="DN238" s="26" t="n">
        <f aca="false">IF(OR(BC238=0,CS238="",CS238=0),0,BC238*MIN(MaxScal,TgtVol/CS238))</f>
        <v>0</v>
      </c>
      <c r="DO238" s="26" t="n">
        <f aca="false">IF(OR(BD238=0,CT238="",CT238=0),0,BD238*MIN(MaxScal,TgtVol/CT238))</f>
        <v>0.999665466384495</v>
      </c>
      <c r="DP238" s="26" t="n">
        <f aca="false">IF(OR(BE238=0,CU238="",CU238=0),0,BE238*MIN(MaxScal,TgtVol/CU238))</f>
        <v>0</v>
      </c>
      <c r="DQ238" s="26" t="n">
        <f aca="false">IF(OR(BF238=0,CV238="",CV238=0),0,BF238*MIN(MaxScal,TgtVol/CV238))</f>
        <v>0</v>
      </c>
      <c r="DR238" s="26" t="n">
        <f aca="false">IF(OR(BG238=0,CW238="",CW238=0),0,BG238*MIN(MaxScal,TgtVol/CW238))</f>
        <v>0</v>
      </c>
      <c r="DS238" s="26" t="n">
        <f aca="false">IF(OR(BH238=0,CX238="",CX238=0),0,BH238*MIN(MaxScal,TgtVol/CX238))</f>
        <v>0</v>
      </c>
      <c r="DT238" s="26" t="n">
        <f aca="false">IF(OR(BI238=0,CY238="",CY238=0),0,BI238*MIN(MaxScal,TgtVol/CY238))</f>
        <v>0</v>
      </c>
      <c r="DU238" s="26" t="n">
        <f aca="false">IF(OR(BJ238=0,CZ238="",CZ238=0),0,BJ238*MIN(MaxScal,TgtVol/CZ238))</f>
        <v>0</v>
      </c>
      <c r="DV238" s="26" t="n">
        <f aca="false">IF(OR(BK238=0,DA238="",DA238=0),0,BK238*MIN(MaxScal,TgtVol/DA238))</f>
        <v>0</v>
      </c>
      <c r="DW238" s="26" t="n">
        <f aca="false">IF(OR(BL238=0,DB238="",DB238=0),0,BL238*MIN(MaxScal,TgtVol/DB238))</f>
        <v>0</v>
      </c>
      <c r="DX238" s="28" t="n">
        <f aca="false">IFERROR(DC237*BM238,"")</f>
        <v>-0</v>
      </c>
      <c r="DY238" s="28" t="n">
        <f aca="false">IFERROR(DD237*BN238,"")</f>
        <v>-0</v>
      </c>
      <c r="DZ238" s="28" t="n">
        <f aca="false">IFERROR(DE237*BO238,"")</f>
        <v>-0</v>
      </c>
      <c r="EA238" s="28" t="n">
        <f aca="false">IFERROR(DF237*BP238,"")</f>
        <v>0</v>
      </c>
      <c r="EB238" s="28" t="n">
        <f aca="false">IFERROR(DG237*BQ238,"")</f>
        <v>0</v>
      </c>
      <c r="EC238" s="28" t="n">
        <f aca="false">IFERROR(DH237*BR238,"")</f>
        <v>-0</v>
      </c>
      <c r="ED238" s="28" t="n">
        <f aca="false">IFERROR(DI237*BS238,"")</f>
        <v>-0</v>
      </c>
      <c r="EE238" s="28" t="n">
        <f aca="false">IFERROR(DJ237*BT238,"")</f>
        <v>-0</v>
      </c>
      <c r="EF238" s="28" t="n">
        <f aca="false">IFERROR(DK237*BU238,"")</f>
        <v>0</v>
      </c>
      <c r="EG238" s="28" t="n">
        <f aca="false">IFERROR(DL237*BV238,"")</f>
        <v>0</v>
      </c>
      <c r="EH238" s="28" t="n">
        <f aca="false">IFERROR(DM237*BW238,"")</f>
        <v>-0</v>
      </c>
      <c r="EI238" s="28" t="n">
        <f aca="false">IFERROR(DN237*BX238,"")</f>
        <v>-0</v>
      </c>
      <c r="EJ238" s="28" t="n">
        <f aca="false">IFERROR(DO237*BY238,"")</f>
        <v>0.00153721395855833</v>
      </c>
      <c r="EK238" s="28" t="n">
        <f aca="false">IFERROR(DP237*BZ238,"")</f>
        <v>-0</v>
      </c>
      <c r="EL238" s="28" t="n">
        <f aca="false">IFERROR(DQ237*CA238,"")</f>
        <v>-0</v>
      </c>
      <c r="EM238" s="28" t="n">
        <f aca="false">IFERROR(DR237*CB238,"")</f>
        <v>0</v>
      </c>
      <c r="EN238" s="28" t="n">
        <f aca="false">IFERROR(DS237*CC238,"")</f>
        <v>0</v>
      </c>
      <c r="EO238" s="28" t="n">
        <f aca="false">IFERROR(DT237*CD238,"")</f>
        <v>0</v>
      </c>
      <c r="EP238" s="28" t="n">
        <f aca="false">IFERROR(DU237*CE238,"")</f>
        <v>0</v>
      </c>
      <c r="EQ238" s="28" t="n">
        <f aca="false">IFERROR(DV237*CF238,"")</f>
        <v>0</v>
      </c>
      <c r="ER238" s="28" t="n">
        <f aca="false">IFERROR(DW237*CG238,"")</f>
        <v>-0</v>
      </c>
      <c r="ES238" s="28" t="n">
        <f aca="false">IF(ROW()=4,"",SUM(DX238:ER238))</f>
        <v>0.00153721395855833</v>
      </c>
      <c r="ET238" s="29" t="n">
        <f aca="false">COUNTIF(AR238:BL238,"&gt;0")</f>
        <v>1</v>
      </c>
    </row>
    <row r="239" customFormat="false" ht="15" hidden="false" customHeight="false" outlineLevel="0" collapsed="false">
      <c r="A239" s="19" t="n">
        <v>45169</v>
      </c>
      <c r="B239" s="23" t="n">
        <f aca="false">ABS(Rates_Data!AD239-Rates_Data!AE239)</f>
        <v>0.635122881355932</v>
      </c>
      <c r="C239" s="23" t="n">
        <f aca="false">ABS(Rates_Data!AD239-Rates_Data!AF239)</f>
        <v>0.98121186440678</v>
      </c>
      <c r="D239" s="23" t="n">
        <f aca="false">ABS(Rates_Data!AD239-Rates_Data!AG239)</f>
        <v>0.358788135593221</v>
      </c>
      <c r="E239" s="23" t="n">
        <f aca="false">ABS(Rates_Data!AD239-Rates_Data!AH239)</f>
        <v>0.330868644067796</v>
      </c>
      <c r="F239" s="23" t="n">
        <f aca="false">ABS(Rates_Data!AD239-Rates_Data!AI239)</f>
        <v>0.24256779661017</v>
      </c>
      <c r="G239" s="23" t="n">
        <f aca="false">ABS(Rates_Data!AD239-Rates_Data!AJ239)</f>
        <v>0.925190677966102</v>
      </c>
      <c r="H239" s="23" t="n">
        <f aca="false">ABS(Rates_Data!AE239-Rates_Data!AF239)</f>
        <v>0.346088983050848</v>
      </c>
      <c r="I239" s="23" t="n">
        <f aca="false">ABS(Rates_Data!AE239-Rates_Data!AG239)</f>
        <v>0.276334745762712</v>
      </c>
      <c r="J239" s="23" t="n">
        <f aca="false">ABS(Rates_Data!AE239-Rates_Data!AH239)</f>
        <v>0.965991525423729</v>
      </c>
      <c r="K239" s="23" t="n">
        <f aca="false">ABS(Rates_Data!AE239-Rates_Data!AI239)</f>
        <v>0.392555084745763</v>
      </c>
      <c r="L239" s="23" t="n">
        <f aca="false">ABS(Rates_Data!AE239-Rates_Data!AJ239)</f>
        <v>0.29006779661017</v>
      </c>
      <c r="M239" s="23" t="n">
        <f aca="false">ABS(Rates_Data!AF239-Rates_Data!AG239)</f>
        <v>0.62242372881356</v>
      </c>
      <c r="N239" s="23" t="n">
        <f aca="false">ABS(Rates_Data!AF239-Rates_Data!AH239)</f>
        <v>1.31208050847458</v>
      </c>
      <c r="O239" s="23" t="n">
        <f aca="false">ABS(Rates_Data!AF239-Rates_Data!AI239)</f>
        <v>0.73864406779661</v>
      </c>
      <c r="P239" s="23" t="n">
        <f aca="false">ABS(Rates_Data!AF239-Rates_Data!AJ239)</f>
        <v>0.0560211864406779</v>
      </c>
      <c r="Q239" s="23" t="n">
        <f aca="false">ABS(Rates_Data!AG239-Rates_Data!AH239)</f>
        <v>0.689656779661017</v>
      </c>
      <c r="R239" s="23" t="n">
        <f aca="false">ABS(Rates_Data!AG239-Rates_Data!AI239)</f>
        <v>0.116220338983051</v>
      </c>
      <c r="S239" s="23" t="n">
        <f aca="false">ABS(Rates_Data!AG239-Rates_Data!AJ239)</f>
        <v>0.566402542372882</v>
      </c>
      <c r="T239" s="23" t="n">
        <f aca="false">ABS(Rates_Data!AH239-Rates_Data!AI239)</f>
        <v>0.573436440677966</v>
      </c>
      <c r="U239" s="23" t="n">
        <f aca="false">ABS(Rates_Data!AH239-Rates_Data!AJ239)</f>
        <v>1.2560593220339</v>
      </c>
      <c r="V239" s="23" t="n">
        <f aca="false">ABS(Rates_Data!AI239-Rates_Data!AJ239)</f>
        <v>0.682622881355933</v>
      </c>
      <c r="W239" s="26" t="n">
        <f aca="false">IF(ROW()&lt;4+MinObs-1,"",IFERROR((B239-AVERAGE(B$4:B239))/STDEV(B$4:B239),""))</f>
        <v>0.824997195730689</v>
      </c>
      <c r="X239" s="26" t="n">
        <f aca="false">IF(ROW()&lt;4+MinObs-1,"",IFERROR((C239-AVERAGE(C$4:C239))/STDEV(C$4:C239),""))</f>
        <v>1.20344291313744</v>
      </c>
      <c r="Y239" s="26" t="n">
        <f aca="false">IF(ROW()&lt;4+MinObs-1,"",IFERROR((D239-AVERAGE(D$4:D239))/STDEV(D$4:D239),""))</f>
        <v>-0.274645006375868</v>
      </c>
      <c r="Z239" s="26" t="n">
        <f aca="false">IF(ROW()&lt;4+MinObs-1,"",IFERROR((E239-AVERAGE(E$4:E239))/STDEV(E$4:E239),""))</f>
        <v>-0.709756814129021</v>
      </c>
      <c r="AA239" s="26" t="n">
        <f aca="false">IF(ROW()&lt;4+MinObs-1,"",IFERROR((F239-AVERAGE(F$4:F239))/STDEV(F$4:F239),""))</f>
        <v>-0.760400887569407</v>
      </c>
      <c r="AB239" s="26" t="n">
        <f aca="false">IF(ROW()&lt;4+MinObs-1,"",IFERROR((G239-AVERAGE(G$4:G239))/STDEV(G$4:G239),""))</f>
        <v>1.25044883258089</v>
      </c>
      <c r="AC239" s="26" t="n">
        <f aca="false">IF(ROW()&lt;4+MinObs-1,"",IFERROR((H239-AVERAGE(H$4:H239))/STDEV(H$4:H239),""))</f>
        <v>-0.246752676102855</v>
      </c>
      <c r="AD239" s="26" t="n">
        <f aca="false">IF(ROW()&lt;4+MinObs-1,"",IFERROR((I239-AVERAGE(I$4:I239))/STDEV(I$4:I239),""))</f>
        <v>-0.390687161884685</v>
      </c>
      <c r="AE239" s="26" t="n">
        <f aca="false">IF(ROW()&lt;4+MinObs-1,"",IFERROR((J239-AVERAGE(J$4:J239))/STDEV(J$4:J239),""))</f>
        <v>1.26575363306327</v>
      </c>
      <c r="AF239" s="26" t="n">
        <f aca="false">IF(ROW()&lt;4+MinObs-1,"",IFERROR((K239-AVERAGE(K$4:K239))/STDEV(K$4:K239),""))</f>
        <v>-0.187498314237084</v>
      </c>
      <c r="AG239" s="26" t="n">
        <f aca="false">IF(ROW()&lt;4+MinObs-1,"",IFERROR((L239-AVERAGE(L$4:L239))/STDEV(L$4:L239),""))</f>
        <v>-0.58146645842298</v>
      </c>
      <c r="AH239" s="26" t="n">
        <f aca="false">IF(ROW()&lt;4+MinObs-1,"",IFERROR((M239-AVERAGE(M$4:M239))/STDEV(M$4:M239),""))</f>
        <v>0.313883500454329</v>
      </c>
      <c r="AI239" s="26" t="n">
        <f aca="false">IF(ROW()&lt;4+MinObs-1,"",IFERROR((N239-AVERAGE(N$4:N239))/STDEV(N$4:N239),""))</f>
        <v>1.82840255528012</v>
      </c>
      <c r="AJ239" s="26" t="n">
        <f aca="false">IF(ROW()&lt;4+MinObs-1,"",IFERROR((O239-AVERAGE(O$4:O239))/STDEV(O$4:O239),""))</f>
        <v>0.672902442986264</v>
      </c>
      <c r="AK239" s="26" t="n">
        <f aca="false">IF(ROW()&lt;4+MinObs-1,"",IFERROR((P239-AVERAGE(P$4:P239))/STDEV(P$4:P239),""))</f>
        <v>-1.14729130348856</v>
      </c>
      <c r="AL239" s="26" t="n">
        <f aca="false">IF(ROW()&lt;4+MinObs-1,"",IFERROR((Q239-AVERAGE(Q$4:Q239))/STDEV(Q$4:Q239),""))</f>
        <v>0.60737529592312</v>
      </c>
      <c r="AM239" s="26" t="n">
        <f aca="false">IF(ROW()&lt;4+MinObs-1,"",IFERROR((R239-AVERAGE(R$4:R239))/STDEV(R$4:R239),""))</f>
        <v>-0.857427260512963</v>
      </c>
      <c r="AN239" s="26" t="n">
        <f aca="false">IF(ROW()&lt;4+MinObs-1,"",IFERROR((S239-AVERAGE(S$4:S239))/STDEV(S$4:S239),""))</f>
        <v>-0.370248909947811</v>
      </c>
      <c r="AO239" s="26" t="n">
        <f aca="false">IF(ROW()&lt;4+MinObs-1,"",IFERROR((T239-AVERAGE(T$4:T239))/STDEV(T$4:T239),""))</f>
        <v>-0.0878069562484503</v>
      </c>
      <c r="AP239" s="26" t="n">
        <f aca="false">IF(ROW()&lt;4+MinObs-1,"",IFERROR((U239-AVERAGE(U$4:U239))/STDEV(U$4:U239),""))</f>
        <v>0.929291705195504</v>
      </c>
      <c r="AQ239" s="26" t="n">
        <f aca="false">IF(ROW()&lt;4+MinObs-1,"",IFERROR((V239-AVERAGE(V$4:V239))/STDEV(V$4:V239),""))</f>
        <v>0.0591289420740899</v>
      </c>
      <c r="AR239" s="26" t="n">
        <f aca="false">IF(W239="",0,IF(W239&gt;=z4,w4,IF(W239&gt;=z3,w3,IF(W239&gt;=zEntry,w2,IF(AND(W239&gt;=ExitZ,AR238&gt;0),w2,0)))))</f>
        <v>0</v>
      </c>
      <c r="AS239" s="26" t="n">
        <f aca="false">IF(X239="",0,IF(X239&gt;=z4,w4,IF(X239&gt;=z3,w3,IF(X239&gt;=zEntry,w2,IF(AND(X239&gt;=ExitZ,AS238&gt;0),w2,0)))))</f>
        <v>0</v>
      </c>
      <c r="AT239" s="26" t="n">
        <f aca="false">IF(Y239="",0,IF(Y239&gt;=z4,w4,IF(Y239&gt;=z3,w3,IF(Y239&gt;=zEntry,w2,IF(AND(Y239&gt;=ExitZ,AT238&gt;0),w2,0)))))</f>
        <v>0</v>
      </c>
      <c r="AU239" s="26" t="n">
        <f aca="false">IF(Z239="",0,IF(Z239&gt;=z4,w4,IF(Z239&gt;=z3,w3,IF(Z239&gt;=zEntry,w2,IF(AND(Z239&gt;=ExitZ,AU238&gt;0),w2,0)))))</f>
        <v>0</v>
      </c>
      <c r="AV239" s="26" t="n">
        <f aca="false">IF(AA239="",0,IF(AA239&gt;=z4,w4,IF(AA239&gt;=z3,w3,IF(AA239&gt;=zEntry,w2,IF(AND(AA239&gt;=ExitZ,AV238&gt;0),w2,0)))))</f>
        <v>0</v>
      </c>
      <c r="AW239" s="26" t="n">
        <f aca="false">IF(AB239="",0,IF(AB239&gt;=z4,w4,IF(AB239&gt;=z3,w3,IF(AB239&gt;=zEntry,w2,IF(AND(AB239&gt;=ExitZ,AW238&gt;0),w2,0)))))</f>
        <v>0</v>
      </c>
      <c r="AX239" s="26" t="n">
        <f aca="false">IF(AC239="",0,IF(AC239&gt;=z4,w4,IF(AC239&gt;=z3,w3,IF(AC239&gt;=zEntry,w2,IF(AND(AC239&gt;=ExitZ,AX238&gt;0),w2,0)))))</f>
        <v>0</v>
      </c>
      <c r="AY239" s="26" t="n">
        <f aca="false">IF(AD239="",0,IF(AD239&gt;=z4,w4,IF(AD239&gt;=z3,w3,IF(AD239&gt;=zEntry,w2,IF(AND(AD239&gt;=ExitZ,AY238&gt;0),w2,0)))))</f>
        <v>0</v>
      </c>
      <c r="AZ239" s="26" t="n">
        <f aca="false">IF(AE239="",0,IF(AE239&gt;=z4,w4,IF(AE239&gt;=z3,w3,IF(AE239&gt;=zEntry,w2,IF(AND(AE239&gt;=ExitZ,AZ238&gt;0),w2,0)))))</f>
        <v>0</v>
      </c>
      <c r="BA239" s="26" t="n">
        <f aca="false">IF(AF239="",0,IF(AF239&gt;=z4,w4,IF(AF239&gt;=z3,w3,IF(AF239&gt;=zEntry,w2,IF(AND(AF239&gt;=ExitZ,BA238&gt;0),w2,0)))))</f>
        <v>0</v>
      </c>
      <c r="BB239" s="26" t="n">
        <f aca="false">IF(AG239="",0,IF(AG239&gt;=z4,w4,IF(AG239&gt;=z3,w3,IF(AG239&gt;=zEntry,w2,IF(AND(AG239&gt;=ExitZ,BB238&gt;0),w2,0)))))</f>
        <v>0</v>
      </c>
      <c r="BC239" s="26" t="n">
        <f aca="false">IF(AH239="",0,IF(AH239&gt;=z4,w4,IF(AH239&gt;=z3,w3,IF(AH239&gt;=zEntry,w2,IF(AND(AH239&gt;=ExitZ,BC238&gt;0),w2,0)))))</f>
        <v>0</v>
      </c>
      <c r="BD239" s="26" t="n">
        <f aca="false">IF(AI239="",0,IF(AI239&gt;=z4,w4,IF(AI239&gt;=z3,w3,IF(AI239&gt;=zEntry,w2,IF(AND(AI239&gt;=ExitZ,BD238&gt;0),w2,0)))))</f>
        <v>0</v>
      </c>
      <c r="BE239" s="26" t="n">
        <f aca="false">IF(AJ239="",0,IF(AJ239&gt;=z4,w4,IF(AJ239&gt;=z3,w3,IF(AJ239&gt;=zEntry,w2,IF(AND(AJ239&gt;=ExitZ,BE238&gt;0),w2,0)))))</f>
        <v>0</v>
      </c>
      <c r="BF239" s="26" t="n">
        <f aca="false">IF(AK239="",0,IF(AK239&gt;=z4,w4,IF(AK239&gt;=z3,w3,IF(AK239&gt;=zEntry,w2,IF(AND(AK239&gt;=ExitZ,BF238&gt;0),w2,0)))))</f>
        <v>0</v>
      </c>
      <c r="BG239" s="26" t="n">
        <f aca="false">IF(AL239="",0,IF(AL239&gt;=z4,w4,IF(AL239&gt;=z3,w3,IF(AL239&gt;=zEntry,w2,IF(AND(AL239&gt;=ExitZ,BG238&gt;0),w2,0)))))</f>
        <v>0</v>
      </c>
      <c r="BH239" s="26" t="n">
        <f aca="false">IF(AM239="",0,IF(AM239&gt;=z4,w4,IF(AM239&gt;=z3,w3,IF(AM239&gt;=zEntry,w2,IF(AND(AM239&gt;=ExitZ,BH238&gt;0),w2,0)))))</f>
        <v>0</v>
      </c>
      <c r="BI239" s="26" t="n">
        <f aca="false">IF(AN239="",0,IF(AN239&gt;=z4,w4,IF(AN239&gt;=z3,w3,IF(AN239&gt;=zEntry,w2,IF(AND(AN239&gt;=ExitZ,BI238&gt;0),w2,0)))))</f>
        <v>0</v>
      </c>
      <c r="BJ239" s="26" t="n">
        <f aca="false">IF(AO239="",0,IF(AO239&gt;=z4,w4,IF(AO239&gt;=z3,w3,IF(AO239&gt;=zEntry,w2,IF(AND(AO239&gt;=ExitZ,BJ238&gt;0),w2,0)))))</f>
        <v>0</v>
      </c>
      <c r="BK239" s="26" t="n">
        <f aca="false">IF(AP239="",0,IF(AP239&gt;=z4,w4,IF(AP239&gt;=z3,w3,IF(AP239&gt;=zEntry,w2,IF(AND(AP239&gt;=ExitZ,BK238&gt;0),w2,0)))))</f>
        <v>0</v>
      </c>
      <c r="BL239" s="26" t="n">
        <f aca="false">IF(AQ239="",0,IF(AQ239&gt;=z4,w4,IF(AQ239&gt;=z3,w3,IF(AQ239&gt;=zEntry,w2,IF(AND(AQ239&gt;=ExitZ,BL238&gt;0),w2,0)))))</f>
        <v>0</v>
      </c>
      <c r="BM239" s="23" t="n">
        <f aca="false">IF(Rates_Data!AD238&gt;=Rates_Data!AE238,Rates_Data!AK239-Rates_Data!AL239,Rates_Data!AL239-Rates_Data!AK239)</f>
        <v>-0.003325</v>
      </c>
      <c r="BN239" s="23" t="n">
        <f aca="false">IF(Rates_Data!AD238&gt;=Rates_Data!AF238,Rates_Data!AK239-Rates_Data!AM239,Rates_Data!AM239-Rates_Data!AK239)</f>
        <v>0.011077</v>
      </c>
      <c r="BO239" s="23" t="n">
        <f aca="false">IF(Rates_Data!AD238&gt;=Rates_Data!AG238,Rates_Data!AK239-Rates_Data!AN239,Rates_Data!AN239-Rates_Data!AK239)</f>
        <v>0.01197</v>
      </c>
      <c r="BP239" s="23" t="n">
        <f aca="false">IF(Rates_Data!AD238&gt;=Rates_Data!AH238,Rates_Data!AK239-Rates_Data!AO239,Rates_Data!AO239-Rates_Data!AK239)</f>
        <v>-0.005529</v>
      </c>
      <c r="BQ239" s="23" t="n">
        <f aca="false">IF(Rates_Data!AD238&gt;=Rates_Data!AI238,Rates_Data!AK239-Rates_Data!AP239,Rates_Data!AP239-Rates_Data!AK239)</f>
        <v>0.003173</v>
      </c>
      <c r="BR239" s="23" t="n">
        <f aca="false">IF(Rates_Data!AD238&gt;=Rates_Data!AJ238,Rates_Data!AK239-Rates_Data!AQ239,Rates_Data!AQ239-Rates_Data!AK239)</f>
        <v>0.002546</v>
      </c>
      <c r="BS239" s="23" t="n">
        <f aca="false">IF(Rates_Data!AE238&gt;=Rates_Data!AF238,Rates_Data!AL239-Rates_Data!AM239,Rates_Data!AM239-Rates_Data!AL239)</f>
        <v>0.014402</v>
      </c>
      <c r="BT239" s="23" t="n">
        <f aca="false">IF(Rates_Data!AE238&gt;=Rates_Data!AG238,Rates_Data!AL239-Rates_Data!AN239,Rates_Data!AN239-Rates_Data!AL239)</f>
        <v>0.015295</v>
      </c>
      <c r="BU239" s="23" t="n">
        <f aca="false">IF(Rates_Data!AE238&gt;=Rates_Data!AH238,Rates_Data!AL239-Rates_Data!AO239,Rates_Data!AO239-Rates_Data!AL239)</f>
        <v>-0.008854</v>
      </c>
      <c r="BV239" s="23" t="n">
        <f aca="false">IF(Rates_Data!AE238&gt;=Rates_Data!AI238,Rates_Data!AL239-Rates_Data!AP239,Rates_Data!AP239-Rates_Data!AL239)</f>
        <v>-0.00649800000000001</v>
      </c>
      <c r="BW239" s="23" t="n">
        <f aca="false">IF(Rates_Data!AE238&gt;=Rates_Data!AJ238,Rates_Data!AL239-Rates_Data!AQ239,Rates_Data!AQ239-Rates_Data!AL239)</f>
        <v>0.00587100000000001</v>
      </c>
      <c r="BX239" s="23" t="n">
        <f aca="false">IF(Rates_Data!AF238&gt;=Rates_Data!AG238,Rates_Data!AM239-Rates_Data!AN239,Rates_Data!AN239-Rates_Data!AM239)</f>
        <v>-0.000892999999999995</v>
      </c>
      <c r="BY239" s="23" t="n">
        <f aca="false">IF(Rates_Data!AF238&gt;=Rates_Data!AH238,Rates_Data!AM239-Rates_Data!AO239,Rates_Data!AO239-Rates_Data!AM239)</f>
        <v>0.005548</v>
      </c>
      <c r="BZ239" s="23" t="n">
        <f aca="false">IF(Rates_Data!AF238&gt;=Rates_Data!AI238,Rates_Data!AM239-Rates_Data!AP239,Rates_Data!AP239-Rates_Data!AM239)</f>
        <v>0.00790400000000001</v>
      </c>
      <c r="CA239" s="23" t="n">
        <f aca="false">IF(Rates_Data!AF238&gt;=Rates_Data!AJ238,Rates_Data!AM239-Rates_Data!AQ239,Rates_Data!AQ239-Rates_Data!AM239)</f>
        <v>0.008531</v>
      </c>
      <c r="CB239" s="23" t="n">
        <f aca="false">IF(Rates_Data!AG238&gt;=Rates_Data!AH238,Rates_Data!AN239-Rates_Data!AO239,Rates_Data!AO239-Rates_Data!AN239)</f>
        <v>0.006441</v>
      </c>
      <c r="CC239" s="23" t="n">
        <f aca="false">IF(Rates_Data!AG238&gt;=Rates_Data!AI238,Rates_Data!AN239-Rates_Data!AP239,Rates_Data!AP239-Rates_Data!AN239)</f>
        <v>0.008797</v>
      </c>
      <c r="CD239" s="23" t="n">
        <f aca="false">IF(Rates_Data!AG238&gt;=Rates_Data!AJ238,Rates_Data!AN239-Rates_Data!AQ239,Rates_Data!AQ239-Rates_Data!AN239)</f>
        <v>-0.009424</v>
      </c>
      <c r="CE239" s="23" t="n">
        <f aca="false">IF(Rates_Data!AH238&gt;=Rates_Data!AI238,Rates_Data!AO239-Rates_Data!AP239,Rates_Data!AP239-Rates_Data!AO239)</f>
        <v>-0.002356</v>
      </c>
      <c r="CF239" s="23" t="n">
        <f aca="false">IF(Rates_Data!AH238&gt;=Rates_Data!AJ238,Rates_Data!AO239-Rates_Data!AQ239,Rates_Data!AQ239-Rates_Data!AO239)</f>
        <v>-0.002983</v>
      </c>
      <c r="CG239" s="23" t="n">
        <f aca="false">IF(Rates_Data!AI238&gt;=Rates_Data!AJ238,Rates_Data!AP239-Rates_Data!AQ239,Rates_Data!AQ239-Rates_Data!AP239)</f>
        <v>-0.000627</v>
      </c>
      <c r="CH239" s="27" t="n">
        <f aca="false">IF(ROW()&lt;4+VolLB,"",STDEV(INDEX($BM:$BM,ROW()-VolLB+1):INDEX($BM:$BM,ROW()))*SQRT(12))</f>
        <v>0.025122211648924</v>
      </c>
      <c r="CI239" s="27" t="n">
        <f aca="false">IF(ROW()&lt;4+VolLB,"",STDEV(INDEX($BN:$BN,ROW()-VolLB+1):INDEX($BN:$BN,ROW()))*SQRT(12))</f>
        <v>0.0209048913107504</v>
      </c>
      <c r="CJ239" s="27" t="n">
        <f aca="false">IF(ROW()&lt;4+VolLB,"",STDEV(INDEX($BO:$BO,ROW()-VolLB+1):INDEX($BO:$BO,ROW()))*SQRT(12))</f>
        <v>0.0177907306962014</v>
      </c>
      <c r="CK239" s="27" t="n">
        <f aca="false">IF(ROW()&lt;4+VolLB,"",STDEV(INDEX($BP:$BP,ROW()-VolLB+1):INDEX($BP:$BP,ROW()))*SQRT(12))</f>
        <v>0.0187575624883608</v>
      </c>
      <c r="CL239" s="27" t="n">
        <f aca="false">IF(ROW()&lt;4+VolLB,"",STDEV(INDEX($BQ:$BQ,ROW()-VolLB+1):INDEX($BQ:$BQ,ROW()))*SQRT(12))</f>
        <v>0.021273669602631</v>
      </c>
      <c r="CM239" s="27" t="n">
        <f aca="false">IF(ROW()&lt;4+VolLB,"",STDEV(INDEX($BR:$BR,ROW()-VolLB+1):INDEX($BR:$BR,ROW()))*SQRT(12))</f>
        <v>0.0165071263525499</v>
      </c>
      <c r="CN239" s="27" t="n">
        <f aca="false">IF(ROW()&lt;4+VolLB,"",STDEV(INDEX($BS:$BS,ROW()-VolLB+1):INDEX($BS:$BS,ROW()))*SQRT(12))</f>
        <v>0.0212520926572958</v>
      </c>
      <c r="CO239" s="27" t="n">
        <f aca="false">IF(ROW()&lt;4+VolLB,"",STDEV(INDEX($BT:$BT,ROW()-VolLB+1):INDEX($BT:$BT,ROW()))*SQRT(12))</f>
        <v>0.023601542437892</v>
      </c>
      <c r="CP239" s="27" t="n">
        <f aca="false">IF(ROW()&lt;4+VolLB,"",STDEV(INDEX($BU:$BU,ROW()-VolLB+1):INDEX($BU:$BU,ROW()))*SQRT(12))</f>
        <v>0.0245554058156535</v>
      </c>
      <c r="CQ239" s="27" t="n">
        <f aca="false">IF(ROW()&lt;4+VolLB,"",STDEV(INDEX($BV:$BV,ROW()-VolLB+1):INDEX($BV:$BV,ROW()))*SQRT(12))</f>
        <v>0.0221829443363268</v>
      </c>
      <c r="CR239" s="27" t="n">
        <f aca="false">IF(ROW()&lt;4+VolLB,"",STDEV(INDEX($BW:$BW,ROW()-VolLB+1):INDEX($BW:$BW,ROW()))*SQRT(12))</f>
        <v>0.0226901406127986</v>
      </c>
      <c r="CS239" s="27" t="n">
        <f aca="false">IF(ROW()&lt;4+VolLB,"",STDEV(INDEX($BX:$BX,ROW()-VolLB+1):INDEX($BX:$BX,ROW()))*SQRT(12))</f>
        <v>0.0179153421845768</v>
      </c>
      <c r="CT239" s="27" t="n">
        <f aca="false">IF(ROW()&lt;4+VolLB,"",STDEV(INDEX($BY:$BY,ROW()-VolLB+1):INDEX($BY:$BY,ROW()))*SQRT(12))</f>
        <v>0.0201516257370868</v>
      </c>
      <c r="CU239" s="27" t="n">
        <f aca="false">IF(ROW()&lt;4+VolLB,"",STDEV(INDEX($BZ:$BZ,ROW()-VolLB+1):INDEX($BZ:$BZ,ROW()))*SQRT(12))</f>
        <v>0.0220860469434998</v>
      </c>
      <c r="CV239" s="27" t="n">
        <f aca="false">IF(ROW()&lt;4+VolLB,"",STDEV(INDEX($CA:$CA,ROW()-VolLB+1):INDEX($CA:$CA,ROW()))*SQRT(12))</f>
        <v>0.0167280482848134</v>
      </c>
      <c r="CW239" s="27" t="n">
        <f aca="false">IF(ROW()&lt;4+VolLB,"",STDEV(INDEX($CB:$CB,ROW()-VolLB+1):INDEX($CB:$CB,ROW()))*SQRT(12))</f>
        <v>0.0200122867884898</v>
      </c>
      <c r="CX239" s="27" t="n">
        <f aca="false">IF(ROW()&lt;4+VolLB,"",STDEV(INDEX($CC:$CC,ROW()-VolLB+1):INDEX($CC:$CC,ROW()))*SQRT(12))</f>
        <v>0.0211701891041332</v>
      </c>
      <c r="CY239" s="27" t="n">
        <f aca="false">IF(ROW()&lt;4+VolLB,"",STDEV(INDEX($CD:$CD,ROW()-VolLB+1):INDEX($CD:$CD,ROW()))*SQRT(12))</f>
        <v>0.0189884933728674</v>
      </c>
      <c r="CZ239" s="27" t="n">
        <f aca="false">IF(ROW()&lt;4+VolLB,"",STDEV(INDEX($CE:$CE,ROW()-VolLB+1):INDEX($CE:$CE,ROW()))*SQRT(12))</f>
        <v>0.022528052427183</v>
      </c>
      <c r="DA239" s="27" t="n">
        <f aca="false">IF(ROW()&lt;4+VolLB,"",STDEV(INDEX($CF:$CF,ROW()-VolLB+1):INDEX($CF:$CF,ROW()))*SQRT(12))</f>
        <v>0.0200428986124881</v>
      </c>
      <c r="DB239" s="27" t="n">
        <f aca="false">IF(ROW()&lt;4+VolLB,"",STDEV(INDEX($CG:$CG,ROW()-VolLB+1):INDEX($CG:$CG,ROW()))*SQRT(12))</f>
        <v>0.0225556587151914</v>
      </c>
      <c r="DC239" s="26" t="n">
        <f aca="false">IF(OR(AR239=0,CH239="",CH239=0),0,AR239*MIN(MaxScal,TgtVol/CH239))</f>
        <v>0</v>
      </c>
      <c r="DD239" s="26" t="n">
        <f aca="false">IF(OR(AS239=0,CI239="",CI239=0),0,AS239*MIN(MaxScal,TgtVol/CI239))</f>
        <v>0</v>
      </c>
      <c r="DE239" s="26" t="n">
        <f aca="false">IF(OR(AT239=0,CJ239="",CJ239=0),0,AT239*MIN(MaxScal,TgtVol/CJ239))</f>
        <v>0</v>
      </c>
      <c r="DF239" s="26" t="n">
        <f aca="false">IF(OR(AU239=0,CK239="",CK239=0),0,AU239*MIN(MaxScal,TgtVol/CK239))</f>
        <v>0</v>
      </c>
      <c r="DG239" s="26" t="n">
        <f aca="false">IF(OR(AV239=0,CL239="",CL239=0),0,AV239*MIN(MaxScal,TgtVol/CL239))</f>
        <v>0</v>
      </c>
      <c r="DH239" s="26" t="n">
        <f aca="false">IF(OR(AW239=0,CM239="",CM239=0),0,AW239*MIN(MaxScal,TgtVol/CM239))</f>
        <v>0</v>
      </c>
      <c r="DI239" s="26" t="n">
        <f aca="false">IF(OR(AX239=0,CN239="",CN239=0),0,AX239*MIN(MaxScal,TgtVol/CN239))</f>
        <v>0</v>
      </c>
      <c r="DJ239" s="26" t="n">
        <f aca="false">IF(OR(AY239=0,CO239="",CO239=0),0,AY239*MIN(MaxScal,TgtVol/CO239))</f>
        <v>0</v>
      </c>
      <c r="DK239" s="26" t="n">
        <f aca="false">IF(OR(AZ239=0,CP239="",CP239=0),0,AZ239*MIN(MaxScal,TgtVol/CP239))</f>
        <v>0</v>
      </c>
      <c r="DL239" s="26" t="n">
        <f aca="false">IF(OR(BA239=0,CQ239="",CQ239=0),0,BA239*MIN(MaxScal,TgtVol/CQ239))</f>
        <v>0</v>
      </c>
      <c r="DM239" s="26" t="n">
        <f aca="false">IF(OR(BB239=0,CR239="",CR239=0),0,BB239*MIN(MaxScal,TgtVol/CR239))</f>
        <v>0</v>
      </c>
      <c r="DN239" s="26" t="n">
        <f aca="false">IF(OR(BC239=0,CS239="",CS239=0),0,BC239*MIN(MaxScal,TgtVol/CS239))</f>
        <v>0</v>
      </c>
      <c r="DO239" s="26" t="n">
        <f aca="false">IF(OR(BD239=0,CT239="",CT239=0),0,BD239*MIN(MaxScal,TgtVol/CT239))</f>
        <v>0</v>
      </c>
      <c r="DP239" s="26" t="n">
        <f aca="false">IF(OR(BE239=0,CU239="",CU239=0),0,BE239*MIN(MaxScal,TgtVol/CU239))</f>
        <v>0</v>
      </c>
      <c r="DQ239" s="26" t="n">
        <f aca="false">IF(OR(BF239=0,CV239="",CV239=0),0,BF239*MIN(MaxScal,TgtVol/CV239))</f>
        <v>0</v>
      </c>
      <c r="DR239" s="26" t="n">
        <f aca="false">IF(OR(BG239=0,CW239="",CW239=0),0,BG239*MIN(MaxScal,TgtVol/CW239))</f>
        <v>0</v>
      </c>
      <c r="DS239" s="26" t="n">
        <f aca="false">IF(OR(BH239=0,CX239="",CX239=0),0,BH239*MIN(MaxScal,TgtVol/CX239))</f>
        <v>0</v>
      </c>
      <c r="DT239" s="26" t="n">
        <f aca="false">IF(OR(BI239=0,CY239="",CY239=0),0,BI239*MIN(MaxScal,TgtVol/CY239))</f>
        <v>0</v>
      </c>
      <c r="DU239" s="26" t="n">
        <f aca="false">IF(OR(BJ239=0,CZ239="",CZ239=0),0,BJ239*MIN(MaxScal,TgtVol/CZ239))</f>
        <v>0</v>
      </c>
      <c r="DV239" s="26" t="n">
        <f aca="false">IF(OR(BK239=0,DA239="",DA239=0),0,BK239*MIN(MaxScal,TgtVol/DA239))</f>
        <v>0</v>
      </c>
      <c r="DW239" s="26" t="n">
        <f aca="false">IF(OR(BL239=0,DB239="",DB239=0),0,BL239*MIN(MaxScal,TgtVol/DB239))</f>
        <v>0</v>
      </c>
      <c r="DX239" s="28" t="n">
        <f aca="false">IFERROR(DC238*BM239,"")</f>
        <v>-0</v>
      </c>
      <c r="DY239" s="28" t="n">
        <f aca="false">IFERROR(DD238*BN239,"")</f>
        <v>0</v>
      </c>
      <c r="DZ239" s="28" t="n">
        <f aca="false">IFERROR(DE238*BO239,"")</f>
        <v>0</v>
      </c>
      <c r="EA239" s="28" t="n">
        <f aca="false">IFERROR(DF238*BP239,"")</f>
        <v>-0</v>
      </c>
      <c r="EB239" s="28" t="n">
        <f aca="false">IFERROR(DG238*BQ239,"")</f>
        <v>0</v>
      </c>
      <c r="EC239" s="28" t="n">
        <f aca="false">IFERROR(DH238*BR239,"")</f>
        <v>0</v>
      </c>
      <c r="ED239" s="28" t="n">
        <f aca="false">IFERROR(DI238*BS239,"")</f>
        <v>0</v>
      </c>
      <c r="EE239" s="28" t="n">
        <f aca="false">IFERROR(DJ238*BT239,"")</f>
        <v>0</v>
      </c>
      <c r="EF239" s="28" t="n">
        <f aca="false">IFERROR(DK238*BU239,"")</f>
        <v>-0</v>
      </c>
      <c r="EG239" s="28" t="n">
        <f aca="false">IFERROR(DL238*BV239,"")</f>
        <v>-0</v>
      </c>
      <c r="EH239" s="28" t="n">
        <f aca="false">IFERROR(DM238*BW239,"")</f>
        <v>0</v>
      </c>
      <c r="EI239" s="28" t="n">
        <f aca="false">IFERROR(DN238*BX239,"")</f>
        <v>-0</v>
      </c>
      <c r="EJ239" s="28" t="n">
        <f aca="false">IFERROR(DO238*BY239,"")</f>
        <v>0.00554614400750118</v>
      </c>
      <c r="EK239" s="28" t="n">
        <f aca="false">IFERROR(DP238*BZ239,"")</f>
        <v>0</v>
      </c>
      <c r="EL239" s="28" t="n">
        <f aca="false">IFERROR(DQ238*CA239,"")</f>
        <v>0</v>
      </c>
      <c r="EM239" s="28" t="n">
        <f aca="false">IFERROR(DR238*CB239,"")</f>
        <v>0</v>
      </c>
      <c r="EN239" s="28" t="n">
        <f aca="false">IFERROR(DS238*CC239,"")</f>
        <v>0</v>
      </c>
      <c r="EO239" s="28" t="n">
        <f aca="false">IFERROR(DT238*CD239,"")</f>
        <v>-0</v>
      </c>
      <c r="EP239" s="28" t="n">
        <f aca="false">IFERROR(DU238*CE239,"")</f>
        <v>-0</v>
      </c>
      <c r="EQ239" s="28" t="n">
        <f aca="false">IFERROR(DV238*CF239,"")</f>
        <v>-0</v>
      </c>
      <c r="ER239" s="28" t="n">
        <f aca="false">IFERROR(DW238*CG239,"")</f>
        <v>-0</v>
      </c>
      <c r="ES239" s="28" t="n">
        <f aca="false">IF(ROW()=4,"",SUM(DX239:ER239))</f>
        <v>0.00554614400750118</v>
      </c>
      <c r="ET239" s="29" t="n">
        <f aca="false">COUNTIF(AR239:BL239,"&gt;0")</f>
        <v>0</v>
      </c>
    </row>
    <row r="240" customFormat="false" ht="15" hidden="false" customHeight="false" outlineLevel="0" collapsed="false">
      <c r="A240" s="19" t="n">
        <v>45199</v>
      </c>
      <c r="B240" s="23" t="n">
        <f aca="false">ABS(Rates_Data!AD240-Rates_Data!AE240)</f>
        <v>0.23910970464135</v>
      </c>
      <c r="C240" s="23" t="n">
        <f aca="false">ABS(Rates_Data!AD240-Rates_Data!AF240)</f>
        <v>0.545898734177215</v>
      </c>
      <c r="D240" s="23" t="n">
        <f aca="false">ABS(Rates_Data!AD240-Rates_Data!AG240)</f>
        <v>0.0450210970464136</v>
      </c>
      <c r="E240" s="23" t="n">
        <f aca="false">ABS(Rates_Data!AD240-Rates_Data!AH240)</f>
        <v>0.936898734177215</v>
      </c>
      <c r="F240" s="23" t="n">
        <f aca="false">ABS(Rates_Data!AD240-Rates_Data!AI240)</f>
        <v>0.0473670886075948</v>
      </c>
      <c r="G240" s="23" t="n">
        <f aca="false">ABS(Rates_Data!AD240-Rates_Data!AJ240)</f>
        <v>0.517</v>
      </c>
      <c r="H240" s="23" t="n">
        <f aca="false">ABS(Rates_Data!AE240-Rates_Data!AF240)</f>
        <v>0.306789029535865</v>
      </c>
      <c r="I240" s="23" t="n">
        <f aca="false">ABS(Rates_Data!AE240-Rates_Data!AG240)</f>
        <v>0.284130801687764</v>
      </c>
      <c r="J240" s="23" t="n">
        <f aca="false">ABS(Rates_Data!AE240-Rates_Data!AH240)</f>
        <v>1.17600843881857</v>
      </c>
      <c r="K240" s="23" t="n">
        <f aca="false">ABS(Rates_Data!AE240-Rates_Data!AI240)</f>
        <v>0.191742616033755</v>
      </c>
      <c r="L240" s="23" t="n">
        <f aca="false">ABS(Rates_Data!AE240-Rates_Data!AJ240)</f>
        <v>0.27789029535865</v>
      </c>
      <c r="M240" s="23" t="n">
        <f aca="false">ABS(Rates_Data!AF240-Rates_Data!AG240)</f>
        <v>0.590919831223629</v>
      </c>
      <c r="N240" s="23" t="n">
        <f aca="false">ABS(Rates_Data!AF240-Rates_Data!AH240)</f>
        <v>1.48279746835443</v>
      </c>
      <c r="O240" s="23" t="n">
        <f aca="false">ABS(Rates_Data!AF240-Rates_Data!AI240)</f>
        <v>0.49853164556962</v>
      </c>
      <c r="P240" s="23" t="n">
        <f aca="false">ABS(Rates_Data!AF240-Rates_Data!AJ240)</f>
        <v>0.0288987341772149</v>
      </c>
      <c r="Q240" s="23" t="n">
        <f aca="false">ABS(Rates_Data!AG240-Rates_Data!AH240)</f>
        <v>0.891877637130802</v>
      </c>
      <c r="R240" s="23" t="n">
        <f aca="false">ABS(Rates_Data!AG240-Rates_Data!AI240)</f>
        <v>0.0923881856540083</v>
      </c>
      <c r="S240" s="23" t="n">
        <f aca="false">ABS(Rates_Data!AG240-Rates_Data!AJ240)</f>
        <v>0.562021097046414</v>
      </c>
      <c r="T240" s="23" t="n">
        <f aca="false">ABS(Rates_Data!AH240-Rates_Data!AI240)</f>
        <v>0.98426582278481</v>
      </c>
      <c r="U240" s="23" t="n">
        <f aca="false">ABS(Rates_Data!AH240-Rates_Data!AJ240)</f>
        <v>1.45389873417722</v>
      </c>
      <c r="V240" s="23" t="n">
        <f aca="false">ABS(Rates_Data!AI240-Rates_Data!AJ240)</f>
        <v>0.469632911392405</v>
      </c>
      <c r="W240" s="26" t="n">
        <f aca="false">IF(ROW()&lt;4+MinObs-1,"",IFERROR((B240-AVERAGE(B$4:B240))/STDEV(B$4:B240),""))</f>
        <v>-0.516826292190767</v>
      </c>
      <c r="X240" s="26" t="n">
        <f aca="false">IF(ROW()&lt;4+MinObs-1,"",IFERROR((C240-AVERAGE(C$4:C240))/STDEV(C$4:C240),""))</f>
        <v>0.141415578924412</v>
      </c>
      <c r="Y240" s="26" t="n">
        <f aca="false">IF(ROW()&lt;4+MinObs-1,"",IFERROR((D240-AVERAGE(D$4:D240))/STDEV(D$4:D240),""))</f>
        <v>-0.978790113125131</v>
      </c>
      <c r="Z240" s="26" t="n">
        <f aca="false">IF(ROW()&lt;4+MinObs-1,"",IFERROR((E240-AVERAGE(E$4:E240))/STDEV(E$4:E240),""))</f>
        <v>0.688251146024795</v>
      </c>
      <c r="AA240" s="26" t="n">
        <f aca="false">IF(ROW()&lt;4+MinObs-1,"",IFERROR((F240-AVERAGE(F$4:F240))/STDEV(F$4:F240),""))</f>
        <v>-1.20777408705459</v>
      </c>
      <c r="AB240" s="26" t="n">
        <f aca="false">IF(ROW()&lt;4+MinObs-1,"",IFERROR((G240-AVERAGE(G$4:G240))/STDEV(G$4:G240),""))</f>
        <v>0.0866371182132481</v>
      </c>
      <c r="AC240" s="26" t="n">
        <f aca="false">IF(ROW()&lt;4+MinObs-1,"",IFERROR((H240-AVERAGE(H$4:H240))/STDEV(H$4:H240),""))</f>
        <v>-0.368517250352259</v>
      </c>
      <c r="AD240" s="26" t="n">
        <f aca="false">IF(ROW()&lt;4+MinObs-1,"",IFERROR((I240-AVERAGE(I$4:I240))/STDEV(I$4:I240),""))</f>
        <v>-0.368829399586023</v>
      </c>
      <c r="AE240" s="26" t="n">
        <f aca="false">IF(ROW()&lt;4+MinObs-1,"",IFERROR((J240-AVERAGE(J$4:J240))/STDEV(J$4:J240),""))</f>
        <v>1.84970398342189</v>
      </c>
      <c r="AF240" s="26" t="n">
        <f aca="false">IF(ROW()&lt;4+MinObs-1,"",IFERROR((K240-AVERAGE(K$4:K240))/STDEV(K$4:K240),""))</f>
        <v>-0.719936290437217</v>
      </c>
      <c r="AG240" s="26" t="n">
        <f aca="false">IF(ROW()&lt;4+MinObs-1,"",IFERROR((L240-AVERAGE(L$4:L240))/STDEV(L$4:L240),""))</f>
        <v>-0.606680919636716</v>
      </c>
      <c r="AH240" s="26" t="n">
        <f aca="false">IF(ROW()&lt;4+MinObs-1,"",IFERROR((M240-AVERAGE(M$4:M240))/STDEV(M$4:M240),""))</f>
        <v>0.237955092921912</v>
      </c>
      <c r="AI240" s="26" t="n">
        <f aca="false">IF(ROW()&lt;4+MinObs-1,"",IFERROR((N240-AVERAGE(N$4:N240))/STDEV(N$4:N240),""))</f>
        <v>2.2068071768676</v>
      </c>
      <c r="AJ240" s="26" t="n">
        <f aca="false">IF(ROW()&lt;4+MinObs-1,"",IFERROR((O240-AVERAGE(O$4:O240))/STDEV(O$4:O240),""))</f>
        <v>0.000958982667339958</v>
      </c>
      <c r="AK240" s="26" t="n">
        <f aca="false">IF(ROW()&lt;4+MinObs-1,"",IFERROR((P240-AVERAGE(P$4:P240))/STDEV(P$4:P240),""))</f>
        <v>-1.20370340499215</v>
      </c>
      <c r="AL240" s="26" t="n">
        <f aca="false">IF(ROW()&lt;4+MinObs-1,"",IFERROR((Q240-AVERAGE(Q$4:Q240))/STDEV(Q$4:Q240),""))</f>
        <v>1.13382871169831</v>
      </c>
      <c r="AM240" s="26" t="n">
        <f aca="false">IF(ROW()&lt;4+MinObs-1,"",IFERROR((R240-AVERAGE(R$4:R240))/STDEV(R$4:R240),""))</f>
        <v>-0.906348900187557</v>
      </c>
      <c r="AN240" s="26" t="n">
        <f aca="false">IF(ROW()&lt;4+MinObs-1,"",IFERROR((S240-AVERAGE(S$4:S240))/STDEV(S$4:S240),""))</f>
        <v>-0.378313253410762</v>
      </c>
      <c r="AO240" s="26" t="n">
        <f aca="false">IF(ROW()&lt;4+MinObs-1,"",IFERROR((T240-AVERAGE(T$4:T240))/STDEV(T$4:T240),""))</f>
        <v>1.00027679156312</v>
      </c>
      <c r="AP240" s="26" t="n">
        <f aca="false">IF(ROW()&lt;4+MinObs-1,"",IFERROR((U240-AVERAGE(U$4:U240))/STDEV(U$4:U240),""))</f>
        <v>1.33978479848959</v>
      </c>
      <c r="AQ240" s="26" t="n">
        <f aca="false">IF(ROW()&lt;4+MinObs-1,"",IFERROR((V240-AVERAGE(V$4:V240))/STDEV(V$4:V240),""))</f>
        <v>-0.374347249709671</v>
      </c>
      <c r="AR240" s="26" t="n">
        <f aca="false">IF(W240="",0,IF(W240&gt;=z4,w4,IF(W240&gt;=z3,w3,IF(W240&gt;=zEntry,w2,IF(AND(W240&gt;=ExitZ,AR239&gt;0),w2,0)))))</f>
        <v>0</v>
      </c>
      <c r="AS240" s="26" t="n">
        <f aca="false">IF(X240="",0,IF(X240&gt;=z4,w4,IF(X240&gt;=z3,w3,IF(X240&gt;=zEntry,w2,IF(AND(X240&gt;=ExitZ,AS239&gt;0),w2,0)))))</f>
        <v>0</v>
      </c>
      <c r="AT240" s="26" t="n">
        <f aca="false">IF(Y240="",0,IF(Y240&gt;=z4,w4,IF(Y240&gt;=z3,w3,IF(Y240&gt;=zEntry,w2,IF(AND(Y240&gt;=ExitZ,AT239&gt;0),w2,0)))))</f>
        <v>0</v>
      </c>
      <c r="AU240" s="26" t="n">
        <f aca="false">IF(Z240="",0,IF(Z240&gt;=z4,w4,IF(Z240&gt;=z3,w3,IF(Z240&gt;=zEntry,w2,IF(AND(Z240&gt;=ExitZ,AU239&gt;0),w2,0)))))</f>
        <v>0</v>
      </c>
      <c r="AV240" s="26" t="n">
        <f aca="false">IF(AA240="",0,IF(AA240&gt;=z4,w4,IF(AA240&gt;=z3,w3,IF(AA240&gt;=zEntry,w2,IF(AND(AA240&gt;=ExitZ,AV239&gt;0),w2,0)))))</f>
        <v>0</v>
      </c>
      <c r="AW240" s="26" t="n">
        <f aca="false">IF(AB240="",0,IF(AB240&gt;=z4,w4,IF(AB240&gt;=z3,w3,IF(AB240&gt;=zEntry,w2,IF(AND(AB240&gt;=ExitZ,AW239&gt;0),w2,0)))))</f>
        <v>0</v>
      </c>
      <c r="AX240" s="26" t="n">
        <f aca="false">IF(AC240="",0,IF(AC240&gt;=z4,w4,IF(AC240&gt;=z3,w3,IF(AC240&gt;=zEntry,w2,IF(AND(AC240&gt;=ExitZ,AX239&gt;0),w2,0)))))</f>
        <v>0</v>
      </c>
      <c r="AY240" s="26" t="n">
        <f aca="false">IF(AD240="",0,IF(AD240&gt;=z4,w4,IF(AD240&gt;=z3,w3,IF(AD240&gt;=zEntry,w2,IF(AND(AD240&gt;=ExitZ,AY239&gt;0),w2,0)))))</f>
        <v>0</v>
      </c>
      <c r="AZ240" s="26" t="n">
        <f aca="false">IF(AE240="",0,IF(AE240&gt;=z4,w4,IF(AE240&gt;=z3,w3,IF(AE240&gt;=zEntry,w2,IF(AND(AE240&gt;=ExitZ,AZ239&gt;0),w2,0)))))</f>
        <v>0</v>
      </c>
      <c r="BA240" s="26" t="n">
        <f aca="false">IF(AF240="",0,IF(AF240&gt;=z4,w4,IF(AF240&gt;=z3,w3,IF(AF240&gt;=zEntry,w2,IF(AND(AF240&gt;=ExitZ,BA239&gt;0),w2,0)))))</f>
        <v>0</v>
      </c>
      <c r="BB240" s="26" t="n">
        <f aca="false">IF(AG240="",0,IF(AG240&gt;=z4,w4,IF(AG240&gt;=z3,w3,IF(AG240&gt;=zEntry,w2,IF(AND(AG240&gt;=ExitZ,BB239&gt;0),w2,0)))))</f>
        <v>0</v>
      </c>
      <c r="BC240" s="26" t="n">
        <f aca="false">IF(AH240="",0,IF(AH240&gt;=z4,w4,IF(AH240&gt;=z3,w3,IF(AH240&gt;=zEntry,w2,IF(AND(AH240&gt;=ExitZ,BC239&gt;0),w2,0)))))</f>
        <v>0</v>
      </c>
      <c r="BD240" s="26" t="n">
        <f aca="false">IF(AI240="",0,IF(AI240&gt;=z4,w4,IF(AI240&gt;=z3,w3,IF(AI240&gt;=zEntry,w2,IF(AND(AI240&gt;=ExitZ,BD239&gt;0),w2,0)))))</f>
        <v>1</v>
      </c>
      <c r="BE240" s="26" t="n">
        <f aca="false">IF(AJ240="",0,IF(AJ240&gt;=z4,w4,IF(AJ240&gt;=z3,w3,IF(AJ240&gt;=zEntry,w2,IF(AND(AJ240&gt;=ExitZ,BE239&gt;0),w2,0)))))</f>
        <v>0</v>
      </c>
      <c r="BF240" s="26" t="n">
        <f aca="false">IF(AK240="",0,IF(AK240&gt;=z4,w4,IF(AK240&gt;=z3,w3,IF(AK240&gt;=zEntry,w2,IF(AND(AK240&gt;=ExitZ,BF239&gt;0),w2,0)))))</f>
        <v>0</v>
      </c>
      <c r="BG240" s="26" t="n">
        <f aca="false">IF(AL240="",0,IF(AL240&gt;=z4,w4,IF(AL240&gt;=z3,w3,IF(AL240&gt;=zEntry,w2,IF(AND(AL240&gt;=ExitZ,BG239&gt;0),w2,0)))))</f>
        <v>0</v>
      </c>
      <c r="BH240" s="26" t="n">
        <f aca="false">IF(AM240="",0,IF(AM240&gt;=z4,w4,IF(AM240&gt;=z3,w3,IF(AM240&gt;=zEntry,w2,IF(AND(AM240&gt;=ExitZ,BH239&gt;0),w2,0)))))</f>
        <v>0</v>
      </c>
      <c r="BI240" s="26" t="n">
        <f aca="false">IF(AN240="",0,IF(AN240&gt;=z4,w4,IF(AN240&gt;=z3,w3,IF(AN240&gt;=zEntry,w2,IF(AND(AN240&gt;=ExitZ,BI239&gt;0),w2,0)))))</f>
        <v>0</v>
      </c>
      <c r="BJ240" s="26" t="n">
        <f aca="false">IF(AO240="",0,IF(AO240&gt;=z4,w4,IF(AO240&gt;=z3,w3,IF(AO240&gt;=zEntry,w2,IF(AND(AO240&gt;=ExitZ,BJ239&gt;0),w2,0)))))</f>
        <v>0</v>
      </c>
      <c r="BK240" s="26" t="n">
        <f aca="false">IF(AP240="",0,IF(AP240&gt;=z4,w4,IF(AP240&gt;=z3,w3,IF(AP240&gt;=zEntry,w2,IF(AND(AP240&gt;=ExitZ,BK239&gt;0),w2,0)))))</f>
        <v>0</v>
      </c>
      <c r="BL240" s="26" t="n">
        <f aca="false">IF(AQ240="",0,IF(AQ240&gt;=z4,w4,IF(AQ240&gt;=z3,w3,IF(AQ240&gt;=zEntry,w2,IF(AND(AQ240&gt;=ExitZ,BL239&gt;0),w2,0)))))</f>
        <v>0</v>
      </c>
      <c r="BM240" s="23" t="n">
        <f aca="false">IF(Rates_Data!AD239&gt;=Rates_Data!AE239,Rates_Data!AK240-Rates_Data!AL240,Rates_Data!AL240-Rates_Data!AK240)</f>
        <v>0.007733</v>
      </c>
      <c r="BN240" s="23" t="n">
        <f aca="false">IF(Rates_Data!AD239&gt;=Rates_Data!AF239,Rates_Data!AK240-Rates_Data!AM240,Rates_Data!AM240-Rates_Data!AK240)</f>
        <v>0.00127299999999999</v>
      </c>
      <c r="BO240" s="23" t="n">
        <f aca="false">IF(Rates_Data!AD239&gt;=Rates_Data!AG239,Rates_Data!AK240-Rates_Data!AN240,Rates_Data!AN240-Rates_Data!AK240)</f>
        <v>0.002926</v>
      </c>
      <c r="BP240" s="23" t="n">
        <f aca="false">IF(Rates_Data!AD239&gt;=Rates_Data!AH239,Rates_Data!AK240-Rates_Data!AO240,Rates_Data!AO240-Rates_Data!AK240)</f>
        <v>-0.010279</v>
      </c>
      <c r="BQ240" s="23" t="n">
        <f aca="false">IF(Rates_Data!AD239&gt;=Rates_Data!AI239,Rates_Data!AK240-Rates_Data!AP240,Rates_Data!AP240-Rates_Data!AK240)</f>
        <v>0.004161</v>
      </c>
      <c r="BR240" s="23" t="n">
        <f aca="false">IF(Rates_Data!AD239&gt;=Rates_Data!AJ239,Rates_Data!AK240-Rates_Data!AQ240,Rates_Data!AQ240-Rates_Data!AK240)</f>
        <v>0.00782799999999999</v>
      </c>
      <c r="BS240" s="23" t="n">
        <f aca="false">IF(Rates_Data!AE239&gt;=Rates_Data!AF239,Rates_Data!AL240-Rates_Data!AM240,Rates_Data!AM240-Rates_Data!AL240)</f>
        <v>-0.00646000000000001</v>
      </c>
      <c r="BT240" s="23" t="n">
        <f aca="false">IF(Rates_Data!AE239&gt;=Rates_Data!AG239,Rates_Data!AL240-Rates_Data!AN240,Rates_Data!AN240-Rates_Data!AL240)</f>
        <v>0.004807</v>
      </c>
      <c r="BU240" s="23" t="n">
        <f aca="false">IF(Rates_Data!AE239&gt;=Rates_Data!AH239,Rates_Data!AL240-Rates_Data!AO240,Rates_Data!AO240-Rates_Data!AL240)</f>
        <v>-0.002546</v>
      </c>
      <c r="BV240" s="23" t="n">
        <f aca="false">IF(Rates_Data!AE239&gt;=Rates_Data!AI239,Rates_Data!AL240-Rates_Data!AP240,Rates_Data!AP240-Rates_Data!AL240)</f>
        <v>0.003572</v>
      </c>
      <c r="BW240" s="23" t="n">
        <f aca="false">IF(Rates_Data!AE239&gt;=Rates_Data!AJ239,Rates_Data!AL240-Rates_Data!AQ240,Rates_Data!AQ240-Rates_Data!AL240)</f>
        <v>9.49999999999892E-005</v>
      </c>
      <c r="BX240" s="23" t="n">
        <f aca="false">IF(Rates_Data!AF239&gt;=Rates_Data!AG239,Rates_Data!AM240-Rates_Data!AN240,Rates_Data!AN240-Rates_Data!AM240)</f>
        <v>-0.001653</v>
      </c>
      <c r="BY240" s="23" t="n">
        <f aca="false">IF(Rates_Data!AF239&gt;=Rates_Data!AH239,Rates_Data!AM240-Rates_Data!AO240,Rates_Data!AO240-Rates_Data!AM240)</f>
        <v>-0.009006</v>
      </c>
      <c r="BZ240" s="23" t="n">
        <f aca="false">IF(Rates_Data!AF239&gt;=Rates_Data!AI239,Rates_Data!AM240-Rates_Data!AP240,Rates_Data!AP240-Rates_Data!AM240)</f>
        <v>-0.002888</v>
      </c>
      <c r="CA240" s="23" t="n">
        <f aca="false">IF(Rates_Data!AF239&gt;=Rates_Data!AJ239,Rates_Data!AM240-Rates_Data!AQ240,Rates_Data!AQ240-Rates_Data!AM240)</f>
        <v>-0.006555</v>
      </c>
      <c r="CB240" s="23" t="n">
        <f aca="false">IF(Rates_Data!AG239&gt;=Rates_Data!AH239,Rates_Data!AN240-Rates_Data!AO240,Rates_Data!AO240-Rates_Data!AN240)</f>
        <v>-0.007353</v>
      </c>
      <c r="CC240" s="23" t="n">
        <f aca="false">IF(Rates_Data!AG239&gt;=Rates_Data!AI239,Rates_Data!AN240-Rates_Data!AP240,Rates_Data!AP240-Rates_Data!AN240)</f>
        <v>-0.001235</v>
      </c>
      <c r="CD240" s="23" t="n">
        <f aca="false">IF(Rates_Data!AG239&gt;=Rates_Data!AJ239,Rates_Data!AN240-Rates_Data!AQ240,Rates_Data!AQ240-Rates_Data!AN240)</f>
        <v>0.00490199999999999</v>
      </c>
      <c r="CE240" s="23" t="n">
        <f aca="false">IF(Rates_Data!AH239&gt;=Rates_Data!AI239,Rates_Data!AO240-Rates_Data!AP240,Rates_Data!AP240-Rates_Data!AO240)</f>
        <v>-0.006118</v>
      </c>
      <c r="CF240" s="23" t="n">
        <f aca="false">IF(Rates_Data!AH239&gt;=Rates_Data!AJ239,Rates_Data!AO240-Rates_Data!AQ240,Rates_Data!AQ240-Rates_Data!AO240)</f>
        <v>-0.00245100000000001</v>
      </c>
      <c r="CG240" s="23" t="n">
        <f aca="false">IF(Rates_Data!AI239&gt;=Rates_Data!AJ239,Rates_Data!AP240-Rates_Data!AQ240,Rates_Data!AQ240-Rates_Data!AP240)</f>
        <v>0.00366699999999999</v>
      </c>
      <c r="CH240" s="27" t="n">
        <f aca="false">IF(ROW()&lt;4+VolLB,"",STDEV(INDEX($BM:$BM,ROW()-VolLB+1):INDEX($BM:$BM,ROW()))*SQRT(12))</f>
        <v>0.025424830705809</v>
      </c>
      <c r="CI240" s="27" t="n">
        <f aca="false">IF(ROW()&lt;4+VolLB,"",STDEV(INDEX($BN:$BN,ROW()-VolLB+1):INDEX($BN:$BN,ROW()))*SQRT(12))</f>
        <v>0.020846461643349</v>
      </c>
      <c r="CJ240" s="27" t="n">
        <f aca="false">IF(ROW()&lt;4+VolLB,"",STDEV(INDEX($BO:$BO,ROW()-VolLB+1):INDEX($BO:$BO,ROW()))*SQRT(12))</f>
        <v>0.0177730404977126</v>
      </c>
      <c r="CK240" s="27" t="n">
        <f aca="false">IF(ROW()&lt;4+VolLB,"",STDEV(INDEX($BP:$BP,ROW()-VolLB+1):INDEX($BP:$BP,ROW()))*SQRT(12))</f>
        <v>0.0197114381297473</v>
      </c>
      <c r="CL240" s="27" t="n">
        <f aca="false">IF(ROW()&lt;4+VolLB,"",STDEV(INDEX($BQ:$BQ,ROW()-VolLB+1):INDEX($BQ:$BQ,ROW()))*SQRT(12))</f>
        <v>0.0213180405610343</v>
      </c>
      <c r="CM240" s="27" t="n">
        <f aca="false">IF(ROW()&lt;4+VolLB,"",STDEV(INDEX($BR:$BR,ROW()-VolLB+1):INDEX($BR:$BR,ROW()))*SQRT(12))</f>
        <v>0.0171578066519227</v>
      </c>
      <c r="CN240" s="27" t="n">
        <f aca="false">IF(ROW()&lt;4+VolLB,"",STDEV(INDEX($BS:$BS,ROW()-VolLB+1):INDEX($BS:$BS,ROW()))*SQRT(12))</f>
        <v>0.0216703400716059</v>
      </c>
      <c r="CO240" s="27" t="n">
        <f aca="false">IF(ROW()&lt;4+VolLB,"",STDEV(INDEX($BT:$BT,ROW()-VolLB+1):INDEX($BT:$BT,ROW()))*SQRT(12))</f>
        <v>0.0236673078823934</v>
      </c>
      <c r="CP240" s="27" t="n">
        <f aca="false">IF(ROW()&lt;4+VolLB,"",STDEV(INDEX($BU:$BU,ROW()-VolLB+1):INDEX($BU:$BU,ROW()))*SQRT(12))</f>
        <v>0.0245765145314442</v>
      </c>
      <c r="CQ240" s="27" t="n">
        <f aca="false">IF(ROW()&lt;4+VolLB,"",STDEV(INDEX($BV:$BV,ROW()-VolLB+1):INDEX($BV:$BV,ROW()))*SQRT(12))</f>
        <v>0.0222380420333309</v>
      </c>
      <c r="CR240" s="27" t="n">
        <f aca="false">IF(ROW()&lt;4+VolLB,"",STDEV(INDEX($BW:$BW,ROW()-VolLB+1):INDEX($BW:$BW,ROW()))*SQRT(12))</f>
        <v>0.0226404494444704</v>
      </c>
      <c r="CS240" s="27" t="n">
        <f aca="false">IF(ROW()&lt;4+VolLB,"",STDEV(INDEX($BX:$BX,ROW()-VolLB+1):INDEX($BX:$BX,ROW()))*SQRT(12))</f>
        <v>0.0179458281587884</v>
      </c>
      <c r="CT240" s="27" t="n">
        <f aca="false">IF(ROW()&lt;4+VolLB,"",STDEV(INDEX($BY:$BY,ROW()-VolLB+1):INDEX($BY:$BY,ROW()))*SQRT(12))</f>
        <v>0.020835617666459</v>
      </c>
      <c r="CU240" s="27" t="n">
        <f aca="false">IF(ROW()&lt;4+VolLB,"",STDEV(INDEX($BZ:$BZ,ROW()-VolLB+1):INDEX($BZ:$BZ,ROW()))*SQRT(12))</f>
        <v>0.0221744626114087</v>
      </c>
      <c r="CV240" s="27" t="n">
        <f aca="false">IF(ROW()&lt;4+VolLB,"",STDEV(INDEX($CA:$CA,ROW()-VolLB+1):INDEX($CA:$CA,ROW()))*SQRT(12))</f>
        <v>0.0170843911618597</v>
      </c>
      <c r="CW240" s="27" t="n">
        <f aca="false">IF(ROW()&lt;4+VolLB,"",STDEV(INDEX($CB:$CB,ROW()-VolLB+1):INDEX($CB:$CB,ROW()))*SQRT(12))</f>
        <v>0.0203099002909559</v>
      </c>
      <c r="CX240" s="27" t="n">
        <f aca="false">IF(ROW()&lt;4+VolLB,"",STDEV(INDEX($CC:$CC,ROW()-VolLB+1):INDEX($CC:$CC,ROW()))*SQRT(12))</f>
        <v>0.0212179367793249</v>
      </c>
      <c r="CY240" s="27" t="n">
        <f aca="false">IF(ROW()&lt;4+VolLB,"",STDEV(INDEX($CD:$CD,ROW()-VolLB+1):INDEX($CD:$CD,ROW()))*SQRT(12))</f>
        <v>0.0189884933728674</v>
      </c>
      <c r="CZ240" s="27" t="n">
        <f aca="false">IF(ROW()&lt;4+VolLB,"",STDEV(INDEX($CE:$CE,ROW()-VolLB+1):INDEX($CE:$CE,ROW()))*SQRT(12))</f>
        <v>0.0226791675640884</v>
      </c>
      <c r="DA240" s="27" t="n">
        <f aca="false">IF(ROW()&lt;4+VolLB,"",STDEV(INDEX($CF:$CF,ROW()-VolLB+1):INDEX($CF:$CF,ROW()))*SQRT(12))</f>
        <v>0.0200411221841493</v>
      </c>
      <c r="DB240" s="27" t="n">
        <f aca="false">IF(ROW()&lt;4+VolLB,"",STDEV(INDEX($CG:$CG,ROW()-VolLB+1):INDEX($CG:$CG,ROW()))*SQRT(12))</f>
        <v>0.0225164642160015</v>
      </c>
      <c r="DC240" s="26" t="n">
        <f aca="false">IF(OR(AR240=0,CH240="",CH240=0),0,AR240*MIN(MaxScal,TgtVol/CH240))</f>
        <v>0</v>
      </c>
      <c r="DD240" s="26" t="n">
        <f aca="false">IF(OR(AS240=0,CI240="",CI240=0),0,AS240*MIN(MaxScal,TgtVol/CI240))</f>
        <v>0</v>
      </c>
      <c r="DE240" s="26" t="n">
        <f aca="false">IF(OR(AT240=0,CJ240="",CJ240=0),0,AT240*MIN(MaxScal,TgtVol/CJ240))</f>
        <v>0</v>
      </c>
      <c r="DF240" s="26" t="n">
        <f aca="false">IF(OR(AU240=0,CK240="",CK240=0),0,AU240*MIN(MaxScal,TgtVol/CK240))</f>
        <v>0</v>
      </c>
      <c r="DG240" s="26" t="n">
        <f aca="false">IF(OR(AV240=0,CL240="",CL240=0),0,AV240*MIN(MaxScal,TgtVol/CL240))</f>
        <v>0</v>
      </c>
      <c r="DH240" s="26" t="n">
        <f aca="false">IF(OR(AW240=0,CM240="",CM240=0),0,AW240*MIN(MaxScal,TgtVol/CM240))</f>
        <v>0</v>
      </c>
      <c r="DI240" s="26" t="n">
        <f aca="false">IF(OR(AX240=0,CN240="",CN240=0),0,AX240*MIN(MaxScal,TgtVol/CN240))</f>
        <v>0</v>
      </c>
      <c r="DJ240" s="26" t="n">
        <f aca="false">IF(OR(AY240=0,CO240="",CO240=0),0,AY240*MIN(MaxScal,TgtVol/CO240))</f>
        <v>0</v>
      </c>
      <c r="DK240" s="26" t="n">
        <f aca="false">IF(OR(AZ240=0,CP240="",CP240=0),0,AZ240*MIN(MaxScal,TgtVol/CP240))</f>
        <v>0</v>
      </c>
      <c r="DL240" s="26" t="n">
        <f aca="false">IF(OR(BA240=0,CQ240="",CQ240=0),0,BA240*MIN(MaxScal,TgtVol/CQ240))</f>
        <v>0</v>
      </c>
      <c r="DM240" s="26" t="n">
        <f aca="false">IF(OR(BB240=0,CR240="",CR240=0),0,BB240*MIN(MaxScal,TgtVol/CR240))</f>
        <v>0</v>
      </c>
      <c r="DN240" s="26" t="n">
        <f aca="false">IF(OR(BC240=0,CS240="",CS240=0),0,BC240*MIN(MaxScal,TgtVol/CS240))</f>
        <v>0</v>
      </c>
      <c r="DO240" s="26" t="n">
        <f aca="false">IF(OR(BD240=0,CT240="",CT240=0),0,BD240*MIN(MaxScal,TgtVol/CT240))</f>
        <v>0.95989474947008</v>
      </c>
      <c r="DP240" s="26" t="n">
        <f aca="false">IF(OR(BE240=0,CU240="",CU240=0),0,BE240*MIN(MaxScal,TgtVol/CU240))</f>
        <v>0</v>
      </c>
      <c r="DQ240" s="26" t="n">
        <f aca="false">IF(OR(BF240=0,CV240="",CV240=0),0,BF240*MIN(MaxScal,TgtVol/CV240))</f>
        <v>0</v>
      </c>
      <c r="DR240" s="26" t="n">
        <f aca="false">IF(OR(BG240=0,CW240="",CW240=0),0,BG240*MIN(MaxScal,TgtVol/CW240))</f>
        <v>0</v>
      </c>
      <c r="DS240" s="26" t="n">
        <f aca="false">IF(OR(BH240=0,CX240="",CX240=0),0,BH240*MIN(MaxScal,TgtVol/CX240))</f>
        <v>0</v>
      </c>
      <c r="DT240" s="26" t="n">
        <f aca="false">IF(OR(BI240=0,CY240="",CY240=0),0,BI240*MIN(MaxScal,TgtVol/CY240))</f>
        <v>0</v>
      </c>
      <c r="DU240" s="26" t="n">
        <f aca="false">IF(OR(BJ240=0,CZ240="",CZ240=0),0,BJ240*MIN(MaxScal,TgtVol/CZ240))</f>
        <v>0</v>
      </c>
      <c r="DV240" s="26" t="n">
        <f aca="false">IF(OR(BK240=0,DA240="",DA240=0),0,BK240*MIN(MaxScal,TgtVol/DA240))</f>
        <v>0</v>
      </c>
      <c r="DW240" s="26" t="n">
        <f aca="false">IF(OR(BL240=0,DB240="",DB240=0),0,BL240*MIN(MaxScal,TgtVol/DB240))</f>
        <v>0</v>
      </c>
      <c r="DX240" s="28" t="n">
        <f aca="false">IFERROR(DC239*BM240,"")</f>
        <v>0</v>
      </c>
      <c r="DY240" s="28" t="n">
        <f aca="false">IFERROR(DD239*BN240,"")</f>
        <v>0</v>
      </c>
      <c r="DZ240" s="28" t="n">
        <f aca="false">IFERROR(DE239*BO240,"")</f>
        <v>0</v>
      </c>
      <c r="EA240" s="28" t="n">
        <f aca="false">IFERROR(DF239*BP240,"")</f>
        <v>-0</v>
      </c>
      <c r="EB240" s="28" t="n">
        <f aca="false">IFERROR(DG239*BQ240,"")</f>
        <v>0</v>
      </c>
      <c r="EC240" s="28" t="n">
        <f aca="false">IFERROR(DH239*BR240,"")</f>
        <v>0</v>
      </c>
      <c r="ED240" s="28" t="n">
        <f aca="false">IFERROR(DI239*BS240,"")</f>
        <v>-0</v>
      </c>
      <c r="EE240" s="28" t="n">
        <f aca="false">IFERROR(DJ239*BT240,"")</f>
        <v>0</v>
      </c>
      <c r="EF240" s="28" t="n">
        <f aca="false">IFERROR(DK239*BU240,"")</f>
        <v>-0</v>
      </c>
      <c r="EG240" s="28" t="n">
        <f aca="false">IFERROR(DL239*BV240,"")</f>
        <v>0</v>
      </c>
      <c r="EH240" s="28" t="n">
        <f aca="false">IFERROR(DM239*BW240,"")</f>
        <v>0</v>
      </c>
      <c r="EI240" s="28" t="n">
        <f aca="false">IFERROR(DN239*BX240,"")</f>
        <v>-0</v>
      </c>
      <c r="EJ240" s="28" t="n">
        <f aca="false">IFERROR(DO239*BY240,"")</f>
        <v>-0</v>
      </c>
      <c r="EK240" s="28" t="n">
        <f aca="false">IFERROR(DP239*BZ240,"")</f>
        <v>-0</v>
      </c>
      <c r="EL240" s="28" t="n">
        <f aca="false">IFERROR(DQ239*CA240,"")</f>
        <v>-0</v>
      </c>
      <c r="EM240" s="28" t="n">
        <f aca="false">IFERROR(DR239*CB240,"")</f>
        <v>-0</v>
      </c>
      <c r="EN240" s="28" t="n">
        <f aca="false">IFERROR(DS239*CC240,"")</f>
        <v>-0</v>
      </c>
      <c r="EO240" s="28" t="n">
        <f aca="false">IFERROR(DT239*CD240,"")</f>
        <v>0</v>
      </c>
      <c r="EP240" s="28" t="n">
        <f aca="false">IFERROR(DU239*CE240,"")</f>
        <v>-0</v>
      </c>
      <c r="EQ240" s="28" t="n">
        <f aca="false">IFERROR(DV239*CF240,"")</f>
        <v>-0</v>
      </c>
      <c r="ER240" s="28" t="n">
        <f aca="false">IFERROR(DW239*CG240,"")</f>
        <v>0</v>
      </c>
      <c r="ES240" s="28" t="n">
        <f aca="false">IF(ROW()=4,"",SUM(DX240:ER240))</f>
        <v>0</v>
      </c>
      <c r="ET240" s="29" t="n">
        <f aca="false">COUNTIF(AR240:BL240,"&gt;0")</f>
        <v>1</v>
      </c>
    </row>
    <row r="241" customFormat="false" ht="15" hidden="false" customHeight="false" outlineLevel="0" collapsed="false">
      <c r="A241" s="19" t="n">
        <v>45230</v>
      </c>
      <c r="B241" s="23" t="n">
        <f aca="false">ABS(Rates_Data!AD241-Rates_Data!AE241)</f>
        <v>0.651361344537815</v>
      </c>
      <c r="C241" s="23" t="n">
        <f aca="false">ABS(Rates_Data!AD241-Rates_Data!AF241)</f>
        <v>1.07237394957983</v>
      </c>
      <c r="D241" s="23" t="n">
        <f aca="false">ABS(Rates_Data!AD241-Rates_Data!AG241)</f>
        <v>0.395310924369748</v>
      </c>
      <c r="E241" s="23" t="n">
        <f aca="false">ABS(Rates_Data!AD241-Rates_Data!AH241)</f>
        <v>0.631235294117647</v>
      </c>
      <c r="F241" s="23" t="n">
        <f aca="false">ABS(Rates_Data!AD241-Rates_Data!AI241)</f>
        <v>0.372794117647059</v>
      </c>
      <c r="G241" s="23" t="n">
        <f aca="false">ABS(Rates_Data!AD241-Rates_Data!AJ241)</f>
        <v>0.755810924369748</v>
      </c>
      <c r="H241" s="23" t="n">
        <f aca="false">ABS(Rates_Data!AE241-Rates_Data!AF241)</f>
        <v>0.421012605042017</v>
      </c>
      <c r="I241" s="23" t="n">
        <f aca="false">ABS(Rates_Data!AE241-Rates_Data!AG241)</f>
        <v>0.256050420168067</v>
      </c>
      <c r="J241" s="23" t="n">
        <f aca="false">ABS(Rates_Data!AE241-Rates_Data!AH241)</f>
        <v>1.28259663865546</v>
      </c>
      <c r="K241" s="23" t="n">
        <f aca="false">ABS(Rates_Data!AE241-Rates_Data!AI241)</f>
        <v>0.278567226890756</v>
      </c>
      <c r="L241" s="23" t="n">
        <f aca="false">ABS(Rates_Data!AE241-Rates_Data!AJ241)</f>
        <v>0.104449579831933</v>
      </c>
      <c r="M241" s="23" t="n">
        <f aca="false">ABS(Rates_Data!AF241-Rates_Data!AG241)</f>
        <v>0.677063025210084</v>
      </c>
      <c r="N241" s="23" t="n">
        <f aca="false">ABS(Rates_Data!AF241-Rates_Data!AH241)</f>
        <v>1.70360924369748</v>
      </c>
      <c r="O241" s="23" t="n">
        <f aca="false">ABS(Rates_Data!AF241-Rates_Data!AI241)</f>
        <v>0.699579831932773</v>
      </c>
      <c r="P241" s="23" t="n">
        <f aca="false">ABS(Rates_Data!AF241-Rates_Data!AJ241)</f>
        <v>0.316563025210084</v>
      </c>
      <c r="Q241" s="23" t="n">
        <f aca="false">ABS(Rates_Data!AG241-Rates_Data!AH241)</f>
        <v>1.02654621848739</v>
      </c>
      <c r="R241" s="23" t="n">
        <f aca="false">ABS(Rates_Data!AG241-Rates_Data!AI241)</f>
        <v>0.022516806722689</v>
      </c>
      <c r="S241" s="23" t="n">
        <f aca="false">ABS(Rates_Data!AG241-Rates_Data!AJ241)</f>
        <v>0.3605</v>
      </c>
      <c r="T241" s="23" t="n">
        <f aca="false">ABS(Rates_Data!AH241-Rates_Data!AI241)</f>
        <v>1.00402941176471</v>
      </c>
      <c r="U241" s="23" t="n">
        <f aca="false">ABS(Rates_Data!AH241-Rates_Data!AJ241)</f>
        <v>1.38704621848739</v>
      </c>
      <c r="V241" s="23" t="n">
        <f aca="false">ABS(Rates_Data!AI241-Rates_Data!AJ241)</f>
        <v>0.383016806722689</v>
      </c>
      <c r="W241" s="26" t="n">
        <f aca="false">IF(ROW()&lt;4+MinObs-1,"",IFERROR((B241-AVERAGE(B$4:B241))/STDEV(B$4:B241),""))</f>
        <v>0.880334841802957</v>
      </c>
      <c r="X241" s="26" t="n">
        <f aca="false">IF(ROW()&lt;4+MinObs-1,"",IFERROR((C241-AVERAGE(C$4:C241))/STDEV(C$4:C241),""))</f>
        <v>1.41907233011083</v>
      </c>
      <c r="Y241" s="26" t="n">
        <f aca="false">IF(ROW()&lt;4+MinObs-1,"",IFERROR((D241-AVERAGE(D$4:D241))/STDEV(D$4:D241),""))</f>
        <v>-0.187668513734869</v>
      </c>
      <c r="Z241" s="26" t="n">
        <f aca="false">IF(ROW()&lt;4+MinObs-1,"",IFERROR((E241-AVERAGE(E$4:E241))/STDEV(E$4:E241),""))</f>
        <v>-0.018693008774819</v>
      </c>
      <c r="AA241" s="26" t="n">
        <f aca="false">IF(ROW()&lt;4+MinObs-1,"",IFERROR((F241-AVERAGE(F$4:F241))/STDEV(F$4:F241),""))</f>
        <v>-0.451012217628792</v>
      </c>
      <c r="AB241" s="26" t="n">
        <f aca="false">IF(ROW()&lt;4+MinObs-1,"",IFERROR((G241-AVERAGE(G$4:G241))/STDEV(G$4:G241),""))</f>
        <v>0.76628545206873</v>
      </c>
      <c r="AC241" s="26" t="n">
        <f aca="false">IF(ROW()&lt;4+MinObs-1,"",IFERROR((H241-AVERAGE(H$4:H241))/STDEV(H$4:H241),""))</f>
        <v>-0.0113681675438029</v>
      </c>
      <c r="AD241" s="26" t="n">
        <f aca="false">IF(ROW()&lt;4+MinObs-1,"",IFERROR((I241-AVERAGE(I$4:I241))/STDEV(I$4:I241),""))</f>
        <v>-0.443396067664998</v>
      </c>
      <c r="AE241" s="26" t="n">
        <f aca="false">IF(ROW()&lt;4+MinObs-1,"",IFERROR((J241-AVERAGE(J$4:J241))/STDEV(J$4:J241),""))</f>
        <v>2.12815895315908</v>
      </c>
      <c r="AF241" s="26" t="n">
        <f aca="false">IF(ROW()&lt;4+MinObs-1,"",IFERROR((K241-AVERAGE(K$4:K241))/STDEV(K$4:K241),""))</f>
        <v>-0.487223364055823</v>
      </c>
      <c r="AG241" s="26" t="n">
        <f aca="false">IF(ROW()&lt;4+MinObs-1,"",IFERROR((L241-AVERAGE(L$4:L241))/STDEV(L$4:L241),""))</f>
        <v>-0.987196106234653</v>
      </c>
      <c r="AH241" s="26" t="n">
        <f aca="false">IF(ROW()&lt;4+MinObs-1,"",IFERROR((M241-AVERAGE(M$4:M241))/STDEV(M$4:M241),""))</f>
        <v>0.443418941017649</v>
      </c>
      <c r="AI241" s="26" t="n">
        <f aca="false">IF(ROW()&lt;4+MinObs-1,"",IFERROR((N241-AVERAGE(N$4:N241))/STDEV(N$4:N241),""))</f>
        <v>2.68052943605193</v>
      </c>
      <c r="AJ241" s="26" t="n">
        <f aca="false">IF(ROW()&lt;4+MinObs-1,"",IFERROR((O241-AVERAGE(O$4:O241))/STDEV(O$4:O241),""))</f>
        <v>0.56321547062466</v>
      </c>
      <c r="AK241" s="26" t="n">
        <f aca="false">IF(ROW()&lt;4+MinObs-1,"",IFERROR((P241-AVERAGE(P$4:P241))/STDEV(P$4:P241),""))</f>
        <v>-0.538046462352078</v>
      </c>
      <c r="AL241" s="26" t="n">
        <f aca="false">IF(ROW()&lt;4+MinObs-1,"",IFERROR((Q241-AVERAGE(Q$4:Q241))/STDEV(Q$4:Q241),""))</f>
        <v>1.47786718926685</v>
      </c>
      <c r="AM241" s="26" t="n">
        <f aca="false">IF(ROW()&lt;4+MinObs-1,"",IFERROR((R241-AVERAGE(R$4:R241))/STDEV(R$4:R241),""))</f>
        <v>-1.05538199753114</v>
      </c>
      <c r="AN241" s="26" t="n">
        <f aca="false">IF(ROW()&lt;4+MinObs-1,"",IFERROR((S241-AVERAGE(S$4:S241))/STDEV(S$4:S241),""))</f>
        <v>-0.789257143348063</v>
      </c>
      <c r="AO241" s="26" t="n">
        <f aca="false">IF(ROW()&lt;4+MinObs-1,"",IFERROR((T241-AVERAGE(T$4:T241))/STDEV(T$4:T241),""))</f>
        <v>1.04817150911936</v>
      </c>
      <c r="AP241" s="26" t="n">
        <f aca="false">IF(ROW()&lt;4+MinObs-1,"",IFERROR((U241-AVERAGE(U$4:U241))/STDEV(U$4:U241),""))</f>
        <v>1.19249960337592</v>
      </c>
      <c r="AQ241" s="26" t="n">
        <f aca="false">IF(ROW()&lt;4+MinObs-1,"",IFERROR((V241-AVERAGE(V$4:V241))/STDEV(V$4:V241),""))</f>
        <v>-0.549809918525787</v>
      </c>
      <c r="AR241" s="26" t="n">
        <f aca="false">IF(W241="",0,IF(W241&gt;=z4,w4,IF(W241&gt;=z3,w3,IF(W241&gt;=zEntry,w2,IF(AND(W241&gt;=ExitZ,AR240&gt;0),w2,0)))))</f>
        <v>0</v>
      </c>
      <c r="AS241" s="26" t="n">
        <f aca="false">IF(X241="",0,IF(X241&gt;=z4,w4,IF(X241&gt;=z3,w3,IF(X241&gt;=zEntry,w2,IF(AND(X241&gt;=ExitZ,AS240&gt;0),w2,0)))))</f>
        <v>0</v>
      </c>
      <c r="AT241" s="26" t="n">
        <f aca="false">IF(Y241="",0,IF(Y241&gt;=z4,w4,IF(Y241&gt;=z3,w3,IF(Y241&gt;=zEntry,w2,IF(AND(Y241&gt;=ExitZ,AT240&gt;0),w2,0)))))</f>
        <v>0</v>
      </c>
      <c r="AU241" s="26" t="n">
        <f aca="false">IF(Z241="",0,IF(Z241&gt;=z4,w4,IF(Z241&gt;=z3,w3,IF(Z241&gt;=zEntry,w2,IF(AND(Z241&gt;=ExitZ,AU240&gt;0),w2,0)))))</f>
        <v>0</v>
      </c>
      <c r="AV241" s="26" t="n">
        <f aca="false">IF(AA241="",0,IF(AA241&gt;=z4,w4,IF(AA241&gt;=z3,w3,IF(AA241&gt;=zEntry,w2,IF(AND(AA241&gt;=ExitZ,AV240&gt;0),w2,0)))))</f>
        <v>0</v>
      </c>
      <c r="AW241" s="26" t="n">
        <f aca="false">IF(AB241="",0,IF(AB241&gt;=z4,w4,IF(AB241&gt;=z3,w3,IF(AB241&gt;=zEntry,w2,IF(AND(AB241&gt;=ExitZ,AW240&gt;0),w2,0)))))</f>
        <v>0</v>
      </c>
      <c r="AX241" s="26" t="n">
        <f aca="false">IF(AC241="",0,IF(AC241&gt;=z4,w4,IF(AC241&gt;=z3,w3,IF(AC241&gt;=zEntry,w2,IF(AND(AC241&gt;=ExitZ,AX240&gt;0),w2,0)))))</f>
        <v>0</v>
      </c>
      <c r="AY241" s="26" t="n">
        <f aca="false">IF(AD241="",0,IF(AD241&gt;=z4,w4,IF(AD241&gt;=z3,w3,IF(AD241&gt;=zEntry,w2,IF(AND(AD241&gt;=ExitZ,AY240&gt;0),w2,0)))))</f>
        <v>0</v>
      </c>
      <c r="AZ241" s="26" t="n">
        <f aca="false">IF(AE241="",0,IF(AE241&gt;=z4,w4,IF(AE241&gt;=z3,w3,IF(AE241&gt;=zEntry,w2,IF(AND(AE241&gt;=ExitZ,AZ240&gt;0),w2,0)))))</f>
        <v>1</v>
      </c>
      <c r="BA241" s="26" t="n">
        <f aca="false">IF(AF241="",0,IF(AF241&gt;=z4,w4,IF(AF241&gt;=z3,w3,IF(AF241&gt;=zEntry,w2,IF(AND(AF241&gt;=ExitZ,BA240&gt;0),w2,0)))))</f>
        <v>0</v>
      </c>
      <c r="BB241" s="26" t="n">
        <f aca="false">IF(AG241="",0,IF(AG241&gt;=z4,w4,IF(AG241&gt;=z3,w3,IF(AG241&gt;=zEntry,w2,IF(AND(AG241&gt;=ExitZ,BB240&gt;0),w2,0)))))</f>
        <v>0</v>
      </c>
      <c r="BC241" s="26" t="n">
        <f aca="false">IF(AH241="",0,IF(AH241&gt;=z4,w4,IF(AH241&gt;=z3,w3,IF(AH241&gt;=zEntry,w2,IF(AND(AH241&gt;=ExitZ,BC240&gt;0),w2,0)))))</f>
        <v>0</v>
      </c>
      <c r="BD241" s="26" t="n">
        <f aca="false">IF(AI241="",0,IF(AI241&gt;=z4,w4,IF(AI241&gt;=z3,w3,IF(AI241&gt;=zEntry,w2,IF(AND(AI241&gt;=ExitZ,BD240&gt;0),w2,0)))))</f>
        <v>1</v>
      </c>
      <c r="BE241" s="26" t="n">
        <f aca="false">IF(AJ241="",0,IF(AJ241&gt;=z4,w4,IF(AJ241&gt;=z3,w3,IF(AJ241&gt;=zEntry,w2,IF(AND(AJ241&gt;=ExitZ,BE240&gt;0),w2,0)))))</f>
        <v>0</v>
      </c>
      <c r="BF241" s="26" t="n">
        <f aca="false">IF(AK241="",0,IF(AK241&gt;=z4,w4,IF(AK241&gt;=z3,w3,IF(AK241&gt;=zEntry,w2,IF(AND(AK241&gt;=ExitZ,BF240&gt;0),w2,0)))))</f>
        <v>0</v>
      </c>
      <c r="BG241" s="26" t="n">
        <f aca="false">IF(AL241="",0,IF(AL241&gt;=z4,w4,IF(AL241&gt;=z3,w3,IF(AL241&gt;=zEntry,w2,IF(AND(AL241&gt;=ExitZ,BG240&gt;0),w2,0)))))</f>
        <v>0</v>
      </c>
      <c r="BH241" s="26" t="n">
        <f aca="false">IF(AM241="",0,IF(AM241&gt;=z4,w4,IF(AM241&gt;=z3,w3,IF(AM241&gt;=zEntry,w2,IF(AND(AM241&gt;=ExitZ,BH240&gt;0),w2,0)))))</f>
        <v>0</v>
      </c>
      <c r="BI241" s="26" t="n">
        <f aca="false">IF(AN241="",0,IF(AN241&gt;=z4,w4,IF(AN241&gt;=z3,w3,IF(AN241&gt;=zEntry,w2,IF(AND(AN241&gt;=ExitZ,BI240&gt;0),w2,0)))))</f>
        <v>0</v>
      </c>
      <c r="BJ241" s="26" t="n">
        <f aca="false">IF(AO241="",0,IF(AO241&gt;=z4,w4,IF(AO241&gt;=z3,w3,IF(AO241&gt;=zEntry,w2,IF(AND(AO241&gt;=ExitZ,BJ240&gt;0),w2,0)))))</f>
        <v>0</v>
      </c>
      <c r="BK241" s="26" t="n">
        <f aca="false">IF(AP241="",0,IF(AP241&gt;=z4,w4,IF(AP241&gt;=z3,w3,IF(AP241&gt;=zEntry,w2,IF(AND(AP241&gt;=ExitZ,BK240&gt;0),w2,0)))))</f>
        <v>0</v>
      </c>
      <c r="BL241" s="26" t="n">
        <f aca="false">IF(AQ241="",0,IF(AQ241&gt;=z4,w4,IF(AQ241&gt;=z3,w3,IF(AQ241&gt;=zEntry,w2,IF(AND(AQ241&gt;=ExitZ,BL240&gt;0),w2,0)))))</f>
        <v>0</v>
      </c>
      <c r="BM241" s="23" t="n">
        <f aca="false">IF(Rates_Data!AD240&gt;=Rates_Data!AE240,Rates_Data!AK241-Rates_Data!AL241,Rates_Data!AL241-Rates_Data!AK241)</f>
        <v>-0.010944</v>
      </c>
      <c r="BN241" s="23" t="n">
        <f aca="false">IF(Rates_Data!AD240&gt;=Rates_Data!AF240,Rates_Data!AK241-Rates_Data!AM241,Rates_Data!AM241-Rates_Data!AK241)</f>
        <v>-0.006289</v>
      </c>
      <c r="BO241" s="23" t="n">
        <f aca="false">IF(Rates_Data!AD240&gt;=Rates_Data!AG240,Rates_Data!AK241-Rates_Data!AN241,Rates_Data!AN241-Rates_Data!AK241)</f>
        <v>0.008436</v>
      </c>
      <c r="BP241" s="23" t="n">
        <f aca="false">IF(Rates_Data!AD240&gt;=Rates_Data!AH240,Rates_Data!AK241-Rates_Data!AO241,Rates_Data!AO241-Rates_Data!AK241)</f>
        <v>0.00627</v>
      </c>
      <c r="BQ241" s="23" t="n">
        <f aca="false">IF(Rates_Data!AD240&gt;=Rates_Data!AI240,Rates_Data!AK241-Rates_Data!AP241,Rates_Data!AP241-Rates_Data!AK241)</f>
        <v>-0.008132</v>
      </c>
      <c r="BR241" s="23" t="n">
        <f aca="false">IF(Rates_Data!AD240&gt;=Rates_Data!AJ240,Rates_Data!AK241-Rates_Data!AQ241,Rates_Data!AQ241-Rates_Data!AK241)</f>
        <v>-0.00353399999999999</v>
      </c>
      <c r="BS241" s="23" t="n">
        <f aca="false">IF(Rates_Data!AE240&gt;=Rates_Data!AF240,Rates_Data!AL241-Rates_Data!AM241,Rates_Data!AM241-Rates_Data!AL241)</f>
        <v>0.004655</v>
      </c>
      <c r="BT241" s="23" t="n">
        <f aca="false">IF(Rates_Data!AE240&gt;=Rates_Data!AG240,Rates_Data!AL241-Rates_Data!AN241,Rates_Data!AN241-Rates_Data!AL241)</f>
        <v>-0.002508</v>
      </c>
      <c r="BU241" s="23" t="n">
        <f aca="false">IF(Rates_Data!AE240&gt;=Rates_Data!AH240,Rates_Data!AL241-Rates_Data!AO241,Rates_Data!AO241-Rates_Data!AL241)</f>
        <v>-0.004674</v>
      </c>
      <c r="BV241" s="23" t="n">
        <f aca="false">IF(Rates_Data!AE240&gt;=Rates_Data!AI240,Rates_Data!AL241-Rates_Data!AP241,Rates_Data!AP241-Rates_Data!AL241)</f>
        <v>-0.00281200000000001</v>
      </c>
      <c r="BW241" s="23" t="n">
        <f aca="false">IF(Rates_Data!AE240&gt;=Rates_Data!AJ240,Rates_Data!AL241-Rates_Data!AQ241,Rates_Data!AQ241-Rates_Data!AL241)</f>
        <v>0.00741000000000001</v>
      </c>
      <c r="BX241" s="23" t="n">
        <f aca="false">IF(Rates_Data!AF240&gt;=Rates_Data!AG240,Rates_Data!AM241-Rates_Data!AN241,Rates_Data!AN241-Rates_Data!AM241)</f>
        <v>0.002147</v>
      </c>
      <c r="BY241" s="23" t="n">
        <f aca="false">IF(Rates_Data!AF240&gt;=Rates_Data!AH240,Rates_Data!AM241-Rates_Data!AO241,Rates_Data!AO241-Rates_Data!AM241)</f>
        <v>-1.89999999999979E-005</v>
      </c>
      <c r="BZ241" s="23" t="n">
        <f aca="false">IF(Rates_Data!AF240&gt;=Rates_Data!AI240,Rates_Data!AM241-Rates_Data!AP241,Rates_Data!AP241-Rates_Data!AM241)</f>
        <v>0.001843</v>
      </c>
      <c r="CA241" s="23" t="n">
        <f aca="false">IF(Rates_Data!AF240&gt;=Rates_Data!AJ240,Rates_Data!AM241-Rates_Data!AQ241,Rates_Data!AQ241-Rates_Data!AM241)</f>
        <v>-0.00275500000000001</v>
      </c>
      <c r="CB241" s="23" t="n">
        <f aca="false">IF(Rates_Data!AG240&gt;=Rates_Data!AH240,Rates_Data!AN241-Rates_Data!AO241,Rates_Data!AO241-Rates_Data!AN241)</f>
        <v>-0.002166</v>
      </c>
      <c r="CC241" s="23" t="n">
        <f aca="false">IF(Rates_Data!AG240&gt;=Rates_Data!AI240,Rates_Data!AN241-Rates_Data!AP241,Rates_Data!AP241-Rates_Data!AN241)</f>
        <v>0.000304000000000004</v>
      </c>
      <c r="CD241" s="23" t="n">
        <f aca="false">IF(Rates_Data!AG240&gt;=Rates_Data!AJ240,Rates_Data!AN241-Rates_Data!AQ241,Rates_Data!AQ241-Rates_Data!AN241)</f>
        <v>0.00490200000000001</v>
      </c>
      <c r="CE241" s="23" t="n">
        <f aca="false">IF(Rates_Data!AH240&gt;=Rates_Data!AI240,Rates_Data!AO241-Rates_Data!AP241,Rates_Data!AP241-Rates_Data!AO241)</f>
        <v>-0.00186199999999999</v>
      </c>
      <c r="CF241" s="23" t="n">
        <f aca="false">IF(Rates_Data!AH240&gt;=Rates_Data!AJ240,Rates_Data!AO241-Rates_Data!AQ241,Rates_Data!AQ241-Rates_Data!AO241)</f>
        <v>0.00273600000000001</v>
      </c>
      <c r="CG241" s="23" t="n">
        <f aca="false">IF(Rates_Data!AI240&gt;=Rates_Data!AJ240,Rates_Data!AP241-Rates_Data!AQ241,Rates_Data!AQ241-Rates_Data!AP241)</f>
        <v>0.00459800000000001</v>
      </c>
      <c r="CH241" s="27" t="n">
        <f aca="false">IF(ROW()&lt;4+VolLB,"",STDEV(INDEX($BM:$BM,ROW()-VolLB+1):INDEX($BM:$BM,ROW()))*SQRT(12))</f>
        <v>0.0259977588858293</v>
      </c>
      <c r="CI241" s="27" t="n">
        <f aca="false">IF(ROW()&lt;4+VolLB,"",STDEV(INDEX($BN:$BN,ROW()-VolLB+1):INDEX($BN:$BN,ROW()))*SQRT(12))</f>
        <v>0.0208141734200978</v>
      </c>
      <c r="CJ241" s="27" t="n">
        <f aca="false">IF(ROW()&lt;4+VolLB,"",STDEV(INDEX($BO:$BO,ROW()-VolLB+1):INDEX($BO:$BO,ROW()))*SQRT(12))</f>
        <v>0.0176796566188912</v>
      </c>
      <c r="CK241" s="27" t="n">
        <f aca="false">IF(ROW()&lt;4+VolLB,"",STDEV(INDEX($BP:$BP,ROW()-VolLB+1):INDEX($BP:$BP,ROW()))*SQRT(12))</f>
        <v>0.0199660055387007</v>
      </c>
      <c r="CL241" s="27" t="n">
        <f aca="false">IF(ROW()&lt;4+VolLB,"",STDEV(INDEX($BQ:$BQ,ROW()-VolLB+1):INDEX($BQ:$BQ,ROW()))*SQRT(12))</f>
        <v>0.0214002445974006</v>
      </c>
      <c r="CM241" s="27" t="n">
        <f aca="false">IF(ROW()&lt;4+VolLB,"",STDEV(INDEX($BR:$BR,ROW()-VolLB+1):INDEX($BR:$BR,ROW()))*SQRT(12))</f>
        <v>0.0172000165478879</v>
      </c>
      <c r="CN241" s="27" t="n">
        <f aca="false">IF(ROW()&lt;4+VolLB,"",STDEV(INDEX($BS:$BS,ROW()-VolLB+1):INDEX($BS:$BS,ROW()))*SQRT(12))</f>
        <v>0.0217074081179675</v>
      </c>
      <c r="CO241" s="27" t="n">
        <f aca="false">IF(ROW()&lt;4+VolLB,"",STDEV(INDEX($BT:$BT,ROW()-VolLB+1):INDEX($BT:$BT,ROW()))*SQRT(12))</f>
        <v>0.0237192934486835</v>
      </c>
      <c r="CP241" s="27" t="n">
        <f aca="false">IF(ROW()&lt;4+VolLB,"",STDEV(INDEX($BU:$BU,ROW()-VolLB+1):INDEX($BU:$BU,ROW()))*SQRT(12))</f>
        <v>0.0245676819556952</v>
      </c>
      <c r="CQ241" s="27" t="n">
        <f aca="false">IF(ROW()&lt;4+VolLB,"",STDEV(INDEX($BV:$BV,ROW()-VolLB+1):INDEX($BV:$BV,ROW()))*SQRT(12))</f>
        <v>0.022301845337913</v>
      </c>
      <c r="CR241" s="27" t="n">
        <f aca="false">IF(ROW()&lt;4+VolLB,"",STDEV(INDEX($BW:$BW,ROW()-VolLB+1):INDEX($BW:$BW,ROW()))*SQRT(12))</f>
        <v>0.0223246601149406</v>
      </c>
      <c r="CS241" s="27" t="n">
        <f aca="false">IF(ROW()&lt;4+VolLB,"",STDEV(INDEX($BX:$BX,ROW()-VolLB+1):INDEX($BX:$BX,ROW()))*SQRT(12))</f>
        <v>0.0179025035533076</v>
      </c>
      <c r="CT241" s="27" t="n">
        <f aca="false">IF(ROW()&lt;4+VolLB,"",STDEV(INDEX($BY:$BY,ROW()-VolLB+1):INDEX($BY:$BY,ROW()))*SQRT(12))</f>
        <v>0.0207832401275643</v>
      </c>
      <c r="CU241" s="27" t="n">
        <f aca="false">IF(ROW()&lt;4+VolLB,"",STDEV(INDEX($BZ:$BZ,ROW()-VolLB+1):INDEX($BZ:$BZ,ROW()))*SQRT(12))</f>
        <v>0.0221614378962325</v>
      </c>
      <c r="CV241" s="27" t="n">
        <f aca="false">IF(ROW()&lt;4+VolLB,"",STDEV(INDEX($CA:$CA,ROW()-VolLB+1):INDEX($CA:$CA,ROW()))*SQRT(12))</f>
        <v>0.016581248531025</v>
      </c>
      <c r="CW241" s="27" t="n">
        <f aca="false">IF(ROW()&lt;4+VolLB,"",STDEV(INDEX($CB:$CB,ROW()-VolLB+1):INDEX($CB:$CB,ROW()))*SQRT(12))</f>
        <v>0.0200673524796585</v>
      </c>
      <c r="CX241" s="27" t="n">
        <f aca="false">IF(ROW()&lt;4+VolLB,"",STDEV(INDEX($CC:$CC,ROW()-VolLB+1):INDEX($CC:$CC,ROW()))*SQRT(12))</f>
        <v>0.0211793222842245</v>
      </c>
      <c r="CY241" s="27" t="n">
        <f aca="false">IF(ROW()&lt;4+VolLB,"",STDEV(INDEX($CD:$CD,ROW()-VolLB+1):INDEX($CD:$CD,ROW()))*SQRT(12))</f>
        <v>0.0180301544234467</v>
      </c>
      <c r="CZ241" s="27" t="n">
        <f aca="false">IF(ROW()&lt;4+VolLB,"",STDEV(INDEX($CE:$CE,ROW()-VolLB+1):INDEX($CE:$CE,ROW()))*SQRT(12))</f>
        <v>0.0224866912529336</v>
      </c>
      <c r="DA241" s="27" t="n">
        <f aca="false">IF(ROW()&lt;4+VolLB,"",STDEV(INDEX($CF:$CF,ROW()-VolLB+1):INDEX($CF:$CF,ROW()))*SQRT(12))</f>
        <v>0.0200330318728606</v>
      </c>
      <c r="DB241" s="27" t="n">
        <f aca="false">IF(ROW()&lt;4+VolLB,"",STDEV(INDEX($CG:$CG,ROW()-VolLB+1):INDEX($CG:$CG,ROW()))*SQRT(12))</f>
        <v>0.0218936961172889</v>
      </c>
      <c r="DC241" s="26" t="n">
        <f aca="false">IF(OR(AR241=0,CH241="",CH241=0),0,AR241*MIN(MaxScal,TgtVol/CH241))</f>
        <v>0</v>
      </c>
      <c r="DD241" s="26" t="n">
        <f aca="false">IF(OR(AS241=0,CI241="",CI241=0),0,AS241*MIN(MaxScal,TgtVol/CI241))</f>
        <v>0</v>
      </c>
      <c r="DE241" s="26" t="n">
        <f aca="false">IF(OR(AT241=0,CJ241="",CJ241=0),0,AT241*MIN(MaxScal,TgtVol/CJ241))</f>
        <v>0</v>
      </c>
      <c r="DF241" s="26" t="n">
        <f aca="false">IF(OR(AU241=0,CK241="",CK241=0),0,AU241*MIN(MaxScal,TgtVol/CK241))</f>
        <v>0</v>
      </c>
      <c r="DG241" s="26" t="n">
        <f aca="false">IF(OR(AV241=0,CL241="",CL241=0),0,AV241*MIN(MaxScal,TgtVol/CL241))</f>
        <v>0</v>
      </c>
      <c r="DH241" s="26" t="n">
        <f aca="false">IF(OR(AW241=0,CM241="",CM241=0),0,AW241*MIN(MaxScal,TgtVol/CM241))</f>
        <v>0</v>
      </c>
      <c r="DI241" s="26" t="n">
        <f aca="false">IF(OR(AX241=0,CN241="",CN241=0),0,AX241*MIN(MaxScal,TgtVol/CN241))</f>
        <v>0</v>
      </c>
      <c r="DJ241" s="26" t="n">
        <f aca="false">IF(OR(AY241=0,CO241="",CO241=0),0,AY241*MIN(MaxScal,TgtVol/CO241))</f>
        <v>0</v>
      </c>
      <c r="DK241" s="26" t="n">
        <f aca="false">IF(OR(AZ241=0,CP241="",CP241=0),0,AZ241*MIN(MaxScal,TgtVol/CP241))</f>
        <v>0.814077617744628</v>
      </c>
      <c r="DL241" s="26" t="n">
        <f aca="false">IF(OR(BA241=0,CQ241="",CQ241=0),0,BA241*MIN(MaxScal,TgtVol/CQ241))</f>
        <v>0</v>
      </c>
      <c r="DM241" s="26" t="n">
        <f aca="false">IF(OR(BB241=0,CR241="",CR241=0),0,BB241*MIN(MaxScal,TgtVol/CR241))</f>
        <v>0</v>
      </c>
      <c r="DN241" s="26" t="n">
        <f aca="false">IF(OR(BC241=0,CS241="",CS241=0),0,BC241*MIN(MaxScal,TgtVol/CS241))</f>
        <v>0</v>
      </c>
      <c r="DO241" s="26" t="n">
        <f aca="false">IF(OR(BD241=0,CT241="",CT241=0),0,BD241*MIN(MaxScal,TgtVol/CT241))</f>
        <v>0.962313858534237</v>
      </c>
      <c r="DP241" s="26" t="n">
        <f aca="false">IF(OR(BE241=0,CU241="",CU241=0),0,BE241*MIN(MaxScal,TgtVol/CU241))</f>
        <v>0</v>
      </c>
      <c r="DQ241" s="26" t="n">
        <f aca="false">IF(OR(BF241=0,CV241="",CV241=0),0,BF241*MIN(MaxScal,TgtVol/CV241))</f>
        <v>0</v>
      </c>
      <c r="DR241" s="26" t="n">
        <f aca="false">IF(OR(BG241=0,CW241="",CW241=0),0,BG241*MIN(MaxScal,TgtVol/CW241))</f>
        <v>0</v>
      </c>
      <c r="DS241" s="26" t="n">
        <f aca="false">IF(OR(BH241=0,CX241="",CX241=0),0,BH241*MIN(MaxScal,TgtVol/CX241))</f>
        <v>0</v>
      </c>
      <c r="DT241" s="26" t="n">
        <f aca="false">IF(OR(BI241=0,CY241="",CY241=0),0,BI241*MIN(MaxScal,TgtVol/CY241))</f>
        <v>0</v>
      </c>
      <c r="DU241" s="26" t="n">
        <f aca="false">IF(OR(BJ241=0,CZ241="",CZ241=0),0,BJ241*MIN(MaxScal,TgtVol/CZ241))</f>
        <v>0</v>
      </c>
      <c r="DV241" s="26" t="n">
        <f aca="false">IF(OR(BK241=0,DA241="",DA241=0),0,BK241*MIN(MaxScal,TgtVol/DA241))</f>
        <v>0</v>
      </c>
      <c r="DW241" s="26" t="n">
        <f aca="false">IF(OR(BL241=0,DB241="",DB241=0),0,BL241*MIN(MaxScal,TgtVol/DB241))</f>
        <v>0</v>
      </c>
      <c r="DX241" s="28" t="n">
        <f aca="false">IFERROR(DC240*BM241,"")</f>
        <v>-0</v>
      </c>
      <c r="DY241" s="28" t="n">
        <f aca="false">IFERROR(DD240*BN241,"")</f>
        <v>-0</v>
      </c>
      <c r="DZ241" s="28" t="n">
        <f aca="false">IFERROR(DE240*BO241,"")</f>
        <v>0</v>
      </c>
      <c r="EA241" s="28" t="n">
        <f aca="false">IFERROR(DF240*BP241,"")</f>
        <v>0</v>
      </c>
      <c r="EB241" s="28" t="n">
        <f aca="false">IFERROR(DG240*BQ241,"")</f>
        <v>-0</v>
      </c>
      <c r="EC241" s="28" t="n">
        <f aca="false">IFERROR(DH240*BR241,"")</f>
        <v>-0</v>
      </c>
      <c r="ED241" s="28" t="n">
        <f aca="false">IFERROR(DI240*BS241,"")</f>
        <v>0</v>
      </c>
      <c r="EE241" s="28" t="n">
        <f aca="false">IFERROR(DJ240*BT241,"")</f>
        <v>-0</v>
      </c>
      <c r="EF241" s="28" t="n">
        <f aca="false">IFERROR(DK240*BU241,"")</f>
        <v>-0</v>
      </c>
      <c r="EG241" s="28" t="n">
        <f aca="false">IFERROR(DL240*BV241,"")</f>
        <v>-0</v>
      </c>
      <c r="EH241" s="28" t="n">
        <f aca="false">IFERROR(DM240*BW241,"")</f>
        <v>0</v>
      </c>
      <c r="EI241" s="28" t="n">
        <f aca="false">IFERROR(DN240*BX241,"")</f>
        <v>0</v>
      </c>
      <c r="EJ241" s="28" t="n">
        <f aca="false">IFERROR(DO240*BY241,"")</f>
        <v>-1.82380002399295E-005</v>
      </c>
      <c r="EK241" s="28" t="n">
        <f aca="false">IFERROR(DP240*BZ241,"")</f>
        <v>0</v>
      </c>
      <c r="EL241" s="28" t="n">
        <f aca="false">IFERROR(DQ240*CA241,"")</f>
        <v>-0</v>
      </c>
      <c r="EM241" s="28" t="n">
        <f aca="false">IFERROR(DR240*CB241,"")</f>
        <v>-0</v>
      </c>
      <c r="EN241" s="28" t="n">
        <f aca="false">IFERROR(DS240*CC241,"")</f>
        <v>0</v>
      </c>
      <c r="EO241" s="28" t="n">
        <f aca="false">IFERROR(DT240*CD241,"")</f>
        <v>0</v>
      </c>
      <c r="EP241" s="28" t="n">
        <f aca="false">IFERROR(DU240*CE241,"")</f>
        <v>-0</v>
      </c>
      <c r="EQ241" s="28" t="n">
        <f aca="false">IFERROR(DV240*CF241,"")</f>
        <v>0</v>
      </c>
      <c r="ER241" s="28" t="n">
        <f aca="false">IFERROR(DW240*CG241,"")</f>
        <v>0</v>
      </c>
      <c r="ES241" s="28" t="n">
        <f aca="false">IF(ROW()=4,"",SUM(DX241:ER241))</f>
        <v>-1.82380002399295E-005</v>
      </c>
      <c r="ET241" s="29" t="n">
        <f aca="false">COUNTIF(AR241:BL241,"&gt;0")</f>
        <v>2</v>
      </c>
    </row>
    <row r="242" customFormat="false" ht="15" hidden="false" customHeight="false" outlineLevel="0" collapsed="false">
      <c r="A242" s="19" t="n">
        <v>45260</v>
      </c>
      <c r="B242" s="23" t="n">
        <f aca="false">ABS(Rates_Data!AD242-Rates_Data!AE242)</f>
        <v>0.968292887029288</v>
      </c>
      <c r="C242" s="23" t="n">
        <f aca="false">ABS(Rates_Data!AD242-Rates_Data!AF242)</f>
        <v>1.28099163179916</v>
      </c>
      <c r="D242" s="23" t="n">
        <f aca="false">ABS(Rates_Data!AD242-Rates_Data!AG242)</f>
        <v>0.789991631799163</v>
      </c>
      <c r="E242" s="23" t="n">
        <f aca="false">ABS(Rates_Data!AD242-Rates_Data!AH242)</f>
        <v>0.129690376569037</v>
      </c>
      <c r="F242" s="23" t="n">
        <f aca="false">ABS(Rates_Data!AD242-Rates_Data!AI242)</f>
        <v>0.744665271966527</v>
      </c>
      <c r="G242" s="23" t="n">
        <f aca="false">ABS(Rates_Data!AD242-Rates_Data!AJ242)</f>
        <v>0.772564853556485</v>
      </c>
      <c r="H242" s="23" t="n">
        <f aca="false">ABS(Rates_Data!AE242-Rates_Data!AF242)</f>
        <v>0.312698744769875</v>
      </c>
      <c r="I242" s="23" t="n">
        <f aca="false">ABS(Rates_Data!AE242-Rates_Data!AG242)</f>
        <v>0.178301255230125</v>
      </c>
      <c r="J242" s="23" t="n">
        <f aca="false">ABS(Rates_Data!AE242-Rates_Data!AH242)</f>
        <v>1.09798326359833</v>
      </c>
      <c r="K242" s="23" t="n">
        <f aca="false">ABS(Rates_Data!AE242-Rates_Data!AI242)</f>
        <v>0.223627615062761</v>
      </c>
      <c r="L242" s="23" t="n">
        <f aca="false">ABS(Rates_Data!AE242-Rates_Data!AJ242)</f>
        <v>0.195728033472803</v>
      </c>
      <c r="M242" s="23" t="n">
        <f aca="false">ABS(Rates_Data!AF242-Rates_Data!AG242)</f>
        <v>0.491</v>
      </c>
      <c r="N242" s="23" t="n">
        <f aca="false">ABS(Rates_Data!AF242-Rates_Data!AH242)</f>
        <v>1.4106820083682</v>
      </c>
      <c r="O242" s="23" t="n">
        <f aca="false">ABS(Rates_Data!AF242-Rates_Data!AI242)</f>
        <v>0.536326359832636</v>
      </c>
      <c r="P242" s="23" t="n">
        <f aca="false">ABS(Rates_Data!AF242-Rates_Data!AJ242)</f>
        <v>0.508426778242678</v>
      </c>
      <c r="Q242" s="23" t="n">
        <f aca="false">ABS(Rates_Data!AG242-Rates_Data!AH242)</f>
        <v>0.919682008368201</v>
      </c>
      <c r="R242" s="23" t="n">
        <f aca="false">ABS(Rates_Data!AG242-Rates_Data!AI242)</f>
        <v>0.045326359832636</v>
      </c>
      <c r="S242" s="23" t="n">
        <f aca="false">ABS(Rates_Data!AG242-Rates_Data!AJ242)</f>
        <v>0.0174267782426777</v>
      </c>
      <c r="T242" s="23" t="n">
        <f aca="false">ABS(Rates_Data!AH242-Rates_Data!AI242)</f>
        <v>0.874355648535564</v>
      </c>
      <c r="U242" s="23" t="n">
        <f aca="false">ABS(Rates_Data!AH242-Rates_Data!AJ242)</f>
        <v>0.902255230125523</v>
      </c>
      <c r="V242" s="23" t="n">
        <f aca="false">ABS(Rates_Data!AI242-Rates_Data!AJ242)</f>
        <v>0.0278995815899583</v>
      </c>
      <c r="W242" s="26" t="n">
        <f aca="false">IF(ROW()&lt;4+MinObs-1,"",IFERROR((B242-AVERAGE(B$4:B242))/STDEV(B$4:B242),""))</f>
        <v>1.93786919276272</v>
      </c>
      <c r="X242" s="26" t="n">
        <f aca="false">IF(ROW()&lt;4+MinObs-1,"",IFERROR((C242-AVERAGE(C$4:C242))/STDEV(C$4:C242),""))</f>
        <v>1.90897444023976</v>
      </c>
      <c r="Y242" s="26" t="n">
        <f aca="false">IF(ROW()&lt;4+MinObs-1,"",IFERROR((D242-AVERAGE(D$4:D242))/STDEV(D$4:D242),""))</f>
        <v>0.702864188610872</v>
      </c>
      <c r="Z242" s="26" t="n">
        <f aca="false">IF(ROW()&lt;4+MinObs-1,"",IFERROR((E242-AVERAGE(E$4:E242))/STDEV(E$4:E242),""))</f>
        <v>-1.17529092357809</v>
      </c>
      <c r="AA242" s="26" t="n">
        <f aca="false">IF(ROW()&lt;4+MinObs-1,"",IFERROR((F242-AVERAGE(F$4:F242))/STDEV(F$4:F242),""))</f>
        <v>0.412891238736261</v>
      </c>
      <c r="AB242" s="26" t="n">
        <f aca="false">IF(ROW()&lt;4+MinObs-1,"",IFERROR((G242-AVERAGE(G$4:G242))/STDEV(G$4:G242),""))</f>
        <v>0.811361041147238</v>
      </c>
      <c r="AC242" s="26" t="n">
        <f aca="false">IF(ROW()&lt;4+MinObs-1,"",IFERROR((H242-AVERAGE(H$4:H242))/STDEV(H$4:H242),""))</f>
        <v>-0.349911170787585</v>
      </c>
      <c r="AD242" s="26" t="n">
        <f aca="false">IF(ROW()&lt;4+MinObs-1,"",IFERROR((I242-AVERAGE(I$4:I242))/STDEV(I$4:I242),""))</f>
        <v>-0.65135571153394</v>
      </c>
      <c r="AE242" s="26" t="n">
        <f aca="false">IF(ROW()&lt;4+MinObs-1,"",IFERROR((J242-AVERAGE(J$4:J242))/STDEV(J$4:J242),""))</f>
        <v>1.59417460119276</v>
      </c>
      <c r="AF242" s="26" t="n">
        <f aca="false">IF(ROW()&lt;4+MinObs-1,"",IFERROR((K242-AVERAGE(K$4:K242))/STDEV(K$4:K242),""))</f>
        <v>-0.632054354702239</v>
      </c>
      <c r="AG242" s="26" t="n">
        <f aca="false">IF(ROW()&lt;4+MinObs-1,"",IFERROR((L242-AVERAGE(L$4:L242))/STDEV(L$4:L242),""))</f>
        <v>-0.782112851521007</v>
      </c>
      <c r="AH242" s="26" t="n">
        <f aca="false">IF(ROW()&lt;4+MinObs-1,"",IFERROR((M242-AVERAGE(M$4:M242))/STDEV(M$4:M242),""))</f>
        <v>-0.0035286197674114</v>
      </c>
      <c r="AI242" s="26" t="n">
        <f aca="false">IF(ROW()&lt;4+MinObs-1,"",IFERROR((N242-AVERAGE(N$4:N242))/STDEV(N$4:N242),""))</f>
        <v>1.97759194219754</v>
      </c>
      <c r="AJ242" s="26" t="n">
        <f aca="false">IF(ROW()&lt;4+MinObs-1,"",IFERROR((O242-AVERAGE(O$4:O242))/STDEV(O$4:O242),""))</f>
        <v>0.104507262573324</v>
      </c>
      <c r="AK242" s="26" t="n">
        <f aca="false">IF(ROW()&lt;4+MinObs-1,"",IFERROR((P242-AVERAGE(P$4:P242))/STDEV(P$4:P242),""))</f>
        <v>-0.0941826172640958</v>
      </c>
      <c r="AL242" s="26" t="n">
        <f aca="false">IF(ROW()&lt;4+MinObs-1,"",IFERROR((Q242-AVERAGE(Q$4:Q242))/STDEV(Q$4:Q242),""))</f>
        <v>1.19155206877316</v>
      </c>
      <c r="AM242" s="26" t="n">
        <f aca="false">IF(ROW()&lt;4+MinObs-1,"",IFERROR((R242-AVERAGE(R$4:R242))/STDEV(R$4:R242),""))</f>
        <v>-1.00098311815414</v>
      </c>
      <c r="AN242" s="26" t="n">
        <f aca="false">IF(ROW()&lt;4+MinObs-1,"",IFERROR((S242-AVERAGE(S$4:S242))/STDEV(S$4:S242),""))</f>
        <v>-1.48395606208556</v>
      </c>
      <c r="AO242" s="26" t="n">
        <f aca="false">IF(ROW()&lt;4+MinObs-1,"",IFERROR((T242-AVERAGE(T$4:T242))/STDEV(T$4:T242),""))</f>
        <v>0.701272060736151</v>
      </c>
      <c r="AP242" s="26" t="n">
        <f aca="false">IF(ROW()&lt;4+MinObs-1,"",IFERROR((U242-AVERAGE(U$4:U242))/STDEV(U$4:U242),""))</f>
        <v>0.169377617606926</v>
      </c>
      <c r="AQ242" s="26" t="n">
        <f aca="false">IF(ROW()&lt;4+MinObs-1,"",IFERROR((V242-AVERAGE(V$4:V242))/STDEV(V$4:V242),""))</f>
        <v>-1.26943764114987</v>
      </c>
      <c r="AR242" s="26" t="n">
        <f aca="false">IF(W242="",0,IF(W242&gt;=z4,w4,IF(W242&gt;=z3,w3,IF(W242&gt;=zEntry,w2,IF(AND(W242&gt;=ExitZ,AR241&gt;0),w2,0)))))</f>
        <v>0</v>
      </c>
      <c r="AS242" s="26" t="n">
        <f aca="false">IF(X242="",0,IF(X242&gt;=z4,w4,IF(X242&gt;=z3,w3,IF(X242&gt;=zEntry,w2,IF(AND(X242&gt;=ExitZ,AS241&gt;0),w2,0)))))</f>
        <v>0</v>
      </c>
      <c r="AT242" s="26" t="n">
        <f aca="false">IF(Y242="",0,IF(Y242&gt;=z4,w4,IF(Y242&gt;=z3,w3,IF(Y242&gt;=zEntry,w2,IF(AND(Y242&gt;=ExitZ,AT241&gt;0),w2,0)))))</f>
        <v>0</v>
      </c>
      <c r="AU242" s="26" t="n">
        <f aca="false">IF(Z242="",0,IF(Z242&gt;=z4,w4,IF(Z242&gt;=z3,w3,IF(Z242&gt;=zEntry,w2,IF(AND(Z242&gt;=ExitZ,AU241&gt;0),w2,0)))))</f>
        <v>0</v>
      </c>
      <c r="AV242" s="26" t="n">
        <f aca="false">IF(AA242="",0,IF(AA242&gt;=z4,w4,IF(AA242&gt;=z3,w3,IF(AA242&gt;=zEntry,w2,IF(AND(AA242&gt;=ExitZ,AV241&gt;0),w2,0)))))</f>
        <v>0</v>
      </c>
      <c r="AW242" s="26" t="n">
        <f aca="false">IF(AB242="",0,IF(AB242&gt;=z4,w4,IF(AB242&gt;=z3,w3,IF(AB242&gt;=zEntry,w2,IF(AND(AB242&gt;=ExitZ,AW241&gt;0),w2,0)))))</f>
        <v>0</v>
      </c>
      <c r="AX242" s="26" t="n">
        <f aca="false">IF(AC242="",0,IF(AC242&gt;=z4,w4,IF(AC242&gt;=z3,w3,IF(AC242&gt;=zEntry,w2,IF(AND(AC242&gt;=ExitZ,AX241&gt;0),w2,0)))))</f>
        <v>0</v>
      </c>
      <c r="AY242" s="26" t="n">
        <f aca="false">IF(AD242="",0,IF(AD242&gt;=z4,w4,IF(AD242&gt;=z3,w3,IF(AD242&gt;=zEntry,w2,IF(AND(AD242&gt;=ExitZ,AY241&gt;0),w2,0)))))</f>
        <v>0</v>
      </c>
      <c r="AZ242" s="26" t="n">
        <f aca="false">IF(AE242="",0,IF(AE242&gt;=z4,w4,IF(AE242&gt;=z3,w3,IF(AE242&gt;=zEntry,w2,IF(AND(AE242&gt;=ExitZ,AZ241&gt;0),w2,0)))))</f>
        <v>0</v>
      </c>
      <c r="BA242" s="26" t="n">
        <f aca="false">IF(AF242="",0,IF(AF242&gt;=z4,w4,IF(AF242&gt;=z3,w3,IF(AF242&gt;=zEntry,w2,IF(AND(AF242&gt;=ExitZ,BA241&gt;0),w2,0)))))</f>
        <v>0</v>
      </c>
      <c r="BB242" s="26" t="n">
        <f aca="false">IF(AG242="",0,IF(AG242&gt;=z4,w4,IF(AG242&gt;=z3,w3,IF(AG242&gt;=zEntry,w2,IF(AND(AG242&gt;=ExitZ,BB241&gt;0),w2,0)))))</f>
        <v>0</v>
      </c>
      <c r="BC242" s="26" t="n">
        <f aca="false">IF(AH242="",0,IF(AH242&gt;=z4,w4,IF(AH242&gt;=z3,w3,IF(AH242&gt;=zEntry,w2,IF(AND(AH242&gt;=ExitZ,BC241&gt;0),w2,0)))))</f>
        <v>0</v>
      </c>
      <c r="BD242" s="26" t="n">
        <f aca="false">IF(AI242="",0,IF(AI242&gt;=z4,w4,IF(AI242&gt;=z3,w3,IF(AI242&gt;=zEntry,w2,IF(AND(AI242&gt;=ExitZ,BD241&gt;0),w2,0)))))</f>
        <v>0</v>
      </c>
      <c r="BE242" s="26" t="n">
        <f aca="false">IF(AJ242="",0,IF(AJ242&gt;=z4,w4,IF(AJ242&gt;=z3,w3,IF(AJ242&gt;=zEntry,w2,IF(AND(AJ242&gt;=ExitZ,BE241&gt;0),w2,0)))))</f>
        <v>0</v>
      </c>
      <c r="BF242" s="26" t="n">
        <f aca="false">IF(AK242="",0,IF(AK242&gt;=z4,w4,IF(AK242&gt;=z3,w3,IF(AK242&gt;=zEntry,w2,IF(AND(AK242&gt;=ExitZ,BF241&gt;0),w2,0)))))</f>
        <v>0</v>
      </c>
      <c r="BG242" s="26" t="n">
        <f aca="false">IF(AL242="",0,IF(AL242&gt;=z4,w4,IF(AL242&gt;=z3,w3,IF(AL242&gt;=zEntry,w2,IF(AND(AL242&gt;=ExitZ,BG241&gt;0),w2,0)))))</f>
        <v>0</v>
      </c>
      <c r="BH242" s="26" t="n">
        <f aca="false">IF(AM242="",0,IF(AM242&gt;=z4,w4,IF(AM242&gt;=z3,w3,IF(AM242&gt;=zEntry,w2,IF(AND(AM242&gt;=ExitZ,BH241&gt;0),w2,0)))))</f>
        <v>0</v>
      </c>
      <c r="BI242" s="26" t="n">
        <f aca="false">IF(AN242="",0,IF(AN242&gt;=z4,w4,IF(AN242&gt;=z3,w3,IF(AN242&gt;=zEntry,w2,IF(AND(AN242&gt;=ExitZ,BI241&gt;0),w2,0)))))</f>
        <v>0</v>
      </c>
      <c r="BJ242" s="26" t="n">
        <f aca="false">IF(AO242="",0,IF(AO242&gt;=z4,w4,IF(AO242&gt;=z3,w3,IF(AO242&gt;=zEntry,w2,IF(AND(AO242&gt;=ExitZ,BJ241&gt;0),w2,0)))))</f>
        <v>0</v>
      </c>
      <c r="BK242" s="26" t="n">
        <f aca="false">IF(AP242="",0,IF(AP242&gt;=z4,w4,IF(AP242&gt;=z3,w3,IF(AP242&gt;=zEntry,w2,IF(AND(AP242&gt;=ExitZ,BK241&gt;0),w2,0)))))</f>
        <v>0</v>
      </c>
      <c r="BL242" s="26" t="n">
        <f aca="false">IF(AQ242="",0,IF(AQ242&gt;=z4,w4,IF(AQ242&gt;=z3,w3,IF(AQ242&gt;=zEntry,w2,IF(AND(AQ242&gt;=ExitZ,BL241&gt;0),w2,0)))))</f>
        <v>0</v>
      </c>
      <c r="BM242" s="23" t="n">
        <f aca="false">IF(Rates_Data!AD241&gt;=Rates_Data!AE241,Rates_Data!AK242-Rates_Data!AL242,Rates_Data!AL242-Rates_Data!AK242)</f>
        <v>-0.005662</v>
      </c>
      <c r="BN242" s="23" t="n">
        <f aca="false">IF(Rates_Data!AD241&gt;=Rates_Data!AF241,Rates_Data!AK242-Rates_Data!AM242,Rates_Data!AM242-Rates_Data!AK242)</f>
        <v>-0.007562</v>
      </c>
      <c r="BO242" s="23" t="n">
        <f aca="false">IF(Rates_Data!AD241&gt;=Rates_Data!AG241,Rates_Data!AK242-Rates_Data!AN242,Rates_Data!AN242-Rates_Data!AK242)</f>
        <v>-0.004541</v>
      </c>
      <c r="BP242" s="23" t="n">
        <f aca="false">IF(Rates_Data!AD241&gt;=Rates_Data!AH241,Rates_Data!AK242-Rates_Data!AO242,Rates_Data!AO242-Rates_Data!AK242)</f>
        <v>0.004465</v>
      </c>
      <c r="BQ242" s="23" t="n">
        <f aca="false">IF(Rates_Data!AD241&gt;=Rates_Data!AI241,Rates_Data!AK242-Rates_Data!AP242,Rates_Data!AP242-Rates_Data!AK242)</f>
        <v>-0.004503</v>
      </c>
      <c r="BR242" s="23" t="n">
        <f aca="false">IF(Rates_Data!AD241&gt;=Rates_Data!AJ241,Rates_Data!AK242-Rates_Data!AQ242,Rates_Data!AQ242-Rates_Data!AK242)</f>
        <v>0.003667</v>
      </c>
      <c r="BS242" s="23" t="n">
        <f aca="false">IF(Rates_Data!AE241&gt;=Rates_Data!AF241,Rates_Data!AL242-Rates_Data!AM242,Rates_Data!AM242-Rates_Data!AL242)</f>
        <v>-0.0019</v>
      </c>
      <c r="BT242" s="23" t="n">
        <f aca="false">IF(Rates_Data!AE241&gt;=Rates_Data!AG241,Rates_Data!AL242-Rates_Data!AN242,Rates_Data!AN242-Rates_Data!AL242)</f>
        <v>-0.00112099999999999</v>
      </c>
      <c r="BU242" s="23" t="n">
        <f aca="false">IF(Rates_Data!AE241&gt;=Rates_Data!AH241,Rates_Data!AL242-Rates_Data!AO242,Rates_Data!AO242-Rates_Data!AL242)</f>
        <v>-0.00119699999999999</v>
      </c>
      <c r="BV242" s="23" t="n">
        <f aca="false">IF(Rates_Data!AE241&gt;=Rates_Data!AI241,Rates_Data!AL242-Rates_Data!AP242,Rates_Data!AP242-Rates_Data!AL242)</f>
        <v>-0.00115899999999999</v>
      </c>
      <c r="BW242" s="23" t="n">
        <f aca="false">IF(Rates_Data!AE241&gt;=Rates_Data!AJ241,Rates_Data!AL242-Rates_Data!AQ242,Rates_Data!AQ242-Rates_Data!AL242)</f>
        <v>0.00932899999999999</v>
      </c>
      <c r="BX242" s="23" t="n">
        <f aca="false">IF(Rates_Data!AF241&gt;=Rates_Data!AG241,Rates_Data!AM242-Rates_Data!AN242,Rates_Data!AN242-Rates_Data!AM242)</f>
        <v>-0.003021</v>
      </c>
      <c r="BY242" s="23" t="n">
        <f aca="false">IF(Rates_Data!AF241&gt;=Rates_Data!AH241,Rates_Data!AM242-Rates_Data!AO242,Rates_Data!AO242-Rates_Data!AM242)</f>
        <v>-0.003097</v>
      </c>
      <c r="BZ242" s="23" t="n">
        <f aca="false">IF(Rates_Data!AF241&gt;=Rates_Data!AI241,Rates_Data!AM242-Rates_Data!AP242,Rates_Data!AP242-Rates_Data!AM242)</f>
        <v>-0.003059</v>
      </c>
      <c r="CA242" s="23" t="n">
        <f aca="false">IF(Rates_Data!AF241&gt;=Rates_Data!AJ241,Rates_Data!AM242-Rates_Data!AQ242,Rates_Data!AQ242-Rates_Data!AM242)</f>
        <v>-0.011229</v>
      </c>
      <c r="CB242" s="23" t="n">
        <f aca="false">IF(Rates_Data!AG241&gt;=Rates_Data!AH241,Rates_Data!AN242-Rates_Data!AO242,Rates_Data!AO242-Rates_Data!AN242)</f>
        <v>-7.60000000000001E-005</v>
      </c>
      <c r="CC242" s="23" t="n">
        <f aca="false">IF(Rates_Data!AG241&gt;=Rates_Data!AI241,Rates_Data!AN242-Rates_Data!AP242,Rates_Data!AP242-Rates_Data!AN242)</f>
        <v>-3.80000000000001E-005</v>
      </c>
      <c r="CD242" s="23" t="n">
        <f aca="false">IF(Rates_Data!AG241&gt;=Rates_Data!AJ241,Rates_Data!AN242-Rates_Data!AQ242,Rates_Data!AQ242-Rates_Data!AN242)</f>
        <v>0.008208</v>
      </c>
      <c r="CE242" s="23" t="n">
        <f aca="false">IF(Rates_Data!AH241&gt;=Rates_Data!AI241,Rates_Data!AO242-Rates_Data!AP242,Rates_Data!AP242-Rates_Data!AO242)</f>
        <v>-3.80000000000001E-005</v>
      </c>
      <c r="CF242" s="23" t="n">
        <f aca="false">IF(Rates_Data!AH241&gt;=Rates_Data!AJ241,Rates_Data!AO242-Rates_Data!AQ242,Rates_Data!AQ242-Rates_Data!AO242)</f>
        <v>0.008132</v>
      </c>
      <c r="CG242" s="23" t="n">
        <f aca="false">IF(Rates_Data!AI241&gt;=Rates_Data!AJ241,Rates_Data!AP242-Rates_Data!AQ242,Rates_Data!AQ242-Rates_Data!AP242)</f>
        <v>0.00817</v>
      </c>
      <c r="CH242" s="27" t="n">
        <f aca="false">IF(ROW()&lt;4+VolLB,"",STDEV(INDEX($BM:$BM,ROW()-VolLB+1):INDEX($BM:$BM,ROW()))*SQRT(12))</f>
        <v>0.0262067687803125</v>
      </c>
      <c r="CI242" s="27" t="n">
        <f aca="false">IF(ROW()&lt;4+VolLB,"",STDEV(INDEX($BN:$BN,ROW()-VolLB+1):INDEX($BN:$BN,ROW()))*SQRT(12))</f>
        <v>0.0211569351709687</v>
      </c>
      <c r="CJ242" s="27" t="n">
        <f aca="false">IF(ROW()&lt;4+VolLB,"",STDEV(INDEX($BO:$BO,ROW()-VolLB+1):INDEX($BO:$BO,ROW()))*SQRT(12))</f>
        <v>0.0179788784530229</v>
      </c>
      <c r="CK242" s="27" t="n">
        <f aca="false">IF(ROW()&lt;4+VolLB,"",STDEV(INDEX($BP:$BP,ROW()-VolLB+1):INDEX($BP:$BP,ROW()))*SQRT(12))</f>
        <v>0.0198886309979201</v>
      </c>
      <c r="CL242" s="27" t="n">
        <f aca="false">IF(ROW()&lt;4+VolLB,"",STDEV(INDEX($BQ:$BQ,ROW()-VolLB+1):INDEX($BQ:$BQ,ROW()))*SQRT(12))</f>
        <v>0.0200642579754339</v>
      </c>
      <c r="CM242" s="27" t="n">
        <f aca="false">IF(ROW()&lt;4+VolLB,"",STDEV(INDEX($BR:$BR,ROW()-VolLB+1):INDEX($BR:$BR,ROW()))*SQRT(12))</f>
        <v>0.017352382448748</v>
      </c>
      <c r="CN242" s="27" t="n">
        <f aca="false">IF(ROW()&lt;4+VolLB,"",STDEV(INDEX($BS:$BS,ROW()-VolLB+1):INDEX($BS:$BS,ROW()))*SQRT(12))</f>
        <v>0.0217962142313533</v>
      </c>
      <c r="CO242" s="27" t="n">
        <f aca="false">IF(ROW()&lt;4+VolLB,"",STDEV(INDEX($BT:$BT,ROW()-VolLB+1):INDEX($BT:$BT,ROW()))*SQRT(12))</f>
        <v>0.0237559818942915</v>
      </c>
      <c r="CP242" s="27" t="n">
        <f aca="false">IF(ROW()&lt;4+VolLB,"",STDEV(INDEX($BU:$BU,ROW()-VolLB+1):INDEX($BU:$BU,ROW()))*SQRT(12))</f>
        <v>0.0245180520402339</v>
      </c>
      <c r="CQ242" s="27" t="n">
        <f aca="false">IF(ROW()&lt;4+VolLB,"",STDEV(INDEX($BV:$BV,ROW()-VolLB+1):INDEX($BV:$BV,ROW()))*SQRT(12))</f>
        <v>0.0212130290769387</v>
      </c>
      <c r="CR242" s="27" t="n">
        <f aca="false">IF(ROW()&lt;4+VolLB,"",STDEV(INDEX($BW:$BW,ROW()-VolLB+1):INDEX($BW:$BW,ROW()))*SQRT(12))</f>
        <v>0.022824605897187</v>
      </c>
      <c r="CS242" s="27" t="n">
        <f aca="false">IF(ROW()&lt;4+VolLB,"",STDEV(INDEX($BX:$BX,ROW()-VolLB+1):INDEX($BX:$BX,ROW()))*SQRT(12))</f>
        <v>0.017997564885813</v>
      </c>
      <c r="CT242" s="27" t="n">
        <f aca="false">IF(ROW()&lt;4+VolLB,"",STDEV(INDEX($BY:$BY,ROW()-VolLB+1):INDEX($BY:$BY,ROW()))*SQRT(12))</f>
        <v>0.0208658527104294</v>
      </c>
      <c r="CU242" s="27" t="n">
        <f aca="false">IF(ROW()&lt;4+VolLB,"",STDEV(INDEX($BZ:$BZ,ROW()-VolLB+1):INDEX($BZ:$BZ,ROW()))*SQRT(12))</f>
        <v>0.0213301173820805</v>
      </c>
      <c r="CV242" s="27" t="n">
        <f aca="false">IF(ROW()&lt;4+VolLB,"",STDEV(INDEX($CA:$CA,ROW()-VolLB+1):INDEX($CA:$CA,ROW()))*SQRT(12))</f>
        <v>0.0178722928312967</v>
      </c>
      <c r="CW242" s="27" t="n">
        <f aca="false">IF(ROW()&lt;4+VolLB,"",STDEV(INDEX($CB:$CB,ROW()-VolLB+1):INDEX($CB:$CB,ROW()))*SQRT(12))</f>
        <v>0.0199665386548882</v>
      </c>
      <c r="CX242" s="27" t="n">
        <f aca="false">IF(ROW()&lt;4+VolLB,"",STDEV(INDEX($CC:$CC,ROW()-VolLB+1):INDEX($CC:$CC,ROW()))*SQRT(12))</f>
        <v>0.0197267540467013</v>
      </c>
      <c r="CY242" s="27" t="n">
        <f aca="false">IF(ROW()&lt;4+VolLB,"",STDEV(INDEX($CD:$CD,ROW()-VolLB+1):INDEX($CD:$CD,ROW()))*SQRT(12))</f>
        <v>0.0185431288681023</v>
      </c>
      <c r="CZ242" s="27" t="n">
        <f aca="false">IF(ROW()&lt;4+VolLB,"",STDEV(INDEX($CE:$CE,ROW()-VolLB+1):INDEX($CE:$CE,ROW()))*SQRT(12))</f>
        <v>0.0218727572296812</v>
      </c>
      <c r="DA242" s="27" t="n">
        <f aca="false">IF(ROW()&lt;4+VolLB,"",STDEV(INDEX($CF:$CF,ROW()-VolLB+1):INDEX($CF:$CF,ROW()))*SQRT(12))</f>
        <v>0.0205170066952597</v>
      </c>
      <c r="DB242" s="27" t="n">
        <f aca="false">IF(ROW()&lt;4+VolLB,"",STDEV(INDEX($CG:$CG,ROW()-VolLB+1):INDEX($CG:$CG,ROW()))*SQRT(12))</f>
        <v>0.0205524153888122</v>
      </c>
      <c r="DC242" s="26" t="n">
        <f aca="false">IF(OR(AR242=0,CH242="",CH242=0),0,AR242*MIN(MaxScal,TgtVol/CH242))</f>
        <v>0</v>
      </c>
      <c r="DD242" s="26" t="n">
        <f aca="false">IF(OR(AS242=0,CI242="",CI242=0),0,AS242*MIN(MaxScal,TgtVol/CI242))</f>
        <v>0</v>
      </c>
      <c r="DE242" s="26" t="n">
        <f aca="false">IF(OR(AT242=0,CJ242="",CJ242=0),0,AT242*MIN(MaxScal,TgtVol/CJ242))</f>
        <v>0</v>
      </c>
      <c r="DF242" s="26" t="n">
        <f aca="false">IF(OR(AU242=0,CK242="",CK242=0),0,AU242*MIN(MaxScal,TgtVol/CK242))</f>
        <v>0</v>
      </c>
      <c r="DG242" s="26" t="n">
        <f aca="false">IF(OR(AV242=0,CL242="",CL242=0),0,AV242*MIN(MaxScal,TgtVol/CL242))</f>
        <v>0</v>
      </c>
      <c r="DH242" s="26" t="n">
        <f aca="false">IF(OR(AW242=0,CM242="",CM242=0),0,AW242*MIN(MaxScal,TgtVol/CM242))</f>
        <v>0</v>
      </c>
      <c r="DI242" s="26" t="n">
        <f aca="false">IF(OR(AX242=0,CN242="",CN242=0),0,AX242*MIN(MaxScal,TgtVol/CN242))</f>
        <v>0</v>
      </c>
      <c r="DJ242" s="26" t="n">
        <f aca="false">IF(OR(AY242=0,CO242="",CO242=0),0,AY242*MIN(MaxScal,TgtVol/CO242))</f>
        <v>0</v>
      </c>
      <c r="DK242" s="26" t="n">
        <f aca="false">IF(OR(AZ242=0,CP242="",CP242=0),0,AZ242*MIN(MaxScal,TgtVol/CP242))</f>
        <v>0</v>
      </c>
      <c r="DL242" s="26" t="n">
        <f aca="false">IF(OR(BA242=0,CQ242="",CQ242=0),0,BA242*MIN(MaxScal,TgtVol/CQ242))</f>
        <v>0</v>
      </c>
      <c r="DM242" s="26" t="n">
        <f aca="false">IF(OR(BB242=0,CR242="",CR242=0),0,BB242*MIN(MaxScal,TgtVol/CR242))</f>
        <v>0</v>
      </c>
      <c r="DN242" s="26" t="n">
        <f aca="false">IF(OR(BC242=0,CS242="",CS242=0),0,BC242*MIN(MaxScal,TgtVol/CS242))</f>
        <v>0</v>
      </c>
      <c r="DO242" s="26" t="n">
        <f aca="false">IF(OR(BD242=0,CT242="",CT242=0),0,BD242*MIN(MaxScal,TgtVol/CT242))</f>
        <v>0</v>
      </c>
      <c r="DP242" s="26" t="n">
        <f aca="false">IF(OR(BE242=0,CU242="",CU242=0),0,BE242*MIN(MaxScal,TgtVol/CU242))</f>
        <v>0</v>
      </c>
      <c r="DQ242" s="26" t="n">
        <f aca="false">IF(OR(BF242=0,CV242="",CV242=0),0,BF242*MIN(MaxScal,TgtVol/CV242))</f>
        <v>0</v>
      </c>
      <c r="DR242" s="26" t="n">
        <f aca="false">IF(OR(BG242=0,CW242="",CW242=0),0,BG242*MIN(MaxScal,TgtVol/CW242))</f>
        <v>0</v>
      </c>
      <c r="DS242" s="26" t="n">
        <f aca="false">IF(OR(BH242=0,CX242="",CX242=0),0,BH242*MIN(MaxScal,TgtVol/CX242))</f>
        <v>0</v>
      </c>
      <c r="DT242" s="26" t="n">
        <f aca="false">IF(OR(BI242=0,CY242="",CY242=0),0,BI242*MIN(MaxScal,TgtVol/CY242))</f>
        <v>0</v>
      </c>
      <c r="DU242" s="26" t="n">
        <f aca="false">IF(OR(BJ242=0,CZ242="",CZ242=0),0,BJ242*MIN(MaxScal,TgtVol/CZ242))</f>
        <v>0</v>
      </c>
      <c r="DV242" s="26" t="n">
        <f aca="false">IF(OR(BK242=0,DA242="",DA242=0),0,BK242*MIN(MaxScal,TgtVol/DA242))</f>
        <v>0</v>
      </c>
      <c r="DW242" s="26" t="n">
        <f aca="false">IF(OR(BL242=0,DB242="",DB242=0),0,BL242*MIN(MaxScal,TgtVol/DB242))</f>
        <v>0</v>
      </c>
      <c r="DX242" s="28" t="n">
        <f aca="false">IFERROR(DC241*BM242,"")</f>
        <v>-0</v>
      </c>
      <c r="DY242" s="28" t="n">
        <f aca="false">IFERROR(DD241*BN242,"")</f>
        <v>-0</v>
      </c>
      <c r="DZ242" s="28" t="n">
        <f aca="false">IFERROR(DE241*BO242,"")</f>
        <v>-0</v>
      </c>
      <c r="EA242" s="28" t="n">
        <f aca="false">IFERROR(DF241*BP242,"")</f>
        <v>0</v>
      </c>
      <c r="EB242" s="28" t="n">
        <f aca="false">IFERROR(DG241*BQ242,"")</f>
        <v>-0</v>
      </c>
      <c r="EC242" s="28" t="n">
        <f aca="false">IFERROR(DH241*BR242,"")</f>
        <v>0</v>
      </c>
      <c r="ED242" s="28" t="n">
        <f aca="false">IFERROR(DI241*BS242,"")</f>
        <v>-0</v>
      </c>
      <c r="EE242" s="28" t="n">
        <f aca="false">IFERROR(DJ241*BT242,"")</f>
        <v>-0</v>
      </c>
      <c r="EF242" s="28" t="n">
        <f aca="false">IFERROR(DK241*BU242,"")</f>
        <v>-0.000974450908440315</v>
      </c>
      <c r="EG242" s="28" t="n">
        <f aca="false">IFERROR(DL241*BV242,"")</f>
        <v>-0</v>
      </c>
      <c r="EH242" s="28" t="n">
        <f aca="false">IFERROR(DM241*BW242,"")</f>
        <v>0</v>
      </c>
      <c r="EI242" s="28" t="n">
        <f aca="false">IFERROR(DN241*BX242,"")</f>
        <v>-0</v>
      </c>
      <c r="EJ242" s="28" t="n">
        <f aca="false">IFERROR(DO241*BY242,"")</f>
        <v>-0.00298028601988053</v>
      </c>
      <c r="EK242" s="28" t="n">
        <f aca="false">IFERROR(DP241*BZ242,"")</f>
        <v>-0</v>
      </c>
      <c r="EL242" s="28" t="n">
        <f aca="false">IFERROR(DQ241*CA242,"")</f>
        <v>-0</v>
      </c>
      <c r="EM242" s="28" t="n">
        <f aca="false">IFERROR(DR241*CB242,"")</f>
        <v>-0</v>
      </c>
      <c r="EN242" s="28" t="n">
        <f aca="false">IFERROR(DS241*CC242,"")</f>
        <v>-0</v>
      </c>
      <c r="EO242" s="28" t="n">
        <f aca="false">IFERROR(DT241*CD242,"")</f>
        <v>0</v>
      </c>
      <c r="EP242" s="28" t="n">
        <f aca="false">IFERROR(DU241*CE242,"")</f>
        <v>-0</v>
      </c>
      <c r="EQ242" s="28" t="n">
        <f aca="false">IFERROR(DV241*CF242,"")</f>
        <v>0</v>
      </c>
      <c r="ER242" s="28" t="n">
        <f aca="false">IFERROR(DW241*CG242,"")</f>
        <v>0</v>
      </c>
      <c r="ES242" s="28" t="n">
        <f aca="false">IF(ROW()=4,"",SUM(DX242:ER242))</f>
        <v>-0.00395473692832084</v>
      </c>
      <c r="ET242" s="29" t="n">
        <f aca="false">COUNTIF(AR242:BL242,"&gt;0")</f>
        <v>0</v>
      </c>
    </row>
    <row r="243" customFormat="false" ht="15" hidden="false" customHeight="false" outlineLevel="0" collapsed="false">
      <c r="A243" s="19" t="n">
        <v>45291</v>
      </c>
      <c r="B243" s="23" t="n">
        <f aca="false">ABS(Rates_Data!AD243-Rates_Data!AE243)</f>
        <v>1.079775</v>
      </c>
      <c r="C243" s="23" t="n">
        <f aca="false">ABS(Rates_Data!AD243-Rates_Data!AF243)</f>
        <v>1.28063333333333</v>
      </c>
      <c r="D243" s="23" t="n">
        <f aca="false">ABS(Rates_Data!AD243-Rates_Data!AG243)</f>
        <v>0.947029166666667</v>
      </c>
      <c r="E243" s="23" t="n">
        <f aca="false">ABS(Rates_Data!AD243-Rates_Data!AH243)</f>
        <v>0.152670833333334</v>
      </c>
      <c r="F243" s="23" t="n">
        <f aca="false">ABS(Rates_Data!AD243-Rates_Data!AI243)</f>
        <v>0.738575</v>
      </c>
      <c r="G243" s="23" t="n">
        <f aca="false">ABS(Rates_Data!AD243-Rates_Data!AJ243)</f>
        <v>0.822125</v>
      </c>
      <c r="H243" s="23" t="n">
        <f aca="false">ABS(Rates_Data!AE243-Rates_Data!AF243)</f>
        <v>0.200858333333333</v>
      </c>
      <c r="I243" s="23" t="n">
        <f aca="false">ABS(Rates_Data!AE243-Rates_Data!AG243)</f>
        <v>0.132745833333334</v>
      </c>
      <c r="J243" s="23" t="n">
        <f aca="false">ABS(Rates_Data!AE243-Rates_Data!AH243)</f>
        <v>0.927104166666667</v>
      </c>
      <c r="K243" s="23" t="n">
        <f aca="false">ABS(Rates_Data!AE243-Rates_Data!AI243)</f>
        <v>0.3412</v>
      </c>
      <c r="L243" s="23" t="n">
        <f aca="false">ABS(Rates_Data!AE243-Rates_Data!AJ243)</f>
        <v>0.25765</v>
      </c>
      <c r="M243" s="23" t="n">
        <f aca="false">ABS(Rates_Data!AF243-Rates_Data!AG243)</f>
        <v>0.333604166666667</v>
      </c>
      <c r="N243" s="23" t="n">
        <f aca="false">ABS(Rates_Data!AF243-Rates_Data!AH243)</f>
        <v>1.1279625</v>
      </c>
      <c r="O243" s="23" t="n">
        <f aca="false">ABS(Rates_Data!AF243-Rates_Data!AI243)</f>
        <v>0.542058333333333</v>
      </c>
      <c r="P243" s="23" t="n">
        <f aca="false">ABS(Rates_Data!AF243-Rates_Data!AJ243)</f>
        <v>0.458508333333333</v>
      </c>
      <c r="Q243" s="23" t="n">
        <f aca="false">ABS(Rates_Data!AG243-Rates_Data!AH243)</f>
        <v>0.794358333333333</v>
      </c>
      <c r="R243" s="23" t="n">
        <f aca="false">ABS(Rates_Data!AG243-Rates_Data!AI243)</f>
        <v>0.208454166666667</v>
      </c>
      <c r="S243" s="23" t="n">
        <f aca="false">ABS(Rates_Data!AG243-Rates_Data!AJ243)</f>
        <v>0.124904166666666</v>
      </c>
      <c r="T243" s="23" t="n">
        <f aca="false">ABS(Rates_Data!AH243-Rates_Data!AI243)</f>
        <v>0.585904166666667</v>
      </c>
      <c r="U243" s="23" t="n">
        <f aca="false">ABS(Rates_Data!AH243-Rates_Data!AJ243)</f>
        <v>0.669454166666667</v>
      </c>
      <c r="V243" s="23" t="n">
        <f aca="false">ABS(Rates_Data!AI243-Rates_Data!AJ243)</f>
        <v>0.0835500000000002</v>
      </c>
      <c r="W243" s="26" t="n">
        <f aca="false">IF(ROW()&lt;4+MinObs-1,"",IFERROR((B243-AVERAGE(B$4:B243))/STDEV(B$4:B243),""))</f>
        <v>2.2842755169527</v>
      </c>
      <c r="X243" s="26" t="n">
        <f aca="false">IF(ROW()&lt;4+MinObs-1,"",IFERROR((C243-AVERAGE(C$4:C243))/STDEV(C$4:C243),""))</f>
        <v>1.88980261219759</v>
      </c>
      <c r="Y243" s="26" t="n">
        <f aca="false">IF(ROW()&lt;4+MinObs-1,"",IFERROR((D243-AVERAGE(D$4:D243))/STDEV(D$4:D243),""))</f>
        <v>1.05378305824023</v>
      </c>
      <c r="Z243" s="26" t="n">
        <f aca="false">IF(ROW()&lt;4+MinObs-1,"",IFERROR((E243-AVERAGE(E$4:E243))/STDEV(E$4:E243),""))</f>
        <v>-1.11680130983264</v>
      </c>
      <c r="AA243" s="26" t="n">
        <f aca="false">IF(ROW()&lt;4+MinObs-1,"",IFERROR((F243-AVERAGE(F$4:F243))/STDEV(F$4:F243),""))</f>
        <v>0.397741190135515</v>
      </c>
      <c r="AB243" s="26" t="n">
        <f aca="false">IF(ROW()&lt;4+MinObs-1,"",IFERROR((G243-AVERAGE(G$4:G243))/STDEV(G$4:G243),""))</f>
        <v>0.949382017490239</v>
      </c>
      <c r="AC243" s="26" t="n">
        <f aca="false">IF(ROW()&lt;4+MinObs-1,"",IFERROR((H243-AVERAGE(H$4:H243))/STDEV(H$4:H243),""))</f>
        <v>-0.698799314148149</v>
      </c>
      <c r="AD243" s="26" t="n">
        <f aca="false">IF(ROW()&lt;4+MinObs-1,"",IFERROR((I243-AVERAGE(I$4:I243))/STDEV(I$4:I243),""))</f>
        <v>-0.771917746871727</v>
      </c>
      <c r="AE243" s="26" t="n">
        <f aca="false">IF(ROW()&lt;4+MinObs-1,"",IFERROR((J243-AVERAGE(J$4:J243))/STDEV(J$4:J243),""))</f>
        <v>1.10740182397347</v>
      </c>
      <c r="AF243" s="26" t="n">
        <f aca="false">IF(ROW()&lt;4+MinObs-1,"",IFERROR((K243-AVERAGE(K$4:K243))/STDEV(K$4:K243),""))</f>
        <v>-0.31701811277729</v>
      </c>
      <c r="AG243" s="26" t="n">
        <f aca="false">IF(ROW()&lt;4+MinObs-1,"",IFERROR((L243-AVERAGE(L$4:L243))/STDEV(L$4:L243),""))</f>
        <v>-0.642774442524817</v>
      </c>
      <c r="AH243" s="26" t="n">
        <f aca="false">IF(ROW()&lt;4+MinObs-1,"",IFERROR((M243-AVERAGE(M$4:M243))/STDEV(M$4:M243),""))</f>
        <v>-0.38150601297816</v>
      </c>
      <c r="AI243" s="26" t="n">
        <f aca="false">IF(ROW()&lt;4+MinObs-1,"",IFERROR((N243-AVERAGE(N$4:N243))/STDEV(N$4:N243),""))</f>
        <v>1.31563834494791</v>
      </c>
      <c r="AJ243" s="26" t="n">
        <f aca="false">IF(ROW()&lt;4+MinObs-1,"",IFERROR((O243-AVERAGE(O$4:O243))/STDEV(O$4:O243),""))</f>
        <v>0.120384509538428</v>
      </c>
      <c r="AK243" s="26" t="n">
        <f aca="false">IF(ROW()&lt;4+MinObs-1,"",IFERROR((P243-AVERAGE(P$4:P243))/STDEV(P$4:P243),""))</f>
        <v>-0.209399894697148</v>
      </c>
      <c r="AL243" s="26" t="n">
        <f aca="false">IF(ROW()&lt;4+MinObs-1,"",IFERROR((Q243-AVERAGE(Q$4:Q243))/STDEV(Q$4:Q243),""))</f>
        <v>0.860075979522276</v>
      </c>
      <c r="AM243" s="26" t="n">
        <f aca="false">IF(ROW()&lt;4+MinObs-1,"",IFERROR((R243-AVERAGE(R$4:R243))/STDEV(R$4:R243),""))</f>
        <v>-0.640228578586133</v>
      </c>
      <c r="AN243" s="26" t="n">
        <f aca="false">IF(ROW()&lt;4+MinObs-1,"",IFERROR((S243-AVERAGE(S$4:S243))/STDEV(S$4:S243),""))</f>
        <v>-1.25691892373547</v>
      </c>
      <c r="AO243" s="26" t="n">
        <f aca="false">IF(ROW()&lt;4+MinObs-1,"",IFERROR((T243-AVERAGE(T$4:T243))/STDEV(T$4:T243),""))</f>
        <v>-0.0661806038888074</v>
      </c>
      <c r="AP243" s="26" t="n">
        <f aca="false">IF(ROW()&lt;4+MinObs-1,"",IFERROR((U243-AVERAGE(U$4:U243))/STDEV(U$4:U243),""))</f>
        <v>-0.322024789008531</v>
      </c>
      <c r="AQ243" s="26" t="n">
        <f aca="false">IF(ROW()&lt;4+MinObs-1,"",IFERROR((V243-AVERAGE(V$4:V243))/STDEV(V$4:V243),""))</f>
        <v>-1.15010698030315</v>
      </c>
      <c r="AR243" s="26" t="n">
        <f aca="false">IF(W243="",0,IF(W243&gt;=z4,w4,IF(W243&gt;=z3,w3,IF(W243&gt;=zEntry,w2,IF(AND(W243&gt;=ExitZ,AR242&gt;0),w2,0)))))</f>
        <v>1</v>
      </c>
      <c r="AS243" s="26" t="n">
        <f aca="false">IF(X243="",0,IF(X243&gt;=z4,w4,IF(X243&gt;=z3,w3,IF(X243&gt;=zEntry,w2,IF(AND(X243&gt;=ExitZ,AS242&gt;0),w2,0)))))</f>
        <v>0</v>
      </c>
      <c r="AT243" s="26" t="n">
        <f aca="false">IF(Y243="",0,IF(Y243&gt;=z4,w4,IF(Y243&gt;=z3,w3,IF(Y243&gt;=zEntry,w2,IF(AND(Y243&gt;=ExitZ,AT242&gt;0),w2,0)))))</f>
        <v>0</v>
      </c>
      <c r="AU243" s="26" t="n">
        <f aca="false">IF(Z243="",0,IF(Z243&gt;=z4,w4,IF(Z243&gt;=z3,w3,IF(Z243&gt;=zEntry,w2,IF(AND(Z243&gt;=ExitZ,AU242&gt;0),w2,0)))))</f>
        <v>0</v>
      </c>
      <c r="AV243" s="26" t="n">
        <f aca="false">IF(AA243="",0,IF(AA243&gt;=z4,w4,IF(AA243&gt;=z3,w3,IF(AA243&gt;=zEntry,w2,IF(AND(AA243&gt;=ExitZ,AV242&gt;0),w2,0)))))</f>
        <v>0</v>
      </c>
      <c r="AW243" s="26" t="n">
        <f aca="false">IF(AB243="",0,IF(AB243&gt;=z4,w4,IF(AB243&gt;=z3,w3,IF(AB243&gt;=zEntry,w2,IF(AND(AB243&gt;=ExitZ,AW242&gt;0),w2,0)))))</f>
        <v>0</v>
      </c>
      <c r="AX243" s="26" t="n">
        <f aca="false">IF(AC243="",0,IF(AC243&gt;=z4,w4,IF(AC243&gt;=z3,w3,IF(AC243&gt;=zEntry,w2,IF(AND(AC243&gt;=ExitZ,AX242&gt;0),w2,0)))))</f>
        <v>0</v>
      </c>
      <c r="AY243" s="26" t="n">
        <f aca="false">IF(AD243="",0,IF(AD243&gt;=z4,w4,IF(AD243&gt;=z3,w3,IF(AD243&gt;=zEntry,w2,IF(AND(AD243&gt;=ExitZ,AY242&gt;0),w2,0)))))</f>
        <v>0</v>
      </c>
      <c r="AZ243" s="26" t="n">
        <f aca="false">IF(AE243="",0,IF(AE243&gt;=z4,w4,IF(AE243&gt;=z3,w3,IF(AE243&gt;=zEntry,w2,IF(AND(AE243&gt;=ExitZ,AZ242&gt;0),w2,0)))))</f>
        <v>0</v>
      </c>
      <c r="BA243" s="26" t="n">
        <f aca="false">IF(AF243="",0,IF(AF243&gt;=z4,w4,IF(AF243&gt;=z3,w3,IF(AF243&gt;=zEntry,w2,IF(AND(AF243&gt;=ExitZ,BA242&gt;0),w2,0)))))</f>
        <v>0</v>
      </c>
      <c r="BB243" s="26" t="n">
        <f aca="false">IF(AG243="",0,IF(AG243&gt;=z4,w4,IF(AG243&gt;=z3,w3,IF(AG243&gt;=zEntry,w2,IF(AND(AG243&gt;=ExitZ,BB242&gt;0),w2,0)))))</f>
        <v>0</v>
      </c>
      <c r="BC243" s="26" t="n">
        <f aca="false">IF(AH243="",0,IF(AH243&gt;=z4,w4,IF(AH243&gt;=z3,w3,IF(AH243&gt;=zEntry,w2,IF(AND(AH243&gt;=ExitZ,BC242&gt;0),w2,0)))))</f>
        <v>0</v>
      </c>
      <c r="BD243" s="26" t="n">
        <f aca="false">IF(AI243="",0,IF(AI243&gt;=z4,w4,IF(AI243&gt;=z3,w3,IF(AI243&gt;=zEntry,w2,IF(AND(AI243&gt;=ExitZ,BD242&gt;0),w2,0)))))</f>
        <v>0</v>
      </c>
      <c r="BE243" s="26" t="n">
        <f aca="false">IF(AJ243="",0,IF(AJ243&gt;=z4,w4,IF(AJ243&gt;=z3,w3,IF(AJ243&gt;=zEntry,w2,IF(AND(AJ243&gt;=ExitZ,BE242&gt;0),w2,0)))))</f>
        <v>0</v>
      </c>
      <c r="BF243" s="26" t="n">
        <f aca="false">IF(AK243="",0,IF(AK243&gt;=z4,w4,IF(AK243&gt;=z3,w3,IF(AK243&gt;=zEntry,w2,IF(AND(AK243&gt;=ExitZ,BF242&gt;0),w2,0)))))</f>
        <v>0</v>
      </c>
      <c r="BG243" s="26" t="n">
        <f aca="false">IF(AL243="",0,IF(AL243&gt;=z4,w4,IF(AL243&gt;=z3,w3,IF(AL243&gt;=zEntry,w2,IF(AND(AL243&gt;=ExitZ,BG242&gt;0),w2,0)))))</f>
        <v>0</v>
      </c>
      <c r="BH243" s="26" t="n">
        <f aca="false">IF(AM243="",0,IF(AM243&gt;=z4,w4,IF(AM243&gt;=z3,w3,IF(AM243&gt;=zEntry,w2,IF(AND(AM243&gt;=ExitZ,BH242&gt;0),w2,0)))))</f>
        <v>0</v>
      </c>
      <c r="BI243" s="26" t="n">
        <f aca="false">IF(AN243="",0,IF(AN243&gt;=z4,w4,IF(AN243&gt;=z3,w3,IF(AN243&gt;=zEntry,w2,IF(AND(AN243&gt;=ExitZ,BI242&gt;0),w2,0)))))</f>
        <v>0</v>
      </c>
      <c r="BJ243" s="26" t="n">
        <f aca="false">IF(AO243="",0,IF(AO243&gt;=z4,w4,IF(AO243&gt;=z3,w3,IF(AO243&gt;=zEntry,w2,IF(AND(AO243&gt;=ExitZ,BJ242&gt;0),w2,0)))))</f>
        <v>0</v>
      </c>
      <c r="BK243" s="26" t="n">
        <f aca="false">IF(AP243="",0,IF(AP243&gt;=z4,w4,IF(AP243&gt;=z3,w3,IF(AP243&gt;=zEntry,w2,IF(AND(AP243&gt;=ExitZ,BK242&gt;0),w2,0)))))</f>
        <v>0</v>
      </c>
      <c r="BL243" s="26" t="n">
        <f aca="false">IF(AQ243="",0,IF(AQ243&gt;=z4,w4,IF(AQ243&gt;=z3,w3,IF(AQ243&gt;=zEntry,w2,IF(AND(AQ243&gt;=ExitZ,BL242&gt;0),w2,0)))))</f>
        <v>0</v>
      </c>
      <c r="BM243" s="23" t="n">
        <f aca="false">IF(Rates_Data!AD242&gt;=Rates_Data!AE242,Rates_Data!AK243-Rates_Data!AL243,Rates_Data!AL243-Rates_Data!AK243)</f>
        <v>-0.00172900000000001</v>
      </c>
      <c r="BN243" s="23" t="n">
        <f aca="false">IF(Rates_Data!AD242&gt;=Rates_Data!AF242,Rates_Data!AK243-Rates_Data!AM243,Rates_Data!AM243-Rates_Data!AK243)</f>
        <v>0.004712</v>
      </c>
      <c r="BO243" s="23" t="n">
        <f aca="false">IF(Rates_Data!AD242&gt;=Rates_Data!AG242,Rates_Data!AK243-Rates_Data!AN243,Rates_Data!AN243-Rates_Data!AK243)</f>
        <v>-0.004104</v>
      </c>
      <c r="BP243" s="23" t="n">
        <f aca="false">IF(Rates_Data!AD242&gt;=Rates_Data!AH242,Rates_Data!AK243-Rates_Data!AO243,Rates_Data!AO243-Rates_Data!AK243)</f>
        <v>0.010032</v>
      </c>
      <c r="BQ243" s="23" t="n">
        <f aca="false">IF(Rates_Data!AD242&gt;=Rates_Data!AI242,Rates_Data!AK243-Rates_Data!AP243,Rates_Data!AP243-Rates_Data!AK243)</f>
        <v>-0.000969000000000003</v>
      </c>
      <c r="BR243" s="23" t="n">
        <f aca="false">IF(Rates_Data!AD242&gt;=Rates_Data!AJ242,Rates_Data!AK243-Rates_Data!AQ243,Rates_Data!AQ243-Rates_Data!AK243)</f>
        <v>-0.001292</v>
      </c>
      <c r="BS243" s="23" t="n">
        <f aca="false">IF(Rates_Data!AE242&gt;=Rates_Data!AF242,Rates_Data!AL243-Rates_Data!AM243,Rates_Data!AM243-Rates_Data!AL243)</f>
        <v>0.00644100000000001</v>
      </c>
      <c r="BT243" s="23" t="n">
        <f aca="false">IF(Rates_Data!AE242&gt;=Rates_Data!AG242,Rates_Data!AL243-Rates_Data!AN243,Rates_Data!AN243-Rates_Data!AL243)</f>
        <v>0.00237499999999999</v>
      </c>
      <c r="BU243" s="23" t="n">
        <f aca="false">IF(Rates_Data!AE242&gt;=Rates_Data!AH242,Rates_Data!AL243-Rates_Data!AO243,Rates_Data!AO243-Rates_Data!AL243)</f>
        <v>0.00830299999999999</v>
      </c>
      <c r="BV243" s="23" t="n">
        <f aca="false">IF(Rates_Data!AE242&gt;=Rates_Data!AI242,Rates_Data!AL243-Rates_Data!AP243,Rates_Data!AP243-Rates_Data!AL243)</f>
        <v>-0.000760000000000005</v>
      </c>
      <c r="BW243" s="23" t="n">
        <f aca="false">IF(Rates_Data!AE242&gt;=Rates_Data!AJ242,Rates_Data!AL243-Rates_Data!AQ243,Rates_Data!AQ243-Rates_Data!AL243)</f>
        <v>-0.000437000000000011</v>
      </c>
      <c r="BX243" s="23" t="n">
        <f aca="false">IF(Rates_Data!AF242&gt;=Rates_Data!AG242,Rates_Data!AM243-Rates_Data!AN243,Rates_Data!AN243-Rates_Data!AM243)</f>
        <v>0.008816</v>
      </c>
      <c r="BY243" s="23" t="n">
        <f aca="false">IF(Rates_Data!AF242&gt;=Rates_Data!AH242,Rates_Data!AM243-Rates_Data!AO243,Rates_Data!AO243-Rates_Data!AM243)</f>
        <v>0.014744</v>
      </c>
      <c r="BZ243" s="23" t="n">
        <f aca="false">IF(Rates_Data!AF242&gt;=Rates_Data!AI242,Rates_Data!AM243-Rates_Data!AP243,Rates_Data!AP243-Rates_Data!AM243)</f>
        <v>0.005681</v>
      </c>
      <c r="CA243" s="23" t="n">
        <f aca="false">IF(Rates_Data!AF242&gt;=Rates_Data!AJ242,Rates_Data!AM243-Rates_Data!AQ243,Rates_Data!AQ243-Rates_Data!AM243)</f>
        <v>0.006004</v>
      </c>
      <c r="CB243" s="23" t="n">
        <f aca="false">IF(Rates_Data!AG242&gt;=Rates_Data!AH242,Rates_Data!AN243-Rates_Data!AO243,Rates_Data!AO243-Rates_Data!AN243)</f>
        <v>0.005928</v>
      </c>
      <c r="CC243" s="23" t="n">
        <f aca="false">IF(Rates_Data!AG242&gt;=Rates_Data!AI242,Rates_Data!AN243-Rates_Data!AP243,Rates_Data!AP243-Rates_Data!AN243)</f>
        <v>-0.003135</v>
      </c>
      <c r="CD243" s="23" t="n">
        <f aca="false">IF(Rates_Data!AG242&gt;=Rates_Data!AJ242,Rates_Data!AN243-Rates_Data!AQ243,Rates_Data!AQ243-Rates_Data!AN243)</f>
        <v>-0.002812</v>
      </c>
      <c r="CE243" s="23" t="n">
        <f aca="false">IF(Rates_Data!AH242&gt;=Rates_Data!AI242,Rates_Data!AO243-Rates_Data!AP243,Rates_Data!AP243-Rates_Data!AO243)</f>
        <v>0.009063</v>
      </c>
      <c r="CF243" s="23" t="n">
        <f aca="false">IF(Rates_Data!AH242&gt;=Rates_Data!AJ242,Rates_Data!AO243-Rates_Data!AQ243,Rates_Data!AQ243-Rates_Data!AO243)</f>
        <v>0.00874</v>
      </c>
      <c r="CG243" s="23" t="n">
        <f aca="false">IF(Rates_Data!AI242&gt;=Rates_Data!AJ242,Rates_Data!AP243-Rates_Data!AQ243,Rates_Data!AQ243-Rates_Data!AP243)</f>
        <v>-0.000322999999999994</v>
      </c>
      <c r="CH243" s="27" t="n">
        <f aca="false">IF(ROW()&lt;4+VolLB,"",STDEV(INDEX($BM:$BM,ROW()-VolLB+1):INDEX($BM:$BM,ROW()))*SQRT(12))</f>
        <v>0.0262049330899283</v>
      </c>
      <c r="CI243" s="27" t="n">
        <f aca="false">IF(ROW()&lt;4+VolLB,"",STDEV(INDEX($BN:$BN,ROW()-VolLB+1):INDEX($BN:$BN,ROW()))*SQRT(12))</f>
        <v>0.0213404900169116</v>
      </c>
      <c r="CJ243" s="27" t="n">
        <f aca="false">IF(ROW()&lt;4+VolLB,"",STDEV(INDEX($BO:$BO,ROW()-VolLB+1):INDEX($BO:$BO,ROW()))*SQRT(12))</f>
        <v>0.0181064259939998</v>
      </c>
      <c r="CK243" s="27" t="n">
        <f aca="false">IF(ROW()&lt;4+VolLB,"",STDEV(INDEX($BP:$BP,ROW()-VolLB+1):INDEX($BP:$BP,ROW()))*SQRT(12))</f>
        <v>0.0206364318833511</v>
      </c>
      <c r="CL243" s="27" t="n">
        <f aca="false">IF(ROW()&lt;4+VolLB,"",STDEV(INDEX($BQ:$BQ,ROW()-VolLB+1):INDEX($BQ:$BQ,ROW()))*SQRT(12))</f>
        <v>0.0200665464518627</v>
      </c>
      <c r="CM243" s="27" t="n">
        <f aca="false">IF(ROW()&lt;4+VolLB,"",STDEV(INDEX($BR:$BR,ROW()-VolLB+1):INDEX($BR:$BR,ROW()))*SQRT(12))</f>
        <v>0.0173338881860828</v>
      </c>
      <c r="CN243" s="27" t="n">
        <f aca="false">IF(ROW()&lt;4+VolLB,"",STDEV(INDEX($BS:$BS,ROW()-VolLB+1):INDEX($BS:$BS,ROW()))*SQRT(12))</f>
        <v>0.0219521355704807</v>
      </c>
      <c r="CO243" s="27" t="n">
        <f aca="false">IF(ROW()&lt;4+VolLB,"",STDEV(INDEX($BT:$BT,ROW()-VolLB+1):INDEX($BT:$BT,ROW()))*SQRT(12))</f>
        <v>0.0234196323331313</v>
      </c>
      <c r="CP243" s="27" t="n">
        <f aca="false">IF(ROW()&lt;4+VolLB,"",STDEV(INDEX($BU:$BU,ROW()-VolLB+1):INDEX($BU:$BU,ROW()))*SQRT(12))</f>
        <v>0.0249743125104862</v>
      </c>
      <c r="CQ243" s="27" t="n">
        <f aca="false">IF(ROW()&lt;4+VolLB,"",STDEV(INDEX($BV:$BV,ROW()-VolLB+1):INDEX($BV:$BV,ROW()))*SQRT(12))</f>
        <v>0.0212108331753016</v>
      </c>
      <c r="CR243" s="27" t="n">
        <f aca="false">IF(ROW()&lt;4+VolLB,"",STDEV(INDEX($BW:$BW,ROW()-VolLB+1):INDEX($BW:$BW,ROW()))*SQRT(12))</f>
        <v>0.0228340993301476</v>
      </c>
      <c r="CS243" s="27" t="n">
        <f aca="false">IF(ROW()&lt;4+VolLB,"",STDEV(INDEX($BX:$BX,ROW()-VolLB+1):INDEX($BX:$BX,ROW()))*SQRT(12))</f>
        <v>0.018623079259477</v>
      </c>
      <c r="CT243" s="27" t="n">
        <f aca="false">IF(ROW()&lt;4+VolLB,"",STDEV(INDEX($BY:$BY,ROW()-VolLB+1):INDEX($BY:$BY,ROW()))*SQRT(12))</f>
        <v>0.0223067009097309</v>
      </c>
      <c r="CU243" s="27" t="n">
        <f aca="false">IF(ROW()&lt;4+VolLB,"",STDEV(INDEX($BZ:$BZ,ROW()-VolLB+1):INDEX($BZ:$BZ,ROW()))*SQRT(12))</f>
        <v>0.0214896587621648</v>
      </c>
      <c r="CV243" s="27" t="n">
        <f aca="false">IF(ROW()&lt;4+VolLB,"",STDEV(INDEX($CA:$CA,ROW()-VolLB+1):INDEX($CA:$CA,ROW()))*SQRT(12))</f>
        <v>0.0180123878599992</v>
      </c>
      <c r="CW243" s="27" t="n">
        <f aca="false">IF(ROW()&lt;4+VolLB,"",STDEV(INDEX($CB:$CB,ROW()-VolLB+1):INDEX($CB:$CB,ROW()))*SQRT(12))</f>
        <v>0.0201143699675251</v>
      </c>
      <c r="CX243" s="27" t="n">
        <f aca="false">IF(ROW()&lt;4+VolLB,"",STDEV(INDEX($CC:$CC,ROW()-VolLB+1):INDEX($CC:$CC,ROW()))*SQRT(12))</f>
        <v>0.0198518152424167</v>
      </c>
      <c r="CY243" s="27" t="n">
        <f aca="false">IF(ROW()&lt;4+VolLB,"",STDEV(INDEX($CD:$CD,ROW()-VolLB+1):INDEX($CD:$CD,ROW()))*SQRT(12))</f>
        <v>0.0183763454431946</v>
      </c>
      <c r="CZ243" s="27" t="n">
        <f aca="false">IF(ROW()&lt;4+VolLB,"",STDEV(INDEX($CE:$CE,ROW()-VolLB+1):INDEX($CE:$CE,ROW()))*SQRT(12))</f>
        <v>0.0225437655744596</v>
      </c>
      <c r="DA243" s="27" t="n">
        <f aca="false">IF(ROW()&lt;4+VolLB,"",STDEV(INDEX($CF:$CF,ROW()-VolLB+1):INDEX($CF:$CF,ROW()))*SQRT(12))</f>
        <v>0.0212137772005432</v>
      </c>
      <c r="DB243" s="27" t="n">
        <f aca="false">IF(ROW()&lt;4+VolLB,"",STDEV(INDEX($CG:$CG,ROW()-VolLB+1):INDEX($CG:$CG,ROW()))*SQRT(12))</f>
        <v>0.0205473866274777</v>
      </c>
      <c r="DC243" s="26" t="n">
        <f aca="false">IF(OR(AR243=0,CH243="",CH243=0),0,AR243*MIN(MaxScal,TgtVol/CH243))</f>
        <v>0.763215076007459</v>
      </c>
      <c r="DD243" s="26" t="n">
        <f aca="false">IF(OR(AS243=0,CI243="",CI243=0),0,AS243*MIN(MaxScal,TgtVol/CI243))</f>
        <v>0</v>
      </c>
      <c r="DE243" s="26" t="n">
        <f aca="false">IF(OR(AT243=0,CJ243="",CJ243=0),0,AT243*MIN(MaxScal,TgtVol/CJ243))</f>
        <v>0</v>
      </c>
      <c r="DF243" s="26" t="n">
        <f aca="false">IF(OR(AU243=0,CK243="",CK243=0),0,AU243*MIN(MaxScal,TgtVol/CK243))</f>
        <v>0</v>
      </c>
      <c r="DG243" s="26" t="n">
        <f aca="false">IF(OR(AV243=0,CL243="",CL243=0),0,AV243*MIN(MaxScal,TgtVol/CL243))</f>
        <v>0</v>
      </c>
      <c r="DH243" s="26" t="n">
        <f aca="false">IF(OR(AW243=0,CM243="",CM243=0),0,AW243*MIN(MaxScal,TgtVol/CM243))</f>
        <v>0</v>
      </c>
      <c r="DI243" s="26" t="n">
        <f aca="false">IF(OR(AX243=0,CN243="",CN243=0),0,AX243*MIN(MaxScal,TgtVol/CN243))</f>
        <v>0</v>
      </c>
      <c r="DJ243" s="26" t="n">
        <f aca="false">IF(OR(AY243=0,CO243="",CO243=0),0,AY243*MIN(MaxScal,TgtVol/CO243))</f>
        <v>0</v>
      </c>
      <c r="DK243" s="26" t="n">
        <f aca="false">IF(OR(AZ243=0,CP243="",CP243=0),0,AZ243*MIN(MaxScal,TgtVol/CP243))</f>
        <v>0</v>
      </c>
      <c r="DL243" s="26" t="n">
        <f aca="false">IF(OR(BA243=0,CQ243="",CQ243=0),0,BA243*MIN(MaxScal,TgtVol/CQ243))</f>
        <v>0</v>
      </c>
      <c r="DM243" s="26" t="n">
        <f aca="false">IF(OR(BB243=0,CR243="",CR243=0),0,BB243*MIN(MaxScal,TgtVol/CR243))</f>
        <v>0</v>
      </c>
      <c r="DN243" s="26" t="n">
        <f aca="false">IF(OR(BC243=0,CS243="",CS243=0),0,BC243*MIN(MaxScal,TgtVol/CS243))</f>
        <v>0</v>
      </c>
      <c r="DO243" s="26" t="n">
        <f aca="false">IF(OR(BD243=0,CT243="",CT243=0),0,BD243*MIN(MaxScal,TgtVol/CT243))</f>
        <v>0</v>
      </c>
      <c r="DP243" s="26" t="n">
        <f aca="false">IF(OR(BE243=0,CU243="",CU243=0),0,BE243*MIN(MaxScal,TgtVol/CU243))</f>
        <v>0</v>
      </c>
      <c r="DQ243" s="26" t="n">
        <f aca="false">IF(OR(BF243=0,CV243="",CV243=0),0,BF243*MIN(MaxScal,TgtVol/CV243))</f>
        <v>0</v>
      </c>
      <c r="DR243" s="26" t="n">
        <f aca="false">IF(OR(BG243=0,CW243="",CW243=0),0,BG243*MIN(MaxScal,TgtVol/CW243))</f>
        <v>0</v>
      </c>
      <c r="DS243" s="26" t="n">
        <f aca="false">IF(OR(BH243=0,CX243="",CX243=0),0,BH243*MIN(MaxScal,TgtVol/CX243))</f>
        <v>0</v>
      </c>
      <c r="DT243" s="26" t="n">
        <f aca="false">IF(OR(BI243=0,CY243="",CY243=0),0,BI243*MIN(MaxScal,TgtVol/CY243))</f>
        <v>0</v>
      </c>
      <c r="DU243" s="26" t="n">
        <f aca="false">IF(OR(BJ243=0,CZ243="",CZ243=0),0,BJ243*MIN(MaxScal,TgtVol/CZ243))</f>
        <v>0</v>
      </c>
      <c r="DV243" s="26" t="n">
        <f aca="false">IF(OR(BK243=0,DA243="",DA243=0),0,BK243*MIN(MaxScal,TgtVol/DA243))</f>
        <v>0</v>
      </c>
      <c r="DW243" s="26" t="n">
        <f aca="false">IF(OR(BL243=0,DB243="",DB243=0),0,BL243*MIN(MaxScal,TgtVol/DB243))</f>
        <v>0</v>
      </c>
      <c r="DX243" s="28" t="n">
        <f aca="false">IFERROR(DC242*BM243,"")</f>
        <v>-0</v>
      </c>
      <c r="DY243" s="28" t="n">
        <f aca="false">IFERROR(DD242*BN243,"")</f>
        <v>0</v>
      </c>
      <c r="DZ243" s="28" t="n">
        <f aca="false">IFERROR(DE242*BO243,"")</f>
        <v>-0</v>
      </c>
      <c r="EA243" s="28" t="n">
        <f aca="false">IFERROR(DF242*BP243,"")</f>
        <v>0</v>
      </c>
      <c r="EB243" s="28" t="n">
        <f aca="false">IFERROR(DG242*BQ243,"")</f>
        <v>-0</v>
      </c>
      <c r="EC243" s="28" t="n">
        <f aca="false">IFERROR(DH242*BR243,"")</f>
        <v>-0</v>
      </c>
      <c r="ED243" s="28" t="n">
        <f aca="false">IFERROR(DI242*BS243,"")</f>
        <v>0</v>
      </c>
      <c r="EE243" s="28" t="n">
        <f aca="false">IFERROR(DJ242*BT243,"")</f>
        <v>0</v>
      </c>
      <c r="EF243" s="28" t="n">
        <f aca="false">IFERROR(DK242*BU243,"")</f>
        <v>0</v>
      </c>
      <c r="EG243" s="28" t="n">
        <f aca="false">IFERROR(DL242*BV243,"")</f>
        <v>-0</v>
      </c>
      <c r="EH243" s="28" t="n">
        <f aca="false">IFERROR(DM242*BW243,"")</f>
        <v>-0</v>
      </c>
      <c r="EI243" s="28" t="n">
        <f aca="false">IFERROR(DN242*BX243,"")</f>
        <v>0</v>
      </c>
      <c r="EJ243" s="28" t="n">
        <f aca="false">IFERROR(DO242*BY243,"")</f>
        <v>0</v>
      </c>
      <c r="EK243" s="28" t="n">
        <f aca="false">IFERROR(DP242*BZ243,"")</f>
        <v>0</v>
      </c>
      <c r="EL243" s="28" t="n">
        <f aca="false">IFERROR(DQ242*CA243,"")</f>
        <v>0</v>
      </c>
      <c r="EM243" s="28" t="n">
        <f aca="false">IFERROR(DR242*CB243,"")</f>
        <v>0</v>
      </c>
      <c r="EN243" s="28" t="n">
        <f aca="false">IFERROR(DS242*CC243,"")</f>
        <v>-0</v>
      </c>
      <c r="EO243" s="28" t="n">
        <f aca="false">IFERROR(DT242*CD243,"")</f>
        <v>-0</v>
      </c>
      <c r="EP243" s="28" t="n">
        <f aca="false">IFERROR(DU242*CE243,"")</f>
        <v>0</v>
      </c>
      <c r="EQ243" s="28" t="n">
        <f aca="false">IFERROR(DV242*CF243,"")</f>
        <v>0</v>
      </c>
      <c r="ER243" s="28" t="n">
        <f aca="false">IFERROR(DW242*CG243,"")</f>
        <v>-0</v>
      </c>
      <c r="ES243" s="28" t="n">
        <f aca="false">IF(ROW()=4,"",SUM(DX243:ER243))</f>
        <v>0</v>
      </c>
      <c r="ET243" s="29" t="n">
        <f aca="false">COUNTIF(AR243:BL243,"&gt;0")</f>
        <v>1</v>
      </c>
    </row>
    <row r="244" customFormat="false" ht="15" hidden="false" customHeight="false" outlineLevel="0" collapsed="false">
      <c r="A244" s="19" t="n">
        <v>45322</v>
      </c>
      <c r="B244" s="23" t="n">
        <f aca="false">ABS(Rates_Data!AD244-Rates_Data!AE244)</f>
        <v>1.35014937759336</v>
      </c>
      <c r="C244" s="23" t="n">
        <f aca="false">ABS(Rates_Data!AD244-Rates_Data!AF244)</f>
        <v>1.12494605809129</v>
      </c>
      <c r="D244" s="23" t="n">
        <f aca="false">ABS(Rates_Data!AD244-Rates_Data!AG244)</f>
        <v>1.11936514522822</v>
      </c>
      <c r="E244" s="23" t="n">
        <f aca="false">ABS(Rates_Data!AD244-Rates_Data!AH244)</f>
        <v>0.374112033195021</v>
      </c>
      <c r="F244" s="23" t="n">
        <f aca="false">ABS(Rates_Data!AD244-Rates_Data!AI244)</f>
        <v>0.861983402489627</v>
      </c>
      <c r="G244" s="23" t="n">
        <f aca="false">ABS(Rates_Data!AD244-Rates_Data!AJ244)</f>
        <v>0.99298755186722</v>
      </c>
      <c r="H244" s="23" t="n">
        <f aca="false">ABS(Rates_Data!AE244-Rates_Data!AF244)</f>
        <v>0.225203319502075</v>
      </c>
      <c r="I244" s="23" t="n">
        <f aca="false">ABS(Rates_Data!AE244-Rates_Data!AG244)</f>
        <v>0.230784232365145</v>
      </c>
      <c r="J244" s="23" t="n">
        <f aca="false">ABS(Rates_Data!AE244-Rates_Data!AH244)</f>
        <v>0.97603734439834</v>
      </c>
      <c r="K244" s="23" t="n">
        <f aca="false">ABS(Rates_Data!AE244-Rates_Data!AI244)</f>
        <v>0.488165975103734</v>
      </c>
      <c r="L244" s="23" t="n">
        <f aca="false">ABS(Rates_Data!AE244-Rates_Data!AJ244)</f>
        <v>0.357161825726141</v>
      </c>
      <c r="M244" s="23" t="n">
        <f aca="false">ABS(Rates_Data!AF244-Rates_Data!AG244)</f>
        <v>0.00558091286307057</v>
      </c>
      <c r="N244" s="23" t="n">
        <f aca="false">ABS(Rates_Data!AF244-Rates_Data!AH244)</f>
        <v>0.750834024896266</v>
      </c>
      <c r="O244" s="23" t="n">
        <f aca="false">ABS(Rates_Data!AF244-Rates_Data!AI244)</f>
        <v>0.26296265560166</v>
      </c>
      <c r="P244" s="23" t="n">
        <f aca="false">ABS(Rates_Data!AF244-Rates_Data!AJ244)</f>
        <v>0.131958506224066</v>
      </c>
      <c r="Q244" s="23" t="n">
        <f aca="false">ABS(Rates_Data!AG244-Rates_Data!AH244)</f>
        <v>0.745253112033195</v>
      </c>
      <c r="R244" s="23" t="n">
        <f aca="false">ABS(Rates_Data!AG244-Rates_Data!AI244)</f>
        <v>0.257381742738589</v>
      </c>
      <c r="S244" s="23" t="n">
        <f aca="false">ABS(Rates_Data!AG244-Rates_Data!AJ244)</f>
        <v>0.126377593360996</v>
      </c>
      <c r="T244" s="23" t="n">
        <f aca="false">ABS(Rates_Data!AH244-Rates_Data!AI244)</f>
        <v>0.487871369294606</v>
      </c>
      <c r="U244" s="23" t="n">
        <f aca="false">ABS(Rates_Data!AH244-Rates_Data!AJ244)</f>
        <v>0.618875518672199</v>
      </c>
      <c r="V244" s="23" t="n">
        <f aca="false">ABS(Rates_Data!AI244-Rates_Data!AJ244)</f>
        <v>0.131004149377593</v>
      </c>
      <c r="W244" s="26" t="n">
        <f aca="false">IF(ROW()&lt;4+MinObs-1,"",IFERROR((B244-AVERAGE(B$4:B244))/STDEV(B$4:B244),""))</f>
        <v>3.11764304118164</v>
      </c>
      <c r="X244" s="26" t="n">
        <f aca="false">IF(ROW()&lt;4+MinObs-1,"",IFERROR((C244-AVERAGE(C$4:C244))/STDEV(C$4:C244),""))</f>
        <v>1.50401061440273</v>
      </c>
      <c r="Y244" s="26" t="n">
        <f aca="false">IF(ROW()&lt;4+MinObs-1,"",IFERROR((D244-AVERAGE(D$4:D244))/STDEV(D$4:D244),""))</f>
        <v>1.43470873157726</v>
      </c>
      <c r="Z244" s="26" t="n">
        <f aca="false">IF(ROW()&lt;4+MinObs-1,"",IFERROR((E244-AVERAGE(E$4:E244))/STDEV(E$4:E244),""))</f>
        <v>-0.602519567394981</v>
      </c>
      <c r="AA244" s="26" t="n">
        <f aca="false">IF(ROW()&lt;4+MinObs-1,"",IFERROR((F244-AVERAGE(F$4:F244))/STDEV(F$4:F244),""))</f>
        <v>0.683691406917343</v>
      </c>
      <c r="AB244" s="26" t="n">
        <f aca="false">IF(ROW()&lt;4+MinObs-1,"",IFERROR((G244-AVERAGE(G$4:G244))/STDEV(G$4:G244),""))</f>
        <v>1.42923564159285</v>
      </c>
      <c r="AC244" s="26" t="n">
        <f aca="false">IF(ROW()&lt;4+MinObs-1,"",IFERROR((H244-AVERAGE(H$4:H244))/STDEV(H$4:H244),""))</f>
        <v>-0.620512296504029</v>
      </c>
      <c r="AD244" s="26" t="n">
        <f aca="false">IF(ROW()&lt;4+MinObs-1,"",IFERROR((I244-AVERAGE(I$4:I244))/STDEV(I$4:I244),""))</f>
        <v>-0.505373389459263</v>
      </c>
      <c r="AE244" s="26" t="n">
        <f aca="false">IF(ROW()&lt;4+MinObs-1,"",IFERROR((J244-AVERAGE(J$4:J244))/STDEV(J$4:J244),""))</f>
        <v>1.23867530635824</v>
      </c>
      <c r="AF244" s="26" t="n">
        <f aca="false">IF(ROW()&lt;4+MinObs-1,"",IFERROR((K244-AVERAGE(K$4:K244))/STDEV(K$4:K244),""))</f>
        <v>0.0764519774982641</v>
      </c>
      <c r="AG244" s="26" t="n">
        <f aca="false">IF(ROW()&lt;4+MinObs-1,"",IFERROR((L244-AVERAGE(L$4:L244))/STDEV(L$4:L244),""))</f>
        <v>-0.420600606872184</v>
      </c>
      <c r="AH244" s="26" t="n">
        <f aca="false">IF(ROW()&lt;4+MinObs-1,"",IFERROR((M244-AVERAGE(M$4:M244))/STDEV(M$4:M244),""))</f>
        <v>-1.16678687668091</v>
      </c>
      <c r="AI244" s="26" t="n">
        <f aca="false">IF(ROW()&lt;4+MinObs-1,"",IFERROR((N244-AVERAGE(N$4:N244))/STDEV(N$4:N244),""))</f>
        <v>0.442974097550427</v>
      </c>
      <c r="AJ244" s="26" t="n">
        <f aca="false">IF(ROW()&lt;4+MinObs-1,"",IFERROR((O244-AVERAGE(O$4:O244))/STDEV(O$4:O244),""))</f>
        <v>-0.66470276326945</v>
      </c>
      <c r="AK244" s="26" t="n">
        <f aca="false">IF(ROW()&lt;4+MinObs-1,"",IFERROR((P244-AVERAGE(P$4:P244))/STDEV(P$4:P244),""))</f>
        <v>-0.963729082583567</v>
      </c>
      <c r="AL244" s="26" t="n">
        <f aca="false">IF(ROW()&lt;4+MinObs-1,"",IFERROR((Q244-AVERAGE(Q$4:Q244))/STDEV(Q$4:Q244),""))</f>
        <v>0.729027999584018</v>
      </c>
      <c r="AM244" s="26" t="n">
        <f aca="false">IF(ROW()&lt;4+MinObs-1,"",IFERROR((R244-AVERAGE(R$4:R244))/STDEV(R$4:R244),""))</f>
        <v>-0.531043797822503</v>
      </c>
      <c r="AN244" s="26" t="n">
        <f aca="false">IF(ROW()&lt;4+MinObs-1,"",IFERROR((S244-AVERAGE(S$4:S244))/STDEV(S$4:S244),""))</f>
        <v>-1.24723150951023</v>
      </c>
      <c r="AO244" s="26" t="n">
        <f aca="false">IF(ROW()&lt;4+MinObs-1,"",IFERROR((T244-AVERAGE(T$4:T244))/STDEV(T$4:T244),""))</f>
        <v>-0.326847689391087</v>
      </c>
      <c r="AP244" s="26" t="n">
        <f aca="false">IF(ROW()&lt;4+MinObs-1,"",IFERROR((U244-AVERAGE(U$4:U244))/STDEV(U$4:U244),""))</f>
        <v>-0.428097627984554</v>
      </c>
      <c r="AQ244" s="26" t="n">
        <f aca="false">IF(ROW()&lt;4+MinObs-1,"",IFERROR((V244-AVERAGE(V$4:V244))/STDEV(V$4:V244),""))</f>
        <v>-1.04860304054478</v>
      </c>
      <c r="AR244" s="26" t="n">
        <f aca="false">IF(W244="",0,IF(W244&gt;=z4,w4,IF(W244&gt;=z3,w3,IF(W244&gt;=zEntry,w2,IF(AND(W244&gt;=ExitZ,AR243&gt;0),w2,0)))))</f>
        <v>1.5</v>
      </c>
      <c r="AS244" s="26" t="n">
        <f aca="false">IF(X244="",0,IF(X244&gt;=z4,w4,IF(X244&gt;=z3,w3,IF(X244&gt;=zEntry,w2,IF(AND(X244&gt;=ExitZ,AS243&gt;0),w2,0)))))</f>
        <v>0</v>
      </c>
      <c r="AT244" s="26" t="n">
        <f aca="false">IF(Y244="",0,IF(Y244&gt;=z4,w4,IF(Y244&gt;=z3,w3,IF(Y244&gt;=zEntry,w2,IF(AND(Y244&gt;=ExitZ,AT243&gt;0),w2,0)))))</f>
        <v>0</v>
      </c>
      <c r="AU244" s="26" t="n">
        <f aca="false">IF(Z244="",0,IF(Z244&gt;=z4,w4,IF(Z244&gt;=z3,w3,IF(Z244&gt;=zEntry,w2,IF(AND(Z244&gt;=ExitZ,AU243&gt;0),w2,0)))))</f>
        <v>0</v>
      </c>
      <c r="AV244" s="26" t="n">
        <f aca="false">IF(AA244="",0,IF(AA244&gt;=z4,w4,IF(AA244&gt;=z3,w3,IF(AA244&gt;=zEntry,w2,IF(AND(AA244&gt;=ExitZ,AV243&gt;0),w2,0)))))</f>
        <v>0</v>
      </c>
      <c r="AW244" s="26" t="n">
        <f aca="false">IF(AB244="",0,IF(AB244&gt;=z4,w4,IF(AB244&gt;=z3,w3,IF(AB244&gt;=zEntry,w2,IF(AND(AB244&gt;=ExitZ,AW243&gt;0),w2,0)))))</f>
        <v>0</v>
      </c>
      <c r="AX244" s="26" t="n">
        <f aca="false">IF(AC244="",0,IF(AC244&gt;=z4,w4,IF(AC244&gt;=z3,w3,IF(AC244&gt;=zEntry,w2,IF(AND(AC244&gt;=ExitZ,AX243&gt;0),w2,0)))))</f>
        <v>0</v>
      </c>
      <c r="AY244" s="26" t="n">
        <f aca="false">IF(AD244="",0,IF(AD244&gt;=z4,w4,IF(AD244&gt;=z3,w3,IF(AD244&gt;=zEntry,w2,IF(AND(AD244&gt;=ExitZ,AY243&gt;0),w2,0)))))</f>
        <v>0</v>
      </c>
      <c r="AZ244" s="26" t="n">
        <f aca="false">IF(AE244="",0,IF(AE244&gt;=z4,w4,IF(AE244&gt;=z3,w3,IF(AE244&gt;=zEntry,w2,IF(AND(AE244&gt;=ExitZ,AZ243&gt;0),w2,0)))))</f>
        <v>0</v>
      </c>
      <c r="BA244" s="26" t="n">
        <f aca="false">IF(AF244="",0,IF(AF244&gt;=z4,w4,IF(AF244&gt;=z3,w3,IF(AF244&gt;=zEntry,w2,IF(AND(AF244&gt;=ExitZ,BA243&gt;0),w2,0)))))</f>
        <v>0</v>
      </c>
      <c r="BB244" s="26" t="n">
        <f aca="false">IF(AG244="",0,IF(AG244&gt;=z4,w4,IF(AG244&gt;=z3,w3,IF(AG244&gt;=zEntry,w2,IF(AND(AG244&gt;=ExitZ,BB243&gt;0),w2,0)))))</f>
        <v>0</v>
      </c>
      <c r="BC244" s="26" t="n">
        <f aca="false">IF(AH244="",0,IF(AH244&gt;=z4,w4,IF(AH244&gt;=z3,w3,IF(AH244&gt;=zEntry,w2,IF(AND(AH244&gt;=ExitZ,BC243&gt;0),w2,0)))))</f>
        <v>0</v>
      </c>
      <c r="BD244" s="26" t="n">
        <f aca="false">IF(AI244="",0,IF(AI244&gt;=z4,w4,IF(AI244&gt;=z3,w3,IF(AI244&gt;=zEntry,w2,IF(AND(AI244&gt;=ExitZ,BD243&gt;0),w2,0)))))</f>
        <v>0</v>
      </c>
      <c r="BE244" s="26" t="n">
        <f aca="false">IF(AJ244="",0,IF(AJ244&gt;=z4,w4,IF(AJ244&gt;=z3,w3,IF(AJ244&gt;=zEntry,w2,IF(AND(AJ244&gt;=ExitZ,BE243&gt;0),w2,0)))))</f>
        <v>0</v>
      </c>
      <c r="BF244" s="26" t="n">
        <f aca="false">IF(AK244="",0,IF(AK244&gt;=z4,w4,IF(AK244&gt;=z3,w3,IF(AK244&gt;=zEntry,w2,IF(AND(AK244&gt;=ExitZ,BF243&gt;0),w2,0)))))</f>
        <v>0</v>
      </c>
      <c r="BG244" s="26" t="n">
        <f aca="false">IF(AL244="",0,IF(AL244&gt;=z4,w4,IF(AL244&gt;=z3,w3,IF(AL244&gt;=zEntry,w2,IF(AND(AL244&gt;=ExitZ,BG243&gt;0),w2,0)))))</f>
        <v>0</v>
      </c>
      <c r="BH244" s="26" t="n">
        <f aca="false">IF(AM244="",0,IF(AM244&gt;=z4,w4,IF(AM244&gt;=z3,w3,IF(AM244&gt;=zEntry,w2,IF(AND(AM244&gt;=ExitZ,BH243&gt;0),w2,0)))))</f>
        <v>0</v>
      </c>
      <c r="BI244" s="26" t="n">
        <f aca="false">IF(AN244="",0,IF(AN244&gt;=z4,w4,IF(AN244&gt;=z3,w3,IF(AN244&gt;=zEntry,w2,IF(AND(AN244&gt;=ExitZ,BI243&gt;0),w2,0)))))</f>
        <v>0</v>
      </c>
      <c r="BJ244" s="26" t="n">
        <f aca="false">IF(AO244="",0,IF(AO244&gt;=z4,w4,IF(AO244&gt;=z3,w3,IF(AO244&gt;=zEntry,w2,IF(AND(AO244&gt;=ExitZ,BJ243&gt;0),w2,0)))))</f>
        <v>0</v>
      </c>
      <c r="BK244" s="26" t="n">
        <f aca="false">IF(AP244="",0,IF(AP244&gt;=z4,w4,IF(AP244&gt;=z3,w3,IF(AP244&gt;=zEntry,w2,IF(AND(AP244&gt;=ExitZ,BK243&gt;0),w2,0)))))</f>
        <v>0</v>
      </c>
      <c r="BL244" s="26" t="n">
        <f aca="false">IF(AQ244="",0,IF(AQ244&gt;=z4,w4,IF(AQ244&gt;=z3,w3,IF(AQ244&gt;=zEntry,w2,IF(AND(AQ244&gt;=ExitZ,BL243&gt;0),w2,0)))))</f>
        <v>0</v>
      </c>
      <c r="BM244" s="23" t="n">
        <f aca="false">IF(Rates_Data!AD243&gt;=Rates_Data!AE243,Rates_Data!AK244-Rates_Data!AL244,Rates_Data!AL244-Rates_Data!AK244)</f>
        <v>-0.005814</v>
      </c>
      <c r="BN244" s="23" t="n">
        <f aca="false">IF(Rates_Data!AD243&gt;=Rates_Data!AF243,Rates_Data!AK244-Rates_Data!AM244,Rates_Data!AM244-Rates_Data!AK244)</f>
        <v>0.000950000000000001</v>
      </c>
      <c r="BO244" s="23" t="n">
        <f aca="false">IF(Rates_Data!AD243&gt;=Rates_Data!AG243,Rates_Data!AK244-Rates_Data!AN244,Rates_Data!AN244-Rates_Data!AK244)</f>
        <v>-0.000512999999999998</v>
      </c>
      <c r="BP244" s="23" t="n">
        <f aca="false">IF(Rates_Data!AD243&gt;=Rates_Data!AH243,Rates_Data!AK244-Rates_Data!AO244,Rates_Data!AO244-Rates_Data!AK244)</f>
        <v>-0.00171</v>
      </c>
      <c r="BQ244" s="23" t="n">
        <f aca="false">IF(Rates_Data!AD243&gt;=Rates_Data!AI243,Rates_Data!AK244-Rates_Data!AP244,Rates_Data!AP244-Rates_Data!AK244)</f>
        <v>0.002451</v>
      </c>
      <c r="BR244" s="23" t="n">
        <f aca="false">IF(Rates_Data!AD243&gt;=Rates_Data!AJ243,Rates_Data!AK244-Rates_Data!AQ244,Rates_Data!AQ244-Rates_Data!AK244)</f>
        <v>-0.005681</v>
      </c>
      <c r="BS244" s="23" t="n">
        <f aca="false">IF(Rates_Data!AE243&gt;=Rates_Data!AF243,Rates_Data!AL244-Rates_Data!AM244,Rates_Data!AM244-Rates_Data!AL244)</f>
        <v>0.006764</v>
      </c>
      <c r="BT244" s="23" t="n">
        <f aca="false">IF(Rates_Data!AE243&gt;=Rates_Data!AG243,Rates_Data!AL244-Rates_Data!AN244,Rates_Data!AN244-Rates_Data!AL244)</f>
        <v>-0.005301</v>
      </c>
      <c r="BU244" s="23" t="n">
        <f aca="false">IF(Rates_Data!AE243&gt;=Rates_Data!AH243,Rates_Data!AL244-Rates_Data!AO244,Rates_Data!AO244-Rates_Data!AL244)</f>
        <v>-0.004104</v>
      </c>
      <c r="BV244" s="23" t="n">
        <f aca="false">IF(Rates_Data!AE243&gt;=Rates_Data!AI243,Rates_Data!AL244-Rates_Data!AP244,Rates_Data!AP244-Rates_Data!AL244)</f>
        <v>-0.008265</v>
      </c>
      <c r="BW244" s="23" t="n">
        <f aca="false">IF(Rates_Data!AE243&gt;=Rates_Data!AJ243,Rates_Data!AL244-Rates_Data!AQ244,Rates_Data!AQ244-Rates_Data!AL244)</f>
        <v>-0.000132999999999994</v>
      </c>
      <c r="BX244" s="23" t="n">
        <f aca="false">IF(Rates_Data!AF243&gt;=Rates_Data!AG243,Rates_Data!AM244-Rates_Data!AN244,Rates_Data!AN244-Rates_Data!AM244)</f>
        <v>0.001463</v>
      </c>
      <c r="BY244" s="23" t="n">
        <f aca="false">IF(Rates_Data!AF243&gt;=Rates_Data!AH243,Rates_Data!AM244-Rates_Data!AO244,Rates_Data!AO244-Rates_Data!AM244)</f>
        <v>0.00266</v>
      </c>
      <c r="BZ244" s="23" t="n">
        <f aca="false">IF(Rates_Data!AF243&gt;=Rates_Data!AI243,Rates_Data!AM244-Rates_Data!AP244,Rates_Data!AP244-Rates_Data!AM244)</f>
        <v>-0.001501</v>
      </c>
      <c r="CA244" s="23" t="n">
        <f aca="false">IF(Rates_Data!AF243&gt;=Rates_Data!AJ243,Rates_Data!AM244-Rates_Data!AQ244,Rates_Data!AQ244-Rates_Data!AM244)</f>
        <v>0.006631</v>
      </c>
      <c r="CB244" s="23" t="n">
        <f aca="false">IF(Rates_Data!AG243&gt;=Rates_Data!AH243,Rates_Data!AN244-Rates_Data!AO244,Rates_Data!AO244-Rates_Data!AN244)</f>
        <v>0.001197</v>
      </c>
      <c r="CC244" s="23" t="n">
        <f aca="false">IF(Rates_Data!AG243&gt;=Rates_Data!AI243,Rates_Data!AN244-Rates_Data!AP244,Rates_Data!AP244-Rates_Data!AN244)</f>
        <v>-0.002964</v>
      </c>
      <c r="CD244" s="23" t="n">
        <f aca="false">IF(Rates_Data!AG243&gt;=Rates_Data!AJ243,Rates_Data!AN244-Rates_Data!AQ244,Rates_Data!AQ244-Rates_Data!AN244)</f>
        <v>0.005168</v>
      </c>
      <c r="CE244" s="23" t="n">
        <f aca="false">IF(Rates_Data!AH243&gt;=Rates_Data!AI243,Rates_Data!AO244-Rates_Data!AP244,Rates_Data!AP244-Rates_Data!AO244)</f>
        <v>0.004161</v>
      </c>
      <c r="CF244" s="23" t="n">
        <f aca="false">IF(Rates_Data!AH243&gt;=Rates_Data!AJ243,Rates_Data!AO244-Rates_Data!AQ244,Rates_Data!AQ244-Rates_Data!AO244)</f>
        <v>-0.003971</v>
      </c>
      <c r="CG244" s="23" t="n">
        <f aca="false">IF(Rates_Data!AI243&gt;=Rates_Data!AJ243,Rates_Data!AP244-Rates_Data!AQ244,Rates_Data!AQ244-Rates_Data!AP244)</f>
        <v>-0.008132</v>
      </c>
      <c r="CH244" s="27" t="n">
        <f aca="false">IF(ROW()&lt;4+VolLB,"",STDEV(INDEX($BM:$BM,ROW()-VolLB+1):INDEX($BM:$BM,ROW()))*SQRT(12))</f>
        <v>0.0264311350477857</v>
      </c>
      <c r="CI244" s="27" t="n">
        <f aca="false">IF(ROW()&lt;4+VolLB,"",STDEV(INDEX($BN:$BN,ROW()-VolLB+1):INDEX($BN:$BN,ROW()))*SQRT(12))</f>
        <v>0.021352310683702</v>
      </c>
      <c r="CJ244" s="27" t="n">
        <f aca="false">IF(ROW()&lt;4+VolLB,"",STDEV(INDEX($BO:$BO,ROW()-VolLB+1):INDEX($BO:$BO,ROW()))*SQRT(12))</f>
        <v>0.0181654251333733</v>
      </c>
      <c r="CK244" s="27" t="n">
        <f aca="false">IF(ROW()&lt;4+VolLB,"",STDEV(INDEX($BP:$BP,ROW()-VolLB+1):INDEX($BP:$BP,ROW()))*SQRT(12))</f>
        <v>0.0206544654625303</v>
      </c>
      <c r="CL244" s="27" t="n">
        <f aca="false">IF(ROW()&lt;4+VolLB,"",STDEV(INDEX($BQ:$BQ,ROW()-VolLB+1):INDEX($BQ:$BQ,ROW()))*SQRT(12))</f>
        <v>0.019961795297637</v>
      </c>
      <c r="CM244" s="27" t="n">
        <f aca="false">IF(ROW()&lt;4+VolLB,"",STDEV(INDEX($BR:$BR,ROW()-VolLB+1):INDEX($BR:$BR,ROW()))*SQRT(12))</f>
        <v>0.0175669931362091</v>
      </c>
      <c r="CN244" s="27" t="n">
        <f aca="false">IF(ROW()&lt;4+VolLB,"",STDEV(INDEX($BS:$BS,ROW()-VolLB+1):INDEX($BS:$BS,ROW()))*SQRT(12))</f>
        <v>0.0221543386235658</v>
      </c>
      <c r="CO244" s="27" t="n">
        <f aca="false">IF(ROW()&lt;4+VolLB,"",STDEV(INDEX($BT:$BT,ROW()-VolLB+1):INDEX($BT:$BT,ROW()))*SQRT(12))</f>
        <v>0.0237636471266913</v>
      </c>
      <c r="CP244" s="27" t="n">
        <f aca="false">IF(ROW()&lt;4+VolLB,"",STDEV(INDEX($BU:$BU,ROW()-VolLB+1):INDEX($BU:$BU,ROW()))*SQRT(12))</f>
        <v>0.0250732536128308</v>
      </c>
      <c r="CQ244" s="27" t="n">
        <f aca="false">IF(ROW()&lt;4+VolLB,"",STDEV(INDEX($BV:$BV,ROW()-VolLB+1):INDEX($BV:$BV,ROW()))*SQRT(12))</f>
        <v>0.0216828269398794</v>
      </c>
      <c r="CR244" s="27" t="n">
        <f aca="false">IF(ROW()&lt;4+VolLB,"",STDEV(INDEX($BW:$BW,ROW()-VolLB+1):INDEX($BW:$BW,ROW()))*SQRT(12))</f>
        <v>0.022814887746507</v>
      </c>
      <c r="CS244" s="27" t="n">
        <f aca="false">IF(ROW()&lt;4+VolLB,"",STDEV(INDEX($BX:$BX,ROW()-VolLB+1):INDEX($BX:$BX,ROW()))*SQRT(12))</f>
        <v>0.018575787373173</v>
      </c>
      <c r="CT244" s="27" t="n">
        <f aca="false">IF(ROW()&lt;4+VolLB,"",STDEV(INDEX($BY:$BY,ROW()-VolLB+1):INDEX($BY:$BY,ROW()))*SQRT(12))</f>
        <v>0.0222655661964303</v>
      </c>
      <c r="CU244" s="27" t="n">
        <f aca="false">IF(ROW()&lt;4+VolLB,"",STDEV(INDEX($BZ:$BZ,ROW()-VolLB+1):INDEX($BZ:$BZ,ROW()))*SQRT(12))</f>
        <v>0.0214215088515303</v>
      </c>
      <c r="CV244" s="27" t="n">
        <f aca="false">IF(ROW()&lt;4+VolLB,"",STDEV(INDEX($CA:$CA,ROW()-VolLB+1):INDEX($CA:$CA,ROW()))*SQRT(12))</f>
        <v>0.0183270057874529</v>
      </c>
      <c r="CW244" s="27" t="n">
        <f aca="false">IF(ROW()&lt;4+VolLB,"",STDEV(INDEX($CB:$CB,ROW()-VolLB+1):INDEX($CB:$CB,ROW()))*SQRT(12))</f>
        <v>0.0199296815397585</v>
      </c>
      <c r="CX244" s="27" t="n">
        <f aca="false">IF(ROW()&lt;4+VolLB,"",STDEV(INDEX($CC:$CC,ROW()-VolLB+1):INDEX($CC:$CC,ROW()))*SQRT(12))</f>
        <v>0.0200161415917016</v>
      </c>
      <c r="CY244" s="27" t="n">
        <f aca="false">IF(ROW()&lt;4+VolLB,"",STDEV(INDEX($CD:$CD,ROW()-VolLB+1):INDEX($CD:$CD,ROW()))*SQRT(12))</f>
        <v>0.0184002811000785</v>
      </c>
      <c r="CZ244" s="27" t="n">
        <f aca="false">IF(ROW()&lt;4+VolLB,"",STDEV(INDEX($CE:$CE,ROW()-VolLB+1):INDEX($CE:$CE,ROW()))*SQRT(12))</f>
        <v>0.0224346281415052</v>
      </c>
      <c r="DA244" s="27" t="n">
        <f aca="false">IF(ROW()&lt;4+VolLB,"",STDEV(INDEX($CF:$CF,ROW()-VolLB+1):INDEX($CF:$CF,ROW()))*SQRT(12))</f>
        <v>0.0213057891520234</v>
      </c>
      <c r="DB244" s="27" t="n">
        <f aca="false">IF(ROW()&lt;4+VolLB,"",STDEV(INDEX($CG:$CG,ROW()-VolLB+1):INDEX($CG:$CG,ROW()))*SQRT(12))</f>
        <v>0.0209598464025634</v>
      </c>
      <c r="DC244" s="26" t="n">
        <f aca="false">IF(OR(AR244=0,CH244="",CH244=0),0,AR244*MIN(MaxScal,TgtVol/CH244))</f>
        <v>1.13502503565443</v>
      </c>
      <c r="DD244" s="26" t="n">
        <f aca="false">IF(OR(AS244=0,CI244="",CI244=0),0,AS244*MIN(MaxScal,TgtVol/CI244))</f>
        <v>0</v>
      </c>
      <c r="DE244" s="26" t="n">
        <f aca="false">IF(OR(AT244=0,CJ244="",CJ244=0),0,AT244*MIN(MaxScal,TgtVol/CJ244))</f>
        <v>0</v>
      </c>
      <c r="DF244" s="26" t="n">
        <f aca="false">IF(OR(AU244=0,CK244="",CK244=0),0,AU244*MIN(MaxScal,TgtVol/CK244))</f>
        <v>0</v>
      </c>
      <c r="DG244" s="26" t="n">
        <f aca="false">IF(OR(AV244=0,CL244="",CL244=0),0,AV244*MIN(MaxScal,TgtVol/CL244))</f>
        <v>0</v>
      </c>
      <c r="DH244" s="26" t="n">
        <f aca="false">IF(OR(AW244=0,CM244="",CM244=0),0,AW244*MIN(MaxScal,TgtVol/CM244))</f>
        <v>0</v>
      </c>
      <c r="DI244" s="26" t="n">
        <f aca="false">IF(OR(AX244=0,CN244="",CN244=0),0,AX244*MIN(MaxScal,TgtVol/CN244))</f>
        <v>0</v>
      </c>
      <c r="DJ244" s="26" t="n">
        <f aca="false">IF(OR(AY244=0,CO244="",CO244=0),0,AY244*MIN(MaxScal,TgtVol/CO244))</f>
        <v>0</v>
      </c>
      <c r="DK244" s="26" t="n">
        <f aca="false">IF(OR(AZ244=0,CP244="",CP244=0),0,AZ244*MIN(MaxScal,TgtVol/CP244))</f>
        <v>0</v>
      </c>
      <c r="DL244" s="26" t="n">
        <f aca="false">IF(OR(BA244=0,CQ244="",CQ244=0),0,BA244*MIN(MaxScal,TgtVol/CQ244))</f>
        <v>0</v>
      </c>
      <c r="DM244" s="26" t="n">
        <f aca="false">IF(OR(BB244=0,CR244="",CR244=0),0,BB244*MIN(MaxScal,TgtVol/CR244))</f>
        <v>0</v>
      </c>
      <c r="DN244" s="26" t="n">
        <f aca="false">IF(OR(BC244=0,CS244="",CS244=0),0,BC244*MIN(MaxScal,TgtVol/CS244))</f>
        <v>0</v>
      </c>
      <c r="DO244" s="26" t="n">
        <f aca="false">IF(OR(BD244=0,CT244="",CT244=0),0,BD244*MIN(MaxScal,TgtVol/CT244))</f>
        <v>0</v>
      </c>
      <c r="DP244" s="26" t="n">
        <f aca="false">IF(OR(BE244=0,CU244="",CU244=0),0,BE244*MIN(MaxScal,TgtVol/CU244))</f>
        <v>0</v>
      </c>
      <c r="DQ244" s="26" t="n">
        <f aca="false">IF(OR(BF244=0,CV244="",CV244=0),0,BF244*MIN(MaxScal,TgtVol/CV244))</f>
        <v>0</v>
      </c>
      <c r="DR244" s="26" t="n">
        <f aca="false">IF(OR(BG244=0,CW244="",CW244=0),0,BG244*MIN(MaxScal,TgtVol/CW244))</f>
        <v>0</v>
      </c>
      <c r="DS244" s="26" t="n">
        <f aca="false">IF(OR(BH244=0,CX244="",CX244=0),0,BH244*MIN(MaxScal,TgtVol/CX244))</f>
        <v>0</v>
      </c>
      <c r="DT244" s="26" t="n">
        <f aca="false">IF(OR(BI244=0,CY244="",CY244=0),0,BI244*MIN(MaxScal,TgtVol/CY244))</f>
        <v>0</v>
      </c>
      <c r="DU244" s="26" t="n">
        <f aca="false">IF(OR(BJ244=0,CZ244="",CZ244=0),0,BJ244*MIN(MaxScal,TgtVol/CZ244))</f>
        <v>0</v>
      </c>
      <c r="DV244" s="26" t="n">
        <f aca="false">IF(OR(BK244=0,DA244="",DA244=0),0,BK244*MIN(MaxScal,TgtVol/DA244))</f>
        <v>0</v>
      </c>
      <c r="DW244" s="26" t="n">
        <f aca="false">IF(OR(BL244=0,DB244="",DB244=0),0,BL244*MIN(MaxScal,TgtVol/DB244))</f>
        <v>0</v>
      </c>
      <c r="DX244" s="28" t="n">
        <f aca="false">IFERROR(DC243*BM244,"")</f>
        <v>-0.00443733245190736</v>
      </c>
      <c r="DY244" s="28" t="n">
        <f aca="false">IFERROR(DD243*BN244,"")</f>
        <v>0</v>
      </c>
      <c r="DZ244" s="28" t="n">
        <f aca="false">IFERROR(DE243*BO244,"")</f>
        <v>-0</v>
      </c>
      <c r="EA244" s="28" t="n">
        <f aca="false">IFERROR(DF243*BP244,"")</f>
        <v>-0</v>
      </c>
      <c r="EB244" s="28" t="n">
        <f aca="false">IFERROR(DG243*BQ244,"")</f>
        <v>0</v>
      </c>
      <c r="EC244" s="28" t="n">
        <f aca="false">IFERROR(DH243*BR244,"")</f>
        <v>-0</v>
      </c>
      <c r="ED244" s="28" t="n">
        <f aca="false">IFERROR(DI243*BS244,"")</f>
        <v>0</v>
      </c>
      <c r="EE244" s="28" t="n">
        <f aca="false">IFERROR(DJ243*BT244,"")</f>
        <v>-0</v>
      </c>
      <c r="EF244" s="28" t="n">
        <f aca="false">IFERROR(DK243*BU244,"")</f>
        <v>-0</v>
      </c>
      <c r="EG244" s="28" t="n">
        <f aca="false">IFERROR(DL243*BV244,"")</f>
        <v>-0</v>
      </c>
      <c r="EH244" s="28" t="n">
        <f aca="false">IFERROR(DM243*BW244,"")</f>
        <v>-0</v>
      </c>
      <c r="EI244" s="28" t="n">
        <f aca="false">IFERROR(DN243*BX244,"")</f>
        <v>0</v>
      </c>
      <c r="EJ244" s="28" t="n">
        <f aca="false">IFERROR(DO243*BY244,"")</f>
        <v>0</v>
      </c>
      <c r="EK244" s="28" t="n">
        <f aca="false">IFERROR(DP243*BZ244,"")</f>
        <v>-0</v>
      </c>
      <c r="EL244" s="28" t="n">
        <f aca="false">IFERROR(DQ243*CA244,"")</f>
        <v>0</v>
      </c>
      <c r="EM244" s="28" t="n">
        <f aca="false">IFERROR(DR243*CB244,"")</f>
        <v>0</v>
      </c>
      <c r="EN244" s="28" t="n">
        <f aca="false">IFERROR(DS243*CC244,"")</f>
        <v>-0</v>
      </c>
      <c r="EO244" s="28" t="n">
        <f aca="false">IFERROR(DT243*CD244,"")</f>
        <v>0</v>
      </c>
      <c r="EP244" s="28" t="n">
        <f aca="false">IFERROR(DU243*CE244,"")</f>
        <v>0</v>
      </c>
      <c r="EQ244" s="28" t="n">
        <f aca="false">IFERROR(DV243*CF244,"")</f>
        <v>-0</v>
      </c>
      <c r="ER244" s="28" t="n">
        <f aca="false">IFERROR(DW243*CG244,"")</f>
        <v>-0</v>
      </c>
      <c r="ES244" s="28" t="n">
        <f aca="false">IF(ROW()=4,"",SUM(DX244:ER244))</f>
        <v>-0.00443733245190736</v>
      </c>
      <c r="ET244" s="29" t="n">
        <f aca="false">COUNTIF(AR244:BL244,"&gt;0")</f>
        <v>1</v>
      </c>
    </row>
    <row r="245" customFormat="false" ht="15" hidden="false" customHeight="false" outlineLevel="0" collapsed="false">
      <c r="A245" s="19" t="n">
        <v>45351</v>
      </c>
      <c r="B245" s="23" t="n">
        <f aca="false">ABS(Rates_Data!AD245-Rates_Data!AE245)</f>
        <v>1.30274380165289</v>
      </c>
      <c r="C245" s="23" t="n">
        <f aca="false">ABS(Rates_Data!AD245-Rates_Data!AF245)</f>
        <v>1.46984710743802</v>
      </c>
      <c r="D245" s="23" t="n">
        <f aca="false">ABS(Rates_Data!AD245-Rates_Data!AG245)</f>
        <v>1.57682231404959</v>
      </c>
      <c r="E245" s="23" t="n">
        <f aca="false">ABS(Rates_Data!AD245-Rates_Data!AH245)</f>
        <v>0.762946280991736</v>
      </c>
      <c r="F245" s="23" t="n">
        <f aca="false">ABS(Rates_Data!AD245-Rates_Data!AI245)</f>
        <v>1.07850826446281</v>
      </c>
      <c r="G245" s="23" t="n">
        <f aca="false">ABS(Rates_Data!AD245-Rates_Data!AJ245)</f>
        <v>0.94506611570248</v>
      </c>
      <c r="H245" s="23" t="n">
        <f aca="false">ABS(Rates_Data!AE245-Rates_Data!AF245)</f>
        <v>0.167103305785124</v>
      </c>
      <c r="I245" s="23" t="n">
        <f aca="false">ABS(Rates_Data!AE245-Rates_Data!AG245)</f>
        <v>0.274078512396694</v>
      </c>
      <c r="J245" s="23" t="n">
        <f aca="false">ABS(Rates_Data!AE245-Rates_Data!AH245)</f>
        <v>0.539797520661157</v>
      </c>
      <c r="K245" s="23" t="n">
        <f aca="false">ABS(Rates_Data!AE245-Rates_Data!AI245)</f>
        <v>0.224235537190083</v>
      </c>
      <c r="L245" s="23" t="n">
        <f aca="false">ABS(Rates_Data!AE245-Rates_Data!AJ245)</f>
        <v>0.357677685950413</v>
      </c>
      <c r="M245" s="23" t="n">
        <f aca="false">ABS(Rates_Data!AF245-Rates_Data!AG245)</f>
        <v>0.10697520661157</v>
      </c>
      <c r="N245" s="23" t="n">
        <f aca="false">ABS(Rates_Data!AF245-Rates_Data!AH245)</f>
        <v>0.706900826446281</v>
      </c>
      <c r="O245" s="23" t="n">
        <f aca="false">ABS(Rates_Data!AF245-Rates_Data!AI245)</f>
        <v>0.391338842975207</v>
      </c>
      <c r="P245" s="23" t="n">
        <f aca="false">ABS(Rates_Data!AF245-Rates_Data!AJ245)</f>
        <v>0.524780991735537</v>
      </c>
      <c r="Q245" s="23" t="n">
        <f aca="false">ABS(Rates_Data!AG245-Rates_Data!AH245)</f>
        <v>0.813876033057851</v>
      </c>
      <c r="R245" s="23" t="n">
        <f aca="false">ABS(Rates_Data!AG245-Rates_Data!AI245)</f>
        <v>0.498314049586777</v>
      </c>
      <c r="S245" s="23" t="n">
        <f aca="false">ABS(Rates_Data!AG245-Rates_Data!AJ245)</f>
        <v>0.631756198347107</v>
      </c>
      <c r="T245" s="23" t="n">
        <f aca="false">ABS(Rates_Data!AH245-Rates_Data!AI245)</f>
        <v>0.315561983471074</v>
      </c>
      <c r="U245" s="23" t="n">
        <f aca="false">ABS(Rates_Data!AH245-Rates_Data!AJ245)</f>
        <v>0.182119834710744</v>
      </c>
      <c r="V245" s="23" t="n">
        <f aca="false">ABS(Rates_Data!AI245-Rates_Data!AJ245)</f>
        <v>0.13344214876033</v>
      </c>
      <c r="W245" s="26" t="n">
        <f aca="false">IF(ROW()&lt;4+MinObs-1,"",IFERROR((B245-AVERAGE(B$4:B245))/STDEV(B$4:B245),""))</f>
        <v>2.90336909269242</v>
      </c>
      <c r="X245" s="26" t="n">
        <f aca="false">IF(ROW()&lt;4+MinObs-1,"",IFERROR((C245-AVERAGE(C$4:C245))/STDEV(C$4:C245),""))</f>
        <v>2.30295752537116</v>
      </c>
      <c r="Y245" s="26" t="n">
        <f aca="false">IF(ROW()&lt;4+MinObs-1,"",IFERROR((D245-AVERAGE(D$4:D245))/STDEV(D$4:D245),""))</f>
        <v>2.43234683868693</v>
      </c>
      <c r="Z245" s="26" t="n">
        <f aca="false">IF(ROW()&lt;4+MinObs-1,"",IFERROR((E245-AVERAGE(E$4:E245))/STDEV(E$4:E245),""))</f>
        <v>0.298047441976976</v>
      </c>
      <c r="AA245" s="26" t="n">
        <f aca="false">IF(ROW()&lt;4+MinObs-1,"",IFERROR((F245-AVERAGE(F$4:F245))/STDEV(F$4:F245),""))</f>
        <v>1.18370546303108</v>
      </c>
      <c r="AB245" s="26" t="n">
        <f aca="false">IF(ROW()&lt;4+MinObs-1,"",IFERROR((G245-AVERAGE(G$4:G245))/STDEV(G$4:G245),""))</f>
        <v>1.28528748788546</v>
      </c>
      <c r="AC245" s="26" t="n">
        <f aca="false">IF(ROW()&lt;4+MinObs-1,"",IFERROR((H245-AVERAGE(H$4:H245))/STDEV(H$4:H245),""))</f>
        <v>-0.800589118779802</v>
      </c>
      <c r="AD245" s="26" t="n">
        <f aca="false">IF(ROW()&lt;4+MinObs-1,"",IFERROR((I245-AVERAGE(I$4:I245))/STDEV(I$4:I245),""))</f>
        <v>-0.387145814679227</v>
      </c>
      <c r="AE245" s="26" t="n">
        <f aca="false">IF(ROW()&lt;4+MinObs-1,"",IFERROR((J245-AVERAGE(J$4:J245))/STDEV(J$4:J245),""))</f>
        <v>0.0111620161748503</v>
      </c>
      <c r="AF245" s="26" t="n">
        <f aca="false">IF(ROW()&lt;4+MinObs-1,"",IFERROR((K245-AVERAGE(K$4:K245))/STDEV(K$4:K245),""))</f>
        <v>-0.630097089821228</v>
      </c>
      <c r="AG245" s="26" t="n">
        <f aca="false">IF(ROW()&lt;4+MinObs-1,"",IFERROR((L245-AVERAGE(L$4:L245))/STDEV(L$4:L245),""))</f>
        <v>-0.418435592075737</v>
      </c>
      <c r="AH245" s="26" t="n">
        <f aca="false">IF(ROW()&lt;4+MinObs-1,"",IFERROR((M245-AVERAGE(M$4:M245))/STDEV(M$4:M245),""))</f>
        <v>-0.91893683823392</v>
      </c>
      <c r="AI245" s="26" t="n">
        <f aca="false">IF(ROW()&lt;4+MinObs-1,"",IFERROR((N245-AVERAGE(N$4:N245))/STDEV(N$4:N245),""))</f>
        <v>0.340486569328569</v>
      </c>
      <c r="AJ245" s="26" t="n">
        <f aca="false">IF(ROW()&lt;4+MinObs-1,"",IFERROR((O245-AVERAGE(O$4:O245))/STDEV(O$4:O245),""))</f>
        <v>-0.301566604769155</v>
      </c>
      <c r="AK245" s="26" t="n">
        <f aca="false">IF(ROW()&lt;4+MinObs-1,"",IFERROR((P245-AVERAGE(P$4:P245))/STDEV(P$4:P245),""))</f>
        <v>-0.0514088614406524</v>
      </c>
      <c r="AL245" s="26" t="n">
        <f aca="false">IF(ROW()&lt;4+MinObs-1,"",IFERROR((Q245-AVERAGE(Q$4:Q245))/STDEV(Q$4:Q245),""))</f>
        <v>0.905666202679785</v>
      </c>
      <c r="AM245" s="26" t="n">
        <f aca="false">IF(ROW()&lt;4+MinObs-1,"",IFERROR((R245-AVERAGE(R$4:R245))/STDEV(R$4:R245),""))</f>
        <v>0.000438399975678754</v>
      </c>
      <c r="AN245" s="26" t="n">
        <f aca="false">IF(ROW()&lt;4+MinObs-1,"",IFERROR((S245-AVERAGE(S$4:S245))/STDEV(S$4:S245),""))</f>
        <v>-0.213747586692797</v>
      </c>
      <c r="AO245" s="26" t="n">
        <f aca="false">IF(ROW()&lt;4+MinObs-1,"",IFERROR((T245-AVERAGE(T$4:T245))/STDEV(T$4:T245),""))</f>
        <v>-0.784561909960114</v>
      </c>
      <c r="AP245" s="26" t="n">
        <f aca="false">IF(ROW()&lt;4+MinObs-1,"",IFERROR((U245-AVERAGE(U$4:U245))/STDEV(U$4:U245),""))</f>
        <v>-1.34680699218613</v>
      </c>
      <c r="AQ245" s="26" t="n">
        <f aca="false">IF(ROW()&lt;4+MinObs-1,"",IFERROR((V245-AVERAGE(V$4:V245))/STDEV(V$4:V245),""))</f>
        <v>-1.03913054260106</v>
      </c>
      <c r="AR245" s="26" t="n">
        <f aca="false">IF(W245="",0,IF(W245&gt;=z4,w4,IF(W245&gt;=z3,w3,IF(W245&gt;=zEntry,w2,IF(AND(W245&gt;=ExitZ,AR244&gt;0),w2,0)))))</f>
        <v>1</v>
      </c>
      <c r="AS245" s="26" t="n">
        <f aca="false">IF(X245="",0,IF(X245&gt;=z4,w4,IF(X245&gt;=z3,w3,IF(X245&gt;=zEntry,w2,IF(AND(X245&gt;=ExitZ,AS244&gt;0),w2,0)))))</f>
        <v>1</v>
      </c>
      <c r="AT245" s="26" t="n">
        <f aca="false">IF(Y245="",0,IF(Y245&gt;=z4,w4,IF(Y245&gt;=z3,w3,IF(Y245&gt;=zEntry,w2,IF(AND(Y245&gt;=ExitZ,AT244&gt;0),w2,0)))))</f>
        <v>1</v>
      </c>
      <c r="AU245" s="26" t="n">
        <f aca="false">IF(Z245="",0,IF(Z245&gt;=z4,w4,IF(Z245&gt;=z3,w3,IF(Z245&gt;=zEntry,w2,IF(AND(Z245&gt;=ExitZ,AU244&gt;0),w2,0)))))</f>
        <v>0</v>
      </c>
      <c r="AV245" s="26" t="n">
        <f aca="false">IF(AA245="",0,IF(AA245&gt;=z4,w4,IF(AA245&gt;=z3,w3,IF(AA245&gt;=zEntry,w2,IF(AND(AA245&gt;=ExitZ,AV244&gt;0),w2,0)))))</f>
        <v>0</v>
      </c>
      <c r="AW245" s="26" t="n">
        <f aca="false">IF(AB245="",0,IF(AB245&gt;=z4,w4,IF(AB245&gt;=z3,w3,IF(AB245&gt;=zEntry,w2,IF(AND(AB245&gt;=ExitZ,AW244&gt;0),w2,0)))))</f>
        <v>0</v>
      </c>
      <c r="AX245" s="26" t="n">
        <f aca="false">IF(AC245="",0,IF(AC245&gt;=z4,w4,IF(AC245&gt;=z3,w3,IF(AC245&gt;=zEntry,w2,IF(AND(AC245&gt;=ExitZ,AX244&gt;0),w2,0)))))</f>
        <v>0</v>
      </c>
      <c r="AY245" s="26" t="n">
        <f aca="false">IF(AD245="",0,IF(AD245&gt;=z4,w4,IF(AD245&gt;=z3,w3,IF(AD245&gt;=zEntry,w2,IF(AND(AD245&gt;=ExitZ,AY244&gt;0),w2,0)))))</f>
        <v>0</v>
      </c>
      <c r="AZ245" s="26" t="n">
        <f aca="false">IF(AE245="",0,IF(AE245&gt;=z4,w4,IF(AE245&gt;=z3,w3,IF(AE245&gt;=zEntry,w2,IF(AND(AE245&gt;=ExitZ,AZ244&gt;0),w2,0)))))</f>
        <v>0</v>
      </c>
      <c r="BA245" s="26" t="n">
        <f aca="false">IF(AF245="",0,IF(AF245&gt;=z4,w4,IF(AF245&gt;=z3,w3,IF(AF245&gt;=zEntry,w2,IF(AND(AF245&gt;=ExitZ,BA244&gt;0),w2,0)))))</f>
        <v>0</v>
      </c>
      <c r="BB245" s="26" t="n">
        <f aca="false">IF(AG245="",0,IF(AG245&gt;=z4,w4,IF(AG245&gt;=z3,w3,IF(AG245&gt;=zEntry,w2,IF(AND(AG245&gt;=ExitZ,BB244&gt;0),w2,0)))))</f>
        <v>0</v>
      </c>
      <c r="BC245" s="26" t="n">
        <f aca="false">IF(AH245="",0,IF(AH245&gt;=z4,w4,IF(AH245&gt;=z3,w3,IF(AH245&gt;=zEntry,w2,IF(AND(AH245&gt;=ExitZ,BC244&gt;0),w2,0)))))</f>
        <v>0</v>
      </c>
      <c r="BD245" s="26" t="n">
        <f aca="false">IF(AI245="",0,IF(AI245&gt;=z4,w4,IF(AI245&gt;=z3,w3,IF(AI245&gt;=zEntry,w2,IF(AND(AI245&gt;=ExitZ,BD244&gt;0),w2,0)))))</f>
        <v>0</v>
      </c>
      <c r="BE245" s="26" t="n">
        <f aca="false">IF(AJ245="",0,IF(AJ245&gt;=z4,w4,IF(AJ245&gt;=z3,w3,IF(AJ245&gt;=zEntry,w2,IF(AND(AJ245&gt;=ExitZ,BE244&gt;0),w2,0)))))</f>
        <v>0</v>
      </c>
      <c r="BF245" s="26" t="n">
        <f aca="false">IF(AK245="",0,IF(AK245&gt;=z4,w4,IF(AK245&gt;=z3,w3,IF(AK245&gt;=zEntry,w2,IF(AND(AK245&gt;=ExitZ,BF244&gt;0),w2,0)))))</f>
        <v>0</v>
      </c>
      <c r="BG245" s="26" t="n">
        <f aca="false">IF(AL245="",0,IF(AL245&gt;=z4,w4,IF(AL245&gt;=z3,w3,IF(AL245&gt;=zEntry,w2,IF(AND(AL245&gt;=ExitZ,BG244&gt;0),w2,0)))))</f>
        <v>0</v>
      </c>
      <c r="BH245" s="26" t="n">
        <f aca="false">IF(AM245="",0,IF(AM245&gt;=z4,w4,IF(AM245&gt;=z3,w3,IF(AM245&gt;=zEntry,w2,IF(AND(AM245&gt;=ExitZ,BH244&gt;0),w2,0)))))</f>
        <v>0</v>
      </c>
      <c r="BI245" s="26" t="n">
        <f aca="false">IF(AN245="",0,IF(AN245&gt;=z4,w4,IF(AN245&gt;=z3,w3,IF(AN245&gt;=zEntry,w2,IF(AND(AN245&gt;=ExitZ,BI244&gt;0),w2,0)))))</f>
        <v>0</v>
      </c>
      <c r="BJ245" s="26" t="n">
        <f aca="false">IF(AO245="",0,IF(AO245&gt;=z4,w4,IF(AO245&gt;=z3,w3,IF(AO245&gt;=zEntry,w2,IF(AND(AO245&gt;=ExitZ,BJ244&gt;0),w2,0)))))</f>
        <v>0</v>
      </c>
      <c r="BK245" s="26" t="n">
        <f aca="false">IF(AP245="",0,IF(AP245&gt;=z4,w4,IF(AP245&gt;=z3,w3,IF(AP245&gt;=zEntry,w2,IF(AND(AP245&gt;=ExitZ,BK244&gt;0),w2,0)))))</f>
        <v>0</v>
      </c>
      <c r="BL245" s="26" t="n">
        <f aca="false">IF(AQ245="",0,IF(AQ245&gt;=z4,w4,IF(AQ245&gt;=z3,w3,IF(AQ245&gt;=zEntry,w2,IF(AND(AQ245&gt;=ExitZ,BL244&gt;0),w2,0)))))</f>
        <v>0</v>
      </c>
      <c r="BM245" s="23" t="n">
        <f aca="false">IF(Rates_Data!AD244&gt;=Rates_Data!AE244,Rates_Data!AK245-Rates_Data!AL245,Rates_Data!AL245-Rates_Data!AK245)</f>
        <v>-0.000873999999999997</v>
      </c>
      <c r="BN245" s="23" t="n">
        <f aca="false">IF(Rates_Data!AD244&gt;=Rates_Data!AF244,Rates_Data!AK245-Rates_Data!AM245,Rates_Data!AM245-Rates_Data!AK245)</f>
        <v>-0.01197</v>
      </c>
      <c r="BO245" s="23" t="n">
        <f aca="false">IF(Rates_Data!AD244&gt;=Rates_Data!AG244,Rates_Data!AK245-Rates_Data!AN245,Rates_Data!AN245-Rates_Data!AK245)</f>
        <v>-0.007448</v>
      </c>
      <c r="BP245" s="23" t="n">
        <f aca="false">IF(Rates_Data!AD244&gt;=Rates_Data!AH244,Rates_Data!AK245-Rates_Data!AO245,Rates_Data!AO245-Rates_Data!AK245)</f>
        <v>-0.006935</v>
      </c>
      <c r="BQ245" s="23" t="n">
        <f aca="false">IF(Rates_Data!AD244&gt;=Rates_Data!AI244,Rates_Data!AK245-Rates_Data!AP245,Rates_Data!AP245-Rates_Data!AK245)</f>
        <v>-0.012654</v>
      </c>
      <c r="BR245" s="23" t="n">
        <f aca="false">IF(Rates_Data!AD244&gt;=Rates_Data!AJ244,Rates_Data!AK245-Rates_Data!AQ245,Rates_Data!AQ245-Rates_Data!AK245)</f>
        <v>0.002413</v>
      </c>
      <c r="BS245" s="23" t="n">
        <f aca="false">IF(Rates_Data!AE244&gt;=Rates_Data!AF244,Rates_Data!AL245-Rates_Data!AM245,Rates_Data!AM245-Rates_Data!AL245)</f>
        <v>0.011096</v>
      </c>
      <c r="BT245" s="23" t="n">
        <f aca="false">IF(Rates_Data!AE244&gt;=Rates_Data!AG244,Rates_Data!AL245-Rates_Data!AN245,Rates_Data!AN245-Rates_Data!AL245)</f>
        <v>0.006574</v>
      </c>
      <c r="BU245" s="23" t="n">
        <f aca="false">IF(Rates_Data!AE244&gt;=Rates_Data!AH244,Rates_Data!AL245-Rates_Data!AO245,Rates_Data!AO245-Rates_Data!AL245)</f>
        <v>0.00606100000000001</v>
      </c>
      <c r="BV245" s="23" t="n">
        <f aca="false">IF(Rates_Data!AE244&gt;=Rates_Data!AI244,Rates_Data!AL245-Rates_Data!AP245,Rates_Data!AP245-Rates_Data!AL245)</f>
        <v>0.01178</v>
      </c>
      <c r="BW245" s="23" t="n">
        <f aca="false">IF(Rates_Data!AE244&gt;=Rates_Data!AJ244,Rates_Data!AL245-Rates_Data!AQ245,Rates_Data!AQ245-Rates_Data!AL245)</f>
        <v>-0.003287</v>
      </c>
      <c r="BX245" s="23" t="n">
        <f aca="false">IF(Rates_Data!AF244&gt;=Rates_Data!AG244,Rates_Data!AM245-Rates_Data!AN245,Rates_Data!AN245-Rates_Data!AM245)</f>
        <v>-0.00452200000000001</v>
      </c>
      <c r="BY245" s="23" t="n">
        <f aca="false">IF(Rates_Data!AF244&gt;=Rates_Data!AH244,Rates_Data!AM245-Rates_Data!AO245,Rates_Data!AO245-Rates_Data!AM245)</f>
        <v>-0.005035</v>
      </c>
      <c r="BZ245" s="23" t="n">
        <f aca="false">IF(Rates_Data!AF244&gt;=Rates_Data!AI244,Rates_Data!AM245-Rates_Data!AP245,Rates_Data!AP245-Rates_Data!AM245)</f>
        <v>0.000683999999999995</v>
      </c>
      <c r="CA245" s="23" t="n">
        <f aca="false">IF(Rates_Data!AF244&gt;=Rates_Data!AJ244,Rates_Data!AM245-Rates_Data!AQ245,Rates_Data!AQ245-Rates_Data!AM245)</f>
        <v>-0.014383</v>
      </c>
      <c r="CB245" s="23" t="n">
        <f aca="false">IF(Rates_Data!AG244&gt;=Rates_Data!AH244,Rates_Data!AN245-Rates_Data!AO245,Rates_Data!AO245-Rates_Data!AN245)</f>
        <v>-0.000512999999999994</v>
      </c>
      <c r="CC245" s="23" t="n">
        <f aca="false">IF(Rates_Data!AG244&gt;=Rates_Data!AI244,Rates_Data!AN245-Rates_Data!AP245,Rates_Data!AP245-Rates_Data!AN245)</f>
        <v>0.005206</v>
      </c>
      <c r="CD245" s="23" t="n">
        <f aca="false">IF(Rates_Data!AG244&gt;=Rates_Data!AJ244,Rates_Data!AN245-Rates_Data!AQ245,Rates_Data!AQ245-Rates_Data!AN245)</f>
        <v>-0.009861</v>
      </c>
      <c r="CE245" s="23" t="n">
        <f aca="false">IF(Rates_Data!AH244&gt;=Rates_Data!AI244,Rates_Data!AO245-Rates_Data!AP245,Rates_Data!AP245-Rates_Data!AO245)</f>
        <v>-0.005719</v>
      </c>
      <c r="CF245" s="23" t="n">
        <f aca="false">IF(Rates_Data!AH244&gt;=Rates_Data!AJ244,Rates_Data!AO245-Rates_Data!AQ245,Rates_Data!AQ245-Rates_Data!AO245)</f>
        <v>0.00934800000000001</v>
      </c>
      <c r="CG245" s="23" t="n">
        <f aca="false">IF(Rates_Data!AI244&gt;=Rates_Data!AJ244,Rates_Data!AP245-Rates_Data!AQ245,Rates_Data!AQ245-Rates_Data!AP245)</f>
        <v>0.015067</v>
      </c>
      <c r="CH245" s="27" t="n">
        <f aca="false">IF(ROW()&lt;4+VolLB,"",STDEV(INDEX($BM:$BM,ROW()-VolLB+1):INDEX($BM:$BM,ROW()))*SQRT(12))</f>
        <v>0.026348344794313</v>
      </c>
      <c r="CI245" s="27" t="n">
        <f aca="false">IF(ROW()&lt;4+VolLB,"",STDEV(INDEX($BN:$BN,ROW()-VolLB+1):INDEX($BN:$BN,ROW()))*SQRT(12))</f>
        <v>0.0221046352447798</v>
      </c>
      <c r="CJ245" s="27" t="n">
        <f aca="false">IF(ROW()&lt;4+VolLB,"",STDEV(INDEX($BO:$BO,ROW()-VolLB+1):INDEX($BO:$BO,ROW()))*SQRT(12))</f>
        <v>0.0189009362275045</v>
      </c>
      <c r="CK245" s="27" t="n">
        <f aca="false">IF(ROW()&lt;4+VolLB,"",STDEV(INDEX($BP:$BP,ROW()-VolLB+1):INDEX($BP:$BP,ROW()))*SQRT(12))</f>
        <v>0.021091689391796</v>
      </c>
      <c r="CL245" s="27" t="n">
        <f aca="false">IF(ROW()&lt;4+VolLB,"",STDEV(INDEX($BQ:$BQ,ROW()-VolLB+1):INDEX($BQ:$BQ,ROW()))*SQRT(12))</f>
        <v>0.0207659326349673</v>
      </c>
      <c r="CM245" s="27" t="n">
        <f aca="false">IF(ROW()&lt;4+VolLB,"",STDEV(INDEX($BR:$BR,ROW()-VolLB+1):INDEX($BR:$BR,ROW()))*SQRT(12))</f>
        <v>0.0174374956161114</v>
      </c>
      <c r="CN245" s="27" t="n">
        <f aca="false">IF(ROW()&lt;4+VolLB,"",STDEV(INDEX($BS:$BS,ROW()-VolLB+1):INDEX($BS:$BS,ROW()))*SQRT(12))</f>
        <v>0.0228145110806175</v>
      </c>
      <c r="CO245" s="27" t="n">
        <f aca="false">IF(ROW()&lt;4+VolLB,"",STDEV(INDEX($BT:$BT,ROW()-VolLB+1):INDEX($BT:$BT,ROW()))*SQRT(12))</f>
        <v>0.0231995663399535</v>
      </c>
      <c r="CP245" s="27" t="n">
        <f aca="false">IF(ROW()&lt;4+VolLB,"",STDEV(INDEX($BU:$BU,ROW()-VolLB+1):INDEX($BU:$BU,ROW()))*SQRT(12))</f>
        <v>0.0250717164964067</v>
      </c>
      <c r="CQ245" s="27" t="n">
        <f aca="false">IF(ROW()&lt;4+VolLB,"",STDEV(INDEX($BV:$BV,ROW()-VolLB+1):INDEX($BV:$BV,ROW()))*SQRT(12))</f>
        <v>0.0225339734521646</v>
      </c>
      <c r="CR245" s="27" t="n">
        <f aca="false">IF(ROW()&lt;4+VolLB,"",STDEV(INDEX($BW:$BW,ROW()-VolLB+1):INDEX($BW:$BW,ROW()))*SQRT(12))</f>
        <v>0.0229296067044127</v>
      </c>
      <c r="CS245" s="27" t="n">
        <f aca="false">IF(ROW()&lt;4+VolLB,"",STDEV(INDEX($BX:$BX,ROW()-VolLB+1):INDEX($BX:$BX,ROW()))*SQRT(12))</f>
        <v>0.0178929891074689</v>
      </c>
      <c r="CT245" s="27" t="n">
        <f aca="false">IF(ROW()&lt;4+VolLB,"",STDEV(INDEX($BY:$BY,ROW()-VolLB+1):INDEX($BY:$BY,ROW()))*SQRT(12))</f>
        <v>0.0222449543188477</v>
      </c>
      <c r="CU245" s="27" t="n">
        <f aca="false">IF(ROW()&lt;4+VolLB,"",STDEV(INDEX($BZ:$BZ,ROW()-VolLB+1):INDEX($BZ:$BZ,ROW()))*SQRT(12))</f>
        <v>0.0213280361402545</v>
      </c>
      <c r="CV245" s="27" t="n">
        <f aca="false">IF(ROW()&lt;4+VolLB,"",STDEV(INDEX($CA:$CA,ROW()-VolLB+1):INDEX($CA:$CA,ROW()))*SQRT(12))</f>
        <v>0.0203128922945854</v>
      </c>
      <c r="CW245" s="27" t="n">
        <f aca="false">IF(ROW()&lt;4+VolLB,"",STDEV(INDEX($CB:$CB,ROW()-VolLB+1):INDEX($CB:$CB,ROW()))*SQRT(12))</f>
        <v>0.0198698982200763</v>
      </c>
      <c r="CX245" s="27" t="n">
        <f aca="false">IF(ROW()&lt;4+VolLB,"",STDEV(INDEX($CC:$CC,ROW()-VolLB+1):INDEX($CC:$CC,ROW()))*SQRT(12))</f>
        <v>0.0182702467468416</v>
      </c>
      <c r="CY245" s="27" t="n">
        <f aca="false">IF(ROW()&lt;4+VolLB,"",STDEV(INDEX($CD:$CD,ROW()-VolLB+1):INDEX($CD:$CD,ROW()))*SQRT(12))</f>
        <v>0.0186602306299227</v>
      </c>
      <c r="CZ245" s="27" t="n">
        <f aca="false">IF(ROW()&lt;4+VolLB,"",STDEV(INDEX($CE:$CE,ROW()-VolLB+1):INDEX($CE:$CE,ROW()))*SQRT(12))</f>
        <v>0.0218281444980688</v>
      </c>
      <c r="DA245" s="27" t="n">
        <f aca="false">IF(ROW()&lt;4+VolLB,"",STDEV(INDEX($CF:$CF,ROW()-VolLB+1):INDEX($CF:$CF,ROW()))*SQRT(12))</f>
        <v>0.0216689352998381</v>
      </c>
      <c r="DB245" s="27" t="n">
        <f aca="false">IF(ROW()&lt;4+VolLB,"",STDEV(INDEX($CG:$CG,ROW()-VolLB+1):INDEX($CG:$CG,ROW()))*SQRT(12))</f>
        <v>0.0223690798346204</v>
      </c>
      <c r="DC245" s="26" t="n">
        <f aca="false">IF(OR(AR245=0,CH245="",CH245=0),0,AR245*MIN(MaxScal,TgtVol/CH245))</f>
        <v>0.759060964023698</v>
      </c>
      <c r="DD245" s="26" t="n">
        <f aca="false">IF(OR(AS245=0,CI245="",CI245=0),0,AS245*MIN(MaxScal,TgtVol/CI245))</f>
        <v>0.904787605790652</v>
      </c>
      <c r="DE245" s="26" t="n">
        <f aca="false">IF(OR(AT245=0,CJ245="",CJ245=0),0,AT245*MIN(MaxScal,TgtVol/CJ245))</f>
        <v>1.05814864191204</v>
      </c>
      <c r="DF245" s="26" t="n">
        <f aca="false">IF(OR(AU245=0,CK245="",CK245=0),0,AU245*MIN(MaxScal,TgtVol/CK245))</f>
        <v>0</v>
      </c>
      <c r="DG245" s="26" t="n">
        <f aca="false">IF(OR(AV245=0,CL245="",CL245=0),0,AV245*MIN(MaxScal,TgtVol/CL245))</f>
        <v>0</v>
      </c>
      <c r="DH245" s="26" t="n">
        <f aca="false">IF(OR(AW245=0,CM245="",CM245=0),0,AW245*MIN(MaxScal,TgtVol/CM245))</f>
        <v>0</v>
      </c>
      <c r="DI245" s="26" t="n">
        <f aca="false">IF(OR(AX245=0,CN245="",CN245=0),0,AX245*MIN(MaxScal,TgtVol/CN245))</f>
        <v>0</v>
      </c>
      <c r="DJ245" s="26" t="n">
        <f aca="false">IF(OR(AY245=0,CO245="",CO245=0),0,AY245*MIN(MaxScal,TgtVol/CO245))</f>
        <v>0</v>
      </c>
      <c r="DK245" s="26" t="n">
        <f aca="false">IF(OR(AZ245=0,CP245="",CP245=0),0,AZ245*MIN(MaxScal,TgtVol/CP245))</f>
        <v>0</v>
      </c>
      <c r="DL245" s="26" t="n">
        <f aca="false">IF(OR(BA245=0,CQ245="",CQ245=0),0,BA245*MIN(MaxScal,TgtVol/CQ245))</f>
        <v>0</v>
      </c>
      <c r="DM245" s="26" t="n">
        <f aca="false">IF(OR(BB245=0,CR245="",CR245=0),0,BB245*MIN(MaxScal,TgtVol/CR245))</f>
        <v>0</v>
      </c>
      <c r="DN245" s="26" t="n">
        <f aca="false">IF(OR(BC245=0,CS245="",CS245=0),0,BC245*MIN(MaxScal,TgtVol/CS245))</f>
        <v>0</v>
      </c>
      <c r="DO245" s="26" t="n">
        <f aca="false">IF(OR(BD245=0,CT245="",CT245=0),0,BD245*MIN(MaxScal,TgtVol/CT245))</f>
        <v>0</v>
      </c>
      <c r="DP245" s="26" t="n">
        <f aca="false">IF(OR(BE245=0,CU245="",CU245=0),0,BE245*MIN(MaxScal,TgtVol/CU245))</f>
        <v>0</v>
      </c>
      <c r="DQ245" s="26" t="n">
        <f aca="false">IF(OR(BF245=0,CV245="",CV245=0),0,BF245*MIN(MaxScal,TgtVol/CV245))</f>
        <v>0</v>
      </c>
      <c r="DR245" s="26" t="n">
        <f aca="false">IF(OR(BG245=0,CW245="",CW245=0),0,BG245*MIN(MaxScal,TgtVol/CW245))</f>
        <v>0</v>
      </c>
      <c r="DS245" s="26" t="n">
        <f aca="false">IF(OR(BH245=0,CX245="",CX245=0),0,BH245*MIN(MaxScal,TgtVol/CX245))</f>
        <v>0</v>
      </c>
      <c r="DT245" s="26" t="n">
        <f aca="false">IF(OR(BI245=0,CY245="",CY245=0),0,BI245*MIN(MaxScal,TgtVol/CY245))</f>
        <v>0</v>
      </c>
      <c r="DU245" s="26" t="n">
        <f aca="false">IF(OR(BJ245=0,CZ245="",CZ245=0),0,BJ245*MIN(MaxScal,TgtVol/CZ245))</f>
        <v>0</v>
      </c>
      <c r="DV245" s="26" t="n">
        <f aca="false">IF(OR(BK245=0,DA245="",DA245=0),0,BK245*MIN(MaxScal,TgtVol/DA245))</f>
        <v>0</v>
      </c>
      <c r="DW245" s="26" t="n">
        <f aca="false">IF(OR(BL245=0,DB245="",DB245=0),0,BL245*MIN(MaxScal,TgtVol/DB245))</f>
        <v>0</v>
      </c>
      <c r="DX245" s="28" t="n">
        <f aca="false">IFERROR(DC244*BM245,"")</f>
        <v>-0.000992011881161968</v>
      </c>
      <c r="DY245" s="28" t="n">
        <f aca="false">IFERROR(DD244*BN245,"")</f>
        <v>-0</v>
      </c>
      <c r="DZ245" s="28" t="n">
        <f aca="false">IFERROR(DE244*BO245,"")</f>
        <v>-0</v>
      </c>
      <c r="EA245" s="28" t="n">
        <f aca="false">IFERROR(DF244*BP245,"")</f>
        <v>-0</v>
      </c>
      <c r="EB245" s="28" t="n">
        <f aca="false">IFERROR(DG244*BQ245,"")</f>
        <v>-0</v>
      </c>
      <c r="EC245" s="28" t="n">
        <f aca="false">IFERROR(DH244*BR245,"")</f>
        <v>0</v>
      </c>
      <c r="ED245" s="28" t="n">
        <f aca="false">IFERROR(DI244*BS245,"")</f>
        <v>0</v>
      </c>
      <c r="EE245" s="28" t="n">
        <f aca="false">IFERROR(DJ244*BT245,"")</f>
        <v>0</v>
      </c>
      <c r="EF245" s="28" t="n">
        <f aca="false">IFERROR(DK244*BU245,"")</f>
        <v>0</v>
      </c>
      <c r="EG245" s="28" t="n">
        <f aca="false">IFERROR(DL244*BV245,"")</f>
        <v>0</v>
      </c>
      <c r="EH245" s="28" t="n">
        <f aca="false">IFERROR(DM244*BW245,"")</f>
        <v>-0</v>
      </c>
      <c r="EI245" s="28" t="n">
        <f aca="false">IFERROR(DN244*BX245,"")</f>
        <v>-0</v>
      </c>
      <c r="EJ245" s="28" t="n">
        <f aca="false">IFERROR(DO244*BY245,"")</f>
        <v>-0</v>
      </c>
      <c r="EK245" s="28" t="n">
        <f aca="false">IFERROR(DP244*BZ245,"")</f>
        <v>0</v>
      </c>
      <c r="EL245" s="28" t="n">
        <f aca="false">IFERROR(DQ244*CA245,"")</f>
        <v>-0</v>
      </c>
      <c r="EM245" s="28" t="n">
        <f aca="false">IFERROR(DR244*CB245,"")</f>
        <v>-0</v>
      </c>
      <c r="EN245" s="28" t="n">
        <f aca="false">IFERROR(DS244*CC245,"")</f>
        <v>0</v>
      </c>
      <c r="EO245" s="28" t="n">
        <f aca="false">IFERROR(DT244*CD245,"")</f>
        <v>-0</v>
      </c>
      <c r="EP245" s="28" t="n">
        <f aca="false">IFERROR(DU244*CE245,"")</f>
        <v>-0</v>
      </c>
      <c r="EQ245" s="28" t="n">
        <f aca="false">IFERROR(DV244*CF245,"")</f>
        <v>0</v>
      </c>
      <c r="ER245" s="28" t="n">
        <f aca="false">IFERROR(DW244*CG245,"")</f>
        <v>0</v>
      </c>
      <c r="ES245" s="28" t="n">
        <f aca="false">IF(ROW()=4,"",SUM(DX245:ER245))</f>
        <v>-0.000992011881161968</v>
      </c>
      <c r="ET245" s="29" t="n">
        <f aca="false">COUNTIF(AR245:BL245,"&gt;0")</f>
        <v>3</v>
      </c>
    </row>
    <row r="246" customFormat="false" ht="15" hidden="false" customHeight="false" outlineLevel="0" collapsed="false">
      <c r="A246" s="19" t="n">
        <v>45382</v>
      </c>
      <c r="B246" s="23" t="n">
        <f aca="false">ABS(Rates_Data!AD246-Rates_Data!AE246)</f>
        <v>1.17588477366255</v>
      </c>
      <c r="C246" s="23" t="n">
        <f aca="false">ABS(Rates_Data!AD246-Rates_Data!AF246)</f>
        <v>1.1092633744856</v>
      </c>
      <c r="D246" s="23" t="n">
        <f aca="false">ABS(Rates_Data!AD246-Rates_Data!AG246)</f>
        <v>1.46676131687243</v>
      </c>
      <c r="E246" s="23" t="n">
        <f aca="false">ABS(Rates_Data!AD246-Rates_Data!AH246)</f>
        <v>0.620382716049383</v>
      </c>
      <c r="F246" s="23" t="n">
        <f aca="false">ABS(Rates_Data!AD246-Rates_Data!AI246)</f>
        <v>0.75140329218107</v>
      </c>
      <c r="G246" s="23" t="n">
        <f aca="false">ABS(Rates_Data!AD246-Rates_Data!AJ246)</f>
        <v>0.836609053497942</v>
      </c>
      <c r="H246" s="23" t="n">
        <f aca="false">ABS(Rates_Data!AE246-Rates_Data!AF246)</f>
        <v>0.066621399176955</v>
      </c>
      <c r="I246" s="23" t="n">
        <f aca="false">ABS(Rates_Data!AE246-Rates_Data!AG246)</f>
        <v>0.290876543209877</v>
      </c>
      <c r="J246" s="23" t="n">
        <f aca="false">ABS(Rates_Data!AE246-Rates_Data!AH246)</f>
        <v>0.555502057613169</v>
      </c>
      <c r="K246" s="23" t="n">
        <f aca="false">ABS(Rates_Data!AE246-Rates_Data!AI246)</f>
        <v>0.424481481481482</v>
      </c>
      <c r="L246" s="23" t="n">
        <f aca="false">ABS(Rates_Data!AE246-Rates_Data!AJ246)</f>
        <v>0.339275720164609</v>
      </c>
      <c r="M246" s="23" t="n">
        <f aca="false">ABS(Rates_Data!AF246-Rates_Data!AG246)</f>
        <v>0.357497942386832</v>
      </c>
      <c r="N246" s="23" t="n">
        <f aca="false">ABS(Rates_Data!AF246-Rates_Data!AH246)</f>
        <v>0.488880658436214</v>
      </c>
      <c r="O246" s="23" t="n">
        <f aca="false">ABS(Rates_Data!AF246-Rates_Data!AI246)</f>
        <v>0.357860082304527</v>
      </c>
      <c r="P246" s="23" t="n">
        <f aca="false">ABS(Rates_Data!AF246-Rates_Data!AJ246)</f>
        <v>0.272654320987654</v>
      </c>
      <c r="Q246" s="23" t="n">
        <f aca="false">ABS(Rates_Data!AG246-Rates_Data!AH246)</f>
        <v>0.846378600823045</v>
      </c>
      <c r="R246" s="23" t="n">
        <f aca="false">ABS(Rates_Data!AG246-Rates_Data!AI246)</f>
        <v>0.715358024691358</v>
      </c>
      <c r="S246" s="23" t="n">
        <f aca="false">ABS(Rates_Data!AG246-Rates_Data!AJ246)</f>
        <v>0.630152263374486</v>
      </c>
      <c r="T246" s="23" t="n">
        <f aca="false">ABS(Rates_Data!AH246-Rates_Data!AI246)</f>
        <v>0.131020576131687</v>
      </c>
      <c r="U246" s="23" t="n">
        <f aca="false">ABS(Rates_Data!AH246-Rates_Data!AJ246)</f>
        <v>0.216226337448559</v>
      </c>
      <c r="V246" s="23" t="n">
        <f aca="false">ABS(Rates_Data!AI246-Rates_Data!AJ246)</f>
        <v>0.0852057613168722</v>
      </c>
      <c r="W246" s="26" t="n">
        <f aca="false">IF(ROW()&lt;4+MinObs-1,"",IFERROR((B246-AVERAGE(B$4:B246))/STDEV(B$4:B246),""))</f>
        <v>2.45651195589377</v>
      </c>
      <c r="X246" s="26" t="n">
        <f aca="false">IF(ROW()&lt;4+MinObs-1,"",IFERROR((C246-AVERAGE(C$4:C246))/STDEV(C$4:C246),""))</f>
        <v>1.43433527623106</v>
      </c>
      <c r="Y246" s="26" t="n">
        <f aca="false">IF(ROW()&lt;4+MinObs-1,"",IFERROR((D246-AVERAGE(D$4:D246))/STDEV(D$4:D246),""))</f>
        <v>2.16060341290044</v>
      </c>
      <c r="Z246" s="26" t="n">
        <f aca="false">IF(ROW()&lt;4+MinObs-1,"",IFERROR((E246-AVERAGE(E$4:E246))/STDEV(E$4:E246),""))</f>
        <v>-0.0329440569111288</v>
      </c>
      <c r="AA246" s="26" t="n">
        <f aca="false">IF(ROW()&lt;4+MinObs-1,"",IFERROR((F246-AVERAGE(F$4:F246))/STDEV(F$4:F246),""))</f>
        <v>0.419021808623586</v>
      </c>
      <c r="AB246" s="26" t="n">
        <f aca="false">IF(ROW()&lt;4+MinObs-1,"",IFERROR((G246-AVERAGE(G$4:G246))/STDEV(G$4:G246),""))</f>
        <v>0.972099670679933</v>
      </c>
      <c r="AC246" s="26" t="n">
        <f aca="false">IF(ROW()&lt;4+MinObs-1,"",IFERROR((H246-AVERAGE(H$4:H246))/STDEV(H$4:H246),""))</f>
        <v>-1.11182073382941</v>
      </c>
      <c r="AD246" s="26" t="n">
        <f aca="false">IF(ROW()&lt;4+MinObs-1,"",IFERROR((I246-AVERAGE(I$4:I246))/STDEV(I$4:I246),""))</f>
        <v>-0.340767771055945</v>
      </c>
      <c r="AE246" s="26" t="n">
        <f aca="false">IF(ROW()&lt;4+MinObs-1,"",IFERROR((J246-AVERAGE(J$4:J246))/STDEV(J$4:J246),""))</f>
        <v>0.0553292694851964</v>
      </c>
      <c r="AF246" s="26" t="n">
        <f aca="false">IF(ROW()&lt;4+MinObs-1,"",IFERROR((K246-AVERAGE(K$4:K246))/STDEV(K$4:K246),""))</f>
        <v>-0.0917866316242502</v>
      </c>
      <c r="AG246" s="26" t="n">
        <f aca="false">IF(ROW()&lt;4+MinObs-1,"",IFERROR((L246-AVERAGE(L$4:L246))/STDEV(L$4:L246),""))</f>
        <v>-0.458328682513464</v>
      </c>
      <c r="AH246" s="26" t="n">
        <f aca="false">IF(ROW()&lt;4+MinObs-1,"",IFERROR((M246-AVERAGE(M$4:M246))/STDEV(M$4:M246),""))</f>
        <v>-0.314351864956588</v>
      </c>
      <c r="AI246" s="26" t="n">
        <f aca="false">IF(ROW()&lt;4+MinObs-1,"",IFERROR((N246-AVERAGE(N$4:N246))/STDEV(N$4:N246),""))</f>
        <v>-0.164795432427818</v>
      </c>
      <c r="AJ246" s="26" t="n">
        <f aca="false">IF(ROW()&lt;4+MinObs-1,"",IFERROR((O246-AVERAGE(O$4:O246))/STDEV(O$4:O246),""))</f>
        <v>-0.395328014767328</v>
      </c>
      <c r="AK246" s="26" t="n">
        <f aca="false">IF(ROW()&lt;4+MinObs-1,"",IFERROR((P246-AVERAGE(P$4:P246))/STDEV(P$4:P246),""))</f>
        <v>-0.636269638330699</v>
      </c>
      <c r="AL246" s="26" t="n">
        <f aca="false">IF(ROW()&lt;4+MinObs-1,"",IFERROR((Q246-AVERAGE(Q$4:Q246))/STDEV(Q$4:Q246),""))</f>
        <v>0.986948945666164</v>
      </c>
      <c r="AM246" s="26" t="n">
        <f aca="false">IF(ROW()&lt;4+MinObs-1,"",IFERROR((R246-AVERAGE(R$4:R246))/STDEV(R$4:R246),""))</f>
        <v>0.47900840184553</v>
      </c>
      <c r="AN246" s="26" t="n">
        <f aca="false">IF(ROW()&lt;4+MinObs-1,"",IFERROR((S246-AVERAGE(S$4:S246))/STDEV(S$4:S246),""))</f>
        <v>-0.216566374588908</v>
      </c>
      <c r="AO246" s="26" t="n">
        <f aca="false">IF(ROW()&lt;4+MinObs-1,"",IFERROR((T246-AVERAGE(T$4:T246))/STDEV(T$4:T246),""))</f>
        <v>-1.27107339845971</v>
      </c>
      <c r="AP246" s="26" t="n">
        <f aca="false">IF(ROW()&lt;4+MinObs-1,"",IFERROR((U246-AVERAGE(U$4:U246))/STDEV(U$4:U246),""))</f>
        <v>-1.26770839284638</v>
      </c>
      <c r="AQ246" s="26" t="n">
        <f aca="false">IF(ROW()&lt;4+MinObs-1,"",IFERROR((V246-AVERAGE(V$4:V246))/STDEV(V$4:V246),""))</f>
        <v>-1.13223759075895</v>
      </c>
      <c r="AR246" s="26" t="n">
        <f aca="false">IF(W246="",0,IF(W246&gt;=z4,w4,IF(W246&gt;=z3,w3,IF(W246&gt;=zEntry,w2,IF(AND(W246&gt;=ExitZ,AR245&gt;0),w2,0)))))</f>
        <v>1</v>
      </c>
      <c r="AS246" s="26" t="n">
        <f aca="false">IF(X246="",0,IF(X246&gt;=z4,w4,IF(X246&gt;=z3,w3,IF(X246&gt;=zEntry,w2,IF(AND(X246&gt;=ExitZ,AS245&gt;0),w2,0)))))</f>
        <v>0</v>
      </c>
      <c r="AT246" s="26" t="n">
        <f aca="false">IF(Y246="",0,IF(Y246&gt;=z4,w4,IF(Y246&gt;=z3,w3,IF(Y246&gt;=zEntry,w2,IF(AND(Y246&gt;=ExitZ,AT245&gt;0),w2,0)))))</f>
        <v>1</v>
      </c>
      <c r="AU246" s="26" t="n">
        <f aca="false">IF(Z246="",0,IF(Z246&gt;=z4,w4,IF(Z246&gt;=z3,w3,IF(Z246&gt;=zEntry,w2,IF(AND(Z246&gt;=ExitZ,AU245&gt;0),w2,0)))))</f>
        <v>0</v>
      </c>
      <c r="AV246" s="26" t="n">
        <f aca="false">IF(AA246="",0,IF(AA246&gt;=z4,w4,IF(AA246&gt;=z3,w3,IF(AA246&gt;=zEntry,w2,IF(AND(AA246&gt;=ExitZ,AV245&gt;0),w2,0)))))</f>
        <v>0</v>
      </c>
      <c r="AW246" s="26" t="n">
        <f aca="false">IF(AB246="",0,IF(AB246&gt;=z4,w4,IF(AB246&gt;=z3,w3,IF(AB246&gt;=zEntry,w2,IF(AND(AB246&gt;=ExitZ,AW245&gt;0),w2,0)))))</f>
        <v>0</v>
      </c>
      <c r="AX246" s="26" t="n">
        <f aca="false">IF(AC246="",0,IF(AC246&gt;=z4,w4,IF(AC246&gt;=z3,w3,IF(AC246&gt;=zEntry,w2,IF(AND(AC246&gt;=ExitZ,AX245&gt;0),w2,0)))))</f>
        <v>0</v>
      </c>
      <c r="AY246" s="26" t="n">
        <f aca="false">IF(AD246="",0,IF(AD246&gt;=z4,w4,IF(AD246&gt;=z3,w3,IF(AD246&gt;=zEntry,w2,IF(AND(AD246&gt;=ExitZ,AY245&gt;0),w2,0)))))</f>
        <v>0</v>
      </c>
      <c r="AZ246" s="26" t="n">
        <f aca="false">IF(AE246="",0,IF(AE246&gt;=z4,w4,IF(AE246&gt;=z3,w3,IF(AE246&gt;=zEntry,w2,IF(AND(AE246&gt;=ExitZ,AZ245&gt;0),w2,0)))))</f>
        <v>0</v>
      </c>
      <c r="BA246" s="26" t="n">
        <f aca="false">IF(AF246="",0,IF(AF246&gt;=z4,w4,IF(AF246&gt;=z3,w3,IF(AF246&gt;=zEntry,w2,IF(AND(AF246&gt;=ExitZ,BA245&gt;0),w2,0)))))</f>
        <v>0</v>
      </c>
      <c r="BB246" s="26" t="n">
        <f aca="false">IF(AG246="",0,IF(AG246&gt;=z4,w4,IF(AG246&gt;=z3,w3,IF(AG246&gt;=zEntry,w2,IF(AND(AG246&gt;=ExitZ,BB245&gt;0),w2,0)))))</f>
        <v>0</v>
      </c>
      <c r="BC246" s="26" t="n">
        <f aca="false">IF(AH246="",0,IF(AH246&gt;=z4,w4,IF(AH246&gt;=z3,w3,IF(AH246&gt;=zEntry,w2,IF(AND(AH246&gt;=ExitZ,BC245&gt;0),w2,0)))))</f>
        <v>0</v>
      </c>
      <c r="BD246" s="26" t="n">
        <f aca="false">IF(AI246="",0,IF(AI246&gt;=z4,w4,IF(AI246&gt;=z3,w3,IF(AI246&gt;=zEntry,w2,IF(AND(AI246&gt;=ExitZ,BD245&gt;0),w2,0)))))</f>
        <v>0</v>
      </c>
      <c r="BE246" s="26" t="n">
        <f aca="false">IF(AJ246="",0,IF(AJ246&gt;=z4,w4,IF(AJ246&gt;=z3,w3,IF(AJ246&gt;=zEntry,w2,IF(AND(AJ246&gt;=ExitZ,BE245&gt;0),w2,0)))))</f>
        <v>0</v>
      </c>
      <c r="BF246" s="26" t="n">
        <f aca="false">IF(AK246="",0,IF(AK246&gt;=z4,w4,IF(AK246&gt;=z3,w3,IF(AK246&gt;=zEntry,w2,IF(AND(AK246&gt;=ExitZ,BF245&gt;0),w2,0)))))</f>
        <v>0</v>
      </c>
      <c r="BG246" s="26" t="n">
        <f aca="false">IF(AL246="",0,IF(AL246&gt;=z4,w4,IF(AL246&gt;=z3,w3,IF(AL246&gt;=zEntry,w2,IF(AND(AL246&gt;=ExitZ,BG245&gt;0),w2,0)))))</f>
        <v>0</v>
      </c>
      <c r="BH246" s="26" t="n">
        <f aca="false">IF(AM246="",0,IF(AM246&gt;=z4,w4,IF(AM246&gt;=z3,w3,IF(AM246&gt;=zEntry,w2,IF(AND(AM246&gt;=ExitZ,BH245&gt;0),w2,0)))))</f>
        <v>0</v>
      </c>
      <c r="BI246" s="26" t="n">
        <f aca="false">IF(AN246="",0,IF(AN246&gt;=z4,w4,IF(AN246&gt;=z3,w3,IF(AN246&gt;=zEntry,w2,IF(AND(AN246&gt;=ExitZ,BI245&gt;0),w2,0)))))</f>
        <v>0</v>
      </c>
      <c r="BJ246" s="26" t="n">
        <f aca="false">IF(AO246="",0,IF(AO246&gt;=z4,w4,IF(AO246&gt;=z3,w3,IF(AO246&gt;=zEntry,w2,IF(AND(AO246&gt;=ExitZ,BJ245&gt;0),w2,0)))))</f>
        <v>0</v>
      </c>
      <c r="BK246" s="26" t="n">
        <f aca="false">IF(AP246="",0,IF(AP246&gt;=z4,w4,IF(AP246&gt;=z3,w3,IF(AP246&gt;=zEntry,w2,IF(AND(AP246&gt;=ExitZ,BK245&gt;0),w2,0)))))</f>
        <v>0</v>
      </c>
      <c r="BL246" s="26" t="n">
        <f aca="false">IF(AQ246="",0,IF(AQ246&gt;=z4,w4,IF(AQ246&gt;=z3,w3,IF(AQ246&gt;=zEntry,w2,IF(AND(AQ246&gt;=ExitZ,BL245&gt;0),w2,0)))))</f>
        <v>0</v>
      </c>
      <c r="BM246" s="23" t="n">
        <f aca="false">IF(Rates_Data!AD245&gt;=Rates_Data!AE245,Rates_Data!AK246-Rates_Data!AL246,Rates_Data!AL246-Rates_Data!AK246)</f>
        <v>-0.00127300000000001</v>
      </c>
      <c r="BN246" s="23" t="n">
        <f aca="false">IF(Rates_Data!AD245&gt;=Rates_Data!AF245,Rates_Data!AK246-Rates_Data!AM246,Rates_Data!AM246-Rates_Data!AK246)</f>
        <v>0.002907</v>
      </c>
      <c r="BO246" s="23" t="n">
        <f aca="false">IF(Rates_Data!AD245&gt;=Rates_Data!AG245,Rates_Data!AK246-Rates_Data!AN246,Rates_Data!AN246-Rates_Data!AK246)</f>
        <v>-0.00541500000000001</v>
      </c>
      <c r="BP246" s="23" t="n">
        <f aca="false">IF(Rates_Data!AD245&gt;=Rates_Data!AH245,Rates_Data!AK246-Rates_Data!AO246,Rates_Data!AO246-Rates_Data!AK246)</f>
        <v>-0.006574</v>
      </c>
      <c r="BQ246" s="23" t="n">
        <f aca="false">IF(Rates_Data!AD245&gt;=Rates_Data!AI245,Rates_Data!AK246-Rates_Data!AP246,Rates_Data!AP246-Rates_Data!AK246)</f>
        <v>0.002888</v>
      </c>
      <c r="BR246" s="23" t="n">
        <f aca="false">IF(Rates_Data!AD245&gt;=Rates_Data!AJ245,Rates_Data!AK246-Rates_Data!AQ246,Rates_Data!AQ246-Rates_Data!AK246)</f>
        <v>-0.00488300000000001</v>
      </c>
      <c r="BS246" s="23" t="n">
        <f aca="false">IF(Rates_Data!AE245&gt;=Rates_Data!AF245,Rates_Data!AL246-Rates_Data!AM246,Rates_Data!AM246-Rates_Data!AL246)</f>
        <v>0.00418000000000001</v>
      </c>
      <c r="BT246" s="23" t="n">
        <f aca="false">IF(Rates_Data!AE245&gt;=Rates_Data!AG245,Rates_Data!AL246-Rates_Data!AN246,Rates_Data!AN246-Rates_Data!AL246)</f>
        <v>-0.004142</v>
      </c>
      <c r="BU246" s="23" t="n">
        <f aca="false">IF(Rates_Data!AE245&gt;=Rates_Data!AH245,Rates_Data!AL246-Rates_Data!AO246,Rates_Data!AO246-Rates_Data!AL246)</f>
        <v>0.00530099999999999</v>
      </c>
      <c r="BV246" s="23" t="n">
        <f aca="false">IF(Rates_Data!AE245&gt;=Rates_Data!AI245,Rates_Data!AL246-Rates_Data!AP246,Rates_Data!AP246-Rates_Data!AL246)</f>
        <v>-0.00416100000000001</v>
      </c>
      <c r="BW246" s="23" t="n">
        <f aca="false">IF(Rates_Data!AE245&gt;=Rates_Data!AJ245,Rates_Data!AL246-Rates_Data!AQ246,Rates_Data!AQ246-Rates_Data!AL246)</f>
        <v>0.00361</v>
      </c>
      <c r="BX246" s="23" t="n">
        <f aca="false">IF(Rates_Data!AF245&gt;=Rates_Data!AG245,Rates_Data!AM246-Rates_Data!AN246,Rates_Data!AN246-Rates_Data!AM246)</f>
        <v>-0.00832200000000001</v>
      </c>
      <c r="BY246" s="23" t="n">
        <f aca="false">IF(Rates_Data!AF245&gt;=Rates_Data!AH245,Rates_Data!AM246-Rates_Data!AO246,Rates_Data!AO246-Rates_Data!AM246)</f>
        <v>0.009481</v>
      </c>
      <c r="BZ246" s="23" t="n">
        <f aca="false">IF(Rates_Data!AF245&gt;=Rates_Data!AI245,Rates_Data!AM246-Rates_Data!AP246,Rates_Data!AP246-Rates_Data!AM246)</f>
        <v>1.9000000000006E-005</v>
      </c>
      <c r="CA246" s="23" t="n">
        <f aca="false">IF(Rates_Data!AF245&gt;=Rates_Data!AJ245,Rates_Data!AM246-Rates_Data!AQ246,Rates_Data!AQ246-Rates_Data!AM246)</f>
        <v>0.00779000000000001</v>
      </c>
      <c r="CB246" s="23" t="n">
        <f aca="false">IF(Rates_Data!AG245&gt;=Rates_Data!AH245,Rates_Data!AN246-Rates_Data!AO246,Rates_Data!AO246-Rates_Data!AN246)</f>
        <v>0.00115899999999999</v>
      </c>
      <c r="CC246" s="23" t="n">
        <f aca="false">IF(Rates_Data!AG245&gt;=Rates_Data!AI245,Rates_Data!AN246-Rates_Data!AP246,Rates_Data!AP246-Rates_Data!AN246)</f>
        <v>-0.00830300000000001</v>
      </c>
      <c r="CD246" s="23" t="n">
        <f aca="false">IF(Rates_Data!AG245&gt;=Rates_Data!AJ245,Rates_Data!AN246-Rates_Data!AQ246,Rates_Data!AQ246-Rates_Data!AN246)</f>
        <v>-0.000532</v>
      </c>
      <c r="CE246" s="23" t="n">
        <f aca="false">IF(Rates_Data!AH245&gt;=Rates_Data!AI245,Rates_Data!AO246-Rates_Data!AP246,Rates_Data!AP246-Rates_Data!AO246)</f>
        <v>0.009462</v>
      </c>
      <c r="CF246" s="23" t="n">
        <f aca="false">IF(Rates_Data!AH245&gt;=Rates_Data!AJ245,Rates_Data!AO246-Rates_Data!AQ246,Rates_Data!AQ246-Rates_Data!AO246)</f>
        <v>0.00169099999999999</v>
      </c>
      <c r="CG246" s="23" t="n">
        <f aca="false">IF(Rates_Data!AI245&gt;=Rates_Data!AJ245,Rates_Data!AP246-Rates_Data!AQ246,Rates_Data!AQ246-Rates_Data!AP246)</f>
        <v>0.007771</v>
      </c>
      <c r="CH246" s="27" t="n">
        <f aca="false">IF(ROW()&lt;4+VolLB,"",STDEV(INDEX($BM:$BM,ROW()-VolLB+1):INDEX($BM:$BM,ROW()))*SQRT(12))</f>
        <v>0.0262575294148446</v>
      </c>
      <c r="CI246" s="27" t="n">
        <f aca="false">IF(ROW()&lt;4+VolLB,"",STDEV(INDEX($BN:$BN,ROW()-VolLB+1):INDEX($BN:$BN,ROW()))*SQRT(12))</f>
        <v>0.0221516731809199</v>
      </c>
      <c r="CJ246" s="27" t="n">
        <f aca="false">IF(ROW()&lt;4+VolLB,"",STDEV(INDEX($BO:$BO,ROW()-VolLB+1):INDEX($BO:$BO,ROW()))*SQRT(12))</f>
        <v>0.0191263963446681</v>
      </c>
      <c r="CK246" s="27" t="n">
        <f aca="false">IF(ROW()&lt;4+VolLB,"",STDEV(INDEX($BP:$BP,ROW()-VolLB+1):INDEX($BP:$BP,ROW()))*SQRT(12))</f>
        <v>0.0212606719707449</v>
      </c>
      <c r="CL246" s="27" t="n">
        <f aca="false">IF(ROW()&lt;4+VolLB,"",STDEV(INDEX($BQ:$BQ,ROW()-VolLB+1):INDEX($BQ:$BQ,ROW()))*SQRT(12))</f>
        <v>0.0207768991132437</v>
      </c>
      <c r="CM246" s="27" t="n">
        <f aca="false">IF(ROW()&lt;4+VolLB,"",STDEV(INDEX($BR:$BR,ROW()-VolLB+1):INDEX($BR:$BR,ROW()))*SQRT(12))</f>
        <v>0.017501536587778</v>
      </c>
      <c r="CN246" s="27" t="n">
        <f aca="false">IF(ROW()&lt;4+VolLB,"",STDEV(INDEX($BS:$BS,ROW()-VolLB+1):INDEX($BS:$BS,ROW()))*SQRT(12))</f>
        <v>0.0228038071464269</v>
      </c>
      <c r="CO246" s="27" t="n">
        <f aca="false">IF(ROW()&lt;4+VolLB,"",STDEV(INDEX($BT:$BT,ROW()-VolLB+1):INDEX($BT:$BT,ROW()))*SQRT(12))</f>
        <v>0.0234252108072031</v>
      </c>
      <c r="CP246" s="27" t="n">
        <f aca="false">IF(ROW()&lt;4+VolLB,"",STDEV(INDEX($BU:$BU,ROW()-VolLB+1):INDEX($BU:$BU,ROW()))*SQRT(12))</f>
        <v>0.0252348348522246</v>
      </c>
      <c r="CQ246" s="27" t="n">
        <f aca="false">IF(ROW()&lt;4+VolLB,"",STDEV(INDEX($BV:$BV,ROW()-VolLB+1):INDEX($BV:$BV,ROW()))*SQRT(12))</f>
        <v>0.0224020073403298</v>
      </c>
      <c r="CR246" s="27" t="n">
        <f aca="false">IF(ROW()&lt;4+VolLB,"",STDEV(INDEX($BW:$BW,ROW()-VolLB+1):INDEX($BW:$BW,ROW()))*SQRT(12))</f>
        <v>0.0229952491134685</v>
      </c>
      <c r="CS246" s="27" t="n">
        <f aca="false">IF(ROW()&lt;4+VolLB,"",STDEV(INDEX($BX:$BX,ROW()-VolLB+1):INDEX($BX:$BX,ROW()))*SQRT(12))</f>
        <v>0.0185433266076017</v>
      </c>
      <c r="CT246" s="27" t="n">
        <f aca="false">IF(ROW()&lt;4+VolLB,"",STDEV(INDEX($BY:$BY,ROW()-VolLB+1):INDEX($BY:$BY,ROW()))*SQRT(12))</f>
        <v>0.0226956159448094</v>
      </c>
      <c r="CU246" s="27" t="n">
        <f aca="false">IF(ROW()&lt;4+VolLB,"",STDEV(INDEX($BZ:$BZ,ROW()-VolLB+1):INDEX($BZ:$BZ,ROW()))*SQRT(12))</f>
        <v>0.0211040215122729</v>
      </c>
      <c r="CV246" s="27" t="n">
        <f aca="false">IF(ROW()&lt;4+VolLB,"",STDEV(INDEX($CA:$CA,ROW()-VolLB+1):INDEX($CA:$CA,ROW()))*SQRT(12))</f>
        <v>0.0207449344368806</v>
      </c>
      <c r="CW246" s="27" t="n">
        <f aca="false">IF(ROW()&lt;4+VolLB,"",STDEV(INDEX($CB:$CB,ROW()-VolLB+1):INDEX($CB:$CB,ROW()))*SQRT(12))</f>
        <v>0.0198295896273845</v>
      </c>
      <c r="CX246" s="27" t="n">
        <f aca="false">IF(ROW()&lt;4+VolLB,"",STDEV(INDEX($CC:$CC,ROW()-VolLB+1):INDEX($CC:$CC,ROW()))*SQRT(12))</f>
        <v>0.0190066270395104</v>
      </c>
      <c r="CY246" s="27" t="n">
        <f aca="false">IF(ROW()&lt;4+VolLB,"",STDEV(INDEX($CD:$CD,ROW()-VolLB+1):INDEX($CD:$CD,ROW()))*SQRT(12))</f>
        <v>0.0186582696760649</v>
      </c>
      <c r="CZ246" s="27" t="n">
        <f aca="false">IF(ROW()&lt;4+VolLB,"",STDEV(INDEX($CE:$CE,ROW()-VolLB+1):INDEX($CE:$CE,ROW()))*SQRT(12))</f>
        <v>0.0220853997434634</v>
      </c>
      <c r="DA246" s="27" t="n">
        <f aca="false">IF(ROW()&lt;4+VolLB,"",STDEV(INDEX($CF:$CF,ROW()-VolLB+1):INDEX($CF:$CF,ROW()))*SQRT(12))</f>
        <v>0.021700704610022</v>
      </c>
      <c r="DB246" s="27" t="n">
        <f aca="false">IF(ROW()&lt;4+VolLB,"",STDEV(INDEX($CG:$CG,ROW()-VolLB+1):INDEX($CG:$CG,ROW()))*SQRT(12))</f>
        <v>0.0224680150580246</v>
      </c>
      <c r="DC246" s="26" t="n">
        <f aca="false">IF(OR(AR246=0,CH246="",CH246=0),0,AR246*MIN(MaxScal,TgtVol/CH246))</f>
        <v>0.761686283732889</v>
      </c>
      <c r="DD246" s="26" t="n">
        <f aca="false">IF(OR(AS246=0,CI246="",CI246=0),0,AS246*MIN(MaxScal,TgtVol/CI246))</f>
        <v>0</v>
      </c>
      <c r="DE246" s="26" t="n">
        <f aca="false">IF(OR(AT246=0,CJ246="",CJ246=0),0,AT246*MIN(MaxScal,TgtVol/CJ246))</f>
        <v>1.04567528768039</v>
      </c>
      <c r="DF246" s="26" t="n">
        <f aca="false">IF(OR(AU246=0,CK246="",CK246=0),0,AU246*MIN(MaxScal,TgtVol/CK246))</f>
        <v>0</v>
      </c>
      <c r="DG246" s="26" t="n">
        <f aca="false">IF(OR(AV246=0,CL246="",CL246=0),0,AV246*MIN(MaxScal,TgtVol/CL246))</f>
        <v>0</v>
      </c>
      <c r="DH246" s="26" t="n">
        <f aca="false">IF(OR(AW246=0,CM246="",CM246=0),0,AW246*MIN(MaxScal,TgtVol/CM246))</f>
        <v>0</v>
      </c>
      <c r="DI246" s="26" t="n">
        <f aca="false">IF(OR(AX246=0,CN246="",CN246=0),0,AX246*MIN(MaxScal,TgtVol/CN246))</f>
        <v>0</v>
      </c>
      <c r="DJ246" s="26" t="n">
        <f aca="false">IF(OR(AY246=0,CO246="",CO246=0),0,AY246*MIN(MaxScal,TgtVol/CO246))</f>
        <v>0</v>
      </c>
      <c r="DK246" s="26" t="n">
        <f aca="false">IF(OR(AZ246=0,CP246="",CP246=0),0,AZ246*MIN(MaxScal,TgtVol/CP246))</f>
        <v>0</v>
      </c>
      <c r="DL246" s="26" t="n">
        <f aca="false">IF(OR(BA246=0,CQ246="",CQ246=0),0,BA246*MIN(MaxScal,TgtVol/CQ246))</f>
        <v>0</v>
      </c>
      <c r="DM246" s="26" t="n">
        <f aca="false">IF(OR(BB246=0,CR246="",CR246=0),0,BB246*MIN(MaxScal,TgtVol/CR246))</f>
        <v>0</v>
      </c>
      <c r="DN246" s="26" t="n">
        <f aca="false">IF(OR(BC246=0,CS246="",CS246=0),0,BC246*MIN(MaxScal,TgtVol/CS246))</f>
        <v>0</v>
      </c>
      <c r="DO246" s="26" t="n">
        <f aca="false">IF(OR(BD246=0,CT246="",CT246=0),0,BD246*MIN(MaxScal,TgtVol/CT246))</f>
        <v>0</v>
      </c>
      <c r="DP246" s="26" t="n">
        <f aca="false">IF(OR(BE246=0,CU246="",CU246=0),0,BE246*MIN(MaxScal,TgtVol/CU246))</f>
        <v>0</v>
      </c>
      <c r="DQ246" s="26" t="n">
        <f aca="false">IF(OR(BF246=0,CV246="",CV246=0),0,BF246*MIN(MaxScal,TgtVol/CV246))</f>
        <v>0</v>
      </c>
      <c r="DR246" s="26" t="n">
        <f aca="false">IF(OR(BG246=0,CW246="",CW246=0),0,BG246*MIN(MaxScal,TgtVol/CW246))</f>
        <v>0</v>
      </c>
      <c r="DS246" s="26" t="n">
        <f aca="false">IF(OR(BH246=0,CX246="",CX246=0),0,BH246*MIN(MaxScal,TgtVol/CX246))</f>
        <v>0</v>
      </c>
      <c r="DT246" s="26" t="n">
        <f aca="false">IF(OR(BI246=0,CY246="",CY246=0),0,BI246*MIN(MaxScal,TgtVol/CY246))</f>
        <v>0</v>
      </c>
      <c r="DU246" s="26" t="n">
        <f aca="false">IF(OR(BJ246=0,CZ246="",CZ246=0),0,BJ246*MIN(MaxScal,TgtVol/CZ246))</f>
        <v>0</v>
      </c>
      <c r="DV246" s="26" t="n">
        <f aca="false">IF(OR(BK246=0,DA246="",DA246=0),0,BK246*MIN(MaxScal,TgtVol/DA246))</f>
        <v>0</v>
      </c>
      <c r="DW246" s="26" t="n">
        <f aca="false">IF(OR(BL246=0,DB246="",DB246=0),0,BL246*MIN(MaxScal,TgtVol/DB246))</f>
        <v>0</v>
      </c>
      <c r="DX246" s="28" t="n">
        <f aca="false">IFERROR(DC245*BM246,"")</f>
        <v>-0.000966284607202174</v>
      </c>
      <c r="DY246" s="28" t="n">
        <f aca="false">IFERROR(DD245*BN246,"")</f>
        <v>0.00263021757003343</v>
      </c>
      <c r="DZ246" s="28" t="n">
        <f aca="false">IFERROR(DE245*BO246,"")</f>
        <v>-0.00572987489595373</v>
      </c>
      <c r="EA246" s="28" t="n">
        <f aca="false">IFERROR(DF245*BP246,"")</f>
        <v>-0</v>
      </c>
      <c r="EB246" s="28" t="n">
        <f aca="false">IFERROR(DG245*BQ246,"")</f>
        <v>0</v>
      </c>
      <c r="EC246" s="28" t="n">
        <f aca="false">IFERROR(DH245*BR246,"")</f>
        <v>-0</v>
      </c>
      <c r="ED246" s="28" t="n">
        <f aca="false">IFERROR(DI245*BS246,"")</f>
        <v>0</v>
      </c>
      <c r="EE246" s="28" t="n">
        <f aca="false">IFERROR(DJ245*BT246,"")</f>
        <v>-0</v>
      </c>
      <c r="EF246" s="28" t="n">
        <f aca="false">IFERROR(DK245*BU246,"")</f>
        <v>0</v>
      </c>
      <c r="EG246" s="28" t="n">
        <f aca="false">IFERROR(DL245*BV246,"")</f>
        <v>-0</v>
      </c>
      <c r="EH246" s="28" t="n">
        <f aca="false">IFERROR(DM245*BW246,"")</f>
        <v>0</v>
      </c>
      <c r="EI246" s="28" t="n">
        <f aca="false">IFERROR(DN245*BX246,"")</f>
        <v>-0</v>
      </c>
      <c r="EJ246" s="28" t="n">
        <f aca="false">IFERROR(DO245*BY246,"")</f>
        <v>0</v>
      </c>
      <c r="EK246" s="28" t="n">
        <f aca="false">IFERROR(DP245*BZ246,"")</f>
        <v>0</v>
      </c>
      <c r="EL246" s="28" t="n">
        <f aca="false">IFERROR(DQ245*CA246,"")</f>
        <v>0</v>
      </c>
      <c r="EM246" s="28" t="n">
        <f aca="false">IFERROR(DR245*CB246,"")</f>
        <v>0</v>
      </c>
      <c r="EN246" s="28" t="n">
        <f aca="false">IFERROR(DS245*CC246,"")</f>
        <v>-0</v>
      </c>
      <c r="EO246" s="28" t="n">
        <f aca="false">IFERROR(DT245*CD246,"")</f>
        <v>-0</v>
      </c>
      <c r="EP246" s="28" t="n">
        <f aca="false">IFERROR(DU245*CE246,"")</f>
        <v>0</v>
      </c>
      <c r="EQ246" s="28" t="n">
        <f aca="false">IFERROR(DV245*CF246,"")</f>
        <v>0</v>
      </c>
      <c r="ER246" s="28" t="n">
        <f aca="false">IFERROR(DW245*CG246,"")</f>
        <v>0</v>
      </c>
      <c r="ES246" s="28" t="n">
        <f aca="false">IF(ROW()=4,"",SUM(DX246:ER246))</f>
        <v>-0.00406594193312247</v>
      </c>
      <c r="ET246" s="29" t="n">
        <f aca="false">COUNTIF(AR246:BL246,"&gt;0")</f>
        <v>2</v>
      </c>
    </row>
    <row r="247" customFormat="false" ht="15" hidden="false" customHeight="false" outlineLevel="0" collapsed="false">
      <c r="A247" s="19" t="n">
        <v>45412</v>
      </c>
      <c r="B247" s="23" t="n">
        <f aca="false">ABS(Rates_Data!AD247-Rates_Data!AE247)</f>
        <v>1.32443442622951</v>
      </c>
      <c r="C247" s="23" t="n">
        <f aca="false">ABS(Rates_Data!AD247-Rates_Data!AF247)</f>
        <v>1.06089754098361</v>
      </c>
      <c r="D247" s="23" t="n">
        <f aca="false">ABS(Rates_Data!AD247-Rates_Data!AG247)</f>
        <v>1.87305327868852</v>
      </c>
      <c r="E247" s="23" t="n">
        <f aca="false">ABS(Rates_Data!AD247-Rates_Data!AH247)</f>
        <v>0.854864754098361</v>
      </c>
      <c r="F247" s="23" t="n">
        <f aca="false">ABS(Rates_Data!AD247-Rates_Data!AI247)</f>
        <v>1.16162295081967</v>
      </c>
      <c r="G247" s="23" t="n">
        <f aca="false">ABS(Rates_Data!AD247-Rates_Data!AJ247)</f>
        <v>0.916836065573771</v>
      </c>
      <c r="H247" s="23" t="n">
        <f aca="false">ABS(Rates_Data!AE247-Rates_Data!AF247)</f>
        <v>0.263536885245902</v>
      </c>
      <c r="I247" s="23" t="n">
        <f aca="false">ABS(Rates_Data!AE247-Rates_Data!AG247)</f>
        <v>0.548618852459016</v>
      </c>
      <c r="J247" s="23" t="n">
        <f aca="false">ABS(Rates_Data!AE247-Rates_Data!AH247)</f>
        <v>0.469569672131148</v>
      </c>
      <c r="K247" s="23" t="n">
        <f aca="false">ABS(Rates_Data!AE247-Rates_Data!AI247)</f>
        <v>0.162811475409836</v>
      </c>
      <c r="L247" s="23" t="n">
        <f aca="false">ABS(Rates_Data!AE247-Rates_Data!AJ247)</f>
        <v>0.407598360655738</v>
      </c>
      <c r="M247" s="23" t="n">
        <f aca="false">ABS(Rates_Data!AF247-Rates_Data!AG247)</f>
        <v>0.812155737704918</v>
      </c>
      <c r="N247" s="23" t="n">
        <f aca="false">ABS(Rates_Data!AF247-Rates_Data!AH247)</f>
        <v>0.206032786885246</v>
      </c>
      <c r="O247" s="23" t="n">
        <f aca="false">ABS(Rates_Data!AF247-Rates_Data!AI247)</f>
        <v>0.100725409836066</v>
      </c>
      <c r="P247" s="23" t="n">
        <f aca="false">ABS(Rates_Data!AF247-Rates_Data!AJ247)</f>
        <v>0.144061475409836</v>
      </c>
      <c r="Q247" s="23" t="n">
        <f aca="false">ABS(Rates_Data!AG247-Rates_Data!AH247)</f>
        <v>1.01818852459016</v>
      </c>
      <c r="R247" s="23" t="n">
        <f aca="false">ABS(Rates_Data!AG247-Rates_Data!AI247)</f>
        <v>0.711430327868852</v>
      </c>
      <c r="S247" s="23" t="n">
        <f aca="false">ABS(Rates_Data!AG247-Rates_Data!AJ247)</f>
        <v>0.956217213114754</v>
      </c>
      <c r="T247" s="23" t="n">
        <f aca="false">ABS(Rates_Data!AH247-Rates_Data!AI247)</f>
        <v>0.306758196721312</v>
      </c>
      <c r="U247" s="23" t="n">
        <f aca="false">ABS(Rates_Data!AH247-Rates_Data!AJ247)</f>
        <v>0.0619713114754101</v>
      </c>
      <c r="V247" s="23" t="n">
        <f aca="false">ABS(Rates_Data!AI247-Rates_Data!AJ247)</f>
        <v>0.244786885245901</v>
      </c>
      <c r="W247" s="26" t="n">
        <f aca="false">IF(ROW()&lt;4+MinObs-1,"",IFERROR((B247-AVERAGE(B$4:B247))/STDEV(B$4:B247),""))</f>
        <v>2.87559758392494</v>
      </c>
      <c r="X247" s="26" t="n">
        <f aca="false">IF(ROW()&lt;4+MinObs-1,"",IFERROR((C247-AVERAGE(C$4:C247))/STDEV(C$4:C247),""))</f>
        <v>1.31191868217022</v>
      </c>
      <c r="Y247" s="26" t="n">
        <f aca="false">IF(ROW()&lt;4+MinObs-1,"",IFERROR((D247-AVERAGE(D$4:D247))/STDEV(D$4:D247),""))</f>
        <v>2.99828756215846</v>
      </c>
      <c r="Z247" s="26" t="n">
        <f aca="false">IF(ROW()&lt;4+MinObs-1,"",IFERROR((E247-AVERAGE(E$4:E247))/STDEV(E$4:E247),""))</f>
        <v>0.511370569685091</v>
      </c>
      <c r="AA247" s="26" t="n">
        <f aca="false">IF(ROW()&lt;4+MinObs-1,"",IFERROR((F247-AVERAGE(F$4:F247))/STDEV(F$4:F247),""))</f>
        <v>1.37020658542747</v>
      </c>
      <c r="AB247" s="26" t="n">
        <f aca="false">IF(ROW()&lt;4+MinObs-1,"",IFERROR((G247-AVERAGE(G$4:G247))/STDEV(G$4:G247),""))</f>
        <v>1.19490415613801</v>
      </c>
      <c r="AC247" s="26" t="n">
        <f aca="false">IF(ROW()&lt;4+MinObs-1,"",IFERROR((H247-AVERAGE(H$4:H247))/STDEV(H$4:H247),""))</f>
        <v>-0.490857938035753</v>
      </c>
      <c r="AD247" s="26" t="n">
        <f aca="false">IF(ROW()&lt;4+MinObs-1,"",IFERROR((I247-AVERAGE(I$4:I247))/STDEV(I$4:I247),""))</f>
        <v>0.359278305215123</v>
      </c>
      <c r="AE247" s="26" t="n">
        <f aca="false">IF(ROW()&lt;4+MinObs-1,"",IFERROR((J247-AVERAGE(J$4:J247))/STDEV(J$4:J247),""))</f>
        <v>-0.187074297017174</v>
      </c>
      <c r="AF247" s="26" t="n">
        <f aca="false">IF(ROW()&lt;4+MinObs-1,"",IFERROR((K247-AVERAGE(K$4:K247))/STDEV(K$4:K247),""))</f>
        <v>-0.793754320673396</v>
      </c>
      <c r="AG247" s="26" t="n">
        <f aca="false">IF(ROW()&lt;4+MinObs-1,"",IFERROR((L247-AVERAGE(L$4:L247))/STDEV(L$4:L247),""))</f>
        <v>-0.305040282230957</v>
      </c>
      <c r="AH247" s="26" t="n">
        <f aca="false">IF(ROW()&lt;4+MinObs-1,"",IFERROR((M247-AVERAGE(M$4:M247))/STDEV(M$4:M247),""))</f>
        <v>0.781040259135186</v>
      </c>
      <c r="AI247" s="26" t="n">
        <f aca="false">IF(ROW()&lt;4+MinObs-1,"",IFERROR((N247-AVERAGE(N$4:N247))/STDEV(N$4:N247),""))</f>
        <v>-0.819277745008952</v>
      </c>
      <c r="AJ247" s="26" t="n">
        <f aca="false">IF(ROW()&lt;4+MinObs-1,"",IFERROR((O247-AVERAGE(O$4:O247))/STDEV(O$4:O247),""))</f>
        <v>-1.11876411103869</v>
      </c>
      <c r="AK247" s="26" t="n">
        <f aca="false">IF(ROW()&lt;4+MinObs-1,"",IFERROR((P247-AVERAGE(P$4:P247))/STDEV(P$4:P247),""))</f>
        <v>-0.932285962050359</v>
      </c>
      <c r="AL247" s="26" t="n">
        <f aca="false">IF(ROW()&lt;4+MinObs-1,"",IFERROR((Q247-AVERAGE(Q$4:Q247))/STDEV(Q$4:Q247),""))</f>
        <v>1.42894913743157</v>
      </c>
      <c r="AM247" s="26" t="n">
        <f aca="false">IF(ROW()&lt;4+MinObs-1,"",IFERROR((R247-AVERAGE(R$4:R247))/STDEV(R$4:R247),""))</f>
        <v>0.469137996092703</v>
      </c>
      <c r="AN247" s="26" t="n">
        <f aca="false">IF(ROW()&lt;4+MinObs-1,"",IFERROR((S247-AVERAGE(S$4:S247))/STDEV(S$4:S247),""))</f>
        <v>0.451456499590181</v>
      </c>
      <c r="AO247" s="26" t="n">
        <f aca="false">IF(ROW()&lt;4+MinObs-1,"",IFERROR((T247-AVERAGE(T$4:T247))/STDEV(T$4:T247),""))</f>
        <v>-0.799110182602645</v>
      </c>
      <c r="AP247" s="26" t="n">
        <f aca="false">IF(ROW()&lt;4+MinObs-1,"",IFERROR((U247-AVERAGE(U$4:U247))/STDEV(U$4:U247),""))</f>
        <v>-1.5824898600142</v>
      </c>
      <c r="AQ247" s="26" t="n">
        <f aca="false">IF(ROW()&lt;4+MinObs-1,"",IFERROR((V247-AVERAGE(V$4:V247))/STDEV(V$4:V247),""))</f>
        <v>-0.803958602243062</v>
      </c>
      <c r="AR247" s="26" t="n">
        <f aca="false">IF(W247="",0,IF(W247&gt;=z4,w4,IF(W247&gt;=z3,w3,IF(W247&gt;=zEntry,w2,IF(AND(W247&gt;=ExitZ,AR246&gt;0),w2,0)))))</f>
        <v>1</v>
      </c>
      <c r="AS247" s="26" t="n">
        <f aca="false">IF(X247="",0,IF(X247&gt;=z4,w4,IF(X247&gt;=z3,w3,IF(X247&gt;=zEntry,w2,IF(AND(X247&gt;=ExitZ,AS246&gt;0),w2,0)))))</f>
        <v>0</v>
      </c>
      <c r="AT247" s="26" t="n">
        <f aca="false">IF(Y247="",0,IF(Y247&gt;=z4,w4,IF(Y247&gt;=z3,w3,IF(Y247&gt;=zEntry,w2,IF(AND(Y247&gt;=ExitZ,AT246&gt;0),w2,0)))))</f>
        <v>1</v>
      </c>
      <c r="AU247" s="26" t="n">
        <f aca="false">IF(Z247="",0,IF(Z247&gt;=z4,w4,IF(Z247&gt;=z3,w3,IF(Z247&gt;=zEntry,w2,IF(AND(Z247&gt;=ExitZ,AU246&gt;0),w2,0)))))</f>
        <v>0</v>
      </c>
      <c r="AV247" s="26" t="n">
        <f aca="false">IF(AA247="",0,IF(AA247&gt;=z4,w4,IF(AA247&gt;=z3,w3,IF(AA247&gt;=zEntry,w2,IF(AND(AA247&gt;=ExitZ,AV246&gt;0),w2,0)))))</f>
        <v>0</v>
      </c>
      <c r="AW247" s="26" t="n">
        <f aca="false">IF(AB247="",0,IF(AB247&gt;=z4,w4,IF(AB247&gt;=z3,w3,IF(AB247&gt;=zEntry,w2,IF(AND(AB247&gt;=ExitZ,AW246&gt;0),w2,0)))))</f>
        <v>0</v>
      </c>
      <c r="AX247" s="26" t="n">
        <f aca="false">IF(AC247="",0,IF(AC247&gt;=z4,w4,IF(AC247&gt;=z3,w3,IF(AC247&gt;=zEntry,w2,IF(AND(AC247&gt;=ExitZ,AX246&gt;0),w2,0)))))</f>
        <v>0</v>
      </c>
      <c r="AY247" s="26" t="n">
        <f aca="false">IF(AD247="",0,IF(AD247&gt;=z4,w4,IF(AD247&gt;=z3,w3,IF(AD247&gt;=zEntry,w2,IF(AND(AD247&gt;=ExitZ,AY246&gt;0),w2,0)))))</f>
        <v>0</v>
      </c>
      <c r="AZ247" s="26" t="n">
        <f aca="false">IF(AE247="",0,IF(AE247&gt;=z4,w4,IF(AE247&gt;=z3,w3,IF(AE247&gt;=zEntry,w2,IF(AND(AE247&gt;=ExitZ,AZ246&gt;0),w2,0)))))</f>
        <v>0</v>
      </c>
      <c r="BA247" s="26" t="n">
        <f aca="false">IF(AF247="",0,IF(AF247&gt;=z4,w4,IF(AF247&gt;=z3,w3,IF(AF247&gt;=zEntry,w2,IF(AND(AF247&gt;=ExitZ,BA246&gt;0),w2,0)))))</f>
        <v>0</v>
      </c>
      <c r="BB247" s="26" t="n">
        <f aca="false">IF(AG247="",0,IF(AG247&gt;=z4,w4,IF(AG247&gt;=z3,w3,IF(AG247&gt;=zEntry,w2,IF(AND(AG247&gt;=ExitZ,BB246&gt;0),w2,0)))))</f>
        <v>0</v>
      </c>
      <c r="BC247" s="26" t="n">
        <f aca="false">IF(AH247="",0,IF(AH247&gt;=z4,w4,IF(AH247&gt;=z3,w3,IF(AH247&gt;=zEntry,w2,IF(AND(AH247&gt;=ExitZ,BC246&gt;0),w2,0)))))</f>
        <v>0</v>
      </c>
      <c r="BD247" s="26" t="n">
        <f aca="false">IF(AI247="",0,IF(AI247&gt;=z4,w4,IF(AI247&gt;=z3,w3,IF(AI247&gt;=zEntry,w2,IF(AND(AI247&gt;=ExitZ,BD246&gt;0),w2,0)))))</f>
        <v>0</v>
      </c>
      <c r="BE247" s="26" t="n">
        <f aca="false">IF(AJ247="",0,IF(AJ247&gt;=z4,w4,IF(AJ247&gt;=z3,w3,IF(AJ247&gt;=zEntry,w2,IF(AND(AJ247&gt;=ExitZ,BE246&gt;0),w2,0)))))</f>
        <v>0</v>
      </c>
      <c r="BF247" s="26" t="n">
        <f aca="false">IF(AK247="",0,IF(AK247&gt;=z4,w4,IF(AK247&gt;=z3,w3,IF(AK247&gt;=zEntry,w2,IF(AND(AK247&gt;=ExitZ,BF246&gt;0),w2,0)))))</f>
        <v>0</v>
      </c>
      <c r="BG247" s="26" t="n">
        <f aca="false">IF(AL247="",0,IF(AL247&gt;=z4,w4,IF(AL247&gt;=z3,w3,IF(AL247&gt;=zEntry,w2,IF(AND(AL247&gt;=ExitZ,BG246&gt;0),w2,0)))))</f>
        <v>0</v>
      </c>
      <c r="BH247" s="26" t="n">
        <f aca="false">IF(AM247="",0,IF(AM247&gt;=z4,w4,IF(AM247&gt;=z3,w3,IF(AM247&gt;=zEntry,w2,IF(AND(AM247&gt;=ExitZ,BH246&gt;0),w2,0)))))</f>
        <v>0</v>
      </c>
      <c r="BI247" s="26" t="n">
        <f aca="false">IF(AN247="",0,IF(AN247&gt;=z4,w4,IF(AN247&gt;=z3,w3,IF(AN247&gt;=zEntry,w2,IF(AND(AN247&gt;=ExitZ,BI246&gt;0),w2,0)))))</f>
        <v>0</v>
      </c>
      <c r="BJ247" s="26" t="n">
        <f aca="false">IF(AO247="",0,IF(AO247&gt;=z4,w4,IF(AO247&gt;=z3,w3,IF(AO247&gt;=zEntry,w2,IF(AND(AO247&gt;=ExitZ,BJ246&gt;0),w2,0)))))</f>
        <v>0</v>
      </c>
      <c r="BK247" s="26" t="n">
        <f aca="false">IF(AP247="",0,IF(AP247&gt;=z4,w4,IF(AP247&gt;=z3,w3,IF(AP247&gt;=zEntry,w2,IF(AND(AP247&gt;=ExitZ,BK246&gt;0),w2,0)))))</f>
        <v>0</v>
      </c>
      <c r="BL247" s="26" t="n">
        <f aca="false">IF(AQ247="",0,IF(AQ247&gt;=z4,w4,IF(AQ247&gt;=z3,w3,IF(AQ247&gt;=zEntry,w2,IF(AND(AQ247&gt;=ExitZ,BL246&gt;0),w2,0)))))</f>
        <v>0</v>
      </c>
      <c r="BM247" s="23" t="n">
        <f aca="false">IF(Rates_Data!AD246&gt;=Rates_Data!AE246,Rates_Data!AK247-Rates_Data!AL247,Rates_Data!AL247-Rates_Data!AK247)</f>
        <v>0.002489</v>
      </c>
      <c r="BN247" s="23" t="n">
        <f aca="false">IF(Rates_Data!AD246&gt;=Rates_Data!AF246,Rates_Data!AK247-Rates_Data!AM247,Rates_Data!AM247-Rates_Data!AK247)</f>
        <v>0.010146</v>
      </c>
      <c r="BO247" s="23" t="n">
        <f aca="false">IF(Rates_Data!AD246&gt;=Rates_Data!AG246,Rates_Data!AK247-Rates_Data!AN247,Rates_Data!AN247-Rates_Data!AK247)</f>
        <v>-3.79999999999959E-005</v>
      </c>
      <c r="BP247" s="23" t="n">
        <f aca="false">IF(Rates_Data!AD246&gt;=Rates_Data!AH246,Rates_Data!AK247-Rates_Data!AO247,Rates_Data!AO247-Rates_Data!AK247)</f>
        <v>0.00399</v>
      </c>
      <c r="BQ247" s="23" t="n">
        <f aca="false">IF(Rates_Data!AD246&gt;=Rates_Data!AI246,Rates_Data!AK247-Rates_Data!AP247,Rates_Data!AP247-Rates_Data!AK247)</f>
        <v>-0.000551000000000001</v>
      </c>
      <c r="BR247" s="23" t="n">
        <f aca="false">IF(Rates_Data!AD246&gt;=Rates_Data!AJ246,Rates_Data!AK247-Rates_Data!AQ247,Rates_Data!AQ247-Rates_Data!AK247)</f>
        <v>0.000589000000000011</v>
      </c>
      <c r="BS247" s="23" t="n">
        <f aca="false">IF(Rates_Data!AE246&gt;=Rates_Data!AF246,Rates_Data!AL247-Rates_Data!AM247,Rates_Data!AM247-Rates_Data!AL247)</f>
        <v>-0.00765699999999999</v>
      </c>
      <c r="BT247" s="23" t="n">
        <f aca="false">IF(Rates_Data!AE246&gt;=Rates_Data!AG246,Rates_Data!AL247-Rates_Data!AN247,Rates_Data!AN247-Rates_Data!AL247)</f>
        <v>-0.002527</v>
      </c>
      <c r="BU247" s="23" t="n">
        <f aca="false">IF(Rates_Data!AE246&gt;=Rates_Data!AH246,Rates_Data!AL247-Rates_Data!AO247,Rates_Data!AO247-Rates_Data!AL247)</f>
        <v>-0.001501</v>
      </c>
      <c r="BV247" s="23" t="n">
        <f aca="false">IF(Rates_Data!AE246&gt;=Rates_Data!AI246,Rates_Data!AL247-Rates_Data!AP247,Rates_Data!AP247-Rates_Data!AL247)</f>
        <v>0.00304000000000001</v>
      </c>
      <c r="BW247" s="23" t="n">
        <f aca="false">IF(Rates_Data!AE246&gt;=Rates_Data!AJ246,Rates_Data!AL247-Rates_Data!AQ247,Rates_Data!AQ247-Rates_Data!AL247)</f>
        <v>0.00189999999999999</v>
      </c>
      <c r="BX247" s="23" t="n">
        <f aca="false">IF(Rates_Data!AF246&gt;=Rates_Data!AG246,Rates_Data!AM247-Rates_Data!AN247,Rates_Data!AN247-Rates_Data!AM247)</f>
        <v>-0.010184</v>
      </c>
      <c r="BY247" s="23" t="n">
        <f aca="false">IF(Rates_Data!AF246&gt;=Rates_Data!AH246,Rates_Data!AM247-Rates_Data!AO247,Rates_Data!AO247-Rates_Data!AM247)</f>
        <v>0.006156</v>
      </c>
      <c r="BZ247" s="23" t="n">
        <f aca="false">IF(Rates_Data!AF246&gt;=Rates_Data!AI246,Rates_Data!AM247-Rates_Data!AP247,Rates_Data!AP247-Rates_Data!AM247)</f>
        <v>0.010697</v>
      </c>
      <c r="CA247" s="23" t="n">
        <f aca="false">IF(Rates_Data!AF246&gt;=Rates_Data!AJ246,Rates_Data!AM247-Rates_Data!AQ247,Rates_Data!AQ247-Rates_Data!AM247)</f>
        <v>0.00955699999999999</v>
      </c>
      <c r="CB247" s="23" t="n">
        <f aca="false">IF(Rates_Data!AG246&gt;=Rates_Data!AH246,Rates_Data!AN247-Rates_Data!AO247,Rates_Data!AO247-Rates_Data!AN247)</f>
        <v>-0.004028</v>
      </c>
      <c r="CC247" s="23" t="n">
        <f aca="false">IF(Rates_Data!AG246&gt;=Rates_Data!AI246,Rates_Data!AN247-Rates_Data!AP247,Rates_Data!AP247-Rates_Data!AN247)</f>
        <v>0.000513000000000005</v>
      </c>
      <c r="CD247" s="23" t="n">
        <f aca="false">IF(Rates_Data!AG246&gt;=Rates_Data!AJ246,Rates_Data!AN247-Rates_Data!AQ247,Rates_Data!AQ247-Rates_Data!AN247)</f>
        <v>-0.000627000000000007</v>
      </c>
      <c r="CE247" s="23" t="n">
        <f aca="false">IF(Rates_Data!AH246&gt;=Rates_Data!AI246,Rates_Data!AO247-Rates_Data!AP247,Rates_Data!AP247-Rates_Data!AO247)</f>
        <v>-0.004541</v>
      </c>
      <c r="CF247" s="23" t="n">
        <f aca="false">IF(Rates_Data!AH246&gt;=Rates_Data!AJ246,Rates_Data!AO247-Rates_Data!AQ247,Rates_Data!AQ247-Rates_Data!AO247)</f>
        <v>-0.00340099999999999</v>
      </c>
      <c r="CG247" s="23" t="n">
        <f aca="false">IF(Rates_Data!AI246&gt;=Rates_Data!AJ246,Rates_Data!AP247-Rates_Data!AQ247,Rates_Data!AQ247-Rates_Data!AP247)</f>
        <v>0.00114000000000001</v>
      </c>
      <c r="CH247" s="27" t="n">
        <f aca="false">IF(ROW()&lt;4+VolLB,"",STDEV(INDEX($BM:$BM,ROW()-VolLB+1):INDEX($BM:$BM,ROW()))*SQRT(12))</f>
        <v>0.026290635927573</v>
      </c>
      <c r="CI247" s="27" t="n">
        <f aca="false">IF(ROW()&lt;4+VolLB,"",STDEV(INDEX($BN:$BN,ROW()-VolLB+1):INDEX($BN:$BN,ROW()))*SQRT(12))</f>
        <v>0.0225245591280781</v>
      </c>
      <c r="CJ247" s="27" t="n">
        <f aca="false">IF(ROW()&lt;4+VolLB,"",STDEV(INDEX($BO:$BO,ROW()-VolLB+1):INDEX($BO:$BO,ROW()))*SQRT(12))</f>
        <v>0.0190924807245954</v>
      </c>
      <c r="CK247" s="27" t="n">
        <f aca="false">IF(ROW()&lt;4+VolLB,"",STDEV(INDEX($BP:$BP,ROW()-VolLB+1):INDEX($BP:$BP,ROW()))*SQRT(12))</f>
        <v>0.0213374461726662</v>
      </c>
      <c r="CL247" s="27" t="n">
        <f aca="false">IF(ROW()&lt;4+VolLB,"",STDEV(INDEX($BQ:$BQ,ROW()-VolLB+1):INDEX($BQ:$BQ,ROW()))*SQRT(12))</f>
        <v>0.0197413596374042</v>
      </c>
      <c r="CM247" s="27" t="n">
        <f aca="false">IF(ROW()&lt;4+VolLB,"",STDEV(INDEX($BR:$BR,ROW()-VolLB+1):INDEX($BR:$BR,ROW()))*SQRT(12))</f>
        <v>0.017222151612441</v>
      </c>
      <c r="CN247" s="27" t="n">
        <f aca="false">IF(ROW()&lt;4+VolLB,"",STDEV(INDEX($BS:$BS,ROW()-VolLB+1):INDEX($BS:$BS,ROW()))*SQRT(12))</f>
        <v>0.0231255075488188</v>
      </c>
      <c r="CO247" s="27" t="n">
        <f aca="false">IF(ROW()&lt;4+VolLB,"",STDEV(INDEX($BT:$BT,ROW()-VolLB+1):INDEX($BT:$BT,ROW()))*SQRT(12))</f>
        <v>0.0235246422240898</v>
      </c>
      <c r="CP247" s="27" t="n">
        <f aca="false">IF(ROW()&lt;4+VolLB,"",STDEV(INDEX($BU:$BU,ROW()-VolLB+1):INDEX($BU:$BU,ROW()))*SQRT(12))</f>
        <v>0.0252423612117182</v>
      </c>
      <c r="CQ247" s="27" t="n">
        <f aca="false">IF(ROW()&lt;4+VolLB,"",STDEV(INDEX($BV:$BV,ROW()-VolLB+1):INDEX($BV:$BV,ROW()))*SQRT(12))</f>
        <v>0.0213806757628516</v>
      </c>
      <c r="CR247" s="27" t="n">
        <f aca="false">IF(ROW()&lt;4+VolLB,"",STDEV(INDEX($BW:$BW,ROW()-VolLB+1):INDEX($BW:$BW,ROW()))*SQRT(12))</f>
        <v>0.022767399836483</v>
      </c>
      <c r="CS247" s="27" t="n">
        <f aca="false">IF(ROW()&lt;4+VolLB,"",STDEV(INDEX($BX:$BX,ROW()-VolLB+1):INDEX($BX:$BX,ROW()))*SQRT(12))</f>
        <v>0.0187295329166584</v>
      </c>
      <c r="CT247" s="27" t="n">
        <f aca="false">IF(ROW()&lt;4+VolLB,"",STDEV(INDEX($BY:$BY,ROW()-VolLB+1):INDEX($BY:$BY,ROW()))*SQRT(12))</f>
        <v>0.0222499678655734</v>
      </c>
      <c r="CU247" s="27" t="n">
        <f aca="false">IF(ROW()&lt;4+VolLB,"",STDEV(INDEX($BZ:$BZ,ROW()-VolLB+1):INDEX($BZ:$BZ,ROW()))*SQRT(12))</f>
        <v>0.0217987044595381</v>
      </c>
      <c r="CV247" s="27" t="n">
        <f aca="false">IF(ROW()&lt;4+VolLB,"",STDEV(INDEX($CA:$CA,ROW()-VolLB+1):INDEX($CA:$CA,ROW()))*SQRT(12))</f>
        <v>0.021359181240773</v>
      </c>
      <c r="CW247" s="27" t="n">
        <f aca="false">IF(ROW()&lt;4+VolLB,"",STDEV(INDEX($CB:$CB,ROW()-VolLB+1):INDEX($CB:$CB,ROW()))*SQRT(12))</f>
        <v>0.0200149375607796</v>
      </c>
      <c r="CX247" s="27" t="n">
        <f aca="false">IF(ROW()&lt;4+VolLB,"",STDEV(INDEX($CC:$CC,ROW()-VolLB+1):INDEX($CC:$CC,ROW()))*SQRT(12))</f>
        <v>0.0173235109264562</v>
      </c>
      <c r="CY247" s="27" t="n">
        <f aca="false">IF(ROW()&lt;4+VolLB,"",STDEV(INDEX($CD:$CD,ROW()-VolLB+1):INDEX($CD:$CD,ROW()))*SQRT(12))</f>
        <v>0.0182308388700236</v>
      </c>
      <c r="CZ247" s="27" t="n">
        <f aca="false">IF(ROW()&lt;4+VolLB,"",STDEV(INDEX($CE:$CE,ROW()-VolLB+1):INDEX($CE:$CE,ROW()))*SQRT(12))</f>
        <v>0.020871454514765</v>
      </c>
      <c r="DA247" s="27" t="n">
        <f aca="false">IF(ROW()&lt;4+VolLB,"",STDEV(INDEX($CF:$CF,ROW()-VolLB+1):INDEX($CF:$CF,ROW()))*SQRT(12))</f>
        <v>0.0211928480658655</v>
      </c>
      <c r="DB247" s="27" t="n">
        <f aca="false">IF(ROW()&lt;4+VolLB,"",STDEV(INDEX($CG:$CG,ROW()-VolLB+1):INDEX($CG:$CG,ROW()))*SQRT(12))</f>
        <v>0.0221618798042301</v>
      </c>
      <c r="DC247" s="26" t="n">
        <f aca="false">IF(OR(AR247=0,CH247="",CH247=0),0,AR247*MIN(MaxScal,TgtVol/CH247))</f>
        <v>0.760727129427269</v>
      </c>
      <c r="DD247" s="26" t="n">
        <f aca="false">IF(OR(AS247=0,CI247="",CI247=0),0,AS247*MIN(MaxScal,TgtVol/CI247))</f>
        <v>0</v>
      </c>
      <c r="DE247" s="26" t="n">
        <f aca="false">IF(OR(AT247=0,CJ247="",CJ247=0),0,AT247*MIN(MaxScal,TgtVol/CJ247))</f>
        <v>1.04753281087436</v>
      </c>
      <c r="DF247" s="26" t="n">
        <f aca="false">IF(OR(AU247=0,CK247="",CK247=0),0,AU247*MIN(MaxScal,TgtVol/CK247))</f>
        <v>0</v>
      </c>
      <c r="DG247" s="26" t="n">
        <f aca="false">IF(OR(AV247=0,CL247="",CL247=0),0,AV247*MIN(MaxScal,TgtVol/CL247))</f>
        <v>0</v>
      </c>
      <c r="DH247" s="26" t="n">
        <f aca="false">IF(OR(AW247=0,CM247="",CM247=0),0,AW247*MIN(MaxScal,TgtVol/CM247))</f>
        <v>0</v>
      </c>
      <c r="DI247" s="26" t="n">
        <f aca="false">IF(OR(AX247=0,CN247="",CN247=0),0,AX247*MIN(MaxScal,TgtVol/CN247))</f>
        <v>0</v>
      </c>
      <c r="DJ247" s="26" t="n">
        <f aca="false">IF(OR(AY247=0,CO247="",CO247=0),0,AY247*MIN(MaxScal,TgtVol/CO247))</f>
        <v>0</v>
      </c>
      <c r="DK247" s="26" t="n">
        <f aca="false">IF(OR(AZ247=0,CP247="",CP247=0),0,AZ247*MIN(MaxScal,TgtVol/CP247))</f>
        <v>0</v>
      </c>
      <c r="DL247" s="26" t="n">
        <f aca="false">IF(OR(BA247=0,CQ247="",CQ247=0),0,BA247*MIN(MaxScal,TgtVol/CQ247))</f>
        <v>0</v>
      </c>
      <c r="DM247" s="26" t="n">
        <f aca="false">IF(OR(BB247=0,CR247="",CR247=0),0,BB247*MIN(MaxScal,TgtVol/CR247))</f>
        <v>0</v>
      </c>
      <c r="DN247" s="26" t="n">
        <f aca="false">IF(OR(BC247=0,CS247="",CS247=0),0,BC247*MIN(MaxScal,TgtVol/CS247))</f>
        <v>0</v>
      </c>
      <c r="DO247" s="26" t="n">
        <f aca="false">IF(OR(BD247=0,CT247="",CT247=0),0,BD247*MIN(MaxScal,TgtVol/CT247))</f>
        <v>0</v>
      </c>
      <c r="DP247" s="26" t="n">
        <f aca="false">IF(OR(BE247=0,CU247="",CU247=0),0,BE247*MIN(MaxScal,TgtVol/CU247))</f>
        <v>0</v>
      </c>
      <c r="DQ247" s="26" t="n">
        <f aca="false">IF(OR(BF247=0,CV247="",CV247=0),0,BF247*MIN(MaxScal,TgtVol/CV247))</f>
        <v>0</v>
      </c>
      <c r="DR247" s="26" t="n">
        <f aca="false">IF(OR(BG247=0,CW247="",CW247=0),0,BG247*MIN(MaxScal,TgtVol/CW247))</f>
        <v>0</v>
      </c>
      <c r="DS247" s="26" t="n">
        <f aca="false">IF(OR(BH247=0,CX247="",CX247=0),0,BH247*MIN(MaxScal,TgtVol/CX247))</f>
        <v>0</v>
      </c>
      <c r="DT247" s="26" t="n">
        <f aca="false">IF(OR(BI247=0,CY247="",CY247=0),0,BI247*MIN(MaxScal,TgtVol/CY247))</f>
        <v>0</v>
      </c>
      <c r="DU247" s="26" t="n">
        <f aca="false">IF(OR(BJ247=0,CZ247="",CZ247=0),0,BJ247*MIN(MaxScal,TgtVol/CZ247))</f>
        <v>0</v>
      </c>
      <c r="DV247" s="26" t="n">
        <f aca="false">IF(OR(BK247=0,DA247="",DA247=0),0,BK247*MIN(MaxScal,TgtVol/DA247))</f>
        <v>0</v>
      </c>
      <c r="DW247" s="26" t="n">
        <f aca="false">IF(OR(BL247=0,DB247="",DB247=0),0,BL247*MIN(MaxScal,TgtVol/DB247))</f>
        <v>0</v>
      </c>
      <c r="DX247" s="28" t="n">
        <f aca="false">IFERROR(DC246*BM247,"")</f>
        <v>0.00189583716021117</v>
      </c>
      <c r="DY247" s="28" t="n">
        <f aca="false">IFERROR(DD246*BN247,"")</f>
        <v>0</v>
      </c>
      <c r="DZ247" s="28" t="n">
        <f aca="false">IFERROR(DE246*BO247,"")</f>
        <v>-3.97356609318506E-005</v>
      </c>
      <c r="EA247" s="28" t="n">
        <f aca="false">IFERROR(DF246*BP247,"")</f>
        <v>0</v>
      </c>
      <c r="EB247" s="28" t="n">
        <f aca="false">IFERROR(DG246*BQ247,"")</f>
        <v>-0</v>
      </c>
      <c r="EC247" s="28" t="n">
        <f aca="false">IFERROR(DH246*BR247,"")</f>
        <v>0</v>
      </c>
      <c r="ED247" s="28" t="n">
        <f aca="false">IFERROR(DI246*BS247,"")</f>
        <v>-0</v>
      </c>
      <c r="EE247" s="28" t="n">
        <f aca="false">IFERROR(DJ246*BT247,"")</f>
        <v>-0</v>
      </c>
      <c r="EF247" s="28" t="n">
        <f aca="false">IFERROR(DK246*BU247,"")</f>
        <v>-0</v>
      </c>
      <c r="EG247" s="28" t="n">
        <f aca="false">IFERROR(DL246*BV247,"")</f>
        <v>0</v>
      </c>
      <c r="EH247" s="28" t="n">
        <f aca="false">IFERROR(DM246*BW247,"")</f>
        <v>0</v>
      </c>
      <c r="EI247" s="28" t="n">
        <f aca="false">IFERROR(DN246*BX247,"")</f>
        <v>-0</v>
      </c>
      <c r="EJ247" s="28" t="n">
        <f aca="false">IFERROR(DO246*BY247,"")</f>
        <v>0</v>
      </c>
      <c r="EK247" s="28" t="n">
        <f aca="false">IFERROR(DP246*BZ247,"")</f>
        <v>0</v>
      </c>
      <c r="EL247" s="28" t="n">
        <f aca="false">IFERROR(DQ246*CA247,"")</f>
        <v>0</v>
      </c>
      <c r="EM247" s="28" t="n">
        <f aca="false">IFERROR(DR246*CB247,"")</f>
        <v>-0</v>
      </c>
      <c r="EN247" s="28" t="n">
        <f aca="false">IFERROR(DS246*CC247,"")</f>
        <v>0</v>
      </c>
      <c r="EO247" s="28" t="n">
        <f aca="false">IFERROR(DT246*CD247,"")</f>
        <v>-0</v>
      </c>
      <c r="EP247" s="28" t="n">
        <f aca="false">IFERROR(DU246*CE247,"")</f>
        <v>-0</v>
      </c>
      <c r="EQ247" s="28" t="n">
        <f aca="false">IFERROR(DV246*CF247,"")</f>
        <v>-0</v>
      </c>
      <c r="ER247" s="28" t="n">
        <f aca="false">IFERROR(DW246*CG247,"")</f>
        <v>0</v>
      </c>
      <c r="ES247" s="28" t="n">
        <f aca="false">IF(ROW()=4,"",SUM(DX247:ER247))</f>
        <v>0.00185610149927931</v>
      </c>
      <c r="ET247" s="29" t="n">
        <f aca="false">COUNTIF(AR247:BL247,"&gt;0")</f>
        <v>2</v>
      </c>
    </row>
    <row r="248" customFormat="false" ht="15" hidden="false" customHeight="false" outlineLevel="0" collapsed="false">
      <c r="A248" s="19" t="n">
        <v>45443</v>
      </c>
      <c r="B248" s="23" t="n">
        <f aca="false">ABS(Rates_Data!AD248-Rates_Data!AE248)</f>
        <v>1.03220408163265</v>
      </c>
      <c r="C248" s="23" t="n">
        <f aca="false">ABS(Rates_Data!AD248-Rates_Data!AF248)</f>
        <v>0.953987755102041</v>
      </c>
      <c r="D248" s="23" t="n">
        <f aca="false">ABS(Rates_Data!AD248-Rates_Data!AG248)</f>
        <v>1.23897551020408</v>
      </c>
      <c r="E248" s="23" t="n">
        <f aca="false">ABS(Rates_Data!AD248-Rates_Data!AH248)</f>
        <v>0.540648979591837</v>
      </c>
      <c r="F248" s="23" t="n">
        <f aca="false">ABS(Rates_Data!AD248-Rates_Data!AI248)</f>
        <v>0.6888</v>
      </c>
      <c r="G248" s="23" t="n">
        <f aca="false">ABS(Rates_Data!AD248-Rates_Data!AJ248)</f>
        <v>0.538628571428572</v>
      </c>
      <c r="H248" s="23" t="n">
        <f aca="false">ABS(Rates_Data!AE248-Rates_Data!AF248)</f>
        <v>0.0782163265306122</v>
      </c>
      <c r="I248" s="23" t="n">
        <f aca="false">ABS(Rates_Data!AE248-Rates_Data!AG248)</f>
        <v>0.206771428571429</v>
      </c>
      <c r="J248" s="23" t="n">
        <f aca="false">ABS(Rates_Data!AE248-Rates_Data!AH248)</f>
        <v>0.491555102040816</v>
      </c>
      <c r="K248" s="23" t="n">
        <f aca="false">ABS(Rates_Data!AE248-Rates_Data!AI248)</f>
        <v>0.343404081632653</v>
      </c>
      <c r="L248" s="23" t="n">
        <f aca="false">ABS(Rates_Data!AE248-Rates_Data!AJ248)</f>
        <v>0.493575510204082</v>
      </c>
      <c r="M248" s="23" t="n">
        <f aca="false">ABS(Rates_Data!AF248-Rates_Data!AG248)</f>
        <v>0.284987755102041</v>
      </c>
      <c r="N248" s="23" t="n">
        <f aca="false">ABS(Rates_Data!AF248-Rates_Data!AH248)</f>
        <v>0.413338775510204</v>
      </c>
      <c r="O248" s="23" t="n">
        <f aca="false">ABS(Rates_Data!AF248-Rates_Data!AI248)</f>
        <v>0.265187755102041</v>
      </c>
      <c r="P248" s="23" t="n">
        <f aca="false">ABS(Rates_Data!AF248-Rates_Data!AJ248)</f>
        <v>0.415359183673469</v>
      </c>
      <c r="Q248" s="23" t="n">
        <f aca="false">ABS(Rates_Data!AG248-Rates_Data!AH248)</f>
        <v>0.698326530612245</v>
      </c>
      <c r="R248" s="23" t="n">
        <f aca="false">ABS(Rates_Data!AG248-Rates_Data!AI248)</f>
        <v>0.550175510204082</v>
      </c>
      <c r="S248" s="23" t="n">
        <f aca="false">ABS(Rates_Data!AG248-Rates_Data!AJ248)</f>
        <v>0.70034693877551</v>
      </c>
      <c r="T248" s="23" t="n">
        <f aca="false">ABS(Rates_Data!AH248-Rates_Data!AI248)</f>
        <v>0.148151020408163</v>
      </c>
      <c r="U248" s="23" t="n">
        <f aca="false">ABS(Rates_Data!AH248-Rates_Data!AJ248)</f>
        <v>0.00202040816326532</v>
      </c>
      <c r="V248" s="23" t="n">
        <f aca="false">ABS(Rates_Data!AI248-Rates_Data!AJ248)</f>
        <v>0.150171428571429</v>
      </c>
      <c r="W248" s="26" t="n">
        <f aca="false">IF(ROW()&lt;4+MinObs-1,"",IFERROR((B248-AVERAGE(B$4:B248))/STDEV(B$4:B248),""))</f>
        <v>1.93534037951445</v>
      </c>
      <c r="X248" s="26" t="n">
        <f aca="false">IF(ROW()&lt;4+MinObs-1,"",IFERROR((C248-AVERAGE(C$4:C248))/STDEV(C$4:C248),""))</f>
        <v>1.05346536863731</v>
      </c>
      <c r="Y248" s="26" t="n">
        <f aca="false">IF(ROW()&lt;4+MinObs-1,"",IFERROR((D248-AVERAGE(D$4:D248))/STDEV(D$4:D248),""))</f>
        <v>1.60347387123512</v>
      </c>
      <c r="Z248" s="26" t="n">
        <f aca="false">IF(ROW()&lt;4+MinObs-1,"",IFERROR((E248-AVERAGE(E$4:E248))/STDEV(E$4:E248),""))</f>
        <v>-0.220449566809897</v>
      </c>
      <c r="AA248" s="26" t="n">
        <f aca="false">IF(ROW()&lt;4+MinObs-1,"",IFERROR((F248-AVERAGE(F$4:F248))/STDEV(F$4:F248),""))</f>
        <v>0.265898073781749</v>
      </c>
      <c r="AB248" s="26" t="n">
        <f aca="false">IF(ROW()&lt;4+MinObs-1,"",IFERROR((G248-AVERAGE(G$4:G248))/STDEV(G$4:G248),""))</f>
        <v>0.1170245000214</v>
      </c>
      <c r="AC248" s="26" t="n">
        <f aca="false">IF(ROW()&lt;4+MinObs-1,"",IFERROR((H248-AVERAGE(H$4:H248))/STDEV(H$4:H248),""))</f>
        <v>-1.07027464140451</v>
      </c>
      <c r="AD248" s="26" t="n">
        <f aca="false">IF(ROW()&lt;4+MinObs-1,"",IFERROR((I248-AVERAGE(I$4:I248))/STDEV(I$4:I248),""))</f>
        <v>-0.570430151407517</v>
      </c>
      <c r="AE248" s="26" t="n">
        <f aca="false">IF(ROW()&lt;4+MinObs-1,"",IFERROR((J248-AVERAGE(J$4:J248))/STDEV(J$4:J248),""))</f>
        <v>-0.124573285911828</v>
      </c>
      <c r="AF248" s="26" t="n">
        <f aca="false">IF(ROW()&lt;4+MinObs-1,"",IFERROR((K248-AVERAGE(K$4:K248))/STDEV(K$4:K248),""))</f>
        <v>-0.306398220517378</v>
      </c>
      <c r="AG248" s="26" t="n">
        <f aca="false">IF(ROW()&lt;4+MinObs-1,"",IFERROR((L248-AVERAGE(L$4:L248))/STDEV(L$4:L248),""))</f>
        <v>-0.112410576026829</v>
      </c>
      <c r="AH248" s="26" t="n">
        <f aca="false">IF(ROW()&lt;4+MinObs-1,"",IFERROR((M248-AVERAGE(M$4:M248))/STDEV(M$4:M248),""))</f>
        <v>-0.49181860010149</v>
      </c>
      <c r="AI248" s="26" t="n">
        <f aca="false">IF(ROW()&lt;4+MinObs-1,"",IFERROR((N248-AVERAGE(N$4:N248))/STDEV(N$4:N248),""))</f>
        <v>-0.33643780176687</v>
      </c>
      <c r="AJ248" s="26" t="n">
        <f aca="false">IF(ROW()&lt;4+MinObs-1,"",IFERROR((O248-AVERAGE(O$4:O248))/STDEV(O$4:O248),""))</f>
        <v>-0.651081179086725</v>
      </c>
      <c r="AK248" s="26" t="n">
        <f aca="false">IF(ROW()&lt;4+MinObs-1,"",IFERROR((P248-AVERAGE(P$4:P248))/STDEV(P$4:P248),""))</f>
        <v>-0.299361064457559</v>
      </c>
      <c r="AL248" s="26" t="n">
        <f aca="false">IF(ROW()&lt;4+MinObs-1,"",IFERROR((Q248-AVERAGE(Q$4:Q248))/STDEV(Q$4:Q248),""))</f>
        <v>0.589504480936115</v>
      </c>
      <c r="AM248" s="26" t="n">
        <f aca="false">IF(ROW()&lt;4+MinObs-1,"",IFERROR((R248-AVERAGE(R$4:R248))/STDEV(R$4:R248),""))</f>
        <v>0.111305998554567</v>
      </c>
      <c r="AN248" s="26" t="n">
        <f aca="false">IF(ROW()&lt;4+MinObs-1,"",IFERROR((S248-AVERAGE(S$4:S248))/STDEV(S$4:S248),""))</f>
        <v>-0.07434014011185</v>
      </c>
      <c r="AO248" s="26" t="n">
        <f aca="false">IF(ROW()&lt;4+MinObs-1,"",IFERROR((T248-AVERAGE(T$4:T248))/STDEV(T$4:T248),""))</f>
        <v>-1.21673828886903</v>
      </c>
      <c r="AP248" s="26" t="n">
        <f aca="false">IF(ROW()&lt;4+MinObs-1,"",IFERROR((U248-AVERAGE(U$4:U248))/STDEV(U$4:U248),""))</f>
        <v>-1.69531212803699</v>
      </c>
      <c r="AQ248" s="26" t="n">
        <f aca="false">IF(ROW()&lt;4+MinObs-1,"",IFERROR((V248-AVERAGE(V$4:V248))/STDEV(V$4:V248),""))</f>
        <v>-0.993069961434811</v>
      </c>
      <c r="AR248" s="26" t="n">
        <f aca="false">IF(W248="",0,IF(W248&gt;=z4,w4,IF(W248&gt;=z3,w3,IF(W248&gt;=zEntry,w2,IF(AND(W248&gt;=ExitZ,AR247&gt;0),w2,0)))))</f>
        <v>0</v>
      </c>
      <c r="AS248" s="26" t="n">
        <f aca="false">IF(X248="",0,IF(X248&gt;=z4,w4,IF(X248&gt;=z3,w3,IF(X248&gt;=zEntry,w2,IF(AND(X248&gt;=ExitZ,AS247&gt;0),w2,0)))))</f>
        <v>0</v>
      </c>
      <c r="AT248" s="26" t="n">
        <f aca="false">IF(Y248="",0,IF(Y248&gt;=z4,w4,IF(Y248&gt;=z3,w3,IF(Y248&gt;=zEntry,w2,IF(AND(Y248&gt;=ExitZ,AT247&gt;0),w2,0)))))</f>
        <v>0</v>
      </c>
      <c r="AU248" s="26" t="n">
        <f aca="false">IF(Z248="",0,IF(Z248&gt;=z4,w4,IF(Z248&gt;=z3,w3,IF(Z248&gt;=zEntry,w2,IF(AND(Z248&gt;=ExitZ,AU247&gt;0),w2,0)))))</f>
        <v>0</v>
      </c>
      <c r="AV248" s="26" t="n">
        <f aca="false">IF(AA248="",0,IF(AA248&gt;=z4,w4,IF(AA248&gt;=z3,w3,IF(AA248&gt;=zEntry,w2,IF(AND(AA248&gt;=ExitZ,AV247&gt;0),w2,0)))))</f>
        <v>0</v>
      </c>
      <c r="AW248" s="26" t="n">
        <f aca="false">IF(AB248="",0,IF(AB248&gt;=z4,w4,IF(AB248&gt;=z3,w3,IF(AB248&gt;=zEntry,w2,IF(AND(AB248&gt;=ExitZ,AW247&gt;0),w2,0)))))</f>
        <v>0</v>
      </c>
      <c r="AX248" s="26" t="n">
        <f aca="false">IF(AC248="",0,IF(AC248&gt;=z4,w4,IF(AC248&gt;=z3,w3,IF(AC248&gt;=zEntry,w2,IF(AND(AC248&gt;=ExitZ,AX247&gt;0),w2,0)))))</f>
        <v>0</v>
      </c>
      <c r="AY248" s="26" t="n">
        <f aca="false">IF(AD248="",0,IF(AD248&gt;=z4,w4,IF(AD248&gt;=z3,w3,IF(AD248&gt;=zEntry,w2,IF(AND(AD248&gt;=ExitZ,AY247&gt;0),w2,0)))))</f>
        <v>0</v>
      </c>
      <c r="AZ248" s="26" t="n">
        <f aca="false">IF(AE248="",0,IF(AE248&gt;=z4,w4,IF(AE248&gt;=z3,w3,IF(AE248&gt;=zEntry,w2,IF(AND(AE248&gt;=ExitZ,AZ247&gt;0),w2,0)))))</f>
        <v>0</v>
      </c>
      <c r="BA248" s="26" t="n">
        <f aca="false">IF(AF248="",0,IF(AF248&gt;=z4,w4,IF(AF248&gt;=z3,w3,IF(AF248&gt;=zEntry,w2,IF(AND(AF248&gt;=ExitZ,BA247&gt;0),w2,0)))))</f>
        <v>0</v>
      </c>
      <c r="BB248" s="26" t="n">
        <f aca="false">IF(AG248="",0,IF(AG248&gt;=z4,w4,IF(AG248&gt;=z3,w3,IF(AG248&gt;=zEntry,w2,IF(AND(AG248&gt;=ExitZ,BB247&gt;0),w2,0)))))</f>
        <v>0</v>
      </c>
      <c r="BC248" s="26" t="n">
        <f aca="false">IF(AH248="",0,IF(AH248&gt;=z4,w4,IF(AH248&gt;=z3,w3,IF(AH248&gt;=zEntry,w2,IF(AND(AH248&gt;=ExitZ,BC247&gt;0),w2,0)))))</f>
        <v>0</v>
      </c>
      <c r="BD248" s="26" t="n">
        <f aca="false">IF(AI248="",0,IF(AI248&gt;=z4,w4,IF(AI248&gt;=z3,w3,IF(AI248&gt;=zEntry,w2,IF(AND(AI248&gt;=ExitZ,BD247&gt;0),w2,0)))))</f>
        <v>0</v>
      </c>
      <c r="BE248" s="26" t="n">
        <f aca="false">IF(AJ248="",0,IF(AJ248&gt;=z4,w4,IF(AJ248&gt;=z3,w3,IF(AJ248&gt;=zEntry,w2,IF(AND(AJ248&gt;=ExitZ,BE247&gt;0),w2,0)))))</f>
        <v>0</v>
      </c>
      <c r="BF248" s="26" t="n">
        <f aca="false">IF(AK248="",0,IF(AK248&gt;=z4,w4,IF(AK248&gt;=z3,w3,IF(AK248&gt;=zEntry,w2,IF(AND(AK248&gt;=ExitZ,BF247&gt;0),w2,0)))))</f>
        <v>0</v>
      </c>
      <c r="BG248" s="26" t="n">
        <f aca="false">IF(AL248="",0,IF(AL248&gt;=z4,w4,IF(AL248&gt;=z3,w3,IF(AL248&gt;=zEntry,w2,IF(AND(AL248&gt;=ExitZ,BG247&gt;0),w2,0)))))</f>
        <v>0</v>
      </c>
      <c r="BH248" s="26" t="n">
        <f aca="false">IF(AM248="",0,IF(AM248&gt;=z4,w4,IF(AM248&gt;=z3,w3,IF(AM248&gt;=zEntry,w2,IF(AND(AM248&gt;=ExitZ,BH247&gt;0),w2,0)))))</f>
        <v>0</v>
      </c>
      <c r="BI248" s="26" t="n">
        <f aca="false">IF(AN248="",0,IF(AN248&gt;=z4,w4,IF(AN248&gt;=z3,w3,IF(AN248&gt;=zEntry,w2,IF(AND(AN248&gt;=ExitZ,BI247&gt;0),w2,0)))))</f>
        <v>0</v>
      </c>
      <c r="BJ248" s="26" t="n">
        <f aca="false">IF(AO248="",0,IF(AO248&gt;=z4,w4,IF(AO248&gt;=z3,w3,IF(AO248&gt;=zEntry,w2,IF(AND(AO248&gt;=ExitZ,BJ247&gt;0),w2,0)))))</f>
        <v>0</v>
      </c>
      <c r="BK248" s="26" t="n">
        <f aca="false">IF(AP248="",0,IF(AP248&gt;=z4,w4,IF(AP248&gt;=z3,w3,IF(AP248&gt;=zEntry,w2,IF(AND(AP248&gt;=ExitZ,BK247&gt;0),w2,0)))))</f>
        <v>0</v>
      </c>
      <c r="BL248" s="26" t="n">
        <f aca="false">IF(AQ248="",0,IF(AQ248&gt;=z4,w4,IF(AQ248&gt;=z3,w3,IF(AQ248&gt;=zEntry,w2,IF(AND(AQ248&gt;=ExitZ,BL247&gt;0),w2,0)))))</f>
        <v>0</v>
      </c>
      <c r="BM248" s="23" t="n">
        <f aca="false">IF(Rates_Data!AD247&gt;=Rates_Data!AE247,Rates_Data!AK248-Rates_Data!AL248,Rates_Data!AL248-Rates_Data!AK248)</f>
        <v>0.009348</v>
      </c>
      <c r="BN248" s="23" t="n">
        <f aca="false">IF(Rates_Data!AD247&gt;=Rates_Data!AF247,Rates_Data!AK248-Rates_Data!AM248,Rates_Data!AM248-Rates_Data!AK248)</f>
        <v>0.003477</v>
      </c>
      <c r="BO248" s="23" t="n">
        <f aca="false">IF(Rates_Data!AD247&gt;=Rates_Data!AG247,Rates_Data!AK248-Rates_Data!AN248,Rates_Data!AN248-Rates_Data!AK248)</f>
        <v>0.01577</v>
      </c>
      <c r="BP248" s="23" t="n">
        <f aca="false">IF(Rates_Data!AD247&gt;=Rates_Data!AH247,Rates_Data!AK248-Rates_Data!AO248,Rates_Data!AO248-Rates_Data!AK248)</f>
        <v>0.004294</v>
      </c>
      <c r="BQ248" s="23" t="n">
        <f aca="false">IF(Rates_Data!AD247&gt;=Rates_Data!AI247,Rates_Data!AK248-Rates_Data!AP248,Rates_Data!AP248-Rates_Data!AK248)</f>
        <v>0.006004</v>
      </c>
      <c r="BR248" s="23" t="n">
        <f aca="false">IF(Rates_Data!AD247&gt;=Rates_Data!AJ247,Rates_Data!AK248-Rates_Data!AQ248,Rates_Data!AQ248-Rates_Data!AK248)</f>
        <v>0.012255</v>
      </c>
      <c r="BS248" s="23" t="n">
        <f aca="false">IF(Rates_Data!AE247&gt;=Rates_Data!AF247,Rates_Data!AL248-Rates_Data!AM248,Rates_Data!AM248-Rates_Data!AL248)</f>
        <v>0.005871</v>
      </c>
      <c r="BT248" s="23" t="n">
        <f aca="false">IF(Rates_Data!AE247&gt;=Rates_Data!AG247,Rates_Data!AL248-Rates_Data!AN248,Rates_Data!AN248-Rates_Data!AL248)</f>
        <v>0.00642199999999999</v>
      </c>
      <c r="BU248" s="23" t="n">
        <f aca="false">IF(Rates_Data!AE247&gt;=Rates_Data!AH247,Rates_Data!AL248-Rates_Data!AO248,Rates_Data!AO248-Rates_Data!AL248)</f>
        <v>0.005054</v>
      </c>
      <c r="BV248" s="23" t="n">
        <f aca="false">IF(Rates_Data!AE247&gt;=Rates_Data!AI247,Rates_Data!AL248-Rates_Data!AP248,Rates_Data!AP248-Rates_Data!AL248)</f>
        <v>0.003344</v>
      </c>
      <c r="BW248" s="23" t="n">
        <f aca="false">IF(Rates_Data!AE247&gt;=Rates_Data!AJ247,Rates_Data!AL248-Rates_Data!AQ248,Rates_Data!AQ248-Rates_Data!AL248)</f>
        <v>-0.00290699999999999</v>
      </c>
      <c r="BX248" s="23" t="n">
        <f aca="false">IF(Rates_Data!AF247&gt;=Rates_Data!AG247,Rates_Data!AM248-Rates_Data!AN248,Rates_Data!AN248-Rates_Data!AM248)</f>
        <v>0.012293</v>
      </c>
      <c r="BY248" s="23" t="n">
        <f aca="false">IF(Rates_Data!AF247&gt;=Rates_Data!AH247,Rates_Data!AM248-Rates_Data!AO248,Rates_Data!AO248-Rates_Data!AM248)</f>
        <v>-0.000817000000000003</v>
      </c>
      <c r="BZ248" s="23" t="n">
        <f aca="false">IF(Rates_Data!AF247&gt;=Rates_Data!AI247,Rates_Data!AM248-Rates_Data!AP248,Rates_Data!AP248-Rates_Data!AM248)</f>
        <v>0.002527</v>
      </c>
      <c r="CA248" s="23" t="n">
        <f aca="false">IF(Rates_Data!AF247&gt;=Rates_Data!AJ247,Rates_Data!AM248-Rates_Data!AQ248,Rates_Data!AQ248-Rates_Data!AM248)</f>
        <v>-0.00877799999999999</v>
      </c>
      <c r="CB248" s="23" t="n">
        <f aca="false">IF(Rates_Data!AG247&gt;=Rates_Data!AH247,Rates_Data!AN248-Rates_Data!AO248,Rates_Data!AO248-Rates_Data!AN248)</f>
        <v>0.011476</v>
      </c>
      <c r="CC248" s="23" t="n">
        <f aca="false">IF(Rates_Data!AG247&gt;=Rates_Data!AI247,Rates_Data!AN248-Rates_Data!AP248,Rates_Data!AP248-Rates_Data!AN248)</f>
        <v>0.00976599999999999</v>
      </c>
      <c r="CD248" s="23" t="n">
        <f aca="false">IF(Rates_Data!AG247&gt;=Rates_Data!AJ247,Rates_Data!AN248-Rates_Data!AQ248,Rates_Data!AQ248-Rates_Data!AN248)</f>
        <v>0.003515</v>
      </c>
      <c r="CE248" s="23" t="n">
        <f aca="false">IF(Rates_Data!AH247&gt;=Rates_Data!AI247,Rates_Data!AO248-Rates_Data!AP248,Rates_Data!AP248-Rates_Data!AO248)</f>
        <v>0.00171</v>
      </c>
      <c r="CF248" s="23" t="n">
        <f aca="false">IF(Rates_Data!AH247&gt;=Rates_Data!AJ247,Rates_Data!AO248-Rates_Data!AQ248,Rates_Data!AQ248-Rates_Data!AO248)</f>
        <v>0.00796099999999999</v>
      </c>
      <c r="CG248" s="23" t="n">
        <f aca="false">IF(Rates_Data!AI247&gt;=Rates_Data!AJ247,Rates_Data!AP248-Rates_Data!AQ248,Rates_Data!AQ248-Rates_Data!AP248)</f>
        <v>-0.00625099999999999</v>
      </c>
      <c r="CH248" s="27" t="n">
        <f aca="false">IF(ROW()&lt;4+VolLB,"",STDEV(INDEX($BM:$BM,ROW()-VolLB+1):INDEX($BM:$BM,ROW()))*SQRT(12))</f>
        <v>0.0265919683793004</v>
      </c>
      <c r="CI248" s="27" t="n">
        <f aca="false">IF(ROW()&lt;4+VolLB,"",STDEV(INDEX($BN:$BN,ROW()-VolLB+1):INDEX($BN:$BN,ROW()))*SQRT(12))</f>
        <v>0.0223924914734934</v>
      </c>
      <c r="CJ248" s="27" t="n">
        <f aca="false">IF(ROW()&lt;4+VolLB,"",STDEV(INDEX($BO:$BO,ROW()-VolLB+1):INDEX($BO:$BO,ROW()))*SQRT(12))</f>
        <v>0.0207391364112808</v>
      </c>
      <c r="CK248" s="27" t="n">
        <f aca="false">IF(ROW()&lt;4+VolLB,"",STDEV(INDEX($BP:$BP,ROW()-VolLB+1):INDEX($BP:$BP,ROW()))*SQRT(12))</f>
        <v>0.0214123152761609</v>
      </c>
      <c r="CL248" s="27" t="n">
        <f aca="false">IF(ROW()&lt;4+VolLB,"",STDEV(INDEX($BQ:$BQ,ROW()-VolLB+1):INDEX($BQ:$BQ,ROW()))*SQRT(12))</f>
        <v>0.0196594782539885</v>
      </c>
      <c r="CM248" s="27" t="n">
        <f aca="false">IF(ROW()&lt;4+VolLB,"",STDEV(INDEX($BR:$BR,ROW()-VolLB+1):INDEX($BR:$BR,ROW()))*SQRT(12))</f>
        <v>0.0186809259595118</v>
      </c>
      <c r="CN248" s="27" t="n">
        <f aca="false">IF(ROW()&lt;4+VolLB,"",STDEV(INDEX($BS:$BS,ROW()-VolLB+1):INDEX($BS:$BS,ROW()))*SQRT(12))</f>
        <v>0.0232515564109875</v>
      </c>
      <c r="CO248" s="27" t="n">
        <f aca="false">IF(ROW()&lt;4+VolLB,"",STDEV(INDEX($BT:$BT,ROW()-VolLB+1):INDEX($BT:$BT,ROW()))*SQRT(12))</f>
        <v>0.0236679874349098</v>
      </c>
      <c r="CP248" s="27" t="n">
        <f aca="false">IF(ROW()&lt;4+VolLB,"",STDEV(INDEX($BU:$BU,ROW()-VolLB+1):INDEX($BU:$BU,ROW()))*SQRT(12))</f>
        <v>0.0252910410360213</v>
      </c>
      <c r="CQ248" s="27" t="n">
        <f aca="false">IF(ROW()&lt;4+VolLB,"",STDEV(INDEX($BV:$BV,ROW()-VolLB+1):INDEX($BV:$BV,ROW()))*SQRT(12))</f>
        <v>0.0214392836998325</v>
      </c>
      <c r="CR248" s="27" t="n">
        <f aca="false">IF(ROW()&lt;4+VolLB,"",STDEV(INDEX($BW:$BW,ROW()-VolLB+1):INDEX($BW:$BW,ROW()))*SQRT(12))</f>
        <v>0.0226753319097879</v>
      </c>
      <c r="CS248" s="27" t="n">
        <f aca="false">IF(ROW()&lt;4+VolLB,"",STDEV(INDEX($BX:$BX,ROW()-VolLB+1):INDEX($BX:$BX,ROW()))*SQRT(12))</f>
        <v>0.0200272854245449</v>
      </c>
      <c r="CT248" s="27" t="n">
        <f aca="false">IF(ROW()&lt;4+VolLB,"",STDEV(INDEX($BY:$BY,ROW()-VolLB+1):INDEX($BY:$BY,ROW()))*SQRT(12))</f>
        <v>0.022164523078667</v>
      </c>
      <c r="CU248" s="27" t="n">
        <f aca="false">IF(ROW()&lt;4+VolLB,"",STDEV(INDEX($BZ:$BZ,ROW()-VolLB+1):INDEX($BZ:$BZ,ROW()))*SQRT(12))</f>
        <v>0.0218163451827599</v>
      </c>
      <c r="CV248" s="27" t="n">
        <f aca="false">IF(ROW()&lt;4+VolLB,"",STDEV(INDEX($CA:$CA,ROW()-VolLB+1):INDEX($CA:$CA,ROW()))*SQRT(12))</f>
        <v>0.0219473688599839</v>
      </c>
      <c r="CW248" s="27" t="n">
        <f aca="false">IF(ROW()&lt;4+VolLB,"",STDEV(INDEX($CB:$CB,ROW()-VolLB+1):INDEX($CB:$CB,ROW()))*SQRT(12))</f>
        <v>0.0209660255788127</v>
      </c>
      <c r="CX248" s="27" t="n">
        <f aca="false">IF(ROW()&lt;4+VolLB,"",STDEV(INDEX($CC:$CC,ROW()-VolLB+1):INDEX($CC:$CC,ROW()))*SQRT(12))</f>
        <v>0.0179012810459395</v>
      </c>
      <c r="CY248" s="27" t="n">
        <f aca="false">IF(ROW()&lt;4+VolLB,"",STDEV(INDEX($CD:$CD,ROW()-VolLB+1):INDEX($CD:$CD,ROW()))*SQRT(12))</f>
        <v>0.018272651529123</v>
      </c>
      <c r="CZ248" s="27" t="n">
        <f aca="false">IF(ROW()&lt;4+VolLB,"",STDEV(INDEX($CE:$CE,ROW()-VolLB+1):INDEX($CE:$CE,ROW()))*SQRT(12))</f>
        <v>0.0207704653711306</v>
      </c>
      <c r="DA248" s="27" t="n">
        <f aca="false">IF(ROW()&lt;4+VolLB,"",STDEV(INDEX($CF:$CF,ROW()-VolLB+1):INDEX($CF:$CF,ROW()))*SQRT(12))</f>
        <v>0.0217295679627465</v>
      </c>
      <c r="DB248" s="27" t="n">
        <f aca="false">IF(ROW()&lt;4+VolLB,"",STDEV(INDEX($CG:$CG,ROW()-VolLB+1):INDEX($CG:$CG,ROW()))*SQRT(12))</f>
        <v>0.022422466337306</v>
      </c>
      <c r="DC248" s="26" t="n">
        <f aca="false">IF(OR(AR248=0,CH248="",CH248=0),0,AR248*MIN(MaxScal,TgtVol/CH248))</f>
        <v>0</v>
      </c>
      <c r="DD248" s="26" t="n">
        <f aca="false">IF(OR(AS248=0,CI248="",CI248=0),0,AS248*MIN(MaxScal,TgtVol/CI248))</f>
        <v>0</v>
      </c>
      <c r="DE248" s="26" t="n">
        <f aca="false">IF(OR(AT248=0,CJ248="",CJ248=0),0,AT248*MIN(MaxScal,TgtVol/CJ248))</f>
        <v>0</v>
      </c>
      <c r="DF248" s="26" t="n">
        <f aca="false">IF(OR(AU248=0,CK248="",CK248=0),0,AU248*MIN(MaxScal,TgtVol/CK248))</f>
        <v>0</v>
      </c>
      <c r="DG248" s="26" t="n">
        <f aca="false">IF(OR(AV248=0,CL248="",CL248=0),0,AV248*MIN(MaxScal,TgtVol/CL248))</f>
        <v>0</v>
      </c>
      <c r="DH248" s="26" t="n">
        <f aca="false">IF(OR(AW248=0,CM248="",CM248=0),0,AW248*MIN(MaxScal,TgtVol/CM248))</f>
        <v>0</v>
      </c>
      <c r="DI248" s="26" t="n">
        <f aca="false">IF(OR(AX248=0,CN248="",CN248=0),0,AX248*MIN(MaxScal,TgtVol/CN248))</f>
        <v>0</v>
      </c>
      <c r="DJ248" s="26" t="n">
        <f aca="false">IF(OR(AY248=0,CO248="",CO248=0),0,AY248*MIN(MaxScal,TgtVol/CO248))</f>
        <v>0</v>
      </c>
      <c r="DK248" s="26" t="n">
        <f aca="false">IF(OR(AZ248=0,CP248="",CP248=0),0,AZ248*MIN(MaxScal,TgtVol/CP248))</f>
        <v>0</v>
      </c>
      <c r="DL248" s="26" t="n">
        <f aca="false">IF(OR(BA248=0,CQ248="",CQ248=0),0,BA248*MIN(MaxScal,TgtVol/CQ248))</f>
        <v>0</v>
      </c>
      <c r="DM248" s="26" t="n">
        <f aca="false">IF(OR(BB248=0,CR248="",CR248=0),0,BB248*MIN(MaxScal,TgtVol/CR248))</f>
        <v>0</v>
      </c>
      <c r="DN248" s="26" t="n">
        <f aca="false">IF(OR(BC248=0,CS248="",CS248=0),0,BC248*MIN(MaxScal,TgtVol/CS248))</f>
        <v>0</v>
      </c>
      <c r="DO248" s="26" t="n">
        <f aca="false">IF(OR(BD248=0,CT248="",CT248=0),0,BD248*MIN(MaxScal,TgtVol/CT248))</f>
        <v>0</v>
      </c>
      <c r="DP248" s="26" t="n">
        <f aca="false">IF(OR(BE248=0,CU248="",CU248=0),0,BE248*MIN(MaxScal,TgtVol/CU248))</f>
        <v>0</v>
      </c>
      <c r="DQ248" s="26" t="n">
        <f aca="false">IF(OR(BF248=0,CV248="",CV248=0),0,BF248*MIN(MaxScal,TgtVol/CV248))</f>
        <v>0</v>
      </c>
      <c r="DR248" s="26" t="n">
        <f aca="false">IF(OR(BG248=0,CW248="",CW248=0),0,BG248*MIN(MaxScal,TgtVol/CW248))</f>
        <v>0</v>
      </c>
      <c r="DS248" s="26" t="n">
        <f aca="false">IF(OR(BH248=0,CX248="",CX248=0),0,BH248*MIN(MaxScal,TgtVol/CX248))</f>
        <v>0</v>
      </c>
      <c r="DT248" s="26" t="n">
        <f aca="false">IF(OR(BI248=0,CY248="",CY248=0),0,BI248*MIN(MaxScal,TgtVol/CY248))</f>
        <v>0</v>
      </c>
      <c r="DU248" s="26" t="n">
        <f aca="false">IF(OR(BJ248=0,CZ248="",CZ248=0),0,BJ248*MIN(MaxScal,TgtVol/CZ248))</f>
        <v>0</v>
      </c>
      <c r="DV248" s="26" t="n">
        <f aca="false">IF(OR(BK248=0,DA248="",DA248=0),0,BK248*MIN(MaxScal,TgtVol/DA248))</f>
        <v>0</v>
      </c>
      <c r="DW248" s="26" t="n">
        <f aca="false">IF(OR(BL248=0,DB248="",DB248=0),0,BL248*MIN(MaxScal,TgtVol/DB248))</f>
        <v>0</v>
      </c>
      <c r="DX248" s="28" t="n">
        <f aca="false">IFERROR(DC247*BM248,"")</f>
        <v>0.00711127720588611</v>
      </c>
      <c r="DY248" s="28" t="n">
        <f aca="false">IFERROR(DD247*BN248,"")</f>
        <v>0</v>
      </c>
      <c r="DZ248" s="28" t="n">
        <f aca="false">IFERROR(DE247*BO248,"")</f>
        <v>0.0165195924274887</v>
      </c>
      <c r="EA248" s="28" t="n">
        <f aca="false">IFERROR(DF247*BP248,"")</f>
        <v>0</v>
      </c>
      <c r="EB248" s="28" t="n">
        <f aca="false">IFERROR(DG247*BQ248,"")</f>
        <v>0</v>
      </c>
      <c r="EC248" s="28" t="n">
        <f aca="false">IFERROR(DH247*BR248,"")</f>
        <v>0</v>
      </c>
      <c r="ED248" s="28" t="n">
        <f aca="false">IFERROR(DI247*BS248,"")</f>
        <v>0</v>
      </c>
      <c r="EE248" s="28" t="n">
        <f aca="false">IFERROR(DJ247*BT248,"")</f>
        <v>0</v>
      </c>
      <c r="EF248" s="28" t="n">
        <f aca="false">IFERROR(DK247*BU248,"")</f>
        <v>0</v>
      </c>
      <c r="EG248" s="28" t="n">
        <f aca="false">IFERROR(DL247*BV248,"")</f>
        <v>0</v>
      </c>
      <c r="EH248" s="28" t="n">
        <f aca="false">IFERROR(DM247*BW248,"")</f>
        <v>-0</v>
      </c>
      <c r="EI248" s="28" t="n">
        <f aca="false">IFERROR(DN247*BX248,"")</f>
        <v>0</v>
      </c>
      <c r="EJ248" s="28" t="n">
        <f aca="false">IFERROR(DO247*BY248,"")</f>
        <v>-0</v>
      </c>
      <c r="EK248" s="28" t="n">
        <f aca="false">IFERROR(DP247*BZ248,"")</f>
        <v>0</v>
      </c>
      <c r="EL248" s="28" t="n">
        <f aca="false">IFERROR(DQ247*CA248,"")</f>
        <v>-0</v>
      </c>
      <c r="EM248" s="28" t="n">
        <f aca="false">IFERROR(DR247*CB248,"")</f>
        <v>0</v>
      </c>
      <c r="EN248" s="28" t="n">
        <f aca="false">IFERROR(DS247*CC248,"")</f>
        <v>0</v>
      </c>
      <c r="EO248" s="28" t="n">
        <f aca="false">IFERROR(DT247*CD248,"")</f>
        <v>0</v>
      </c>
      <c r="EP248" s="28" t="n">
        <f aca="false">IFERROR(DU247*CE248,"")</f>
        <v>0</v>
      </c>
      <c r="EQ248" s="28" t="n">
        <f aca="false">IFERROR(DV247*CF248,"")</f>
        <v>0</v>
      </c>
      <c r="ER248" s="28" t="n">
        <f aca="false">IFERROR(DW247*CG248,"")</f>
        <v>-0</v>
      </c>
      <c r="ES248" s="28" t="n">
        <f aca="false">IF(ROW()=4,"",SUM(DX248:ER248))</f>
        <v>0.0236308696333748</v>
      </c>
      <c r="ET248" s="29" t="n">
        <f aca="false">COUNTIF(AR248:BL248,"&gt;0")</f>
        <v>0</v>
      </c>
    </row>
    <row r="249" customFormat="false" ht="15" hidden="false" customHeight="false" outlineLevel="0" collapsed="false">
      <c r="A249" s="19" t="n">
        <v>45473</v>
      </c>
      <c r="B249" s="23" t="n">
        <f aca="false">ABS(Rates_Data!AD249-Rates_Data!AE249)</f>
        <v>1.10668699186992</v>
      </c>
      <c r="C249" s="23" t="n">
        <f aca="false">ABS(Rates_Data!AD249-Rates_Data!AF249)</f>
        <v>0.920231707317073</v>
      </c>
      <c r="D249" s="23" t="n">
        <f aca="false">ABS(Rates_Data!AD249-Rates_Data!AG249)</f>
        <v>1.39528048780488</v>
      </c>
      <c r="E249" s="23" t="n">
        <f aca="false">ABS(Rates_Data!AD249-Rates_Data!AH249)</f>
        <v>0.590239837398374</v>
      </c>
      <c r="F249" s="23" t="n">
        <f aca="false">ABS(Rates_Data!AD249-Rates_Data!AI249)</f>
        <v>0.650146341463415</v>
      </c>
      <c r="G249" s="23" t="n">
        <f aca="false">ABS(Rates_Data!AD249-Rates_Data!AJ249)</f>
        <v>0.551378048780488</v>
      </c>
      <c r="H249" s="23" t="n">
        <f aca="false">ABS(Rates_Data!AE249-Rates_Data!AF249)</f>
        <v>0.186455284552846</v>
      </c>
      <c r="I249" s="23" t="n">
        <f aca="false">ABS(Rates_Data!AE249-Rates_Data!AG249)</f>
        <v>0.288593495934959</v>
      </c>
      <c r="J249" s="23" t="n">
        <f aca="false">ABS(Rates_Data!AE249-Rates_Data!AH249)</f>
        <v>0.516447154471545</v>
      </c>
      <c r="K249" s="23" t="n">
        <f aca="false">ABS(Rates_Data!AE249-Rates_Data!AI249)</f>
        <v>0.456540650406504</v>
      </c>
      <c r="L249" s="23" t="n">
        <f aca="false">ABS(Rates_Data!AE249-Rates_Data!AJ249)</f>
        <v>0.555308943089431</v>
      </c>
      <c r="M249" s="23" t="n">
        <f aca="false">ABS(Rates_Data!AF249-Rates_Data!AG249)</f>
        <v>0.475048780487805</v>
      </c>
      <c r="N249" s="23" t="n">
        <f aca="false">ABS(Rates_Data!AF249-Rates_Data!AH249)</f>
        <v>0.329991869918699</v>
      </c>
      <c r="O249" s="23" t="n">
        <f aca="false">ABS(Rates_Data!AF249-Rates_Data!AI249)</f>
        <v>0.270085365853659</v>
      </c>
      <c r="P249" s="23" t="n">
        <f aca="false">ABS(Rates_Data!AF249-Rates_Data!AJ249)</f>
        <v>0.368853658536585</v>
      </c>
      <c r="Q249" s="23" t="n">
        <f aca="false">ABS(Rates_Data!AG249-Rates_Data!AH249)</f>
        <v>0.805040650406504</v>
      </c>
      <c r="R249" s="23" t="n">
        <f aca="false">ABS(Rates_Data!AG249-Rates_Data!AI249)</f>
        <v>0.745134146341464</v>
      </c>
      <c r="S249" s="23" t="n">
        <f aca="false">ABS(Rates_Data!AG249-Rates_Data!AJ249)</f>
        <v>0.84390243902439</v>
      </c>
      <c r="T249" s="23" t="n">
        <f aca="false">ABS(Rates_Data!AH249-Rates_Data!AI249)</f>
        <v>0.0599065040650406</v>
      </c>
      <c r="U249" s="23" t="n">
        <f aca="false">ABS(Rates_Data!AH249-Rates_Data!AJ249)</f>
        <v>0.0388617886178859</v>
      </c>
      <c r="V249" s="23" t="n">
        <f aca="false">ABS(Rates_Data!AI249-Rates_Data!AJ249)</f>
        <v>0.0987682926829265</v>
      </c>
      <c r="W249" s="26" t="n">
        <f aca="false">IF(ROW()&lt;4+MinObs-1,"",IFERROR((B249-AVERAGE(B$4:B249))/STDEV(B$4:B249),""))</f>
        <v>2.1439163349627</v>
      </c>
      <c r="X249" s="26" t="n">
        <f aca="false">IF(ROW()&lt;4+MinObs-1,"",IFERROR((C249-AVERAGE(C$4:C249))/STDEV(C$4:C249),""))</f>
        <v>0.969476345305107</v>
      </c>
      <c r="Y249" s="26" t="n">
        <f aca="false">IF(ROW()&lt;4+MinObs-1,"",IFERROR((D249-AVERAGE(D$4:D249))/STDEV(D$4:D249),""))</f>
        <v>1.92456343045695</v>
      </c>
      <c r="Z249" s="26" t="n">
        <f aca="false">IF(ROW()&lt;4+MinObs-1,"",IFERROR((E249-AVERAGE(E$4:E249))/STDEV(E$4:E249),""))</f>
        <v>-0.104435847323388</v>
      </c>
      <c r="AA249" s="26" t="n">
        <f aca="false">IF(ROW()&lt;4+MinObs-1,"",IFERROR((F249-AVERAGE(F$4:F249))/STDEV(F$4:F249),""))</f>
        <v>0.175128520687245</v>
      </c>
      <c r="AB249" s="26" t="n">
        <f aca="false">IF(ROW()&lt;4+MinObs-1,"",IFERROR((G249-AVERAGE(G$4:G249))/STDEV(G$4:G249),""))</f>
        <v>0.153107369602988</v>
      </c>
      <c r="AC249" s="26" t="n">
        <f aca="false">IF(ROW()&lt;4+MinObs-1,"",IFERROR((H249-AVERAGE(H$4:H249))/STDEV(H$4:H249),""))</f>
        <v>-0.726941983391036</v>
      </c>
      <c r="AD249" s="26" t="n">
        <f aca="false">IF(ROW()&lt;4+MinObs-1,"",IFERROR((I249-AVERAGE(I$4:I249))/STDEV(I$4:I249),""))</f>
        <v>-0.346434605523835</v>
      </c>
      <c r="AE249" s="26" t="n">
        <f aca="false">IF(ROW()&lt;4+MinObs-1,"",IFERROR((J249-AVERAGE(J$4:J249))/STDEV(J$4:J249),""))</f>
        <v>-0.0538490153154594</v>
      </c>
      <c r="AF249" s="26" t="n">
        <f aca="false">IF(ROW()&lt;4+MinObs-1,"",IFERROR((K249-AVERAGE(K$4:K249))/STDEV(K$4:K249),""))</f>
        <v>-0.000941206057427524</v>
      </c>
      <c r="AG249" s="26" t="n">
        <f aca="false">IF(ROW()&lt;4+MinObs-1,"",IFERROR((L249-AVERAGE(L$4:L249))/STDEV(L$4:L249),""))</f>
        <v>0.0259626329113751</v>
      </c>
      <c r="AH249" s="26" t="n">
        <f aca="false">IF(ROW()&lt;4+MinObs-1,"",IFERROR((M249-AVERAGE(M$4:M249))/STDEV(M$4:M249),""))</f>
        <v>-0.0316825738365346</v>
      </c>
      <c r="AI249" s="26" t="n">
        <f aca="false">IF(ROW()&lt;4+MinObs-1,"",IFERROR((N249-AVERAGE(N$4:N249))/STDEV(N$4:N249),""))</f>
        <v>-0.529229167361046</v>
      </c>
      <c r="AJ249" s="26" t="n">
        <f aca="false">IF(ROW()&lt;4+MinObs-1,"",IFERROR((O249-AVERAGE(O$4:O249))/STDEV(O$4:O249),""))</f>
        <v>-0.635376517584989</v>
      </c>
      <c r="AK249" s="26" t="n">
        <f aca="false">IF(ROW()&lt;4+MinObs-1,"",IFERROR((P249-AVERAGE(P$4:P249))/STDEV(P$4:P249),""))</f>
        <v>-0.406980122683363</v>
      </c>
      <c r="AL249" s="26" t="n">
        <f aca="false">IF(ROW()&lt;4+MinObs-1,"",IFERROR((Q249-AVERAGE(Q$4:Q249))/STDEV(Q$4:Q249),""))</f>
        <v>0.866299864557402</v>
      </c>
      <c r="AM249" s="26" t="n">
        <f aca="false">IF(ROW()&lt;4+MinObs-1,"",IFERROR((R249-AVERAGE(R$4:R249))/STDEV(R$4:R249),""))</f>
        <v>0.54309629618398</v>
      </c>
      <c r="AN249" s="26" t="n">
        <f aca="false">IF(ROW()&lt;4+MinObs-1,"",IFERROR((S249-AVERAGE(S$4:S249))/STDEV(S$4:S249),""))</f>
        <v>0.220875095211824</v>
      </c>
      <c r="AO249" s="26" t="n">
        <f aca="false">IF(ROW()&lt;4+MinObs-1,"",IFERROR((T249-AVERAGE(T$4:T249))/STDEV(T$4:T249),""))</f>
        <v>-1.44317264154521</v>
      </c>
      <c r="AP249" s="26" t="n">
        <f aca="false">IF(ROW()&lt;4+MinObs-1,"",IFERROR((U249-AVERAGE(U$4:U249))/STDEV(U$4:U249),""))</f>
        <v>-1.60609341341672</v>
      </c>
      <c r="AQ249" s="26" t="n">
        <f aca="false">IF(ROW()&lt;4+MinObs-1,"",IFERROR((V249-AVERAGE(V$4:V249))/STDEV(V$4:V249),""))</f>
        <v>-1.09310246927449</v>
      </c>
      <c r="AR249" s="26" t="n">
        <f aca="false">IF(W249="",0,IF(W249&gt;=z4,w4,IF(W249&gt;=z3,w3,IF(W249&gt;=zEntry,w2,IF(AND(W249&gt;=ExitZ,AR248&gt;0),w2,0)))))</f>
        <v>1</v>
      </c>
      <c r="AS249" s="26" t="n">
        <f aca="false">IF(X249="",0,IF(X249&gt;=z4,w4,IF(X249&gt;=z3,w3,IF(X249&gt;=zEntry,w2,IF(AND(X249&gt;=ExitZ,AS248&gt;0),w2,0)))))</f>
        <v>0</v>
      </c>
      <c r="AT249" s="26" t="n">
        <f aca="false">IF(Y249="",0,IF(Y249&gt;=z4,w4,IF(Y249&gt;=z3,w3,IF(Y249&gt;=zEntry,w2,IF(AND(Y249&gt;=ExitZ,AT248&gt;0),w2,0)))))</f>
        <v>0</v>
      </c>
      <c r="AU249" s="26" t="n">
        <f aca="false">IF(Z249="",0,IF(Z249&gt;=z4,w4,IF(Z249&gt;=z3,w3,IF(Z249&gt;=zEntry,w2,IF(AND(Z249&gt;=ExitZ,AU248&gt;0),w2,0)))))</f>
        <v>0</v>
      </c>
      <c r="AV249" s="26" t="n">
        <f aca="false">IF(AA249="",0,IF(AA249&gt;=z4,w4,IF(AA249&gt;=z3,w3,IF(AA249&gt;=zEntry,w2,IF(AND(AA249&gt;=ExitZ,AV248&gt;0),w2,0)))))</f>
        <v>0</v>
      </c>
      <c r="AW249" s="26" t="n">
        <f aca="false">IF(AB249="",0,IF(AB249&gt;=z4,w4,IF(AB249&gt;=z3,w3,IF(AB249&gt;=zEntry,w2,IF(AND(AB249&gt;=ExitZ,AW248&gt;0),w2,0)))))</f>
        <v>0</v>
      </c>
      <c r="AX249" s="26" t="n">
        <f aca="false">IF(AC249="",0,IF(AC249&gt;=z4,w4,IF(AC249&gt;=z3,w3,IF(AC249&gt;=zEntry,w2,IF(AND(AC249&gt;=ExitZ,AX248&gt;0),w2,0)))))</f>
        <v>0</v>
      </c>
      <c r="AY249" s="26" t="n">
        <f aca="false">IF(AD249="",0,IF(AD249&gt;=z4,w4,IF(AD249&gt;=z3,w3,IF(AD249&gt;=zEntry,w2,IF(AND(AD249&gt;=ExitZ,AY248&gt;0),w2,0)))))</f>
        <v>0</v>
      </c>
      <c r="AZ249" s="26" t="n">
        <f aca="false">IF(AE249="",0,IF(AE249&gt;=z4,w4,IF(AE249&gt;=z3,w3,IF(AE249&gt;=zEntry,w2,IF(AND(AE249&gt;=ExitZ,AZ248&gt;0),w2,0)))))</f>
        <v>0</v>
      </c>
      <c r="BA249" s="26" t="n">
        <f aca="false">IF(AF249="",0,IF(AF249&gt;=z4,w4,IF(AF249&gt;=z3,w3,IF(AF249&gt;=zEntry,w2,IF(AND(AF249&gt;=ExitZ,BA248&gt;0),w2,0)))))</f>
        <v>0</v>
      </c>
      <c r="BB249" s="26" t="n">
        <f aca="false">IF(AG249="",0,IF(AG249&gt;=z4,w4,IF(AG249&gt;=z3,w3,IF(AG249&gt;=zEntry,w2,IF(AND(AG249&gt;=ExitZ,BB248&gt;0),w2,0)))))</f>
        <v>0</v>
      </c>
      <c r="BC249" s="26" t="n">
        <f aca="false">IF(AH249="",0,IF(AH249&gt;=z4,w4,IF(AH249&gt;=z3,w3,IF(AH249&gt;=zEntry,w2,IF(AND(AH249&gt;=ExitZ,BC248&gt;0),w2,0)))))</f>
        <v>0</v>
      </c>
      <c r="BD249" s="26" t="n">
        <f aca="false">IF(AI249="",0,IF(AI249&gt;=z4,w4,IF(AI249&gt;=z3,w3,IF(AI249&gt;=zEntry,w2,IF(AND(AI249&gt;=ExitZ,BD248&gt;0),w2,0)))))</f>
        <v>0</v>
      </c>
      <c r="BE249" s="26" t="n">
        <f aca="false">IF(AJ249="",0,IF(AJ249&gt;=z4,w4,IF(AJ249&gt;=z3,w3,IF(AJ249&gt;=zEntry,w2,IF(AND(AJ249&gt;=ExitZ,BE248&gt;0),w2,0)))))</f>
        <v>0</v>
      </c>
      <c r="BF249" s="26" t="n">
        <f aca="false">IF(AK249="",0,IF(AK249&gt;=z4,w4,IF(AK249&gt;=z3,w3,IF(AK249&gt;=zEntry,w2,IF(AND(AK249&gt;=ExitZ,BF248&gt;0),w2,0)))))</f>
        <v>0</v>
      </c>
      <c r="BG249" s="26" t="n">
        <f aca="false">IF(AL249="",0,IF(AL249&gt;=z4,w4,IF(AL249&gt;=z3,w3,IF(AL249&gt;=zEntry,w2,IF(AND(AL249&gt;=ExitZ,BG248&gt;0),w2,0)))))</f>
        <v>0</v>
      </c>
      <c r="BH249" s="26" t="n">
        <f aca="false">IF(AM249="",0,IF(AM249&gt;=z4,w4,IF(AM249&gt;=z3,w3,IF(AM249&gt;=zEntry,w2,IF(AND(AM249&gt;=ExitZ,BH248&gt;0),w2,0)))))</f>
        <v>0</v>
      </c>
      <c r="BI249" s="26" t="n">
        <f aca="false">IF(AN249="",0,IF(AN249&gt;=z4,w4,IF(AN249&gt;=z3,w3,IF(AN249&gt;=zEntry,w2,IF(AND(AN249&gt;=ExitZ,BI248&gt;0),w2,0)))))</f>
        <v>0</v>
      </c>
      <c r="BJ249" s="26" t="n">
        <f aca="false">IF(AO249="",0,IF(AO249&gt;=z4,w4,IF(AO249&gt;=z3,w3,IF(AO249&gt;=zEntry,w2,IF(AND(AO249&gt;=ExitZ,BJ248&gt;0),w2,0)))))</f>
        <v>0</v>
      </c>
      <c r="BK249" s="26" t="n">
        <f aca="false">IF(AP249="",0,IF(AP249&gt;=z4,w4,IF(AP249&gt;=z3,w3,IF(AP249&gt;=zEntry,w2,IF(AND(AP249&gt;=ExitZ,BK248&gt;0),w2,0)))))</f>
        <v>0</v>
      </c>
      <c r="BL249" s="26" t="n">
        <f aca="false">IF(AQ249="",0,IF(AQ249&gt;=z4,w4,IF(AQ249&gt;=z3,w3,IF(AQ249&gt;=zEntry,w2,IF(AND(AQ249&gt;=ExitZ,BL248&gt;0),w2,0)))))</f>
        <v>0</v>
      </c>
      <c r="BM249" s="23" t="n">
        <f aca="false">IF(Rates_Data!AD248&gt;=Rates_Data!AE248,Rates_Data!AK249-Rates_Data!AL249,Rates_Data!AL249-Rates_Data!AK249)</f>
        <v>-0.003439</v>
      </c>
      <c r="BN249" s="23" t="n">
        <f aca="false">IF(Rates_Data!AD248&gt;=Rates_Data!AF248,Rates_Data!AK249-Rates_Data!AM249,Rates_Data!AM249-Rates_Data!AK249)</f>
        <v>0.00324900000000001</v>
      </c>
      <c r="BO249" s="23" t="n">
        <f aca="false">IF(Rates_Data!AD248&gt;=Rates_Data!AG248,Rates_Data!AK249-Rates_Data!AN249,Rates_Data!AN249-Rates_Data!AK249)</f>
        <v>0.000190000000000008</v>
      </c>
      <c r="BP249" s="23" t="n">
        <f aca="false">IF(Rates_Data!AD248&gt;=Rates_Data!AH248,Rates_Data!AK249-Rates_Data!AO249,Rates_Data!AO249-Rates_Data!AK249)</f>
        <v>0.006023</v>
      </c>
      <c r="BQ249" s="23" t="n">
        <f aca="false">IF(Rates_Data!AD248&gt;=Rates_Data!AI248,Rates_Data!AK249-Rates_Data!AP249,Rates_Data!AP249-Rates_Data!AK249)</f>
        <v>0.006023</v>
      </c>
      <c r="BR249" s="23" t="n">
        <f aca="false">IF(Rates_Data!AD248&gt;=Rates_Data!AJ248,Rates_Data!AK249-Rates_Data!AQ249,Rates_Data!AQ249-Rates_Data!AK249)</f>
        <v>0.001197</v>
      </c>
      <c r="BS249" s="23" t="n">
        <f aca="false">IF(Rates_Data!AE248&gt;=Rates_Data!AF248,Rates_Data!AL249-Rates_Data!AM249,Rates_Data!AM249-Rates_Data!AL249)</f>
        <v>-0.00668800000000001</v>
      </c>
      <c r="BT249" s="23" t="n">
        <f aca="false">IF(Rates_Data!AE248&gt;=Rates_Data!AG248,Rates_Data!AL249-Rates_Data!AN249,Rates_Data!AN249-Rates_Data!AL249)</f>
        <v>0.003629</v>
      </c>
      <c r="BU249" s="23" t="n">
        <f aca="false">IF(Rates_Data!AE248&gt;=Rates_Data!AH248,Rates_Data!AL249-Rates_Data!AO249,Rates_Data!AO249-Rates_Data!AL249)</f>
        <v>-0.009462</v>
      </c>
      <c r="BV249" s="23" t="n">
        <f aca="false">IF(Rates_Data!AE248&gt;=Rates_Data!AI248,Rates_Data!AL249-Rates_Data!AP249,Rates_Data!AP249-Rates_Data!AL249)</f>
        <v>-0.009462</v>
      </c>
      <c r="BW249" s="23" t="n">
        <f aca="false">IF(Rates_Data!AE248&gt;=Rates_Data!AJ248,Rates_Data!AL249-Rates_Data!AQ249,Rates_Data!AQ249-Rates_Data!AL249)</f>
        <v>-0.004636</v>
      </c>
      <c r="BX249" s="23" t="n">
        <f aca="false">IF(Rates_Data!AF248&gt;=Rates_Data!AG248,Rates_Data!AM249-Rates_Data!AN249,Rates_Data!AN249-Rates_Data!AM249)</f>
        <v>-0.003059</v>
      </c>
      <c r="BY249" s="23" t="n">
        <f aca="false">IF(Rates_Data!AF248&gt;=Rates_Data!AH248,Rates_Data!AM249-Rates_Data!AO249,Rates_Data!AO249-Rates_Data!AM249)</f>
        <v>-0.00277399999999999</v>
      </c>
      <c r="BZ249" s="23" t="n">
        <f aca="false">IF(Rates_Data!AF248&gt;=Rates_Data!AI248,Rates_Data!AM249-Rates_Data!AP249,Rates_Data!AP249-Rates_Data!AM249)</f>
        <v>-0.00277399999999999</v>
      </c>
      <c r="CA249" s="23" t="n">
        <f aca="false">IF(Rates_Data!AF248&gt;=Rates_Data!AJ248,Rates_Data!AM249-Rates_Data!AQ249,Rates_Data!AQ249-Rates_Data!AM249)</f>
        <v>0.00205200000000001</v>
      </c>
      <c r="CB249" s="23" t="n">
        <f aca="false">IF(Rates_Data!AG248&gt;=Rates_Data!AH248,Rates_Data!AN249-Rates_Data!AO249,Rates_Data!AO249-Rates_Data!AN249)</f>
        <v>-0.00583299999999999</v>
      </c>
      <c r="CC249" s="23" t="n">
        <f aca="false">IF(Rates_Data!AG248&gt;=Rates_Data!AI248,Rates_Data!AN249-Rates_Data!AP249,Rates_Data!AP249-Rates_Data!AN249)</f>
        <v>-0.00583299999999999</v>
      </c>
      <c r="CD249" s="23" t="n">
        <f aca="false">IF(Rates_Data!AG248&gt;=Rates_Data!AJ248,Rates_Data!AN249-Rates_Data!AQ249,Rates_Data!AQ249-Rates_Data!AN249)</f>
        <v>-0.00100699999999999</v>
      </c>
      <c r="CE249" s="23" t="n">
        <f aca="false">IF(Rates_Data!AH248&gt;=Rates_Data!AI248,Rates_Data!AO249-Rates_Data!AP249,Rates_Data!AP249-Rates_Data!AO249)</f>
        <v>0</v>
      </c>
      <c r="CF249" s="23" t="n">
        <f aca="false">IF(Rates_Data!AH248&gt;=Rates_Data!AJ248,Rates_Data!AO249-Rates_Data!AQ249,Rates_Data!AQ249-Rates_Data!AO249)</f>
        <v>0.004826</v>
      </c>
      <c r="CG249" s="23" t="n">
        <f aca="false">IF(Rates_Data!AI248&gt;=Rates_Data!AJ248,Rates_Data!AP249-Rates_Data!AQ249,Rates_Data!AQ249-Rates_Data!AP249)</f>
        <v>0.004826</v>
      </c>
      <c r="CH249" s="27" t="n">
        <f aca="false">IF(ROW()&lt;4+VolLB,"",STDEV(INDEX($BM:$BM,ROW()-VolLB+1):INDEX($BM:$BM,ROW()))*SQRT(12))</f>
        <v>0.0259754730525695</v>
      </c>
      <c r="CI249" s="27" t="n">
        <f aca="false">IF(ROW()&lt;4+VolLB,"",STDEV(INDEX($BN:$BN,ROW()-VolLB+1):INDEX($BN:$BN,ROW()))*SQRT(12))</f>
        <v>0.0220958219888264</v>
      </c>
      <c r="CJ249" s="27" t="n">
        <f aca="false">IF(ROW()&lt;4+VolLB,"",STDEV(INDEX($BO:$BO,ROW()-VolLB+1):INDEX($BO:$BO,ROW()))*SQRT(12))</f>
        <v>0.0199549935745894</v>
      </c>
      <c r="CK249" s="27" t="n">
        <f aca="false">IF(ROW()&lt;4+VolLB,"",STDEV(INDEX($BP:$BP,ROW()-VolLB+1):INDEX($BP:$BP,ROW()))*SQRT(12))</f>
        <v>0.0213917619230261</v>
      </c>
      <c r="CL249" s="27" t="n">
        <f aca="false">IF(ROW()&lt;4+VolLB,"",STDEV(INDEX($BQ:$BQ,ROW()-VolLB+1):INDEX($BQ:$BQ,ROW()))*SQRT(12))</f>
        <v>0.0196344484644912</v>
      </c>
      <c r="CM249" s="27" t="n">
        <f aca="false">IF(ROW()&lt;4+VolLB,"",STDEV(INDEX($BR:$BR,ROW()-VolLB+1):INDEX($BR:$BR,ROW()))*SQRT(12))</f>
        <v>0.0185323022628573</v>
      </c>
      <c r="CN249" s="27" t="n">
        <f aca="false">IF(ROW()&lt;4+VolLB,"",STDEV(INDEX($BS:$BS,ROW()-VolLB+1):INDEX($BS:$BS,ROW()))*SQRT(12))</f>
        <v>0.023560051585965</v>
      </c>
      <c r="CO249" s="27" t="n">
        <f aca="false">IF(ROW()&lt;4+VolLB,"",STDEV(INDEX($BT:$BT,ROW()-VolLB+1):INDEX($BT:$BT,ROW()))*SQRT(12))</f>
        <v>0.0236190387198044</v>
      </c>
      <c r="CP249" s="27" t="n">
        <f aca="false">IF(ROW()&lt;4+VolLB,"",STDEV(INDEX($BU:$BU,ROW()-VolLB+1):INDEX($BU:$BU,ROW()))*SQRT(12))</f>
        <v>0.0257986640244726</v>
      </c>
      <c r="CQ249" s="27" t="n">
        <f aca="false">IF(ROW()&lt;4+VolLB,"",STDEV(INDEX($BV:$BV,ROW()-VolLB+1):INDEX($BV:$BV,ROW()))*SQRT(12))</f>
        <v>0.0220532101667114</v>
      </c>
      <c r="CR249" s="27" t="n">
        <f aca="false">IF(ROW()&lt;4+VolLB,"",STDEV(INDEX($BW:$BW,ROW()-VolLB+1):INDEX($BW:$BW,ROW()))*SQRT(12))</f>
        <v>0.0225240246610887</v>
      </c>
      <c r="CS249" s="27" t="n">
        <f aca="false">IF(ROW()&lt;4+VolLB,"",STDEV(INDEX($BX:$BX,ROW()-VolLB+1):INDEX($BX:$BX,ROW()))*SQRT(12))</f>
        <v>0.0199063102376154</v>
      </c>
      <c r="CT249" s="27" t="n">
        <f aca="false">IF(ROW()&lt;4+VolLB,"",STDEV(INDEX($BY:$BY,ROW()-VolLB+1):INDEX($BY:$BY,ROW()))*SQRT(12))</f>
        <v>0.0222905078553096</v>
      </c>
      <c r="CU249" s="27" t="n">
        <f aca="false">IF(ROW()&lt;4+VolLB,"",STDEV(INDEX($BZ:$BZ,ROW()-VolLB+1):INDEX($BZ:$BZ,ROW()))*SQRT(12))</f>
        <v>0.0219056385774465</v>
      </c>
      <c r="CV249" s="27" t="n">
        <f aca="false">IF(ROW()&lt;4+VolLB,"",STDEV(INDEX($CA:$CA,ROW()-VolLB+1):INDEX($CA:$CA,ROW()))*SQRT(12))</f>
        <v>0.0219264195263983</v>
      </c>
      <c r="CW249" s="27" t="n">
        <f aca="false">IF(ROW()&lt;4+VolLB,"",STDEV(INDEX($CB:$CB,ROW()-VolLB+1):INDEX($CB:$CB,ROW()))*SQRT(12))</f>
        <v>0.021008654435052</v>
      </c>
      <c r="CX249" s="27" t="n">
        <f aca="false">IF(ROW()&lt;4+VolLB,"",STDEV(INDEX($CC:$CC,ROW()-VolLB+1):INDEX($CC:$CC,ROW()))*SQRT(12))</f>
        <v>0.0179618747785944</v>
      </c>
      <c r="CY249" s="27" t="n">
        <f aca="false">IF(ROW()&lt;4+VolLB,"",STDEV(INDEX($CD:$CD,ROW()-VolLB+1):INDEX($CD:$CD,ROW()))*SQRT(12))</f>
        <v>0.0176893803652011</v>
      </c>
      <c r="CZ249" s="27" t="n">
        <f aca="false">IF(ROW()&lt;4+VolLB,"",STDEV(INDEX($CE:$CE,ROW()-VolLB+1):INDEX($CE:$CE,ROW()))*SQRT(12))</f>
        <v>0.0207705222299479</v>
      </c>
      <c r="DA249" s="27" t="n">
        <f aca="false">IF(ROW()&lt;4+VolLB,"",STDEV(INDEX($CF:$CF,ROW()-VolLB+1):INDEX($CF:$CF,ROW()))*SQRT(12))</f>
        <v>0.02189702282612</v>
      </c>
      <c r="DB249" s="27" t="n">
        <f aca="false">IF(ROW()&lt;4+VolLB,"",STDEV(INDEX($CG:$CG,ROW()-VolLB+1):INDEX($CG:$CG,ROW()))*SQRT(12))</f>
        <v>0.0225227206854809</v>
      </c>
      <c r="DC249" s="26" t="n">
        <f aca="false">IF(OR(AR249=0,CH249="",CH249=0),0,AR249*MIN(MaxScal,TgtVol/CH249))</f>
        <v>0.769957103746437</v>
      </c>
      <c r="DD249" s="26" t="n">
        <f aca="false">IF(OR(AS249=0,CI249="",CI249=0),0,AS249*MIN(MaxScal,TgtVol/CI249))</f>
        <v>0</v>
      </c>
      <c r="DE249" s="26" t="n">
        <f aca="false">IF(OR(AT249=0,CJ249="",CJ249=0),0,AT249*MIN(MaxScal,TgtVol/CJ249))</f>
        <v>0</v>
      </c>
      <c r="DF249" s="26" t="n">
        <f aca="false">IF(OR(AU249=0,CK249="",CK249=0),0,AU249*MIN(MaxScal,TgtVol/CK249))</f>
        <v>0</v>
      </c>
      <c r="DG249" s="26" t="n">
        <f aca="false">IF(OR(AV249=0,CL249="",CL249=0),0,AV249*MIN(MaxScal,TgtVol/CL249))</f>
        <v>0</v>
      </c>
      <c r="DH249" s="26" t="n">
        <f aca="false">IF(OR(AW249=0,CM249="",CM249=0),0,AW249*MIN(MaxScal,TgtVol/CM249))</f>
        <v>0</v>
      </c>
      <c r="DI249" s="26" t="n">
        <f aca="false">IF(OR(AX249=0,CN249="",CN249=0),0,AX249*MIN(MaxScal,TgtVol/CN249))</f>
        <v>0</v>
      </c>
      <c r="DJ249" s="26" t="n">
        <f aca="false">IF(OR(AY249=0,CO249="",CO249=0),0,AY249*MIN(MaxScal,TgtVol/CO249))</f>
        <v>0</v>
      </c>
      <c r="DK249" s="26" t="n">
        <f aca="false">IF(OR(AZ249=0,CP249="",CP249=0),0,AZ249*MIN(MaxScal,TgtVol/CP249))</f>
        <v>0</v>
      </c>
      <c r="DL249" s="26" t="n">
        <f aca="false">IF(OR(BA249=0,CQ249="",CQ249=0),0,BA249*MIN(MaxScal,TgtVol/CQ249))</f>
        <v>0</v>
      </c>
      <c r="DM249" s="26" t="n">
        <f aca="false">IF(OR(BB249=0,CR249="",CR249=0),0,BB249*MIN(MaxScal,TgtVol/CR249))</f>
        <v>0</v>
      </c>
      <c r="DN249" s="26" t="n">
        <f aca="false">IF(OR(BC249=0,CS249="",CS249=0),0,BC249*MIN(MaxScal,TgtVol/CS249))</f>
        <v>0</v>
      </c>
      <c r="DO249" s="26" t="n">
        <f aca="false">IF(OR(BD249=0,CT249="",CT249=0),0,BD249*MIN(MaxScal,TgtVol/CT249))</f>
        <v>0</v>
      </c>
      <c r="DP249" s="26" t="n">
        <f aca="false">IF(OR(BE249=0,CU249="",CU249=0),0,BE249*MIN(MaxScal,TgtVol/CU249))</f>
        <v>0</v>
      </c>
      <c r="DQ249" s="26" t="n">
        <f aca="false">IF(OR(BF249=0,CV249="",CV249=0),0,BF249*MIN(MaxScal,TgtVol/CV249))</f>
        <v>0</v>
      </c>
      <c r="DR249" s="26" t="n">
        <f aca="false">IF(OR(BG249=0,CW249="",CW249=0),0,BG249*MIN(MaxScal,TgtVol/CW249))</f>
        <v>0</v>
      </c>
      <c r="DS249" s="26" t="n">
        <f aca="false">IF(OR(BH249=0,CX249="",CX249=0),0,BH249*MIN(MaxScal,TgtVol/CX249))</f>
        <v>0</v>
      </c>
      <c r="DT249" s="26" t="n">
        <f aca="false">IF(OR(BI249=0,CY249="",CY249=0),0,BI249*MIN(MaxScal,TgtVol/CY249))</f>
        <v>0</v>
      </c>
      <c r="DU249" s="26" t="n">
        <f aca="false">IF(OR(BJ249=0,CZ249="",CZ249=0),0,BJ249*MIN(MaxScal,TgtVol/CZ249))</f>
        <v>0</v>
      </c>
      <c r="DV249" s="26" t="n">
        <f aca="false">IF(OR(BK249=0,DA249="",DA249=0),0,BK249*MIN(MaxScal,TgtVol/DA249))</f>
        <v>0</v>
      </c>
      <c r="DW249" s="26" t="n">
        <f aca="false">IF(OR(BL249=0,DB249="",DB249=0),0,BL249*MIN(MaxScal,TgtVol/DB249))</f>
        <v>0</v>
      </c>
      <c r="DX249" s="28" t="n">
        <f aca="false">IFERROR(DC248*BM249,"")</f>
        <v>-0</v>
      </c>
      <c r="DY249" s="28" t="n">
        <f aca="false">IFERROR(DD248*BN249,"")</f>
        <v>0</v>
      </c>
      <c r="DZ249" s="28" t="n">
        <f aca="false">IFERROR(DE248*BO249,"")</f>
        <v>0</v>
      </c>
      <c r="EA249" s="28" t="n">
        <f aca="false">IFERROR(DF248*BP249,"")</f>
        <v>0</v>
      </c>
      <c r="EB249" s="28" t="n">
        <f aca="false">IFERROR(DG248*BQ249,"")</f>
        <v>0</v>
      </c>
      <c r="EC249" s="28" t="n">
        <f aca="false">IFERROR(DH248*BR249,"")</f>
        <v>0</v>
      </c>
      <c r="ED249" s="28" t="n">
        <f aca="false">IFERROR(DI248*BS249,"")</f>
        <v>-0</v>
      </c>
      <c r="EE249" s="28" t="n">
        <f aca="false">IFERROR(DJ248*BT249,"")</f>
        <v>0</v>
      </c>
      <c r="EF249" s="28" t="n">
        <f aca="false">IFERROR(DK248*BU249,"")</f>
        <v>-0</v>
      </c>
      <c r="EG249" s="28" t="n">
        <f aca="false">IFERROR(DL248*BV249,"")</f>
        <v>-0</v>
      </c>
      <c r="EH249" s="28" t="n">
        <f aca="false">IFERROR(DM248*BW249,"")</f>
        <v>-0</v>
      </c>
      <c r="EI249" s="28" t="n">
        <f aca="false">IFERROR(DN248*BX249,"")</f>
        <v>-0</v>
      </c>
      <c r="EJ249" s="28" t="n">
        <f aca="false">IFERROR(DO248*BY249,"")</f>
        <v>-0</v>
      </c>
      <c r="EK249" s="28" t="n">
        <f aca="false">IFERROR(DP248*BZ249,"")</f>
        <v>-0</v>
      </c>
      <c r="EL249" s="28" t="n">
        <f aca="false">IFERROR(DQ248*CA249,"")</f>
        <v>0</v>
      </c>
      <c r="EM249" s="28" t="n">
        <f aca="false">IFERROR(DR248*CB249,"")</f>
        <v>-0</v>
      </c>
      <c r="EN249" s="28" t="n">
        <f aca="false">IFERROR(DS248*CC249,"")</f>
        <v>-0</v>
      </c>
      <c r="EO249" s="28" t="n">
        <f aca="false">IFERROR(DT248*CD249,"")</f>
        <v>-0</v>
      </c>
      <c r="EP249" s="28" t="n">
        <f aca="false">IFERROR(DU248*CE249,"")</f>
        <v>0</v>
      </c>
      <c r="EQ249" s="28" t="n">
        <f aca="false">IFERROR(DV248*CF249,"")</f>
        <v>0</v>
      </c>
      <c r="ER249" s="28" t="n">
        <f aca="false">IFERROR(DW248*CG249,"")</f>
        <v>0</v>
      </c>
      <c r="ES249" s="28" t="n">
        <f aca="false">IF(ROW()=4,"",SUM(DX249:ER249))</f>
        <v>0</v>
      </c>
      <c r="ET249" s="29" t="n">
        <f aca="false">COUNTIF(AR249:BL249,"&gt;0")</f>
        <v>1</v>
      </c>
    </row>
    <row r="250" customFormat="false" ht="15" hidden="false" customHeight="false" outlineLevel="0" collapsed="false">
      <c r="A250" s="19" t="n">
        <v>45504</v>
      </c>
      <c r="B250" s="23" t="n">
        <f aca="false">ABS(Rates_Data!AD250-Rates_Data!AE250)</f>
        <v>1.17192307692308</v>
      </c>
      <c r="C250" s="23" t="n">
        <f aca="false">ABS(Rates_Data!AD250-Rates_Data!AF250)</f>
        <v>1.09577732793522</v>
      </c>
      <c r="D250" s="23" t="n">
        <f aca="false">ABS(Rates_Data!AD250-Rates_Data!AG250)</f>
        <v>0.75521052631579</v>
      </c>
      <c r="E250" s="23" t="n">
        <f aca="false">ABS(Rates_Data!AD250-Rates_Data!AH250)</f>
        <v>0.445429149797571</v>
      </c>
      <c r="F250" s="23" t="n">
        <f aca="false">ABS(Rates_Data!AD250-Rates_Data!AI250)</f>
        <v>0.668429149797571</v>
      </c>
      <c r="G250" s="23" t="n">
        <f aca="false">ABS(Rates_Data!AD250-Rates_Data!AJ250)</f>
        <v>0.568068825910931</v>
      </c>
      <c r="H250" s="23" t="n">
        <f aca="false">ABS(Rates_Data!AE250-Rates_Data!AF250)</f>
        <v>0.0761457489878541</v>
      </c>
      <c r="I250" s="23" t="n">
        <f aca="false">ABS(Rates_Data!AE250-Rates_Data!AG250)</f>
        <v>0.416712550607287</v>
      </c>
      <c r="J250" s="23" t="n">
        <f aca="false">ABS(Rates_Data!AE250-Rates_Data!AH250)</f>
        <v>0.726493927125506</v>
      </c>
      <c r="K250" s="23" t="n">
        <f aca="false">ABS(Rates_Data!AE250-Rates_Data!AI250)</f>
        <v>0.503493927125506</v>
      </c>
      <c r="L250" s="23" t="n">
        <f aca="false">ABS(Rates_Data!AE250-Rates_Data!AJ250)</f>
        <v>0.603854251012146</v>
      </c>
      <c r="M250" s="23" t="n">
        <f aca="false">ABS(Rates_Data!AF250-Rates_Data!AG250)</f>
        <v>0.340566801619433</v>
      </c>
      <c r="N250" s="23" t="n">
        <f aca="false">ABS(Rates_Data!AF250-Rates_Data!AH250)</f>
        <v>0.650348178137652</v>
      </c>
      <c r="O250" s="23" t="n">
        <f aca="false">ABS(Rates_Data!AF250-Rates_Data!AI250)</f>
        <v>0.427348178137652</v>
      </c>
      <c r="P250" s="23" t="n">
        <f aca="false">ABS(Rates_Data!AF250-Rates_Data!AJ250)</f>
        <v>0.527708502024292</v>
      </c>
      <c r="Q250" s="23" t="n">
        <f aca="false">ABS(Rates_Data!AG250-Rates_Data!AH250)</f>
        <v>0.309781376518219</v>
      </c>
      <c r="R250" s="23" t="n">
        <f aca="false">ABS(Rates_Data!AG250-Rates_Data!AI250)</f>
        <v>0.0867813765182186</v>
      </c>
      <c r="S250" s="23" t="n">
        <f aca="false">ABS(Rates_Data!AG250-Rates_Data!AJ250)</f>
        <v>0.187141700404858</v>
      </c>
      <c r="T250" s="23" t="n">
        <f aca="false">ABS(Rates_Data!AH250-Rates_Data!AI250)</f>
        <v>0.223</v>
      </c>
      <c r="U250" s="23" t="n">
        <f aca="false">ABS(Rates_Data!AH250-Rates_Data!AJ250)</f>
        <v>0.12263967611336</v>
      </c>
      <c r="V250" s="23" t="n">
        <f aca="false">ABS(Rates_Data!AI250-Rates_Data!AJ250)</f>
        <v>0.10036032388664</v>
      </c>
      <c r="W250" s="26" t="n">
        <f aca="false">IF(ROW()&lt;4+MinObs-1,"",IFERROR((B250-AVERAGE(B$4:B250))/STDEV(B$4:B250),""))</f>
        <v>2.31634280787123</v>
      </c>
      <c r="X250" s="26" t="n">
        <f aca="false">IF(ROW()&lt;4+MinObs-1,"",IFERROR((C250-AVERAGE(C$4:C250))/STDEV(C$4:C250),""))</f>
        <v>1.37813740122892</v>
      </c>
      <c r="Y250" s="26" t="n">
        <f aca="false">IF(ROW()&lt;4+MinObs-1,"",IFERROR((D250-AVERAGE(D$4:D250))/STDEV(D$4:D250),""))</f>
        <v>0.539431037972544</v>
      </c>
      <c r="Z250" s="26" t="n">
        <f aca="false">IF(ROW()&lt;4+MinObs-1,"",IFERROR((E250-AVERAGE(E$4:E250))/STDEV(E$4:E250),""))</f>
        <v>-0.442195996048818</v>
      </c>
      <c r="AA250" s="26" t="n">
        <f aca="false">IF(ROW()&lt;4+MinObs-1,"",IFERROR((F250-AVERAGE(F$4:F250))/STDEV(F$4:F250),""))</f>
        <v>0.217512187003711</v>
      </c>
      <c r="AB250" s="26" t="n">
        <f aca="false">IF(ROW()&lt;4+MinObs-1,"",IFERROR((G250-AVERAGE(G$4:G250))/STDEV(G$4:G250),""))</f>
        <v>0.20043477967664</v>
      </c>
      <c r="AC250" s="26" t="n">
        <f aca="false">IF(ROW()&lt;4+MinObs-1,"",IFERROR((H250-AVERAGE(H$4:H250))/STDEV(H$4:H250),""))</f>
        <v>-1.07018792914547</v>
      </c>
      <c r="AD250" s="26" t="n">
        <f aca="false">IF(ROW()&lt;4+MinObs-1,"",IFERROR((I250-AVERAGE(I$4:I250))/STDEV(I$4:I250),""))</f>
        <v>0.00368999778065888</v>
      </c>
      <c r="AE250" s="26" t="n">
        <f aca="false">IF(ROW()&lt;4+MinObs-1,"",IFERROR((J250-AVERAGE(J$4:J250))/STDEV(J$4:J250),""))</f>
        <v>0.541813817921499</v>
      </c>
      <c r="AF250" s="26" t="n">
        <f aca="false">IF(ROW()&lt;4+MinObs-1,"",IFERROR((K250-AVERAGE(K$4:K250))/STDEV(K$4:K250),""))</f>
        <v>0.125827967708684</v>
      </c>
      <c r="AG250" s="26" t="n">
        <f aca="false">IF(ROW()&lt;4+MinObs-1,"",IFERROR((L250-AVERAGE(L$4:L250))/STDEV(L$4:L250),""))</f>
        <v>0.134761793406311</v>
      </c>
      <c r="AH250" s="26" t="n">
        <f aca="false">IF(ROW()&lt;4+MinObs-1,"",IFERROR((M250-AVERAGE(M$4:M250))/STDEV(M$4:M250),""))</f>
        <v>-0.357067207452666</v>
      </c>
      <c r="AI250" s="26" t="n">
        <f aca="false">IF(ROW()&lt;4+MinObs-1,"",IFERROR((N250-AVERAGE(N$4:N250))/STDEV(N$4:N250),""))</f>
        <v>0.217731370925969</v>
      </c>
      <c r="AJ250" s="26" t="n">
        <f aca="false">IF(ROW()&lt;4+MinObs-1,"",IFERROR((O250-AVERAGE(O$4:O250))/STDEV(O$4:O250),""))</f>
        <v>-0.188517018050147</v>
      </c>
      <c r="AK250" s="26" t="n">
        <f aca="false">IF(ROW()&lt;4+MinObs-1,"",IFERROR((P250-AVERAGE(P$4:P250))/STDEV(P$4:P250),""))</f>
        <v>-0.0353716504446409</v>
      </c>
      <c r="AL250" s="26" t="n">
        <f aca="false">IF(ROW()&lt;4+MinObs-1,"",IFERROR((Q250-AVERAGE(Q$4:Q250))/STDEV(Q$4:Q250),""))</f>
        <v>-0.432294328347331</v>
      </c>
      <c r="AM250" s="26" t="n">
        <f aca="false">IF(ROW()&lt;4+MinObs-1,"",IFERROR((R250-AVERAGE(R$4:R250))/STDEV(R$4:R250),""))</f>
        <v>-0.918507390286514</v>
      </c>
      <c r="AN250" s="26" t="n">
        <f aca="false">IF(ROW()&lt;4+MinObs-1,"",IFERROR((S250-AVERAGE(S$4:S250))/STDEV(S$4:S250),""))</f>
        <v>-1.12926954595477</v>
      </c>
      <c r="AO250" s="26" t="n">
        <f aca="false">IF(ROW()&lt;4+MinObs-1,"",IFERROR((T250-AVERAGE(T$4:T250))/STDEV(T$4:T250),""))</f>
        <v>-1.00464409945377</v>
      </c>
      <c r="AP250" s="26" t="n">
        <f aca="false">IF(ROW()&lt;4+MinObs-1,"",IFERROR((U250-AVERAGE(U$4:U250))/STDEV(U$4:U250),""))</f>
        <v>-1.42190706522112</v>
      </c>
      <c r="AQ250" s="26" t="n">
        <f aca="false">IF(ROW()&lt;4+MinObs-1,"",IFERROR((V250-AVERAGE(V$4:V250))/STDEV(V$4:V250),""))</f>
        <v>-1.08503773202221</v>
      </c>
      <c r="AR250" s="26" t="n">
        <f aca="false">IF(W250="",0,IF(W250&gt;=z4,w4,IF(W250&gt;=z3,w3,IF(W250&gt;=zEntry,w2,IF(AND(W250&gt;=ExitZ,AR249&gt;0),w2,0)))))</f>
        <v>1</v>
      </c>
      <c r="AS250" s="26" t="n">
        <f aca="false">IF(X250="",0,IF(X250&gt;=z4,w4,IF(X250&gt;=z3,w3,IF(X250&gt;=zEntry,w2,IF(AND(X250&gt;=ExitZ,AS249&gt;0),w2,0)))))</f>
        <v>0</v>
      </c>
      <c r="AT250" s="26" t="n">
        <f aca="false">IF(Y250="",0,IF(Y250&gt;=z4,w4,IF(Y250&gt;=z3,w3,IF(Y250&gt;=zEntry,w2,IF(AND(Y250&gt;=ExitZ,AT249&gt;0),w2,0)))))</f>
        <v>0</v>
      </c>
      <c r="AU250" s="26" t="n">
        <f aca="false">IF(Z250="",0,IF(Z250&gt;=z4,w4,IF(Z250&gt;=z3,w3,IF(Z250&gt;=zEntry,w2,IF(AND(Z250&gt;=ExitZ,AU249&gt;0),w2,0)))))</f>
        <v>0</v>
      </c>
      <c r="AV250" s="26" t="n">
        <f aca="false">IF(AA250="",0,IF(AA250&gt;=z4,w4,IF(AA250&gt;=z3,w3,IF(AA250&gt;=zEntry,w2,IF(AND(AA250&gt;=ExitZ,AV249&gt;0),w2,0)))))</f>
        <v>0</v>
      </c>
      <c r="AW250" s="26" t="n">
        <f aca="false">IF(AB250="",0,IF(AB250&gt;=z4,w4,IF(AB250&gt;=z3,w3,IF(AB250&gt;=zEntry,w2,IF(AND(AB250&gt;=ExitZ,AW249&gt;0),w2,0)))))</f>
        <v>0</v>
      </c>
      <c r="AX250" s="26" t="n">
        <f aca="false">IF(AC250="",0,IF(AC250&gt;=z4,w4,IF(AC250&gt;=z3,w3,IF(AC250&gt;=zEntry,w2,IF(AND(AC250&gt;=ExitZ,AX249&gt;0),w2,0)))))</f>
        <v>0</v>
      </c>
      <c r="AY250" s="26" t="n">
        <f aca="false">IF(AD250="",0,IF(AD250&gt;=z4,w4,IF(AD250&gt;=z3,w3,IF(AD250&gt;=zEntry,w2,IF(AND(AD250&gt;=ExitZ,AY249&gt;0),w2,0)))))</f>
        <v>0</v>
      </c>
      <c r="AZ250" s="26" t="n">
        <f aca="false">IF(AE250="",0,IF(AE250&gt;=z4,w4,IF(AE250&gt;=z3,w3,IF(AE250&gt;=zEntry,w2,IF(AND(AE250&gt;=ExitZ,AZ249&gt;0),w2,0)))))</f>
        <v>0</v>
      </c>
      <c r="BA250" s="26" t="n">
        <f aca="false">IF(AF250="",0,IF(AF250&gt;=z4,w4,IF(AF250&gt;=z3,w3,IF(AF250&gt;=zEntry,w2,IF(AND(AF250&gt;=ExitZ,BA249&gt;0),w2,0)))))</f>
        <v>0</v>
      </c>
      <c r="BB250" s="26" t="n">
        <f aca="false">IF(AG250="",0,IF(AG250&gt;=z4,w4,IF(AG250&gt;=z3,w3,IF(AG250&gt;=zEntry,w2,IF(AND(AG250&gt;=ExitZ,BB249&gt;0),w2,0)))))</f>
        <v>0</v>
      </c>
      <c r="BC250" s="26" t="n">
        <f aca="false">IF(AH250="",0,IF(AH250&gt;=z4,w4,IF(AH250&gt;=z3,w3,IF(AH250&gt;=zEntry,w2,IF(AND(AH250&gt;=ExitZ,BC249&gt;0),w2,0)))))</f>
        <v>0</v>
      </c>
      <c r="BD250" s="26" t="n">
        <f aca="false">IF(AI250="",0,IF(AI250&gt;=z4,w4,IF(AI250&gt;=z3,w3,IF(AI250&gt;=zEntry,w2,IF(AND(AI250&gt;=ExitZ,BD249&gt;0),w2,0)))))</f>
        <v>0</v>
      </c>
      <c r="BE250" s="26" t="n">
        <f aca="false">IF(AJ250="",0,IF(AJ250&gt;=z4,w4,IF(AJ250&gt;=z3,w3,IF(AJ250&gt;=zEntry,w2,IF(AND(AJ250&gt;=ExitZ,BE249&gt;0),w2,0)))))</f>
        <v>0</v>
      </c>
      <c r="BF250" s="26" t="n">
        <f aca="false">IF(AK250="",0,IF(AK250&gt;=z4,w4,IF(AK250&gt;=z3,w3,IF(AK250&gt;=zEntry,w2,IF(AND(AK250&gt;=ExitZ,BF249&gt;0),w2,0)))))</f>
        <v>0</v>
      </c>
      <c r="BG250" s="26" t="n">
        <f aca="false">IF(AL250="",0,IF(AL250&gt;=z4,w4,IF(AL250&gt;=z3,w3,IF(AL250&gt;=zEntry,w2,IF(AND(AL250&gt;=ExitZ,BG249&gt;0),w2,0)))))</f>
        <v>0</v>
      </c>
      <c r="BH250" s="26" t="n">
        <f aca="false">IF(AM250="",0,IF(AM250&gt;=z4,w4,IF(AM250&gt;=z3,w3,IF(AM250&gt;=zEntry,w2,IF(AND(AM250&gt;=ExitZ,BH249&gt;0),w2,0)))))</f>
        <v>0</v>
      </c>
      <c r="BI250" s="26" t="n">
        <f aca="false">IF(AN250="",0,IF(AN250&gt;=z4,w4,IF(AN250&gt;=z3,w3,IF(AN250&gt;=zEntry,w2,IF(AND(AN250&gt;=ExitZ,BI249&gt;0),w2,0)))))</f>
        <v>0</v>
      </c>
      <c r="BJ250" s="26" t="n">
        <f aca="false">IF(AO250="",0,IF(AO250&gt;=z4,w4,IF(AO250&gt;=z3,w3,IF(AO250&gt;=zEntry,w2,IF(AND(AO250&gt;=ExitZ,BJ249&gt;0),w2,0)))))</f>
        <v>0</v>
      </c>
      <c r="BK250" s="26" t="n">
        <f aca="false">IF(AP250="",0,IF(AP250&gt;=z4,w4,IF(AP250&gt;=z3,w3,IF(AP250&gt;=zEntry,w2,IF(AND(AP250&gt;=ExitZ,BK249&gt;0),w2,0)))))</f>
        <v>0</v>
      </c>
      <c r="BL250" s="26" t="n">
        <f aca="false">IF(AQ250="",0,IF(AQ250&gt;=z4,w4,IF(AQ250&gt;=z3,w3,IF(AQ250&gt;=zEntry,w2,IF(AND(AQ250&gt;=ExitZ,BL249&gt;0),w2,0)))))</f>
        <v>0</v>
      </c>
      <c r="BM250" s="23" t="n">
        <f aca="false">IF(Rates_Data!AD249&gt;=Rates_Data!AE249,Rates_Data!AK250-Rates_Data!AL250,Rates_Data!AL250-Rates_Data!AK250)</f>
        <v>-0.001995</v>
      </c>
      <c r="BN250" s="23" t="n">
        <f aca="false">IF(Rates_Data!AD249&gt;=Rates_Data!AF249,Rates_Data!AK250-Rates_Data!AM250,Rates_Data!AM250-Rates_Data!AK250)</f>
        <v>-0.00775200000000001</v>
      </c>
      <c r="BO250" s="23" t="n">
        <f aca="false">IF(Rates_Data!AD249&gt;=Rates_Data!AG249,Rates_Data!AK250-Rates_Data!AN250,Rates_Data!AN250-Rates_Data!AK250)</f>
        <v>0.008987</v>
      </c>
      <c r="BP250" s="23" t="n">
        <f aca="false">IF(Rates_Data!AD249&gt;=Rates_Data!AH249,Rates_Data!AK250-Rates_Data!AO250,Rates_Data!AO250-Rates_Data!AK250)</f>
        <v>-0.000702999999999999</v>
      </c>
      <c r="BQ250" s="23" t="n">
        <f aca="false">IF(Rates_Data!AD249&gt;=Rates_Data!AI249,Rates_Data!AK250-Rates_Data!AP250,Rates_Data!AP250-Rates_Data!AK250)</f>
        <v>-0.002603</v>
      </c>
      <c r="BR250" s="23" t="n">
        <f aca="false">IF(Rates_Data!AD249&gt;=Rates_Data!AJ249,Rates_Data!AK250-Rates_Data!AQ250,Rates_Data!AQ250-Rates_Data!AK250)</f>
        <v>0.001691</v>
      </c>
      <c r="BS250" s="23" t="n">
        <f aca="false">IF(Rates_Data!AE249&gt;=Rates_Data!AF249,Rates_Data!AL250-Rates_Data!AM250,Rates_Data!AM250-Rates_Data!AL250)</f>
        <v>0.00575700000000001</v>
      </c>
      <c r="BT250" s="23" t="n">
        <f aca="false">IF(Rates_Data!AE249&gt;=Rates_Data!AG249,Rates_Data!AL250-Rates_Data!AN250,Rates_Data!AN250-Rates_Data!AL250)</f>
        <v>0.010982</v>
      </c>
      <c r="BU250" s="23" t="n">
        <f aca="false">IF(Rates_Data!AE249&gt;=Rates_Data!AH249,Rates_Data!AL250-Rates_Data!AO250,Rates_Data!AO250-Rates_Data!AL250)</f>
        <v>-0.001292</v>
      </c>
      <c r="BV250" s="23" t="n">
        <f aca="false">IF(Rates_Data!AE249&gt;=Rates_Data!AI249,Rates_Data!AL250-Rates_Data!AP250,Rates_Data!AP250-Rates_Data!AL250)</f>
        <v>0.000608000000000001</v>
      </c>
      <c r="BW250" s="23" t="n">
        <f aca="false">IF(Rates_Data!AE249&gt;=Rates_Data!AJ249,Rates_Data!AL250-Rates_Data!AQ250,Rates_Data!AQ250-Rates_Data!AL250)</f>
        <v>-0.003686</v>
      </c>
      <c r="BX250" s="23" t="n">
        <f aca="false">IF(Rates_Data!AF249&gt;=Rates_Data!AG249,Rates_Data!AM250-Rates_Data!AN250,Rates_Data!AN250-Rates_Data!AM250)</f>
        <v>0.016739</v>
      </c>
      <c r="BY250" s="23" t="n">
        <f aca="false">IF(Rates_Data!AF249&gt;=Rates_Data!AH249,Rates_Data!AM250-Rates_Data!AO250,Rates_Data!AO250-Rates_Data!AM250)</f>
        <v>-0.00704900000000001</v>
      </c>
      <c r="BZ250" s="23" t="n">
        <f aca="false">IF(Rates_Data!AF249&gt;=Rates_Data!AI249,Rates_Data!AM250-Rates_Data!AP250,Rates_Data!AP250-Rates_Data!AM250)</f>
        <v>-0.00514900000000001</v>
      </c>
      <c r="CA250" s="23" t="n">
        <f aca="false">IF(Rates_Data!AF249&gt;=Rates_Data!AJ249,Rates_Data!AM250-Rates_Data!AQ250,Rates_Data!AQ250-Rates_Data!AM250)</f>
        <v>-0.00944300000000001</v>
      </c>
      <c r="CB250" s="23" t="n">
        <f aca="false">IF(Rates_Data!AG249&gt;=Rates_Data!AH249,Rates_Data!AN250-Rates_Data!AO250,Rates_Data!AO250-Rates_Data!AN250)</f>
        <v>0.00969</v>
      </c>
      <c r="CC250" s="23" t="n">
        <f aca="false">IF(Rates_Data!AG249&gt;=Rates_Data!AI249,Rates_Data!AN250-Rates_Data!AP250,Rates_Data!AP250-Rates_Data!AN250)</f>
        <v>0.01159</v>
      </c>
      <c r="CD250" s="23" t="n">
        <f aca="false">IF(Rates_Data!AG249&gt;=Rates_Data!AJ249,Rates_Data!AN250-Rates_Data!AQ250,Rates_Data!AQ250-Rates_Data!AN250)</f>
        <v>0.007296</v>
      </c>
      <c r="CE250" s="23" t="n">
        <f aca="false">IF(Rates_Data!AH249&gt;=Rates_Data!AI249,Rates_Data!AO250-Rates_Data!AP250,Rates_Data!AP250-Rates_Data!AO250)</f>
        <v>-0.0019</v>
      </c>
      <c r="CF250" s="23" t="n">
        <f aca="false">IF(Rates_Data!AH249&gt;=Rates_Data!AJ249,Rates_Data!AO250-Rates_Data!AQ250,Rates_Data!AQ250-Rates_Data!AO250)</f>
        <v>-0.002394</v>
      </c>
      <c r="CG250" s="23" t="n">
        <f aca="false">IF(Rates_Data!AI249&gt;=Rates_Data!AJ249,Rates_Data!AP250-Rates_Data!AQ250,Rates_Data!AQ250-Rates_Data!AP250)</f>
        <v>-0.004294</v>
      </c>
      <c r="CH250" s="27" t="n">
        <f aca="false">IF(ROW()&lt;4+VolLB,"",STDEV(INDEX($BM:$BM,ROW()-VolLB+1):INDEX($BM:$BM,ROW()))*SQRT(12))</f>
        <v>0.0259854030649443</v>
      </c>
      <c r="CI250" s="27" t="n">
        <f aca="false">IF(ROW()&lt;4+VolLB,"",STDEV(INDEX($BN:$BN,ROW()-VolLB+1):INDEX($BN:$BN,ROW()))*SQRT(12))</f>
        <v>0.0224706392279856</v>
      </c>
      <c r="CJ250" s="27" t="n">
        <f aca="false">IF(ROW()&lt;4+VolLB,"",STDEV(INDEX($BO:$BO,ROW()-VolLB+1):INDEX($BO:$BO,ROW()))*SQRT(12))</f>
        <v>0.0199454635250368</v>
      </c>
      <c r="CK250" s="27" t="n">
        <f aca="false">IF(ROW()&lt;4+VolLB,"",STDEV(INDEX($BP:$BP,ROW()-VolLB+1):INDEX($BP:$BP,ROW()))*SQRT(12))</f>
        <v>0.0210167948412692</v>
      </c>
      <c r="CL250" s="27" t="n">
        <f aca="false">IF(ROW()&lt;4+VolLB,"",STDEV(INDEX($BQ:$BQ,ROW()-VolLB+1):INDEX($BQ:$BQ,ROW()))*SQRT(12))</f>
        <v>0.0196925436918937</v>
      </c>
      <c r="CM250" s="27" t="n">
        <f aca="false">IF(ROW()&lt;4+VolLB,"",STDEV(INDEX($BR:$BR,ROW()-VolLB+1):INDEX($BR:$BR,ROW()))*SQRT(12))</f>
        <v>0.018497931926621</v>
      </c>
      <c r="CN250" s="27" t="n">
        <f aca="false">IF(ROW()&lt;4+VolLB,"",STDEV(INDEX($BS:$BS,ROW()-VolLB+1):INDEX($BS:$BS,ROW()))*SQRT(12))</f>
        <v>0.023392460182717</v>
      </c>
      <c r="CO250" s="27" t="n">
        <f aca="false">IF(ROW()&lt;4+VolLB,"",STDEV(INDEX($BT:$BT,ROW()-VolLB+1):INDEX($BT:$BT,ROW()))*SQRT(12))</f>
        <v>0.0236651191781129</v>
      </c>
      <c r="CP250" s="27" t="n">
        <f aca="false">IF(ROW()&lt;4+VolLB,"",STDEV(INDEX($BU:$BU,ROW()-VolLB+1):INDEX($BU:$BU,ROW()))*SQRT(12))</f>
        <v>0.0253534081984295</v>
      </c>
      <c r="CQ250" s="27" t="n">
        <f aca="false">IF(ROW()&lt;4+VolLB,"",STDEV(INDEX($BV:$BV,ROW()-VolLB+1):INDEX($BV:$BV,ROW()))*SQRT(12))</f>
        <v>0.0219745687704587</v>
      </c>
      <c r="CR250" s="27" t="n">
        <f aca="false">IF(ROW()&lt;4+VolLB,"",STDEV(INDEX($BW:$BW,ROW()-VolLB+1):INDEX($BW:$BW,ROW()))*SQRT(12))</f>
        <v>0.022492946450578</v>
      </c>
      <c r="CS250" s="27" t="n">
        <f aca="false">IF(ROW()&lt;4+VolLB,"",STDEV(INDEX($BX:$BX,ROW()-VolLB+1):INDEX($BX:$BX,ROW()))*SQRT(12))</f>
        <v>0.0218368446567242</v>
      </c>
      <c r="CT250" s="27" t="n">
        <f aca="false">IF(ROW()&lt;4+VolLB,"",STDEV(INDEX($BY:$BY,ROW()-VolLB+1):INDEX($BY:$BY,ROW()))*SQRT(12))</f>
        <v>0.0227578016837345</v>
      </c>
      <c r="CU250" s="27" t="n">
        <f aca="false">IF(ROW()&lt;4+VolLB,"",STDEV(INDEX($BZ:$BZ,ROW()-VolLB+1):INDEX($BZ:$BZ,ROW()))*SQRT(12))</f>
        <v>0.0221754207843257</v>
      </c>
      <c r="CV250" s="27" t="n">
        <f aca="false">IF(ROW()&lt;4+VolLB,"",STDEV(INDEX($CA:$CA,ROW()-VolLB+1):INDEX($CA:$CA,ROW()))*SQRT(12))</f>
        <v>0.0226536479854265</v>
      </c>
      <c r="CW250" s="27" t="n">
        <f aca="false">IF(ROW()&lt;4+VolLB,"",STDEV(INDEX($CB:$CB,ROW()-VolLB+1):INDEX($CB:$CB,ROW()))*SQRT(12))</f>
        <v>0.0215929320384946</v>
      </c>
      <c r="CX250" s="27" t="n">
        <f aca="false">IF(ROW()&lt;4+VolLB,"",STDEV(INDEX($CC:$CC,ROW()-VolLB+1):INDEX($CC:$CC,ROW()))*SQRT(12))</f>
        <v>0.0184862266123161</v>
      </c>
      <c r="CY250" s="27" t="n">
        <f aca="false">IF(ROW()&lt;4+VolLB,"",STDEV(INDEX($CD:$CD,ROW()-VolLB+1):INDEX($CD:$CD,ROW()))*SQRT(12))</f>
        <v>0.0177919356785729</v>
      </c>
      <c r="CZ250" s="27" t="n">
        <f aca="false">IF(ROW()&lt;4+VolLB,"",STDEV(INDEX($CE:$CE,ROW()-VolLB+1):INDEX($CE:$CE,ROW()))*SQRT(12))</f>
        <v>0.0205782593599584</v>
      </c>
      <c r="DA250" s="27" t="n">
        <f aca="false">IF(ROW()&lt;4+VolLB,"",STDEV(INDEX($CF:$CF,ROW()-VolLB+1):INDEX($CF:$CF,ROW()))*SQRT(12))</f>
        <v>0.021840145077793</v>
      </c>
      <c r="DB250" s="27" t="n">
        <f aca="false">IF(ROW()&lt;4+VolLB,"",STDEV(INDEX($CG:$CG,ROW()-VolLB+1):INDEX($CG:$CG,ROW()))*SQRT(12))</f>
        <v>0.0227331694551418</v>
      </c>
      <c r="DC250" s="26" t="n">
        <f aca="false">IF(OR(AR250=0,CH250="",CH250=0),0,AR250*MIN(MaxScal,TgtVol/CH250))</f>
        <v>0.769662873807066</v>
      </c>
      <c r="DD250" s="26" t="n">
        <f aca="false">IF(OR(AS250=0,CI250="",CI250=0),0,AS250*MIN(MaxScal,TgtVol/CI250))</f>
        <v>0</v>
      </c>
      <c r="DE250" s="26" t="n">
        <f aca="false">IF(OR(AT250=0,CJ250="",CJ250=0),0,AT250*MIN(MaxScal,TgtVol/CJ250))</f>
        <v>0</v>
      </c>
      <c r="DF250" s="26" t="n">
        <f aca="false">IF(OR(AU250=0,CK250="",CK250=0),0,AU250*MIN(MaxScal,TgtVol/CK250))</f>
        <v>0</v>
      </c>
      <c r="DG250" s="26" t="n">
        <f aca="false">IF(OR(AV250=0,CL250="",CL250=0),0,AV250*MIN(MaxScal,TgtVol/CL250))</f>
        <v>0</v>
      </c>
      <c r="DH250" s="26" t="n">
        <f aca="false">IF(OR(AW250=0,CM250="",CM250=0),0,AW250*MIN(MaxScal,TgtVol/CM250))</f>
        <v>0</v>
      </c>
      <c r="DI250" s="26" t="n">
        <f aca="false">IF(OR(AX250=0,CN250="",CN250=0),0,AX250*MIN(MaxScal,TgtVol/CN250))</f>
        <v>0</v>
      </c>
      <c r="DJ250" s="26" t="n">
        <f aca="false">IF(OR(AY250=0,CO250="",CO250=0),0,AY250*MIN(MaxScal,TgtVol/CO250))</f>
        <v>0</v>
      </c>
      <c r="DK250" s="26" t="n">
        <f aca="false">IF(OR(AZ250=0,CP250="",CP250=0),0,AZ250*MIN(MaxScal,TgtVol/CP250))</f>
        <v>0</v>
      </c>
      <c r="DL250" s="26" t="n">
        <f aca="false">IF(OR(BA250=0,CQ250="",CQ250=0),0,BA250*MIN(MaxScal,TgtVol/CQ250))</f>
        <v>0</v>
      </c>
      <c r="DM250" s="26" t="n">
        <f aca="false">IF(OR(BB250=0,CR250="",CR250=0),0,BB250*MIN(MaxScal,TgtVol/CR250))</f>
        <v>0</v>
      </c>
      <c r="DN250" s="26" t="n">
        <f aca="false">IF(OR(BC250=0,CS250="",CS250=0),0,BC250*MIN(MaxScal,TgtVol/CS250))</f>
        <v>0</v>
      </c>
      <c r="DO250" s="26" t="n">
        <f aca="false">IF(OR(BD250=0,CT250="",CT250=0),0,BD250*MIN(MaxScal,TgtVol/CT250))</f>
        <v>0</v>
      </c>
      <c r="DP250" s="26" t="n">
        <f aca="false">IF(OR(BE250=0,CU250="",CU250=0),0,BE250*MIN(MaxScal,TgtVol/CU250))</f>
        <v>0</v>
      </c>
      <c r="DQ250" s="26" t="n">
        <f aca="false">IF(OR(BF250=0,CV250="",CV250=0),0,BF250*MIN(MaxScal,TgtVol/CV250))</f>
        <v>0</v>
      </c>
      <c r="DR250" s="26" t="n">
        <f aca="false">IF(OR(BG250=0,CW250="",CW250=0),0,BG250*MIN(MaxScal,TgtVol/CW250))</f>
        <v>0</v>
      </c>
      <c r="DS250" s="26" t="n">
        <f aca="false">IF(OR(BH250=0,CX250="",CX250=0),0,BH250*MIN(MaxScal,TgtVol/CX250))</f>
        <v>0</v>
      </c>
      <c r="DT250" s="26" t="n">
        <f aca="false">IF(OR(BI250=0,CY250="",CY250=0),0,BI250*MIN(MaxScal,TgtVol/CY250))</f>
        <v>0</v>
      </c>
      <c r="DU250" s="26" t="n">
        <f aca="false">IF(OR(BJ250=0,CZ250="",CZ250=0),0,BJ250*MIN(MaxScal,TgtVol/CZ250))</f>
        <v>0</v>
      </c>
      <c r="DV250" s="26" t="n">
        <f aca="false">IF(OR(BK250=0,DA250="",DA250=0),0,BK250*MIN(MaxScal,TgtVol/DA250))</f>
        <v>0</v>
      </c>
      <c r="DW250" s="26" t="n">
        <f aca="false">IF(OR(BL250=0,DB250="",DB250=0),0,BL250*MIN(MaxScal,TgtVol/DB250))</f>
        <v>0</v>
      </c>
      <c r="DX250" s="28" t="n">
        <f aca="false">IFERROR(DC249*BM250,"")</f>
        <v>-0.00153606442197414</v>
      </c>
      <c r="DY250" s="28" t="n">
        <f aca="false">IFERROR(DD249*BN250,"")</f>
        <v>-0</v>
      </c>
      <c r="DZ250" s="28" t="n">
        <f aca="false">IFERROR(DE249*BO250,"")</f>
        <v>0</v>
      </c>
      <c r="EA250" s="28" t="n">
        <f aca="false">IFERROR(DF249*BP250,"")</f>
        <v>-0</v>
      </c>
      <c r="EB250" s="28" t="n">
        <f aca="false">IFERROR(DG249*BQ250,"")</f>
        <v>-0</v>
      </c>
      <c r="EC250" s="28" t="n">
        <f aca="false">IFERROR(DH249*BR250,"")</f>
        <v>0</v>
      </c>
      <c r="ED250" s="28" t="n">
        <f aca="false">IFERROR(DI249*BS250,"")</f>
        <v>0</v>
      </c>
      <c r="EE250" s="28" t="n">
        <f aca="false">IFERROR(DJ249*BT250,"")</f>
        <v>0</v>
      </c>
      <c r="EF250" s="28" t="n">
        <f aca="false">IFERROR(DK249*BU250,"")</f>
        <v>-0</v>
      </c>
      <c r="EG250" s="28" t="n">
        <f aca="false">IFERROR(DL249*BV250,"")</f>
        <v>0</v>
      </c>
      <c r="EH250" s="28" t="n">
        <f aca="false">IFERROR(DM249*BW250,"")</f>
        <v>-0</v>
      </c>
      <c r="EI250" s="28" t="n">
        <f aca="false">IFERROR(DN249*BX250,"")</f>
        <v>0</v>
      </c>
      <c r="EJ250" s="28" t="n">
        <f aca="false">IFERROR(DO249*BY250,"")</f>
        <v>-0</v>
      </c>
      <c r="EK250" s="28" t="n">
        <f aca="false">IFERROR(DP249*BZ250,"")</f>
        <v>-0</v>
      </c>
      <c r="EL250" s="28" t="n">
        <f aca="false">IFERROR(DQ249*CA250,"")</f>
        <v>-0</v>
      </c>
      <c r="EM250" s="28" t="n">
        <f aca="false">IFERROR(DR249*CB250,"")</f>
        <v>0</v>
      </c>
      <c r="EN250" s="28" t="n">
        <f aca="false">IFERROR(DS249*CC250,"")</f>
        <v>0</v>
      </c>
      <c r="EO250" s="28" t="n">
        <f aca="false">IFERROR(DT249*CD250,"")</f>
        <v>0</v>
      </c>
      <c r="EP250" s="28" t="n">
        <f aca="false">IFERROR(DU249*CE250,"")</f>
        <v>-0</v>
      </c>
      <c r="EQ250" s="28" t="n">
        <f aca="false">IFERROR(DV249*CF250,"")</f>
        <v>-0</v>
      </c>
      <c r="ER250" s="28" t="n">
        <f aca="false">IFERROR(DW249*CG250,"")</f>
        <v>-0</v>
      </c>
      <c r="ES250" s="28" t="n">
        <f aca="false">IF(ROW()=4,"",SUM(DX250:ER250))</f>
        <v>-0.00153606442197414</v>
      </c>
      <c r="ET250" s="29" t="n">
        <f aca="false">COUNTIF(AR250:BL250,"&gt;0")</f>
        <v>1</v>
      </c>
    </row>
    <row r="251" customFormat="false" ht="15" hidden="false" customHeight="false" outlineLevel="0" collapsed="false">
      <c r="A251" s="19" t="n">
        <v>45535</v>
      </c>
      <c r="B251" s="23" t="n">
        <f aca="false">ABS(Rates_Data!AD251-Rates_Data!AE251)</f>
        <v>1.20504435483871</v>
      </c>
      <c r="C251" s="23" t="n">
        <f aca="false">ABS(Rates_Data!AD251-Rates_Data!AF251)</f>
        <v>1.22282661290323</v>
      </c>
      <c r="D251" s="23" t="n">
        <f aca="false">ABS(Rates_Data!AD251-Rates_Data!AG251)</f>
        <v>0.810927419354839</v>
      </c>
      <c r="E251" s="23" t="n">
        <f aca="false">ABS(Rates_Data!AD251-Rates_Data!AH251)</f>
        <v>0.237467741935483</v>
      </c>
      <c r="F251" s="23" t="n">
        <f aca="false">ABS(Rates_Data!AD251-Rates_Data!AI251)</f>
        <v>0.880862903225806</v>
      </c>
      <c r="G251" s="23" t="n">
        <f aca="false">ABS(Rates_Data!AD251-Rates_Data!AJ251)</f>
        <v>0.626532258064516</v>
      </c>
      <c r="H251" s="23" t="n">
        <f aca="false">ABS(Rates_Data!AE251-Rates_Data!AF251)</f>
        <v>0.0177822580645164</v>
      </c>
      <c r="I251" s="23" t="n">
        <f aca="false">ABS(Rates_Data!AE251-Rates_Data!AG251)</f>
        <v>0.394116935483871</v>
      </c>
      <c r="J251" s="23" t="n">
        <f aca="false">ABS(Rates_Data!AE251-Rates_Data!AH251)</f>
        <v>0.967576612903226</v>
      </c>
      <c r="K251" s="23" t="n">
        <f aca="false">ABS(Rates_Data!AE251-Rates_Data!AI251)</f>
        <v>0.324181451612903</v>
      </c>
      <c r="L251" s="23" t="n">
        <f aca="false">ABS(Rates_Data!AE251-Rates_Data!AJ251)</f>
        <v>0.578512096774194</v>
      </c>
      <c r="M251" s="23" t="n">
        <f aca="false">ABS(Rates_Data!AF251-Rates_Data!AG251)</f>
        <v>0.411899193548387</v>
      </c>
      <c r="N251" s="23" t="n">
        <f aca="false">ABS(Rates_Data!AF251-Rates_Data!AH251)</f>
        <v>0.985358870967742</v>
      </c>
      <c r="O251" s="23" t="n">
        <f aca="false">ABS(Rates_Data!AF251-Rates_Data!AI251)</f>
        <v>0.34196370967742</v>
      </c>
      <c r="P251" s="23" t="n">
        <f aca="false">ABS(Rates_Data!AF251-Rates_Data!AJ251)</f>
        <v>0.59629435483871</v>
      </c>
      <c r="Q251" s="23" t="n">
        <f aca="false">ABS(Rates_Data!AG251-Rates_Data!AH251)</f>
        <v>0.573459677419355</v>
      </c>
      <c r="R251" s="23" t="n">
        <f aca="false">ABS(Rates_Data!AG251-Rates_Data!AI251)</f>
        <v>0.0699354838709676</v>
      </c>
      <c r="S251" s="23" t="n">
        <f aca="false">ABS(Rates_Data!AG251-Rates_Data!AJ251)</f>
        <v>0.184395161290323</v>
      </c>
      <c r="T251" s="23" t="n">
        <f aca="false">ABS(Rates_Data!AH251-Rates_Data!AI251)</f>
        <v>0.643395161290323</v>
      </c>
      <c r="U251" s="23" t="n">
        <f aca="false">ABS(Rates_Data!AH251-Rates_Data!AJ251)</f>
        <v>0.389064516129032</v>
      </c>
      <c r="V251" s="23" t="n">
        <f aca="false">ABS(Rates_Data!AI251-Rates_Data!AJ251)</f>
        <v>0.254330645161291</v>
      </c>
      <c r="W251" s="26" t="n">
        <f aca="false">IF(ROW()&lt;4+MinObs-1,"",IFERROR((B251-AVERAGE(B$4:B251))/STDEV(B$4:B251),""))</f>
        <v>2.38551612107313</v>
      </c>
      <c r="X251" s="26" t="n">
        <f aca="false">IF(ROW()&lt;4+MinObs-1,"",IFERROR((C251-AVERAGE(C$4:C251))/STDEV(C$4:C251),""))</f>
        <v>1.66639525571766</v>
      </c>
      <c r="Y251" s="26" t="n">
        <f aca="false">IF(ROW()&lt;4+MinObs-1,"",IFERROR((D251-AVERAGE(D$4:D251))/STDEV(D$4:D251),""))</f>
        <v>0.658148277582029</v>
      </c>
      <c r="Z251" s="26" t="n">
        <f aca="false">IF(ROW()&lt;4+MinObs-1,"",IFERROR((E251-AVERAGE(E$4:E251))/STDEV(E$4:E251),""))</f>
        <v>-0.926099103567265</v>
      </c>
      <c r="AA251" s="26" t="n">
        <f aca="false">IF(ROW()&lt;4+MinObs-1,"",IFERROR((F251-AVERAGE(F$4:F251))/STDEV(F$4:F251),""))</f>
        <v>0.714122412095985</v>
      </c>
      <c r="AB251" s="26" t="n">
        <f aca="false">IF(ROW()&lt;4+MinObs-1,"",IFERROR((G251-AVERAGE(G$4:G251))/STDEV(G$4:G251),""))</f>
        <v>0.36717461726836</v>
      </c>
      <c r="AC251" s="26" t="n">
        <f aca="false">IF(ROW()&lt;4+MinObs-1,"",IFERROR((H251-AVERAGE(H$4:H251))/STDEV(H$4:H251),""))</f>
        <v>-1.24772693332305</v>
      </c>
      <c r="AD251" s="26" t="n">
        <f aca="false">IF(ROW()&lt;4+MinObs-1,"",IFERROR((I251-AVERAGE(I$4:I251))/STDEV(I$4:I251),""))</f>
        <v>-0.0580693048115203</v>
      </c>
      <c r="AE251" s="26" t="n">
        <f aca="false">IF(ROW()&lt;4+MinObs-1,"",IFERROR((J251-AVERAGE(J$4:J251))/STDEV(J$4:J251),""))</f>
        <v>1.22191339360991</v>
      </c>
      <c r="AF251" s="26" t="n">
        <f aca="false">IF(ROW()&lt;4+MinObs-1,"",IFERROR((K251-AVERAGE(K$4:K251))/STDEV(K$4:K251),""))</f>
        <v>-0.359439922568806</v>
      </c>
      <c r="AG251" s="26" t="n">
        <f aca="false">IF(ROW()&lt;4+MinObs-1,"",IFERROR((L251-AVERAGE(L$4:L251))/STDEV(L$4:L251),""))</f>
        <v>0.0775492786004275</v>
      </c>
      <c r="AH251" s="26" t="n">
        <f aca="false">IF(ROW()&lt;4+MinObs-1,"",IFERROR((M251-AVERAGE(M$4:M251))/STDEV(M$4:M251),""))</f>
        <v>-0.18335371326346</v>
      </c>
      <c r="AI251" s="26" t="n">
        <f aca="false">IF(ROW()&lt;4+MinObs-1,"",IFERROR((N251-AVERAGE(N$4:N251))/STDEV(N$4:N251),""))</f>
        <v>0.996830063305623</v>
      </c>
      <c r="AJ251" s="26" t="n">
        <f aca="false">IF(ROW()&lt;4+MinObs-1,"",IFERROR((O251-AVERAGE(O$4:O251))/STDEV(O$4:O251),""))</f>
        <v>-0.430368431710885</v>
      </c>
      <c r="AK251" s="26" t="n">
        <f aca="false">IF(ROW()&lt;4+MinObs-1,"",IFERROR((P251-AVERAGE(P$4:P251))/STDEV(P$4:P251),""))</f>
        <v>0.125110688650883</v>
      </c>
      <c r="AL251" s="26" t="n">
        <f aca="false">IF(ROW()&lt;4+MinObs-1,"",IFERROR((Q251-AVERAGE(Q$4:Q251))/STDEV(Q$4:Q251),""))</f>
        <v>0.260222772810497</v>
      </c>
      <c r="AM251" s="26" t="n">
        <f aca="false">IF(ROW()&lt;4+MinObs-1,"",IFERROR((R251-AVERAGE(R$4:R251))/STDEV(R$4:R251),""))</f>
        <v>-0.952324839021274</v>
      </c>
      <c r="AN251" s="26" t="n">
        <f aca="false">IF(ROW()&lt;4+MinObs-1,"",IFERROR((S251-AVERAGE(S$4:S251))/STDEV(S$4:S251),""))</f>
        <v>-1.1297113716527</v>
      </c>
      <c r="AO251" s="26" t="n">
        <f aca="false">IF(ROW()&lt;4+MinObs-1,"",IFERROR((T251-AVERAGE(T$4:T251))/STDEV(T$4:T251),""))</f>
        <v>0.114858412913518</v>
      </c>
      <c r="AP251" s="26" t="n">
        <f aca="false">IF(ROW()&lt;4+MinObs-1,"",IFERROR((U251-AVERAGE(U$4:U251))/STDEV(U$4:U251),""))</f>
        <v>-0.86225437176368</v>
      </c>
      <c r="AQ251" s="26" t="n">
        <f aca="false">IF(ROW()&lt;4+MinObs-1,"",IFERROR((V251-AVERAGE(V$4:V251))/STDEV(V$4:V251),""))</f>
        <v>-0.768466664136741</v>
      </c>
      <c r="AR251" s="26" t="n">
        <f aca="false">IF(W251="",0,IF(W251&gt;=z4,w4,IF(W251&gt;=z3,w3,IF(W251&gt;=zEntry,w2,IF(AND(W251&gt;=ExitZ,AR250&gt;0),w2,0)))))</f>
        <v>1</v>
      </c>
      <c r="AS251" s="26" t="n">
        <f aca="false">IF(X251="",0,IF(X251&gt;=z4,w4,IF(X251&gt;=z3,w3,IF(X251&gt;=zEntry,w2,IF(AND(X251&gt;=ExitZ,AS250&gt;0),w2,0)))))</f>
        <v>0</v>
      </c>
      <c r="AT251" s="26" t="n">
        <f aca="false">IF(Y251="",0,IF(Y251&gt;=z4,w4,IF(Y251&gt;=z3,w3,IF(Y251&gt;=zEntry,w2,IF(AND(Y251&gt;=ExitZ,AT250&gt;0),w2,0)))))</f>
        <v>0</v>
      </c>
      <c r="AU251" s="26" t="n">
        <f aca="false">IF(Z251="",0,IF(Z251&gt;=z4,w4,IF(Z251&gt;=z3,w3,IF(Z251&gt;=zEntry,w2,IF(AND(Z251&gt;=ExitZ,AU250&gt;0),w2,0)))))</f>
        <v>0</v>
      </c>
      <c r="AV251" s="26" t="n">
        <f aca="false">IF(AA251="",0,IF(AA251&gt;=z4,w4,IF(AA251&gt;=z3,w3,IF(AA251&gt;=zEntry,w2,IF(AND(AA251&gt;=ExitZ,AV250&gt;0),w2,0)))))</f>
        <v>0</v>
      </c>
      <c r="AW251" s="26" t="n">
        <f aca="false">IF(AB251="",0,IF(AB251&gt;=z4,w4,IF(AB251&gt;=z3,w3,IF(AB251&gt;=zEntry,w2,IF(AND(AB251&gt;=ExitZ,AW250&gt;0),w2,0)))))</f>
        <v>0</v>
      </c>
      <c r="AX251" s="26" t="n">
        <f aca="false">IF(AC251="",0,IF(AC251&gt;=z4,w4,IF(AC251&gt;=z3,w3,IF(AC251&gt;=zEntry,w2,IF(AND(AC251&gt;=ExitZ,AX250&gt;0),w2,0)))))</f>
        <v>0</v>
      </c>
      <c r="AY251" s="26" t="n">
        <f aca="false">IF(AD251="",0,IF(AD251&gt;=z4,w4,IF(AD251&gt;=z3,w3,IF(AD251&gt;=zEntry,w2,IF(AND(AD251&gt;=ExitZ,AY250&gt;0),w2,0)))))</f>
        <v>0</v>
      </c>
      <c r="AZ251" s="26" t="n">
        <f aca="false">IF(AE251="",0,IF(AE251&gt;=z4,w4,IF(AE251&gt;=z3,w3,IF(AE251&gt;=zEntry,w2,IF(AND(AE251&gt;=ExitZ,AZ250&gt;0),w2,0)))))</f>
        <v>0</v>
      </c>
      <c r="BA251" s="26" t="n">
        <f aca="false">IF(AF251="",0,IF(AF251&gt;=z4,w4,IF(AF251&gt;=z3,w3,IF(AF251&gt;=zEntry,w2,IF(AND(AF251&gt;=ExitZ,BA250&gt;0),w2,0)))))</f>
        <v>0</v>
      </c>
      <c r="BB251" s="26" t="n">
        <f aca="false">IF(AG251="",0,IF(AG251&gt;=z4,w4,IF(AG251&gt;=z3,w3,IF(AG251&gt;=zEntry,w2,IF(AND(AG251&gt;=ExitZ,BB250&gt;0),w2,0)))))</f>
        <v>0</v>
      </c>
      <c r="BC251" s="26" t="n">
        <f aca="false">IF(AH251="",0,IF(AH251&gt;=z4,w4,IF(AH251&gt;=z3,w3,IF(AH251&gt;=zEntry,w2,IF(AND(AH251&gt;=ExitZ,BC250&gt;0),w2,0)))))</f>
        <v>0</v>
      </c>
      <c r="BD251" s="26" t="n">
        <f aca="false">IF(AI251="",0,IF(AI251&gt;=z4,w4,IF(AI251&gt;=z3,w3,IF(AI251&gt;=zEntry,w2,IF(AND(AI251&gt;=ExitZ,BD250&gt;0),w2,0)))))</f>
        <v>0</v>
      </c>
      <c r="BE251" s="26" t="n">
        <f aca="false">IF(AJ251="",0,IF(AJ251&gt;=z4,w4,IF(AJ251&gt;=z3,w3,IF(AJ251&gt;=zEntry,w2,IF(AND(AJ251&gt;=ExitZ,BE250&gt;0),w2,0)))))</f>
        <v>0</v>
      </c>
      <c r="BF251" s="26" t="n">
        <f aca="false">IF(AK251="",0,IF(AK251&gt;=z4,w4,IF(AK251&gt;=z3,w3,IF(AK251&gt;=zEntry,w2,IF(AND(AK251&gt;=ExitZ,BF250&gt;0),w2,0)))))</f>
        <v>0</v>
      </c>
      <c r="BG251" s="26" t="n">
        <f aca="false">IF(AL251="",0,IF(AL251&gt;=z4,w4,IF(AL251&gt;=z3,w3,IF(AL251&gt;=zEntry,w2,IF(AND(AL251&gt;=ExitZ,BG250&gt;0),w2,0)))))</f>
        <v>0</v>
      </c>
      <c r="BH251" s="26" t="n">
        <f aca="false">IF(AM251="",0,IF(AM251&gt;=z4,w4,IF(AM251&gt;=z3,w3,IF(AM251&gt;=zEntry,w2,IF(AND(AM251&gt;=ExitZ,BH250&gt;0),w2,0)))))</f>
        <v>0</v>
      </c>
      <c r="BI251" s="26" t="n">
        <f aca="false">IF(AN251="",0,IF(AN251&gt;=z4,w4,IF(AN251&gt;=z3,w3,IF(AN251&gt;=zEntry,w2,IF(AND(AN251&gt;=ExitZ,BI250&gt;0),w2,0)))))</f>
        <v>0</v>
      </c>
      <c r="BJ251" s="26" t="n">
        <f aca="false">IF(AO251="",0,IF(AO251&gt;=z4,w4,IF(AO251&gt;=z3,w3,IF(AO251&gt;=zEntry,w2,IF(AND(AO251&gt;=ExitZ,BJ250&gt;0),w2,0)))))</f>
        <v>0</v>
      </c>
      <c r="BK251" s="26" t="n">
        <f aca="false">IF(AP251="",0,IF(AP251&gt;=z4,w4,IF(AP251&gt;=z3,w3,IF(AP251&gt;=zEntry,w2,IF(AND(AP251&gt;=ExitZ,BK250&gt;0),w2,0)))))</f>
        <v>0</v>
      </c>
      <c r="BL251" s="26" t="n">
        <f aca="false">IF(AQ251="",0,IF(AQ251&gt;=z4,w4,IF(AQ251&gt;=z3,w3,IF(AQ251&gt;=zEntry,w2,IF(AND(AQ251&gt;=ExitZ,BL250&gt;0),w2,0)))))</f>
        <v>0</v>
      </c>
      <c r="BM251" s="23" t="n">
        <f aca="false">IF(Rates_Data!AD250&gt;=Rates_Data!AE250,Rates_Data!AK251-Rates_Data!AL251,Rates_Data!AL251-Rates_Data!AK251)</f>
        <v>0.00406599999999999</v>
      </c>
      <c r="BN251" s="23" t="n">
        <f aca="false">IF(Rates_Data!AD250&gt;=Rates_Data!AF250,Rates_Data!AK251-Rates_Data!AM251,Rates_Data!AM251-Rates_Data!AK251)</f>
        <v>0.003268</v>
      </c>
      <c r="BO251" s="23" t="n">
        <f aca="false">IF(Rates_Data!AD250&gt;=Rates_Data!AG250,Rates_Data!AK251-Rates_Data!AN251,Rates_Data!AN251-Rates_Data!AK251)</f>
        <v>0.002679</v>
      </c>
      <c r="BP251" s="23" t="n">
        <f aca="false">IF(Rates_Data!AD250&gt;=Rates_Data!AH250,Rates_Data!AK251-Rates_Data!AO251,Rates_Data!AO251-Rates_Data!AK251)</f>
        <v>0.006308</v>
      </c>
      <c r="BQ251" s="23" t="n">
        <f aca="false">IF(Rates_Data!AD250&gt;=Rates_Data!AI250,Rates_Data!AK251-Rates_Data!AP251,Rates_Data!AP251-Rates_Data!AK251)</f>
        <v>-0.000627</v>
      </c>
      <c r="BR251" s="23" t="n">
        <f aca="false">IF(Rates_Data!AD250&gt;=Rates_Data!AJ250,Rates_Data!AK251-Rates_Data!AQ251,Rates_Data!AQ251-Rates_Data!AK251)</f>
        <v>0.002299</v>
      </c>
      <c r="BS251" s="23" t="n">
        <f aca="false">IF(Rates_Data!AE250&gt;=Rates_Data!AF250,Rates_Data!AL251-Rates_Data!AM251,Rates_Data!AM251-Rates_Data!AL251)</f>
        <v>0.000797999999999988</v>
      </c>
      <c r="BT251" s="23" t="n">
        <f aca="false">IF(Rates_Data!AE250&gt;=Rates_Data!AG250,Rates_Data!AL251-Rates_Data!AN251,Rates_Data!AN251-Rates_Data!AL251)</f>
        <v>0.00138699999999999</v>
      </c>
      <c r="BU251" s="23" t="n">
        <f aca="false">IF(Rates_Data!AE250&gt;=Rates_Data!AH250,Rates_Data!AL251-Rates_Data!AO251,Rates_Data!AO251-Rates_Data!AL251)</f>
        <v>-0.00224200000000001</v>
      </c>
      <c r="BV251" s="23" t="n">
        <f aca="false">IF(Rates_Data!AE250&gt;=Rates_Data!AI250,Rates_Data!AL251-Rates_Data!AP251,Rates_Data!AP251-Rates_Data!AL251)</f>
        <v>0.00469299999999999</v>
      </c>
      <c r="BW251" s="23" t="n">
        <f aca="false">IF(Rates_Data!AE250&gt;=Rates_Data!AJ250,Rates_Data!AL251-Rates_Data!AQ251,Rates_Data!AQ251-Rates_Data!AL251)</f>
        <v>0.00176699999999999</v>
      </c>
      <c r="BX251" s="23" t="n">
        <f aca="false">IF(Rates_Data!AF250&gt;=Rates_Data!AG250,Rates_Data!AM251-Rates_Data!AN251,Rates_Data!AN251-Rates_Data!AM251)</f>
        <v>0.000589000000000003</v>
      </c>
      <c r="BY251" s="23" t="n">
        <f aca="false">IF(Rates_Data!AF250&gt;=Rates_Data!AH250,Rates_Data!AM251-Rates_Data!AO251,Rates_Data!AO251-Rates_Data!AM251)</f>
        <v>-0.00303999999999999</v>
      </c>
      <c r="BZ251" s="23" t="n">
        <f aca="false">IF(Rates_Data!AF250&gt;=Rates_Data!AI250,Rates_Data!AM251-Rates_Data!AP251,Rates_Data!AP251-Rates_Data!AM251)</f>
        <v>0.003895</v>
      </c>
      <c r="CA251" s="23" t="n">
        <f aca="false">IF(Rates_Data!AF250&gt;=Rates_Data!AJ250,Rates_Data!AM251-Rates_Data!AQ251,Rates_Data!AQ251-Rates_Data!AM251)</f>
        <v>0.000969000000000003</v>
      </c>
      <c r="CB251" s="23" t="n">
        <f aca="false">IF(Rates_Data!AG250&gt;=Rates_Data!AH250,Rates_Data!AN251-Rates_Data!AO251,Rates_Data!AO251-Rates_Data!AN251)</f>
        <v>-0.003629</v>
      </c>
      <c r="CC251" s="23" t="n">
        <f aca="false">IF(Rates_Data!AG250&gt;=Rates_Data!AI250,Rates_Data!AN251-Rates_Data!AP251,Rates_Data!AP251-Rates_Data!AN251)</f>
        <v>0.003306</v>
      </c>
      <c r="CD251" s="23" t="n">
        <f aca="false">IF(Rates_Data!AG250&gt;=Rates_Data!AJ250,Rates_Data!AN251-Rates_Data!AQ251,Rates_Data!AQ251-Rates_Data!AN251)</f>
        <v>0.00038</v>
      </c>
      <c r="CE251" s="23" t="n">
        <f aca="false">IF(Rates_Data!AH250&gt;=Rates_Data!AI250,Rates_Data!AO251-Rates_Data!AP251,Rates_Data!AP251-Rates_Data!AO251)</f>
        <v>-0.006935</v>
      </c>
      <c r="CF251" s="23" t="n">
        <f aca="false">IF(Rates_Data!AH250&gt;=Rates_Data!AJ250,Rates_Data!AO251-Rates_Data!AQ251,Rates_Data!AQ251-Rates_Data!AO251)</f>
        <v>-0.004009</v>
      </c>
      <c r="CG251" s="23" t="n">
        <f aca="false">IF(Rates_Data!AI250&gt;=Rates_Data!AJ250,Rates_Data!AP251-Rates_Data!AQ251,Rates_Data!AQ251-Rates_Data!AP251)</f>
        <v>-0.002926</v>
      </c>
      <c r="CH251" s="27" t="n">
        <f aca="false">IF(ROW()&lt;4+VolLB,"",STDEV(INDEX($BM:$BM,ROW()-VolLB+1):INDEX($BM:$BM,ROW()))*SQRT(12))</f>
        <v>0.0249637629207198</v>
      </c>
      <c r="CI251" s="27" t="n">
        <f aca="false">IF(ROW()&lt;4+VolLB,"",STDEV(INDEX($BN:$BN,ROW()-VolLB+1):INDEX($BN:$BN,ROW()))*SQRT(12))</f>
        <v>0.0222041533257696</v>
      </c>
      <c r="CJ251" s="27" t="n">
        <f aca="false">IF(ROW()&lt;4+VolLB,"",STDEV(INDEX($BO:$BO,ROW()-VolLB+1):INDEX($BO:$BO,ROW()))*SQRT(12))</f>
        <v>0.0199496193931948</v>
      </c>
      <c r="CK251" s="27" t="n">
        <f aca="false">IF(ROW()&lt;4+VolLB,"",STDEV(INDEX($BP:$BP,ROW()-VolLB+1):INDEX($BP:$BP,ROW()))*SQRT(12))</f>
        <v>0.0212136222620323</v>
      </c>
      <c r="CL251" s="27" t="n">
        <f aca="false">IF(ROW()&lt;4+VolLB,"",STDEV(INDEX($BQ:$BQ,ROW()-VolLB+1):INDEX($BQ:$BQ,ROW()))*SQRT(12))</f>
        <v>0.0196996957278895</v>
      </c>
      <c r="CM251" s="27" t="n">
        <f aca="false">IF(ROW()&lt;4+VolLB,"",STDEV(INDEX($BR:$BR,ROW()-VolLB+1):INDEX($BR:$BR,ROW()))*SQRT(12))</f>
        <v>0.0184794659732673</v>
      </c>
      <c r="CN251" s="27" t="n">
        <f aca="false">IF(ROW()&lt;4+VolLB,"",STDEV(INDEX($BS:$BS,ROW()-VolLB+1):INDEX($BS:$BS,ROW()))*SQRT(12))</f>
        <v>0.0232960730375621</v>
      </c>
      <c r="CO251" s="27" t="n">
        <f aca="false">IF(ROW()&lt;4+VolLB,"",STDEV(INDEX($BT:$BT,ROW()-VolLB+1):INDEX($BT:$BT,ROW()))*SQRT(12))</f>
        <v>0.0225014709282156</v>
      </c>
      <c r="CP251" s="27" t="n">
        <f aca="false">IF(ROW()&lt;4+VolLB,"",STDEV(INDEX($BU:$BU,ROW()-VolLB+1):INDEX($BU:$BU,ROW()))*SQRT(12))</f>
        <v>0.0246181241409464</v>
      </c>
      <c r="CQ251" s="27" t="n">
        <f aca="false">IF(ROW()&lt;4+VolLB,"",STDEV(INDEX($BV:$BV,ROW()-VolLB+1):INDEX($BV:$BV,ROW()))*SQRT(12))</f>
        <v>0.0208700967894258</v>
      </c>
      <c r="CR251" s="27" t="n">
        <f aca="false">IF(ROW()&lt;4+VolLB,"",STDEV(INDEX($BW:$BW,ROW()-VolLB+1):INDEX($BW:$BW,ROW()))*SQRT(12))</f>
        <v>0.0217384435897504</v>
      </c>
      <c r="CS251" s="27" t="n">
        <f aca="false">IF(ROW()&lt;4+VolLB,"",STDEV(INDEX($BX:$BX,ROW()-VolLB+1):INDEX($BX:$BX,ROW()))*SQRT(12))</f>
        <v>0.021617480408886</v>
      </c>
      <c r="CT251" s="27" t="n">
        <f aca="false">IF(ROW()&lt;4+VolLB,"",STDEV(INDEX($BY:$BY,ROW()-VolLB+1):INDEX($BY:$BY,ROW()))*SQRT(12))</f>
        <v>0.0227209123280525</v>
      </c>
      <c r="CU251" s="27" t="n">
        <f aca="false">IF(ROW()&lt;4+VolLB,"",STDEV(INDEX($BZ:$BZ,ROW()-VolLB+1):INDEX($BZ:$BZ,ROW()))*SQRT(12))</f>
        <v>0.0219114807419481</v>
      </c>
      <c r="CV251" s="27" t="n">
        <f aca="false">IF(ROW()&lt;4+VolLB,"",STDEV(INDEX($CA:$CA,ROW()-VolLB+1):INDEX($CA:$CA,ROW()))*SQRT(12))</f>
        <v>0.022479262632162</v>
      </c>
      <c r="CW251" s="27" t="n">
        <f aca="false">IF(ROW()&lt;4+VolLB,"",STDEV(INDEX($CB:$CB,ROW()-VolLB+1):INDEX($CB:$CB,ROW()))*SQRT(12))</f>
        <v>0.0217636677887494</v>
      </c>
      <c r="CX251" s="27" t="n">
        <f aca="false">IF(ROW()&lt;4+VolLB,"",STDEV(INDEX($CC:$CC,ROW()-VolLB+1):INDEX($CC:$CC,ROW()))*SQRT(12))</f>
        <v>0.0184978764462045</v>
      </c>
      <c r="CY251" s="27" t="n">
        <f aca="false">IF(ROW()&lt;4+VolLB,"",STDEV(INDEX($CD:$CD,ROW()-VolLB+1):INDEX($CD:$CD,ROW()))*SQRT(12))</f>
        <v>0.0177877273057792</v>
      </c>
      <c r="CZ251" s="27" t="n">
        <f aca="false">IF(ROW()&lt;4+VolLB,"",STDEV(INDEX($CE:$CE,ROW()-VolLB+1):INDEX($CE:$CE,ROW()))*SQRT(12))</f>
        <v>0.0209236994678056</v>
      </c>
      <c r="DA251" s="27" t="n">
        <f aca="false">IF(ROW()&lt;4+VolLB,"",STDEV(INDEX($CF:$CF,ROW()-VolLB+1):INDEX($CF:$CF,ROW()))*SQRT(12))</f>
        <v>0.0219296356810769</v>
      </c>
      <c r="DB251" s="27" t="n">
        <f aca="false">IF(ROW()&lt;4+VolLB,"",STDEV(INDEX($CG:$CG,ROW()-VolLB+1):INDEX($CG:$CG,ROW()))*SQRT(12))</f>
        <v>0.0228133403551936</v>
      </c>
      <c r="DC251" s="26" t="n">
        <f aca="false">IF(OR(AR251=0,CH251="",CH251=0),0,AR251*MIN(MaxScal,TgtVol/CH251))</f>
        <v>0.801161269777967</v>
      </c>
      <c r="DD251" s="26" t="n">
        <f aca="false">IF(OR(AS251=0,CI251="",CI251=0),0,AS251*MIN(MaxScal,TgtVol/CI251))</f>
        <v>0</v>
      </c>
      <c r="DE251" s="26" t="n">
        <f aca="false">IF(OR(AT251=0,CJ251="",CJ251=0),0,AT251*MIN(MaxScal,TgtVol/CJ251))</f>
        <v>0</v>
      </c>
      <c r="DF251" s="26" t="n">
        <f aca="false">IF(OR(AU251=0,CK251="",CK251=0),0,AU251*MIN(MaxScal,TgtVol/CK251))</f>
        <v>0</v>
      </c>
      <c r="DG251" s="26" t="n">
        <f aca="false">IF(OR(AV251=0,CL251="",CL251=0),0,AV251*MIN(MaxScal,TgtVol/CL251))</f>
        <v>0</v>
      </c>
      <c r="DH251" s="26" t="n">
        <f aca="false">IF(OR(AW251=0,CM251="",CM251=0),0,AW251*MIN(MaxScal,TgtVol/CM251))</f>
        <v>0</v>
      </c>
      <c r="DI251" s="26" t="n">
        <f aca="false">IF(OR(AX251=0,CN251="",CN251=0),0,AX251*MIN(MaxScal,TgtVol/CN251))</f>
        <v>0</v>
      </c>
      <c r="DJ251" s="26" t="n">
        <f aca="false">IF(OR(AY251=0,CO251="",CO251=0),0,AY251*MIN(MaxScal,TgtVol/CO251))</f>
        <v>0</v>
      </c>
      <c r="DK251" s="26" t="n">
        <f aca="false">IF(OR(AZ251=0,CP251="",CP251=0),0,AZ251*MIN(MaxScal,TgtVol/CP251))</f>
        <v>0</v>
      </c>
      <c r="DL251" s="26" t="n">
        <f aca="false">IF(OR(BA251=0,CQ251="",CQ251=0),0,BA251*MIN(MaxScal,TgtVol/CQ251))</f>
        <v>0</v>
      </c>
      <c r="DM251" s="26" t="n">
        <f aca="false">IF(OR(BB251=0,CR251="",CR251=0),0,BB251*MIN(MaxScal,TgtVol/CR251))</f>
        <v>0</v>
      </c>
      <c r="DN251" s="26" t="n">
        <f aca="false">IF(OR(BC251=0,CS251="",CS251=0),0,BC251*MIN(MaxScal,TgtVol/CS251))</f>
        <v>0</v>
      </c>
      <c r="DO251" s="26" t="n">
        <f aca="false">IF(OR(BD251=0,CT251="",CT251=0),0,BD251*MIN(MaxScal,TgtVol/CT251))</f>
        <v>0</v>
      </c>
      <c r="DP251" s="26" t="n">
        <f aca="false">IF(OR(BE251=0,CU251="",CU251=0),0,BE251*MIN(MaxScal,TgtVol/CU251))</f>
        <v>0</v>
      </c>
      <c r="DQ251" s="26" t="n">
        <f aca="false">IF(OR(BF251=0,CV251="",CV251=0),0,BF251*MIN(MaxScal,TgtVol/CV251))</f>
        <v>0</v>
      </c>
      <c r="DR251" s="26" t="n">
        <f aca="false">IF(OR(BG251=0,CW251="",CW251=0),0,BG251*MIN(MaxScal,TgtVol/CW251))</f>
        <v>0</v>
      </c>
      <c r="DS251" s="26" t="n">
        <f aca="false">IF(OR(BH251=0,CX251="",CX251=0),0,BH251*MIN(MaxScal,TgtVol/CX251))</f>
        <v>0</v>
      </c>
      <c r="DT251" s="26" t="n">
        <f aca="false">IF(OR(BI251=0,CY251="",CY251=0),0,BI251*MIN(MaxScal,TgtVol/CY251))</f>
        <v>0</v>
      </c>
      <c r="DU251" s="26" t="n">
        <f aca="false">IF(OR(BJ251=0,CZ251="",CZ251=0),0,BJ251*MIN(MaxScal,TgtVol/CZ251))</f>
        <v>0</v>
      </c>
      <c r="DV251" s="26" t="n">
        <f aca="false">IF(OR(BK251=0,DA251="",DA251=0),0,BK251*MIN(MaxScal,TgtVol/DA251))</f>
        <v>0</v>
      </c>
      <c r="DW251" s="26" t="n">
        <f aca="false">IF(OR(BL251=0,DB251="",DB251=0),0,BL251*MIN(MaxScal,TgtVol/DB251))</f>
        <v>0</v>
      </c>
      <c r="DX251" s="28" t="n">
        <f aca="false">IFERROR(DC250*BM251,"")</f>
        <v>0.00312944924489952</v>
      </c>
      <c r="DY251" s="28" t="n">
        <f aca="false">IFERROR(DD250*BN251,"")</f>
        <v>0</v>
      </c>
      <c r="DZ251" s="28" t="n">
        <f aca="false">IFERROR(DE250*BO251,"")</f>
        <v>0</v>
      </c>
      <c r="EA251" s="28" t="n">
        <f aca="false">IFERROR(DF250*BP251,"")</f>
        <v>0</v>
      </c>
      <c r="EB251" s="28" t="n">
        <f aca="false">IFERROR(DG250*BQ251,"")</f>
        <v>-0</v>
      </c>
      <c r="EC251" s="28" t="n">
        <f aca="false">IFERROR(DH250*BR251,"")</f>
        <v>0</v>
      </c>
      <c r="ED251" s="28" t="n">
        <f aca="false">IFERROR(DI250*BS251,"")</f>
        <v>0</v>
      </c>
      <c r="EE251" s="28" t="n">
        <f aca="false">IFERROR(DJ250*BT251,"")</f>
        <v>0</v>
      </c>
      <c r="EF251" s="28" t="n">
        <f aca="false">IFERROR(DK250*BU251,"")</f>
        <v>-0</v>
      </c>
      <c r="EG251" s="28" t="n">
        <f aca="false">IFERROR(DL250*BV251,"")</f>
        <v>0</v>
      </c>
      <c r="EH251" s="28" t="n">
        <f aca="false">IFERROR(DM250*BW251,"")</f>
        <v>0</v>
      </c>
      <c r="EI251" s="28" t="n">
        <f aca="false">IFERROR(DN250*BX251,"")</f>
        <v>0</v>
      </c>
      <c r="EJ251" s="28" t="n">
        <f aca="false">IFERROR(DO250*BY251,"")</f>
        <v>-0</v>
      </c>
      <c r="EK251" s="28" t="n">
        <f aca="false">IFERROR(DP250*BZ251,"")</f>
        <v>0</v>
      </c>
      <c r="EL251" s="28" t="n">
        <f aca="false">IFERROR(DQ250*CA251,"")</f>
        <v>0</v>
      </c>
      <c r="EM251" s="28" t="n">
        <f aca="false">IFERROR(DR250*CB251,"")</f>
        <v>-0</v>
      </c>
      <c r="EN251" s="28" t="n">
        <f aca="false">IFERROR(DS250*CC251,"")</f>
        <v>0</v>
      </c>
      <c r="EO251" s="28" t="n">
        <f aca="false">IFERROR(DT250*CD251,"")</f>
        <v>0</v>
      </c>
      <c r="EP251" s="28" t="n">
        <f aca="false">IFERROR(DU250*CE251,"")</f>
        <v>-0</v>
      </c>
      <c r="EQ251" s="28" t="n">
        <f aca="false">IFERROR(DV250*CF251,"")</f>
        <v>-0</v>
      </c>
      <c r="ER251" s="28" t="n">
        <f aca="false">IFERROR(DW250*CG251,"")</f>
        <v>-0</v>
      </c>
      <c r="ES251" s="28" t="n">
        <f aca="false">IF(ROW()=4,"",SUM(DX251:ER251))</f>
        <v>0.00312944924489952</v>
      </c>
      <c r="ET251" s="29" t="n">
        <f aca="false">COUNTIF(AR251:BL251,"&gt;0")</f>
        <v>1</v>
      </c>
    </row>
    <row r="252" customFormat="false" ht="15" hidden="false" customHeight="false" outlineLevel="0" collapsed="false">
      <c r="A252" s="19" t="n">
        <v>45565</v>
      </c>
      <c r="B252" s="23" t="n">
        <f aca="false">ABS(Rates_Data!AD252-Rates_Data!AE252)</f>
        <v>0.749024096385542</v>
      </c>
      <c r="C252" s="23" t="n">
        <f aca="false">ABS(Rates_Data!AD252-Rates_Data!AF252)</f>
        <v>1.31651807228916</v>
      </c>
      <c r="D252" s="23" t="n">
        <f aca="false">ABS(Rates_Data!AD252-Rates_Data!AG252)</f>
        <v>1.10447389558233</v>
      </c>
      <c r="E252" s="23" t="n">
        <f aca="false">ABS(Rates_Data!AD252-Rates_Data!AH252)</f>
        <v>0.743469879518072</v>
      </c>
      <c r="F252" s="23" t="n">
        <f aca="false">ABS(Rates_Data!AD252-Rates_Data!AI252)</f>
        <v>0.826530120481928</v>
      </c>
      <c r="G252" s="23" t="n">
        <f aca="false">ABS(Rates_Data!AD252-Rates_Data!AJ252)</f>
        <v>0.640947791164659</v>
      </c>
      <c r="H252" s="23" t="n">
        <f aca="false">ABS(Rates_Data!AE252-Rates_Data!AF252)</f>
        <v>0.567493975903615</v>
      </c>
      <c r="I252" s="23" t="n">
        <f aca="false">ABS(Rates_Data!AE252-Rates_Data!AG252)</f>
        <v>0.355449799196787</v>
      </c>
      <c r="J252" s="23" t="n">
        <f aca="false">ABS(Rates_Data!AE252-Rates_Data!AH252)</f>
        <v>0.00555421686747004</v>
      </c>
      <c r="K252" s="23" t="n">
        <f aca="false">ABS(Rates_Data!AE252-Rates_Data!AI252)</f>
        <v>0.0775060240963854</v>
      </c>
      <c r="L252" s="23" t="n">
        <f aca="false">ABS(Rates_Data!AE252-Rates_Data!AJ252)</f>
        <v>0.108076305220884</v>
      </c>
      <c r="M252" s="23" t="n">
        <f aca="false">ABS(Rates_Data!AF252-Rates_Data!AG252)</f>
        <v>0.212044176706828</v>
      </c>
      <c r="N252" s="23" t="n">
        <f aca="false">ABS(Rates_Data!AF252-Rates_Data!AH252)</f>
        <v>0.573048192771085</v>
      </c>
      <c r="O252" s="23" t="n">
        <f aca="false">ABS(Rates_Data!AF252-Rates_Data!AI252)</f>
        <v>0.489987951807229</v>
      </c>
      <c r="P252" s="23" t="n">
        <f aca="false">ABS(Rates_Data!AF252-Rates_Data!AJ252)</f>
        <v>0.675570281124498</v>
      </c>
      <c r="Q252" s="23" t="n">
        <f aca="false">ABS(Rates_Data!AG252-Rates_Data!AH252)</f>
        <v>0.361004016064257</v>
      </c>
      <c r="R252" s="23" t="n">
        <f aca="false">ABS(Rates_Data!AG252-Rates_Data!AI252)</f>
        <v>0.277943775100402</v>
      </c>
      <c r="S252" s="23" t="n">
        <f aca="false">ABS(Rates_Data!AG252-Rates_Data!AJ252)</f>
        <v>0.463526104417671</v>
      </c>
      <c r="T252" s="23" t="n">
        <f aca="false">ABS(Rates_Data!AH252-Rates_Data!AI252)</f>
        <v>0.0830602409638555</v>
      </c>
      <c r="U252" s="23" t="n">
        <f aca="false">ABS(Rates_Data!AH252-Rates_Data!AJ252)</f>
        <v>0.102522088353414</v>
      </c>
      <c r="V252" s="23" t="n">
        <f aca="false">ABS(Rates_Data!AI252-Rates_Data!AJ252)</f>
        <v>0.185582329317269</v>
      </c>
      <c r="W252" s="26" t="n">
        <f aca="false">IF(ROW()&lt;4+MinObs-1,"",IFERROR((B252-AVERAGE(B$4:B252))/STDEV(B$4:B252),""))</f>
        <v>0.989172762441417</v>
      </c>
      <c r="X252" s="26" t="n">
        <f aca="false">IF(ROW()&lt;4+MinObs-1,"",IFERROR((C252-AVERAGE(C$4:C252))/STDEV(C$4:C252),""))</f>
        <v>1.87047568381792</v>
      </c>
      <c r="Y252" s="26" t="n">
        <f aca="false">IF(ROW()&lt;4+MinObs-1,"",IFERROR((D252-AVERAGE(D$4:D252))/STDEV(D$4:D252),""))</f>
        <v>1.28745745454168</v>
      </c>
      <c r="Z252" s="26" t="n">
        <f aca="false">IF(ROW()&lt;4+MinObs-1,"",IFERROR((E252-AVERAGE(E$4:E252))/STDEV(E$4:E252),""))</f>
        <v>0.259574715024816</v>
      </c>
      <c r="AA252" s="26" t="n">
        <f aca="false">IF(ROW()&lt;4+MinObs-1,"",IFERROR((F252-AVERAGE(F$4:F252))/STDEV(F$4:F252),""))</f>
        <v>0.584844032131846</v>
      </c>
      <c r="AB252" s="26" t="n">
        <f aca="false">IF(ROW()&lt;4+MinObs-1,"",IFERROR((G252-AVERAGE(G$4:G252))/STDEV(G$4:G252),""))</f>
        <v>0.407612917082829</v>
      </c>
      <c r="AC252" s="26" t="n">
        <f aca="false">IF(ROW()&lt;4+MinObs-1,"",IFERROR((H252-AVERAGE(H$4:H252))/STDEV(H$4:H252),""))</f>
        <v>0.482397573622113</v>
      </c>
      <c r="AD252" s="26" t="n">
        <f aca="false">IF(ROW()&lt;4+MinObs-1,"",IFERROR((I252-AVERAGE(I$4:I252))/STDEV(I$4:I252),""))</f>
        <v>-0.163833508474481</v>
      </c>
      <c r="AE252" s="26" t="n">
        <f aca="false">IF(ROW()&lt;4+MinObs-1,"",IFERROR((J252-AVERAGE(J$4:J252))/STDEV(J$4:J252),""))</f>
        <v>-1.50394386275721</v>
      </c>
      <c r="AF252" s="26" t="n">
        <f aca="false">IF(ROW()&lt;4+MinObs-1,"",IFERROR((K252-AVERAGE(K$4:K252))/STDEV(K$4:K252),""))</f>
        <v>-1.02506998059702</v>
      </c>
      <c r="AG252" s="26" t="n">
        <f aca="false">IF(ROW()&lt;4+MinObs-1,"",IFERROR((L252-AVERAGE(L$4:L252))/STDEV(L$4:L252),""))</f>
        <v>-0.979849125811438</v>
      </c>
      <c r="AH252" s="26" t="n">
        <f aca="false">IF(ROW()&lt;4+MinObs-1,"",IFERROR((M252-AVERAGE(M$4:M252))/STDEV(M$4:M252),""))</f>
        <v>-0.667991888260727</v>
      </c>
      <c r="AI252" s="26" t="n">
        <f aca="false">IF(ROW()&lt;4+MinObs-1,"",IFERROR((N252-AVERAGE(N$4:N252))/STDEV(N$4:N252),""))</f>
        <v>0.032931198872467</v>
      </c>
      <c r="AJ252" s="26" t="n">
        <f aca="false">IF(ROW()&lt;4+MinObs-1,"",IFERROR((O252-AVERAGE(O$4:O252))/STDEV(O$4:O252),""))</f>
        <v>-0.00859234587998861</v>
      </c>
      <c r="AK252" s="26" t="n">
        <f aca="false">IF(ROW()&lt;4+MinObs-1,"",IFERROR((P252-AVERAGE(P$4:P252))/STDEV(P$4:P252),""))</f>
        <v>0.310589828882302</v>
      </c>
      <c r="AL252" s="26" t="n">
        <f aca="false">IF(ROW()&lt;4+MinObs-1,"",IFERROR((Q252-AVERAGE(Q$4:Q252))/STDEV(Q$4:Q252),""))</f>
        <v>-0.298619691107281</v>
      </c>
      <c r="AM252" s="26" t="n">
        <f aca="false">IF(ROW()&lt;4+MinObs-1,"",IFERROR((R252-AVERAGE(R$4:R252))/STDEV(R$4:R252),""))</f>
        <v>-0.487995157221052</v>
      </c>
      <c r="AN252" s="26" t="n">
        <f aca="false">IF(ROW()&lt;4+MinObs-1,"",IFERROR((S252-AVERAGE(S$4:S252))/STDEV(S$4:S252),""))</f>
        <v>-0.552864226645411</v>
      </c>
      <c r="AO252" s="26" t="n">
        <f aca="false">IF(ROW()&lt;4+MinObs-1,"",IFERROR((T252-AVERAGE(T$4:T252))/STDEV(T$4:T252),""))</f>
        <v>-1.37257465957268</v>
      </c>
      <c r="AP252" s="26" t="n">
        <f aca="false">IF(ROW()&lt;4+MinObs-1,"",IFERROR((U252-AVERAGE(U$4:U252))/STDEV(U$4:U252),""))</f>
        <v>-1.45203694492632</v>
      </c>
      <c r="AQ252" s="26" t="n">
        <f aca="false">IF(ROW()&lt;4+MinObs-1,"",IFERROR((V252-AVERAGE(V$4:V252))/STDEV(V$4:V252),""))</f>
        <v>-0.905502238406496</v>
      </c>
      <c r="AR252" s="26" t="n">
        <f aca="false">IF(W252="",0,IF(W252&gt;=z4,w4,IF(W252&gt;=z3,w3,IF(W252&gt;=zEntry,w2,IF(AND(W252&gt;=ExitZ,AR251&gt;0),w2,0)))))</f>
        <v>0</v>
      </c>
      <c r="AS252" s="26" t="n">
        <f aca="false">IF(X252="",0,IF(X252&gt;=z4,w4,IF(X252&gt;=z3,w3,IF(X252&gt;=zEntry,w2,IF(AND(X252&gt;=ExitZ,AS251&gt;0),w2,0)))))</f>
        <v>0</v>
      </c>
      <c r="AT252" s="26" t="n">
        <f aca="false">IF(Y252="",0,IF(Y252&gt;=z4,w4,IF(Y252&gt;=z3,w3,IF(Y252&gt;=zEntry,w2,IF(AND(Y252&gt;=ExitZ,AT251&gt;0),w2,0)))))</f>
        <v>0</v>
      </c>
      <c r="AU252" s="26" t="n">
        <f aca="false">IF(Z252="",0,IF(Z252&gt;=z4,w4,IF(Z252&gt;=z3,w3,IF(Z252&gt;=zEntry,w2,IF(AND(Z252&gt;=ExitZ,AU251&gt;0),w2,0)))))</f>
        <v>0</v>
      </c>
      <c r="AV252" s="26" t="n">
        <f aca="false">IF(AA252="",0,IF(AA252&gt;=z4,w4,IF(AA252&gt;=z3,w3,IF(AA252&gt;=zEntry,w2,IF(AND(AA252&gt;=ExitZ,AV251&gt;0),w2,0)))))</f>
        <v>0</v>
      </c>
      <c r="AW252" s="26" t="n">
        <f aca="false">IF(AB252="",0,IF(AB252&gt;=z4,w4,IF(AB252&gt;=z3,w3,IF(AB252&gt;=zEntry,w2,IF(AND(AB252&gt;=ExitZ,AW251&gt;0),w2,0)))))</f>
        <v>0</v>
      </c>
      <c r="AX252" s="26" t="n">
        <f aca="false">IF(AC252="",0,IF(AC252&gt;=z4,w4,IF(AC252&gt;=z3,w3,IF(AC252&gt;=zEntry,w2,IF(AND(AC252&gt;=ExitZ,AX251&gt;0),w2,0)))))</f>
        <v>0</v>
      </c>
      <c r="AY252" s="26" t="n">
        <f aca="false">IF(AD252="",0,IF(AD252&gt;=z4,w4,IF(AD252&gt;=z3,w3,IF(AD252&gt;=zEntry,w2,IF(AND(AD252&gt;=ExitZ,AY251&gt;0),w2,0)))))</f>
        <v>0</v>
      </c>
      <c r="AZ252" s="26" t="n">
        <f aca="false">IF(AE252="",0,IF(AE252&gt;=z4,w4,IF(AE252&gt;=z3,w3,IF(AE252&gt;=zEntry,w2,IF(AND(AE252&gt;=ExitZ,AZ251&gt;0),w2,0)))))</f>
        <v>0</v>
      </c>
      <c r="BA252" s="26" t="n">
        <f aca="false">IF(AF252="",0,IF(AF252&gt;=z4,w4,IF(AF252&gt;=z3,w3,IF(AF252&gt;=zEntry,w2,IF(AND(AF252&gt;=ExitZ,BA251&gt;0),w2,0)))))</f>
        <v>0</v>
      </c>
      <c r="BB252" s="26" t="n">
        <f aca="false">IF(AG252="",0,IF(AG252&gt;=z4,w4,IF(AG252&gt;=z3,w3,IF(AG252&gt;=zEntry,w2,IF(AND(AG252&gt;=ExitZ,BB251&gt;0),w2,0)))))</f>
        <v>0</v>
      </c>
      <c r="BC252" s="26" t="n">
        <f aca="false">IF(AH252="",0,IF(AH252&gt;=z4,w4,IF(AH252&gt;=z3,w3,IF(AH252&gt;=zEntry,w2,IF(AND(AH252&gt;=ExitZ,BC251&gt;0),w2,0)))))</f>
        <v>0</v>
      </c>
      <c r="BD252" s="26" t="n">
        <f aca="false">IF(AI252="",0,IF(AI252&gt;=z4,w4,IF(AI252&gt;=z3,w3,IF(AI252&gt;=zEntry,w2,IF(AND(AI252&gt;=ExitZ,BD251&gt;0),w2,0)))))</f>
        <v>0</v>
      </c>
      <c r="BE252" s="26" t="n">
        <f aca="false">IF(AJ252="",0,IF(AJ252&gt;=z4,w4,IF(AJ252&gt;=z3,w3,IF(AJ252&gt;=zEntry,w2,IF(AND(AJ252&gt;=ExitZ,BE251&gt;0),w2,0)))))</f>
        <v>0</v>
      </c>
      <c r="BF252" s="26" t="n">
        <f aca="false">IF(AK252="",0,IF(AK252&gt;=z4,w4,IF(AK252&gt;=z3,w3,IF(AK252&gt;=zEntry,w2,IF(AND(AK252&gt;=ExitZ,BF251&gt;0),w2,0)))))</f>
        <v>0</v>
      </c>
      <c r="BG252" s="26" t="n">
        <f aca="false">IF(AL252="",0,IF(AL252&gt;=z4,w4,IF(AL252&gt;=z3,w3,IF(AL252&gt;=zEntry,w2,IF(AND(AL252&gt;=ExitZ,BG251&gt;0),w2,0)))))</f>
        <v>0</v>
      </c>
      <c r="BH252" s="26" t="n">
        <f aca="false">IF(AM252="",0,IF(AM252&gt;=z4,w4,IF(AM252&gt;=z3,w3,IF(AM252&gt;=zEntry,w2,IF(AND(AM252&gt;=ExitZ,BH251&gt;0),w2,0)))))</f>
        <v>0</v>
      </c>
      <c r="BI252" s="26" t="n">
        <f aca="false">IF(AN252="",0,IF(AN252&gt;=z4,w4,IF(AN252&gt;=z3,w3,IF(AN252&gt;=zEntry,w2,IF(AND(AN252&gt;=ExitZ,BI251&gt;0),w2,0)))))</f>
        <v>0</v>
      </c>
      <c r="BJ252" s="26" t="n">
        <f aca="false">IF(AO252="",0,IF(AO252&gt;=z4,w4,IF(AO252&gt;=z3,w3,IF(AO252&gt;=zEntry,w2,IF(AND(AO252&gt;=ExitZ,BJ251&gt;0),w2,0)))))</f>
        <v>0</v>
      </c>
      <c r="BK252" s="26" t="n">
        <f aca="false">IF(AP252="",0,IF(AP252&gt;=z4,w4,IF(AP252&gt;=z3,w3,IF(AP252&gt;=zEntry,w2,IF(AND(AP252&gt;=ExitZ,BK251&gt;0),w2,0)))))</f>
        <v>0</v>
      </c>
      <c r="BL252" s="26" t="n">
        <f aca="false">IF(AQ252="",0,IF(AQ252&gt;=z4,w4,IF(AQ252&gt;=z3,w3,IF(AQ252&gt;=zEntry,w2,IF(AND(AQ252&gt;=ExitZ,BL251&gt;0),w2,0)))))</f>
        <v>0</v>
      </c>
      <c r="BM252" s="23" t="n">
        <f aca="false">IF(Rates_Data!AD251&gt;=Rates_Data!AE251,Rates_Data!AK252-Rates_Data!AL252,Rates_Data!AL252-Rates_Data!AK252)</f>
        <v>0.00558600000000001</v>
      </c>
      <c r="BN252" s="23" t="n">
        <f aca="false">IF(Rates_Data!AD251&gt;=Rates_Data!AF251,Rates_Data!AK252-Rates_Data!AM252,Rates_Data!AM252-Rates_Data!AK252)</f>
        <v>-0.002603</v>
      </c>
      <c r="BO252" s="23" t="n">
        <f aca="false">IF(Rates_Data!AD251&gt;=Rates_Data!AG251,Rates_Data!AK252-Rates_Data!AN252,Rates_Data!AN252-Rates_Data!AK252)</f>
        <v>-0.004845</v>
      </c>
      <c r="BP252" s="23" t="n">
        <f aca="false">IF(Rates_Data!AD251&gt;=Rates_Data!AH251,Rates_Data!AK252-Rates_Data!AO252,Rates_Data!AO252-Rates_Data!AK252)</f>
        <v>-0.012274</v>
      </c>
      <c r="BQ252" s="23" t="n">
        <f aca="false">IF(Rates_Data!AD251&gt;=Rates_Data!AI251,Rates_Data!AK252-Rates_Data!AP252,Rates_Data!AP252-Rates_Data!AK252)</f>
        <v>-0.001786</v>
      </c>
      <c r="BR252" s="23" t="n">
        <f aca="false">IF(Rates_Data!AD251&gt;=Rates_Data!AJ251,Rates_Data!AK252-Rates_Data!AQ252,Rates_Data!AQ252-Rates_Data!AK252)</f>
        <v>-0.002109</v>
      </c>
      <c r="BS252" s="23" t="n">
        <f aca="false">IF(Rates_Data!AE251&gt;=Rates_Data!AF251,Rates_Data!AL252-Rates_Data!AM252,Rates_Data!AM252-Rates_Data!AL252)</f>
        <v>-0.00818900000000001</v>
      </c>
      <c r="BT252" s="23" t="n">
        <f aca="false">IF(Rates_Data!AE251&gt;=Rates_Data!AG251,Rates_Data!AL252-Rates_Data!AN252,Rates_Data!AN252-Rates_Data!AL252)</f>
        <v>0.010431</v>
      </c>
      <c r="BU252" s="23" t="n">
        <f aca="false">IF(Rates_Data!AE251&gt;=Rates_Data!AH251,Rates_Data!AL252-Rates_Data!AO252,Rates_Data!AO252-Rates_Data!AL252)</f>
        <v>0.01786</v>
      </c>
      <c r="BV252" s="23" t="n">
        <f aca="false">IF(Rates_Data!AE251&gt;=Rates_Data!AI251,Rates_Data!AL252-Rates_Data!AP252,Rates_Data!AP252-Rates_Data!AL252)</f>
        <v>0.00737200000000001</v>
      </c>
      <c r="BW252" s="23" t="n">
        <f aca="false">IF(Rates_Data!AE251&gt;=Rates_Data!AJ251,Rates_Data!AL252-Rates_Data!AQ252,Rates_Data!AQ252-Rates_Data!AL252)</f>
        <v>0.00769500000000001</v>
      </c>
      <c r="BX252" s="23" t="n">
        <f aca="false">IF(Rates_Data!AF251&gt;=Rates_Data!AG251,Rates_Data!AM252-Rates_Data!AN252,Rates_Data!AN252-Rates_Data!AM252)</f>
        <v>0.002242</v>
      </c>
      <c r="BY252" s="23" t="n">
        <f aca="false">IF(Rates_Data!AF251&gt;=Rates_Data!AH251,Rates_Data!AM252-Rates_Data!AO252,Rates_Data!AO252-Rates_Data!AM252)</f>
        <v>0.009671</v>
      </c>
      <c r="BZ252" s="23" t="n">
        <f aca="false">IF(Rates_Data!AF251&gt;=Rates_Data!AI251,Rates_Data!AM252-Rates_Data!AP252,Rates_Data!AP252-Rates_Data!AM252)</f>
        <v>-0.000817000000000003</v>
      </c>
      <c r="CA252" s="23" t="n">
        <f aca="false">IF(Rates_Data!AF251&gt;=Rates_Data!AJ251,Rates_Data!AM252-Rates_Data!AQ252,Rates_Data!AQ252-Rates_Data!AM252)</f>
        <v>-0.000494000000000005</v>
      </c>
      <c r="CB252" s="23" t="n">
        <f aca="false">IF(Rates_Data!AG251&gt;=Rates_Data!AH251,Rates_Data!AN252-Rates_Data!AO252,Rates_Data!AO252-Rates_Data!AN252)</f>
        <v>0.007429</v>
      </c>
      <c r="CC252" s="23" t="n">
        <f aca="false">IF(Rates_Data!AG251&gt;=Rates_Data!AI251,Rates_Data!AN252-Rates_Data!AP252,Rates_Data!AP252-Rates_Data!AN252)</f>
        <v>0.003059</v>
      </c>
      <c r="CD252" s="23" t="n">
        <f aca="false">IF(Rates_Data!AG251&gt;=Rates_Data!AJ251,Rates_Data!AN252-Rates_Data!AQ252,Rates_Data!AQ252-Rates_Data!AN252)</f>
        <v>-0.002736</v>
      </c>
      <c r="CE252" s="23" t="n">
        <f aca="false">IF(Rates_Data!AH251&gt;=Rates_Data!AI251,Rates_Data!AO252-Rates_Data!AP252,Rates_Data!AP252-Rates_Data!AO252)</f>
        <v>0.010488</v>
      </c>
      <c r="CF252" s="23" t="n">
        <f aca="false">IF(Rates_Data!AH251&gt;=Rates_Data!AJ251,Rates_Data!AO252-Rates_Data!AQ252,Rates_Data!AQ252-Rates_Data!AO252)</f>
        <v>0.010165</v>
      </c>
      <c r="CG252" s="23" t="n">
        <f aca="false">IF(Rates_Data!AI251&gt;=Rates_Data!AJ251,Rates_Data!AP252-Rates_Data!AQ252,Rates_Data!AQ252-Rates_Data!AP252)</f>
        <v>0.000322999999999998</v>
      </c>
      <c r="CH252" s="27" t="n">
        <f aca="false">IF(ROW()&lt;4+VolLB,"",STDEV(INDEX($BM:$BM,ROW()-VolLB+1):INDEX($BM:$BM,ROW()))*SQRT(12))</f>
        <v>0.0237667884738747</v>
      </c>
      <c r="CI252" s="27" t="n">
        <f aca="false">IF(ROW()&lt;4+VolLB,"",STDEV(INDEX($BN:$BN,ROW()-VolLB+1):INDEX($BN:$BN,ROW()))*SQRT(12))</f>
        <v>0.0208420493597507</v>
      </c>
      <c r="CJ252" s="27" t="n">
        <f aca="false">IF(ROW()&lt;4+VolLB,"",STDEV(INDEX($BO:$BO,ROW()-VolLB+1):INDEX($BO:$BO,ROW()))*SQRT(12))</f>
        <v>0.0194834846418826</v>
      </c>
      <c r="CK252" s="27" t="n">
        <f aca="false">IF(ROW()&lt;4+VolLB,"",STDEV(INDEX($BP:$BP,ROW()-VolLB+1):INDEX($BP:$BP,ROW()))*SQRT(12))</f>
        <v>0.0225150081695786</v>
      </c>
      <c r="CL252" s="27" t="n">
        <f aca="false">IF(ROW()&lt;4+VolLB,"",STDEV(INDEX($BQ:$BQ,ROW()-VolLB+1):INDEX($BQ:$BQ,ROW()))*SQRT(12))</f>
        <v>0.0196810873419612</v>
      </c>
      <c r="CM252" s="27" t="n">
        <f aca="false">IF(ROW()&lt;4+VolLB,"",STDEV(INDEX($BR:$BR,ROW()-VolLB+1):INDEX($BR:$BR,ROW()))*SQRT(12))</f>
        <v>0.0158574768818101</v>
      </c>
      <c r="CN252" s="27" t="n">
        <f aca="false">IF(ROW()&lt;4+VolLB,"",STDEV(INDEX($BS:$BS,ROW()-VolLB+1):INDEX($BS:$BS,ROW()))*SQRT(12))</f>
        <v>0.0239363515927434</v>
      </c>
      <c r="CO252" s="27" t="n">
        <f aca="false">IF(ROW()&lt;4+VolLB,"",STDEV(INDEX($BT:$BT,ROW()-VolLB+1):INDEX($BT:$BT,ROW()))*SQRT(12))</f>
        <v>0.0228763180170902</v>
      </c>
      <c r="CP252" s="27" t="n">
        <f aca="false">IF(ROW()&lt;4+VolLB,"",STDEV(INDEX($BU:$BU,ROW()-VolLB+1):INDEX($BU:$BU,ROW()))*SQRT(12))</f>
        <v>0.0249010204610173</v>
      </c>
      <c r="CQ252" s="27" t="n">
        <f aca="false">IF(ROW()&lt;4+VolLB,"",STDEV(INDEX($BV:$BV,ROW()-VolLB+1):INDEX($BV:$BV,ROW()))*SQRT(12))</f>
        <v>0.0199707769043146</v>
      </c>
      <c r="CR252" s="27" t="n">
        <f aca="false">IF(ROW()&lt;4+VolLB,"",STDEV(INDEX($BW:$BW,ROW()-VolLB+1):INDEX($BW:$BW,ROW()))*SQRT(12))</f>
        <v>0.0221530203369116</v>
      </c>
      <c r="CS252" s="27" t="n">
        <f aca="false">IF(ROW()&lt;4+VolLB,"",STDEV(INDEX($BX:$BX,ROW()-VolLB+1):INDEX($BX:$BX,ROW()))*SQRT(12))</f>
        <v>0.0214934705467232</v>
      </c>
      <c r="CT252" s="27" t="n">
        <f aca="false">IF(ROW()&lt;4+VolLB,"",STDEV(INDEX($BY:$BY,ROW()-VolLB+1):INDEX($BY:$BY,ROW()))*SQRT(12))</f>
        <v>0.0219802204770345</v>
      </c>
      <c r="CU252" s="27" t="n">
        <f aca="false">IF(ROW()&lt;4+VolLB,"",STDEV(INDEX($BZ:$BZ,ROW()-VolLB+1):INDEX($BZ:$BZ,ROW()))*SQRT(12))</f>
        <v>0.0209561750344902</v>
      </c>
      <c r="CV252" s="27" t="n">
        <f aca="false">IF(ROW()&lt;4+VolLB,"",STDEV(INDEX($CA:$CA,ROW()-VolLB+1):INDEX($CA:$CA,ROW()))*SQRT(12))</f>
        <v>0.0223830432936568</v>
      </c>
      <c r="CW252" s="27" t="n">
        <f aca="false">IF(ROW()&lt;4+VolLB,"",STDEV(INDEX($CB:$CB,ROW()-VolLB+1):INDEX($CB:$CB,ROW()))*SQRT(12))</f>
        <v>0.0212187820295852</v>
      </c>
      <c r="CX252" s="27" t="n">
        <f aca="false">IF(ROW()&lt;4+VolLB,"",STDEV(INDEX($CC:$CC,ROW()-VolLB+1):INDEX($CC:$CC,ROW()))*SQRT(12))</f>
        <v>0.0179613892587617</v>
      </c>
      <c r="CY252" s="27" t="n">
        <f aca="false">IF(ROW()&lt;4+VolLB,"",STDEV(INDEX($CD:$CD,ROW()-VolLB+1):INDEX($CD:$CD,ROW()))*SQRT(12))</f>
        <v>0.0172978248175615</v>
      </c>
      <c r="CZ252" s="27" t="n">
        <f aca="false">IF(ROW()&lt;4+VolLB,"",STDEV(INDEX($CE:$CE,ROW()-VolLB+1):INDEX($CE:$CE,ROW()))*SQRT(12))</f>
        <v>0.0217144296274993</v>
      </c>
      <c r="DA252" s="27" t="n">
        <f aca="false">IF(ROW()&lt;4+VolLB,"",STDEV(INDEX($CF:$CF,ROW()-VolLB+1):INDEX($CF:$CF,ROW()))*SQRT(12))</f>
        <v>0.0203946503375389</v>
      </c>
      <c r="DB252" s="27" t="n">
        <f aca="false">IF(ROW()&lt;4+VolLB,"",STDEV(INDEX($CG:$CG,ROW()-VolLB+1):INDEX($CG:$CG,ROW()))*SQRT(12))</f>
        <v>0.0211718068977186</v>
      </c>
      <c r="DC252" s="26" t="n">
        <f aca="false">IF(OR(AR252=0,CH252="",CH252=0),0,AR252*MIN(MaxScal,TgtVol/CH252))</f>
        <v>0</v>
      </c>
      <c r="DD252" s="26" t="n">
        <f aca="false">IF(OR(AS252=0,CI252="",CI252=0),0,AS252*MIN(MaxScal,TgtVol/CI252))</f>
        <v>0</v>
      </c>
      <c r="DE252" s="26" t="n">
        <f aca="false">IF(OR(AT252=0,CJ252="",CJ252=0),0,AT252*MIN(MaxScal,TgtVol/CJ252))</f>
        <v>0</v>
      </c>
      <c r="DF252" s="26" t="n">
        <f aca="false">IF(OR(AU252=0,CK252="",CK252=0),0,AU252*MIN(MaxScal,TgtVol/CK252))</f>
        <v>0</v>
      </c>
      <c r="DG252" s="26" t="n">
        <f aca="false">IF(OR(AV252=0,CL252="",CL252=0),0,AV252*MIN(MaxScal,TgtVol/CL252))</f>
        <v>0</v>
      </c>
      <c r="DH252" s="26" t="n">
        <f aca="false">IF(OR(AW252=0,CM252="",CM252=0),0,AW252*MIN(MaxScal,TgtVol/CM252))</f>
        <v>0</v>
      </c>
      <c r="DI252" s="26" t="n">
        <f aca="false">IF(OR(AX252=0,CN252="",CN252=0),0,AX252*MIN(MaxScal,TgtVol/CN252))</f>
        <v>0</v>
      </c>
      <c r="DJ252" s="26" t="n">
        <f aca="false">IF(OR(AY252=0,CO252="",CO252=0),0,AY252*MIN(MaxScal,TgtVol/CO252))</f>
        <v>0</v>
      </c>
      <c r="DK252" s="26" t="n">
        <f aca="false">IF(OR(AZ252=0,CP252="",CP252=0),0,AZ252*MIN(MaxScal,TgtVol/CP252))</f>
        <v>0</v>
      </c>
      <c r="DL252" s="26" t="n">
        <f aca="false">IF(OR(BA252=0,CQ252="",CQ252=0),0,BA252*MIN(MaxScal,TgtVol/CQ252))</f>
        <v>0</v>
      </c>
      <c r="DM252" s="26" t="n">
        <f aca="false">IF(OR(BB252=0,CR252="",CR252=0),0,BB252*MIN(MaxScal,TgtVol/CR252))</f>
        <v>0</v>
      </c>
      <c r="DN252" s="26" t="n">
        <f aca="false">IF(OR(BC252=0,CS252="",CS252=0),0,BC252*MIN(MaxScal,TgtVol/CS252))</f>
        <v>0</v>
      </c>
      <c r="DO252" s="26" t="n">
        <f aca="false">IF(OR(BD252=0,CT252="",CT252=0),0,BD252*MIN(MaxScal,TgtVol/CT252))</f>
        <v>0</v>
      </c>
      <c r="DP252" s="26" t="n">
        <f aca="false">IF(OR(BE252=0,CU252="",CU252=0),0,BE252*MIN(MaxScal,TgtVol/CU252))</f>
        <v>0</v>
      </c>
      <c r="DQ252" s="26" t="n">
        <f aca="false">IF(OR(BF252=0,CV252="",CV252=0),0,BF252*MIN(MaxScal,TgtVol/CV252))</f>
        <v>0</v>
      </c>
      <c r="DR252" s="26" t="n">
        <f aca="false">IF(OR(BG252=0,CW252="",CW252=0),0,BG252*MIN(MaxScal,TgtVol/CW252))</f>
        <v>0</v>
      </c>
      <c r="DS252" s="26" t="n">
        <f aca="false">IF(OR(BH252=0,CX252="",CX252=0),0,BH252*MIN(MaxScal,TgtVol/CX252))</f>
        <v>0</v>
      </c>
      <c r="DT252" s="26" t="n">
        <f aca="false">IF(OR(BI252=0,CY252="",CY252=0),0,BI252*MIN(MaxScal,TgtVol/CY252))</f>
        <v>0</v>
      </c>
      <c r="DU252" s="26" t="n">
        <f aca="false">IF(OR(BJ252=0,CZ252="",CZ252=0),0,BJ252*MIN(MaxScal,TgtVol/CZ252))</f>
        <v>0</v>
      </c>
      <c r="DV252" s="26" t="n">
        <f aca="false">IF(OR(BK252=0,DA252="",DA252=0),0,BK252*MIN(MaxScal,TgtVol/DA252))</f>
        <v>0</v>
      </c>
      <c r="DW252" s="26" t="n">
        <f aca="false">IF(OR(BL252=0,DB252="",DB252=0),0,BL252*MIN(MaxScal,TgtVol/DB252))</f>
        <v>0</v>
      </c>
      <c r="DX252" s="28" t="n">
        <f aca="false">IFERROR(DC251*BM252,"")</f>
        <v>0.00447528685297973</v>
      </c>
      <c r="DY252" s="28" t="n">
        <f aca="false">IFERROR(DD251*BN252,"")</f>
        <v>-0</v>
      </c>
      <c r="DZ252" s="28" t="n">
        <f aca="false">IFERROR(DE251*BO252,"")</f>
        <v>-0</v>
      </c>
      <c r="EA252" s="28" t="n">
        <f aca="false">IFERROR(DF251*BP252,"")</f>
        <v>-0</v>
      </c>
      <c r="EB252" s="28" t="n">
        <f aca="false">IFERROR(DG251*BQ252,"")</f>
        <v>-0</v>
      </c>
      <c r="EC252" s="28" t="n">
        <f aca="false">IFERROR(DH251*BR252,"")</f>
        <v>-0</v>
      </c>
      <c r="ED252" s="28" t="n">
        <f aca="false">IFERROR(DI251*BS252,"")</f>
        <v>-0</v>
      </c>
      <c r="EE252" s="28" t="n">
        <f aca="false">IFERROR(DJ251*BT252,"")</f>
        <v>0</v>
      </c>
      <c r="EF252" s="28" t="n">
        <f aca="false">IFERROR(DK251*BU252,"")</f>
        <v>0</v>
      </c>
      <c r="EG252" s="28" t="n">
        <f aca="false">IFERROR(DL251*BV252,"")</f>
        <v>0</v>
      </c>
      <c r="EH252" s="28" t="n">
        <f aca="false">IFERROR(DM251*BW252,"")</f>
        <v>0</v>
      </c>
      <c r="EI252" s="28" t="n">
        <f aca="false">IFERROR(DN251*BX252,"")</f>
        <v>0</v>
      </c>
      <c r="EJ252" s="28" t="n">
        <f aca="false">IFERROR(DO251*BY252,"")</f>
        <v>0</v>
      </c>
      <c r="EK252" s="28" t="n">
        <f aca="false">IFERROR(DP251*BZ252,"")</f>
        <v>-0</v>
      </c>
      <c r="EL252" s="28" t="n">
        <f aca="false">IFERROR(DQ251*CA252,"")</f>
        <v>-0</v>
      </c>
      <c r="EM252" s="28" t="n">
        <f aca="false">IFERROR(DR251*CB252,"")</f>
        <v>0</v>
      </c>
      <c r="EN252" s="28" t="n">
        <f aca="false">IFERROR(DS251*CC252,"")</f>
        <v>0</v>
      </c>
      <c r="EO252" s="28" t="n">
        <f aca="false">IFERROR(DT251*CD252,"")</f>
        <v>-0</v>
      </c>
      <c r="EP252" s="28" t="n">
        <f aca="false">IFERROR(DU251*CE252,"")</f>
        <v>0</v>
      </c>
      <c r="EQ252" s="28" t="n">
        <f aca="false">IFERROR(DV251*CF252,"")</f>
        <v>0</v>
      </c>
      <c r="ER252" s="28" t="n">
        <f aca="false">IFERROR(DW251*CG252,"")</f>
        <v>0</v>
      </c>
      <c r="ES252" s="28" t="n">
        <f aca="false">IF(ROW()=4,"",SUM(DX252:ER252))</f>
        <v>0.00447528685297973</v>
      </c>
      <c r="ET252" s="29" t="n">
        <f aca="false">COUNTIF(AR252:BL252,"&gt;0")</f>
        <v>0</v>
      </c>
    </row>
    <row r="253" customFormat="false" ht="15" hidden="false" customHeight="false" outlineLevel="0" collapsed="false">
      <c r="A253" s="19" t="n">
        <v>45596</v>
      </c>
      <c r="B253" s="23" t="n">
        <f aca="false">ABS(Rates_Data!AD253-Rates_Data!AE253)</f>
        <v>1.063752</v>
      </c>
      <c r="C253" s="23" t="n">
        <f aca="false">ABS(Rates_Data!AD253-Rates_Data!AF253)</f>
        <v>1.730568</v>
      </c>
      <c r="D253" s="23" t="n">
        <f aca="false">ABS(Rates_Data!AD253-Rates_Data!AG253)</f>
        <v>1.319176</v>
      </c>
      <c r="E253" s="23" t="n">
        <f aca="false">ABS(Rates_Data!AD253-Rates_Data!AH253)</f>
        <v>1.55124</v>
      </c>
      <c r="F253" s="23" t="n">
        <f aca="false">ABS(Rates_Data!AD253-Rates_Data!AI253)</f>
        <v>0.90888</v>
      </c>
      <c r="G253" s="23" t="n">
        <f aca="false">ABS(Rates_Data!AD253-Rates_Data!AJ253)</f>
        <v>1.114472</v>
      </c>
      <c r="H253" s="23" t="n">
        <f aca="false">ABS(Rates_Data!AE253-Rates_Data!AF253)</f>
        <v>0.666816</v>
      </c>
      <c r="I253" s="23" t="n">
        <f aca="false">ABS(Rates_Data!AE253-Rates_Data!AG253)</f>
        <v>0.255424</v>
      </c>
      <c r="J253" s="23" t="n">
        <f aca="false">ABS(Rates_Data!AE253-Rates_Data!AH253)</f>
        <v>0.487488</v>
      </c>
      <c r="K253" s="23" t="n">
        <f aca="false">ABS(Rates_Data!AE253-Rates_Data!AI253)</f>
        <v>0.154872</v>
      </c>
      <c r="L253" s="23" t="n">
        <f aca="false">ABS(Rates_Data!AE253-Rates_Data!AJ253)</f>
        <v>0.0507199999999999</v>
      </c>
      <c r="M253" s="23" t="n">
        <f aca="false">ABS(Rates_Data!AF253-Rates_Data!AG253)</f>
        <v>0.411392</v>
      </c>
      <c r="N253" s="23" t="n">
        <f aca="false">ABS(Rates_Data!AF253-Rates_Data!AH253)</f>
        <v>0.179328</v>
      </c>
      <c r="O253" s="23" t="n">
        <f aca="false">ABS(Rates_Data!AF253-Rates_Data!AI253)</f>
        <v>0.821688</v>
      </c>
      <c r="P253" s="23" t="n">
        <f aca="false">ABS(Rates_Data!AF253-Rates_Data!AJ253)</f>
        <v>0.616096</v>
      </c>
      <c r="Q253" s="23" t="n">
        <f aca="false">ABS(Rates_Data!AG253-Rates_Data!AH253)</f>
        <v>0.232064</v>
      </c>
      <c r="R253" s="23" t="n">
        <f aca="false">ABS(Rates_Data!AG253-Rates_Data!AI253)</f>
        <v>0.410296</v>
      </c>
      <c r="S253" s="23" t="n">
        <f aca="false">ABS(Rates_Data!AG253-Rates_Data!AJ253)</f>
        <v>0.204704</v>
      </c>
      <c r="T253" s="23" t="n">
        <f aca="false">ABS(Rates_Data!AH253-Rates_Data!AI253)</f>
        <v>0.64236</v>
      </c>
      <c r="U253" s="23" t="n">
        <f aca="false">ABS(Rates_Data!AH253-Rates_Data!AJ253)</f>
        <v>0.436768</v>
      </c>
      <c r="V253" s="23" t="n">
        <f aca="false">ABS(Rates_Data!AI253-Rates_Data!AJ253)</f>
        <v>0.205592</v>
      </c>
      <c r="W253" s="26" t="n">
        <f aca="false">IF(ROW()&lt;4+MinObs-1,"",IFERROR((B253-AVERAGE(B$4:B253))/STDEV(B$4:B253),""))</f>
        <v>1.93159743361295</v>
      </c>
      <c r="X253" s="26" t="n">
        <f aca="false">IF(ROW()&lt;4+MinObs-1,"",IFERROR((C253-AVERAGE(C$4:C253))/STDEV(C$4:C253),""))</f>
        <v>2.79261238423063</v>
      </c>
      <c r="Y253" s="26" t="n">
        <f aca="false">IF(ROW()&lt;4+MinObs-1,"",IFERROR((D253-AVERAGE(D$4:D253))/STDEV(D$4:D253),""))</f>
        <v>1.73800775701766</v>
      </c>
      <c r="Z253" s="26" t="n">
        <f aca="false">IF(ROW()&lt;4+MinObs-1,"",IFERROR((E253-AVERAGE(E$4:E253))/STDEV(E$4:E253),""))</f>
        <v>2.13268522593058</v>
      </c>
      <c r="AA253" s="26" t="n">
        <f aca="false">IF(ROW()&lt;4+MinObs-1,"",IFERROR((F253-AVERAGE(F$4:F253))/STDEV(F$4:F253),""))</f>
        <v>0.776152124390782</v>
      </c>
      <c r="AB253" s="26" t="n">
        <f aca="false">IF(ROW()&lt;4+MinObs-1,"",IFERROR((G253-AVERAGE(G$4:G253))/STDEV(G$4:G253),""))</f>
        <v>1.75507192194703</v>
      </c>
      <c r="AC253" s="26" t="n">
        <f aca="false">IF(ROW()&lt;4+MinObs-1,"",IFERROR((H253-AVERAGE(H$4:H253))/STDEV(H$4:H253),""))</f>
        <v>0.793103449760904</v>
      </c>
      <c r="AD253" s="26" t="n">
        <f aca="false">IF(ROW()&lt;4+MinObs-1,"",IFERROR((I253-AVERAGE(I$4:I253))/STDEV(I$4:I253),""))</f>
        <v>-0.437797884894086</v>
      </c>
      <c r="AE253" s="26" t="n">
        <f aca="false">IF(ROW()&lt;4+MinObs-1,"",IFERROR((J253-AVERAGE(J$4:J253))/STDEV(J$4:J253),""))</f>
        <v>-0.136661883116342</v>
      </c>
      <c r="AF253" s="26" t="n">
        <f aca="false">IF(ROW()&lt;4+MinObs-1,"",IFERROR((K253-AVERAGE(K$4:K253))/STDEV(K$4:K253),""))</f>
        <v>-0.812288605564357</v>
      </c>
      <c r="AG253" s="26" t="n">
        <f aca="false">IF(ROW()&lt;4+MinObs-1,"",IFERROR((L253-AVERAGE(L$4:L253))/STDEV(L$4:L253),""))</f>
        <v>-1.10431430554161</v>
      </c>
      <c r="AH253" s="26" t="n">
        <f aca="false">IF(ROW()&lt;4+MinObs-1,"",IFERROR((M253-AVERAGE(M$4:M253))/STDEV(M$4:M253),""))</f>
        <v>-0.18172599178017</v>
      </c>
      <c r="AI253" s="26" t="n">
        <f aca="false">IF(ROW()&lt;4+MinObs-1,"",IFERROR((N253-AVERAGE(N$4:N253))/STDEV(N$4:N253),""))</f>
        <v>-0.886123561686565</v>
      </c>
      <c r="AJ253" s="26" t="n">
        <f aca="false">IF(ROW()&lt;4+MinObs-1,"",IFERROR((O253-AVERAGE(O$4:O253))/STDEV(O$4:O253),""))</f>
        <v>0.934893911233351</v>
      </c>
      <c r="AK253" s="26" t="n">
        <f aca="false">IF(ROW()&lt;4+MinObs-1,"",IFERROR((P253-AVERAGE(P$4:P253))/STDEV(P$4:P253),""))</f>
        <v>0.170321522078502</v>
      </c>
      <c r="AL253" s="26" t="n">
        <f aca="false">IF(ROW()&lt;4+MinObs-1,"",IFERROR((Q253-AVERAGE(Q$4:Q253))/STDEV(Q$4:Q253),""))</f>
        <v>-0.637009022155579</v>
      </c>
      <c r="AM253" s="26" t="n">
        <f aca="false">IF(ROW()&lt;4+MinObs-1,"",IFERROR((R253-AVERAGE(R$4:R253))/STDEV(R$4:R253),""))</f>
        <v>-0.192470348350301</v>
      </c>
      <c r="AN253" s="26" t="n">
        <f aca="false">IF(ROW()&lt;4+MinObs-1,"",IFERROR((S253-AVERAGE(S$4:S253))/STDEV(S$4:S253),""))</f>
        <v>-1.08240953084186</v>
      </c>
      <c r="AO253" s="26" t="n">
        <f aca="false">IF(ROW()&lt;4+MinObs-1,"",IFERROR((T253-AVERAGE(T$4:T253))/STDEV(T$4:T253),""))</f>
        <v>0.117190395382398</v>
      </c>
      <c r="AP253" s="26" t="n">
        <f aca="false">IF(ROW()&lt;4+MinObs-1,"",IFERROR((U253-AVERAGE(U$4:U253))/STDEV(U$4:U253),""))</f>
        <v>-0.752594963507457</v>
      </c>
      <c r="AQ253" s="26" t="n">
        <f aca="false">IF(ROW()&lt;4+MinObs-1,"",IFERROR((V253-AVERAGE(V$4:V253))/STDEV(V$4:V253),""))</f>
        <v>-0.861617849200746</v>
      </c>
      <c r="AR253" s="26" t="n">
        <f aca="false">IF(W253="",0,IF(W253&gt;=z4,w4,IF(W253&gt;=z3,w3,IF(W253&gt;=zEntry,w2,IF(AND(W253&gt;=ExitZ,AR252&gt;0),w2,0)))))</f>
        <v>0</v>
      </c>
      <c r="AS253" s="26" t="n">
        <f aca="false">IF(X253="",0,IF(X253&gt;=z4,w4,IF(X253&gt;=z3,w3,IF(X253&gt;=zEntry,w2,IF(AND(X253&gt;=ExitZ,AS252&gt;0),w2,0)))))</f>
        <v>1</v>
      </c>
      <c r="AT253" s="26" t="n">
        <f aca="false">IF(Y253="",0,IF(Y253&gt;=z4,w4,IF(Y253&gt;=z3,w3,IF(Y253&gt;=zEntry,w2,IF(AND(Y253&gt;=ExitZ,AT252&gt;0),w2,0)))))</f>
        <v>0</v>
      </c>
      <c r="AU253" s="26" t="n">
        <f aca="false">IF(Z253="",0,IF(Z253&gt;=z4,w4,IF(Z253&gt;=z3,w3,IF(Z253&gt;=zEntry,w2,IF(AND(Z253&gt;=ExitZ,AU252&gt;0),w2,0)))))</f>
        <v>1</v>
      </c>
      <c r="AV253" s="26" t="n">
        <f aca="false">IF(AA253="",0,IF(AA253&gt;=z4,w4,IF(AA253&gt;=z3,w3,IF(AA253&gt;=zEntry,w2,IF(AND(AA253&gt;=ExitZ,AV252&gt;0),w2,0)))))</f>
        <v>0</v>
      </c>
      <c r="AW253" s="26" t="n">
        <f aca="false">IF(AB253="",0,IF(AB253&gt;=z4,w4,IF(AB253&gt;=z3,w3,IF(AB253&gt;=zEntry,w2,IF(AND(AB253&gt;=ExitZ,AW252&gt;0),w2,0)))))</f>
        <v>0</v>
      </c>
      <c r="AX253" s="26" t="n">
        <f aca="false">IF(AC253="",0,IF(AC253&gt;=z4,w4,IF(AC253&gt;=z3,w3,IF(AC253&gt;=zEntry,w2,IF(AND(AC253&gt;=ExitZ,AX252&gt;0),w2,0)))))</f>
        <v>0</v>
      </c>
      <c r="AY253" s="26" t="n">
        <f aca="false">IF(AD253="",0,IF(AD253&gt;=z4,w4,IF(AD253&gt;=z3,w3,IF(AD253&gt;=zEntry,w2,IF(AND(AD253&gt;=ExitZ,AY252&gt;0),w2,0)))))</f>
        <v>0</v>
      </c>
      <c r="AZ253" s="26" t="n">
        <f aca="false">IF(AE253="",0,IF(AE253&gt;=z4,w4,IF(AE253&gt;=z3,w3,IF(AE253&gt;=zEntry,w2,IF(AND(AE253&gt;=ExitZ,AZ252&gt;0),w2,0)))))</f>
        <v>0</v>
      </c>
      <c r="BA253" s="26" t="n">
        <f aca="false">IF(AF253="",0,IF(AF253&gt;=z4,w4,IF(AF253&gt;=z3,w3,IF(AF253&gt;=zEntry,w2,IF(AND(AF253&gt;=ExitZ,BA252&gt;0),w2,0)))))</f>
        <v>0</v>
      </c>
      <c r="BB253" s="26" t="n">
        <f aca="false">IF(AG253="",0,IF(AG253&gt;=z4,w4,IF(AG253&gt;=z3,w3,IF(AG253&gt;=zEntry,w2,IF(AND(AG253&gt;=ExitZ,BB252&gt;0),w2,0)))))</f>
        <v>0</v>
      </c>
      <c r="BC253" s="26" t="n">
        <f aca="false">IF(AH253="",0,IF(AH253&gt;=z4,w4,IF(AH253&gt;=z3,w3,IF(AH253&gt;=zEntry,w2,IF(AND(AH253&gt;=ExitZ,BC252&gt;0),w2,0)))))</f>
        <v>0</v>
      </c>
      <c r="BD253" s="26" t="n">
        <f aca="false">IF(AI253="",0,IF(AI253&gt;=z4,w4,IF(AI253&gt;=z3,w3,IF(AI253&gt;=zEntry,w2,IF(AND(AI253&gt;=ExitZ,BD252&gt;0),w2,0)))))</f>
        <v>0</v>
      </c>
      <c r="BE253" s="26" t="n">
        <f aca="false">IF(AJ253="",0,IF(AJ253&gt;=z4,w4,IF(AJ253&gt;=z3,w3,IF(AJ253&gt;=zEntry,w2,IF(AND(AJ253&gt;=ExitZ,BE252&gt;0),w2,0)))))</f>
        <v>0</v>
      </c>
      <c r="BF253" s="26" t="n">
        <f aca="false">IF(AK253="",0,IF(AK253&gt;=z4,w4,IF(AK253&gt;=z3,w3,IF(AK253&gt;=zEntry,w2,IF(AND(AK253&gt;=ExitZ,BF252&gt;0),w2,0)))))</f>
        <v>0</v>
      </c>
      <c r="BG253" s="26" t="n">
        <f aca="false">IF(AL253="",0,IF(AL253&gt;=z4,w4,IF(AL253&gt;=z3,w3,IF(AL253&gt;=zEntry,w2,IF(AND(AL253&gt;=ExitZ,BG252&gt;0),w2,0)))))</f>
        <v>0</v>
      </c>
      <c r="BH253" s="26" t="n">
        <f aca="false">IF(AM253="",0,IF(AM253&gt;=z4,w4,IF(AM253&gt;=z3,w3,IF(AM253&gt;=zEntry,w2,IF(AND(AM253&gt;=ExitZ,BH252&gt;0),w2,0)))))</f>
        <v>0</v>
      </c>
      <c r="BI253" s="26" t="n">
        <f aca="false">IF(AN253="",0,IF(AN253&gt;=z4,w4,IF(AN253&gt;=z3,w3,IF(AN253&gt;=zEntry,w2,IF(AND(AN253&gt;=ExitZ,BI252&gt;0),w2,0)))))</f>
        <v>0</v>
      </c>
      <c r="BJ253" s="26" t="n">
        <f aca="false">IF(AO253="",0,IF(AO253&gt;=z4,w4,IF(AO253&gt;=z3,w3,IF(AO253&gt;=zEntry,w2,IF(AND(AO253&gt;=ExitZ,BJ252&gt;0),w2,0)))))</f>
        <v>0</v>
      </c>
      <c r="BK253" s="26" t="n">
        <f aca="false">IF(AP253="",0,IF(AP253&gt;=z4,w4,IF(AP253&gt;=z3,w3,IF(AP253&gt;=zEntry,w2,IF(AND(AP253&gt;=ExitZ,BK252&gt;0),w2,0)))))</f>
        <v>0</v>
      </c>
      <c r="BL253" s="26" t="n">
        <f aca="false">IF(AQ253="",0,IF(AQ253&gt;=z4,w4,IF(AQ253&gt;=z3,w3,IF(AQ253&gt;=zEntry,w2,IF(AND(AQ253&gt;=ExitZ,BL252&gt;0),w2,0)))))</f>
        <v>0</v>
      </c>
      <c r="BM253" s="23" t="n">
        <f aca="false">IF(Rates_Data!AD252&gt;=Rates_Data!AE252,Rates_Data!AK253-Rates_Data!AL253,Rates_Data!AL253-Rates_Data!AK253)</f>
        <v>-0.00404700000000001</v>
      </c>
      <c r="BN253" s="23" t="n">
        <f aca="false">IF(Rates_Data!AD252&gt;=Rates_Data!AF252,Rates_Data!AK253-Rates_Data!AM253,Rates_Data!AM253-Rates_Data!AK253)</f>
        <v>-0.00152</v>
      </c>
      <c r="BO253" s="23" t="n">
        <f aca="false">IF(Rates_Data!AD252&gt;=Rates_Data!AG252,Rates_Data!AK253-Rates_Data!AN253,Rates_Data!AN253-Rates_Data!AK253)</f>
        <v>-0.00691600000000001</v>
      </c>
      <c r="BP253" s="23" t="n">
        <f aca="false">IF(Rates_Data!AD252&gt;=Rates_Data!AH252,Rates_Data!AK253-Rates_Data!AO253,Rates_Data!AO253-Rates_Data!AK253)</f>
        <v>-0.012825</v>
      </c>
      <c r="BQ253" s="23" t="n">
        <f aca="false">IF(Rates_Data!AD252&gt;=Rates_Data!AI252,Rates_Data!AK253-Rates_Data!AP253,Rates_Data!AP253-Rates_Data!AK253)</f>
        <v>0.003325</v>
      </c>
      <c r="BR253" s="23" t="n">
        <f aca="false">IF(Rates_Data!AD252&gt;=Rates_Data!AJ252,Rates_Data!AK253-Rates_Data!AQ253,Rates_Data!AQ253-Rates_Data!AK253)</f>
        <v>-0.00520600000000001</v>
      </c>
      <c r="BS253" s="23" t="n">
        <f aca="false">IF(Rates_Data!AE252&gt;=Rates_Data!AF252,Rates_Data!AL253-Rates_Data!AM253,Rates_Data!AM253-Rates_Data!AL253)</f>
        <v>0.00252700000000001</v>
      </c>
      <c r="BT253" s="23" t="n">
        <f aca="false">IF(Rates_Data!AE252&gt;=Rates_Data!AG252,Rates_Data!AL253-Rates_Data!AN253,Rates_Data!AN253-Rates_Data!AL253)</f>
        <v>-0.002869</v>
      </c>
      <c r="BU253" s="23" t="n">
        <f aca="false">IF(Rates_Data!AE252&gt;=Rates_Data!AH252,Rates_Data!AL253-Rates_Data!AO253,Rates_Data!AO253-Rates_Data!AL253)</f>
        <v>0.00877799999999999</v>
      </c>
      <c r="BV253" s="23" t="n">
        <f aca="false">IF(Rates_Data!AE252&gt;=Rates_Data!AI252,Rates_Data!AL253-Rates_Data!AP253,Rates_Data!AP253-Rates_Data!AL253)</f>
        <v>0.00737200000000001</v>
      </c>
      <c r="BW253" s="23" t="n">
        <f aca="false">IF(Rates_Data!AE252&gt;=Rates_Data!AJ252,Rates_Data!AL253-Rates_Data!AQ253,Rates_Data!AQ253-Rates_Data!AL253)</f>
        <v>0.001159</v>
      </c>
      <c r="BX253" s="23" t="n">
        <f aca="false">IF(Rates_Data!AF252&gt;=Rates_Data!AG252,Rates_Data!AM253-Rates_Data!AN253,Rates_Data!AN253-Rates_Data!AM253)</f>
        <v>0.00539600000000001</v>
      </c>
      <c r="BY253" s="23" t="n">
        <f aca="false">IF(Rates_Data!AF252&gt;=Rates_Data!AH252,Rates_Data!AM253-Rates_Data!AO253,Rates_Data!AO253-Rates_Data!AM253)</f>
        <v>0.011305</v>
      </c>
      <c r="BZ253" s="23" t="n">
        <f aca="false">IF(Rates_Data!AF252&gt;=Rates_Data!AI252,Rates_Data!AM253-Rates_Data!AP253,Rates_Data!AP253-Rates_Data!AM253)</f>
        <v>-0.004845</v>
      </c>
      <c r="CA253" s="23" t="n">
        <f aca="false">IF(Rates_Data!AF252&gt;=Rates_Data!AJ252,Rates_Data!AM253-Rates_Data!AQ253,Rates_Data!AQ253-Rates_Data!AM253)</f>
        <v>0.00368600000000001</v>
      </c>
      <c r="CB253" s="23" t="n">
        <f aca="false">IF(Rates_Data!AG252&gt;=Rates_Data!AH252,Rates_Data!AN253-Rates_Data!AO253,Rates_Data!AO253-Rates_Data!AN253)</f>
        <v>0.005909</v>
      </c>
      <c r="CC253" s="23" t="n">
        <f aca="false">IF(Rates_Data!AG252&gt;=Rates_Data!AI252,Rates_Data!AN253-Rates_Data!AP253,Rates_Data!AP253-Rates_Data!AN253)</f>
        <v>-0.010241</v>
      </c>
      <c r="CD253" s="23" t="n">
        <f aca="false">IF(Rates_Data!AG252&gt;=Rates_Data!AJ252,Rates_Data!AN253-Rates_Data!AQ253,Rates_Data!AQ253-Rates_Data!AN253)</f>
        <v>-0.00171</v>
      </c>
      <c r="CE253" s="23" t="n">
        <f aca="false">IF(Rates_Data!AH252&gt;=Rates_Data!AI252,Rates_Data!AO253-Rates_Data!AP253,Rates_Data!AP253-Rates_Data!AO253)</f>
        <v>0.01615</v>
      </c>
      <c r="CF253" s="23" t="n">
        <f aca="false">IF(Rates_Data!AH252&gt;=Rates_Data!AJ252,Rates_Data!AO253-Rates_Data!AQ253,Rates_Data!AQ253-Rates_Data!AO253)</f>
        <v>-0.007619</v>
      </c>
      <c r="CG253" s="23" t="n">
        <f aca="false">IF(Rates_Data!AI252&gt;=Rates_Data!AJ252,Rates_Data!AP253-Rates_Data!AQ253,Rates_Data!AQ253-Rates_Data!AP253)</f>
        <v>0.00853100000000001</v>
      </c>
      <c r="CH253" s="27" t="n">
        <f aca="false">IF(ROW()&lt;4+VolLB,"",STDEV(INDEX($BM:$BM,ROW()-VolLB+1):INDEX($BM:$BM,ROW()))*SQRT(12))</f>
        <v>0.0237573848937646</v>
      </c>
      <c r="CI253" s="27" t="n">
        <f aca="false">IF(ROW()&lt;4+VolLB,"",STDEV(INDEX($BN:$BN,ROW()-VolLB+1):INDEX($BN:$BN,ROW()))*SQRT(12))</f>
        <v>0.0205631238927496</v>
      </c>
      <c r="CJ253" s="27" t="n">
        <f aca="false">IF(ROW()&lt;4+VolLB,"",STDEV(INDEX($BO:$BO,ROW()-VolLB+1):INDEX($BO:$BO,ROW()))*SQRT(12))</f>
        <v>0.0198700030761854</v>
      </c>
      <c r="CK253" s="27" t="n">
        <f aca="false">IF(ROW()&lt;4+VolLB,"",STDEV(INDEX($BP:$BP,ROW()-VolLB+1):INDEX($BP:$BP,ROW()))*SQRT(12))</f>
        <v>0.0238079801987245</v>
      </c>
      <c r="CL253" s="27" t="n">
        <f aca="false">IF(ROW()&lt;4+VolLB,"",STDEV(INDEX($BQ:$BQ,ROW()-VolLB+1):INDEX($BQ:$BQ,ROW()))*SQRT(12))</f>
        <v>0.0197651546436074</v>
      </c>
      <c r="CM253" s="27" t="n">
        <f aca="false">IF(ROW()&lt;4+VolLB,"",STDEV(INDEX($BR:$BR,ROW()-VolLB+1):INDEX($BR:$BR,ROW()))*SQRT(12))</f>
        <v>0.0161014308775575</v>
      </c>
      <c r="CN253" s="27" t="n">
        <f aca="false">IF(ROW()&lt;4+VolLB,"",STDEV(INDEX($BS:$BS,ROW()-VolLB+1):INDEX($BS:$BS,ROW()))*SQRT(12))</f>
        <v>0.0238356488399005</v>
      </c>
      <c r="CO253" s="27" t="n">
        <f aca="false">IF(ROW()&lt;4+VolLB,"",STDEV(INDEX($BT:$BT,ROW()-VolLB+1):INDEX($BT:$BT,ROW()))*SQRT(12))</f>
        <v>0.0230795969338412</v>
      </c>
      <c r="CP253" s="27" t="n">
        <f aca="false">IF(ROW()&lt;4+VolLB,"",STDEV(INDEX($BU:$BU,ROW()-VolLB+1):INDEX($BU:$BU,ROW()))*SQRT(12))</f>
        <v>0.0252205368969701</v>
      </c>
      <c r="CQ253" s="27" t="n">
        <f aca="false">IF(ROW()&lt;4+VolLB,"",STDEV(INDEX($BV:$BV,ROW()-VolLB+1):INDEX($BV:$BV,ROW()))*SQRT(12))</f>
        <v>0.0202407687551634</v>
      </c>
      <c r="CR253" s="27" t="n">
        <f aca="false">IF(ROW()&lt;4+VolLB,"",STDEV(INDEX($BW:$BW,ROW()-VolLB+1):INDEX($BW:$BW,ROW()))*SQRT(12))</f>
        <v>0.0220931823218105</v>
      </c>
      <c r="CS253" s="27" t="n">
        <f aca="false">IF(ROW()&lt;4+VolLB,"",STDEV(INDEX($BX:$BX,ROW()-VolLB+1):INDEX($BX:$BX,ROW()))*SQRT(12))</f>
        <v>0.0216754427489245</v>
      </c>
      <c r="CT253" s="27" t="n">
        <f aca="false">IF(ROW()&lt;4+VolLB,"",STDEV(INDEX($BY:$BY,ROW()-VolLB+1):INDEX($BY:$BY,ROW()))*SQRT(12))</f>
        <v>0.0225667395826352</v>
      </c>
      <c r="CU253" s="27" t="n">
        <f aca="false">IF(ROW()&lt;4+VolLB,"",STDEV(INDEX($BZ:$BZ,ROW()-VolLB+1):INDEX($BZ:$BZ,ROW()))*SQRT(12))</f>
        <v>0.0209683247560741</v>
      </c>
      <c r="CV253" s="27" t="n">
        <f aca="false">IF(ROW()&lt;4+VolLB,"",STDEV(INDEX($CA:$CA,ROW()-VolLB+1):INDEX($CA:$CA,ROW()))*SQRT(12))</f>
        <v>0.0221933103168285</v>
      </c>
      <c r="CW253" s="27" t="n">
        <f aca="false">IF(ROW()&lt;4+VolLB,"",STDEV(INDEX($CB:$CB,ROW()-VolLB+1):INDEX($CB:$CB,ROW()))*SQRT(12))</f>
        <v>0.0210967655557501</v>
      </c>
      <c r="CX253" s="27" t="n">
        <f aca="false">IF(ROW()&lt;4+VolLB,"",STDEV(INDEX($CC:$CC,ROW()-VolLB+1):INDEX($CC:$CC,ROW()))*SQRT(12))</f>
        <v>0.0191526292838794</v>
      </c>
      <c r="CY253" s="27" t="n">
        <f aca="false">IF(ROW()&lt;4+VolLB,"",STDEV(INDEX($CD:$CD,ROW()-VolLB+1):INDEX($CD:$CD,ROW()))*SQRT(12))</f>
        <v>0.0169915171395836</v>
      </c>
      <c r="CZ253" s="27" t="n">
        <f aca="false">IF(ROW()&lt;4+VolLB,"",STDEV(INDEX($CE:$CE,ROW()-VolLB+1):INDEX($CE:$CE,ROW()))*SQRT(12))</f>
        <v>0.0236428591218817</v>
      </c>
      <c r="DA253" s="27" t="n">
        <f aca="false">IF(ROW()&lt;4+VolLB,"",STDEV(INDEX($CF:$CF,ROW()-VolLB+1):INDEX($CF:$CF,ROW()))*SQRT(12))</f>
        <v>0.0208828995842919</v>
      </c>
      <c r="DB253" s="27" t="n">
        <f aca="false">IF(ROW()&lt;4+VolLB,"",STDEV(INDEX($CG:$CG,ROW()-VolLB+1):INDEX($CG:$CG,ROW()))*SQRT(12))</f>
        <v>0.0215942623867677</v>
      </c>
      <c r="DC253" s="26" t="n">
        <f aca="false">IF(OR(AR253=0,CH253="",CH253=0),0,AR253*MIN(MaxScal,TgtVol/CH253))</f>
        <v>0</v>
      </c>
      <c r="DD253" s="26" t="n">
        <f aca="false">IF(OR(AS253=0,CI253="",CI253=0),0,AS253*MIN(MaxScal,TgtVol/CI253))</f>
        <v>0.972614866511202</v>
      </c>
      <c r="DE253" s="26" t="n">
        <f aca="false">IF(OR(AT253=0,CJ253="",CJ253=0),0,AT253*MIN(MaxScal,TgtVol/CJ253))</f>
        <v>0</v>
      </c>
      <c r="DF253" s="26" t="n">
        <f aca="false">IF(OR(AU253=0,CK253="",CK253=0),0,AU253*MIN(MaxScal,TgtVol/CK253))</f>
        <v>0.84005446211987</v>
      </c>
      <c r="DG253" s="26" t="n">
        <f aca="false">IF(OR(AV253=0,CL253="",CL253=0),0,AV253*MIN(MaxScal,TgtVol/CL253))</f>
        <v>0</v>
      </c>
      <c r="DH253" s="26" t="n">
        <f aca="false">IF(OR(AW253=0,CM253="",CM253=0),0,AW253*MIN(MaxScal,TgtVol/CM253))</f>
        <v>0</v>
      </c>
      <c r="DI253" s="26" t="n">
        <f aca="false">IF(OR(AX253=0,CN253="",CN253=0),0,AX253*MIN(MaxScal,TgtVol/CN253))</f>
        <v>0</v>
      </c>
      <c r="DJ253" s="26" t="n">
        <f aca="false">IF(OR(AY253=0,CO253="",CO253=0),0,AY253*MIN(MaxScal,TgtVol/CO253))</f>
        <v>0</v>
      </c>
      <c r="DK253" s="26" t="n">
        <f aca="false">IF(OR(AZ253=0,CP253="",CP253=0),0,AZ253*MIN(MaxScal,TgtVol/CP253))</f>
        <v>0</v>
      </c>
      <c r="DL253" s="26" t="n">
        <f aca="false">IF(OR(BA253=0,CQ253="",CQ253=0),0,BA253*MIN(MaxScal,TgtVol/CQ253))</f>
        <v>0</v>
      </c>
      <c r="DM253" s="26" t="n">
        <f aca="false">IF(OR(BB253=0,CR253="",CR253=0),0,BB253*MIN(MaxScal,TgtVol/CR253))</f>
        <v>0</v>
      </c>
      <c r="DN253" s="26" t="n">
        <f aca="false">IF(OR(BC253=0,CS253="",CS253=0),0,BC253*MIN(MaxScal,TgtVol/CS253))</f>
        <v>0</v>
      </c>
      <c r="DO253" s="26" t="n">
        <f aca="false">IF(OR(BD253=0,CT253="",CT253=0),0,BD253*MIN(MaxScal,TgtVol/CT253))</f>
        <v>0</v>
      </c>
      <c r="DP253" s="26" t="n">
        <f aca="false">IF(OR(BE253=0,CU253="",CU253=0),0,BE253*MIN(MaxScal,TgtVol/CU253))</f>
        <v>0</v>
      </c>
      <c r="DQ253" s="26" t="n">
        <f aca="false">IF(OR(BF253=0,CV253="",CV253=0),0,BF253*MIN(MaxScal,TgtVol/CV253))</f>
        <v>0</v>
      </c>
      <c r="DR253" s="26" t="n">
        <f aca="false">IF(OR(BG253=0,CW253="",CW253=0),0,BG253*MIN(MaxScal,TgtVol/CW253))</f>
        <v>0</v>
      </c>
      <c r="DS253" s="26" t="n">
        <f aca="false">IF(OR(BH253=0,CX253="",CX253=0),0,BH253*MIN(MaxScal,TgtVol/CX253))</f>
        <v>0</v>
      </c>
      <c r="DT253" s="26" t="n">
        <f aca="false">IF(OR(BI253=0,CY253="",CY253=0),0,BI253*MIN(MaxScal,TgtVol/CY253))</f>
        <v>0</v>
      </c>
      <c r="DU253" s="26" t="n">
        <f aca="false">IF(OR(BJ253=0,CZ253="",CZ253=0),0,BJ253*MIN(MaxScal,TgtVol/CZ253))</f>
        <v>0</v>
      </c>
      <c r="DV253" s="26" t="n">
        <f aca="false">IF(OR(BK253=0,DA253="",DA253=0),0,BK253*MIN(MaxScal,TgtVol/DA253))</f>
        <v>0</v>
      </c>
      <c r="DW253" s="26" t="n">
        <f aca="false">IF(OR(BL253=0,DB253="",DB253=0),0,BL253*MIN(MaxScal,TgtVol/DB253))</f>
        <v>0</v>
      </c>
      <c r="DX253" s="28" t="n">
        <f aca="false">IFERROR(DC252*BM253,"")</f>
        <v>-0</v>
      </c>
      <c r="DY253" s="28" t="n">
        <f aca="false">IFERROR(DD252*BN253,"")</f>
        <v>-0</v>
      </c>
      <c r="DZ253" s="28" t="n">
        <f aca="false">IFERROR(DE252*BO253,"")</f>
        <v>-0</v>
      </c>
      <c r="EA253" s="28" t="n">
        <f aca="false">IFERROR(DF252*BP253,"")</f>
        <v>-0</v>
      </c>
      <c r="EB253" s="28" t="n">
        <f aca="false">IFERROR(DG252*BQ253,"")</f>
        <v>0</v>
      </c>
      <c r="EC253" s="28" t="n">
        <f aca="false">IFERROR(DH252*BR253,"")</f>
        <v>-0</v>
      </c>
      <c r="ED253" s="28" t="n">
        <f aca="false">IFERROR(DI252*BS253,"")</f>
        <v>0</v>
      </c>
      <c r="EE253" s="28" t="n">
        <f aca="false">IFERROR(DJ252*BT253,"")</f>
        <v>-0</v>
      </c>
      <c r="EF253" s="28" t="n">
        <f aca="false">IFERROR(DK252*BU253,"")</f>
        <v>0</v>
      </c>
      <c r="EG253" s="28" t="n">
        <f aca="false">IFERROR(DL252*BV253,"")</f>
        <v>0</v>
      </c>
      <c r="EH253" s="28" t="n">
        <f aca="false">IFERROR(DM252*BW253,"")</f>
        <v>0</v>
      </c>
      <c r="EI253" s="28" t="n">
        <f aca="false">IFERROR(DN252*BX253,"")</f>
        <v>0</v>
      </c>
      <c r="EJ253" s="28" t="n">
        <f aca="false">IFERROR(DO252*BY253,"")</f>
        <v>0</v>
      </c>
      <c r="EK253" s="28" t="n">
        <f aca="false">IFERROR(DP252*BZ253,"")</f>
        <v>-0</v>
      </c>
      <c r="EL253" s="28" t="n">
        <f aca="false">IFERROR(DQ252*CA253,"")</f>
        <v>0</v>
      </c>
      <c r="EM253" s="28" t="n">
        <f aca="false">IFERROR(DR252*CB253,"")</f>
        <v>0</v>
      </c>
      <c r="EN253" s="28" t="n">
        <f aca="false">IFERROR(DS252*CC253,"")</f>
        <v>-0</v>
      </c>
      <c r="EO253" s="28" t="n">
        <f aca="false">IFERROR(DT252*CD253,"")</f>
        <v>-0</v>
      </c>
      <c r="EP253" s="28" t="n">
        <f aca="false">IFERROR(DU252*CE253,"")</f>
        <v>0</v>
      </c>
      <c r="EQ253" s="28" t="n">
        <f aca="false">IFERROR(DV252*CF253,"")</f>
        <v>-0</v>
      </c>
      <c r="ER253" s="28" t="n">
        <f aca="false">IFERROR(DW252*CG253,"")</f>
        <v>0</v>
      </c>
      <c r="ES253" s="28" t="n">
        <f aca="false">IF(ROW()=4,"",SUM(DX253:ER253))</f>
        <v>0</v>
      </c>
      <c r="ET253" s="29" t="n">
        <f aca="false">COUNTIF(AR253:BL253,"&gt;0")</f>
        <v>2</v>
      </c>
    </row>
    <row r="254" customFormat="false" ht="15" hidden="false" customHeight="false" outlineLevel="0" collapsed="false">
      <c r="A254" s="19" t="n">
        <v>45626</v>
      </c>
      <c r="B254" s="23" t="n">
        <f aca="false">ABS(Rates_Data!AD254-Rates_Data!AE254)</f>
        <v>1.51070916334661</v>
      </c>
      <c r="C254" s="23" t="n">
        <f aca="false">ABS(Rates_Data!AD254-Rates_Data!AF254)</f>
        <v>1.8123187250996</v>
      </c>
      <c r="D254" s="23" t="n">
        <f aca="false">ABS(Rates_Data!AD254-Rates_Data!AG254)</f>
        <v>1.55097211155378</v>
      </c>
      <c r="E254" s="23" t="n">
        <f aca="false">ABS(Rates_Data!AD254-Rates_Data!AH254)</f>
        <v>2.08788844621514</v>
      </c>
      <c r="F254" s="23" t="n">
        <f aca="false">ABS(Rates_Data!AD254-Rates_Data!AI254)</f>
        <v>0.910239043824701</v>
      </c>
      <c r="G254" s="23" t="n">
        <f aca="false">ABS(Rates_Data!AD254-Rates_Data!AJ254)</f>
        <v>1.39090836653386</v>
      </c>
      <c r="H254" s="23" t="n">
        <f aca="false">ABS(Rates_Data!AE254-Rates_Data!AF254)</f>
        <v>0.301609561752988</v>
      </c>
      <c r="I254" s="23" t="n">
        <f aca="false">ABS(Rates_Data!AE254-Rates_Data!AG254)</f>
        <v>0.0402629482071709</v>
      </c>
      <c r="J254" s="23" t="n">
        <f aca="false">ABS(Rates_Data!AE254-Rates_Data!AH254)</f>
        <v>0.577179282868526</v>
      </c>
      <c r="K254" s="23" t="n">
        <f aca="false">ABS(Rates_Data!AE254-Rates_Data!AI254)</f>
        <v>0.600470119521913</v>
      </c>
      <c r="L254" s="23" t="n">
        <f aca="false">ABS(Rates_Data!AE254-Rates_Data!AJ254)</f>
        <v>0.119800796812749</v>
      </c>
      <c r="M254" s="23" t="n">
        <f aca="false">ABS(Rates_Data!AF254-Rates_Data!AG254)</f>
        <v>0.261346613545817</v>
      </c>
      <c r="N254" s="23" t="n">
        <f aca="false">ABS(Rates_Data!AF254-Rates_Data!AH254)</f>
        <v>0.275569721115538</v>
      </c>
      <c r="O254" s="23" t="n">
        <f aca="false">ABS(Rates_Data!AF254-Rates_Data!AI254)</f>
        <v>0.902079681274901</v>
      </c>
      <c r="P254" s="23" t="n">
        <f aca="false">ABS(Rates_Data!AF254-Rates_Data!AJ254)</f>
        <v>0.421410358565737</v>
      </c>
      <c r="Q254" s="23" t="n">
        <f aca="false">ABS(Rates_Data!AG254-Rates_Data!AH254)</f>
        <v>0.536916334661355</v>
      </c>
      <c r="R254" s="23" t="n">
        <f aca="false">ABS(Rates_Data!AG254-Rates_Data!AI254)</f>
        <v>0.640733067729083</v>
      </c>
      <c r="S254" s="23" t="n">
        <f aca="false">ABS(Rates_Data!AG254-Rates_Data!AJ254)</f>
        <v>0.16006374501992</v>
      </c>
      <c r="T254" s="23" t="n">
        <f aca="false">ABS(Rates_Data!AH254-Rates_Data!AI254)</f>
        <v>1.17764940239044</v>
      </c>
      <c r="U254" s="23" t="n">
        <f aca="false">ABS(Rates_Data!AH254-Rates_Data!AJ254)</f>
        <v>0.696980079681274</v>
      </c>
      <c r="V254" s="23" t="n">
        <f aca="false">ABS(Rates_Data!AI254-Rates_Data!AJ254)</f>
        <v>0.480669322709164</v>
      </c>
      <c r="W254" s="26" t="n">
        <f aca="false">IF(ROW()&lt;4+MinObs-1,"",IFERROR((B254-AVERAGE(B$4:B254))/STDEV(B$4:B254),""))</f>
        <v>3.21347508735112</v>
      </c>
      <c r="X254" s="26" t="n">
        <f aca="false">IF(ROW()&lt;4+MinObs-1,"",IFERROR((C254-AVERAGE(C$4:C254))/STDEV(C$4:C254),""))</f>
        <v>2.92453484498861</v>
      </c>
      <c r="Y254" s="26" t="n">
        <f aca="false">IF(ROW()&lt;4+MinObs-1,"",IFERROR((D254-AVERAGE(D$4:D254))/STDEV(D$4:D254),""))</f>
        <v>2.21119528170833</v>
      </c>
      <c r="Z254" s="26" t="n">
        <f aca="false">IF(ROW()&lt;4+MinObs-1,"",IFERROR((E254-AVERAGE(E$4:E254))/STDEV(E$4:E254),""))</f>
        <v>3.30252166920558</v>
      </c>
      <c r="AA254" s="26" t="n">
        <f aca="false">IF(ROW()&lt;4+MinObs-1,"",IFERROR((F254-AVERAGE(F$4:F254))/STDEV(F$4:F254),""))</f>
        <v>0.776862108202637</v>
      </c>
      <c r="AB254" s="26" t="n">
        <f aca="false">IF(ROW()&lt;4+MinObs-1,"",IFERROR((G254-AVERAGE(G$4:G254))/STDEV(G$4:G254),""))</f>
        <v>2.50941554559639</v>
      </c>
      <c r="AC254" s="26" t="n">
        <f aca="false">IF(ROW()&lt;4+MinObs-1,"",IFERROR((H254-AVERAGE(H$4:H254))/STDEV(H$4:H254),""))</f>
        <v>-0.358947262150706</v>
      </c>
      <c r="AD254" s="26" t="n">
        <f aca="false">IF(ROW()&lt;4+MinObs-1,"",IFERROR((I254-AVERAGE(I$4:I254))/STDEV(I$4:I254),""))</f>
        <v>-1.02609670108474</v>
      </c>
      <c r="AE254" s="26" t="n">
        <f aca="false">IF(ROW()&lt;4+MinObs-1,"",IFERROR((J254-AVERAGE(J$4:J254))/STDEV(J$4:J254),""))</f>
        <v>0.118011838716489</v>
      </c>
      <c r="AF254" s="26" t="n">
        <f aca="false">IF(ROW()&lt;4+MinObs-1,"",IFERROR((K254-AVERAGE(K$4:K254))/STDEV(K$4:K254),""))</f>
        <v>0.397559643211056</v>
      </c>
      <c r="AG254" s="26" t="n">
        <f aca="false">IF(ROW()&lt;4+MinObs-1,"",IFERROR((L254-AVERAGE(L$4:L254))/STDEV(L$4:L254),""))</f>
        <v>-0.944948256745754</v>
      </c>
      <c r="AH254" s="26" t="n">
        <f aca="false">IF(ROW()&lt;4+MinObs-1,"",IFERROR((M254-AVERAGE(M$4:M254))/STDEV(M$4:M254),""))</f>
        <v>-0.546741910560964</v>
      </c>
      <c r="AI254" s="26" t="n">
        <f aca="false">IF(ROW()&lt;4+MinObs-1,"",IFERROR((N254-AVERAGE(N$4:N254))/STDEV(N$4:N254),""))</f>
        <v>-0.658708087574961</v>
      </c>
      <c r="AJ254" s="26" t="n">
        <f aca="false">IF(ROW()&lt;4+MinObs-1,"",IFERROR((O254-AVERAGE(O$4:O254))/STDEV(O$4:O254),""))</f>
        <v>1.15901845151517</v>
      </c>
      <c r="AK254" s="26" t="n">
        <f aca="false">IF(ROW()&lt;4+MinObs-1,"",IFERROR((P254-AVERAGE(P$4:P254))/STDEV(P$4:P254),""))</f>
        <v>-0.287966652533948</v>
      </c>
      <c r="AL254" s="26" t="n">
        <f aca="false">IF(ROW()&lt;4+MinObs-1,"",IFERROR((Q254-AVERAGE(Q$4:Q254))/STDEV(Q$4:Q254),""))</f>
        <v>0.167905281087781</v>
      </c>
      <c r="AM254" s="26" t="n">
        <f aca="false">IF(ROW()&lt;4+MinObs-1,"",IFERROR((R254-AVERAGE(R$4:R254))/STDEV(R$4:R254),""))</f>
        <v>0.321659575428773</v>
      </c>
      <c r="AN254" s="26" t="n">
        <f aca="false">IF(ROW()&lt;4+MinObs-1,"",IFERROR((S254-AVERAGE(S$4:S254))/STDEV(S$4:S254),""))</f>
        <v>-1.1689728422998</v>
      </c>
      <c r="AO254" s="26" t="n">
        <f aca="false">IF(ROW()&lt;4+MinObs-1,"",IFERROR((T254-AVERAGE(T$4:T254))/STDEV(T$4:T254),""))</f>
        <v>1.53566607250659</v>
      </c>
      <c r="AP254" s="26" t="n">
        <f aca="false">IF(ROW()&lt;4+MinObs-1,"",IFERROR((U254-AVERAGE(U$4:U254))/STDEV(U$4:U254),""))</f>
        <v>-0.209012062006659</v>
      </c>
      <c r="AQ254" s="26" t="n">
        <f aca="false">IF(ROW()&lt;4+MinObs-1,"",IFERROR((V254-AVERAGE(V$4:V254))/STDEV(V$4:V254),""))</f>
        <v>-0.298861863233159</v>
      </c>
      <c r="AR254" s="26" t="n">
        <f aca="false">IF(W254="",0,IF(W254&gt;=z4,w4,IF(W254&gt;=z3,w3,IF(W254&gt;=zEntry,w2,IF(AND(W254&gt;=ExitZ,AR253&gt;0),w2,0)))))</f>
        <v>1.5</v>
      </c>
      <c r="AS254" s="26" t="n">
        <f aca="false">IF(X254="",0,IF(X254&gt;=z4,w4,IF(X254&gt;=z3,w3,IF(X254&gt;=zEntry,w2,IF(AND(X254&gt;=ExitZ,AS253&gt;0),w2,0)))))</f>
        <v>1</v>
      </c>
      <c r="AT254" s="26" t="n">
        <f aca="false">IF(Y254="",0,IF(Y254&gt;=z4,w4,IF(Y254&gt;=z3,w3,IF(Y254&gt;=zEntry,w2,IF(AND(Y254&gt;=ExitZ,AT253&gt;0),w2,0)))))</f>
        <v>1</v>
      </c>
      <c r="AU254" s="26" t="n">
        <f aca="false">IF(Z254="",0,IF(Z254&gt;=z4,w4,IF(Z254&gt;=z3,w3,IF(Z254&gt;=zEntry,w2,IF(AND(Z254&gt;=ExitZ,AU253&gt;0),w2,0)))))</f>
        <v>1.5</v>
      </c>
      <c r="AV254" s="26" t="n">
        <f aca="false">IF(AA254="",0,IF(AA254&gt;=z4,w4,IF(AA254&gt;=z3,w3,IF(AA254&gt;=zEntry,w2,IF(AND(AA254&gt;=ExitZ,AV253&gt;0),w2,0)))))</f>
        <v>0</v>
      </c>
      <c r="AW254" s="26" t="n">
        <f aca="false">IF(AB254="",0,IF(AB254&gt;=z4,w4,IF(AB254&gt;=z3,w3,IF(AB254&gt;=zEntry,w2,IF(AND(AB254&gt;=ExitZ,AW253&gt;0),w2,0)))))</f>
        <v>1</v>
      </c>
      <c r="AX254" s="26" t="n">
        <f aca="false">IF(AC254="",0,IF(AC254&gt;=z4,w4,IF(AC254&gt;=z3,w3,IF(AC254&gt;=zEntry,w2,IF(AND(AC254&gt;=ExitZ,AX253&gt;0),w2,0)))))</f>
        <v>0</v>
      </c>
      <c r="AY254" s="26" t="n">
        <f aca="false">IF(AD254="",0,IF(AD254&gt;=z4,w4,IF(AD254&gt;=z3,w3,IF(AD254&gt;=zEntry,w2,IF(AND(AD254&gt;=ExitZ,AY253&gt;0),w2,0)))))</f>
        <v>0</v>
      </c>
      <c r="AZ254" s="26" t="n">
        <f aca="false">IF(AE254="",0,IF(AE254&gt;=z4,w4,IF(AE254&gt;=z3,w3,IF(AE254&gt;=zEntry,w2,IF(AND(AE254&gt;=ExitZ,AZ253&gt;0),w2,0)))))</f>
        <v>0</v>
      </c>
      <c r="BA254" s="26" t="n">
        <f aca="false">IF(AF254="",0,IF(AF254&gt;=z4,w4,IF(AF254&gt;=z3,w3,IF(AF254&gt;=zEntry,w2,IF(AND(AF254&gt;=ExitZ,BA253&gt;0),w2,0)))))</f>
        <v>0</v>
      </c>
      <c r="BB254" s="26" t="n">
        <f aca="false">IF(AG254="",0,IF(AG254&gt;=z4,w4,IF(AG254&gt;=z3,w3,IF(AG254&gt;=zEntry,w2,IF(AND(AG254&gt;=ExitZ,BB253&gt;0),w2,0)))))</f>
        <v>0</v>
      </c>
      <c r="BC254" s="26" t="n">
        <f aca="false">IF(AH254="",0,IF(AH254&gt;=z4,w4,IF(AH254&gt;=z3,w3,IF(AH254&gt;=zEntry,w2,IF(AND(AH254&gt;=ExitZ,BC253&gt;0),w2,0)))))</f>
        <v>0</v>
      </c>
      <c r="BD254" s="26" t="n">
        <f aca="false">IF(AI254="",0,IF(AI254&gt;=z4,w4,IF(AI254&gt;=z3,w3,IF(AI254&gt;=zEntry,w2,IF(AND(AI254&gt;=ExitZ,BD253&gt;0),w2,0)))))</f>
        <v>0</v>
      </c>
      <c r="BE254" s="26" t="n">
        <f aca="false">IF(AJ254="",0,IF(AJ254&gt;=z4,w4,IF(AJ254&gt;=z3,w3,IF(AJ254&gt;=zEntry,w2,IF(AND(AJ254&gt;=ExitZ,BE253&gt;0),w2,0)))))</f>
        <v>0</v>
      </c>
      <c r="BF254" s="26" t="n">
        <f aca="false">IF(AK254="",0,IF(AK254&gt;=z4,w4,IF(AK254&gt;=z3,w3,IF(AK254&gt;=zEntry,w2,IF(AND(AK254&gt;=ExitZ,BF253&gt;0),w2,0)))))</f>
        <v>0</v>
      </c>
      <c r="BG254" s="26" t="n">
        <f aca="false">IF(AL254="",0,IF(AL254&gt;=z4,w4,IF(AL254&gt;=z3,w3,IF(AL254&gt;=zEntry,w2,IF(AND(AL254&gt;=ExitZ,BG253&gt;0),w2,0)))))</f>
        <v>0</v>
      </c>
      <c r="BH254" s="26" t="n">
        <f aca="false">IF(AM254="",0,IF(AM254&gt;=z4,w4,IF(AM254&gt;=z3,w3,IF(AM254&gt;=zEntry,w2,IF(AND(AM254&gt;=ExitZ,BH253&gt;0),w2,0)))))</f>
        <v>0</v>
      </c>
      <c r="BI254" s="26" t="n">
        <f aca="false">IF(AN254="",0,IF(AN254&gt;=z4,w4,IF(AN254&gt;=z3,w3,IF(AN254&gt;=zEntry,w2,IF(AND(AN254&gt;=ExitZ,BI253&gt;0),w2,0)))))</f>
        <v>0</v>
      </c>
      <c r="BJ254" s="26" t="n">
        <f aca="false">IF(AO254="",0,IF(AO254&gt;=z4,w4,IF(AO254&gt;=z3,w3,IF(AO254&gt;=zEntry,w2,IF(AND(AO254&gt;=ExitZ,BJ253&gt;0),w2,0)))))</f>
        <v>0</v>
      </c>
      <c r="BK254" s="26" t="n">
        <f aca="false">IF(AP254="",0,IF(AP254&gt;=z4,w4,IF(AP254&gt;=z3,w3,IF(AP254&gt;=zEntry,w2,IF(AND(AP254&gt;=ExitZ,BK253&gt;0),w2,0)))))</f>
        <v>0</v>
      </c>
      <c r="BL254" s="26" t="n">
        <f aca="false">IF(AQ254="",0,IF(AQ254&gt;=z4,w4,IF(AQ254&gt;=z3,w3,IF(AQ254&gt;=zEntry,w2,IF(AND(AQ254&gt;=ExitZ,BL253&gt;0),w2,0)))))</f>
        <v>0</v>
      </c>
      <c r="BM254" s="23" t="n">
        <f aca="false">IF(Rates_Data!AD253&gt;=Rates_Data!AE253,Rates_Data!AK254-Rates_Data!AL254,Rates_Data!AL254-Rates_Data!AK254)</f>
        <v>-0.00611799999999999</v>
      </c>
      <c r="BN254" s="23" t="n">
        <f aca="false">IF(Rates_Data!AD253&gt;=Rates_Data!AF253,Rates_Data!AK254-Rates_Data!AM254,Rates_Data!AM254-Rates_Data!AK254)</f>
        <v>-0.001444</v>
      </c>
      <c r="BO254" s="23" t="n">
        <f aca="false">IF(Rates_Data!AD253&gt;=Rates_Data!AG253,Rates_Data!AK254-Rates_Data!AN254,Rates_Data!AN254-Rates_Data!AK254)</f>
        <v>-0.00379999999999999</v>
      </c>
      <c r="BP254" s="23" t="n">
        <f aca="false">IF(Rates_Data!AD253&gt;=Rates_Data!AH253,Rates_Data!AK254-Rates_Data!AO254,Rates_Data!AO254-Rates_Data!AK254)</f>
        <v>-0.00368599999999999</v>
      </c>
      <c r="BQ254" s="23" t="n">
        <f aca="false">IF(Rates_Data!AD253&gt;=Rates_Data!AI253,Rates_Data!AK254-Rates_Data!AP254,Rates_Data!AP254-Rates_Data!AK254)</f>
        <v>0.002584</v>
      </c>
      <c r="BR254" s="23" t="n">
        <f aca="false">IF(Rates_Data!AD253&gt;=Rates_Data!AJ253,Rates_Data!AK254-Rates_Data!AQ254,Rates_Data!AQ254-Rates_Data!AK254)</f>
        <v>-0.00273599999999999</v>
      </c>
      <c r="BS254" s="23" t="n">
        <f aca="false">IF(Rates_Data!AE253&gt;=Rates_Data!AF253,Rates_Data!AL254-Rates_Data!AM254,Rates_Data!AM254-Rates_Data!AL254)</f>
        <v>0.00467399999999999</v>
      </c>
      <c r="BT254" s="23" t="n">
        <f aca="false">IF(Rates_Data!AE253&gt;=Rates_Data!AG253,Rates_Data!AL254-Rates_Data!AN254,Rates_Data!AN254-Rates_Data!AL254)</f>
        <v>0.002318</v>
      </c>
      <c r="BU254" s="23" t="n">
        <f aca="false">IF(Rates_Data!AE253&gt;=Rates_Data!AH253,Rates_Data!AL254-Rates_Data!AO254,Rates_Data!AO254-Rates_Data!AL254)</f>
        <v>0.002432</v>
      </c>
      <c r="BV254" s="23" t="n">
        <f aca="false">IF(Rates_Data!AE253&gt;=Rates_Data!AI253,Rates_Data!AL254-Rates_Data!AP254,Rates_Data!AP254-Rates_Data!AL254)</f>
        <v>-0.00870199999999999</v>
      </c>
      <c r="BW254" s="23" t="n">
        <f aca="false">IF(Rates_Data!AE253&gt;=Rates_Data!AJ253,Rates_Data!AL254-Rates_Data!AQ254,Rates_Data!AQ254-Rates_Data!AL254)</f>
        <v>0.003382</v>
      </c>
      <c r="BX254" s="23" t="n">
        <f aca="false">IF(Rates_Data!AF253&gt;=Rates_Data!AG253,Rates_Data!AM254-Rates_Data!AN254,Rates_Data!AN254-Rates_Data!AM254)</f>
        <v>0.00235599999999999</v>
      </c>
      <c r="BY254" s="23" t="n">
        <f aca="false">IF(Rates_Data!AF253&gt;=Rates_Data!AH253,Rates_Data!AM254-Rates_Data!AO254,Rates_Data!AO254-Rates_Data!AM254)</f>
        <v>0.00224199999999999</v>
      </c>
      <c r="BZ254" s="23" t="n">
        <f aca="false">IF(Rates_Data!AF253&gt;=Rates_Data!AI253,Rates_Data!AM254-Rates_Data!AP254,Rates_Data!AP254-Rates_Data!AM254)</f>
        <v>-0.004028</v>
      </c>
      <c r="CA254" s="23" t="n">
        <f aca="false">IF(Rates_Data!AF253&gt;=Rates_Data!AJ253,Rates_Data!AM254-Rates_Data!AQ254,Rates_Data!AQ254-Rates_Data!AM254)</f>
        <v>0.00129199999999999</v>
      </c>
      <c r="CB254" s="23" t="n">
        <f aca="false">IF(Rates_Data!AG253&gt;=Rates_Data!AH253,Rates_Data!AN254-Rates_Data!AO254,Rates_Data!AO254-Rates_Data!AN254)</f>
        <v>0.000114000000000005</v>
      </c>
      <c r="CC254" s="23" t="n">
        <f aca="false">IF(Rates_Data!AG253&gt;=Rates_Data!AI253,Rates_Data!AN254-Rates_Data!AP254,Rates_Data!AP254-Rates_Data!AN254)</f>
        <v>-0.006384</v>
      </c>
      <c r="CD254" s="23" t="n">
        <f aca="false">IF(Rates_Data!AG253&gt;=Rates_Data!AJ253,Rates_Data!AN254-Rates_Data!AQ254,Rates_Data!AQ254-Rates_Data!AN254)</f>
        <v>-0.001064</v>
      </c>
      <c r="CE254" s="23" t="n">
        <f aca="false">IF(Rates_Data!AH253&gt;=Rates_Data!AI253,Rates_Data!AO254-Rates_Data!AP254,Rates_Data!AP254-Rates_Data!AO254)</f>
        <v>-0.00626999999999999</v>
      </c>
      <c r="CF254" s="23" t="n">
        <f aca="false">IF(Rates_Data!AH253&gt;=Rates_Data!AJ253,Rates_Data!AO254-Rates_Data!AQ254,Rates_Data!AQ254-Rates_Data!AO254)</f>
        <v>-0.000949999999999996</v>
      </c>
      <c r="CG254" s="23" t="n">
        <f aca="false">IF(Rates_Data!AI253&gt;=Rates_Data!AJ253,Rates_Data!AP254-Rates_Data!AQ254,Rates_Data!AQ254-Rates_Data!AP254)</f>
        <v>-0.00532</v>
      </c>
      <c r="CH254" s="27" t="n">
        <f aca="false">IF(ROW()&lt;4+VolLB,"",STDEV(INDEX($BM:$BM,ROW()-VolLB+1):INDEX($BM:$BM,ROW()))*SQRT(12))</f>
        <v>0.0237032149324376</v>
      </c>
      <c r="CI254" s="27" t="n">
        <f aca="false">IF(ROW()&lt;4+VolLB,"",STDEV(INDEX($BN:$BN,ROW()-VolLB+1):INDEX($BN:$BN,ROW()))*SQRT(12))</f>
        <v>0.0204829728057698</v>
      </c>
      <c r="CJ254" s="27" t="n">
        <f aca="false">IF(ROW()&lt;4+VolLB,"",STDEV(INDEX($BO:$BO,ROW()-VolLB+1):INDEX($BO:$BO,ROW()))*SQRT(12))</f>
        <v>0.0198482852715051</v>
      </c>
      <c r="CK254" s="27" t="n">
        <f aca="false">IF(ROW()&lt;4+VolLB,"",STDEV(INDEX($BP:$BP,ROW()-VolLB+1):INDEX($BP:$BP,ROW()))*SQRT(12))</f>
        <v>0.0233921466105105</v>
      </c>
      <c r="CL254" s="27" t="n">
        <f aca="false">IF(ROW()&lt;4+VolLB,"",STDEV(INDEX($BQ:$BQ,ROW()-VolLB+1):INDEX($BQ:$BQ,ROW()))*SQRT(12))</f>
        <v>0.0193192438499371</v>
      </c>
      <c r="CM254" s="27" t="n">
        <f aca="false">IF(ROW()&lt;4+VolLB,"",STDEV(INDEX($BR:$BR,ROW()-VolLB+1):INDEX($BR:$BR,ROW()))*SQRT(12))</f>
        <v>0.0159973542964365</v>
      </c>
      <c r="CN254" s="27" t="n">
        <f aca="false">IF(ROW()&lt;4+VolLB,"",STDEV(INDEX($BS:$BS,ROW()-VolLB+1):INDEX($BS:$BS,ROW()))*SQRT(12))</f>
        <v>0.0234590383635574</v>
      </c>
      <c r="CO254" s="27" t="n">
        <f aca="false">IF(ROW()&lt;4+VolLB,"",STDEV(INDEX($BT:$BT,ROW()-VolLB+1):INDEX($BT:$BT,ROW()))*SQRT(12))</f>
        <v>0.0230375033392241</v>
      </c>
      <c r="CP254" s="27" t="n">
        <f aca="false">IF(ROW()&lt;4+VolLB,"",STDEV(INDEX($BU:$BU,ROW()-VolLB+1):INDEX($BU:$BU,ROW()))*SQRT(12))</f>
        <v>0.0238355899892017</v>
      </c>
      <c r="CQ254" s="27" t="n">
        <f aca="false">IF(ROW()&lt;4+VolLB,"",STDEV(INDEX($BV:$BV,ROW()-VolLB+1):INDEX($BV:$BV,ROW()))*SQRT(12))</f>
        <v>0.0209928735790211</v>
      </c>
      <c r="CR254" s="27" t="n">
        <f aca="false">IF(ROW()&lt;4+VolLB,"",STDEV(INDEX($BW:$BW,ROW()-VolLB+1):INDEX($BW:$BW,ROW()))*SQRT(12))</f>
        <v>0.0221340327767423</v>
      </c>
      <c r="CS254" s="27" t="n">
        <f aca="false">IF(ROW()&lt;4+VolLB,"",STDEV(INDEX($BX:$BX,ROW()-VolLB+1):INDEX($BX:$BX,ROW()))*SQRT(12))</f>
        <v>0.0210731242477689</v>
      </c>
      <c r="CT254" s="27" t="n">
        <f aca="false">IF(ROW()&lt;4+VolLB,"",STDEV(INDEX($BY:$BY,ROW()-VolLB+1):INDEX($BY:$BY,ROW()))*SQRT(12))</f>
        <v>0.0223962147641494</v>
      </c>
      <c r="CU254" s="27" t="n">
        <f aca="false">IF(ROW()&lt;4+VolLB,"",STDEV(INDEX($BZ:$BZ,ROW()-VolLB+1):INDEX($BZ:$BZ,ROW()))*SQRT(12))</f>
        <v>0.020225678210537</v>
      </c>
      <c r="CV254" s="27" t="n">
        <f aca="false">IF(ROW()&lt;4+VolLB,"",STDEV(INDEX($CA:$CA,ROW()-VolLB+1):INDEX($CA:$CA,ROW()))*SQRT(12))</f>
        <v>0.0218651698726972</v>
      </c>
      <c r="CW254" s="27" t="n">
        <f aca="false">IF(ROW()&lt;4+VolLB,"",STDEV(INDEX($CB:$CB,ROW()-VolLB+1):INDEX($CB:$CB,ROW()))*SQRT(12))</f>
        <v>0.0194696284160007</v>
      </c>
      <c r="CX254" s="27" t="n">
        <f aca="false">IF(ROW()&lt;4+VolLB,"",STDEV(INDEX($CC:$CC,ROW()-VolLB+1):INDEX($CC:$CC,ROW()))*SQRT(12))</f>
        <v>0.0196935807213562</v>
      </c>
      <c r="CY254" s="27" t="n">
        <f aca="false">IF(ROW()&lt;4+VolLB,"",STDEV(INDEX($CD:$CD,ROW()-VolLB+1):INDEX($CD:$CD,ROW()))*SQRT(12))</f>
        <v>0.0169482057002251</v>
      </c>
      <c r="CZ254" s="27" t="n">
        <f aca="false">IF(ROW()&lt;4+VolLB,"",STDEV(INDEX($CE:$CE,ROW()-VolLB+1):INDEX($CE:$CE,ROW()))*SQRT(12))</f>
        <v>0.022047870023461</v>
      </c>
      <c r="DA254" s="27" t="n">
        <f aca="false">IF(ROW()&lt;4+VolLB,"",STDEV(INDEX($CF:$CF,ROW()-VolLB+1):INDEX($CF:$CF,ROW()))*SQRT(12))</f>
        <v>0.019461165911092</v>
      </c>
      <c r="DB254" s="27" t="n">
        <f aca="false">IF(ROW()&lt;4+VolLB,"",STDEV(INDEX($CG:$CG,ROW()-VolLB+1):INDEX($CG:$CG,ROW()))*SQRT(12))</f>
        <v>0.0218105784214035</v>
      </c>
      <c r="DC254" s="26" t="n">
        <f aca="false">IF(OR(AR254=0,CH254="",CH254=0),0,AR254*MIN(MaxScal,TgtVol/CH254))</f>
        <v>1.26565109777346</v>
      </c>
      <c r="DD254" s="26" t="n">
        <f aca="false">IF(OR(AS254=0,CI254="",CI254=0),0,AS254*MIN(MaxScal,TgtVol/CI254))</f>
        <v>0.976420766148079</v>
      </c>
      <c r="DE254" s="26" t="n">
        <f aca="false">IF(OR(AT254=0,CJ254="",CJ254=0),0,AT254*MIN(MaxScal,TgtVol/CJ254))</f>
        <v>1.00764371966745</v>
      </c>
      <c r="DF254" s="26" t="n">
        <f aca="false">IF(OR(AU254=0,CK254="",CK254=0),0,AU254*MIN(MaxScal,TgtVol/CK254))</f>
        <v>1.28248170206493</v>
      </c>
      <c r="DG254" s="26" t="n">
        <f aca="false">IF(OR(AV254=0,CL254="",CL254=0),0,AV254*MIN(MaxScal,TgtVol/CL254))</f>
        <v>0</v>
      </c>
      <c r="DH254" s="26" t="n">
        <f aca="false">IF(OR(AW254=0,CM254="",CM254=0),0,AW254*MIN(MaxScal,TgtVol/CM254))</f>
        <v>1.25020672977501</v>
      </c>
      <c r="DI254" s="26" t="n">
        <f aca="false">IF(OR(AX254=0,CN254="",CN254=0),0,AX254*MIN(MaxScal,TgtVol/CN254))</f>
        <v>0</v>
      </c>
      <c r="DJ254" s="26" t="n">
        <f aca="false">IF(OR(AY254=0,CO254="",CO254=0),0,AY254*MIN(MaxScal,TgtVol/CO254))</f>
        <v>0</v>
      </c>
      <c r="DK254" s="26" t="n">
        <f aca="false">IF(OR(AZ254=0,CP254="",CP254=0),0,AZ254*MIN(MaxScal,TgtVol/CP254))</f>
        <v>0</v>
      </c>
      <c r="DL254" s="26" t="n">
        <f aca="false">IF(OR(BA254=0,CQ254="",CQ254=0),0,BA254*MIN(MaxScal,TgtVol/CQ254))</f>
        <v>0</v>
      </c>
      <c r="DM254" s="26" t="n">
        <f aca="false">IF(OR(BB254=0,CR254="",CR254=0),0,BB254*MIN(MaxScal,TgtVol/CR254))</f>
        <v>0</v>
      </c>
      <c r="DN254" s="26" t="n">
        <f aca="false">IF(OR(BC254=0,CS254="",CS254=0),0,BC254*MIN(MaxScal,TgtVol/CS254))</f>
        <v>0</v>
      </c>
      <c r="DO254" s="26" t="n">
        <f aca="false">IF(OR(BD254=0,CT254="",CT254=0),0,BD254*MIN(MaxScal,TgtVol/CT254))</f>
        <v>0</v>
      </c>
      <c r="DP254" s="26" t="n">
        <f aca="false">IF(OR(BE254=0,CU254="",CU254=0),0,BE254*MIN(MaxScal,TgtVol/CU254))</f>
        <v>0</v>
      </c>
      <c r="DQ254" s="26" t="n">
        <f aca="false">IF(OR(BF254=0,CV254="",CV254=0),0,BF254*MIN(MaxScal,TgtVol/CV254))</f>
        <v>0</v>
      </c>
      <c r="DR254" s="26" t="n">
        <f aca="false">IF(OR(BG254=0,CW254="",CW254=0),0,BG254*MIN(MaxScal,TgtVol/CW254))</f>
        <v>0</v>
      </c>
      <c r="DS254" s="26" t="n">
        <f aca="false">IF(OR(BH254=0,CX254="",CX254=0),0,BH254*MIN(MaxScal,TgtVol/CX254))</f>
        <v>0</v>
      </c>
      <c r="DT254" s="26" t="n">
        <f aca="false">IF(OR(BI254=0,CY254="",CY254=0),0,BI254*MIN(MaxScal,TgtVol/CY254))</f>
        <v>0</v>
      </c>
      <c r="DU254" s="26" t="n">
        <f aca="false">IF(OR(BJ254=0,CZ254="",CZ254=0),0,BJ254*MIN(MaxScal,TgtVol/CZ254))</f>
        <v>0</v>
      </c>
      <c r="DV254" s="26" t="n">
        <f aca="false">IF(OR(BK254=0,DA254="",DA254=0),0,BK254*MIN(MaxScal,TgtVol/DA254))</f>
        <v>0</v>
      </c>
      <c r="DW254" s="26" t="n">
        <f aca="false">IF(OR(BL254=0,DB254="",DB254=0),0,BL254*MIN(MaxScal,TgtVol/DB254))</f>
        <v>0</v>
      </c>
      <c r="DX254" s="28" t="n">
        <f aca="false">IFERROR(DC253*BM254,"")</f>
        <v>-0</v>
      </c>
      <c r="DY254" s="28" t="n">
        <f aca="false">IFERROR(DD253*BN254,"")</f>
        <v>-0.00140445586724218</v>
      </c>
      <c r="DZ254" s="28" t="n">
        <f aca="false">IFERROR(DE253*BO254,"")</f>
        <v>-0</v>
      </c>
      <c r="EA254" s="28" t="n">
        <f aca="false">IFERROR(DF253*BP254,"")</f>
        <v>-0.00309644074737383</v>
      </c>
      <c r="EB254" s="28" t="n">
        <f aca="false">IFERROR(DG253*BQ254,"")</f>
        <v>0</v>
      </c>
      <c r="EC254" s="28" t="n">
        <f aca="false">IFERROR(DH253*BR254,"")</f>
        <v>-0</v>
      </c>
      <c r="ED254" s="28" t="n">
        <f aca="false">IFERROR(DI253*BS254,"")</f>
        <v>0</v>
      </c>
      <c r="EE254" s="28" t="n">
        <f aca="false">IFERROR(DJ253*BT254,"")</f>
        <v>0</v>
      </c>
      <c r="EF254" s="28" t="n">
        <f aca="false">IFERROR(DK253*BU254,"")</f>
        <v>0</v>
      </c>
      <c r="EG254" s="28" t="n">
        <f aca="false">IFERROR(DL253*BV254,"")</f>
        <v>-0</v>
      </c>
      <c r="EH254" s="28" t="n">
        <f aca="false">IFERROR(DM253*BW254,"")</f>
        <v>0</v>
      </c>
      <c r="EI254" s="28" t="n">
        <f aca="false">IFERROR(DN253*BX254,"")</f>
        <v>0</v>
      </c>
      <c r="EJ254" s="28" t="n">
        <f aca="false">IFERROR(DO253*BY254,"")</f>
        <v>0</v>
      </c>
      <c r="EK254" s="28" t="n">
        <f aca="false">IFERROR(DP253*BZ254,"")</f>
        <v>-0</v>
      </c>
      <c r="EL254" s="28" t="n">
        <f aca="false">IFERROR(DQ253*CA254,"")</f>
        <v>0</v>
      </c>
      <c r="EM254" s="28" t="n">
        <f aca="false">IFERROR(DR253*CB254,"")</f>
        <v>0</v>
      </c>
      <c r="EN254" s="28" t="n">
        <f aca="false">IFERROR(DS253*CC254,"")</f>
        <v>-0</v>
      </c>
      <c r="EO254" s="28" t="n">
        <f aca="false">IFERROR(DT253*CD254,"")</f>
        <v>-0</v>
      </c>
      <c r="EP254" s="28" t="n">
        <f aca="false">IFERROR(DU253*CE254,"")</f>
        <v>-0</v>
      </c>
      <c r="EQ254" s="28" t="n">
        <f aca="false">IFERROR(DV253*CF254,"")</f>
        <v>-0</v>
      </c>
      <c r="ER254" s="28" t="n">
        <f aca="false">IFERROR(DW253*CG254,"")</f>
        <v>-0</v>
      </c>
      <c r="ES254" s="28" t="n">
        <f aca="false">IF(ROW()=4,"",SUM(DX254:ER254))</f>
        <v>-0.00450089661461601</v>
      </c>
      <c r="ET254" s="29" t="n">
        <f aca="false">COUNTIF(AR254:BL254,"&gt;0")</f>
        <v>5</v>
      </c>
    </row>
    <row r="255" customFormat="false" ht="15" hidden="false" customHeight="false" outlineLevel="0" collapsed="false">
      <c r="A255" s="19" t="n">
        <v>45657</v>
      </c>
      <c r="B255" s="23" t="n">
        <f aca="false">ABS(Rates_Data!AD255-Rates_Data!AE255)</f>
        <v>1.7278253968254</v>
      </c>
      <c r="C255" s="23" t="n">
        <f aca="false">ABS(Rates_Data!AD255-Rates_Data!AF255)</f>
        <v>1.88182142857143</v>
      </c>
      <c r="D255" s="23" t="n">
        <f aca="false">ABS(Rates_Data!AD255-Rates_Data!AG255)</f>
        <v>2.07470634920635</v>
      </c>
      <c r="E255" s="23" t="n">
        <f aca="false">ABS(Rates_Data!AD255-Rates_Data!AH255)</f>
        <v>2.36148015873016</v>
      </c>
      <c r="F255" s="23" t="n">
        <f aca="false">ABS(Rates_Data!AD255-Rates_Data!AI255)</f>
        <v>1.07993650793651</v>
      </c>
      <c r="G255" s="23" t="n">
        <f aca="false">ABS(Rates_Data!AD255-Rates_Data!AJ255)</f>
        <v>1.59654761904762</v>
      </c>
      <c r="H255" s="23" t="n">
        <f aca="false">ABS(Rates_Data!AE255-Rates_Data!AF255)</f>
        <v>0.153996031746032</v>
      </c>
      <c r="I255" s="23" t="n">
        <f aca="false">ABS(Rates_Data!AE255-Rates_Data!AG255)</f>
        <v>0.346880952380952</v>
      </c>
      <c r="J255" s="23" t="n">
        <f aca="false">ABS(Rates_Data!AE255-Rates_Data!AH255)</f>
        <v>0.633654761904762</v>
      </c>
      <c r="K255" s="23" t="n">
        <f aca="false">ABS(Rates_Data!AE255-Rates_Data!AI255)</f>
        <v>0.647888888888889</v>
      </c>
      <c r="L255" s="23" t="n">
        <f aca="false">ABS(Rates_Data!AE255-Rates_Data!AJ255)</f>
        <v>0.131277777777778</v>
      </c>
      <c r="M255" s="23" t="n">
        <f aca="false">ABS(Rates_Data!AF255-Rates_Data!AG255)</f>
        <v>0.192884920634921</v>
      </c>
      <c r="N255" s="23" t="n">
        <f aca="false">ABS(Rates_Data!AF255-Rates_Data!AH255)</f>
        <v>0.479658730158731</v>
      </c>
      <c r="O255" s="23" t="n">
        <f aca="false">ABS(Rates_Data!AF255-Rates_Data!AI255)</f>
        <v>0.801884920634921</v>
      </c>
      <c r="P255" s="23" t="n">
        <f aca="false">ABS(Rates_Data!AF255-Rates_Data!AJ255)</f>
        <v>0.285273809523809</v>
      </c>
      <c r="Q255" s="23" t="n">
        <f aca="false">ABS(Rates_Data!AG255-Rates_Data!AH255)</f>
        <v>0.28677380952381</v>
      </c>
      <c r="R255" s="23" t="n">
        <f aca="false">ABS(Rates_Data!AG255-Rates_Data!AI255)</f>
        <v>0.994769841269841</v>
      </c>
      <c r="S255" s="23" t="n">
        <f aca="false">ABS(Rates_Data!AG255-Rates_Data!AJ255)</f>
        <v>0.47815873015873</v>
      </c>
      <c r="T255" s="23" t="n">
        <f aca="false">ABS(Rates_Data!AH255-Rates_Data!AI255)</f>
        <v>1.28154365079365</v>
      </c>
      <c r="U255" s="23" t="n">
        <f aca="false">ABS(Rates_Data!AH255-Rates_Data!AJ255)</f>
        <v>0.76493253968254</v>
      </c>
      <c r="V255" s="23" t="n">
        <f aca="false">ABS(Rates_Data!AI255-Rates_Data!AJ255)</f>
        <v>0.516611111111111</v>
      </c>
      <c r="W255" s="26" t="n">
        <f aca="false">IF(ROW()&lt;4+MinObs-1,"",IFERROR((B255-AVERAGE(B$4:B255))/STDEV(B$4:B255),""))</f>
        <v>3.74308413092058</v>
      </c>
      <c r="X255" s="26" t="n">
        <f aca="false">IF(ROW()&lt;4+MinObs-1,"",IFERROR((C255-AVERAGE(C$4:C255))/STDEV(C$4:C255),""))</f>
        <v>3.02033069409108</v>
      </c>
      <c r="Y255" s="26" t="n">
        <f aca="false">IF(ROW()&lt;4+MinObs-1,"",IFERROR((D255-AVERAGE(D$4:D255))/STDEV(D$4:D255),""))</f>
        <v>3.25353723072031</v>
      </c>
      <c r="Z255" s="26" t="n">
        <f aca="false">IF(ROW()&lt;4+MinObs-1,"",IFERROR((E255-AVERAGE(E$4:E255))/STDEV(E$4:E255),""))</f>
        <v>3.80466058161598</v>
      </c>
      <c r="AA255" s="26" t="n">
        <f aca="false">IF(ROW()&lt;4+MinObs-1,"",IFERROR((F255-AVERAGE(F$4:F255))/STDEV(F$4:F255),""))</f>
        <v>1.17131289112427</v>
      </c>
      <c r="AB255" s="26" t="n">
        <f aca="false">IF(ROW()&lt;4+MinObs-1,"",IFERROR((G255-AVERAGE(G$4:G255))/STDEV(G$4:G255),""))</f>
        <v>3.02879918504933</v>
      </c>
      <c r="AC255" s="26" t="n">
        <f aca="false">IF(ROW()&lt;4+MinObs-1,"",IFERROR((H255-AVERAGE(H$4:H255))/STDEV(H$4:H255),""))</f>
        <v>-0.822986718458288</v>
      </c>
      <c r="AD255" s="26" t="n">
        <f aca="false">IF(ROW()&lt;4+MinObs-1,"",IFERROR((I255-AVERAGE(I$4:I255))/STDEV(I$4:I255),""))</f>
        <v>-0.181441824704539</v>
      </c>
      <c r="AE255" s="26" t="n">
        <f aca="false">IF(ROW()&lt;4+MinObs-1,"",IFERROR((J255-AVERAGE(J$4:J255))/STDEV(J$4:J255),""))</f>
        <v>0.278243773579939</v>
      </c>
      <c r="AF255" s="26" t="n">
        <f aca="false">IF(ROW()&lt;4+MinObs-1,"",IFERROR((K255-AVERAGE(K$4:K255))/STDEV(K$4:K255),""))</f>
        <v>0.525290114967777</v>
      </c>
      <c r="AG255" s="26" t="n">
        <f aca="false">IF(ROW()&lt;4+MinObs-1,"",IFERROR((L255-AVERAGE(L$4:L255))/STDEV(L$4:L255),""))</f>
        <v>-0.915703684309437</v>
      </c>
      <c r="AH255" s="26" t="n">
        <f aca="false">IF(ROW()&lt;4+MinObs-1,"",IFERROR((M255-AVERAGE(M$4:M255))/STDEV(M$4:M255),""))</f>
        <v>-0.712034471648231</v>
      </c>
      <c r="AI255" s="26" t="n">
        <f aca="false">IF(ROW()&lt;4+MinObs-1,"",IFERROR((N255-AVERAGE(N$4:N255))/STDEV(N$4:N255),""))</f>
        <v>-0.17954522558391</v>
      </c>
      <c r="AJ255" s="26" t="n">
        <f aca="false">IF(ROW()&lt;4+MinObs-1,"",IFERROR((O255-AVERAGE(O$4:O255))/STDEV(O$4:O255),""))</f>
        <v>0.870043222080866</v>
      </c>
      <c r="AK255" s="26" t="n">
        <f aca="false">IF(ROW()&lt;4+MinObs-1,"",IFERROR((P255-AVERAGE(P$4:P255))/STDEV(P$4:P255),""))</f>
        <v>-0.607800143048361</v>
      </c>
      <c r="AL255" s="26" t="n">
        <f aca="false">IF(ROW()&lt;4+MinObs-1,"",IFERROR((Q255-AVERAGE(Q$4:Q255))/STDEV(Q$4:Q255),""))</f>
        <v>-0.492909245952688</v>
      </c>
      <c r="AM255" s="26" t="n">
        <f aca="false">IF(ROW()&lt;4+MinObs-1,"",IFERROR((R255-AVERAGE(R$4:R255))/STDEV(R$4:R255),""))</f>
        <v>1.10911949921265</v>
      </c>
      <c r="AN255" s="26" t="n">
        <f aca="false">IF(ROW()&lt;4+MinObs-1,"",IFERROR((S255-AVERAGE(S$4:S255))/STDEV(S$4:S255),""))</f>
        <v>-0.511779420267558</v>
      </c>
      <c r="AO255" s="26" t="n">
        <f aca="false">IF(ROW()&lt;4+MinObs-1,"",IFERROR((T255-AVERAGE(T$4:T255))/STDEV(T$4:T255),""))</f>
        <v>1.79692982588814</v>
      </c>
      <c r="AP255" s="26" t="n">
        <f aca="false">IF(ROW()&lt;4+MinObs-1,"",IFERROR((U255-AVERAGE(U$4:U255))/STDEV(U$4:U255),""))</f>
        <v>-0.0667678219585034</v>
      </c>
      <c r="AQ255" s="26" t="n">
        <f aca="false">IF(ROW()&lt;4+MinObs-1,"",IFERROR((V255-AVERAGE(V$4:V255))/STDEV(V$4:V255),""))</f>
        <v>-0.224814004829143</v>
      </c>
      <c r="AR255" s="26" t="n">
        <f aca="false">IF(W255="",0,IF(W255&gt;=z4,w4,IF(W255&gt;=z3,w3,IF(W255&gt;=zEntry,w2,IF(AND(W255&gt;=ExitZ,AR254&gt;0),w2,0)))))</f>
        <v>1.5</v>
      </c>
      <c r="AS255" s="26" t="n">
        <f aca="false">IF(X255="",0,IF(X255&gt;=z4,w4,IF(X255&gt;=z3,w3,IF(X255&gt;=zEntry,w2,IF(AND(X255&gt;=ExitZ,AS254&gt;0),w2,0)))))</f>
        <v>1.5</v>
      </c>
      <c r="AT255" s="26" t="n">
        <f aca="false">IF(Y255="",0,IF(Y255&gt;=z4,w4,IF(Y255&gt;=z3,w3,IF(Y255&gt;=zEntry,w2,IF(AND(Y255&gt;=ExitZ,AT254&gt;0),w2,0)))))</f>
        <v>1.5</v>
      </c>
      <c r="AU255" s="26" t="n">
        <f aca="false">IF(Z255="",0,IF(Z255&gt;=z4,w4,IF(Z255&gt;=z3,w3,IF(Z255&gt;=zEntry,w2,IF(AND(Z255&gt;=ExitZ,AU254&gt;0),w2,0)))))</f>
        <v>1.5</v>
      </c>
      <c r="AV255" s="26" t="n">
        <f aca="false">IF(AA255="",0,IF(AA255&gt;=z4,w4,IF(AA255&gt;=z3,w3,IF(AA255&gt;=zEntry,w2,IF(AND(AA255&gt;=ExitZ,AV254&gt;0),w2,0)))))</f>
        <v>0</v>
      </c>
      <c r="AW255" s="26" t="n">
        <f aca="false">IF(AB255="",0,IF(AB255&gt;=z4,w4,IF(AB255&gt;=z3,w3,IF(AB255&gt;=zEntry,w2,IF(AND(AB255&gt;=ExitZ,AW254&gt;0),w2,0)))))</f>
        <v>1.5</v>
      </c>
      <c r="AX255" s="26" t="n">
        <f aca="false">IF(AC255="",0,IF(AC255&gt;=z4,w4,IF(AC255&gt;=z3,w3,IF(AC255&gt;=zEntry,w2,IF(AND(AC255&gt;=ExitZ,AX254&gt;0),w2,0)))))</f>
        <v>0</v>
      </c>
      <c r="AY255" s="26" t="n">
        <f aca="false">IF(AD255="",0,IF(AD255&gt;=z4,w4,IF(AD255&gt;=z3,w3,IF(AD255&gt;=zEntry,w2,IF(AND(AD255&gt;=ExitZ,AY254&gt;0),w2,0)))))</f>
        <v>0</v>
      </c>
      <c r="AZ255" s="26" t="n">
        <f aca="false">IF(AE255="",0,IF(AE255&gt;=z4,w4,IF(AE255&gt;=z3,w3,IF(AE255&gt;=zEntry,w2,IF(AND(AE255&gt;=ExitZ,AZ254&gt;0),w2,0)))))</f>
        <v>0</v>
      </c>
      <c r="BA255" s="26" t="n">
        <f aca="false">IF(AF255="",0,IF(AF255&gt;=z4,w4,IF(AF255&gt;=z3,w3,IF(AF255&gt;=zEntry,w2,IF(AND(AF255&gt;=ExitZ,BA254&gt;0),w2,0)))))</f>
        <v>0</v>
      </c>
      <c r="BB255" s="26" t="n">
        <f aca="false">IF(AG255="",0,IF(AG255&gt;=z4,w4,IF(AG255&gt;=z3,w3,IF(AG255&gt;=zEntry,w2,IF(AND(AG255&gt;=ExitZ,BB254&gt;0),w2,0)))))</f>
        <v>0</v>
      </c>
      <c r="BC255" s="26" t="n">
        <f aca="false">IF(AH255="",0,IF(AH255&gt;=z4,w4,IF(AH255&gt;=z3,w3,IF(AH255&gt;=zEntry,w2,IF(AND(AH255&gt;=ExitZ,BC254&gt;0),w2,0)))))</f>
        <v>0</v>
      </c>
      <c r="BD255" s="26" t="n">
        <f aca="false">IF(AI255="",0,IF(AI255&gt;=z4,w4,IF(AI255&gt;=z3,w3,IF(AI255&gt;=zEntry,w2,IF(AND(AI255&gt;=ExitZ,BD254&gt;0),w2,0)))))</f>
        <v>0</v>
      </c>
      <c r="BE255" s="26" t="n">
        <f aca="false">IF(AJ255="",0,IF(AJ255&gt;=z4,w4,IF(AJ255&gt;=z3,w3,IF(AJ255&gt;=zEntry,w2,IF(AND(AJ255&gt;=ExitZ,BE254&gt;0),w2,0)))))</f>
        <v>0</v>
      </c>
      <c r="BF255" s="26" t="n">
        <f aca="false">IF(AK255="",0,IF(AK255&gt;=z4,w4,IF(AK255&gt;=z3,w3,IF(AK255&gt;=zEntry,w2,IF(AND(AK255&gt;=ExitZ,BF254&gt;0),w2,0)))))</f>
        <v>0</v>
      </c>
      <c r="BG255" s="26" t="n">
        <f aca="false">IF(AL255="",0,IF(AL255&gt;=z4,w4,IF(AL255&gt;=z3,w3,IF(AL255&gt;=zEntry,w2,IF(AND(AL255&gt;=ExitZ,BG254&gt;0),w2,0)))))</f>
        <v>0</v>
      </c>
      <c r="BH255" s="26" t="n">
        <f aca="false">IF(AM255="",0,IF(AM255&gt;=z4,w4,IF(AM255&gt;=z3,w3,IF(AM255&gt;=zEntry,w2,IF(AND(AM255&gt;=ExitZ,BH254&gt;0),w2,0)))))</f>
        <v>0</v>
      </c>
      <c r="BI255" s="26" t="n">
        <f aca="false">IF(AN255="",0,IF(AN255&gt;=z4,w4,IF(AN255&gt;=z3,w3,IF(AN255&gt;=zEntry,w2,IF(AND(AN255&gt;=ExitZ,BI254&gt;0),w2,0)))))</f>
        <v>0</v>
      </c>
      <c r="BJ255" s="26" t="n">
        <f aca="false">IF(AO255="",0,IF(AO255&gt;=z4,w4,IF(AO255&gt;=z3,w3,IF(AO255&gt;=zEntry,w2,IF(AND(AO255&gt;=ExitZ,BJ254&gt;0),w2,0)))))</f>
        <v>0</v>
      </c>
      <c r="BK255" s="26" t="n">
        <f aca="false">IF(AP255="",0,IF(AP255&gt;=z4,w4,IF(AP255&gt;=z3,w3,IF(AP255&gt;=zEntry,w2,IF(AND(AP255&gt;=ExitZ,BK254&gt;0),w2,0)))))</f>
        <v>0</v>
      </c>
      <c r="BL255" s="26" t="n">
        <f aca="false">IF(AQ255="",0,IF(AQ255&gt;=z4,w4,IF(AQ255&gt;=z3,w3,IF(AQ255&gt;=zEntry,w2,IF(AND(AQ255&gt;=ExitZ,BL254&gt;0),w2,0)))))</f>
        <v>0</v>
      </c>
      <c r="BM255" s="23" t="n">
        <f aca="false">IF(Rates_Data!AD254&gt;=Rates_Data!AE254,Rates_Data!AK255-Rates_Data!AL255,Rates_Data!AL255-Rates_Data!AK255)</f>
        <v>-0.007353</v>
      </c>
      <c r="BN255" s="23" t="n">
        <f aca="false">IF(Rates_Data!AD254&gt;=Rates_Data!AF254,Rates_Data!AK255-Rates_Data!AM255,Rates_Data!AM255-Rates_Data!AK255)</f>
        <v>0.000342</v>
      </c>
      <c r="BO255" s="23" t="n">
        <f aca="false">IF(Rates_Data!AD254&gt;=Rates_Data!AG254,Rates_Data!AK255-Rates_Data!AN255,Rates_Data!AN255-Rates_Data!AK255)</f>
        <v>-0.00450300000000001</v>
      </c>
      <c r="BP255" s="23" t="n">
        <f aca="false">IF(Rates_Data!AD254&gt;=Rates_Data!AH254,Rates_Data!AK255-Rates_Data!AO255,Rates_Data!AO255-Rates_Data!AK255)</f>
        <v>-0.00609900000000002</v>
      </c>
      <c r="BQ255" s="23" t="n">
        <f aca="false">IF(Rates_Data!AD254&gt;=Rates_Data!AI254,Rates_Data!AK255-Rates_Data!AP255,Rates_Data!AP255-Rates_Data!AK255)</f>
        <v>-0.003572</v>
      </c>
      <c r="BR255" s="23" t="n">
        <f aca="false">IF(Rates_Data!AD254&gt;=Rates_Data!AJ254,Rates_Data!AK255-Rates_Data!AQ255,Rates_Data!AQ255-Rates_Data!AK255)</f>
        <v>-0.003914</v>
      </c>
      <c r="BS255" s="23" t="n">
        <f aca="false">IF(Rates_Data!AE254&gt;=Rates_Data!AF254,Rates_Data!AL255-Rates_Data!AM255,Rates_Data!AM255-Rates_Data!AL255)</f>
        <v>0.007695</v>
      </c>
      <c r="BT255" s="23" t="n">
        <f aca="false">IF(Rates_Data!AE254&gt;=Rates_Data!AG254,Rates_Data!AL255-Rates_Data!AN255,Rates_Data!AN255-Rates_Data!AL255)</f>
        <v>0.00285</v>
      </c>
      <c r="BU255" s="23" t="n">
        <f aca="false">IF(Rates_Data!AE254&gt;=Rates_Data!AH254,Rates_Data!AL255-Rates_Data!AO255,Rates_Data!AO255-Rates_Data!AL255)</f>
        <v>0.00125399999999999</v>
      </c>
      <c r="BV255" s="23" t="n">
        <f aca="false">IF(Rates_Data!AE254&gt;=Rates_Data!AI254,Rates_Data!AL255-Rates_Data!AP255,Rates_Data!AP255-Rates_Data!AL255)</f>
        <v>-0.003781</v>
      </c>
      <c r="BW255" s="23" t="n">
        <f aca="false">IF(Rates_Data!AE254&gt;=Rates_Data!AJ254,Rates_Data!AL255-Rates_Data!AQ255,Rates_Data!AQ255-Rates_Data!AL255)</f>
        <v>-0.003439</v>
      </c>
      <c r="BX255" s="23" t="n">
        <f aca="false">IF(Rates_Data!AF254&gt;=Rates_Data!AG254,Rates_Data!AM255-Rates_Data!AN255,Rates_Data!AN255-Rates_Data!AM255)</f>
        <v>0.00484500000000001</v>
      </c>
      <c r="BY255" s="23" t="n">
        <f aca="false">IF(Rates_Data!AF254&gt;=Rates_Data!AH254,Rates_Data!AM255-Rates_Data!AO255,Rates_Data!AO255-Rates_Data!AM255)</f>
        <v>-0.00644100000000002</v>
      </c>
      <c r="BZ255" s="23" t="n">
        <f aca="false">IF(Rates_Data!AF254&gt;=Rates_Data!AI254,Rates_Data!AM255-Rates_Data!AP255,Rates_Data!AP255-Rates_Data!AM255)</f>
        <v>0.003914</v>
      </c>
      <c r="CA255" s="23" t="n">
        <f aca="false">IF(Rates_Data!AF254&gt;=Rates_Data!AJ254,Rates_Data!AM255-Rates_Data!AQ255,Rates_Data!AQ255-Rates_Data!AM255)</f>
        <v>0.004256</v>
      </c>
      <c r="CB255" s="23" t="n">
        <f aca="false">IF(Rates_Data!AG254&gt;=Rates_Data!AH254,Rates_Data!AN255-Rates_Data!AO255,Rates_Data!AO255-Rates_Data!AN255)</f>
        <v>-0.00159600000000001</v>
      </c>
      <c r="CC255" s="23" t="n">
        <f aca="false">IF(Rates_Data!AG254&gt;=Rates_Data!AI254,Rates_Data!AN255-Rates_Data!AP255,Rates_Data!AP255-Rates_Data!AN255)</f>
        <v>-0.000931000000000003</v>
      </c>
      <c r="CD255" s="23" t="n">
        <f aca="false">IF(Rates_Data!AG254&gt;=Rates_Data!AJ254,Rates_Data!AN255-Rates_Data!AQ255,Rates_Data!AQ255-Rates_Data!AN255)</f>
        <v>-0.000589000000000003</v>
      </c>
      <c r="CE255" s="23" t="n">
        <f aca="false">IF(Rates_Data!AH254&gt;=Rates_Data!AI254,Rates_Data!AO255-Rates_Data!AP255,Rates_Data!AP255-Rates_Data!AO255)</f>
        <v>-0.00252700000000001</v>
      </c>
      <c r="CF255" s="23" t="n">
        <f aca="false">IF(Rates_Data!AH254&gt;=Rates_Data!AJ254,Rates_Data!AO255-Rates_Data!AQ255,Rates_Data!AQ255-Rates_Data!AO255)</f>
        <v>-0.00218500000000001</v>
      </c>
      <c r="CG255" s="23" t="n">
        <f aca="false">IF(Rates_Data!AI254&gt;=Rates_Data!AJ254,Rates_Data!AP255-Rates_Data!AQ255,Rates_Data!AQ255-Rates_Data!AP255)</f>
        <v>-0.000342</v>
      </c>
      <c r="CH255" s="27" t="n">
        <f aca="false">IF(ROW()&lt;4+VolLB,"",STDEV(INDEX($BM:$BM,ROW()-VolLB+1):INDEX($BM:$BM,ROW()))*SQRT(12))</f>
        <v>0.0225834424901245</v>
      </c>
      <c r="CI255" s="27" t="n">
        <f aca="false">IF(ROW()&lt;4+VolLB,"",STDEV(INDEX($BN:$BN,ROW()-VolLB+1):INDEX($BN:$BN,ROW()))*SQRT(12))</f>
        <v>0.0204052835069744</v>
      </c>
      <c r="CJ255" s="27" t="n">
        <f aca="false">IF(ROW()&lt;4+VolLB,"",STDEV(INDEX($BO:$BO,ROW()-VolLB+1):INDEX($BO:$BO,ROW()))*SQRT(12))</f>
        <v>0.0201093256118127</v>
      </c>
      <c r="CK255" s="27" t="n">
        <f aca="false">IF(ROW()&lt;4+VolLB,"",STDEV(INDEX($BP:$BP,ROW()-VolLB+1):INDEX($BP:$BP,ROW()))*SQRT(12))</f>
        <v>0.0233230675975933</v>
      </c>
      <c r="CL255" s="27" t="n">
        <f aca="false">IF(ROW()&lt;4+VolLB,"",STDEV(INDEX($BQ:$BQ,ROW()-VolLB+1):INDEX($BQ:$BQ,ROW()))*SQRT(12))</f>
        <v>0.0194557422648479</v>
      </c>
      <c r="CM255" s="27" t="n">
        <f aca="false">IF(ROW()&lt;4+VolLB,"",STDEV(INDEX($BR:$BR,ROW()-VolLB+1):INDEX($BR:$BR,ROW()))*SQRT(12))</f>
        <v>0.0160748298783859</v>
      </c>
      <c r="CN255" s="27" t="n">
        <f aca="false">IF(ROW()&lt;4+VolLB,"",STDEV(INDEX($BS:$BS,ROW()-VolLB+1):INDEX($BS:$BS,ROW()))*SQRT(12))</f>
        <v>0.0231372269258666</v>
      </c>
      <c r="CO255" s="27" t="n">
        <f aca="false">IF(ROW()&lt;4+VolLB,"",STDEV(INDEX($BT:$BT,ROW()-VolLB+1):INDEX($BT:$BT,ROW()))*SQRT(12))</f>
        <v>0.0202961989992966</v>
      </c>
      <c r="CP255" s="27" t="n">
        <f aca="false">IF(ROW()&lt;4+VolLB,"",STDEV(INDEX($BU:$BU,ROW()-VolLB+1):INDEX($BU:$BU,ROW()))*SQRT(12))</f>
        <v>0.0233343436429572</v>
      </c>
      <c r="CQ255" s="27" t="n">
        <f aca="false">IF(ROW()&lt;4+VolLB,"",STDEV(INDEX($BV:$BV,ROW()-VolLB+1):INDEX($BV:$BV,ROW()))*SQRT(12))</f>
        <v>0.0192450708759165</v>
      </c>
      <c r="CR255" s="27" t="n">
        <f aca="false">IF(ROW()&lt;4+VolLB,"",STDEV(INDEX($BW:$BW,ROW()-VolLB+1):INDEX($BW:$BW,ROW()))*SQRT(12))</f>
        <v>0.0211199900369746</v>
      </c>
      <c r="CS255" s="27" t="n">
        <f aca="false">IF(ROW()&lt;4+VolLB,"",STDEV(INDEX($BX:$BX,ROW()-VolLB+1):INDEX($BX:$BX,ROW()))*SQRT(12))</f>
        <v>0.0209212185623432</v>
      </c>
      <c r="CT255" s="27" t="n">
        <f aca="false">IF(ROW()&lt;4+VolLB,"",STDEV(INDEX($BY:$BY,ROW()-VolLB+1):INDEX($BY:$BY,ROW()))*SQRT(12))</f>
        <v>0.0227098901089791</v>
      </c>
      <c r="CU255" s="27" t="n">
        <f aca="false">IF(ROW()&lt;4+VolLB,"",STDEV(INDEX($BZ:$BZ,ROW()-VolLB+1):INDEX($BZ:$BZ,ROW()))*SQRT(12))</f>
        <v>0.0201654538163426</v>
      </c>
      <c r="CV255" s="27" t="n">
        <f aca="false">IF(ROW()&lt;4+VolLB,"",STDEV(INDEX($CA:$CA,ROW()-VolLB+1):INDEX($CA:$CA,ROW()))*SQRT(12))</f>
        <v>0.021953398500113</v>
      </c>
      <c r="CW255" s="27" t="n">
        <f aca="false">IF(ROW()&lt;4+VolLB,"",STDEV(INDEX($CB:$CB,ROW()-VolLB+1):INDEX($CB:$CB,ROW()))*SQRT(12))</f>
        <v>0.0186843632000257</v>
      </c>
      <c r="CX255" s="27" t="n">
        <f aca="false">IF(ROW()&lt;4+VolLB,"",STDEV(INDEX($CC:$CC,ROW()-VolLB+1):INDEX($CC:$CC,ROW()))*SQRT(12))</f>
        <v>0.0197101979550833</v>
      </c>
      <c r="CY255" s="27" t="n">
        <f aca="false">IF(ROW()&lt;4+VolLB,"",STDEV(INDEX($CD:$CD,ROW()-VolLB+1):INDEX($CD:$CD,ROW()))*SQRT(12))</f>
        <v>0.0167506444768694</v>
      </c>
      <c r="CZ255" s="27" t="n">
        <f aca="false">IF(ROW()&lt;4+VolLB,"",STDEV(INDEX($CE:$CE,ROW()-VolLB+1):INDEX($CE:$CE,ROW()))*SQRT(12))</f>
        <v>0.0216659198259562</v>
      </c>
      <c r="DA255" s="27" t="n">
        <f aca="false">IF(ROW()&lt;4+VolLB,"",STDEV(INDEX($CF:$CF,ROW()-VolLB+1):INDEX($CF:$CF,ROW()))*SQRT(12))</f>
        <v>0.0193594779157763</v>
      </c>
      <c r="DB255" s="27" t="n">
        <f aca="false">IF(ROW()&lt;4+VolLB,"",STDEV(INDEX($CG:$CG,ROW()-VolLB+1):INDEX($CG:$CG,ROW()))*SQRT(12))</f>
        <v>0.0217737895984183</v>
      </c>
      <c r="DC255" s="26" t="n">
        <f aca="false">IF(OR(AR255=0,CH255="",CH255=0),0,AR255*MIN(MaxScal,TgtVol/CH255))</f>
        <v>1.32840686326359</v>
      </c>
      <c r="DD255" s="26" t="n">
        <f aca="false">IF(OR(AS255=0,CI255="",CI255=0),0,AS255*MIN(MaxScal,TgtVol/CI255))</f>
        <v>1.47020745826669</v>
      </c>
      <c r="DE255" s="26" t="n">
        <f aca="false">IF(OR(AT255=0,CJ255="",CJ255=0),0,AT255*MIN(MaxScal,TgtVol/CJ255))</f>
        <v>1.49184515578073</v>
      </c>
      <c r="DF255" s="26" t="n">
        <f aca="false">IF(OR(AU255=0,CK255="",CK255=0),0,AU255*MIN(MaxScal,TgtVol/CK255))</f>
        <v>1.28628019768273</v>
      </c>
      <c r="DG255" s="26" t="n">
        <f aca="false">IF(OR(AV255=0,CL255="",CL255=0),0,AV255*MIN(MaxScal,TgtVol/CL255))</f>
        <v>0</v>
      </c>
      <c r="DH255" s="26" t="n">
        <f aca="false">IF(OR(AW255=0,CM255="",CM255=0),0,AW255*MIN(MaxScal,TgtVol/CM255))</f>
        <v>1.86627169475291</v>
      </c>
      <c r="DI255" s="26" t="n">
        <f aca="false">IF(OR(AX255=0,CN255="",CN255=0),0,AX255*MIN(MaxScal,TgtVol/CN255))</f>
        <v>0</v>
      </c>
      <c r="DJ255" s="26" t="n">
        <f aca="false">IF(OR(AY255=0,CO255="",CO255=0),0,AY255*MIN(MaxScal,TgtVol/CO255))</f>
        <v>0</v>
      </c>
      <c r="DK255" s="26" t="n">
        <f aca="false">IF(OR(AZ255=0,CP255="",CP255=0),0,AZ255*MIN(MaxScal,TgtVol/CP255))</f>
        <v>0</v>
      </c>
      <c r="DL255" s="26" t="n">
        <f aca="false">IF(OR(BA255=0,CQ255="",CQ255=0),0,BA255*MIN(MaxScal,TgtVol/CQ255))</f>
        <v>0</v>
      </c>
      <c r="DM255" s="26" t="n">
        <f aca="false">IF(OR(BB255=0,CR255="",CR255=0),0,BB255*MIN(MaxScal,TgtVol/CR255))</f>
        <v>0</v>
      </c>
      <c r="DN255" s="26" t="n">
        <f aca="false">IF(OR(BC255=0,CS255="",CS255=0),0,BC255*MIN(MaxScal,TgtVol/CS255))</f>
        <v>0</v>
      </c>
      <c r="DO255" s="26" t="n">
        <f aca="false">IF(OR(BD255=0,CT255="",CT255=0),0,BD255*MIN(MaxScal,TgtVol/CT255))</f>
        <v>0</v>
      </c>
      <c r="DP255" s="26" t="n">
        <f aca="false">IF(OR(BE255=0,CU255="",CU255=0),0,BE255*MIN(MaxScal,TgtVol/CU255))</f>
        <v>0</v>
      </c>
      <c r="DQ255" s="26" t="n">
        <f aca="false">IF(OR(BF255=0,CV255="",CV255=0),0,BF255*MIN(MaxScal,TgtVol/CV255))</f>
        <v>0</v>
      </c>
      <c r="DR255" s="26" t="n">
        <f aca="false">IF(OR(BG255=0,CW255="",CW255=0),0,BG255*MIN(MaxScal,TgtVol/CW255))</f>
        <v>0</v>
      </c>
      <c r="DS255" s="26" t="n">
        <f aca="false">IF(OR(BH255=0,CX255="",CX255=0),0,BH255*MIN(MaxScal,TgtVol/CX255))</f>
        <v>0</v>
      </c>
      <c r="DT255" s="26" t="n">
        <f aca="false">IF(OR(BI255=0,CY255="",CY255=0),0,BI255*MIN(MaxScal,TgtVol/CY255))</f>
        <v>0</v>
      </c>
      <c r="DU255" s="26" t="n">
        <f aca="false">IF(OR(BJ255=0,CZ255="",CZ255=0),0,BJ255*MIN(MaxScal,TgtVol/CZ255))</f>
        <v>0</v>
      </c>
      <c r="DV255" s="26" t="n">
        <f aca="false">IF(OR(BK255=0,DA255="",DA255=0),0,BK255*MIN(MaxScal,TgtVol/DA255))</f>
        <v>0</v>
      </c>
      <c r="DW255" s="26" t="n">
        <f aca="false">IF(OR(BL255=0,DB255="",DB255=0),0,BL255*MIN(MaxScal,TgtVol/DB255))</f>
        <v>0</v>
      </c>
      <c r="DX255" s="28" t="n">
        <f aca="false">IFERROR(DC254*BM255,"")</f>
        <v>-0.00930633252192828</v>
      </c>
      <c r="DY255" s="28" t="n">
        <f aca="false">IFERROR(DD254*BN255,"")</f>
        <v>0.000333935902022643</v>
      </c>
      <c r="DZ255" s="28" t="n">
        <f aca="false">IFERROR(DE254*BO255,"")</f>
        <v>-0.00453741966966251</v>
      </c>
      <c r="EA255" s="28" t="n">
        <f aca="false">IFERROR(DF254*BP255,"")</f>
        <v>-0.00782185590089405</v>
      </c>
      <c r="EB255" s="28" t="n">
        <f aca="false">IFERROR(DG254*BQ255,"")</f>
        <v>-0</v>
      </c>
      <c r="EC255" s="28" t="n">
        <f aca="false">IFERROR(DH254*BR255,"")</f>
        <v>-0.00489330914033938</v>
      </c>
      <c r="ED255" s="28" t="n">
        <f aca="false">IFERROR(DI254*BS255,"")</f>
        <v>0</v>
      </c>
      <c r="EE255" s="28" t="n">
        <f aca="false">IFERROR(DJ254*BT255,"")</f>
        <v>0</v>
      </c>
      <c r="EF255" s="28" t="n">
        <f aca="false">IFERROR(DK254*BU255,"")</f>
        <v>0</v>
      </c>
      <c r="EG255" s="28" t="n">
        <f aca="false">IFERROR(DL254*BV255,"")</f>
        <v>-0</v>
      </c>
      <c r="EH255" s="28" t="n">
        <f aca="false">IFERROR(DM254*BW255,"")</f>
        <v>-0</v>
      </c>
      <c r="EI255" s="28" t="n">
        <f aca="false">IFERROR(DN254*BX255,"")</f>
        <v>0</v>
      </c>
      <c r="EJ255" s="28" t="n">
        <f aca="false">IFERROR(DO254*BY255,"")</f>
        <v>-0</v>
      </c>
      <c r="EK255" s="28" t="n">
        <f aca="false">IFERROR(DP254*BZ255,"")</f>
        <v>0</v>
      </c>
      <c r="EL255" s="28" t="n">
        <f aca="false">IFERROR(DQ254*CA255,"")</f>
        <v>0</v>
      </c>
      <c r="EM255" s="28" t="n">
        <f aca="false">IFERROR(DR254*CB255,"")</f>
        <v>-0</v>
      </c>
      <c r="EN255" s="28" t="n">
        <f aca="false">IFERROR(DS254*CC255,"")</f>
        <v>-0</v>
      </c>
      <c r="EO255" s="28" t="n">
        <f aca="false">IFERROR(DT254*CD255,"")</f>
        <v>-0</v>
      </c>
      <c r="EP255" s="28" t="n">
        <f aca="false">IFERROR(DU254*CE255,"")</f>
        <v>-0</v>
      </c>
      <c r="EQ255" s="28" t="n">
        <f aca="false">IFERROR(DV254*CF255,"")</f>
        <v>-0</v>
      </c>
      <c r="ER255" s="28" t="n">
        <f aca="false">IFERROR(DW254*CG255,"")</f>
        <v>-0</v>
      </c>
      <c r="ES255" s="28" t="n">
        <f aca="false">IF(ROW()=4,"",SUM(DX255:ER255))</f>
        <v>-0.0262249813308016</v>
      </c>
      <c r="ET255" s="29" t="n">
        <f aca="false">COUNTIF(AR255:BL255,"&gt;0")</f>
        <v>5</v>
      </c>
    </row>
    <row r="256" customFormat="false" ht="15" hidden="false" customHeight="false" outlineLevel="0" collapsed="false">
      <c r="A256" s="19" t="n">
        <v>45688</v>
      </c>
      <c r="B256" s="23" t="n">
        <f aca="false">ABS(Rates_Data!AD256-Rates_Data!AE256)</f>
        <v>0.906229249011858</v>
      </c>
      <c r="C256" s="23" t="n">
        <f aca="false">ABS(Rates_Data!AD256-Rates_Data!AF256)</f>
        <v>1.04965612648221</v>
      </c>
      <c r="D256" s="23" t="n">
        <f aca="false">ABS(Rates_Data!AD256-Rates_Data!AG256)</f>
        <v>1.13121739130435</v>
      </c>
      <c r="E256" s="23" t="n">
        <f aca="false">ABS(Rates_Data!AD256-Rates_Data!AH256)</f>
        <v>1.65491304347826</v>
      </c>
      <c r="F256" s="23" t="n">
        <f aca="false">ABS(Rates_Data!AD256-Rates_Data!AI256)</f>
        <v>0.466086956521739</v>
      </c>
      <c r="G256" s="23" t="n">
        <f aca="false">ABS(Rates_Data!AD256-Rates_Data!AJ256)</f>
        <v>1.14998418972332</v>
      </c>
      <c r="H256" s="23" t="n">
        <f aca="false">ABS(Rates_Data!AE256-Rates_Data!AF256)</f>
        <v>0.143426877470356</v>
      </c>
      <c r="I256" s="23" t="n">
        <f aca="false">ABS(Rates_Data!AE256-Rates_Data!AG256)</f>
        <v>0.22498814229249</v>
      </c>
      <c r="J256" s="23" t="n">
        <f aca="false">ABS(Rates_Data!AE256-Rates_Data!AH256)</f>
        <v>0.748683794466403</v>
      </c>
      <c r="K256" s="23" t="n">
        <f aca="false">ABS(Rates_Data!AE256-Rates_Data!AI256)</f>
        <v>0.440142292490119</v>
      </c>
      <c r="L256" s="23" t="n">
        <f aca="false">ABS(Rates_Data!AE256-Rates_Data!AJ256)</f>
        <v>0.243754940711462</v>
      </c>
      <c r="M256" s="23" t="n">
        <f aca="false">ABS(Rates_Data!AF256-Rates_Data!AG256)</f>
        <v>0.0815612648221344</v>
      </c>
      <c r="N256" s="23" t="n">
        <f aca="false">ABS(Rates_Data!AF256-Rates_Data!AH256)</f>
        <v>0.605256916996048</v>
      </c>
      <c r="O256" s="23" t="n">
        <f aca="false">ABS(Rates_Data!AF256-Rates_Data!AI256)</f>
        <v>0.583569169960474</v>
      </c>
      <c r="P256" s="23" t="n">
        <f aca="false">ABS(Rates_Data!AF256-Rates_Data!AJ256)</f>
        <v>0.100328063241107</v>
      </c>
      <c r="Q256" s="23" t="n">
        <f aca="false">ABS(Rates_Data!AG256-Rates_Data!AH256)</f>
        <v>0.523695652173914</v>
      </c>
      <c r="R256" s="23" t="n">
        <f aca="false">ABS(Rates_Data!AG256-Rates_Data!AI256)</f>
        <v>0.665130434782609</v>
      </c>
      <c r="S256" s="23" t="n">
        <f aca="false">ABS(Rates_Data!AG256-Rates_Data!AJ256)</f>
        <v>0.0187667984189724</v>
      </c>
      <c r="T256" s="23" t="n">
        <f aca="false">ABS(Rates_Data!AH256-Rates_Data!AI256)</f>
        <v>1.18882608695652</v>
      </c>
      <c r="U256" s="23" t="n">
        <f aca="false">ABS(Rates_Data!AH256-Rates_Data!AJ256)</f>
        <v>0.504928853754941</v>
      </c>
      <c r="V256" s="23" t="n">
        <f aca="false">ABS(Rates_Data!AI256-Rates_Data!AJ256)</f>
        <v>0.683897233201581</v>
      </c>
      <c r="W256" s="26" t="n">
        <f aca="false">IF(ROW()&lt;4+MinObs-1,"",IFERROR((B256-AVERAGE(B$4:B256))/STDEV(B$4:B256),""))</f>
        <v>1.35285561402759</v>
      </c>
      <c r="X256" s="26" t="n">
        <f aca="false">IF(ROW()&lt;4+MinObs-1,"",IFERROR((C256-AVERAGE(C$4:C256))/STDEV(C$4:C256),""))</f>
        <v>1.14787216195976</v>
      </c>
      <c r="Y256" s="26" t="n">
        <f aca="false">IF(ROW()&lt;4+MinObs-1,"",IFERROR((D256-AVERAGE(D$4:D256))/STDEV(D$4:D256),""))</f>
        <v>1.26839203637279</v>
      </c>
      <c r="Z256" s="26" t="n">
        <f aca="false">IF(ROW()&lt;4+MinObs-1,"",IFERROR((E256-AVERAGE(E$4:E256))/STDEV(E$4:E256),""))</f>
        <v>2.20847379970555</v>
      </c>
      <c r="AA256" s="26" t="n">
        <f aca="false">IF(ROW()&lt;4+MinObs-1,"",IFERROR((F256-AVERAGE(F$4:F256))/STDEV(F$4:F256),""))</f>
        <v>-0.273961426621393</v>
      </c>
      <c r="AB256" s="26" t="n">
        <f aca="false">IF(ROW()&lt;4+MinObs-1,"",IFERROR((G256-AVERAGE(G$4:G256))/STDEV(G$4:G256),""))</f>
        <v>1.76981685031382</v>
      </c>
      <c r="AC256" s="26" t="n">
        <f aca="false">IF(ROW()&lt;4+MinObs-1,"",IFERROR((H256-AVERAGE(H$4:H256))/STDEV(H$4:H256),""))</f>
        <v>-0.853501628879884</v>
      </c>
      <c r="AD256" s="26" t="n">
        <f aca="false">IF(ROW()&lt;4+MinObs-1,"",IFERROR((I256-AVERAGE(I$4:I256))/STDEV(I$4:I256),""))</f>
        <v>-0.516431645097565</v>
      </c>
      <c r="AE256" s="26" t="n">
        <f aca="false">IF(ROW()&lt;4+MinObs-1,"",IFERROR((J256-AVERAGE(J$4:J256))/STDEV(J$4:J256),""))</f>
        <v>0.604782457553966</v>
      </c>
      <c r="AF256" s="26" t="n">
        <f aca="false">IF(ROW()&lt;4+MinObs-1,"",IFERROR((K256-AVERAGE(K$4:K256))/STDEV(K$4:K256),""))</f>
        <v>-0.0408816927067351</v>
      </c>
      <c r="AG256" s="26" t="n">
        <f aca="false">IF(ROW()&lt;4+MinObs-1,"",IFERROR((L256-AVERAGE(L$4:L256))/STDEV(L$4:L256),""))</f>
        <v>-0.660046880602788</v>
      </c>
      <c r="AH256" s="26" t="n">
        <f aca="false">IF(ROW()&lt;4+MinObs-1,"",IFERROR((M256-AVERAGE(M$4:M256))/STDEV(M$4:M256),""))</f>
        <v>-0.980727950346613</v>
      </c>
      <c r="AI256" s="26" t="n">
        <f aca="false">IF(ROW()&lt;4+MinObs-1,"",IFERROR((N256-AVERAGE(N$4:N256))/STDEV(N$4:N256),""))</f>
        <v>0.115448390850987</v>
      </c>
      <c r="AJ256" s="26" t="n">
        <f aca="false">IF(ROW()&lt;4+MinObs-1,"",IFERROR((O256-AVERAGE(O$4:O256))/STDEV(O$4:O256),""))</f>
        <v>0.246216039013887</v>
      </c>
      <c r="AK256" s="26" t="n">
        <f aca="false">IF(ROW()&lt;4+MinObs-1,"",IFERROR((P256-AVERAGE(P$4:P256))/STDEV(P$4:P256),""))</f>
        <v>-1.04078931396549</v>
      </c>
      <c r="AL256" s="26" t="n">
        <f aca="false">IF(ROW()&lt;4+MinObs-1,"",IFERROR((Q256-AVERAGE(Q$4:Q256))/STDEV(Q$4:Q256),""))</f>
        <v>0.134808763934672</v>
      </c>
      <c r="AM256" s="26" t="n">
        <f aca="false">IF(ROW()&lt;4+MinObs-1,"",IFERROR((R256-AVERAGE(R$4:R256))/STDEV(R$4:R256),""))</f>
        <v>0.37083590247957</v>
      </c>
      <c r="AN256" s="26" t="n">
        <f aca="false">IF(ROW()&lt;4+MinObs-1,"",IFERROR((S256-AVERAGE(S$4:S256))/STDEV(S$4:S256),""))</f>
        <v>-1.45143139598858</v>
      </c>
      <c r="AO256" s="26" t="n">
        <f aca="false">IF(ROW()&lt;4+MinObs-1,"",IFERROR((T256-AVERAGE(T$4:T256))/STDEV(T$4:T256),""))</f>
        <v>1.54082906635549</v>
      </c>
      <c r="AP256" s="26" t="n">
        <f aca="false">IF(ROW()&lt;4+MinObs-1,"",IFERROR((U256-AVERAGE(U$4:U256))/STDEV(U$4:U256),""))</f>
        <v>-0.609946362474373</v>
      </c>
      <c r="AQ256" s="26" t="n">
        <f aca="false">IF(ROW()&lt;4+MinObs-1,"",IFERROR((V256-AVERAGE(V$4:V256))/STDEV(V$4:V256),""))</f>
        <v>0.118064779020689</v>
      </c>
      <c r="AR256" s="26" t="n">
        <f aca="false">IF(W256="",0,IF(W256&gt;=z4,w4,IF(W256&gt;=z3,w3,IF(W256&gt;=zEntry,w2,IF(AND(W256&gt;=ExitZ,AR255&gt;0),w2,0)))))</f>
        <v>0</v>
      </c>
      <c r="AS256" s="26" t="n">
        <f aca="false">IF(X256="",0,IF(X256&gt;=z4,w4,IF(X256&gt;=z3,w3,IF(X256&gt;=zEntry,w2,IF(AND(X256&gt;=ExitZ,AS255&gt;0),w2,0)))))</f>
        <v>0</v>
      </c>
      <c r="AT256" s="26" t="n">
        <f aca="false">IF(Y256="",0,IF(Y256&gt;=z4,w4,IF(Y256&gt;=z3,w3,IF(Y256&gt;=zEntry,w2,IF(AND(Y256&gt;=ExitZ,AT255&gt;0),w2,0)))))</f>
        <v>0</v>
      </c>
      <c r="AU256" s="26" t="n">
        <f aca="false">IF(Z256="",0,IF(Z256&gt;=z4,w4,IF(Z256&gt;=z3,w3,IF(Z256&gt;=zEntry,w2,IF(AND(Z256&gt;=ExitZ,AU255&gt;0),w2,0)))))</f>
        <v>1</v>
      </c>
      <c r="AV256" s="26" t="n">
        <f aca="false">IF(AA256="",0,IF(AA256&gt;=z4,w4,IF(AA256&gt;=z3,w3,IF(AA256&gt;=zEntry,w2,IF(AND(AA256&gt;=ExitZ,AV255&gt;0),w2,0)))))</f>
        <v>0</v>
      </c>
      <c r="AW256" s="26" t="n">
        <f aca="false">IF(AB256="",0,IF(AB256&gt;=z4,w4,IF(AB256&gt;=z3,w3,IF(AB256&gt;=zEntry,w2,IF(AND(AB256&gt;=ExitZ,AW255&gt;0),w2,0)))))</f>
        <v>0</v>
      </c>
      <c r="AX256" s="26" t="n">
        <f aca="false">IF(AC256="",0,IF(AC256&gt;=z4,w4,IF(AC256&gt;=z3,w3,IF(AC256&gt;=zEntry,w2,IF(AND(AC256&gt;=ExitZ,AX255&gt;0),w2,0)))))</f>
        <v>0</v>
      </c>
      <c r="AY256" s="26" t="n">
        <f aca="false">IF(AD256="",0,IF(AD256&gt;=z4,w4,IF(AD256&gt;=z3,w3,IF(AD256&gt;=zEntry,w2,IF(AND(AD256&gt;=ExitZ,AY255&gt;0),w2,0)))))</f>
        <v>0</v>
      </c>
      <c r="AZ256" s="26" t="n">
        <f aca="false">IF(AE256="",0,IF(AE256&gt;=z4,w4,IF(AE256&gt;=z3,w3,IF(AE256&gt;=zEntry,w2,IF(AND(AE256&gt;=ExitZ,AZ255&gt;0),w2,0)))))</f>
        <v>0</v>
      </c>
      <c r="BA256" s="26" t="n">
        <f aca="false">IF(AF256="",0,IF(AF256&gt;=z4,w4,IF(AF256&gt;=z3,w3,IF(AF256&gt;=zEntry,w2,IF(AND(AF256&gt;=ExitZ,BA255&gt;0),w2,0)))))</f>
        <v>0</v>
      </c>
      <c r="BB256" s="26" t="n">
        <f aca="false">IF(AG256="",0,IF(AG256&gt;=z4,w4,IF(AG256&gt;=z3,w3,IF(AG256&gt;=zEntry,w2,IF(AND(AG256&gt;=ExitZ,BB255&gt;0),w2,0)))))</f>
        <v>0</v>
      </c>
      <c r="BC256" s="26" t="n">
        <f aca="false">IF(AH256="",0,IF(AH256&gt;=z4,w4,IF(AH256&gt;=z3,w3,IF(AH256&gt;=zEntry,w2,IF(AND(AH256&gt;=ExitZ,BC255&gt;0),w2,0)))))</f>
        <v>0</v>
      </c>
      <c r="BD256" s="26" t="n">
        <f aca="false">IF(AI256="",0,IF(AI256&gt;=z4,w4,IF(AI256&gt;=z3,w3,IF(AI256&gt;=zEntry,w2,IF(AND(AI256&gt;=ExitZ,BD255&gt;0),w2,0)))))</f>
        <v>0</v>
      </c>
      <c r="BE256" s="26" t="n">
        <f aca="false">IF(AJ256="",0,IF(AJ256&gt;=z4,w4,IF(AJ256&gt;=z3,w3,IF(AJ256&gt;=zEntry,w2,IF(AND(AJ256&gt;=ExitZ,BE255&gt;0),w2,0)))))</f>
        <v>0</v>
      </c>
      <c r="BF256" s="26" t="n">
        <f aca="false">IF(AK256="",0,IF(AK256&gt;=z4,w4,IF(AK256&gt;=z3,w3,IF(AK256&gt;=zEntry,w2,IF(AND(AK256&gt;=ExitZ,BF255&gt;0),w2,0)))))</f>
        <v>0</v>
      </c>
      <c r="BG256" s="26" t="n">
        <f aca="false">IF(AL256="",0,IF(AL256&gt;=z4,w4,IF(AL256&gt;=z3,w3,IF(AL256&gt;=zEntry,w2,IF(AND(AL256&gt;=ExitZ,BG255&gt;0),w2,0)))))</f>
        <v>0</v>
      </c>
      <c r="BH256" s="26" t="n">
        <f aca="false">IF(AM256="",0,IF(AM256&gt;=z4,w4,IF(AM256&gt;=z3,w3,IF(AM256&gt;=zEntry,w2,IF(AND(AM256&gt;=ExitZ,BH255&gt;0),w2,0)))))</f>
        <v>0</v>
      </c>
      <c r="BI256" s="26" t="n">
        <f aca="false">IF(AN256="",0,IF(AN256&gt;=z4,w4,IF(AN256&gt;=z3,w3,IF(AN256&gt;=zEntry,w2,IF(AND(AN256&gt;=ExitZ,BI255&gt;0),w2,0)))))</f>
        <v>0</v>
      </c>
      <c r="BJ256" s="26" t="n">
        <f aca="false">IF(AO256="",0,IF(AO256&gt;=z4,w4,IF(AO256&gt;=z3,w3,IF(AO256&gt;=zEntry,w2,IF(AND(AO256&gt;=ExitZ,BJ255&gt;0),w2,0)))))</f>
        <v>0</v>
      </c>
      <c r="BK256" s="26" t="n">
        <f aca="false">IF(AP256="",0,IF(AP256&gt;=z4,w4,IF(AP256&gt;=z3,w3,IF(AP256&gt;=zEntry,w2,IF(AND(AP256&gt;=ExitZ,BK255&gt;0),w2,0)))))</f>
        <v>0</v>
      </c>
      <c r="BL256" s="26" t="n">
        <f aca="false">IF(AQ256="",0,IF(AQ256&gt;=z4,w4,IF(AQ256&gt;=z3,w3,IF(AQ256&gt;=zEntry,w2,IF(AND(AQ256&gt;=ExitZ,BL255&gt;0),w2,0)))))</f>
        <v>0</v>
      </c>
      <c r="BM256" s="23" t="n">
        <f aca="false">IF(Rates_Data!AD255&gt;=Rates_Data!AE255,Rates_Data!AK256-Rates_Data!AL256,Rates_Data!AL256-Rates_Data!AK256)</f>
        <v>0.014896</v>
      </c>
      <c r="BN256" s="23" t="n">
        <f aca="false">IF(Rates_Data!AD255&gt;=Rates_Data!AF255,Rates_Data!AK256-Rates_Data!AM256,Rates_Data!AM256-Rates_Data!AK256)</f>
        <v>0.005776</v>
      </c>
      <c r="BO256" s="23" t="n">
        <f aca="false">IF(Rates_Data!AD255&gt;=Rates_Data!AG255,Rates_Data!AK256-Rates_Data!AN256,Rates_Data!AN256-Rates_Data!AK256)</f>
        <v>0.006441</v>
      </c>
      <c r="BP256" s="23" t="n">
        <f aca="false">IF(Rates_Data!AD255&gt;=Rates_Data!AH255,Rates_Data!AK256-Rates_Data!AO256,Rates_Data!AO256-Rates_Data!AK256)</f>
        <v>0.007087</v>
      </c>
      <c r="BQ256" s="23" t="n">
        <f aca="false">IF(Rates_Data!AD255&gt;=Rates_Data!AI255,Rates_Data!AK256-Rates_Data!AP256,Rates_Data!AP256-Rates_Data!AK256)</f>
        <v>0.00475</v>
      </c>
      <c r="BR256" s="23" t="n">
        <f aca="false">IF(Rates_Data!AD255&gt;=Rates_Data!AJ255,Rates_Data!AK256-Rates_Data!AQ256,Rates_Data!AQ256-Rates_Data!AK256)</f>
        <v>0.001805</v>
      </c>
      <c r="BS256" s="23" t="n">
        <f aca="false">IF(Rates_Data!AE255&gt;=Rates_Data!AF255,Rates_Data!AL256-Rates_Data!AM256,Rates_Data!AM256-Rates_Data!AL256)</f>
        <v>-0.00912</v>
      </c>
      <c r="BT256" s="23" t="n">
        <f aca="false">IF(Rates_Data!AE255&gt;=Rates_Data!AG255,Rates_Data!AL256-Rates_Data!AN256,Rates_Data!AN256-Rates_Data!AL256)</f>
        <v>-0.008455</v>
      </c>
      <c r="BU256" s="23" t="n">
        <f aca="false">IF(Rates_Data!AE255&gt;=Rates_Data!AH255,Rates_Data!AL256-Rates_Data!AO256,Rates_Data!AO256-Rates_Data!AL256)</f>
        <v>-0.007809</v>
      </c>
      <c r="BV256" s="23" t="n">
        <f aca="false">IF(Rates_Data!AE255&gt;=Rates_Data!AI255,Rates_Data!AL256-Rates_Data!AP256,Rates_Data!AP256-Rates_Data!AL256)</f>
        <v>0.010146</v>
      </c>
      <c r="BW256" s="23" t="n">
        <f aca="false">IF(Rates_Data!AE255&gt;=Rates_Data!AJ255,Rates_Data!AL256-Rates_Data!AQ256,Rates_Data!AQ256-Rates_Data!AL256)</f>
        <v>0.013091</v>
      </c>
      <c r="BX256" s="23" t="n">
        <f aca="false">IF(Rates_Data!AF255&gt;=Rates_Data!AG255,Rates_Data!AM256-Rates_Data!AN256,Rates_Data!AN256-Rates_Data!AM256)</f>
        <v>0.000665000000000003</v>
      </c>
      <c r="BY256" s="23" t="n">
        <f aca="false">IF(Rates_Data!AF255&gt;=Rates_Data!AH255,Rates_Data!AM256-Rates_Data!AO256,Rates_Data!AO256-Rates_Data!AM256)</f>
        <v>0.001311</v>
      </c>
      <c r="BZ256" s="23" t="n">
        <f aca="false">IF(Rates_Data!AF255&gt;=Rates_Data!AI255,Rates_Data!AM256-Rates_Data!AP256,Rates_Data!AP256-Rates_Data!AM256)</f>
        <v>0.001026</v>
      </c>
      <c r="CA256" s="23" t="n">
        <f aca="false">IF(Rates_Data!AF255&gt;=Rates_Data!AJ255,Rates_Data!AM256-Rates_Data!AQ256,Rates_Data!AQ256-Rates_Data!AM256)</f>
        <v>0.003971</v>
      </c>
      <c r="CB256" s="23" t="n">
        <f aca="false">IF(Rates_Data!AG255&gt;=Rates_Data!AH255,Rates_Data!AN256-Rates_Data!AO256,Rates_Data!AO256-Rates_Data!AN256)</f>
        <v>0.000645999999999996</v>
      </c>
      <c r="CC256" s="23" t="n">
        <f aca="false">IF(Rates_Data!AG255&gt;=Rates_Data!AI255,Rates_Data!AN256-Rates_Data!AP256,Rates_Data!AP256-Rates_Data!AN256)</f>
        <v>0.001691</v>
      </c>
      <c r="CD256" s="23" t="n">
        <f aca="false">IF(Rates_Data!AG255&gt;=Rates_Data!AJ255,Rates_Data!AN256-Rates_Data!AQ256,Rates_Data!AQ256-Rates_Data!AN256)</f>
        <v>0.00463600000000001</v>
      </c>
      <c r="CE256" s="23" t="n">
        <f aca="false">IF(Rates_Data!AH255&gt;=Rates_Data!AI255,Rates_Data!AO256-Rates_Data!AP256,Rates_Data!AP256-Rates_Data!AO256)</f>
        <v>0.002337</v>
      </c>
      <c r="CF256" s="23" t="n">
        <f aca="false">IF(Rates_Data!AH255&gt;=Rates_Data!AJ255,Rates_Data!AO256-Rates_Data!AQ256,Rates_Data!AQ256-Rates_Data!AO256)</f>
        <v>0.005282</v>
      </c>
      <c r="CG256" s="23" t="n">
        <f aca="false">IF(Rates_Data!AI255&gt;=Rates_Data!AJ255,Rates_Data!AP256-Rates_Data!AQ256,Rates_Data!AQ256-Rates_Data!AP256)</f>
        <v>-0.002945</v>
      </c>
      <c r="CH256" s="27" t="n">
        <f aca="false">IF(ROW()&lt;4+VolLB,"",STDEV(INDEX($BM:$BM,ROW()-VolLB+1):INDEX($BM:$BM,ROW()))*SQRT(12))</f>
        <v>0.020852030074974</v>
      </c>
      <c r="CI256" s="27" t="n">
        <f aca="false">IF(ROW()&lt;4+VolLB,"",STDEV(INDEX($BN:$BN,ROW()-VolLB+1):INDEX($BN:$BN,ROW()))*SQRT(12))</f>
        <v>0.0206992116811015</v>
      </c>
      <c r="CJ256" s="27" t="n">
        <f aca="false">IF(ROW()&lt;4+VolLB,"",STDEV(INDEX($BO:$BO,ROW()-VolLB+1):INDEX($BO:$BO,ROW()))*SQRT(12))</f>
        <v>0.0200509894865684</v>
      </c>
      <c r="CK256" s="27" t="n">
        <f aca="false">IF(ROW()&lt;4+VolLB,"",STDEV(INDEX($BP:$BP,ROW()-VolLB+1):INDEX($BP:$BP,ROW()))*SQRT(12))</f>
        <v>0.0229458524130594</v>
      </c>
      <c r="CL256" s="27" t="n">
        <f aca="false">IF(ROW()&lt;4+VolLB,"",STDEV(INDEX($BQ:$BQ,ROW()-VolLB+1):INDEX($BQ:$BQ,ROW()))*SQRT(12))</f>
        <v>0.0177870004438769</v>
      </c>
      <c r="CM256" s="27" t="n">
        <f aca="false">IF(ROW()&lt;4+VolLB,"",STDEV(INDEX($BR:$BR,ROW()-VolLB+1):INDEX($BR:$BR,ROW()))*SQRT(12))</f>
        <v>0.0154723244819966</v>
      </c>
      <c r="CN256" s="27" t="n">
        <f aca="false">IF(ROW()&lt;4+VolLB,"",STDEV(INDEX($BS:$BS,ROW()-VolLB+1):INDEX($BS:$BS,ROW()))*SQRT(12))</f>
        <v>0.0212079697982128</v>
      </c>
      <c r="CO256" s="27" t="n">
        <f aca="false">IF(ROW()&lt;4+VolLB,"",STDEV(INDEX($BT:$BT,ROW()-VolLB+1):INDEX($BT:$BT,ROW()))*SQRT(12))</f>
        <v>0.0197070359415108</v>
      </c>
      <c r="CP256" s="27" t="n">
        <f aca="false">IF(ROW()&lt;4+VolLB,"",STDEV(INDEX($BU:$BU,ROW()-VolLB+1):INDEX($BU:$BU,ROW()))*SQRT(12))</f>
        <v>0.0231056293324293</v>
      </c>
      <c r="CQ256" s="27" t="n">
        <f aca="false">IF(ROW()&lt;4+VolLB,"",STDEV(INDEX($BV:$BV,ROW()-VolLB+1):INDEX($BV:$BV,ROW()))*SQRT(12))</f>
        <v>0.0196208948417364</v>
      </c>
      <c r="CR256" s="27" t="n">
        <f aca="false">IF(ROW()&lt;4+VolLB,"",STDEV(INDEX($BW:$BW,ROW()-VolLB+1):INDEX($BW:$BW,ROW()))*SQRT(12))</f>
        <v>0.0209675308989876</v>
      </c>
      <c r="CS256" s="27" t="n">
        <f aca="false">IF(ROW()&lt;4+VolLB,"",STDEV(INDEX($BX:$BX,ROW()-VolLB+1):INDEX($BX:$BX,ROW()))*SQRT(12))</f>
        <v>0.0207569014613499</v>
      </c>
      <c r="CT256" s="27" t="n">
        <f aca="false">IF(ROW()&lt;4+VolLB,"",STDEV(INDEX($BY:$BY,ROW()-VolLB+1):INDEX($BY:$BY,ROW()))*SQRT(12))</f>
        <v>0.0221547327984661</v>
      </c>
      <c r="CU256" s="27" t="n">
        <f aca="false">IF(ROW()&lt;4+VolLB,"",STDEV(INDEX($BZ:$BZ,ROW()-VolLB+1):INDEX($BZ:$BZ,ROW()))*SQRT(12))</f>
        <v>0.0187354776583282</v>
      </c>
      <c r="CV256" s="27" t="n">
        <f aca="false">IF(ROW()&lt;4+VolLB,"",STDEV(INDEX($CA:$CA,ROW()-VolLB+1):INDEX($CA:$CA,ROW()))*SQRT(12))</f>
        <v>0.0216577188481327</v>
      </c>
      <c r="CW256" s="27" t="n">
        <f aca="false">IF(ROW()&lt;4+VolLB,"",STDEV(INDEX($CB:$CB,ROW()-VolLB+1):INDEX($CB:$CB,ROW()))*SQRT(12))</f>
        <v>0.0185305359445019</v>
      </c>
      <c r="CX256" s="27" t="n">
        <f aca="false">IF(ROW()&lt;4+VolLB,"",STDEV(INDEX($CC:$CC,ROW()-VolLB+1):INDEX($CC:$CC,ROW()))*SQRT(12))</f>
        <v>0.0191303088853165</v>
      </c>
      <c r="CY256" s="27" t="n">
        <f aca="false">IF(ROW()&lt;4+VolLB,"",STDEV(INDEX($CD:$CD,ROW()-VolLB+1):INDEX($CD:$CD,ROW()))*SQRT(12))</f>
        <v>0.0169028555479892</v>
      </c>
      <c r="CZ256" s="27" t="n">
        <f aca="false">IF(ROW()&lt;4+VolLB,"",STDEV(INDEX($CE:$CE,ROW()-VolLB+1):INDEX($CE:$CE,ROW()))*SQRT(12))</f>
        <v>0.0215646679856967</v>
      </c>
      <c r="DA256" s="27" t="n">
        <f aca="false">IF(ROW()&lt;4+VolLB,"",STDEV(INDEX($CF:$CF,ROW()-VolLB+1):INDEX($CF:$CF,ROW()))*SQRT(12))</f>
        <v>0.0195514749722489</v>
      </c>
      <c r="DB256" s="27" t="n">
        <f aca="false">IF(ROW()&lt;4+VolLB,"",STDEV(INDEX($CG:$CG,ROW()-VolLB+1):INDEX($CG:$CG,ROW()))*SQRT(12))</f>
        <v>0.0216025055184854</v>
      </c>
      <c r="DC256" s="26" t="n">
        <f aca="false">IF(OR(AR256=0,CH256="",CH256=0),0,AR256*MIN(MaxScal,TgtVol/CH256))</f>
        <v>0</v>
      </c>
      <c r="DD256" s="26" t="n">
        <f aca="false">IF(OR(AS256=0,CI256="",CI256=0),0,AS256*MIN(MaxScal,TgtVol/CI256))</f>
        <v>0</v>
      </c>
      <c r="DE256" s="26" t="n">
        <f aca="false">IF(OR(AT256=0,CJ256="",CJ256=0),0,AT256*MIN(MaxScal,TgtVol/CJ256))</f>
        <v>0</v>
      </c>
      <c r="DF256" s="26" t="n">
        <f aca="false">IF(OR(AU256=0,CK256="",CK256=0),0,AU256*MIN(MaxScal,TgtVol/CK256))</f>
        <v>0.871617216042808</v>
      </c>
      <c r="DG256" s="26" t="n">
        <f aca="false">IF(OR(AV256=0,CL256="",CL256=0),0,AV256*MIN(MaxScal,TgtVol/CL256))</f>
        <v>0</v>
      </c>
      <c r="DH256" s="26" t="n">
        <f aca="false">IF(OR(AW256=0,CM256="",CM256=0),0,AW256*MIN(MaxScal,TgtVol/CM256))</f>
        <v>0</v>
      </c>
      <c r="DI256" s="26" t="n">
        <f aca="false">IF(OR(AX256=0,CN256="",CN256=0),0,AX256*MIN(MaxScal,TgtVol/CN256))</f>
        <v>0</v>
      </c>
      <c r="DJ256" s="26" t="n">
        <f aca="false">IF(OR(AY256=0,CO256="",CO256=0),0,AY256*MIN(MaxScal,TgtVol/CO256))</f>
        <v>0</v>
      </c>
      <c r="DK256" s="26" t="n">
        <f aca="false">IF(OR(AZ256=0,CP256="",CP256=0),0,AZ256*MIN(MaxScal,TgtVol/CP256))</f>
        <v>0</v>
      </c>
      <c r="DL256" s="26" t="n">
        <f aca="false">IF(OR(BA256=0,CQ256="",CQ256=0),0,BA256*MIN(MaxScal,TgtVol/CQ256))</f>
        <v>0</v>
      </c>
      <c r="DM256" s="26" t="n">
        <f aca="false">IF(OR(BB256=0,CR256="",CR256=0),0,BB256*MIN(MaxScal,TgtVol/CR256))</f>
        <v>0</v>
      </c>
      <c r="DN256" s="26" t="n">
        <f aca="false">IF(OR(BC256=0,CS256="",CS256=0),0,BC256*MIN(MaxScal,TgtVol/CS256))</f>
        <v>0</v>
      </c>
      <c r="DO256" s="26" t="n">
        <f aca="false">IF(OR(BD256=0,CT256="",CT256=0),0,BD256*MIN(MaxScal,TgtVol/CT256))</f>
        <v>0</v>
      </c>
      <c r="DP256" s="26" t="n">
        <f aca="false">IF(OR(BE256=0,CU256="",CU256=0),0,BE256*MIN(MaxScal,TgtVol/CU256))</f>
        <v>0</v>
      </c>
      <c r="DQ256" s="26" t="n">
        <f aca="false">IF(OR(BF256=0,CV256="",CV256=0),0,BF256*MIN(MaxScal,TgtVol/CV256))</f>
        <v>0</v>
      </c>
      <c r="DR256" s="26" t="n">
        <f aca="false">IF(OR(BG256=0,CW256="",CW256=0),0,BG256*MIN(MaxScal,TgtVol/CW256))</f>
        <v>0</v>
      </c>
      <c r="DS256" s="26" t="n">
        <f aca="false">IF(OR(BH256=0,CX256="",CX256=0),0,BH256*MIN(MaxScal,TgtVol/CX256))</f>
        <v>0</v>
      </c>
      <c r="DT256" s="26" t="n">
        <f aca="false">IF(OR(BI256=0,CY256="",CY256=0),0,BI256*MIN(MaxScal,TgtVol/CY256))</f>
        <v>0</v>
      </c>
      <c r="DU256" s="26" t="n">
        <f aca="false">IF(OR(BJ256=0,CZ256="",CZ256=0),0,BJ256*MIN(MaxScal,TgtVol/CZ256))</f>
        <v>0</v>
      </c>
      <c r="DV256" s="26" t="n">
        <f aca="false">IF(OR(BK256=0,DA256="",DA256=0),0,BK256*MIN(MaxScal,TgtVol/DA256))</f>
        <v>0</v>
      </c>
      <c r="DW256" s="26" t="n">
        <f aca="false">IF(OR(BL256=0,DB256="",DB256=0),0,BL256*MIN(MaxScal,TgtVol/DB256))</f>
        <v>0</v>
      </c>
      <c r="DX256" s="28" t="n">
        <f aca="false">IFERROR(DC255*BM256,"")</f>
        <v>0.0197879486351744</v>
      </c>
      <c r="DY256" s="28" t="n">
        <f aca="false">IFERROR(DD255*BN256,"")</f>
        <v>0.00849191827894841</v>
      </c>
      <c r="DZ256" s="28" t="n">
        <f aca="false">IFERROR(DE255*BO256,"")</f>
        <v>0.00960897464838366</v>
      </c>
      <c r="EA256" s="28" t="n">
        <f aca="false">IFERROR(DF255*BP256,"")</f>
        <v>0.00911586776097753</v>
      </c>
      <c r="EB256" s="28" t="n">
        <f aca="false">IFERROR(DG255*BQ256,"")</f>
        <v>0</v>
      </c>
      <c r="EC256" s="28" t="n">
        <f aca="false">IFERROR(DH255*BR256,"")</f>
        <v>0.00336862040902901</v>
      </c>
      <c r="ED256" s="28" t="n">
        <f aca="false">IFERROR(DI255*BS256,"")</f>
        <v>-0</v>
      </c>
      <c r="EE256" s="28" t="n">
        <f aca="false">IFERROR(DJ255*BT256,"")</f>
        <v>-0</v>
      </c>
      <c r="EF256" s="28" t="n">
        <f aca="false">IFERROR(DK255*BU256,"")</f>
        <v>-0</v>
      </c>
      <c r="EG256" s="28" t="n">
        <f aca="false">IFERROR(DL255*BV256,"")</f>
        <v>0</v>
      </c>
      <c r="EH256" s="28" t="n">
        <f aca="false">IFERROR(DM255*BW256,"")</f>
        <v>0</v>
      </c>
      <c r="EI256" s="28" t="n">
        <f aca="false">IFERROR(DN255*BX256,"")</f>
        <v>0</v>
      </c>
      <c r="EJ256" s="28" t="n">
        <f aca="false">IFERROR(DO255*BY256,"")</f>
        <v>0</v>
      </c>
      <c r="EK256" s="28" t="n">
        <f aca="false">IFERROR(DP255*BZ256,"")</f>
        <v>0</v>
      </c>
      <c r="EL256" s="28" t="n">
        <f aca="false">IFERROR(DQ255*CA256,"")</f>
        <v>0</v>
      </c>
      <c r="EM256" s="28" t="n">
        <f aca="false">IFERROR(DR255*CB256,"")</f>
        <v>0</v>
      </c>
      <c r="EN256" s="28" t="n">
        <f aca="false">IFERROR(DS255*CC256,"")</f>
        <v>0</v>
      </c>
      <c r="EO256" s="28" t="n">
        <f aca="false">IFERROR(DT255*CD256,"")</f>
        <v>0</v>
      </c>
      <c r="EP256" s="28" t="n">
        <f aca="false">IFERROR(DU255*CE256,"")</f>
        <v>0</v>
      </c>
      <c r="EQ256" s="28" t="n">
        <f aca="false">IFERROR(DV255*CF256,"")</f>
        <v>0</v>
      </c>
      <c r="ER256" s="28" t="n">
        <f aca="false">IFERROR(DW255*CG256,"")</f>
        <v>-0</v>
      </c>
      <c r="ES256" s="28" t="n">
        <f aca="false">IF(ROW()=4,"",SUM(DX256:ER256))</f>
        <v>0.050373329732513</v>
      </c>
      <c r="ET256" s="29" t="n">
        <f aca="false">COUNTIF(AR256:BL256,"&gt;0")</f>
        <v>1</v>
      </c>
    </row>
    <row r="257" customFormat="false" ht="15" hidden="false" customHeight="false" outlineLevel="0" collapsed="false">
      <c r="A257" s="19" t="n">
        <v>45716</v>
      </c>
      <c r="B257" s="23" t="n">
        <f aca="false">ABS(Rates_Data!AD257-Rates_Data!AE257)</f>
        <v>0.621771653543308</v>
      </c>
      <c r="C257" s="23" t="n">
        <f aca="false">ABS(Rates_Data!AD257-Rates_Data!AF257)</f>
        <v>0.988748031496063</v>
      </c>
      <c r="D257" s="23" t="n">
        <f aca="false">ABS(Rates_Data!AD257-Rates_Data!AG257)</f>
        <v>0.784118110236221</v>
      </c>
      <c r="E257" s="23" t="n">
        <f aca="false">ABS(Rates_Data!AD257-Rates_Data!AH257)</f>
        <v>1.42527952755906</v>
      </c>
      <c r="F257" s="23" t="n">
        <f aca="false">ABS(Rates_Data!AD257-Rates_Data!AI257)</f>
        <v>0.0698110236220476</v>
      </c>
      <c r="G257" s="23" t="n">
        <f aca="false">ABS(Rates_Data!AD257-Rates_Data!AJ257)</f>
        <v>0.973137795275591</v>
      </c>
      <c r="H257" s="23" t="n">
        <f aca="false">ABS(Rates_Data!AE257-Rates_Data!AF257)</f>
        <v>0.366976377952756</v>
      </c>
      <c r="I257" s="23" t="n">
        <f aca="false">ABS(Rates_Data!AE257-Rates_Data!AG257)</f>
        <v>0.162346456692913</v>
      </c>
      <c r="J257" s="23" t="n">
        <f aca="false">ABS(Rates_Data!AE257-Rates_Data!AH257)</f>
        <v>0.803507874015749</v>
      </c>
      <c r="K257" s="23" t="n">
        <f aca="false">ABS(Rates_Data!AE257-Rates_Data!AI257)</f>
        <v>0.55196062992126</v>
      </c>
      <c r="L257" s="23" t="n">
        <f aca="false">ABS(Rates_Data!AE257-Rates_Data!AJ257)</f>
        <v>0.351366141732284</v>
      </c>
      <c r="M257" s="23" t="n">
        <f aca="false">ABS(Rates_Data!AF257-Rates_Data!AG257)</f>
        <v>0.204629921259842</v>
      </c>
      <c r="N257" s="23" t="n">
        <f aca="false">ABS(Rates_Data!AF257-Rates_Data!AH257)</f>
        <v>0.436531496062993</v>
      </c>
      <c r="O257" s="23" t="n">
        <f aca="false">ABS(Rates_Data!AF257-Rates_Data!AI257)</f>
        <v>0.918937007874016</v>
      </c>
      <c r="P257" s="23" t="n">
        <f aca="false">ABS(Rates_Data!AF257-Rates_Data!AJ257)</f>
        <v>0.0156102362204719</v>
      </c>
      <c r="Q257" s="23" t="n">
        <f aca="false">ABS(Rates_Data!AG257-Rates_Data!AH257)</f>
        <v>0.641161417322835</v>
      </c>
      <c r="R257" s="23" t="n">
        <f aca="false">ABS(Rates_Data!AG257-Rates_Data!AI257)</f>
        <v>0.714307086614173</v>
      </c>
      <c r="S257" s="23" t="n">
        <f aca="false">ABS(Rates_Data!AG257-Rates_Data!AJ257)</f>
        <v>0.18901968503937</v>
      </c>
      <c r="T257" s="23" t="n">
        <f aca="false">ABS(Rates_Data!AH257-Rates_Data!AI257)</f>
        <v>1.35546850393701</v>
      </c>
      <c r="U257" s="23" t="n">
        <f aca="false">ABS(Rates_Data!AH257-Rates_Data!AJ257)</f>
        <v>0.452141732283465</v>
      </c>
      <c r="V257" s="23" t="n">
        <f aca="false">ABS(Rates_Data!AI257-Rates_Data!AJ257)</f>
        <v>0.903326771653544</v>
      </c>
      <c r="W257" s="26" t="n">
        <f aca="false">IF(ROW()&lt;4+MinObs-1,"",IFERROR((B257-AVERAGE(B$4:B257))/STDEV(B$4:B257),""))</f>
        <v>0.527988763955834</v>
      </c>
      <c r="X257" s="26" t="n">
        <f aca="false">IF(ROW()&lt;4+MinObs-1,"",IFERROR((C257-AVERAGE(C$4:C257))/STDEV(C$4:C257),""))</f>
        <v>1.00727950883009</v>
      </c>
      <c r="Y257" s="26" t="n">
        <f aca="false">IF(ROW()&lt;4+MinObs-1,"",IFERROR((D257-AVERAGE(D$4:D257))/STDEV(D$4:D257),""))</f>
        <v>0.540022946334372</v>
      </c>
      <c r="Z257" s="26" t="n">
        <f aca="false">IF(ROW()&lt;4+MinObs-1,"",IFERROR((E257-AVERAGE(E$4:E257))/STDEV(E$4:E257),""))</f>
        <v>1.68921263273093</v>
      </c>
      <c r="AA257" s="26" t="n">
        <f aca="false">IF(ROW()&lt;4+MinObs-1,"",IFERROR((F257-AVERAGE(F$4:F257))/STDEV(F$4:F257),""))</f>
        <v>-1.2032200595021</v>
      </c>
      <c r="AB257" s="26" t="n">
        <f aca="false">IF(ROW()&lt;4+MinObs-1,"",IFERROR((G257-AVERAGE(G$4:G257))/STDEV(G$4:G257),""))</f>
        <v>1.27253703584324</v>
      </c>
      <c r="AC257" s="26" t="n">
        <f aca="false">IF(ROW()&lt;4+MinObs-1,"",IFERROR((H257-AVERAGE(H$4:H257))/STDEV(H$4:H257),""))</f>
        <v>-0.145460680221175</v>
      </c>
      <c r="AD257" s="26" t="n">
        <f aca="false">IF(ROW()&lt;4+MinObs-1,"",IFERROR((I257-AVERAGE(I$4:I257))/STDEV(I$4:I257),""))</f>
        <v>-0.687503931537413</v>
      </c>
      <c r="AE257" s="26" t="n">
        <f aca="false">IF(ROW()&lt;4+MinObs-1,"",IFERROR((J257-AVERAGE(J$4:J257))/STDEV(J$4:J257),""))</f>
        <v>0.759027629889637</v>
      </c>
      <c r="AF257" s="26" t="n">
        <f aca="false">IF(ROW()&lt;4+MinObs-1,"",IFERROR((K257-AVERAGE(K$4:K257))/STDEV(K$4:K257),""))</f>
        <v>0.263950232134168</v>
      </c>
      <c r="AG257" s="26" t="n">
        <f aca="false">IF(ROW()&lt;4+MinObs-1,"",IFERROR((L257-AVERAGE(L$4:L257))/STDEV(L$4:L257),""))</f>
        <v>-0.416013550580563</v>
      </c>
      <c r="AH257" s="26" t="n">
        <f aca="false">IF(ROW()&lt;4+MinObs-1,"",IFERROR((M257-AVERAGE(M$4:M257))/STDEV(M$4:M257),""))</f>
        <v>-0.677486636482401</v>
      </c>
      <c r="AI257" s="26" t="n">
        <f aca="false">IF(ROW()&lt;4+MinObs-1,"",IFERROR((N257-AVERAGE(N$4:N257))/STDEV(N$4:N257),""))</f>
        <v>-0.28133005824801</v>
      </c>
      <c r="AJ257" s="26" t="n">
        <f aca="false">IF(ROW()&lt;4+MinObs-1,"",IFERROR((O257-AVERAGE(O$4:O257))/STDEV(O$4:O257),""))</f>
        <v>1.19970455610742</v>
      </c>
      <c r="AK257" s="26" t="n">
        <f aca="false">IF(ROW()&lt;4+MinObs-1,"",IFERROR((P257-AVERAGE(P$4:P257))/STDEV(P$4:P257),""))</f>
        <v>-1.23487938298728</v>
      </c>
      <c r="AL257" s="26" t="n">
        <f aca="false">IF(ROW()&lt;4+MinObs-1,"",IFERROR((Q257-AVERAGE(Q$4:Q257))/STDEV(Q$4:Q257),""))</f>
        <v>0.445721176217791</v>
      </c>
      <c r="AM257" s="26" t="n">
        <f aca="false">IF(ROW()&lt;4+MinObs-1,"",IFERROR((R257-AVERAGE(R$4:R257))/STDEV(R$4:R257),""))</f>
        <v>0.479876193726705</v>
      </c>
      <c r="AN257" s="26" t="n">
        <f aca="false">IF(ROW()&lt;4+MinObs-1,"",IFERROR((S257-AVERAGE(S$4:S257))/STDEV(S$4:S257),""))</f>
        <v>-1.09585487631068</v>
      </c>
      <c r="AO257" s="26" t="n">
        <f aca="false">IF(ROW()&lt;4+MinObs-1,"",IFERROR((T257-AVERAGE(T$4:T257))/STDEV(T$4:T257),""))</f>
        <v>1.96216766517509</v>
      </c>
      <c r="AP257" s="26" t="n">
        <f aca="false">IF(ROW()&lt;4+MinObs-1,"",IFERROR((U257-AVERAGE(U$4:U257))/STDEV(U$4:U257),""))</f>
        <v>-0.718547718333208</v>
      </c>
      <c r="AQ257" s="26" t="n">
        <f aca="false">IF(ROW()&lt;4+MinObs-1,"",IFERROR((V257-AVERAGE(V$4:V257))/STDEV(V$4:V257),""))</f>
        <v>0.567532936350908</v>
      </c>
      <c r="AR257" s="26" t="n">
        <f aca="false">IF(W257="",0,IF(W257&gt;=z4,w4,IF(W257&gt;=z3,w3,IF(W257&gt;=zEntry,w2,IF(AND(W257&gt;=ExitZ,AR256&gt;0),w2,0)))))</f>
        <v>0</v>
      </c>
      <c r="AS257" s="26" t="n">
        <f aca="false">IF(X257="",0,IF(X257&gt;=z4,w4,IF(X257&gt;=z3,w3,IF(X257&gt;=zEntry,w2,IF(AND(X257&gt;=ExitZ,AS256&gt;0),w2,0)))))</f>
        <v>0</v>
      </c>
      <c r="AT257" s="26" t="n">
        <f aca="false">IF(Y257="",0,IF(Y257&gt;=z4,w4,IF(Y257&gt;=z3,w3,IF(Y257&gt;=zEntry,w2,IF(AND(Y257&gt;=ExitZ,AT256&gt;0),w2,0)))))</f>
        <v>0</v>
      </c>
      <c r="AU257" s="26" t="n">
        <f aca="false">IF(Z257="",0,IF(Z257&gt;=z4,w4,IF(Z257&gt;=z3,w3,IF(Z257&gt;=zEntry,w2,IF(AND(Z257&gt;=ExitZ,AU256&gt;0),w2,0)))))</f>
        <v>0</v>
      </c>
      <c r="AV257" s="26" t="n">
        <f aca="false">IF(AA257="",0,IF(AA257&gt;=z4,w4,IF(AA257&gt;=z3,w3,IF(AA257&gt;=zEntry,w2,IF(AND(AA257&gt;=ExitZ,AV256&gt;0),w2,0)))))</f>
        <v>0</v>
      </c>
      <c r="AW257" s="26" t="n">
        <f aca="false">IF(AB257="",0,IF(AB257&gt;=z4,w4,IF(AB257&gt;=z3,w3,IF(AB257&gt;=zEntry,w2,IF(AND(AB257&gt;=ExitZ,AW256&gt;0),w2,0)))))</f>
        <v>0</v>
      </c>
      <c r="AX257" s="26" t="n">
        <f aca="false">IF(AC257="",0,IF(AC257&gt;=z4,w4,IF(AC257&gt;=z3,w3,IF(AC257&gt;=zEntry,w2,IF(AND(AC257&gt;=ExitZ,AX256&gt;0),w2,0)))))</f>
        <v>0</v>
      </c>
      <c r="AY257" s="26" t="n">
        <f aca="false">IF(AD257="",0,IF(AD257&gt;=z4,w4,IF(AD257&gt;=z3,w3,IF(AD257&gt;=zEntry,w2,IF(AND(AD257&gt;=ExitZ,AY256&gt;0),w2,0)))))</f>
        <v>0</v>
      </c>
      <c r="AZ257" s="26" t="n">
        <f aca="false">IF(AE257="",0,IF(AE257&gt;=z4,w4,IF(AE257&gt;=z3,w3,IF(AE257&gt;=zEntry,w2,IF(AND(AE257&gt;=ExitZ,AZ256&gt;0),w2,0)))))</f>
        <v>0</v>
      </c>
      <c r="BA257" s="26" t="n">
        <f aca="false">IF(AF257="",0,IF(AF257&gt;=z4,w4,IF(AF257&gt;=z3,w3,IF(AF257&gt;=zEntry,w2,IF(AND(AF257&gt;=ExitZ,BA256&gt;0),w2,0)))))</f>
        <v>0</v>
      </c>
      <c r="BB257" s="26" t="n">
        <f aca="false">IF(AG257="",0,IF(AG257&gt;=z4,w4,IF(AG257&gt;=z3,w3,IF(AG257&gt;=zEntry,w2,IF(AND(AG257&gt;=ExitZ,BB256&gt;0),w2,0)))))</f>
        <v>0</v>
      </c>
      <c r="BC257" s="26" t="n">
        <f aca="false">IF(AH257="",0,IF(AH257&gt;=z4,w4,IF(AH257&gt;=z3,w3,IF(AH257&gt;=zEntry,w2,IF(AND(AH257&gt;=ExitZ,BC256&gt;0),w2,0)))))</f>
        <v>0</v>
      </c>
      <c r="BD257" s="26" t="n">
        <f aca="false">IF(AI257="",0,IF(AI257&gt;=z4,w4,IF(AI257&gt;=z3,w3,IF(AI257&gt;=zEntry,w2,IF(AND(AI257&gt;=ExitZ,BD256&gt;0),w2,0)))))</f>
        <v>0</v>
      </c>
      <c r="BE257" s="26" t="n">
        <f aca="false">IF(AJ257="",0,IF(AJ257&gt;=z4,w4,IF(AJ257&gt;=z3,w3,IF(AJ257&gt;=zEntry,w2,IF(AND(AJ257&gt;=ExitZ,BE256&gt;0),w2,0)))))</f>
        <v>0</v>
      </c>
      <c r="BF257" s="26" t="n">
        <f aca="false">IF(AK257="",0,IF(AK257&gt;=z4,w4,IF(AK257&gt;=z3,w3,IF(AK257&gt;=zEntry,w2,IF(AND(AK257&gt;=ExitZ,BF256&gt;0),w2,0)))))</f>
        <v>0</v>
      </c>
      <c r="BG257" s="26" t="n">
        <f aca="false">IF(AL257="",0,IF(AL257&gt;=z4,w4,IF(AL257&gt;=z3,w3,IF(AL257&gt;=zEntry,w2,IF(AND(AL257&gt;=ExitZ,BG256&gt;0),w2,0)))))</f>
        <v>0</v>
      </c>
      <c r="BH257" s="26" t="n">
        <f aca="false">IF(AM257="",0,IF(AM257&gt;=z4,w4,IF(AM257&gt;=z3,w3,IF(AM257&gt;=zEntry,w2,IF(AND(AM257&gt;=ExitZ,BH256&gt;0),w2,0)))))</f>
        <v>0</v>
      </c>
      <c r="BI257" s="26" t="n">
        <f aca="false">IF(AN257="",0,IF(AN257&gt;=z4,w4,IF(AN257&gt;=z3,w3,IF(AN257&gt;=zEntry,w2,IF(AND(AN257&gt;=ExitZ,BI256&gt;0),w2,0)))))</f>
        <v>0</v>
      </c>
      <c r="BJ257" s="26" t="n">
        <f aca="false">IF(AO257="",0,IF(AO257&gt;=z4,w4,IF(AO257&gt;=z3,w3,IF(AO257&gt;=zEntry,w2,IF(AND(AO257&gt;=ExitZ,BJ256&gt;0),w2,0)))))</f>
        <v>0</v>
      </c>
      <c r="BK257" s="26" t="n">
        <f aca="false">IF(AP257="",0,IF(AP257&gt;=z4,w4,IF(AP257&gt;=z3,w3,IF(AP257&gt;=zEntry,w2,IF(AND(AP257&gt;=ExitZ,BK256&gt;0),w2,0)))))</f>
        <v>0</v>
      </c>
      <c r="BL257" s="26" t="n">
        <f aca="false">IF(AQ257="",0,IF(AQ257&gt;=z4,w4,IF(AQ257&gt;=z3,w3,IF(AQ257&gt;=zEntry,w2,IF(AND(AQ257&gt;=ExitZ,BL256&gt;0),w2,0)))))</f>
        <v>0</v>
      </c>
      <c r="BM257" s="23" t="n">
        <f aca="false">IF(Rates_Data!AD256&gt;=Rates_Data!AE256,Rates_Data!AK257-Rates_Data!AL257,Rates_Data!AL257-Rates_Data!AK257)</f>
        <v>0.002869</v>
      </c>
      <c r="BN257" s="23" t="n">
        <f aca="false">IF(Rates_Data!AD256&gt;=Rates_Data!AF256,Rates_Data!AK257-Rates_Data!AM257,Rates_Data!AM257-Rates_Data!AK257)</f>
        <v>0.004788</v>
      </c>
      <c r="BO257" s="23" t="n">
        <f aca="false">IF(Rates_Data!AD256&gt;=Rates_Data!AG256,Rates_Data!AK257-Rates_Data!AN257,Rates_Data!AN257-Rates_Data!AK257)</f>
        <v>0.010222</v>
      </c>
      <c r="BP257" s="23" t="n">
        <f aca="false">IF(Rates_Data!AD256&gt;=Rates_Data!AH256,Rates_Data!AK257-Rates_Data!AO257,Rates_Data!AO257-Rates_Data!AK257)</f>
        <v>0.006061</v>
      </c>
      <c r="BQ257" s="23" t="n">
        <f aca="false">IF(Rates_Data!AD256&gt;=Rates_Data!AI256,Rates_Data!AK257-Rates_Data!AP257,Rates_Data!AP257-Rates_Data!AK257)</f>
        <v>0.009329</v>
      </c>
      <c r="BR257" s="23" t="n">
        <f aca="false">IF(Rates_Data!AD256&gt;=Rates_Data!AJ256,Rates_Data!AK257-Rates_Data!AQ257,Rates_Data!AQ257-Rates_Data!AK257)</f>
        <v>0.00406599999999999</v>
      </c>
      <c r="BS257" s="23" t="n">
        <f aca="false">IF(Rates_Data!AE256&gt;=Rates_Data!AF256,Rates_Data!AL257-Rates_Data!AM257,Rates_Data!AM257-Rates_Data!AL257)</f>
        <v>0.001919</v>
      </c>
      <c r="BT257" s="23" t="n">
        <f aca="false">IF(Rates_Data!AE256&gt;=Rates_Data!AG256,Rates_Data!AL257-Rates_Data!AN257,Rates_Data!AN257-Rates_Data!AL257)</f>
        <v>0.007353</v>
      </c>
      <c r="BU257" s="23" t="n">
        <f aca="false">IF(Rates_Data!AE256&gt;=Rates_Data!AH256,Rates_Data!AL257-Rates_Data!AO257,Rates_Data!AO257-Rates_Data!AL257)</f>
        <v>0.003192</v>
      </c>
      <c r="BV257" s="23" t="n">
        <f aca="false">IF(Rates_Data!AE256&gt;=Rates_Data!AI256,Rates_Data!AL257-Rates_Data!AP257,Rates_Data!AP257-Rates_Data!AL257)</f>
        <v>-0.00646</v>
      </c>
      <c r="BW257" s="23" t="n">
        <f aca="false">IF(Rates_Data!AE256&gt;=Rates_Data!AJ256,Rates_Data!AL257-Rates_Data!AQ257,Rates_Data!AQ257-Rates_Data!AL257)</f>
        <v>0.00119699999999999</v>
      </c>
      <c r="BX257" s="23" t="n">
        <f aca="false">IF(Rates_Data!AF256&gt;=Rates_Data!AG256,Rates_Data!AM257-Rates_Data!AN257,Rates_Data!AN257-Rates_Data!AM257)</f>
        <v>0.005434</v>
      </c>
      <c r="BY257" s="23" t="n">
        <f aca="false">IF(Rates_Data!AF256&gt;=Rates_Data!AH256,Rates_Data!AM257-Rates_Data!AO257,Rates_Data!AO257-Rates_Data!AM257)</f>
        <v>0.001273</v>
      </c>
      <c r="BZ257" s="23" t="n">
        <f aca="false">IF(Rates_Data!AF256&gt;=Rates_Data!AI256,Rates_Data!AM257-Rates_Data!AP257,Rates_Data!AP257-Rates_Data!AM257)</f>
        <v>-0.004541</v>
      </c>
      <c r="CA257" s="23" t="n">
        <f aca="false">IF(Rates_Data!AF256&gt;=Rates_Data!AJ256,Rates_Data!AM257-Rates_Data!AQ257,Rates_Data!AQ257-Rates_Data!AM257)</f>
        <v>-0.000722000000000005</v>
      </c>
      <c r="CB257" s="23" t="n">
        <f aca="false">IF(Rates_Data!AG256&gt;=Rates_Data!AH256,Rates_Data!AN257-Rates_Data!AO257,Rates_Data!AO257-Rates_Data!AN257)</f>
        <v>-0.004161</v>
      </c>
      <c r="CC257" s="23" t="n">
        <f aca="false">IF(Rates_Data!AG256&gt;=Rates_Data!AI256,Rates_Data!AN257-Rates_Data!AP257,Rates_Data!AP257-Rates_Data!AN257)</f>
        <v>0.000893000000000001</v>
      </c>
      <c r="CD257" s="23" t="n">
        <f aca="false">IF(Rates_Data!AG256&gt;=Rates_Data!AJ256,Rates_Data!AN257-Rates_Data!AQ257,Rates_Data!AQ257-Rates_Data!AN257)</f>
        <v>-0.00615600000000001</v>
      </c>
      <c r="CE257" s="23" t="n">
        <f aca="false">IF(Rates_Data!AH256&gt;=Rates_Data!AI256,Rates_Data!AO257-Rates_Data!AP257,Rates_Data!AP257-Rates_Data!AO257)</f>
        <v>-0.003268</v>
      </c>
      <c r="CF257" s="23" t="n">
        <f aca="false">IF(Rates_Data!AH256&gt;=Rates_Data!AJ256,Rates_Data!AO257-Rates_Data!AQ257,Rates_Data!AQ257-Rates_Data!AO257)</f>
        <v>0.00199500000000001</v>
      </c>
      <c r="CG257" s="23" t="n">
        <f aca="false">IF(Rates_Data!AI256&gt;=Rates_Data!AJ256,Rates_Data!AP257-Rates_Data!AQ257,Rates_Data!AQ257-Rates_Data!AP257)</f>
        <v>-0.00526300000000001</v>
      </c>
      <c r="CH257" s="27" t="n">
        <f aca="false">IF(ROW()&lt;4+VolLB,"",STDEV(INDEX($BM:$BM,ROW()-VolLB+1):INDEX($BM:$BM,ROW()))*SQRT(12))</f>
        <v>0.0209082835921897</v>
      </c>
      <c r="CI257" s="27" t="n">
        <f aca="false">IF(ROW()&lt;4+VolLB,"",STDEV(INDEX($BN:$BN,ROW()-VolLB+1):INDEX($BN:$BN,ROW()))*SQRT(12))</f>
        <v>0.0208193977535146</v>
      </c>
      <c r="CJ257" s="27" t="n">
        <f aca="false">IF(ROW()&lt;4+VolLB,"",STDEV(INDEX($BO:$BO,ROW()-VolLB+1):INDEX($BO:$BO,ROW()))*SQRT(12))</f>
        <v>0.0206825054582024</v>
      </c>
      <c r="CK257" s="27" t="n">
        <f aca="false">IF(ROW()&lt;4+VolLB,"",STDEV(INDEX($BP:$BP,ROW()-VolLB+1):INDEX($BP:$BP,ROW()))*SQRT(12))</f>
        <v>0.0228378716619483</v>
      </c>
      <c r="CL257" s="27" t="n">
        <f aca="false">IF(ROW()&lt;4+VolLB,"",STDEV(INDEX($BQ:$BQ,ROW()-VolLB+1):INDEX($BQ:$BQ,ROW()))*SQRT(12))</f>
        <v>0.0185576461304973</v>
      </c>
      <c r="CM257" s="27" t="n">
        <f aca="false">IF(ROW()&lt;4+VolLB,"",STDEV(INDEX($BR:$BR,ROW()-VolLB+1):INDEX($BR:$BR,ROW()))*SQRT(12))</f>
        <v>0.0156865812800987</v>
      </c>
      <c r="CN257" s="27" t="n">
        <f aca="false">IF(ROW()&lt;4+VolLB,"",STDEV(INDEX($BS:$BS,ROW()-VolLB+1):INDEX($BS:$BS,ROW()))*SQRT(12))</f>
        <v>0.0210808309755343</v>
      </c>
      <c r="CO257" s="27" t="n">
        <f aca="false">IF(ROW()&lt;4+VolLB,"",STDEV(INDEX($BT:$BT,ROW()-VolLB+1):INDEX($BT:$BT,ROW()))*SQRT(12))</f>
        <v>0.0199255409247242</v>
      </c>
      <c r="CP257" s="27" t="n">
        <f aca="false">IF(ROW()&lt;4+VolLB,"",STDEV(INDEX($BU:$BU,ROW()-VolLB+1):INDEX($BU:$BU,ROW()))*SQRT(12))</f>
        <v>0.0226899660567649</v>
      </c>
      <c r="CQ257" s="27" t="n">
        <f aca="false">IF(ROW()&lt;4+VolLB,"",STDEV(INDEX($BV:$BV,ROW()-VolLB+1):INDEX($BV:$BV,ROW()))*SQRT(12))</f>
        <v>0.0200471852024881</v>
      </c>
      <c r="CR257" s="27" t="n">
        <f aca="false">IF(ROW()&lt;4+VolLB,"",STDEV(INDEX($BW:$BW,ROW()-VolLB+1):INDEX($BW:$BW,ROW()))*SQRT(12))</f>
        <v>0.0209283573855461</v>
      </c>
      <c r="CS257" s="27" t="n">
        <f aca="false">IF(ROW()&lt;4+VolLB,"",STDEV(INDEX($BX:$BX,ROW()-VolLB+1):INDEX($BX:$BX,ROW()))*SQRT(12))</f>
        <v>0.0209105270501316</v>
      </c>
      <c r="CT257" s="27" t="n">
        <f aca="false">IF(ROW()&lt;4+VolLB,"",STDEV(INDEX($BY:$BY,ROW()-VolLB+1):INDEX($BY:$BY,ROW()))*SQRT(12))</f>
        <v>0.0220589621262133</v>
      </c>
      <c r="CU257" s="27" t="n">
        <f aca="false">IF(ROW()&lt;4+VolLB,"",STDEV(INDEX($BZ:$BZ,ROW()-VolLB+1):INDEX($BZ:$BZ,ROW()))*SQRT(12))</f>
        <v>0.0187656868505107</v>
      </c>
      <c r="CV257" s="27" t="n">
        <f aca="false">IF(ROW()&lt;4+VolLB,"",STDEV(INDEX($CA:$CA,ROW()-VolLB+1):INDEX($CA:$CA,ROW()))*SQRT(12))</f>
        <v>0.0216303138631655</v>
      </c>
      <c r="CW257" s="27" t="n">
        <f aca="false">IF(ROW()&lt;4+VolLB,"",STDEV(INDEX($CB:$CB,ROW()-VolLB+1):INDEX($CB:$CB,ROW()))*SQRT(12))</f>
        <v>0.0185431834714847</v>
      </c>
      <c r="CX257" s="27" t="n">
        <f aca="false">IF(ROW()&lt;4+VolLB,"",STDEV(INDEX($CC:$CC,ROW()-VolLB+1):INDEX($CC:$CC,ROW()))*SQRT(12))</f>
        <v>0.0190451622541189</v>
      </c>
      <c r="CY257" s="27" t="n">
        <f aca="false">IF(ROW()&lt;4+VolLB,"",STDEV(INDEX($CD:$CD,ROW()-VolLB+1):INDEX($CD:$CD,ROW()))*SQRT(12))</f>
        <v>0.0172656158772008</v>
      </c>
      <c r="CZ257" s="27" t="n">
        <f aca="false">IF(ROW()&lt;4+VolLB,"",STDEV(INDEX($CE:$CE,ROW()-VolLB+1):INDEX($CE:$CE,ROW()))*SQRT(12))</f>
        <v>0.0210911149469335</v>
      </c>
      <c r="DA257" s="27" t="n">
        <f aca="false">IF(ROW()&lt;4+VolLB,"",STDEV(INDEX($CF:$CF,ROW()-VolLB+1):INDEX($CF:$CF,ROW()))*SQRT(12))</f>
        <v>0.0193471417059595</v>
      </c>
      <c r="DB257" s="27" t="n">
        <f aca="false">IF(ROW()&lt;4+VolLB,"",STDEV(INDEX($CG:$CG,ROW()-VolLB+1):INDEX($CG:$CG,ROW()))*SQRT(12))</f>
        <v>0.021846909980263</v>
      </c>
      <c r="DC257" s="26" t="n">
        <f aca="false">IF(OR(AR257=0,CH257="",CH257=0),0,AR257*MIN(MaxScal,TgtVol/CH257))</f>
        <v>0</v>
      </c>
      <c r="DD257" s="26" t="n">
        <f aca="false">IF(OR(AS257=0,CI257="",CI257=0),0,AS257*MIN(MaxScal,TgtVol/CI257))</f>
        <v>0</v>
      </c>
      <c r="DE257" s="26" t="n">
        <f aca="false">IF(OR(AT257=0,CJ257="",CJ257=0),0,AT257*MIN(MaxScal,TgtVol/CJ257))</f>
        <v>0</v>
      </c>
      <c r="DF257" s="26" t="n">
        <f aca="false">IF(OR(AU257=0,CK257="",CK257=0),0,AU257*MIN(MaxScal,TgtVol/CK257))</f>
        <v>0</v>
      </c>
      <c r="DG257" s="26" t="n">
        <f aca="false">IF(OR(AV257=0,CL257="",CL257=0),0,AV257*MIN(MaxScal,TgtVol/CL257))</f>
        <v>0</v>
      </c>
      <c r="DH257" s="26" t="n">
        <f aca="false">IF(OR(AW257=0,CM257="",CM257=0),0,AW257*MIN(MaxScal,TgtVol/CM257))</f>
        <v>0</v>
      </c>
      <c r="DI257" s="26" t="n">
        <f aca="false">IF(OR(AX257=0,CN257="",CN257=0),0,AX257*MIN(MaxScal,TgtVol/CN257))</f>
        <v>0</v>
      </c>
      <c r="DJ257" s="26" t="n">
        <f aca="false">IF(OR(AY257=0,CO257="",CO257=0),0,AY257*MIN(MaxScal,TgtVol/CO257))</f>
        <v>0</v>
      </c>
      <c r="DK257" s="26" t="n">
        <f aca="false">IF(OR(AZ257=0,CP257="",CP257=0),0,AZ257*MIN(MaxScal,TgtVol/CP257))</f>
        <v>0</v>
      </c>
      <c r="DL257" s="26" t="n">
        <f aca="false">IF(OR(BA257=0,CQ257="",CQ257=0),0,BA257*MIN(MaxScal,TgtVol/CQ257))</f>
        <v>0</v>
      </c>
      <c r="DM257" s="26" t="n">
        <f aca="false">IF(OR(BB257=0,CR257="",CR257=0),0,BB257*MIN(MaxScal,TgtVol/CR257))</f>
        <v>0</v>
      </c>
      <c r="DN257" s="26" t="n">
        <f aca="false">IF(OR(BC257=0,CS257="",CS257=0),0,BC257*MIN(MaxScal,TgtVol/CS257))</f>
        <v>0</v>
      </c>
      <c r="DO257" s="26" t="n">
        <f aca="false">IF(OR(BD257=0,CT257="",CT257=0),0,BD257*MIN(MaxScal,TgtVol/CT257))</f>
        <v>0</v>
      </c>
      <c r="DP257" s="26" t="n">
        <f aca="false">IF(OR(BE257=0,CU257="",CU257=0),0,BE257*MIN(MaxScal,TgtVol/CU257))</f>
        <v>0</v>
      </c>
      <c r="DQ257" s="26" t="n">
        <f aca="false">IF(OR(BF257=0,CV257="",CV257=0),0,BF257*MIN(MaxScal,TgtVol/CV257))</f>
        <v>0</v>
      </c>
      <c r="DR257" s="26" t="n">
        <f aca="false">IF(OR(BG257=0,CW257="",CW257=0),0,BG257*MIN(MaxScal,TgtVol/CW257))</f>
        <v>0</v>
      </c>
      <c r="DS257" s="26" t="n">
        <f aca="false">IF(OR(BH257=0,CX257="",CX257=0),0,BH257*MIN(MaxScal,TgtVol/CX257))</f>
        <v>0</v>
      </c>
      <c r="DT257" s="26" t="n">
        <f aca="false">IF(OR(BI257=0,CY257="",CY257=0),0,BI257*MIN(MaxScal,TgtVol/CY257))</f>
        <v>0</v>
      </c>
      <c r="DU257" s="26" t="n">
        <f aca="false">IF(OR(BJ257=0,CZ257="",CZ257=0),0,BJ257*MIN(MaxScal,TgtVol/CZ257))</f>
        <v>0</v>
      </c>
      <c r="DV257" s="26" t="n">
        <f aca="false">IF(OR(BK257=0,DA257="",DA257=0),0,BK257*MIN(MaxScal,TgtVol/DA257))</f>
        <v>0</v>
      </c>
      <c r="DW257" s="26" t="n">
        <f aca="false">IF(OR(BL257=0,DB257="",DB257=0),0,BL257*MIN(MaxScal,TgtVol/DB257))</f>
        <v>0</v>
      </c>
      <c r="DX257" s="28" t="n">
        <f aca="false">IFERROR(DC256*BM257,"")</f>
        <v>0</v>
      </c>
      <c r="DY257" s="28" t="n">
        <f aca="false">IFERROR(DD256*BN257,"")</f>
        <v>0</v>
      </c>
      <c r="DZ257" s="28" t="n">
        <f aca="false">IFERROR(DE256*BO257,"")</f>
        <v>0</v>
      </c>
      <c r="EA257" s="28" t="n">
        <f aca="false">IFERROR(DF256*BP257,"")</f>
        <v>0.00528287194643546</v>
      </c>
      <c r="EB257" s="28" t="n">
        <f aca="false">IFERROR(DG256*BQ257,"")</f>
        <v>0</v>
      </c>
      <c r="EC257" s="28" t="n">
        <f aca="false">IFERROR(DH256*BR257,"")</f>
        <v>0</v>
      </c>
      <c r="ED257" s="28" t="n">
        <f aca="false">IFERROR(DI256*BS257,"")</f>
        <v>0</v>
      </c>
      <c r="EE257" s="28" t="n">
        <f aca="false">IFERROR(DJ256*BT257,"")</f>
        <v>0</v>
      </c>
      <c r="EF257" s="28" t="n">
        <f aca="false">IFERROR(DK256*BU257,"")</f>
        <v>0</v>
      </c>
      <c r="EG257" s="28" t="n">
        <f aca="false">IFERROR(DL256*BV257,"")</f>
        <v>-0</v>
      </c>
      <c r="EH257" s="28" t="n">
        <f aca="false">IFERROR(DM256*BW257,"")</f>
        <v>0</v>
      </c>
      <c r="EI257" s="28" t="n">
        <f aca="false">IFERROR(DN256*BX257,"")</f>
        <v>0</v>
      </c>
      <c r="EJ257" s="28" t="n">
        <f aca="false">IFERROR(DO256*BY257,"")</f>
        <v>0</v>
      </c>
      <c r="EK257" s="28" t="n">
        <f aca="false">IFERROR(DP256*BZ257,"")</f>
        <v>-0</v>
      </c>
      <c r="EL257" s="28" t="n">
        <f aca="false">IFERROR(DQ256*CA257,"")</f>
        <v>-0</v>
      </c>
      <c r="EM257" s="28" t="n">
        <f aca="false">IFERROR(DR256*CB257,"")</f>
        <v>-0</v>
      </c>
      <c r="EN257" s="28" t="n">
        <f aca="false">IFERROR(DS256*CC257,"")</f>
        <v>0</v>
      </c>
      <c r="EO257" s="28" t="n">
        <f aca="false">IFERROR(DT256*CD257,"")</f>
        <v>-0</v>
      </c>
      <c r="EP257" s="28" t="n">
        <f aca="false">IFERROR(DU256*CE257,"")</f>
        <v>-0</v>
      </c>
      <c r="EQ257" s="28" t="n">
        <f aca="false">IFERROR(DV256*CF257,"")</f>
        <v>0</v>
      </c>
      <c r="ER257" s="28" t="n">
        <f aca="false">IFERROR(DW256*CG257,"")</f>
        <v>-0</v>
      </c>
      <c r="ES257" s="28" t="n">
        <f aca="false">IF(ROW()=4,"",SUM(DX257:ER257))</f>
        <v>0.00528287194643546</v>
      </c>
      <c r="ET257" s="29" t="n">
        <f aca="false">COUNTIF(AR257:BL257,"&gt;0")</f>
        <v>0</v>
      </c>
    </row>
    <row r="258" customFormat="false" ht="15" hidden="false" customHeight="false" outlineLevel="0" collapsed="false">
      <c r="A258" s="19" t="n">
        <v>45747</v>
      </c>
      <c r="B258" s="23" t="n">
        <f aca="false">ABS(Rates_Data!AD258-Rates_Data!AE258)</f>
        <v>0.617341176470588</v>
      </c>
      <c r="C258" s="23" t="n">
        <f aca="false">ABS(Rates_Data!AD258-Rates_Data!AF258)</f>
        <v>1.03069019607843</v>
      </c>
      <c r="D258" s="23" t="n">
        <f aca="false">ABS(Rates_Data!AD258-Rates_Data!AG258)</f>
        <v>0.646572549019608</v>
      </c>
      <c r="E258" s="23" t="n">
        <f aca="false">ABS(Rates_Data!AD258-Rates_Data!AH258)</f>
        <v>1.19158823529412</v>
      </c>
      <c r="F258" s="23" t="n">
        <f aca="false">ABS(Rates_Data!AD258-Rates_Data!AI258)</f>
        <v>0.038658823529412</v>
      </c>
      <c r="G258" s="23" t="n">
        <f aca="false">ABS(Rates_Data!AD258-Rates_Data!AJ258)</f>
        <v>0.735243137254902</v>
      </c>
      <c r="H258" s="23" t="n">
        <f aca="false">ABS(Rates_Data!AE258-Rates_Data!AF258)</f>
        <v>0.413349019607843</v>
      </c>
      <c r="I258" s="23" t="n">
        <f aca="false">ABS(Rates_Data!AE258-Rates_Data!AG258)</f>
        <v>0.0292313725490199</v>
      </c>
      <c r="J258" s="23" t="n">
        <f aca="false">ABS(Rates_Data!AE258-Rates_Data!AH258)</f>
        <v>0.574247058823529</v>
      </c>
      <c r="K258" s="23" t="n">
        <f aca="false">ABS(Rates_Data!AE258-Rates_Data!AI258)</f>
        <v>0.578682352941176</v>
      </c>
      <c r="L258" s="23" t="n">
        <f aca="false">ABS(Rates_Data!AE258-Rates_Data!AJ258)</f>
        <v>0.117901960784314</v>
      </c>
      <c r="M258" s="23" t="n">
        <f aca="false">ABS(Rates_Data!AF258-Rates_Data!AG258)</f>
        <v>0.384117647058823</v>
      </c>
      <c r="N258" s="23" t="n">
        <f aca="false">ABS(Rates_Data!AF258-Rates_Data!AH258)</f>
        <v>0.160898039215686</v>
      </c>
      <c r="O258" s="23" t="n">
        <f aca="false">ABS(Rates_Data!AF258-Rates_Data!AI258)</f>
        <v>0.99203137254902</v>
      </c>
      <c r="P258" s="23" t="n">
        <f aca="false">ABS(Rates_Data!AF258-Rates_Data!AJ258)</f>
        <v>0.29544705882353</v>
      </c>
      <c r="Q258" s="23" t="n">
        <f aca="false">ABS(Rates_Data!AG258-Rates_Data!AH258)</f>
        <v>0.545015686274509</v>
      </c>
      <c r="R258" s="23" t="n">
        <f aca="false">ABS(Rates_Data!AG258-Rates_Data!AI258)</f>
        <v>0.607913725490196</v>
      </c>
      <c r="S258" s="23" t="n">
        <f aca="false">ABS(Rates_Data!AG258-Rates_Data!AJ258)</f>
        <v>0.088670588235294</v>
      </c>
      <c r="T258" s="23" t="n">
        <f aca="false">ABS(Rates_Data!AH258-Rates_Data!AI258)</f>
        <v>1.15292941176471</v>
      </c>
      <c r="U258" s="23" t="n">
        <f aca="false">ABS(Rates_Data!AH258-Rates_Data!AJ258)</f>
        <v>0.456345098039215</v>
      </c>
      <c r="V258" s="23" t="n">
        <f aca="false">ABS(Rates_Data!AI258-Rates_Data!AJ258)</f>
        <v>0.69658431372549</v>
      </c>
      <c r="W258" s="26" t="n">
        <f aca="false">IF(ROW()&lt;4+MinObs-1,"",IFERROR((B258-AVERAGE(B$4:B258))/STDEV(B$4:B258),""))</f>
        <v>0.513868270498955</v>
      </c>
      <c r="X258" s="26" t="n">
        <f aca="false">IF(ROW()&lt;4+MinObs-1,"",IFERROR((C258-AVERAGE(C$4:C258))/STDEV(C$4:C258),""))</f>
        <v>1.09655461945579</v>
      </c>
      <c r="Y258" s="26" t="n">
        <f aca="false">IF(ROW()&lt;4+MinObs-1,"",IFERROR((D258-AVERAGE(D$4:D258))/STDEV(D$4:D258),""))</f>
        <v>0.25100904768845</v>
      </c>
      <c r="Z258" s="26" t="n">
        <f aca="false">IF(ROW()&lt;4+MinObs-1,"",IFERROR((E258-AVERAGE(E$4:E258))/STDEV(E$4:E258),""))</f>
        <v>1.17042091310375</v>
      </c>
      <c r="AA258" s="26" t="n">
        <f aca="false">IF(ROW()&lt;4+MinObs-1,"",IFERROR((F258-AVERAGE(F$4:F258))/STDEV(F$4:F258),""))</f>
        <v>-1.27010016052583</v>
      </c>
      <c r="AB258" s="26" t="n">
        <f aca="false">IF(ROW()&lt;4+MinObs-1,"",IFERROR((G258-AVERAGE(G$4:G258))/STDEV(G$4:G258),""))</f>
        <v>0.611665776157881</v>
      </c>
      <c r="AC258" s="26" t="n">
        <f aca="false">IF(ROW()&lt;4+MinObs-1,"",IFERROR((H258-AVERAGE(H$4:H258))/STDEV(H$4:H258),""))</f>
        <v>0.00163487994987653</v>
      </c>
      <c r="AD258" s="26" t="n">
        <f aca="false">IF(ROW()&lt;4+MinObs-1,"",IFERROR((I258-AVERAGE(I$4:I258))/STDEV(I$4:I258),""))</f>
        <v>-1.05129998981797</v>
      </c>
      <c r="AE258" s="26" t="n">
        <f aca="false">IF(ROW()&lt;4+MinObs-1,"",IFERROR((J258-AVERAGE(J$4:J258))/STDEV(J$4:J258),""))</f>
        <v>0.103376546116497</v>
      </c>
      <c r="AF258" s="26" t="n">
        <f aca="false">IF(ROW()&lt;4+MinObs-1,"",IFERROR((K258-AVERAGE(K$4:K258))/STDEV(K$4:K258),""))</f>
        <v>0.336330430899188</v>
      </c>
      <c r="AG258" s="26" t="n">
        <f aca="false">IF(ROW()&lt;4+MinObs-1,"",IFERROR((L258-AVERAGE(L$4:L258))/STDEV(L$4:L258),""))</f>
        <v>-0.940730390846218</v>
      </c>
      <c r="AH258" s="26" t="n">
        <f aca="false">IF(ROW()&lt;4+MinObs-1,"",IFERROR((M258-AVERAGE(M$4:M258))/STDEV(M$4:M258),""))</f>
        <v>-0.237113825314735</v>
      </c>
      <c r="AI258" s="26" t="n">
        <f aca="false">IF(ROW()&lt;4+MinObs-1,"",IFERROR((N258-AVERAGE(N$4:N258))/STDEV(N$4:N258),""))</f>
        <v>-0.92827031018125</v>
      </c>
      <c r="AJ258" s="26" t="n">
        <f aca="false">IF(ROW()&lt;4+MinObs-1,"",IFERROR((O258-AVERAGE(O$4:O258))/STDEV(O$4:O258),""))</f>
        <v>1.40038808858351</v>
      </c>
      <c r="AK258" s="26" t="n">
        <f aca="false">IF(ROW()&lt;4+MinObs-1,"",IFERROR((P258-AVERAGE(P$4:P258))/STDEV(P$4:P258),""))</f>
        <v>-0.572528505244218</v>
      </c>
      <c r="AL258" s="26" t="n">
        <f aca="false">IF(ROW()&lt;4+MinObs-1,"",IFERROR((Q258-AVERAGE(Q$4:Q258))/STDEV(Q$4:Q258),""))</f>
        <v>0.189587638617642</v>
      </c>
      <c r="AM258" s="26" t="n">
        <f aca="false">IF(ROW()&lt;4+MinObs-1,"",IFERROR((R258-AVERAGE(R$4:R258))/STDEV(R$4:R258),""))</f>
        <v>0.240588714609034</v>
      </c>
      <c r="AN258" s="26" t="n">
        <f aca="false">IF(ROW()&lt;4+MinObs-1,"",IFERROR((S258-AVERAGE(S$4:S258))/STDEV(S$4:S258),""))</f>
        <v>-1.29566731692553</v>
      </c>
      <c r="AO258" s="26" t="n">
        <f aca="false">IF(ROW()&lt;4+MinObs-1,"",IFERROR((T258-AVERAGE(T$4:T258))/STDEV(T$4:T258),""))</f>
        <v>1.42145860500227</v>
      </c>
      <c r="AP258" s="26" t="n">
        <f aca="false">IF(ROW()&lt;4+MinObs-1,"",IFERROR((U258-AVERAGE(U$4:U258))/STDEV(U$4:U258),""))</f>
        <v>-0.707631386697441</v>
      </c>
      <c r="AQ258" s="26" t="n">
        <f aca="false">IF(ROW()&lt;4+MinObs-1,"",IFERROR((V258-AVERAGE(V$4:V258))/STDEV(V$4:V258),""))</f>
        <v>0.141804652999946</v>
      </c>
      <c r="AR258" s="26" t="n">
        <f aca="false">IF(W258="",0,IF(W258&gt;=z4,w4,IF(W258&gt;=z3,w3,IF(W258&gt;=zEntry,w2,IF(AND(W258&gt;=ExitZ,AR257&gt;0),w2,0)))))</f>
        <v>0</v>
      </c>
      <c r="AS258" s="26" t="n">
        <f aca="false">IF(X258="",0,IF(X258&gt;=z4,w4,IF(X258&gt;=z3,w3,IF(X258&gt;=zEntry,w2,IF(AND(X258&gt;=ExitZ,AS257&gt;0),w2,0)))))</f>
        <v>0</v>
      </c>
      <c r="AT258" s="26" t="n">
        <f aca="false">IF(Y258="",0,IF(Y258&gt;=z4,w4,IF(Y258&gt;=z3,w3,IF(Y258&gt;=zEntry,w2,IF(AND(Y258&gt;=ExitZ,AT257&gt;0),w2,0)))))</f>
        <v>0</v>
      </c>
      <c r="AU258" s="26" t="n">
        <f aca="false">IF(Z258="",0,IF(Z258&gt;=z4,w4,IF(Z258&gt;=z3,w3,IF(Z258&gt;=zEntry,w2,IF(AND(Z258&gt;=ExitZ,AU257&gt;0),w2,0)))))</f>
        <v>0</v>
      </c>
      <c r="AV258" s="26" t="n">
        <f aca="false">IF(AA258="",0,IF(AA258&gt;=z4,w4,IF(AA258&gt;=z3,w3,IF(AA258&gt;=zEntry,w2,IF(AND(AA258&gt;=ExitZ,AV257&gt;0),w2,0)))))</f>
        <v>0</v>
      </c>
      <c r="AW258" s="26" t="n">
        <f aca="false">IF(AB258="",0,IF(AB258&gt;=z4,w4,IF(AB258&gt;=z3,w3,IF(AB258&gt;=zEntry,w2,IF(AND(AB258&gt;=ExitZ,AW257&gt;0),w2,0)))))</f>
        <v>0</v>
      </c>
      <c r="AX258" s="26" t="n">
        <f aca="false">IF(AC258="",0,IF(AC258&gt;=z4,w4,IF(AC258&gt;=z3,w3,IF(AC258&gt;=zEntry,w2,IF(AND(AC258&gt;=ExitZ,AX257&gt;0),w2,0)))))</f>
        <v>0</v>
      </c>
      <c r="AY258" s="26" t="n">
        <f aca="false">IF(AD258="",0,IF(AD258&gt;=z4,w4,IF(AD258&gt;=z3,w3,IF(AD258&gt;=zEntry,w2,IF(AND(AD258&gt;=ExitZ,AY257&gt;0),w2,0)))))</f>
        <v>0</v>
      </c>
      <c r="AZ258" s="26" t="n">
        <f aca="false">IF(AE258="",0,IF(AE258&gt;=z4,w4,IF(AE258&gt;=z3,w3,IF(AE258&gt;=zEntry,w2,IF(AND(AE258&gt;=ExitZ,AZ257&gt;0),w2,0)))))</f>
        <v>0</v>
      </c>
      <c r="BA258" s="26" t="n">
        <f aca="false">IF(AF258="",0,IF(AF258&gt;=z4,w4,IF(AF258&gt;=z3,w3,IF(AF258&gt;=zEntry,w2,IF(AND(AF258&gt;=ExitZ,BA257&gt;0),w2,0)))))</f>
        <v>0</v>
      </c>
      <c r="BB258" s="26" t="n">
        <f aca="false">IF(AG258="",0,IF(AG258&gt;=z4,w4,IF(AG258&gt;=z3,w3,IF(AG258&gt;=zEntry,w2,IF(AND(AG258&gt;=ExitZ,BB257&gt;0),w2,0)))))</f>
        <v>0</v>
      </c>
      <c r="BC258" s="26" t="n">
        <f aca="false">IF(AH258="",0,IF(AH258&gt;=z4,w4,IF(AH258&gt;=z3,w3,IF(AH258&gt;=zEntry,w2,IF(AND(AH258&gt;=ExitZ,BC257&gt;0),w2,0)))))</f>
        <v>0</v>
      </c>
      <c r="BD258" s="26" t="n">
        <f aca="false">IF(AI258="",0,IF(AI258&gt;=z4,w4,IF(AI258&gt;=z3,w3,IF(AI258&gt;=zEntry,w2,IF(AND(AI258&gt;=ExitZ,BD257&gt;0),w2,0)))))</f>
        <v>0</v>
      </c>
      <c r="BE258" s="26" t="n">
        <f aca="false">IF(AJ258="",0,IF(AJ258&gt;=z4,w4,IF(AJ258&gt;=z3,w3,IF(AJ258&gt;=zEntry,w2,IF(AND(AJ258&gt;=ExitZ,BE257&gt;0),w2,0)))))</f>
        <v>0</v>
      </c>
      <c r="BF258" s="26" t="n">
        <f aca="false">IF(AK258="",0,IF(AK258&gt;=z4,w4,IF(AK258&gt;=z3,w3,IF(AK258&gt;=zEntry,w2,IF(AND(AK258&gt;=ExitZ,BF257&gt;0),w2,0)))))</f>
        <v>0</v>
      </c>
      <c r="BG258" s="26" t="n">
        <f aca="false">IF(AL258="",0,IF(AL258&gt;=z4,w4,IF(AL258&gt;=z3,w3,IF(AL258&gt;=zEntry,w2,IF(AND(AL258&gt;=ExitZ,BG257&gt;0),w2,0)))))</f>
        <v>0</v>
      </c>
      <c r="BH258" s="26" t="n">
        <f aca="false">IF(AM258="",0,IF(AM258&gt;=z4,w4,IF(AM258&gt;=z3,w3,IF(AM258&gt;=zEntry,w2,IF(AND(AM258&gt;=ExitZ,BH257&gt;0),w2,0)))))</f>
        <v>0</v>
      </c>
      <c r="BI258" s="26" t="n">
        <f aca="false">IF(AN258="",0,IF(AN258&gt;=z4,w4,IF(AN258&gt;=z3,w3,IF(AN258&gt;=zEntry,w2,IF(AND(AN258&gt;=ExitZ,BI257&gt;0),w2,0)))))</f>
        <v>0</v>
      </c>
      <c r="BJ258" s="26" t="n">
        <f aca="false">IF(AO258="",0,IF(AO258&gt;=z4,w4,IF(AO258&gt;=z3,w3,IF(AO258&gt;=zEntry,w2,IF(AND(AO258&gt;=ExitZ,BJ257&gt;0),w2,0)))))</f>
        <v>0</v>
      </c>
      <c r="BK258" s="26" t="n">
        <f aca="false">IF(AP258="",0,IF(AP258&gt;=z4,w4,IF(AP258&gt;=z3,w3,IF(AP258&gt;=zEntry,w2,IF(AND(AP258&gt;=ExitZ,BK257&gt;0),w2,0)))))</f>
        <v>0</v>
      </c>
      <c r="BL258" s="26" t="n">
        <f aca="false">IF(AQ258="",0,IF(AQ258&gt;=z4,w4,IF(AQ258&gt;=z3,w3,IF(AQ258&gt;=zEntry,w2,IF(AND(AQ258&gt;=ExitZ,BL257&gt;0),w2,0)))))</f>
        <v>0</v>
      </c>
      <c r="BM258" s="23" t="n">
        <f aca="false">IF(Rates_Data!AD257&gt;=Rates_Data!AE257,Rates_Data!AK258-Rates_Data!AL258,Rates_Data!AL258-Rates_Data!AK258)</f>
        <v>-0.00437</v>
      </c>
      <c r="BN258" s="23" t="n">
        <f aca="false">IF(Rates_Data!AD257&gt;=Rates_Data!AF257,Rates_Data!AK258-Rates_Data!AM258,Rates_Data!AM258-Rates_Data!AK258)</f>
        <v>-0.00670699999999999</v>
      </c>
      <c r="BO258" s="23" t="n">
        <f aca="false">IF(Rates_Data!AD257&gt;=Rates_Data!AG257,Rates_Data!AK258-Rates_Data!AN258,Rates_Data!AN258-Rates_Data!AK258)</f>
        <v>-0.00355299999999999</v>
      </c>
      <c r="BP258" s="23" t="n">
        <f aca="false">IF(Rates_Data!AD257&gt;=Rates_Data!AH257,Rates_Data!AK258-Rates_Data!AO258,Rates_Data!AO258-Rates_Data!AK258)</f>
        <v>0.00153900000000002</v>
      </c>
      <c r="BQ258" s="23" t="n">
        <f aca="false">IF(Rates_Data!AD257&gt;=Rates_Data!AI257,Rates_Data!AK258-Rates_Data!AP258,Rates_Data!AP258-Rates_Data!AK258)</f>
        <v>0.000475000000000006</v>
      </c>
      <c r="BR258" s="23" t="n">
        <f aca="false">IF(Rates_Data!AD257&gt;=Rates_Data!AJ257,Rates_Data!AK258-Rates_Data!AQ258,Rates_Data!AQ258-Rates_Data!AK258)</f>
        <v>0.00186200000000001</v>
      </c>
      <c r="BS258" s="23" t="n">
        <f aca="false">IF(Rates_Data!AE257&gt;=Rates_Data!AF257,Rates_Data!AL258-Rates_Data!AM258,Rates_Data!AM258-Rates_Data!AL258)</f>
        <v>-0.002337</v>
      </c>
      <c r="BT258" s="23" t="n">
        <f aca="false">IF(Rates_Data!AE257&gt;=Rates_Data!AG257,Rates_Data!AL258-Rates_Data!AN258,Rates_Data!AN258-Rates_Data!AL258)</f>
        <v>0.000817000000000003</v>
      </c>
      <c r="BU258" s="23" t="n">
        <f aca="false">IF(Rates_Data!AE257&gt;=Rates_Data!AH257,Rates_Data!AL258-Rates_Data!AO258,Rates_Data!AO258-Rates_Data!AL258)</f>
        <v>0.00590900000000002</v>
      </c>
      <c r="BV258" s="23" t="n">
        <f aca="false">IF(Rates_Data!AE257&gt;=Rates_Data!AI257,Rates_Data!AL258-Rates_Data!AP258,Rates_Data!AP258-Rates_Data!AL258)</f>
        <v>-0.004845</v>
      </c>
      <c r="BW258" s="23" t="n">
        <f aca="false">IF(Rates_Data!AE257&gt;=Rates_Data!AJ257,Rates_Data!AL258-Rates_Data!AQ258,Rates_Data!AQ258-Rates_Data!AL258)</f>
        <v>0.00623200000000001</v>
      </c>
      <c r="BX258" s="23" t="n">
        <f aca="false">IF(Rates_Data!AF257&gt;=Rates_Data!AG257,Rates_Data!AM258-Rates_Data!AN258,Rates_Data!AN258-Rates_Data!AM258)</f>
        <v>-0.003154</v>
      </c>
      <c r="BY258" s="23" t="n">
        <f aca="false">IF(Rates_Data!AF257&gt;=Rates_Data!AH257,Rates_Data!AM258-Rates_Data!AO258,Rates_Data!AO258-Rates_Data!AM258)</f>
        <v>0.00824600000000001</v>
      </c>
      <c r="BZ258" s="23" t="n">
        <f aca="false">IF(Rates_Data!AF257&gt;=Rates_Data!AI257,Rates_Data!AM258-Rates_Data!AP258,Rates_Data!AP258-Rates_Data!AM258)</f>
        <v>-0.007182</v>
      </c>
      <c r="CA258" s="23" t="n">
        <f aca="false">IF(Rates_Data!AF257&gt;=Rates_Data!AJ257,Rates_Data!AM258-Rates_Data!AQ258,Rates_Data!AQ258-Rates_Data!AM258)</f>
        <v>-0.008569</v>
      </c>
      <c r="CB258" s="23" t="n">
        <f aca="false">IF(Rates_Data!AG257&gt;=Rates_Data!AH257,Rates_Data!AN258-Rates_Data!AO258,Rates_Data!AO258-Rates_Data!AN258)</f>
        <v>0.00509200000000001</v>
      </c>
      <c r="CC258" s="23" t="n">
        <f aca="false">IF(Rates_Data!AG257&gt;=Rates_Data!AI257,Rates_Data!AN258-Rates_Data!AP258,Rates_Data!AP258-Rates_Data!AN258)</f>
        <v>-0.004028</v>
      </c>
      <c r="CD258" s="23" t="n">
        <f aca="false">IF(Rates_Data!AG257&gt;=Rates_Data!AJ257,Rates_Data!AN258-Rates_Data!AQ258,Rates_Data!AQ258-Rates_Data!AN258)</f>
        <v>0.005415</v>
      </c>
      <c r="CE258" s="23" t="n">
        <f aca="false">IF(Rates_Data!AH257&gt;=Rates_Data!AI257,Rates_Data!AO258-Rates_Data!AP258,Rates_Data!AP258-Rates_Data!AO258)</f>
        <v>0.00106400000000001</v>
      </c>
      <c r="CF258" s="23" t="n">
        <f aca="false">IF(Rates_Data!AH257&gt;=Rates_Data!AJ257,Rates_Data!AO258-Rates_Data!AQ258,Rates_Data!AQ258-Rates_Data!AO258)</f>
        <v>-0.00032299999999999</v>
      </c>
      <c r="CG258" s="23" t="n">
        <f aca="false">IF(Rates_Data!AI257&gt;=Rates_Data!AJ257,Rates_Data!AP258-Rates_Data!AQ258,Rates_Data!AQ258-Rates_Data!AP258)</f>
        <v>0.001387</v>
      </c>
      <c r="CH258" s="27" t="n">
        <f aca="false">IF(ROW()&lt;4+VolLB,"",STDEV(INDEX($BM:$BM,ROW()-VolLB+1):INDEX($BM:$BM,ROW()))*SQRT(12))</f>
        <v>0.0207977638688119</v>
      </c>
      <c r="CI258" s="27" t="n">
        <f aca="false">IF(ROW()&lt;4+VolLB,"",STDEV(INDEX($BN:$BN,ROW()-VolLB+1):INDEX($BN:$BN,ROW()))*SQRT(12))</f>
        <v>0.0210126891178141</v>
      </c>
      <c r="CJ258" s="27" t="n">
        <f aca="false">IF(ROW()&lt;4+VolLB,"",STDEV(INDEX($BO:$BO,ROW()-VolLB+1):INDEX($BO:$BO,ROW()))*SQRT(12))</f>
        <v>0.0208651300106638</v>
      </c>
      <c r="CK258" s="27" t="n">
        <f aca="false">IF(ROW()&lt;4+VolLB,"",STDEV(INDEX($BP:$BP,ROW()-VolLB+1):INDEX($BP:$BP,ROW()))*SQRT(12))</f>
        <v>0.0225758236660371</v>
      </c>
      <c r="CL258" s="27" t="n">
        <f aca="false">IF(ROW()&lt;4+VolLB,"",STDEV(INDEX($BQ:$BQ,ROW()-VolLB+1):INDEX($BQ:$BQ,ROW()))*SQRT(12))</f>
        <v>0.0184096974329137</v>
      </c>
      <c r="CM258" s="27" t="n">
        <f aca="false">IF(ROW()&lt;4+VolLB,"",STDEV(INDEX($BR:$BR,ROW()-VolLB+1):INDEX($BR:$BR,ROW()))*SQRT(12))</f>
        <v>0.0156691583169583</v>
      </c>
      <c r="CN258" s="27" t="n">
        <f aca="false">IF(ROW()&lt;4+VolLB,"",STDEV(INDEX($BS:$BS,ROW()-VolLB+1):INDEX($BS:$BS,ROW()))*SQRT(12))</f>
        <v>0.0204303671840765</v>
      </c>
      <c r="CO258" s="27" t="n">
        <f aca="false">IF(ROW()&lt;4+VolLB,"",STDEV(INDEX($BT:$BT,ROW()-VolLB+1):INDEX($BT:$BT,ROW()))*SQRT(12))</f>
        <v>0.0193041171912453</v>
      </c>
      <c r="CP258" s="27" t="n">
        <f aca="false">IF(ROW()&lt;4+VolLB,"",STDEV(INDEX($BU:$BU,ROW()-VolLB+1):INDEX($BU:$BU,ROW()))*SQRT(12))</f>
        <v>0.0219005238352224</v>
      </c>
      <c r="CQ258" s="27" t="n">
        <f aca="false">IF(ROW()&lt;4+VolLB,"",STDEV(INDEX($BV:$BV,ROW()-VolLB+1):INDEX($BV:$BV,ROW()))*SQRT(12))</f>
        <v>0.0202488205518953</v>
      </c>
      <c r="CR258" s="27" t="n">
        <f aca="false">IF(ROW()&lt;4+VolLB,"",STDEV(INDEX($BW:$BW,ROW()-VolLB+1):INDEX($BW:$BW,ROW()))*SQRT(12))</f>
        <v>0.0207204975579164</v>
      </c>
      <c r="CS258" s="27" t="n">
        <f aca="false">IF(ROW()&lt;4+VolLB,"",STDEV(INDEX($BX:$BX,ROW()-VolLB+1):INDEX($BX:$BX,ROW()))*SQRT(12))</f>
        <v>0.0209765159701896</v>
      </c>
      <c r="CT258" s="27" t="n">
        <f aca="false">IF(ROW()&lt;4+VolLB,"",STDEV(INDEX($BY:$BY,ROW()-VolLB+1):INDEX($BY:$BY,ROW()))*SQRT(12))</f>
        <v>0.022509185104033</v>
      </c>
      <c r="CU258" s="27" t="n">
        <f aca="false">IF(ROW()&lt;4+VolLB,"",STDEV(INDEX($BZ:$BZ,ROW()-VolLB+1):INDEX($BZ:$BZ,ROW()))*SQRT(12))</f>
        <v>0.0186684273694283</v>
      </c>
      <c r="CV258" s="27" t="n">
        <f aca="false">IF(ROW()&lt;4+VolLB,"",STDEV(INDEX($CA:$CA,ROW()-VolLB+1):INDEX($CA:$CA,ROW()))*SQRT(12))</f>
        <v>0.0223044055891592</v>
      </c>
      <c r="CW258" s="27" t="n">
        <f aca="false">IF(ROW()&lt;4+VolLB,"",STDEV(INDEX($CB:$CB,ROW()-VolLB+1):INDEX($CB:$CB,ROW()))*SQRT(12))</f>
        <v>0.0184721237459507</v>
      </c>
      <c r="CX258" s="27" t="n">
        <f aca="false">IF(ROW()&lt;4+VolLB,"",STDEV(INDEX($CC:$CC,ROW()-VolLB+1):INDEX($CC:$CC,ROW()))*SQRT(12))</f>
        <v>0.0190631627503838</v>
      </c>
      <c r="CY258" s="27" t="n">
        <f aca="false">IF(ROW()&lt;4+VolLB,"",STDEV(INDEX($CD:$CD,ROW()-VolLB+1):INDEX($CD:$CD,ROW()))*SQRT(12))</f>
        <v>0.0175201489230461</v>
      </c>
      <c r="CZ258" s="27" t="n">
        <f aca="false">IF(ROW()&lt;4+VolLB,"",STDEV(INDEX($CE:$CE,ROW()-VolLB+1):INDEX($CE:$CE,ROW()))*SQRT(12))</f>
        <v>0.0202852406077494</v>
      </c>
      <c r="DA258" s="27" t="n">
        <f aca="false">IF(ROW()&lt;4+VolLB,"",STDEV(INDEX($CF:$CF,ROW()-VolLB+1):INDEX($CF:$CF,ROW()))*SQRT(12))</f>
        <v>0.019199603391489</v>
      </c>
      <c r="DB258" s="27" t="n">
        <f aca="false">IF(ROW()&lt;4+VolLB,"",STDEV(INDEX($CG:$CG,ROW()-VolLB+1):INDEX($CG:$CG,ROW()))*SQRT(12))</f>
        <v>0.0215098761801577</v>
      </c>
      <c r="DC258" s="26" t="n">
        <f aca="false">IF(OR(AR258=0,CH258="",CH258=0),0,AR258*MIN(MaxScal,TgtVol/CH258))</f>
        <v>0</v>
      </c>
      <c r="DD258" s="26" t="n">
        <f aca="false">IF(OR(AS258=0,CI258="",CI258=0),0,AS258*MIN(MaxScal,TgtVol/CI258))</f>
        <v>0</v>
      </c>
      <c r="DE258" s="26" t="n">
        <f aca="false">IF(OR(AT258=0,CJ258="",CJ258=0),0,AT258*MIN(MaxScal,TgtVol/CJ258))</f>
        <v>0</v>
      </c>
      <c r="DF258" s="26" t="n">
        <f aca="false">IF(OR(AU258=0,CK258="",CK258=0),0,AU258*MIN(MaxScal,TgtVol/CK258))</f>
        <v>0</v>
      </c>
      <c r="DG258" s="26" t="n">
        <f aca="false">IF(OR(AV258=0,CL258="",CL258=0),0,AV258*MIN(MaxScal,TgtVol/CL258))</f>
        <v>0</v>
      </c>
      <c r="DH258" s="26" t="n">
        <f aca="false">IF(OR(AW258=0,CM258="",CM258=0),0,AW258*MIN(MaxScal,TgtVol/CM258))</f>
        <v>0</v>
      </c>
      <c r="DI258" s="26" t="n">
        <f aca="false">IF(OR(AX258=0,CN258="",CN258=0),0,AX258*MIN(MaxScal,TgtVol/CN258))</f>
        <v>0</v>
      </c>
      <c r="DJ258" s="26" t="n">
        <f aca="false">IF(OR(AY258=0,CO258="",CO258=0),0,AY258*MIN(MaxScal,TgtVol/CO258))</f>
        <v>0</v>
      </c>
      <c r="DK258" s="26" t="n">
        <f aca="false">IF(OR(AZ258=0,CP258="",CP258=0),0,AZ258*MIN(MaxScal,TgtVol/CP258))</f>
        <v>0</v>
      </c>
      <c r="DL258" s="26" t="n">
        <f aca="false">IF(OR(BA258=0,CQ258="",CQ258=0),0,BA258*MIN(MaxScal,TgtVol/CQ258))</f>
        <v>0</v>
      </c>
      <c r="DM258" s="26" t="n">
        <f aca="false">IF(OR(BB258=0,CR258="",CR258=0),0,BB258*MIN(MaxScal,TgtVol/CR258))</f>
        <v>0</v>
      </c>
      <c r="DN258" s="26" t="n">
        <f aca="false">IF(OR(BC258=0,CS258="",CS258=0),0,BC258*MIN(MaxScal,TgtVol/CS258))</f>
        <v>0</v>
      </c>
      <c r="DO258" s="26" t="n">
        <f aca="false">IF(OR(BD258=0,CT258="",CT258=0),0,BD258*MIN(MaxScal,TgtVol/CT258))</f>
        <v>0</v>
      </c>
      <c r="DP258" s="26" t="n">
        <f aca="false">IF(OR(BE258=0,CU258="",CU258=0),0,BE258*MIN(MaxScal,TgtVol/CU258))</f>
        <v>0</v>
      </c>
      <c r="DQ258" s="26" t="n">
        <f aca="false">IF(OR(BF258=0,CV258="",CV258=0),0,BF258*MIN(MaxScal,TgtVol/CV258))</f>
        <v>0</v>
      </c>
      <c r="DR258" s="26" t="n">
        <f aca="false">IF(OR(BG258=0,CW258="",CW258=0),0,BG258*MIN(MaxScal,TgtVol/CW258))</f>
        <v>0</v>
      </c>
      <c r="DS258" s="26" t="n">
        <f aca="false">IF(OR(BH258=0,CX258="",CX258=0),0,BH258*MIN(MaxScal,TgtVol/CX258))</f>
        <v>0</v>
      </c>
      <c r="DT258" s="26" t="n">
        <f aca="false">IF(OR(BI258=0,CY258="",CY258=0),0,BI258*MIN(MaxScal,TgtVol/CY258))</f>
        <v>0</v>
      </c>
      <c r="DU258" s="26" t="n">
        <f aca="false">IF(OR(BJ258=0,CZ258="",CZ258=0),0,BJ258*MIN(MaxScal,TgtVol/CZ258))</f>
        <v>0</v>
      </c>
      <c r="DV258" s="26" t="n">
        <f aca="false">IF(OR(BK258=0,DA258="",DA258=0),0,BK258*MIN(MaxScal,TgtVol/DA258))</f>
        <v>0</v>
      </c>
      <c r="DW258" s="26" t="n">
        <f aca="false">IF(OR(BL258=0,DB258="",DB258=0),0,BL258*MIN(MaxScal,TgtVol/DB258))</f>
        <v>0</v>
      </c>
      <c r="DX258" s="28" t="n">
        <f aca="false">IFERROR(DC257*BM258,"")</f>
        <v>-0</v>
      </c>
      <c r="DY258" s="28" t="n">
        <f aca="false">IFERROR(DD257*BN258,"")</f>
        <v>-0</v>
      </c>
      <c r="DZ258" s="28" t="n">
        <f aca="false">IFERROR(DE257*BO258,"")</f>
        <v>-0</v>
      </c>
      <c r="EA258" s="28" t="n">
        <f aca="false">IFERROR(DF257*BP258,"")</f>
        <v>0</v>
      </c>
      <c r="EB258" s="28" t="n">
        <f aca="false">IFERROR(DG257*BQ258,"")</f>
        <v>0</v>
      </c>
      <c r="EC258" s="28" t="n">
        <f aca="false">IFERROR(DH257*BR258,"")</f>
        <v>0</v>
      </c>
      <c r="ED258" s="28" t="n">
        <f aca="false">IFERROR(DI257*BS258,"")</f>
        <v>-0</v>
      </c>
      <c r="EE258" s="28" t="n">
        <f aca="false">IFERROR(DJ257*BT258,"")</f>
        <v>0</v>
      </c>
      <c r="EF258" s="28" t="n">
        <f aca="false">IFERROR(DK257*BU258,"")</f>
        <v>0</v>
      </c>
      <c r="EG258" s="28" t="n">
        <f aca="false">IFERROR(DL257*BV258,"")</f>
        <v>-0</v>
      </c>
      <c r="EH258" s="28" t="n">
        <f aca="false">IFERROR(DM257*BW258,"")</f>
        <v>0</v>
      </c>
      <c r="EI258" s="28" t="n">
        <f aca="false">IFERROR(DN257*BX258,"")</f>
        <v>-0</v>
      </c>
      <c r="EJ258" s="28" t="n">
        <f aca="false">IFERROR(DO257*BY258,"")</f>
        <v>0</v>
      </c>
      <c r="EK258" s="28" t="n">
        <f aca="false">IFERROR(DP257*BZ258,"")</f>
        <v>-0</v>
      </c>
      <c r="EL258" s="28" t="n">
        <f aca="false">IFERROR(DQ257*CA258,"")</f>
        <v>-0</v>
      </c>
      <c r="EM258" s="28" t="n">
        <f aca="false">IFERROR(DR257*CB258,"")</f>
        <v>0</v>
      </c>
      <c r="EN258" s="28" t="n">
        <f aca="false">IFERROR(DS257*CC258,"")</f>
        <v>-0</v>
      </c>
      <c r="EO258" s="28" t="n">
        <f aca="false">IFERROR(DT257*CD258,"")</f>
        <v>0</v>
      </c>
      <c r="EP258" s="28" t="n">
        <f aca="false">IFERROR(DU257*CE258,"")</f>
        <v>0</v>
      </c>
      <c r="EQ258" s="28" t="n">
        <f aca="false">IFERROR(DV257*CF258,"")</f>
        <v>-0</v>
      </c>
      <c r="ER258" s="28" t="n">
        <f aca="false">IFERROR(DW257*CG258,"")</f>
        <v>0</v>
      </c>
      <c r="ES258" s="28" t="n">
        <f aca="false">IF(ROW()=4,"",SUM(DX258:ER258))</f>
        <v>0</v>
      </c>
      <c r="ET258" s="29" t="n">
        <f aca="false">COUNTIF(AR258:BL258,"&gt;0")</f>
        <v>0</v>
      </c>
    </row>
    <row r="259" customFormat="false" ht="15" hidden="false" customHeight="false" outlineLevel="0" collapsed="false">
      <c r="A259" s="19" t="n">
        <v>45777</v>
      </c>
      <c r="B259" s="23" t="n">
        <f aca="false">ABS(Rates_Data!AD259-Rates_Data!AE259)</f>
        <v>0.56213671875</v>
      </c>
      <c r="C259" s="23" t="n">
        <f aca="false">ABS(Rates_Data!AD259-Rates_Data!AF259)</f>
        <v>1.27867578125</v>
      </c>
      <c r="D259" s="23" t="n">
        <f aca="false">ABS(Rates_Data!AD259-Rates_Data!AG259)</f>
        <v>0.90004296875</v>
      </c>
      <c r="E259" s="23" t="n">
        <f aca="false">ABS(Rates_Data!AD259-Rates_Data!AH259)</f>
        <v>0.998671875</v>
      </c>
      <c r="F259" s="23" t="n">
        <f aca="false">ABS(Rates_Data!AD259-Rates_Data!AI259)</f>
        <v>0.10425</v>
      </c>
      <c r="G259" s="23" t="n">
        <f aca="false">ABS(Rates_Data!AD259-Rates_Data!AJ259)</f>
        <v>0.30903125</v>
      </c>
      <c r="H259" s="23" t="n">
        <f aca="false">ABS(Rates_Data!AE259-Rates_Data!AF259)</f>
        <v>0.7165390625</v>
      </c>
      <c r="I259" s="23" t="n">
        <f aca="false">ABS(Rates_Data!AE259-Rates_Data!AG259)</f>
        <v>0.33790625</v>
      </c>
      <c r="J259" s="23" t="n">
        <f aca="false">ABS(Rates_Data!AE259-Rates_Data!AH259)</f>
        <v>0.43653515625</v>
      </c>
      <c r="K259" s="23" t="n">
        <f aca="false">ABS(Rates_Data!AE259-Rates_Data!AI259)</f>
        <v>0.45788671875</v>
      </c>
      <c r="L259" s="23" t="n">
        <f aca="false">ABS(Rates_Data!AE259-Rates_Data!AJ259)</f>
        <v>0.25310546875</v>
      </c>
      <c r="M259" s="23" t="n">
        <f aca="false">ABS(Rates_Data!AF259-Rates_Data!AG259)</f>
        <v>0.3786328125</v>
      </c>
      <c r="N259" s="23" t="n">
        <f aca="false">ABS(Rates_Data!AF259-Rates_Data!AH259)</f>
        <v>0.280003906249999</v>
      </c>
      <c r="O259" s="23" t="n">
        <f aca="false">ABS(Rates_Data!AF259-Rates_Data!AI259)</f>
        <v>1.17442578125</v>
      </c>
      <c r="P259" s="23" t="n">
        <f aca="false">ABS(Rates_Data!AF259-Rates_Data!AJ259)</f>
        <v>0.96964453125</v>
      </c>
      <c r="Q259" s="23" t="n">
        <f aca="false">ABS(Rates_Data!AG259-Rates_Data!AH259)</f>
        <v>0.0986289062500003</v>
      </c>
      <c r="R259" s="23" t="n">
        <f aca="false">ABS(Rates_Data!AG259-Rates_Data!AI259)</f>
        <v>0.79579296875</v>
      </c>
      <c r="S259" s="23" t="n">
        <f aca="false">ABS(Rates_Data!AG259-Rates_Data!AJ259)</f>
        <v>0.59101171875</v>
      </c>
      <c r="T259" s="23" t="n">
        <f aca="false">ABS(Rates_Data!AH259-Rates_Data!AI259)</f>
        <v>0.894421875</v>
      </c>
      <c r="U259" s="23" t="n">
        <f aca="false">ABS(Rates_Data!AH259-Rates_Data!AJ259)</f>
        <v>0.689640625</v>
      </c>
      <c r="V259" s="23" t="n">
        <f aca="false">ABS(Rates_Data!AI259-Rates_Data!AJ259)</f>
        <v>0.20478125</v>
      </c>
      <c r="W259" s="26" t="n">
        <f aca="false">IF(ROW()&lt;4+MinObs-1,"",IFERROR((B259-AVERAGE(B$4:B259))/STDEV(B$4:B259),""))</f>
        <v>0.352809839083523</v>
      </c>
      <c r="X259" s="26" t="n">
        <f aca="false">IF(ROW()&lt;4+MinObs-1,"",IFERROR((C259-AVERAGE(C$4:C259))/STDEV(C$4:C259),""))</f>
        <v>1.64038694723012</v>
      </c>
      <c r="Y259" s="26" t="n">
        <f aca="false">IF(ROW()&lt;4+MinObs-1,"",IFERROR((D259-AVERAGE(D$4:D259))/STDEV(D$4:D259),""))</f>
        <v>0.781160414632233</v>
      </c>
      <c r="Z259" s="26" t="n">
        <f aca="false">IF(ROW()&lt;4+MinObs-1,"",IFERROR((E259-AVERAGE(E$4:E259))/STDEV(E$4:E259),""))</f>
        <v>0.744718566583671</v>
      </c>
      <c r="AA259" s="26" t="n">
        <f aca="false">IF(ROW()&lt;4+MinObs-1,"",IFERROR((F259-AVERAGE(F$4:F259))/STDEV(F$4:F259),""))</f>
        <v>-1.11077148690903</v>
      </c>
      <c r="AB259" s="26" t="n">
        <f aca="false">IF(ROW()&lt;4+MinObs-1,"",IFERROR((G259-AVERAGE(G$4:G259))/STDEV(G$4:G259),""))</f>
        <v>-0.569372497242788</v>
      </c>
      <c r="AC259" s="26" t="n">
        <f aca="false">IF(ROW()&lt;4+MinObs-1,"",IFERROR((H259-AVERAGE(H$4:H259))/STDEV(H$4:H259),""))</f>
        <v>0.961648402860524</v>
      </c>
      <c r="AD259" s="26" t="n">
        <f aca="false">IF(ROW()&lt;4+MinObs-1,"",IFERROR((I259-AVERAGE(I$4:I259))/STDEV(I$4:I259),""))</f>
        <v>-0.197365617739463</v>
      </c>
      <c r="AE259" s="26" t="n">
        <f aca="false">IF(ROW()&lt;4+MinObs-1,"",IFERROR((J259-AVERAGE(J$4:J259))/STDEV(J$4:J259),""))</f>
        <v>-0.290489452781801</v>
      </c>
      <c r="AF259" s="26" t="n">
        <f aca="false">IF(ROW()&lt;4+MinObs-1,"",IFERROR((K259-AVERAGE(K$4:K259))/STDEV(K$4:K259),""))</f>
        <v>0.0052280107716656</v>
      </c>
      <c r="AG259" s="26" t="n">
        <f aca="false">IF(ROW()&lt;4+MinObs-1,"",IFERROR((L259-AVERAGE(L$4:L259))/STDEV(L$4:L259),""))</f>
        <v>-0.633029165221108</v>
      </c>
      <c r="AH259" s="26" t="n">
        <f aca="false">IF(ROW()&lt;4+MinObs-1,"",IFERROR((M259-AVERAGE(M$4:M259))/STDEV(M$4:M259),""))</f>
        <v>-0.250062141943994</v>
      </c>
      <c r="AI259" s="26" t="n">
        <f aca="false">IF(ROW()&lt;4+MinObs-1,"",IFERROR((N259-AVERAGE(N$4:N259))/STDEV(N$4:N259),""))</f>
        <v>-0.645379634861592</v>
      </c>
      <c r="AJ259" s="26" t="n">
        <f aca="false">IF(ROW()&lt;4+MinObs-1,"",IFERROR((O259-AVERAGE(O$4:O259))/STDEV(O$4:O259),""))</f>
        <v>1.90319704748892</v>
      </c>
      <c r="AK259" s="26" t="n">
        <f aca="false">IF(ROW()&lt;4+MinObs-1,"",IFERROR((P259-AVERAGE(P$4:P259))/STDEV(P$4:P259),""))</f>
        <v>1.01768257829962</v>
      </c>
      <c r="AL259" s="26" t="n">
        <f aca="false">IF(ROW()&lt;4+MinObs-1,"",IFERROR((Q259-AVERAGE(Q$4:Q259))/STDEV(Q$4:Q259),""))</f>
        <v>-0.996166658236104</v>
      </c>
      <c r="AM259" s="26" t="n">
        <f aca="false">IF(ROW()&lt;4+MinObs-1,"",IFERROR((R259-AVERAGE(R$4:R259))/STDEV(R$4:R259),""))</f>
        <v>0.661187058173364</v>
      </c>
      <c r="AN259" s="26" t="n">
        <f aca="false">IF(ROW()&lt;4+MinObs-1,"",IFERROR((S259-AVERAGE(S$4:S259))/STDEV(S$4:S259),""))</f>
        <v>-0.261901710882724</v>
      </c>
      <c r="AO259" s="26" t="n">
        <f aca="false">IF(ROW()&lt;4+MinObs-1,"",IFERROR((T259-AVERAGE(T$4:T259))/STDEV(T$4:T259),""))</f>
        <v>0.741320320758293</v>
      </c>
      <c r="AP259" s="26" t="n">
        <f aca="false">IF(ROW()&lt;4+MinObs-1,"",IFERROR((U259-AVERAGE(U$4:U259))/STDEV(U$4:U259),""))</f>
        <v>-0.216760440992989</v>
      </c>
      <c r="AQ259" s="26" t="n">
        <f aca="false">IF(ROW()&lt;4+MinObs-1,"",IFERROR((V259-AVERAGE(V$4:V259))/STDEV(V$4:V259),""))</f>
        <v>-0.869215746449648</v>
      </c>
      <c r="AR259" s="26" t="n">
        <f aca="false">IF(W259="",0,IF(W259&gt;=z4,w4,IF(W259&gt;=z3,w3,IF(W259&gt;=zEntry,w2,IF(AND(W259&gt;=ExitZ,AR258&gt;0),w2,0)))))</f>
        <v>0</v>
      </c>
      <c r="AS259" s="26" t="n">
        <f aca="false">IF(X259="",0,IF(X259&gt;=z4,w4,IF(X259&gt;=z3,w3,IF(X259&gt;=zEntry,w2,IF(AND(X259&gt;=ExitZ,AS258&gt;0),w2,0)))))</f>
        <v>0</v>
      </c>
      <c r="AT259" s="26" t="n">
        <f aca="false">IF(Y259="",0,IF(Y259&gt;=z4,w4,IF(Y259&gt;=z3,w3,IF(Y259&gt;=zEntry,w2,IF(AND(Y259&gt;=ExitZ,AT258&gt;0),w2,0)))))</f>
        <v>0</v>
      </c>
      <c r="AU259" s="26" t="n">
        <f aca="false">IF(Z259="",0,IF(Z259&gt;=z4,w4,IF(Z259&gt;=z3,w3,IF(Z259&gt;=zEntry,w2,IF(AND(Z259&gt;=ExitZ,AU258&gt;0),w2,0)))))</f>
        <v>0</v>
      </c>
      <c r="AV259" s="26" t="n">
        <f aca="false">IF(AA259="",0,IF(AA259&gt;=z4,w4,IF(AA259&gt;=z3,w3,IF(AA259&gt;=zEntry,w2,IF(AND(AA259&gt;=ExitZ,AV258&gt;0),w2,0)))))</f>
        <v>0</v>
      </c>
      <c r="AW259" s="26" t="n">
        <f aca="false">IF(AB259="",0,IF(AB259&gt;=z4,w4,IF(AB259&gt;=z3,w3,IF(AB259&gt;=zEntry,w2,IF(AND(AB259&gt;=ExitZ,AW258&gt;0),w2,0)))))</f>
        <v>0</v>
      </c>
      <c r="AX259" s="26" t="n">
        <f aca="false">IF(AC259="",0,IF(AC259&gt;=z4,w4,IF(AC259&gt;=z3,w3,IF(AC259&gt;=zEntry,w2,IF(AND(AC259&gt;=ExitZ,AX258&gt;0),w2,0)))))</f>
        <v>0</v>
      </c>
      <c r="AY259" s="26" t="n">
        <f aca="false">IF(AD259="",0,IF(AD259&gt;=z4,w4,IF(AD259&gt;=z3,w3,IF(AD259&gt;=zEntry,w2,IF(AND(AD259&gt;=ExitZ,AY258&gt;0),w2,0)))))</f>
        <v>0</v>
      </c>
      <c r="AZ259" s="26" t="n">
        <f aca="false">IF(AE259="",0,IF(AE259&gt;=z4,w4,IF(AE259&gt;=z3,w3,IF(AE259&gt;=zEntry,w2,IF(AND(AE259&gt;=ExitZ,AZ258&gt;0),w2,0)))))</f>
        <v>0</v>
      </c>
      <c r="BA259" s="26" t="n">
        <f aca="false">IF(AF259="",0,IF(AF259&gt;=z4,w4,IF(AF259&gt;=z3,w3,IF(AF259&gt;=zEntry,w2,IF(AND(AF259&gt;=ExitZ,BA258&gt;0),w2,0)))))</f>
        <v>0</v>
      </c>
      <c r="BB259" s="26" t="n">
        <f aca="false">IF(AG259="",0,IF(AG259&gt;=z4,w4,IF(AG259&gt;=z3,w3,IF(AG259&gt;=zEntry,w2,IF(AND(AG259&gt;=ExitZ,BB258&gt;0),w2,0)))))</f>
        <v>0</v>
      </c>
      <c r="BC259" s="26" t="n">
        <f aca="false">IF(AH259="",0,IF(AH259&gt;=z4,w4,IF(AH259&gt;=z3,w3,IF(AH259&gt;=zEntry,w2,IF(AND(AH259&gt;=ExitZ,BC258&gt;0),w2,0)))))</f>
        <v>0</v>
      </c>
      <c r="BD259" s="26" t="n">
        <f aca="false">IF(AI259="",0,IF(AI259&gt;=z4,w4,IF(AI259&gt;=z3,w3,IF(AI259&gt;=zEntry,w2,IF(AND(AI259&gt;=ExitZ,BD258&gt;0),w2,0)))))</f>
        <v>0</v>
      </c>
      <c r="BE259" s="26" t="n">
        <f aca="false">IF(AJ259="",0,IF(AJ259&gt;=z4,w4,IF(AJ259&gt;=z3,w3,IF(AJ259&gt;=zEntry,w2,IF(AND(AJ259&gt;=ExitZ,BE258&gt;0),w2,0)))))</f>
        <v>0</v>
      </c>
      <c r="BF259" s="26" t="n">
        <f aca="false">IF(AK259="",0,IF(AK259&gt;=z4,w4,IF(AK259&gt;=z3,w3,IF(AK259&gt;=zEntry,w2,IF(AND(AK259&gt;=ExitZ,BF258&gt;0),w2,0)))))</f>
        <v>0</v>
      </c>
      <c r="BG259" s="26" t="n">
        <f aca="false">IF(AL259="",0,IF(AL259&gt;=z4,w4,IF(AL259&gt;=z3,w3,IF(AL259&gt;=zEntry,w2,IF(AND(AL259&gt;=ExitZ,BG258&gt;0),w2,0)))))</f>
        <v>0</v>
      </c>
      <c r="BH259" s="26" t="n">
        <f aca="false">IF(AM259="",0,IF(AM259&gt;=z4,w4,IF(AM259&gt;=z3,w3,IF(AM259&gt;=zEntry,w2,IF(AND(AM259&gt;=ExitZ,BH258&gt;0),w2,0)))))</f>
        <v>0</v>
      </c>
      <c r="BI259" s="26" t="n">
        <f aca="false">IF(AN259="",0,IF(AN259&gt;=z4,w4,IF(AN259&gt;=z3,w3,IF(AN259&gt;=zEntry,w2,IF(AND(AN259&gt;=ExitZ,BI258&gt;0),w2,0)))))</f>
        <v>0</v>
      </c>
      <c r="BJ259" s="26" t="n">
        <f aca="false">IF(AO259="",0,IF(AO259&gt;=z4,w4,IF(AO259&gt;=z3,w3,IF(AO259&gt;=zEntry,w2,IF(AND(AO259&gt;=ExitZ,BJ258&gt;0),w2,0)))))</f>
        <v>0</v>
      </c>
      <c r="BK259" s="26" t="n">
        <f aca="false">IF(AP259="",0,IF(AP259&gt;=z4,w4,IF(AP259&gt;=z3,w3,IF(AP259&gt;=zEntry,w2,IF(AND(AP259&gt;=ExitZ,BK258&gt;0),w2,0)))))</f>
        <v>0</v>
      </c>
      <c r="BL259" s="26" t="n">
        <f aca="false">IF(AQ259="",0,IF(AQ259&gt;=z4,w4,IF(AQ259&gt;=z3,w3,IF(AQ259&gt;=zEntry,w2,IF(AND(AQ259&gt;=ExitZ,BL258&gt;0),w2,0)))))</f>
        <v>0</v>
      </c>
      <c r="BM259" s="23" t="n">
        <f aca="false">IF(Rates_Data!AD258&gt;=Rates_Data!AE258,Rates_Data!AK259-Rates_Data!AL259,Rates_Data!AL259-Rates_Data!AK259)</f>
        <v>0.00554799999999999</v>
      </c>
      <c r="BN259" s="23" t="n">
        <f aca="false">IF(Rates_Data!AD258&gt;=Rates_Data!AF258,Rates_Data!AK259-Rates_Data!AM259,Rates_Data!AM259-Rates_Data!AK259)</f>
        <v>0.00398999999999999</v>
      </c>
      <c r="BO259" s="23" t="n">
        <f aca="false">IF(Rates_Data!AD258&gt;=Rates_Data!AG258,Rates_Data!AK259-Rates_Data!AN259,Rates_Data!AN259-Rates_Data!AK259)</f>
        <v>-0.00112100000000001</v>
      </c>
      <c r="BP259" s="23" t="n">
        <f aca="false">IF(Rates_Data!AD258&gt;=Rates_Data!AH258,Rates_Data!AK259-Rates_Data!AO259,Rates_Data!AO259-Rates_Data!AK259)</f>
        <v>0.00442699999999998</v>
      </c>
      <c r="BQ259" s="23" t="n">
        <f aca="false">IF(Rates_Data!AD258&gt;=Rates_Data!AI258,Rates_Data!AK259-Rates_Data!AP259,Rates_Data!AP259-Rates_Data!AK259)</f>
        <v>-0.00627000000000001</v>
      </c>
      <c r="BR259" s="23" t="n">
        <f aca="false">IF(Rates_Data!AD258&gt;=Rates_Data!AJ258,Rates_Data!AK259-Rates_Data!AQ259,Rates_Data!AQ259-Rates_Data!AK259)</f>
        <v>0.007125</v>
      </c>
      <c r="BS259" s="23" t="n">
        <f aca="false">IF(Rates_Data!AE258&gt;=Rates_Data!AF258,Rates_Data!AL259-Rates_Data!AM259,Rates_Data!AM259-Rates_Data!AL259)</f>
        <v>-0.00155800000000001</v>
      </c>
      <c r="BT259" s="23" t="n">
        <f aca="false">IF(Rates_Data!AE258&gt;=Rates_Data!AG258,Rates_Data!AL259-Rates_Data!AN259,Rates_Data!AN259-Rates_Data!AL259)</f>
        <v>-0.006669</v>
      </c>
      <c r="BU259" s="23" t="n">
        <f aca="false">IF(Rates_Data!AE258&gt;=Rates_Data!AH258,Rates_Data!AL259-Rates_Data!AO259,Rates_Data!AO259-Rates_Data!AL259)</f>
        <v>-0.00112100000000001</v>
      </c>
      <c r="BV259" s="23" t="n">
        <f aca="false">IF(Rates_Data!AE258&gt;=Rates_Data!AI258,Rates_Data!AL259-Rates_Data!AP259,Rates_Data!AP259-Rates_Data!AL259)</f>
        <v>0.011818</v>
      </c>
      <c r="BW259" s="23" t="n">
        <f aca="false">IF(Rates_Data!AE258&gt;=Rates_Data!AJ258,Rates_Data!AL259-Rates_Data!AQ259,Rates_Data!AQ259-Rates_Data!AL259)</f>
        <v>0.001577</v>
      </c>
      <c r="BX259" s="23" t="n">
        <f aca="false">IF(Rates_Data!AF258&gt;=Rates_Data!AG258,Rates_Data!AM259-Rates_Data!AN259,Rates_Data!AN259-Rates_Data!AM259)</f>
        <v>0.00511099999999999</v>
      </c>
      <c r="BY259" s="23" t="n">
        <f aca="false">IF(Rates_Data!AF258&gt;=Rates_Data!AH258,Rates_Data!AM259-Rates_Data!AO259,Rates_Data!AO259-Rates_Data!AM259)</f>
        <v>0.000436999999999994</v>
      </c>
      <c r="BZ259" s="23" t="n">
        <f aca="false">IF(Rates_Data!AF258&gt;=Rates_Data!AI258,Rates_Data!AM259-Rates_Data!AP259,Rates_Data!AP259-Rates_Data!AM259)</f>
        <v>0.01026</v>
      </c>
      <c r="CA259" s="23" t="n">
        <f aca="false">IF(Rates_Data!AF258&gt;=Rates_Data!AJ258,Rates_Data!AM259-Rates_Data!AQ259,Rates_Data!AQ259-Rates_Data!AM259)</f>
        <v>-0.00313500000000001</v>
      </c>
      <c r="CB259" s="23" t="n">
        <f aca="false">IF(Rates_Data!AG258&gt;=Rates_Data!AH258,Rates_Data!AN259-Rates_Data!AO259,Rates_Data!AO259-Rates_Data!AN259)</f>
        <v>0.00554799999999999</v>
      </c>
      <c r="CC259" s="23" t="n">
        <f aca="false">IF(Rates_Data!AG258&gt;=Rates_Data!AI258,Rates_Data!AN259-Rates_Data!AP259,Rates_Data!AP259-Rates_Data!AN259)</f>
        <v>0.005149</v>
      </c>
      <c r="CD259" s="23" t="n">
        <f aca="false">IF(Rates_Data!AG258&gt;=Rates_Data!AJ258,Rates_Data!AN259-Rates_Data!AQ259,Rates_Data!AQ259-Rates_Data!AN259)</f>
        <v>0.008246</v>
      </c>
      <c r="CE259" s="23" t="n">
        <f aca="false">IF(Rates_Data!AH258&gt;=Rates_Data!AI258,Rates_Data!AO259-Rates_Data!AP259,Rates_Data!AP259-Rates_Data!AO259)</f>
        <v>0.010697</v>
      </c>
      <c r="CF259" s="23" t="n">
        <f aca="false">IF(Rates_Data!AH258&gt;=Rates_Data!AJ258,Rates_Data!AO259-Rates_Data!AQ259,Rates_Data!AQ259-Rates_Data!AO259)</f>
        <v>-0.00269800000000002</v>
      </c>
      <c r="CG259" s="23" t="n">
        <f aca="false">IF(Rates_Data!AI258&gt;=Rates_Data!AJ258,Rates_Data!AP259-Rates_Data!AQ259,Rates_Data!AQ259-Rates_Data!AP259)</f>
        <v>0.013395</v>
      </c>
      <c r="CH259" s="27" t="n">
        <f aca="false">IF(ROW()&lt;4+VolLB,"",STDEV(INDEX($BM:$BM,ROW()-VolLB+1):INDEX($BM:$BM,ROW()))*SQRT(12))</f>
        <v>0.0210436336994396</v>
      </c>
      <c r="CI259" s="27" t="n">
        <f aca="false">IF(ROW()&lt;4+VolLB,"",STDEV(INDEX($BN:$BN,ROW()-VolLB+1):INDEX($BN:$BN,ROW()))*SQRT(12))</f>
        <v>0.0210111565974343</v>
      </c>
      <c r="CJ259" s="27" t="n">
        <f aca="false">IF(ROW()&lt;4+VolLB,"",STDEV(INDEX($BO:$BO,ROW()-VolLB+1):INDEX($BO:$BO,ROW()))*SQRT(12))</f>
        <v>0.0208419996243848</v>
      </c>
      <c r="CK259" s="27" t="n">
        <f aca="false">IF(ROW()&lt;4+VolLB,"",STDEV(INDEX($BP:$BP,ROW()-VolLB+1):INDEX($BP:$BP,ROW()))*SQRT(12))</f>
        <v>0.0225673337488799</v>
      </c>
      <c r="CL259" s="27" t="n">
        <f aca="false">IF(ROW()&lt;4+VolLB,"",STDEV(INDEX($BQ:$BQ,ROW()-VolLB+1):INDEX($BQ:$BQ,ROW()))*SQRT(12))</f>
        <v>0.0187873881068176</v>
      </c>
      <c r="CM259" s="27" t="n">
        <f aca="false">IF(ROW()&lt;4+VolLB,"",STDEV(INDEX($BR:$BR,ROW()-VolLB+1):INDEX($BR:$BR,ROW()))*SQRT(12))</f>
        <v>0.0162416729926446</v>
      </c>
      <c r="CN259" s="27" t="n">
        <f aca="false">IF(ROW()&lt;4+VolLB,"",STDEV(INDEX($BS:$BS,ROW()-VolLB+1):INDEX($BS:$BS,ROW()))*SQRT(12))</f>
        <v>0.0202504295253682</v>
      </c>
      <c r="CO259" s="27" t="n">
        <f aca="false">IF(ROW()&lt;4+VolLB,"",STDEV(INDEX($BT:$BT,ROW()-VolLB+1):INDEX($BT:$BT,ROW()))*SQRT(12))</f>
        <v>0.0199804419170348</v>
      </c>
      <c r="CP259" s="27" t="n">
        <f aca="false">IF(ROW()&lt;4+VolLB,"",STDEV(INDEX($BU:$BU,ROW()-VolLB+1):INDEX($BU:$BU,ROW()))*SQRT(12))</f>
        <v>0.0217330824215724</v>
      </c>
      <c r="CQ259" s="27" t="n">
        <f aca="false">IF(ROW()&lt;4+VolLB,"",STDEV(INDEX($BV:$BV,ROW()-VolLB+1):INDEX($BV:$BV,ROW()))*SQRT(12))</f>
        <v>0.0212795064951279</v>
      </c>
      <c r="CR259" s="27" t="n">
        <f aca="false">IF(ROW()&lt;4+VolLB,"",STDEV(INDEX($BW:$BW,ROW()-VolLB+1):INDEX($BW:$BW,ROW()))*SQRT(12))</f>
        <v>0.0206813349021124</v>
      </c>
      <c r="CS259" s="27" t="n">
        <f aca="false">IF(ROW()&lt;4+VolLB,"",STDEV(INDEX($BX:$BX,ROW()-VolLB+1):INDEX($BX:$BX,ROW()))*SQRT(12))</f>
        <v>0.0211093673578253</v>
      </c>
      <c r="CT259" s="27" t="n">
        <f aca="false">IF(ROW()&lt;4+VolLB,"",STDEV(INDEX($BY:$BY,ROW()-VolLB+1):INDEX($BY:$BY,ROW()))*SQRT(12))</f>
        <v>0.0225057289773071</v>
      </c>
      <c r="CU259" s="27" t="n">
        <f aca="false">IF(ROW()&lt;4+VolLB,"",STDEV(INDEX($BZ:$BZ,ROW()-VolLB+1):INDEX($BZ:$BZ,ROW()))*SQRT(12))</f>
        <v>0.0195519560875023</v>
      </c>
      <c r="CV259" s="27" t="n">
        <f aca="false">IF(ROW()&lt;4+VolLB,"",STDEV(INDEX($CA:$CA,ROW()-VolLB+1):INDEX($CA:$CA,ROW()))*SQRT(12))</f>
        <v>0.0223292743020713</v>
      </c>
      <c r="CW259" s="27" t="n">
        <f aca="false">IF(ROW()&lt;4+VolLB,"",STDEV(INDEX($CB:$CB,ROW()-VolLB+1):INDEX($CB:$CB,ROW()))*SQRT(12))</f>
        <v>0.0186450815717992</v>
      </c>
      <c r="CX259" s="27" t="n">
        <f aca="false">IF(ROW()&lt;4+VolLB,"",STDEV(INDEX($CC:$CC,ROW()-VolLB+1):INDEX($CC:$CC,ROW()))*SQRT(12))</f>
        <v>0.0191714348905319</v>
      </c>
      <c r="CY259" s="27" t="n">
        <f aca="false">IF(ROW()&lt;4+VolLB,"",STDEV(INDEX($CD:$CD,ROW()-VolLB+1):INDEX($CD:$CD,ROW()))*SQRT(12))</f>
        <v>0.0181068837002211</v>
      </c>
      <c r="CZ259" s="27" t="n">
        <f aca="false">IF(ROW()&lt;4+VolLB,"",STDEV(INDEX($CE:$CE,ROW()-VolLB+1):INDEX($CE:$CE,ROW()))*SQRT(12))</f>
        <v>0.0211174574630745</v>
      </c>
      <c r="DA259" s="27" t="n">
        <f aca="false">IF(ROW()&lt;4+VolLB,"",STDEV(INDEX($CF:$CF,ROW()-VolLB+1):INDEX($CF:$CF,ROW()))*SQRT(12))</f>
        <v>0.0192118251372628</v>
      </c>
      <c r="DB259" s="27" t="n">
        <f aca="false">IF(ROW()&lt;4+VolLB,"",STDEV(INDEX($CG:$CG,ROW()-VolLB+1):INDEX($CG:$CG,ROW()))*SQRT(12))</f>
        <v>0.0226900690177128</v>
      </c>
      <c r="DC259" s="26" t="n">
        <f aca="false">IF(OR(AR259=0,CH259="",CH259=0),0,AR259*MIN(MaxScal,TgtVol/CH259))</f>
        <v>0</v>
      </c>
      <c r="DD259" s="26" t="n">
        <f aca="false">IF(OR(AS259=0,CI259="",CI259=0),0,AS259*MIN(MaxScal,TgtVol/CI259))</f>
        <v>0</v>
      </c>
      <c r="DE259" s="26" t="n">
        <f aca="false">IF(OR(AT259=0,CJ259="",CJ259=0),0,AT259*MIN(MaxScal,TgtVol/CJ259))</f>
        <v>0</v>
      </c>
      <c r="DF259" s="26" t="n">
        <f aca="false">IF(OR(AU259=0,CK259="",CK259=0),0,AU259*MIN(MaxScal,TgtVol/CK259))</f>
        <v>0</v>
      </c>
      <c r="DG259" s="26" t="n">
        <f aca="false">IF(OR(AV259=0,CL259="",CL259=0),0,AV259*MIN(MaxScal,TgtVol/CL259))</f>
        <v>0</v>
      </c>
      <c r="DH259" s="26" t="n">
        <f aca="false">IF(OR(AW259=0,CM259="",CM259=0),0,AW259*MIN(MaxScal,TgtVol/CM259))</f>
        <v>0</v>
      </c>
      <c r="DI259" s="26" t="n">
        <f aca="false">IF(OR(AX259=0,CN259="",CN259=0),0,AX259*MIN(MaxScal,TgtVol/CN259))</f>
        <v>0</v>
      </c>
      <c r="DJ259" s="26" t="n">
        <f aca="false">IF(OR(AY259=0,CO259="",CO259=0),0,AY259*MIN(MaxScal,TgtVol/CO259))</f>
        <v>0</v>
      </c>
      <c r="DK259" s="26" t="n">
        <f aca="false">IF(OR(AZ259=0,CP259="",CP259=0),0,AZ259*MIN(MaxScal,TgtVol/CP259))</f>
        <v>0</v>
      </c>
      <c r="DL259" s="26" t="n">
        <f aca="false">IF(OR(BA259=0,CQ259="",CQ259=0),0,BA259*MIN(MaxScal,TgtVol/CQ259))</f>
        <v>0</v>
      </c>
      <c r="DM259" s="26" t="n">
        <f aca="false">IF(OR(BB259=0,CR259="",CR259=0),0,BB259*MIN(MaxScal,TgtVol/CR259))</f>
        <v>0</v>
      </c>
      <c r="DN259" s="26" t="n">
        <f aca="false">IF(OR(BC259=0,CS259="",CS259=0),0,BC259*MIN(MaxScal,TgtVol/CS259))</f>
        <v>0</v>
      </c>
      <c r="DO259" s="26" t="n">
        <f aca="false">IF(OR(BD259=0,CT259="",CT259=0),0,BD259*MIN(MaxScal,TgtVol/CT259))</f>
        <v>0</v>
      </c>
      <c r="DP259" s="26" t="n">
        <f aca="false">IF(OR(BE259=0,CU259="",CU259=0),0,BE259*MIN(MaxScal,TgtVol/CU259))</f>
        <v>0</v>
      </c>
      <c r="DQ259" s="26" t="n">
        <f aca="false">IF(OR(BF259=0,CV259="",CV259=0),0,BF259*MIN(MaxScal,TgtVol/CV259))</f>
        <v>0</v>
      </c>
      <c r="DR259" s="26" t="n">
        <f aca="false">IF(OR(BG259=0,CW259="",CW259=0),0,BG259*MIN(MaxScal,TgtVol/CW259))</f>
        <v>0</v>
      </c>
      <c r="DS259" s="26" t="n">
        <f aca="false">IF(OR(BH259=0,CX259="",CX259=0),0,BH259*MIN(MaxScal,TgtVol/CX259))</f>
        <v>0</v>
      </c>
      <c r="DT259" s="26" t="n">
        <f aca="false">IF(OR(BI259=0,CY259="",CY259=0),0,BI259*MIN(MaxScal,TgtVol/CY259))</f>
        <v>0</v>
      </c>
      <c r="DU259" s="26" t="n">
        <f aca="false">IF(OR(BJ259=0,CZ259="",CZ259=0),0,BJ259*MIN(MaxScal,TgtVol/CZ259))</f>
        <v>0</v>
      </c>
      <c r="DV259" s="26" t="n">
        <f aca="false">IF(OR(BK259=0,DA259="",DA259=0),0,BK259*MIN(MaxScal,TgtVol/DA259))</f>
        <v>0</v>
      </c>
      <c r="DW259" s="26" t="n">
        <f aca="false">IF(OR(BL259=0,DB259="",DB259=0),0,BL259*MIN(MaxScal,TgtVol/DB259))</f>
        <v>0</v>
      </c>
      <c r="DX259" s="28" t="n">
        <f aca="false">IFERROR(DC258*BM259,"")</f>
        <v>0</v>
      </c>
      <c r="DY259" s="28" t="n">
        <f aca="false">IFERROR(DD258*BN259,"")</f>
        <v>0</v>
      </c>
      <c r="DZ259" s="28" t="n">
        <f aca="false">IFERROR(DE258*BO259,"")</f>
        <v>-0</v>
      </c>
      <c r="EA259" s="28" t="n">
        <f aca="false">IFERROR(DF258*BP259,"")</f>
        <v>0</v>
      </c>
      <c r="EB259" s="28" t="n">
        <f aca="false">IFERROR(DG258*BQ259,"")</f>
        <v>-0</v>
      </c>
      <c r="EC259" s="28" t="n">
        <f aca="false">IFERROR(DH258*BR259,"")</f>
        <v>0</v>
      </c>
      <c r="ED259" s="28" t="n">
        <f aca="false">IFERROR(DI258*BS259,"")</f>
        <v>-0</v>
      </c>
      <c r="EE259" s="28" t="n">
        <f aca="false">IFERROR(DJ258*BT259,"")</f>
        <v>-0</v>
      </c>
      <c r="EF259" s="28" t="n">
        <f aca="false">IFERROR(DK258*BU259,"")</f>
        <v>-0</v>
      </c>
      <c r="EG259" s="28" t="n">
        <f aca="false">IFERROR(DL258*BV259,"")</f>
        <v>0</v>
      </c>
      <c r="EH259" s="28" t="n">
        <f aca="false">IFERROR(DM258*BW259,"")</f>
        <v>0</v>
      </c>
      <c r="EI259" s="28" t="n">
        <f aca="false">IFERROR(DN258*BX259,"")</f>
        <v>0</v>
      </c>
      <c r="EJ259" s="28" t="n">
        <f aca="false">IFERROR(DO258*BY259,"")</f>
        <v>0</v>
      </c>
      <c r="EK259" s="28" t="n">
        <f aca="false">IFERROR(DP258*BZ259,"")</f>
        <v>0</v>
      </c>
      <c r="EL259" s="28" t="n">
        <f aca="false">IFERROR(DQ258*CA259,"")</f>
        <v>-0</v>
      </c>
      <c r="EM259" s="28" t="n">
        <f aca="false">IFERROR(DR258*CB259,"")</f>
        <v>0</v>
      </c>
      <c r="EN259" s="28" t="n">
        <f aca="false">IFERROR(DS258*CC259,"")</f>
        <v>0</v>
      </c>
      <c r="EO259" s="28" t="n">
        <f aca="false">IFERROR(DT258*CD259,"")</f>
        <v>0</v>
      </c>
      <c r="EP259" s="28" t="n">
        <f aca="false">IFERROR(DU258*CE259,"")</f>
        <v>0</v>
      </c>
      <c r="EQ259" s="28" t="n">
        <f aca="false">IFERROR(DV258*CF259,"")</f>
        <v>-0</v>
      </c>
      <c r="ER259" s="28" t="n">
        <f aca="false">IFERROR(DW258*CG259,"")</f>
        <v>0</v>
      </c>
      <c r="ES259" s="28" t="n">
        <f aca="false">IF(ROW()=4,"",SUM(DX259:ER259))</f>
        <v>0</v>
      </c>
      <c r="ET259" s="29" t="n">
        <f aca="false">COUNTIF(AR259:BL259,"&gt;0")</f>
        <v>0</v>
      </c>
    </row>
    <row r="260" customFormat="false" ht="15" hidden="false" customHeight="false" outlineLevel="0" collapsed="false">
      <c r="A260" s="19" t="n">
        <v>45808</v>
      </c>
      <c r="B260" s="23" t="n">
        <f aca="false">ABS(Rates_Data!AD260-Rates_Data!AE260)</f>
        <v>0.616727626459144</v>
      </c>
      <c r="C260" s="23" t="n">
        <f aca="false">ABS(Rates_Data!AD260-Rates_Data!AF260)</f>
        <v>1.18106225680934</v>
      </c>
      <c r="D260" s="23" t="n">
        <f aca="false">ABS(Rates_Data!AD260-Rates_Data!AG260)</f>
        <v>0.81984046692607</v>
      </c>
      <c r="E260" s="23" t="n">
        <f aca="false">ABS(Rates_Data!AD260-Rates_Data!AH260)</f>
        <v>1.03363424124514</v>
      </c>
      <c r="F260" s="23" t="n">
        <f aca="false">ABS(Rates_Data!AD260-Rates_Data!AI260)</f>
        <v>0.330459143968871</v>
      </c>
      <c r="G260" s="23" t="n">
        <f aca="false">ABS(Rates_Data!AD260-Rates_Data!AJ260)</f>
        <v>0.317789883268483</v>
      </c>
      <c r="H260" s="23" t="n">
        <f aca="false">ABS(Rates_Data!AE260-Rates_Data!AF260)</f>
        <v>0.564334630350194</v>
      </c>
      <c r="I260" s="23" t="n">
        <f aca="false">ABS(Rates_Data!AE260-Rates_Data!AG260)</f>
        <v>0.203112840466926</v>
      </c>
      <c r="J260" s="23" t="n">
        <f aca="false">ABS(Rates_Data!AE260-Rates_Data!AH260)</f>
        <v>0.416906614785992</v>
      </c>
      <c r="K260" s="23" t="n">
        <f aca="false">ABS(Rates_Data!AE260-Rates_Data!AI260)</f>
        <v>0.947186770428016</v>
      </c>
      <c r="L260" s="23" t="n">
        <f aca="false">ABS(Rates_Data!AE260-Rates_Data!AJ260)</f>
        <v>0.298937743190661</v>
      </c>
      <c r="M260" s="23" t="n">
        <f aca="false">ABS(Rates_Data!AF260-Rates_Data!AG260)</f>
        <v>0.361221789883268</v>
      </c>
      <c r="N260" s="23" t="n">
        <f aca="false">ABS(Rates_Data!AF260-Rates_Data!AH260)</f>
        <v>0.147428015564202</v>
      </c>
      <c r="O260" s="23" t="n">
        <f aca="false">ABS(Rates_Data!AF260-Rates_Data!AI260)</f>
        <v>1.51152140077821</v>
      </c>
      <c r="P260" s="23" t="n">
        <f aca="false">ABS(Rates_Data!AF260-Rates_Data!AJ260)</f>
        <v>0.863272373540856</v>
      </c>
      <c r="Q260" s="23" t="n">
        <f aca="false">ABS(Rates_Data!AG260-Rates_Data!AH260)</f>
        <v>0.213793774319066</v>
      </c>
      <c r="R260" s="23" t="n">
        <f aca="false">ABS(Rates_Data!AG260-Rates_Data!AI260)</f>
        <v>1.15029961089494</v>
      </c>
      <c r="S260" s="23" t="n">
        <f aca="false">ABS(Rates_Data!AG260-Rates_Data!AJ260)</f>
        <v>0.502050583657587</v>
      </c>
      <c r="T260" s="23" t="n">
        <f aca="false">ABS(Rates_Data!AH260-Rates_Data!AI260)</f>
        <v>1.36409338521401</v>
      </c>
      <c r="U260" s="23" t="n">
        <f aca="false">ABS(Rates_Data!AH260-Rates_Data!AJ260)</f>
        <v>0.715844357976654</v>
      </c>
      <c r="V260" s="23" t="n">
        <f aca="false">ABS(Rates_Data!AI260-Rates_Data!AJ260)</f>
        <v>0.648249027237354</v>
      </c>
      <c r="W260" s="26" t="n">
        <f aca="false">IF(ROW()&lt;4+MinObs-1,"",IFERROR((B260-AVERAGE(B$4:B260))/STDEV(B$4:B260),""))</f>
        <v>0.510331430372575</v>
      </c>
      <c r="X260" s="26" t="n">
        <f aca="false">IF(ROW()&lt;4+MinObs-1,"",IFERROR((C260-AVERAGE(C$4:C260))/STDEV(C$4:C260),""))</f>
        <v>1.41400500914671</v>
      </c>
      <c r="Y260" s="26" t="n">
        <f aca="false">IF(ROW()&lt;4+MinObs-1,"",IFERROR((D260-AVERAGE(D$4:D260))/STDEV(D$4:D260),""))</f>
        <v>0.610866849053224</v>
      </c>
      <c r="Z260" s="26" t="n">
        <f aca="false">IF(ROW()&lt;4+MinObs-1,"",IFERROR((E260-AVERAGE(E$4:E260))/STDEV(E$4:E260),""))</f>
        <v>0.818852316438143</v>
      </c>
      <c r="AA260" s="26" t="n">
        <f aca="false">IF(ROW()&lt;4+MinObs-1,"",IFERROR((F260-AVERAGE(F$4:F260))/STDEV(F$4:F260),""))</f>
        <v>-0.576865250178969</v>
      </c>
      <c r="AB260" s="26" t="n">
        <f aca="false">IF(ROW()&lt;4+MinObs-1,"",IFERROR((G260-AVERAGE(G$4:G260))/STDEV(G$4:G260),""))</f>
        <v>-0.543667028005705</v>
      </c>
      <c r="AC260" s="26" t="n">
        <f aca="false">IF(ROW()&lt;4+MinObs-1,"",IFERROR((H260-AVERAGE(H$4:H260))/STDEV(H$4:H260),""))</f>
        <v>0.476679575535257</v>
      </c>
      <c r="AD260" s="26" t="n">
        <f aca="false">IF(ROW()&lt;4+MinObs-1,"",IFERROR((I260-AVERAGE(I$4:I260))/STDEV(I$4:I260),""))</f>
        <v>-0.569325335582665</v>
      </c>
      <c r="AE260" s="26" t="n">
        <f aca="false">IF(ROW()&lt;4+MinObs-1,"",IFERROR((J260-AVERAGE(J$4:J260))/STDEV(J$4:J260),""))</f>
        <v>-0.346063345218724</v>
      </c>
      <c r="AF260" s="26" t="n">
        <f aca="false">IF(ROW()&lt;4+MinObs-1,"",IFERROR((K260-AVERAGE(K$4:K260))/STDEV(K$4:K260),""))</f>
        <v>1.34162494556299</v>
      </c>
      <c r="AG260" s="26" t="n">
        <f aca="false">IF(ROW()&lt;4+MinObs-1,"",IFERROR((L260-AVERAGE(L$4:L260))/STDEV(L$4:L260),""))</f>
        <v>-0.527873718572906</v>
      </c>
      <c r="AH260" s="26" t="n">
        <f aca="false">IF(ROW()&lt;4+MinObs-1,"",IFERROR((M260-AVERAGE(M$4:M260))/STDEV(M$4:M260),""))</f>
        <v>-0.29227361318827</v>
      </c>
      <c r="AI260" s="26" t="n">
        <f aca="false">IF(ROW()&lt;4+MinObs-1,"",IFERROR((N260-AVERAGE(N$4:N260))/STDEV(N$4:N260),""))</f>
        <v>-0.955056644782572</v>
      </c>
      <c r="AJ260" s="26" t="n">
        <f aca="false">IF(ROW()&lt;4+MinObs-1,"",IFERROR((O260-AVERAGE(O$4:O260))/STDEV(O$4:O260),""))</f>
        <v>2.80966002389448</v>
      </c>
      <c r="AK260" s="26" t="n">
        <f aca="false">IF(ROW()&lt;4+MinObs-1,"",IFERROR((P260-AVERAGE(P$4:P260))/STDEV(P$4:P260),""))</f>
        <v>0.763801469804121</v>
      </c>
      <c r="AL260" s="26" t="n">
        <f aca="false">IF(ROW()&lt;4+MinObs-1,"",IFERROR((Q260-AVERAGE(Q$4:Q260))/STDEV(Q$4:Q260),""))</f>
        <v>-0.687267202919982</v>
      </c>
      <c r="AM260" s="26" t="n">
        <f aca="false">IF(ROW()&lt;4+MinObs-1,"",IFERROR((R260-AVERAGE(R$4:R260))/STDEV(R$4:R260),""))</f>
        <v>1.45034959837308</v>
      </c>
      <c r="AN260" s="26" t="n">
        <f aca="false">IF(ROW()&lt;4+MinObs-1,"",IFERROR((S260-AVERAGE(S$4:S260))/STDEV(S$4:S260),""))</f>
        <v>-0.444177192495638</v>
      </c>
      <c r="AO260" s="26" t="n">
        <f aca="false">IF(ROW()&lt;4+MinObs-1,"",IFERROR((T260-AVERAGE(T$4:T260))/STDEV(T$4:T260),""))</f>
        <v>1.95537573412897</v>
      </c>
      <c r="AP260" s="26" t="n">
        <f aca="false">IF(ROW()&lt;4+MinObs-1,"",IFERROR((U260-AVERAGE(U$4:U260))/STDEV(U$4:U260),""))</f>
        <v>-0.161250756074294</v>
      </c>
      <c r="AQ260" s="26" t="n">
        <f aca="false">IF(ROW()&lt;4+MinObs-1,"",IFERROR((V260-AVERAGE(V$4:V260))/STDEV(V$4:V260),""))</f>
        <v>0.0454856170759362</v>
      </c>
      <c r="AR260" s="26" t="n">
        <f aca="false">IF(W260="",0,IF(W260&gt;=z4,w4,IF(W260&gt;=z3,w3,IF(W260&gt;=zEntry,w2,IF(AND(W260&gt;=ExitZ,AR259&gt;0),w2,0)))))</f>
        <v>0</v>
      </c>
      <c r="AS260" s="26" t="n">
        <f aca="false">IF(X260="",0,IF(X260&gt;=z4,w4,IF(X260&gt;=z3,w3,IF(X260&gt;=zEntry,w2,IF(AND(X260&gt;=ExitZ,AS259&gt;0),w2,0)))))</f>
        <v>0</v>
      </c>
      <c r="AT260" s="26" t="n">
        <f aca="false">IF(Y260="",0,IF(Y260&gt;=z4,w4,IF(Y260&gt;=z3,w3,IF(Y260&gt;=zEntry,w2,IF(AND(Y260&gt;=ExitZ,AT259&gt;0),w2,0)))))</f>
        <v>0</v>
      </c>
      <c r="AU260" s="26" t="n">
        <f aca="false">IF(Z260="",0,IF(Z260&gt;=z4,w4,IF(Z260&gt;=z3,w3,IF(Z260&gt;=zEntry,w2,IF(AND(Z260&gt;=ExitZ,AU259&gt;0),w2,0)))))</f>
        <v>0</v>
      </c>
      <c r="AV260" s="26" t="n">
        <f aca="false">IF(AA260="",0,IF(AA260&gt;=z4,w4,IF(AA260&gt;=z3,w3,IF(AA260&gt;=zEntry,w2,IF(AND(AA260&gt;=ExitZ,AV259&gt;0),w2,0)))))</f>
        <v>0</v>
      </c>
      <c r="AW260" s="26" t="n">
        <f aca="false">IF(AB260="",0,IF(AB260&gt;=z4,w4,IF(AB260&gt;=z3,w3,IF(AB260&gt;=zEntry,w2,IF(AND(AB260&gt;=ExitZ,AW259&gt;0),w2,0)))))</f>
        <v>0</v>
      </c>
      <c r="AX260" s="26" t="n">
        <f aca="false">IF(AC260="",0,IF(AC260&gt;=z4,w4,IF(AC260&gt;=z3,w3,IF(AC260&gt;=zEntry,w2,IF(AND(AC260&gt;=ExitZ,AX259&gt;0),w2,0)))))</f>
        <v>0</v>
      </c>
      <c r="AY260" s="26" t="n">
        <f aca="false">IF(AD260="",0,IF(AD260&gt;=z4,w4,IF(AD260&gt;=z3,w3,IF(AD260&gt;=zEntry,w2,IF(AND(AD260&gt;=ExitZ,AY259&gt;0),w2,0)))))</f>
        <v>0</v>
      </c>
      <c r="AZ260" s="26" t="n">
        <f aca="false">IF(AE260="",0,IF(AE260&gt;=z4,w4,IF(AE260&gt;=z3,w3,IF(AE260&gt;=zEntry,w2,IF(AND(AE260&gt;=ExitZ,AZ259&gt;0),w2,0)))))</f>
        <v>0</v>
      </c>
      <c r="BA260" s="26" t="n">
        <f aca="false">IF(AF260="",0,IF(AF260&gt;=z4,w4,IF(AF260&gt;=z3,w3,IF(AF260&gt;=zEntry,w2,IF(AND(AF260&gt;=ExitZ,BA259&gt;0),w2,0)))))</f>
        <v>0</v>
      </c>
      <c r="BB260" s="26" t="n">
        <f aca="false">IF(AG260="",0,IF(AG260&gt;=z4,w4,IF(AG260&gt;=z3,w3,IF(AG260&gt;=zEntry,w2,IF(AND(AG260&gt;=ExitZ,BB259&gt;0),w2,0)))))</f>
        <v>0</v>
      </c>
      <c r="BC260" s="26" t="n">
        <f aca="false">IF(AH260="",0,IF(AH260&gt;=z4,w4,IF(AH260&gt;=z3,w3,IF(AH260&gt;=zEntry,w2,IF(AND(AH260&gt;=ExitZ,BC259&gt;0),w2,0)))))</f>
        <v>0</v>
      </c>
      <c r="BD260" s="26" t="n">
        <f aca="false">IF(AI260="",0,IF(AI260&gt;=z4,w4,IF(AI260&gt;=z3,w3,IF(AI260&gt;=zEntry,w2,IF(AND(AI260&gt;=ExitZ,BD259&gt;0),w2,0)))))</f>
        <v>0</v>
      </c>
      <c r="BE260" s="26" t="n">
        <f aca="false">IF(AJ260="",0,IF(AJ260&gt;=z4,w4,IF(AJ260&gt;=z3,w3,IF(AJ260&gt;=zEntry,w2,IF(AND(AJ260&gt;=ExitZ,BE259&gt;0),w2,0)))))</f>
        <v>1</v>
      </c>
      <c r="BF260" s="26" t="n">
        <f aca="false">IF(AK260="",0,IF(AK260&gt;=z4,w4,IF(AK260&gt;=z3,w3,IF(AK260&gt;=zEntry,w2,IF(AND(AK260&gt;=ExitZ,BF259&gt;0),w2,0)))))</f>
        <v>0</v>
      </c>
      <c r="BG260" s="26" t="n">
        <f aca="false">IF(AL260="",0,IF(AL260&gt;=z4,w4,IF(AL260&gt;=z3,w3,IF(AL260&gt;=zEntry,w2,IF(AND(AL260&gt;=ExitZ,BG259&gt;0),w2,0)))))</f>
        <v>0</v>
      </c>
      <c r="BH260" s="26" t="n">
        <f aca="false">IF(AM260="",0,IF(AM260&gt;=z4,w4,IF(AM260&gt;=z3,w3,IF(AM260&gt;=zEntry,w2,IF(AND(AM260&gt;=ExitZ,BH259&gt;0),w2,0)))))</f>
        <v>0</v>
      </c>
      <c r="BI260" s="26" t="n">
        <f aca="false">IF(AN260="",0,IF(AN260&gt;=z4,w4,IF(AN260&gt;=z3,w3,IF(AN260&gt;=zEntry,w2,IF(AND(AN260&gt;=ExitZ,BI259&gt;0),w2,0)))))</f>
        <v>0</v>
      </c>
      <c r="BJ260" s="26" t="n">
        <f aca="false">IF(AO260="",0,IF(AO260&gt;=z4,w4,IF(AO260&gt;=z3,w3,IF(AO260&gt;=zEntry,w2,IF(AND(AO260&gt;=ExitZ,BJ259&gt;0),w2,0)))))</f>
        <v>0</v>
      </c>
      <c r="BK260" s="26" t="n">
        <f aca="false">IF(AP260="",0,IF(AP260&gt;=z4,w4,IF(AP260&gt;=z3,w3,IF(AP260&gt;=zEntry,w2,IF(AND(AP260&gt;=ExitZ,BK259&gt;0),w2,0)))))</f>
        <v>0</v>
      </c>
      <c r="BL260" s="26" t="n">
        <f aca="false">IF(AQ260="",0,IF(AQ260&gt;=z4,w4,IF(AQ260&gt;=z3,w3,IF(AQ260&gt;=zEntry,w2,IF(AND(AQ260&gt;=ExitZ,BL259&gt;0),w2,0)))))</f>
        <v>0</v>
      </c>
      <c r="BM260" s="23" t="n">
        <f aca="false">IF(Rates_Data!AD259&gt;=Rates_Data!AE259,Rates_Data!AK260-Rates_Data!AL260,Rates_Data!AL260-Rates_Data!AK260)</f>
        <v>-0.000227999999999992</v>
      </c>
      <c r="BN260" s="23" t="n">
        <f aca="false">IF(Rates_Data!AD259&gt;=Rates_Data!AF259,Rates_Data!AK260-Rates_Data!AM260,Rates_Data!AM260-Rates_Data!AK260)</f>
        <v>0.00543400000000001</v>
      </c>
      <c r="BO260" s="23" t="n">
        <f aca="false">IF(Rates_Data!AD259&gt;=Rates_Data!AG259,Rates_Data!AK260-Rates_Data!AN260,Rates_Data!AN260-Rates_Data!AK260)</f>
        <v>0.00237500000000001</v>
      </c>
      <c r="BP260" s="23" t="n">
        <f aca="false">IF(Rates_Data!AD259&gt;=Rates_Data!AH259,Rates_Data!AK260-Rates_Data!AO260,Rates_Data!AO260-Rates_Data!AK260)</f>
        <v>-0.00245099999999998</v>
      </c>
      <c r="BQ260" s="23" t="n">
        <f aca="false">IF(Rates_Data!AD259&gt;=Rates_Data!AI259,Rates_Data!AK260-Rates_Data!AP260,Rates_Data!AP260-Rates_Data!AK260)</f>
        <v>0.011191</v>
      </c>
      <c r="BR260" s="23" t="n">
        <f aca="false">IF(Rates_Data!AD259&gt;=Rates_Data!AJ259,Rates_Data!AK260-Rates_Data!AQ260,Rates_Data!AQ260-Rates_Data!AK260)</f>
        <v>0.00136800000000001</v>
      </c>
      <c r="BS260" s="23" t="n">
        <f aca="false">IF(Rates_Data!AE259&gt;=Rates_Data!AF259,Rates_Data!AL260-Rates_Data!AM260,Rates_Data!AM260-Rates_Data!AL260)</f>
        <v>0.005662</v>
      </c>
      <c r="BT260" s="23" t="n">
        <f aca="false">IF(Rates_Data!AE259&gt;=Rates_Data!AG259,Rates_Data!AL260-Rates_Data!AN260,Rates_Data!AN260-Rates_Data!AL260)</f>
        <v>0.002603</v>
      </c>
      <c r="BU260" s="23" t="n">
        <f aca="false">IF(Rates_Data!AE259&gt;=Rates_Data!AH259,Rates_Data!AL260-Rates_Data!AO260,Rates_Data!AO260-Rates_Data!AL260)</f>
        <v>-0.00222299999999999</v>
      </c>
      <c r="BV260" s="23" t="n">
        <f aca="false">IF(Rates_Data!AE259&gt;=Rates_Data!AI259,Rates_Data!AL260-Rates_Data!AP260,Rates_Data!AP260-Rates_Data!AL260)</f>
        <v>-0.011419</v>
      </c>
      <c r="BW260" s="23" t="n">
        <f aca="false">IF(Rates_Data!AE259&gt;=Rates_Data!AJ259,Rates_Data!AL260-Rates_Data!AQ260,Rates_Data!AQ260-Rates_Data!AL260)</f>
        <v>-0.001596</v>
      </c>
      <c r="BX260" s="23" t="n">
        <f aca="false">IF(Rates_Data!AF259&gt;=Rates_Data!AG259,Rates_Data!AM260-Rates_Data!AN260,Rates_Data!AN260-Rates_Data!AM260)</f>
        <v>0.003059</v>
      </c>
      <c r="BY260" s="23" t="n">
        <f aca="false">IF(Rates_Data!AF259&gt;=Rates_Data!AH259,Rates_Data!AM260-Rates_Data!AO260,Rates_Data!AO260-Rates_Data!AM260)</f>
        <v>0.00788499999999999</v>
      </c>
      <c r="BZ260" s="23" t="n">
        <f aca="false">IF(Rates_Data!AF259&gt;=Rates_Data!AI259,Rates_Data!AM260-Rates_Data!AP260,Rates_Data!AP260-Rates_Data!AM260)</f>
        <v>-0.005757</v>
      </c>
      <c r="CA260" s="23" t="n">
        <f aca="false">IF(Rates_Data!AF259&gt;=Rates_Data!AJ259,Rates_Data!AM260-Rates_Data!AQ260,Rates_Data!AQ260-Rates_Data!AM260)</f>
        <v>0.004066</v>
      </c>
      <c r="CB260" s="23" t="n">
        <f aca="false">IF(Rates_Data!AG259&gt;=Rates_Data!AH259,Rates_Data!AN260-Rates_Data!AO260,Rates_Data!AO260-Rates_Data!AN260)</f>
        <v>-0.00482599999999999</v>
      </c>
      <c r="CC260" s="23" t="n">
        <f aca="false">IF(Rates_Data!AG259&gt;=Rates_Data!AI259,Rates_Data!AN260-Rates_Data!AP260,Rates_Data!AP260-Rates_Data!AN260)</f>
        <v>-0.008816</v>
      </c>
      <c r="CD260" s="23" t="n">
        <f aca="false">IF(Rates_Data!AG259&gt;=Rates_Data!AJ259,Rates_Data!AN260-Rates_Data!AQ260,Rates_Data!AQ260-Rates_Data!AN260)</f>
        <v>0.001007</v>
      </c>
      <c r="CE260" s="23" t="n">
        <f aca="false">IF(Rates_Data!AH259&gt;=Rates_Data!AI259,Rates_Data!AO260-Rates_Data!AP260,Rates_Data!AP260-Rates_Data!AO260)</f>
        <v>-0.013642</v>
      </c>
      <c r="CF260" s="23" t="n">
        <f aca="false">IF(Rates_Data!AH259&gt;=Rates_Data!AJ259,Rates_Data!AO260-Rates_Data!AQ260,Rates_Data!AQ260-Rates_Data!AO260)</f>
        <v>-0.00381899999999999</v>
      </c>
      <c r="CG260" s="23" t="n">
        <f aca="false">IF(Rates_Data!AI259&gt;=Rates_Data!AJ259,Rates_Data!AP260-Rates_Data!AQ260,Rates_Data!AQ260-Rates_Data!AP260)</f>
        <v>-0.009823</v>
      </c>
      <c r="CH260" s="27" t="n">
        <f aca="false">IF(ROW()&lt;4+VolLB,"",STDEV(INDEX($BM:$BM,ROW()-VolLB+1):INDEX($BM:$BM,ROW()))*SQRT(12))</f>
        <v>0.0208740201471773</v>
      </c>
      <c r="CI260" s="27" t="n">
        <f aca="false">IF(ROW()&lt;4+VolLB,"",STDEV(INDEX($BN:$BN,ROW()-VolLB+1):INDEX($BN:$BN,ROW()))*SQRT(12))</f>
        <v>0.0204042136488661</v>
      </c>
      <c r="CJ260" s="27" t="n">
        <f aca="false">IF(ROW()&lt;4+VolLB,"",STDEV(INDEX($BO:$BO,ROW()-VolLB+1):INDEX($BO:$BO,ROW()))*SQRT(12))</f>
        <v>0.0205213902703635</v>
      </c>
      <c r="CK260" s="27" t="n">
        <f aca="false">IF(ROW()&lt;4+VolLB,"",STDEV(INDEX($BP:$BP,ROW()-VolLB+1):INDEX($BP:$BP,ROW()))*SQRT(12))</f>
        <v>0.0225724676077907</v>
      </c>
      <c r="CL260" s="27" t="n">
        <f aca="false">IF(ROW()&lt;4+VolLB,"",STDEV(INDEX($BQ:$BQ,ROW()-VolLB+1):INDEX($BQ:$BQ,ROW()))*SQRT(12))</f>
        <v>0.0195050825640029</v>
      </c>
      <c r="CM260" s="27" t="n">
        <f aca="false">IF(ROW()&lt;4+VolLB,"",STDEV(INDEX($BR:$BR,ROW()-VolLB+1):INDEX($BR:$BR,ROW()))*SQRT(12))</f>
        <v>0.0157351921307138</v>
      </c>
      <c r="CN260" s="27" t="n">
        <f aca="false">IF(ROW()&lt;4+VolLB,"",STDEV(INDEX($BS:$BS,ROW()-VolLB+1):INDEX($BS:$BS,ROW()))*SQRT(12))</f>
        <v>0.0201084410780766</v>
      </c>
      <c r="CO260" s="27" t="n">
        <f aca="false">IF(ROW()&lt;4+VolLB,"",STDEV(INDEX($BT:$BT,ROW()-VolLB+1):INDEX($BT:$BT,ROW()))*SQRT(12))</f>
        <v>0.0199742449502687</v>
      </c>
      <c r="CP260" s="27" t="n">
        <f aca="false">IF(ROW()&lt;4+VolLB,"",STDEV(INDEX($BU:$BU,ROW()-VolLB+1):INDEX($BU:$BU,ROW()))*SQRT(12))</f>
        <v>0.0213038403700902</v>
      </c>
      <c r="CQ260" s="27" t="n">
        <f aca="false">IF(ROW()&lt;4+VolLB,"",STDEV(INDEX($BV:$BV,ROW()-VolLB+1):INDEX($BV:$BV,ROW()))*SQRT(12))</f>
        <v>0.0223831978174106</v>
      </c>
      <c r="CR260" s="27" t="n">
        <f aca="false">IF(ROW()&lt;4+VolLB,"",STDEV(INDEX($BW:$BW,ROW()-VolLB+1):INDEX($BW:$BW,ROW()))*SQRT(12))</f>
        <v>0.0206285823809495</v>
      </c>
      <c r="CS260" s="27" t="n">
        <f aca="false">IF(ROW()&lt;4+VolLB,"",STDEV(INDEX($BX:$BX,ROW()-VolLB+1):INDEX($BX:$BX,ROW()))*SQRT(12))</f>
        <v>0.0210385771544968</v>
      </c>
      <c r="CT260" s="27" t="n">
        <f aca="false">IF(ROW()&lt;4+VolLB,"",STDEV(INDEX($BY:$BY,ROW()-VolLB+1):INDEX($BY:$BY,ROW()))*SQRT(12))</f>
        <v>0.0214971679437083</v>
      </c>
      <c r="CU260" s="27" t="n">
        <f aca="false">IF(ROW()&lt;4+VolLB,"",STDEV(INDEX($BZ:$BZ,ROW()-VolLB+1):INDEX($BZ:$BZ,ROW()))*SQRT(12))</f>
        <v>0.0196427107313678</v>
      </c>
      <c r="CV260" s="27" t="n">
        <f aca="false">IF(ROW()&lt;4+VolLB,"",STDEV(INDEX($CA:$CA,ROW()-VolLB+1):INDEX($CA:$CA,ROW()))*SQRT(12))</f>
        <v>0.0223138843695387</v>
      </c>
      <c r="CW260" s="27" t="n">
        <f aca="false">IF(ROW()&lt;4+VolLB,"",STDEV(INDEX($CB:$CB,ROW()-VolLB+1):INDEX($CB:$CB,ROW()))*SQRT(12))</f>
        <v>0.018152339213813</v>
      </c>
      <c r="CX260" s="27" t="n">
        <f aca="false">IF(ROW()&lt;4+VolLB,"",STDEV(INDEX($CC:$CC,ROW()-VolLB+1):INDEX($CC:$CC,ROW()))*SQRT(12))</f>
        <v>0.020046181301233</v>
      </c>
      <c r="CY260" s="27" t="n">
        <f aca="false">IF(ROW()&lt;4+VolLB,"",STDEV(INDEX($CD:$CD,ROW()-VolLB+1):INDEX($CD:$CD,ROW()))*SQRT(12))</f>
        <v>0.0181130316591595</v>
      </c>
      <c r="CZ260" s="27" t="n">
        <f aca="false">IF(ROW()&lt;4+VolLB,"",STDEV(INDEX($CE:$CE,ROW()-VolLB+1):INDEX($CE:$CE,ROW()))*SQRT(12))</f>
        <v>0.0221227218879896</v>
      </c>
      <c r="DA260" s="27" t="n">
        <f aca="false">IF(ROW()&lt;4+VolLB,"",STDEV(INDEX($CF:$CF,ROW()-VolLB+1):INDEX($CF:$CF,ROW()))*SQRT(12))</f>
        <v>0.0184677952173636</v>
      </c>
      <c r="DB260" s="27" t="n">
        <f aca="false">IF(ROW()&lt;4+VolLB,"",STDEV(INDEX($CG:$CG,ROW()-VolLB+1):INDEX($CG:$CG,ROW()))*SQRT(12))</f>
        <v>0.0235635230545616</v>
      </c>
      <c r="DC260" s="26" t="n">
        <f aca="false">IF(OR(AR260=0,CH260="",CH260=0),0,AR260*MIN(MaxScal,TgtVol/CH260))</f>
        <v>0</v>
      </c>
      <c r="DD260" s="26" t="n">
        <f aca="false">IF(OR(AS260=0,CI260="",CI260=0),0,AS260*MIN(MaxScal,TgtVol/CI260))</f>
        <v>0</v>
      </c>
      <c r="DE260" s="26" t="n">
        <f aca="false">IF(OR(AT260=0,CJ260="",CJ260=0),0,AT260*MIN(MaxScal,TgtVol/CJ260))</f>
        <v>0</v>
      </c>
      <c r="DF260" s="26" t="n">
        <f aca="false">IF(OR(AU260=0,CK260="",CK260=0),0,AU260*MIN(MaxScal,TgtVol/CK260))</f>
        <v>0</v>
      </c>
      <c r="DG260" s="26" t="n">
        <f aca="false">IF(OR(AV260=0,CL260="",CL260=0),0,AV260*MIN(MaxScal,TgtVol/CL260))</f>
        <v>0</v>
      </c>
      <c r="DH260" s="26" t="n">
        <f aca="false">IF(OR(AW260=0,CM260="",CM260=0),0,AW260*MIN(MaxScal,TgtVol/CM260))</f>
        <v>0</v>
      </c>
      <c r="DI260" s="26" t="n">
        <f aca="false">IF(OR(AX260=0,CN260="",CN260=0),0,AX260*MIN(MaxScal,TgtVol/CN260))</f>
        <v>0</v>
      </c>
      <c r="DJ260" s="26" t="n">
        <f aca="false">IF(OR(AY260=0,CO260="",CO260=0),0,AY260*MIN(MaxScal,TgtVol/CO260))</f>
        <v>0</v>
      </c>
      <c r="DK260" s="26" t="n">
        <f aca="false">IF(OR(AZ260=0,CP260="",CP260=0),0,AZ260*MIN(MaxScal,TgtVol/CP260))</f>
        <v>0</v>
      </c>
      <c r="DL260" s="26" t="n">
        <f aca="false">IF(OR(BA260=0,CQ260="",CQ260=0),0,BA260*MIN(MaxScal,TgtVol/CQ260))</f>
        <v>0</v>
      </c>
      <c r="DM260" s="26" t="n">
        <f aca="false">IF(OR(BB260=0,CR260="",CR260=0),0,BB260*MIN(MaxScal,TgtVol/CR260))</f>
        <v>0</v>
      </c>
      <c r="DN260" s="26" t="n">
        <f aca="false">IF(OR(BC260=0,CS260="",CS260=0),0,BC260*MIN(MaxScal,TgtVol/CS260))</f>
        <v>0</v>
      </c>
      <c r="DO260" s="26" t="n">
        <f aca="false">IF(OR(BD260=0,CT260="",CT260=0),0,BD260*MIN(MaxScal,TgtVol/CT260))</f>
        <v>0</v>
      </c>
      <c r="DP260" s="26" t="n">
        <f aca="false">IF(OR(BE260=0,CU260="",CU260=0),0,BE260*MIN(MaxScal,TgtVol/CU260))</f>
        <v>1.01818940743559</v>
      </c>
      <c r="DQ260" s="26" t="n">
        <f aca="false">IF(OR(BF260=0,CV260="",CV260=0),0,BF260*MIN(MaxScal,TgtVol/CV260))</f>
        <v>0</v>
      </c>
      <c r="DR260" s="26" t="n">
        <f aca="false">IF(OR(BG260=0,CW260="",CW260=0),0,BG260*MIN(MaxScal,TgtVol/CW260))</f>
        <v>0</v>
      </c>
      <c r="DS260" s="26" t="n">
        <f aca="false">IF(OR(BH260=0,CX260="",CX260=0),0,BH260*MIN(MaxScal,TgtVol/CX260))</f>
        <v>0</v>
      </c>
      <c r="DT260" s="26" t="n">
        <f aca="false">IF(OR(BI260=0,CY260="",CY260=0),0,BI260*MIN(MaxScal,TgtVol/CY260))</f>
        <v>0</v>
      </c>
      <c r="DU260" s="26" t="n">
        <f aca="false">IF(OR(BJ260=0,CZ260="",CZ260=0),0,BJ260*MIN(MaxScal,TgtVol/CZ260))</f>
        <v>0</v>
      </c>
      <c r="DV260" s="26" t="n">
        <f aca="false">IF(OR(BK260=0,DA260="",DA260=0),0,BK260*MIN(MaxScal,TgtVol/DA260))</f>
        <v>0</v>
      </c>
      <c r="DW260" s="26" t="n">
        <f aca="false">IF(OR(BL260=0,DB260="",DB260=0),0,BL260*MIN(MaxScal,TgtVol/DB260))</f>
        <v>0</v>
      </c>
      <c r="DX260" s="28" t="n">
        <f aca="false">IFERROR(DC259*BM260,"")</f>
        <v>-0</v>
      </c>
      <c r="DY260" s="28" t="n">
        <f aca="false">IFERROR(DD259*BN260,"")</f>
        <v>0</v>
      </c>
      <c r="DZ260" s="28" t="n">
        <f aca="false">IFERROR(DE259*BO260,"")</f>
        <v>0</v>
      </c>
      <c r="EA260" s="28" t="n">
        <f aca="false">IFERROR(DF259*BP260,"")</f>
        <v>-0</v>
      </c>
      <c r="EB260" s="28" t="n">
        <f aca="false">IFERROR(DG259*BQ260,"")</f>
        <v>0</v>
      </c>
      <c r="EC260" s="28" t="n">
        <f aca="false">IFERROR(DH259*BR260,"")</f>
        <v>0</v>
      </c>
      <c r="ED260" s="28" t="n">
        <f aca="false">IFERROR(DI259*BS260,"")</f>
        <v>0</v>
      </c>
      <c r="EE260" s="28" t="n">
        <f aca="false">IFERROR(DJ259*BT260,"")</f>
        <v>0</v>
      </c>
      <c r="EF260" s="28" t="n">
        <f aca="false">IFERROR(DK259*BU260,"")</f>
        <v>-0</v>
      </c>
      <c r="EG260" s="28" t="n">
        <f aca="false">IFERROR(DL259*BV260,"")</f>
        <v>-0</v>
      </c>
      <c r="EH260" s="28" t="n">
        <f aca="false">IFERROR(DM259*BW260,"")</f>
        <v>-0</v>
      </c>
      <c r="EI260" s="28" t="n">
        <f aca="false">IFERROR(DN259*BX260,"")</f>
        <v>0</v>
      </c>
      <c r="EJ260" s="28" t="n">
        <f aca="false">IFERROR(DO259*BY260,"")</f>
        <v>0</v>
      </c>
      <c r="EK260" s="28" t="n">
        <f aca="false">IFERROR(DP259*BZ260,"")</f>
        <v>-0</v>
      </c>
      <c r="EL260" s="28" t="n">
        <f aca="false">IFERROR(DQ259*CA260,"")</f>
        <v>0</v>
      </c>
      <c r="EM260" s="28" t="n">
        <f aca="false">IFERROR(DR259*CB260,"")</f>
        <v>-0</v>
      </c>
      <c r="EN260" s="28" t="n">
        <f aca="false">IFERROR(DS259*CC260,"")</f>
        <v>-0</v>
      </c>
      <c r="EO260" s="28" t="n">
        <f aca="false">IFERROR(DT259*CD260,"")</f>
        <v>0</v>
      </c>
      <c r="EP260" s="28" t="n">
        <f aca="false">IFERROR(DU259*CE260,"")</f>
        <v>-0</v>
      </c>
      <c r="EQ260" s="28" t="n">
        <f aca="false">IFERROR(DV259*CF260,"")</f>
        <v>-0</v>
      </c>
      <c r="ER260" s="28" t="n">
        <f aca="false">IFERROR(DW259*CG260,"")</f>
        <v>-0</v>
      </c>
      <c r="ES260" s="28" t="n">
        <f aca="false">IF(ROW()=4,"",SUM(DX260:ER260))</f>
        <v>0</v>
      </c>
      <c r="ET260" s="29" t="n">
        <f aca="false">COUNTIF(AR260:BL260,"&gt;0")</f>
        <v>1</v>
      </c>
    </row>
    <row r="261" customFormat="false" ht="15" hidden="false" customHeight="false" outlineLevel="0" collapsed="false">
      <c r="A261" s="19" t="n">
        <v>45838</v>
      </c>
      <c r="B261" s="23" t="n">
        <f aca="false">ABS(Rates_Data!AD261-Rates_Data!AE261)</f>
        <v>0.594414728682171</v>
      </c>
      <c r="C261" s="23" t="n">
        <f aca="false">ABS(Rates_Data!AD261-Rates_Data!AF261)</f>
        <v>1.38268217054264</v>
      </c>
      <c r="D261" s="23" t="n">
        <f aca="false">ABS(Rates_Data!AD261-Rates_Data!AG261)</f>
        <v>0.707089147286822</v>
      </c>
      <c r="E261" s="23" t="n">
        <f aca="false">ABS(Rates_Data!AD261-Rates_Data!AH261)</f>
        <v>0.786573643410853</v>
      </c>
      <c r="F261" s="23" t="n">
        <f aca="false">ABS(Rates_Data!AD261-Rates_Data!AI261)</f>
        <v>0.602116279069767</v>
      </c>
      <c r="G261" s="23" t="n">
        <f aca="false">ABS(Rates_Data!AD261-Rates_Data!AJ261)</f>
        <v>0.456015503875969</v>
      </c>
      <c r="H261" s="23" t="n">
        <f aca="false">ABS(Rates_Data!AE261-Rates_Data!AF261)</f>
        <v>0.788267441860465</v>
      </c>
      <c r="I261" s="23" t="n">
        <f aca="false">ABS(Rates_Data!AE261-Rates_Data!AG261)</f>
        <v>0.112674418604651</v>
      </c>
      <c r="J261" s="23" t="n">
        <f aca="false">ABS(Rates_Data!AE261-Rates_Data!AH261)</f>
        <v>0.192158914728682</v>
      </c>
      <c r="K261" s="23" t="n">
        <f aca="false">ABS(Rates_Data!AE261-Rates_Data!AI261)</f>
        <v>1.19653100775194</v>
      </c>
      <c r="L261" s="23" t="n">
        <f aca="false">ABS(Rates_Data!AE261-Rates_Data!AJ261)</f>
        <v>0.138399224806202</v>
      </c>
      <c r="M261" s="23" t="n">
        <f aca="false">ABS(Rates_Data!AF261-Rates_Data!AG261)</f>
        <v>0.675593023255814</v>
      </c>
      <c r="N261" s="23" t="n">
        <f aca="false">ABS(Rates_Data!AF261-Rates_Data!AH261)</f>
        <v>0.596108527131783</v>
      </c>
      <c r="O261" s="23" t="n">
        <f aca="false">ABS(Rates_Data!AF261-Rates_Data!AI261)</f>
        <v>1.9847984496124</v>
      </c>
      <c r="P261" s="23" t="n">
        <f aca="false">ABS(Rates_Data!AF261-Rates_Data!AJ261)</f>
        <v>0.926666666666667</v>
      </c>
      <c r="Q261" s="23" t="n">
        <f aca="false">ABS(Rates_Data!AG261-Rates_Data!AH261)</f>
        <v>0.0794844961240311</v>
      </c>
      <c r="R261" s="23" t="n">
        <f aca="false">ABS(Rates_Data!AG261-Rates_Data!AI261)</f>
        <v>1.30920542635659</v>
      </c>
      <c r="S261" s="23" t="n">
        <f aca="false">ABS(Rates_Data!AG261-Rates_Data!AJ261)</f>
        <v>0.251073643410853</v>
      </c>
      <c r="T261" s="23" t="n">
        <f aca="false">ABS(Rates_Data!AH261-Rates_Data!AI261)</f>
        <v>1.38868992248062</v>
      </c>
      <c r="U261" s="23" t="n">
        <f aca="false">ABS(Rates_Data!AH261-Rates_Data!AJ261)</f>
        <v>0.330558139534884</v>
      </c>
      <c r="V261" s="23" t="n">
        <f aca="false">ABS(Rates_Data!AI261-Rates_Data!AJ261)</f>
        <v>1.05813178294574</v>
      </c>
      <c r="W261" s="26" t="n">
        <f aca="false">IF(ROW()&lt;4+MinObs-1,"",IFERROR((B261-AVERAGE(B$4:B261))/STDEV(B$4:B261),""))</f>
        <v>0.444309690243582</v>
      </c>
      <c r="X261" s="26" t="n">
        <f aca="false">IF(ROW()&lt;4+MinObs-1,"",IFERROR((C261-AVERAGE(C$4:C261))/STDEV(C$4:C261),""))</f>
        <v>1.84744769643827</v>
      </c>
      <c r="Y261" s="26" t="n">
        <f aca="false">IF(ROW()&lt;4+MinObs-1,"",IFERROR((D261-AVERAGE(D$4:D261))/STDEV(D$4:D261),""))</f>
        <v>0.372648554231839</v>
      </c>
      <c r="Z261" s="26" t="n">
        <f aca="false">IF(ROW()&lt;4+MinObs-1,"",IFERROR((E261-AVERAGE(E$4:E261))/STDEV(E$4:E261),""))</f>
        <v>0.275183249562344</v>
      </c>
      <c r="AA261" s="26" t="n">
        <f aca="false">IF(ROW()&lt;4+MinObs-1,"",IFERROR((F261-AVERAGE(F$4:F261))/STDEV(F$4:F261),""))</f>
        <v>0.0632204614803899</v>
      </c>
      <c r="AB261" s="26" t="n">
        <f aca="false">IF(ROW()&lt;4+MinObs-1,"",IFERROR((G261-AVERAGE(G$4:G261))/STDEV(G$4:G261),""))</f>
        <v>-0.158810325864582</v>
      </c>
      <c r="AC261" s="26" t="n">
        <f aca="false">IF(ROW()&lt;4+MinObs-1,"",IFERROR((H261-AVERAGE(H$4:H261))/STDEV(H$4:H261),""))</f>
        <v>1.18404253995919</v>
      </c>
      <c r="AD261" s="26" t="n">
        <f aca="false">IF(ROW()&lt;4+MinObs-1,"",IFERROR((I261-AVERAGE(I$4:I261))/STDEV(I$4:I261),""))</f>
        <v>-0.817551190773096</v>
      </c>
      <c r="AE261" s="26" t="n">
        <f aca="false">IF(ROW()&lt;4+MinObs-1,"",IFERROR((J261-AVERAGE(J$4:J261))/STDEV(J$4:J261),""))</f>
        <v>-0.988324488602589</v>
      </c>
      <c r="AF261" s="26" t="n">
        <f aca="false">IF(ROW()&lt;4+MinObs-1,"",IFERROR((K261-AVERAGE(K$4:K261))/STDEV(K$4:K261),""))</f>
        <v>2.00546448915137</v>
      </c>
      <c r="AG261" s="26" t="n">
        <f aca="false">IF(ROW()&lt;4+MinObs-1,"",IFERROR((L261-AVERAGE(L$4:L261))/STDEV(L$4:L261),""))</f>
        <v>-0.889013146015029</v>
      </c>
      <c r="AH261" s="26" t="n">
        <f aca="false">IF(ROW()&lt;4+MinObs-1,"",IFERROR((M261-AVERAGE(M$4:M261))/STDEV(M$4:M261),""))</f>
        <v>0.481268978536077</v>
      </c>
      <c r="AI261" s="26" t="n">
        <f aca="false">IF(ROW()&lt;4+MinObs-1,"",IFERROR((N261-AVERAGE(N$4:N261))/STDEV(N$4:N261),""))</f>
        <v>0.105051639922156</v>
      </c>
      <c r="AJ261" s="26" t="n">
        <f aca="false">IF(ROW()&lt;4+MinObs-1,"",IFERROR((O261-AVERAGE(O$4:O261))/STDEV(O$4:O261),""))</f>
        <v>3.99554484022311</v>
      </c>
      <c r="AK261" s="26" t="n">
        <f aca="false">IF(ROW()&lt;4+MinObs-1,"",IFERROR((P261-AVERAGE(P$4:P261))/STDEV(P$4:P261),""))</f>
        <v>0.910576656887748</v>
      </c>
      <c r="AL261" s="26" t="n">
        <f aca="false">IF(ROW()&lt;4+MinObs-1,"",IFERROR((Q261-AVERAGE(Q$4:Q261))/STDEV(Q$4:Q261),""))</f>
        <v>-1.04134981083941</v>
      </c>
      <c r="AM261" s="26" t="n">
        <f aca="false">IF(ROW()&lt;4+MinObs-1,"",IFERROR((R261-AVERAGE(R$4:R261))/STDEV(R$4:R261),""))</f>
        <v>1.79242749241857</v>
      </c>
      <c r="AN261" s="26" t="n">
        <f aca="false">IF(ROW()&lt;4+MinObs-1,"",IFERROR((S261-AVERAGE(S$4:S261))/STDEV(S$4:S261),""))</f>
        <v>-0.958562362780072</v>
      </c>
      <c r="AO261" s="26" t="n">
        <f aca="false">IF(ROW()&lt;4+MinObs-1,"",IFERROR((T261-AVERAGE(T$4:T261))/STDEV(T$4:T261),""))</f>
        <v>1.99986264880312</v>
      </c>
      <c r="AP261" s="26" t="n">
        <f aca="false">IF(ROW()&lt;4+MinObs-1,"",IFERROR((U261-AVERAGE(U$4:U261))/STDEV(U$4:U261),""))</f>
        <v>-0.970582207808398</v>
      </c>
      <c r="AQ261" s="26" t="n">
        <f aca="false">IF(ROW()&lt;4+MinObs-1,"",IFERROR((V261-AVERAGE(V$4:V261))/STDEV(V$4:V261),""))</f>
        <v>0.889546006802194</v>
      </c>
      <c r="AR261" s="26" t="n">
        <f aca="false">IF(W261="",0,IF(W261&gt;=z4,w4,IF(W261&gt;=z3,w3,IF(W261&gt;=zEntry,w2,IF(AND(W261&gt;=ExitZ,AR260&gt;0),w2,0)))))</f>
        <v>0</v>
      </c>
      <c r="AS261" s="26" t="n">
        <f aca="false">IF(X261="",0,IF(X261&gt;=z4,w4,IF(X261&gt;=z3,w3,IF(X261&gt;=zEntry,w2,IF(AND(X261&gt;=ExitZ,AS260&gt;0),w2,0)))))</f>
        <v>0</v>
      </c>
      <c r="AT261" s="26" t="n">
        <f aca="false">IF(Y261="",0,IF(Y261&gt;=z4,w4,IF(Y261&gt;=z3,w3,IF(Y261&gt;=zEntry,w2,IF(AND(Y261&gt;=ExitZ,AT260&gt;0),w2,0)))))</f>
        <v>0</v>
      </c>
      <c r="AU261" s="26" t="n">
        <f aca="false">IF(Z261="",0,IF(Z261&gt;=z4,w4,IF(Z261&gt;=z3,w3,IF(Z261&gt;=zEntry,w2,IF(AND(Z261&gt;=ExitZ,AU260&gt;0),w2,0)))))</f>
        <v>0</v>
      </c>
      <c r="AV261" s="26" t="n">
        <f aca="false">IF(AA261="",0,IF(AA261&gt;=z4,w4,IF(AA261&gt;=z3,w3,IF(AA261&gt;=zEntry,w2,IF(AND(AA261&gt;=ExitZ,AV260&gt;0),w2,0)))))</f>
        <v>0</v>
      </c>
      <c r="AW261" s="26" t="n">
        <f aca="false">IF(AB261="",0,IF(AB261&gt;=z4,w4,IF(AB261&gt;=z3,w3,IF(AB261&gt;=zEntry,w2,IF(AND(AB261&gt;=ExitZ,AW260&gt;0),w2,0)))))</f>
        <v>0</v>
      </c>
      <c r="AX261" s="26" t="n">
        <f aca="false">IF(AC261="",0,IF(AC261&gt;=z4,w4,IF(AC261&gt;=z3,w3,IF(AC261&gt;=zEntry,w2,IF(AND(AC261&gt;=ExitZ,AX260&gt;0),w2,0)))))</f>
        <v>0</v>
      </c>
      <c r="AY261" s="26" t="n">
        <f aca="false">IF(AD261="",0,IF(AD261&gt;=z4,w4,IF(AD261&gt;=z3,w3,IF(AD261&gt;=zEntry,w2,IF(AND(AD261&gt;=ExitZ,AY260&gt;0),w2,0)))))</f>
        <v>0</v>
      </c>
      <c r="AZ261" s="26" t="n">
        <f aca="false">IF(AE261="",0,IF(AE261&gt;=z4,w4,IF(AE261&gt;=z3,w3,IF(AE261&gt;=zEntry,w2,IF(AND(AE261&gt;=ExitZ,AZ260&gt;0),w2,0)))))</f>
        <v>0</v>
      </c>
      <c r="BA261" s="26" t="n">
        <f aca="false">IF(AF261="",0,IF(AF261&gt;=z4,w4,IF(AF261&gt;=z3,w3,IF(AF261&gt;=zEntry,w2,IF(AND(AF261&gt;=ExitZ,BA260&gt;0),w2,0)))))</f>
        <v>1</v>
      </c>
      <c r="BB261" s="26" t="n">
        <f aca="false">IF(AG261="",0,IF(AG261&gt;=z4,w4,IF(AG261&gt;=z3,w3,IF(AG261&gt;=zEntry,w2,IF(AND(AG261&gt;=ExitZ,BB260&gt;0),w2,0)))))</f>
        <v>0</v>
      </c>
      <c r="BC261" s="26" t="n">
        <f aca="false">IF(AH261="",0,IF(AH261&gt;=z4,w4,IF(AH261&gt;=z3,w3,IF(AH261&gt;=zEntry,w2,IF(AND(AH261&gt;=ExitZ,BC260&gt;0),w2,0)))))</f>
        <v>0</v>
      </c>
      <c r="BD261" s="26" t="n">
        <f aca="false">IF(AI261="",0,IF(AI261&gt;=z4,w4,IF(AI261&gt;=z3,w3,IF(AI261&gt;=zEntry,w2,IF(AND(AI261&gt;=ExitZ,BD260&gt;0),w2,0)))))</f>
        <v>0</v>
      </c>
      <c r="BE261" s="26" t="n">
        <f aca="false">IF(AJ261="",0,IF(AJ261&gt;=z4,w4,IF(AJ261&gt;=z3,w3,IF(AJ261&gt;=zEntry,w2,IF(AND(AJ261&gt;=ExitZ,BE260&gt;0),w2,0)))))</f>
        <v>1.5</v>
      </c>
      <c r="BF261" s="26" t="n">
        <f aca="false">IF(AK261="",0,IF(AK261&gt;=z4,w4,IF(AK261&gt;=z3,w3,IF(AK261&gt;=zEntry,w2,IF(AND(AK261&gt;=ExitZ,BF260&gt;0),w2,0)))))</f>
        <v>0</v>
      </c>
      <c r="BG261" s="26" t="n">
        <f aca="false">IF(AL261="",0,IF(AL261&gt;=z4,w4,IF(AL261&gt;=z3,w3,IF(AL261&gt;=zEntry,w2,IF(AND(AL261&gt;=ExitZ,BG260&gt;0),w2,0)))))</f>
        <v>0</v>
      </c>
      <c r="BH261" s="26" t="n">
        <f aca="false">IF(AM261="",0,IF(AM261&gt;=z4,w4,IF(AM261&gt;=z3,w3,IF(AM261&gt;=zEntry,w2,IF(AND(AM261&gt;=ExitZ,BH260&gt;0),w2,0)))))</f>
        <v>0</v>
      </c>
      <c r="BI261" s="26" t="n">
        <f aca="false">IF(AN261="",0,IF(AN261&gt;=z4,w4,IF(AN261&gt;=z3,w3,IF(AN261&gt;=zEntry,w2,IF(AND(AN261&gt;=ExitZ,BI260&gt;0),w2,0)))))</f>
        <v>0</v>
      </c>
      <c r="BJ261" s="26" t="n">
        <f aca="false">IF(AO261="",0,IF(AO261&gt;=z4,w4,IF(AO261&gt;=z3,w3,IF(AO261&gt;=zEntry,w2,IF(AND(AO261&gt;=ExitZ,BJ260&gt;0),w2,0)))))</f>
        <v>0</v>
      </c>
      <c r="BK261" s="26" t="n">
        <f aca="false">IF(AP261="",0,IF(AP261&gt;=z4,w4,IF(AP261&gt;=z3,w3,IF(AP261&gt;=zEntry,w2,IF(AND(AP261&gt;=ExitZ,BK260&gt;0),w2,0)))))</f>
        <v>0</v>
      </c>
      <c r="BL261" s="26" t="n">
        <f aca="false">IF(AQ261="",0,IF(AQ261&gt;=z4,w4,IF(AQ261&gt;=z3,w3,IF(AQ261&gt;=zEntry,w2,IF(AND(AQ261&gt;=ExitZ,BL260&gt;0),w2,0)))))</f>
        <v>0</v>
      </c>
      <c r="BM261" s="23" t="n">
        <f aca="false">IF(Rates_Data!AD260&gt;=Rates_Data!AE260,Rates_Data!AK261-Rates_Data!AL261,Rates_Data!AL261-Rates_Data!AK261)</f>
        <v>0.00832199999999999</v>
      </c>
      <c r="BN261" s="23" t="n">
        <f aca="false">IF(Rates_Data!AD260&gt;=Rates_Data!AF260,Rates_Data!AK261-Rates_Data!AM261,Rates_Data!AM261-Rates_Data!AK261)</f>
        <v>-0.001748</v>
      </c>
      <c r="BO261" s="23" t="n">
        <f aca="false">IF(Rates_Data!AD260&gt;=Rates_Data!AG260,Rates_Data!AK261-Rates_Data!AN261,Rates_Data!AN261-Rates_Data!AK261)</f>
        <v>0.008398</v>
      </c>
      <c r="BP261" s="23" t="n">
        <f aca="false">IF(Rates_Data!AD260&gt;=Rates_Data!AH260,Rates_Data!AK261-Rates_Data!AO261,Rates_Data!AO261-Rates_Data!AK261)</f>
        <v>0.013015</v>
      </c>
      <c r="BQ261" s="23" t="n">
        <f aca="false">IF(Rates_Data!AD260&gt;=Rates_Data!AI260,Rates_Data!AK261-Rates_Data!AP261,Rates_Data!AP261-Rates_Data!AK261)</f>
        <v>-0.011685</v>
      </c>
      <c r="BR261" s="23" t="n">
        <f aca="false">IF(Rates_Data!AD260&gt;=Rates_Data!AJ260,Rates_Data!AK261-Rates_Data!AQ261,Rates_Data!AQ261-Rates_Data!AK261)</f>
        <v>0.00604199999999999</v>
      </c>
      <c r="BS261" s="23" t="n">
        <f aca="false">IF(Rates_Data!AE260&gt;=Rates_Data!AF260,Rates_Data!AL261-Rates_Data!AM261,Rates_Data!AM261-Rates_Data!AL261)</f>
        <v>-0.01007</v>
      </c>
      <c r="BT261" s="23" t="n">
        <f aca="false">IF(Rates_Data!AE260&gt;=Rates_Data!AG260,Rates_Data!AL261-Rates_Data!AN261,Rates_Data!AN261-Rates_Data!AL261)</f>
        <v>7.60000000000006E-005</v>
      </c>
      <c r="BU261" s="23" t="n">
        <f aca="false">IF(Rates_Data!AE260&gt;=Rates_Data!AH260,Rates_Data!AL261-Rates_Data!AO261,Rates_Data!AO261-Rates_Data!AL261)</f>
        <v>0.004693</v>
      </c>
      <c r="BV261" s="23" t="n">
        <f aca="false">IF(Rates_Data!AE260&gt;=Rates_Data!AI260,Rates_Data!AL261-Rates_Data!AP261,Rates_Data!AP261-Rates_Data!AL261)</f>
        <v>-0.003363</v>
      </c>
      <c r="BW261" s="23" t="n">
        <f aca="false">IF(Rates_Data!AE260&gt;=Rates_Data!AJ260,Rates_Data!AL261-Rates_Data!AQ261,Rates_Data!AQ261-Rates_Data!AL261)</f>
        <v>0.00228</v>
      </c>
      <c r="BX261" s="23" t="n">
        <f aca="false">IF(Rates_Data!AF260&gt;=Rates_Data!AG260,Rates_Data!AM261-Rates_Data!AN261,Rates_Data!AN261-Rates_Data!AM261)</f>
        <v>-0.010146</v>
      </c>
      <c r="BY261" s="23" t="n">
        <f aca="false">IF(Rates_Data!AF260&gt;=Rates_Data!AH260,Rates_Data!AM261-Rates_Data!AO261,Rates_Data!AO261-Rates_Data!AM261)</f>
        <v>-0.014763</v>
      </c>
      <c r="BZ261" s="23" t="n">
        <f aca="false">IF(Rates_Data!AF260&gt;=Rates_Data!AI260,Rates_Data!AM261-Rates_Data!AP261,Rates_Data!AP261-Rates_Data!AM261)</f>
        <v>-0.013433</v>
      </c>
      <c r="CA261" s="23" t="n">
        <f aca="false">IF(Rates_Data!AF260&gt;=Rates_Data!AJ260,Rates_Data!AM261-Rates_Data!AQ261,Rates_Data!AQ261-Rates_Data!AM261)</f>
        <v>-0.00778999999999999</v>
      </c>
      <c r="CB261" s="23" t="n">
        <f aca="false">IF(Rates_Data!AG260&gt;=Rates_Data!AH260,Rates_Data!AN261-Rates_Data!AO261,Rates_Data!AO261-Rates_Data!AN261)</f>
        <v>0.004617</v>
      </c>
      <c r="CC261" s="23" t="n">
        <f aca="false">IF(Rates_Data!AG260&gt;=Rates_Data!AI260,Rates_Data!AN261-Rates_Data!AP261,Rates_Data!AP261-Rates_Data!AN261)</f>
        <v>-0.003287</v>
      </c>
      <c r="CD261" s="23" t="n">
        <f aca="false">IF(Rates_Data!AG260&gt;=Rates_Data!AJ260,Rates_Data!AN261-Rates_Data!AQ261,Rates_Data!AQ261-Rates_Data!AN261)</f>
        <v>0.002356</v>
      </c>
      <c r="CE261" s="23" t="n">
        <f aca="false">IF(Rates_Data!AH260&gt;=Rates_Data!AI260,Rates_Data!AO261-Rates_Data!AP261,Rates_Data!AP261-Rates_Data!AO261)</f>
        <v>0.00133</v>
      </c>
      <c r="CF261" s="23" t="n">
        <f aca="false">IF(Rates_Data!AH260&gt;=Rates_Data!AJ260,Rates_Data!AO261-Rates_Data!AQ261,Rates_Data!AQ261-Rates_Data!AO261)</f>
        <v>0.006973</v>
      </c>
      <c r="CG261" s="23" t="n">
        <f aca="false">IF(Rates_Data!AI260&gt;=Rates_Data!AJ260,Rates_Data!AP261-Rates_Data!AQ261,Rates_Data!AQ261-Rates_Data!AP261)</f>
        <v>-0.005643</v>
      </c>
      <c r="CH261" s="27" t="n">
        <f aca="false">IF(ROW()&lt;4+VolLB,"",STDEV(INDEX($BM:$BM,ROW()-VolLB+1):INDEX($BM:$BM,ROW()))*SQRT(12))</f>
        <v>0.0210438427422822</v>
      </c>
      <c r="CI261" s="27" t="n">
        <f aca="false">IF(ROW()&lt;4+VolLB,"",STDEV(INDEX($BN:$BN,ROW()-VolLB+1):INDEX($BN:$BN,ROW()))*SQRT(12))</f>
        <v>0.0199156004196758</v>
      </c>
      <c r="CJ261" s="27" t="n">
        <f aca="false">IF(ROW()&lt;4+VolLB,"",STDEV(INDEX($BO:$BO,ROW()-VolLB+1):INDEX($BO:$BO,ROW()))*SQRT(12))</f>
        <v>0.020912656501108</v>
      </c>
      <c r="CK261" s="27" t="n">
        <f aca="false">IF(ROW()&lt;4+VolLB,"",STDEV(INDEX($BP:$BP,ROW()-VolLB+1):INDEX($BP:$BP,ROW()))*SQRT(12))</f>
        <v>0.0237639242572594</v>
      </c>
      <c r="CL261" s="27" t="n">
        <f aca="false">IF(ROW()&lt;4+VolLB,"",STDEV(INDEX($BQ:$BQ,ROW()-VolLB+1):INDEX($BQ:$BQ,ROW()))*SQRT(12))</f>
        <v>0.0205919258314423</v>
      </c>
      <c r="CM261" s="27" t="n">
        <f aca="false">IF(ROW()&lt;4+VolLB,"",STDEV(INDEX($BR:$BR,ROW()-VolLB+1):INDEX($BR:$BR,ROW()))*SQRT(12))</f>
        <v>0.0155028294200953</v>
      </c>
      <c r="CN261" s="27" t="n">
        <f aca="false">IF(ROW()&lt;4+VolLB,"",STDEV(INDEX($BS:$BS,ROW()-VolLB+1):INDEX($BS:$BS,ROW()))*SQRT(12))</f>
        <v>0.0210468846157471</v>
      </c>
      <c r="CO261" s="27" t="n">
        <f aca="false">IF(ROW()&lt;4+VolLB,"",STDEV(INDEX($BT:$BT,ROW()-VolLB+1):INDEX($BT:$BT,ROW()))*SQRT(12))</f>
        <v>0.018816476980106</v>
      </c>
      <c r="CP261" s="27" t="n">
        <f aca="false">IF(ROW()&lt;4+VolLB,"",STDEV(INDEX($BU:$BU,ROW()-VolLB+1):INDEX($BU:$BU,ROW()))*SQRT(12))</f>
        <v>0.0210034874074805</v>
      </c>
      <c r="CQ261" s="27" t="n">
        <f aca="false">IF(ROW()&lt;4+VolLB,"",STDEV(INDEX($BV:$BV,ROW()-VolLB+1):INDEX($BV:$BV,ROW()))*SQRT(12))</f>
        <v>0.0215356247338263</v>
      </c>
      <c r="CR261" s="27" t="n">
        <f aca="false">IF(ROW()&lt;4+VolLB,"",STDEV(INDEX($BW:$BW,ROW()-VolLB+1):INDEX($BW:$BW,ROW()))*SQRT(12))</f>
        <v>0.0206183808638704</v>
      </c>
      <c r="CS261" s="27" t="n">
        <f aca="false">IF(ROW()&lt;4+VolLB,"",STDEV(INDEX($BX:$BX,ROW()-VolLB+1):INDEX($BX:$BX,ROW()))*SQRT(12))</f>
        <v>0.0208971396873899</v>
      </c>
      <c r="CT261" s="27" t="n">
        <f aca="false">IF(ROW()&lt;4+VolLB,"",STDEV(INDEX($BY:$BY,ROW()-VolLB+1):INDEX($BY:$BY,ROW()))*SQRT(12))</f>
        <v>0.0228348184338033</v>
      </c>
      <c r="CU261" s="27" t="n">
        <f aca="false">IF(ROW()&lt;4+VolLB,"",STDEV(INDEX($BZ:$BZ,ROW()-VolLB+1):INDEX($BZ:$BZ,ROW()))*SQRT(12))</f>
        <v>0.0198051860827266</v>
      </c>
      <c r="CV261" s="27" t="n">
        <f aca="false">IF(ROW()&lt;4+VolLB,"",STDEV(INDEX($CA:$CA,ROW()-VolLB+1):INDEX($CA:$CA,ROW()))*SQRT(12))</f>
        <v>0.0228565272325726</v>
      </c>
      <c r="CW261" s="27" t="n">
        <f aca="false">IF(ROW()&lt;4+VolLB,"",STDEV(INDEX($CB:$CB,ROW()-VolLB+1):INDEX($CB:$CB,ROW()))*SQRT(12))</f>
        <v>0.0182320182536109</v>
      </c>
      <c r="CX261" s="27" t="n">
        <f aca="false">IF(ROW()&lt;4+VolLB,"",STDEV(INDEX($CC:$CC,ROW()-VolLB+1):INDEX($CC:$CC,ROW()))*SQRT(12))</f>
        <v>0.0201981992207698</v>
      </c>
      <c r="CY261" s="27" t="n">
        <f aca="false">IF(ROW()&lt;4+VolLB,"",STDEV(INDEX($CD:$CD,ROW()-VolLB+1):INDEX($CD:$CD,ROW()))*SQRT(12))</f>
        <v>0.0169785813564087</v>
      </c>
      <c r="CZ261" s="27" t="n">
        <f aca="false">IF(ROW()&lt;4+VolLB,"",STDEV(INDEX($CE:$CE,ROW()-VolLB+1):INDEX($CE:$CE,ROW()))*SQRT(12))</f>
        <v>0.021949862615255</v>
      </c>
      <c r="DA261" s="27" t="n">
        <f aca="false">IF(ROW()&lt;4+VolLB,"",STDEV(INDEX($CF:$CF,ROW()-VolLB+1):INDEX($CF:$CF,ROW()))*SQRT(12))</f>
        <v>0.0183667203283288</v>
      </c>
      <c r="DB261" s="27" t="n">
        <f aca="false">IF(ROW()&lt;4+VolLB,"",STDEV(INDEX($CG:$CG,ROW()-VolLB+1):INDEX($CG:$CG,ROW()))*SQRT(12))</f>
        <v>0.0228309401852586</v>
      </c>
      <c r="DC261" s="26" t="n">
        <f aca="false">IF(OR(AR261=0,CH261="",CH261=0),0,AR261*MIN(MaxScal,TgtVol/CH261))</f>
        <v>0</v>
      </c>
      <c r="DD261" s="26" t="n">
        <f aca="false">IF(OR(AS261=0,CI261="",CI261=0),0,AS261*MIN(MaxScal,TgtVol/CI261))</f>
        <v>0</v>
      </c>
      <c r="DE261" s="26" t="n">
        <f aca="false">IF(OR(AT261=0,CJ261="",CJ261=0),0,AT261*MIN(MaxScal,TgtVol/CJ261))</f>
        <v>0</v>
      </c>
      <c r="DF261" s="26" t="n">
        <f aca="false">IF(OR(AU261=0,CK261="",CK261=0),0,AU261*MIN(MaxScal,TgtVol/CK261))</f>
        <v>0</v>
      </c>
      <c r="DG261" s="26" t="n">
        <f aca="false">IF(OR(AV261=0,CL261="",CL261=0),0,AV261*MIN(MaxScal,TgtVol/CL261))</f>
        <v>0</v>
      </c>
      <c r="DH261" s="26" t="n">
        <f aca="false">IF(OR(AW261=0,CM261="",CM261=0),0,AW261*MIN(MaxScal,TgtVol/CM261))</f>
        <v>0</v>
      </c>
      <c r="DI261" s="26" t="n">
        <f aca="false">IF(OR(AX261=0,CN261="",CN261=0),0,AX261*MIN(MaxScal,TgtVol/CN261))</f>
        <v>0</v>
      </c>
      <c r="DJ261" s="26" t="n">
        <f aca="false">IF(OR(AY261=0,CO261="",CO261=0),0,AY261*MIN(MaxScal,TgtVol/CO261))</f>
        <v>0</v>
      </c>
      <c r="DK261" s="26" t="n">
        <f aca="false">IF(OR(AZ261=0,CP261="",CP261=0),0,AZ261*MIN(MaxScal,TgtVol/CP261))</f>
        <v>0</v>
      </c>
      <c r="DL261" s="26" t="n">
        <f aca="false">IF(OR(BA261=0,CQ261="",CQ261=0),0,BA261*MIN(MaxScal,TgtVol/CQ261))</f>
        <v>0.928693745697832</v>
      </c>
      <c r="DM261" s="26" t="n">
        <f aca="false">IF(OR(BB261=0,CR261="",CR261=0),0,BB261*MIN(MaxScal,TgtVol/CR261))</f>
        <v>0</v>
      </c>
      <c r="DN261" s="26" t="n">
        <f aca="false">IF(OR(BC261=0,CS261="",CS261=0),0,BC261*MIN(MaxScal,TgtVol/CS261))</f>
        <v>0</v>
      </c>
      <c r="DO261" s="26" t="n">
        <f aca="false">IF(OR(BD261=0,CT261="",CT261=0),0,BD261*MIN(MaxScal,TgtVol/CT261))</f>
        <v>0</v>
      </c>
      <c r="DP261" s="26" t="n">
        <f aca="false">IF(OR(BE261=0,CU261="",CU261=0),0,BE261*MIN(MaxScal,TgtVol/CU261))</f>
        <v>1.51475476547857</v>
      </c>
      <c r="DQ261" s="26" t="n">
        <f aca="false">IF(OR(BF261=0,CV261="",CV261=0),0,BF261*MIN(MaxScal,TgtVol/CV261))</f>
        <v>0</v>
      </c>
      <c r="DR261" s="26" t="n">
        <f aca="false">IF(OR(BG261=0,CW261="",CW261=0),0,BG261*MIN(MaxScal,TgtVol/CW261))</f>
        <v>0</v>
      </c>
      <c r="DS261" s="26" t="n">
        <f aca="false">IF(OR(BH261=0,CX261="",CX261=0),0,BH261*MIN(MaxScal,TgtVol/CX261))</f>
        <v>0</v>
      </c>
      <c r="DT261" s="26" t="n">
        <f aca="false">IF(OR(BI261=0,CY261="",CY261=0),0,BI261*MIN(MaxScal,TgtVol/CY261))</f>
        <v>0</v>
      </c>
      <c r="DU261" s="26" t="n">
        <f aca="false">IF(OR(BJ261=0,CZ261="",CZ261=0),0,BJ261*MIN(MaxScal,TgtVol/CZ261))</f>
        <v>0</v>
      </c>
      <c r="DV261" s="26" t="n">
        <f aca="false">IF(OR(BK261=0,DA261="",DA261=0),0,BK261*MIN(MaxScal,TgtVol/DA261))</f>
        <v>0</v>
      </c>
      <c r="DW261" s="26" t="n">
        <f aca="false">IF(OR(BL261=0,DB261="",DB261=0),0,BL261*MIN(MaxScal,TgtVol/DB261))</f>
        <v>0</v>
      </c>
      <c r="DX261" s="28" t="n">
        <f aca="false">IFERROR(DC260*BM261,"")</f>
        <v>0</v>
      </c>
      <c r="DY261" s="28" t="n">
        <f aca="false">IFERROR(DD260*BN261,"")</f>
        <v>-0</v>
      </c>
      <c r="DZ261" s="28" t="n">
        <f aca="false">IFERROR(DE260*BO261,"")</f>
        <v>0</v>
      </c>
      <c r="EA261" s="28" t="n">
        <f aca="false">IFERROR(DF260*BP261,"")</f>
        <v>0</v>
      </c>
      <c r="EB261" s="28" t="n">
        <f aca="false">IFERROR(DG260*BQ261,"")</f>
        <v>-0</v>
      </c>
      <c r="EC261" s="28" t="n">
        <f aca="false">IFERROR(DH260*BR261,"")</f>
        <v>0</v>
      </c>
      <c r="ED261" s="28" t="n">
        <f aca="false">IFERROR(DI260*BS261,"")</f>
        <v>-0</v>
      </c>
      <c r="EE261" s="28" t="n">
        <f aca="false">IFERROR(DJ260*BT261,"")</f>
        <v>0</v>
      </c>
      <c r="EF261" s="28" t="n">
        <f aca="false">IFERROR(DK260*BU261,"")</f>
        <v>0</v>
      </c>
      <c r="EG261" s="28" t="n">
        <f aca="false">IFERROR(DL260*BV261,"")</f>
        <v>-0</v>
      </c>
      <c r="EH261" s="28" t="n">
        <f aca="false">IFERROR(DM260*BW261,"")</f>
        <v>0</v>
      </c>
      <c r="EI261" s="28" t="n">
        <f aca="false">IFERROR(DN260*BX261,"")</f>
        <v>-0</v>
      </c>
      <c r="EJ261" s="28" t="n">
        <f aca="false">IFERROR(DO260*BY261,"")</f>
        <v>-0</v>
      </c>
      <c r="EK261" s="28" t="n">
        <f aca="false">IFERROR(DP260*BZ261,"")</f>
        <v>-0.0136773383100822</v>
      </c>
      <c r="EL261" s="28" t="n">
        <f aca="false">IFERROR(DQ260*CA261,"")</f>
        <v>-0</v>
      </c>
      <c r="EM261" s="28" t="n">
        <f aca="false">IFERROR(DR260*CB261,"")</f>
        <v>0</v>
      </c>
      <c r="EN261" s="28" t="n">
        <f aca="false">IFERROR(DS260*CC261,"")</f>
        <v>-0</v>
      </c>
      <c r="EO261" s="28" t="n">
        <f aca="false">IFERROR(DT260*CD261,"")</f>
        <v>0</v>
      </c>
      <c r="EP261" s="28" t="n">
        <f aca="false">IFERROR(DU260*CE261,"")</f>
        <v>0</v>
      </c>
      <c r="EQ261" s="28" t="n">
        <f aca="false">IFERROR(DV260*CF261,"")</f>
        <v>0</v>
      </c>
      <c r="ER261" s="28" t="n">
        <f aca="false">IFERROR(DW260*CG261,"")</f>
        <v>-0</v>
      </c>
      <c r="ES261" s="28" t="n">
        <f aca="false">IF(ROW()=4,"",SUM(DX261:ER261))</f>
        <v>-0.0136773383100822</v>
      </c>
      <c r="ET261" s="29" t="n">
        <f aca="false">COUNTIF(AR261:BL261,"&gt;0")</f>
        <v>2</v>
      </c>
    </row>
    <row r="262" customFormat="false" ht="15" hidden="false" customHeight="false" outlineLevel="0" collapsed="false">
      <c r="A262" s="19" t="n">
        <v>45869</v>
      </c>
      <c r="B262" s="23" t="n">
        <f aca="false">ABS(Rates_Data!AD262-Rates_Data!AE262)</f>
        <v>0.308220077220078</v>
      </c>
      <c r="C262" s="23" t="n">
        <f aca="false">ABS(Rates_Data!AD262-Rates_Data!AF262)</f>
        <v>1.18409266409266</v>
      </c>
      <c r="D262" s="23" t="n">
        <f aca="false">ABS(Rates_Data!AD262-Rates_Data!AG262)</f>
        <v>0.590799227799228</v>
      </c>
      <c r="E262" s="23" t="n">
        <f aca="false">ABS(Rates_Data!AD262-Rates_Data!AH262)</f>
        <v>0.180872586872587</v>
      </c>
      <c r="F262" s="23" t="n">
        <f aca="false">ABS(Rates_Data!AD262-Rates_Data!AI262)</f>
        <v>0.797027027027027</v>
      </c>
      <c r="G262" s="23" t="n">
        <f aca="false">ABS(Rates_Data!AD262-Rates_Data!AJ262)</f>
        <v>0.237096525096525</v>
      </c>
      <c r="H262" s="23" t="n">
        <f aca="false">ABS(Rates_Data!AE262-Rates_Data!AF262)</f>
        <v>0.875872586872587</v>
      </c>
      <c r="I262" s="23" t="n">
        <f aca="false">ABS(Rates_Data!AE262-Rates_Data!AG262)</f>
        <v>0.282579150579151</v>
      </c>
      <c r="J262" s="23" t="n">
        <f aca="false">ABS(Rates_Data!AE262-Rates_Data!AH262)</f>
        <v>0.12734749034749</v>
      </c>
      <c r="K262" s="23" t="n">
        <f aca="false">ABS(Rates_Data!AE262-Rates_Data!AI262)</f>
        <v>1.1052471042471</v>
      </c>
      <c r="L262" s="23" t="n">
        <f aca="false">ABS(Rates_Data!AE262-Rates_Data!AJ262)</f>
        <v>0.0711235521235525</v>
      </c>
      <c r="M262" s="23" t="n">
        <f aca="false">ABS(Rates_Data!AF262-Rates_Data!AG262)</f>
        <v>0.593293436293436</v>
      </c>
      <c r="N262" s="23" t="n">
        <f aca="false">ABS(Rates_Data!AF262-Rates_Data!AH262)</f>
        <v>1.00322007722008</v>
      </c>
      <c r="O262" s="23" t="n">
        <f aca="false">ABS(Rates_Data!AF262-Rates_Data!AI262)</f>
        <v>1.98111969111969</v>
      </c>
      <c r="P262" s="23" t="n">
        <f aca="false">ABS(Rates_Data!AF262-Rates_Data!AJ262)</f>
        <v>0.946996138996139</v>
      </c>
      <c r="Q262" s="23" t="n">
        <f aca="false">ABS(Rates_Data!AG262-Rates_Data!AH262)</f>
        <v>0.409926640926641</v>
      </c>
      <c r="R262" s="23" t="n">
        <f aca="false">ABS(Rates_Data!AG262-Rates_Data!AI262)</f>
        <v>1.38782625482626</v>
      </c>
      <c r="S262" s="23" t="n">
        <f aca="false">ABS(Rates_Data!AG262-Rates_Data!AJ262)</f>
        <v>0.353702702702703</v>
      </c>
      <c r="T262" s="23" t="n">
        <f aca="false">ABS(Rates_Data!AH262-Rates_Data!AI262)</f>
        <v>0.977899613899614</v>
      </c>
      <c r="U262" s="23" t="n">
        <f aca="false">ABS(Rates_Data!AH262-Rates_Data!AJ262)</f>
        <v>0.0562239382239378</v>
      </c>
      <c r="V262" s="23" t="n">
        <f aca="false">ABS(Rates_Data!AI262-Rates_Data!AJ262)</f>
        <v>1.03412355212355</v>
      </c>
      <c r="W262" s="26" t="n">
        <f aca="false">IF(ROW()&lt;4+MinObs-1,"",IFERROR((B262-AVERAGE(B$4:B262))/STDEV(B$4:B262),""))</f>
        <v>-0.389714252069625</v>
      </c>
      <c r="X262" s="26" t="n">
        <f aca="false">IF(ROW()&lt;4+MinObs-1,"",IFERROR((C262-AVERAGE(C$4:C262))/STDEV(C$4:C262),""))</f>
        <v>1.39876059187248</v>
      </c>
      <c r="Y262" s="26" t="n">
        <f aca="false">IF(ROW()&lt;4+MinObs-1,"",IFERROR((D262-AVERAGE(D$4:D262))/STDEV(D$4:D262),""))</f>
        <v>0.127142172132463</v>
      </c>
      <c r="Z262" s="26" t="n">
        <f aca="false">IF(ROW()&lt;4+MinObs-1,"",IFERROR((E262-AVERAGE(E$4:E262))/STDEV(E$4:E262),""))</f>
        <v>-1.05436081550041</v>
      </c>
      <c r="AA262" s="26" t="n">
        <f aca="false">IF(ROW()&lt;4+MinObs-1,"",IFERROR((F262-AVERAGE(F$4:F262))/STDEV(F$4:F262),""))</f>
        <v>0.522170372763316</v>
      </c>
      <c r="AB262" s="26" t="n">
        <f aca="false">IF(ROW()&lt;4+MinObs-1,"",IFERROR((G262-AVERAGE(G$4:G262))/STDEV(G$4:G262),""))</f>
        <v>-0.76663927607226</v>
      </c>
      <c r="AC262" s="26" t="n">
        <f aca="false">IF(ROW()&lt;4+MinObs-1,"",IFERROR((H262-AVERAGE(H$4:H262))/STDEV(H$4:H262),""))</f>
        <v>1.45389041857185</v>
      </c>
      <c r="AD262" s="26" t="n">
        <f aca="false">IF(ROW()&lt;4+MinObs-1,"",IFERROR((I262-AVERAGE(I$4:I262))/STDEV(I$4:I262),""))</f>
        <v>-0.345179433866106</v>
      </c>
      <c r="AE262" s="26" t="n">
        <f aca="false">IF(ROW()&lt;4+MinObs-1,"",IFERROR((J262-AVERAGE(J$4:J262))/STDEV(J$4:J262),""))</f>
        <v>-1.16925768427181</v>
      </c>
      <c r="AF262" s="26" t="n">
        <f aca="false">IF(ROW()&lt;4+MinObs-1,"",IFERROR((K262-AVERAGE(K$4:K262))/STDEV(K$4:K262),""))</f>
        <v>1.7428826637389</v>
      </c>
      <c r="AG262" s="26" t="n">
        <f aca="false">IF(ROW()&lt;4+MinObs-1,"",IFERROR((L262-AVERAGE(L$4:L262))/STDEV(L$4:L262),""))</f>
        <v>-1.03752865061416</v>
      </c>
      <c r="AH262" s="26" t="n">
        <f aca="false">IF(ROW()&lt;4+MinObs-1,"",IFERROR((M262-AVERAGE(M$4:M262))/STDEV(M$4:M262),""))</f>
        <v>0.277580536263012</v>
      </c>
      <c r="AI262" s="26" t="n">
        <f aca="false">IF(ROW()&lt;4+MinObs-1,"",IFERROR((N262-AVERAGE(N$4:N262))/STDEV(N$4:N262),""))</f>
        <v>1.06457428861044</v>
      </c>
      <c r="AJ262" s="26" t="n">
        <f aca="false">IF(ROW()&lt;4+MinObs-1,"",IFERROR((O262-AVERAGE(O$4:O262))/STDEV(O$4:O262),""))</f>
        <v>3.8608054032006</v>
      </c>
      <c r="AK262" s="26" t="n">
        <f aca="false">IF(ROW()&lt;4+MinObs-1,"",IFERROR((P262-AVERAGE(P$4:P262))/STDEV(P$4:P262),""))</f>
        <v>0.955155770815159</v>
      </c>
      <c r="AL262" s="26" t="n">
        <f aca="false">IF(ROW()&lt;4+MinObs-1,"",IFERROR((Q262-AVERAGE(Q$4:Q262))/STDEV(Q$4:Q262),""))</f>
        <v>-0.159620137863776</v>
      </c>
      <c r="AM262" s="26" t="n">
        <f aca="false">IF(ROW()&lt;4+MinObs-1,"",IFERROR((R262-AVERAGE(R$4:R262))/STDEV(R$4:R262),""))</f>
        <v>1.94987796538329</v>
      </c>
      <c r="AN262" s="26" t="n">
        <f aca="false">IF(ROW()&lt;4+MinObs-1,"",IFERROR((S262-AVERAGE(S$4:S262))/STDEV(S$4:S262),""))</f>
        <v>-0.744481773763373</v>
      </c>
      <c r="AO262" s="26" t="n">
        <f aca="false">IF(ROW()&lt;4+MinObs-1,"",IFERROR((T262-AVERAGE(T$4:T262))/STDEV(T$4:T262),""))</f>
        <v>0.930672249978993</v>
      </c>
      <c r="AP262" s="26" t="n">
        <f aca="false">IF(ROW()&lt;4+MinObs-1,"",IFERROR((U262-AVERAGE(U$4:U262))/STDEV(U$4:U262),""))</f>
        <v>-1.53939572853195</v>
      </c>
      <c r="AQ262" s="26" t="n">
        <f aca="false">IF(ROW()&lt;4+MinObs-1,"",IFERROR((V262-AVERAGE(V$4:V262))/STDEV(V$4:V262),""))</f>
        <v>0.837144410746153</v>
      </c>
      <c r="AR262" s="26" t="n">
        <f aca="false">IF(W262="",0,IF(W262&gt;=z4,w4,IF(W262&gt;=z3,w3,IF(W262&gt;=zEntry,w2,IF(AND(W262&gt;=ExitZ,AR261&gt;0),w2,0)))))</f>
        <v>0</v>
      </c>
      <c r="AS262" s="26" t="n">
        <f aca="false">IF(X262="",0,IF(X262&gt;=z4,w4,IF(X262&gt;=z3,w3,IF(X262&gt;=zEntry,w2,IF(AND(X262&gt;=ExitZ,AS261&gt;0),w2,0)))))</f>
        <v>0</v>
      </c>
      <c r="AT262" s="26" t="n">
        <f aca="false">IF(Y262="",0,IF(Y262&gt;=z4,w4,IF(Y262&gt;=z3,w3,IF(Y262&gt;=zEntry,w2,IF(AND(Y262&gt;=ExitZ,AT261&gt;0),w2,0)))))</f>
        <v>0</v>
      </c>
      <c r="AU262" s="26" t="n">
        <f aca="false">IF(Z262="",0,IF(Z262&gt;=z4,w4,IF(Z262&gt;=z3,w3,IF(Z262&gt;=zEntry,w2,IF(AND(Z262&gt;=ExitZ,AU261&gt;0),w2,0)))))</f>
        <v>0</v>
      </c>
      <c r="AV262" s="26" t="n">
        <f aca="false">IF(AA262="",0,IF(AA262&gt;=z4,w4,IF(AA262&gt;=z3,w3,IF(AA262&gt;=zEntry,w2,IF(AND(AA262&gt;=ExitZ,AV261&gt;0),w2,0)))))</f>
        <v>0</v>
      </c>
      <c r="AW262" s="26" t="n">
        <f aca="false">IF(AB262="",0,IF(AB262&gt;=z4,w4,IF(AB262&gt;=z3,w3,IF(AB262&gt;=zEntry,w2,IF(AND(AB262&gt;=ExitZ,AW261&gt;0),w2,0)))))</f>
        <v>0</v>
      </c>
      <c r="AX262" s="26" t="n">
        <f aca="false">IF(AC262="",0,IF(AC262&gt;=z4,w4,IF(AC262&gt;=z3,w3,IF(AC262&gt;=zEntry,w2,IF(AND(AC262&gt;=ExitZ,AX261&gt;0),w2,0)))))</f>
        <v>0</v>
      </c>
      <c r="AY262" s="26" t="n">
        <f aca="false">IF(AD262="",0,IF(AD262&gt;=z4,w4,IF(AD262&gt;=z3,w3,IF(AD262&gt;=zEntry,w2,IF(AND(AD262&gt;=ExitZ,AY261&gt;0),w2,0)))))</f>
        <v>0</v>
      </c>
      <c r="AZ262" s="26" t="n">
        <f aca="false">IF(AE262="",0,IF(AE262&gt;=z4,w4,IF(AE262&gt;=z3,w3,IF(AE262&gt;=zEntry,w2,IF(AND(AE262&gt;=ExitZ,AZ261&gt;0),w2,0)))))</f>
        <v>0</v>
      </c>
      <c r="BA262" s="26" t="n">
        <f aca="false">IF(AF262="",0,IF(AF262&gt;=z4,w4,IF(AF262&gt;=z3,w3,IF(AF262&gt;=zEntry,w2,IF(AND(AF262&gt;=ExitZ,BA261&gt;0),w2,0)))))</f>
        <v>0</v>
      </c>
      <c r="BB262" s="26" t="n">
        <f aca="false">IF(AG262="",0,IF(AG262&gt;=z4,w4,IF(AG262&gt;=z3,w3,IF(AG262&gt;=zEntry,w2,IF(AND(AG262&gt;=ExitZ,BB261&gt;0),w2,0)))))</f>
        <v>0</v>
      </c>
      <c r="BC262" s="26" t="n">
        <f aca="false">IF(AH262="",0,IF(AH262&gt;=z4,w4,IF(AH262&gt;=z3,w3,IF(AH262&gt;=zEntry,w2,IF(AND(AH262&gt;=ExitZ,BC261&gt;0),w2,0)))))</f>
        <v>0</v>
      </c>
      <c r="BD262" s="26" t="n">
        <f aca="false">IF(AI262="",0,IF(AI262&gt;=z4,w4,IF(AI262&gt;=z3,w3,IF(AI262&gt;=zEntry,w2,IF(AND(AI262&gt;=ExitZ,BD261&gt;0),w2,0)))))</f>
        <v>0</v>
      </c>
      <c r="BE262" s="26" t="n">
        <f aca="false">IF(AJ262="",0,IF(AJ262&gt;=z4,w4,IF(AJ262&gt;=z3,w3,IF(AJ262&gt;=zEntry,w2,IF(AND(AJ262&gt;=ExitZ,BE261&gt;0),w2,0)))))</f>
        <v>1.5</v>
      </c>
      <c r="BF262" s="26" t="n">
        <f aca="false">IF(AK262="",0,IF(AK262&gt;=z4,w4,IF(AK262&gt;=z3,w3,IF(AK262&gt;=zEntry,w2,IF(AND(AK262&gt;=ExitZ,BF261&gt;0),w2,0)))))</f>
        <v>0</v>
      </c>
      <c r="BG262" s="26" t="n">
        <f aca="false">IF(AL262="",0,IF(AL262&gt;=z4,w4,IF(AL262&gt;=z3,w3,IF(AL262&gt;=zEntry,w2,IF(AND(AL262&gt;=ExitZ,BG261&gt;0),w2,0)))))</f>
        <v>0</v>
      </c>
      <c r="BH262" s="26" t="n">
        <f aca="false">IF(AM262="",0,IF(AM262&gt;=z4,w4,IF(AM262&gt;=z3,w3,IF(AM262&gt;=zEntry,w2,IF(AND(AM262&gt;=ExitZ,BH261&gt;0),w2,0)))))</f>
        <v>0</v>
      </c>
      <c r="BI262" s="26" t="n">
        <f aca="false">IF(AN262="",0,IF(AN262&gt;=z4,w4,IF(AN262&gt;=z3,w3,IF(AN262&gt;=zEntry,w2,IF(AND(AN262&gt;=ExitZ,BI261&gt;0),w2,0)))))</f>
        <v>0</v>
      </c>
      <c r="BJ262" s="26" t="n">
        <f aca="false">IF(AO262="",0,IF(AO262&gt;=z4,w4,IF(AO262&gt;=z3,w3,IF(AO262&gt;=zEntry,w2,IF(AND(AO262&gt;=ExitZ,BJ261&gt;0),w2,0)))))</f>
        <v>0</v>
      </c>
      <c r="BK262" s="26" t="n">
        <f aca="false">IF(AP262="",0,IF(AP262&gt;=z4,w4,IF(AP262&gt;=z3,w3,IF(AP262&gt;=zEntry,w2,IF(AND(AP262&gt;=ExitZ,BK261&gt;0),w2,0)))))</f>
        <v>0</v>
      </c>
      <c r="BL262" s="26" t="n">
        <f aca="false">IF(AQ262="",0,IF(AQ262&gt;=z4,w4,IF(AQ262&gt;=z3,w3,IF(AQ262&gt;=zEntry,w2,IF(AND(AQ262&gt;=ExitZ,BL261&gt;0),w2,0)))))</f>
        <v>0</v>
      </c>
      <c r="BM262" s="23" t="n">
        <f aca="false">IF(Rates_Data!AD261&gt;=Rates_Data!AE261,Rates_Data!AK262-Rates_Data!AL262,Rates_Data!AL262-Rates_Data!AK262)</f>
        <v>0.001007</v>
      </c>
      <c r="BN262" s="23" t="n">
        <f aca="false">IF(Rates_Data!AD261&gt;=Rates_Data!AF261,Rates_Data!AK262-Rates_Data!AM262,Rates_Data!AM262-Rates_Data!AK262)</f>
        <v>-0.00262200000000001</v>
      </c>
      <c r="BO262" s="23" t="n">
        <f aca="false">IF(Rates_Data!AD261&gt;=Rates_Data!AG261,Rates_Data!AK262-Rates_Data!AN262,Rates_Data!AN262-Rates_Data!AK262)</f>
        <v>-0.005719</v>
      </c>
      <c r="BP262" s="23" t="n">
        <f aca="false">IF(Rates_Data!AD261&gt;=Rates_Data!AH261,Rates_Data!AK262-Rates_Data!AO262,Rates_Data!AO262-Rates_Data!AK262)</f>
        <v>0.00328699999999999</v>
      </c>
      <c r="BQ262" s="23" t="n">
        <f aca="false">IF(Rates_Data!AD261&gt;=Rates_Data!AI261,Rates_Data!AK262-Rates_Data!AP262,Rates_Data!AP262-Rates_Data!AK262)</f>
        <v>0.00456</v>
      </c>
      <c r="BR262" s="23" t="n">
        <f aca="false">IF(Rates_Data!AD261&gt;=Rates_Data!AJ261,Rates_Data!AK262-Rates_Data!AQ262,Rates_Data!AQ262-Rates_Data!AK262)</f>
        <v>-0.00608</v>
      </c>
      <c r="BS262" s="23" t="n">
        <f aca="false">IF(Rates_Data!AE261&gt;=Rates_Data!AF261,Rates_Data!AL262-Rates_Data!AM262,Rates_Data!AM262-Rates_Data!AL262)</f>
        <v>-0.00362900000000001</v>
      </c>
      <c r="BT262" s="23" t="n">
        <f aca="false">IF(Rates_Data!AE261&gt;=Rates_Data!AG261,Rates_Data!AL262-Rates_Data!AN262,Rates_Data!AN262-Rates_Data!AL262)</f>
        <v>-0.006726</v>
      </c>
      <c r="BU262" s="23" t="n">
        <f aca="false">IF(Rates_Data!AE261&gt;=Rates_Data!AH261,Rates_Data!AL262-Rates_Data!AO262,Rates_Data!AO262-Rates_Data!AL262)</f>
        <v>0.00227999999999999</v>
      </c>
      <c r="BV262" s="23" t="n">
        <f aca="false">IF(Rates_Data!AE261&gt;=Rates_Data!AI261,Rates_Data!AL262-Rates_Data!AP262,Rates_Data!AP262-Rates_Data!AL262)</f>
        <v>0.005567</v>
      </c>
      <c r="BW262" s="23" t="n">
        <f aca="false">IF(Rates_Data!AE261&gt;=Rates_Data!AJ261,Rates_Data!AL262-Rates_Data!AQ262,Rates_Data!AQ262-Rates_Data!AL262)</f>
        <v>0.007087</v>
      </c>
      <c r="BX262" s="23" t="n">
        <f aca="false">IF(Rates_Data!AF261&gt;=Rates_Data!AG261,Rates_Data!AM262-Rates_Data!AN262,Rates_Data!AN262-Rates_Data!AM262)</f>
        <v>0.003097</v>
      </c>
      <c r="BY262" s="23" t="n">
        <f aca="false">IF(Rates_Data!AF261&gt;=Rates_Data!AH261,Rates_Data!AM262-Rates_Data!AO262,Rates_Data!AO262-Rates_Data!AM262)</f>
        <v>-0.005909</v>
      </c>
      <c r="BZ262" s="23" t="n">
        <f aca="false">IF(Rates_Data!AF261&gt;=Rates_Data!AI261,Rates_Data!AM262-Rates_Data!AP262,Rates_Data!AP262-Rates_Data!AM262)</f>
        <v>0.001938</v>
      </c>
      <c r="CA262" s="23" t="n">
        <f aca="false">IF(Rates_Data!AF261&gt;=Rates_Data!AJ261,Rates_Data!AM262-Rates_Data!AQ262,Rates_Data!AQ262-Rates_Data!AM262)</f>
        <v>0.00345799999999999</v>
      </c>
      <c r="CB262" s="23" t="n">
        <f aca="false">IF(Rates_Data!AG261&gt;=Rates_Data!AH261,Rates_Data!AN262-Rates_Data!AO262,Rates_Data!AO262-Rates_Data!AN262)</f>
        <v>0.009006</v>
      </c>
      <c r="CC262" s="23" t="n">
        <f aca="false">IF(Rates_Data!AG261&gt;=Rates_Data!AI261,Rates_Data!AN262-Rates_Data!AP262,Rates_Data!AP262-Rates_Data!AN262)</f>
        <v>-0.001159</v>
      </c>
      <c r="CD262" s="23" t="n">
        <f aca="false">IF(Rates_Data!AG261&gt;=Rates_Data!AJ261,Rates_Data!AN262-Rates_Data!AQ262,Rates_Data!AQ262-Rates_Data!AN262)</f>
        <v>0.000360999999999994</v>
      </c>
      <c r="CE262" s="23" t="n">
        <f aca="false">IF(Rates_Data!AH261&gt;=Rates_Data!AI261,Rates_Data!AO262-Rates_Data!AP262,Rates_Data!AP262-Rates_Data!AO262)</f>
        <v>0.007847</v>
      </c>
      <c r="CF262" s="23" t="n">
        <f aca="false">IF(Rates_Data!AH261&gt;=Rates_Data!AJ261,Rates_Data!AO262-Rates_Data!AQ262,Rates_Data!AQ262-Rates_Data!AO262)</f>
        <v>0.00936699999999999</v>
      </c>
      <c r="CG262" s="23" t="n">
        <f aca="false">IF(Rates_Data!AI261&gt;=Rates_Data!AJ261,Rates_Data!AP262-Rates_Data!AQ262,Rates_Data!AQ262-Rates_Data!AP262)</f>
        <v>-0.00151999999999999</v>
      </c>
      <c r="CH262" s="27" t="n">
        <f aca="false">IF(ROW()&lt;4+VolLB,"",STDEV(INDEX($BM:$BM,ROW()-VolLB+1):INDEX($BM:$BM,ROW()))*SQRT(12))</f>
        <v>0.0207633635817652</v>
      </c>
      <c r="CI262" s="27" t="n">
        <f aca="false">IF(ROW()&lt;4+VolLB,"",STDEV(INDEX($BN:$BN,ROW()-VolLB+1):INDEX($BN:$BN,ROW()))*SQRT(12))</f>
        <v>0.0198502113705911</v>
      </c>
      <c r="CJ262" s="27" t="n">
        <f aca="false">IF(ROW()&lt;4+VolLB,"",STDEV(INDEX($BO:$BO,ROW()-VolLB+1):INDEX($BO:$BO,ROW()))*SQRT(12))</f>
        <v>0.020655609994105</v>
      </c>
      <c r="CK262" s="27" t="n">
        <f aca="false">IF(ROW()&lt;4+VolLB,"",STDEV(INDEX($BP:$BP,ROW()-VolLB+1):INDEX($BP:$BP,ROW()))*SQRT(12))</f>
        <v>0.0228618061645348</v>
      </c>
      <c r="CL262" s="27" t="n">
        <f aca="false">IF(ROW()&lt;4+VolLB,"",STDEV(INDEX($BQ:$BQ,ROW()-VolLB+1):INDEX($BQ:$BQ,ROW()))*SQRT(12))</f>
        <v>0.020024287832292</v>
      </c>
      <c r="CM262" s="27" t="n">
        <f aca="false">IF(ROW()&lt;4+VolLB,"",STDEV(INDEX($BR:$BR,ROW()-VolLB+1):INDEX($BR:$BR,ROW()))*SQRT(12))</f>
        <v>0.015880100820119</v>
      </c>
      <c r="CN262" s="27" t="n">
        <f aca="false">IF(ROW()&lt;4+VolLB,"",STDEV(INDEX($BS:$BS,ROW()-VolLB+1):INDEX($BS:$BS,ROW()))*SQRT(12))</f>
        <v>0.021187012857611</v>
      </c>
      <c r="CO262" s="27" t="n">
        <f aca="false">IF(ROW()&lt;4+VolLB,"",STDEV(INDEX($BT:$BT,ROW()-VolLB+1):INDEX($BT:$BT,ROW()))*SQRT(12))</f>
        <v>0.0195465442652732</v>
      </c>
      <c r="CP262" s="27" t="n">
        <f aca="false">IF(ROW()&lt;4+VolLB,"",STDEV(INDEX($BU:$BU,ROW()-VolLB+1):INDEX($BU:$BU,ROW()))*SQRT(12))</f>
        <v>0.0208537568804417</v>
      </c>
      <c r="CQ262" s="27" t="n">
        <f aca="false">IF(ROW()&lt;4+VolLB,"",STDEV(INDEX($BV:$BV,ROW()-VolLB+1):INDEX($BV:$BV,ROW()))*SQRT(12))</f>
        <v>0.0216665761445728</v>
      </c>
      <c r="CR262" s="27" t="n">
        <f aca="false">IF(ROW()&lt;4+VolLB,"",STDEV(INDEX($BW:$BW,ROW()-VolLB+1):INDEX($BW:$BW,ROW()))*SQRT(12))</f>
        <v>0.0209103909104677</v>
      </c>
      <c r="CS262" s="27" t="n">
        <f aca="false">IF(ROW()&lt;4+VolLB,"",STDEV(INDEX($BX:$BX,ROW()-VolLB+1):INDEX($BX:$BX,ROW()))*SQRT(12))</f>
        <v>0.0208612161054911</v>
      </c>
      <c r="CT262" s="27" t="n">
        <f aca="false">IF(ROW()&lt;4+VolLB,"",STDEV(INDEX($BY:$BY,ROW()-VolLB+1):INDEX($BY:$BY,ROW()))*SQRT(12))</f>
        <v>0.0228467941431407</v>
      </c>
      <c r="CU262" s="27" t="n">
        <f aca="false">IF(ROW()&lt;4+VolLB,"",STDEV(INDEX($BZ:$BZ,ROW()-VolLB+1):INDEX($BZ:$BZ,ROW()))*SQRT(12))</f>
        <v>0.0196094139025112</v>
      </c>
      <c r="CV262" s="27" t="n">
        <f aca="false">IF(ROW()&lt;4+VolLB,"",STDEV(INDEX($CA:$CA,ROW()-VolLB+1):INDEX($CA:$CA,ROW()))*SQRT(12))</f>
        <v>0.0228811204244065</v>
      </c>
      <c r="CW262" s="27" t="n">
        <f aca="false">IF(ROW()&lt;4+VolLB,"",STDEV(INDEX($CB:$CB,ROW()-VolLB+1):INDEX($CB:$CB,ROW()))*SQRT(12))</f>
        <v>0.0188021940320551</v>
      </c>
      <c r="CX262" s="27" t="n">
        <f aca="false">IF(ROW()&lt;4+VolLB,"",STDEV(INDEX($CC:$CC,ROW()-VolLB+1):INDEX($CC:$CC,ROW()))*SQRT(12))</f>
        <v>0.0202034208312779</v>
      </c>
      <c r="CY262" s="27" t="n">
        <f aca="false">IF(ROW()&lt;4+VolLB,"",STDEV(INDEX($CD:$CD,ROW()-VolLB+1):INDEX($CD:$CD,ROW()))*SQRT(12))</f>
        <v>0.0167296830835551</v>
      </c>
      <c r="CZ262" s="27" t="n">
        <f aca="false">IF(ROW()&lt;4+VolLB,"",STDEV(INDEX($CE:$CE,ROW()-VolLB+1):INDEX($CE:$CE,ROW()))*SQRT(12))</f>
        <v>0.0223672983205819</v>
      </c>
      <c r="DA262" s="27" t="n">
        <f aca="false">IF(ROW()&lt;4+VolLB,"",STDEV(INDEX($CF:$CF,ROW()-VolLB+1):INDEX($CF:$CF,ROW()))*SQRT(12))</f>
        <v>0.0185163414930087</v>
      </c>
      <c r="DB262" s="27" t="n">
        <f aca="false">IF(ROW()&lt;4+VolLB,"",STDEV(INDEX($CG:$CG,ROW()-VolLB+1):INDEX($CG:$CG,ROW()))*SQRT(12))</f>
        <v>0.0225019800328771</v>
      </c>
      <c r="DC262" s="26" t="n">
        <f aca="false">IF(OR(AR262=0,CH262="",CH262=0),0,AR262*MIN(MaxScal,TgtVol/CH262))</f>
        <v>0</v>
      </c>
      <c r="DD262" s="26" t="n">
        <f aca="false">IF(OR(AS262=0,CI262="",CI262=0),0,AS262*MIN(MaxScal,TgtVol/CI262))</f>
        <v>0</v>
      </c>
      <c r="DE262" s="26" t="n">
        <f aca="false">IF(OR(AT262=0,CJ262="",CJ262=0),0,AT262*MIN(MaxScal,TgtVol/CJ262))</f>
        <v>0</v>
      </c>
      <c r="DF262" s="26" t="n">
        <f aca="false">IF(OR(AU262=0,CK262="",CK262=0),0,AU262*MIN(MaxScal,TgtVol/CK262))</f>
        <v>0</v>
      </c>
      <c r="DG262" s="26" t="n">
        <f aca="false">IF(OR(AV262=0,CL262="",CL262=0),0,AV262*MIN(MaxScal,TgtVol/CL262))</f>
        <v>0</v>
      </c>
      <c r="DH262" s="26" t="n">
        <f aca="false">IF(OR(AW262=0,CM262="",CM262=0),0,AW262*MIN(MaxScal,TgtVol/CM262))</f>
        <v>0</v>
      </c>
      <c r="DI262" s="26" t="n">
        <f aca="false">IF(OR(AX262=0,CN262="",CN262=0),0,AX262*MIN(MaxScal,TgtVol/CN262))</f>
        <v>0</v>
      </c>
      <c r="DJ262" s="26" t="n">
        <f aca="false">IF(OR(AY262=0,CO262="",CO262=0),0,AY262*MIN(MaxScal,TgtVol/CO262))</f>
        <v>0</v>
      </c>
      <c r="DK262" s="26" t="n">
        <f aca="false">IF(OR(AZ262=0,CP262="",CP262=0),0,AZ262*MIN(MaxScal,TgtVol/CP262))</f>
        <v>0</v>
      </c>
      <c r="DL262" s="26" t="n">
        <f aca="false">IF(OR(BA262=0,CQ262="",CQ262=0),0,BA262*MIN(MaxScal,TgtVol/CQ262))</f>
        <v>0</v>
      </c>
      <c r="DM262" s="26" t="n">
        <f aca="false">IF(OR(BB262=0,CR262="",CR262=0),0,BB262*MIN(MaxScal,TgtVol/CR262))</f>
        <v>0</v>
      </c>
      <c r="DN262" s="26" t="n">
        <f aca="false">IF(OR(BC262=0,CS262="",CS262=0),0,BC262*MIN(MaxScal,TgtVol/CS262))</f>
        <v>0</v>
      </c>
      <c r="DO262" s="26" t="n">
        <f aca="false">IF(OR(BD262=0,CT262="",CT262=0),0,BD262*MIN(MaxScal,TgtVol/CT262))</f>
        <v>0</v>
      </c>
      <c r="DP262" s="26" t="n">
        <f aca="false">IF(OR(BE262=0,CU262="",CU262=0),0,BE262*MIN(MaxScal,TgtVol/CU262))</f>
        <v>1.52987744300497</v>
      </c>
      <c r="DQ262" s="26" t="n">
        <f aca="false">IF(OR(BF262=0,CV262="",CV262=0),0,BF262*MIN(MaxScal,TgtVol/CV262))</f>
        <v>0</v>
      </c>
      <c r="DR262" s="26" t="n">
        <f aca="false">IF(OR(BG262=0,CW262="",CW262=0),0,BG262*MIN(MaxScal,TgtVol/CW262))</f>
        <v>0</v>
      </c>
      <c r="DS262" s="26" t="n">
        <f aca="false">IF(OR(BH262=0,CX262="",CX262=0),0,BH262*MIN(MaxScal,TgtVol/CX262))</f>
        <v>0</v>
      </c>
      <c r="DT262" s="26" t="n">
        <f aca="false">IF(OR(BI262=0,CY262="",CY262=0),0,BI262*MIN(MaxScal,TgtVol/CY262))</f>
        <v>0</v>
      </c>
      <c r="DU262" s="26" t="n">
        <f aca="false">IF(OR(BJ262=0,CZ262="",CZ262=0),0,BJ262*MIN(MaxScal,TgtVol/CZ262))</f>
        <v>0</v>
      </c>
      <c r="DV262" s="26" t="n">
        <f aca="false">IF(OR(BK262=0,DA262="",DA262=0),0,BK262*MIN(MaxScal,TgtVol/DA262))</f>
        <v>0</v>
      </c>
      <c r="DW262" s="26" t="n">
        <f aca="false">IF(OR(BL262=0,DB262="",DB262=0),0,BL262*MIN(MaxScal,TgtVol/DB262))</f>
        <v>0</v>
      </c>
      <c r="DX262" s="28" t="n">
        <f aca="false">IFERROR(DC261*BM262,"")</f>
        <v>0</v>
      </c>
      <c r="DY262" s="28" t="n">
        <f aca="false">IFERROR(DD261*BN262,"")</f>
        <v>-0</v>
      </c>
      <c r="DZ262" s="28" t="n">
        <f aca="false">IFERROR(DE261*BO262,"")</f>
        <v>-0</v>
      </c>
      <c r="EA262" s="28" t="n">
        <f aca="false">IFERROR(DF261*BP262,"")</f>
        <v>0</v>
      </c>
      <c r="EB262" s="28" t="n">
        <f aca="false">IFERROR(DG261*BQ262,"")</f>
        <v>0</v>
      </c>
      <c r="EC262" s="28" t="n">
        <f aca="false">IFERROR(DH261*BR262,"")</f>
        <v>-0</v>
      </c>
      <c r="ED262" s="28" t="n">
        <f aca="false">IFERROR(DI261*BS262,"")</f>
        <v>-0</v>
      </c>
      <c r="EE262" s="28" t="n">
        <f aca="false">IFERROR(DJ261*BT262,"")</f>
        <v>-0</v>
      </c>
      <c r="EF262" s="28" t="n">
        <f aca="false">IFERROR(DK261*BU262,"")</f>
        <v>0</v>
      </c>
      <c r="EG262" s="28" t="n">
        <f aca="false">IFERROR(DL261*BV262,"")</f>
        <v>0.00517003808229983</v>
      </c>
      <c r="EH262" s="28" t="n">
        <f aca="false">IFERROR(DM261*BW262,"")</f>
        <v>0</v>
      </c>
      <c r="EI262" s="28" t="n">
        <f aca="false">IFERROR(DN261*BX262,"")</f>
        <v>0</v>
      </c>
      <c r="EJ262" s="28" t="n">
        <f aca="false">IFERROR(DO261*BY262,"")</f>
        <v>-0</v>
      </c>
      <c r="EK262" s="28" t="n">
        <f aca="false">IFERROR(DP261*BZ262,"")</f>
        <v>0.00293559473549746</v>
      </c>
      <c r="EL262" s="28" t="n">
        <f aca="false">IFERROR(DQ261*CA262,"")</f>
        <v>0</v>
      </c>
      <c r="EM262" s="28" t="n">
        <f aca="false">IFERROR(DR261*CB262,"")</f>
        <v>0</v>
      </c>
      <c r="EN262" s="28" t="n">
        <f aca="false">IFERROR(DS261*CC262,"")</f>
        <v>-0</v>
      </c>
      <c r="EO262" s="28" t="n">
        <f aca="false">IFERROR(DT261*CD262,"")</f>
        <v>0</v>
      </c>
      <c r="EP262" s="28" t="n">
        <f aca="false">IFERROR(DU261*CE262,"")</f>
        <v>0</v>
      </c>
      <c r="EQ262" s="28" t="n">
        <f aca="false">IFERROR(DV261*CF262,"")</f>
        <v>0</v>
      </c>
      <c r="ER262" s="28" t="n">
        <f aca="false">IFERROR(DW261*CG262,"")</f>
        <v>-0</v>
      </c>
      <c r="ES262" s="28" t="n">
        <f aca="false">IF(ROW()=4,"",SUM(DX262:ER262))</f>
        <v>0.00810563281779729</v>
      </c>
      <c r="ET262" s="29" t="n">
        <f aca="false">COUNTIF(AR262:BL262,"&gt;0")</f>
        <v>1</v>
      </c>
    </row>
    <row r="263" customFormat="false" ht="15" hidden="false" customHeight="false" outlineLevel="0" collapsed="false">
      <c r="A263" s="19" t="n">
        <v>45900</v>
      </c>
      <c r="B263" s="23" t="n">
        <f aca="false">ABS(Rates_Data!AD263-Rates_Data!AE263)</f>
        <v>0.378757692307692</v>
      </c>
      <c r="C263" s="23" t="n">
        <f aca="false">ABS(Rates_Data!AD263-Rates_Data!AF263)</f>
        <v>1.69056538461538</v>
      </c>
      <c r="D263" s="23" t="n">
        <f aca="false">ABS(Rates_Data!AD263-Rates_Data!AG263)</f>
        <v>0.424161538461539</v>
      </c>
      <c r="E263" s="23" t="n">
        <f aca="false">ABS(Rates_Data!AD263-Rates_Data!AH263)</f>
        <v>0.444157692307692</v>
      </c>
      <c r="F263" s="23" t="n">
        <f aca="false">ABS(Rates_Data!AD263-Rates_Data!AI263)</f>
        <v>0.6027</v>
      </c>
      <c r="G263" s="23" t="n">
        <f aca="false">ABS(Rates_Data!AD263-Rates_Data!AJ263)</f>
        <v>0.490203846153846</v>
      </c>
      <c r="H263" s="23" t="n">
        <f aca="false">ABS(Rates_Data!AE263-Rates_Data!AF263)</f>
        <v>1.31180769230769</v>
      </c>
      <c r="I263" s="23" t="n">
        <f aca="false">ABS(Rates_Data!AE263-Rates_Data!AG263)</f>
        <v>0.0454038461538464</v>
      </c>
      <c r="J263" s="23" t="n">
        <f aca="false">ABS(Rates_Data!AE263-Rates_Data!AH263)</f>
        <v>0.0653999999999997</v>
      </c>
      <c r="K263" s="23" t="n">
        <f aca="false">ABS(Rates_Data!AE263-Rates_Data!AI263)</f>
        <v>0.981457692307692</v>
      </c>
      <c r="L263" s="23" t="n">
        <f aca="false">ABS(Rates_Data!AE263-Rates_Data!AJ263)</f>
        <v>0.111446153846154</v>
      </c>
      <c r="M263" s="23" t="n">
        <f aca="false">ABS(Rates_Data!AF263-Rates_Data!AG263)</f>
        <v>1.26640384615385</v>
      </c>
      <c r="N263" s="23" t="n">
        <f aca="false">ABS(Rates_Data!AF263-Rates_Data!AH263)</f>
        <v>1.24640769230769</v>
      </c>
      <c r="O263" s="23" t="n">
        <f aca="false">ABS(Rates_Data!AF263-Rates_Data!AI263)</f>
        <v>2.29326538461538</v>
      </c>
      <c r="P263" s="23" t="n">
        <f aca="false">ABS(Rates_Data!AF263-Rates_Data!AJ263)</f>
        <v>1.20036153846154</v>
      </c>
      <c r="Q263" s="23" t="n">
        <f aca="false">ABS(Rates_Data!AG263-Rates_Data!AH263)</f>
        <v>0.0199961538461533</v>
      </c>
      <c r="R263" s="23" t="n">
        <f aca="false">ABS(Rates_Data!AG263-Rates_Data!AI263)</f>
        <v>1.02686153846154</v>
      </c>
      <c r="S263" s="23" t="n">
        <f aca="false">ABS(Rates_Data!AG263-Rates_Data!AJ263)</f>
        <v>0.0660423076923073</v>
      </c>
      <c r="T263" s="23" t="n">
        <f aca="false">ABS(Rates_Data!AH263-Rates_Data!AI263)</f>
        <v>1.04685769230769</v>
      </c>
      <c r="U263" s="23" t="n">
        <f aca="false">ABS(Rates_Data!AH263-Rates_Data!AJ263)</f>
        <v>0.0460461538461541</v>
      </c>
      <c r="V263" s="23" t="n">
        <f aca="false">ABS(Rates_Data!AI263-Rates_Data!AJ263)</f>
        <v>1.09290384615385</v>
      </c>
      <c r="W263" s="26" t="n">
        <f aca="false">IF(ROW()&lt;4+MinObs-1,"",IFERROR((B263-AVERAGE(B$4:B263))/STDEV(B$4:B263),""))</f>
        <v>-0.183237954278264</v>
      </c>
      <c r="X263" s="26" t="n">
        <f aca="false">IF(ROW()&lt;4+MinObs-1,"",IFERROR((C263-AVERAGE(C$4:C263))/STDEV(C$4:C263),""))</f>
        <v>2.48527052923612</v>
      </c>
      <c r="Y263" s="26" t="n">
        <f aca="false">IF(ROW()&lt;4+MinObs-1,"",IFERROR((D263-AVERAGE(D$4:D263))/STDEV(D$4:D263),""))</f>
        <v>-0.224517879109935</v>
      </c>
      <c r="Z263" s="26" t="n">
        <f aca="false">IF(ROW()&lt;4+MinObs-1,"",IFERROR((E263-AVERAGE(E$4:E263))/STDEV(E$4:E263),""))</f>
        <v>-0.473571301176364</v>
      </c>
      <c r="AA263" s="26" t="n">
        <f aca="false">IF(ROW()&lt;4+MinObs-1,"",IFERROR((F263-AVERAGE(F$4:F263))/STDEV(F$4:F263),""))</f>
        <v>0.0625454392859511</v>
      </c>
      <c r="AB263" s="26" t="n">
        <f aca="false">IF(ROW()&lt;4+MinObs-1,"",IFERROR((G263-AVERAGE(G$4:G263))/STDEV(G$4:G263),""))</f>
        <v>-0.0604805828209717</v>
      </c>
      <c r="AC263" s="26" t="n">
        <f aca="false">IF(ROW()&lt;4+MinObs-1,"",IFERROR((H263-AVERAGE(H$4:H263))/STDEV(H$4:H263),""))</f>
        <v>2.78914170139583</v>
      </c>
      <c r="AD263" s="26" t="n">
        <f aca="false">IF(ROW()&lt;4+MinObs-1,"",IFERROR((I263-AVERAGE(I$4:I263))/STDEV(I$4:I263),""))</f>
        <v>-1.00078867647554</v>
      </c>
      <c r="AE263" s="26" t="n">
        <f aca="false">IF(ROW()&lt;4+MinObs-1,"",IFERROR((J263-AVERAGE(J$4:J263))/STDEV(J$4:J263),""))</f>
        <v>-1.33994213189334</v>
      </c>
      <c r="AF263" s="26" t="n">
        <f aca="false">IF(ROW()&lt;4+MinObs-1,"",IFERROR((K263-AVERAGE(K$4:K263))/STDEV(K$4:K263),""))</f>
        <v>1.39879163999513</v>
      </c>
      <c r="AG263" s="26" t="n">
        <f aca="false">IF(ROW()&lt;4+MinObs-1,"",IFERROR((L263-AVERAGE(L$4:L263))/STDEV(L$4:L263),""))</f>
        <v>-0.942578829802344</v>
      </c>
      <c r="AH263" s="26" t="n">
        <f aca="false">IF(ROW()&lt;4+MinObs-1,"",IFERROR((M263-AVERAGE(M$4:M263))/STDEV(M$4:M263),""))</f>
        <v>1.92408571294826</v>
      </c>
      <c r="AI263" s="26" t="n">
        <f aca="false">IF(ROW()&lt;4+MinObs-1,"",IFERROR((N263-AVERAGE(N$4:N263))/STDEV(N$4:N263),""))</f>
        <v>1.62864357930664</v>
      </c>
      <c r="AJ263" s="26" t="n">
        <f aca="false">IF(ROW()&lt;4+MinObs-1,"",IFERROR((O263-AVERAGE(O$4:O263))/STDEV(O$4:O263),""))</f>
        <v>4.48969453566619</v>
      </c>
      <c r="AK263" s="26" t="n">
        <f aca="false">IF(ROW()&lt;4+MinObs-1,"",IFERROR((P263-AVERAGE(P$4:P263))/STDEV(P$4:P263),""))</f>
        <v>1.54484900195088</v>
      </c>
      <c r="AL263" s="26" t="n">
        <f aca="false">IF(ROW()&lt;4+MinObs-1,"",IFERROR((Q263-AVERAGE(Q$4:Q263))/STDEV(Q$4:Q263),""))</f>
        <v>-1.1960479285847</v>
      </c>
      <c r="AM263" s="26" t="n">
        <f aca="false">IF(ROW()&lt;4+MinObs-1,"",IFERROR((R263-AVERAGE(R$4:R263))/STDEV(R$4:R263),""))</f>
        <v>1.1419723346206</v>
      </c>
      <c r="AN263" s="26" t="n">
        <f aca="false">IF(ROW()&lt;4+MinObs-1,"",IFERROR((S263-AVERAGE(S$4:S263))/STDEV(S$4:S263),""))</f>
        <v>-1.33159439496528</v>
      </c>
      <c r="AO263" s="26" t="n">
        <f aca="false">IF(ROW()&lt;4+MinObs-1,"",IFERROR((T263-AVERAGE(T$4:T263))/STDEV(T$4:T263),""))</f>
        <v>1.10488261797155</v>
      </c>
      <c r="AP263" s="26" t="n">
        <f aca="false">IF(ROW()&lt;4+MinObs-1,"",IFERROR((U263-AVERAGE(U$4:U263))/STDEV(U$4:U263),""))</f>
        <v>-1.55054866668765</v>
      </c>
      <c r="AQ263" s="26" t="n">
        <f aca="false">IF(ROW()&lt;4+MinObs-1,"",IFERROR((V263-AVERAGE(V$4:V263))/STDEV(V$4:V263),""))</f>
        <v>0.955220911577403</v>
      </c>
      <c r="AR263" s="26" t="n">
        <f aca="false">IF(W263="",0,IF(W263&gt;=z4,w4,IF(W263&gt;=z3,w3,IF(W263&gt;=zEntry,w2,IF(AND(W263&gt;=ExitZ,AR262&gt;0),w2,0)))))</f>
        <v>0</v>
      </c>
      <c r="AS263" s="26" t="n">
        <f aca="false">IF(X263="",0,IF(X263&gt;=z4,w4,IF(X263&gt;=z3,w3,IF(X263&gt;=zEntry,w2,IF(AND(X263&gt;=ExitZ,AS262&gt;0),w2,0)))))</f>
        <v>1</v>
      </c>
      <c r="AT263" s="26" t="n">
        <f aca="false">IF(Y263="",0,IF(Y263&gt;=z4,w4,IF(Y263&gt;=z3,w3,IF(Y263&gt;=zEntry,w2,IF(AND(Y263&gt;=ExitZ,AT262&gt;0),w2,0)))))</f>
        <v>0</v>
      </c>
      <c r="AU263" s="26" t="n">
        <f aca="false">IF(Z263="",0,IF(Z263&gt;=z4,w4,IF(Z263&gt;=z3,w3,IF(Z263&gt;=zEntry,w2,IF(AND(Z263&gt;=ExitZ,AU262&gt;0),w2,0)))))</f>
        <v>0</v>
      </c>
      <c r="AV263" s="26" t="n">
        <f aca="false">IF(AA263="",0,IF(AA263&gt;=z4,w4,IF(AA263&gt;=z3,w3,IF(AA263&gt;=zEntry,w2,IF(AND(AA263&gt;=ExitZ,AV262&gt;0),w2,0)))))</f>
        <v>0</v>
      </c>
      <c r="AW263" s="26" t="n">
        <f aca="false">IF(AB263="",0,IF(AB263&gt;=z4,w4,IF(AB263&gt;=z3,w3,IF(AB263&gt;=zEntry,w2,IF(AND(AB263&gt;=ExitZ,AW262&gt;0),w2,0)))))</f>
        <v>0</v>
      </c>
      <c r="AX263" s="26" t="n">
        <f aca="false">IF(AC263="",0,IF(AC263&gt;=z4,w4,IF(AC263&gt;=z3,w3,IF(AC263&gt;=zEntry,w2,IF(AND(AC263&gt;=ExitZ,AX262&gt;0),w2,0)))))</f>
        <v>1</v>
      </c>
      <c r="AY263" s="26" t="n">
        <f aca="false">IF(AD263="",0,IF(AD263&gt;=z4,w4,IF(AD263&gt;=z3,w3,IF(AD263&gt;=zEntry,w2,IF(AND(AD263&gt;=ExitZ,AY262&gt;0),w2,0)))))</f>
        <v>0</v>
      </c>
      <c r="AZ263" s="26" t="n">
        <f aca="false">IF(AE263="",0,IF(AE263&gt;=z4,w4,IF(AE263&gt;=z3,w3,IF(AE263&gt;=zEntry,w2,IF(AND(AE263&gt;=ExitZ,AZ262&gt;0),w2,0)))))</f>
        <v>0</v>
      </c>
      <c r="BA263" s="26" t="n">
        <f aca="false">IF(AF263="",0,IF(AF263&gt;=z4,w4,IF(AF263&gt;=z3,w3,IF(AF263&gt;=zEntry,w2,IF(AND(AF263&gt;=ExitZ,BA262&gt;0),w2,0)))))</f>
        <v>0</v>
      </c>
      <c r="BB263" s="26" t="n">
        <f aca="false">IF(AG263="",0,IF(AG263&gt;=z4,w4,IF(AG263&gt;=z3,w3,IF(AG263&gt;=zEntry,w2,IF(AND(AG263&gt;=ExitZ,BB262&gt;0),w2,0)))))</f>
        <v>0</v>
      </c>
      <c r="BC263" s="26" t="n">
        <f aca="false">IF(AH263="",0,IF(AH263&gt;=z4,w4,IF(AH263&gt;=z3,w3,IF(AH263&gt;=zEntry,w2,IF(AND(AH263&gt;=ExitZ,BC262&gt;0),w2,0)))))</f>
        <v>0</v>
      </c>
      <c r="BD263" s="26" t="n">
        <f aca="false">IF(AI263="",0,IF(AI263&gt;=z4,w4,IF(AI263&gt;=z3,w3,IF(AI263&gt;=zEntry,w2,IF(AND(AI263&gt;=ExitZ,BD262&gt;0),w2,0)))))</f>
        <v>0</v>
      </c>
      <c r="BE263" s="26" t="n">
        <f aca="false">IF(AJ263="",0,IF(AJ263&gt;=z4,w4,IF(AJ263&gt;=z3,w3,IF(AJ263&gt;=zEntry,w2,IF(AND(AJ263&gt;=ExitZ,BE262&gt;0),w2,0)))))</f>
        <v>2</v>
      </c>
      <c r="BF263" s="26" t="n">
        <f aca="false">IF(AK263="",0,IF(AK263&gt;=z4,w4,IF(AK263&gt;=z3,w3,IF(AK263&gt;=zEntry,w2,IF(AND(AK263&gt;=ExitZ,BF262&gt;0),w2,0)))))</f>
        <v>0</v>
      </c>
      <c r="BG263" s="26" t="n">
        <f aca="false">IF(AL263="",0,IF(AL263&gt;=z4,w4,IF(AL263&gt;=z3,w3,IF(AL263&gt;=zEntry,w2,IF(AND(AL263&gt;=ExitZ,BG262&gt;0),w2,0)))))</f>
        <v>0</v>
      </c>
      <c r="BH263" s="26" t="n">
        <f aca="false">IF(AM263="",0,IF(AM263&gt;=z4,w4,IF(AM263&gt;=z3,w3,IF(AM263&gt;=zEntry,w2,IF(AND(AM263&gt;=ExitZ,BH262&gt;0),w2,0)))))</f>
        <v>0</v>
      </c>
      <c r="BI263" s="26" t="n">
        <f aca="false">IF(AN263="",0,IF(AN263&gt;=z4,w4,IF(AN263&gt;=z3,w3,IF(AN263&gt;=zEntry,w2,IF(AND(AN263&gt;=ExitZ,BI262&gt;0),w2,0)))))</f>
        <v>0</v>
      </c>
      <c r="BJ263" s="26" t="n">
        <f aca="false">IF(AO263="",0,IF(AO263&gt;=z4,w4,IF(AO263&gt;=z3,w3,IF(AO263&gt;=zEntry,w2,IF(AND(AO263&gt;=ExitZ,BJ262&gt;0),w2,0)))))</f>
        <v>0</v>
      </c>
      <c r="BK263" s="26" t="n">
        <f aca="false">IF(AP263="",0,IF(AP263&gt;=z4,w4,IF(AP263&gt;=z3,w3,IF(AP263&gt;=zEntry,w2,IF(AND(AP263&gt;=ExitZ,BK262&gt;0),w2,0)))))</f>
        <v>0</v>
      </c>
      <c r="BL263" s="26" t="n">
        <f aca="false">IF(AQ263="",0,IF(AQ263&gt;=z4,w4,IF(AQ263&gt;=z3,w3,IF(AQ263&gt;=zEntry,w2,IF(AND(AQ263&gt;=ExitZ,BL262&gt;0),w2,0)))))</f>
        <v>0</v>
      </c>
      <c r="BM263" s="23" t="n">
        <f aca="false">IF(Rates_Data!AD262&gt;=Rates_Data!AE262,Rates_Data!AK263-Rates_Data!AL263,Rates_Data!AL263-Rates_Data!AK263)</f>
        <v>-0.00668799999999999</v>
      </c>
      <c r="BN263" s="23" t="n">
        <f aca="false">IF(Rates_Data!AD262&gt;=Rates_Data!AF262,Rates_Data!AK263-Rates_Data!AM263,Rates_Data!AM263-Rates_Data!AK263)</f>
        <v>-0.015219</v>
      </c>
      <c r="BO263" s="23" t="n">
        <f aca="false">IF(Rates_Data!AD262&gt;=Rates_Data!AG262,Rates_Data!AK263-Rates_Data!AN263,Rates_Data!AN263-Rates_Data!AK263)</f>
        <v>0.000950000000000005</v>
      </c>
      <c r="BP263" s="23" t="n">
        <f aca="false">IF(Rates_Data!AD262&gt;=Rates_Data!AH262,Rates_Data!AK263-Rates_Data!AO263,Rates_Data!AO263-Rates_Data!AK263)</f>
        <v>-0.013015</v>
      </c>
      <c r="BQ263" s="23" t="n">
        <f aca="false">IF(Rates_Data!AD262&gt;=Rates_Data!AI262,Rates_Data!AK263-Rates_Data!AP263,Rates_Data!AP263-Rates_Data!AK263)</f>
        <v>0.00577599999999999</v>
      </c>
      <c r="BR263" s="23" t="n">
        <f aca="false">IF(Rates_Data!AD262&gt;=Rates_Data!AJ262,Rates_Data!AK263-Rates_Data!AQ263,Rates_Data!AQ263-Rates_Data!AK263)</f>
        <v>-0.008873</v>
      </c>
      <c r="BS263" s="23" t="n">
        <f aca="false">IF(Rates_Data!AE262&gt;=Rates_Data!AF262,Rates_Data!AL263-Rates_Data!AM263,Rates_Data!AM263-Rates_Data!AL263)</f>
        <v>-0.00853100000000001</v>
      </c>
      <c r="BT263" s="23" t="n">
        <f aca="false">IF(Rates_Data!AE262&gt;=Rates_Data!AG262,Rates_Data!AL263-Rates_Data!AN263,Rates_Data!AN263-Rates_Data!AL263)</f>
        <v>0.00763799999999999</v>
      </c>
      <c r="BU263" s="23" t="n">
        <f aca="false">IF(Rates_Data!AE262&gt;=Rates_Data!AH262,Rates_Data!AL263-Rates_Data!AO263,Rates_Data!AO263-Rates_Data!AL263)</f>
        <v>0.006327</v>
      </c>
      <c r="BV263" s="23" t="n">
        <f aca="false">IF(Rates_Data!AE262&gt;=Rates_Data!AI262,Rates_Data!AL263-Rates_Data!AP263,Rates_Data!AP263-Rates_Data!AL263)</f>
        <v>-0.000911999999999995</v>
      </c>
      <c r="BW263" s="23" t="n">
        <f aca="false">IF(Rates_Data!AE262&gt;=Rates_Data!AJ262,Rates_Data!AL263-Rates_Data!AQ263,Rates_Data!AQ263-Rates_Data!AL263)</f>
        <v>0.00218500000000001</v>
      </c>
      <c r="BX263" s="23" t="n">
        <f aca="false">IF(Rates_Data!AF262&gt;=Rates_Data!AG262,Rates_Data!AM263-Rates_Data!AN263,Rates_Data!AN263-Rates_Data!AM263)</f>
        <v>-0.016169</v>
      </c>
      <c r="BY263" s="23" t="n">
        <f aca="false">IF(Rates_Data!AF262&gt;=Rates_Data!AH262,Rates_Data!AM263-Rates_Data!AO263,Rates_Data!AO263-Rates_Data!AM263)</f>
        <v>-0.002204</v>
      </c>
      <c r="BZ263" s="23" t="n">
        <f aca="false">IF(Rates_Data!AF262&gt;=Rates_Data!AI262,Rates_Data!AM263-Rates_Data!AP263,Rates_Data!AP263-Rates_Data!AM263)</f>
        <v>-0.009443</v>
      </c>
      <c r="CA263" s="23" t="n">
        <f aca="false">IF(Rates_Data!AF262&gt;=Rates_Data!AJ262,Rates_Data!AM263-Rates_Data!AQ263,Rates_Data!AQ263-Rates_Data!AM263)</f>
        <v>-0.00634599999999999</v>
      </c>
      <c r="CB263" s="23" t="n">
        <f aca="false">IF(Rates_Data!AG262&gt;=Rates_Data!AH262,Rates_Data!AN263-Rates_Data!AO263,Rates_Data!AO263-Rates_Data!AN263)</f>
        <v>0.013965</v>
      </c>
      <c r="CC263" s="23" t="n">
        <f aca="false">IF(Rates_Data!AG262&gt;=Rates_Data!AI262,Rates_Data!AN263-Rates_Data!AP263,Rates_Data!AP263-Rates_Data!AN263)</f>
        <v>0.006726</v>
      </c>
      <c r="CD263" s="23" t="n">
        <f aca="false">IF(Rates_Data!AG262&gt;=Rates_Data!AJ262,Rates_Data!AN263-Rates_Data!AQ263,Rates_Data!AQ263-Rates_Data!AN263)</f>
        <v>0.00982300000000001</v>
      </c>
      <c r="CE263" s="23" t="n">
        <f aca="false">IF(Rates_Data!AH262&gt;=Rates_Data!AI262,Rates_Data!AO263-Rates_Data!AP263,Rates_Data!AP263-Rates_Data!AO263)</f>
        <v>-0.007239</v>
      </c>
      <c r="CF263" s="23" t="n">
        <f aca="false">IF(Rates_Data!AH262&gt;=Rates_Data!AJ262,Rates_Data!AO263-Rates_Data!AQ263,Rates_Data!AQ263-Rates_Data!AO263)</f>
        <v>0.00414199999999999</v>
      </c>
      <c r="CG263" s="23" t="n">
        <f aca="false">IF(Rates_Data!AI262&gt;=Rates_Data!AJ262,Rates_Data!AP263-Rates_Data!AQ263,Rates_Data!AQ263-Rates_Data!AP263)</f>
        <v>-0.00309700000000001</v>
      </c>
      <c r="CH263" s="27" t="n">
        <f aca="false">IF(ROW()&lt;4+VolLB,"",STDEV(INDEX($BM:$BM,ROW()-VolLB+1):INDEX($BM:$BM,ROW()))*SQRT(12))</f>
        <v>0.0204203510988425</v>
      </c>
      <c r="CI263" s="27" t="n">
        <f aca="false">IF(ROW()&lt;4+VolLB,"",STDEV(INDEX($BN:$BN,ROW()-VolLB+1):INDEX($BN:$BN,ROW()))*SQRT(12))</f>
        <v>0.0216659200639864</v>
      </c>
      <c r="CJ263" s="27" t="n">
        <f aca="false">IF(ROW()&lt;4+VolLB,"",STDEV(INDEX($BO:$BO,ROW()-VolLB+1):INDEX($BO:$BO,ROW()))*SQRT(12))</f>
        <v>0.0206552587015649</v>
      </c>
      <c r="CK263" s="27" t="n">
        <f aca="false">IF(ROW()&lt;4+VolLB,"",STDEV(INDEX($BP:$BP,ROW()-VolLB+1):INDEX($BP:$BP,ROW()))*SQRT(12))</f>
        <v>0.0238517879922779</v>
      </c>
      <c r="CL263" s="27" t="n">
        <f aca="false">IF(ROW()&lt;4+VolLB,"",STDEV(INDEX($BQ:$BQ,ROW()-VolLB+1):INDEX($BQ:$BQ,ROW()))*SQRT(12))</f>
        <v>0.0196627104257199</v>
      </c>
      <c r="CM263" s="27" t="n">
        <f aca="false">IF(ROW()&lt;4+VolLB,"",STDEV(INDEX($BR:$BR,ROW()-VolLB+1):INDEX($BR:$BR,ROW()))*SQRT(12))</f>
        <v>0.0166502511852925</v>
      </c>
      <c r="CN263" s="27" t="n">
        <f aca="false">IF(ROW()&lt;4+VolLB,"",STDEV(INDEX($BS:$BS,ROW()-VolLB+1):INDEX($BS:$BS,ROW()))*SQRT(12))</f>
        <v>0.0215274090954277</v>
      </c>
      <c r="CO263" s="27" t="n">
        <f aca="false">IF(ROW()&lt;4+VolLB,"",STDEV(INDEX($BT:$BT,ROW()-VolLB+1):INDEX($BT:$BT,ROW()))*SQRT(12))</f>
        <v>0.0193484342932445</v>
      </c>
      <c r="CP263" s="27" t="n">
        <f aca="false">IF(ROW()&lt;4+VolLB,"",STDEV(INDEX($BU:$BU,ROW()-VolLB+1):INDEX($BU:$BU,ROW()))*SQRT(12))</f>
        <v>0.0210562372562259</v>
      </c>
      <c r="CQ263" s="27" t="n">
        <f aca="false">IF(ROW()&lt;4+VolLB,"",STDEV(INDEX($BV:$BV,ROW()-VolLB+1):INDEX($BV:$BV,ROW()))*SQRT(12))</f>
        <v>0.0216557268800833</v>
      </c>
      <c r="CR263" s="27" t="n">
        <f aca="false">IF(ROW()&lt;4+VolLB,"",STDEV(INDEX($BW:$BW,ROW()-VolLB+1):INDEX($BW:$BW,ROW()))*SQRT(12))</f>
        <v>0.0191888410635428</v>
      </c>
      <c r="CS263" s="27" t="n">
        <f aca="false">IF(ROW()&lt;4+VolLB,"",STDEV(INDEX($BX:$BX,ROW()-VolLB+1):INDEX($BX:$BX,ROW()))*SQRT(12))</f>
        <v>0.0230658977482632</v>
      </c>
      <c r="CT263" s="27" t="n">
        <f aca="false">IF(ROW()&lt;4+VolLB,"",STDEV(INDEX($BY:$BY,ROW()-VolLB+1):INDEX($BY:$BY,ROW()))*SQRT(12))</f>
        <v>0.0228011568595397</v>
      </c>
      <c r="CU263" s="27" t="n">
        <f aca="false">IF(ROW()&lt;4+VolLB,"",STDEV(INDEX($BZ:$BZ,ROW()-VolLB+1):INDEX($BZ:$BZ,ROW()))*SQRT(12))</f>
        <v>0.020188862057132</v>
      </c>
      <c r="CV263" s="27" t="n">
        <f aca="false">IF(ROW()&lt;4+VolLB,"",STDEV(INDEX($CA:$CA,ROW()-VolLB+1):INDEX($CA:$CA,ROW()))*SQRT(12))</f>
        <v>0.0228879730137072</v>
      </c>
      <c r="CW263" s="27" t="n">
        <f aca="false">IF(ROW()&lt;4+VolLB,"",STDEV(INDEX($CB:$CB,ROW()-VolLB+1):INDEX($CB:$CB,ROW()))*SQRT(12))</f>
        <v>0.0199813387415549</v>
      </c>
      <c r="CX263" s="27" t="n">
        <f aca="false">IF(ROW()&lt;4+VolLB,"",STDEV(INDEX($CC:$CC,ROW()-VolLB+1):INDEX($CC:$CC,ROW()))*SQRT(12))</f>
        <v>0.0200637868314794</v>
      </c>
      <c r="CY263" s="27" t="n">
        <f aca="false">IF(ROW()&lt;4+VolLB,"",STDEV(INDEX($CD:$CD,ROW()-VolLB+1):INDEX($CD:$CD,ROW()))*SQRT(12))</f>
        <v>0.017397065040649</v>
      </c>
      <c r="CZ263" s="27" t="n">
        <f aca="false">IF(ROW()&lt;4+VolLB,"",STDEV(INDEX($CE:$CE,ROW()-VolLB+1):INDEX($CE:$CE,ROW()))*SQRT(12))</f>
        <v>0.0227898137245568</v>
      </c>
      <c r="DA263" s="27" t="n">
        <f aca="false">IF(ROW()&lt;4+VolLB,"",STDEV(INDEX($CF:$CF,ROW()-VolLB+1):INDEX($CF:$CF,ROW()))*SQRT(12))</f>
        <v>0.0174324860710986</v>
      </c>
      <c r="DB263" s="27" t="n">
        <f aca="false">IF(ROW()&lt;4+VolLB,"",STDEV(INDEX($CG:$CG,ROW()-VolLB+1):INDEX($CG:$CG,ROW()))*SQRT(12))</f>
        <v>0.0215763077548809</v>
      </c>
      <c r="DC263" s="26" t="n">
        <f aca="false">IF(OR(AR263=0,CH263="",CH263=0),0,AR263*MIN(MaxScal,TgtVol/CH263))</f>
        <v>0</v>
      </c>
      <c r="DD263" s="26" t="n">
        <f aca="false">IF(OR(AS263=0,CI263="",CI263=0),0,AS263*MIN(MaxScal,TgtVol/CI263))</f>
        <v>0.923108732097857</v>
      </c>
      <c r="DE263" s="26" t="n">
        <f aca="false">IF(OR(AT263=0,CJ263="",CJ263=0),0,AT263*MIN(MaxScal,TgtVol/CJ263))</f>
        <v>0</v>
      </c>
      <c r="DF263" s="26" t="n">
        <f aca="false">IF(OR(AU263=0,CK263="",CK263=0),0,AU263*MIN(MaxScal,TgtVol/CK263))</f>
        <v>0</v>
      </c>
      <c r="DG263" s="26" t="n">
        <f aca="false">IF(OR(AV263=0,CL263="",CL263=0),0,AV263*MIN(MaxScal,TgtVol/CL263))</f>
        <v>0</v>
      </c>
      <c r="DH263" s="26" t="n">
        <f aca="false">IF(OR(AW263=0,CM263="",CM263=0),0,AW263*MIN(MaxScal,TgtVol/CM263))</f>
        <v>0</v>
      </c>
      <c r="DI263" s="26" t="n">
        <f aca="false">IF(OR(AX263=0,CN263="",CN263=0),0,AX263*MIN(MaxScal,TgtVol/CN263))</f>
        <v>0.929048168841082</v>
      </c>
      <c r="DJ263" s="26" t="n">
        <f aca="false">IF(OR(AY263=0,CO263="",CO263=0),0,AY263*MIN(MaxScal,TgtVol/CO263))</f>
        <v>0</v>
      </c>
      <c r="DK263" s="26" t="n">
        <f aca="false">IF(OR(AZ263=0,CP263="",CP263=0),0,AZ263*MIN(MaxScal,TgtVol/CP263))</f>
        <v>0</v>
      </c>
      <c r="DL263" s="26" t="n">
        <f aca="false">IF(OR(BA263=0,CQ263="",CQ263=0),0,BA263*MIN(MaxScal,TgtVol/CQ263))</f>
        <v>0</v>
      </c>
      <c r="DM263" s="26" t="n">
        <f aca="false">IF(OR(BB263=0,CR263="",CR263=0),0,BB263*MIN(MaxScal,TgtVol/CR263))</f>
        <v>0</v>
      </c>
      <c r="DN263" s="26" t="n">
        <f aca="false">IF(OR(BC263=0,CS263="",CS263=0),0,BC263*MIN(MaxScal,TgtVol/CS263))</f>
        <v>0</v>
      </c>
      <c r="DO263" s="26" t="n">
        <f aca="false">IF(OR(BD263=0,CT263="",CT263=0),0,BD263*MIN(MaxScal,TgtVol/CT263))</f>
        <v>0</v>
      </c>
      <c r="DP263" s="26" t="n">
        <f aca="false">IF(OR(BE263=0,CU263="",CU263=0),0,BE263*MIN(MaxScal,TgtVol/CU263))</f>
        <v>1.98129047030015</v>
      </c>
      <c r="DQ263" s="26" t="n">
        <f aca="false">IF(OR(BF263=0,CV263="",CV263=0),0,BF263*MIN(MaxScal,TgtVol/CV263))</f>
        <v>0</v>
      </c>
      <c r="DR263" s="26" t="n">
        <f aca="false">IF(OR(BG263=0,CW263="",CW263=0),0,BG263*MIN(MaxScal,TgtVol/CW263))</f>
        <v>0</v>
      </c>
      <c r="DS263" s="26" t="n">
        <f aca="false">IF(OR(BH263=0,CX263="",CX263=0),0,BH263*MIN(MaxScal,TgtVol/CX263))</f>
        <v>0</v>
      </c>
      <c r="DT263" s="26" t="n">
        <f aca="false">IF(OR(BI263=0,CY263="",CY263=0),0,BI263*MIN(MaxScal,TgtVol/CY263))</f>
        <v>0</v>
      </c>
      <c r="DU263" s="26" t="n">
        <f aca="false">IF(OR(BJ263=0,CZ263="",CZ263=0),0,BJ263*MIN(MaxScal,TgtVol/CZ263))</f>
        <v>0</v>
      </c>
      <c r="DV263" s="26" t="n">
        <f aca="false">IF(OR(BK263=0,DA263="",DA263=0),0,BK263*MIN(MaxScal,TgtVol/DA263))</f>
        <v>0</v>
      </c>
      <c r="DW263" s="26" t="n">
        <f aca="false">IF(OR(BL263=0,DB263="",DB263=0),0,BL263*MIN(MaxScal,TgtVol/DB263))</f>
        <v>0</v>
      </c>
      <c r="DX263" s="28" t="n">
        <f aca="false">IFERROR(DC262*BM263,"")</f>
        <v>-0</v>
      </c>
      <c r="DY263" s="28" t="n">
        <f aca="false">IFERROR(DD262*BN263,"")</f>
        <v>-0</v>
      </c>
      <c r="DZ263" s="28" t="n">
        <f aca="false">IFERROR(DE262*BO263,"")</f>
        <v>0</v>
      </c>
      <c r="EA263" s="28" t="n">
        <f aca="false">IFERROR(DF262*BP263,"")</f>
        <v>-0</v>
      </c>
      <c r="EB263" s="28" t="n">
        <f aca="false">IFERROR(DG262*BQ263,"")</f>
        <v>0</v>
      </c>
      <c r="EC263" s="28" t="n">
        <f aca="false">IFERROR(DH262*BR263,"")</f>
        <v>-0</v>
      </c>
      <c r="ED263" s="28" t="n">
        <f aca="false">IFERROR(DI262*BS263,"")</f>
        <v>-0</v>
      </c>
      <c r="EE263" s="28" t="n">
        <f aca="false">IFERROR(DJ262*BT263,"")</f>
        <v>0</v>
      </c>
      <c r="EF263" s="28" t="n">
        <f aca="false">IFERROR(DK262*BU263,"")</f>
        <v>0</v>
      </c>
      <c r="EG263" s="28" t="n">
        <f aca="false">IFERROR(DL262*BV263,"")</f>
        <v>-0</v>
      </c>
      <c r="EH263" s="28" t="n">
        <f aca="false">IFERROR(DM262*BW263,"")</f>
        <v>0</v>
      </c>
      <c r="EI263" s="28" t="n">
        <f aca="false">IFERROR(DN262*BX263,"")</f>
        <v>-0</v>
      </c>
      <c r="EJ263" s="28" t="n">
        <f aca="false">IFERROR(DO262*BY263,"")</f>
        <v>-0</v>
      </c>
      <c r="EK263" s="28" t="n">
        <f aca="false">IFERROR(DP262*BZ263,"")</f>
        <v>-0.014446632694296</v>
      </c>
      <c r="EL263" s="28" t="n">
        <f aca="false">IFERROR(DQ262*CA263,"")</f>
        <v>-0</v>
      </c>
      <c r="EM263" s="28" t="n">
        <f aca="false">IFERROR(DR262*CB263,"")</f>
        <v>0</v>
      </c>
      <c r="EN263" s="28" t="n">
        <f aca="false">IFERROR(DS262*CC263,"")</f>
        <v>0</v>
      </c>
      <c r="EO263" s="28" t="n">
        <f aca="false">IFERROR(DT262*CD263,"")</f>
        <v>0</v>
      </c>
      <c r="EP263" s="28" t="n">
        <f aca="false">IFERROR(DU262*CE263,"")</f>
        <v>-0</v>
      </c>
      <c r="EQ263" s="28" t="n">
        <f aca="false">IFERROR(DV262*CF263,"")</f>
        <v>0</v>
      </c>
      <c r="ER263" s="28" t="n">
        <f aca="false">IFERROR(DW262*CG263,"")</f>
        <v>-0</v>
      </c>
      <c r="ES263" s="28" t="n">
        <f aca="false">IF(ROW()=4,"",SUM(DX263:ER263))</f>
        <v>-0.014446632694296</v>
      </c>
      <c r="ET263" s="29" t="n">
        <f aca="false">COUNTIF(AR263:BL263,"&gt;0")</f>
        <v>3</v>
      </c>
    </row>
    <row r="264" customFormat="false" ht="15" hidden="false" customHeight="false" outlineLevel="0" collapsed="false">
      <c r="A264" s="19" t="n">
        <v>45930</v>
      </c>
      <c r="B264" s="23" t="n">
        <f aca="false">ABS(Rates_Data!AD264-Rates_Data!AE264)</f>
        <v>0.781750957854406</v>
      </c>
      <c r="C264" s="23" t="n">
        <f aca="false">ABS(Rates_Data!AD264-Rates_Data!AF264)</f>
        <v>1.97895402298851</v>
      </c>
      <c r="D264" s="23" t="n">
        <f aca="false">ABS(Rates_Data!AD264-Rates_Data!AG264)</f>
        <v>0.686521072796935</v>
      </c>
      <c r="E264" s="23" t="n">
        <f aca="false">ABS(Rates_Data!AD264-Rates_Data!AH264)</f>
        <v>0.772187739463601</v>
      </c>
      <c r="F264" s="23" t="n">
        <f aca="false">ABS(Rates_Data!AD264-Rates_Data!AI264)</f>
        <v>0.433034482758621</v>
      </c>
      <c r="G264" s="23" t="n">
        <f aca="false">ABS(Rates_Data!AD264-Rates_Data!AJ264)</f>
        <v>0.548095785440613</v>
      </c>
      <c r="H264" s="23" t="n">
        <f aca="false">ABS(Rates_Data!AE264-Rates_Data!AF264)</f>
        <v>1.1972030651341</v>
      </c>
      <c r="I264" s="23" t="n">
        <f aca="false">ABS(Rates_Data!AE264-Rates_Data!AG264)</f>
        <v>0.0952298850574715</v>
      </c>
      <c r="J264" s="23" t="n">
        <f aca="false">ABS(Rates_Data!AE264-Rates_Data!AH264)</f>
        <v>0.00956321839080493</v>
      </c>
      <c r="K264" s="23" t="n">
        <f aca="false">ABS(Rates_Data!AE264-Rates_Data!AI264)</f>
        <v>1.21478544061303</v>
      </c>
      <c r="L264" s="23" t="n">
        <f aca="false">ABS(Rates_Data!AE264-Rates_Data!AJ264)</f>
        <v>0.233655172413793</v>
      </c>
      <c r="M264" s="23" t="n">
        <f aca="false">ABS(Rates_Data!AF264-Rates_Data!AG264)</f>
        <v>1.29243295019157</v>
      </c>
      <c r="N264" s="23" t="n">
        <f aca="false">ABS(Rates_Data!AF264-Rates_Data!AH264)</f>
        <v>1.2067662835249</v>
      </c>
      <c r="O264" s="23" t="n">
        <f aca="false">ABS(Rates_Data!AF264-Rates_Data!AI264)</f>
        <v>2.41198850574713</v>
      </c>
      <c r="P264" s="23" t="n">
        <f aca="false">ABS(Rates_Data!AF264-Rates_Data!AJ264)</f>
        <v>1.43085823754789</v>
      </c>
      <c r="Q264" s="23" t="n">
        <f aca="false">ABS(Rates_Data!AG264-Rates_Data!AH264)</f>
        <v>0.0856666666666666</v>
      </c>
      <c r="R264" s="23" t="n">
        <f aca="false">ABS(Rates_Data!AG264-Rates_Data!AI264)</f>
        <v>1.11955555555556</v>
      </c>
      <c r="S264" s="23" t="n">
        <f aca="false">ABS(Rates_Data!AG264-Rates_Data!AJ264)</f>
        <v>0.138425287356322</v>
      </c>
      <c r="T264" s="23" t="n">
        <f aca="false">ABS(Rates_Data!AH264-Rates_Data!AI264)</f>
        <v>1.20522222222222</v>
      </c>
      <c r="U264" s="23" t="n">
        <f aca="false">ABS(Rates_Data!AH264-Rates_Data!AJ264)</f>
        <v>0.224091954022988</v>
      </c>
      <c r="V264" s="23" t="n">
        <f aca="false">ABS(Rates_Data!AI264-Rates_Data!AJ264)</f>
        <v>0.981130268199234</v>
      </c>
      <c r="W264" s="26" t="n">
        <f aca="false">IF(ROW()&lt;4+MinObs-1,"",IFERROR((B264-AVERAGE(B$4:B264))/STDEV(B$4:B264),""))</f>
        <v>0.992721957071809</v>
      </c>
      <c r="X264" s="26" t="n">
        <f aca="false">IF(ROW()&lt;4+MinObs-1,"",IFERROR((C264-AVERAGE(C$4:C264))/STDEV(C$4:C264),""))</f>
        <v>3.05493998677615</v>
      </c>
      <c r="Y264" s="26" t="n">
        <f aca="false">IF(ROW()&lt;4+MinObs-1,"",IFERROR((D264-AVERAGE(D$4:D264))/STDEV(D$4:D264),""))</f>
        <v>0.330177831324947</v>
      </c>
      <c r="Z264" s="26" t="n">
        <f aca="false">IF(ROW()&lt;4+MinObs-1,"",IFERROR((E264-AVERAGE(E$4:E264))/STDEV(E$4:E264),""))</f>
        <v>0.24922742636105</v>
      </c>
      <c r="AA264" s="26" t="n">
        <f aca="false">IF(ROW()&lt;4+MinObs-1,"",IFERROR((F264-AVERAGE(F$4:F264))/STDEV(F$4:F264),""))</f>
        <v>-0.33869475490496</v>
      </c>
      <c r="AB264" s="26" t="n">
        <f aca="false">IF(ROW()&lt;4+MinObs-1,"",IFERROR((G264-AVERAGE(G$4:G264))/STDEV(G$4:G264),""))</f>
        <v>0.101124777682837</v>
      </c>
      <c r="AC264" s="26" t="n">
        <f aca="false">IF(ROW()&lt;4+MinObs-1,"",IFERROR((H264-AVERAGE(H$4:H264))/STDEV(H$4:H264),""))</f>
        <v>2.3984735833352</v>
      </c>
      <c r="AD264" s="26" t="n">
        <f aca="false">IF(ROW()&lt;4+MinObs-1,"",IFERROR((I264-AVERAGE(I$4:I264))/STDEV(I$4:I264),""))</f>
        <v>-0.859370214162368</v>
      </c>
      <c r="AE264" s="26" t="n">
        <f aca="false">IF(ROW()&lt;4+MinObs-1,"",IFERROR((J264-AVERAGE(J$4:J264))/STDEV(J$4:J264),""))</f>
        <v>-1.49079003807017</v>
      </c>
      <c r="AF264" s="26" t="n">
        <f aca="false">IF(ROW()&lt;4+MinObs-1,"",IFERROR((K264-AVERAGE(K$4:K264))/STDEV(K$4:K264),""))</f>
        <v>2.01126459167172</v>
      </c>
      <c r="AG264" s="26" t="n">
        <f aca="false">IF(ROW()&lt;4+MinObs-1,"",IFERROR((L264-AVERAGE(L$4:L264))/STDEV(L$4:L264),""))</f>
        <v>-0.66334295691518</v>
      </c>
      <c r="AH264" s="26" t="n">
        <f aca="false">IF(ROW()&lt;4+MinObs-1,"",IFERROR((M264-AVERAGE(M$4:M264))/STDEV(M$4:M264),""))</f>
        <v>1.96938905475161</v>
      </c>
      <c r="AI264" s="26" t="n">
        <f aca="false">IF(ROW()&lt;4+MinObs-1,"",IFERROR((N264-AVERAGE(N$4:N264))/STDEV(N$4:N264),""))</f>
        <v>1.52528175306047</v>
      </c>
      <c r="AJ264" s="26" t="n">
        <f aca="false">IF(ROW()&lt;4+MinObs-1,"",IFERROR((O264-AVERAGE(O$4:O264))/STDEV(O$4:O264),""))</f>
        <v>4.58403663581443</v>
      </c>
      <c r="AK264" s="26" t="n">
        <f aca="false">IF(ROW()&lt;4+MinObs-1,"",IFERROR((P264-AVERAGE(P$4:P264))/STDEV(P$4:P264),""))</f>
        <v>2.06782298313963</v>
      </c>
      <c r="AL264" s="26" t="n">
        <f aca="false">IF(ROW()&lt;4+MinObs-1,"",IFERROR((Q264-AVERAGE(Q$4:Q264))/STDEV(Q$4:Q264),""))</f>
        <v>-1.01671181930945</v>
      </c>
      <c r="AM264" s="26" t="n">
        <f aca="false">IF(ROW()&lt;4+MinObs-1,"",IFERROR((R264-AVERAGE(R$4:R264))/STDEV(R$4:R264),""))</f>
        <v>1.34075428111676</v>
      </c>
      <c r="AN264" s="26" t="n">
        <f aca="false">IF(ROW()&lt;4+MinObs-1,"",IFERROR((S264-AVERAGE(S$4:S264))/STDEV(S$4:S264),""))</f>
        <v>-1.17686656445274</v>
      </c>
      <c r="AO264" s="26" t="n">
        <f aca="false">IF(ROW()&lt;4+MinObs-1,"",IFERROR((T264-AVERAGE(T$4:T264))/STDEV(T$4:T264),""))</f>
        <v>1.50615881223473</v>
      </c>
      <c r="AP264" s="26" t="n">
        <f aca="false">IF(ROW()&lt;4+MinObs-1,"",IFERROR((U264-AVERAGE(U$4:U264))/STDEV(U$4:U264),""))</f>
        <v>-1.17148199724783</v>
      </c>
      <c r="AQ264" s="26" t="n">
        <f aca="false">IF(ROW()&lt;4+MinObs-1,"",IFERROR((V264-AVERAGE(V$4:V264))/STDEV(V$4:V264),""))</f>
        <v>0.721828823111813</v>
      </c>
      <c r="AR264" s="26" t="n">
        <f aca="false">IF(W264="",0,IF(W264&gt;=z4,w4,IF(W264&gt;=z3,w3,IF(W264&gt;=zEntry,w2,IF(AND(W264&gt;=ExitZ,AR263&gt;0),w2,0)))))</f>
        <v>0</v>
      </c>
      <c r="AS264" s="26" t="n">
        <f aca="false">IF(X264="",0,IF(X264&gt;=z4,w4,IF(X264&gt;=z3,w3,IF(X264&gt;=zEntry,w2,IF(AND(X264&gt;=ExitZ,AS263&gt;0),w2,0)))))</f>
        <v>1.5</v>
      </c>
      <c r="AT264" s="26" t="n">
        <f aca="false">IF(Y264="",0,IF(Y264&gt;=z4,w4,IF(Y264&gt;=z3,w3,IF(Y264&gt;=zEntry,w2,IF(AND(Y264&gt;=ExitZ,AT263&gt;0),w2,0)))))</f>
        <v>0</v>
      </c>
      <c r="AU264" s="26" t="n">
        <f aca="false">IF(Z264="",0,IF(Z264&gt;=z4,w4,IF(Z264&gt;=z3,w3,IF(Z264&gt;=zEntry,w2,IF(AND(Z264&gt;=ExitZ,AU263&gt;0),w2,0)))))</f>
        <v>0</v>
      </c>
      <c r="AV264" s="26" t="n">
        <f aca="false">IF(AA264="",0,IF(AA264&gt;=z4,w4,IF(AA264&gt;=z3,w3,IF(AA264&gt;=zEntry,w2,IF(AND(AA264&gt;=ExitZ,AV263&gt;0),w2,0)))))</f>
        <v>0</v>
      </c>
      <c r="AW264" s="26" t="n">
        <f aca="false">IF(AB264="",0,IF(AB264&gt;=z4,w4,IF(AB264&gt;=z3,w3,IF(AB264&gt;=zEntry,w2,IF(AND(AB264&gt;=ExitZ,AW263&gt;0),w2,0)))))</f>
        <v>0</v>
      </c>
      <c r="AX264" s="26" t="n">
        <f aca="false">IF(AC264="",0,IF(AC264&gt;=z4,w4,IF(AC264&gt;=z3,w3,IF(AC264&gt;=zEntry,w2,IF(AND(AC264&gt;=ExitZ,AX263&gt;0),w2,0)))))</f>
        <v>1</v>
      </c>
      <c r="AY264" s="26" t="n">
        <f aca="false">IF(AD264="",0,IF(AD264&gt;=z4,w4,IF(AD264&gt;=z3,w3,IF(AD264&gt;=zEntry,w2,IF(AND(AD264&gt;=ExitZ,AY263&gt;0),w2,0)))))</f>
        <v>0</v>
      </c>
      <c r="AZ264" s="26" t="n">
        <f aca="false">IF(AE264="",0,IF(AE264&gt;=z4,w4,IF(AE264&gt;=z3,w3,IF(AE264&gt;=zEntry,w2,IF(AND(AE264&gt;=ExitZ,AZ263&gt;0),w2,0)))))</f>
        <v>0</v>
      </c>
      <c r="BA264" s="26" t="n">
        <f aca="false">IF(AF264="",0,IF(AF264&gt;=z4,w4,IF(AF264&gt;=z3,w3,IF(AF264&gt;=zEntry,w2,IF(AND(AF264&gt;=ExitZ,BA263&gt;0),w2,0)))))</f>
        <v>1</v>
      </c>
      <c r="BB264" s="26" t="n">
        <f aca="false">IF(AG264="",0,IF(AG264&gt;=z4,w4,IF(AG264&gt;=z3,w3,IF(AG264&gt;=zEntry,w2,IF(AND(AG264&gt;=ExitZ,BB263&gt;0),w2,0)))))</f>
        <v>0</v>
      </c>
      <c r="BC264" s="26" t="n">
        <f aca="false">IF(AH264="",0,IF(AH264&gt;=z4,w4,IF(AH264&gt;=z3,w3,IF(AH264&gt;=zEntry,w2,IF(AND(AH264&gt;=ExitZ,BC263&gt;0),w2,0)))))</f>
        <v>0</v>
      </c>
      <c r="BD264" s="26" t="n">
        <f aca="false">IF(AI264="",0,IF(AI264&gt;=z4,w4,IF(AI264&gt;=z3,w3,IF(AI264&gt;=zEntry,w2,IF(AND(AI264&gt;=ExitZ,BD263&gt;0),w2,0)))))</f>
        <v>0</v>
      </c>
      <c r="BE264" s="26" t="n">
        <f aca="false">IF(AJ264="",0,IF(AJ264&gt;=z4,w4,IF(AJ264&gt;=z3,w3,IF(AJ264&gt;=zEntry,w2,IF(AND(AJ264&gt;=ExitZ,BE263&gt;0),w2,0)))))</f>
        <v>2</v>
      </c>
      <c r="BF264" s="26" t="n">
        <f aca="false">IF(AK264="",0,IF(AK264&gt;=z4,w4,IF(AK264&gt;=z3,w3,IF(AK264&gt;=zEntry,w2,IF(AND(AK264&gt;=ExitZ,BF263&gt;0),w2,0)))))</f>
        <v>1</v>
      </c>
      <c r="BG264" s="26" t="n">
        <f aca="false">IF(AL264="",0,IF(AL264&gt;=z4,w4,IF(AL264&gt;=z3,w3,IF(AL264&gt;=zEntry,w2,IF(AND(AL264&gt;=ExitZ,BG263&gt;0),w2,0)))))</f>
        <v>0</v>
      </c>
      <c r="BH264" s="26" t="n">
        <f aca="false">IF(AM264="",0,IF(AM264&gt;=z4,w4,IF(AM264&gt;=z3,w3,IF(AM264&gt;=zEntry,w2,IF(AND(AM264&gt;=ExitZ,BH263&gt;0),w2,0)))))</f>
        <v>0</v>
      </c>
      <c r="BI264" s="26" t="n">
        <f aca="false">IF(AN264="",0,IF(AN264&gt;=z4,w4,IF(AN264&gt;=z3,w3,IF(AN264&gt;=zEntry,w2,IF(AND(AN264&gt;=ExitZ,BI263&gt;0),w2,0)))))</f>
        <v>0</v>
      </c>
      <c r="BJ264" s="26" t="n">
        <f aca="false">IF(AO264="",0,IF(AO264&gt;=z4,w4,IF(AO264&gt;=z3,w3,IF(AO264&gt;=zEntry,w2,IF(AND(AO264&gt;=ExitZ,BJ263&gt;0),w2,0)))))</f>
        <v>0</v>
      </c>
      <c r="BK264" s="26" t="n">
        <f aca="false">IF(AP264="",0,IF(AP264&gt;=z4,w4,IF(AP264&gt;=z3,w3,IF(AP264&gt;=zEntry,w2,IF(AND(AP264&gt;=ExitZ,BK263&gt;0),w2,0)))))</f>
        <v>0</v>
      </c>
      <c r="BL264" s="26" t="n">
        <f aca="false">IF(AQ264="",0,IF(AQ264&gt;=z4,w4,IF(AQ264&gt;=z3,w3,IF(AQ264&gt;=zEntry,w2,IF(AND(AQ264&gt;=ExitZ,BL263&gt;0),w2,0)))))</f>
        <v>0</v>
      </c>
      <c r="BM264" s="23" t="n">
        <f aca="false">IF(Rates_Data!AD263&gt;=Rates_Data!AE263,Rates_Data!AK264-Rates_Data!AL264,Rates_Data!AL264-Rates_Data!AK264)</f>
        <v>-0.002033</v>
      </c>
      <c r="BN264" s="23" t="n">
        <f aca="false">IF(Rates_Data!AD263&gt;=Rates_Data!AF263,Rates_Data!AK264-Rates_Data!AM264,Rates_Data!AM264-Rates_Data!AK264)</f>
        <v>0.00437000000000001</v>
      </c>
      <c r="BO264" s="23" t="n">
        <f aca="false">IF(Rates_Data!AD263&gt;=Rates_Data!AG263,Rates_Data!AK264-Rates_Data!AN264,Rates_Data!AN264-Rates_Data!AK264)</f>
        <v>-0.001387</v>
      </c>
      <c r="BP264" s="23" t="n">
        <f aca="false">IF(Rates_Data!AD263&gt;=Rates_Data!AH263,Rates_Data!AK264-Rates_Data!AO264,Rates_Data!AO264-Rates_Data!AK264)</f>
        <v>0.00408500000000001</v>
      </c>
      <c r="BQ264" s="23" t="n">
        <f aca="false">IF(Rates_Data!AD263&gt;=Rates_Data!AI263,Rates_Data!AK264-Rates_Data!AP264,Rates_Data!AP264-Rates_Data!AK264)</f>
        <v>-0.001083</v>
      </c>
      <c r="BR264" s="23" t="n">
        <f aca="false">IF(Rates_Data!AD263&gt;=Rates_Data!AJ263,Rates_Data!AK264-Rates_Data!AQ264,Rates_Data!AQ264-Rates_Data!AK264)</f>
        <v>0.004503</v>
      </c>
      <c r="BS264" s="23" t="n">
        <f aca="false">IF(Rates_Data!AE263&gt;=Rates_Data!AF263,Rates_Data!AL264-Rates_Data!AM264,Rates_Data!AM264-Rates_Data!AL264)</f>
        <v>0.00640300000000001</v>
      </c>
      <c r="BT264" s="23" t="n">
        <f aca="false">IF(Rates_Data!AE263&gt;=Rates_Data!AG263,Rates_Data!AL264-Rates_Data!AN264,Rates_Data!AN264-Rates_Data!AL264)</f>
        <v>0.000646000000000005</v>
      </c>
      <c r="BU264" s="23" t="n">
        <f aca="false">IF(Rates_Data!AE263&gt;=Rates_Data!AH263,Rates_Data!AL264-Rates_Data!AO264,Rates_Data!AO264-Rates_Data!AL264)</f>
        <v>0.00611800000000001</v>
      </c>
      <c r="BV264" s="23" t="n">
        <f aca="false">IF(Rates_Data!AE263&gt;=Rates_Data!AI263,Rates_Data!AL264-Rates_Data!AP264,Rates_Data!AP264-Rates_Data!AL264)</f>
        <v>-0.003116</v>
      </c>
      <c r="BW264" s="23" t="n">
        <f aca="false">IF(Rates_Data!AE263&gt;=Rates_Data!AJ263,Rates_Data!AL264-Rates_Data!AQ264,Rates_Data!AQ264-Rates_Data!AL264)</f>
        <v>0.00653600000000001</v>
      </c>
      <c r="BX264" s="23" t="n">
        <f aca="false">IF(Rates_Data!AF263&gt;=Rates_Data!AG263,Rates_Data!AM264-Rates_Data!AN264,Rates_Data!AN264-Rates_Data!AM264)</f>
        <v>0.00575700000000001</v>
      </c>
      <c r="BY264" s="23" t="n">
        <f aca="false">IF(Rates_Data!AF263&gt;=Rates_Data!AH263,Rates_Data!AM264-Rates_Data!AO264,Rates_Data!AO264-Rates_Data!AM264)</f>
        <v>0.000285000000000003</v>
      </c>
      <c r="BZ264" s="23" t="n">
        <f aca="false">IF(Rates_Data!AF263&gt;=Rates_Data!AI263,Rates_Data!AM264-Rates_Data!AP264,Rates_Data!AP264-Rates_Data!AM264)</f>
        <v>0.00328700000000001</v>
      </c>
      <c r="CA264" s="23" t="n">
        <f aca="false">IF(Rates_Data!AF263&gt;=Rates_Data!AJ263,Rates_Data!AM264-Rates_Data!AQ264,Rates_Data!AQ264-Rates_Data!AM264)</f>
        <v>-0.000132999999999993</v>
      </c>
      <c r="CB264" s="23" t="n">
        <f aca="false">IF(Rates_Data!AG263&gt;=Rates_Data!AH263,Rates_Data!AN264-Rates_Data!AO264,Rates_Data!AO264-Rates_Data!AN264)</f>
        <v>0.00547200000000001</v>
      </c>
      <c r="CC264" s="23" t="n">
        <f aca="false">IF(Rates_Data!AG263&gt;=Rates_Data!AI263,Rates_Data!AN264-Rates_Data!AP264,Rates_Data!AP264-Rates_Data!AN264)</f>
        <v>-0.00247</v>
      </c>
      <c r="CD264" s="23" t="n">
        <f aca="false">IF(Rates_Data!AG263&gt;=Rates_Data!AJ263,Rates_Data!AN264-Rates_Data!AQ264,Rates_Data!AQ264-Rates_Data!AN264)</f>
        <v>0.00589</v>
      </c>
      <c r="CE264" s="23" t="n">
        <f aca="false">IF(Rates_Data!AH263&gt;=Rates_Data!AI263,Rates_Data!AO264-Rates_Data!AP264,Rates_Data!AP264-Rates_Data!AO264)</f>
        <v>0.003002</v>
      </c>
      <c r="CF264" s="23" t="n">
        <f aca="false">IF(Rates_Data!AH263&gt;=Rates_Data!AJ263,Rates_Data!AO264-Rates_Data!AQ264,Rates_Data!AQ264-Rates_Data!AO264)</f>
        <v>0.000417999999999996</v>
      </c>
      <c r="CG264" s="23" t="n">
        <f aca="false">IF(Rates_Data!AI263&gt;=Rates_Data!AJ263,Rates_Data!AP264-Rates_Data!AQ264,Rates_Data!AQ264-Rates_Data!AP264)</f>
        <v>0.00342</v>
      </c>
      <c r="CH264" s="27" t="n">
        <f aca="false">IF(ROW()&lt;4+VolLB,"",STDEV(INDEX($BM:$BM,ROW()-VolLB+1):INDEX($BM:$BM,ROW()))*SQRT(12))</f>
        <v>0.0204668585255471</v>
      </c>
      <c r="CI264" s="27" t="n">
        <f aca="false">IF(ROW()&lt;4+VolLB,"",STDEV(INDEX($BN:$BN,ROW()-VolLB+1):INDEX($BN:$BN,ROW()))*SQRT(12))</f>
        <v>0.0216152931476106</v>
      </c>
      <c r="CJ264" s="27" t="n">
        <f aca="false">IF(ROW()&lt;4+VolLB,"",STDEV(INDEX($BO:$BO,ROW()-VolLB+1):INDEX($BO:$BO,ROW()))*SQRT(12))</f>
        <v>0.0207128119585094</v>
      </c>
      <c r="CK264" s="27" t="n">
        <f aca="false">IF(ROW()&lt;4+VolLB,"",STDEV(INDEX($BP:$BP,ROW()-VolLB+1):INDEX($BP:$BP,ROW()))*SQRT(12))</f>
        <v>0.0238390451300862</v>
      </c>
      <c r="CL264" s="27" t="n">
        <f aca="false">IF(ROW()&lt;4+VolLB,"",STDEV(INDEX($BQ:$BQ,ROW()-VolLB+1):INDEX($BQ:$BQ,ROW()))*SQRT(12))</f>
        <v>0.0193263617387532</v>
      </c>
      <c r="CM264" s="27" t="n">
        <f aca="false">IF(ROW()&lt;4+VolLB,"",STDEV(INDEX($BR:$BR,ROW()-VolLB+1):INDEX($BR:$BR,ROW()))*SQRT(12))</f>
        <v>0.0168333027266106</v>
      </c>
      <c r="CN264" s="27" t="n">
        <f aca="false">IF(ROW()&lt;4+VolLB,"",STDEV(INDEX($BS:$BS,ROW()-VolLB+1):INDEX($BS:$BS,ROW()))*SQRT(12))</f>
        <v>0.0215156685681234</v>
      </c>
      <c r="CO264" s="27" t="n">
        <f aca="false">IF(ROW()&lt;4+VolLB,"",STDEV(INDEX($BT:$BT,ROW()-VolLB+1):INDEX($BT:$BT,ROW()))*SQRT(12))</f>
        <v>0.0193479288368598</v>
      </c>
      <c r="CP264" s="27" t="n">
        <f aca="false">IF(ROW()&lt;4+VolLB,"",STDEV(INDEX($BU:$BU,ROW()-VolLB+1):INDEX($BU:$BU,ROW()))*SQRT(12))</f>
        <v>0.0210155580796704</v>
      </c>
      <c r="CQ264" s="27" t="n">
        <f aca="false">IF(ROW()&lt;4+VolLB,"",STDEV(INDEX($BV:$BV,ROW()-VolLB+1):INDEX($BV:$BV,ROW()))*SQRT(12))</f>
        <v>0.0214164378995379</v>
      </c>
      <c r="CR264" s="27" t="n">
        <f aca="false">IF(ROW()&lt;4+VolLB,"",STDEV(INDEX($BW:$BW,ROW()-VolLB+1):INDEX($BW:$BW,ROW()))*SQRT(12))</f>
        <v>0.0193755863881771</v>
      </c>
      <c r="CS264" s="27" t="n">
        <f aca="false">IF(ROW()&lt;4+VolLB,"",STDEV(INDEX($BX:$BX,ROW()-VolLB+1):INDEX($BX:$BX,ROW()))*SQRT(12))</f>
        <v>0.0229216689369937</v>
      </c>
      <c r="CT264" s="27" t="n">
        <f aca="false">IF(ROW()&lt;4+VolLB,"",STDEV(INDEX($BY:$BY,ROW()-VolLB+1):INDEX($BY:$BY,ROW()))*SQRT(12))</f>
        <v>0.0220669192585169</v>
      </c>
      <c r="CU264" s="27" t="n">
        <f aca="false">IF(ROW()&lt;4+VolLB,"",STDEV(INDEX($BZ:$BZ,ROW()-VolLB+1):INDEX($BZ:$BZ,ROW()))*SQRT(12))</f>
        <v>0.0191210395680231</v>
      </c>
      <c r="CV264" s="27" t="n">
        <f aca="false">IF(ROW()&lt;4+VolLB,"",STDEV(INDEX($CA:$CA,ROW()-VolLB+1):INDEX($CA:$CA,ROW()))*SQRT(12))</f>
        <v>0.0227211048044177</v>
      </c>
      <c r="CW264" s="27" t="n">
        <f aca="false">IF(ROW()&lt;4+VolLB,"",STDEV(INDEX($CB:$CB,ROW()-VolLB+1):INDEX($CB:$CB,ROW()))*SQRT(12))</f>
        <v>0.0199518246059041</v>
      </c>
      <c r="CX264" s="27" t="n">
        <f aca="false">IF(ROW()&lt;4+VolLB,"",STDEV(INDEX($CC:$CC,ROW()-VolLB+1):INDEX($CC:$CC,ROW()))*SQRT(12))</f>
        <v>0.019936643569783</v>
      </c>
      <c r="CY264" s="27" t="n">
        <f aca="false">IF(ROW()&lt;4+VolLB,"",STDEV(INDEX($CD:$CD,ROW()-VolLB+1):INDEX($CD:$CD,ROW()))*SQRT(12))</f>
        <v>0.0175832543807751</v>
      </c>
      <c r="CZ264" s="27" t="n">
        <f aca="false">IF(ROW()&lt;4+VolLB,"",STDEV(INDEX($CE:$CE,ROW()-VolLB+1):INDEX($CE:$CE,ROW()))*SQRT(12))</f>
        <v>0.0228083828121321</v>
      </c>
      <c r="DA264" s="27" t="n">
        <f aca="false">IF(ROW()&lt;4+VolLB,"",STDEV(INDEX($CF:$CF,ROW()-VolLB+1):INDEX($CF:$CF,ROW()))*SQRT(12))</f>
        <v>0.0170987850626601</v>
      </c>
      <c r="DB264" s="27" t="n">
        <f aca="false">IF(ROW()&lt;4+VolLB,"",STDEV(INDEX($CG:$CG,ROW()-VolLB+1):INDEX($CG:$CG,ROW()))*SQRT(12))</f>
        <v>0.0211802943097498</v>
      </c>
      <c r="DC264" s="26" t="n">
        <f aca="false">IF(OR(AR264=0,CH264="",CH264=0),0,AR264*MIN(MaxScal,TgtVol/CH264))</f>
        <v>0</v>
      </c>
      <c r="DD264" s="26" t="n">
        <f aca="false">IF(OR(AS264=0,CI264="",CI264=0),0,AS264*MIN(MaxScal,TgtVol/CI264))</f>
        <v>1.38790622894311</v>
      </c>
      <c r="DE264" s="26" t="n">
        <f aca="false">IF(OR(AT264=0,CJ264="",CJ264=0),0,AT264*MIN(MaxScal,TgtVol/CJ264))</f>
        <v>0</v>
      </c>
      <c r="DF264" s="26" t="n">
        <f aca="false">IF(OR(AU264=0,CK264="",CK264=0),0,AU264*MIN(MaxScal,TgtVol/CK264))</f>
        <v>0</v>
      </c>
      <c r="DG264" s="26" t="n">
        <f aca="false">IF(OR(AV264=0,CL264="",CL264=0),0,AV264*MIN(MaxScal,TgtVol/CL264))</f>
        <v>0</v>
      </c>
      <c r="DH264" s="26" t="n">
        <f aca="false">IF(OR(AW264=0,CM264="",CM264=0),0,AW264*MIN(MaxScal,TgtVol/CM264))</f>
        <v>0</v>
      </c>
      <c r="DI264" s="26" t="n">
        <f aca="false">IF(OR(AX264=0,CN264="",CN264=0),0,AX264*MIN(MaxScal,TgtVol/CN264))</f>
        <v>0.929555125683198</v>
      </c>
      <c r="DJ264" s="26" t="n">
        <f aca="false">IF(OR(AY264=0,CO264="",CO264=0),0,AY264*MIN(MaxScal,TgtVol/CO264))</f>
        <v>0</v>
      </c>
      <c r="DK264" s="26" t="n">
        <f aca="false">IF(OR(AZ264=0,CP264="",CP264=0),0,AZ264*MIN(MaxScal,TgtVol/CP264))</f>
        <v>0</v>
      </c>
      <c r="DL264" s="26" t="n">
        <f aca="false">IF(OR(BA264=0,CQ264="",CQ264=0),0,BA264*MIN(MaxScal,TgtVol/CQ264))</f>
        <v>0.933862115344194</v>
      </c>
      <c r="DM264" s="26" t="n">
        <f aca="false">IF(OR(BB264=0,CR264="",CR264=0),0,BB264*MIN(MaxScal,TgtVol/CR264))</f>
        <v>0</v>
      </c>
      <c r="DN264" s="26" t="n">
        <f aca="false">IF(OR(BC264=0,CS264="",CS264=0),0,BC264*MIN(MaxScal,TgtVol/CS264))</f>
        <v>0</v>
      </c>
      <c r="DO264" s="26" t="n">
        <f aca="false">IF(OR(BD264=0,CT264="",CT264=0),0,BD264*MIN(MaxScal,TgtVol/CT264))</f>
        <v>0</v>
      </c>
      <c r="DP264" s="26" t="n">
        <f aca="false">IF(OR(BE264=0,CU264="",CU264=0),0,BE264*MIN(MaxScal,TgtVol/CU264))</f>
        <v>2.09193646912868</v>
      </c>
      <c r="DQ264" s="26" t="n">
        <f aca="false">IF(OR(BF264=0,CV264="",CV264=0),0,BF264*MIN(MaxScal,TgtVol/CV264))</f>
        <v>0.880238886804103</v>
      </c>
      <c r="DR264" s="26" t="n">
        <f aca="false">IF(OR(BG264=0,CW264="",CW264=0),0,BG264*MIN(MaxScal,TgtVol/CW264))</f>
        <v>0</v>
      </c>
      <c r="DS264" s="26" t="n">
        <f aca="false">IF(OR(BH264=0,CX264="",CX264=0),0,BH264*MIN(MaxScal,TgtVol/CX264))</f>
        <v>0</v>
      </c>
      <c r="DT264" s="26" t="n">
        <f aca="false">IF(OR(BI264=0,CY264="",CY264=0),0,BI264*MIN(MaxScal,TgtVol/CY264))</f>
        <v>0</v>
      </c>
      <c r="DU264" s="26" t="n">
        <f aca="false">IF(OR(BJ264=0,CZ264="",CZ264=0),0,BJ264*MIN(MaxScal,TgtVol/CZ264))</f>
        <v>0</v>
      </c>
      <c r="DV264" s="26" t="n">
        <f aca="false">IF(OR(BK264=0,DA264="",DA264=0),0,BK264*MIN(MaxScal,TgtVol/DA264))</f>
        <v>0</v>
      </c>
      <c r="DW264" s="26" t="n">
        <f aca="false">IF(OR(BL264=0,DB264="",DB264=0),0,BL264*MIN(MaxScal,TgtVol/DB264))</f>
        <v>0</v>
      </c>
      <c r="DX264" s="28" t="n">
        <f aca="false">IFERROR(DC263*BM264,"")</f>
        <v>-0</v>
      </c>
      <c r="DY264" s="28" t="n">
        <f aca="false">IFERROR(DD263*BN264,"")</f>
        <v>0.00403398515926764</v>
      </c>
      <c r="DZ264" s="28" t="n">
        <f aca="false">IFERROR(DE263*BO264,"")</f>
        <v>-0</v>
      </c>
      <c r="EA264" s="28" t="n">
        <f aca="false">IFERROR(DF263*BP264,"")</f>
        <v>0</v>
      </c>
      <c r="EB264" s="28" t="n">
        <f aca="false">IFERROR(DG263*BQ264,"")</f>
        <v>-0</v>
      </c>
      <c r="EC264" s="28" t="n">
        <f aca="false">IFERROR(DH263*BR264,"")</f>
        <v>0</v>
      </c>
      <c r="ED264" s="28" t="n">
        <f aca="false">IFERROR(DI263*BS264,"")</f>
        <v>0.00594869542508946</v>
      </c>
      <c r="EE264" s="28" t="n">
        <f aca="false">IFERROR(DJ263*BT264,"")</f>
        <v>0</v>
      </c>
      <c r="EF264" s="28" t="n">
        <f aca="false">IFERROR(DK263*BU264,"")</f>
        <v>0</v>
      </c>
      <c r="EG264" s="28" t="n">
        <f aca="false">IFERROR(DL263*BV264,"")</f>
        <v>-0</v>
      </c>
      <c r="EH264" s="28" t="n">
        <f aca="false">IFERROR(DM263*BW264,"")</f>
        <v>0</v>
      </c>
      <c r="EI264" s="28" t="n">
        <f aca="false">IFERROR(DN263*BX264,"")</f>
        <v>0</v>
      </c>
      <c r="EJ264" s="28" t="n">
        <f aca="false">IFERROR(DO263*BY264,"")</f>
        <v>0</v>
      </c>
      <c r="EK264" s="28" t="n">
        <f aca="false">IFERROR(DP263*BZ264,"")</f>
        <v>0.00651250177587662</v>
      </c>
      <c r="EL264" s="28" t="n">
        <f aca="false">IFERROR(DQ263*CA264,"")</f>
        <v>-0</v>
      </c>
      <c r="EM264" s="28" t="n">
        <f aca="false">IFERROR(DR263*CB264,"")</f>
        <v>0</v>
      </c>
      <c r="EN264" s="28" t="n">
        <f aca="false">IFERROR(DS263*CC264,"")</f>
        <v>-0</v>
      </c>
      <c r="EO264" s="28" t="n">
        <f aca="false">IFERROR(DT263*CD264,"")</f>
        <v>0</v>
      </c>
      <c r="EP264" s="28" t="n">
        <f aca="false">IFERROR(DU263*CE264,"")</f>
        <v>0</v>
      </c>
      <c r="EQ264" s="28" t="n">
        <f aca="false">IFERROR(DV263*CF264,"")</f>
        <v>0</v>
      </c>
      <c r="ER264" s="28" t="n">
        <f aca="false">IFERROR(DW263*CG264,"")</f>
        <v>0</v>
      </c>
      <c r="ES264" s="28" t="n">
        <f aca="false">IF(ROW()=4,"",SUM(DX264:ER264))</f>
        <v>0.0164951823602337</v>
      </c>
      <c r="ET264" s="29" t="n">
        <f aca="false">COUNTIF(AR264:BL264,"&gt;0")</f>
        <v>5</v>
      </c>
    </row>
    <row r="265" customFormat="false" ht="15" hidden="false" customHeight="false" outlineLevel="0" collapsed="false">
      <c r="A265" s="19" t="n">
        <v>45961</v>
      </c>
      <c r="B265" s="23" t="n">
        <f aca="false">ABS(Rates_Data!AD265-Rates_Data!AE265)</f>
        <v>0.615393129770992</v>
      </c>
      <c r="C265" s="23" t="n">
        <f aca="false">ABS(Rates_Data!AD265-Rates_Data!AF265)</f>
        <v>2.11285877862595</v>
      </c>
      <c r="D265" s="23" t="n">
        <f aca="false">ABS(Rates_Data!AD265-Rates_Data!AG265)</f>
        <v>0.628114503816794</v>
      </c>
      <c r="E265" s="23" t="n">
        <f aca="false">ABS(Rates_Data!AD265-Rates_Data!AH265)</f>
        <v>0.709469465648855</v>
      </c>
      <c r="F265" s="23" t="n">
        <f aca="false">ABS(Rates_Data!AD265-Rates_Data!AI265)</f>
        <v>0.377587786259542</v>
      </c>
      <c r="G265" s="23" t="n">
        <f aca="false">ABS(Rates_Data!AD265-Rates_Data!AJ265)</f>
        <v>0.424469465648855</v>
      </c>
      <c r="H265" s="23" t="n">
        <f aca="false">ABS(Rates_Data!AE265-Rates_Data!AF265)</f>
        <v>1.49746564885496</v>
      </c>
      <c r="I265" s="23" t="n">
        <f aca="false">ABS(Rates_Data!AE265-Rates_Data!AG265)</f>
        <v>0.0127213740458016</v>
      </c>
      <c r="J265" s="23" t="n">
        <f aca="false">ABS(Rates_Data!AE265-Rates_Data!AH265)</f>
        <v>0.0940763358778628</v>
      </c>
      <c r="K265" s="23" t="n">
        <f aca="false">ABS(Rates_Data!AE265-Rates_Data!AI265)</f>
        <v>0.992980916030534</v>
      </c>
      <c r="L265" s="23" t="n">
        <f aca="false">ABS(Rates_Data!AE265-Rates_Data!AJ265)</f>
        <v>0.190923664122137</v>
      </c>
      <c r="M265" s="23" t="n">
        <f aca="false">ABS(Rates_Data!AF265-Rates_Data!AG265)</f>
        <v>1.48474427480916</v>
      </c>
      <c r="N265" s="23" t="n">
        <f aca="false">ABS(Rates_Data!AF265-Rates_Data!AH265)</f>
        <v>1.4033893129771</v>
      </c>
      <c r="O265" s="23" t="n">
        <f aca="false">ABS(Rates_Data!AF265-Rates_Data!AI265)</f>
        <v>2.4904465648855</v>
      </c>
      <c r="P265" s="23" t="n">
        <f aca="false">ABS(Rates_Data!AF265-Rates_Data!AJ265)</f>
        <v>1.6883893129771</v>
      </c>
      <c r="Q265" s="23" t="n">
        <f aca="false">ABS(Rates_Data!AG265-Rates_Data!AH265)</f>
        <v>0.0813549618320612</v>
      </c>
      <c r="R265" s="23" t="n">
        <f aca="false">ABS(Rates_Data!AG265-Rates_Data!AI265)</f>
        <v>1.00570229007634</v>
      </c>
      <c r="S265" s="23" t="n">
        <f aca="false">ABS(Rates_Data!AG265-Rates_Data!AJ265)</f>
        <v>0.203645038167939</v>
      </c>
      <c r="T265" s="23" t="n">
        <f aca="false">ABS(Rates_Data!AH265-Rates_Data!AI265)</f>
        <v>1.0870572519084</v>
      </c>
      <c r="U265" s="23" t="n">
        <f aca="false">ABS(Rates_Data!AH265-Rates_Data!AJ265)</f>
        <v>0.285</v>
      </c>
      <c r="V265" s="23" t="n">
        <f aca="false">ABS(Rates_Data!AI265-Rates_Data!AJ265)</f>
        <v>0.802057251908397</v>
      </c>
      <c r="W265" s="26" t="n">
        <f aca="false">IF(ROW()&lt;4+MinObs-1,"",IFERROR((B265-AVERAGE(B$4:B265))/STDEV(B$4:B265),""))</f>
        <v>0.504492143101978</v>
      </c>
      <c r="X265" s="26" t="n">
        <f aca="false">IF(ROW()&lt;4+MinObs-1,"",IFERROR((C265-AVERAGE(C$4:C265))/STDEV(C$4:C265),""))</f>
        <v>3.26807452436818</v>
      </c>
      <c r="Y265" s="26" t="n">
        <f aca="false">IF(ROW()&lt;4+MinObs-1,"",IFERROR((D265-AVERAGE(D$4:D265))/STDEV(D$4:D265),""))</f>
        <v>0.205913314514771</v>
      </c>
      <c r="Z265" s="26" t="n">
        <f aca="false">IF(ROW()&lt;4+MinObs-1,"",IFERROR((E265-AVERAGE(E$4:E265))/STDEV(E$4:E265),""))</f>
        <v>0.110470432485268</v>
      </c>
      <c r="AA265" s="26" t="n">
        <f aca="false">IF(ROW()&lt;4+MinObs-1,"",IFERROR((F265-AVERAGE(F$4:F265))/STDEV(F$4:F265),""))</f>
        <v>-0.469187018484907</v>
      </c>
      <c r="AB265" s="26" t="n">
        <f aca="false">IF(ROW()&lt;4+MinObs-1,"",IFERROR((G265-AVERAGE(G$4:G265))/STDEV(G$4:G265),""))</f>
        <v>-0.244560780846594</v>
      </c>
      <c r="AC265" s="26" t="n">
        <f aca="false">IF(ROW()&lt;4+MinObs-1,"",IFERROR((H265-AVERAGE(H$4:H265))/STDEV(H$4:H265),""))</f>
        <v>3.25539682695906</v>
      </c>
      <c r="AD265" s="26" t="n">
        <f aca="false">IF(ROW()&lt;4+MinObs-1,"",IFERROR((I265-AVERAGE(I$4:I265))/STDEV(I$4:I265),""))</f>
        <v>-1.08437104025089</v>
      </c>
      <c r="AE265" s="26" t="n">
        <f aca="false">IF(ROW()&lt;4+MinObs-1,"",IFERROR((J265-AVERAGE(J$4:J265))/STDEV(J$4:J265),""))</f>
        <v>-1.24288121486165</v>
      </c>
      <c r="AF265" s="26" t="n">
        <f aca="false">IF(ROW()&lt;4+MinObs-1,"",IFERROR((K265-AVERAGE(K$4:K265))/STDEV(K$4:K265),""))</f>
        <v>1.40574257158913</v>
      </c>
      <c r="AG265" s="26" t="n">
        <f aca="false">IF(ROW()&lt;4+MinObs-1,"",IFERROR((L265-AVERAGE(L$4:L265))/STDEV(L$4:L265),""))</f>
        <v>-0.758156797796401</v>
      </c>
      <c r="AH265" s="26" t="n">
        <f aca="false">IF(ROW()&lt;4+MinObs-1,"",IFERROR((M265-AVERAGE(M$4:M265))/STDEV(M$4:M265),""))</f>
        <v>2.40775383819593</v>
      </c>
      <c r="AI265" s="26" t="n">
        <f aca="false">IF(ROW()&lt;4+MinObs-1,"",IFERROR((N265-AVERAGE(N$4:N265))/STDEV(N$4:N265),""))</f>
        <v>1.96937221866097</v>
      </c>
      <c r="AJ265" s="26" t="n">
        <f aca="false">IF(ROW()&lt;4+MinObs-1,"",IFERROR((O265-AVERAGE(O$4:O265))/STDEV(O$4:O265),""))</f>
        <v>4.57085466781564</v>
      </c>
      <c r="AK265" s="26" t="n">
        <f aca="false">IF(ROW()&lt;4+MinObs-1,"",IFERROR((P265-AVERAGE(P$4:P265))/STDEV(P$4:P265),""))</f>
        <v>2.63119595426756</v>
      </c>
      <c r="AL265" s="26" t="n">
        <f aca="false">IF(ROW()&lt;4+MinObs-1,"",IFERROR((Q265-AVERAGE(Q$4:Q265))/STDEV(Q$4:Q265),""))</f>
        <v>-1.02419505333992</v>
      </c>
      <c r="AM265" s="26" t="n">
        <f aca="false">IF(ROW()&lt;4+MinObs-1,"",IFERROR((R265-AVERAGE(R$4:R265))/STDEV(R$4:R265),""))</f>
        <v>1.08355697668881</v>
      </c>
      <c r="AN265" s="26" t="n">
        <f aca="false">IF(ROW()&lt;4+MinObs-1,"",IFERROR((S265-AVERAGE(S$4:S265))/STDEV(S$4:S265),""))</f>
        <v>-1.03829109742981</v>
      </c>
      <c r="AO265" s="26" t="n">
        <f aca="false">IF(ROW()&lt;4+MinObs-1,"",IFERROR((T265-AVERAGE(T$4:T265))/STDEV(T$4:T265),""))</f>
        <v>1.19480776742411</v>
      </c>
      <c r="AP265" s="26" t="n">
        <f aca="false">IF(ROW()&lt;4+MinObs-1,"",IFERROR((U265-AVERAGE(U$4:U265))/STDEV(U$4:U265),""))</f>
        <v>-1.03958110152495</v>
      </c>
      <c r="AQ265" s="26" t="n">
        <f aca="false">IF(ROW()&lt;4+MinObs-1,"",IFERROR((V265-AVERAGE(V$4:V265))/STDEV(V$4:V265),""))</f>
        <v>0.350199134526649</v>
      </c>
      <c r="AR265" s="26" t="n">
        <f aca="false">IF(W265="",0,IF(W265&gt;=z4,w4,IF(W265&gt;=z3,w3,IF(W265&gt;=zEntry,w2,IF(AND(W265&gt;=ExitZ,AR264&gt;0),w2,0)))))</f>
        <v>0</v>
      </c>
      <c r="AS265" s="26" t="n">
        <f aca="false">IF(X265="",0,IF(X265&gt;=z4,w4,IF(X265&gt;=z3,w3,IF(X265&gt;=zEntry,w2,IF(AND(X265&gt;=ExitZ,AS264&gt;0),w2,0)))))</f>
        <v>1.5</v>
      </c>
      <c r="AT265" s="26" t="n">
        <f aca="false">IF(Y265="",0,IF(Y265&gt;=z4,w4,IF(Y265&gt;=z3,w3,IF(Y265&gt;=zEntry,w2,IF(AND(Y265&gt;=ExitZ,AT264&gt;0),w2,0)))))</f>
        <v>0</v>
      </c>
      <c r="AU265" s="26" t="n">
        <f aca="false">IF(Z265="",0,IF(Z265&gt;=z4,w4,IF(Z265&gt;=z3,w3,IF(Z265&gt;=zEntry,w2,IF(AND(Z265&gt;=ExitZ,AU264&gt;0),w2,0)))))</f>
        <v>0</v>
      </c>
      <c r="AV265" s="26" t="n">
        <f aca="false">IF(AA265="",0,IF(AA265&gt;=z4,w4,IF(AA265&gt;=z3,w3,IF(AA265&gt;=zEntry,w2,IF(AND(AA265&gt;=ExitZ,AV264&gt;0),w2,0)))))</f>
        <v>0</v>
      </c>
      <c r="AW265" s="26" t="n">
        <f aca="false">IF(AB265="",0,IF(AB265&gt;=z4,w4,IF(AB265&gt;=z3,w3,IF(AB265&gt;=zEntry,w2,IF(AND(AB265&gt;=ExitZ,AW264&gt;0),w2,0)))))</f>
        <v>0</v>
      </c>
      <c r="AX265" s="26" t="n">
        <f aca="false">IF(AC265="",0,IF(AC265&gt;=z4,w4,IF(AC265&gt;=z3,w3,IF(AC265&gt;=zEntry,w2,IF(AND(AC265&gt;=ExitZ,AX264&gt;0),w2,0)))))</f>
        <v>1.5</v>
      </c>
      <c r="AY265" s="26" t="n">
        <f aca="false">IF(AD265="",0,IF(AD265&gt;=z4,w4,IF(AD265&gt;=z3,w3,IF(AD265&gt;=zEntry,w2,IF(AND(AD265&gt;=ExitZ,AY264&gt;0),w2,0)))))</f>
        <v>0</v>
      </c>
      <c r="AZ265" s="26" t="n">
        <f aca="false">IF(AE265="",0,IF(AE265&gt;=z4,w4,IF(AE265&gt;=z3,w3,IF(AE265&gt;=zEntry,w2,IF(AND(AE265&gt;=ExitZ,AZ264&gt;0),w2,0)))))</f>
        <v>0</v>
      </c>
      <c r="BA265" s="26" t="n">
        <f aca="false">IF(AF265="",0,IF(AF265&gt;=z4,w4,IF(AF265&gt;=z3,w3,IF(AF265&gt;=zEntry,w2,IF(AND(AF265&gt;=ExitZ,BA264&gt;0),w2,0)))))</f>
        <v>0</v>
      </c>
      <c r="BB265" s="26" t="n">
        <f aca="false">IF(AG265="",0,IF(AG265&gt;=z4,w4,IF(AG265&gt;=z3,w3,IF(AG265&gt;=zEntry,w2,IF(AND(AG265&gt;=ExitZ,BB264&gt;0),w2,0)))))</f>
        <v>0</v>
      </c>
      <c r="BC265" s="26" t="n">
        <f aca="false">IF(AH265="",0,IF(AH265&gt;=z4,w4,IF(AH265&gt;=z3,w3,IF(AH265&gt;=zEntry,w2,IF(AND(AH265&gt;=ExitZ,BC264&gt;0),w2,0)))))</f>
        <v>1</v>
      </c>
      <c r="BD265" s="26" t="n">
        <f aca="false">IF(AI265="",0,IF(AI265&gt;=z4,w4,IF(AI265&gt;=z3,w3,IF(AI265&gt;=zEntry,w2,IF(AND(AI265&gt;=ExitZ,BD264&gt;0),w2,0)))))</f>
        <v>0</v>
      </c>
      <c r="BE265" s="26" t="n">
        <f aca="false">IF(AJ265="",0,IF(AJ265&gt;=z4,w4,IF(AJ265&gt;=z3,w3,IF(AJ265&gt;=zEntry,w2,IF(AND(AJ265&gt;=ExitZ,BE264&gt;0),w2,0)))))</f>
        <v>2</v>
      </c>
      <c r="BF265" s="26" t="n">
        <f aca="false">IF(AK265="",0,IF(AK265&gt;=z4,w4,IF(AK265&gt;=z3,w3,IF(AK265&gt;=zEntry,w2,IF(AND(AK265&gt;=ExitZ,BF264&gt;0),w2,0)))))</f>
        <v>1</v>
      </c>
      <c r="BG265" s="26" t="n">
        <f aca="false">IF(AL265="",0,IF(AL265&gt;=z4,w4,IF(AL265&gt;=z3,w3,IF(AL265&gt;=zEntry,w2,IF(AND(AL265&gt;=ExitZ,BG264&gt;0),w2,0)))))</f>
        <v>0</v>
      </c>
      <c r="BH265" s="26" t="n">
        <f aca="false">IF(AM265="",0,IF(AM265&gt;=z4,w4,IF(AM265&gt;=z3,w3,IF(AM265&gt;=zEntry,w2,IF(AND(AM265&gt;=ExitZ,BH264&gt;0),w2,0)))))</f>
        <v>0</v>
      </c>
      <c r="BI265" s="26" t="n">
        <f aca="false">IF(AN265="",0,IF(AN265&gt;=z4,w4,IF(AN265&gt;=z3,w3,IF(AN265&gt;=zEntry,w2,IF(AND(AN265&gt;=ExitZ,BI264&gt;0),w2,0)))))</f>
        <v>0</v>
      </c>
      <c r="BJ265" s="26" t="n">
        <f aca="false">IF(AO265="",0,IF(AO265&gt;=z4,w4,IF(AO265&gt;=z3,w3,IF(AO265&gt;=zEntry,w2,IF(AND(AO265&gt;=ExitZ,BJ264&gt;0),w2,0)))))</f>
        <v>0</v>
      </c>
      <c r="BK265" s="26" t="n">
        <f aca="false">IF(AP265="",0,IF(AP265&gt;=z4,w4,IF(AP265&gt;=z3,w3,IF(AP265&gt;=zEntry,w2,IF(AND(AP265&gt;=ExitZ,BK264&gt;0),w2,0)))))</f>
        <v>0</v>
      </c>
      <c r="BL265" s="26" t="n">
        <f aca="false">IF(AQ265="",0,IF(AQ265&gt;=z4,w4,IF(AQ265&gt;=z3,w3,IF(AQ265&gt;=zEntry,w2,IF(AND(AQ265&gt;=ExitZ,BL264&gt;0),w2,0)))))</f>
        <v>0</v>
      </c>
      <c r="BM265" s="23" t="n">
        <f aca="false">IF(Rates_Data!AD264&gt;=Rates_Data!AE264,Rates_Data!AK265-Rates_Data!AL265,Rates_Data!AL265-Rates_Data!AK265)</f>
        <v>0.002489</v>
      </c>
      <c r="BN265" s="23" t="n">
        <f aca="false">IF(Rates_Data!AD264&gt;=Rates_Data!AF264,Rates_Data!AK265-Rates_Data!AM265,Rates_Data!AM265-Rates_Data!AK265)</f>
        <v>-0.00549100000000001</v>
      </c>
      <c r="BO265" s="23" t="n">
        <f aca="false">IF(Rates_Data!AD264&gt;=Rates_Data!AG264,Rates_Data!AK265-Rates_Data!AN265,Rates_Data!AN265-Rates_Data!AK265)</f>
        <v>-0.000722000000000005</v>
      </c>
      <c r="BP265" s="23" t="n">
        <f aca="false">IF(Rates_Data!AD264&gt;=Rates_Data!AH264,Rates_Data!AK265-Rates_Data!AO265,Rates_Data!AO265-Rates_Data!AK265)</f>
        <v>-0.00098800000000001</v>
      </c>
      <c r="BQ265" s="23" t="n">
        <f aca="false">IF(Rates_Data!AD264&gt;=Rates_Data!AI264,Rates_Data!AK265-Rates_Data!AP265,Rates_Data!AP265-Rates_Data!AK265)</f>
        <v>0.00152</v>
      </c>
      <c r="BR265" s="23" t="n">
        <f aca="false">IF(Rates_Data!AD264&gt;=Rates_Data!AJ264,Rates_Data!AK265-Rates_Data!AQ265,Rates_Data!AQ265-Rates_Data!AK265)</f>
        <v>-0.005358</v>
      </c>
      <c r="BS265" s="23" t="n">
        <f aca="false">IF(Rates_Data!AE264&gt;=Rates_Data!AF264,Rates_Data!AL265-Rates_Data!AM265,Rates_Data!AM265-Rates_Data!AL265)</f>
        <v>-0.00798000000000001</v>
      </c>
      <c r="BT265" s="23" t="n">
        <f aca="false">IF(Rates_Data!AE264&gt;=Rates_Data!AG264,Rates_Data!AL265-Rates_Data!AN265,Rates_Data!AN265-Rates_Data!AL265)</f>
        <v>0.003211</v>
      </c>
      <c r="BU265" s="23" t="n">
        <f aca="false">IF(Rates_Data!AE264&gt;=Rates_Data!AH264,Rates_Data!AL265-Rates_Data!AO265,Rates_Data!AO265-Rates_Data!AL265)</f>
        <v>0.00347700000000001</v>
      </c>
      <c r="BV265" s="23" t="n">
        <f aca="false">IF(Rates_Data!AE264&gt;=Rates_Data!AI264,Rates_Data!AL265-Rates_Data!AP265,Rates_Data!AP265-Rates_Data!AL265)</f>
        <v>0.004009</v>
      </c>
      <c r="BW265" s="23" t="n">
        <f aca="false">IF(Rates_Data!AE264&gt;=Rates_Data!AJ264,Rates_Data!AL265-Rates_Data!AQ265,Rates_Data!AQ265-Rates_Data!AL265)</f>
        <v>0.007847</v>
      </c>
      <c r="BX265" s="23" t="n">
        <f aca="false">IF(Rates_Data!AF264&gt;=Rates_Data!AG264,Rates_Data!AM265-Rates_Data!AN265,Rates_Data!AN265-Rates_Data!AM265)</f>
        <v>-0.00476900000000001</v>
      </c>
      <c r="BY265" s="23" t="n">
        <f aca="false">IF(Rates_Data!AF264&gt;=Rates_Data!AH264,Rates_Data!AM265-Rates_Data!AO265,Rates_Data!AO265-Rates_Data!AM265)</f>
        <v>-0.004503</v>
      </c>
      <c r="BZ265" s="23" t="n">
        <f aca="false">IF(Rates_Data!AF264&gt;=Rates_Data!AI264,Rates_Data!AM265-Rates_Data!AP265,Rates_Data!AP265-Rates_Data!AM265)</f>
        <v>-0.00397100000000001</v>
      </c>
      <c r="CA265" s="23" t="n">
        <f aca="false">IF(Rates_Data!AF264&gt;=Rates_Data!AJ264,Rates_Data!AM265-Rates_Data!AQ265,Rates_Data!AQ265-Rates_Data!AM265)</f>
        <v>-0.000133000000000011</v>
      </c>
      <c r="CB265" s="23" t="n">
        <f aca="false">IF(Rates_Data!AG264&gt;=Rates_Data!AH264,Rates_Data!AN265-Rates_Data!AO265,Rates_Data!AO265-Rates_Data!AN265)</f>
        <v>-0.000266000000000005</v>
      </c>
      <c r="CC265" s="23" t="n">
        <f aca="false">IF(Rates_Data!AG264&gt;=Rates_Data!AI264,Rates_Data!AN265-Rates_Data!AP265,Rates_Data!AP265-Rates_Data!AN265)</f>
        <v>0.000798</v>
      </c>
      <c r="CD265" s="23" t="n">
        <f aca="false">IF(Rates_Data!AG264&gt;=Rates_Data!AJ264,Rates_Data!AN265-Rates_Data!AQ265,Rates_Data!AQ265-Rates_Data!AN265)</f>
        <v>0.004636</v>
      </c>
      <c r="CE265" s="23" t="n">
        <f aca="false">IF(Rates_Data!AH264&gt;=Rates_Data!AI264,Rates_Data!AO265-Rates_Data!AP265,Rates_Data!AP265-Rates_Data!AO265)</f>
        <v>0.000531999999999995</v>
      </c>
      <c r="CF265" s="23" t="n">
        <f aca="false">IF(Rates_Data!AH264&gt;=Rates_Data!AJ264,Rates_Data!AO265-Rates_Data!AQ265,Rates_Data!AQ265-Rates_Data!AO265)</f>
        <v>0.00436999999999999</v>
      </c>
      <c r="CG265" s="23" t="n">
        <f aca="false">IF(Rates_Data!AI264&gt;=Rates_Data!AJ264,Rates_Data!AP265-Rates_Data!AQ265,Rates_Data!AQ265-Rates_Data!AP265)</f>
        <v>-0.003838</v>
      </c>
      <c r="CH265" s="27" t="n">
        <f aca="false">IF(ROW()&lt;4+VolLB,"",STDEV(INDEX($BM:$BM,ROW()-VolLB+1):INDEX($BM:$BM,ROW()))*SQRT(12))</f>
        <v>0.0203560619998775</v>
      </c>
      <c r="CI265" s="27" t="n">
        <f aca="false">IF(ROW()&lt;4+VolLB,"",STDEV(INDEX($BN:$BN,ROW()-VolLB+1):INDEX($BN:$BN,ROW()))*SQRT(12))</f>
        <v>0.0216510199638768</v>
      </c>
      <c r="CJ265" s="27" t="n">
        <f aca="false">IF(ROW()&lt;4+VolLB,"",STDEV(INDEX($BO:$BO,ROW()-VolLB+1):INDEX($BO:$BO,ROW()))*SQRT(12))</f>
        <v>0.0205788414380726</v>
      </c>
      <c r="CK265" s="27" t="n">
        <f aca="false">IF(ROW()&lt;4+VolLB,"",STDEV(INDEX($BP:$BP,ROW()-VolLB+1):INDEX($BP:$BP,ROW()))*SQRT(12))</f>
        <v>0.0234896814517516</v>
      </c>
      <c r="CL265" s="27" t="n">
        <f aca="false">IF(ROW()&lt;4+VolLB,"",STDEV(INDEX($BQ:$BQ,ROW()-VolLB+1):INDEX($BQ:$BQ,ROW()))*SQRT(12))</f>
        <v>0.0192777521637175</v>
      </c>
      <c r="CM265" s="27" t="n">
        <f aca="false">IF(ROW()&lt;4+VolLB,"",STDEV(INDEX($BR:$BR,ROW()-VolLB+1):INDEX($BR:$BR,ROW()))*SQRT(12))</f>
        <v>0.0170004262431158</v>
      </c>
      <c r="CN265" s="27" t="n">
        <f aca="false">IF(ROW()&lt;4+VolLB,"",STDEV(INDEX($BS:$BS,ROW()-VolLB+1):INDEX($BS:$BS,ROW()))*SQRT(12))</f>
        <v>0.0221032229987695</v>
      </c>
      <c r="CO265" s="27" t="n">
        <f aca="false">IF(ROW()&lt;4+VolLB,"",STDEV(INDEX($BT:$BT,ROW()-VolLB+1):INDEX($BT:$BT,ROW()))*SQRT(12))</f>
        <v>0.019263718419424</v>
      </c>
      <c r="CP265" s="27" t="n">
        <f aca="false">IF(ROW()&lt;4+VolLB,"",STDEV(INDEX($BU:$BU,ROW()-VolLB+1):INDEX($BU:$BU,ROW()))*SQRT(12))</f>
        <v>0.0208953219396568</v>
      </c>
      <c r="CQ265" s="27" t="n">
        <f aca="false">IF(ROW()&lt;4+VolLB,"",STDEV(INDEX($BV:$BV,ROW()-VolLB+1):INDEX($BV:$BV,ROW()))*SQRT(12))</f>
        <v>0.02118077543614</v>
      </c>
      <c r="CR265" s="27" t="n">
        <f aca="false">IF(ROW()&lt;4+VolLB,"",STDEV(INDEX($BW:$BW,ROW()-VolLB+1):INDEX($BW:$BW,ROW()))*SQRT(12))</f>
        <v>0.0196722178012304</v>
      </c>
      <c r="CS265" s="27" t="n">
        <f aca="false">IF(ROW()&lt;4+VolLB,"",STDEV(INDEX($BX:$BX,ROW()-VolLB+1):INDEX($BX:$BX,ROW()))*SQRT(12))</f>
        <v>0.0231456680062845</v>
      </c>
      <c r="CT265" s="27" t="n">
        <f aca="false">IF(ROW()&lt;4+VolLB,"",STDEV(INDEX($BY:$BY,ROW()-VolLB+1):INDEX($BY:$BY,ROW()))*SQRT(12))</f>
        <v>0.0222174967727604</v>
      </c>
      <c r="CU265" s="27" t="n">
        <f aca="false">IF(ROW()&lt;4+VolLB,"",STDEV(INDEX($BZ:$BZ,ROW()-VolLB+1):INDEX($BZ:$BZ,ROW()))*SQRT(12))</f>
        <v>0.0187506006232689</v>
      </c>
      <c r="CV265" s="27" t="n">
        <f aca="false">IF(ROW()&lt;4+VolLB,"",STDEV(INDEX($CA:$CA,ROW()-VolLB+1):INDEX($CA:$CA,ROW()))*SQRT(12))</f>
        <v>0.0227182675043675</v>
      </c>
      <c r="CW265" s="27" t="n">
        <f aca="false">IF(ROW()&lt;4+VolLB,"",STDEV(INDEX($CB:$CB,ROW()-VolLB+1):INDEX($CB:$CB,ROW()))*SQRT(12))</f>
        <v>0.019894014050654</v>
      </c>
      <c r="CX265" s="27" t="n">
        <f aca="false">IF(ROW()&lt;4+VolLB,"",STDEV(INDEX($CC:$CC,ROW()-VolLB+1):INDEX($CC:$CC,ROW()))*SQRT(12))</f>
        <v>0.019489300227121</v>
      </c>
      <c r="CY265" s="27" t="n">
        <f aca="false">IF(ROW()&lt;4+VolLB,"",STDEV(INDEX($CD:$CD,ROW()-VolLB+1):INDEX($CD:$CD,ROW()))*SQRT(12))</f>
        <v>0.0176317764404957</v>
      </c>
      <c r="CZ265" s="27" t="n">
        <f aca="false">IF(ROW()&lt;4+VolLB,"",STDEV(INDEX($CE:$CE,ROW()-VolLB+1):INDEX($CE:$CE,ROW()))*SQRT(12))</f>
        <v>0.0220851664665934</v>
      </c>
      <c r="DA265" s="27" t="n">
        <f aca="false">IF(ROW()&lt;4+VolLB,"",STDEV(INDEX($CF:$CF,ROW()-VolLB+1):INDEX($CF:$CF,ROW()))*SQRT(12))</f>
        <v>0.0170045925995359</v>
      </c>
      <c r="DB265" s="27" t="n">
        <f aca="false">IF(ROW()&lt;4+VolLB,"",STDEV(INDEX($CG:$CG,ROW()-VolLB+1):INDEX($CG:$CG,ROW()))*SQRT(12))</f>
        <v>0.021049223471708</v>
      </c>
      <c r="DC265" s="26" t="n">
        <f aca="false">IF(OR(AR265=0,CH265="",CH265=0),0,AR265*MIN(MaxScal,TgtVol/CH265))</f>
        <v>0</v>
      </c>
      <c r="DD265" s="26" t="n">
        <f aca="false">IF(OR(AS265=0,CI265="",CI265=0),0,AS265*MIN(MaxScal,TgtVol/CI265))</f>
        <v>1.38561601485994</v>
      </c>
      <c r="DE265" s="26" t="n">
        <f aca="false">IF(OR(AT265=0,CJ265="",CJ265=0),0,AT265*MIN(MaxScal,TgtVol/CJ265))</f>
        <v>0</v>
      </c>
      <c r="DF265" s="26" t="n">
        <f aca="false">IF(OR(AU265=0,CK265="",CK265=0),0,AU265*MIN(MaxScal,TgtVol/CK265))</f>
        <v>0</v>
      </c>
      <c r="DG265" s="26" t="n">
        <f aca="false">IF(OR(AV265=0,CL265="",CL265=0),0,AV265*MIN(MaxScal,TgtVol/CL265))</f>
        <v>0</v>
      </c>
      <c r="DH265" s="26" t="n">
        <f aca="false">IF(OR(AW265=0,CM265="",CM265=0),0,AW265*MIN(MaxScal,TgtVol/CM265))</f>
        <v>0</v>
      </c>
      <c r="DI265" s="26" t="n">
        <f aca="false">IF(OR(AX265=0,CN265="",CN265=0),0,AX265*MIN(MaxScal,TgtVol/CN265))</f>
        <v>1.35726812337142</v>
      </c>
      <c r="DJ265" s="26" t="n">
        <f aca="false">IF(OR(AY265=0,CO265="",CO265=0),0,AY265*MIN(MaxScal,TgtVol/CO265))</f>
        <v>0</v>
      </c>
      <c r="DK265" s="26" t="n">
        <f aca="false">IF(OR(AZ265=0,CP265="",CP265=0),0,AZ265*MIN(MaxScal,TgtVol/CP265))</f>
        <v>0</v>
      </c>
      <c r="DL265" s="26" t="n">
        <f aca="false">IF(OR(BA265=0,CQ265="",CQ265=0),0,BA265*MIN(MaxScal,TgtVol/CQ265))</f>
        <v>0</v>
      </c>
      <c r="DM265" s="26" t="n">
        <f aca="false">IF(OR(BB265=0,CR265="",CR265=0),0,BB265*MIN(MaxScal,TgtVol/CR265))</f>
        <v>0</v>
      </c>
      <c r="DN265" s="26" t="n">
        <f aca="false">IF(OR(BC265=0,CS265="",CS265=0),0,BC265*MIN(MaxScal,TgtVol/CS265))</f>
        <v>0.864092580718327</v>
      </c>
      <c r="DO265" s="26" t="n">
        <f aca="false">IF(OR(BD265=0,CT265="",CT265=0),0,BD265*MIN(MaxScal,TgtVol/CT265))</f>
        <v>0</v>
      </c>
      <c r="DP265" s="26" t="n">
        <f aca="false">IF(OR(BE265=0,CU265="",CU265=0),0,BE265*MIN(MaxScal,TgtVol/CU265))</f>
        <v>2.13326499794152</v>
      </c>
      <c r="DQ265" s="26" t="n">
        <f aca="false">IF(OR(BF265=0,CV265="",CV265=0),0,BF265*MIN(MaxScal,TgtVol/CV265))</f>
        <v>0.880348820443948</v>
      </c>
      <c r="DR265" s="26" t="n">
        <f aca="false">IF(OR(BG265=0,CW265="",CW265=0),0,BG265*MIN(MaxScal,TgtVol/CW265))</f>
        <v>0</v>
      </c>
      <c r="DS265" s="26" t="n">
        <f aca="false">IF(OR(BH265=0,CX265="",CX265=0),0,BH265*MIN(MaxScal,TgtVol/CX265))</f>
        <v>0</v>
      </c>
      <c r="DT265" s="26" t="n">
        <f aca="false">IF(OR(BI265=0,CY265="",CY265=0),0,BI265*MIN(MaxScal,TgtVol/CY265))</f>
        <v>0</v>
      </c>
      <c r="DU265" s="26" t="n">
        <f aca="false">IF(OR(BJ265=0,CZ265="",CZ265=0),0,BJ265*MIN(MaxScal,TgtVol/CZ265))</f>
        <v>0</v>
      </c>
      <c r="DV265" s="26" t="n">
        <f aca="false">IF(OR(BK265=0,DA265="",DA265=0),0,BK265*MIN(MaxScal,TgtVol/DA265))</f>
        <v>0</v>
      </c>
      <c r="DW265" s="26" t="n">
        <f aca="false">IF(OR(BL265=0,DB265="",DB265=0),0,BL265*MIN(MaxScal,TgtVol/DB265))</f>
        <v>0</v>
      </c>
      <c r="DX265" s="28" t="n">
        <f aca="false">IFERROR(DC264*BM265,"")</f>
        <v>0</v>
      </c>
      <c r="DY265" s="28" t="n">
        <f aca="false">IFERROR(DD264*BN265,"")</f>
        <v>-0.00762099310312661</v>
      </c>
      <c r="DZ265" s="28" t="n">
        <f aca="false">IFERROR(DE264*BO265,"")</f>
        <v>-0</v>
      </c>
      <c r="EA265" s="28" t="n">
        <f aca="false">IFERROR(DF264*BP265,"")</f>
        <v>-0</v>
      </c>
      <c r="EB265" s="28" t="n">
        <f aca="false">IFERROR(DG264*BQ265,"")</f>
        <v>0</v>
      </c>
      <c r="EC265" s="28" t="n">
        <f aca="false">IFERROR(DH264*BR265,"")</f>
        <v>-0</v>
      </c>
      <c r="ED265" s="28" t="n">
        <f aca="false">IFERROR(DI264*BS265,"")</f>
        <v>-0.00741784990295193</v>
      </c>
      <c r="EE265" s="28" t="n">
        <f aca="false">IFERROR(DJ264*BT265,"")</f>
        <v>0</v>
      </c>
      <c r="EF265" s="28" t="n">
        <f aca="false">IFERROR(DK264*BU265,"")</f>
        <v>0</v>
      </c>
      <c r="EG265" s="28" t="n">
        <f aca="false">IFERROR(DL264*BV265,"")</f>
        <v>0.00374385322041488</v>
      </c>
      <c r="EH265" s="28" t="n">
        <f aca="false">IFERROR(DM264*BW265,"")</f>
        <v>0</v>
      </c>
      <c r="EI265" s="28" t="n">
        <f aca="false">IFERROR(DN264*BX265,"")</f>
        <v>-0</v>
      </c>
      <c r="EJ265" s="28" t="n">
        <f aca="false">IFERROR(DO264*BY265,"")</f>
        <v>-0</v>
      </c>
      <c r="EK265" s="28" t="n">
        <f aca="false">IFERROR(DP264*BZ265,"")</f>
        <v>-0.00830707971891</v>
      </c>
      <c r="EL265" s="28" t="n">
        <f aca="false">IFERROR(DQ264*CA265,"")</f>
        <v>-0.000117071771944955</v>
      </c>
      <c r="EM265" s="28" t="n">
        <f aca="false">IFERROR(DR264*CB265,"")</f>
        <v>-0</v>
      </c>
      <c r="EN265" s="28" t="n">
        <f aca="false">IFERROR(DS264*CC265,"")</f>
        <v>0</v>
      </c>
      <c r="EO265" s="28" t="n">
        <f aca="false">IFERROR(DT264*CD265,"")</f>
        <v>0</v>
      </c>
      <c r="EP265" s="28" t="n">
        <f aca="false">IFERROR(DU264*CE265,"")</f>
        <v>0</v>
      </c>
      <c r="EQ265" s="28" t="n">
        <f aca="false">IFERROR(DV264*CF265,"")</f>
        <v>0</v>
      </c>
      <c r="ER265" s="28" t="n">
        <f aca="false">IFERROR(DW264*CG265,"")</f>
        <v>-0</v>
      </c>
      <c r="ES265" s="28" t="n">
        <f aca="false">IF(ROW()=4,"",SUM(DX265:ER265))</f>
        <v>-0.0197191412765186</v>
      </c>
      <c r="ET265" s="29" t="n">
        <f aca="false">COUNTIF(AR265:BL265,"&gt;0")</f>
        <v>5</v>
      </c>
    </row>
    <row r="266" customFormat="false" ht="15" hidden="false" customHeight="false" outlineLevel="0" collapsed="false">
      <c r="A266" s="19" t="n">
        <v>45991</v>
      </c>
      <c r="B266" s="23" t="n">
        <f aca="false">ABS(Rates_Data!AD266-Rates_Data!AE266)</f>
        <v>0.667844106463878</v>
      </c>
      <c r="C266" s="23" t="n">
        <f aca="false">ABS(Rates_Data!AD266-Rates_Data!AF266)</f>
        <v>1.43039923954373</v>
      </c>
      <c r="D266" s="23" t="n">
        <f aca="false">ABS(Rates_Data!AD266-Rates_Data!AG266)</f>
        <v>0.784121673003802</v>
      </c>
      <c r="E266" s="23" t="n">
        <f aca="false">ABS(Rates_Data!AD266-Rates_Data!AH266)</f>
        <v>0.710756653992395</v>
      </c>
      <c r="F266" s="23" t="n">
        <f aca="false">ABS(Rates_Data!AD266-Rates_Data!AI266)</f>
        <v>0.237680608365019</v>
      </c>
      <c r="G266" s="23" t="n">
        <f aca="false">ABS(Rates_Data!AD266-Rates_Data!AJ266)</f>
        <v>0.373045627376426</v>
      </c>
      <c r="H266" s="23" t="n">
        <f aca="false">ABS(Rates_Data!AE266-Rates_Data!AF266)</f>
        <v>0.762555133079848</v>
      </c>
      <c r="I266" s="23" t="n">
        <f aca="false">ABS(Rates_Data!AE266-Rates_Data!AG266)</f>
        <v>0.116277566539924</v>
      </c>
      <c r="J266" s="23" t="n">
        <f aca="false">ABS(Rates_Data!AE266-Rates_Data!AH266)</f>
        <v>0.0429125475285172</v>
      </c>
      <c r="K266" s="23" t="n">
        <f aca="false">ABS(Rates_Data!AE266-Rates_Data!AI266)</f>
        <v>0.905524714828897</v>
      </c>
      <c r="L266" s="23" t="n">
        <f aca="false">ABS(Rates_Data!AE266-Rates_Data!AJ266)</f>
        <v>0.294798479087453</v>
      </c>
      <c r="M266" s="23" t="n">
        <f aca="false">ABS(Rates_Data!AF266-Rates_Data!AG266)</f>
        <v>0.646277566539924</v>
      </c>
      <c r="N266" s="23" t="n">
        <f aca="false">ABS(Rates_Data!AF266-Rates_Data!AH266)</f>
        <v>0.71964258555133</v>
      </c>
      <c r="O266" s="23" t="n">
        <f aca="false">ABS(Rates_Data!AF266-Rates_Data!AI266)</f>
        <v>1.66807984790875</v>
      </c>
      <c r="P266" s="23" t="n">
        <f aca="false">ABS(Rates_Data!AF266-Rates_Data!AJ266)</f>
        <v>1.0573536121673</v>
      </c>
      <c r="Q266" s="23" t="n">
        <f aca="false">ABS(Rates_Data!AG266-Rates_Data!AH266)</f>
        <v>0.0733650190114065</v>
      </c>
      <c r="R266" s="23" t="n">
        <f aca="false">ABS(Rates_Data!AG266-Rates_Data!AI266)</f>
        <v>1.02180228136882</v>
      </c>
      <c r="S266" s="23" t="n">
        <f aca="false">ABS(Rates_Data!AG266-Rates_Data!AJ266)</f>
        <v>0.411076045627376</v>
      </c>
      <c r="T266" s="23" t="n">
        <f aca="false">ABS(Rates_Data!AH266-Rates_Data!AI266)</f>
        <v>0.948437262357415</v>
      </c>
      <c r="U266" s="23" t="n">
        <f aca="false">ABS(Rates_Data!AH266-Rates_Data!AJ266)</f>
        <v>0.33771102661597</v>
      </c>
      <c r="V266" s="23" t="n">
        <f aca="false">ABS(Rates_Data!AI266-Rates_Data!AJ266)</f>
        <v>0.610726235741445</v>
      </c>
      <c r="W266" s="26" t="n">
        <f aca="false">IF(ROW()&lt;4+MinObs-1,"",IFERROR((B266-AVERAGE(B$4:B266))/STDEV(B$4:B266),""))</f>
        <v>0.65647405050764</v>
      </c>
      <c r="X266" s="26" t="n">
        <f aca="false">IF(ROW()&lt;4+MinObs-1,"",IFERROR((C266-AVERAGE(C$4:C266))/STDEV(C$4:C266),""))</f>
        <v>1.80923913098072</v>
      </c>
      <c r="Y266" s="26" t="n">
        <f aca="false">IF(ROW()&lt;4+MinObs-1,"",IFERROR((D266-AVERAGE(D$4:D266))/STDEV(D$4:D266),""))</f>
        <v>0.53603179291784</v>
      </c>
      <c r="Z266" s="26" t="n">
        <f aca="false">IF(ROW()&lt;4+MinObs-1,"",IFERROR((E266-AVERAGE(E$4:E266))/STDEV(E$4:E266),""))</f>
        <v>0.113101620524587</v>
      </c>
      <c r="AA266" s="26" t="n">
        <f aca="false">IF(ROW()&lt;4+MinObs-1,"",IFERROR((F266-AVERAGE(F$4:F266))/STDEV(F$4:F266),""))</f>
        <v>-0.79921176941226</v>
      </c>
      <c r="AB266" s="26" t="n">
        <f aca="false">IF(ROW()&lt;4+MinObs-1,"",IFERROR((G266-AVERAGE(G$4:G266))/STDEV(G$4:G266),""))</f>
        <v>-0.387969535350936</v>
      </c>
      <c r="AC266" s="26" t="n">
        <f aca="false">IF(ROW()&lt;4+MinObs-1,"",IFERROR((H266-AVERAGE(H$4:H266))/STDEV(H$4:H266),""))</f>
        <v>1.01373198012862</v>
      </c>
      <c r="AD266" s="26" t="n">
        <f aca="false">IF(ROW()&lt;4+MinObs-1,"",IFERROR((I266-AVERAGE(I$4:I266))/STDEV(I$4:I266),""))</f>
        <v>-0.793914403943581</v>
      </c>
      <c r="AE266" s="26" t="n">
        <f aca="false">IF(ROW()&lt;4+MinObs-1,"",IFERROR((J266-AVERAGE(J$4:J266))/STDEV(J$4:J266),""))</f>
        <v>-1.381413509153</v>
      </c>
      <c r="AF266" s="26" t="n">
        <f aca="false">IF(ROW()&lt;4+MinObs-1,"",IFERROR((K266-AVERAGE(K$4:K266))/STDEV(K$4:K266),""))</f>
        <v>1.16535136117126</v>
      </c>
      <c r="AG266" s="26" t="n">
        <f aca="false">IF(ROW()&lt;4+MinObs-1,"",IFERROR((L266-AVERAGE(L$4:L266))/STDEV(L$4:L266),""))</f>
        <v>-0.520666428676688</v>
      </c>
      <c r="AH266" s="26" t="n">
        <f aca="false">IF(ROW()&lt;4+MinObs-1,"",IFERROR((M266-AVERAGE(M$4:M266))/STDEV(M$4:M266),""))</f>
        <v>0.375518431256848</v>
      </c>
      <c r="AI266" s="26" t="n">
        <f aca="false">IF(ROW()&lt;4+MinObs-1,"",IFERROR((N266-AVERAGE(N$4:N266))/STDEV(N$4:N266),""))</f>
        <v>0.368440436114804</v>
      </c>
      <c r="AJ266" s="26" t="n">
        <f aca="false">IF(ROW()&lt;4+MinObs-1,"",IFERROR((O266-AVERAGE(O$4:O266))/STDEV(O$4:O266),""))</f>
        <v>2.60360762333249</v>
      </c>
      <c r="AK266" s="26" t="n">
        <f aca="false">IF(ROW()&lt;4+MinObs-1,"",IFERROR((P266-AVERAGE(P$4:P266))/STDEV(P$4:P266),""))</f>
        <v>1.1625007872366</v>
      </c>
      <c r="AL266" s="26" t="n">
        <f aca="false">IF(ROW()&lt;4+MinObs-1,"",IFERROR((Q266-AVERAGE(Q$4:Q266))/STDEV(Q$4:Q266),""))</f>
        <v>-1.04137365360499</v>
      </c>
      <c r="AM266" s="26" t="n">
        <f aca="false">IF(ROW()&lt;4+MinObs-1,"",IFERROR((R266-AVERAGE(R$4:R266))/STDEV(R$4:R266),""))</f>
        <v>1.11449187829054</v>
      </c>
      <c r="AN266" s="26" t="n">
        <f aca="false">IF(ROW()&lt;4+MinObs-1,"",IFERROR((S266-AVERAGE(S$4:S266))/STDEV(S$4:S266),""))</f>
        <v>-0.609205218181182</v>
      </c>
      <c r="AO266" s="26" t="n">
        <f aca="false">IF(ROW()&lt;4+MinObs-1,"",IFERROR((T266-AVERAGE(T$4:T266))/STDEV(T$4:T266),""))</f>
        <v>0.83370449693149</v>
      </c>
      <c r="AP266" s="26" t="n">
        <f aca="false">IF(ROW()&lt;4+MinObs-1,"",IFERROR((U266-AVERAGE(U$4:U266))/STDEV(U$4:U266),""))</f>
        <v>-0.925759135124209</v>
      </c>
      <c r="AQ266" s="26" t="n">
        <f aca="false">IF(ROW()&lt;4+MinObs-1,"",IFERROR((V266-AVERAGE(V$4:V266))/STDEV(V$4:V266),""))</f>
        <v>-0.0466466170436198</v>
      </c>
      <c r="AR266" s="26" t="n">
        <f aca="false">IF(W266="",0,IF(W266&gt;=z4,w4,IF(W266&gt;=z3,w3,IF(W266&gt;=zEntry,w2,IF(AND(W266&gt;=ExitZ,AR265&gt;0),w2,0)))))</f>
        <v>0</v>
      </c>
      <c r="AS266" s="26" t="n">
        <f aca="false">IF(X266="",0,IF(X266&gt;=z4,w4,IF(X266&gt;=z3,w3,IF(X266&gt;=zEntry,w2,IF(AND(X266&gt;=ExitZ,AS265&gt;0),w2,0)))))</f>
        <v>0</v>
      </c>
      <c r="AT266" s="26" t="n">
        <f aca="false">IF(Y266="",0,IF(Y266&gt;=z4,w4,IF(Y266&gt;=z3,w3,IF(Y266&gt;=zEntry,w2,IF(AND(Y266&gt;=ExitZ,AT265&gt;0),w2,0)))))</f>
        <v>0</v>
      </c>
      <c r="AU266" s="26" t="n">
        <f aca="false">IF(Z266="",0,IF(Z266&gt;=z4,w4,IF(Z266&gt;=z3,w3,IF(Z266&gt;=zEntry,w2,IF(AND(Z266&gt;=ExitZ,AU265&gt;0),w2,0)))))</f>
        <v>0</v>
      </c>
      <c r="AV266" s="26" t="n">
        <f aca="false">IF(AA266="",0,IF(AA266&gt;=z4,w4,IF(AA266&gt;=z3,w3,IF(AA266&gt;=zEntry,w2,IF(AND(AA266&gt;=ExitZ,AV265&gt;0),w2,0)))))</f>
        <v>0</v>
      </c>
      <c r="AW266" s="26" t="n">
        <f aca="false">IF(AB266="",0,IF(AB266&gt;=z4,w4,IF(AB266&gt;=z3,w3,IF(AB266&gt;=zEntry,w2,IF(AND(AB266&gt;=ExitZ,AW265&gt;0),w2,0)))))</f>
        <v>0</v>
      </c>
      <c r="AX266" s="26" t="n">
        <f aca="false">IF(AC266="",0,IF(AC266&gt;=z4,w4,IF(AC266&gt;=z3,w3,IF(AC266&gt;=zEntry,w2,IF(AND(AC266&gt;=ExitZ,AX265&gt;0),w2,0)))))</f>
        <v>0</v>
      </c>
      <c r="AY266" s="26" t="n">
        <f aca="false">IF(AD266="",0,IF(AD266&gt;=z4,w4,IF(AD266&gt;=z3,w3,IF(AD266&gt;=zEntry,w2,IF(AND(AD266&gt;=ExitZ,AY265&gt;0),w2,0)))))</f>
        <v>0</v>
      </c>
      <c r="AZ266" s="26" t="n">
        <f aca="false">IF(AE266="",0,IF(AE266&gt;=z4,w4,IF(AE266&gt;=z3,w3,IF(AE266&gt;=zEntry,w2,IF(AND(AE266&gt;=ExitZ,AZ265&gt;0),w2,0)))))</f>
        <v>0</v>
      </c>
      <c r="BA266" s="26" t="n">
        <f aca="false">IF(AF266="",0,IF(AF266&gt;=z4,w4,IF(AF266&gt;=z3,w3,IF(AF266&gt;=zEntry,w2,IF(AND(AF266&gt;=ExitZ,BA265&gt;0),w2,0)))))</f>
        <v>0</v>
      </c>
      <c r="BB266" s="26" t="n">
        <f aca="false">IF(AG266="",0,IF(AG266&gt;=z4,w4,IF(AG266&gt;=z3,w3,IF(AG266&gt;=zEntry,w2,IF(AND(AG266&gt;=ExitZ,BB265&gt;0),w2,0)))))</f>
        <v>0</v>
      </c>
      <c r="BC266" s="26" t="n">
        <f aca="false">IF(AH266="",0,IF(AH266&gt;=z4,w4,IF(AH266&gt;=z3,w3,IF(AH266&gt;=zEntry,w2,IF(AND(AH266&gt;=ExitZ,BC265&gt;0),w2,0)))))</f>
        <v>0</v>
      </c>
      <c r="BD266" s="26" t="n">
        <f aca="false">IF(AI266="",0,IF(AI266&gt;=z4,w4,IF(AI266&gt;=z3,w3,IF(AI266&gt;=zEntry,w2,IF(AND(AI266&gt;=ExitZ,BD265&gt;0),w2,0)))))</f>
        <v>0</v>
      </c>
      <c r="BE266" s="26" t="n">
        <f aca="false">IF(AJ266="",0,IF(AJ266&gt;=z4,w4,IF(AJ266&gt;=z3,w3,IF(AJ266&gt;=zEntry,w2,IF(AND(AJ266&gt;=ExitZ,BE265&gt;0),w2,0)))))</f>
        <v>1</v>
      </c>
      <c r="BF266" s="26" t="n">
        <f aca="false">IF(AK266="",0,IF(AK266&gt;=z4,w4,IF(AK266&gt;=z3,w3,IF(AK266&gt;=zEntry,w2,IF(AND(AK266&gt;=ExitZ,BF265&gt;0),w2,0)))))</f>
        <v>0</v>
      </c>
      <c r="BG266" s="26" t="n">
        <f aca="false">IF(AL266="",0,IF(AL266&gt;=z4,w4,IF(AL266&gt;=z3,w3,IF(AL266&gt;=zEntry,w2,IF(AND(AL266&gt;=ExitZ,BG265&gt;0),w2,0)))))</f>
        <v>0</v>
      </c>
      <c r="BH266" s="26" t="n">
        <f aca="false">IF(AM266="",0,IF(AM266&gt;=z4,w4,IF(AM266&gt;=z3,w3,IF(AM266&gt;=zEntry,w2,IF(AND(AM266&gt;=ExitZ,BH265&gt;0),w2,0)))))</f>
        <v>0</v>
      </c>
      <c r="BI266" s="26" t="n">
        <f aca="false">IF(AN266="",0,IF(AN266&gt;=z4,w4,IF(AN266&gt;=z3,w3,IF(AN266&gt;=zEntry,w2,IF(AND(AN266&gt;=ExitZ,BI265&gt;0),w2,0)))))</f>
        <v>0</v>
      </c>
      <c r="BJ266" s="26" t="n">
        <f aca="false">IF(AO266="",0,IF(AO266&gt;=z4,w4,IF(AO266&gt;=z3,w3,IF(AO266&gt;=zEntry,w2,IF(AND(AO266&gt;=ExitZ,BJ265&gt;0),w2,0)))))</f>
        <v>0</v>
      </c>
      <c r="BK266" s="26" t="n">
        <f aca="false">IF(AP266="",0,IF(AP266&gt;=z4,w4,IF(AP266&gt;=z3,w3,IF(AP266&gt;=zEntry,w2,IF(AND(AP266&gt;=ExitZ,BK265&gt;0),w2,0)))))</f>
        <v>0</v>
      </c>
      <c r="BL266" s="26" t="n">
        <f aca="false">IF(AQ266="",0,IF(AQ266&gt;=z4,w4,IF(AQ266&gt;=z3,w3,IF(AQ266&gt;=zEntry,w2,IF(AND(AQ266&gt;=ExitZ,BL265&gt;0),w2,0)))))</f>
        <v>0</v>
      </c>
      <c r="BM266" s="23" t="n">
        <f aca="false">IF(Rates_Data!AD265&gt;=Rates_Data!AE265,Rates_Data!AK266-Rates_Data!AL266,Rates_Data!AL266-Rates_Data!AK266)</f>
        <v>-0.000322999999999998</v>
      </c>
      <c r="BN266" s="23" t="n">
        <f aca="false">IF(Rates_Data!AD265&gt;=Rates_Data!AF265,Rates_Data!AK266-Rates_Data!AM266,Rates_Data!AM266-Rates_Data!AK266)</f>
        <v>0.010412</v>
      </c>
      <c r="BO266" s="23" t="n">
        <f aca="false">IF(Rates_Data!AD265&gt;=Rates_Data!AG265,Rates_Data!AK266-Rates_Data!AN266,Rates_Data!AN266-Rates_Data!AK266)</f>
        <v>-0.00423700000000001</v>
      </c>
      <c r="BP266" s="23" t="n">
        <f aca="false">IF(Rates_Data!AD265&gt;=Rates_Data!AH265,Rates_Data!AK266-Rates_Data!AO266,Rates_Data!AO266-Rates_Data!AK266)</f>
        <v>-0.002128</v>
      </c>
      <c r="BQ266" s="23" t="n">
        <f aca="false">IF(Rates_Data!AD265&gt;=Rates_Data!AI265,Rates_Data!AK266-Rates_Data!AP266,Rates_Data!AP266-Rates_Data!AK266)</f>
        <v>-0.001159</v>
      </c>
      <c r="BR266" s="23" t="n">
        <f aca="false">IF(Rates_Data!AD265&gt;=Rates_Data!AJ265,Rates_Data!AK266-Rates_Data!AQ266,Rates_Data!AQ266-Rates_Data!AK266)</f>
        <v>-0.00138700000000001</v>
      </c>
      <c r="BS266" s="23" t="n">
        <f aca="false">IF(Rates_Data!AE265&gt;=Rates_Data!AF265,Rates_Data!AL266-Rates_Data!AM266,Rates_Data!AM266-Rates_Data!AL266)</f>
        <v>0.010735</v>
      </c>
      <c r="BT266" s="23" t="n">
        <f aca="false">IF(Rates_Data!AE265&gt;=Rates_Data!AG265,Rates_Data!AL266-Rates_Data!AN266,Rates_Data!AN266-Rates_Data!AL266)</f>
        <v>-0.00391400000000001</v>
      </c>
      <c r="BU266" s="23" t="n">
        <f aca="false">IF(Rates_Data!AE265&gt;=Rates_Data!AH265,Rates_Data!AL266-Rates_Data!AO266,Rates_Data!AO266-Rates_Data!AL266)</f>
        <v>-0.001805</v>
      </c>
      <c r="BV266" s="23" t="n">
        <f aca="false">IF(Rates_Data!AE265&gt;=Rates_Data!AI265,Rates_Data!AL266-Rates_Data!AP266,Rates_Data!AP266-Rates_Data!AL266)</f>
        <v>-0.001482</v>
      </c>
      <c r="BW266" s="23" t="n">
        <f aca="false">IF(Rates_Data!AE265&gt;=Rates_Data!AJ265,Rates_Data!AL266-Rates_Data!AQ266,Rates_Data!AQ266-Rates_Data!AL266)</f>
        <v>0.00106400000000001</v>
      </c>
      <c r="BX266" s="23" t="n">
        <f aca="false">IF(Rates_Data!AF265&gt;=Rates_Data!AG265,Rates_Data!AM266-Rates_Data!AN266,Rates_Data!AN266-Rates_Data!AM266)</f>
        <v>0.014649</v>
      </c>
      <c r="BY266" s="23" t="n">
        <f aca="false">IF(Rates_Data!AF265&gt;=Rates_Data!AH265,Rates_Data!AM266-Rates_Data!AO266,Rates_Data!AO266-Rates_Data!AM266)</f>
        <v>0.01254</v>
      </c>
      <c r="BZ266" s="23" t="n">
        <f aca="false">IF(Rates_Data!AF265&gt;=Rates_Data!AI265,Rates_Data!AM266-Rates_Data!AP266,Rates_Data!AP266-Rates_Data!AM266)</f>
        <v>0.009253</v>
      </c>
      <c r="CA266" s="23" t="n">
        <f aca="false">IF(Rates_Data!AF265&gt;=Rates_Data!AJ265,Rates_Data!AM266-Rates_Data!AQ266,Rates_Data!AQ266-Rates_Data!AM266)</f>
        <v>0.011799</v>
      </c>
      <c r="CB266" s="23" t="n">
        <f aca="false">IF(Rates_Data!AG265&gt;=Rates_Data!AH265,Rates_Data!AN266-Rates_Data!AO266,Rates_Data!AO266-Rates_Data!AN266)</f>
        <v>0.00210900000000001</v>
      </c>
      <c r="CC266" s="23" t="n">
        <f aca="false">IF(Rates_Data!AG265&gt;=Rates_Data!AI265,Rates_Data!AN266-Rates_Data!AP266,Rates_Data!AP266-Rates_Data!AN266)</f>
        <v>-0.005396</v>
      </c>
      <c r="CD266" s="23" t="n">
        <f aca="false">IF(Rates_Data!AG265&gt;=Rates_Data!AJ265,Rates_Data!AN266-Rates_Data!AQ266,Rates_Data!AQ266-Rates_Data!AN266)</f>
        <v>-0.00285</v>
      </c>
      <c r="CE266" s="23" t="n">
        <f aca="false">IF(Rates_Data!AH265&gt;=Rates_Data!AI265,Rates_Data!AO266-Rates_Data!AP266,Rates_Data!AP266-Rates_Data!AO266)</f>
        <v>-0.003287</v>
      </c>
      <c r="CF266" s="23" t="n">
        <f aca="false">IF(Rates_Data!AH265&gt;=Rates_Data!AJ265,Rates_Data!AO266-Rates_Data!AQ266,Rates_Data!AQ266-Rates_Data!AO266)</f>
        <v>-0.000740999999999994</v>
      </c>
      <c r="CG266" s="23" t="n">
        <f aca="false">IF(Rates_Data!AI265&gt;=Rates_Data!AJ265,Rates_Data!AP266-Rates_Data!AQ266,Rates_Data!AQ266-Rates_Data!AP266)</f>
        <v>-0.00254600000000001</v>
      </c>
      <c r="CH266" s="27" t="n">
        <f aca="false">IF(ROW()&lt;4+VolLB,"",STDEV(INDEX($BM:$BM,ROW()-VolLB+1):INDEX($BM:$BM,ROW()))*SQRT(12))</f>
        <v>0.0201754964144982</v>
      </c>
      <c r="CI266" s="27" t="n">
        <f aca="false">IF(ROW()&lt;4+VolLB,"",STDEV(INDEX($BN:$BN,ROW()-VolLB+1):INDEX($BN:$BN,ROW()))*SQRT(12))</f>
        <v>0.0220683964565146</v>
      </c>
      <c r="CJ266" s="27" t="n">
        <f aca="false">IF(ROW()&lt;4+VolLB,"",STDEV(INDEX($BO:$BO,ROW()-VolLB+1):INDEX($BO:$BO,ROW()))*SQRT(12))</f>
        <v>0.0207966836172547</v>
      </c>
      <c r="CK266" s="27" t="n">
        <f aca="false">IF(ROW()&lt;4+VolLB,"",STDEV(INDEX($BP:$BP,ROW()-VolLB+1):INDEX($BP:$BP,ROW()))*SQRT(12))</f>
        <v>0.0234833938895431</v>
      </c>
      <c r="CL266" s="27" t="n">
        <f aca="false">IF(ROW()&lt;4+VolLB,"",STDEV(INDEX($BQ:$BQ,ROW()-VolLB+1):INDEX($BQ:$BQ,ROW()))*SQRT(12))</f>
        <v>0.0191989085828187</v>
      </c>
      <c r="CM266" s="27" t="n">
        <f aca="false">IF(ROW()&lt;4+VolLB,"",STDEV(INDEX($BR:$BR,ROW()-VolLB+1):INDEX($BR:$BR,ROW()))*SQRT(12))</f>
        <v>0.0163957266790263</v>
      </c>
      <c r="CN266" s="27" t="n">
        <f aca="false">IF(ROW()&lt;4+VolLB,"",STDEV(INDEX($BS:$BS,ROW()-VolLB+1):INDEX($BS:$BS,ROW()))*SQRT(12))</f>
        <v>0.0228477401462481</v>
      </c>
      <c r="CO266" s="27" t="n">
        <f aca="false">IF(ROW()&lt;4+VolLB,"",STDEV(INDEX($BT:$BT,ROW()-VolLB+1):INDEX($BT:$BT,ROW()))*SQRT(12))</f>
        <v>0.0194010617019251</v>
      </c>
      <c r="CP266" s="27" t="n">
        <f aca="false">IF(ROW()&lt;4+VolLB,"",STDEV(INDEX($BU:$BU,ROW()-VolLB+1):INDEX($BU:$BU,ROW()))*SQRT(12))</f>
        <v>0.0207252480913406</v>
      </c>
      <c r="CQ266" s="27" t="n">
        <f aca="false">IF(ROW()&lt;4+VolLB,"",STDEV(INDEX($BV:$BV,ROW()-VolLB+1):INDEX($BV:$BV,ROW()))*SQRT(12))</f>
        <v>0.0211886339099865</v>
      </c>
      <c r="CR266" s="27" t="n">
        <f aca="false">IF(ROW()&lt;4+VolLB,"",STDEV(INDEX($BW:$BW,ROW()-VolLB+1):INDEX($BW:$BW,ROW()))*SQRT(12))</f>
        <v>0.0177709886111901</v>
      </c>
      <c r="CS266" s="27" t="n">
        <f aca="false">IF(ROW()&lt;4+VolLB,"",STDEV(INDEX($BX:$BX,ROW()-VolLB+1):INDEX($BX:$BX,ROW()))*SQRT(12))</f>
        <v>0.0240084079621326</v>
      </c>
      <c r="CT266" s="27" t="n">
        <f aca="false">IF(ROW()&lt;4+VolLB,"",STDEV(INDEX($BY:$BY,ROW()-VolLB+1):INDEX($BY:$BY,ROW()))*SQRT(12))</f>
        <v>0.0226555740650959</v>
      </c>
      <c r="CU266" s="27" t="n">
        <f aca="false">IF(ROW()&lt;4+VolLB,"",STDEV(INDEX($BZ:$BZ,ROW()-VolLB+1):INDEX($BZ:$BZ,ROW()))*SQRT(12))</f>
        <v>0.0194147390421862</v>
      </c>
      <c r="CV266" s="27" t="n">
        <f aca="false">IF(ROW()&lt;4+VolLB,"",STDEV(INDEX($CA:$CA,ROW()-VolLB+1):INDEX($CA:$CA,ROW()))*SQRT(12))</f>
        <v>0.0220445485331084</v>
      </c>
      <c r="CW266" s="27" t="n">
        <f aca="false">IF(ROW()&lt;4+VolLB,"",STDEV(INDEX($CB:$CB,ROW()-VolLB+1):INDEX($CB:$CB,ROW()))*SQRT(12))</f>
        <v>0.0198895405187656</v>
      </c>
      <c r="CX266" s="27" t="n">
        <f aca="false">IF(ROW()&lt;4+VolLB,"",STDEV(INDEX($CC:$CC,ROW()-VolLB+1):INDEX($CC:$CC,ROW()))*SQRT(12))</f>
        <v>0.0195323052227402</v>
      </c>
      <c r="CY266" s="27" t="n">
        <f aca="false">IF(ROW()&lt;4+VolLB,"",STDEV(INDEX($CD:$CD,ROW()-VolLB+1):INDEX($CD:$CD,ROW()))*SQRT(12))</f>
        <v>0.0173046925590114</v>
      </c>
      <c r="CZ266" s="27" t="n">
        <f aca="false">IF(ROW()&lt;4+VolLB,"",STDEV(INDEX($CE:$CE,ROW()-VolLB+1):INDEX($CE:$CE,ROW()))*SQRT(12))</f>
        <v>0.0219260187381285</v>
      </c>
      <c r="DA266" s="27" t="n">
        <f aca="false">IF(ROW()&lt;4+VolLB,"",STDEV(INDEX($CF:$CF,ROW()-VolLB+1):INDEX($CF:$CF,ROW()))*SQRT(12))</f>
        <v>0.0165976074030193</v>
      </c>
      <c r="DB266" s="27" t="n">
        <f aca="false">IF(ROW()&lt;4+VolLB,"",STDEV(INDEX($CG:$CG,ROW()-VolLB+1):INDEX($CG:$CG,ROW()))*SQRT(12))</f>
        <v>0.0199656859376758</v>
      </c>
      <c r="DC266" s="26" t="n">
        <f aca="false">IF(OR(AR266=0,CH266="",CH266=0),0,AR266*MIN(MaxScal,TgtVol/CH266))</f>
        <v>0</v>
      </c>
      <c r="DD266" s="26" t="n">
        <f aca="false">IF(OR(AS266=0,CI266="",CI266=0),0,AS266*MIN(MaxScal,TgtVol/CI266))</f>
        <v>0</v>
      </c>
      <c r="DE266" s="26" t="n">
        <f aca="false">IF(OR(AT266=0,CJ266="",CJ266=0),0,AT266*MIN(MaxScal,TgtVol/CJ266))</f>
        <v>0</v>
      </c>
      <c r="DF266" s="26" t="n">
        <f aca="false">IF(OR(AU266=0,CK266="",CK266=0),0,AU266*MIN(MaxScal,TgtVol/CK266))</f>
        <v>0</v>
      </c>
      <c r="DG266" s="26" t="n">
        <f aca="false">IF(OR(AV266=0,CL266="",CL266=0),0,AV266*MIN(MaxScal,TgtVol/CL266))</f>
        <v>0</v>
      </c>
      <c r="DH266" s="26" t="n">
        <f aca="false">IF(OR(AW266=0,CM266="",CM266=0),0,AW266*MIN(MaxScal,TgtVol/CM266))</f>
        <v>0</v>
      </c>
      <c r="DI266" s="26" t="n">
        <f aca="false">IF(OR(AX266=0,CN266="",CN266=0),0,AX266*MIN(MaxScal,TgtVol/CN266))</f>
        <v>0</v>
      </c>
      <c r="DJ266" s="26" t="n">
        <f aca="false">IF(OR(AY266=0,CO266="",CO266=0),0,AY266*MIN(MaxScal,TgtVol/CO266))</f>
        <v>0</v>
      </c>
      <c r="DK266" s="26" t="n">
        <f aca="false">IF(OR(AZ266=0,CP266="",CP266=0),0,AZ266*MIN(MaxScal,TgtVol/CP266))</f>
        <v>0</v>
      </c>
      <c r="DL266" s="26" t="n">
        <f aca="false">IF(OR(BA266=0,CQ266="",CQ266=0),0,BA266*MIN(MaxScal,TgtVol/CQ266))</f>
        <v>0</v>
      </c>
      <c r="DM266" s="26" t="n">
        <f aca="false">IF(OR(BB266=0,CR266="",CR266=0),0,BB266*MIN(MaxScal,TgtVol/CR266))</f>
        <v>0</v>
      </c>
      <c r="DN266" s="26" t="n">
        <f aca="false">IF(OR(BC266=0,CS266="",CS266=0),0,BC266*MIN(MaxScal,TgtVol/CS266))</f>
        <v>0</v>
      </c>
      <c r="DO266" s="26" t="n">
        <f aca="false">IF(OR(BD266=0,CT266="",CT266=0),0,BD266*MIN(MaxScal,TgtVol/CT266))</f>
        <v>0</v>
      </c>
      <c r="DP266" s="26" t="n">
        <f aca="false">IF(OR(BE266=0,CU266="",CU266=0),0,BE266*MIN(MaxScal,TgtVol/CU266))</f>
        <v>1.03014518796993</v>
      </c>
      <c r="DQ266" s="26" t="n">
        <f aca="false">IF(OR(BF266=0,CV266="",CV266=0),0,BF266*MIN(MaxScal,TgtVol/CV266))</f>
        <v>0</v>
      </c>
      <c r="DR266" s="26" t="n">
        <f aca="false">IF(OR(BG266=0,CW266="",CW266=0),0,BG266*MIN(MaxScal,TgtVol/CW266))</f>
        <v>0</v>
      </c>
      <c r="DS266" s="26" t="n">
        <f aca="false">IF(OR(BH266=0,CX266="",CX266=0),0,BH266*MIN(MaxScal,TgtVol/CX266))</f>
        <v>0</v>
      </c>
      <c r="DT266" s="26" t="n">
        <f aca="false">IF(OR(BI266=0,CY266="",CY266=0),0,BI266*MIN(MaxScal,TgtVol/CY266))</f>
        <v>0</v>
      </c>
      <c r="DU266" s="26" t="n">
        <f aca="false">IF(OR(BJ266=0,CZ266="",CZ266=0),0,BJ266*MIN(MaxScal,TgtVol/CZ266))</f>
        <v>0</v>
      </c>
      <c r="DV266" s="26" t="n">
        <f aca="false">IF(OR(BK266=0,DA266="",DA266=0),0,BK266*MIN(MaxScal,TgtVol/DA266))</f>
        <v>0</v>
      </c>
      <c r="DW266" s="26" t="n">
        <f aca="false">IF(OR(BL266=0,DB266="",DB266=0),0,BL266*MIN(MaxScal,TgtVol/DB266))</f>
        <v>0</v>
      </c>
      <c r="DX266" s="28" t="n">
        <f aca="false">IFERROR(DC265*BM266,"")</f>
        <v>-0</v>
      </c>
      <c r="DY266" s="28" t="n">
        <f aca="false">IFERROR(DD265*BN266,"")</f>
        <v>0.0144270339467217</v>
      </c>
      <c r="DZ266" s="28" t="n">
        <f aca="false">IFERROR(DE265*BO266,"")</f>
        <v>-0</v>
      </c>
      <c r="EA266" s="28" t="n">
        <f aca="false">IFERROR(DF265*BP266,"")</f>
        <v>-0</v>
      </c>
      <c r="EB266" s="28" t="n">
        <f aca="false">IFERROR(DG265*BQ266,"")</f>
        <v>-0</v>
      </c>
      <c r="EC266" s="28" t="n">
        <f aca="false">IFERROR(DH265*BR266,"")</f>
        <v>-0</v>
      </c>
      <c r="ED266" s="28" t="n">
        <f aca="false">IFERROR(DI265*BS266,"")</f>
        <v>0.0145702733043922</v>
      </c>
      <c r="EE266" s="28" t="n">
        <f aca="false">IFERROR(DJ265*BT266,"")</f>
        <v>-0</v>
      </c>
      <c r="EF266" s="28" t="n">
        <f aca="false">IFERROR(DK265*BU266,"")</f>
        <v>-0</v>
      </c>
      <c r="EG266" s="28" t="n">
        <f aca="false">IFERROR(DL265*BV266,"")</f>
        <v>-0</v>
      </c>
      <c r="EH266" s="28" t="n">
        <f aca="false">IFERROR(DM265*BW266,"")</f>
        <v>0</v>
      </c>
      <c r="EI266" s="28" t="n">
        <f aca="false">IFERROR(DN265*BX266,"")</f>
        <v>0.0126580922149428</v>
      </c>
      <c r="EJ266" s="28" t="n">
        <f aca="false">IFERROR(DO265*BY266,"")</f>
        <v>0</v>
      </c>
      <c r="EK266" s="28" t="n">
        <f aca="false">IFERROR(DP265*BZ266,"")</f>
        <v>0.0197391010259529</v>
      </c>
      <c r="EL266" s="28" t="n">
        <f aca="false">IFERROR(DQ265*CA266,"")</f>
        <v>0.0103872357324182</v>
      </c>
      <c r="EM266" s="28" t="n">
        <f aca="false">IFERROR(DR265*CB266,"")</f>
        <v>0</v>
      </c>
      <c r="EN266" s="28" t="n">
        <f aca="false">IFERROR(DS265*CC266,"")</f>
        <v>-0</v>
      </c>
      <c r="EO266" s="28" t="n">
        <f aca="false">IFERROR(DT265*CD266,"")</f>
        <v>-0</v>
      </c>
      <c r="EP266" s="28" t="n">
        <f aca="false">IFERROR(DU265*CE266,"")</f>
        <v>-0</v>
      </c>
      <c r="EQ266" s="28" t="n">
        <f aca="false">IFERROR(DV265*CF266,"")</f>
        <v>-0</v>
      </c>
      <c r="ER266" s="28" t="n">
        <f aca="false">IFERROR(DW265*CG266,"")</f>
        <v>-0</v>
      </c>
      <c r="ES266" s="28" t="n">
        <f aca="false">IF(ROW()=4,"",SUM(DX266:ER266))</f>
        <v>0.0717817362244277</v>
      </c>
      <c r="ET266" s="29" t="n">
        <f aca="false">COUNTIF(AR266:BL266,"&gt;0")</f>
        <v>1</v>
      </c>
    </row>
    <row r="267" customFormat="false" ht="15" hidden="false" customHeight="false" outlineLevel="0" collapsed="false">
      <c r="A267" s="19" t="n">
        <v>46022</v>
      </c>
      <c r="B267" s="23" t="n">
        <f aca="false">ABS(Rates_Data!AD267-Rates_Data!AE267)</f>
        <v>0.460094696969697</v>
      </c>
      <c r="C267" s="23" t="n">
        <f aca="false">ABS(Rates_Data!AD267-Rates_Data!AF267)</f>
        <v>1.31141287878788</v>
      </c>
      <c r="D267" s="23" t="n">
        <f aca="false">ABS(Rates_Data!AD267-Rates_Data!AG267)</f>
        <v>0.287030303030303</v>
      </c>
      <c r="E267" s="23" t="n">
        <f aca="false">ABS(Rates_Data!AD267-Rates_Data!AH267)</f>
        <v>0.97405303030303</v>
      </c>
      <c r="F267" s="23" t="n">
        <f aca="false">ABS(Rates_Data!AD267-Rates_Data!AI267)</f>
        <v>0.45594696969697</v>
      </c>
      <c r="G267" s="23" t="n">
        <f aca="false">ABS(Rates_Data!AD267-Rates_Data!AJ267)</f>
        <v>0.680458333333333</v>
      </c>
      <c r="H267" s="23" t="n">
        <f aca="false">ABS(Rates_Data!AE267-Rates_Data!AF267)</f>
        <v>0.851318181818182</v>
      </c>
      <c r="I267" s="23" t="n">
        <f aca="false">ABS(Rates_Data!AE267-Rates_Data!AG267)</f>
        <v>0.173064393939394</v>
      </c>
      <c r="J267" s="23" t="n">
        <f aca="false">ABS(Rates_Data!AE267-Rates_Data!AH267)</f>
        <v>0.513958333333333</v>
      </c>
      <c r="K267" s="23" t="n">
        <f aca="false">ABS(Rates_Data!AE267-Rates_Data!AI267)</f>
        <v>0.916041666666667</v>
      </c>
      <c r="L267" s="23" t="n">
        <f aca="false">ABS(Rates_Data!AE267-Rates_Data!AJ267)</f>
        <v>0.220363636363636</v>
      </c>
      <c r="M267" s="23" t="n">
        <f aca="false">ABS(Rates_Data!AF267-Rates_Data!AG267)</f>
        <v>1.02438257575758</v>
      </c>
      <c r="N267" s="23" t="n">
        <f aca="false">ABS(Rates_Data!AF267-Rates_Data!AH267)</f>
        <v>0.337359848484849</v>
      </c>
      <c r="O267" s="23" t="n">
        <f aca="false">ABS(Rates_Data!AF267-Rates_Data!AI267)</f>
        <v>1.76735984848485</v>
      </c>
      <c r="P267" s="23" t="n">
        <f aca="false">ABS(Rates_Data!AF267-Rates_Data!AJ267)</f>
        <v>0.630954545454546</v>
      </c>
      <c r="Q267" s="23" t="n">
        <f aca="false">ABS(Rates_Data!AG267-Rates_Data!AH267)</f>
        <v>0.687022727272727</v>
      </c>
      <c r="R267" s="23" t="n">
        <f aca="false">ABS(Rates_Data!AG267-Rates_Data!AI267)</f>
        <v>0.742977272727273</v>
      </c>
      <c r="S267" s="23" t="n">
        <f aca="false">ABS(Rates_Data!AG267-Rates_Data!AJ267)</f>
        <v>0.39342803030303</v>
      </c>
      <c r="T267" s="23" t="n">
        <f aca="false">ABS(Rates_Data!AH267-Rates_Data!AI267)</f>
        <v>1.43</v>
      </c>
      <c r="U267" s="23" t="n">
        <f aca="false">ABS(Rates_Data!AH267-Rates_Data!AJ267)</f>
        <v>0.293594696969697</v>
      </c>
      <c r="V267" s="23" t="n">
        <f aca="false">ABS(Rates_Data!AI267-Rates_Data!AJ267)</f>
        <v>1.1364053030303</v>
      </c>
      <c r="W267" s="26" t="n">
        <f aca="false">IF(ROW()&lt;4+MinObs-1,"",IFERROR((B267-AVERAGE(B$4:B267))/STDEV(B$4:B267),""))</f>
        <v>0.0466575036505715</v>
      </c>
      <c r="X267" s="26" t="n">
        <f aca="false">IF(ROW()&lt;4+MinObs-1,"",IFERROR((C267-AVERAGE(C$4:C267))/STDEV(C$4:C267),""))</f>
        <v>1.54851809301705</v>
      </c>
      <c r="Y267" s="26" t="n">
        <f aca="false">IF(ROW()&lt;4+MinObs-1,"",IFERROR((D267-AVERAGE(D$4:D267))/STDEV(D$4:D267),""))</f>
        <v>-0.52020839926764</v>
      </c>
      <c r="Z267" s="26" t="n">
        <f aca="false">IF(ROW()&lt;4+MinObs-1,"",IFERROR((E267-AVERAGE(E$4:E267))/STDEV(E$4:E267),""))</f>
        <v>0.694966702298841</v>
      </c>
      <c r="AA267" s="26" t="n">
        <f aca="false">IF(ROW()&lt;4+MinObs-1,"",IFERROR((F267-AVERAGE(F$4:F267))/STDEV(F$4:F267),""))</f>
        <v>-0.279520252959516</v>
      </c>
      <c r="AB267" s="26" t="n">
        <f aca="false">IF(ROW()&lt;4+MinObs-1,"",IFERROR((G267-AVERAGE(G$4:G267))/STDEV(G$4:G267),""))</f>
        <v>0.474704556375377</v>
      </c>
      <c r="AC267" s="26" t="n">
        <f aca="false">IF(ROW()&lt;4+MinObs-1,"",IFERROR((H267-AVERAGE(H$4:H267))/STDEV(H$4:H267),""))</f>
        <v>1.27756794385624</v>
      </c>
      <c r="AD267" s="26" t="n">
        <f aca="false">IF(ROW()&lt;4+MinObs-1,"",IFERROR((I267-AVERAGE(I$4:I267))/STDEV(I$4:I267),""))</f>
        <v>-0.634192693088116</v>
      </c>
      <c r="AE267" s="26" t="n">
        <f aca="false">IF(ROW()&lt;4+MinObs-1,"",IFERROR((J267-AVERAGE(J$4:J267))/STDEV(J$4:J267),""))</f>
        <v>-0.0372972761823926</v>
      </c>
      <c r="AF267" s="26" t="n">
        <f aca="false">IF(ROW()&lt;4+MinObs-1,"",IFERROR((K267-AVERAGE(K$4:K267))/STDEV(K$4:K267),""))</f>
        <v>1.18813881618614</v>
      </c>
      <c r="AG267" s="26" t="n">
        <f aca="false">IF(ROW()&lt;4+MinObs-1,"",IFERROR((L267-AVERAGE(L$4:L267))/STDEV(L$4:L267),""))</f>
        <v>-0.688254334297575</v>
      </c>
      <c r="AH267" s="26" t="n">
        <f aca="false">IF(ROW()&lt;4+MinObs-1,"",IFERROR((M267-AVERAGE(M$4:M267))/STDEV(M$4:M267),""))</f>
        <v>1.28656360825387</v>
      </c>
      <c r="AI267" s="26" t="n">
        <f aca="false">IF(ROW()&lt;4+MinObs-1,"",IFERROR((N267-AVERAGE(N$4:N267))/STDEV(N$4:N267),""))</f>
        <v>-0.526399443263616</v>
      </c>
      <c r="AJ267" s="26" t="n">
        <f aca="false">IF(ROW()&lt;4+MinObs-1,"",IFERROR((O267-AVERAGE(O$4:O267))/STDEV(O$4:O267),""))</f>
        <v>2.78616597223626</v>
      </c>
      <c r="AK267" s="26" t="n">
        <f aca="false">IF(ROW()&lt;4+MinObs-1,"",IFERROR((P267-AVERAGE(P$4:P267))/STDEV(P$4:P267),""))</f>
        <v>0.173958101797265</v>
      </c>
      <c r="AL267" s="26" t="n">
        <f aca="false">IF(ROW()&lt;4+MinObs-1,"",IFERROR((Q267-AVERAGE(Q$4:Q267))/STDEV(Q$4:Q267),""))</f>
        <v>0.595103115264105</v>
      </c>
      <c r="AM267" s="26" t="n">
        <f aca="false">IF(ROW()&lt;4+MinObs-1,"",IFERROR((R267-AVERAGE(R$4:R267))/STDEV(R$4:R267),""))</f>
        <v>0.495038194059957</v>
      </c>
      <c r="AN267" s="26" t="n">
        <f aca="false">IF(ROW()&lt;4+MinObs-1,"",IFERROR((S267-AVERAGE(S$4:S267))/STDEV(S$4:S267),""))</f>
        <v>-0.643890374389825</v>
      </c>
      <c r="AO267" s="26" t="n">
        <f aca="false">IF(ROW()&lt;4+MinObs-1,"",IFERROR((T267-AVERAGE(T$4:T267))/STDEV(T$4:T267),""))</f>
        <v>2.05873376817144</v>
      </c>
      <c r="AP267" s="26" t="n">
        <f aca="false">IF(ROW()&lt;4+MinObs-1,"",IFERROR((U267-AVERAGE(U$4:U267))/STDEV(U$4:U267),""))</f>
        <v>-1.01437677125394</v>
      </c>
      <c r="AQ267" s="26" t="n">
        <f aca="false">IF(ROW()&lt;4+MinObs-1,"",IFERROR((V267-AVERAGE(V$4:V267))/STDEV(V$4:V267),""))</f>
        <v>1.04186730890066</v>
      </c>
      <c r="AR267" s="26" t="n">
        <f aca="false">IF(W267="",0,IF(W267&gt;=z4,w4,IF(W267&gt;=z3,w3,IF(W267&gt;=zEntry,w2,IF(AND(W267&gt;=ExitZ,AR266&gt;0),w2,0)))))</f>
        <v>0</v>
      </c>
      <c r="AS267" s="26" t="n">
        <f aca="false">IF(X267="",0,IF(X267&gt;=z4,w4,IF(X267&gt;=z3,w3,IF(X267&gt;=zEntry,w2,IF(AND(X267&gt;=ExitZ,AS266&gt;0),w2,0)))))</f>
        <v>0</v>
      </c>
      <c r="AT267" s="26" t="n">
        <f aca="false">IF(Y267="",0,IF(Y267&gt;=z4,w4,IF(Y267&gt;=z3,w3,IF(Y267&gt;=zEntry,w2,IF(AND(Y267&gt;=ExitZ,AT266&gt;0),w2,0)))))</f>
        <v>0</v>
      </c>
      <c r="AU267" s="26" t="n">
        <f aca="false">IF(Z267="",0,IF(Z267&gt;=z4,w4,IF(Z267&gt;=z3,w3,IF(Z267&gt;=zEntry,w2,IF(AND(Z267&gt;=ExitZ,AU266&gt;0),w2,0)))))</f>
        <v>0</v>
      </c>
      <c r="AV267" s="26" t="n">
        <f aca="false">IF(AA267="",0,IF(AA267&gt;=z4,w4,IF(AA267&gt;=z3,w3,IF(AA267&gt;=zEntry,w2,IF(AND(AA267&gt;=ExitZ,AV266&gt;0),w2,0)))))</f>
        <v>0</v>
      </c>
      <c r="AW267" s="26" t="n">
        <f aca="false">IF(AB267="",0,IF(AB267&gt;=z4,w4,IF(AB267&gt;=z3,w3,IF(AB267&gt;=zEntry,w2,IF(AND(AB267&gt;=ExitZ,AW266&gt;0),w2,0)))))</f>
        <v>0</v>
      </c>
      <c r="AX267" s="26" t="n">
        <f aca="false">IF(AC267="",0,IF(AC267&gt;=z4,w4,IF(AC267&gt;=z3,w3,IF(AC267&gt;=zEntry,w2,IF(AND(AC267&gt;=ExitZ,AX266&gt;0),w2,0)))))</f>
        <v>0</v>
      </c>
      <c r="AY267" s="26" t="n">
        <f aca="false">IF(AD267="",0,IF(AD267&gt;=z4,w4,IF(AD267&gt;=z3,w3,IF(AD267&gt;=zEntry,w2,IF(AND(AD267&gt;=ExitZ,AY266&gt;0),w2,0)))))</f>
        <v>0</v>
      </c>
      <c r="AZ267" s="26" t="n">
        <f aca="false">IF(AE267="",0,IF(AE267&gt;=z4,w4,IF(AE267&gt;=z3,w3,IF(AE267&gt;=zEntry,w2,IF(AND(AE267&gt;=ExitZ,AZ266&gt;0),w2,0)))))</f>
        <v>0</v>
      </c>
      <c r="BA267" s="26" t="n">
        <f aca="false">IF(AF267="",0,IF(AF267&gt;=z4,w4,IF(AF267&gt;=z3,w3,IF(AF267&gt;=zEntry,w2,IF(AND(AF267&gt;=ExitZ,BA266&gt;0),w2,0)))))</f>
        <v>0</v>
      </c>
      <c r="BB267" s="26" t="n">
        <f aca="false">IF(AG267="",0,IF(AG267&gt;=z4,w4,IF(AG267&gt;=z3,w3,IF(AG267&gt;=zEntry,w2,IF(AND(AG267&gt;=ExitZ,BB266&gt;0),w2,0)))))</f>
        <v>0</v>
      </c>
      <c r="BC267" s="26" t="n">
        <f aca="false">IF(AH267="",0,IF(AH267&gt;=z4,w4,IF(AH267&gt;=z3,w3,IF(AH267&gt;=zEntry,w2,IF(AND(AH267&gt;=ExitZ,BC266&gt;0),w2,0)))))</f>
        <v>0</v>
      </c>
      <c r="BD267" s="26" t="n">
        <f aca="false">IF(AI267="",0,IF(AI267&gt;=z4,w4,IF(AI267&gt;=z3,w3,IF(AI267&gt;=zEntry,w2,IF(AND(AI267&gt;=ExitZ,BD266&gt;0),w2,0)))))</f>
        <v>0</v>
      </c>
      <c r="BE267" s="26" t="n">
        <f aca="false">IF(AJ267="",0,IF(AJ267&gt;=z4,w4,IF(AJ267&gt;=z3,w3,IF(AJ267&gt;=zEntry,w2,IF(AND(AJ267&gt;=ExitZ,BE266&gt;0),w2,0)))))</f>
        <v>1</v>
      </c>
      <c r="BF267" s="26" t="n">
        <f aca="false">IF(AK267="",0,IF(AK267&gt;=z4,w4,IF(AK267&gt;=z3,w3,IF(AK267&gt;=zEntry,w2,IF(AND(AK267&gt;=ExitZ,BF266&gt;0),w2,0)))))</f>
        <v>0</v>
      </c>
      <c r="BG267" s="26" t="n">
        <f aca="false">IF(AL267="",0,IF(AL267&gt;=z4,w4,IF(AL267&gt;=z3,w3,IF(AL267&gt;=zEntry,w2,IF(AND(AL267&gt;=ExitZ,BG266&gt;0),w2,0)))))</f>
        <v>0</v>
      </c>
      <c r="BH267" s="26" t="n">
        <f aca="false">IF(AM267="",0,IF(AM267&gt;=z4,w4,IF(AM267&gt;=z3,w3,IF(AM267&gt;=zEntry,w2,IF(AND(AM267&gt;=ExitZ,BH266&gt;0),w2,0)))))</f>
        <v>0</v>
      </c>
      <c r="BI267" s="26" t="n">
        <f aca="false">IF(AN267="",0,IF(AN267&gt;=z4,w4,IF(AN267&gt;=z3,w3,IF(AN267&gt;=zEntry,w2,IF(AND(AN267&gt;=ExitZ,BI266&gt;0),w2,0)))))</f>
        <v>0</v>
      </c>
      <c r="BJ267" s="26" t="n">
        <f aca="false">IF(AO267="",0,IF(AO267&gt;=z4,w4,IF(AO267&gt;=z3,w3,IF(AO267&gt;=zEntry,w2,IF(AND(AO267&gt;=ExitZ,BJ266&gt;0),w2,0)))))</f>
        <v>1</v>
      </c>
      <c r="BK267" s="26" t="n">
        <f aca="false">IF(AP267="",0,IF(AP267&gt;=z4,w4,IF(AP267&gt;=z3,w3,IF(AP267&gt;=zEntry,w2,IF(AND(AP267&gt;=ExitZ,BK266&gt;0),w2,0)))))</f>
        <v>0</v>
      </c>
      <c r="BL267" s="26" t="n">
        <f aca="false">IF(AQ267="",0,IF(AQ267&gt;=z4,w4,IF(AQ267&gt;=z3,w3,IF(AQ267&gt;=zEntry,w2,IF(AND(AQ267&gt;=ExitZ,BL266&gt;0),w2,0)))))</f>
        <v>0</v>
      </c>
      <c r="BM267" s="23" t="n">
        <f aca="false">IF(Rates_Data!AD266&gt;=Rates_Data!AE266,Rates_Data!AK267-Rates_Data!AL267,Rates_Data!AL267-Rates_Data!AK267)</f>
        <v>0.003857</v>
      </c>
      <c r="BN267" s="23" t="n">
        <f aca="false">IF(Rates_Data!AD266&gt;=Rates_Data!AF266,Rates_Data!AK267-Rates_Data!AM267,Rates_Data!AM267-Rates_Data!AK267)</f>
        <v>7.60000000000006E-005</v>
      </c>
      <c r="BO267" s="23" t="n">
        <f aca="false">IF(Rates_Data!AD266&gt;=Rates_Data!AG266,Rates_Data!AK267-Rates_Data!AN267,Rates_Data!AN267-Rates_Data!AK267)</f>
        <v>0.00860700000000001</v>
      </c>
      <c r="BP267" s="23" t="n">
        <f aca="false">IF(Rates_Data!AD266&gt;=Rates_Data!AH266,Rates_Data!AK267-Rates_Data!AO267,Rates_Data!AO267-Rates_Data!AK267)</f>
        <v>-0.000284999999999994</v>
      </c>
      <c r="BQ267" s="23" t="n">
        <f aca="false">IF(Rates_Data!AD266&gt;=Rates_Data!AI266,Rates_Data!AK267-Rates_Data!AP267,Rates_Data!AP267-Rates_Data!AK267)</f>
        <v>-0.000494</v>
      </c>
      <c r="BR267" s="23" t="n">
        <f aca="false">IF(Rates_Data!AD266&gt;=Rates_Data!AJ266,Rates_Data!AK267-Rates_Data!AQ267,Rates_Data!AQ267-Rates_Data!AK267)</f>
        <v>-0.002812</v>
      </c>
      <c r="BS267" s="23" t="n">
        <f aca="false">IF(Rates_Data!AE266&gt;=Rates_Data!AF266,Rates_Data!AL267-Rates_Data!AM267,Rates_Data!AM267-Rates_Data!AL267)</f>
        <v>-0.003781</v>
      </c>
      <c r="BT267" s="23" t="n">
        <f aca="false">IF(Rates_Data!AE266&gt;=Rates_Data!AG266,Rates_Data!AL267-Rates_Data!AN267,Rates_Data!AN267-Rates_Data!AL267)</f>
        <v>0.00475000000000001</v>
      </c>
      <c r="BU267" s="23" t="n">
        <f aca="false">IF(Rates_Data!AE266&gt;=Rates_Data!AH266,Rates_Data!AL267-Rates_Data!AO267,Rates_Data!AO267-Rates_Data!AL267)</f>
        <v>-0.00414199999999999</v>
      </c>
      <c r="BV267" s="23" t="n">
        <f aca="false">IF(Rates_Data!AE266&gt;=Rates_Data!AI266,Rates_Data!AL267-Rates_Data!AP267,Rates_Data!AP267-Rates_Data!AL267)</f>
        <v>0.003363</v>
      </c>
      <c r="BW267" s="23" t="n">
        <f aca="false">IF(Rates_Data!AE266&gt;=Rates_Data!AJ266,Rates_Data!AL267-Rates_Data!AQ267,Rates_Data!AQ267-Rates_Data!AL267)</f>
        <v>0.006669</v>
      </c>
      <c r="BX267" s="23" t="n">
        <f aca="false">IF(Rates_Data!AF266&gt;=Rates_Data!AG266,Rates_Data!AM267-Rates_Data!AN267,Rates_Data!AN267-Rates_Data!AM267)</f>
        <v>-0.008531</v>
      </c>
      <c r="BY267" s="23" t="n">
        <f aca="false">IF(Rates_Data!AF266&gt;=Rates_Data!AH266,Rates_Data!AM267-Rates_Data!AO267,Rates_Data!AO267-Rates_Data!AM267)</f>
        <v>0.000360999999999994</v>
      </c>
      <c r="BZ267" s="23" t="n">
        <f aca="false">IF(Rates_Data!AF266&gt;=Rates_Data!AI266,Rates_Data!AM267-Rates_Data!AP267,Rates_Data!AP267-Rates_Data!AM267)</f>
        <v>-0.000417999999999999</v>
      </c>
      <c r="CA267" s="23" t="n">
        <f aca="false">IF(Rates_Data!AF266&gt;=Rates_Data!AJ266,Rates_Data!AM267-Rates_Data!AQ267,Rates_Data!AQ267-Rates_Data!AM267)</f>
        <v>0.002888</v>
      </c>
      <c r="CB267" s="23" t="n">
        <f aca="false">IF(Rates_Data!AG266&gt;=Rates_Data!AH266,Rates_Data!AN267-Rates_Data!AO267,Rates_Data!AO267-Rates_Data!AN267)</f>
        <v>0.008892</v>
      </c>
      <c r="CC267" s="23" t="n">
        <f aca="false">IF(Rates_Data!AG266&gt;=Rates_Data!AI266,Rates_Data!AN267-Rates_Data!AP267,Rates_Data!AP267-Rates_Data!AN267)</f>
        <v>0.00811300000000001</v>
      </c>
      <c r="CD267" s="23" t="n">
        <f aca="false">IF(Rates_Data!AG266&gt;=Rates_Data!AJ266,Rates_Data!AN267-Rates_Data!AQ267,Rates_Data!AQ267-Rates_Data!AN267)</f>
        <v>0.011419</v>
      </c>
      <c r="CE267" s="23" t="n">
        <f aca="false">IF(Rates_Data!AH266&gt;=Rates_Data!AI266,Rates_Data!AO267-Rates_Data!AP267,Rates_Data!AP267-Rates_Data!AO267)</f>
        <v>-0.000778999999999993</v>
      </c>
      <c r="CF267" s="23" t="n">
        <f aca="false">IF(Rates_Data!AH266&gt;=Rates_Data!AJ266,Rates_Data!AO267-Rates_Data!AQ267,Rates_Data!AQ267-Rates_Data!AO267)</f>
        <v>0.00252700000000001</v>
      </c>
      <c r="CG267" s="23" t="n">
        <f aca="false">IF(Rates_Data!AI266&gt;=Rates_Data!AJ266,Rates_Data!AP267-Rates_Data!AQ267,Rates_Data!AQ267-Rates_Data!AP267)</f>
        <v>-0.003306</v>
      </c>
      <c r="CH267" s="27" t="n">
        <f aca="false">IF(ROW()&lt;4+VolLB,"",STDEV(INDEX($BM:$BM,ROW()-VolLB+1):INDEX($BM:$BM,ROW()))*SQRT(12))</f>
        <v>0.020290782347094</v>
      </c>
      <c r="CI267" s="27" t="n">
        <f aca="false">IF(ROW()&lt;4+VolLB,"",STDEV(INDEX($BN:$BN,ROW()-VolLB+1):INDEX($BN:$BN,ROW()))*SQRT(12))</f>
        <v>0.0220661491880771</v>
      </c>
      <c r="CJ267" s="27" t="n">
        <f aca="false">IF(ROW()&lt;4+VolLB,"",STDEV(INDEX($BO:$BO,ROW()-VolLB+1):INDEX($BO:$BO,ROW()))*SQRT(12))</f>
        <v>0.0212679962402712</v>
      </c>
      <c r="CK267" s="27" t="n">
        <f aca="false">IF(ROW()&lt;4+VolLB,"",STDEV(INDEX($BP:$BP,ROW()-VolLB+1):INDEX($BP:$BP,ROW()))*SQRT(12))</f>
        <v>0.0234278288000769</v>
      </c>
      <c r="CL267" s="27" t="n">
        <f aca="false">IF(ROW()&lt;4+VolLB,"",STDEV(INDEX($BQ:$BQ,ROW()-VolLB+1):INDEX($BQ:$BQ,ROW()))*SQRT(12))</f>
        <v>0.0191084539762354</v>
      </c>
      <c r="CM267" s="27" t="n">
        <f aca="false">IF(ROW()&lt;4+VolLB,"",STDEV(INDEX($BR:$BR,ROW()-VolLB+1):INDEX($BR:$BR,ROW()))*SQRT(12))</f>
        <v>0.0163505982683611</v>
      </c>
      <c r="CN267" s="27" t="n">
        <f aca="false">IF(ROW()&lt;4+VolLB,"",STDEV(INDEX($BS:$BS,ROW()-VolLB+1):INDEX($BS:$BS,ROW()))*SQRT(12))</f>
        <v>0.0229974737635411</v>
      </c>
      <c r="CO267" s="27" t="n">
        <f aca="false">IF(ROW()&lt;4+VolLB,"",STDEV(INDEX($BT:$BT,ROW()-VolLB+1):INDEX($BT:$BT,ROW()))*SQRT(12))</f>
        <v>0.0194629805232297</v>
      </c>
      <c r="CP267" s="27" t="n">
        <f aca="false">IF(ROW()&lt;4+VolLB,"",STDEV(INDEX($BU:$BU,ROW()-VolLB+1):INDEX($BU:$BU,ROW()))*SQRT(12))</f>
        <v>0.0209477552808114</v>
      </c>
      <c r="CQ267" s="27" t="n">
        <f aca="false">IF(ROW()&lt;4+VolLB,"",STDEV(INDEX($BV:$BV,ROW()-VolLB+1):INDEX($BV:$BV,ROW()))*SQRT(12))</f>
        <v>0.0211665366778161</v>
      </c>
      <c r="CR267" s="27" t="n">
        <f aca="false">IF(ROW()&lt;4+VolLB,"",STDEV(INDEX($BW:$BW,ROW()-VolLB+1):INDEX($BW:$BW,ROW()))*SQRT(12))</f>
        <v>0.0176173682773293</v>
      </c>
      <c r="CS267" s="27" t="n">
        <f aca="false">IF(ROW()&lt;4+VolLB,"",STDEV(INDEX($BX:$BX,ROW()-VolLB+1):INDEX($BX:$BX,ROW()))*SQRT(12))</f>
        <v>0.0246029320256173</v>
      </c>
      <c r="CT267" s="27" t="n">
        <f aca="false">IF(ROW()&lt;4+VolLB,"",STDEV(INDEX($BY:$BY,ROW()-VolLB+1):INDEX($BY:$BY,ROW()))*SQRT(12))</f>
        <v>0.0226083594322774</v>
      </c>
      <c r="CU267" s="27" t="n">
        <f aca="false">IF(ROW()&lt;4+VolLB,"",STDEV(INDEX($BZ:$BZ,ROW()-VolLB+1):INDEX($BZ:$BZ,ROW()))*SQRT(12))</f>
        <v>0.0192562839405738</v>
      </c>
      <c r="CV267" s="27" t="n">
        <f aca="false">IF(ROW()&lt;4+VolLB,"",STDEV(INDEX($CA:$CA,ROW()-VolLB+1):INDEX($CA:$CA,ROW()))*SQRT(12))</f>
        <v>0.0219913858639934</v>
      </c>
      <c r="CW267" s="27" t="n">
        <f aca="false">IF(ROW()&lt;4+VolLB,"",STDEV(INDEX($CB:$CB,ROW()-VolLB+1):INDEX($CB:$CB,ROW()))*SQRT(12))</f>
        <v>0.0202879857809399</v>
      </c>
      <c r="CX267" s="27" t="n">
        <f aca="false">IF(ROW()&lt;4+VolLB,"",STDEV(INDEX($CC:$CC,ROW()-VolLB+1):INDEX($CC:$CC,ROW()))*SQRT(12))</f>
        <v>0.0198680798475487</v>
      </c>
      <c r="CY267" s="27" t="n">
        <f aca="false">IF(ROW()&lt;4+VolLB,"",STDEV(INDEX($CD:$CD,ROW()-VolLB+1):INDEX($CD:$CD,ROW()))*SQRT(12))</f>
        <v>0.0178595768744204</v>
      </c>
      <c r="CZ267" s="27" t="n">
        <f aca="false">IF(ROW()&lt;4+VolLB,"",STDEV(INDEX($CE:$CE,ROW()-VolLB+1):INDEX($CE:$CE,ROW()))*SQRT(12))</f>
        <v>0.021924823856381</v>
      </c>
      <c r="DA267" s="27" t="n">
        <f aca="false">IF(ROW()&lt;4+VolLB,"",STDEV(INDEX($CF:$CF,ROW()-VolLB+1):INDEX($CF:$CF,ROW()))*SQRT(12))</f>
        <v>0.016563006040715</v>
      </c>
      <c r="DB267" s="27" t="n">
        <f aca="false">IF(ROW()&lt;4+VolLB,"",STDEV(INDEX($CG:$CG,ROW()-VolLB+1):INDEX($CG:$CG,ROW()))*SQRT(12))</f>
        <v>0.0200793862766674</v>
      </c>
      <c r="DC267" s="26" t="n">
        <f aca="false">IF(OR(AR267=0,CH267="",CH267=0),0,AR267*MIN(MaxScal,TgtVol/CH267))</f>
        <v>0</v>
      </c>
      <c r="DD267" s="26" t="n">
        <f aca="false">IF(OR(AS267=0,CI267="",CI267=0),0,AS267*MIN(MaxScal,TgtVol/CI267))</f>
        <v>0</v>
      </c>
      <c r="DE267" s="26" t="n">
        <f aca="false">IF(OR(AT267=0,CJ267="",CJ267=0),0,AT267*MIN(MaxScal,TgtVol/CJ267))</f>
        <v>0</v>
      </c>
      <c r="DF267" s="26" t="n">
        <f aca="false">IF(OR(AU267=0,CK267="",CK267=0),0,AU267*MIN(MaxScal,TgtVol/CK267))</f>
        <v>0</v>
      </c>
      <c r="DG267" s="26" t="n">
        <f aca="false">IF(OR(AV267=0,CL267="",CL267=0),0,AV267*MIN(MaxScal,TgtVol/CL267))</f>
        <v>0</v>
      </c>
      <c r="DH267" s="26" t="n">
        <f aca="false">IF(OR(AW267=0,CM267="",CM267=0),0,AW267*MIN(MaxScal,TgtVol/CM267))</f>
        <v>0</v>
      </c>
      <c r="DI267" s="26" t="n">
        <f aca="false">IF(OR(AX267=0,CN267="",CN267=0),0,AX267*MIN(MaxScal,TgtVol/CN267))</f>
        <v>0</v>
      </c>
      <c r="DJ267" s="26" t="n">
        <f aca="false">IF(OR(AY267=0,CO267="",CO267=0),0,AY267*MIN(MaxScal,TgtVol/CO267))</f>
        <v>0</v>
      </c>
      <c r="DK267" s="26" t="n">
        <f aca="false">IF(OR(AZ267=0,CP267="",CP267=0),0,AZ267*MIN(MaxScal,TgtVol/CP267))</f>
        <v>0</v>
      </c>
      <c r="DL267" s="26" t="n">
        <f aca="false">IF(OR(BA267=0,CQ267="",CQ267=0),0,BA267*MIN(MaxScal,TgtVol/CQ267))</f>
        <v>0</v>
      </c>
      <c r="DM267" s="26" t="n">
        <f aca="false">IF(OR(BB267=0,CR267="",CR267=0),0,BB267*MIN(MaxScal,TgtVol/CR267))</f>
        <v>0</v>
      </c>
      <c r="DN267" s="26" t="n">
        <f aca="false">IF(OR(BC267=0,CS267="",CS267=0),0,BC267*MIN(MaxScal,TgtVol/CS267))</f>
        <v>0</v>
      </c>
      <c r="DO267" s="26" t="n">
        <f aca="false">IF(OR(BD267=0,CT267="",CT267=0),0,BD267*MIN(MaxScal,TgtVol/CT267))</f>
        <v>0</v>
      </c>
      <c r="DP267" s="26" t="n">
        <f aca="false">IF(OR(BE267=0,CU267="",CU267=0),0,BE267*MIN(MaxScal,TgtVol/CU267))</f>
        <v>1.03862199278539</v>
      </c>
      <c r="DQ267" s="26" t="n">
        <f aca="false">IF(OR(BF267=0,CV267="",CV267=0),0,BF267*MIN(MaxScal,TgtVol/CV267))</f>
        <v>0</v>
      </c>
      <c r="DR267" s="26" t="n">
        <f aca="false">IF(OR(BG267=0,CW267="",CW267=0),0,BG267*MIN(MaxScal,TgtVol/CW267))</f>
        <v>0</v>
      </c>
      <c r="DS267" s="26" t="n">
        <f aca="false">IF(OR(BH267=0,CX267="",CX267=0),0,BH267*MIN(MaxScal,TgtVol/CX267))</f>
        <v>0</v>
      </c>
      <c r="DT267" s="26" t="n">
        <f aca="false">IF(OR(BI267=0,CY267="",CY267=0),0,BI267*MIN(MaxScal,TgtVol/CY267))</f>
        <v>0</v>
      </c>
      <c r="DU267" s="26" t="n">
        <f aca="false">IF(OR(BJ267=0,CZ267="",CZ267=0),0,BJ267*MIN(MaxScal,TgtVol/CZ267))</f>
        <v>0.912208012753508</v>
      </c>
      <c r="DV267" s="26" t="n">
        <f aca="false">IF(OR(BK267=0,DA267="",DA267=0),0,BK267*MIN(MaxScal,TgtVol/DA267))</f>
        <v>0</v>
      </c>
      <c r="DW267" s="26" t="n">
        <f aca="false">IF(OR(BL267=0,DB267="",DB267=0),0,BL267*MIN(MaxScal,TgtVol/DB267))</f>
        <v>0</v>
      </c>
      <c r="DX267" s="28" t="n">
        <f aca="false">IFERROR(DC266*BM267,"")</f>
        <v>0</v>
      </c>
      <c r="DY267" s="28" t="n">
        <f aca="false">IFERROR(DD266*BN267,"")</f>
        <v>0</v>
      </c>
      <c r="DZ267" s="28" t="n">
        <f aca="false">IFERROR(DE266*BO267,"")</f>
        <v>0</v>
      </c>
      <c r="EA267" s="28" t="n">
        <f aca="false">IFERROR(DF266*BP267,"")</f>
        <v>-0</v>
      </c>
      <c r="EB267" s="28" t="n">
        <f aca="false">IFERROR(DG266*BQ267,"")</f>
        <v>-0</v>
      </c>
      <c r="EC267" s="28" t="n">
        <f aca="false">IFERROR(DH266*BR267,"")</f>
        <v>-0</v>
      </c>
      <c r="ED267" s="28" t="n">
        <f aca="false">IFERROR(DI266*BS267,"")</f>
        <v>-0</v>
      </c>
      <c r="EE267" s="28" t="n">
        <f aca="false">IFERROR(DJ266*BT267,"")</f>
        <v>0</v>
      </c>
      <c r="EF267" s="28" t="n">
        <f aca="false">IFERROR(DK266*BU267,"")</f>
        <v>-0</v>
      </c>
      <c r="EG267" s="28" t="n">
        <f aca="false">IFERROR(DL266*BV267,"")</f>
        <v>0</v>
      </c>
      <c r="EH267" s="28" t="n">
        <f aca="false">IFERROR(DM266*BW267,"")</f>
        <v>0</v>
      </c>
      <c r="EI267" s="28" t="n">
        <f aca="false">IFERROR(DN266*BX267,"")</f>
        <v>-0</v>
      </c>
      <c r="EJ267" s="28" t="n">
        <f aca="false">IFERROR(DO266*BY267,"")</f>
        <v>0</v>
      </c>
      <c r="EK267" s="28" t="n">
        <f aca="false">IFERROR(DP266*BZ267,"")</f>
        <v>-0.000430600688571428</v>
      </c>
      <c r="EL267" s="28" t="n">
        <f aca="false">IFERROR(DQ266*CA267,"")</f>
        <v>0</v>
      </c>
      <c r="EM267" s="28" t="n">
        <f aca="false">IFERROR(DR266*CB267,"")</f>
        <v>0</v>
      </c>
      <c r="EN267" s="28" t="n">
        <f aca="false">IFERROR(DS266*CC267,"")</f>
        <v>0</v>
      </c>
      <c r="EO267" s="28" t="n">
        <f aca="false">IFERROR(DT266*CD267,"")</f>
        <v>0</v>
      </c>
      <c r="EP267" s="28" t="n">
        <f aca="false">IFERROR(DU266*CE267,"")</f>
        <v>-0</v>
      </c>
      <c r="EQ267" s="28" t="n">
        <f aca="false">IFERROR(DV266*CF267,"")</f>
        <v>0</v>
      </c>
      <c r="ER267" s="28" t="n">
        <f aca="false">IFERROR(DW266*CG267,"")</f>
        <v>-0</v>
      </c>
      <c r="ES267" s="28" t="n">
        <f aca="false">IF(ROW()=4,"",SUM(DX267:ER267))</f>
        <v>-0.000430600688571428</v>
      </c>
      <c r="ET267" s="29" t="n">
        <f aca="false">COUNTIF(AR267:BL267,"&gt;0")</f>
        <v>2</v>
      </c>
    </row>
    <row r="268" customFormat="false" ht="15" hidden="false" customHeight="false" outlineLevel="0" collapsed="false">
      <c r="A268" s="19" t="n">
        <v>46053</v>
      </c>
      <c r="B268" s="23" t="n">
        <f aca="false">ABS(Rates_Data!AD268-Rates_Data!AE268)</f>
        <v>0.159490566037736</v>
      </c>
      <c r="C268" s="23" t="n">
        <f aca="false">ABS(Rates_Data!AD268-Rates_Data!AF268)</f>
        <v>0.898011320754717</v>
      </c>
      <c r="D268" s="23" t="n">
        <f aca="false">ABS(Rates_Data!AD268-Rates_Data!AG268)</f>
        <v>0.410475471698113</v>
      </c>
      <c r="E268" s="23" t="n">
        <f aca="false">ABS(Rates_Data!AD268-Rates_Data!AH268)</f>
        <v>0.718332075471698</v>
      </c>
      <c r="F268" s="23" t="n">
        <f aca="false">ABS(Rates_Data!AD268-Rates_Data!AI268)</f>
        <v>0.399433962264151</v>
      </c>
      <c r="G268" s="23" t="n">
        <f aca="false">ABS(Rates_Data!AD268-Rates_Data!AJ268)</f>
        <v>0.532441509433962</v>
      </c>
      <c r="H268" s="23" t="n">
        <f aca="false">ABS(Rates_Data!AE268-Rates_Data!AF268)</f>
        <v>0.738520754716981</v>
      </c>
      <c r="I268" s="23" t="n">
        <f aca="false">ABS(Rates_Data!AE268-Rates_Data!AG268)</f>
        <v>0.250984905660377</v>
      </c>
      <c r="J268" s="23" t="n">
        <f aca="false">ABS(Rates_Data!AE268-Rates_Data!AH268)</f>
        <v>0.558841509433962</v>
      </c>
      <c r="K268" s="23" t="n">
        <f aca="false">ABS(Rates_Data!AE268-Rates_Data!AI268)</f>
        <v>0.558924528301887</v>
      </c>
      <c r="L268" s="23" t="n">
        <f aca="false">ABS(Rates_Data!AE268-Rates_Data!AJ268)</f>
        <v>0.372950943396226</v>
      </c>
      <c r="M268" s="23" t="n">
        <f aca="false">ABS(Rates_Data!AF268-Rates_Data!AG268)</f>
        <v>0.487535849056604</v>
      </c>
      <c r="N268" s="23" t="n">
        <f aca="false">ABS(Rates_Data!AF268-Rates_Data!AH268)</f>
        <v>0.179679245283019</v>
      </c>
      <c r="O268" s="23" t="n">
        <f aca="false">ABS(Rates_Data!AF268-Rates_Data!AI268)</f>
        <v>1.29744528301887</v>
      </c>
      <c r="P268" s="23" t="n">
        <f aca="false">ABS(Rates_Data!AF268-Rates_Data!AJ268)</f>
        <v>0.365569811320755</v>
      </c>
      <c r="Q268" s="23" t="n">
        <f aca="false">ABS(Rates_Data!AG268-Rates_Data!AH268)</f>
        <v>0.307856603773585</v>
      </c>
      <c r="R268" s="23" t="n">
        <f aca="false">ABS(Rates_Data!AG268-Rates_Data!AI268)</f>
        <v>0.809909433962264</v>
      </c>
      <c r="S268" s="23" t="n">
        <f aca="false">ABS(Rates_Data!AG268-Rates_Data!AJ268)</f>
        <v>0.121966037735849</v>
      </c>
      <c r="T268" s="23" t="n">
        <f aca="false">ABS(Rates_Data!AH268-Rates_Data!AI268)</f>
        <v>1.11776603773585</v>
      </c>
      <c r="U268" s="23" t="n">
        <f aca="false">ABS(Rates_Data!AH268-Rates_Data!AJ268)</f>
        <v>0.185890566037736</v>
      </c>
      <c r="V268" s="23" t="n">
        <f aca="false">ABS(Rates_Data!AI268-Rates_Data!AJ268)</f>
        <v>0.931875471698113</v>
      </c>
      <c r="W268" s="26" t="n">
        <f aca="false">IF(ROW()&lt;4+MinObs-1,"",IFERROR((B268-AVERAGE(B$4:B268))/STDEV(B$4:B268),""))</f>
        <v>-0.83458762256397</v>
      </c>
      <c r="X268" s="26" t="n">
        <f aca="false">IF(ROW()&lt;4+MinObs-1,"",IFERROR((C268-AVERAGE(C$4:C268))/STDEV(C$4:C268),""))</f>
        <v>0.678164183210703</v>
      </c>
      <c r="Y268" s="26" t="n">
        <f aca="false">IF(ROW()&lt;4+MinObs-1,"",IFERROR((D268-AVERAGE(D$4:D268))/STDEV(D$4:D268),""))</f>
        <v>-0.256714797209998</v>
      </c>
      <c r="Z268" s="26" t="n">
        <f aca="false">IF(ROW()&lt;4+MinObs-1,"",IFERROR((E268-AVERAGE(E$4:E268))/STDEV(E$4:E268),""))</f>
        <v>0.127140674154469</v>
      </c>
      <c r="AA268" s="26" t="n">
        <f aca="false">IF(ROW()&lt;4+MinObs-1,"",IFERROR((F268-AVERAGE(F$4:F268))/STDEV(F$4:F268),""))</f>
        <v>-0.413252523586274</v>
      </c>
      <c r="AB268" s="26" t="n">
        <f aca="false">IF(ROW()&lt;4+MinObs-1,"",IFERROR((G268-AVERAGE(G$4:G268))/STDEV(G$4:G268),""))</f>
        <v>0.0580791216237014</v>
      </c>
      <c r="AC268" s="26" t="n">
        <f aca="false">IF(ROW()&lt;4+MinObs-1,"",IFERROR((H268-AVERAGE(H$4:H268))/STDEV(H$4:H268),""))</f>
        <v>0.931252277411004</v>
      </c>
      <c r="AD268" s="26" t="n">
        <f aca="false">IF(ROW()&lt;4+MinObs-1,"",IFERROR((I268-AVERAGE(I$4:I268))/STDEV(I$4:I268),""))</f>
        <v>-0.416177266999304</v>
      </c>
      <c r="AE268" s="26" t="n">
        <f aca="false">IF(ROW()&lt;4+MinObs-1,"",IFERROR((J268-AVERAGE(J$4:J268))/STDEV(J$4:J268),""))</f>
        <v>0.0908400722602913</v>
      </c>
      <c r="AF268" s="26" t="n">
        <f aca="false">IF(ROW()&lt;4+MinObs-1,"",IFERROR((K268-AVERAGE(K$4:K268))/STDEV(K$4:K268),""))</f>
        <v>0.228997022797819</v>
      </c>
      <c r="AG268" s="26" t="n">
        <f aca="false">IF(ROW()&lt;4+MinObs-1,"",IFERROR((L268-AVERAGE(L$4:L268))/STDEV(L$4:L268),""))</f>
        <v>-0.3396966596042</v>
      </c>
      <c r="AH268" s="26" t="n">
        <f aca="false">IF(ROW()&lt;4+MinObs-1,"",IFERROR((M268-AVERAGE(M$4:M268))/STDEV(M$4:M268),""))</f>
        <v>-0.0145619735367775</v>
      </c>
      <c r="AI268" s="26" t="n">
        <f aca="false">IF(ROW()&lt;4+MinObs-1,"",IFERROR((N268-AVERAGE(N$4:N268))/STDEV(N$4:N268),""))</f>
        <v>-0.893483994062021</v>
      </c>
      <c r="AJ268" s="26" t="n">
        <f aca="false">IF(ROW()&lt;4+MinObs-1,"",IFERROR((O268-AVERAGE(O$4:O268))/STDEV(O$4:O268),""))</f>
        <v>1.69853163729809</v>
      </c>
      <c r="AK268" s="26" t="n">
        <f aca="false">IF(ROW()&lt;4+MinObs-1,"",IFERROR((P268-AVERAGE(P$4:P268))/STDEV(P$4:P268),""))</f>
        <v>-0.441227374577428</v>
      </c>
      <c r="AL268" s="26" t="n">
        <f aca="false">IF(ROW()&lt;4+MinObs-1,"",IFERROR((Q268-AVERAGE(Q$4:Q268))/STDEV(Q$4:Q268),""))</f>
        <v>-0.417305227076109</v>
      </c>
      <c r="AM268" s="26" t="n">
        <f aca="false">IF(ROW()&lt;4+MinObs-1,"",IFERROR((R268-AVERAGE(R$4:R268))/STDEV(R$4:R268),""))</f>
        <v>0.641956827972454</v>
      </c>
      <c r="AN268" s="26" t="n">
        <f aca="false">IF(ROW()&lt;4+MinObs-1,"",IFERROR((S268-AVERAGE(S$4:S268))/STDEV(S$4:S268),""))</f>
        <v>-1.19908446425882</v>
      </c>
      <c r="AO268" s="26" t="n">
        <f aca="false">IF(ROW()&lt;4+MinObs-1,"",IFERROR((T268-AVERAGE(T$4:T268))/STDEV(T$4:T268),""))</f>
        <v>1.249918269158</v>
      </c>
      <c r="AP268" s="26" t="n">
        <f aca="false">IF(ROW()&lt;4+MinObs-1,"",IFERROR((U268-AVERAGE(U$4:U268))/STDEV(U$4:U268),""))</f>
        <v>-1.23435835532811</v>
      </c>
      <c r="AQ268" s="26" t="n">
        <f aca="false">IF(ROW()&lt;4+MinObs-1,"",IFERROR((V268-AVERAGE(V$4:V268))/STDEV(V$4:V268),""))</f>
        <v>0.615209326987433</v>
      </c>
      <c r="AR268" s="26" t="n">
        <f aca="false">IF(W268="",0,IF(W268&gt;=z4,w4,IF(W268&gt;=z3,w3,IF(W268&gt;=zEntry,w2,IF(AND(W268&gt;=ExitZ,AR267&gt;0),w2,0)))))</f>
        <v>0</v>
      </c>
      <c r="AS268" s="26" t="n">
        <f aca="false">IF(X268="",0,IF(X268&gt;=z4,w4,IF(X268&gt;=z3,w3,IF(X268&gt;=zEntry,w2,IF(AND(X268&gt;=ExitZ,AS267&gt;0),w2,0)))))</f>
        <v>0</v>
      </c>
      <c r="AT268" s="26" t="n">
        <f aca="false">IF(Y268="",0,IF(Y268&gt;=z4,w4,IF(Y268&gt;=z3,w3,IF(Y268&gt;=zEntry,w2,IF(AND(Y268&gt;=ExitZ,AT267&gt;0),w2,0)))))</f>
        <v>0</v>
      </c>
      <c r="AU268" s="26" t="n">
        <f aca="false">IF(Z268="",0,IF(Z268&gt;=z4,w4,IF(Z268&gt;=z3,w3,IF(Z268&gt;=zEntry,w2,IF(AND(Z268&gt;=ExitZ,AU267&gt;0),w2,0)))))</f>
        <v>0</v>
      </c>
      <c r="AV268" s="26" t="n">
        <f aca="false">IF(AA268="",0,IF(AA268&gt;=z4,w4,IF(AA268&gt;=z3,w3,IF(AA268&gt;=zEntry,w2,IF(AND(AA268&gt;=ExitZ,AV267&gt;0),w2,0)))))</f>
        <v>0</v>
      </c>
      <c r="AW268" s="26" t="n">
        <f aca="false">IF(AB268="",0,IF(AB268&gt;=z4,w4,IF(AB268&gt;=z3,w3,IF(AB268&gt;=zEntry,w2,IF(AND(AB268&gt;=ExitZ,AW267&gt;0),w2,0)))))</f>
        <v>0</v>
      </c>
      <c r="AX268" s="26" t="n">
        <f aca="false">IF(AC268="",0,IF(AC268&gt;=z4,w4,IF(AC268&gt;=z3,w3,IF(AC268&gt;=zEntry,w2,IF(AND(AC268&gt;=ExitZ,AX267&gt;0),w2,0)))))</f>
        <v>0</v>
      </c>
      <c r="AY268" s="26" t="n">
        <f aca="false">IF(AD268="",0,IF(AD268&gt;=z4,w4,IF(AD268&gt;=z3,w3,IF(AD268&gt;=zEntry,w2,IF(AND(AD268&gt;=ExitZ,AY267&gt;0),w2,0)))))</f>
        <v>0</v>
      </c>
      <c r="AZ268" s="26" t="n">
        <f aca="false">IF(AE268="",0,IF(AE268&gt;=z4,w4,IF(AE268&gt;=z3,w3,IF(AE268&gt;=zEntry,w2,IF(AND(AE268&gt;=ExitZ,AZ267&gt;0),w2,0)))))</f>
        <v>0</v>
      </c>
      <c r="BA268" s="26" t="n">
        <f aca="false">IF(AF268="",0,IF(AF268&gt;=z4,w4,IF(AF268&gt;=z3,w3,IF(AF268&gt;=zEntry,w2,IF(AND(AF268&gt;=ExitZ,BA267&gt;0),w2,0)))))</f>
        <v>0</v>
      </c>
      <c r="BB268" s="26" t="n">
        <f aca="false">IF(AG268="",0,IF(AG268&gt;=z4,w4,IF(AG268&gt;=z3,w3,IF(AG268&gt;=zEntry,w2,IF(AND(AG268&gt;=ExitZ,BB267&gt;0),w2,0)))))</f>
        <v>0</v>
      </c>
      <c r="BC268" s="26" t="n">
        <f aca="false">IF(AH268="",0,IF(AH268&gt;=z4,w4,IF(AH268&gt;=z3,w3,IF(AH268&gt;=zEntry,w2,IF(AND(AH268&gt;=ExitZ,BC267&gt;0),w2,0)))))</f>
        <v>0</v>
      </c>
      <c r="BD268" s="26" t="n">
        <f aca="false">IF(AI268="",0,IF(AI268&gt;=z4,w4,IF(AI268&gt;=z3,w3,IF(AI268&gt;=zEntry,w2,IF(AND(AI268&gt;=ExitZ,BD267&gt;0),w2,0)))))</f>
        <v>0</v>
      </c>
      <c r="BE268" s="26" t="n">
        <f aca="false">IF(AJ268="",0,IF(AJ268&gt;=z4,w4,IF(AJ268&gt;=z3,w3,IF(AJ268&gt;=zEntry,w2,IF(AND(AJ268&gt;=ExitZ,BE267&gt;0),w2,0)))))</f>
        <v>0</v>
      </c>
      <c r="BF268" s="26" t="n">
        <f aca="false">IF(AK268="",0,IF(AK268&gt;=z4,w4,IF(AK268&gt;=z3,w3,IF(AK268&gt;=zEntry,w2,IF(AND(AK268&gt;=ExitZ,BF267&gt;0),w2,0)))))</f>
        <v>0</v>
      </c>
      <c r="BG268" s="26" t="n">
        <f aca="false">IF(AL268="",0,IF(AL268&gt;=z4,w4,IF(AL268&gt;=z3,w3,IF(AL268&gt;=zEntry,w2,IF(AND(AL268&gt;=ExitZ,BG267&gt;0),w2,0)))))</f>
        <v>0</v>
      </c>
      <c r="BH268" s="26" t="n">
        <f aca="false">IF(AM268="",0,IF(AM268&gt;=z4,w4,IF(AM268&gt;=z3,w3,IF(AM268&gt;=zEntry,w2,IF(AND(AM268&gt;=ExitZ,BH267&gt;0),w2,0)))))</f>
        <v>0</v>
      </c>
      <c r="BI268" s="26" t="n">
        <f aca="false">IF(AN268="",0,IF(AN268&gt;=z4,w4,IF(AN268&gt;=z3,w3,IF(AN268&gt;=zEntry,w2,IF(AND(AN268&gt;=ExitZ,BI267&gt;0),w2,0)))))</f>
        <v>0</v>
      </c>
      <c r="BJ268" s="26" t="n">
        <f aca="false">IF(AO268="",0,IF(AO268&gt;=z4,w4,IF(AO268&gt;=z3,w3,IF(AO268&gt;=zEntry,w2,IF(AND(AO268&gt;=ExitZ,BJ267&gt;0),w2,0)))))</f>
        <v>0</v>
      </c>
      <c r="BK268" s="26" t="n">
        <f aca="false">IF(AP268="",0,IF(AP268&gt;=z4,w4,IF(AP268&gt;=z3,w3,IF(AP268&gt;=zEntry,w2,IF(AND(AP268&gt;=ExitZ,BK267&gt;0),w2,0)))))</f>
        <v>0</v>
      </c>
      <c r="BL268" s="26" t="n">
        <f aca="false">IF(AQ268="",0,IF(AQ268&gt;=z4,w4,IF(AQ268&gt;=z3,w3,IF(AQ268&gt;=zEntry,w2,IF(AND(AQ268&gt;=ExitZ,BL267&gt;0),w2,0)))))</f>
        <v>0</v>
      </c>
      <c r="BM268" s="23" t="n">
        <f aca="false">IF(Rates_Data!AD267&gt;=Rates_Data!AE267,Rates_Data!AK268-Rates_Data!AL268,Rates_Data!AL268-Rates_Data!AK268)</f>
        <v>0.00558600000000001</v>
      </c>
      <c r="BN268" s="23" t="n">
        <f aca="false">IF(Rates_Data!AD267&gt;=Rates_Data!AF267,Rates_Data!AK268-Rates_Data!AM268,Rates_Data!AM268-Rates_Data!AK268)</f>
        <v>0.008474</v>
      </c>
      <c r="BO268" s="23" t="n">
        <f aca="false">IF(Rates_Data!AD267&gt;=Rates_Data!AG267,Rates_Data!AK268-Rates_Data!AN268,Rates_Data!AN268-Rates_Data!AK268)</f>
        <v>-0.004161</v>
      </c>
      <c r="BP268" s="23" t="n">
        <f aca="false">IF(Rates_Data!AD267&gt;=Rates_Data!AH267,Rates_Data!AK268-Rates_Data!AO268,Rates_Data!AO268-Rates_Data!AK268)</f>
        <v>-0.000702999999999998</v>
      </c>
      <c r="BQ268" s="23" t="n">
        <f aca="false">IF(Rates_Data!AD267&gt;=Rates_Data!AI267,Rates_Data!AK268-Rates_Data!AP268,Rates_Data!AP268-Rates_Data!AK268)</f>
        <v>0.00193799999999999</v>
      </c>
      <c r="BR268" s="23" t="n">
        <f aca="false">IF(Rates_Data!AD267&gt;=Rates_Data!AJ267,Rates_Data!AK268-Rates_Data!AQ268,Rates_Data!AQ268-Rates_Data!AK268)</f>
        <v>-1.89999999999886E-005</v>
      </c>
      <c r="BS268" s="23" t="n">
        <f aca="false">IF(Rates_Data!AE267&gt;=Rates_Data!AF267,Rates_Data!AL268-Rates_Data!AM268,Rates_Data!AM268-Rates_Data!AL268)</f>
        <v>0.00288799999999999</v>
      </c>
      <c r="BT268" s="23" t="n">
        <f aca="false">IF(Rates_Data!AE267&gt;=Rates_Data!AG267,Rates_Data!AL268-Rates_Data!AN268,Rates_Data!AN268-Rates_Data!AL268)</f>
        <v>0.00974700000000001</v>
      </c>
      <c r="BU268" s="23" t="n">
        <f aca="false">IF(Rates_Data!AE267&gt;=Rates_Data!AH267,Rates_Data!AL268-Rates_Data!AO268,Rates_Data!AO268-Rates_Data!AL268)</f>
        <v>-0.00628900000000001</v>
      </c>
      <c r="BV268" s="23" t="n">
        <f aca="false">IF(Rates_Data!AE267&gt;=Rates_Data!AI267,Rates_Data!AL268-Rates_Data!AP268,Rates_Data!AP268-Rates_Data!AL268)</f>
        <v>0.007524</v>
      </c>
      <c r="BW268" s="23" t="n">
        <f aca="false">IF(Rates_Data!AE267&gt;=Rates_Data!AJ267,Rates_Data!AL268-Rates_Data!AQ268,Rates_Data!AQ268-Rates_Data!AL268)</f>
        <v>-0.005605</v>
      </c>
      <c r="BX268" s="23" t="n">
        <f aca="false">IF(Rates_Data!AF267&gt;=Rates_Data!AG267,Rates_Data!AM268-Rates_Data!AN268,Rates_Data!AN268-Rates_Data!AM268)</f>
        <v>0.012635</v>
      </c>
      <c r="BY268" s="23" t="n">
        <f aca="false">IF(Rates_Data!AF267&gt;=Rates_Data!AH267,Rates_Data!AM268-Rates_Data!AO268,Rates_Data!AO268-Rates_Data!AM268)</f>
        <v>0.009177</v>
      </c>
      <c r="BZ268" s="23" t="n">
        <f aca="false">IF(Rates_Data!AF267&gt;=Rates_Data!AI267,Rates_Data!AM268-Rates_Data!AP268,Rates_Data!AP268-Rates_Data!AM268)</f>
        <v>0.010412</v>
      </c>
      <c r="CA268" s="23" t="n">
        <f aca="false">IF(Rates_Data!AF267&gt;=Rates_Data!AJ267,Rates_Data!AM268-Rates_Data!AQ268,Rates_Data!AQ268-Rates_Data!AM268)</f>
        <v>0.00849299999999999</v>
      </c>
      <c r="CB268" s="23" t="n">
        <f aca="false">IF(Rates_Data!AG267&gt;=Rates_Data!AH267,Rates_Data!AN268-Rates_Data!AO268,Rates_Data!AO268-Rates_Data!AN268)</f>
        <v>0.003458</v>
      </c>
      <c r="CC268" s="23" t="n">
        <f aca="false">IF(Rates_Data!AG267&gt;=Rates_Data!AI267,Rates_Data!AN268-Rates_Data!AP268,Rates_Data!AP268-Rates_Data!AN268)</f>
        <v>-0.002223</v>
      </c>
      <c r="CD268" s="23" t="n">
        <f aca="false">IF(Rates_Data!AG267&gt;=Rates_Data!AJ267,Rates_Data!AN268-Rates_Data!AQ268,Rates_Data!AQ268-Rates_Data!AN268)</f>
        <v>0.00414200000000001</v>
      </c>
      <c r="CE268" s="23" t="n">
        <f aca="false">IF(Rates_Data!AH267&gt;=Rates_Data!AI267,Rates_Data!AO268-Rates_Data!AP268,Rates_Data!AP268-Rates_Data!AO268)</f>
        <v>0.001235</v>
      </c>
      <c r="CF268" s="23" t="n">
        <f aca="false">IF(Rates_Data!AH267&gt;=Rates_Data!AJ267,Rates_Data!AO268-Rates_Data!AQ268,Rates_Data!AQ268-Rates_Data!AO268)</f>
        <v>-0.000684000000000009</v>
      </c>
      <c r="CG268" s="23" t="n">
        <f aca="false">IF(Rates_Data!AI267&gt;=Rates_Data!AJ267,Rates_Data!AP268-Rates_Data!AQ268,Rates_Data!AQ268-Rates_Data!AP268)</f>
        <v>0.00191900000000001</v>
      </c>
      <c r="CH268" s="27" t="n">
        <f aca="false">IF(ROW()&lt;4+VolLB,"",STDEV(INDEX($BM:$BM,ROW()-VolLB+1):INDEX($BM:$BM,ROW()))*SQRT(12))</f>
        <v>0.0205205224095759</v>
      </c>
      <c r="CI268" s="27" t="n">
        <f aca="false">IF(ROW()&lt;4+VolLB,"",STDEV(INDEX($BN:$BN,ROW()-VolLB+1):INDEX($BN:$BN,ROW()))*SQRT(12))</f>
        <v>0.0220636387354312</v>
      </c>
      <c r="CJ268" s="27" t="n">
        <f aca="false">IF(ROW()&lt;4+VolLB,"",STDEV(INDEX($BO:$BO,ROW()-VolLB+1):INDEX($BO:$BO,ROW()))*SQRT(12))</f>
        <v>0.0211540144401325</v>
      </c>
      <c r="CK268" s="27" t="n">
        <f aca="false">IF(ROW()&lt;4+VolLB,"",STDEV(INDEX($BP:$BP,ROW()-VolLB+1):INDEX($BP:$BP,ROW()))*SQRT(12))</f>
        <v>0.0233314561787096</v>
      </c>
      <c r="CL268" s="27" t="n">
        <f aca="false">IF(ROW()&lt;4+VolLB,"",STDEV(INDEX($BQ:$BQ,ROW()-VolLB+1):INDEX($BQ:$BQ,ROW()))*SQRT(12))</f>
        <v>0.0189837988498464</v>
      </c>
      <c r="CM268" s="27" t="n">
        <f aca="false">IF(ROW()&lt;4+VolLB,"",STDEV(INDEX($BR:$BR,ROW()-VolLB+1):INDEX($BR:$BR,ROW()))*SQRT(12))</f>
        <v>0.0159941723562648</v>
      </c>
      <c r="CN268" s="27" t="n">
        <f aca="false">IF(ROW()&lt;4+VolLB,"",STDEV(INDEX($BS:$BS,ROW()-VolLB+1):INDEX($BS:$BS,ROW()))*SQRT(12))</f>
        <v>0.0226308048178752</v>
      </c>
      <c r="CO268" s="27" t="n">
        <f aca="false">IF(ROW()&lt;4+VolLB,"",STDEV(INDEX($BT:$BT,ROW()-VolLB+1):INDEX($BT:$BT,ROW()))*SQRT(12))</f>
        <v>0.0197898728406127</v>
      </c>
      <c r="CP268" s="27" t="n">
        <f aca="false">IF(ROW()&lt;4+VolLB,"",STDEV(INDEX($BU:$BU,ROW()-VolLB+1):INDEX($BU:$BU,ROW()))*SQRT(12))</f>
        <v>0.0212436177465587</v>
      </c>
      <c r="CQ268" s="27" t="n">
        <f aca="false">IF(ROW()&lt;4+VolLB,"",STDEV(INDEX($BV:$BV,ROW()-VolLB+1):INDEX($BV:$BV,ROW()))*SQRT(12))</f>
        <v>0.0215007276658699</v>
      </c>
      <c r="CR268" s="27" t="n">
        <f aca="false">IF(ROW()&lt;4+VolLB,"",STDEV(INDEX($BW:$BW,ROW()-VolLB+1):INDEX($BW:$BW,ROW()))*SQRT(12))</f>
        <v>0.0181130273883586</v>
      </c>
      <c r="CS268" s="27" t="n">
        <f aca="false">IF(ROW()&lt;4+VolLB,"",STDEV(INDEX($BX:$BX,ROW()-VolLB+1):INDEX($BX:$BX,ROW()))*SQRT(12))</f>
        <v>0.0255449658013174</v>
      </c>
      <c r="CT268" s="27" t="n">
        <f aca="false">IF(ROW()&lt;4+VolLB,"",STDEV(INDEX($BY:$BY,ROW()-VolLB+1):INDEX($BY:$BY,ROW()))*SQRT(12))</f>
        <v>0.0230252003680853</v>
      </c>
      <c r="CU268" s="27" t="n">
        <f aca="false">IF(ROW()&lt;4+VolLB,"",STDEV(INDEX($BZ:$BZ,ROW()-VolLB+1):INDEX($BZ:$BZ,ROW()))*SQRT(12))</f>
        <v>0.0200635396456928</v>
      </c>
      <c r="CV268" s="27" t="n">
        <f aca="false">IF(ROW()&lt;4+VolLB,"",STDEV(INDEX($CA:$CA,ROW()-VolLB+1):INDEX($CA:$CA,ROW()))*SQRT(12))</f>
        <v>0.0224596881365365</v>
      </c>
      <c r="CW268" s="27" t="n">
        <f aca="false">IF(ROW()&lt;4+VolLB,"",STDEV(INDEX($CB:$CB,ROW()-VolLB+1):INDEX($CB:$CB,ROW()))*SQRT(12))</f>
        <v>0.0202873905278272</v>
      </c>
      <c r="CX268" s="27" t="n">
        <f aca="false">IF(ROW()&lt;4+VolLB,"",STDEV(INDEX($CC:$CC,ROW()-VolLB+1):INDEX($CC:$CC,ROW()))*SQRT(12))</f>
        <v>0.0198325126336</v>
      </c>
      <c r="CY268" s="27" t="n">
        <f aca="false">IF(ROW()&lt;4+VolLB,"",STDEV(INDEX($CD:$CD,ROW()-VolLB+1):INDEX($CD:$CD,ROW()))*SQRT(12))</f>
        <v>0.0178219952736312</v>
      </c>
      <c r="CZ268" s="27" t="n">
        <f aca="false">IF(ROW()&lt;4+VolLB,"",STDEV(INDEX($CE:$CE,ROW()-VolLB+1):INDEX($CE:$CE,ROW()))*SQRT(12))</f>
        <v>0.0219323449596383</v>
      </c>
      <c r="DA268" s="27" t="n">
        <f aca="false">IF(ROW()&lt;4+VolLB,"",STDEV(INDEX($CF:$CF,ROW()-VolLB+1):INDEX($CF:$CF,ROW()))*SQRT(12))</f>
        <v>0.0166010423241319</v>
      </c>
      <c r="DB268" s="27" t="n">
        <f aca="false">IF(ROW()&lt;4+VolLB,"",STDEV(INDEX($CG:$CG,ROW()-VolLB+1):INDEX($CG:$CG,ROW()))*SQRT(12))</f>
        <v>0.0200865443509307</v>
      </c>
      <c r="DC268" s="26" t="n">
        <f aca="false">IF(OR(AR268=0,CH268="",CH268=0),0,AR268*MIN(MaxScal,TgtVol/CH268))</f>
        <v>0</v>
      </c>
      <c r="DD268" s="26" t="n">
        <f aca="false">IF(OR(AS268=0,CI268="",CI268=0),0,AS268*MIN(MaxScal,TgtVol/CI268))</f>
        <v>0</v>
      </c>
      <c r="DE268" s="26" t="n">
        <f aca="false">IF(OR(AT268=0,CJ268="",CJ268=0),0,AT268*MIN(MaxScal,TgtVol/CJ268))</f>
        <v>0</v>
      </c>
      <c r="DF268" s="26" t="n">
        <f aca="false">IF(OR(AU268=0,CK268="",CK268=0),0,AU268*MIN(MaxScal,TgtVol/CK268))</f>
        <v>0</v>
      </c>
      <c r="DG268" s="26" t="n">
        <f aca="false">IF(OR(AV268=0,CL268="",CL268=0),0,AV268*MIN(MaxScal,TgtVol/CL268))</f>
        <v>0</v>
      </c>
      <c r="DH268" s="26" t="n">
        <f aca="false">IF(OR(AW268=0,CM268="",CM268=0),0,AW268*MIN(MaxScal,TgtVol/CM268))</f>
        <v>0</v>
      </c>
      <c r="DI268" s="26" t="n">
        <f aca="false">IF(OR(AX268=0,CN268="",CN268=0),0,AX268*MIN(MaxScal,TgtVol/CN268))</f>
        <v>0</v>
      </c>
      <c r="DJ268" s="26" t="n">
        <f aca="false">IF(OR(AY268=0,CO268="",CO268=0),0,AY268*MIN(MaxScal,TgtVol/CO268))</f>
        <v>0</v>
      </c>
      <c r="DK268" s="26" t="n">
        <f aca="false">IF(OR(AZ268=0,CP268="",CP268=0),0,AZ268*MIN(MaxScal,TgtVol/CP268))</f>
        <v>0</v>
      </c>
      <c r="DL268" s="26" t="n">
        <f aca="false">IF(OR(BA268=0,CQ268="",CQ268=0),0,BA268*MIN(MaxScal,TgtVol/CQ268))</f>
        <v>0</v>
      </c>
      <c r="DM268" s="26" t="n">
        <f aca="false">IF(OR(BB268=0,CR268="",CR268=0),0,BB268*MIN(MaxScal,TgtVol/CR268))</f>
        <v>0</v>
      </c>
      <c r="DN268" s="26" t="n">
        <f aca="false">IF(OR(BC268=0,CS268="",CS268=0),0,BC268*MIN(MaxScal,TgtVol/CS268))</f>
        <v>0</v>
      </c>
      <c r="DO268" s="26" t="n">
        <f aca="false">IF(OR(BD268=0,CT268="",CT268=0),0,BD268*MIN(MaxScal,TgtVol/CT268))</f>
        <v>0</v>
      </c>
      <c r="DP268" s="26" t="n">
        <f aca="false">IF(OR(BE268=0,CU268="",CU268=0),0,BE268*MIN(MaxScal,TgtVol/CU268))</f>
        <v>0</v>
      </c>
      <c r="DQ268" s="26" t="n">
        <f aca="false">IF(OR(BF268=0,CV268="",CV268=0),0,BF268*MIN(MaxScal,TgtVol/CV268))</f>
        <v>0</v>
      </c>
      <c r="DR268" s="26" t="n">
        <f aca="false">IF(OR(BG268=0,CW268="",CW268=0),0,BG268*MIN(MaxScal,TgtVol/CW268))</f>
        <v>0</v>
      </c>
      <c r="DS268" s="26" t="n">
        <f aca="false">IF(OR(BH268=0,CX268="",CX268=0),0,BH268*MIN(MaxScal,TgtVol/CX268))</f>
        <v>0</v>
      </c>
      <c r="DT268" s="26" t="n">
        <f aca="false">IF(OR(BI268=0,CY268="",CY268=0),0,BI268*MIN(MaxScal,TgtVol/CY268))</f>
        <v>0</v>
      </c>
      <c r="DU268" s="26" t="n">
        <f aca="false">IF(OR(BJ268=0,CZ268="",CZ268=0),0,BJ268*MIN(MaxScal,TgtVol/CZ268))</f>
        <v>0</v>
      </c>
      <c r="DV268" s="26" t="n">
        <f aca="false">IF(OR(BK268=0,DA268="",DA268=0),0,BK268*MIN(MaxScal,TgtVol/DA268))</f>
        <v>0</v>
      </c>
      <c r="DW268" s="26" t="n">
        <f aca="false">IF(OR(BL268=0,DB268="",DB268=0),0,BL268*MIN(MaxScal,TgtVol/DB268))</f>
        <v>0</v>
      </c>
      <c r="DX268" s="28" t="n">
        <f aca="false">IFERROR(DC267*BM268,"")</f>
        <v>0</v>
      </c>
      <c r="DY268" s="28" t="n">
        <f aca="false">IFERROR(DD267*BN268,"")</f>
        <v>0</v>
      </c>
      <c r="DZ268" s="28" t="n">
        <f aca="false">IFERROR(DE267*BO268,"")</f>
        <v>-0</v>
      </c>
      <c r="EA268" s="28" t="n">
        <f aca="false">IFERROR(DF267*BP268,"")</f>
        <v>-0</v>
      </c>
      <c r="EB268" s="28" t="n">
        <f aca="false">IFERROR(DG267*BQ268,"")</f>
        <v>0</v>
      </c>
      <c r="EC268" s="28" t="n">
        <f aca="false">IFERROR(DH267*BR268,"")</f>
        <v>-0</v>
      </c>
      <c r="ED268" s="28" t="n">
        <f aca="false">IFERROR(DI267*BS268,"")</f>
        <v>0</v>
      </c>
      <c r="EE268" s="28" t="n">
        <f aca="false">IFERROR(DJ267*BT268,"")</f>
        <v>0</v>
      </c>
      <c r="EF268" s="28" t="n">
        <f aca="false">IFERROR(DK267*BU268,"")</f>
        <v>-0</v>
      </c>
      <c r="EG268" s="28" t="n">
        <f aca="false">IFERROR(DL267*BV268,"")</f>
        <v>0</v>
      </c>
      <c r="EH268" s="28" t="n">
        <f aca="false">IFERROR(DM267*BW268,"")</f>
        <v>-0</v>
      </c>
      <c r="EI268" s="28" t="n">
        <f aca="false">IFERROR(DN267*BX268,"")</f>
        <v>0</v>
      </c>
      <c r="EJ268" s="28" t="n">
        <f aca="false">IFERROR(DO267*BY268,"")</f>
        <v>0</v>
      </c>
      <c r="EK268" s="28" t="n">
        <f aca="false">IFERROR(DP267*BZ268,"")</f>
        <v>0.0108141321888815</v>
      </c>
      <c r="EL268" s="28" t="n">
        <f aca="false">IFERROR(DQ267*CA268,"")</f>
        <v>0</v>
      </c>
      <c r="EM268" s="28" t="n">
        <f aca="false">IFERROR(DR267*CB268,"")</f>
        <v>0</v>
      </c>
      <c r="EN268" s="28" t="n">
        <f aca="false">IFERROR(DS267*CC268,"")</f>
        <v>-0</v>
      </c>
      <c r="EO268" s="28" t="n">
        <f aca="false">IFERROR(DT267*CD268,"")</f>
        <v>0</v>
      </c>
      <c r="EP268" s="28" t="n">
        <f aca="false">IFERROR(DU267*CE268,"")</f>
        <v>0.00112657689575058</v>
      </c>
      <c r="EQ268" s="28" t="n">
        <f aca="false">IFERROR(DV267*CF268,"")</f>
        <v>-0</v>
      </c>
      <c r="ER268" s="28" t="n">
        <f aca="false">IFERROR(DW267*CG268,"")</f>
        <v>0</v>
      </c>
      <c r="ES268" s="28" t="n">
        <f aca="false">IF(ROW()=4,"",SUM(DX268:ER268))</f>
        <v>0.011940709084632</v>
      </c>
      <c r="ET268" s="29" t="n">
        <f aca="false">COUNTIF(AR268:BL268,"&gt;0")</f>
        <v>0</v>
      </c>
    </row>
    <row r="269" customFormat="false" ht="15" hidden="false" customHeight="false" outlineLevel="0" collapsed="false">
      <c r="A269" s="19" t="n">
        <v>46081</v>
      </c>
      <c r="B269" s="23" t="n">
        <f aca="false">ABS(Rates_Data!AD269-Rates_Data!AE269)</f>
        <v>0.602236842105263</v>
      </c>
      <c r="C269" s="23" t="n">
        <f aca="false">ABS(Rates_Data!AD269-Rates_Data!AF269)</f>
        <v>0.361646616541353</v>
      </c>
      <c r="D269" s="23" t="n">
        <f aca="false">ABS(Rates_Data!AD269-Rates_Data!AG269)</f>
        <v>0.0333496240601507</v>
      </c>
      <c r="E269" s="23" t="n">
        <f aca="false">ABS(Rates_Data!AD269-Rates_Data!AH269)</f>
        <v>0.184635338345865</v>
      </c>
      <c r="F269" s="23" t="n">
        <f aca="false">ABS(Rates_Data!AD269-Rates_Data!AI269)</f>
        <v>0.79343984962406</v>
      </c>
      <c r="G269" s="23" t="n">
        <f aca="false">ABS(Rates_Data!AD269-Rates_Data!AJ269)</f>
        <v>0.0473796992481198</v>
      </c>
      <c r="H269" s="23" t="n">
        <f aca="false">ABS(Rates_Data!AE269-Rates_Data!AF269)</f>
        <v>0.963883458646616</v>
      </c>
      <c r="I269" s="23" t="n">
        <f aca="false">ABS(Rates_Data!AE269-Rates_Data!AG269)</f>
        <v>0.635586466165414</v>
      </c>
      <c r="J269" s="23" t="n">
        <f aca="false">ABS(Rates_Data!AE269-Rates_Data!AH269)</f>
        <v>0.786872180451128</v>
      </c>
      <c r="K269" s="23" t="n">
        <f aca="false">ABS(Rates_Data!AE269-Rates_Data!AI269)</f>
        <v>0.191203007518797</v>
      </c>
      <c r="L269" s="23" t="n">
        <f aca="false">ABS(Rates_Data!AE269-Rates_Data!AJ269)</f>
        <v>0.554857142857143</v>
      </c>
      <c r="M269" s="23" t="n">
        <f aca="false">ABS(Rates_Data!AF269-Rates_Data!AG269)</f>
        <v>0.328296992481203</v>
      </c>
      <c r="N269" s="23" t="n">
        <f aca="false">ABS(Rates_Data!AF269-Rates_Data!AH269)</f>
        <v>0.177011278195488</v>
      </c>
      <c r="O269" s="23" t="n">
        <f aca="false">ABS(Rates_Data!AF269-Rates_Data!AI269)</f>
        <v>1.15508646616541</v>
      </c>
      <c r="P269" s="23" t="n">
        <f aca="false">ABS(Rates_Data!AF269-Rates_Data!AJ269)</f>
        <v>0.409026315789473</v>
      </c>
      <c r="Q269" s="23" t="n">
        <f aca="false">ABS(Rates_Data!AG269-Rates_Data!AH269)</f>
        <v>0.151285714285714</v>
      </c>
      <c r="R269" s="23" t="n">
        <f aca="false">ABS(Rates_Data!AG269-Rates_Data!AI269)</f>
        <v>0.826789473684211</v>
      </c>
      <c r="S269" s="23" t="n">
        <f aca="false">ABS(Rates_Data!AG269-Rates_Data!AJ269)</f>
        <v>0.0807293233082705</v>
      </c>
      <c r="T269" s="23" t="n">
        <f aca="false">ABS(Rates_Data!AH269-Rates_Data!AI269)</f>
        <v>0.978075187969925</v>
      </c>
      <c r="U269" s="23" t="n">
        <f aca="false">ABS(Rates_Data!AH269-Rates_Data!AJ269)</f>
        <v>0.232015037593985</v>
      </c>
      <c r="V269" s="23" t="n">
        <f aca="false">ABS(Rates_Data!AI269-Rates_Data!AJ269)</f>
        <v>0.74606015037594</v>
      </c>
      <c r="W269" s="26" t="n">
        <f aca="false">IF(ROW()&lt;4+MinObs-1,"",IFERROR((B269-AVERAGE(B$4:B269))/STDEV(B$4:B269),""))</f>
        <v>0.466983764142555</v>
      </c>
      <c r="X269" s="26" t="n">
        <f aca="false">IF(ROW()&lt;4+MinObs-1,"",IFERROR((C269-AVERAGE(C$4:C269))/STDEV(C$4:C269),""))</f>
        <v>-0.44877788274794</v>
      </c>
      <c r="Y269" s="26" t="n">
        <f aca="false">IF(ROW()&lt;4+MinObs-1,"",IFERROR((D269-AVERAGE(D$4:D269))/STDEV(D$4:D269),""))</f>
        <v>-1.05730253392578</v>
      </c>
      <c r="Z269" s="26" t="n">
        <f aca="false">IF(ROW()&lt;4+MinObs-1,"",IFERROR((E269-AVERAGE(E$4:E269))/STDEV(E$4:E269),""))</f>
        <v>-1.0554133586948</v>
      </c>
      <c r="AA269" s="26" t="n">
        <f aca="false">IF(ROW()&lt;4+MinObs-1,"",IFERROR((F269-AVERAGE(F$4:F269))/STDEV(F$4:F269),""))</f>
        <v>0.525705266177233</v>
      </c>
      <c r="AB269" s="26" t="n">
        <f aca="false">IF(ROW()&lt;4+MinObs-1,"",IFERROR((G269-AVERAGE(G$4:G269))/STDEV(G$4:G269),""))</f>
        <v>-1.30279372495002</v>
      </c>
      <c r="AC269" s="26" t="n">
        <f aca="false">IF(ROW()&lt;4+MinObs-1,"",IFERROR((H269-AVERAGE(H$4:H269))/STDEV(H$4:H269),""))</f>
        <v>1.60582070007759</v>
      </c>
      <c r="AD269" s="26" t="n">
        <f aca="false">IF(ROW()&lt;4+MinObs-1,"",IFERROR((I269-AVERAGE(I$4:I269))/STDEV(I$4:I269),""))</f>
        <v>0.655273999180686</v>
      </c>
      <c r="AE269" s="26" t="n">
        <f aca="false">IF(ROW()&lt;4+MinObs-1,"",IFERROR((J269-AVERAGE(J$4:J269))/STDEV(J$4:J269),""))</f>
        <v>0.74178313935766</v>
      </c>
      <c r="AF269" s="26" t="n">
        <f aca="false">IF(ROW()&lt;4+MinObs-1,"",IFERROR((K269-AVERAGE(K$4:K269))/STDEV(K$4:K269),""))</f>
        <v>-0.757684685604466</v>
      </c>
      <c r="AG269" s="26" t="n">
        <f aca="false">IF(ROW()&lt;4+MinObs-1,"",IFERROR((L269-AVERAGE(L$4:L269))/STDEV(L$4:L269),""))</f>
        <v>0.0755360492225762</v>
      </c>
      <c r="AH269" s="26" t="n">
        <f aca="false">IF(ROW()&lt;4+MinObs-1,"",IFERROR((M269-AVERAGE(M$4:M269))/STDEV(M$4:M269),""))</f>
        <v>-0.400367700160408</v>
      </c>
      <c r="AI269" s="26" t="n">
        <f aca="false">IF(ROW()&lt;4+MinObs-1,"",IFERROR((N269-AVERAGE(N$4:N269))/STDEV(N$4:N269),""))</f>
        <v>-0.896693906531793</v>
      </c>
      <c r="AJ269" s="26" t="n">
        <f aca="false">IF(ROW()&lt;4+MinObs-1,"",IFERROR((O269-AVERAGE(O$4:O269))/STDEV(O$4:O269),""))</f>
        <v>1.36659897791185</v>
      </c>
      <c r="AK269" s="26" t="n">
        <f aca="false">IF(ROW()&lt;4+MinObs-1,"",IFERROR((P269-AVERAGE(P$4:P269))/STDEV(P$4:P269),""))</f>
        <v>-0.339462387678896</v>
      </c>
      <c r="AL269" s="26" t="n">
        <f aca="false">IF(ROW()&lt;4+MinObs-1,"",IFERROR((Q269-AVERAGE(Q$4:Q269))/STDEV(Q$4:Q269),""))</f>
        <v>-0.833734323054789</v>
      </c>
      <c r="AM269" s="26" t="n">
        <f aca="false">IF(ROW()&lt;4+MinObs-1,"",IFERROR((R269-AVERAGE(R$4:R269))/STDEV(R$4:R269),""))</f>
        <v>0.677619678359422</v>
      </c>
      <c r="AN269" s="26" t="n">
        <f aca="false">IF(ROW()&lt;4+MinObs-1,"",IFERROR((S269-AVERAGE(S$4:S269))/STDEV(S$4:S269),""))</f>
        <v>-1.27781720174072</v>
      </c>
      <c r="AO269" s="26" t="n">
        <f aca="false">IF(ROW()&lt;4+MinObs-1,"",IFERROR((T269-AVERAGE(T$4:T269))/STDEV(T$4:T269),""))</f>
        <v>0.888174408207142</v>
      </c>
      <c r="AP269" s="26" t="n">
        <f aca="false">IF(ROW()&lt;4+MinObs-1,"",IFERROR((U269-AVERAGE(U$4:U269))/STDEV(U$4:U269),""))</f>
        <v>-1.13281534172708</v>
      </c>
      <c r="AQ269" s="26" t="n">
        <f aca="false">IF(ROW()&lt;4+MinObs-1,"",IFERROR((V269-AVERAGE(V$4:V269))/STDEV(V$4:V269),""))</f>
        <v>0.228141585090499</v>
      </c>
      <c r="AR269" s="26" t="n">
        <f aca="false">IF(W269="",0,IF(W269&gt;=z4,w4,IF(W269&gt;=z3,w3,IF(W269&gt;=zEntry,w2,IF(AND(W269&gt;=ExitZ,AR268&gt;0),w2,0)))))</f>
        <v>0</v>
      </c>
      <c r="AS269" s="26" t="n">
        <f aca="false">IF(X269="",0,IF(X269&gt;=z4,w4,IF(X269&gt;=z3,w3,IF(X269&gt;=zEntry,w2,IF(AND(X269&gt;=ExitZ,AS268&gt;0),w2,0)))))</f>
        <v>0</v>
      </c>
      <c r="AT269" s="26" t="n">
        <f aca="false">IF(Y269="",0,IF(Y269&gt;=z4,w4,IF(Y269&gt;=z3,w3,IF(Y269&gt;=zEntry,w2,IF(AND(Y269&gt;=ExitZ,AT268&gt;0),w2,0)))))</f>
        <v>0</v>
      </c>
      <c r="AU269" s="26" t="n">
        <f aca="false">IF(Z269="",0,IF(Z269&gt;=z4,w4,IF(Z269&gt;=z3,w3,IF(Z269&gt;=zEntry,w2,IF(AND(Z269&gt;=ExitZ,AU268&gt;0),w2,0)))))</f>
        <v>0</v>
      </c>
      <c r="AV269" s="26" t="n">
        <f aca="false">IF(AA269="",0,IF(AA269&gt;=z4,w4,IF(AA269&gt;=z3,w3,IF(AA269&gt;=zEntry,w2,IF(AND(AA269&gt;=ExitZ,AV268&gt;0),w2,0)))))</f>
        <v>0</v>
      </c>
      <c r="AW269" s="26" t="n">
        <f aca="false">IF(AB269="",0,IF(AB269&gt;=z4,w4,IF(AB269&gt;=z3,w3,IF(AB269&gt;=zEntry,w2,IF(AND(AB269&gt;=ExitZ,AW268&gt;0),w2,0)))))</f>
        <v>0</v>
      </c>
      <c r="AX269" s="26" t="n">
        <f aca="false">IF(AC269="",0,IF(AC269&gt;=z4,w4,IF(AC269&gt;=z3,w3,IF(AC269&gt;=zEntry,w2,IF(AND(AC269&gt;=ExitZ,AX268&gt;0),w2,0)))))</f>
        <v>0</v>
      </c>
      <c r="AY269" s="26" t="n">
        <f aca="false">IF(AD269="",0,IF(AD269&gt;=z4,w4,IF(AD269&gt;=z3,w3,IF(AD269&gt;=zEntry,w2,IF(AND(AD269&gt;=ExitZ,AY268&gt;0),w2,0)))))</f>
        <v>0</v>
      </c>
      <c r="AZ269" s="26" t="n">
        <f aca="false">IF(AE269="",0,IF(AE269&gt;=z4,w4,IF(AE269&gt;=z3,w3,IF(AE269&gt;=zEntry,w2,IF(AND(AE269&gt;=ExitZ,AZ268&gt;0),w2,0)))))</f>
        <v>0</v>
      </c>
      <c r="BA269" s="26" t="n">
        <f aca="false">IF(AF269="",0,IF(AF269&gt;=z4,w4,IF(AF269&gt;=z3,w3,IF(AF269&gt;=zEntry,w2,IF(AND(AF269&gt;=ExitZ,BA268&gt;0),w2,0)))))</f>
        <v>0</v>
      </c>
      <c r="BB269" s="26" t="n">
        <f aca="false">IF(AG269="",0,IF(AG269&gt;=z4,w4,IF(AG269&gt;=z3,w3,IF(AG269&gt;=zEntry,w2,IF(AND(AG269&gt;=ExitZ,BB268&gt;0),w2,0)))))</f>
        <v>0</v>
      </c>
      <c r="BC269" s="26" t="n">
        <f aca="false">IF(AH269="",0,IF(AH269&gt;=z4,w4,IF(AH269&gt;=z3,w3,IF(AH269&gt;=zEntry,w2,IF(AND(AH269&gt;=ExitZ,BC268&gt;0),w2,0)))))</f>
        <v>0</v>
      </c>
      <c r="BD269" s="26" t="n">
        <f aca="false">IF(AI269="",0,IF(AI269&gt;=z4,w4,IF(AI269&gt;=z3,w3,IF(AI269&gt;=zEntry,w2,IF(AND(AI269&gt;=ExitZ,BD268&gt;0),w2,0)))))</f>
        <v>0</v>
      </c>
      <c r="BE269" s="26" t="n">
        <f aca="false">IF(AJ269="",0,IF(AJ269&gt;=z4,w4,IF(AJ269&gt;=z3,w3,IF(AJ269&gt;=zEntry,w2,IF(AND(AJ269&gt;=ExitZ,BE268&gt;0),w2,0)))))</f>
        <v>0</v>
      </c>
      <c r="BF269" s="26" t="n">
        <f aca="false">IF(AK269="",0,IF(AK269&gt;=z4,w4,IF(AK269&gt;=z3,w3,IF(AK269&gt;=zEntry,w2,IF(AND(AK269&gt;=ExitZ,BF268&gt;0),w2,0)))))</f>
        <v>0</v>
      </c>
      <c r="BG269" s="26" t="n">
        <f aca="false">IF(AL269="",0,IF(AL269&gt;=z4,w4,IF(AL269&gt;=z3,w3,IF(AL269&gt;=zEntry,w2,IF(AND(AL269&gt;=ExitZ,BG268&gt;0),w2,0)))))</f>
        <v>0</v>
      </c>
      <c r="BH269" s="26" t="n">
        <f aca="false">IF(AM269="",0,IF(AM269&gt;=z4,w4,IF(AM269&gt;=z3,w3,IF(AM269&gt;=zEntry,w2,IF(AND(AM269&gt;=ExitZ,BH268&gt;0),w2,0)))))</f>
        <v>0</v>
      </c>
      <c r="BI269" s="26" t="n">
        <f aca="false">IF(AN269="",0,IF(AN269&gt;=z4,w4,IF(AN269&gt;=z3,w3,IF(AN269&gt;=zEntry,w2,IF(AND(AN269&gt;=ExitZ,BI268&gt;0),w2,0)))))</f>
        <v>0</v>
      </c>
      <c r="BJ269" s="26" t="n">
        <f aca="false">IF(AO269="",0,IF(AO269&gt;=z4,w4,IF(AO269&gt;=z3,w3,IF(AO269&gt;=zEntry,w2,IF(AND(AO269&gt;=ExitZ,BJ268&gt;0),w2,0)))))</f>
        <v>0</v>
      </c>
      <c r="BK269" s="26" t="n">
        <f aca="false">IF(AP269="",0,IF(AP269&gt;=z4,w4,IF(AP269&gt;=z3,w3,IF(AP269&gt;=zEntry,w2,IF(AND(AP269&gt;=ExitZ,BK268&gt;0),w2,0)))))</f>
        <v>0</v>
      </c>
      <c r="BL269" s="26" t="n">
        <f aca="false">IF(AQ269="",0,IF(AQ269&gt;=z4,w4,IF(AQ269&gt;=z3,w3,IF(AQ269&gt;=zEntry,w2,IF(AND(AQ269&gt;=ExitZ,BL268&gt;0),w2,0)))))</f>
        <v>0</v>
      </c>
      <c r="BM269" s="23" t="n">
        <f aca="false">IF(Rates_Data!AD268&gt;=Rates_Data!AE268,Rates_Data!AK269-Rates_Data!AL269,Rates_Data!AL269-Rates_Data!AK269)</f>
        <v>0.015637</v>
      </c>
      <c r="BN269" s="23" t="n">
        <f aca="false">IF(Rates_Data!AD268&gt;=Rates_Data!AF268,Rates_Data!AK269-Rates_Data!AM269,Rates_Data!AM269-Rates_Data!AK269)</f>
        <v>0.011647</v>
      </c>
      <c r="BO269" s="23" t="n">
        <f aca="false">IF(Rates_Data!AD268&gt;=Rates_Data!AG268,Rates_Data!AK269-Rates_Data!AN269,Rates_Data!AN269-Rates_Data!AK269)</f>
        <v>0.009367</v>
      </c>
      <c r="BP269" s="23" t="n">
        <f aca="false">IF(Rates_Data!AD268&gt;=Rates_Data!AH268,Rates_Data!AK269-Rates_Data!AO269,Rates_Data!AO269-Rates_Data!AK269)</f>
        <v>0.013186</v>
      </c>
      <c r="BQ269" s="23" t="n">
        <f aca="false">IF(Rates_Data!AD268&gt;=Rates_Data!AI268,Rates_Data!AK269-Rates_Data!AP269,Rates_Data!AP269-Rates_Data!AK269)</f>
        <v>-0.014003</v>
      </c>
      <c r="BR269" s="23" t="n">
        <f aca="false">IF(Rates_Data!AD268&gt;=Rates_Data!AJ268,Rates_Data!AK269-Rates_Data!AQ269,Rates_Data!AQ269-Rates_Data!AK269)</f>
        <v>0.013547</v>
      </c>
      <c r="BS269" s="23" t="n">
        <f aca="false">IF(Rates_Data!AE268&gt;=Rates_Data!AF268,Rates_Data!AL269-Rates_Data!AM269,Rates_Data!AM269-Rates_Data!AL269)</f>
        <v>-0.00398999999999999</v>
      </c>
      <c r="BT269" s="23" t="n">
        <f aca="false">IF(Rates_Data!AE268&gt;=Rates_Data!AG268,Rates_Data!AL269-Rates_Data!AN269,Rates_Data!AN269-Rates_Data!AL269)</f>
        <v>-0.00626999999999999</v>
      </c>
      <c r="BU269" s="23" t="n">
        <f aca="false">IF(Rates_Data!AE268&gt;=Rates_Data!AH268,Rates_Data!AL269-Rates_Data!AO269,Rates_Data!AO269-Rates_Data!AL269)</f>
        <v>-0.002451</v>
      </c>
      <c r="BV269" s="23" t="n">
        <f aca="false">IF(Rates_Data!AE268&gt;=Rates_Data!AI268,Rates_Data!AL269-Rates_Data!AP269,Rates_Data!AP269-Rates_Data!AL269)</f>
        <v>0.00163399999999999</v>
      </c>
      <c r="BW269" s="23" t="n">
        <f aca="false">IF(Rates_Data!AE268&gt;=Rates_Data!AJ268,Rates_Data!AL269-Rates_Data!AQ269,Rates_Data!AQ269-Rates_Data!AL269)</f>
        <v>-0.00209</v>
      </c>
      <c r="BX269" s="23" t="n">
        <f aca="false">IF(Rates_Data!AF268&gt;=Rates_Data!AG268,Rates_Data!AM269-Rates_Data!AN269,Rates_Data!AN269-Rates_Data!AM269)</f>
        <v>0.00228</v>
      </c>
      <c r="BY269" s="23" t="n">
        <f aca="false">IF(Rates_Data!AF268&gt;=Rates_Data!AH268,Rates_Data!AM269-Rates_Data!AO269,Rates_Data!AO269-Rates_Data!AM269)</f>
        <v>-0.00153899999999999</v>
      </c>
      <c r="BZ269" s="23" t="n">
        <f aca="false">IF(Rates_Data!AF268&gt;=Rates_Data!AI268,Rates_Data!AM269-Rates_Data!AP269,Rates_Data!AP269-Rates_Data!AM269)</f>
        <v>-0.002356</v>
      </c>
      <c r="CA269" s="23" t="n">
        <f aca="false">IF(Rates_Data!AF268&gt;=Rates_Data!AJ268,Rates_Data!AM269-Rates_Data!AQ269,Rates_Data!AQ269-Rates_Data!AM269)</f>
        <v>-0.00189999999999999</v>
      </c>
      <c r="CB269" s="23" t="n">
        <f aca="false">IF(Rates_Data!AG268&gt;=Rates_Data!AH268,Rates_Data!AN269-Rates_Data!AO269,Rates_Data!AO269-Rates_Data!AN269)</f>
        <v>0.00381899999999999</v>
      </c>
      <c r="CC269" s="23" t="n">
        <f aca="false">IF(Rates_Data!AG268&gt;=Rates_Data!AI268,Rates_Data!AN269-Rates_Data!AP269,Rates_Data!AP269-Rates_Data!AN269)</f>
        <v>-0.004636</v>
      </c>
      <c r="CD269" s="23" t="n">
        <f aca="false">IF(Rates_Data!AG268&gt;=Rates_Data!AJ268,Rates_Data!AN269-Rates_Data!AQ269,Rates_Data!AQ269-Rates_Data!AN269)</f>
        <v>0.00417999999999999</v>
      </c>
      <c r="CE269" s="23" t="n">
        <f aca="false">IF(Rates_Data!AH268&gt;=Rates_Data!AI268,Rates_Data!AO269-Rates_Data!AP269,Rates_Data!AP269-Rates_Data!AO269)</f>
        <v>-0.000817000000000004</v>
      </c>
      <c r="CF269" s="23" t="n">
        <f aca="false">IF(Rates_Data!AH268&gt;=Rates_Data!AJ268,Rates_Data!AO269-Rates_Data!AQ269,Rates_Data!AQ269-Rates_Data!AO269)</f>
        <v>-0.000361000000000002</v>
      </c>
      <c r="CG269" s="23" t="n">
        <f aca="false">IF(Rates_Data!AI268&gt;=Rates_Data!AJ268,Rates_Data!AP269-Rates_Data!AQ269,Rates_Data!AQ269-Rates_Data!AP269)</f>
        <v>-0.000456000000000002</v>
      </c>
      <c r="CH269" s="27" t="n">
        <f aca="false">IF(ROW()&lt;4+VolLB,"",STDEV(INDEX($BM:$BM,ROW()-VolLB+1):INDEX($BM:$BM,ROW()))*SQRT(12))</f>
        <v>0.0219564935764213</v>
      </c>
      <c r="CI269" s="27" t="n">
        <f aca="false">IF(ROW()&lt;4+VolLB,"",STDEV(INDEX($BN:$BN,ROW()-VolLB+1):INDEX($BN:$BN,ROW()))*SQRT(12))</f>
        <v>0.023066443582461</v>
      </c>
      <c r="CJ269" s="27" t="n">
        <f aca="false">IF(ROW()&lt;4+VolLB,"",STDEV(INDEX($BO:$BO,ROW()-VolLB+1):INDEX($BO:$BO,ROW()))*SQRT(12))</f>
        <v>0.0217279179613081</v>
      </c>
      <c r="CK269" s="27" t="n">
        <f aca="false">IF(ROW()&lt;4+VolLB,"",STDEV(INDEX($BP:$BP,ROW()-VolLB+1):INDEX($BP:$BP,ROW()))*SQRT(12))</f>
        <v>0.0244679012539169</v>
      </c>
      <c r="CL269" s="27" t="n">
        <f aca="false">IF(ROW()&lt;4+VolLB,"",STDEV(INDEX($BQ:$BQ,ROW()-VolLB+1):INDEX($BQ:$BQ,ROW()))*SQRT(12))</f>
        <v>0.0205188385209207</v>
      </c>
      <c r="CM269" s="27" t="n">
        <f aca="false">IF(ROW()&lt;4+VolLB,"",STDEV(INDEX($BR:$BR,ROW()-VolLB+1):INDEX($BR:$BR,ROW()))*SQRT(12))</f>
        <v>0.0173440793452213</v>
      </c>
      <c r="CN269" s="27" t="n">
        <f aca="false">IF(ROW()&lt;4+VolLB,"",STDEV(INDEX($BS:$BS,ROW()-VolLB+1):INDEX($BS:$BS,ROW()))*SQRT(12))</f>
        <v>0.0224136016535878</v>
      </c>
      <c r="CO269" s="27" t="n">
        <f aca="false">IF(ROW()&lt;4+VolLB,"",STDEV(INDEX($BT:$BT,ROW()-VolLB+1):INDEX($BT:$BT,ROW()))*SQRT(12))</f>
        <v>0.0200963140756849</v>
      </c>
      <c r="CP269" s="27" t="n">
        <f aca="false">IF(ROW()&lt;4+VolLB,"",STDEV(INDEX($BU:$BU,ROW()-VolLB+1):INDEX($BU:$BU,ROW()))*SQRT(12))</f>
        <v>0.0206975949042165</v>
      </c>
      <c r="CQ269" s="27" t="n">
        <f aca="false">IF(ROW()&lt;4+VolLB,"",STDEV(INDEX($BV:$BV,ROW()-VolLB+1):INDEX($BV:$BV,ROW()))*SQRT(12))</f>
        <v>0.020552162871697</v>
      </c>
      <c r="CR269" s="27" t="n">
        <f aca="false">IF(ROW()&lt;4+VolLB,"",STDEV(INDEX($BW:$BW,ROW()-VolLB+1):INDEX($BW:$BW,ROW()))*SQRT(12))</f>
        <v>0.0161625714040333</v>
      </c>
      <c r="CS269" s="27" t="n">
        <f aca="false">IF(ROW()&lt;4+VolLB,"",STDEV(INDEX($BX:$BX,ROW()-VolLB+1):INDEX($BX:$BX,ROW()))*SQRT(12))</f>
        <v>0.0255548320298958</v>
      </c>
      <c r="CT269" s="27" t="n">
        <f aca="false">IF(ROW()&lt;4+VolLB,"",STDEV(INDEX($BY:$BY,ROW()-VolLB+1):INDEX($BY:$BY,ROW()))*SQRT(12))</f>
        <v>0.0230110932593494</v>
      </c>
      <c r="CU269" s="27" t="n">
        <f aca="false">IF(ROW()&lt;4+VolLB,"",STDEV(INDEX($BZ:$BZ,ROW()-VolLB+1):INDEX($BZ:$BZ,ROW()))*SQRT(12))</f>
        <v>0.0199545901476804</v>
      </c>
      <c r="CV269" s="27" t="n">
        <f aca="false">IF(ROW()&lt;4+VolLB,"",STDEV(INDEX($CA:$CA,ROW()-VolLB+1):INDEX($CA:$CA,ROW()))*SQRT(12))</f>
        <v>0.0222637631960012</v>
      </c>
      <c r="CW269" s="27" t="n">
        <f aca="false">IF(ROW()&lt;4+VolLB,"",STDEV(INDEX($CB:$CB,ROW()-VolLB+1):INDEX($CB:$CB,ROW()))*SQRT(12))</f>
        <v>0.0203249022536161</v>
      </c>
      <c r="CX269" s="27" t="n">
        <f aca="false">IF(ROW()&lt;4+VolLB,"",STDEV(INDEX($CC:$CC,ROW()-VolLB+1):INDEX($CC:$CC,ROW()))*SQRT(12))</f>
        <v>0.019952476998155</v>
      </c>
      <c r="CY269" s="27" t="n">
        <f aca="false">IF(ROW()&lt;4+VolLB,"",STDEV(INDEX($CD:$CD,ROW()-VolLB+1):INDEX($CD:$CD,ROW()))*SQRT(12))</f>
        <v>0.017424477747998</v>
      </c>
      <c r="CZ269" s="27" t="n">
        <f aca="false">IF(ROW()&lt;4+VolLB,"",STDEV(INDEX($CE:$CE,ROW()-VolLB+1):INDEX($CE:$CE,ROW()))*SQRT(12))</f>
        <v>0.0219340689287562</v>
      </c>
      <c r="DA269" s="27" t="n">
        <f aca="false">IF(ROW()&lt;4+VolLB,"",STDEV(INDEX($CF:$CF,ROW()-VolLB+1):INDEX($CF:$CF,ROW()))*SQRT(12))</f>
        <v>0.0164696638352948</v>
      </c>
      <c r="DB269" s="27" t="n">
        <f aca="false">IF(ROW()&lt;4+VolLB,"",STDEV(INDEX($CG:$CG,ROW()-VolLB+1):INDEX($CG:$CG,ROW()))*SQRT(12))</f>
        <v>0.0200500854032144</v>
      </c>
      <c r="DC269" s="26" t="n">
        <f aca="false">IF(OR(AR269=0,CH269="",CH269=0),0,AR269*MIN(MaxScal,TgtVol/CH269))</f>
        <v>0</v>
      </c>
      <c r="DD269" s="26" t="n">
        <f aca="false">IF(OR(AS269=0,CI269="",CI269=0),0,AS269*MIN(MaxScal,TgtVol/CI269))</f>
        <v>0</v>
      </c>
      <c r="DE269" s="26" t="n">
        <f aca="false">IF(OR(AT269=0,CJ269="",CJ269=0),0,AT269*MIN(MaxScal,TgtVol/CJ269))</f>
        <v>0</v>
      </c>
      <c r="DF269" s="26" t="n">
        <f aca="false">IF(OR(AU269=0,CK269="",CK269=0),0,AU269*MIN(MaxScal,TgtVol/CK269))</f>
        <v>0</v>
      </c>
      <c r="DG269" s="26" t="n">
        <f aca="false">IF(OR(AV269=0,CL269="",CL269=0),0,AV269*MIN(MaxScal,TgtVol/CL269))</f>
        <v>0</v>
      </c>
      <c r="DH269" s="26" t="n">
        <f aca="false">IF(OR(AW269=0,CM269="",CM269=0),0,AW269*MIN(MaxScal,TgtVol/CM269))</f>
        <v>0</v>
      </c>
      <c r="DI269" s="26" t="n">
        <f aca="false">IF(OR(AX269=0,CN269="",CN269=0),0,AX269*MIN(MaxScal,TgtVol/CN269))</f>
        <v>0</v>
      </c>
      <c r="DJ269" s="26" t="n">
        <f aca="false">IF(OR(AY269=0,CO269="",CO269=0),0,AY269*MIN(MaxScal,TgtVol/CO269))</f>
        <v>0</v>
      </c>
      <c r="DK269" s="26" t="n">
        <f aca="false">IF(OR(AZ269=0,CP269="",CP269=0),0,AZ269*MIN(MaxScal,TgtVol/CP269))</f>
        <v>0</v>
      </c>
      <c r="DL269" s="26" t="n">
        <f aca="false">IF(OR(BA269=0,CQ269="",CQ269=0),0,BA269*MIN(MaxScal,TgtVol/CQ269))</f>
        <v>0</v>
      </c>
      <c r="DM269" s="26" t="n">
        <f aca="false">IF(OR(BB269=0,CR269="",CR269=0),0,BB269*MIN(MaxScal,TgtVol/CR269))</f>
        <v>0</v>
      </c>
      <c r="DN269" s="26" t="n">
        <f aca="false">IF(OR(BC269=0,CS269="",CS269=0),0,BC269*MIN(MaxScal,TgtVol/CS269))</f>
        <v>0</v>
      </c>
      <c r="DO269" s="26" t="n">
        <f aca="false">IF(OR(BD269=0,CT269="",CT269=0),0,BD269*MIN(MaxScal,TgtVol/CT269))</f>
        <v>0</v>
      </c>
      <c r="DP269" s="26" t="n">
        <f aca="false">IF(OR(BE269=0,CU269="",CU269=0),0,BE269*MIN(MaxScal,TgtVol/CU269))</f>
        <v>0</v>
      </c>
      <c r="DQ269" s="26" t="n">
        <f aca="false">IF(OR(BF269=0,CV269="",CV269=0),0,BF269*MIN(MaxScal,TgtVol/CV269))</f>
        <v>0</v>
      </c>
      <c r="DR269" s="26" t="n">
        <f aca="false">IF(OR(BG269=0,CW269="",CW269=0),0,BG269*MIN(MaxScal,TgtVol/CW269))</f>
        <v>0</v>
      </c>
      <c r="DS269" s="26" t="n">
        <f aca="false">IF(OR(BH269=0,CX269="",CX269=0),0,BH269*MIN(MaxScal,TgtVol/CX269))</f>
        <v>0</v>
      </c>
      <c r="DT269" s="26" t="n">
        <f aca="false">IF(OR(BI269=0,CY269="",CY269=0),0,BI269*MIN(MaxScal,TgtVol/CY269))</f>
        <v>0</v>
      </c>
      <c r="DU269" s="26" t="n">
        <f aca="false">IF(OR(BJ269=0,CZ269="",CZ269=0),0,BJ269*MIN(MaxScal,TgtVol/CZ269))</f>
        <v>0</v>
      </c>
      <c r="DV269" s="26" t="n">
        <f aca="false">IF(OR(BK269=0,DA269="",DA269=0),0,BK269*MIN(MaxScal,TgtVol/DA269))</f>
        <v>0</v>
      </c>
      <c r="DW269" s="26" t="n">
        <f aca="false">IF(OR(BL269=0,DB269="",DB269=0),0,BL269*MIN(MaxScal,TgtVol/DB269))</f>
        <v>0</v>
      </c>
      <c r="DX269" s="28" t="n">
        <f aca="false">IFERROR(DC268*BM269,"")</f>
        <v>0</v>
      </c>
      <c r="DY269" s="28" t="n">
        <f aca="false">IFERROR(DD268*BN269,"")</f>
        <v>0</v>
      </c>
      <c r="DZ269" s="28" t="n">
        <f aca="false">IFERROR(DE268*BO269,"")</f>
        <v>0</v>
      </c>
      <c r="EA269" s="28" t="n">
        <f aca="false">IFERROR(DF268*BP269,"")</f>
        <v>0</v>
      </c>
      <c r="EB269" s="28" t="n">
        <f aca="false">IFERROR(DG268*BQ269,"")</f>
        <v>-0</v>
      </c>
      <c r="EC269" s="28" t="n">
        <f aca="false">IFERROR(DH268*BR269,"")</f>
        <v>0</v>
      </c>
      <c r="ED269" s="28" t="n">
        <f aca="false">IFERROR(DI268*BS269,"")</f>
        <v>-0</v>
      </c>
      <c r="EE269" s="28" t="n">
        <f aca="false">IFERROR(DJ268*BT269,"")</f>
        <v>-0</v>
      </c>
      <c r="EF269" s="28" t="n">
        <f aca="false">IFERROR(DK268*BU269,"")</f>
        <v>-0</v>
      </c>
      <c r="EG269" s="28" t="n">
        <f aca="false">IFERROR(DL268*BV269,"")</f>
        <v>0</v>
      </c>
      <c r="EH269" s="28" t="n">
        <f aca="false">IFERROR(DM268*BW269,"")</f>
        <v>-0</v>
      </c>
      <c r="EI269" s="28" t="n">
        <f aca="false">IFERROR(DN268*BX269,"")</f>
        <v>0</v>
      </c>
      <c r="EJ269" s="28" t="n">
        <f aca="false">IFERROR(DO268*BY269,"")</f>
        <v>-0</v>
      </c>
      <c r="EK269" s="28" t="n">
        <f aca="false">IFERROR(DP268*BZ269,"")</f>
        <v>-0</v>
      </c>
      <c r="EL269" s="28" t="n">
        <f aca="false">IFERROR(DQ268*CA269,"")</f>
        <v>-0</v>
      </c>
      <c r="EM269" s="28" t="n">
        <f aca="false">IFERROR(DR268*CB269,"")</f>
        <v>0</v>
      </c>
      <c r="EN269" s="28" t="n">
        <f aca="false">IFERROR(DS268*CC269,"")</f>
        <v>-0</v>
      </c>
      <c r="EO269" s="28" t="n">
        <f aca="false">IFERROR(DT268*CD269,"")</f>
        <v>0</v>
      </c>
      <c r="EP269" s="28" t="n">
        <f aca="false">IFERROR(DU268*CE269,"")</f>
        <v>-0</v>
      </c>
      <c r="EQ269" s="28" t="n">
        <f aca="false">IFERROR(DV268*CF269,"")</f>
        <v>-0</v>
      </c>
      <c r="ER269" s="28" t="n">
        <f aca="false">IFERROR(DW268*CG269,"")</f>
        <v>-0</v>
      </c>
      <c r="ES269" s="28" t="n">
        <f aca="false">IF(ROW()=4,"",SUM(DX269:ER269))</f>
        <v>0</v>
      </c>
      <c r="ET269" s="29" t="n">
        <f aca="false">COUNTIF(AR269:BL269,"&gt;0")</f>
        <v>0</v>
      </c>
    </row>
    <row r="270" customFormat="false" ht="15" hidden="false" customHeight="false" outlineLevel="0" collapsed="false">
      <c r="A270" s="19" t="n">
        <v>46112</v>
      </c>
      <c r="B270" s="23" t="n">
        <f aca="false">ABS(Rates_Data!AD270-Rates_Data!AE270)</f>
        <v>0.589022471910113</v>
      </c>
      <c r="C270" s="23" t="n">
        <f aca="false">ABS(Rates_Data!AD270-Rates_Data!AF270)</f>
        <v>0.155063670411985</v>
      </c>
      <c r="D270" s="23" t="n">
        <f aca="false">ABS(Rates_Data!AD270-Rates_Data!AG270)</f>
        <v>0.497779026217228</v>
      </c>
      <c r="E270" s="23" t="n">
        <f aca="false">ABS(Rates_Data!AD270-Rates_Data!AH270)</f>
        <v>0.152790262172285</v>
      </c>
      <c r="F270" s="23" t="n">
        <f aca="false">ABS(Rates_Data!AD270-Rates_Data!AI270)</f>
        <v>0.785486891385768</v>
      </c>
      <c r="G270" s="23" t="n">
        <f aca="false">ABS(Rates_Data!AD270-Rates_Data!AJ270)</f>
        <v>0.0721086142322102</v>
      </c>
      <c r="H270" s="23" t="n">
        <f aca="false">ABS(Rates_Data!AE270-Rates_Data!AF270)</f>
        <v>0.744086142322098</v>
      </c>
      <c r="I270" s="23" t="n">
        <f aca="false">ABS(Rates_Data!AE270-Rates_Data!AG270)</f>
        <v>0.0912434456928841</v>
      </c>
      <c r="J270" s="23" t="n">
        <f aca="false">ABS(Rates_Data!AE270-Rates_Data!AH270)</f>
        <v>0.436232209737828</v>
      </c>
      <c r="K270" s="23" t="n">
        <f aca="false">ABS(Rates_Data!AE270-Rates_Data!AI270)</f>
        <v>0.196464419475655</v>
      </c>
      <c r="L270" s="23" t="n">
        <f aca="false">ABS(Rates_Data!AE270-Rates_Data!AJ270)</f>
        <v>0.516913857677902</v>
      </c>
      <c r="M270" s="23" t="n">
        <f aca="false">ABS(Rates_Data!AF270-Rates_Data!AG270)</f>
        <v>0.652842696629214</v>
      </c>
      <c r="N270" s="23" t="n">
        <f aca="false">ABS(Rates_Data!AF270-Rates_Data!AH270)</f>
        <v>0.30785393258427</v>
      </c>
      <c r="O270" s="23" t="n">
        <f aca="false">ABS(Rates_Data!AF270-Rates_Data!AI270)</f>
        <v>0.940550561797753</v>
      </c>
      <c r="P270" s="23" t="n">
        <f aca="false">ABS(Rates_Data!AF270-Rates_Data!AJ270)</f>
        <v>0.227172284644195</v>
      </c>
      <c r="Q270" s="23" t="n">
        <f aca="false">ABS(Rates_Data!AG270-Rates_Data!AH270)</f>
        <v>0.344988764044944</v>
      </c>
      <c r="R270" s="23" t="n">
        <f aca="false">ABS(Rates_Data!AG270-Rates_Data!AI270)</f>
        <v>0.287707865168539</v>
      </c>
      <c r="S270" s="23" t="n">
        <f aca="false">ABS(Rates_Data!AG270-Rates_Data!AJ270)</f>
        <v>0.425670411985018</v>
      </c>
      <c r="T270" s="23" t="n">
        <f aca="false">ABS(Rates_Data!AH270-Rates_Data!AI270)</f>
        <v>0.632696629213483</v>
      </c>
      <c r="U270" s="23" t="n">
        <f aca="false">ABS(Rates_Data!AH270-Rates_Data!AJ270)</f>
        <v>0.0806816479400745</v>
      </c>
      <c r="V270" s="23" t="n">
        <f aca="false">ABS(Rates_Data!AI270-Rates_Data!AJ270)</f>
        <v>0.713378277153558</v>
      </c>
      <c r="W270" s="26" t="n">
        <f aca="false">IF(ROW()&lt;4+MinObs-1,"",IFERROR((B270-AVERAGE(B$4:B270))/STDEV(B$4:B270),""))</f>
        <v>0.427100769395457</v>
      </c>
      <c r="X270" s="26" t="n">
        <f aca="false">IF(ROW()&lt;4+MinObs-1,"",IFERROR((C270-AVERAGE(C$4:C270))/STDEV(C$4:C270),""))</f>
        <v>-0.880927441448449</v>
      </c>
      <c r="Y270" s="26" t="n">
        <f aca="false">IF(ROW()&lt;4+MinObs-1,"",IFERROR((D270-AVERAGE(D$4:D270))/STDEV(D$4:D270),""))</f>
        <v>-0.0662699216383119</v>
      </c>
      <c r="Z270" s="26" t="n">
        <f aca="false">IF(ROW()&lt;4+MinObs-1,"",IFERROR((E270-AVERAGE(E$4:E270))/STDEV(E$4:E270),""))</f>
        <v>-1.12143741385581</v>
      </c>
      <c r="AA270" s="26" t="n">
        <f aca="false">IF(ROW()&lt;4+MinObs-1,"",IFERROR((F270-AVERAGE(F$4:F270))/STDEV(F$4:F270),""))</f>
        <v>0.505510971881648</v>
      </c>
      <c r="AB270" s="26" t="n">
        <f aca="false">IF(ROW()&lt;4+MinObs-1,"",IFERROR((G270-AVERAGE(G$4:G270))/STDEV(G$4:G270),""))</f>
        <v>-1.22736224537051</v>
      </c>
      <c r="AC270" s="26" t="n">
        <f aca="false">IF(ROW()&lt;4+MinObs-1,"",IFERROR((H270-AVERAGE(H$4:H270))/STDEV(H$4:H270),""))</f>
        <v>0.935959626737468</v>
      </c>
      <c r="AD270" s="26" t="n">
        <f aca="false">IF(ROW()&lt;4+MinObs-1,"",IFERROR((I270-AVERAGE(I$4:I270))/STDEV(I$4:I270),""))</f>
        <v>-0.862501910280991</v>
      </c>
      <c r="AE270" s="26" t="n">
        <f aca="false">IF(ROW()&lt;4+MinObs-1,"",IFERROR((J270-AVERAGE(J$4:J270))/STDEV(J$4:J270),""))</f>
        <v>-0.26282389624081</v>
      </c>
      <c r="AF270" s="26" t="n">
        <f aca="false">IF(ROW()&lt;4+MinObs-1,"",IFERROR((K270-AVERAGE(K$4:K270))/STDEV(K$4:K270),""))</f>
        <v>-0.7413651368976</v>
      </c>
      <c r="AG270" s="26" t="n">
        <f aca="false">IF(ROW()&lt;4+MinObs-1,"",IFERROR((L270-AVERAGE(L$4:L270))/STDEV(L$4:L270),""))</f>
        <v>-0.0112478479141796</v>
      </c>
      <c r="AH270" s="26" t="n">
        <f aca="false">IF(ROW()&lt;4+MinObs-1,"",IFERROR((M270-AVERAGE(M$4:M270))/STDEV(M$4:M270),""))</f>
        <v>0.388140700641026</v>
      </c>
      <c r="AI270" s="26" t="n">
        <f aca="false">IF(ROW()&lt;4+MinObs-1,"",IFERROR((N270-AVERAGE(N$4:N270))/STDEV(N$4:N270),""))</f>
        <v>-0.58784898885536</v>
      </c>
      <c r="AJ270" s="26" t="n">
        <f aca="false">IF(ROW()&lt;4+MinObs-1,"",IFERROR((O270-AVERAGE(O$4:O270))/STDEV(O$4:O270),""))</f>
        <v>0.875479957613263</v>
      </c>
      <c r="AK270" s="26" t="n">
        <f aca="false">IF(ROW()&lt;4+MinObs-1,"",IFERROR((P270-AVERAGE(P$4:P270))/STDEV(P$4:P270),""))</f>
        <v>-0.760794285368328</v>
      </c>
      <c r="AL270" s="26" t="n">
        <f aca="false">IF(ROW()&lt;4+MinObs-1,"",IFERROR((Q270-AVERAGE(Q$4:Q270))/STDEV(Q$4:Q270),""))</f>
        <v>-0.314301849779803</v>
      </c>
      <c r="AM270" s="26" t="n">
        <f aca="false">IF(ROW()&lt;4+MinObs-1,"",IFERROR((R270-AVERAGE(R$4:R270))/STDEV(R$4:R270),""))</f>
        <v>-0.520809291399676</v>
      </c>
      <c r="AN270" s="26" t="n">
        <f aca="false">IF(ROW()&lt;4+MinObs-1,"",IFERROR((S270-AVERAGE(S$4:S270))/STDEV(S$4:S270),""))</f>
        <v>-0.565345041956618</v>
      </c>
      <c r="AO270" s="26" t="n">
        <f aca="false">IF(ROW()&lt;4+MinObs-1,"",IFERROR((T270-AVERAGE(T$4:T270))/STDEV(T$4:T270),""))</f>
        <v>0.000847926472705803</v>
      </c>
      <c r="AP270" s="26" t="n">
        <f aca="false">IF(ROW()&lt;4+MinObs-1,"",IFERROR((U270-AVERAGE(U$4:U270))/STDEV(U$4:U270),""))</f>
        <v>-1.44134947926056</v>
      </c>
      <c r="AQ270" s="26" t="n">
        <f aca="false">IF(ROW()&lt;4+MinObs-1,"",IFERROR((V270-AVERAGE(V$4:V270))/STDEV(V$4:V270),""))</f>
        <v>0.159713569659535</v>
      </c>
      <c r="AR270" s="26" t="n">
        <f aca="false">IF(W270="",0,IF(W270&gt;=z4,w4,IF(W270&gt;=z3,w3,IF(W270&gt;=zEntry,w2,IF(AND(W270&gt;=ExitZ,AR269&gt;0),w2,0)))))</f>
        <v>0</v>
      </c>
      <c r="AS270" s="26" t="n">
        <f aca="false">IF(X270="",0,IF(X270&gt;=z4,w4,IF(X270&gt;=z3,w3,IF(X270&gt;=zEntry,w2,IF(AND(X270&gt;=ExitZ,AS269&gt;0),w2,0)))))</f>
        <v>0</v>
      </c>
      <c r="AT270" s="26" t="n">
        <f aca="false">IF(Y270="",0,IF(Y270&gt;=z4,w4,IF(Y270&gt;=z3,w3,IF(Y270&gt;=zEntry,w2,IF(AND(Y270&gt;=ExitZ,AT269&gt;0),w2,0)))))</f>
        <v>0</v>
      </c>
      <c r="AU270" s="26" t="n">
        <f aca="false">IF(Z270="",0,IF(Z270&gt;=z4,w4,IF(Z270&gt;=z3,w3,IF(Z270&gt;=zEntry,w2,IF(AND(Z270&gt;=ExitZ,AU269&gt;0),w2,0)))))</f>
        <v>0</v>
      </c>
      <c r="AV270" s="26" t="n">
        <f aca="false">IF(AA270="",0,IF(AA270&gt;=z4,w4,IF(AA270&gt;=z3,w3,IF(AA270&gt;=zEntry,w2,IF(AND(AA270&gt;=ExitZ,AV269&gt;0),w2,0)))))</f>
        <v>0</v>
      </c>
      <c r="AW270" s="26" t="n">
        <f aca="false">IF(AB270="",0,IF(AB270&gt;=z4,w4,IF(AB270&gt;=z3,w3,IF(AB270&gt;=zEntry,w2,IF(AND(AB270&gt;=ExitZ,AW269&gt;0),w2,0)))))</f>
        <v>0</v>
      </c>
      <c r="AX270" s="26" t="n">
        <f aca="false">IF(AC270="",0,IF(AC270&gt;=z4,w4,IF(AC270&gt;=z3,w3,IF(AC270&gt;=zEntry,w2,IF(AND(AC270&gt;=ExitZ,AX269&gt;0),w2,0)))))</f>
        <v>0</v>
      </c>
      <c r="AY270" s="26" t="n">
        <f aca="false">IF(AD270="",0,IF(AD270&gt;=z4,w4,IF(AD270&gt;=z3,w3,IF(AD270&gt;=zEntry,w2,IF(AND(AD270&gt;=ExitZ,AY269&gt;0),w2,0)))))</f>
        <v>0</v>
      </c>
      <c r="AZ270" s="26" t="n">
        <f aca="false">IF(AE270="",0,IF(AE270&gt;=z4,w4,IF(AE270&gt;=z3,w3,IF(AE270&gt;=zEntry,w2,IF(AND(AE270&gt;=ExitZ,AZ269&gt;0),w2,0)))))</f>
        <v>0</v>
      </c>
      <c r="BA270" s="26" t="n">
        <f aca="false">IF(AF270="",0,IF(AF270&gt;=z4,w4,IF(AF270&gt;=z3,w3,IF(AF270&gt;=zEntry,w2,IF(AND(AF270&gt;=ExitZ,BA269&gt;0),w2,0)))))</f>
        <v>0</v>
      </c>
      <c r="BB270" s="26" t="n">
        <f aca="false">IF(AG270="",0,IF(AG270&gt;=z4,w4,IF(AG270&gt;=z3,w3,IF(AG270&gt;=zEntry,w2,IF(AND(AG270&gt;=ExitZ,BB269&gt;0),w2,0)))))</f>
        <v>0</v>
      </c>
      <c r="BC270" s="26" t="n">
        <f aca="false">IF(AH270="",0,IF(AH270&gt;=z4,w4,IF(AH270&gt;=z3,w3,IF(AH270&gt;=zEntry,w2,IF(AND(AH270&gt;=ExitZ,BC269&gt;0),w2,0)))))</f>
        <v>0</v>
      </c>
      <c r="BD270" s="26" t="n">
        <f aca="false">IF(AI270="",0,IF(AI270&gt;=z4,w4,IF(AI270&gt;=z3,w3,IF(AI270&gt;=zEntry,w2,IF(AND(AI270&gt;=ExitZ,BD269&gt;0),w2,0)))))</f>
        <v>0</v>
      </c>
      <c r="BE270" s="26" t="n">
        <f aca="false">IF(AJ270="",0,IF(AJ270&gt;=z4,w4,IF(AJ270&gt;=z3,w3,IF(AJ270&gt;=zEntry,w2,IF(AND(AJ270&gt;=ExitZ,BE269&gt;0),w2,0)))))</f>
        <v>0</v>
      </c>
      <c r="BF270" s="26" t="n">
        <f aca="false">IF(AK270="",0,IF(AK270&gt;=z4,w4,IF(AK270&gt;=z3,w3,IF(AK270&gt;=zEntry,w2,IF(AND(AK270&gt;=ExitZ,BF269&gt;0),w2,0)))))</f>
        <v>0</v>
      </c>
      <c r="BG270" s="26" t="n">
        <f aca="false">IF(AL270="",0,IF(AL270&gt;=z4,w4,IF(AL270&gt;=z3,w3,IF(AL270&gt;=zEntry,w2,IF(AND(AL270&gt;=ExitZ,BG269&gt;0),w2,0)))))</f>
        <v>0</v>
      </c>
      <c r="BH270" s="26" t="n">
        <f aca="false">IF(AM270="",0,IF(AM270&gt;=z4,w4,IF(AM270&gt;=z3,w3,IF(AM270&gt;=zEntry,w2,IF(AND(AM270&gt;=ExitZ,BH269&gt;0),w2,0)))))</f>
        <v>0</v>
      </c>
      <c r="BI270" s="26" t="n">
        <f aca="false">IF(AN270="",0,IF(AN270&gt;=z4,w4,IF(AN270&gt;=z3,w3,IF(AN270&gt;=zEntry,w2,IF(AND(AN270&gt;=ExitZ,BI269&gt;0),w2,0)))))</f>
        <v>0</v>
      </c>
      <c r="BJ270" s="26" t="n">
        <f aca="false">IF(AO270="",0,IF(AO270&gt;=z4,w4,IF(AO270&gt;=z3,w3,IF(AO270&gt;=zEntry,w2,IF(AND(AO270&gt;=ExitZ,BJ269&gt;0),w2,0)))))</f>
        <v>0</v>
      </c>
      <c r="BK270" s="26" t="n">
        <f aca="false">IF(AP270="",0,IF(AP270&gt;=z4,w4,IF(AP270&gt;=z3,w3,IF(AP270&gt;=zEntry,w2,IF(AND(AP270&gt;=ExitZ,BK269&gt;0),w2,0)))))</f>
        <v>0</v>
      </c>
      <c r="BL270" s="26" t="n">
        <f aca="false">IF(AQ270="",0,IF(AQ270&gt;=z4,w4,IF(AQ270&gt;=z3,w3,IF(AQ270&gt;=zEntry,w2,IF(AND(AQ270&gt;=ExitZ,BL269&gt;0),w2,0)))))</f>
        <v>0</v>
      </c>
      <c r="BM270" s="23" t="n">
        <f aca="false">IF(Rates_Data!AD269&gt;=Rates_Data!AE269,Rates_Data!AK270-Rates_Data!AL270,Rates_Data!AL270-Rates_Data!AK270)</f>
        <v>0.004712</v>
      </c>
      <c r="BN270" s="23" t="n">
        <f aca="false">IF(Rates_Data!AD269&gt;=Rates_Data!AF269,Rates_Data!AK270-Rates_Data!AM270,Rates_Data!AM270-Rates_Data!AK270)</f>
        <v>0.00250799999999999</v>
      </c>
      <c r="BO270" s="23" t="n">
        <f aca="false">IF(Rates_Data!AD269&gt;=Rates_Data!AG269,Rates_Data!AK270-Rates_Data!AN270,Rates_Data!AN270-Rates_Data!AK270)</f>
        <v>0.009842</v>
      </c>
      <c r="BP270" s="23" t="n">
        <f aca="false">IF(Rates_Data!AD269&gt;=Rates_Data!AH269,Rates_Data!AK270-Rates_Data!AO270,Rates_Data!AO270-Rates_Data!AK270)</f>
        <v>-0.001235</v>
      </c>
      <c r="BQ270" s="23" t="n">
        <f aca="false">IF(Rates_Data!AD269&gt;=Rates_Data!AI269,Rates_Data!AK270-Rates_Data!AP270,Rates_Data!AP270-Rates_Data!AK270)</f>
        <v>0.009804</v>
      </c>
      <c r="BR270" s="23" t="n">
        <f aca="false">IF(Rates_Data!AD269&gt;=Rates_Data!AJ269,Rates_Data!AK270-Rates_Data!AQ270,Rates_Data!AQ270-Rates_Data!AK270)</f>
        <v>0.00733399999999999</v>
      </c>
      <c r="BS270" s="23" t="n">
        <f aca="false">IF(Rates_Data!AE269&gt;=Rates_Data!AF269,Rates_Data!AL270-Rates_Data!AM270,Rates_Data!AM270-Rates_Data!AL270)</f>
        <v>0.00721999999999999</v>
      </c>
      <c r="BT270" s="23" t="n">
        <f aca="false">IF(Rates_Data!AE269&gt;=Rates_Data!AG269,Rates_Data!AL270-Rates_Data!AN270,Rates_Data!AN270-Rates_Data!AL270)</f>
        <v>0.014554</v>
      </c>
      <c r="BU270" s="23" t="n">
        <f aca="false">IF(Rates_Data!AE269&gt;=Rates_Data!AH269,Rates_Data!AL270-Rates_Data!AO270,Rates_Data!AO270-Rates_Data!AL270)</f>
        <v>0.003477</v>
      </c>
      <c r="BV270" s="23" t="n">
        <f aca="false">IF(Rates_Data!AE269&gt;=Rates_Data!AI269,Rates_Data!AL270-Rates_Data!AP270,Rates_Data!AP270-Rates_Data!AL270)</f>
        <v>0.005092</v>
      </c>
      <c r="BW270" s="23" t="n">
        <f aca="false">IF(Rates_Data!AE269&gt;=Rates_Data!AJ269,Rates_Data!AL270-Rates_Data!AQ270,Rates_Data!AQ270-Rates_Data!AL270)</f>
        <v>-0.00262199999999999</v>
      </c>
      <c r="BX270" s="23" t="n">
        <f aca="false">IF(Rates_Data!AF269&gt;=Rates_Data!AG269,Rates_Data!AM270-Rates_Data!AN270,Rates_Data!AN270-Rates_Data!AM270)</f>
        <v>-0.007334</v>
      </c>
      <c r="BY270" s="23" t="n">
        <f aca="false">IF(Rates_Data!AF269&gt;=Rates_Data!AH269,Rates_Data!AM270-Rates_Data!AO270,Rates_Data!AO270-Rates_Data!AM270)</f>
        <v>0.00374299999999999</v>
      </c>
      <c r="BZ270" s="23" t="n">
        <f aca="false">IF(Rates_Data!AF269&gt;=Rates_Data!AI269,Rates_Data!AM270-Rates_Data!AP270,Rates_Data!AP270-Rates_Data!AM270)</f>
        <v>0.012312</v>
      </c>
      <c r="CA270" s="23" t="n">
        <f aca="false">IF(Rates_Data!AF269&gt;=Rates_Data!AJ269,Rates_Data!AM270-Rates_Data!AQ270,Rates_Data!AQ270-Rates_Data!AM270)</f>
        <v>0.00984199999999999</v>
      </c>
      <c r="CB270" s="23" t="n">
        <f aca="false">IF(Rates_Data!AG269&gt;=Rates_Data!AH269,Rates_Data!AN270-Rates_Data!AO270,Rates_Data!AO270-Rates_Data!AN270)</f>
        <v>-0.011077</v>
      </c>
      <c r="CC270" s="23" t="n">
        <f aca="false">IF(Rates_Data!AG269&gt;=Rates_Data!AI269,Rates_Data!AN270-Rates_Data!AP270,Rates_Data!AP270-Rates_Data!AN270)</f>
        <v>0.019646</v>
      </c>
      <c r="CD270" s="23" t="n">
        <f aca="false">IF(Rates_Data!AG269&gt;=Rates_Data!AJ269,Rates_Data!AN270-Rates_Data!AQ270,Rates_Data!AQ270-Rates_Data!AN270)</f>
        <v>0.017176</v>
      </c>
      <c r="CE270" s="23" t="n">
        <f aca="false">IF(Rates_Data!AH269&gt;=Rates_Data!AI269,Rates_Data!AO270-Rates_Data!AP270,Rates_Data!AP270-Rates_Data!AO270)</f>
        <v>0.008569</v>
      </c>
      <c r="CF270" s="23" t="n">
        <f aca="false">IF(Rates_Data!AH269&gt;=Rates_Data!AJ269,Rates_Data!AO270-Rates_Data!AQ270,Rates_Data!AQ270-Rates_Data!AO270)</f>
        <v>0.00609899999999999</v>
      </c>
      <c r="CG270" s="23" t="n">
        <f aca="false">IF(Rates_Data!AI269&gt;=Rates_Data!AJ269,Rates_Data!AP270-Rates_Data!AQ270,Rates_Data!AQ270-Rates_Data!AP270)</f>
        <v>0.00247000000000001</v>
      </c>
      <c r="CH270" s="27" t="n">
        <f aca="false">IF(ROW()&lt;4+VolLB,"",STDEV(INDEX($BM:$BM,ROW()-VolLB+1):INDEX($BM:$BM,ROW()))*SQRT(12))</f>
        <v>0.0219508819657933</v>
      </c>
      <c r="CI270" s="27" t="n">
        <f aca="false">IF(ROW()&lt;4+VolLB,"",STDEV(INDEX($BN:$BN,ROW()-VolLB+1):INDEX($BN:$BN,ROW()))*SQRT(12))</f>
        <v>0.0230887380395106</v>
      </c>
      <c r="CJ270" s="27" t="n">
        <f aca="false">IF(ROW()&lt;4+VolLB,"",STDEV(INDEX($BO:$BO,ROW()-VolLB+1):INDEX($BO:$BO,ROW()))*SQRT(12))</f>
        <v>0.0217798200149982</v>
      </c>
      <c r="CK270" s="27" t="n">
        <f aca="false">IF(ROW()&lt;4+VolLB,"",STDEV(INDEX($BP:$BP,ROW()-VolLB+1):INDEX($BP:$BP,ROW()))*SQRT(12))</f>
        <v>0.024363546434122</v>
      </c>
      <c r="CL270" s="27" t="n">
        <f aca="false">IF(ROW()&lt;4+VolLB,"",STDEV(INDEX($BQ:$BQ,ROW()-VolLB+1):INDEX($BQ:$BQ,ROW()))*SQRT(12))</f>
        <v>0.0212843452408885</v>
      </c>
      <c r="CM270" s="27" t="n">
        <f aca="false">IF(ROW()&lt;4+VolLB,"",STDEV(INDEX($BR:$BR,ROW()-VolLB+1):INDEX($BR:$BR,ROW()))*SQRT(12))</f>
        <v>0.0177732761114358</v>
      </c>
      <c r="CN270" s="27" t="n">
        <f aca="false">IF(ROW()&lt;4+VolLB,"",STDEV(INDEX($BS:$BS,ROW()-VolLB+1):INDEX($BS:$BS,ROW()))*SQRT(12))</f>
        <v>0.0224860701862075</v>
      </c>
      <c r="CO270" s="27" t="n">
        <f aca="false">IF(ROW()&lt;4+VolLB,"",STDEV(INDEX($BT:$BT,ROW()-VolLB+1):INDEX($BT:$BT,ROW()))*SQRT(12))</f>
        <v>0.0210331250480216</v>
      </c>
      <c r="CP270" s="27" t="n">
        <f aca="false">IF(ROW()&lt;4+VolLB,"",STDEV(INDEX($BU:$BU,ROW()-VolLB+1):INDEX($BU:$BU,ROW()))*SQRT(12))</f>
        <v>0.0202290926990948</v>
      </c>
      <c r="CQ270" s="27" t="n">
        <f aca="false">IF(ROW()&lt;4+VolLB,"",STDEV(INDEX($BV:$BV,ROW()-VolLB+1):INDEX($BV:$BV,ROW()))*SQRT(12))</f>
        <v>0.0206571495853246</v>
      </c>
      <c r="CR270" s="27" t="n">
        <f aca="false">IF(ROW()&lt;4+VolLB,"",STDEV(INDEX($BW:$BW,ROW()-VolLB+1):INDEX($BW:$BW,ROW()))*SQRT(12))</f>
        <v>0.0162616925877673</v>
      </c>
      <c r="CS270" s="27" t="n">
        <f aca="false">IF(ROW()&lt;4+VolLB,"",STDEV(INDEX($BX:$BX,ROW()-VolLB+1):INDEX($BX:$BX,ROW()))*SQRT(12))</f>
        <v>0.0252896358404556</v>
      </c>
      <c r="CT270" s="27" t="n">
        <f aca="false">IF(ROW()&lt;4+VolLB,"",STDEV(INDEX($BY:$BY,ROW()-VolLB+1):INDEX($BY:$BY,ROW()))*SQRT(12))</f>
        <v>0.0230143301560861</v>
      </c>
      <c r="CU270" s="27" t="n">
        <f aca="false">IF(ROW()&lt;4+VolLB,"",STDEV(INDEX($BZ:$BZ,ROW()-VolLB+1):INDEX($BZ:$BZ,ROW()))*SQRT(12))</f>
        <v>0.0211564317263209</v>
      </c>
      <c r="CV270" s="27" t="n">
        <f aca="false">IF(ROW()&lt;4+VolLB,"",STDEV(INDEX($CA:$CA,ROW()-VolLB+1):INDEX($CA:$CA,ROW()))*SQRT(12))</f>
        <v>0.0229325935656571</v>
      </c>
      <c r="CW270" s="27" t="n">
        <f aca="false">IF(ROW()&lt;4+VolLB,"",STDEV(INDEX($CB:$CB,ROW()-VolLB+1):INDEX($CB:$CB,ROW()))*SQRT(12))</f>
        <v>0.0197877604312796</v>
      </c>
      <c r="CX270" s="27" t="n">
        <f aca="false">IF(ROW()&lt;4+VolLB,"",STDEV(INDEX($CC:$CC,ROW()-VolLB+1):INDEX($CC:$CC,ROW()))*SQRT(12))</f>
        <v>0.022476002827778</v>
      </c>
      <c r="CY270" s="27" t="n">
        <f aca="false">IF(ROW()&lt;4+VolLB,"",STDEV(INDEX($CD:$CD,ROW()-VolLB+1):INDEX($CD:$CD,ROW()))*SQRT(12))</f>
        <v>0.0188627604453603</v>
      </c>
      <c r="CZ270" s="27" t="n">
        <f aca="false">IF(ROW()&lt;4+VolLB,"",STDEV(INDEX($CE:$CE,ROW()-VolLB+1):INDEX($CE:$CE,ROW()))*SQRT(12))</f>
        <v>0.0222003222490554</v>
      </c>
      <c r="DA270" s="27" t="n">
        <f aca="false">IF(ROW()&lt;4+VolLB,"",STDEV(INDEX($CF:$CF,ROW()-VolLB+1):INDEX($CF:$CF,ROW()))*SQRT(12))</f>
        <v>0.0165058261168595</v>
      </c>
      <c r="DB270" s="27" t="n">
        <f aca="false">IF(ROW()&lt;4+VolLB,"",STDEV(INDEX($CG:$CG,ROW()-VolLB+1):INDEX($CG:$CG,ROW()))*SQRT(12))</f>
        <v>0.020042875283466</v>
      </c>
      <c r="DC270" s="26" t="n">
        <f aca="false">IF(OR(AR270=0,CH270="",CH270=0),0,AR270*MIN(MaxScal,TgtVol/CH270))</f>
        <v>0</v>
      </c>
      <c r="DD270" s="26" t="n">
        <f aca="false">IF(OR(AS270=0,CI270="",CI270=0),0,AS270*MIN(MaxScal,TgtVol/CI270))</f>
        <v>0</v>
      </c>
      <c r="DE270" s="26" t="n">
        <f aca="false">IF(OR(AT270=0,CJ270="",CJ270=0),0,AT270*MIN(MaxScal,TgtVol/CJ270))</f>
        <v>0</v>
      </c>
      <c r="DF270" s="26" t="n">
        <f aca="false">IF(OR(AU270=0,CK270="",CK270=0),0,AU270*MIN(MaxScal,TgtVol/CK270))</f>
        <v>0</v>
      </c>
      <c r="DG270" s="26" t="n">
        <f aca="false">IF(OR(AV270=0,CL270="",CL270=0),0,AV270*MIN(MaxScal,TgtVol/CL270))</f>
        <v>0</v>
      </c>
      <c r="DH270" s="26" t="n">
        <f aca="false">IF(OR(AW270=0,CM270="",CM270=0),0,AW270*MIN(MaxScal,TgtVol/CM270))</f>
        <v>0</v>
      </c>
      <c r="DI270" s="26" t="n">
        <f aca="false">IF(OR(AX270=0,CN270="",CN270=0),0,AX270*MIN(MaxScal,TgtVol/CN270))</f>
        <v>0</v>
      </c>
      <c r="DJ270" s="26" t="n">
        <f aca="false">IF(OR(AY270=0,CO270="",CO270=0),0,AY270*MIN(MaxScal,TgtVol/CO270))</f>
        <v>0</v>
      </c>
      <c r="DK270" s="26" t="n">
        <f aca="false">IF(OR(AZ270=0,CP270="",CP270=0),0,AZ270*MIN(MaxScal,TgtVol/CP270))</f>
        <v>0</v>
      </c>
      <c r="DL270" s="26" t="n">
        <f aca="false">IF(OR(BA270=0,CQ270="",CQ270=0),0,BA270*MIN(MaxScal,TgtVol/CQ270))</f>
        <v>0</v>
      </c>
      <c r="DM270" s="26" t="n">
        <f aca="false">IF(OR(BB270=0,CR270="",CR270=0),0,BB270*MIN(MaxScal,TgtVol/CR270))</f>
        <v>0</v>
      </c>
      <c r="DN270" s="26" t="n">
        <f aca="false">IF(OR(BC270=0,CS270="",CS270=0),0,BC270*MIN(MaxScal,TgtVol/CS270))</f>
        <v>0</v>
      </c>
      <c r="DO270" s="26" t="n">
        <f aca="false">IF(OR(BD270=0,CT270="",CT270=0),0,BD270*MIN(MaxScal,TgtVol/CT270))</f>
        <v>0</v>
      </c>
      <c r="DP270" s="26" t="n">
        <f aca="false">IF(OR(BE270=0,CU270="",CU270=0),0,BE270*MIN(MaxScal,TgtVol/CU270))</f>
        <v>0</v>
      </c>
      <c r="DQ270" s="26" t="n">
        <f aca="false">IF(OR(BF270=0,CV270="",CV270=0),0,BF270*MIN(MaxScal,TgtVol/CV270))</f>
        <v>0</v>
      </c>
      <c r="DR270" s="26" t="n">
        <f aca="false">IF(OR(BG270=0,CW270="",CW270=0),0,BG270*MIN(MaxScal,TgtVol/CW270))</f>
        <v>0</v>
      </c>
      <c r="DS270" s="26" t="n">
        <f aca="false">IF(OR(BH270=0,CX270="",CX270=0),0,BH270*MIN(MaxScal,TgtVol/CX270))</f>
        <v>0</v>
      </c>
      <c r="DT270" s="26" t="n">
        <f aca="false">IF(OR(BI270=0,CY270="",CY270=0),0,BI270*MIN(MaxScal,TgtVol/CY270))</f>
        <v>0</v>
      </c>
      <c r="DU270" s="26" t="n">
        <f aca="false">IF(OR(BJ270=0,CZ270="",CZ270=0),0,BJ270*MIN(MaxScal,TgtVol/CZ270))</f>
        <v>0</v>
      </c>
      <c r="DV270" s="26" t="n">
        <f aca="false">IF(OR(BK270=0,DA270="",DA270=0),0,BK270*MIN(MaxScal,TgtVol/DA270))</f>
        <v>0</v>
      </c>
      <c r="DW270" s="26" t="n">
        <f aca="false">IF(OR(BL270=0,DB270="",DB270=0),0,BL270*MIN(MaxScal,TgtVol/DB270))</f>
        <v>0</v>
      </c>
      <c r="DX270" s="28" t="n">
        <f aca="false">IFERROR(DC269*BM270,"")</f>
        <v>0</v>
      </c>
      <c r="DY270" s="28" t="n">
        <f aca="false">IFERROR(DD269*BN270,"")</f>
        <v>0</v>
      </c>
      <c r="DZ270" s="28" t="n">
        <f aca="false">IFERROR(DE269*BO270,"")</f>
        <v>0</v>
      </c>
      <c r="EA270" s="28" t="n">
        <f aca="false">IFERROR(DF269*BP270,"")</f>
        <v>-0</v>
      </c>
      <c r="EB270" s="28" t="n">
        <f aca="false">IFERROR(DG269*BQ270,"")</f>
        <v>0</v>
      </c>
      <c r="EC270" s="28" t="n">
        <f aca="false">IFERROR(DH269*BR270,"")</f>
        <v>0</v>
      </c>
      <c r="ED270" s="28" t="n">
        <f aca="false">IFERROR(DI269*BS270,"")</f>
        <v>0</v>
      </c>
      <c r="EE270" s="28" t="n">
        <f aca="false">IFERROR(DJ269*BT270,"")</f>
        <v>0</v>
      </c>
      <c r="EF270" s="28" t="n">
        <f aca="false">IFERROR(DK269*BU270,"")</f>
        <v>0</v>
      </c>
      <c r="EG270" s="28" t="n">
        <f aca="false">IFERROR(DL269*BV270,"")</f>
        <v>0</v>
      </c>
      <c r="EH270" s="28" t="n">
        <f aca="false">IFERROR(DM269*BW270,"")</f>
        <v>-0</v>
      </c>
      <c r="EI270" s="28" t="n">
        <f aca="false">IFERROR(DN269*BX270,"")</f>
        <v>-0</v>
      </c>
      <c r="EJ270" s="28" t="n">
        <f aca="false">IFERROR(DO269*BY270,"")</f>
        <v>0</v>
      </c>
      <c r="EK270" s="28" t="n">
        <f aca="false">IFERROR(DP269*BZ270,"")</f>
        <v>0</v>
      </c>
      <c r="EL270" s="28" t="n">
        <f aca="false">IFERROR(DQ269*CA270,"")</f>
        <v>0</v>
      </c>
      <c r="EM270" s="28" t="n">
        <f aca="false">IFERROR(DR269*CB270,"")</f>
        <v>-0</v>
      </c>
      <c r="EN270" s="28" t="n">
        <f aca="false">IFERROR(DS269*CC270,"")</f>
        <v>0</v>
      </c>
      <c r="EO270" s="28" t="n">
        <f aca="false">IFERROR(DT269*CD270,"")</f>
        <v>0</v>
      </c>
      <c r="EP270" s="28" t="n">
        <f aca="false">IFERROR(DU269*CE270,"")</f>
        <v>0</v>
      </c>
      <c r="EQ270" s="28" t="n">
        <f aca="false">IFERROR(DV269*CF270,"")</f>
        <v>0</v>
      </c>
      <c r="ER270" s="28" t="n">
        <f aca="false">IFERROR(DW269*CG270,"")</f>
        <v>0</v>
      </c>
      <c r="ES270" s="28" t="n">
        <f aca="false">IF(ROW()=4,"",SUM(DX270:ER270))</f>
        <v>0</v>
      </c>
      <c r="ET270" s="29" t="n">
        <f aca="false">COUNTIF(AR270:BL270,"&gt;0")</f>
        <v>0</v>
      </c>
    </row>
    <row r="271" customFormat="false" ht="15" hidden="false" customHeight="false" outlineLevel="0" collapsed="false">
      <c r="A271" s="19" t="n">
        <v>46142</v>
      </c>
      <c r="B271" s="23" t="n">
        <f aca="false">ABS(Rates_Data!AD271-Rates_Data!AE271)</f>
        <v>0.579850746268657</v>
      </c>
      <c r="C271" s="23" t="n">
        <f aca="false">ABS(Rates_Data!AD271-Rates_Data!AF271)</f>
        <v>0.0965746268656715</v>
      </c>
      <c r="D271" s="23" t="n">
        <f aca="false">ABS(Rates_Data!AD271-Rates_Data!AG271)</f>
        <v>0.564664179104478</v>
      </c>
      <c r="E271" s="23" t="n">
        <f aca="false">ABS(Rates_Data!AD271-Rates_Data!AH271)</f>
        <v>0.140264925373134</v>
      </c>
      <c r="F271" s="23" t="n">
        <f aca="false">ABS(Rates_Data!AD271-Rates_Data!AI271)</f>
        <v>1.02664179104478</v>
      </c>
      <c r="G271" s="23" t="n">
        <f aca="false">ABS(Rates_Data!AD271-Rates_Data!AJ271)</f>
        <v>0.238216417910448</v>
      </c>
      <c r="H271" s="23" t="n">
        <f aca="false">ABS(Rates_Data!AE271-Rates_Data!AF271)</f>
        <v>0.483276119402985</v>
      </c>
      <c r="I271" s="23" t="n">
        <f aca="false">ABS(Rates_Data!AE271-Rates_Data!AG271)</f>
        <v>0.0151865671641792</v>
      </c>
      <c r="J271" s="23" t="n">
        <f aca="false">ABS(Rates_Data!AE271-Rates_Data!AH271)</f>
        <v>0.439585820895523</v>
      </c>
      <c r="K271" s="23" t="n">
        <f aca="false">ABS(Rates_Data!AE271-Rates_Data!AI271)</f>
        <v>0.446791044776119</v>
      </c>
      <c r="L271" s="23" t="n">
        <f aca="false">ABS(Rates_Data!AE271-Rates_Data!AJ271)</f>
        <v>0.341634328358209</v>
      </c>
      <c r="M271" s="23" t="n">
        <f aca="false">ABS(Rates_Data!AF271-Rates_Data!AG271)</f>
        <v>0.468089552238806</v>
      </c>
      <c r="N271" s="23" t="n">
        <f aca="false">ABS(Rates_Data!AF271-Rates_Data!AH271)</f>
        <v>0.0436902985074626</v>
      </c>
      <c r="O271" s="23" t="n">
        <f aca="false">ABS(Rates_Data!AF271-Rates_Data!AI271)</f>
        <v>0.930067164179105</v>
      </c>
      <c r="P271" s="23" t="n">
        <f aca="false">ABS(Rates_Data!AF271-Rates_Data!AJ271)</f>
        <v>0.141641791044777</v>
      </c>
      <c r="Q271" s="23" t="n">
        <f aca="false">ABS(Rates_Data!AG271-Rates_Data!AH271)</f>
        <v>0.424399253731344</v>
      </c>
      <c r="R271" s="23" t="n">
        <f aca="false">ABS(Rates_Data!AG271-Rates_Data!AI271)</f>
        <v>0.461977611940298</v>
      </c>
      <c r="S271" s="23" t="n">
        <f aca="false">ABS(Rates_Data!AG271-Rates_Data!AJ271)</f>
        <v>0.32644776119403</v>
      </c>
      <c r="T271" s="23" t="n">
        <f aca="false">ABS(Rates_Data!AH271-Rates_Data!AI271)</f>
        <v>0.886376865671642</v>
      </c>
      <c r="U271" s="23" t="n">
        <f aca="false">ABS(Rates_Data!AH271-Rates_Data!AJ271)</f>
        <v>0.0979514925373139</v>
      </c>
      <c r="V271" s="23" t="n">
        <f aca="false">ABS(Rates_Data!AI271-Rates_Data!AJ271)</f>
        <v>0.788425373134328</v>
      </c>
      <c r="W271" s="26" t="n">
        <f aca="false">IF(ROW()&lt;4+MinObs-1,"",IFERROR((B271-AVERAGE(B$4:B271))/STDEV(B$4:B271),""))</f>
        <v>0.399170502633579</v>
      </c>
      <c r="X271" s="26" t="n">
        <f aca="false">IF(ROW()&lt;4+MinObs-1,"",IFERROR((C271-AVERAGE(C$4:C271))/STDEV(C$4:C271),""))</f>
        <v>-1.00040949087375</v>
      </c>
      <c r="Y271" s="26" t="n">
        <f aca="false">IF(ROW()&lt;4+MinObs-1,"",IFERROR((D271-AVERAGE(D$4:D271))/STDEV(D$4:D271),""))</f>
        <v>0.0765607315343966</v>
      </c>
      <c r="Z271" s="26" t="n">
        <f aca="false">IF(ROW()&lt;4+MinObs-1,"",IFERROR((E271-AVERAGE(E$4:E271))/STDEV(E$4:E271),""))</f>
        <v>-1.1443047632771</v>
      </c>
      <c r="AA271" s="26" t="n">
        <f aca="false">IF(ROW()&lt;4+MinObs-1,"",IFERROR((F271-AVERAGE(F$4:F271))/STDEV(F$4:F271),""))</f>
        <v>1.07819878493589</v>
      </c>
      <c r="AB271" s="26" t="n">
        <f aca="false">IF(ROW()&lt;4+MinObs-1,"",IFERROR((G271-AVERAGE(G$4:G271))/STDEV(G$4:G271),""))</f>
        <v>-0.757897154603591</v>
      </c>
      <c r="AC271" s="26" t="n">
        <f aca="false">IF(ROW()&lt;4+MinObs-1,"",IFERROR((H271-AVERAGE(H$4:H271))/STDEV(H$4:H271),""))</f>
        <v>0.14457316585723</v>
      </c>
      <c r="AD271" s="26" t="n">
        <f aca="false">IF(ROW()&lt;4+MinObs-1,"",IFERROR((I271-AVERAGE(I$4:I271))/STDEV(I$4:I271),""))</f>
        <v>-1.07075081449007</v>
      </c>
      <c r="AE271" s="26" t="n">
        <f aca="false">IF(ROW()&lt;4+MinObs-1,"",IFERROR((J271-AVERAGE(J$4:J271))/STDEV(J$4:J271),""))</f>
        <v>-0.252692298589592</v>
      </c>
      <c r="AF271" s="26" t="n">
        <f aca="false">IF(ROW()&lt;4+MinObs-1,"",IFERROR((K271-AVERAGE(K$4:K271))/STDEV(K$4:K271),""))</f>
        <v>-0.0669146196905206</v>
      </c>
      <c r="AG271" s="26" t="n">
        <f aca="false">IF(ROW()&lt;4+MinObs-1,"",IFERROR((L271-AVERAGE(L$4:L271))/STDEV(L$4:L271),""))</f>
        <v>-0.412100303552977</v>
      </c>
      <c r="AH271" s="26" t="n">
        <f aca="false">IF(ROW()&lt;4+MinObs-1,"",IFERROR((M271-AVERAGE(M$4:M271))/STDEV(M$4:M271),""))</f>
        <v>-0.0618107920229068</v>
      </c>
      <c r="AI271" s="26" t="n">
        <f aca="false">IF(ROW()&lt;4+MinObs-1,"",IFERROR((N271-AVERAGE(N$4:N271))/STDEV(N$4:N271),""))</f>
        <v>-1.20361605514142</v>
      </c>
      <c r="AJ271" s="26" t="n">
        <f aca="false">IF(ROW()&lt;4+MinObs-1,"",IFERROR((O271-AVERAGE(O$4:O271))/STDEV(O$4:O271),""))</f>
        <v>0.848876493052473</v>
      </c>
      <c r="AK271" s="26" t="n">
        <f aca="false">IF(ROW()&lt;4+MinObs-1,"",IFERROR((P271-AVERAGE(P$4:P271))/STDEV(P$4:P271),""))</f>
        <v>-0.956739503323778</v>
      </c>
      <c r="AL271" s="26" t="n">
        <f aca="false">IF(ROW()&lt;4+MinObs-1,"",IFERROR((Q271-AVERAGE(Q$4:Q271))/STDEV(Q$4:Q271),""))</f>
        <v>-0.101068962892578</v>
      </c>
      <c r="AM271" s="26" t="n">
        <f aca="false">IF(ROW()&lt;4+MinObs-1,"",IFERROR((R271-AVERAGE(R$4:R271))/STDEV(R$4:R271),""))</f>
        <v>-0.132207012177598</v>
      </c>
      <c r="AN271" s="26" t="n">
        <f aca="false">IF(ROW()&lt;4+MinObs-1,"",IFERROR((S271-AVERAGE(S$4:S271))/STDEV(S$4:S271),""))</f>
        <v>-0.767862521578181</v>
      </c>
      <c r="AO271" s="26" t="n">
        <f aca="false">IF(ROW()&lt;4+MinObs-1,"",IFERROR((T271-AVERAGE(T$4:T271))/STDEV(T$4:T271),""))</f>
        <v>0.652077626038658</v>
      </c>
      <c r="AP271" s="26" t="n">
        <f aca="false">IF(ROW()&lt;4+MinObs-1,"",IFERROR((U271-AVERAGE(U$4:U271))/STDEV(U$4:U271),""))</f>
        <v>-1.39748402151203</v>
      </c>
      <c r="AQ271" s="26" t="n">
        <f aca="false">IF(ROW()&lt;4+MinObs-1,"",IFERROR((V271-AVERAGE(V$4:V271))/STDEV(V$4:V271),""))</f>
        <v>0.315779828138033</v>
      </c>
      <c r="AR271" s="26" t="n">
        <f aca="false">IF(W271="",0,IF(W271&gt;=z4,w4,IF(W271&gt;=z3,w3,IF(W271&gt;=zEntry,w2,IF(AND(W271&gt;=ExitZ,AR270&gt;0),w2,0)))))</f>
        <v>0</v>
      </c>
      <c r="AS271" s="26" t="n">
        <f aca="false">IF(X271="",0,IF(X271&gt;=z4,w4,IF(X271&gt;=z3,w3,IF(X271&gt;=zEntry,w2,IF(AND(X271&gt;=ExitZ,AS270&gt;0),w2,0)))))</f>
        <v>0</v>
      </c>
      <c r="AT271" s="26" t="n">
        <f aca="false">IF(Y271="",0,IF(Y271&gt;=z4,w4,IF(Y271&gt;=z3,w3,IF(Y271&gt;=zEntry,w2,IF(AND(Y271&gt;=ExitZ,AT270&gt;0),w2,0)))))</f>
        <v>0</v>
      </c>
      <c r="AU271" s="26" t="n">
        <f aca="false">IF(Z271="",0,IF(Z271&gt;=z4,w4,IF(Z271&gt;=z3,w3,IF(Z271&gt;=zEntry,w2,IF(AND(Z271&gt;=ExitZ,AU270&gt;0),w2,0)))))</f>
        <v>0</v>
      </c>
      <c r="AV271" s="26" t="n">
        <f aca="false">IF(AA271="",0,IF(AA271&gt;=z4,w4,IF(AA271&gt;=z3,w3,IF(AA271&gt;=zEntry,w2,IF(AND(AA271&gt;=ExitZ,AV270&gt;0),w2,0)))))</f>
        <v>0</v>
      </c>
      <c r="AW271" s="26" t="n">
        <f aca="false">IF(AB271="",0,IF(AB271&gt;=z4,w4,IF(AB271&gt;=z3,w3,IF(AB271&gt;=zEntry,w2,IF(AND(AB271&gt;=ExitZ,AW270&gt;0),w2,0)))))</f>
        <v>0</v>
      </c>
      <c r="AX271" s="26" t="n">
        <f aca="false">IF(AC271="",0,IF(AC271&gt;=z4,w4,IF(AC271&gt;=z3,w3,IF(AC271&gt;=zEntry,w2,IF(AND(AC271&gt;=ExitZ,AX270&gt;0),w2,0)))))</f>
        <v>0</v>
      </c>
      <c r="AY271" s="26" t="n">
        <f aca="false">IF(AD271="",0,IF(AD271&gt;=z4,w4,IF(AD271&gt;=z3,w3,IF(AD271&gt;=zEntry,w2,IF(AND(AD271&gt;=ExitZ,AY270&gt;0),w2,0)))))</f>
        <v>0</v>
      </c>
      <c r="AZ271" s="26" t="n">
        <f aca="false">IF(AE271="",0,IF(AE271&gt;=z4,w4,IF(AE271&gt;=z3,w3,IF(AE271&gt;=zEntry,w2,IF(AND(AE271&gt;=ExitZ,AZ270&gt;0),w2,0)))))</f>
        <v>0</v>
      </c>
      <c r="BA271" s="26" t="n">
        <f aca="false">IF(AF271="",0,IF(AF271&gt;=z4,w4,IF(AF271&gt;=z3,w3,IF(AF271&gt;=zEntry,w2,IF(AND(AF271&gt;=ExitZ,BA270&gt;0),w2,0)))))</f>
        <v>0</v>
      </c>
      <c r="BB271" s="26" t="n">
        <f aca="false">IF(AG271="",0,IF(AG271&gt;=z4,w4,IF(AG271&gt;=z3,w3,IF(AG271&gt;=zEntry,w2,IF(AND(AG271&gt;=ExitZ,BB270&gt;0),w2,0)))))</f>
        <v>0</v>
      </c>
      <c r="BC271" s="26" t="n">
        <f aca="false">IF(AH271="",0,IF(AH271&gt;=z4,w4,IF(AH271&gt;=z3,w3,IF(AH271&gt;=zEntry,w2,IF(AND(AH271&gt;=ExitZ,BC270&gt;0),w2,0)))))</f>
        <v>0</v>
      </c>
      <c r="BD271" s="26" t="n">
        <f aca="false">IF(AI271="",0,IF(AI271&gt;=z4,w4,IF(AI271&gt;=z3,w3,IF(AI271&gt;=zEntry,w2,IF(AND(AI271&gt;=ExitZ,BD270&gt;0),w2,0)))))</f>
        <v>0</v>
      </c>
      <c r="BE271" s="26" t="n">
        <f aca="false">IF(AJ271="",0,IF(AJ271&gt;=z4,w4,IF(AJ271&gt;=z3,w3,IF(AJ271&gt;=zEntry,w2,IF(AND(AJ271&gt;=ExitZ,BE270&gt;0),w2,0)))))</f>
        <v>0</v>
      </c>
      <c r="BF271" s="26" t="n">
        <f aca="false">IF(AK271="",0,IF(AK271&gt;=z4,w4,IF(AK271&gt;=z3,w3,IF(AK271&gt;=zEntry,w2,IF(AND(AK271&gt;=ExitZ,BF270&gt;0),w2,0)))))</f>
        <v>0</v>
      </c>
      <c r="BG271" s="26" t="n">
        <f aca="false">IF(AL271="",0,IF(AL271&gt;=z4,w4,IF(AL271&gt;=z3,w3,IF(AL271&gt;=zEntry,w2,IF(AND(AL271&gt;=ExitZ,BG270&gt;0),w2,0)))))</f>
        <v>0</v>
      </c>
      <c r="BH271" s="26" t="n">
        <f aca="false">IF(AM271="",0,IF(AM271&gt;=z4,w4,IF(AM271&gt;=z3,w3,IF(AM271&gt;=zEntry,w2,IF(AND(AM271&gt;=ExitZ,BH270&gt;0),w2,0)))))</f>
        <v>0</v>
      </c>
      <c r="BI271" s="26" t="n">
        <f aca="false">IF(AN271="",0,IF(AN271&gt;=z4,w4,IF(AN271&gt;=z3,w3,IF(AN271&gt;=zEntry,w2,IF(AND(AN271&gt;=ExitZ,BI270&gt;0),w2,0)))))</f>
        <v>0</v>
      </c>
      <c r="BJ271" s="26" t="n">
        <f aca="false">IF(AO271="",0,IF(AO271&gt;=z4,w4,IF(AO271&gt;=z3,w3,IF(AO271&gt;=zEntry,w2,IF(AND(AO271&gt;=ExitZ,BJ270&gt;0),w2,0)))))</f>
        <v>0</v>
      </c>
      <c r="BK271" s="26" t="n">
        <f aca="false">IF(AP271="",0,IF(AP271&gt;=z4,w4,IF(AP271&gt;=z3,w3,IF(AP271&gt;=zEntry,w2,IF(AND(AP271&gt;=ExitZ,BK270&gt;0),w2,0)))))</f>
        <v>0</v>
      </c>
      <c r="BL271" s="26" t="n">
        <f aca="false">IF(AQ271="",0,IF(AQ271&gt;=z4,w4,IF(AQ271&gt;=z3,w3,IF(AQ271&gt;=zEntry,w2,IF(AND(AQ271&gt;=ExitZ,BL270&gt;0),w2,0)))))</f>
        <v>0</v>
      </c>
      <c r="BM271" s="23" t="n">
        <f aca="false">IF(Rates_Data!AD270&gt;=Rates_Data!AE270,Rates_Data!AK271-Rates_Data!AL271,Rates_Data!AL271-Rates_Data!AK271)</f>
        <v>0.007201</v>
      </c>
      <c r="BN271" s="23" t="n">
        <f aca="false">IF(Rates_Data!AD270&gt;=Rates_Data!AF270,Rates_Data!AK271-Rates_Data!AM271,Rates_Data!AM271-Rates_Data!AK271)</f>
        <v>0.005833</v>
      </c>
      <c r="BO271" s="23" t="n">
        <f aca="false">IF(Rates_Data!AD270&gt;=Rates_Data!AG270,Rates_Data!AK271-Rates_Data!AN271,Rates_Data!AN271-Rates_Data!AK271)</f>
        <v>0.003211</v>
      </c>
      <c r="BP271" s="23" t="n">
        <f aca="false">IF(Rates_Data!AD270&gt;=Rates_Data!AH270,Rates_Data!AK271-Rates_Data!AO271,Rates_Data!AO271-Rates_Data!AK271)</f>
        <v>0.00102600000000001</v>
      </c>
      <c r="BQ271" s="23" t="n">
        <f aca="false">IF(Rates_Data!AD270&gt;=Rates_Data!AI270,Rates_Data!AK271-Rates_Data!AP271,Rates_Data!AP271-Rates_Data!AK271)</f>
        <v>-0.005054</v>
      </c>
      <c r="BR271" s="23" t="n">
        <f aca="false">IF(Rates_Data!AD270&gt;=Rates_Data!AJ270,Rates_Data!AK271-Rates_Data!AQ271,Rates_Data!AQ271-Rates_Data!AK271)</f>
        <v>-0.007163</v>
      </c>
      <c r="BS271" s="23" t="n">
        <f aca="false">IF(Rates_Data!AE270&gt;=Rates_Data!AF270,Rates_Data!AL271-Rates_Data!AM271,Rates_Data!AM271-Rates_Data!AL271)</f>
        <v>0.013034</v>
      </c>
      <c r="BT271" s="23" t="n">
        <f aca="false">IF(Rates_Data!AE270&gt;=Rates_Data!AG270,Rates_Data!AL271-Rates_Data!AN271,Rates_Data!AN271-Rates_Data!AL271)</f>
        <v>0.00399</v>
      </c>
      <c r="BU271" s="23" t="n">
        <f aca="false">IF(Rates_Data!AE270&gt;=Rates_Data!AH270,Rates_Data!AL271-Rates_Data!AO271,Rates_Data!AO271-Rates_Data!AL271)</f>
        <v>0.006175</v>
      </c>
      <c r="BV271" s="23" t="n">
        <f aca="false">IF(Rates_Data!AE270&gt;=Rates_Data!AI270,Rates_Data!AL271-Rates_Data!AP271,Rates_Data!AP271-Rates_Data!AL271)</f>
        <v>-0.012255</v>
      </c>
      <c r="BW271" s="23" t="n">
        <f aca="false">IF(Rates_Data!AE270&gt;=Rates_Data!AJ270,Rates_Data!AL271-Rates_Data!AQ271,Rates_Data!AQ271-Rates_Data!AL271)</f>
        <v>0.014364</v>
      </c>
      <c r="BX271" s="23" t="n">
        <f aca="false">IF(Rates_Data!AF270&gt;=Rates_Data!AG270,Rates_Data!AM271-Rates_Data!AN271,Rates_Data!AN271-Rates_Data!AM271)</f>
        <v>0.009044</v>
      </c>
      <c r="BY271" s="23" t="n">
        <f aca="false">IF(Rates_Data!AF270&gt;=Rates_Data!AH270,Rates_Data!AM271-Rates_Data!AO271,Rates_Data!AO271-Rates_Data!AM271)</f>
        <v>0.006859</v>
      </c>
      <c r="BZ271" s="23" t="n">
        <f aca="false">IF(Rates_Data!AF270&gt;=Rates_Data!AI270,Rates_Data!AM271-Rates_Data!AP271,Rates_Data!AP271-Rates_Data!AM271)</f>
        <v>0.000778999999999999</v>
      </c>
      <c r="CA271" s="23" t="n">
        <f aca="false">IF(Rates_Data!AF270&gt;=Rates_Data!AJ270,Rates_Data!AM271-Rates_Data!AQ271,Rates_Data!AQ271-Rates_Data!AM271)</f>
        <v>-0.00133</v>
      </c>
      <c r="CB271" s="23" t="n">
        <f aca="false">IF(Rates_Data!AG270&gt;=Rates_Data!AH270,Rates_Data!AN271-Rates_Data!AO271,Rates_Data!AO271-Rates_Data!AN271)</f>
        <v>0.002185</v>
      </c>
      <c r="CC271" s="23" t="n">
        <f aca="false">IF(Rates_Data!AG270&gt;=Rates_Data!AI270,Rates_Data!AN271-Rates_Data!AP271,Rates_Data!AP271-Rates_Data!AN271)</f>
        <v>-0.008265</v>
      </c>
      <c r="CD271" s="23" t="n">
        <f aca="false">IF(Rates_Data!AG270&gt;=Rates_Data!AJ270,Rates_Data!AN271-Rates_Data!AQ271,Rates_Data!AQ271-Rates_Data!AN271)</f>
        <v>0.010374</v>
      </c>
      <c r="CE271" s="23" t="n">
        <f aca="false">IF(Rates_Data!AH270&gt;=Rates_Data!AI270,Rates_Data!AO271-Rates_Data!AP271,Rates_Data!AP271-Rates_Data!AO271)</f>
        <v>-0.00608000000000001</v>
      </c>
      <c r="CF271" s="23" t="n">
        <f aca="false">IF(Rates_Data!AH270&gt;=Rates_Data!AJ270,Rates_Data!AO271-Rates_Data!AQ271,Rates_Data!AQ271-Rates_Data!AO271)</f>
        <v>0.008189</v>
      </c>
      <c r="CG271" s="23" t="n">
        <f aca="false">IF(Rates_Data!AI270&gt;=Rates_Data!AJ270,Rates_Data!AP271-Rates_Data!AQ271,Rates_Data!AQ271-Rates_Data!AP271)</f>
        <v>0.002109</v>
      </c>
      <c r="CH271" s="27" t="n">
        <f aca="false">IF(ROW()&lt;4+VolLB,"",STDEV(INDEX($BM:$BM,ROW()-VolLB+1):INDEX($BM:$BM,ROW()))*SQRT(12))</f>
        <v>0.0218068926200607</v>
      </c>
      <c r="CI271" s="27" t="n">
        <f aca="false">IF(ROW()&lt;4+VolLB,"",STDEV(INDEX($BN:$BN,ROW()-VolLB+1):INDEX($BN:$BN,ROW()))*SQRT(12))</f>
        <v>0.0228987348228175</v>
      </c>
      <c r="CJ271" s="27" t="n">
        <f aca="false">IF(ROW()&lt;4+VolLB,"",STDEV(INDEX($BO:$BO,ROW()-VolLB+1):INDEX($BO:$BO,ROW()))*SQRT(12))</f>
        <v>0.0217488826333676</v>
      </c>
      <c r="CK271" s="27" t="n">
        <f aca="false">IF(ROW()&lt;4+VolLB,"",STDEV(INDEX($BP:$BP,ROW()-VolLB+1):INDEX($BP:$BP,ROW()))*SQRT(12))</f>
        <v>0.0243615758759959</v>
      </c>
      <c r="CL271" s="27" t="n">
        <f aca="false">IF(ROW()&lt;4+VolLB,"",STDEV(INDEX($BQ:$BQ,ROW()-VolLB+1):INDEX($BQ:$BQ,ROW()))*SQRT(12))</f>
        <v>0.0212696547642522</v>
      </c>
      <c r="CM271" s="27" t="n">
        <f aca="false">IF(ROW()&lt;4+VolLB,"",STDEV(INDEX($BR:$BR,ROW()-VolLB+1):INDEX($BR:$BR,ROW()))*SQRT(12))</f>
        <v>0.0183499188452857</v>
      </c>
      <c r="CN271" s="27" t="n">
        <f aca="false">IF(ROW()&lt;4+VolLB,"",STDEV(INDEX($BS:$BS,ROW()-VolLB+1):INDEX($BS:$BS,ROW()))*SQRT(12))</f>
        <v>0.0235994265959396</v>
      </c>
      <c r="CO271" s="27" t="n">
        <f aca="false">IF(ROW()&lt;4+VolLB,"",STDEV(INDEX($BT:$BT,ROW()-VolLB+1):INDEX($BT:$BT,ROW()))*SQRT(12))</f>
        <v>0.0208983812360124</v>
      </c>
      <c r="CP271" s="27" t="n">
        <f aca="false">IF(ROW()&lt;4+VolLB,"",STDEV(INDEX($BU:$BU,ROW()-VolLB+1):INDEX($BU:$BU,ROW()))*SQRT(12))</f>
        <v>0.019905124262719</v>
      </c>
      <c r="CQ271" s="27" t="n">
        <f aca="false">IF(ROW()&lt;4+VolLB,"",STDEV(INDEX($BV:$BV,ROW()-VolLB+1):INDEX($BV:$BV,ROW()))*SQRT(12))</f>
        <v>0.0218689228081878</v>
      </c>
      <c r="CR271" s="27" t="n">
        <f aca="false">IF(ROW()&lt;4+VolLB,"",STDEV(INDEX($BW:$BW,ROW()-VolLB+1):INDEX($BW:$BW,ROW()))*SQRT(12))</f>
        <v>0.0172004587967603</v>
      </c>
      <c r="CS271" s="27" t="n">
        <f aca="false">IF(ROW()&lt;4+VolLB,"",STDEV(INDEX($BX:$BX,ROW()-VolLB+1):INDEX($BX:$BX,ROW()))*SQRT(12))</f>
        <v>0.0255314011873707</v>
      </c>
      <c r="CT271" s="27" t="n">
        <f aca="false">IF(ROW()&lt;4+VolLB,"",STDEV(INDEX($BY:$BY,ROW()-VolLB+1):INDEX($BY:$BY,ROW()))*SQRT(12))</f>
        <v>0.0229468520914038</v>
      </c>
      <c r="CU271" s="27" t="n">
        <f aca="false">IF(ROW()&lt;4+VolLB,"",STDEV(INDEX($BZ:$BZ,ROW()-VolLB+1):INDEX($BZ:$BZ,ROW()))*SQRT(12))</f>
        <v>0.0211386600762453</v>
      </c>
      <c r="CV271" s="27" t="n">
        <f aca="false">IF(ROW()&lt;4+VolLB,"",STDEV(INDEX($CA:$CA,ROW()-VolLB+1):INDEX($CA:$CA,ROW()))*SQRT(12))</f>
        <v>0.0225236042831684</v>
      </c>
      <c r="CW271" s="27" t="n">
        <f aca="false">IF(ROW()&lt;4+VolLB,"",STDEV(INDEX($CB:$CB,ROW()-VolLB+1):INDEX($CB:$CB,ROW()))*SQRT(12))</f>
        <v>0.0197382844825554</v>
      </c>
      <c r="CX271" s="27" t="n">
        <f aca="false">IF(ROW()&lt;4+VolLB,"",STDEV(INDEX($CC:$CC,ROW()-VolLB+1):INDEX($CC:$CC,ROW()))*SQRT(12))</f>
        <v>0.0229421511863457</v>
      </c>
      <c r="CY271" s="27" t="n">
        <f aca="false">IF(ROW()&lt;4+VolLB,"",STDEV(INDEX($CD:$CD,ROW()-VolLB+1):INDEX($CD:$CD,ROW()))*SQRT(12))</f>
        <v>0.0194309106087624</v>
      </c>
      <c r="CZ271" s="27" t="n">
        <f aca="false">IF(ROW()&lt;4+VolLB,"",STDEV(INDEX($CE:$CE,ROW()-VolLB+1):INDEX($CE:$CE,ROW()))*SQRT(12))</f>
        <v>0.022377608478545</v>
      </c>
      <c r="DA271" s="27" t="n">
        <f aca="false">IF(ROW()&lt;4+VolLB,"",STDEV(INDEX($CF:$CF,ROW()-VolLB+1):INDEX($CF:$CF,ROW()))*SQRT(12))</f>
        <v>0.0169291041843836</v>
      </c>
      <c r="DB271" s="27" t="n">
        <f aca="false">IF(ROW()&lt;4+VolLB,"",STDEV(INDEX($CG:$CG,ROW()-VolLB+1):INDEX($CG:$CG,ROW()))*SQRT(12))</f>
        <v>0.0197489569921095</v>
      </c>
      <c r="DC271" s="26" t="n">
        <f aca="false">IF(OR(AR271=0,CH271="",CH271=0),0,AR271*MIN(MaxScal,TgtVol/CH271))</f>
        <v>0</v>
      </c>
      <c r="DD271" s="26" t="n">
        <f aca="false">IF(OR(AS271=0,CI271="",CI271=0),0,AS271*MIN(MaxScal,TgtVol/CI271))</f>
        <v>0</v>
      </c>
      <c r="DE271" s="26" t="n">
        <f aca="false">IF(OR(AT271=0,CJ271="",CJ271=0),0,AT271*MIN(MaxScal,TgtVol/CJ271))</f>
        <v>0</v>
      </c>
      <c r="DF271" s="26" t="n">
        <f aca="false">IF(OR(AU271=0,CK271="",CK271=0),0,AU271*MIN(MaxScal,TgtVol/CK271))</f>
        <v>0</v>
      </c>
      <c r="DG271" s="26" t="n">
        <f aca="false">IF(OR(AV271=0,CL271="",CL271=0),0,AV271*MIN(MaxScal,TgtVol/CL271))</f>
        <v>0</v>
      </c>
      <c r="DH271" s="26" t="n">
        <f aca="false">IF(OR(AW271=0,CM271="",CM271=0),0,AW271*MIN(MaxScal,TgtVol/CM271))</f>
        <v>0</v>
      </c>
      <c r="DI271" s="26" t="n">
        <f aca="false">IF(OR(AX271=0,CN271="",CN271=0),0,AX271*MIN(MaxScal,TgtVol/CN271))</f>
        <v>0</v>
      </c>
      <c r="DJ271" s="26" t="n">
        <f aca="false">IF(OR(AY271=0,CO271="",CO271=0),0,AY271*MIN(MaxScal,TgtVol/CO271))</f>
        <v>0</v>
      </c>
      <c r="DK271" s="26" t="n">
        <f aca="false">IF(OR(AZ271=0,CP271="",CP271=0),0,AZ271*MIN(MaxScal,TgtVol/CP271))</f>
        <v>0</v>
      </c>
      <c r="DL271" s="26" t="n">
        <f aca="false">IF(OR(BA271=0,CQ271="",CQ271=0),0,BA271*MIN(MaxScal,TgtVol/CQ271))</f>
        <v>0</v>
      </c>
      <c r="DM271" s="26" t="n">
        <f aca="false">IF(OR(BB271=0,CR271="",CR271=0),0,BB271*MIN(MaxScal,TgtVol/CR271))</f>
        <v>0</v>
      </c>
      <c r="DN271" s="26" t="n">
        <f aca="false">IF(OR(BC271=0,CS271="",CS271=0),0,BC271*MIN(MaxScal,TgtVol/CS271))</f>
        <v>0</v>
      </c>
      <c r="DO271" s="26" t="n">
        <f aca="false">IF(OR(BD271=0,CT271="",CT271=0),0,BD271*MIN(MaxScal,TgtVol/CT271))</f>
        <v>0</v>
      </c>
      <c r="DP271" s="26" t="n">
        <f aca="false">IF(OR(BE271=0,CU271="",CU271=0),0,BE271*MIN(MaxScal,TgtVol/CU271))</f>
        <v>0</v>
      </c>
      <c r="DQ271" s="26" t="n">
        <f aca="false">IF(OR(BF271=0,CV271="",CV271=0),0,BF271*MIN(MaxScal,TgtVol/CV271))</f>
        <v>0</v>
      </c>
      <c r="DR271" s="26" t="n">
        <f aca="false">IF(OR(BG271=0,CW271="",CW271=0),0,BG271*MIN(MaxScal,TgtVol/CW271))</f>
        <v>0</v>
      </c>
      <c r="DS271" s="26" t="n">
        <f aca="false">IF(OR(BH271=0,CX271="",CX271=0),0,BH271*MIN(MaxScal,TgtVol/CX271))</f>
        <v>0</v>
      </c>
      <c r="DT271" s="26" t="n">
        <f aca="false">IF(OR(BI271=0,CY271="",CY271=0),0,BI271*MIN(MaxScal,TgtVol/CY271))</f>
        <v>0</v>
      </c>
      <c r="DU271" s="26" t="n">
        <f aca="false">IF(OR(BJ271=0,CZ271="",CZ271=0),0,BJ271*MIN(MaxScal,TgtVol/CZ271))</f>
        <v>0</v>
      </c>
      <c r="DV271" s="26" t="n">
        <f aca="false">IF(OR(BK271=0,DA271="",DA271=0),0,BK271*MIN(MaxScal,TgtVol/DA271))</f>
        <v>0</v>
      </c>
      <c r="DW271" s="26" t="n">
        <f aca="false">IF(OR(BL271=0,DB271="",DB271=0),0,BL271*MIN(MaxScal,TgtVol/DB271))</f>
        <v>0</v>
      </c>
      <c r="DX271" s="28" t="n">
        <f aca="false">IFERROR(DC270*BM271,"")</f>
        <v>0</v>
      </c>
      <c r="DY271" s="28" t="n">
        <f aca="false">IFERROR(DD270*BN271,"")</f>
        <v>0</v>
      </c>
      <c r="DZ271" s="28" t="n">
        <f aca="false">IFERROR(DE270*BO271,"")</f>
        <v>0</v>
      </c>
      <c r="EA271" s="28" t="n">
        <f aca="false">IFERROR(DF270*BP271,"")</f>
        <v>0</v>
      </c>
      <c r="EB271" s="28" t="n">
        <f aca="false">IFERROR(DG270*BQ271,"")</f>
        <v>-0</v>
      </c>
      <c r="EC271" s="28" t="n">
        <f aca="false">IFERROR(DH270*BR271,"")</f>
        <v>-0</v>
      </c>
      <c r="ED271" s="28" t="n">
        <f aca="false">IFERROR(DI270*BS271,"")</f>
        <v>0</v>
      </c>
      <c r="EE271" s="28" t="n">
        <f aca="false">IFERROR(DJ270*BT271,"")</f>
        <v>0</v>
      </c>
      <c r="EF271" s="28" t="n">
        <f aca="false">IFERROR(DK270*BU271,"")</f>
        <v>0</v>
      </c>
      <c r="EG271" s="28" t="n">
        <f aca="false">IFERROR(DL270*BV271,"")</f>
        <v>-0</v>
      </c>
      <c r="EH271" s="28" t="n">
        <f aca="false">IFERROR(DM270*BW271,"")</f>
        <v>0</v>
      </c>
      <c r="EI271" s="28" t="n">
        <f aca="false">IFERROR(DN270*BX271,"")</f>
        <v>0</v>
      </c>
      <c r="EJ271" s="28" t="n">
        <f aca="false">IFERROR(DO270*BY271,"")</f>
        <v>0</v>
      </c>
      <c r="EK271" s="28" t="n">
        <f aca="false">IFERROR(DP270*BZ271,"")</f>
        <v>0</v>
      </c>
      <c r="EL271" s="28" t="n">
        <f aca="false">IFERROR(DQ270*CA271,"")</f>
        <v>-0</v>
      </c>
      <c r="EM271" s="28" t="n">
        <f aca="false">IFERROR(DR270*CB271,"")</f>
        <v>0</v>
      </c>
      <c r="EN271" s="28" t="n">
        <f aca="false">IFERROR(DS270*CC271,"")</f>
        <v>-0</v>
      </c>
      <c r="EO271" s="28" t="n">
        <f aca="false">IFERROR(DT270*CD271,"")</f>
        <v>0</v>
      </c>
      <c r="EP271" s="28" t="n">
        <f aca="false">IFERROR(DU270*CE271,"")</f>
        <v>-0</v>
      </c>
      <c r="EQ271" s="28" t="n">
        <f aca="false">IFERROR(DV270*CF271,"")</f>
        <v>0</v>
      </c>
      <c r="ER271" s="28" t="n">
        <f aca="false">IFERROR(DW270*CG271,"")</f>
        <v>0</v>
      </c>
      <c r="ES271" s="28" t="n">
        <f aca="false">IF(ROW()=4,"",SUM(DX271:ER271))</f>
        <v>0</v>
      </c>
      <c r="ET271" s="29" t="n">
        <f aca="false">COUNTIF(AR271:BL271,"&gt;0")</f>
        <v>0</v>
      </c>
    </row>
    <row r="272" customFormat="false" ht="15" hidden="false" customHeight="false" outlineLevel="0" collapsed="false">
      <c r="A272" s="19" t="n">
        <v>46173</v>
      </c>
      <c r="B272" s="23" t="n">
        <f aca="false">ABS(Rates_Data!AD272-Rates_Data!AE272)</f>
        <v>0.141323420074349</v>
      </c>
      <c r="C272" s="23" t="n">
        <f aca="false">ABS(Rates_Data!AD272-Rates_Data!AF272)</f>
        <v>0.195843866171003</v>
      </c>
      <c r="D272" s="23" t="n">
        <f aca="false">ABS(Rates_Data!AD272-Rates_Data!AG272)</f>
        <v>0.544631970260223</v>
      </c>
      <c r="E272" s="23" t="n">
        <f aca="false">ABS(Rates_Data!AD272-Rates_Data!AH272)</f>
        <v>0.263282527881041</v>
      </c>
      <c r="F272" s="23" t="n">
        <f aca="false">ABS(Rates_Data!AD272-Rates_Data!AI272)</f>
        <v>1.0288029739777</v>
      </c>
      <c r="G272" s="23" t="n">
        <f aca="false">ABS(Rates_Data!AD272-Rates_Data!AJ272)</f>
        <v>0.169583643122677</v>
      </c>
      <c r="H272" s="23" t="n">
        <f aca="false">ABS(Rates_Data!AE272-Rates_Data!AF272)</f>
        <v>0.0545204460966543</v>
      </c>
      <c r="I272" s="23" t="n">
        <f aca="false">ABS(Rates_Data!AE272-Rates_Data!AG272)</f>
        <v>0.403308550185874</v>
      </c>
      <c r="J272" s="23" t="n">
        <f aca="false">ABS(Rates_Data!AE272-Rates_Data!AH272)</f>
        <v>0.121959107806692</v>
      </c>
      <c r="K272" s="23" t="n">
        <f aca="false">ABS(Rates_Data!AE272-Rates_Data!AI272)</f>
        <v>0.887479553903346</v>
      </c>
      <c r="L272" s="23" t="n">
        <f aca="false">ABS(Rates_Data!AE272-Rates_Data!AJ272)</f>
        <v>0.0282602230483275</v>
      </c>
      <c r="M272" s="23" t="n">
        <f aca="false">ABS(Rates_Data!AF272-Rates_Data!AG272)</f>
        <v>0.34878810408922</v>
      </c>
      <c r="N272" s="23" t="n">
        <f aca="false">ABS(Rates_Data!AF272-Rates_Data!AH272)</f>
        <v>0.0674386617100374</v>
      </c>
      <c r="O272" s="23" t="n">
        <f aca="false">ABS(Rates_Data!AF272-Rates_Data!AI272)</f>
        <v>0.832959107806692</v>
      </c>
      <c r="P272" s="23" t="n">
        <f aca="false">ABS(Rates_Data!AF272-Rates_Data!AJ272)</f>
        <v>0.0262602230483268</v>
      </c>
      <c r="Q272" s="23" t="n">
        <f aca="false">ABS(Rates_Data!AG272-Rates_Data!AH272)</f>
        <v>0.281349442379182</v>
      </c>
      <c r="R272" s="23" t="n">
        <f aca="false">ABS(Rates_Data!AG272-Rates_Data!AI272)</f>
        <v>0.484171003717472</v>
      </c>
      <c r="S272" s="23" t="n">
        <f aca="false">ABS(Rates_Data!AG272-Rates_Data!AJ272)</f>
        <v>0.375048327137546</v>
      </c>
      <c r="T272" s="23" t="n">
        <f aca="false">ABS(Rates_Data!AH272-Rates_Data!AI272)</f>
        <v>0.765520446096654</v>
      </c>
      <c r="U272" s="23" t="n">
        <f aca="false">ABS(Rates_Data!AH272-Rates_Data!AJ272)</f>
        <v>0.0936988847583642</v>
      </c>
      <c r="V272" s="23" t="n">
        <f aca="false">ABS(Rates_Data!AI272-Rates_Data!AJ272)</f>
        <v>0.859219330855019</v>
      </c>
      <c r="W272" s="26" t="n">
        <f aca="false">IF(ROW()&lt;4+MinObs-1,"",IFERROR((B272-AVERAGE(B$4:B272))/STDEV(B$4:B272),""))</f>
        <v>-0.89399390492945</v>
      </c>
      <c r="X272" s="26" t="n">
        <f aca="false">IF(ROW()&lt;4+MinObs-1,"",IFERROR((C272-AVERAGE(C$4:C272))/STDEV(C$4:C272),""))</f>
        <v>-0.788861618510856</v>
      </c>
      <c r="Y272" s="26" t="n">
        <f aca="false">IF(ROW()&lt;4+MinObs-1,"",IFERROR((D272-AVERAGE(D$4:D272))/STDEV(D$4:D272),""))</f>
        <v>0.0335973309971445</v>
      </c>
      <c r="Z272" s="26" t="n">
        <f aca="false">IF(ROW()&lt;4+MinObs-1,"",IFERROR((E272-AVERAGE(E$4:E272))/STDEV(E$4:E272),""))</f>
        <v>-0.868267453611732</v>
      </c>
      <c r="AA272" s="26" t="n">
        <f aca="false">IF(ROW()&lt;4+MinObs-1,"",IFERROR((F272-AVERAGE(F$4:F272))/STDEV(F$4:F272),""))</f>
        <v>1.07900051169281</v>
      </c>
      <c r="AB272" s="26" t="n">
        <f aca="false">IF(ROW()&lt;4+MinObs-1,"",IFERROR((G272-AVERAGE(G$4:G272))/STDEV(G$4:G272),""))</f>
        <v>-0.947741329473151</v>
      </c>
      <c r="AC272" s="26" t="n">
        <f aca="false">IF(ROW()&lt;4+MinObs-1,"",IFERROR((H272-AVERAGE(H$4:H272))/STDEV(H$4:H272),""))</f>
        <v>-1.15332577043876</v>
      </c>
      <c r="AD272" s="26" t="n">
        <f aca="false">IF(ROW()&lt;4+MinObs-1,"",IFERROR((I272-AVERAGE(I$4:I272))/STDEV(I$4:I272),""))</f>
        <v>0.0136407979135419</v>
      </c>
      <c r="AE272" s="26" t="n">
        <f aca="false">IF(ROW()&lt;4+MinObs-1,"",IFERROR((J272-AVERAGE(J$4:J272))/STDEV(J$4:J272),""))</f>
        <v>-1.16128542216222</v>
      </c>
      <c r="AF272" s="26" t="n">
        <f aca="false">IF(ROW()&lt;4+MinObs-1,"",IFERROR((K272-AVERAGE(K$4:K272))/STDEV(K$4:K272),""))</f>
        <v>1.1177187406109</v>
      </c>
      <c r="AG272" s="26" t="n">
        <f aca="false">IF(ROW()&lt;4+MinObs-1,"",IFERROR((L272-AVERAGE(L$4:L272))/STDEV(L$4:L272),""))</f>
        <v>-1.1267085528141</v>
      </c>
      <c r="AH272" s="26" t="n">
        <f aca="false">IF(ROW()&lt;4+MinObs-1,"",IFERROR((M272-AVERAGE(M$4:M272))/STDEV(M$4:M272),""))</f>
        <v>-0.35224215880922</v>
      </c>
      <c r="AI272" s="26" t="n">
        <f aca="false">IF(ROW()&lt;4+MinObs-1,"",IFERROR((N272-AVERAGE(N$4:N272))/STDEV(N$4:N272),""))</f>
        <v>-1.14287486763976</v>
      </c>
      <c r="AJ272" s="26" t="n">
        <f aca="false">IF(ROW()&lt;4+MinObs-1,"",IFERROR((O272-AVERAGE(O$4:O272))/STDEV(O$4:O272),""))</f>
        <v>0.626057410466956</v>
      </c>
      <c r="AK272" s="26" t="n">
        <f aca="false">IF(ROW()&lt;4+MinObs-1,"",IFERROR((P272-AVERAGE(P$4:P272))/STDEV(P$4:P272),""))</f>
        <v>-1.22006179431201</v>
      </c>
      <c r="AL272" s="26" t="n">
        <f aca="false">IF(ROW()&lt;4+MinObs-1,"",IFERROR((Q272-AVERAGE(Q$4:Q272))/STDEV(Q$4:Q272),""))</f>
        <v>-0.484443466757523</v>
      </c>
      <c r="AM272" s="26" t="n">
        <f aca="false">IF(ROW()&lt;4+MinObs-1,"",IFERROR((R272-AVERAGE(R$4:R272))/STDEV(R$4:R272),""))</f>
        <v>-0.0825046262167109</v>
      </c>
      <c r="AN272" s="26" t="n">
        <f aca="false">IF(ROW()&lt;4+MinObs-1,"",IFERROR((S272-AVERAGE(S$4:S272))/STDEV(S$4:S272),""))</f>
        <v>-0.665680263460489</v>
      </c>
      <c r="AO272" s="26" t="n">
        <f aca="false">IF(ROW()&lt;4+MinObs-1,"",IFERROR((T272-AVERAGE(T$4:T272))/STDEV(T$4:T272),""))</f>
        <v>0.339955602703996</v>
      </c>
      <c r="AP272" s="26" t="n">
        <f aca="false">IF(ROW()&lt;4+MinObs-1,"",IFERROR((U272-AVERAGE(U$4:U272))/STDEV(U$4:U272),""))</f>
        <v>-1.39859747411663</v>
      </c>
      <c r="AQ272" s="26" t="n">
        <f aca="false">IF(ROW()&lt;4+MinObs-1,"",IFERROR((V272-AVERAGE(V$4:V272))/STDEV(V$4:V272),""))</f>
        <v>0.462816853197468</v>
      </c>
      <c r="AR272" s="26" t="n">
        <f aca="false">IF(W272="",0,IF(W272&gt;=z4,w4,IF(W272&gt;=z3,w3,IF(W272&gt;=zEntry,w2,IF(AND(W272&gt;=ExitZ,AR271&gt;0),w2,0)))))</f>
        <v>0</v>
      </c>
      <c r="AS272" s="26" t="n">
        <f aca="false">IF(X272="",0,IF(X272&gt;=z4,w4,IF(X272&gt;=z3,w3,IF(X272&gt;=zEntry,w2,IF(AND(X272&gt;=ExitZ,AS271&gt;0),w2,0)))))</f>
        <v>0</v>
      </c>
      <c r="AT272" s="26" t="n">
        <f aca="false">IF(Y272="",0,IF(Y272&gt;=z4,w4,IF(Y272&gt;=z3,w3,IF(Y272&gt;=zEntry,w2,IF(AND(Y272&gt;=ExitZ,AT271&gt;0),w2,0)))))</f>
        <v>0</v>
      </c>
      <c r="AU272" s="26" t="n">
        <f aca="false">IF(Z272="",0,IF(Z272&gt;=z4,w4,IF(Z272&gt;=z3,w3,IF(Z272&gt;=zEntry,w2,IF(AND(Z272&gt;=ExitZ,AU271&gt;0),w2,0)))))</f>
        <v>0</v>
      </c>
      <c r="AV272" s="26" t="n">
        <f aca="false">IF(AA272="",0,IF(AA272&gt;=z4,w4,IF(AA272&gt;=z3,w3,IF(AA272&gt;=zEntry,w2,IF(AND(AA272&gt;=ExitZ,AV271&gt;0),w2,0)))))</f>
        <v>0</v>
      </c>
      <c r="AW272" s="26" t="n">
        <f aca="false">IF(AB272="",0,IF(AB272&gt;=z4,w4,IF(AB272&gt;=z3,w3,IF(AB272&gt;=zEntry,w2,IF(AND(AB272&gt;=ExitZ,AW271&gt;0),w2,0)))))</f>
        <v>0</v>
      </c>
      <c r="AX272" s="26" t="n">
        <f aca="false">IF(AC272="",0,IF(AC272&gt;=z4,w4,IF(AC272&gt;=z3,w3,IF(AC272&gt;=zEntry,w2,IF(AND(AC272&gt;=ExitZ,AX271&gt;0),w2,0)))))</f>
        <v>0</v>
      </c>
      <c r="AY272" s="26" t="n">
        <f aca="false">IF(AD272="",0,IF(AD272&gt;=z4,w4,IF(AD272&gt;=z3,w3,IF(AD272&gt;=zEntry,w2,IF(AND(AD272&gt;=ExitZ,AY271&gt;0),w2,0)))))</f>
        <v>0</v>
      </c>
      <c r="AZ272" s="26" t="n">
        <f aca="false">IF(AE272="",0,IF(AE272&gt;=z4,w4,IF(AE272&gt;=z3,w3,IF(AE272&gt;=zEntry,w2,IF(AND(AE272&gt;=ExitZ,AZ271&gt;0),w2,0)))))</f>
        <v>0</v>
      </c>
      <c r="BA272" s="26" t="n">
        <f aca="false">IF(AF272="",0,IF(AF272&gt;=z4,w4,IF(AF272&gt;=z3,w3,IF(AF272&gt;=zEntry,w2,IF(AND(AF272&gt;=ExitZ,BA271&gt;0),w2,0)))))</f>
        <v>0</v>
      </c>
      <c r="BB272" s="26" t="n">
        <f aca="false">IF(AG272="",0,IF(AG272&gt;=z4,w4,IF(AG272&gt;=z3,w3,IF(AG272&gt;=zEntry,w2,IF(AND(AG272&gt;=ExitZ,BB271&gt;0),w2,0)))))</f>
        <v>0</v>
      </c>
      <c r="BC272" s="26" t="n">
        <f aca="false">IF(AH272="",0,IF(AH272&gt;=z4,w4,IF(AH272&gt;=z3,w3,IF(AH272&gt;=zEntry,w2,IF(AND(AH272&gt;=ExitZ,BC271&gt;0),w2,0)))))</f>
        <v>0</v>
      </c>
      <c r="BD272" s="26" t="n">
        <f aca="false">IF(AI272="",0,IF(AI272&gt;=z4,w4,IF(AI272&gt;=z3,w3,IF(AI272&gt;=zEntry,w2,IF(AND(AI272&gt;=ExitZ,BD271&gt;0),w2,0)))))</f>
        <v>0</v>
      </c>
      <c r="BE272" s="26" t="n">
        <f aca="false">IF(AJ272="",0,IF(AJ272&gt;=z4,w4,IF(AJ272&gt;=z3,w3,IF(AJ272&gt;=zEntry,w2,IF(AND(AJ272&gt;=ExitZ,BE271&gt;0),w2,0)))))</f>
        <v>0</v>
      </c>
      <c r="BF272" s="26" t="n">
        <f aca="false">IF(AK272="",0,IF(AK272&gt;=z4,w4,IF(AK272&gt;=z3,w3,IF(AK272&gt;=zEntry,w2,IF(AND(AK272&gt;=ExitZ,BF271&gt;0),w2,0)))))</f>
        <v>0</v>
      </c>
      <c r="BG272" s="26" t="n">
        <f aca="false">IF(AL272="",0,IF(AL272&gt;=z4,w4,IF(AL272&gt;=z3,w3,IF(AL272&gt;=zEntry,w2,IF(AND(AL272&gt;=ExitZ,BG271&gt;0),w2,0)))))</f>
        <v>0</v>
      </c>
      <c r="BH272" s="26" t="n">
        <f aca="false">IF(AM272="",0,IF(AM272&gt;=z4,w4,IF(AM272&gt;=z3,w3,IF(AM272&gt;=zEntry,w2,IF(AND(AM272&gt;=ExitZ,BH271&gt;0),w2,0)))))</f>
        <v>0</v>
      </c>
      <c r="BI272" s="26" t="n">
        <f aca="false">IF(AN272="",0,IF(AN272&gt;=z4,w4,IF(AN272&gt;=z3,w3,IF(AN272&gt;=zEntry,w2,IF(AND(AN272&gt;=ExitZ,BI271&gt;0),w2,0)))))</f>
        <v>0</v>
      </c>
      <c r="BJ272" s="26" t="n">
        <f aca="false">IF(AO272="",0,IF(AO272&gt;=z4,w4,IF(AO272&gt;=z3,w3,IF(AO272&gt;=zEntry,w2,IF(AND(AO272&gt;=ExitZ,BJ271&gt;0),w2,0)))))</f>
        <v>0</v>
      </c>
      <c r="BK272" s="26" t="n">
        <f aca="false">IF(AP272="",0,IF(AP272&gt;=z4,w4,IF(AP272&gt;=z3,w3,IF(AP272&gt;=zEntry,w2,IF(AND(AP272&gt;=ExitZ,BK271&gt;0),w2,0)))))</f>
        <v>0</v>
      </c>
      <c r="BL272" s="26" t="n">
        <f aca="false">IF(AQ272="",0,IF(AQ272&gt;=z4,w4,IF(AQ272&gt;=z3,w3,IF(AQ272&gt;=zEntry,w2,IF(AND(AQ272&gt;=ExitZ,BL271&gt;0),w2,0)))))</f>
        <v>0</v>
      </c>
      <c r="BM272" s="23" t="n">
        <f aca="false">IF(Rates_Data!AD271&gt;=Rates_Data!AE271,Rates_Data!AK272-Rates_Data!AL272,Rates_Data!AL272-Rates_Data!AK272)</f>
        <v>0.00473099999999999</v>
      </c>
      <c r="BN272" s="23" t="n">
        <f aca="false">IF(Rates_Data!AD271&gt;=Rates_Data!AF271,Rates_Data!AK272-Rates_Data!AM272,Rates_Data!AM272-Rates_Data!AK272)</f>
        <v>0.00267899999999999</v>
      </c>
      <c r="BO272" s="23" t="n">
        <f aca="false">IF(Rates_Data!AD271&gt;=Rates_Data!AG271,Rates_Data!AK272-Rates_Data!AN272,Rates_Data!AN272-Rates_Data!AK272)</f>
        <v>-0.00245100000000001</v>
      </c>
      <c r="BP272" s="23" t="n">
        <f aca="false">IF(Rates_Data!AD271&gt;=Rates_Data!AH271,Rates_Data!AK272-Rates_Data!AO272,Rates_Data!AO272-Rates_Data!AK272)</f>
        <v>-0.00250800000000002</v>
      </c>
      <c r="BQ272" s="23" t="n">
        <f aca="false">IF(Rates_Data!AD271&gt;=Rates_Data!AI271,Rates_Data!AK272-Rates_Data!AP272,Rates_Data!AP272-Rates_Data!AK272)</f>
        <v>-0.000912000000000007</v>
      </c>
      <c r="BR272" s="23" t="n">
        <f aca="false">IF(Rates_Data!AD271&gt;=Rates_Data!AJ271,Rates_Data!AK272-Rates_Data!AQ272,Rates_Data!AQ272-Rates_Data!AK272)</f>
        <v>0.00361</v>
      </c>
      <c r="BS272" s="23" t="n">
        <f aca="false">IF(Rates_Data!AE271&gt;=Rates_Data!AF271,Rates_Data!AL272-Rates_Data!AM272,Rates_Data!AM272-Rates_Data!AL272)</f>
        <v>0.00205199999999999</v>
      </c>
      <c r="BT272" s="23" t="n">
        <f aca="false">IF(Rates_Data!AE271&gt;=Rates_Data!AG271,Rates_Data!AL272-Rates_Data!AN272,Rates_Data!AN272-Rates_Data!AL272)</f>
        <v>0.00718199999999999</v>
      </c>
      <c r="BU272" s="23" t="n">
        <f aca="false">IF(Rates_Data!AE271&gt;=Rates_Data!AH271,Rates_Data!AL272-Rates_Data!AO272,Rates_Data!AO272-Rates_Data!AL272)</f>
        <v>0.007239</v>
      </c>
      <c r="BV272" s="23" t="n">
        <f aca="false">IF(Rates_Data!AE271&gt;=Rates_Data!AI271,Rates_Data!AL272-Rates_Data!AP272,Rates_Data!AP272-Rates_Data!AL272)</f>
        <v>-0.00564299999999999</v>
      </c>
      <c r="BW272" s="23" t="n">
        <f aca="false">IF(Rates_Data!AE271&gt;=Rates_Data!AJ271,Rates_Data!AL272-Rates_Data!AQ272,Rates_Data!AQ272-Rates_Data!AL272)</f>
        <v>0.00112099999999999</v>
      </c>
      <c r="BX272" s="23" t="n">
        <f aca="false">IF(Rates_Data!AF271&gt;=Rates_Data!AG271,Rates_Data!AM272-Rates_Data!AN272,Rates_Data!AN272-Rates_Data!AM272)</f>
        <v>-0.00513</v>
      </c>
      <c r="BY272" s="23" t="n">
        <f aca="false">IF(Rates_Data!AF271&gt;=Rates_Data!AH271,Rates_Data!AM272-Rates_Data!AO272,Rates_Data!AO272-Rates_Data!AM272)</f>
        <v>-0.00518700000000001</v>
      </c>
      <c r="BZ272" s="23" t="n">
        <f aca="false">IF(Rates_Data!AF271&gt;=Rates_Data!AI271,Rates_Data!AM272-Rates_Data!AP272,Rates_Data!AP272-Rates_Data!AM272)</f>
        <v>-0.003591</v>
      </c>
      <c r="CA272" s="23" t="n">
        <f aca="false">IF(Rates_Data!AF271&gt;=Rates_Data!AJ271,Rates_Data!AM272-Rates_Data!AQ272,Rates_Data!AQ272-Rates_Data!AM272)</f>
        <v>0.000931000000000008</v>
      </c>
      <c r="CB272" s="23" t="n">
        <f aca="false">IF(Rates_Data!AG271&gt;=Rates_Data!AH271,Rates_Data!AN272-Rates_Data!AO272,Rates_Data!AO272-Rates_Data!AN272)</f>
        <v>5.70000000000108E-005</v>
      </c>
      <c r="CC272" s="23" t="n">
        <f aca="false">IF(Rates_Data!AG271&gt;=Rates_Data!AI271,Rates_Data!AN272-Rates_Data!AP272,Rates_Data!AP272-Rates_Data!AN272)</f>
        <v>0.001539</v>
      </c>
      <c r="CD272" s="23" t="n">
        <f aca="false">IF(Rates_Data!AG271&gt;=Rates_Data!AJ271,Rates_Data!AN272-Rates_Data!AQ272,Rates_Data!AQ272-Rates_Data!AN272)</f>
        <v>-0.00606100000000001</v>
      </c>
      <c r="CE272" s="23" t="n">
        <f aca="false">IF(Rates_Data!AH271&gt;=Rates_Data!AI271,Rates_Data!AO272-Rates_Data!AP272,Rates_Data!AP272-Rates_Data!AO272)</f>
        <v>0.00159600000000001</v>
      </c>
      <c r="CF272" s="23" t="n">
        <f aca="false">IF(Rates_Data!AH271&gt;=Rates_Data!AJ271,Rates_Data!AO272-Rates_Data!AQ272,Rates_Data!AQ272-Rates_Data!AO272)</f>
        <v>0.00611800000000002</v>
      </c>
      <c r="CG272" s="23" t="n">
        <f aca="false">IF(Rates_Data!AI271&gt;=Rates_Data!AJ271,Rates_Data!AP272-Rates_Data!AQ272,Rates_Data!AQ272-Rates_Data!AP272)</f>
        <v>-0.00452200000000001</v>
      </c>
      <c r="CH272" s="27" t="n">
        <f aca="false">IF(ROW()&lt;4+VolLB,"",STDEV(INDEX($BM:$BM,ROW()-VolLB+1):INDEX($BM:$BM,ROW()))*SQRT(12))</f>
        <v>0.021493878120902</v>
      </c>
      <c r="CI272" s="27" t="n">
        <f aca="false">IF(ROW()&lt;4+VolLB,"",STDEV(INDEX($BN:$BN,ROW()-VolLB+1):INDEX($BN:$BN,ROW()))*SQRT(12))</f>
        <v>0.0225465042155731</v>
      </c>
      <c r="CJ272" s="27" t="n">
        <f aca="false">IF(ROW()&lt;4+VolLB,"",STDEV(INDEX($BO:$BO,ROW()-VolLB+1):INDEX($BO:$BO,ROW()))*SQRT(12))</f>
        <v>0.0218165201886749</v>
      </c>
      <c r="CK272" s="27" t="n">
        <f aca="false">IF(ROW()&lt;4+VolLB,"",STDEV(INDEX($BP:$BP,ROW()-VolLB+1):INDEX($BP:$BP,ROW()))*SQRT(12))</f>
        <v>0.0243848908135853</v>
      </c>
      <c r="CL272" s="27" t="n">
        <f aca="false">IF(ROW()&lt;4+VolLB,"",STDEV(INDEX($BQ:$BQ,ROW()-VolLB+1):INDEX($BQ:$BQ,ROW()))*SQRT(12))</f>
        <v>0.0208299595964677</v>
      </c>
      <c r="CM272" s="27" t="n">
        <f aca="false">IF(ROW()&lt;4+VolLB,"",STDEV(INDEX($BR:$BR,ROW()-VolLB+1):INDEX($BR:$BR,ROW()))*SQRT(12))</f>
        <v>0.0183839349150802</v>
      </c>
      <c r="CN272" s="27" t="n">
        <f aca="false">IF(ROW()&lt;4+VolLB,"",STDEV(INDEX($BS:$BS,ROW()-VolLB+1):INDEX($BS:$BS,ROW()))*SQRT(12))</f>
        <v>0.0236002743977187</v>
      </c>
      <c r="CO272" s="27" t="n">
        <f aca="false">IF(ROW()&lt;4+VolLB,"",STDEV(INDEX($BT:$BT,ROW()-VolLB+1):INDEX($BT:$BT,ROW()))*SQRT(12))</f>
        <v>0.021023284356478</v>
      </c>
      <c r="CP272" s="27" t="n">
        <f aca="false">IF(ROW()&lt;4+VolLB,"",STDEV(INDEX($BU:$BU,ROW()-VolLB+1):INDEX($BU:$BU,ROW()))*SQRT(12))</f>
        <v>0.0200001524527523</v>
      </c>
      <c r="CQ272" s="27" t="n">
        <f aca="false">IF(ROW()&lt;4+VolLB,"",STDEV(INDEX($BV:$BV,ROW()-VolLB+1):INDEX($BV:$BV,ROW()))*SQRT(12))</f>
        <v>0.022114917057433</v>
      </c>
      <c r="CR272" s="27" t="n">
        <f aca="false">IF(ROW()&lt;4+VolLB,"",STDEV(INDEX($BW:$BW,ROW()-VolLB+1):INDEX($BW:$BW,ROW()))*SQRT(12))</f>
        <v>0.0171617881574708</v>
      </c>
      <c r="CS272" s="27" t="n">
        <f aca="false">IF(ROW()&lt;4+VolLB,"",STDEV(INDEX($BX:$BX,ROW()-VolLB+1):INDEX($BX:$BX,ROW()))*SQRT(12))</f>
        <v>0.025512397156042</v>
      </c>
      <c r="CT272" s="27" t="n">
        <f aca="false">IF(ROW()&lt;4+VolLB,"",STDEV(INDEX($BY:$BY,ROW()-VolLB+1):INDEX($BY:$BY,ROW()))*SQRT(12))</f>
        <v>0.0230475694037147</v>
      </c>
      <c r="CU272" s="27" t="n">
        <f aca="false">IF(ROW()&lt;4+VolLB,"",STDEV(INDEX($BZ:$BZ,ROW()-VolLB+1):INDEX($BZ:$BZ,ROW()))*SQRT(12))</f>
        <v>0.0212382627132303</v>
      </c>
      <c r="CV272" s="27" t="n">
        <f aca="false">IF(ROW()&lt;4+VolLB,"",STDEV(INDEX($CA:$CA,ROW()-VolLB+1):INDEX($CA:$CA,ROW()))*SQRT(12))</f>
        <v>0.0223852322550892</v>
      </c>
      <c r="CW272" s="27" t="n">
        <f aca="false">IF(ROW()&lt;4+VolLB,"",STDEV(INDEX($CB:$CB,ROW()-VolLB+1):INDEX($CB:$CB,ROW()))*SQRT(12))</f>
        <v>0.0197624916789838</v>
      </c>
      <c r="CX272" s="27" t="n">
        <f aca="false">IF(ROW()&lt;4+VolLB,"",STDEV(INDEX($CC:$CC,ROW()-VolLB+1):INDEX($CC:$CC,ROW()))*SQRT(12))</f>
        <v>0.0226043115253116</v>
      </c>
      <c r="CY272" s="27" t="n">
        <f aca="false">IF(ROW()&lt;4+VolLB,"",STDEV(INDEX($CD:$CD,ROW()-VolLB+1):INDEX($CD:$CD,ROW()))*SQRT(12))</f>
        <v>0.0199657954567066</v>
      </c>
      <c r="CZ272" s="27" t="n">
        <f aca="false">IF(ROW()&lt;4+VolLB,"",STDEV(INDEX($CE:$CE,ROW()-VolLB+1):INDEX($CE:$CE,ROW()))*SQRT(12))</f>
        <v>0.0221497169428329</v>
      </c>
      <c r="DA272" s="27" t="n">
        <f aca="false">IF(ROW()&lt;4+VolLB,"",STDEV(INDEX($CF:$CF,ROW()-VolLB+1):INDEX($CF:$CF,ROW()))*SQRT(12))</f>
        <v>0.0170911632193504</v>
      </c>
      <c r="DB272" s="27" t="n">
        <f aca="false">IF(ROW()&lt;4+VolLB,"",STDEV(INDEX($CG:$CG,ROW()-VolLB+1):INDEX($CG:$CG,ROW()))*SQRT(12))</f>
        <v>0.0196830868330196</v>
      </c>
      <c r="DC272" s="26" t="n">
        <f aca="false">IF(OR(AR272=0,CH272="",CH272=0),0,AR272*MIN(MaxScal,TgtVol/CH272))</f>
        <v>0</v>
      </c>
      <c r="DD272" s="26" t="n">
        <f aca="false">IF(OR(AS272=0,CI272="",CI272=0),0,AS272*MIN(MaxScal,TgtVol/CI272))</f>
        <v>0</v>
      </c>
      <c r="DE272" s="26" t="n">
        <f aca="false">IF(OR(AT272=0,CJ272="",CJ272=0),0,AT272*MIN(MaxScal,TgtVol/CJ272))</f>
        <v>0</v>
      </c>
      <c r="DF272" s="26" t="n">
        <f aca="false">IF(OR(AU272=0,CK272="",CK272=0),0,AU272*MIN(MaxScal,TgtVol/CK272))</f>
        <v>0</v>
      </c>
      <c r="DG272" s="26" t="n">
        <f aca="false">IF(OR(AV272=0,CL272="",CL272=0),0,AV272*MIN(MaxScal,TgtVol/CL272))</f>
        <v>0</v>
      </c>
      <c r="DH272" s="26" t="n">
        <f aca="false">IF(OR(AW272=0,CM272="",CM272=0),0,AW272*MIN(MaxScal,TgtVol/CM272))</f>
        <v>0</v>
      </c>
      <c r="DI272" s="26" t="n">
        <f aca="false">IF(OR(AX272=0,CN272="",CN272=0),0,AX272*MIN(MaxScal,TgtVol/CN272))</f>
        <v>0</v>
      </c>
      <c r="DJ272" s="26" t="n">
        <f aca="false">IF(OR(AY272=0,CO272="",CO272=0),0,AY272*MIN(MaxScal,TgtVol/CO272))</f>
        <v>0</v>
      </c>
      <c r="DK272" s="26" t="n">
        <f aca="false">IF(OR(AZ272=0,CP272="",CP272=0),0,AZ272*MIN(MaxScal,TgtVol/CP272))</f>
        <v>0</v>
      </c>
      <c r="DL272" s="26" t="n">
        <f aca="false">IF(OR(BA272=0,CQ272="",CQ272=0),0,BA272*MIN(MaxScal,TgtVol/CQ272))</f>
        <v>0</v>
      </c>
      <c r="DM272" s="26" t="n">
        <f aca="false">IF(OR(BB272=0,CR272="",CR272=0),0,BB272*MIN(MaxScal,TgtVol/CR272))</f>
        <v>0</v>
      </c>
      <c r="DN272" s="26" t="n">
        <f aca="false">IF(OR(BC272=0,CS272="",CS272=0),0,BC272*MIN(MaxScal,TgtVol/CS272))</f>
        <v>0</v>
      </c>
      <c r="DO272" s="26" t="n">
        <f aca="false">IF(OR(BD272=0,CT272="",CT272=0),0,BD272*MIN(MaxScal,TgtVol/CT272))</f>
        <v>0</v>
      </c>
      <c r="DP272" s="26" t="n">
        <f aca="false">IF(OR(BE272=0,CU272="",CU272=0),0,BE272*MIN(MaxScal,TgtVol/CU272))</f>
        <v>0</v>
      </c>
      <c r="DQ272" s="26" t="n">
        <f aca="false">IF(OR(BF272=0,CV272="",CV272=0),0,BF272*MIN(MaxScal,TgtVol/CV272))</f>
        <v>0</v>
      </c>
      <c r="DR272" s="26" t="n">
        <f aca="false">IF(OR(BG272=0,CW272="",CW272=0),0,BG272*MIN(MaxScal,TgtVol/CW272))</f>
        <v>0</v>
      </c>
      <c r="DS272" s="26" t="n">
        <f aca="false">IF(OR(BH272=0,CX272="",CX272=0),0,BH272*MIN(MaxScal,TgtVol/CX272))</f>
        <v>0</v>
      </c>
      <c r="DT272" s="26" t="n">
        <f aca="false">IF(OR(BI272=0,CY272="",CY272=0),0,BI272*MIN(MaxScal,TgtVol/CY272))</f>
        <v>0</v>
      </c>
      <c r="DU272" s="26" t="n">
        <f aca="false">IF(OR(BJ272=0,CZ272="",CZ272=0),0,BJ272*MIN(MaxScal,TgtVol/CZ272))</f>
        <v>0</v>
      </c>
      <c r="DV272" s="26" t="n">
        <f aca="false">IF(OR(BK272=0,DA272="",DA272=0),0,BK272*MIN(MaxScal,TgtVol/DA272))</f>
        <v>0</v>
      </c>
      <c r="DW272" s="26" t="n">
        <f aca="false">IF(OR(BL272=0,DB272="",DB272=0),0,BL272*MIN(MaxScal,TgtVol/DB272))</f>
        <v>0</v>
      </c>
      <c r="DX272" s="28" t="n">
        <f aca="false">IFERROR(DC271*BM272,"")</f>
        <v>0</v>
      </c>
      <c r="DY272" s="28" t="n">
        <f aca="false">IFERROR(DD271*BN272,"")</f>
        <v>0</v>
      </c>
      <c r="DZ272" s="28" t="n">
        <f aca="false">IFERROR(DE271*BO272,"")</f>
        <v>-0</v>
      </c>
      <c r="EA272" s="28" t="n">
        <f aca="false">IFERROR(DF271*BP272,"")</f>
        <v>-0</v>
      </c>
      <c r="EB272" s="28" t="n">
        <f aca="false">IFERROR(DG271*BQ272,"")</f>
        <v>-0</v>
      </c>
      <c r="EC272" s="28" t="n">
        <f aca="false">IFERROR(DH271*BR272,"")</f>
        <v>0</v>
      </c>
      <c r="ED272" s="28" t="n">
        <f aca="false">IFERROR(DI271*BS272,"")</f>
        <v>0</v>
      </c>
      <c r="EE272" s="28" t="n">
        <f aca="false">IFERROR(DJ271*BT272,"")</f>
        <v>0</v>
      </c>
      <c r="EF272" s="28" t="n">
        <f aca="false">IFERROR(DK271*BU272,"")</f>
        <v>0</v>
      </c>
      <c r="EG272" s="28" t="n">
        <f aca="false">IFERROR(DL271*BV272,"")</f>
        <v>-0</v>
      </c>
      <c r="EH272" s="28" t="n">
        <f aca="false">IFERROR(DM271*BW272,"")</f>
        <v>0</v>
      </c>
      <c r="EI272" s="28" t="n">
        <f aca="false">IFERROR(DN271*BX272,"")</f>
        <v>-0</v>
      </c>
      <c r="EJ272" s="28" t="n">
        <f aca="false">IFERROR(DO271*BY272,"")</f>
        <v>-0</v>
      </c>
      <c r="EK272" s="28" t="n">
        <f aca="false">IFERROR(DP271*BZ272,"")</f>
        <v>-0</v>
      </c>
      <c r="EL272" s="28" t="n">
        <f aca="false">IFERROR(DQ271*CA272,"")</f>
        <v>0</v>
      </c>
      <c r="EM272" s="28" t="n">
        <f aca="false">IFERROR(DR271*CB272,"")</f>
        <v>0</v>
      </c>
      <c r="EN272" s="28" t="n">
        <f aca="false">IFERROR(DS271*CC272,"")</f>
        <v>0</v>
      </c>
      <c r="EO272" s="28" t="n">
        <f aca="false">IFERROR(DT271*CD272,"")</f>
        <v>-0</v>
      </c>
      <c r="EP272" s="28" t="n">
        <f aca="false">IFERROR(DU271*CE272,"")</f>
        <v>0</v>
      </c>
      <c r="EQ272" s="28" t="n">
        <f aca="false">IFERROR(DV271*CF272,"")</f>
        <v>0</v>
      </c>
      <c r="ER272" s="28" t="n">
        <f aca="false">IFERROR(DW271*CG272,"")</f>
        <v>-0</v>
      </c>
      <c r="ES272" s="28" t="n">
        <f aca="false">IF(ROW()=4,"",SUM(DX272:ER272))</f>
        <v>0</v>
      </c>
      <c r="ET272" s="29" t="n">
        <f aca="false">COUNTIF(AR272:BL272,"&gt;0")</f>
        <v>0</v>
      </c>
    </row>
    <row r="273" customFormat="false" ht="15" hidden="false" customHeight="false" outlineLevel="0" collapsed="false">
      <c r="A273" s="19" t="n">
        <v>46203</v>
      </c>
      <c r="B273" s="23" t="n">
        <f aca="false">ABS(Rates_Data!AD273-Rates_Data!AE273)</f>
        <v>0.260355555555556</v>
      </c>
      <c r="C273" s="23" t="n">
        <f aca="false">ABS(Rates_Data!AD273-Rates_Data!AF273)</f>
        <v>0.406333333333334</v>
      </c>
      <c r="D273" s="23" t="n">
        <f aca="false">ABS(Rates_Data!AD273-Rates_Data!AG273)</f>
        <v>0.648222222222222</v>
      </c>
      <c r="E273" s="23" t="n">
        <f aca="false">ABS(Rates_Data!AD273-Rates_Data!AH273)</f>
        <v>0.624959259259259</v>
      </c>
      <c r="F273" s="23" t="n">
        <f aca="false">ABS(Rates_Data!AD273-Rates_Data!AI273)</f>
        <v>1.23222222222222</v>
      </c>
      <c r="G273" s="23" t="n">
        <f aca="false">ABS(Rates_Data!AD273-Rates_Data!AJ273)</f>
        <v>0.716918518518518</v>
      </c>
      <c r="H273" s="23" t="n">
        <f aca="false">ABS(Rates_Data!AE273-Rates_Data!AF273)</f>
        <v>0.145977777777778</v>
      </c>
      <c r="I273" s="23" t="n">
        <f aca="false">ABS(Rates_Data!AE273-Rates_Data!AG273)</f>
        <v>0.387866666666666</v>
      </c>
      <c r="J273" s="23" t="n">
        <f aca="false">ABS(Rates_Data!AE273-Rates_Data!AH273)</f>
        <v>0.364603703703703</v>
      </c>
      <c r="K273" s="23" t="n">
        <f aca="false">ABS(Rates_Data!AE273-Rates_Data!AI273)</f>
        <v>0.971866666666667</v>
      </c>
      <c r="L273" s="23" t="n">
        <f aca="false">ABS(Rates_Data!AE273-Rates_Data!AJ273)</f>
        <v>0.456562962962963</v>
      </c>
      <c r="M273" s="23" t="n">
        <f aca="false">ABS(Rates_Data!AF273-Rates_Data!AG273)</f>
        <v>0.241888888888888</v>
      </c>
      <c r="N273" s="23" t="n">
        <f aca="false">ABS(Rates_Data!AF273-Rates_Data!AH273)</f>
        <v>0.218625925925925</v>
      </c>
      <c r="O273" s="23" t="n">
        <f aca="false">ABS(Rates_Data!AF273-Rates_Data!AI273)</f>
        <v>0.825888888888889</v>
      </c>
      <c r="P273" s="23" t="n">
        <f aca="false">ABS(Rates_Data!AF273-Rates_Data!AJ273)</f>
        <v>0.310585185185185</v>
      </c>
      <c r="Q273" s="23" t="n">
        <f aca="false">ABS(Rates_Data!AG273-Rates_Data!AH273)</f>
        <v>0.0232629629629632</v>
      </c>
      <c r="R273" s="23" t="n">
        <f aca="false">ABS(Rates_Data!AG273-Rates_Data!AI273)</f>
        <v>0.584</v>
      </c>
      <c r="S273" s="23" t="n">
        <f aca="false">ABS(Rates_Data!AG273-Rates_Data!AJ273)</f>
        <v>0.0686962962962963</v>
      </c>
      <c r="T273" s="23" t="n">
        <f aca="false">ABS(Rates_Data!AH273-Rates_Data!AI273)</f>
        <v>0.607262962962963</v>
      </c>
      <c r="U273" s="23" t="n">
        <f aca="false">ABS(Rates_Data!AH273-Rates_Data!AJ273)</f>
        <v>0.0919592592592595</v>
      </c>
      <c r="V273" s="23" t="n">
        <f aca="false">ABS(Rates_Data!AI273-Rates_Data!AJ273)</f>
        <v>0.515303703703704</v>
      </c>
      <c r="W273" s="26" t="n">
        <f aca="false">IF(ROW()&lt;4+MinObs-1,"",IFERROR((B273-AVERAGE(B$4:B273))/STDEV(B$4:B273),""))</f>
        <v>-0.540740666257598</v>
      </c>
      <c r="X273" s="26" t="n">
        <f aca="false">IF(ROW()&lt;4+MinObs-1,"",IFERROR((C273-AVERAGE(C$4:C273))/STDEV(C$4:C273),""))</f>
        <v>-0.344335096343734</v>
      </c>
      <c r="Y273" s="26" t="n">
        <f aca="false">IF(ROW()&lt;4+MinObs-1,"",IFERROR((D273-AVERAGE(D$4:D273))/STDEV(D$4:D273),""))</f>
        <v>0.255357045560136</v>
      </c>
      <c r="Z273" s="26" t="n">
        <f aca="false">IF(ROW()&lt;4+MinObs-1,"",IFERROR((E273-AVERAGE(E$4:E273))/STDEV(E$4:E273),""))</f>
        <v>-0.0645792836633707</v>
      </c>
      <c r="AA273" s="26" t="n">
        <f aca="false">IF(ROW()&lt;4+MinObs-1,"",IFERROR((F273-AVERAGE(F$4:F273))/STDEV(F$4:F273),""))</f>
        <v>1.55550073225909</v>
      </c>
      <c r="AB273" s="26" t="n">
        <f aca="false">IF(ROW()&lt;4+MinObs-1,"",IFERROR((G273-AVERAGE(G$4:G273))/STDEV(G$4:G273),""))</f>
        <v>0.591839083955428</v>
      </c>
      <c r="AC273" s="26" t="n">
        <f aca="false">IF(ROW()&lt;4+MinObs-1,"",IFERROR((H273-AVERAGE(H$4:H273))/STDEV(H$4:H273),""))</f>
        <v>-0.872714365060843</v>
      </c>
      <c r="AD273" s="26" t="n">
        <f aca="false">IF(ROW()&lt;4+MinObs-1,"",IFERROR((I273-AVERAGE(I$4:I273))/STDEV(I$4:I273),""))</f>
        <v>-0.0295300124599122</v>
      </c>
      <c r="AE273" s="26" t="n">
        <f aca="false">IF(ROW()&lt;4+MinObs-1,"",IFERROR((J273-AVERAGE(J$4:J273))/STDEV(J$4:J273),""))</f>
        <v>-0.462704403354677</v>
      </c>
      <c r="AF273" s="26" t="n">
        <f aca="false">IF(ROW()&lt;4+MinObs-1,"",IFERROR((K273-AVERAGE(K$4:K273))/STDEV(K$4:K273),""))</f>
        <v>1.33837620798039</v>
      </c>
      <c r="AG273" s="26" t="n">
        <f aca="false">IF(ROW()&lt;4+MinObs-1,"",IFERROR((L273-AVERAGE(L$4:L273))/STDEV(L$4:L273),""))</f>
        <v>-0.143714020971751</v>
      </c>
      <c r="AH273" s="26" t="n">
        <f aca="false">IF(ROW()&lt;4+MinObs-1,"",IFERROR((M273-AVERAGE(M$4:M273))/STDEV(M$4:M273),""))</f>
        <v>-0.612006929610096</v>
      </c>
      <c r="AI273" s="26" t="n">
        <f aca="false">IF(ROW()&lt;4+MinObs-1,"",IFERROR((N273-AVERAGE(N$4:N273))/STDEV(N$4:N273),""))</f>
        <v>-0.785435766120353</v>
      </c>
      <c r="AJ273" s="26" t="n">
        <f aca="false">IF(ROW()&lt;4+MinObs-1,"",IFERROR((O273-AVERAGE(O$4:O273))/STDEV(O$4:O273),""))</f>
        <v>0.608387468309646</v>
      </c>
      <c r="AK273" s="26" t="n">
        <f aca="false">IF(ROW()&lt;4+MinObs-1,"",IFERROR((P273-AVERAGE(P$4:P273))/STDEV(P$4:P273),""))</f>
        <v>-0.556426654075451</v>
      </c>
      <c r="AL273" s="26" t="n">
        <f aca="false">IF(ROW()&lt;4+MinObs-1,"",IFERROR((Q273-AVERAGE(Q$4:Q273))/STDEV(Q$4:Q273),""))</f>
        <v>-1.17391023657833</v>
      </c>
      <c r="AM273" s="26" t="n">
        <f aca="false">IF(ROW()&lt;4+MinObs-1,"",IFERROR((R273-AVERAGE(R$4:R273))/STDEV(R$4:R273),""))</f>
        <v>0.140518776423325</v>
      </c>
      <c r="AN273" s="26" t="n">
        <f aca="false">IF(ROW()&lt;4+MinObs-1,"",IFERROR((S273-AVERAGE(S$4:S273))/STDEV(S$4:S273),""))</f>
        <v>-1.29270722035312</v>
      </c>
      <c r="AO273" s="26" t="n">
        <f aca="false">IF(ROW()&lt;4+MinObs-1,"",IFERROR((T273-AVERAGE(T$4:T273))/STDEV(T$4:T273),""))</f>
        <v>-0.0683820628867341</v>
      </c>
      <c r="AP273" s="26" t="n">
        <f aca="false">IF(ROW()&lt;4+MinObs-1,"",IFERROR((U273-AVERAGE(U$4:U273))/STDEV(U$4:U273),""))</f>
        <v>-1.39454318293435</v>
      </c>
      <c r="AQ273" s="26" t="n">
        <f aca="false">IF(ROW()&lt;4+MinObs-1,"",IFERROR((V273-AVERAGE(V$4:V273))/STDEV(V$4:V273),""))</f>
        <v>-0.257114527753627</v>
      </c>
      <c r="AR273" s="26" t="n">
        <f aca="false">IF(W273="",0,IF(W273&gt;=z4,w4,IF(W273&gt;=z3,w3,IF(W273&gt;=zEntry,w2,IF(AND(W273&gt;=ExitZ,AR272&gt;0),w2,0)))))</f>
        <v>0</v>
      </c>
      <c r="AS273" s="26" t="n">
        <f aca="false">IF(X273="",0,IF(X273&gt;=z4,w4,IF(X273&gt;=z3,w3,IF(X273&gt;=zEntry,w2,IF(AND(X273&gt;=ExitZ,AS272&gt;0),w2,0)))))</f>
        <v>0</v>
      </c>
      <c r="AT273" s="26" t="n">
        <f aca="false">IF(Y273="",0,IF(Y273&gt;=z4,w4,IF(Y273&gt;=z3,w3,IF(Y273&gt;=zEntry,w2,IF(AND(Y273&gt;=ExitZ,AT272&gt;0),w2,0)))))</f>
        <v>0</v>
      </c>
      <c r="AU273" s="26" t="n">
        <f aca="false">IF(Z273="",0,IF(Z273&gt;=z4,w4,IF(Z273&gt;=z3,w3,IF(Z273&gt;=zEntry,w2,IF(AND(Z273&gt;=ExitZ,AU272&gt;0),w2,0)))))</f>
        <v>0</v>
      </c>
      <c r="AV273" s="26" t="n">
        <f aca="false">IF(AA273="",0,IF(AA273&gt;=z4,w4,IF(AA273&gt;=z3,w3,IF(AA273&gt;=zEntry,w2,IF(AND(AA273&gt;=ExitZ,AV272&gt;0),w2,0)))))</f>
        <v>0</v>
      </c>
      <c r="AW273" s="26" t="n">
        <f aca="false">IF(AB273="",0,IF(AB273&gt;=z4,w4,IF(AB273&gt;=z3,w3,IF(AB273&gt;=zEntry,w2,IF(AND(AB273&gt;=ExitZ,AW272&gt;0),w2,0)))))</f>
        <v>0</v>
      </c>
      <c r="AX273" s="26" t="n">
        <f aca="false">IF(AC273="",0,IF(AC273&gt;=z4,w4,IF(AC273&gt;=z3,w3,IF(AC273&gt;=zEntry,w2,IF(AND(AC273&gt;=ExitZ,AX272&gt;0),w2,0)))))</f>
        <v>0</v>
      </c>
      <c r="AY273" s="26" t="n">
        <f aca="false">IF(AD273="",0,IF(AD273&gt;=z4,w4,IF(AD273&gt;=z3,w3,IF(AD273&gt;=zEntry,w2,IF(AND(AD273&gt;=ExitZ,AY272&gt;0),w2,0)))))</f>
        <v>0</v>
      </c>
      <c r="AZ273" s="26" t="n">
        <f aca="false">IF(AE273="",0,IF(AE273&gt;=z4,w4,IF(AE273&gt;=z3,w3,IF(AE273&gt;=zEntry,w2,IF(AND(AE273&gt;=ExitZ,AZ272&gt;0),w2,0)))))</f>
        <v>0</v>
      </c>
      <c r="BA273" s="26" t="n">
        <f aca="false">IF(AF273="",0,IF(AF273&gt;=z4,w4,IF(AF273&gt;=z3,w3,IF(AF273&gt;=zEntry,w2,IF(AND(AF273&gt;=ExitZ,BA272&gt;0),w2,0)))))</f>
        <v>0</v>
      </c>
      <c r="BB273" s="26" t="n">
        <f aca="false">IF(AG273="",0,IF(AG273&gt;=z4,w4,IF(AG273&gt;=z3,w3,IF(AG273&gt;=zEntry,w2,IF(AND(AG273&gt;=ExitZ,BB272&gt;0),w2,0)))))</f>
        <v>0</v>
      </c>
      <c r="BC273" s="26" t="n">
        <f aca="false">IF(AH273="",0,IF(AH273&gt;=z4,w4,IF(AH273&gt;=z3,w3,IF(AH273&gt;=zEntry,w2,IF(AND(AH273&gt;=ExitZ,BC272&gt;0),w2,0)))))</f>
        <v>0</v>
      </c>
      <c r="BD273" s="26" t="n">
        <f aca="false">IF(AI273="",0,IF(AI273&gt;=z4,w4,IF(AI273&gt;=z3,w3,IF(AI273&gt;=zEntry,w2,IF(AND(AI273&gt;=ExitZ,BD272&gt;0),w2,0)))))</f>
        <v>0</v>
      </c>
      <c r="BE273" s="26" t="n">
        <f aca="false">IF(AJ273="",0,IF(AJ273&gt;=z4,w4,IF(AJ273&gt;=z3,w3,IF(AJ273&gt;=zEntry,w2,IF(AND(AJ273&gt;=ExitZ,BE272&gt;0),w2,0)))))</f>
        <v>0</v>
      </c>
      <c r="BF273" s="26" t="n">
        <f aca="false">IF(AK273="",0,IF(AK273&gt;=z4,w4,IF(AK273&gt;=z3,w3,IF(AK273&gt;=zEntry,w2,IF(AND(AK273&gt;=ExitZ,BF272&gt;0),w2,0)))))</f>
        <v>0</v>
      </c>
      <c r="BG273" s="26" t="n">
        <f aca="false">IF(AL273="",0,IF(AL273&gt;=z4,w4,IF(AL273&gt;=z3,w3,IF(AL273&gt;=zEntry,w2,IF(AND(AL273&gt;=ExitZ,BG272&gt;0),w2,0)))))</f>
        <v>0</v>
      </c>
      <c r="BH273" s="26" t="n">
        <f aca="false">IF(AM273="",0,IF(AM273&gt;=z4,w4,IF(AM273&gt;=z3,w3,IF(AM273&gt;=zEntry,w2,IF(AND(AM273&gt;=ExitZ,BH272&gt;0),w2,0)))))</f>
        <v>0</v>
      </c>
      <c r="BI273" s="26" t="n">
        <f aca="false">IF(AN273="",0,IF(AN273&gt;=z4,w4,IF(AN273&gt;=z3,w3,IF(AN273&gt;=zEntry,w2,IF(AND(AN273&gt;=ExitZ,BI272&gt;0),w2,0)))))</f>
        <v>0</v>
      </c>
      <c r="BJ273" s="26" t="n">
        <f aca="false">IF(AO273="",0,IF(AO273&gt;=z4,w4,IF(AO273&gt;=z3,w3,IF(AO273&gt;=zEntry,w2,IF(AND(AO273&gt;=ExitZ,BJ272&gt;0),w2,0)))))</f>
        <v>0</v>
      </c>
      <c r="BK273" s="26" t="n">
        <f aca="false">IF(AP273="",0,IF(AP273&gt;=z4,w4,IF(AP273&gt;=z3,w3,IF(AP273&gt;=zEntry,w2,IF(AND(AP273&gt;=ExitZ,BK272&gt;0),w2,0)))))</f>
        <v>0</v>
      </c>
      <c r="BL273" s="26" t="n">
        <f aca="false">IF(AQ273="",0,IF(AQ273&gt;=z4,w4,IF(AQ273&gt;=z3,w3,IF(AQ273&gt;=zEntry,w2,IF(AND(AQ273&gt;=ExitZ,BL272&gt;0),w2,0)))))</f>
        <v>0</v>
      </c>
      <c r="BM273" s="23" t="n">
        <f aca="false">IF(Rates_Data!AD272&gt;=Rates_Data!AE272,Rates_Data!AK273-Rates_Data!AL273,Rates_Data!AL273-Rates_Data!AK273)</f>
        <v>-0.006403</v>
      </c>
      <c r="BN273" s="23" t="n">
        <f aca="false">IF(Rates_Data!AD272&gt;=Rates_Data!AF272,Rates_Data!AK273-Rates_Data!AM273,Rates_Data!AM273-Rates_Data!AK273)</f>
        <v>-0.005187</v>
      </c>
      <c r="BO273" s="23" t="n">
        <f aca="false">IF(Rates_Data!AD272&gt;=Rates_Data!AG272,Rates_Data!AK273-Rates_Data!AN273,Rates_Data!AN273-Rates_Data!AK273)</f>
        <v>-0.005016</v>
      </c>
      <c r="BP273" s="23" t="n">
        <f aca="false">IF(Rates_Data!AD272&gt;=Rates_Data!AH272,Rates_Data!AK273-Rates_Data!AO273,Rates_Data!AO273-Rates_Data!AK273)</f>
        <v>-0.00636499999999999</v>
      </c>
      <c r="BQ273" s="23" t="n">
        <f aca="false">IF(Rates_Data!AD272&gt;=Rates_Data!AI272,Rates_Data!AK273-Rates_Data!AP273,Rates_Data!AP273-Rates_Data!AK273)</f>
        <v>-0.007467</v>
      </c>
      <c r="BR273" s="23" t="n">
        <f aca="false">IF(Rates_Data!AD272&gt;=Rates_Data!AJ272,Rates_Data!AK273-Rates_Data!AQ273,Rates_Data!AQ273-Rates_Data!AK273)</f>
        <v>-0.012388</v>
      </c>
      <c r="BS273" s="23" t="n">
        <f aca="false">IF(Rates_Data!AE272&gt;=Rates_Data!AF272,Rates_Data!AL273-Rates_Data!AM273,Rates_Data!AM273-Rates_Data!AL273)</f>
        <v>0.00121599999999999</v>
      </c>
      <c r="BT273" s="23" t="n">
        <f aca="false">IF(Rates_Data!AE272&gt;=Rates_Data!AG272,Rates_Data!AL273-Rates_Data!AN273,Rates_Data!AN273-Rates_Data!AL273)</f>
        <v>0.001387</v>
      </c>
      <c r="BU273" s="23" t="n">
        <f aca="false">IF(Rates_Data!AE272&gt;=Rates_Data!AH272,Rates_Data!AL273-Rates_Data!AO273,Rates_Data!AO273-Rates_Data!AL273)</f>
        <v>3.80000000000043E-005</v>
      </c>
      <c r="BV273" s="23" t="n">
        <f aca="false">IF(Rates_Data!AE272&gt;=Rates_Data!AI272,Rates_Data!AL273-Rates_Data!AP273,Rates_Data!AP273-Rates_Data!AL273)</f>
        <v>-0.001064</v>
      </c>
      <c r="BW273" s="23" t="n">
        <f aca="false">IF(Rates_Data!AE272&gt;=Rates_Data!AJ272,Rates_Data!AL273-Rates_Data!AQ273,Rates_Data!AQ273-Rates_Data!AL273)</f>
        <v>-0.00598500000000002</v>
      </c>
      <c r="BX273" s="23" t="n">
        <f aca="false">IF(Rates_Data!AF272&gt;=Rates_Data!AG272,Rates_Data!AM273-Rates_Data!AN273,Rates_Data!AN273-Rates_Data!AM273)</f>
        <v>0.000171000000000006</v>
      </c>
      <c r="BY273" s="23" t="n">
        <f aca="false">IF(Rates_Data!AF272&gt;=Rates_Data!AH272,Rates_Data!AM273-Rates_Data!AO273,Rates_Data!AO273-Rates_Data!AM273)</f>
        <v>-0.00117799999999999</v>
      </c>
      <c r="BZ273" s="23" t="n">
        <f aca="false">IF(Rates_Data!AF272&gt;=Rates_Data!AI272,Rates_Data!AM273-Rates_Data!AP273,Rates_Data!AP273-Rates_Data!AM273)</f>
        <v>-0.00227999999999999</v>
      </c>
      <c r="CA273" s="23" t="n">
        <f aca="false">IF(Rates_Data!AF272&gt;=Rates_Data!AJ272,Rates_Data!AM273-Rates_Data!AQ273,Rates_Data!AQ273-Rates_Data!AM273)</f>
        <v>0.00720100000000001</v>
      </c>
      <c r="CB273" s="23" t="n">
        <f aca="false">IF(Rates_Data!AG272&gt;=Rates_Data!AH272,Rates_Data!AN273-Rates_Data!AO273,Rates_Data!AO273-Rates_Data!AN273)</f>
        <v>0.00134899999999999</v>
      </c>
      <c r="CC273" s="23" t="n">
        <f aca="false">IF(Rates_Data!AG272&gt;=Rates_Data!AI272,Rates_Data!AN273-Rates_Data!AP273,Rates_Data!AP273-Rates_Data!AN273)</f>
        <v>-0.002451</v>
      </c>
      <c r="CD273" s="23" t="n">
        <f aca="false">IF(Rates_Data!AG272&gt;=Rates_Data!AJ272,Rates_Data!AN273-Rates_Data!AQ273,Rates_Data!AQ273-Rates_Data!AN273)</f>
        <v>0.00737200000000002</v>
      </c>
      <c r="CE273" s="23" t="n">
        <f aca="false">IF(Rates_Data!AH272&gt;=Rates_Data!AI272,Rates_Data!AO273-Rates_Data!AP273,Rates_Data!AP273-Rates_Data!AO273)</f>
        <v>-0.00110200000000001</v>
      </c>
      <c r="CF273" s="23" t="n">
        <f aca="false">IF(Rates_Data!AH272&gt;=Rates_Data!AJ272,Rates_Data!AO273-Rates_Data!AQ273,Rates_Data!AQ273-Rates_Data!AO273)</f>
        <v>0.00602300000000002</v>
      </c>
      <c r="CG273" s="23" t="n">
        <f aca="false">IF(Rates_Data!AI272&gt;=Rates_Data!AJ272,Rates_Data!AP273-Rates_Data!AQ273,Rates_Data!AQ273-Rates_Data!AP273)</f>
        <v>0.00492100000000001</v>
      </c>
      <c r="CH273" s="27" t="n">
        <f aca="false">IF(ROW()&lt;4+VolLB,"",STDEV(INDEX($BM:$BM,ROW()-VolLB+1):INDEX($BM:$BM,ROW()))*SQRT(12))</f>
        <v>0.0215007391790984</v>
      </c>
      <c r="CI273" s="27" t="n">
        <f aca="false">IF(ROW()&lt;4+VolLB,"",STDEV(INDEX($BN:$BN,ROW()-VolLB+1):INDEX($BN:$BN,ROW()))*SQRT(12))</f>
        <v>0.0226161113349374</v>
      </c>
      <c r="CJ273" s="27" t="n">
        <f aca="false">IF(ROW()&lt;4+VolLB,"",STDEV(INDEX($BO:$BO,ROW()-VolLB+1):INDEX($BO:$BO,ROW()))*SQRT(12))</f>
        <v>0.0220926538370089</v>
      </c>
      <c r="CK273" s="27" t="n">
        <f aca="false">IF(ROW()&lt;4+VolLB,"",STDEV(INDEX($BP:$BP,ROW()-VolLB+1):INDEX($BP:$BP,ROW()))*SQRT(12))</f>
        <v>0.0239969813030127</v>
      </c>
      <c r="CL273" s="27" t="n">
        <f aca="false">IF(ROW()&lt;4+VolLB,"",STDEV(INDEX($BQ:$BQ,ROW()-VolLB+1):INDEX($BQ:$BQ,ROW()))*SQRT(12))</f>
        <v>0.0207116314123708</v>
      </c>
      <c r="CM273" s="27" t="n">
        <f aca="false">IF(ROW()&lt;4+VolLB,"",STDEV(INDEX($BR:$BR,ROW()-VolLB+1):INDEX($BR:$BR,ROW()))*SQRT(12))</f>
        <v>0.0197181964953332</v>
      </c>
      <c r="CN273" s="27" t="n">
        <f aca="false">IF(ROW()&lt;4+VolLB,"",STDEV(INDEX($BS:$BS,ROW()-VolLB+1):INDEX($BS:$BS,ROW()))*SQRT(12))</f>
        <v>0.0235102635232643</v>
      </c>
      <c r="CO273" s="27" t="n">
        <f aca="false">IF(ROW()&lt;4+VolLB,"",STDEV(INDEX($BT:$BT,ROW()-VolLB+1):INDEX($BT:$BT,ROW()))*SQRT(12))</f>
        <v>0.0208733338845797</v>
      </c>
      <c r="CP273" s="27" t="n">
        <f aca="false">IF(ROW()&lt;4+VolLB,"",STDEV(INDEX($BU:$BU,ROW()-VolLB+1):INDEX($BU:$BU,ROW()))*SQRT(12))</f>
        <v>0.0199561162007803</v>
      </c>
      <c r="CQ273" s="27" t="n">
        <f aca="false">IF(ROW()&lt;4+VolLB,"",STDEV(INDEX($BV:$BV,ROW()-VolLB+1):INDEX($BV:$BV,ROW()))*SQRT(12))</f>
        <v>0.0221231191127334</v>
      </c>
      <c r="CR273" s="27" t="n">
        <f aca="false">IF(ROW()&lt;4+VolLB,"",STDEV(INDEX($BW:$BW,ROW()-VolLB+1):INDEX($BW:$BW,ROW()))*SQRT(12))</f>
        <v>0.0174525770865481</v>
      </c>
      <c r="CS273" s="27" t="n">
        <f aca="false">IF(ROW()&lt;4+VolLB,"",STDEV(INDEX($BX:$BX,ROW()-VolLB+1):INDEX($BX:$BX,ROW()))*SQRT(12))</f>
        <v>0.0254490407720811</v>
      </c>
      <c r="CT273" s="27" t="n">
        <f aca="false">IF(ROW()&lt;4+VolLB,"",STDEV(INDEX($BY:$BY,ROW()-VolLB+1):INDEX($BY:$BY,ROW()))*SQRT(12))</f>
        <v>0.0229077488630251</v>
      </c>
      <c r="CU273" s="27" t="n">
        <f aca="false">IF(ROW()&lt;4+VolLB,"",STDEV(INDEX($BZ:$BZ,ROW()-VolLB+1):INDEX($BZ:$BZ,ROW()))*SQRT(12))</f>
        <v>0.0212208585141174</v>
      </c>
      <c r="CV273" s="27" t="n">
        <f aca="false">IF(ROW()&lt;4+VolLB,"",STDEV(INDEX($CA:$CA,ROW()-VolLB+1):INDEX($CA:$CA,ROW()))*SQRT(12))</f>
        <v>0.0227222741540836</v>
      </c>
      <c r="CW273" s="27" t="n">
        <f aca="false">IF(ROW()&lt;4+VolLB,"",STDEV(INDEX($CB:$CB,ROW()-VolLB+1):INDEX($CB:$CB,ROW()))*SQRT(12))</f>
        <v>0.0189279082405295</v>
      </c>
      <c r="CX273" s="27" t="n">
        <f aca="false">IF(ROW()&lt;4+VolLB,"",STDEV(INDEX($CC:$CC,ROW()-VolLB+1):INDEX($CC:$CC,ROW()))*SQRT(12))</f>
        <v>0.0223704006041572</v>
      </c>
      <c r="CY273" s="27" t="n">
        <f aca="false">IF(ROW()&lt;4+VolLB,"",STDEV(INDEX($CD:$CD,ROW()-VolLB+1):INDEX($CD:$CD,ROW()))*SQRT(12))</f>
        <v>0.0201762657132913</v>
      </c>
      <c r="CZ273" s="27" t="n">
        <f aca="false">IF(ROW()&lt;4+VolLB,"",STDEV(INDEX($CE:$CE,ROW()-VolLB+1):INDEX($CE:$CE,ROW()))*SQRT(12))</f>
        <v>0.022151293851709</v>
      </c>
      <c r="DA273" s="27" t="n">
        <f aca="false">IF(ROW()&lt;4+VolLB,"",STDEV(INDEX($CF:$CF,ROW()-VolLB+1):INDEX($CF:$CF,ROW()))*SQRT(12))</f>
        <v>0.0167032885099797</v>
      </c>
      <c r="DB273" s="27" t="n">
        <f aca="false">IF(ROW()&lt;4+VolLB,"",STDEV(INDEX($CG:$CG,ROW()-VolLB+1):INDEX($CG:$CG,ROW()))*SQRT(12))</f>
        <v>0.0197329732432558</v>
      </c>
      <c r="DC273" s="26" t="n">
        <f aca="false">IF(OR(AR273=0,CH273="",CH273=0),0,AR273*MIN(MaxScal,TgtVol/CH273))</f>
        <v>0</v>
      </c>
      <c r="DD273" s="26" t="n">
        <f aca="false">IF(OR(AS273=0,CI273="",CI273=0),0,AS273*MIN(MaxScal,TgtVol/CI273))</f>
        <v>0</v>
      </c>
      <c r="DE273" s="26" t="n">
        <f aca="false">IF(OR(AT273=0,CJ273="",CJ273=0),0,AT273*MIN(MaxScal,TgtVol/CJ273))</f>
        <v>0</v>
      </c>
      <c r="DF273" s="26" t="n">
        <f aca="false">IF(OR(AU273=0,CK273="",CK273=0),0,AU273*MIN(MaxScal,TgtVol/CK273))</f>
        <v>0</v>
      </c>
      <c r="DG273" s="26" t="n">
        <f aca="false">IF(OR(AV273=0,CL273="",CL273=0),0,AV273*MIN(MaxScal,TgtVol/CL273))</f>
        <v>0</v>
      </c>
      <c r="DH273" s="26" t="n">
        <f aca="false">IF(OR(AW273=0,CM273="",CM273=0),0,AW273*MIN(MaxScal,TgtVol/CM273))</f>
        <v>0</v>
      </c>
      <c r="DI273" s="26" t="n">
        <f aca="false">IF(OR(AX273=0,CN273="",CN273=0),0,AX273*MIN(MaxScal,TgtVol/CN273))</f>
        <v>0</v>
      </c>
      <c r="DJ273" s="26" t="n">
        <f aca="false">IF(OR(AY273=0,CO273="",CO273=0),0,AY273*MIN(MaxScal,TgtVol/CO273))</f>
        <v>0</v>
      </c>
      <c r="DK273" s="26" t="n">
        <f aca="false">IF(OR(AZ273=0,CP273="",CP273=0),0,AZ273*MIN(MaxScal,TgtVol/CP273))</f>
        <v>0</v>
      </c>
      <c r="DL273" s="26" t="n">
        <f aca="false">IF(OR(BA273=0,CQ273="",CQ273=0),0,BA273*MIN(MaxScal,TgtVol/CQ273))</f>
        <v>0</v>
      </c>
      <c r="DM273" s="26" t="n">
        <f aca="false">IF(OR(BB273=0,CR273="",CR273=0),0,BB273*MIN(MaxScal,TgtVol/CR273))</f>
        <v>0</v>
      </c>
      <c r="DN273" s="26" t="n">
        <f aca="false">IF(OR(BC273=0,CS273="",CS273=0),0,BC273*MIN(MaxScal,TgtVol/CS273))</f>
        <v>0</v>
      </c>
      <c r="DO273" s="26" t="n">
        <f aca="false">IF(OR(BD273=0,CT273="",CT273=0),0,BD273*MIN(MaxScal,TgtVol/CT273))</f>
        <v>0</v>
      </c>
      <c r="DP273" s="26" t="n">
        <f aca="false">IF(OR(BE273=0,CU273="",CU273=0),0,BE273*MIN(MaxScal,TgtVol/CU273))</f>
        <v>0</v>
      </c>
      <c r="DQ273" s="26" t="n">
        <f aca="false">IF(OR(BF273=0,CV273="",CV273=0),0,BF273*MIN(MaxScal,TgtVol/CV273))</f>
        <v>0</v>
      </c>
      <c r="DR273" s="26" t="n">
        <f aca="false">IF(OR(BG273=0,CW273="",CW273=0),0,BG273*MIN(MaxScal,TgtVol/CW273))</f>
        <v>0</v>
      </c>
      <c r="DS273" s="26" t="n">
        <f aca="false">IF(OR(BH273=0,CX273="",CX273=0),0,BH273*MIN(MaxScal,TgtVol/CX273))</f>
        <v>0</v>
      </c>
      <c r="DT273" s="26" t="n">
        <f aca="false">IF(OR(BI273=0,CY273="",CY273=0),0,BI273*MIN(MaxScal,TgtVol/CY273))</f>
        <v>0</v>
      </c>
      <c r="DU273" s="26" t="n">
        <f aca="false">IF(OR(BJ273=0,CZ273="",CZ273=0),0,BJ273*MIN(MaxScal,TgtVol/CZ273))</f>
        <v>0</v>
      </c>
      <c r="DV273" s="26" t="n">
        <f aca="false">IF(OR(BK273=0,DA273="",DA273=0),0,BK273*MIN(MaxScal,TgtVol/DA273))</f>
        <v>0</v>
      </c>
      <c r="DW273" s="26" t="n">
        <f aca="false">IF(OR(BL273=0,DB273="",DB273=0),0,BL273*MIN(MaxScal,TgtVol/DB273))</f>
        <v>0</v>
      </c>
      <c r="DX273" s="28" t="n">
        <f aca="false">IFERROR(DC272*BM273,"")</f>
        <v>-0</v>
      </c>
      <c r="DY273" s="28" t="n">
        <f aca="false">IFERROR(DD272*BN273,"")</f>
        <v>-0</v>
      </c>
      <c r="DZ273" s="28" t="n">
        <f aca="false">IFERROR(DE272*BO273,"")</f>
        <v>-0</v>
      </c>
      <c r="EA273" s="28" t="n">
        <f aca="false">IFERROR(DF272*BP273,"")</f>
        <v>-0</v>
      </c>
      <c r="EB273" s="28" t="n">
        <f aca="false">IFERROR(DG272*BQ273,"")</f>
        <v>-0</v>
      </c>
      <c r="EC273" s="28" t="n">
        <f aca="false">IFERROR(DH272*BR273,"")</f>
        <v>-0</v>
      </c>
      <c r="ED273" s="28" t="n">
        <f aca="false">IFERROR(DI272*BS273,"")</f>
        <v>0</v>
      </c>
      <c r="EE273" s="28" t="n">
        <f aca="false">IFERROR(DJ272*BT273,"")</f>
        <v>0</v>
      </c>
      <c r="EF273" s="28" t="n">
        <f aca="false">IFERROR(DK272*BU273,"")</f>
        <v>0</v>
      </c>
      <c r="EG273" s="28" t="n">
        <f aca="false">IFERROR(DL272*BV273,"")</f>
        <v>-0</v>
      </c>
      <c r="EH273" s="28" t="n">
        <f aca="false">IFERROR(DM272*BW273,"")</f>
        <v>-0</v>
      </c>
      <c r="EI273" s="28" t="n">
        <f aca="false">IFERROR(DN272*BX273,"")</f>
        <v>0</v>
      </c>
      <c r="EJ273" s="28" t="n">
        <f aca="false">IFERROR(DO272*BY273,"")</f>
        <v>-0</v>
      </c>
      <c r="EK273" s="28" t="n">
        <f aca="false">IFERROR(DP272*BZ273,"")</f>
        <v>-0</v>
      </c>
      <c r="EL273" s="28" t="n">
        <f aca="false">IFERROR(DQ272*CA273,"")</f>
        <v>0</v>
      </c>
      <c r="EM273" s="28" t="n">
        <f aca="false">IFERROR(DR272*CB273,"")</f>
        <v>0</v>
      </c>
      <c r="EN273" s="28" t="n">
        <f aca="false">IFERROR(DS272*CC273,"")</f>
        <v>-0</v>
      </c>
      <c r="EO273" s="28" t="n">
        <f aca="false">IFERROR(DT272*CD273,"")</f>
        <v>0</v>
      </c>
      <c r="EP273" s="28" t="n">
        <f aca="false">IFERROR(DU272*CE273,"")</f>
        <v>-0</v>
      </c>
      <c r="EQ273" s="28" t="n">
        <f aca="false">IFERROR(DV272*CF273,"")</f>
        <v>0</v>
      </c>
      <c r="ER273" s="28" t="n">
        <f aca="false">IFERROR(DW272*CG273,"")</f>
        <v>0</v>
      </c>
      <c r="ES273" s="28" t="n">
        <f aca="false">IF(ROW()=4,"",SUM(DX273:ER273))</f>
        <v>0</v>
      </c>
      <c r="ET273" s="29" t="n">
        <f aca="false">COUNTIF(AR273:BL273,"&gt;0")</f>
        <v>0</v>
      </c>
    </row>
    <row r="274" customFormat="false" ht="15" hidden="false" customHeight="false" outlineLevel="0" collapsed="false">
      <c r="A274" s="19" t="n">
        <v>46234</v>
      </c>
      <c r="B274" s="23" t="n">
        <f aca="false">ABS(Rates_Data!AD274-Rates_Data!AE274)</f>
        <v>0.117210332103321</v>
      </c>
      <c r="C274" s="23" t="n">
        <f aca="false">ABS(Rates_Data!AD274-Rates_Data!AF274)</f>
        <v>0.581180811808118</v>
      </c>
      <c r="D274" s="23" t="n">
        <f aca="false">ABS(Rates_Data!AD274-Rates_Data!AG274)</f>
        <v>0.931771217712177</v>
      </c>
      <c r="E274" s="23" t="n">
        <f aca="false">ABS(Rates_Data!AD274-Rates_Data!AH274)</f>
        <v>0.50010701107011</v>
      </c>
      <c r="F274" s="23" t="n">
        <f aca="false">ABS(Rates_Data!AD274-Rates_Data!AI274)</f>
        <v>1.04435424354244</v>
      </c>
      <c r="G274" s="23" t="n">
        <f aca="false">ABS(Rates_Data!AD274-Rates_Data!AJ274)</f>
        <v>0.581763837638377</v>
      </c>
      <c r="H274" s="23" t="n">
        <f aca="false">ABS(Rates_Data!AE274-Rates_Data!AF274)</f>
        <v>0.698391143911439</v>
      </c>
      <c r="I274" s="23" t="n">
        <f aca="false">ABS(Rates_Data!AE274-Rates_Data!AG274)</f>
        <v>1.0489815498155</v>
      </c>
      <c r="J274" s="23" t="n">
        <f aca="false">ABS(Rates_Data!AE274-Rates_Data!AH274)</f>
        <v>0.617317343173431</v>
      </c>
      <c r="K274" s="23" t="n">
        <f aca="false">ABS(Rates_Data!AE274-Rates_Data!AI274)</f>
        <v>1.16156457564576</v>
      </c>
      <c r="L274" s="23" t="n">
        <f aca="false">ABS(Rates_Data!AE274-Rates_Data!AJ274)</f>
        <v>0.698974169741698</v>
      </c>
      <c r="M274" s="23" t="n">
        <f aca="false">ABS(Rates_Data!AF274-Rates_Data!AG274)</f>
        <v>0.350590405904059</v>
      </c>
      <c r="N274" s="23" t="n">
        <f aca="false">ABS(Rates_Data!AF274-Rates_Data!AH274)</f>
        <v>0.0810738007380079</v>
      </c>
      <c r="O274" s="23" t="n">
        <f aca="false">ABS(Rates_Data!AF274-Rates_Data!AI274)</f>
        <v>0.463173431734317</v>
      </c>
      <c r="P274" s="23" t="n">
        <f aca="false">ABS(Rates_Data!AF274-Rates_Data!AJ274)</f>
        <v>0.000583025830258599</v>
      </c>
      <c r="Q274" s="23" t="n">
        <f aca="false">ABS(Rates_Data!AG274-Rates_Data!AH274)</f>
        <v>0.431664206642067</v>
      </c>
      <c r="R274" s="23" t="n">
        <f aca="false">ABS(Rates_Data!AG274-Rates_Data!AI274)</f>
        <v>0.112583025830258</v>
      </c>
      <c r="S274" s="23" t="n">
        <f aca="false">ABS(Rates_Data!AG274-Rates_Data!AJ274)</f>
        <v>0.350007380073801</v>
      </c>
      <c r="T274" s="23" t="n">
        <f aca="false">ABS(Rates_Data!AH274-Rates_Data!AI274)</f>
        <v>0.544247232472325</v>
      </c>
      <c r="U274" s="23" t="n">
        <f aca="false">ABS(Rates_Data!AH274-Rates_Data!AJ274)</f>
        <v>0.0816568265682665</v>
      </c>
      <c r="V274" s="23" t="n">
        <f aca="false">ABS(Rates_Data!AI274-Rates_Data!AJ274)</f>
        <v>0.462590405904059</v>
      </c>
      <c r="W274" s="26" t="n">
        <f aca="false">IF(ROW()&lt;4+MinObs-1,"",IFERROR((B274-AVERAGE(B$4:B274))/STDEV(B$4:B274),""))</f>
        <v>-0.96112422758835</v>
      </c>
      <c r="X274" s="26" t="n">
        <f aca="false">IF(ROW()&lt;4+MinObs-1,"",IFERROR((C274-AVERAGE(C$4:C274))/STDEV(C$4:C274),""))</f>
        <v>0.0248871190567323</v>
      </c>
      <c r="Y274" s="26" t="n">
        <f aca="false">IF(ROW()&lt;4+MinObs-1,"",IFERROR((D274-AVERAGE(D$4:D274))/STDEV(D$4:D274),""))</f>
        <v>0.862015514379767</v>
      </c>
      <c r="Z274" s="26" t="n">
        <f aca="false">IF(ROW()&lt;4+MinObs-1,"",IFERROR((E274-AVERAGE(E$4:E274))/STDEV(E$4:E274),""))</f>
        <v>-0.341784733284245</v>
      </c>
      <c r="AA274" s="26" t="n">
        <f aca="false">IF(ROW()&lt;4+MinObs-1,"",IFERROR((F274-AVERAGE(F$4:F274))/STDEV(F$4:F274),""))</f>
        <v>1.10288916714994</v>
      </c>
      <c r="AB274" s="26" t="n">
        <f aca="false">IF(ROW()&lt;4+MinObs-1,"",IFERROR((G274-AVERAGE(G$4:G274))/STDEV(G$4:G274),""))</f>
        <v>0.21043541715268</v>
      </c>
      <c r="AC274" s="26" t="n">
        <f aca="false">IF(ROW()&lt;4+MinObs-1,"",IFERROR((H274-AVERAGE(H$4:H274))/STDEV(H$4:H274),""))</f>
        <v>0.803229845477593</v>
      </c>
      <c r="AD274" s="26" t="n">
        <f aca="false">IF(ROW()&lt;4+MinObs-1,"",IFERROR((I274-AVERAGE(I$4:I274))/STDEV(I$4:I274),""))</f>
        <v>1.81005237441017</v>
      </c>
      <c r="AE274" s="26" t="n">
        <f aca="false">IF(ROW()&lt;4+MinObs-1,"",IFERROR((J274-AVERAGE(J$4:J274))/STDEV(J$4:J274),""))</f>
        <v>0.264322898421932</v>
      </c>
      <c r="AF274" s="26" t="n">
        <f aca="false">IF(ROW()&lt;4+MinObs-1,"",IFERROR((K274-AVERAGE(K$4:K274))/STDEV(K$4:K274),""))</f>
        <v>1.83434664140831</v>
      </c>
      <c r="AG274" s="26" t="n">
        <f aca="false">IF(ROW()&lt;4+MinObs-1,"",IFERROR((L274-AVERAGE(L$4:L274))/STDEV(L$4:L274),""))</f>
        <v>0.412612393450674</v>
      </c>
      <c r="AH274" s="26" t="n">
        <f aca="false">IF(ROW()&lt;4+MinObs-1,"",IFERROR((M274-AVERAGE(M$4:M274))/STDEV(M$4:M274),""))</f>
        <v>-0.345252821525114</v>
      </c>
      <c r="AI274" s="26" t="n">
        <f aca="false">IF(ROW()&lt;4+MinObs-1,"",IFERROR((N274-AVERAGE(N$4:N274))/STDEV(N$4:N274),""))</f>
        <v>-1.10416979769751</v>
      </c>
      <c r="AJ274" s="26" t="n">
        <f aca="false">IF(ROW()&lt;4+MinObs-1,"",IFERROR((O274-AVERAGE(O$4:O274))/STDEV(O$4:O274),""))</f>
        <v>-0.219300107989719</v>
      </c>
      <c r="AK274" s="26" t="n">
        <f aca="false">IF(ROW()&lt;4+MinObs-1,"",IFERROR((P274-AVERAGE(P$4:P274))/STDEV(P$4:P274),""))</f>
        <v>-1.27324036294316</v>
      </c>
      <c r="AL274" s="26" t="n">
        <f aca="false">IF(ROW()&lt;4+MinObs-1,"",IFERROR((Q274-AVERAGE(Q$4:Q274))/STDEV(Q$4:Q274),""))</f>
        <v>-0.0752906727505694</v>
      </c>
      <c r="AM274" s="26" t="n">
        <f aca="false">IF(ROW()&lt;4+MinObs-1,"",IFERROR((R274-AVERAGE(R$4:R274))/STDEV(R$4:R274),""))</f>
        <v>-0.91272934619237</v>
      </c>
      <c r="AN274" s="26" t="n">
        <f aca="false">IF(ROW()&lt;4+MinObs-1,"",IFERROR((S274-AVERAGE(S$4:S274))/STDEV(S$4:S274),""))</f>
        <v>-0.709772122310321</v>
      </c>
      <c r="AO274" s="26" t="n">
        <f aca="false">IF(ROW()&lt;4+MinObs-1,"",IFERROR((T274-AVERAGE(T$4:T274))/STDEV(T$4:T274),""))</f>
        <v>-0.230879786709715</v>
      </c>
      <c r="AP274" s="26" t="n">
        <f aca="false">IF(ROW()&lt;4+MinObs-1,"",IFERROR((U274-AVERAGE(U$4:U274))/STDEV(U$4:U274),""))</f>
        <v>-1.40813482276199</v>
      </c>
      <c r="AQ274" s="26" t="n">
        <f aca="false">IF(ROW()&lt;4+MinObs-1,"",IFERROR((V274-AVERAGE(V$4:V274))/STDEV(V$4:V274),""))</f>
        <v>-0.366962730330165</v>
      </c>
      <c r="AR274" s="26" t="n">
        <f aca="false">IF(W274="",0,IF(W274&gt;=z4,w4,IF(W274&gt;=z3,w3,IF(W274&gt;=zEntry,w2,IF(AND(W274&gt;=ExitZ,AR273&gt;0),w2,0)))))</f>
        <v>0</v>
      </c>
      <c r="AS274" s="26" t="n">
        <f aca="false">IF(X274="",0,IF(X274&gt;=z4,w4,IF(X274&gt;=z3,w3,IF(X274&gt;=zEntry,w2,IF(AND(X274&gt;=ExitZ,AS273&gt;0),w2,0)))))</f>
        <v>0</v>
      </c>
      <c r="AT274" s="26" t="n">
        <f aca="false">IF(Y274="",0,IF(Y274&gt;=z4,w4,IF(Y274&gt;=z3,w3,IF(Y274&gt;=zEntry,w2,IF(AND(Y274&gt;=ExitZ,AT273&gt;0),w2,0)))))</f>
        <v>0</v>
      </c>
      <c r="AU274" s="26" t="n">
        <f aca="false">IF(Z274="",0,IF(Z274&gt;=z4,w4,IF(Z274&gt;=z3,w3,IF(Z274&gt;=zEntry,w2,IF(AND(Z274&gt;=ExitZ,AU273&gt;0),w2,0)))))</f>
        <v>0</v>
      </c>
      <c r="AV274" s="26" t="n">
        <f aca="false">IF(AA274="",0,IF(AA274&gt;=z4,w4,IF(AA274&gt;=z3,w3,IF(AA274&gt;=zEntry,w2,IF(AND(AA274&gt;=ExitZ,AV273&gt;0),w2,0)))))</f>
        <v>0</v>
      </c>
      <c r="AW274" s="26" t="n">
        <f aca="false">IF(AB274="",0,IF(AB274&gt;=z4,w4,IF(AB274&gt;=z3,w3,IF(AB274&gt;=zEntry,w2,IF(AND(AB274&gt;=ExitZ,AW273&gt;0),w2,0)))))</f>
        <v>0</v>
      </c>
      <c r="AX274" s="26" t="n">
        <f aca="false">IF(AC274="",0,IF(AC274&gt;=z4,w4,IF(AC274&gt;=z3,w3,IF(AC274&gt;=zEntry,w2,IF(AND(AC274&gt;=ExitZ,AX273&gt;0),w2,0)))))</f>
        <v>0</v>
      </c>
      <c r="AY274" s="26" t="n">
        <f aca="false">IF(AD274="",0,IF(AD274&gt;=z4,w4,IF(AD274&gt;=z3,w3,IF(AD274&gt;=zEntry,w2,IF(AND(AD274&gt;=ExitZ,AY273&gt;0),w2,0)))))</f>
        <v>0</v>
      </c>
      <c r="AZ274" s="26" t="n">
        <f aca="false">IF(AE274="",0,IF(AE274&gt;=z4,w4,IF(AE274&gt;=z3,w3,IF(AE274&gt;=zEntry,w2,IF(AND(AE274&gt;=ExitZ,AZ273&gt;0),w2,0)))))</f>
        <v>0</v>
      </c>
      <c r="BA274" s="26" t="n">
        <f aca="false">IF(AF274="",0,IF(AF274&gt;=z4,w4,IF(AF274&gt;=z3,w3,IF(AF274&gt;=zEntry,w2,IF(AND(AF274&gt;=ExitZ,BA273&gt;0),w2,0)))))</f>
        <v>0</v>
      </c>
      <c r="BB274" s="26" t="n">
        <f aca="false">IF(AG274="",0,IF(AG274&gt;=z4,w4,IF(AG274&gt;=z3,w3,IF(AG274&gt;=zEntry,w2,IF(AND(AG274&gt;=ExitZ,BB273&gt;0),w2,0)))))</f>
        <v>0</v>
      </c>
      <c r="BC274" s="26" t="n">
        <f aca="false">IF(AH274="",0,IF(AH274&gt;=z4,w4,IF(AH274&gt;=z3,w3,IF(AH274&gt;=zEntry,w2,IF(AND(AH274&gt;=ExitZ,BC273&gt;0),w2,0)))))</f>
        <v>0</v>
      </c>
      <c r="BD274" s="26" t="n">
        <f aca="false">IF(AI274="",0,IF(AI274&gt;=z4,w4,IF(AI274&gt;=z3,w3,IF(AI274&gt;=zEntry,w2,IF(AND(AI274&gt;=ExitZ,BD273&gt;0),w2,0)))))</f>
        <v>0</v>
      </c>
      <c r="BE274" s="26" t="n">
        <f aca="false">IF(AJ274="",0,IF(AJ274&gt;=z4,w4,IF(AJ274&gt;=z3,w3,IF(AJ274&gt;=zEntry,w2,IF(AND(AJ274&gt;=ExitZ,BE273&gt;0),w2,0)))))</f>
        <v>0</v>
      </c>
      <c r="BF274" s="26" t="n">
        <f aca="false">IF(AK274="",0,IF(AK274&gt;=z4,w4,IF(AK274&gt;=z3,w3,IF(AK274&gt;=zEntry,w2,IF(AND(AK274&gt;=ExitZ,BF273&gt;0),w2,0)))))</f>
        <v>0</v>
      </c>
      <c r="BG274" s="26" t="n">
        <f aca="false">IF(AL274="",0,IF(AL274&gt;=z4,w4,IF(AL274&gt;=z3,w3,IF(AL274&gt;=zEntry,w2,IF(AND(AL274&gt;=ExitZ,BG273&gt;0),w2,0)))))</f>
        <v>0</v>
      </c>
      <c r="BH274" s="26" t="n">
        <f aca="false">IF(AM274="",0,IF(AM274&gt;=z4,w4,IF(AM274&gt;=z3,w3,IF(AM274&gt;=zEntry,w2,IF(AND(AM274&gt;=ExitZ,BH273&gt;0),w2,0)))))</f>
        <v>0</v>
      </c>
      <c r="BI274" s="26" t="n">
        <f aca="false">IF(AN274="",0,IF(AN274&gt;=z4,w4,IF(AN274&gt;=z3,w3,IF(AN274&gt;=zEntry,w2,IF(AND(AN274&gt;=ExitZ,BI273&gt;0),w2,0)))))</f>
        <v>0</v>
      </c>
      <c r="BJ274" s="26" t="n">
        <f aca="false">IF(AO274="",0,IF(AO274&gt;=z4,w4,IF(AO274&gt;=z3,w3,IF(AO274&gt;=zEntry,w2,IF(AND(AO274&gt;=ExitZ,BJ273&gt;0),w2,0)))))</f>
        <v>0</v>
      </c>
      <c r="BK274" s="26" t="n">
        <f aca="false">IF(AP274="",0,IF(AP274&gt;=z4,w4,IF(AP274&gt;=z3,w3,IF(AP274&gt;=zEntry,w2,IF(AND(AP274&gt;=ExitZ,BK273&gt;0),w2,0)))))</f>
        <v>0</v>
      </c>
      <c r="BL274" s="26" t="n">
        <f aca="false">IF(AQ274="",0,IF(AQ274&gt;=z4,w4,IF(AQ274&gt;=z3,w3,IF(AQ274&gt;=zEntry,w2,IF(AND(AQ274&gt;=ExitZ,BL273&gt;0),w2,0)))))</f>
        <v>0</v>
      </c>
      <c r="BM274" s="23" t="n">
        <f aca="false">IF(Rates_Data!AD273&gt;=Rates_Data!AE273,Rates_Data!AK274-Rates_Data!AL274,Rates_Data!AL274-Rates_Data!AK274)</f>
        <v>0.007258</v>
      </c>
      <c r="BN274" s="23" t="n">
        <f aca="false">IF(Rates_Data!AD273&gt;=Rates_Data!AF273,Rates_Data!AK274-Rates_Data!AM274,Rates_Data!AM274-Rates_Data!AK274)</f>
        <v>0.004807</v>
      </c>
      <c r="BO274" s="23" t="n">
        <f aca="false">IF(Rates_Data!AD273&gt;=Rates_Data!AG273,Rates_Data!AK274-Rates_Data!AN274,Rates_Data!AN274-Rates_Data!AK274)</f>
        <v>-0.003135</v>
      </c>
      <c r="BP274" s="23" t="n">
        <f aca="false">IF(Rates_Data!AD273&gt;=Rates_Data!AH273,Rates_Data!AK274-Rates_Data!AO274,Rates_Data!AO274-Rates_Data!AK274)</f>
        <v>-0.000912000000000001</v>
      </c>
      <c r="BQ274" s="23" t="n">
        <f aca="false">IF(Rates_Data!AD273&gt;=Rates_Data!AI273,Rates_Data!AK274-Rates_Data!AP274,Rates_Data!AP274-Rates_Data!AK274)</f>
        <v>0.006707</v>
      </c>
      <c r="BR274" s="23" t="n">
        <f aca="false">IF(Rates_Data!AD273&gt;=Rates_Data!AJ273,Rates_Data!AK274-Rates_Data!AQ274,Rates_Data!AQ274-Rates_Data!AK274)</f>
        <v>0.00408500000000001</v>
      </c>
      <c r="BS274" s="23" t="n">
        <f aca="false">IF(Rates_Data!AE273&gt;=Rates_Data!AF273,Rates_Data!AL274-Rates_Data!AM274,Rates_Data!AM274-Rates_Data!AL274)</f>
        <v>-0.002451</v>
      </c>
      <c r="BT274" s="23" t="n">
        <f aca="false">IF(Rates_Data!AE273&gt;=Rates_Data!AG273,Rates_Data!AL274-Rates_Data!AN274,Rates_Data!AN274-Rates_Data!AL274)</f>
        <v>-0.010393</v>
      </c>
      <c r="BU274" s="23" t="n">
        <f aca="false">IF(Rates_Data!AE273&gt;=Rates_Data!AH273,Rates_Data!AL274-Rates_Data!AO274,Rates_Data!AO274-Rates_Data!AL274)</f>
        <v>-0.00817</v>
      </c>
      <c r="BV274" s="23" t="n">
        <f aca="false">IF(Rates_Data!AE273&gt;=Rates_Data!AI273,Rates_Data!AL274-Rates_Data!AP274,Rates_Data!AP274-Rates_Data!AL274)</f>
        <v>-0.000551000000000003</v>
      </c>
      <c r="BW274" s="23" t="n">
        <f aca="false">IF(Rates_Data!AE273&gt;=Rates_Data!AJ273,Rates_Data!AL274-Rates_Data!AQ274,Rates_Data!AQ274-Rates_Data!AL274)</f>
        <v>-0.00317299999999999</v>
      </c>
      <c r="BX274" s="23" t="n">
        <f aca="false">IF(Rates_Data!AF273&gt;=Rates_Data!AG273,Rates_Data!AM274-Rates_Data!AN274,Rates_Data!AN274-Rates_Data!AM274)</f>
        <v>-0.007942</v>
      </c>
      <c r="BY274" s="23" t="n">
        <f aca="false">IF(Rates_Data!AF273&gt;=Rates_Data!AH273,Rates_Data!AM274-Rates_Data!AO274,Rates_Data!AO274-Rates_Data!AM274)</f>
        <v>-0.005719</v>
      </c>
      <c r="BZ274" s="23" t="n">
        <f aca="false">IF(Rates_Data!AF273&gt;=Rates_Data!AI273,Rates_Data!AM274-Rates_Data!AP274,Rates_Data!AP274-Rates_Data!AM274)</f>
        <v>0.0019</v>
      </c>
      <c r="CA274" s="23" t="n">
        <f aca="false">IF(Rates_Data!AF273&gt;=Rates_Data!AJ273,Rates_Data!AM274-Rates_Data!AQ274,Rates_Data!AQ274-Rates_Data!AM274)</f>
        <v>-0.000721999999999988</v>
      </c>
      <c r="CB274" s="23" t="n">
        <f aca="false">IF(Rates_Data!AG273&gt;=Rates_Data!AH273,Rates_Data!AN274-Rates_Data!AO274,Rates_Data!AO274-Rates_Data!AN274)</f>
        <v>-0.002223</v>
      </c>
      <c r="CC274" s="23" t="n">
        <f aca="false">IF(Rates_Data!AG273&gt;=Rates_Data!AI273,Rates_Data!AN274-Rates_Data!AP274,Rates_Data!AP274-Rates_Data!AN274)</f>
        <v>0.009842</v>
      </c>
      <c r="CD274" s="23" t="n">
        <f aca="false">IF(Rates_Data!AG273&gt;=Rates_Data!AJ273,Rates_Data!AN274-Rates_Data!AQ274,Rates_Data!AQ274-Rates_Data!AN274)</f>
        <v>0.00722000000000002</v>
      </c>
      <c r="CE274" s="23" t="n">
        <f aca="false">IF(Rates_Data!AH273&gt;=Rates_Data!AI273,Rates_Data!AO274-Rates_Data!AP274,Rates_Data!AP274-Rates_Data!AO274)</f>
        <v>0.007619</v>
      </c>
      <c r="CF274" s="23" t="n">
        <f aca="false">IF(Rates_Data!AH273&gt;=Rates_Data!AJ273,Rates_Data!AO274-Rates_Data!AQ274,Rates_Data!AQ274-Rates_Data!AO274)</f>
        <v>0.00499700000000002</v>
      </c>
      <c r="CG274" s="23" t="n">
        <f aca="false">IF(Rates_Data!AI273&gt;=Rates_Data!AJ273,Rates_Data!AP274-Rates_Data!AQ274,Rates_Data!AQ274-Rates_Data!AP274)</f>
        <v>0.00262199999999999</v>
      </c>
      <c r="CH274" s="27" t="n">
        <f aca="false">IF(ROW()&lt;4+VolLB,"",STDEV(INDEX($BM:$BM,ROW()-VolLB+1):INDEX($BM:$BM,ROW()))*SQRT(12))</f>
        <v>0.0216491600653082</v>
      </c>
      <c r="CI274" s="27" t="n">
        <f aca="false">IF(ROW()&lt;4+VolLB,"",STDEV(INDEX($BN:$BN,ROW()-VolLB+1):INDEX($BN:$BN,ROW()))*SQRT(12))</f>
        <v>0.0220514309642578</v>
      </c>
      <c r="CJ274" s="27" t="n">
        <f aca="false">IF(ROW()&lt;4+VolLB,"",STDEV(INDEX($BO:$BO,ROW()-VolLB+1):INDEX($BO:$BO,ROW()))*SQRT(12))</f>
        <v>0.0216575004907021</v>
      </c>
      <c r="CK274" s="27" t="n">
        <f aca="false">IF(ROW()&lt;4+VolLB,"",STDEV(INDEX($BP:$BP,ROW()-VolLB+1):INDEX($BP:$BP,ROW()))*SQRT(12))</f>
        <v>0.0232632442848615</v>
      </c>
      <c r="CL274" s="27" t="n">
        <f aca="false">IF(ROW()&lt;4+VolLB,"",STDEV(INDEX($BQ:$BQ,ROW()-VolLB+1):INDEX($BQ:$BQ,ROW()))*SQRT(12))</f>
        <v>0.0210762913361368</v>
      </c>
      <c r="CM274" s="27" t="n">
        <f aca="false">IF(ROW()&lt;4+VolLB,"",STDEV(INDEX($BR:$BR,ROW()-VolLB+1):INDEX($BR:$BR,ROW()))*SQRT(12))</f>
        <v>0.0196222699689239</v>
      </c>
      <c r="CN274" s="27" t="n">
        <f aca="false">IF(ROW()&lt;4+VolLB,"",STDEV(INDEX($BS:$BS,ROW()-VolLB+1):INDEX($BS:$BS,ROW()))*SQRT(12))</f>
        <v>0.0233228232612647</v>
      </c>
      <c r="CO274" s="27" t="n">
        <f aca="false">IF(ROW()&lt;4+VolLB,"",STDEV(INDEX($BT:$BT,ROW()-VolLB+1):INDEX($BT:$BT,ROW()))*SQRT(12))</f>
        <v>0.021824169199482</v>
      </c>
      <c r="CP274" s="27" t="n">
        <f aca="false">IF(ROW()&lt;4+VolLB,"",STDEV(INDEX($BU:$BU,ROW()-VolLB+1):INDEX($BU:$BU,ROW()))*SQRT(12))</f>
        <v>0.0204389935983719</v>
      </c>
      <c r="CQ274" s="27" t="n">
        <f aca="false">IF(ROW()&lt;4+VolLB,"",STDEV(INDEX($BV:$BV,ROW()-VolLB+1):INDEX($BV:$BV,ROW()))*SQRT(12))</f>
        <v>0.0219763832944541</v>
      </c>
      <c r="CR274" s="27" t="n">
        <f aca="false">IF(ROW()&lt;4+VolLB,"",STDEV(INDEX($BW:$BW,ROW()-VolLB+1):INDEX($BW:$BW,ROW()))*SQRT(12))</f>
        <v>0.0176233613074075</v>
      </c>
      <c r="CS274" s="27" t="n">
        <f aca="false">IF(ROW()&lt;4+VolLB,"",STDEV(INDEX($BX:$BX,ROW()-VolLB+1):INDEX($BX:$BX,ROW()))*SQRT(12))</f>
        <v>0.0259312599152158</v>
      </c>
      <c r="CT274" s="27" t="n">
        <f aca="false">IF(ROW()&lt;4+VolLB,"",STDEV(INDEX($BY:$BY,ROW()-VolLB+1):INDEX($BY:$BY,ROW()))*SQRT(12))</f>
        <v>0.0232506228455231</v>
      </c>
      <c r="CU274" s="27" t="n">
        <f aca="false">IF(ROW()&lt;4+VolLB,"",STDEV(INDEX($BZ:$BZ,ROW()-VolLB+1):INDEX($BZ:$BZ,ROW()))*SQRT(12))</f>
        <v>0.0205085482154335</v>
      </c>
      <c r="CV274" s="27" t="n">
        <f aca="false">IF(ROW()&lt;4+VolLB,"",STDEV(INDEX($CA:$CA,ROW()-VolLB+1):INDEX($CA:$CA,ROW()))*SQRT(12))</f>
        <v>0.0225831511015666</v>
      </c>
      <c r="CW274" s="27" t="n">
        <f aca="false">IF(ROW()&lt;4+VolLB,"",STDEV(INDEX($CB:$CB,ROW()-VolLB+1):INDEX($CB:$CB,ROW()))*SQRT(12))</f>
        <v>0.0190805725548016</v>
      </c>
      <c r="CX274" s="27" t="n">
        <f aca="false">IF(ROW()&lt;4+VolLB,"",STDEV(INDEX($CC:$CC,ROW()-VolLB+1):INDEX($CC:$CC,ROW()))*SQRT(12))</f>
        <v>0.0225808876882747</v>
      </c>
      <c r="CY274" s="27" t="n">
        <f aca="false">IF(ROW()&lt;4+VolLB,"",STDEV(INDEX($CD:$CD,ROW()-VolLB+1):INDEX($CD:$CD,ROW()))*SQRT(12))</f>
        <v>0.0203614545319617</v>
      </c>
      <c r="CZ274" s="27" t="n">
        <f aca="false">IF(ROW()&lt;4+VolLB,"",STDEV(INDEX($CE:$CE,ROW()-VolLB+1):INDEX($CE:$CE,ROW()))*SQRT(12))</f>
        <v>0.0217096038357396</v>
      </c>
      <c r="DA274" s="27" t="n">
        <f aca="false">IF(ROW()&lt;4+VolLB,"",STDEV(INDEX($CF:$CF,ROW()-VolLB+1):INDEX($CF:$CF,ROW()))*SQRT(12))</f>
        <v>0.0166705899150056</v>
      </c>
      <c r="DB274" s="27" t="n">
        <f aca="false">IF(ROW()&lt;4+VolLB,"",STDEV(INDEX($CG:$CG,ROW()-VolLB+1):INDEX($CG:$CG,ROW()))*SQRT(12))</f>
        <v>0.0194970219879858</v>
      </c>
      <c r="DC274" s="26" t="n">
        <f aca="false">IF(OR(AR274=0,CH274="",CH274=0),0,AR274*MIN(MaxScal,TgtVol/CH274))</f>
        <v>0</v>
      </c>
      <c r="DD274" s="26" t="n">
        <f aca="false">IF(OR(AS274=0,CI274="",CI274=0),0,AS274*MIN(MaxScal,TgtVol/CI274))</f>
        <v>0</v>
      </c>
      <c r="DE274" s="26" t="n">
        <f aca="false">IF(OR(AT274=0,CJ274="",CJ274=0),0,AT274*MIN(MaxScal,TgtVol/CJ274))</f>
        <v>0</v>
      </c>
      <c r="DF274" s="26" t="n">
        <f aca="false">IF(OR(AU274=0,CK274="",CK274=0),0,AU274*MIN(MaxScal,TgtVol/CK274))</f>
        <v>0</v>
      </c>
      <c r="DG274" s="26" t="n">
        <f aca="false">IF(OR(AV274=0,CL274="",CL274=0),0,AV274*MIN(MaxScal,TgtVol/CL274))</f>
        <v>0</v>
      </c>
      <c r="DH274" s="26" t="n">
        <f aca="false">IF(OR(AW274=0,CM274="",CM274=0),0,AW274*MIN(MaxScal,TgtVol/CM274))</f>
        <v>0</v>
      </c>
      <c r="DI274" s="26" t="n">
        <f aca="false">IF(OR(AX274=0,CN274="",CN274=0),0,AX274*MIN(MaxScal,TgtVol/CN274))</f>
        <v>0</v>
      </c>
      <c r="DJ274" s="26" t="n">
        <f aca="false">IF(OR(AY274=0,CO274="",CO274=0),0,AY274*MIN(MaxScal,TgtVol/CO274))</f>
        <v>0</v>
      </c>
      <c r="DK274" s="26" t="n">
        <f aca="false">IF(OR(AZ274=0,CP274="",CP274=0),0,AZ274*MIN(MaxScal,TgtVol/CP274))</f>
        <v>0</v>
      </c>
      <c r="DL274" s="26" t="n">
        <f aca="false">IF(OR(BA274=0,CQ274="",CQ274=0),0,BA274*MIN(MaxScal,TgtVol/CQ274))</f>
        <v>0</v>
      </c>
      <c r="DM274" s="26" t="n">
        <f aca="false">IF(OR(BB274=0,CR274="",CR274=0),0,BB274*MIN(MaxScal,TgtVol/CR274))</f>
        <v>0</v>
      </c>
      <c r="DN274" s="26" t="n">
        <f aca="false">IF(OR(BC274=0,CS274="",CS274=0),0,BC274*MIN(MaxScal,TgtVol/CS274))</f>
        <v>0</v>
      </c>
      <c r="DO274" s="26" t="n">
        <f aca="false">IF(OR(BD274=0,CT274="",CT274=0),0,BD274*MIN(MaxScal,TgtVol/CT274))</f>
        <v>0</v>
      </c>
      <c r="DP274" s="26" t="n">
        <f aca="false">IF(OR(BE274=0,CU274="",CU274=0),0,BE274*MIN(MaxScal,TgtVol/CU274))</f>
        <v>0</v>
      </c>
      <c r="DQ274" s="26" t="n">
        <f aca="false">IF(OR(BF274=0,CV274="",CV274=0),0,BF274*MIN(MaxScal,TgtVol/CV274))</f>
        <v>0</v>
      </c>
      <c r="DR274" s="26" t="n">
        <f aca="false">IF(OR(BG274=0,CW274="",CW274=0),0,BG274*MIN(MaxScal,TgtVol/CW274))</f>
        <v>0</v>
      </c>
      <c r="DS274" s="26" t="n">
        <f aca="false">IF(OR(BH274=0,CX274="",CX274=0),0,BH274*MIN(MaxScal,TgtVol/CX274))</f>
        <v>0</v>
      </c>
      <c r="DT274" s="26" t="n">
        <f aca="false">IF(OR(BI274=0,CY274="",CY274=0),0,BI274*MIN(MaxScal,TgtVol/CY274))</f>
        <v>0</v>
      </c>
      <c r="DU274" s="26" t="n">
        <f aca="false">IF(OR(BJ274=0,CZ274="",CZ274=0),0,BJ274*MIN(MaxScal,TgtVol/CZ274))</f>
        <v>0</v>
      </c>
      <c r="DV274" s="26" t="n">
        <f aca="false">IF(OR(BK274=0,DA274="",DA274=0),0,BK274*MIN(MaxScal,TgtVol/DA274))</f>
        <v>0</v>
      </c>
      <c r="DW274" s="26" t="n">
        <f aca="false">IF(OR(BL274=0,DB274="",DB274=0),0,BL274*MIN(MaxScal,TgtVol/DB274))</f>
        <v>0</v>
      </c>
      <c r="DX274" s="28" t="n">
        <f aca="false">IFERROR(DC273*BM274,"")</f>
        <v>0</v>
      </c>
      <c r="DY274" s="28" t="n">
        <f aca="false">IFERROR(DD273*BN274,"")</f>
        <v>0</v>
      </c>
      <c r="DZ274" s="28" t="n">
        <f aca="false">IFERROR(DE273*BO274,"")</f>
        <v>-0</v>
      </c>
      <c r="EA274" s="28" t="n">
        <f aca="false">IFERROR(DF273*BP274,"")</f>
        <v>-0</v>
      </c>
      <c r="EB274" s="28" t="n">
        <f aca="false">IFERROR(DG273*BQ274,"")</f>
        <v>0</v>
      </c>
      <c r="EC274" s="28" t="n">
        <f aca="false">IFERROR(DH273*BR274,"")</f>
        <v>0</v>
      </c>
      <c r="ED274" s="28" t="n">
        <f aca="false">IFERROR(DI273*BS274,"")</f>
        <v>-0</v>
      </c>
      <c r="EE274" s="28" t="n">
        <f aca="false">IFERROR(DJ273*BT274,"")</f>
        <v>-0</v>
      </c>
      <c r="EF274" s="28" t="n">
        <f aca="false">IFERROR(DK273*BU274,"")</f>
        <v>-0</v>
      </c>
      <c r="EG274" s="28" t="n">
        <f aca="false">IFERROR(DL273*BV274,"")</f>
        <v>-0</v>
      </c>
      <c r="EH274" s="28" t="n">
        <f aca="false">IFERROR(DM273*BW274,"")</f>
        <v>-0</v>
      </c>
      <c r="EI274" s="28" t="n">
        <f aca="false">IFERROR(DN273*BX274,"")</f>
        <v>-0</v>
      </c>
      <c r="EJ274" s="28" t="n">
        <f aca="false">IFERROR(DO273*BY274,"")</f>
        <v>-0</v>
      </c>
      <c r="EK274" s="28" t="n">
        <f aca="false">IFERROR(DP273*BZ274,"")</f>
        <v>0</v>
      </c>
      <c r="EL274" s="28" t="n">
        <f aca="false">IFERROR(DQ273*CA274,"")</f>
        <v>-0</v>
      </c>
      <c r="EM274" s="28" t="n">
        <f aca="false">IFERROR(DR273*CB274,"")</f>
        <v>-0</v>
      </c>
      <c r="EN274" s="28" t="n">
        <f aca="false">IFERROR(DS273*CC274,"")</f>
        <v>0</v>
      </c>
      <c r="EO274" s="28" t="n">
        <f aca="false">IFERROR(DT273*CD274,"")</f>
        <v>0</v>
      </c>
      <c r="EP274" s="28" t="n">
        <f aca="false">IFERROR(DU273*CE274,"")</f>
        <v>0</v>
      </c>
      <c r="EQ274" s="28" t="n">
        <f aca="false">IFERROR(DV273*CF274,"")</f>
        <v>0</v>
      </c>
      <c r="ER274" s="28" t="n">
        <f aca="false">IFERROR(DW273*CG274,"")</f>
        <v>0</v>
      </c>
      <c r="ES274" s="28" t="n">
        <f aca="false">IF(ROW()=4,"",SUM(DX274:ER274))</f>
        <v>0</v>
      </c>
      <c r="ET274" s="29" t="n">
        <f aca="false">COUNTIF(AR274:BL274,"&gt;0")</f>
        <v>0</v>
      </c>
    </row>
    <row r="275" customFormat="false" ht="15" hidden="false" customHeight="false" outlineLevel="0" collapsed="false">
      <c r="A275" s="19" t="n">
        <v>46265</v>
      </c>
      <c r="B275" s="23" t="n">
        <f aca="false">ABS(Rates_Data!AD275-Rates_Data!AE275)</f>
        <v>0.352488970588236</v>
      </c>
      <c r="C275" s="23" t="n">
        <f aca="false">ABS(Rates_Data!AD275-Rates_Data!AF275)</f>
        <v>0.648786764705882</v>
      </c>
      <c r="D275" s="23" t="n">
        <f aca="false">ABS(Rates_Data!AD275-Rates_Data!AG275)</f>
        <v>1.08576470588235</v>
      </c>
      <c r="E275" s="23" t="n">
        <f aca="false">ABS(Rates_Data!AD275-Rates_Data!AH275)</f>
        <v>0.933661764705882</v>
      </c>
      <c r="F275" s="23" t="n">
        <f aca="false">ABS(Rates_Data!AD275-Rates_Data!AI275)</f>
        <v>1.03852205882353</v>
      </c>
      <c r="G275" s="23" t="n">
        <f aca="false">ABS(Rates_Data!AD275-Rates_Data!AJ275)</f>
        <v>0.696194852941177</v>
      </c>
      <c r="H275" s="23" t="n">
        <f aca="false">ABS(Rates_Data!AE275-Rates_Data!AF275)</f>
        <v>0.296297794117647</v>
      </c>
      <c r="I275" s="23" t="n">
        <f aca="false">ABS(Rates_Data!AE275-Rates_Data!AG275)</f>
        <v>0.733275735294118</v>
      </c>
      <c r="J275" s="23" t="n">
        <f aca="false">ABS(Rates_Data!AE275-Rates_Data!AH275)</f>
        <v>0.581172794117647</v>
      </c>
      <c r="K275" s="23" t="n">
        <f aca="false">ABS(Rates_Data!AE275-Rates_Data!AI275)</f>
        <v>0.686033088235294</v>
      </c>
      <c r="L275" s="23" t="n">
        <f aca="false">ABS(Rates_Data!AE275-Rates_Data!AJ275)</f>
        <v>0.343705882352941</v>
      </c>
      <c r="M275" s="23" t="n">
        <f aca="false">ABS(Rates_Data!AF275-Rates_Data!AG275)</f>
        <v>0.436977941176471</v>
      </c>
      <c r="N275" s="23" t="n">
        <f aca="false">ABS(Rates_Data!AF275-Rates_Data!AH275)</f>
        <v>0.284875</v>
      </c>
      <c r="O275" s="23" t="n">
        <f aca="false">ABS(Rates_Data!AF275-Rates_Data!AI275)</f>
        <v>0.389735294117647</v>
      </c>
      <c r="P275" s="23" t="n">
        <f aca="false">ABS(Rates_Data!AF275-Rates_Data!AJ275)</f>
        <v>0.0474080882352945</v>
      </c>
      <c r="Q275" s="23" t="n">
        <f aca="false">ABS(Rates_Data!AG275-Rates_Data!AH275)</f>
        <v>0.152102941176471</v>
      </c>
      <c r="R275" s="23" t="n">
        <f aca="false">ABS(Rates_Data!AG275-Rates_Data!AI275)</f>
        <v>0.0472426470588236</v>
      </c>
      <c r="S275" s="23" t="n">
        <f aca="false">ABS(Rates_Data!AG275-Rates_Data!AJ275)</f>
        <v>0.389569852941176</v>
      </c>
      <c r="T275" s="23" t="n">
        <f aca="false">ABS(Rates_Data!AH275-Rates_Data!AI275)</f>
        <v>0.104860294117647</v>
      </c>
      <c r="U275" s="23" t="n">
        <f aca="false">ABS(Rates_Data!AH275-Rates_Data!AJ275)</f>
        <v>0.237466911764705</v>
      </c>
      <c r="V275" s="23" t="n">
        <f aca="false">ABS(Rates_Data!AI275-Rates_Data!AJ275)</f>
        <v>0.342327205882353</v>
      </c>
      <c r="W275" s="26" t="n">
        <f aca="false">IF(ROW()&lt;4+MinObs-1,"",IFERROR((B275-AVERAGE(B$4:B275))/STDEV(B$4:B275),""))</f>
        <v>-0.263917296637528</v>
      </c>
      <c r="X275" s="26" t="n">
        <f aca="false">IF(ROW()&lt;4+MinObs-1,"",IFERROR((C275-AVERAGE(C$4:C275))/STDEV(C$4:C275),""))</f>
        <v>0.167615535562323</v>
      </c>
      <c r="Y275" s="26" t="n">
        <f aca="false">IF(ROW()&lt;4+MinObs-1,"",IFERROR((D275-AVERAGE(D$4:D275))/STDEV(D$4:D275),""))</f>
        <v>1.18785272187723</v>
      </c>
      <c r="Z275" s="26" t="n">
        <f aca="false">IF(ROW()&lt;4+MinObs-1,"",IFERROR((E275-AVERAGE(E$4:E275))/STDEV(E$4:E275),""))</f>
        <v>0.623256883574177</v>
      </c>
      <c r="AA275" s="26" t="n">
        <f aca="false">IF(ROW()&lt;4+MinObs-1,"",IFERROR((F275-AVERAGE(F$4:F275))/STDEV(F$4:F275),""))</f>
        <v>1.08461807969211</v>
      </c>
      <c r="AB275" s="26" t="n">
        <f aca="false">IF(ROW()&lt;4+MinObs-1,"",IFERROR((G275-AVERAGE(G$4:G275))/STDEV(G$4:G275),""))</f>
        <v>0.53232896007246</v>
      </c>
      <c r="AC275" s="26" t="n">
        <f aca="false">IF(ROW()&lt;4+MinObs-1,"",IFERROR((H275-AVERAGE(H$4:H275))/STDEV(H$4:H275),""))</f>
        <v>-0.418341862079275</v>
      </c>
      <c r="AD275" s="26" t="n">
        <f aca="false">IF(ROW()&lt;4+MinObs-1,"",IFERROR((I275-AVERAGE(I$4:I275))/STDEV(I$4:I275),""))</f>
        <v>0.925272881486674</v>
      </c>
      <c r="AE275" s="26" t="n">
        <f aca="false">IF(ROW()&lt;4+MinObs-1,"",IFERROR((J275-AVERAGE(J$4:J275))/STDEV(J$4:J275),""))</f>
        <v>0.159783984310573</v>
      </c>
      <c r="AF275" s="26" t="n">
        <f aca="false">IF(ROW()&lt;4+MinObs-1,"",IFERROR((K275-AVERAGE(K$4:K275))/STDEV(K$4:K275),""))</f>
        <v>0.557820993331625</v>
      </c>
      <c r="AG275" s="26" t="n">
        <f aca="false">IF(ROW()&lt;4+MinObs-1,"",IFERROR((L275-AVERAGE(L$4:L275))/STDEV(L$4:L275),""))</f>
        <v>-0.404416147110894</v>
      </c>
      <c r="AH275" s="26" t="n">
        <f aca="false">IF(ROW()&lt;4+MinObs-1,"",IFERROR((M275-AVERAGE(M$4:M275))/STDEV(M$4:M275),""))</f>
        <v>-0.133229271608363</v>
      </c>
      <c r="AI275" s="26" t="n">
        <f aca="false">IF(ROW()&lt;4+MinObs-1,"",IFERROR((N275-AVERAGE(N$4:N275))/STDEV(N$4:N275),""))</f>
        <v>-0.623784751331541</v>
      </c>
      <c r="AJ275" s="26" t="n">
        <f aca="false">IF(ROW()&lt;4+MinObs-1,"",IFERROR((O275-AVERAGE(O$4:O275))/STDEV(O$4:O275),""))</f>
        <v>-0.386445388770601</v>
      </c>
      <c r="AK275" s="26" t="n">
        <f aca="false">IF(ROW()&lt;4+MinObs-1,"",IFERROR((P275-AVERAGE(P$4:P275))/STDEV(P$4:P275),""))</f>
        <v>-1.15912823328393</v>
      </c>
      <c r="AL275" s="26" t="n">
        <f aca="false">IF(ROW()&lt;4+MinObs-1,"",IFERROR((Q275-AVERAGE(Q$4:Q275))/STDEV(Q$4:Q275),""))</f>
        <v>-0.826052432378919</v>
      </c>
      <c r="AM275" s="26" t="n">
        <f aca="false">IF(ROW()&lt;4+MinObs-1,"",IFERROR((R275-AVERAGE(R$4:R275))/STDEV(R$4:R275),""))</f>
        <v>-1.05506517737021</v>
      </c>
      <c r="AN275" s="26" t="n">
        <f aca="false">IF(ROW()&lt;4+MinObs-1,"",IFERROR((S275-AVERAGE(S$4:S275))/STDEV(S$4:S275),""))</f>
        <v>-0.626386359330816</v>
      </c>
      <c r="AO275" s="26" t="n">
        <f aca="false">IF(ROW()&lt;4+MinObs-1,"",IFERROR((T275-AVERAGE(T$4:T275))/STDEV(T$4:T275),""))</f>
        <v>-1.36183368820465</v>
      </c>
      <c r="AP275" s="26" t="n">
        <f aca="false">IF(ROW()&lt;4+MinObs-1,"",IFERROR((U275-AVERAGE(U$4:U275))/STDEV(U$4:U275),""))</f>
        <v>-1.0805202858428</v>
      </c>
      <c r="AQ275" s="26" t="n">
        <f aca="false">IF(ROW()&lt;4+MinObs-1,"",IFERROR((V275-AVERAGE(V$4:V275))/STDEV(V$4:V275),""))</f>
        <v>-0.618161470758939</v>
      </c>
      <c r="AR275" s="26" t="n">
        <f aca="false">IF(W275="",0,IF(W275&gt;=z4,w4,IF(W275&gt;=z3,w3,IF(W275&gt;=zEntry,w2,IF(AND(W275&gt;=ExitZ,AR274&gt;0),w2,0)))))</f>
        <v>0</v>
      </c>
      <c r="AS275" s="26" t="n">
        <f aca="false">IF(X275="",0,IF(X275&gt;=z4,w4,IF(X275&gt;=z3,w3,IF(X275&gt;=zEntry,w2,IF(AND(X275&gt;=ExitZ,AS274&gt;0),w2,0)))))</f>
        <v>0</v>
      </c>
      <c r="AT275" s="26" t="n">
        <f aca="false">IF(Y275="",0,IF(Y275&gt;=z4,w4,IF(Y275&gt;=z3,w3,IF(Y275&gt;=zEntry,w2,IF(AND(Y275&gt;=ExitZ,AT274&gt;0),w2,0)))))</f>
        <v>0</v>
      </c>
      <c r="AU275" s="26" t="n">
        <f aca="false">IF(Z275="",0,IF(Z275&gt;=z4,w4,IF(Z275&gt;=z3,w3,IF(Z275&gt;=zEntry,w2,IF(AND(Z275&gt;=ExitZ,AU274&gt;0),w2,0)))))</f>
        <v>0</v>
      </c>
      <c r="AV275" s="26" t="n">
        <f aca="false">IF(AA275="",0,IF(AA275&gt;=z4,w4,IF(AA275&gt;=z3,w3,IF(AA275&gt;=zEntry,w2,IF(AND(AA275&gt;=ExitZ,AV274&gt;0),w2,0)))))</f>
        <v>0</v>
      </c>
      <c r="AW275" s="26" t="n">
        <f aca="false">IF(AB275="",0,IF(AB275&gt;=z4,w4,IF(AB275&gt;=z3,w3,IF(AB275&gt;=zEntry,w2,IF(AND(AB275&gt;=ExitZ,AW274&gt;0),w2,0)))))</f>
        <v>0</v>
      </c>
      <c r="AX275" s="26" t="n">
        <f aca="false">IF(AC275="",0,IF(AC275&gt;=z4,w4,IF(AC275&gt;=z3,w3,IF(AC275&gt;=zEntry,w2,IF(AND(AC275&gt;=ExitZ,AX274&gt;0),w2,0)))))</f>
        <v>0</v>
      </c>
      <c r="AY275" s="26" t="n">
        <f aca="false">IF(AD275="",0,IF(AD275&gt;=z4,w4,IF(AD275&gt;=z3,w3,IF(AD275&gt;=zEntry,w2,IF(AND(AD275&gt;=ExitZ,AY274&gt;0),w2,0)))))</f>
        <v>0</v>
      </c>
      <c r="AZ275" s="26" t="n">
        <f aca="false">IF(AE275="",0,IF(AE275&gt;=z4,w4,IF(AE275&gt;=z3,w3,IF(AE275&gt;=zEntry,w2,IF(AND(AE275&gt;=ExitZ,AZ274&gt;0),w2,0)))))</f>
        <v>0</v>
      </c>
      <c r="BA275" s="26" t="n">
        <f aca="false">IF(AF275="",0,IF(AF275&gt;=z4,w4,IF(AF275&gt;=z3,w3,IF(AF275&gt;=zEntry,w2,IF(AND(AF275&gt;=ExitZ,BA274&gt;0),w2,0)))))</f>
        <v>0</v>
      </c>
      <c r="BB275" s="26" t="n">
        <f aca="false">IF(AG275="",0,IF(AG275&gt;=z4,w4,IF(AG275&gt;=z3,w3,IF(AG275&gt;=zEntry,w2,IF(AND(AG275&gt;=ExitZ,BB274&gt;0),w2,0)))))</f>
        <v>0</v>
      </c>
      <c r="BC275" s="26" t="n">
        <f aca="false">IF(AH275="",0,IF(AH275&gt;=z4,w4,IF(AH275&gt;=z3,w3,IF(AH275&gt;=zEntry,w2,IF(AND(AH275&gt;=ExitZ,BC274&gt;0),w2,0)))))</f>
        <v>0</v>
      </c>
      <c r="BD275" s="26" t="n">
        <f aca="false">IF(AI275="",0,IF(AI275&gt;=z4,w4,IF(AI275&gt;=z3,w3,IF(AI275&gt;=zEntry,w2,IF(AND(AI275&gt;=ExitZ,BD274&gt;0),w2,0)))))</f>
        <v>0</v>
      </c>
      <c r="BE275" s="26" t="n">
        <f aca="false">IF(AJ275="",0,IF(AJ275&gt;=z4,w4,IF(AJ275&gt;=z3,w3,IF(AJ275&gt;=zEntry,w2,IF(AND(AJ275&gt;=ExitZ,BE274&gt;0),w2,0)))))</f>
        <v>0</v>
      </c>
      <c r="BF275" s="26" t="n">
        <f aca="false">IF(AK275="",0,IF(AK275&gt;=z4,w4,IF(AK275&gt;=z3,w3,IF(AK275&gt;=zEntry,w2,IF(AND(AK275&gt;=ExitZ,BF274&gt;0),w2,0)))))</f>
        <v>0</v>
      </c>
      <c r="BG275" s="26" t="n">
        <f aca="false">IF(AL275="",0,IF(AL275&gt;=z4,w4,IF(AL275&gt;=z3,w3,IF(AL275&gt;=zEntry,w2,IF(AND(AL275&gt;=ExitZ,BG274&gt;0),w2,0)))))</f>
        <v>0</v>
      </c>
      <c r="BH275" s="26" t="n">
        <f aca="false">IF(AM275="",0,IF(AM275&gt;=z4,w4,IF(AM275&gt;=z3,w3,IF(AM275&gt;=zEntry,w2,IF(AND(AM275&gt;=ExitZ,BH274&gt;0),w2,0)))))</f>
        <v>0</v>
      </c>
      <c r="BI275" s="26" t="n">
        <f aca="false">IF(AN275="",0,IF(AN275&gt;=z4,w4,IF(AN275&gt;=z3,w3,IF(AN275&gt;=zEntry,w2,IF(AND(AN275&gt;=ExitZ,BI274&gt;0),w2,0)))))</f>
        <v>0</v>
      </c>
      <c r="BJ275" s="26" t="n">
        <f aca="false">IF(AO275="",0,IF(AO275&gt;=z4,w4,IF(AO275&gt;=z3,w3,IF(AO275&gt;=zEntry,w2,IF(AND(AO275&gt;=ExitZ,BJ274&gt;0),w2,0)))))</f>
        <v>0</v>
      </c>
      <c r="BK275" s="26" t="n">
        <f aca="false">IF(AP275="",0,IF(AP275&gt;=z4,w4,IF(AP275&gt;=z3,w3,IF(AP275&gt;=zEntry,w2,IF(AND(AP275&gt;=ExitZ,BK274&gt;0),w2,0)))))</f>
        <v>0</v>
      </c>
      <c r="BL275" s="26" t="n">
        <f aca="false">IF(AQ275="",0,IF(AQ275&gt;=z4,w4,IF(AQ275&gt;=z3,w3,IF(AQ275&gt;=zEntry,w2,IF(AND(AQ275&gt;=ExitZ,BL274&gt;0),w2,0)))))</f>
        <v>0</v>
      </c>
      <c r="BM275" s="23" t="n">
        <f aca="false">IF(Rates_Data!AD274&gt;=Rates_Data!AE274,Rates_Data!AK275-Rates_Data!AL275,Rates_Data!AL275-Rates_Data!AK275)</f>
        <v>0.009443</v>
      </c>
      <c r="BN275" s="23" t="n">
        <f aca="false">IF(Rates_Data!AD274&gt;=Rates_Data!AF274,Rates_Data!AK275-Rates_Data!AM275,Rates_Data!AM275-Rates_Data!AK275)</f>
        <v>-0.007923</v>
      </c>
      <c r="BO275" s="23" t="n">
        <f aca="false">IF(Rates_Data!AD274&gt;=Rates_Data!AG274,Rates_Data!AK275-Rates_Data!AN275,Rates_Data!AN275-Rates_Data!AK275)</f>
        <v>-0.005415</v>
      </c>
      <c r="BP275" s="23" t="n">
        <f aca="false">IF(Rates_Data!AD274&gt;=Rates_Data!AH274,Rates_Data!AK275-Rates_Data!AO275,Rates_Data!AO275-Rates_Data!AK275)</f>
        <v>-0.005662</v>
      </c>
      <c r="BQ275" s="23" t="n">
        <f aca="false">IF(Rates_Data!AD274&gt;=Rates_Data!AI274,Rates_Data!AK275-Rates_Data!AP275,Rates_Data!AP275-Rates_Data!AK275)</f>
        <v>-3.79999999999968E-005</v>
      </c>
      <c r="BR275" s="23" t="n">
        <f aca="false">IF(Rates_Data!AD274&gt;=Rates_Data!AJ274,Rates_Data!AK275-Rates_Data!AQ275,Rates_Data!AQ275-Rates_Data!AK275)</f>
        <v>-0.006441</v>
      </c>
      <c r="BS275" s="23" t="n">
        <f aca="false">IF(Rates_Data!AE274&gt;=Rates_Data!AF274,Rates_Data!AL275-Rates_Data!AM275,Rates_Data!AM275-Rates_Data!AL275)</f>
        <v>0.00152</v>
      </c>
      <c r="BT275" s="23" t="n">
        <f aca="false">IF(Rates_Data!AE274&gt;=Rates_Data!AG274,Rates_Data!AL275-Rates_Data!AN275,Rates_Data!AN275-Rates_Data!AL275)</f>
        <v>0.004028</v>
      </c>
      <c r="BU275" s="23" t="n">
        <f aca="false">IF(Rates_Data!AE274&gt;=Rates_Data!AH274,Rates_Data!AL275-Rates_Data!AO275,Rates_Data!AO275-Rates_Data!AL275)</f>
        <v>0.003781</v>
      </c>
      <c r="BV275" s="23" t="n">
        <f aca="false">IF(Rates_Data!AE274&gt;=Rates_Data!AI274,Rates_Data!AL275-Rates_Data!AP275,Rates_Data!AP275-Rates_Data!AL275)</f>
        <v>0.009405</v>
      </c>
      <c r="BW275" s="23" t="n">
        <f aca="false">IF(Rates_Data!AE274&gt;=Rates_Data!AJ274,Rates_Data!AL275-Rates_Data!AQ275,Rates_Data!AQ275-Rates_Data!AL275)</f>
        <v>0.003002</v>
      </c>
      <c r="BX275" s="23" t="n">
        <f aca="false">IF(Rates_Data!AF274&gt;=Rates_Data!AG274,Rates_Data!AM275-Rates_Data!AN275,Rates_Data!AN275-Rates_Data!AM275)</f>
        <v>0.002508</v>
      </c>
      <c r="BY275" s="23" t="n">
        <f aca="false">IF(Rates_Data!AF274&gt;=Rates_Data!AH274,Rates_Data!AM275-Rates_Data!AO275,Rates_Data!AO275-Rates_Data!AM275)</f>
        <v>-0.002261</v>
      </c>
      <c r="BZ275" s="23" t="n">
        <f aca="false">IF(Rates_Data!AF274&gt;=Rates_Data!AI274,Rates_Data!AM275-Rates_Data!AP275,Rates_Data!AP275-Rates_Data!AM275)</f>
        <v>0.007885</v>
      </c>
      <c r="CA275" s="23" t="n">
        <f aca="false">IF(Rates_Data!AF274&gt;=Rates_Data!AJ274,Rates_Data!AM275-Rates_Data!AQ275,Rates_Data!AQ275-Rates_Data!AM275)</f>
        <v>0.001482</v>
      </c>
      <c r="CB275" s="23" t="n">
        <f aca="false">IF(Rates_Data!AG274&gt;=Rates_Data!AH274,Rates_Data!AN275-Rates_Data!AO275,Rates_Data!AO275-Rates_Data!AN275)</f>
        <v>0.000247000000000002</v>
      </c>
      <c r="CC275" s="23" t="n">
        <f aca="false">IF(Rates_Data!AG274&gt;=Rates_Data!AI274,Rates_Data!AN275-Rates_Data!AP275,Rates_Data!AP275-Rates_Data!AN275)</f>
        <v>0.005377</v>
      </c>
      <c r="CD275" s="23" t="n">
        <f aca="false">IF(Rates_Data!AG274&gt;=Rates_Data!AJ274,Rates_Data!AN275-Rates_Data!AQ275,Rates_Data!AQ275-Rates_Data!AN275)</f>
        <v>0.001026</v>
      </c>
      <c r="CE275" s="23" t="n">
        <f aca="false">IF(Rates_Data!AH274&gt;=Rates_Data!AI274,Rates_Data!AO275-Rates_Data!AP275,Rates_Data!AP275-Rates_Data!AO275)</f>
        <v>0.005624</v>
      </c>
      <c r="CF275" s="23" t="n">
        <f aca="false">IF(Rates_Data!AH274&gt;=Rates_Data!AJ274,Rates_Data!AO275-Rates_Data!AQ275,Rates_Data!AQ275-Rates_Data!AO275)</f>
        <v>-0.000778999999999999</v>
      </c>
      <c r="CG275" s="23" t="n">
        <f aca="false">IF(Rates_Data!AI274&gt;=Rates_Data!AJ274,Rates_Data!AP275-Rates_Data!AQ275,Rates_Data!AQ275-Rates_Data!AP275)</f>
        <v>0.006403</v>
      </c>
      <c r="CH275" s="27" t="n">
        <f aca="false">IF(ROW()&lt;4+VolLB,"",STDEV(INDEX($BM:$BM,ROW()-VolLB+1):INDEX($BM:$BM,ROW()))*SQRT(12))</f>
        <v>0.022000302841855</v>
      </c>
      <c r="CI275" s="27" t="n">
        <f aca="false">IF(ROW()&lt;4+VolLB,"",STDEV(INDEX($BN:$BN,ROW()-VolLB+1):INDEX($BN:$BN,ROW()))*SQRT(12))</f>
        <v>0.0218022783420624</v>
      </c>
      <c r="CJ275" s="27" t="n">
        <f aca="false">IF(ROW()&lt;4+VolLB,"",STDEV(INDEX($BO:$BO,ROW()-VolLB+1):INDEX($BO:$BO,ROW()))*SQRT(12))</f>
        <v>0.0209586616446121</v>
      </c>
      <c r="CK275" s="27" t="n">
        <f aca="false">IF(ROW()&lt;4+VolLB,"",STDEV(INDEX($BP:$BP,ROW()-VolLB+1):INDEX($BP:$BP,ROW()))*SQRT(12))</f>
        <v>0.0232740914535987</v>
      </c>
      <c r="CL275" s="27" t="n">
        <f aca="false">IF(ROW()&lt;4+VolLB,"",STDEV(INDEX($BQ:$BQ,ROW()-VolLB+1):INDEX($BQ:$BQ,ROW()))*SQRT(12))</f>
        <v>0.0209964815465195</v>
      </c>
      <c r="CM275" s="27" t="n">
        <f aca="false">IF(ROW()&lt;4+VolLB,"",STDEV(INDEX($BR:$BR,ROW()-VolLB+1):INDEX($BR:$BR,ROW()))*SQRT(12))</f>
        <v>0.019976802240885</v>
      </c>
      <c r="CN275" s="27" t="n">
        <f aca="false">IF(ROW()&lt;4+VolLB,"",STDEV(INDEX($BS:$BS,ROW()-VolLB+1):INDEX($BS:$BS,ROW()))*SQRT(12))</f>
        <v>0.0219606558831709</v>
      </c>
      <c r="CO275" s="27" t="n">
        <f aca="false">IF(ROW()&lt;4+VolLB,"",STDEV(INDEX($BT:$BT,ROW()-VolLB+1):INDEX($BT:$BT,ROW()))*SQRT(12))</f>
        <v>0.0203836089266889</v>
      </c>
      <c r="CP275" s="27" t="n">
        <f aca="false">IF(ROW()&lt;4+VolLB,"",STDEV(INDEX($BU:$BU,ROW()-VolLB+1):INDEX($BU:$BU,ROW()))*SQRT(12))</f>
        <v>0.0196482174165398</v>
      </c>
      <c r="CQ275" s="27" t="n">
        <f aca="false">IF(ROW()&lt;4+VolLB,"",STDEV(INDEX($BV:$BV,ROW()-VolLB+1):INDEX($BV:$BV,ROW()))*SQRT(12))</f>
        <v>0.0223193352407834</v>
      </c>
      <c r="CR275" s="27" t="n">
        <f aca="false">IF(ROW()&lt;4+VolLB,"",STDEV(INDEX($BW:$BW,ROW()-VolLB+1):INDEX($BW:$BW,ROW()))*SQRT(12))</f>
        <v>0.0174875215753296</v>
      </c>
      <c r="CS275" s="27" t="n">
        <f aca="false">IF(ROW()&lt;4+VolLB,"",STDEV(INDEX($BX:$BX,ROW()-VolLB+1):INDEX($BX:$BX,ROW()))*SQRT(12))</f>
        <v>0.025935519586632</v>
      </c>
      <c r="CT275" s="27" t="n">
        <f aca="false">IF(ROW()&lt;4+VolLB,"",STDEV(INDEX($BY:$BY,ROW()-VolLB+1):INDEX($BY:$BY,ROW()))*SQRT(12))</f>
        <v>0.0231627279639798</v>
      </c>
      <c r="CU275" s="27" t="n">
        <f aca="false">IF(ROW()&lt;4+VolLB,"",STDEV(INDEX($BZ:$BZ,ROW()-VolLB+1):INDEX($BZ:$BZ,ROW()))*SQRT(12))</f>
        <v>0.020506131261278</v>
      </c>
      <c r="CV275" s="27" t="n">
        <f aca="false">IF(ROW()&lt;4+VolLB,"",STDEV(INDEX($CA:$CA,ROW()-VolLB+1):INDEX($CA:$CA,ROW()))*SQRT(12))</f>
        <v>0.0220879410329752</v>
      </c>
      <c r="CW275" s="27" t="n">
        <f aca="false">IF(ROW()&lt;4+VolLB,"",STDEV(INDEX($CB:$CB,ROW()-VolLB+1):INDEX($CB:$CB,ROW()))*SQRT(12))</f>
        <v>0.0189076769963949</v>
      </c>
      <c r="CX275" s="27" t="n">
        <f aca="false">IF(ROW()&lt;4+VolLB,"",STDEV(INDEX($CC:$CC,ROW()-VolLB+1):INDEX($CC:$CC,ROW()))*SQRT(12))</f>
        <v>0.0222295192337105</v>
      </c>
      <c r="CY275" s="27" t="n">
        <f aca="false">IF(ROW()&lt;4+VolLB,"",STDEV(INDEX($CD:$CD,ROW()-VolLB+1):INDEX($CD:$CD,ROW()))*SQRT(12))</f>
        <v>0.0191026105468536</v>
      </c>
      <c r="CZ275" s="27" t="n">
        <f aca="false">IF(ROW()&lt;4+VolLB,"",STDEV(INDEX($CE:$CE,ROW()-VolLB+1):INDEX($CE:$CE,ROW()))*SQRT(12))</f>
        <v>0.0218229146244209</v>
      </c>
      <c r="DA275" s="27" t="n">
        <f aca="false">IF(ROW()&lt;4+VolLB,"",STDEV(INDEX($CF:$CF,ROW()-VolLB+1):INDEX($CF:$CF,ROW()))*SQRT(12))</f>
        <v>0.0164802201291355</v>
      </c>
      <c r="DB275" s="27" t="n">
        <f aca="false">IF(ROW()&lt;4+VolLB,"",STDEV(INDEX($CG:$CG,ROW()-VolLB+1):INDEX($CG:$CG,ROW()))*SQRT(12))</f>
        <v>0.0197877421007961</v>
      </c>
      <c r="DC275" s="26" t="n">
        <f aca="false">IF(OR(AR275=0,CH275="",CH275=0),0,AR275*MIN(MaxScal,TgtVol/CH275))</f>
        <v>0</v>
      </c>
      <c r="DD275" s="26" t="n">
        <f aca="false">IF(OR(AS275=0,CI275="",CI275=0),0,AS275*MIN(MaxScal,TgtVol/CI275))</f>
        <v>0</v>
      </c>
      <c r="DE275" s="26" t="n">
        <f aca="false">IF(OR(AT275=0,CJ275="",CJ275=0),0,AT275*MIN(MaxScal,TgtVol/CJ275))</f>
        <v>0</v>
      </c>
      <c r="DF275" s="26" t="n">
        <f aca="false">IF(OR(AU275=0,CK275="",CK275=0),0,AU275*MIN(MaxScal,TgtVol/CK275))</f>
        <v>0</v>
      </c>
      <c r="DG275" s="26" t="n">
        <f aca="false">IF(OR(AV275=0,CL275="",CL275=0),0,AV275*MIN(MaxScal,TgtVol/CL275))</f>
        <v>0</v>
      </c>
      <c r="DH275" s="26" t="n">
        <f aca="false">IF(OR(AW275=0,CM275="",CM275=0),0,AW275*MIN(MaxScal,TgtVol/CM275))</f>
        <v>0</v>
      </c>
      <c r="DI275" s="26" t="n">
        <f aca="false">IF(OR(AX275=0,CN275="",CN275=0),0,AX275*MIN(MaxScal,TgtVol/CN275))</f>
        <v>0</v>
      </c>
      <c r="DJ275" s="26" t="n">
        <f aca="false">IF(OR(AY275=0,CO275="",CO275=0),0,AY275*MIN(MaxScal,TgtVol/CO275))</f>
        <v>0</v>
      </c>
      <c r="DK275" s="26" t="n">
        <f aca="false">IF(OR(AZ275=0,CP275="",CP275=0),0,AZ275*MIN(MaxScal,TgtVol/CP275))</f>
        <v>0</v>
      </c>
      <c r="DL275" s="26" t="n">
        <f aca="false">IF(OR(BA275=0,CQ275="",CQ275=0),0,BA275*MIN(MaxScal,TgtVol/CQ275))</f>
        <v>0</v>
      </c>
      <c r="DM275" s="26" t="n">
        <f aca="false">IF(OR(BB275=0,CR275="",CR275=0),0,BB275*MIN(MaxScal,TgtVol/CR275))</f>
        <v>0</v>
      </c>
      <c r="DN275" s="26" t="n">
        <f aca="false">IF(OR(BC275=0,CS275="",CS275=0),0,BC275*MIN(MaxScal,TgtVol/CS275))</f>
        <v>0</v>
      </c>
      <c r="DO275" s="26" t="n">
        <f aca="false">IF(OR(BD275=0,CT275="",CT275=0),0,BD275*MIN(MaxScal,TgtVol/CT275))</f>
        <v>0</v>
      </c>
      <c r="DP275" s="26" t="n">
        <f aca="false">IF(OR(BE275=0,CU275="",CU275=0),0,BE275*MIN(MaxScal,TgtVol/CU275))</f>
        <v>0</v>
      </c>
      <c r="DQ275" s="26" t="n">
        <f aca="false">IF(OR(BF275=0,CV275="",CV275=0),0,BF275*MIN(MaxScal,TgtVol/CV275))</f>
        <v>0</v>
      </c>
      <c r="DR275" s="26" t="n">
        <f aca="false">IF(OR(BG275=0,CW275="",CW275=0),0,BG275*MIN(MaxScal,TgtVol/CW275))</f>
        <v>0</v>
      </c>
      <c r="DS275" s="26" t="n">
        <f aca="false">IF(OR(BH275=0,CX275="",CX275=0),0,BH275*MIN(MaxScal,TgtVol/CX275))</f>
        <v>0</v>
      </c>
      <c r="DT275" s="26" t="n">
        <f aca="false">IF(OR(BI275=0,CY275="",CY275=0),0,BI275*MIN(MaxScal,TgtVol/CY275))</f>
        <v>0</v>
      </c>
      <c r="DU275" s="26" t="n">
        <f aca="false">IF(OR(BJ275=0,CZ275="",CZ275=0),0,BJ275*MIN(MaxScal,TgtVol/CZ275))</f>
        <v>0</v>
      </c>
      <c r="DV275" s="26" t="n">
        <f aca="false">IF(OR(BK275=0,DA275="",DA275=0),0,BK275*MIN(MaxScal,TgtVol/DA275))</f>
        <v>0</v>
      </c>
      <c r="DW275" s="26" t="n">
        <f aca="false">IF(OR(BL275=0,DB275="",DB275=0),0,BL275*MIN(MaxScal,TgtVol/DB275))</f>
        <v>0</v>
      </c>
      <c r="DX275" s="28" t="n">
        <f aca="false">IFERROR(DC274*BM275,"")</f>
        <v>0</v>
      </c>
      <c r="DY275" s="28" t="n">
        <f aca="false">IFERROR(DD274*BN275,"")</f>
        <v>-0</v>
      </c>
      <c r="DZ275" s="28" t="n">
        <f aca="false">IFERROR(DE274*BO275,"")</f>
        <v>-0</v>
      </c>
      <c r="EA275" s="28" t="n">
        <f aca="false">IFERROR(DF274*BP275,"")</f>
        <v>-0</v>
      </c>
      <c r="EB275" s="28" t="n">
        <f aca="false">IFERROR(DG274*BQ275,"")</f>
        <v>-0</v>
      </c>
      <c r="EC275" s="28" t="n">
        <f aca="false">IFERROR(DH274*BR275,"")</f>
        <v>-0</v>
      </c>
      <c r="ED275" s="28" t="n">
        <f aca="false">IFERROR(DI274*BS275,"")</f>
        <v>0</v>
      </c>
      <c r="EE275" s="28" t="n">
        <f aca="false">IFERROR(DJ274*BT275,"")</f>
        <v>0</v>
      </c>
      <c r="EF275" s="28" t="n">
        <f aca="false">IFERROR(DK274*BU275,"")</f>
        <v>0</v>
      </c>
      <c r="EG275" s="28" t="n">
        <f aca="false">IFERROR(DL274*BV275,"")</f>
        <v>0</v>
      </c>
      <c r="EH275" s="28" t="n">
        <f aca="false">IFERROR(DM274*BW275,"")</f>
        <v>0</v>
      </c>
      <c r="EI275" s="28" t="n">
        <f aca="false">IFERROR(DN274*BX275,"")</f>
        <v>0</v>
      </c>
      <c r="EJ275" s="28" t="n">
        <f aca="false">IFERROR(DO274*BY275,"")</f>
        <v>-0</v>
      </c>
      <c r="EK275" s="28" t="n">
        <f aca="false">IFERROR(DP274*BZ275,"")</f>
        <v>0</v>
      </c>
      <c r="EL275" s="28" t="n">
        <f aca="false">IFERROR(DQ274*CA275,"")</f>
        <v>0</v>
      </c>
      <c r="EM275" s="28" t="n">
        <f aca="false">IFERROR(DR274*CB275,"")</f>
        <v>0</v>
      </c>
      <c r="EN275" s="28" t="n">
        <f aca="false">IFERROR(DS274*CC275,"")</f>
        <v>0</v>
      </c>
      <c r="EO275" s="28" t="n">
        <f aca="false">IFERROR(DT274*CD275,"")</f>
        <v>0</v>
      </c>
      <c r="EP275" s="28" t="n">
        <f aca="false">IFERROR(DU274*CE275,"")</f>
        <v>0</v>
      </c>
      <c r="EQ275" s="28" t="n">
        <f aca="false">IFERROR(DV274*CF275,"")</f>
        <v>-0</v>
      </c>
      <c r="ER275" s="28" t="n">
        <f aca="false">IFERROR(DW274*CG275,"")</f>
        <v>0</v>
      </c>
      <c r="ES275" s="28" t="n">
        <f aca="false">IF(ROW()=4,"",SUM(DX275:ER275))</f>
        <v>0</v>
      </c>
      <c r="ET275" s="29" t="n">
        <f aca="false">COUNTIF(AR275:BL275,"&gt;0")</f>
        <v>0</v>
      </c>
    </row>
    <row r="276" customFormat="false" ht="15" hidden="false" customHeight="false" outlineLevel="0" collapsed="false">
      <c r="A276" s="19" t="n">
        <v>46295</v>
      </c>
      <c r="B276" s="23" t="n">
        <f aca="false">ABS(Rates_Data!AD276-Rates_Data!AE276)</f>
        <v>0.623197802197802</v>
      </c>
      <c r="C276" s="23" t="n">
        <f aca="false">ABS(Rates_Data!AD276-Rates_Data!AF276)</f>
        <v>0.72810989010989</v>
      </c>
      <c r="D276" s="23" t="n">
        <f aca="false">ABS(Rates_Data!AD276-Rates_Data!AG276)</f>
        <v>0.748014652014652</v>
      </c>
      <c r="E276" s="23" t="n">
        <f aca="false">ABS(Rates_Data!AD276-Rates_Data!AH276)</f>
        <v>0.996996336996337</v>
      </c>
      <c r="F276" s="23" t="n">
        <f aca="false">ABS(Rates_Data!AD276-Rates_Data!AI276)</f>
        <v>1.62554578754579</v>
      </c>
      <c r="G276" s="23" t="n">
        <f aca="false">ABS(Rates_Data!AD276-Rates_Data!AJ276)</f>
        <v>0.565117216117217</v>
      </c>
      <c r="H276" s="23" t="n">
        <f aca="false">ABS(Rates_Data!AE276-Rates_Data!AF276)</f>
        <v>0.104912087912088</v>
      </c>
      <c r="I276" s="23" t="n">
        <f aca="false">ABS(Rates_Data!AE276-Rates_Data!AG276)</f>
        <v>0.12481684981685</v>
      </c>
      <c r="J276" s="23" t="n">
        <f aca="false">ABS(Rates_Data!AE276-Rates_Data!AH276)</f>
        <v>0.373798534798535</v>
      </c>
      <c r="K276" s="23" t="n">
        <f aca="false">ABS(Rates_Data!AE276-Rates_Data!AI276)</f>
        <v>1.00234798534799</v>
      </c>
      <c r="L276" s="23" t="n">
        <f aca="false">ABS(Rates_Data!AE276-Rates_Data!AJ276)</f>
        <v>0.0580805860805854</v>
      </c>
      <c r="M276" s="23" t="n">
        <f aca="false">ABS(Rates_Data!AF276-Rates_Data!AG276)</f>
        <v>0.019904761904762</v>
      </c>
      <c r="N276" s="23" t="n">
        <f aca="false">ABS(Rates_Data!AF276-Rates_Data!AH276)</f>
        <v>0.268886446886447</v>
      </c>
      <c r="O276" s="23" t="n">
        <f aca="false">ABS(Rates_Data!AF276-Rates_Data!AI276)</f>
        <v>0.897435897435898</v>
      </c>
      <c r="P276" s="23" t="n">
        <f aca="false">ABS(Rates_Data!AF276-Rates_Data!AJ276)</f>
        <v>0.162992673992673</v>
      </c>
      <c r="Q276" s="23" t="n">
        <f aca="false">ABS(Rates_Data!AG276-Rates_Data!AH276)</f>
        <v>0.248981684981685</v>
      </c>
      <c r="R276" s="23" t="n">
        <f aca="false">ABS(Rates_Data!AG276-Rates_Data!AI276)</f>
        <v>0.877531135531136</v>
      </c>
      <c r="S276" s="23" t="n">
        <f aca="false">ABS(Rates_Data!AG276-Rates_Data!AJ276)</f>
        <v>0.182897435897435</v>
      </c>
      <c r="T276" s="23" t="n">
        <f aca="false">ABS(Rates_Data!AH276-Rates_Data!AI276)</f>
        <v>0.628549450549451</v>
      </c>
      <c r="U276" s="23" t="n">
        <f aca="false">ABS(Rates_Data!AH276-Rates_Data!AJ276)</f>
        <v>0.43187912087912</v>
      </c>
      <c r="V276" s="23" t="n">
        <f aca="false">ABS(Rates_Data!AI276-Rates_Data!AJ276)</f>
        <v>1.06042857142857</v>
      </c>
      <c r="W276" s="26" t="n">
        <f aca="false">IF(ROW()&lt;4+MinObs-1,"",IFERROR((B276-AVERAGE(B$4:B276))/STDEV(B$4:B276),""))</f>
        <v>0.537791589842521</v>
      </c>
      <c r="X276" s="26" t="n">
        <f aca="false">IF(ROW()&lt;4+MinObs-1,"",IFERROR((C276-AVERAGE(C$4:C276))/STDEV(C$4:C276),""))</f>
        <v>0.33507156510039</v>
      </c>
      <c r="Y276" s="26" t="n">
        <f aca="false">IF(ROW()&lt;4+MinObs-1,"",IFERROR((D276-AVERAGE(D$4:D276))/STDEV(D$4:D276),""))</f>
        <v>0.461105745934771</v>
      </c>
      <c r="Z276" s="26" t="n">
        <f aca="false">IF(ROW()&lt;4+MinObs-1,"",IFERROR((E276-AVERAGE(E$4:E276))/STDEV(E$4:E276),""))</f>
        <v>0.762409008572302</v>
      </c>
      <c r="AA276" s="26" t="n">
        <f aca="false">IF(ROW()&lt;4+MinObs-1,"",IFERROR((F276-AVERAGE(F$4:F276))/STDEV(F$4:F276),""))</f>
        <v>2.45146954349332</v>
      </c>
      <c r="AB276" s="26" t="n">
        <f aca="false">IF(ROW()&lt;4+MinObs-1,"",IFERROR((G276-AVERAGE(G$4:G276))/STDEV(G$4:G276),""))</f>
        <v>0.161374699083882</v>
      </c>
      <c r="AC276" s="26" t="n">
        <f aca="false">IF(ROW()&lt;4+MinObs-1,"",IFERROR((H276-AVERAGE(H$4:H276))/STDEV(H$4:H276),""))</f>
        <v>-0.99743104146339</v>
      </c>
      <c r="AD276" s="26" t="n">
        <f aca="false">IF(ROW()&lt;4+MinObs-1,"",IFERROR((I276-AVERAGE(I$4:I276))/STDEV(I$4:I276),""))</f>
        <v>-0.772024024218881</v>
      </c>
      <c r="AE276" s="26" t="n">
        <f aca="false">IF(ROW()&lt;4+MinObs-1,"",IFERROR((J276-AVERAGE(J$4:J276))/STDEV(J$4:J276),""))</f>
        <v>-0.438386488153976</v>
      </c>
      <c r="AF276" s="26" t="n">
        <f aca="false">IF(ROW()&lt;4+MinObs-1,"",IFERROR((K276-AVERAGE(K$4:K276))/STDEV(K$4:K276),""))</f>
        <v>1.39947180328745</v>
      </c>
      <c r="AG276" s="26" t="n">
        <f aca="false">IF(ROW()&lt;4+MinObs-1,"",IFERROR((L276-AVERAGE(L$4:L276))/STDEV(L$4:L276),""))</f>
        <v>-1.05885737409728</v>
      </c>
      <c r="AH276" s="26" t="n">
        <f aca="false">IF(ROW()&lt;4+MinObs-1,"",IFERROR((M276-AVERAGE(M$4:M276))/STDEV(M$4:M276),""))</f>
        <v>-1.15257072130353</v>
      </c>
      <c r="AI276" s="26" t="n">
        <f aca="false">IF(ROW()&lt;4+MinObs-1,"",IFERROR((N276-AVERAGE(N$4:N276))/STDEV(N$4:N276),""))</f>
        <v>-0.659650702661996</v>
      </c>
      <c r="AJ276" s="26" t="n">
        <f aca="false">IF(ROW()&lt;4+MinObs-1,"",IFERROR((O276-AVERAGE(O$4:O276))/STDEV(O$4:O276),""))</f>
        <v>0.77427905815359</v>
      </c>
      <c r="AK276" s="26" t="n">
        <f aca="false">IF(ROW()&lt;4+MinObs-1,"",IFERROR((P276-AVERAGE(P$4:P276))/STDEV(P$4:P276),""))</f>
        <v>-0.887120717323448</v>
      </c>
      <c r="AL276" s="26" t="n">
        <f aca="false">IF(ROW()&lt;4+MinObs-1,"",IFERROR((Q276-AVERAGE(Q$4:Q276))/STDEV(Q$4:Q276),""))</f>
        <v>-0.563481455387678</v>
      </c>
      <c r="AM276" s="26" t="n">
        <f aca="false">IF(ROW()&lt;4+MinObs-1,"",IFERROR((R276-AVERAGE(R$4:R276))/STDEV(R$4:R276),""))</f>
        <v>0.803176044169252</v>
      </c>
      <c r="AN276" s="26" t="n">
        <f aca="false">IF(ROW()&lt;4+MinObs-1,"",IFERROR((S276-AVERAGE(S$4:S276))/STDEV(S$4:S276),""))</f>
        <v>-1.05000729617554</v>
      </c>
      <c r="AO276" s="26" t="n">
        <f aca="false">IF(ROW()&lt;4+MinObs-1,"",IFERROR((T276-AVERAGE(T$4:T276))/STDEV(T$4:T276),""))</f>
        <v>-0.00744893596172982</v>
      </c>
      <c r="AP276" s="26" t="n">
        <f aca="false">IF(ROW()&lt;4+MinObs-1,"",IFERROR((U276-AVERAGE(U$4:U276))/STDEV(U$4:U276),""))</f>
        <v>-0.675466727938654</v>
      </c>
      <c r="AQ276" s="26" t="n">
        <f aca="false">IF(ROW()&lt;4+MinObs-1,"",IFERROR((V276-AVERAGE(V$4:V276))/STDEV(V$4:V276),""))</f>
        <v>0.889952810488557</v>
      </c>
      <c r="AR276" s="26" t="n">
        <f aca="false">IF(W276="",0,IF(W276&gt;=z4,w4,IF(W276&gt;=z3,w3,IF(W276&gt;=zEntry,w2,IF(AND(W276&gt;=ExitZ,AR275&gt;0),w2,0)))))</f>
        <v>0</v>
      </c>
      <c r="AS276" s="26" t="n">
        <f aca="false">IF(X276="",0,IF(X276&gt;=z4,w4,IF(X276&gt;=z3,w3,IF(X276&gt;=zEntry,w2,IF(AND(X276&gt;=ExitZ,AS275&gt;0),w2,0)))))</f>
        <v>0</v>
      </c>
      <c r="AT276" s="26" t="n">
        <f aca="false">IF(Y276="",0,IF(Y276&gt;=z4,w4,IF(Y276&gt;=z3,w3,IF(Y276&gt;=zEntry,w2,IF(AND(Y276&gt;=ExitZ,AT275&gt;0),w2,0)))))</f>
        <v>0</v>
      </c>
      <c r="AU276" s="26" t="n">
        <f aca="false">IF(Z276="",0,IF(Z276&gt;=z4,w4,IF(Z276&gt;=z3,w3,IF(Z276&gt;=zEntry,w2,IF(AND(Z276&gt;=ExitZ,AU275&gt;0),w2,0)))))</f>
        <v>0</v>
      </c>
      <c r="AV276" s="26" t="n">
        <f aca="false">IF(AA276="",0,IF(AA276&gt;=z4,w4,IF(AA276&gt;=z3,w3,IF(AA276&gt;=zEntry,w2,IF(AND(AA276&gt;=ExitZ,AV275&gt;0),w2,0)))))</f>
        <v>1</v>
      </c>
      <c r="AW276" s="26" t="n">
        <f aca="false">IF(AB276="",0,IF(AB276&gt;=z4,w4,IF(AB276&gt;=z3,w3,IF(AB276&gt;=zEntry,w2,IF(AND(AB276&gt;=ExitZ,AW275&gt;0),w2,0)))))</f>
        <v>0</v>
      </c>
      <c r="AX276" s="26" t="n">
        <f aca="false">IF(AC276="",0,IF(AC276&gt;=z4,w4,IF(AC276&gt;=z3,w3,IF(AC276&gt;=zEntry,w2,IF(AND(AC276&gt;=ExitZ,AX275&gt;0),w2,0)))))</f>
        <v>0</v>
      </c>
      <c r="AY276" s="26" t="n">
        <f aca="false">IF(AD276="",0,IF(AD276&gt;=z4,w4,IF(AD276&gt;=z3,w3,IF(AD276&gt;=zEntry,w2,IF(AND(AD276&gt;=ExitZ,AY275&gt;0),w2,0)))))</f>
        <v>0</v>
      </c>
      <c r="AZ276" s="26" t="n">
        <f aca="false">IF(AE276="",0,IF(AE276&gt;=z4,w4,IF(AE276&gt;=z3,w3,IF(AE276&gt;=zEntry,w2,IF(AND(AE276&gt;=ExitZ,AZ275&gt;0),w2,0)))))</f>
        <v>0</v>
      </c>
      <c r="BA276" s="26" t="n">
        <f aca="false">IF(AF276="",0,IF(AF276&gt;=z4,w4,IF(AF276&gt;=z3,w3,IF(AF276&gt;=zEntry,w2,IF(AND(AF276&gt;=ExitZ,BA275&gt;0),w2,0)))))</f>
        <v>0</v>
      </c>
      <c r="BB276" s="26" t="n">
        <f aca="false">IF(AG276="",0,IF(AG276&gt;=z4,w4,IF(AG276&gt;=z3,w3,IF(AG276&gt;=zEntry,w2,IF(AND(AG276&gt;=ExitZ,BB275&gt;0),w2,0)))))</f>
        <v>0</v>
      </c>
      <c r="BC276" s="26" t="n">
        <f aca="false">IF(AH276="",0,IF(AH276&gt;=z4,w4,IF(AH276&gt;=z3,w3,IF(AH276&gt;=zEntry,w2,IF(AND(AH276&gt;=ExitZ,BC275&gt;0),w2,0)))))</f>
        <v>0</v>
      </c>
      <c r="BD276" s="26" t="n">
        <f aca="false">IF(AI276="",0,IF(AI276&gt;=z4,w4,IF(AI276&gt;=z3,w3,IF(AI276&gt;=zEntry,w2,IF(AND(AI276&gt;=ExitZ,BD275&gt;0),w2,0)))))</f>
        <v>0</v>
      </c>
      <c r="BE276" s="26" t="n">
        <f aca="false">IF(AJ276="",0,IF(AJ276&gt;=z4,w4,IF(AJ276&gt;=z3,w3,IF(AJ276&gt;=zEntry,w2,IF(AND(AJ276&gt;=ExitZ,BE275&gt;0),w2,0)))))</f>
        <v>0</v>
      </c>
      <c r="BF276" s="26" t="n">
        <f aca="false">IF(AK276="",0,IF(AK276&gt;=z4,w4,IF(AK276&gt;=z3,w3,IF(AK276&gt;=zEntry,w2,IF(AND(AK276&gt;=ExitZ,BF275&gt;0),w2,0)))))</f>
        <v>0</v>
      </c>
      <c r="BG276" s="26" t="n">
        <f aca="false">IF(AL276="",0,IF(AL276&gt;=z4,w4,IF(AL276&gt;=z3,w3,IF(AL276&gt;=zEntry,w2,IF(AND(AL276&gt;=ExitZ,BG275&gt;0),w2,0)))))</f>
        <v>0</v>
      </c>
      <c r="BH276" s="26" t="n">
        <f aca="false">IF(AM276="",0,IF(AM276&gt;=z4,w4,IF(AM276&gt;=z3,w3,IF(AM276&gt;=zEntry,w2,IF(AND(AM276&gt;=ExitZ,BH275&gt;0),w2,0)))))</f>
        <v>0</v>
      </c>
      <c r="BI276" s="26" t="n">
        <f aca="false">IF(AN276="",0,IF(AN276&gt;=z4,w4,IF(AN276&gt;=z3,w3,IF(AN276&gt;=zEntry,w2,IF(AND(AN276&gt;=ExitZ,BI275&gt;0),w2,0)))))</f>
        <v>0</v>
      </c>
      <c r="BJ276" s="26" t="n">
        <f aca="false">IF(AO276="",0,IF(AO276&gt;=z4,w4,IF(AO276&gt;=z3,w3,IF(AO276&gt;=zEntry,w2,IF(AND(AO276&gt;=ExitZ,BJ275&gt;0),w2,0)))))</f>
        <v>0</v>
      </c>
      <c r="BK276" s="26" t="n">
        <f aca="false">IF(AP276="",0,IF(AP276&gt;=z4,w4,IF(AP276&gt;=z3,w3,IF(AP276&gt;=zEntry,w2,IF(AND(AP276&gt;=ExitZ,BK275&gt;0),w2,0)))))</f>
        <v>0</v>
      </c>
      <c r="BL276" s="26" t="n">
        <f aca="false">IF(AQ276="",0,IF(AQ276&gt;=z4,w4,IF(AQ276&gt;=z3,w3,IF(AQ276&gt;=zEntry,w2,IF(AND(AQ276&gt;=ExitZ,BL275&gt;0),w2,0)))))</f>
        <v>0</v>
      </c>
      <c r="BM276" s="23" t="n">
        <f aca="false">IF(Rates_Data!AD275&gt;=Rates_Data!AE275,Rates_Data!AK276-Rates_Data!AL276,Rates_Data!AL276-Rates_Data!AK276)</f>
        <v>-0.000304</v>
      </c>
      <c r="BN276" s="23" t="n">
        <f aca="false">IF(Rates_Data!AD275&gt;=Rates_Data!AF275,Rates_Data!AK276-Rates_Data!AM276,Rates_Data!AM276-Rates_Data!AK276)</f>
        <v>0.002964</v>
      </c>
      <c r="BO276" s="23" t="n">
        <f aca="false">IF(Rates_Data!AD275&gt;=Rates_Data!AG275,Rates_Data!AK276-Rates_Data!AN276,Rates_Data!AN276-Rates_Data!AK276)</f>
        <v>0.010032</v>
      </c>
      <c r="BP276" s="23" t="n">
        <f aca="false">IF(Rates_Data!AD275&gt;=Rates_Data!AH275,Rates_Data!AK276-Rates_Data!AO276,Rates_Data!AO276-Rates_Data!AK276)</f>
        <v>0.002565</v>
      </c>
      <c r="BQ276" s="23" t="n">
        <f aca="false">IF(Rates_Data!AD275&gt;=Rates_Data!AI275,Rates_Data!AK276-Rates_Data!AP276,Rates_Data!AP276-Rates_Data!AK276)</f>
        <v>-0.012255</v>
      </c>
      <c r="BR276" s="23" t="n">
        <f aca="false">IF(Rates_Data!AD275&gt;=Rates_Data!AJ275,Rates_Data!AK276-Rates_Data!AQ276,Rates_Data!AQ276-Rates_Data!AK276)</f>
        <v>0.005966</v>
      </c>
      <c r="BS276" s="23" t="n">
        <f aca="false">IF(Rates_Data!AE275&gt;=Rates_Data!AF275,Rates_Data!AL276-Rates_Data!AM276,Rates_Data!AM276-Rates_Data!AL276)</f>
        <v>0.003268</v>
      </c>
      <c r="BT276" s="23" t="n">
        <f aca="false">IF(Rates_Data!AE275&gt;=Rates_Data!AG275,Rates_Data!AL276-Rates_Data!AN276,Rates_Data!AN276-Rates_Data!AL276)</f>
        <v>0.010336</v>
      </c>
      <c r="BU276" s="23" t="n">
        <f aca="false">IF(Rates_Data!AE275&gt;=Rates_Data!AH275,Rates_Data!AL276-Rates_Data!AO276,Rates_Data!AO276-Rates_Data!AL276)</f>
        <v>0.002869</v>
      </c>
      <c r="BV276" s="23" t="n">
        <f aca="false">IF(Rates_Data!AE275&gt;=Rates_Data!AI275,Rates_Data!AL276-Rates_Data!AP276,Rates_Data!AP276-Rates_Data!AL276)</f>
        <v>-0.011951</v>
      </c>
      <c r="BW276" s="23" t="n">
        <f aca="false">IF(Rates_Data!AE275&gt;=Rates_Data!AJ275,Rates_Data!AL276-Rates_Data!AQ276,Rates_Data!AQ276-Rates_Data!AL276)</f>
        <v>0.00627</v>
      </c>
      <c r="BX276" s="23" t="n">
        <f aca="false">IF(Rates_Data!AF275&gt;=Rates_Data!AG275,Rates_Data!AM276-Rates_Data!AN276,Rates_Data!AN276-Rates_Data!AM276)</f>
        <v>0.00706799999999999</v>
      </c>
      <c r="BY276" s="23" t="n">
        <f aca="false">IF(Rates_Data!AF275&gt;=Rates_Data!AH275,Rates_Data!AM276-Rates_Data!AO276,Rates_Data!AO276-Rates_Data!AM276)</f>
        <v>-0.000398999999999999</v>
      </c>
      <c r="BZ276" s="23" t="n">
        <f aca="false">IF(Rates_Data!AF275&gt;=Rates_Data!AI275,Rates_Data!AM276-Rates_Data!AP276,Rates_Data!AP276-Rates_Data!AM276)</f>
        <v>-0.015219</v>
      </c>
      <c r="CA276" s="23" t="n">
        <f aca="false">IF(Rates_Data!AF275&gt;=Rates_Data!AJ275,Rates_Data!AM276-Rates_Data!AQ276,Rates_Data!AQ276-Rates_Data!AM276)</f>
        <v>0.003002</v>
      </c>
      <c r="CB276" s="23" t="n">
        <f aca="false">IF(Rates_Data!AG275&gt;=Rates_Data!AH275,Rates_Data!AN276-Rates_Data!AO276,Rates_Data!AO276-Rates_Data!AN276)</f>
        <v>0.00746699999999999</v>
      </c>
      <c r="CC276" s="23" t="n">
        <f aca="false">IF(Rates_Data!AG275&gt;=Rates_Data!AI275,Rates_Data!AN276-Rates_Data!AP276,Rates_Data!AP276-Rates_Data!AN276)</f>
        <v>0.022287</v>
      </c>
      <c r="CD276" s="23" t="n">
        <f aca="false">IF(Rates_Data!AG275&gt;=Rates_Data!AJ275,Rates_Data!AN276-Rates_Data!AQ276,Rates_Data!AQ276-Rates_Data!AN276)</f>
        <v>0.004066</v>
      </c>
      <c r="CE276" s="23" t="n">
        <f aca="false">IF(Rates_Data!AH275&gt;=Rates_Data!AI275,Rates_Data!AO276-Rates_Data!AP276,Rates_Data!AP276-Rates_Data!AO276)</f>
        <v>-0.01482</v>
      </c>
      <c r="CF276" s="23" t="n">
        <f aca="false">IF(Rates_Data!AH275&gt;=Rates_Data!AJ275,Rates_Data!AO276-Rates_Data!AQ276,Rates_Data!AQ276-Rates_Data!AO276)</f>
        <v>-0.003401</v>
      </c>
      <c r="CG276" s="23" t="n">
        <f aca="false">IF(Rates_Data!AI275&gt;=Rates_Data!AJ275,Rates_Data!AP276-Rates_Data!AQ276,Rates_Data!AQ276-Rates_Data!AP276)</f>
        <v>-0.018221</v>
      </c>
      <c r="CH276" s="27" t="n">
        <f aca="false">IF(ROW()&lt;4+VolLB,"",STDEV(INDEX($BM:$BM,ROW()-VolLB+1):INDEX($BM:$BM,ROW()))*SQRT(12))</f>
        <v>0.0217051839829413</v>
      </c>
      <c r="CI276" s="27" t="n">
        <f aca="false">IF(ROW()&lt;4+VolLB,"",STDEV(INDEX($BN:$BN,ROW()-VolLB+1):INDEX($BN:$BN,ROW()))*SQRT(12))</f>
        <v>0.0218453296706424</v>
      </c>
      <c r="CJ276" s="27" t="n">
        <f aca="false">IF(ROW()&lt;4+VolLB,"",STDEV(INDEX($BO:$BO,ROW()-VolLB+1):INDEX($BO:$BO,ROW()))*SQRT(12))</f>
        <v>0.0216271626483699</v>
      </c>
      <c r="CK276" s="27" t="n">
        <f aca="false">IF(ROW()&lt;4+VolLB,"",STDEV(INDEX($BP:$BP,ROW()-VolLB+1):INDEX($BP:$BP,ROW()))*SQRT(12))</f>
        <v>0.0225097955286772</v>
      </c>
      <c r="CL276" s="27" t="n">
        <f aca="false">IF(ROW()&lt;4+VolLB,"",STDEV(INDEX($BQ:$BQ,ROW()-VolLB+1):INDEX($BQ:$BQ,ROW()))*SQRT(12))</f>
        <v>0.021995857700074</v>
      </c>
      <c r="CM276" s="27" t="n">
        <f aca="false">IF(ROW()&lt;4+VolLB,"",STDEV(INDEX($BR:$BR,ROW()-VolLB+1):INDEX($BR:$BR,ROW()))*SQRT(12))</f>
        <v>0.0197609799024431</v>
      </c>
      <c r="CN276" s="27" t="n">
        <f aca="false">IF(ROW()&lt;4+VolLB,"",STDEV(INDEX($BS:$BS,ROW()-VolLB+1):INDEX($BS:$BS,ROW()))*SQRT(12))</f>
        <v>0.0215729600370905</v>
      </c>
      <c r="CO276" s="27" t="n">
        <f aca="false">IF(ROW()&lt;4+VolLB,"",STDEV(INDEX($BT:$BT,ROW()-VolLB+1):INDEX($BT:$BT,ROW()))*SQRT(12))</f>
        <v>0.0209214554503721</v>
      </c>
      <c r="CP276" s="27" t="n">
        <f aca="false">IF(ROW()&lt;4+VolLB,"",STDEV(INDEX($BU:$BU,ROW()-VolLB+1):INDEX($BU:$BU,ROW()))*SQRT(12))</f>
        <v>0.0195334053227993</v>
      </c>
      <c r="CQ276" s="27" t="n">
        <f aca="false">IF(ROW()&lt;4+VolLB,"",STDEV(INDEX($BV:$BV,ROW()-VolLB+1):INDEX($BV:$BV,ROW()))*SQRT(12))</f>
        <v>0.0233119416183862</v>
      </c>
      <c r="CR276" s="27" t="n">
        <f aca="false">IF(ROW()&lt;4+VolLB,"",STDEV(INDEX($BW:$BW,ROW()-VolLB+1):INDEX($BW:$BW,ROW()))*SQRT(12))</f>
        <v>0.0176231260304667</v>
      </c>
      <c r="CS276" s="27" t="n">
        <f aca="false">IF(ROW()&lt;4+VolLB,"",STDEV(INDEX($BX:$BX,ROW()-VolLB+1):INDEX($BX:$BX,ROW()))*SQRT(12))</f>
        <v>0.026145231065285</v>
      </c>
      <c r="CT276" s="27" t="n">
        <f aca="false">IF(ROW()&lt;4+VolLB,"",STDEV(INDEX($BY:$BY,ROW()-VolLB+1):INDEX($BY:$BY,ROW()))*SQRT(12))</f>
        <v>0.0224385650818704</v>
      </c>
      <c r="CU276" s="27" t="n">
        <f aca="false">IF(ROW()&lt;4+VolLB,"",STDEV(INDEX($BZ:$BZ,ROW()-VolLB+1):INDEX($BZ:$BZ,ROW()))*SQRT(12))</f>
        <v>0.0223163581207021</v>
      </c>
      <c r="CV276" s="27" t="n">
        <f aca="false">IF(ROW()&lt;4+VolLB,"",STDEV(INDEX($CA:$CA,ROW()-VolLB+1):INDEX($CA:$CA,ROW()))*SQRT(12))</f>
        <v>0.021752923215491</v>
      </c>
      <c r="CW276" s="27" t="n">
        <f aca="false">IF(ROW()&lt;4+VolLB,"",STDEV(INDEX($CB:$CB,ROW()-VolLB+1):INDEX($CB:$CB,ROW()))*SQRT(12))</f>
        <v>0.0184009283376061</v>
      </c>
      <c r="CX276" s="27" t="n">
        <f aca="false">IF(ROW()&lt;4+VolLB,"",STDEV(INDEX($CC:$CC,ROW()-VolLB+1):INDEX($CC:$CC,ROW()))*SQRT(12))</f>
        <v>0.0255618380088458</v>
      </c>
      <c r="CY276" s="27" t="n">
        <f aca="false">IF(ROW()&lt;4+VolLB,"",STDEV(INDEX($CD:$CD,ROW()-VolLB+1):INDEX($CD:$CD,ROW()))*SQRT(12))</f>
        <v>0.0190783388103342</v>
      </c>
      <c r="CZ276" s="27" t="n">
        <f aca="false">IF(ROW()&lt;4+VolLB,"",STDEV(INDEX($CE:$CE,ROW()-VolLB+1):INDEX($CE:$CE,ROW()))*SQRT(12))</f>
        <v>0.0233027982918055</v>
      </c>
      <c r="DA276" s="27" t="n">
        <f aca="false">IF(ROW()&lt;4+VolLB,"",STDEV(INDEX($CF:$CF,ROW()-VolLB+1):INDEX($CF:$CF,ROW()))*SQRT(12))</f>
        <v>0.0165834244059715</v>
      </c>
      <c r="DB276" s="27" t="n">
        <f aca="false">IF(ROW()&lt;4+VolLB,"",STDEV(INDEX($CG:$CG,ROW()-VolLB+1):INDEX($CG:$CG,ROW()))*SQRT(12))</f>
        <v>0.0224825278514334</v>
      </c>
      <c r="DC276" s="26" t="n">
        <f aca="false">IF(OR(AR276=0,CH276="",CH276=0),0,AR276*MIN(MaxScal,TgtVol/CH276))</f>
        <v>0</v>
      </c>
      <c r="DD276" s="26" t="n">
        <f aca="false">IF(OR(AS276=0,CI276="",CI276=0),0,AS276*MIN(MaxScal,TgtVol/CI276))</f>
        <v>0</v>
      </c>
      <c r="DE276" s="26" t="n">
        <f aca="false">IF(OR(AT276=0,CJ276="",CJ276=0),0,AT276*MIN(MaxScal,TgtVol/CJ276))</f>
        <v>0</v>
      </c>
      <c r="DF276" s="26" t="n">
        <f aca="false">IF(OR(AU276=0,CK276="",CK276=0),0,AU276*MIN(MaxScal,TgtVol/CK276))</f>
        <v>0</v>
      </c>
      <c r="DG276" s="26" t="n">
        <f aca="false">IF(OR(AV276=0,CL276="",CL276=0),0,AV276*MIN(MaxScal,TgtVol/CL276))</f>
        <v>0.909262110744275</v>
      </c>
      <c r="DH276" s="26" t="n">
        <f aca="false">IF(OR(AW276=0,CM276="",CM276=0),0,AW276*MIN(MaxScal,TgtVol/CM276))</f>
        <v>0</v>
      </c>
      <c r="DI276" s="26" t="n">
        <f aca="false">IF(OR(AX276=0,CN276="",CN276=0),0,AX276*MIN(MaxScal,TgtVol/CN276))</f>
        <v>0</v>
      </c>
      <c r="DJ276" s="26" t="n">
        <f aca="false">IF(OR(AY276=0,CO276="",CO276=0),0,AY276*MIN(MaxScal,TgtVol/CO276))</f>
        <v>0</v>
      </c>
      <c r="DK276" s="26" t="n">
        <f aca="false">IF(OR(AZ276=0,CP276="",CP276=0),0,AZ276*MIN(MaxScal,TgtVol/CP276))</f>
        <v>0</v>
      </c>
      <c r="DL276" s="26" t="n">
        <f aca="false">IF(OR(BA276=0,CQ276="",CQ276=0),0,BA276*MIN(MaxScal,TgtVol/CQ276))</f>
        <v>0</v>
      </c>
      <c r="DM276" s="26" t="n">
        <f aca="false">IF(OR(BB276=0,CR276="",CR276=0),0,BB276*MIN(MaxScal,TgtVol/CR276))</f>
        <v>0</v>
      </c>
      <c r="DN276" s="26" t="n">
        <f aca="false">IF(OR(BC276=0,CS276="",CS276=0),0,BC276*MIN(MaxScal,TgtVol/CS276))</f>
        <v>0</v>
      </c>
      <c r="DO276" s="26" t="n">
        <f aca="false">IF(OR(BD276=0,CT276="",CT276=0),0,BD276*MIN(MaxScal,TgtVol/CT276))</f>
        <v>0</v>
      </c>
      <c r="DP276" s="26" t="n">
        <f aca="false">IF(OR(BE276=0,CU276="",CU276=0),0,BE276*MIN(MaxScal,TgtVol/CU276))</f>
        <v>0</v>
      </c>
      <c r="DQ276" s="26" t="n">
        <f aca="false">IF(OR(BF276=0,CV276="",CV276=0),0,BF276*MIN(MaxScal,TgtVol/CV276))</f>
        <v>0</v>
      </c>
      <c r="DR276" s="26" t="n">
        <f aca="false">IF(OR(BG276=0,CW276="",CW276=0),0,BG276*MIN(MaxScal,TgtVol/CW276))</f>
        <v>0</v>
      </c>
      <c r="DS276" s="26" t="n">
        <f aca="false">IF(OR(BH276=0,CX276="",CX276=0),0,BH276*MIN(MaxScal,TgtVol/CX276))</f>
        <v>0</v>
      </c>
      <c r="DT276" s="26" t="n">
        <f aca="false">IF(OR(BI276=0,CY276="",CY276=0),0,BI276*MIN(MaxScal,TgtVol/CY276))</f>
        <v>0</v>
      </c>
      <c r="DU276" s="26" t="n">
        <f aca="false">IF(OR(BJ276=0,CZ276="",CZ276=0),0,BJ276*MIN(MaxScal,TgtVol/CZ276))</f>
        <v>0</v>
      </c>
      <c r="DV276" s="26" t="n">
        <f aca="false">IF(OR(BK276=0,DA276="",DA276=0),0,BK276*MIN(MaxScal,TgtVol/DA276))</f>
        <v>0</v>
      </c>
      <c r="DW276" s="26" t="n">
        <f aca="false">IF(OR(BL276=0,DB276="",DB276=0),0,BL276*MIN(MaxScal,TgtVol/DB276))</f>
        <v>0</v>
      </c>
      <c r="DX276" s="28" t="n">
        <f aca="false">IFERROR(DC275*BM276,"")</f>
        <v>-0</v>
      </c>
      <c r="DY276" s="28" t="n">
        <f aca="false">IFERROR(DD275*BN276,"")</f>
        <v>0</v>
      </c>
      <c r="DZ276" s="28" t="n">
        <f aca="false">IFERROR(DE275*BO276,"")</f>
        <v>0</v>
      </c>
      <c r="EA276" s="28" t="n">
        <f aca="false">IFERROR(DF275*BP276,"")</f>
        <v>0</v>
      </c>
      <c r="EB276" s="28" t="n">
        <f aca="false">IFERROR(DG275*BQ276,"")</f>
        <v>-0</v>
      </c>
      <c r="EC276" s="28" t="n">
        <f aca="false">IFERROR(DH275*BR276,"")</f>
        <v>0</v>
      </c>
      <c r="ED276" s="28" t="n">
        <f aca="false">IFERROR(DI275*BS276,"")</f>
        <v>0</v>
      </c>
      <c r="EE276" s="28" t="n">
        <f aca="false">IFERROR(DJ275*BT276,"")</f>
        <v>0</v>
      </c>
      <c r="EF276" s="28" t="n">
        <f aca="false">IFERROR(DK275*BU276,"")</f>
        <v>0</v>
      </c>
      <c r="EG276" s="28" t="n">
        <f aca="false">IFERROR(DL275*BV276,"")</f>
        <v>-0</v>
      </c>
      <c r="EH276" s="28" t="n">
        <f aca="false">IFERROR(DM275*BW276,"")</f>
        <v>0</v>
      </c>
      <c r="EI276" s="28" t="n">
        <f aca="false">IFERROR(DN275*BX276,"")</f>
        <v>0</v>
      </c>
      <c r="EJ276" s="28" t="n">
        <f aca="false">IFERROR(DO275*BY276,"")</f>
        <v>-0</v>
      </c>
      <c r="EK276" s="28" t="n">
        <f aca="false">IFERROR(DP275*BZ276,"")</f>
        <v>-0</v>
      </c>
      <c r="EL276" s="28" t="n">
        <f aca="false">IFERROR(DQ275*CA276,"")</f>
        <v>0</v>
      </c>
      <c r="EM276" s="28" t="n">
        <f aca="false">IFERROR(DR275*CB276,"")</f>
        <v>0</v>
      </c>
      <c r="EN276" s="28" t="n">
        <f aca="false">IFERROR(DS275*CC276,"")</f>
        <v>0</v>
      </c>
      <c r="EO276" s="28" t="n">
        <f aca="false">IFERROR(DT275*CD276,"")</f>
        <v>0</v>
      </c>
      <c r="EP276" s="28" t="n">
        <f aca="false">IFERROR(DU275*CE276,"")</f>
        <v>-0</v>
      </c>
      <c r="EQ276" s="28" t="n">
        <f aca="false">IFERROR(DV275*CF276,"")</f>
        <v>-0</v>
      </c>
      <c r="ER276" s="28" t="n">
        <f aca="false">IFERROR(DW275*CG276,"")</f>
        <v>-0</v>
      </c>
      <c r="ES276" s="28" t="n">
        <f aca="false">IF(ROW()=4,"",SUM(DX276:ER276))</f>
        <v>0</v>
      </c>
      <c r="ET276" s="29" t="n">
        <f aca="false">COUNTIF(AR276:BL276,"&gt;0")</f>
        <v>1</v>
      </c>
    </row>
  </sheetData>
  <mergeCells count="8">
    <mergeCell ref="B2:V2"/>
    <mergeCell ref="W2:AQ2"/>
    <mergeCell ref="AR2:BL2"/>
    <mergeCell ref="BM2:CG2"/>
    <mergeCell ref="CH2:DB2"/>
    <mergeCell ref="DC2:DW2"/>
    <mergeCell ref="DX2:ER2"/>
    <mergeCell ref="ES2:E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5" min="4" style="0" width="11"/>
    <col collapsed="false" customWidth="true" hidden="false" outlineLevel="0" max="7" min="6" style="0" width="12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3" min="13" style="0" width="11"/>
  </cols>
  <sheetData>
    <row r="1" customFormat="false" ht="17.35" hidden="false" customHeight="false" outlineLevel="0" collapsed="false">
      <c r="A1" s="1" t="s">
        <v>238</v>
      </c>
    </row>
    <row r="2" customFormat="false" ht="15" hidden="false" customHeight="false" outlineLevel="0" collapsed="false">
      <c r="A2" s="2" t="s">
        <v>239</v>
      </c>
    </row>
    <row r="3" customFormat="false" ht="15" hidden="false" customHeight="false" outlineLevel="0" collapsed="false">
      <c r="A3" s="18" t="s">
        <v>158</v>
      </c>
      <c r="B3" s="18" t="s">
        <v>240</v>
      </c>
      <c r="C3" s="18" t="s">
        <v>241</v>
      </c>
      <c r="D3" s="18" t="s">
        <v>242</v>
      </c>
      <c r="E3" s="18" t="s">
        <v>243</v>
      </c>
      <c r="F3" s="18" t="s">
        <v>244</v>
      </c>
      <c r="G3" s="18" t="s">
        <v>245</v>
      </c>
      <c r="H3" s="18" t="s">
        <v>246</v>
      </c>
      <c r="I3" s="18" t="s">
        <v>247</v>
      </c>
      <c r="J3" s="18" t="s">
        <v>248</v>
      </c>
      <c r="K3" s="18" t="s">
        <v>249</v>
      </c>
      <c r="L3" s="18" t="s">
        <v>250</v>
      </c>
      <c r="M3" s="18" t="s">
        <v>214</v>
      </c>
    </row>
    <row r="4" customFormat="false" ht="15" hidden="false" customHeight="false" outlineLevel="0" collapsed="false">
      <c r="A4" s="19" t="n">
        <v>38017</v>
      </c>
      <c r="B4" s="30" t="str">
        <f aca="false">IFERROR(EMFX_Pairs!ES4,"")</f>
        <v/>
      </c>
      <c r="C4" s="30" t="str">
        <f aca="false">IFERROR(Rates_Pairs!ES4,"")</f>
        <v/>
      </c>
      <c r="D4" s="27"/>
      <c r="E4" s="27"/>
      <c r="F4" s="26" t="n">
        <f aca="false">IF(OR(D4="",D4=0),0,MIN(MaxScal,(VolCap/SQRT(NSleeve))/D4))</f>
        <v>0</v>
      </c>
      <c r="G4" s="26" t="n">
        <f aca="false">IF(OR(E4="",E4=0),0,MIN(MaxScal,(VolCap/SQRT(NSleeve))/E4))</f>
        <v>0</v>
      </c>
      <c r="H4" s="28"/>
      <c r="I4" s="27"/>
      <c r="J4" s="26" t="n">
        <f aca="false">IF(OR(I4="",I4=0),1,MIN(1,VolCap/I4))</f>
        <v>1</v>
      </c>
      <c r="K4" s="28"/>
      <c r="L4" s="25" t="n">
        <f aca="false">1</f>
        <v>1</v>
      </c>
      <c r="M4" s="31" t="n">
        <f aca="false">EMFX_Pairs!ET4+Rates_Pairs!ET4</f>
        <v>4</v>
      </c>
    </row>
    <row r="5" customFormat="false" ht="15" hidden="false" customHeight="false" outlineLevel="0" collapsed="false">
      <c r="A5" s="19" t="n">
        <v>38046</v>
      </c>
      <c r="B5" s="30" t="n">
        <f aca="false">IFERROR(EMFX_Pairs!ES5,"")</f>
        <v>0</v>
      </c>
      <c r="C5" s="30" t="n">
        <f aca="false">IFERROR(Rates_Pairs!ES5,"")</f>
        <v>0</v>
      </c>
      <c r="D5" s="27" t="str">
        <f aca="false">IF(ROW()&lt;4+VolLB,"",IFERROR(STDEV(INDEX($B:$B,ROW()-VolLB+1):INDEX($B:$B,ROW()))*SQRT(12),""))</f>
        <v/>
      </c>
      <c r="E5" s="27" t="str">
        <f aca="false">IF(ROW()&lt;4+VolLB,"",IFERROR(STDEV(INDEX($C:$C,ROW()-VolLB+1):INDEX($C:$C,ROW()))*SQRT(12),""))</f>
        <v/>
      </c>
      <c r="F5" s="26" t="n">
        <f aca="false">IF(OR(D5="",D5=0),0,MIN(MaxScal,(VolCap/SQRT(NSleeve))/D5))</f>
        <v>0</v>
      </c>
      <c r="G5" s="26" t="n">
        <f aca="false">IF(OR(E5="",E5=0),0,MIN(MaxScal,(VolCap/SQRT(NSleeve))/E5))</f>
        <v>0</v>
      </c>
      <c r="H5" s="28" t="n">
        <f aca="false">IFERROR(B5*F4+C5*G4,"")</f>
        <v>0</v>
      </c>
      <c r="I5" s="27" t="str">
        <f aca="false">IF(ROW()&lt;4+VolLB,"",IFERROR(STDEV(INDEX($H:$H,ROW()-VolLB+1):INDEX($H:$H,ROW()))*SQRT(12),""))</f>
        <v/>
      </c>
      <c r="J5" s="26" t="n">
        <f aca="false">IF(OR(I5="",I5=0),1,MIN(1,VolCap/I5))</f>
        <v>1</v>
      </c>
      <c r="K5" s="28" t="n">
        <f aca="false">IFERROR(H5*J4,"")</f>
        <v>0</v>
      </c>
      <c r="L5" s="25" t="n">
        <f aca="false">IFERROR(L4*(1+K5),L4)</f>
        <v>1</v>
      </c>
      <c r="M5" s="31" t="n">
        <f aca="false">EMFX_Pairs!ET5+Rates_Pairs!ET5</f>
        <v>0</v>
      </c>
    </row>
    <row r="6" customFormat="false" ht="15" hidden="false" customHeight="false" outlineLevel="0" collapsed="false">
      <c r="A6" s="19" t="n">
        <v>38077</v>
      </c>
      <c r="B6" s="30" t="n">
        <f aca="false">IFERROR(EMFX_Pairs!ES6,"")</f>
        <v>0</v>
      </c>
      <c r="C6" s="30" t="n">
        <f aca="false">IFERROR(Rates_Pairs!ES6,"")</f>
        <v>0</v>
      </c>
      <c r="D6" s="27" t="str">
        <f aca="false">IF(ROW()&lt;4+VolLB,"",IFERROR(STDEV(INDEX($B:$B,ROW()-VolLB+1):INDEX($B:$B,ROW()))*SQRT(12),""))</f>
        <v/>
      </c>
      <c r="E6" s="27" t="str">
        <f aca="false">IF(ROW()&lt;4+VolLB,"",IFERROR(STDEV(INDEX($C:$C,ROW()-VolLB+1):INDEX($C:$C,ROW()))*SQRT(12),""))</f>
        <v/>
      </c>
      <c r="F6" s="26" t="n">
        <f aca="false">IF(OR(D6="",D6=0),0,MIN(MaxScal,(VolCap/SQRT(NSleeve))/D6))</f>
        <v>0</v>
      </c>
      <c r="G6" s="26" t="n">
        <f aca="false">IF(OR(E6="",E6=0),0,MIN(MaxScal,(VolCap/SQRT(NSleeve))/E6))</f>
        <v>0</v>
      </c>
      <c r="H6" s="28" t="n">
        <f aca="false">IFERROR(B6*F5+C6*G5,"")</f>
        <v>0</v>
      </c>
      <c r="I6" s="27" t="str">
        <f aca="false">IF(ROW()&lt;4+VolLB,"",IFERROR(STDEV(INDEX($H:$H,ROW()-VolLB+1):INDEX($H:$H,ROW()))*SQRT(12),""))</f>
        <v/>
      </c>
      <c r="J6" s="26" t="n">
        <f aca="false">IF(OR(I6="",I6=0),1,MIN(1,VolCap/I6))</f>
        <v>1</v>
      </c>
      <c r="K6" s="28" t="n">
        <f aca="false">IFERROR(H6*J5,"")</f>
        <v>0</v>
      </c>
      <c r="L6" s="25" t="n">
        <f aca="false">IFERROR(L5*(1+K6),L5)</f>
        <v>1</v>
      </c>
      <c r="M6" s="31" t="n">
        <f aca="false">EMFX_Pairs!ET6+Rates_Pairs!ET6</f>
        <v>0</v>
      </c>
    </row>
    <row r="7" customFormat="false" ht="15" hidden="false" customHeight="false" outlineLevel="0" collapsed="false">
      <c r="A7" s="19" t="n">
        <v>38107</v>
      </c>
      <c r="B7" s="30" t="n">
        <f aca="false">IFERROR(EMFX_Pairs!ES7,"")</f>
        <v>0</v>
      </c>
      <c r="C7" s="30" t="n">
        <f aca="false">IFERROR(Rates_Pairs!ES7,"")</f>
        <v>0</v>
      </c>
      <c r="D7" s="27" t="str">
        <f aca="false">IF(ROW()&lt;4+VolLB,"",IFERROR(STDEV(INDEX($B:$B,ROW()-VolLB+1):INDEX($B:$B,ROW()))*SQRT(12),""))</f>
        <v/>
      </c>
      <c r="E7" s="27" t="str">
        <f aca="false">IF(ROW()&lt;4+VolLB,"",IFERROR(STDEV(INDEX($C:$C,ROW()-VolLB+1):INDEX($C:$C,ROW()))*SQRT(12),""))</f>
        <v/>
      </c>
      <c r="F7" s="26" t="n">
        <f aca="false">IF(OR(D7="",D7=0),0,MIN(MaxScal,(VolCap/SQRT(NSleeve))/D7))</f>
        <v>0</v>
      </c>
      <c r="G7" s="26" t="n">
        <f aca="false">IF(OR(E7="",E7=0),0,MIN(MaxScal,(VolCap/SQRT(NSleeve))/E7))</f>
        <v>0</v>
      </c>
      <c r="H7" s="28" t="n">
        <f aca="false">IFERROR(B7*F6+C7*G6,"")</f>
        <v>0</v>
      </c>
      <c r="I7" s="27" t="str">
        <f aca="false">IF(ROW()&lt;4+VolLB,"",IFERROR(STDEV(INDEX($H:$H,ROW()-VolLB+1):INDEX($H:$H,ROW()))*SQRT(12),""))</f>
        <v/>
      </c>
      <c r="J7" s="26" t="n">
        <f aca="false">IF(OR(I7="",I7=0),1,MIN(1,VolCap/I7))</f>
        <v>1</v>
      </c>
      <c r="K7" s="28" t="n">
        <f aca="false">IFERROR(H7*J6,"")</f>
        <v>0</v>
      </c>
      <c r="L7" s="25" t="n">
        <f aca="false">IFERROR(L6*(1+K7),L6)</f>
        <v>1</v>
      </c>
      <c r="M7" s="31" t="n">
        <f aca="false">EMFX_Pairs!ET7+Rates_Pairs!ET7</f>
        <v>0</v>
      </c>
    </row>
    <row r="8" customFormat="false" ht="15" hidden="false" customHeight="false" outlineLevel="0" collapsed="false">
      <c r="A8" s="19" t="n">
        <v>38138</v>
      </c>
      <c r="B8" s="30" t="n">
        <f aca="false">IFERROR(EMFX_Pairs!ES8,"")</f>
        <v>0</v>
      </c>
      <c r="C8" s="30" t="n">
        <f aca="false">IFERROR(Rates_Pairs!ES8,"")</f>
        <v>0</v>
      </c>
      <c r="D8" s="27" t="str">
        <f aca="false">IF(ROW()&lt;4+VolLB,"",IFERROR(STDEV(INDEX($B:$B,ROW()-VolLB+1):INDEX($B:$B,ROW()))*SQRT(12),""))</f>
        <v/>
      </c>
      <c r="E8" s="27" t="str">
        <f aca="false">IF(ROW()&lt;4+VolLB,"",IFERROR(STDEV(INDEX($C:$C,ROW()-VolLB+1):INDEX($C:$C,ROW()))*SQRT(12),""))</f>
        <v/>
      </c>
      <c r="F8" s="26" t="n">
        <f aca="false">IF(OR(D8="",D8=0),0,MIN(MaxScal,(VolCap/SQRT(NSleeve))/D8))</f>
        <v>0</v>
      </c>
      <c r="G8" s="26" t="n">
        <f aca="false">IF(OR(E8="",E8=0),0,MIN(MaxScal,(VolCap/SQRT(NSleeve))/E8))</f>
        <v>0</v>
      </c>
      <c r="H8" s="28" t="n">
        <f aca="false">IFERROR(B8*F7+C8*G7,"")</f>
        <v>0</v>
      </c>
      <c r="I8" s="27" t="str">
        <f aca="false">IF(ROW()&lt;4+VolLB,"",IFERROR(STDEV(INDEX($H:$H,ROW()-VolLB+1):INDEX($H:$H,ROW()))*SQRT(12),""))</f>
        <v/>
      </c>
      <c r="J8" s="26" t="n">
        <f aca="false">IF(OR(I8="",I8=0),1,MIN(1,VolCap/I8))</f>
        <v>1</v>
      </c>
      <c r="K8" s="28" t="n">
        <f aca="false">IFERROR(H8*J7,"")</f>
        <v>0</v>
      </c>
      <c r="L8" s="25" t="n">
        <f aca="false">IFERROR(L7*(1+K8),L7)</f>
        <v>1</v>
      </c>
      <c r="M8" s="31" t="n">
        <f aca="false">EMFX_Pairs!ET8+Rates_Pairs!ET8</f>
        <v>0</v>
      </c>
    </row>
    <row r="9" customFormat="false" ht="15" hidden="false" customHeight="false" outlineLevel="0" collapsed="false">
      <c r="A9" s="19" t="n">
        <v>38168</v>
      </c>
      <c r="B9" s="30" t="n">
        <f aca="false">IFERROR(EMFX_Pairs!ES9,"")</f>
        <v>0</v>
      </c>
      <c r="C9" s="30" t="n">
        <f aca="false">IFERROR(Rates_Pairs!ES9,"")</f>
        <v>0</v>
      </c>
      <c r="D9" s="27" t="str">
        <f aca="false">IF(ROW()&lt;4+VolLB,"",IFERROR(STDEV(INDEX($B:$B,ROW()-VolLB+1):INDEX($B:$B,ROW()))*SQRT(12),""))</f>
        <v/>
      </c>
      <c r="E9" s="27" t="str">
        <f aca="false">IF(ROW()&lt;4+VolLB,"",IFERROR(STDEV(INDEX($C:$C,ROW()-VolLB+1):INDEX($C:$C,ROW()))*SQRT(12),""))</f>
        <v/>
      </c>
      <c r="F9" s="26" t="n">
        <f aca="false">IF(OR(D9="",D9=0),0,MIN(MaxScal,(VolCap/SQRT(NSleeve))/D9))</f>
        <v>0</v>
      </c>
      <c r="G9" s="26" t="n">
        <f aca="false">IF(OR(E9="",E9=0),0,MIN(MaxScal,(VolCap/SQRT(NSleeve))/E9))</f>
        <v>0</v>
      </c>
      <c r="H9" s="28" t="n">
        <f aca="false">IFERROR(B9*F8+C9*G8,"")</f>
        <v>0</v>
      </c>
      <c r="I9" s="27" t="str">
        <f aca="false">IF(ROW()&lt;4+VolLB,"",IFERROR(STDEV(INDEX($H:$H,ROW()-VolLB+1):INDEX($H:$H,ROW()))*SQRT(12),""))</f>
        <v/>
      </c>
      <c r="J9" s="26" t="n">
        <f aca="false">IF(OR(I9="",I9=0),1,MIN(1,VolCap/I9))</f>
        <v>1</v>
      </c>
      <c r="K9" s="28" t="n">
        <f aca="false">IFERROR(H9*J8,"")</f>
        <v>0</v>
      </c>
      <c r="L9" s="25" t="n">
        <f aca="false">IFERROR(L8*(1+K9),L8)</f>
        <v>1</v>
      </c>
      <c r="M9" s="31" t="n">
        <f aca="false">EMFX_Pairs!ET9+Rates_Pairs!ET9</f>
        <v>0</v>
      </c>
    </row>
    <row r="10" customFormat="false" ht="15" hidden="false" customHeight="false" outlineLevel="0" collapsed="false">
      <c r="A10" s="19" t="n">
        <v>38199</v>
      </c>
      <c r="B10" s="30" t="n">
        <f aca="false">IFERROR(EMFX_Pairs!ES10,"")</f>
        <v>0</v>
      </c>
      <c r="C10" s="30" t="n">
        <f aca="false">IFERROR(Rates_Pairs!ES10,"")</f>
        <v>0</v>
      </c>
      <c r="D10" s="27" t="str">
        <f aca="false">IF(ROW()&lt;4+VolLB,"",IFERROR(STDEV(INDEX($B:$B,ROW()-VolLB+1):INDEX($B:$B,ROW()))*SQRT(12),""))</f>
        <v/>
      </c>
      <c r="E10" s="27" t="str">
        <f aca="false">IF(ROW()&lt;4+VolLB,"",IFERROR(STDEV(INDEX($C:$C,ROW()-VolLB+1):INDEX($C:$C,ROW()))*SQRT(12),""))</f>
        <v/>
      </c>
      <c r="F10" s="26" t="n">
        <f aca="false">IF(OR(D10="",D10=0),0,MIN(MaxScal,(VolCap/SQRT(NSleeve))/D10))</f>
        <v>0</v>
      </c>
      <c r="G10" s="26" t="n">
        <f aca="false">IF(OR(E10="",E10=0),0,MIN(MaxScal,(VolCap/SQRT(NSleeve))/E10))</f>
        <v>0</v>
      </c>
      <c r="H10" s="28" t="n">
        <f aca="false">IFERROR(B10*F9+C10*G9,"")</f>
        <v>0</v>
      </c>
      <c r="I10" s="27" t="str">
        <f aca="false">IF(ROW()&lt;4+VolLB,"",IFERROR(STDEV(INDEX($H:$H,ROW()-VolLB+1):INDEX($H:$H,ROW()))*SQRT(12),""))</f>
        <v/>
      </c>
      <c r="J10" s="26" t="n">
        <f aca="false">IF(OR(I10="",I10=0),1,MIN(1,VolCap/I10))</f>
        <v>1</v>
      </c>
      <c r="K10" s="28" t="n">
        <f aca="false">IFERROR(H10*J9,"")</f>
        <v>0</v>
      </c>
      <c r="L10" s="25" t="n">
        <f aca="false">IFERROR(L9*(1+K10),L9)</f>
        <v>1</v>
      </c>
      <c r="M10" s="31" t="n">
        <f aca="false">EMFX_Pairs!ET10+Rates_Pairs!ET10</f>
        <v>0</v>
      </c>
    </row>
    <row r="11" customFormat="false" ht="15" hidden="false" customHeight="false" outlineLevel="0" collapsed="false">
      <c r="A11" s="19" t="n">
        <v>38230</v>
      </c>
      <c r="B11" s="30" t="n">
        <f aca="false">IFERROR(EMFX_Pairs!ES11,"")</f>
        <v>0</v>
      </c>
      <c r="C11" s="30" t="n">
        <f aca="false">IFERROR(Rates_Pairs!ES11,"")</f>
        <v>0</v>
      </c>
      <c r="D11" s="27" t="str">
        <f aca="false">IF(ROW()&lt;4+VolLB,"",IFERROR(STDEV(INDEX($B:$B,ROW()-VolLB+1):INDEX($B:$B,ROW()))*SQRT(12),""))</f>
        <v/>
      </c>
      <c r="E11" s="27" t="str">
        <f aca="false">IF(ROW()&lt;4+VolLB,"",IFERROR(STDEV(INDEX($C:$C,ROW()-VolLB+1):INDEX($C:$C,ROW()))*SQRT(12),""))</f>
        <v/>
      </c>
      <c r="F11" s="26" t="n">
        <f aca="false">IF(OR(D11="",D11=0),0,MIN(MaxScal,(VolCap/SQRT(NSleeve))/D11))</f>
        <v>0</v>
      </c>
      <c r="G11" s="26" t="n">
        <f aca="false">IF(OR(E11="",E11=0),0,MIN(MaxScal,(VolCap/SQRT(NSleeve))/E11))</f>
        <v>0</v>
      </c>
      <c r="H11" s="28" t="n">
        <f aca="false">IFERROR(B11*F10+C11*G10,"")</f>
        <v>0</v>
      </c>
      <c r="I11" s="27" t="str">
        <f aca="false">IF(ROW()&lt;4+VolLB,"",IFERROR(STDEV(INDEX($H:$H,ROW()-VolLB+1):INDEX($H:$H,ROW()))*SQRT(12),""))</f>
        <v/>
      </c>
      <c r="J11" s="26" t="n">
        <f aca="false">IF(OR(I11="",I11=0),1,MIN(1,VolCap/I11))</f>
        <v>1</v>
      </c>
      <c r="K11" s="28" t="n">
        <f aca="false">IFERROR(H11*J10,"")</f>
        <v>0</v>
      </c>
      <c r="L11" s="25" t="n">
        <f aca="false">IFERROR(L10*(1+K11),L10)</f>
        <v>1</v>
      </c>
      <c r="M11" s="31" t="n">
        <f aca="false">EMFX_Pairs!ET11+Rates_Pairs!ET11</f>
        <v>0</v>
      </c>
    </row>
    <row r="12" customFormat="false" ht="15" hidden="false" customHeight="false" outlineLevel="0" collapsed="false">
      <c r="A12" s="19" t="n">
        <v>38260</v>
      </c>
      <c r="B12" s="30" t="n">
        <f aca="false">IFERROR(EMFX_Pairs!ES12,"")</f>
        <v>0</v>
      </c>
      <c r="C12" s="30" t="n">
        <f aca="false">IFERROR(Rates_Pairs!ES12,"")</f>
        <v>0</v>
      </c>
      <c r="D12" s="27" t="str">
        <f aca="false">IF(ROW()&lt;4+VolLB,"",IFERROR(STDEV(INDEX($B:$B,ROW()-VolLB+1):INDEX($B:$B,ROW()))*SQRT(12),""))</f>
        <v/>
      </c>
      <c r="E12" s="27" t="str">
        <f aca="false">IF(ROW()&lt;4+VolLB,"",IFERROR(STDEV(INDEX($C:$C,ROW()-VolLB+1):INDEX($C:$C,ROW()))*SQRT(12),""))</f>
        <v/>
      </c>
      <c r="F12" s="26" t="n">
        <f aca="false">IF(OR(D12="",D12=0),0,MIN(MaxScal,(VolCap/SQRT(NSleeve))/D12))</f>
        <v>0</v>
      </c>
      <c r="G12" s="26" t="n">
        <f aca="false">IF(OR(E12="",E12=0),0,MIN(MaxScal,(VolCap/SQRT(NSleeve))/E12))</f>
        <v>0</v>
      </c>
      <c r="H12" s="28" t="n">
        <f aca="false">IFERROR(B12*F11+C12*G11,"")</f>
        <v>0</v>
      </c>
      <c r="I12" s="27" t="str">
        <f aca="false">IF(ROW()&lt;4+VolLB,"",IFERROR(STDEV(INDEX($H:$H,ROW()-VolLB+1):INDEX($H:$H,ROW()))*SQRT(12),""))</f>
        <v/>
      </c>
      <c r="J12" s="26" t="n">
        <f aca="false">IF(OR(I12="",I12=0),1,MIN(1,VolCap/I12))</f>
        <v>1</v>
      </c>
      <c r="K12" s="28" t="n">
        <f aca="false">IFERROR(H12*J11,"")</f>
        <v>0</v>
      </c>
      <c r="L12" s="25" t="n">
        <f aca="false">IFERROR(L11*(1+K12),L11)</f>
        <v>1</v>
      </c>
      <c r="M12" s="31" t="n">
        <f aca="false">EMFX_Pairs!ET12+Rates_Pairs!ET12</f>
        <v>0</v>
      </c>
    </row>
    <row r="13" customFormat="false" ht="15" hidden="false" customHeight="false" outlineLevel="0" collapsed="false">
      <c r="A13" s="19" t="n">
        <v>38291</v>
      </c>
      <c r="B13" s="30" t="n">
        <f aca="false">IFERROR(EMFX_Pairs!ES13,"")</f>
        <v>0</v>
      </c>
      <c r="C13" s="30" t="n">
        <f aca="false">IFERROR(Rates_Pairs!ES13,"")</f>
        <v>0</v>
      </c>
      <c r="D13" s="27" t="str">
        <f aca="false">IF(ROW()&lt;4+VolLB,"",IFERROR(STDEV(INDEX($B:$B,ROW()-VolLB+1):INDEX($B:$B,ROW()))*SQRT(12),""))</f>
        <v/>
      </c>
      <c r="E13" s="27" t="str">
        <f aca="false">IF(ROW()&lt;4+VolLB,"",IFERROR(STDEV(INDEX($C:$C,ROW()-VolLB+1):INDEX($C:$C,ROW()))*SQRT(12),""))</f>
        <v/>
      </c>
      <c r="F13" s="26" t="n">
        <f aca="false">IF(OR(D13="",D13=0),0,MIN(MaxScal,(VolCap/SQRT(NSleeve))/D13))</f>
        <v>0</v>
      </c>
      <c r="G13" s="26" t="n">
        <f aca="false">IF(OR(E13="",E13=0),0,MIN(MaxScal,(VolCap/SQRT(NSleeve))/E13))</f>
        <v>0</v>
      </c>
      <c r="H13" s="28" t="n">
        <f aca="false">IFERROR(B13*F12+C13*G12,"")</f>
        <v>0</v>
      </c>
      <c r="I13" s="27" t="str">
        <f aca="false">IF(ROW()&lt;4+VolLB,"",IFERROR(STDEV(INDEX($H:$H,ROW()-VolLB+1):INDEX($H:$H,ROW()))*SQRT(12),""))</f>
        <v/>
      </c>
      <c r="J13" s="26" t="n">
        <f aca="false">IF(OR(I13="",I13=0),1,MIN(1,VolCap/I13))</f>
        <v>1</v>
      </c>
      <c r="K13" s="28" t="n">
        <f aca="false">IFERROR(H13*J12,"")</f>
        <v>0</v>
      </c>
      <c r="L13" s="25" t="n">
        <f aca="false">IFERROR(L12*(1+K13),L12)</f>
        <v>1</v>
      </c>
      <c r="M13" s="31" t="n">
        <f aca="false">EMFX_Pairs!ET13+Rates_Pairs!ET13</f>
        <v>0</v>
      </c>
    </row>
    <row r="14" customFormat="false" ht="15" hidden="false" customHeight="false" outlineLevel="0" collapsed="false">
      <c r="A14" s="19" t="n">
        <v>38321</v>
      </c>
      <c r="B14" s="30" t="n">
        <f aca="false">IFERROR(EMFX_Pairs!ES14,"")</f>
        <v>0</v>
      </c>
      <c r="C14" s="30" t="n">
        <f aca="false">IFERROR(Rates_Pairs!ES14,"")</f>
        <v>0</v>
      </c>
      <c r="D14" s="27" t="str">
        <f aca="false">IF(ROW()&lt;4+VolLB,"",IFERROR(STDEV(INDEX($B:$B,ROW()-VolLB+1):INDEX($B:$B,ROW()))*SQRT(12),""))</f>
        <v/>
      </c>
      <c r="E14" s="27" t="str">
        <f aca="false">IF(ROW()&lt;4+VolLB,"",IFERROR(STDEV(INDEX($C:$C,ROW()-VolLB+1):INDEX($C:$C,ROW()))*SQRT(12),""))</f>
        <v/>
      </c>
      <c r="F14" s="26" t="n">
        <f aca="false">IF(OR(D14="",D14=0),0,MIN(MaxScal,(VolCap/SQRT(NSleeve))/D14))</f>
        <v>0</v>
      </c>
      <c r="G14" s="26" t="n">
        <f aca="false">IF(OR(E14="",E14=0),0,MIN(MaxScal,(VolCap/SQRT(NSleeve))/E14))</f>
        <v>0</v>
      </c>
      <c r="H14" s="28" t="n">
        <f aca="false">IFERROR(B14*F13+C14*G13,"")</f>
        <v>0</v>
      </c>
      <c r="I14" s="27" t="str">
        <f aca="false">IF(ROW()&lt;4+VolLB,"",IFERROR(STDEV(INDEX($H:$H,ROW()-VolLB+1):INDEX($H:$H,ROW()))*SQRT(12),""))</f>
        <v/>
      </c>
      <c r="J14" s="26" t="n">
        <f aca="false">IF(OR(I14="",I14=0),1,MIN(1,VolCap/I14))</f>
        <v>1</v>
      </c>
      <c r="K14" s="28" t="n">
        <f aca="false">IFERROR(H14*J13,"")</f>
        <v>0</v>
      </c>
      <c r="L14" s="25" t="n">
        <f aca="false">IFERROR(L13*(1+K14),L13)</f>
        <v>1</v>
      </c>
      <c r="M14" s="31" t="n">
        <f aca="false">EMFX_Pairs!ET14+Rates_Pairs!ET14</f>
        <v>0</v>
      </c>
    </row>
    <row r="15" customFormat="false" ht="15" hidden="false" customHeight="false" outlineLevel="0" collapsed="false">
      <c r="A15" s="19" t="n">
        <v>38352</v>
      </c>
      <c r="B15" s="30" t="n">
        <f aca="false">IFERROR(EMFX_Pairs!ES15,"")</f>
        <v>0</v>
      </c>
      <c r="C15" s="30" t="n">
        <f aca="false">IFERROR(Rates_Pairs!ES15,"")</f>
        <v>0</v>
      </c>
      <c r="D15" s="27" t="str">
        <f aca="false">IF(ROW()&lt;4+VolLB,"",IFERROR(STDEV(INDEX($B:$B,ROW()-VolLB+1):INDEX($B:$B,ROW()))*SQRT(12),""))</f>
        <v/>
      </c>
      <c r="E15" s="27" t="str">
        <f aca="false">IF(ROW()&lt;4+VolLB,"",IFERROR(STDEV(INDEX($C:$C,ROW()-VolLB+1):INDEX($C:$C,ROW()))*SQRT(12),""))</f>
        <v/>
      </c>
      <c r="F15" s="26" t="n">
        <f aca="false">IF(OR(D15="",D15=0),0,MIN(MaxScal,(VolCap/SQRT(NSleeve))/D15))</f>
        <v>0</v>
      </c>
      <c r="G15" s="26" t="n">
        <f aca="false">IF(OR(E15="",E15=0),0,MIN(MaxScal,(VolCap/SQRT(NSleeve))/E15))</f>
        <v>0</v>
      </c>
      <c r="H15" s="28" t="n">
        <f aca="false">IFERROR(B15*F14+C15*G14,"")</f>
        <v>0</v>
      </c>
      <c r="I15" s="27" t="str">
        <f aca="false">IF(ROW()&lt;4+VolLB,"",IFERROR(STDEV(INDEX($H:$H,ROW()-VolLB+1):INDEX($H:$H,ROW()))*SQRT(12),""))</f>
        <v/>
      </c>
      <c r="J15" s="26" t="n">
        <f aca="false">IF(OR(I15="",I15=0),1,MIN(1,VolCap/I15))</f>
        <v>1</v>
      </c>
      <c r="K15" s="28" t="n">
        <f aca="false">IFERROR(H15*J14,"")</f>
        <v>0</v>
      </c>
      <c r="L15" s="25" t="n">
        <f aca="false">IFERROR(L14*(1+K15),L14)</f>
        <v>1</v>
      </c>
      <c r="M15" s="31" t="n">
        <f aca="false">EMFX_Pairs!ET15+Rates_Pairs!ET15</f>
        <v>0</v>
      </c>
    </row>
    <row r="16" customFormat="false" ht="15" hidden="false" customHeight="false" outlineLevel="0" collapsed="false">
      <c r="A16" s="19" t="n">
        <v>38383</v>
      </c>
      <c r="B16" s="30" t="n">
        <f aca="false">IFERROR(EMFX_Pairs!ES16,"")</f>
        <v>0</v>
      </c>
      <c r="C16" s="30" t="n">
        <f aca="false">IFERROR(Rates_Pairs!ES16,"")</f>
        <v>0</v>
      </c>
      <c r="D16" s="27" t="str">
        <f aca="false">IF(ROW()&lt;4+VolLB,"",IFERROR(STDEV(INDEX($B:$B,ROW()-VolLB+1):INDEX($B:$B,ROW()))*SQRT(12),""))</f>
        <v/>
      </c>
      <c r="E16" s="27" t="str">
        <f aca="false">IF(ROW()&lt;4+VolLB,"",IFERROR(STDEV(INDEX($C:$C,ROW()-VolLB+1):INDEX($C:$C,ROW()))*SQRT(12),""))</f>
        <v/>
      </c>
      <c r="F16" s="26" t="n">
        <f aca="false">IF(OR(D16="",D16=0),0,MIN(MaxScal,(VolCap/SQRT(NSleeve))/D16))</f>
        <v>0</v>
      </c>
      <c r="G16" s="26" t="n">
        <f aca="false">IF(OR(E16="",E16=0),0,MIN(MaxScal,(VolCap/SQRT(NSleeve))/E16))</f>
        <v>0</v>
      </c>
      <c r="H16" s="28" t="n">
        <f aca="false">IFERROR(B16*F15+C16*G15,"")</f>
        <v>0</v>
      </c>
      <c r="I16" s="27" t="str">
        <f aca="false">IF(ROW()&lt;4+VolLB,"",IFERROR(STDEV(INDEX($H:$H,ROW()-VolLB+1):INDEX($H:$H,ROW()))*SQRT(12),""))</f>
        <v/>
      </c>
      <c r="J16" s="26" t="n">
        <f aca="false">IF(OR(I16="",I16=0),1,MIN(1,VolCap/I16))</f>
        <v>1</v>
      </c>
      <c r="K16" s="28" t="n">
        <f aca="false">IFERROR(H16*J15,"")</f>
        <v>0</v>
      </c>
      <c r="L16" s="25" t="n">
        <f aca="false">IFERROR(L15*(1+K16),L15)</f>
        <v>1</v>
      </c>
      <c r="M16" s="31" t="n">
        <f aca="false">EMFX_Pairs!ET16+Rates_Pairs!ET16</f>
        <v>0</v>
      </c>
    </row>
    <row r="17" customFormat="false" ht="15" hidden="false" customHeight="false" outlineLevel="0" collapsed="false">
      <c r="A17" s="19" t="n">
        <v>38411</v>
      </c>
      <c r="B17" s="30" t="n">
        <f aca="false">IFERROR(EMFX_Pairs!ES17,"")</f>
        <v>0</v>
      </c>
      <c r="C17" s="30" t="n">
        <f aca="false">IFERROR(Rates_Pairs!ES17,"")</f>
        <v>0</v>
      </c>
      <c r="D17" s="27" t="str">
        <f aca="false">IF(ROW()&lt;4+VolLB,"",IFERROR(STDEV(INDEX($B:$B,ROW()-VolLB+1):INDEX($B:$B,ROW()))*SQRT(12),""))</f>
        <v/>
      </c>
      <c r="E17" s="27" t="str">
        <f aca="false">IF(ROW()&lt;4+VolLB,"",IFERROR(STDEV(INDEX($C:$C,ROW()-VolLB+1):INDEX($C:$C,ROW()))*SQRT(12),""))</f>
        <v/>
      </c>
      <c r="F17" s="26" t="n">
        <f aca="false">IF(OR(D17="",D17=0),0,MIN(MaxScal,(VolCap/SQRT(NSleeve))/D17))</f>
        <v>0</v>
      </c>
      <c r="G17" s="26" t="n">
        <f aca="false">IF(OR(E17="",E17=0),0,MIN(MaxScal,(VolCap/SQRT(NSleeve))/E17))</f>
        <v>0</v>
      </c>
      <c r="H17" s="28" t="n">
        <f aca="false">IFERROR(B17*F16+C17*G16,"")</f>
        <v>0</v>
      </c>
      <c r="I17" s="27" t="str">
        <f aca="false">IF(ROW()&lt;4+VolLB,"",IFERROR(STDEV(INDEX($H:$H,ROW()-VolLB+1):INDEX($H:$H,ROW()))*SQRT(12),""))</f>
        <v/>
      </c>
      <c r="J17" s="26" t="n">
        <f aca="false">IF(OR(I17="",I17=0),1,MIN(1,VolCap/I17))</f>
        <v>1</v>
      </c>
      <c r="K17" s="28" t="n">
        <f aca="false">IFERROR(H17*J16,"")</f>
        <v>0</v>
      </c>
      <c r="L17" s="25" t="n">
        <f aca="false">IFERROR(L16*(1+K17),L16)</f>
        <v>1</v>
      </c>
      <c r="M17" s="31" t="n">
        <f aca="false">EMFX_Pairs!ET17+Rates_Pairs!ET17</f>
        <v>0</v>
      </c>
    </row>
    <row r="18" customFormat="false" ht="15" hidden="false" customHeight="false" outlineLevel="0" collapsed="false">
      <c r="A18" s="19" t="n">
        <v>38442</v>
      </c>
      <c r="B18" s="30" t="n">
        <f aca="false">IFERROR(EMFX_Pairs!ES18,"")</f>
        <v>0</v>
      </c>
      <c r="C18" s="30" t="n">
        <f aca="false">IFERROR(Rates_Pairs!ES18,"")</f>
        <v>0</v>
      </c>
      <c r="D18" s="27" t="str">
        <f aca="false">IF(ROW()&lt;4+VolLB,"",IFERROR(STDEV(INDEX($B:$B,ROW()-VolLB+1):INDEX($B:$B,ROW()))*SQRT(12),""))</f>
        <v/>
      </c>
      <c r="E18" s="27" t="str">
        <f aca="false">IF(ROW()&lt;4+VolLB,"",IFERROR(STDEV(INDEX($C:$C,ROW()-VolLB+1):INDEX($C:$C,ROW()))*SQRT(12),""))</f>
        <v/>
      </c>
      <c r="F18" s="26" t="n">
        <f aca="false">IF(OR(D18="",D18=0),0,MIN(MaxScal,(VolCap/SQRT(NSleeve))/D18))</f>
        <v>0</v>
      </c>
      <c r="G18" s="26" t="n">
        <f aca="false">IF(OR(E18="",E18=0),0,MIN(MaxScal,(VolCap/SQRT(NSleeve))/E18))</f>
        <v>0</v>
      </c>
      <c r="H18" s="28" t="n">
        <f aca="false">IFERROR(B18*F17+C18*G17,"")</f>
        <v>0</v>
      </c>
      <c r="I18" s="27" t="str">
        <f aca="false">IF(ROW()&lt;4+VolLB,"",IFERROR(STDEV(INDEX($H:$H,ROW()-VolLB+1):INDEX($H:$H,ROW()))*SQRT(12),""))</f>
        <v/>
      </c>
      <c r="J18" s="26" t="n">
        <f aca="false">IF(OR(I18="",I18=0),1,MIN(1,VolCap/I18))</f>
        <v>1</v>
      </c>
      <c r="K18" s="28" t="n">
        <f aca="false">IFERROR(H18*J17,"")</f>
        <v>0</v>
      </c>
      <c r="L18" s="25" t="n">
        <f aca="false">IFERROR(L17*(1+K18),L17)</f>
        <v>1</v>
      </c>
      <c r="M18" s="31" t="n">
        <f aca="false">EMFX_Pairs!ET18+Rates_Pairs!ET18</f>
        <v>0</v>
      </c>
    </row>
    <row r="19" customFormat="false" ht="15" hidden="false" customHeight="false" outlineLevel="0" collapsed="false">
      <c r="A19" s="19" t="n">
        <v>38472</v>
      </c>
      <c r="B19" s="30" t="n">
        <f aca="false">IFERROR(EMFX_Pairs!ES19,"")</f>
        <v>0</v>
      </c>
      <c r="C19" s="30" t="n">
        <f aca="false">IFERROR(Rates_Pairs!ES19,"")</f>
        <v>0</v>
      </c>
      <c r="D19" s="27" t="str">
        <f aca="false">IF(ROW()&lt;4+VolLB,"",IFERROR(STDEV(INDEX($B:$B,ROW()-VolLB+1):INDEX($B:$B,ROW()))*SQRT(12),""))</f>
        <v/>
      </c>
      <c r="E19" s="27" t="str">
        <f aca="false">IF(ROW()&lt;4+VolLB,"",IFERROR(STDEV(INDEX($C:$C,ROW()-VolLB+1):INDEX($C:$C,ROW()))*SQRT(12),""))</f>
        <v/>
      </c>
      <c r="F19" s="26" t="n">
        <f aca="false">IF(OR(D19="",D19=0),0,MIN(MaxScal,(VolCap/SQRT(NSleeve))/D19))</f>
        <v>0</v>
      </c>
      <c r="G19" s="26" t="n">
        <f aca="false">IF(OR(E19="",E19=0),0,MIN(MaxScal,(VolCap/SQRT(NSleeve))/E19))</f>
        <v>0</v>
      </c>
      <c r="H19" s="28" t="n">
        <f aca="false">IFERROR(B19*F18+C19*G18,"")</f>
        <v>0</v>
      </c>
      <c r="I19" s="27" t="str">
        <f aca="false">IF(ROW()&lt;4+VolLB,"",IFERROR(STDEV(INDEX($H:$H,ROW()-VolLB+1):INDEX($H:$H,ROW()))*SQRT(12),""))</f>
        <v/>
      </c>
      <c r="J19" s="26" t="n">
        <f aca="false">IF(OR(I19="",I19=0),1,MIN(1,VolCap/I19))</f>
        <v>1</v>
      </c>
      <c r="K19" s="28" t="n">
        <f aca="false">IFERROR(H19*J18,"")</f>
        <v>0</v>
      </c>
      <c r="L19" s="25" t="n">
        <f aca="false">IFERROR(L18*(1+K19),L18)</f>
        <v>1</v>
      </c>
      <c r="M19" s="31" t="n">
        <f aca="false">EMFX_Pairs!ET19+Rates_Pairs!ET19</f>
        <v>0</v>
      </c>
    </row>
    <row r="20" customFormat="false" ht="15" hidden="false" customHeight="false" outlineLevel="0" collapsed="false">
      <c r="A20" s="19" t="n">
        <v>38503</v>
      </c>
      <c r="B20" s="30" t="n">
        <f aca="false">IFERROR(EMFX_Pairs!ES20,"")</f>
        <v>0</v>
      </c>
      <c r="C20" s="30" t="n">
        <f aca="false">IFERROR(Rates_Pairs!ES20,"")</f>
        <v>0</v>
      </c>
      <c r="D20" s="27" t="str">
        <f aca="false">IF(ROW()&lt;4+VolLB,"",IFERROR(STDEV(INDEX($B:$B,ROW()-VolLB+1):INDEX($B:$B,ROW()))*SQRT(12),""))</f>
        <v/>
      </c>
      <c r="E20" s="27" t="str">
        <f aca="false">IF(ROW()&lt;4+VolLB,"",IFERROR(STDEV(INDEX($C:$C,ROW()-VolLB+1):INDEX($C:$C,ROW()))*SQRT(12),""))</f>
        <v/>
      </c>
      <c r="F20" s="26" t="n">
        <f aca="false">IF(OR(D20="",D20=0),0,MIN(MaxScal,(VolCap/SQRT(NSleeve))/D20))</f>
        <v>0</v>
      </c>
      <c r="G20" s="26" t="n">
        <f aca="false">IF(OR(E20="",E20=0),0,MIN(MaxScal,(VolCap/SQRT(NSleeve))/E20))</f>
        <v>0</v>
      </c>
      <c r="H20" s="28" t="n">
        <f aca="false">IFERROR(B20*F19+C20*G19,"")</f>
        <v>0</v>
      </c>
      <c r="I20" s="27" t="str">
        <f aca="false">IF(ROW()&lt;4+VolLB,"",IFERROR(STDEV(INDEX($H:$H,ROW()-VolLB+1):INDEX($H:$H,ROW()))*SQRT(12),""))</f>
        <v/>
      </c>
      <c r="J20" s="26" t="n">
        <f aca="false">IF(OR(I20="",I20=0),1,MIN(1,VolCap/I20))</f>
        <v>1</v>
      </c>
      <c r="K20" s="28" t="n">
        <f aca="false">IFERROR(H20*J19,"")</f>
        <v>0</v>
      </c>
      <c r="L20" s="25" t="n">
        <f aca="false">IFERROR(L19*(1+K20),L19)</f>
        <v>1</v>
      </c>
      <c r="M20" s="31" t="n">
        <f aca="false">EMFX_Pairs!ET20+Rates_Pairs!ET20</f>
        <v>0</v>
      </c>
    </row>
    <row r="21" customFormat="false" ht="15" hidden="false" customHeight="false" outlineLevel="0" collapsed="false">
      <c r="A21" s="19" t="n">
        <v>38533</v>
      </c>
      <c r="B21" s="30" t="n">
        <f aca="false">IFERROR(EMFX_Pairs!ES21,"")</f>
        <v>0</v>
      </c>
      <c r="C21" s="30" t="n">
        <f aca="false">IFERROR(Rates_Pairs!ES21,"")</f>
        <v>0</v>
      </c>
      <c r="D21" s="27" t="str">
        <f aca="false">IF(ROW()&lt;4+VolLB,"",IFERROR(STDEV(INDEX($B:$B,ROW()-VolLB+1):INDEX($B:$B,ROW()))*SQRT(12),""))</f>
        <v/>
      </c>
      <c r="E21" s="27" t="str">
        <f aca="false">IF(ROW()&lt;4+VolLB,"",IFERROR(STDEV(INDEX($C:$C,ROW()-VolLB+1):INDEX($C:$C,ROW()))*SQRT(12),""))</f>
        <v/>
      </c>
      <c r="F21" s="26" t="n">
        <f aca="false">IF(OR(D21="",D21=0),0,MIN(MaxScal,(VolCap/SQRT(NSleeve))/D21))</f>
        <v>0</v>
      </c>
      <c r="G21" s="26" t="n">
        <f aca="false">IF(OR(E21="",E21=0),0,MIN(MaxScal,(VolCap/SQRT(NSleeve))/E21))</f>
        <v>0</v>
      </c>
      <c r="H21" s="28" t="n">
        <f aca="false">IFERROR(B21*F20+C21*G20,"")</f>
        <v>0</v>
      </c>
      <c r="I21" s="27" t="str">
        <f aca="false">IF(ROW()&lt;4+VolLB,"",IFERROR(STDEV(INDEX($H:$H,ROW()-VolLB+1):INDEX($H:$H,ROW()))*SQRT(12),""))</f>
        <v/>
      </c>
      <c r="J21" s="26" t="n">
        <f aca="false">IF(OR(I21="",I21=0),1,MIN(1,VolCap/I21))</f>
        <v>1</v>
      </c>
      <c r="K21" s="28" t="n">
        <f aca="false">IFERROR(H21*J20,"")</f>
        <v>0</v>
      </c>
      <c r="L21" s="25" t="n">
        <f aca="false">IFERROR(L20*(1+K21),L20)</f>
        <v>1</v>
      </c>
      <c r="M21" s="31" t="n">
        <f aca="false">EMFX_Pairs!ET21+Rates_Pairs!ET21</f>
        <v>0</v>
      </c>
    </row>
    <row r="22" customFormat="false" ht="15" hidden="false" customHeight="false" outlineLevel="0" collapsed="false">
      <c r="A22" s="19" t="n">
        <v>38564</v>
      </c>
      <c r="B22" s="30" t="n">
        <f aca="false">IFERROR(EMFX_Pairs!ES22,"")</f>
        <v>0</v>
      </c>
      <c r="C22" s="30" t="n">
        <f aca="false">IFERROR(Rates_Pairs!ES22,"")</f>
        <v>0</v>
      </c>
      <c r="D22" s="27" t="str">
        <f aca="false">IF(ROW()&lt;4+VolLB,"",IFERROR(STDEV(INDEX($B:$B,ROW()-VolLB+1):INDEX($B:$B,ROW()))*SQRT(12),""))</f>
        <v/>
      </c>
      <c r="E22" s="27" t="str">
        <f aca="false">IF(ROW()&lt;4+VolLB,"",IFERROR(STDEV(INDEX($C:$C,ROW()-VolLB+1):INDEX($C:$C,ROW()))*SQRT(12),""))</f>
        <v/>
      </c>
      <c r="F22" s="26" t="n">
        <f aca="false">IF(OR(D22="",D22=0),0,MIN(MaxScal,(VolCap/SQRT(NSleeve))/D22))</f>
        <v>0</v>
      </c>
      <c r="G22" s="26" t="n">
        <f aca="false">IF(OR(E22="",E22=0),0,MIN(MaxScal,(VolCap/SQRT(NSleeve))/E22))</f>
        <v>0</v>
      </c>
      <c r="H22" s="28" t="n">
        <f aca="false">IFERROR(B22*F21+C22*G21,"")</f>
        <v>0</v>
      </c>
      <c r="I22" s="27" t="str">
        <f aca="false">IF(ROW()&lt;4+VolLB,"",IFERROR(STDEV(INDEX($H:$H,ROW()-VolLB+1):INDEX($H:$H,ROW()))*SQRT(12),""))</f>
        <v/>
      </c>
      <c r="J22" s="26" t="n">
        <f aca="false">IF(OR(I22="",I22=0),1,MIN(1,VolCap/I22))</f>
        <v>1</v>
      </c>
      <c r="K22" s="28" t="n">
        <f aca="false">IFERROR(H22*J21,"")</f>
        <v>0</v>
      </c>
      <c r="L22" s="25" t="n">
        <f aca="false">IFERROR(L21*(1+K22),L21)</f>
        <v>1</v>
      </c>
      <c r="M22" s="31" t="n">
        <f aca="false">EMFX_Pairs!ET22+Rates_Pairs!ET22</f>
        <v>0</v>
      </c>
    </row>
    <row r="23" customFormat="false" ht="15" hidden="false" customHeight="false" outlineLevel="0" collapsed="false">
      <c r="A23" s="19" t="n">
        <v>38595</v>
      </c>
      <c r="B23" s="30" t="n">
        <f aca="false">IFERROR(EMFX_Pairs!ES23,"")</f>
        <v>0</v>
      </c>
      <c r="C23" s="30" t="n">
        <f aca="false">IFERROR(Rates_Pairs!ES23,"")</f>
        <v>0</v>
      </c>
      <c r="D23" s="27" t="str">
        <f aca="false">IF(ROW()&lt;4+VolLB,"",IFERROR(STDEV(INDEX($B:$B,ROW()-VolLB+1):INDEX($B:$B,ROW()))*SQRT(12),""))</f>
        <v/>
      </c>
      <c r="E23" s="27" t="str">
        <f aca="false">IF(ROW()&lt;4+VolLB,"",IFERROR(STDEV(INDEX($C:$C,ROW()-VolLB+1):INDEX($C:$C,ROW()))*SQRT(12),""))</f>
        <v/>
      </c>
      <c r="F23" s="26" t="n">
        <f aca="false">IF(OR(D23="",D23=0),0,MIN(MaxScal,(VolCap/SQRT(NSleeve))/D23))</f>
        <v>0</v>
      </c>
      <c r="G23" s="26" t="n">
        <f aca="false">IF(OR(E23="",E23=0),0,MIN(MaxScal,(VolCap/SQRT(NSleeve))/E23))</f>
        <v>0</v>
      </c>
      <c r="H23" s="28" t="n">
        <f aca="false">IFERROR(B23*F22+C23*G22,"")</f>
        <v>0</v>
      </c>
      <c r="I23" s="27" t="str">
        <f aca="false">IF(ROW()&lt;4+VolLB,"",IFERROR(STDEV(INDEX($H:$H,ROW()-VolLB+1):INDEX($H:$H,ROW()))*SQRT(12),""))</f>
        <v/>
      </c>
      <c r="J23" s="26" t="n">
        <f aca="false">IF(OR(I23="",I23=0),1,MIN(1,VolCap/I23))</f>
        <v>1</v>
      </c>
      <c r="K23" s="28" t="n">
        <f aca="false">IFERROR(H23*J22,"")</f>
        <v>0</v>
      </c>
      <c r="L23" s="25" t="n">
        <f aca="false">IFERROR(L22*(1+K23),L22)</f>
        <v>1</v>
      </c>
      <c r="M23" s="31" t="n">
        <f aca="false">EMFX_Pairs!ET23+Rates_Pairs!ET23</f>
        <v>0</v>
      </c>
    </row>
    <row r="24" customFormat="false" ht="15" hidden="false" customHeight="false" outlineLevel="0" collapsed="false">
      <c r="A24" s="19" t="n">
        <v>38625</v>
      </c>
      <c r="B24" s="30" t="n">
        <f aca="false">IFERROR(EMFX_Pairs!ES24,"")</f>
        <v>0</v>
      </c>
      <c r="C24" s="30" t="n">
        <f aca="false">IFERROR(Rates_Pairs!ES24,"")</f>
        <v>0</v>
      </c>
      <c r="D24" s="27" t="str">
        <f aca="false">IF(ROW()&lt;4+VolLB,"",IFERROR(STDEV(INDEX($B:$B,ROW()-VolLB+1):INDEX($B:$B,ROW()))*SQRT(12),""))</f>
        <v/>
      </c>
      <c r="E24" s="27" t="str">
        <f aca="false">IF(ROW()&lt;4+VolLB,"",IFERROR(STDEV(INDEX($C:$C,ROW()-VolLB+1):INDEX($C:$C,ROW()))*SQRT(12),""))</f>
        <v/>
      </c>
      <c r="F24" s="26" t="n">
        <f aca="false">IF(OR(D24="",D24=0),0,MIN(MaxScal,(VolCap/SQRT(NSleeve))/D24))</f>
        <v>0</v>
      </c>
      <c r="G24" s="26" t="n">
        <f aca="false">IF(OR(E24="",E24=0),0,MIN(MaxScal,(VolCap/SQRT(NSleeve))/E24))</f>
        <v>0</v>
      </c>
      <c r="H24" s="28" t="n">
        <f aca="false">IFERROR(B24*F23+C24*G23,"")</f>
        <v>0</v>
      </c>
      <c r="I24" s="27" t="str">
        <f aca="false">IF(ROW()&lt;4+VolLB,"",IFERROR(STDEV(INDEX($H:$H,ROW()-VolLB+1):INDEX($H:$H,ROW()))*SQRT(12),""))</f>
        <v/>
      </c>
      <c r="J24" s="26" t="n">
        <f aca="false">IF(OR(I24="",I24=0),1,MIN(1,VolCap/I24))</f>
        <v>1</v>
      </c>
      <c r="K24" s="28" t="n">
        <f aca="false">IFERROR(H24*J23,"")</f>
        <v>0</v>
      </c>
      <c r="L24" s="25" t="n">
        <f aca="false">IFERROR(L23*(1+K24),L23)</f>
        <v>1</v>
      </c>
      <c r="M24" s="31" t="n">
        <f aca="false">EMFX_Pairs!ET24+Rates_Pairs!ET24</f>
        <v>0</v>
      </c>
    </row>
    <row r="25" customFormat="false" ht="15" hidden="false" customHeight="false" outlineLevel="0" collapsed="false">
      <c r="A25" s="19" t="n">
        <v>38656</v>
      </c>
      <c r="B25" s="30" t="n">
        <f aca="false">IFERROR(EMFX_Pairs!ES25,"")</f>
        <v>0</v>
      </c>
      <c r="C25" s="30" t="n">
        <f aca="false">IFERROR(Rates_Pairs!ES25,"")</f>
        <v>0</v>
      </c>
      <c r="D25" s="27" t="str">
        <f aca="false">IF(ROW()&lt;4+VolLB,"",IFERROR(STDEV(INDEX($B:$B,ROW()-VolLB+1):INDEX($B:$B,ROW()))*SQRT(12),""))</f>
        <v/>
      </c>
      <c r="E25" s="27" t="str">
        <f aca="false">IF(ROW()&lt;4+VolLB,"",IFERROR(STDEV(INDEX($C:$C,ROW()-VolLB+1):INDEX($C:$C,ROW()))*SQRT(12),""))</f>
        <v/>
      </c>
      <c r="F25" s="26" t="n">
        <f aca="false">IF(OR(D25="",D25=0),0,MIN(MaxScal,(VolCap/SQRT(NSleeve))/D25))</f>
        <v>0</v>
      </c>
      <c r="G25" s="26" t="n">
        <f aca="false">IF(OR(E25="",E25=0),0,MIN(MaxScal,(VolCap/SQRT(NSleeve))/E25))</f>
        <v>0</v>
      </c>
      <c r="H25" s="28" t="n">
        <f aca="false">IFERROR(B25*F24+C25*G24,"")</f>
        <v>0</v>
      </c>
      <c r="I25" s="27" t="str">
        <f aca="false">IF(ROW()&lt;4+VolLB,"",IFERROR(STDEV(INDEX($H:$H,ROW()-VolLB+1):INDEX($H:$H,ROW()))*SQRT(12),""))</f>
        <v/>
      </c>
      <c r="J25" s="26" t="n">
        <f aca="false">IF(OR(I25="",I25=0),1,MIN(1,VolCap/I25))</f>
        <v>1</v>
      </c>
      <c r="K25" s="28" t="n">
        <f aca="false">IFERROR(H25*J24,"")</f>
        <v>0</v>
      </c>
      <c r="L25" s="25" t="n">
        <f aca="false">IFERROR(L24*(1+K25),L24)</f>
        <v>1</v>
      </c>
      <c r="M25" s="31" t="n">
        <f aca="false">EMFX_Pairs!ET25+Rates_Pairs!ET25</f>
        <v>0</v>
      </c>
    </row>
    <row r="26" customFormat="false" ht="15" hidden="false" customHeight="false" outlineLevel="0" collapsed="false">
      <c r="A26" s="19" t="n">
        <v>38686</v>
      </c>
      <c r="B26" s="30" t="n">
        <f aca="false">IFERROR(EMFX_Pairs!ES26,"")</f>
        <v>0</v>
      </c>
      <c r="C26" s="30" t="n">
        <f aca="false">IFERROR(Rates_Pairs!ES26,"")</f>
        <v>0</v>
      </c>
      <c r="D26" s="27" t="str">
        <f aca="false">IF(ROW()&lt;4+VolLB,"",IFERROR(STDEV(INDEX($B:$B,ROW()-VolLB+1):INDEX($B:$B,ROW()))*SQRT(12),""))</f>
        <v/>
      </c>
      <c r="E26" s="27" t="str">
        <f aca="false">IF(ROW()&lt;4+VolLB,"",IFERROR(STDEV(INDEX($C:$C,ROW()-VolLB+1):INDEX($C:$C,ROW()))*SQRT(12),""))</f>
        <v/>
      </c>
      <c r="F26" s="26" t="n">
        <f aca="false">IF(OR(D26="",D26=0),0,MIN(MaxScal,(VolCap/SQRT(NSleeve))/D26))</f>
        <v>0</v>
      </c>
      <c r="G26" s="26" t="n">
        <f aca="false">IF(OR(E26="",E26=0),0,MIN(MaxScal,(VolCap/SQRT(NSleeve))/E26))</f>
        <v>0</v>
      </c>
      <c r="H26" s="28" t="n">
        <f aca="false">IFERROR(B26*F25+C26*G25,"")</f>
        <v>0</v>
      </c>
      <c r="I26" s="27" t="str">
        <f aca="false">IF(ROW()&lt;4+VolLB,"",IFERROR(STDEV(INDEX($H:$H,ROW()-VolLB+1):INDEX($H:$H,ROW()))*SQRT(12),""))</f>
        <v/>
      </c>
      <c r="J26" s="26" t="n">
        <f aca="false">IF(OR(I26="",I26=0),1,MIN(1,VolCap/I26))</f>
        <v>1</v>
      </c>
      <c r="K26" s="28" t="n">
        <f aca="false">IFERROR(H26*J25,"")</f>
        <v>0</v>
      </c>
      <c r="L26" s="25" t="n">
        <f aca="false">IFERROR(L25*(1+K26),L25)</f>
        <v>1</v>
      </c>
      <c r="M26" s="31" t="n">
        <f aca="false">EMFX_Pairs!ET26+Rates_Pairs!ET26</f>
        <v>0</v>
      </c>
    </row>
    <row r="27" customFormat="false" ht="15" hidden="false" customHeight="false" outlineLevel="0" collapsed="false">
      <c r="A27" s="19" t="n">
        <v>38717</v>
      </c>
      <c r="B27" s="30" t="n">
        <f aca="false">IFERROR(EMFX_Pairs!ES27,"")</f>
        <v>0</v>
      </c>
      <c r="C27" s="30" t="n">
        <f aca="false">IFERROR(Rates_Pairs!ES27,"")</f>
        <v>0</v>
      </c>
      <c r="D27" s="27" t="str">
        <f aca="false">IF(ROW()&lt;4+VolLB,"",IFERROR(STDEV(INDEX($B:$B,ROW()-VolLB+1):INDEX($B:$B,ROW()))*SQRT(12),""))</f>
        <v/>
      </c>
      <c r="E27" s="27" t="str">
        <f aca="false">IF(ROW()&lt;4+VolLB,"",IFERROR(STDEV(INDEX($C:$C,ROW()-VolLB+1):INDEX($C:$C,ROW()))*SQRT(12),""))</f>
        <v/>
      </c>
      <c r="F27" s="26" t="n">
        <f aca="false">IF(OR(D27="",D27=0),0,MIN(MaxScal,(VolCap/SQRT(NSleeve))/D27))</f>
        <v>0</v>
      </c>
      <c r="G27" s="26" t="n">
        <f aca="false">IF(OR(E27="",E27=0),0,MIN(MaxScal,(VolCap/SQRT(NSleeve))/E27))</f>
        <v>0</v>
      </c>
      <c r="H27" s="28" t="n">
        <f aca="false">IFERROR(B27*F26+C27*G26,"")</f>
        <v>0</v>
      </c>
      <c r="I27" s="27" t="str">
        <f aca="false">IF(ROW()&lt;4+VolLB,"",IFERROR(STDEV(INDEX($H:$H,ROW()-VolLB+1):INDEX($H:$H,ROW()))*SQRT(12),""))</f>
        <v/>
      </c>
      <c r="J27" s="26" t="n">
        <f aca="false">IF(OR(I27="",I27=0),1,MIN(1,VolCap/I27))</f>
        <v>1</v>
      </c>
      <c r="K27" s="28" t="n">
        <f aca="false">IFERROR(H27*J26,"")</f>
        <v>0</v>
      </c>
      <c r="L27" s="25" t="n">
        <f aca="false">IFERROR(L26*(1+K27),L26)</f>
        <v>1</v>
      </c>
      <c r="M27" s="31" t="n">
        <f aca="false">EMFX_Pairs!ET27+Rates_Pairs!ET27</f>
        <v>0</v>
      </c>
    </row>
    <row r="28" customFormat="false" ht="15" hidden="false" customHeight="false" outlineLevel="0" collapsed="false">
      <c r="A28" s="19" t="n">
        <v>38748</v>
      </c>
      <c r="B28" s="30" t="n">
        <f aca="false">IFERROR(EMFX_Pairs!ES28,"")</f>
        <v>0</v>
      </c>
      <c r="C28" s="30" t="n">
        <f aca="false">IFERROR(Rates_Pairs!ES28,"")</f>
        <v>0</v>
      </c>
      <c r="D28" s="27" t="str">
        <f aca="false">IF(ROW()&lt;4+VolLB,"",IFERROR(STDEV(INDEX($B:$B,ROW()-VolLB+1):INDEX($B:$B,ROW()))*SQRT(12),""))</f>
        <v/>
      </c>
      <c r="E28" s="27" t="str">
        <f aca="false">IF(ROW()&lt;4+VolLB,"",IFERROR(STDEV(INDEX($C:$C,ROW()-VolLB+1):INDEX($C:$C,ROW()))*SQRT(12),""))</f>
        <v/>
      </c>
      <c r="F28" s="26" t="n">
        <f aca="false">IF(OR(D28="",D28=0),0,MIN(MaxScal,(VolCap/SQRT(NSleeve))/D28))</f>
        <v>0</v>
      </c>
      <c r="G28" s="26" t="n">
        <f aca="false">IF(OR(E28="",E28=0),0,MIN(MaxScal,(VolCap/SQRT(NSleeve))/E28))</f>
        <v>0</v>
      </c>
      <c r="H28" s="28" t="n">
        <f aca="false">IFERROR(B28*F27+C28*G27,"")</f>
        <v>0</v>
      </c>
      <c r="I28" s="27" t="str">
        <f aca="false">IF(ROW()&lt;4+VolLB,"",IFERROR(STDEV(INDEX($H:$H,ROW()-VolLB+1):INDEX($H:$H,ROW()))*SQRT(12),""))</f>
        <v/>
      </c>
      <c r="J28" s="26" t="n">
        <f aca="false">IF(OR(I28="",I28=0),1,MIN(1,VolCap/I28))</f>
        <v>1</v>
      </c>
      <c r="K28" s="28" t="n">
        <f aca="false">IFERROR(H28*J27,"")</f>
        <v>0</v>
      </c>
      <c r="L28" s="25" t="n">
        <f aca="false">IFERROR(L27*(1+K28),L27)</f>
        <v>1</v>
      </c>
      <c r="M28" s="31" t="n">
        <f aca="false">EMFX_Pairs!ET28+Rates_Pairs!ET28</f>
        <v>0</v>
      </c>
    </row>
    <row r="29" customFormat="false" ht="15" hidden="false" customHeight="false" outlineLevel="0" collapsed="false">
      <c r="A29" s="19" t="n">
        <v>38776</v>
      </c>
      <c r="B29" s="30" t="n">
        <f aca="false">IFERROR(EMFX_Pairs!ES29,"")</f>
        <v>0</v>
      </c>
      <c r="C29" s="30" t="n">
        <f aca="false">IFERROR(Rates_Pairs!ES29,"")</f>
        <v>0</v>
      </c>
      <c r="D29" s="27" t="str">
        <f aca="false">IF(ROW()&lt;4+VolLB,"",IFERROR(STDEV(INDEX($B:$B,ROW()-VolLB+1):INDEX($B:$B,ROW()))*SQRT(12),""))</f>
        <v/>
      </c>
      <c r="E29" s="27" t="str">
        <f aca="false">IF(ROW()&lt;4+VolLB,"",IFERROR(STDEV(INDEX($C:$C,ROW()-VolLB+1):INDEX($C:$C,ROW()))*SQRT(12),""))</f>
        <v/>
      </c>
      <c r="F29" s="26" t="n">
        <f aca="false">IF(OR(D29="",D29=0),0,MIN(MaxScal,(VolCap/SQRT(NSleeve))/D29))</f>
        <v>0</v>
      </c>
      <c r="G29" s="26" t="n">
        <f aca="false">IF(OR(E29="",E29=0),0,MIN(MaxScal,(VolCap/SQRT(NSleeve))/E29))</f>
        <v>0</v>
      </c>
      <c r="H29" s="28" t="n">
        <f aca="false">IFERROR(B29*F28+C29*G28,"")</f>
        <v>0</v>
      </c>
      <c r="I29" s="27" t="str">
        <f aca="false">IF(ROW()&lt;4+VolLB,"",IFERROR(STDEV(INDEX($H:$H,ROW()-VolLB+1):INDEX($H:$H,ROW()))*SQRT(12),""))</f>
        <v/>
      </c>
      <c r="J29" s="26" t="n">
        <f aca="false">IF(OR(I29="",I29=0),1,MIN(1,VolCap/I29))</f>
        <v>1</v>
      </c>
      <c r="K29" s="28" t="n">
        <f aca="false">IFERROR(H29*J28,"")</f>
        <v>0</v>
      </c>
      <c r="L29" s="25" t="n">
        <f aca="false">IFERROR(L28*(1+K29),L28)</f>
        <v>1</v>
      </c>
      <c r="M29" s="31" t="n">
        <f aca="false">EMFX_Pairs!ET29+Rates_Pairs!ET29</f>
        <v>0</v>
      </c>
    </row>
    <row r="30" customFormat="false" ht="15" hidden="false" customHeight="false" outlineLevel="0" collapsed="false">
      <c r="A30" s="19" t="n">
        <v>38807</v>
      </c>
      <c r="B30" s="30" t="n">
        <f aca="false">IFERROR(EMFX_Pairs!ES30,"")</f>
        <v>0</v>
      </c>
      <c r="C30" s="30" t="n">
        <f aca="false">IFERROR(Rates_Pairs!ES30,"")</f>
        <v>0</v>
      </c>
      <c r="D30" s="27" t="str">
        <f aca="false">IF(ROW()&lt;4+VolLB,"",IFERROR(STDEV(INDEX($B:$B,ROW()-VolLB+1):INDEX($B:$B,ROW()))*SQRT(12),""))</f>
        <v/>
      </c>
      <c r="E30" s="27" t="str">
        <f aca="false">IF(ROW()&lt;4+VolLB,"",IFERROR(STDEV(INDEX($C:$C,ROW()-VolLB+1):INDEX($C:$C,ROW()))*SQRT(12),""))</f>
        <v/>
      </c>
      <c r="F30" s="26" t="n">
        <f aca="false">IF(OR(D30="",D30=0),0,MIN(MaxScal,(VolCap/SQRT(NSleeve))/D30))</f>
        <v>0</v>
      </c>
      <c r="G30" s="26" t="n">
        <f aca="false">IF(OR(E30="",E30=0),0,MIN(MaxScal,(VolCap/SQRT(NSleeve))/E30))</f>
        <v>0</v>
      </c>
      <c r="H30" s="28" t="n">
        <f aca="false">IFERROR(B30*F29+C30*G29,"")</f>
        <v>0</v>
      </c>
      <c r="I30" s="27" t="str">
        <f aca="false">IF(ROW()&lt;4+VolLB,"",IFERROR(STDEV(INDEX($H:$H,ROW()-VolLB+1):INDEX($H:$H,ROW()))*SQRT(12),""))</f>
        <v/>
      </c>
      <c r="J30" s="26" t="n">
        <f aca="false">IF(OR(I30="",I30=0),1,MIN(1,VolCap/I30))</f>
        <v>1</v>
      </c>
      <c r="K30" s="28" t="n">
        <f aca="false">IFERROR(H30*J29,"")</f>
        <v>0</v>
      </c>
      <c r="L30" s="25" t="n">
        <f aca="false">IFERROR(L29*(1+K30),L29)</f>
        <v>1</v>
      </c>
      <c r="M30" s="31" t="n">
        <f aca="false">EMFX_Pairs!ET30+Rates_Pairs!ET30</f>
        <v>0</v>
      </c>
    </row>
    <row r="31" customFormat="false" ht="15" hidden="false" customHeight="false" outlineLevel="0" collapsed="false">
      <c r="A31" s="19" t="n">
        <v>38837</v>
      </c>
      <c r="B31" s="30" t="n">
        <f aca="false">IFERROR(EMFX_Pairs!ES31,"")</f>
        <v>0</v>
      </c>
      <c r="C31" s="30" t="n">
        <f aca="false">IFERROR(Rates_Pairs!ES31,"")</f>
        <v>0</v>
      </c>
      <c r="D31" s="27" t="str">
        <f aca="false">IF(ROW()&lt;4+VolLB,"",IFERROR(STDEV(INDEX($B:$B,ROW()-VolLB+1):INDEX($B:$B,ROW()))*SQRT(12),""))</f>
        <v/>
      </c>
      <c r="E31" s="27" t="str">
        <f aca="false">IF(ROW()&lt;4+VolLB,"",IFERROR(STDEV(INDEX($C:$C,ROW()-VolLB+1):INDEX($C:$C,ROW()))*SQRT(12),""))</f>
        <v/>
      </c>
      <c r="F31" s="26" t="n">
        <f aca="false">IF(OR(D31="",D31=0),0,MIN(MaxScal,(VolCap/SQRT(NSleeve))/D31))</f>
        <v>0</v>
      </c>
      <c r="G31" s="26" t="n">
        <f aca="false">IF(OR(E31="",E31=0),0,MIN(MaxScal,(VolCap/SQRT(NSleeve))/E31))</f>
        <v>0</v>
      </c>
      <c r="H31" s="28" t="n">
        <f aca="false">IFERROR(B31*F30+C31*G30,"")</f>
        <v>0</v>
      </c>
      <c r="I31" s="27" t="str">
        <f aca="false">IF(ROW()&lt;4+VolLB,"",IFERROR(STDEV(INDEX($H:$H,ROW()-VolLB+1):INDEX($H:$H,ROW()))*SQRT(12),""))</f>
        <v/>
      </c>
      <c r="J31" s="26" t="n">
        <f aca="false">IF(OR(I31="",I31=0),1,MIN(1,VolCap/I31))</f>
        <v>1</v>
      </c>
      <c r="K31" s="28" t="n">
        <f aca="false">IFERROR(H31*J30,"")</f>
        <v>0</v>
      </c>
      <c r="L31" s="25" t="n">
        <f aca="false">IFERROR(L30*(1+K31),L30)</f>
        <v>1</v>
      </c>
      <c r="M31" s="31" t="n">
        <f aca="false">EMFX_Pairs!ET31+Rates_Pairs!ET31</f>
        <v>0</v>
      </c>
    </row>
    <row r="32" customFormat="false" ht="15" hidden="false" customHeight="false" outlineLevel="0" collapsed="false">
      <c r="A32" s="19" t="n">
        <v>38868</v>
      </c>
      <c r="B32" s="30" t="n">
        <f aca="false">IFERROR(EMFX_Pairs!ES32,"")</f>
        <v>0</v>
      </c>
      <c r="C32" s="30" t="n">
        <f aca="false">IFERROR(Rates_Pairs!ES32,"")</f>
        <v>0</v>
      </c>
      <c r="D32" s="27" t="str">
        <f aca="false">IF(ROW()&lt;4+VolLB,"",IFERROR(STDEV(INDEX($B:$B,ROW()-VolLB+1):INDEX($B:$B,ROW()))*SQRT(12),""))</f>
        <v/>
      </c>
      <c r="E32" s="27" t="str">
        <f aca="false">IF(ROW()&lt;4+VolLB,"",IFERROR(STDEV(INDEX($C:$C,ROW()-VolLB+1):INDEX($C:$C,ROW()))*SQRT(12),""))</f>
        <v/>
      </c>
      <c r="F32" s="26" t="n">
        <f aca="false">IF(OR(D32="",D32=0),0,MIN(MaxScal,(VolCap/SQRT(NSleeve))/D32))</f>
        <v>0</v>
      </c>
      <c r="G32" s="26" t="n">
        <f aca="false">IF(OR(E32="",E32=0),0,MIN(MaxScal,(VolCap/SQRT(NSleeve))/E32))</f>
        <v>0</v>
      </c>
      <c r="H32" s="28" t="n">
        <f aca="false">IFERROR(B32*F31+C32*G31,"")</f>
        <v>0</v>
      </c>
      <c r="I32" s="27" t="str">
        <f aca="false">IF(ROW()&lt;4+VolLB,"",IFERROR(STDEV(INDEX($H:$H,ROW()-VolLB+1):INDEX($H:$H,ROW()))*SQRT(12),""))</f>
        <v/>
      </c>
      <c r="J32" s="26" t="n">
        <f aca="false">IF(OR(I32="",I32=0),1,MIN(1,VolCap/I32))</f>
        <v>1</v>
      </c>
      <c r="K32" s="28" t="n">
        <f aca="false">IFERROR(H32*J31,"")</f>
        <v>0</v>
      </c>
      <c r="L32" s="25" t="n">
        <f aca="false">IFERROR(L31*(1+K32),L31)</f>
        <v>1</v>
      </c>
      <c r="M32" s="31" t="n">
        <f aca="false">EMFX_Pairs!ET32+Rates_Pairs!ET32</f>
        <v>0</v>
      </c>
    </row>
    <row r="33" customFormat="false" ht="15" hidden="false" customHeight="false" outlineLevel="0" collapsed="false">
      <c r="A33" s="19" t="n">
        <v>38898</v>
      </c>
      <c r="B33" s="30" t="n">
        <f aca="false">IFERROR(EMFX_Pairs!ES33,"")</f>
        <v>0</v>
      </c>
      <c r="C33" s="30" t="n">
        <f aca="false">IFERROR(Rates_Pairs!ES33,"")</f>
        <v>0</v>
      </c>
      <c r="D33" s="27" t="str">
        <f aca="false">IF(ROW()&lt;4+VolLB,"",IFERROR(STDEV(INDEX($B:$B,ROW()-VolLB+1):INDEX($B:$B,ROW()))*SQRT(12),""))</f>
        <v/>
      </c>
      <c r="E33" s="27" t="str">
        <f aca="false">IF(ROW()&lt;4+VolLB,"",IFERROR(STDEV(INDEX($C:$C,ROW()-VolLB+1):INDEX($C:$C,ROW()))*SQRT(12),""))</f>
        <v/>
      </c>
      <c r="F33" s="26" t="n">
        <f aca="false">IF(OR(D33="",D33=0),0,MIN(MaxScal,(VolCap/SQRT(NSleeve))/D33))</f>
        <v>0</v>
      </c>
      <c r="G33" s="26" t="n">
        <f aca="false">IF(OR(E33="",E33=0),0,MIN(MaxScal,(VolCap/SQRT(NSleeve))/E33))</f>
        <v>0</v>
      </c>
      <c r="H33" s="28" t="n">
        <f aca="false">IFERROR(B33*F32+C33*G32,"")</f>
        <v>0</v>
      </c>
      <c r="I33" s="27" t="str">
        <f aca="false">IF(ROW()&lt;4+VolLB,"",IFERROR(STDEV(INDEX($H:$H,ROW()-VolLB+1):INDEX($H:$H,ROW()))*SQRT(12),""))</f>
        <v/>
      </c>
      <c r="J33" s="26" t="n">
        <f aca="false">IF(OR(I33="",I33=0),1,MIN(1,VolCap/I33))</f>
        <v>1</v>
      </c>
      <c r="K33" s="28" t="n">
        <f aca="false">IFERROR(H33*J32,"")</f>
        <v>0</v>
      </c>
      <c r="L33" s="25" t="n">
        <f aca="false">IFERROR(L32*(1+K33),L32)</f>
        <v>1</v>
      </c>
      <c r="M33" s="31" t="n">
        <f aca="false">EMFX_Pairs!ET33+Rates_Pairs!ET33</f>
        <v>0</v>
      </c>
    </row>
    <row r="34" customFormat="false" ht="15" hidden="false" customHeight="false" outlineLevel="0" collapsed="false">
      <c r="A34" s="19" t="n">
        <v>38929</v>
      </c>
      <c r="B34" s="30" t="n">
        <f aca="false">IFERROR(EMFX_Pairs!ES34,"")</f>
        <v>0</v>
      </c>
      <c r="C34" s="30" t="n">
        <f aca="false">IFERROR(Rates_Pairs!ES34,"")</f>
        <v>0</v>
      </c>
      <c r="D34" s="27" t="str">
        <f aca="false">IF(ROW()&lt;4+VolLB,"",IFERROR(STDEV(INDEX($B:$B,ROW()-VolLB+1):INDEX($B:$B,ROW()))*SQRT(12),""))</f>
        <v/>
      </c>
      <c r="E34" s="27" t="str">
        <f aca="false">IF(ROW()&lt;4+VolLB,"",IFERROR(STDEV(INDEX($C:$C,ROW()-VolLB+1):INDEX($C:$C,ROW()))*SQRT(12),""))</f>
        <v/>
      </c>
      <c r="F34" s="26" t="n">
        <f aca="false">IF(OR(D34="",D34=0),0,MIN(MaxScal,(VolCap/SQRT(NSleeve))/D34))</f>
        <v>0</v>
      </c>
      <c r="G34" s="26" t="n">
        <f aca="false">IF(OR(E34="",E34=0),0,MIN(MaxScal,(VolCap/SQRT(NSleeve))/E34))</f>
        <v>0</v>
      </c>
      <c r="H34" s="28" t="n">
        <f aca="false">IFERROR(B34*F33+C34*G33,"")</f>
        <v>0</v>
      </c>
      <c r="I34" s="27" t="str">
        <f aca="false">IF(ROW()&lt;4+VolLB,"",IFERROR(STDEV(INDEX($H:$H,ROW()-VolLB+1):INDEX($H:$H,ROW()))*SQRT(12),""))</f>
        <v/>
      </c>
      <c r="J34" s="26" t="n">
        <f aca="false">IF(OR(I34="",I34=0),1,MIN(1,VolCap/I34))</f>
        <v>1</v>
      </c>
      <c r="K34" s="28" t="n">
        <f aca="false">IFERROR(H34*J33,"")</f>
        <v>0</v>
      </c>
      <c r="L34" s="25" t="n">
        <f aca="false">IFERROR(L33*(1+K34),L33)</f>
        <v>1</v>
      </c>
      <c r="M34" s="31" t="n">
        <f aca="false">EMFX_Pairs!ET34+Rates_Pairs!ET34</f>
        <v>0</v>
      </c>
    </row>
    <row r="35" customFormat="false" ht="15" hidden="false" customHeight="false" outlineLevel="0" collapsed="false">
      <c r="A35" s="19" t="n">
        <v>38960</v>
      </c>
      <c r="B35" s="30" t="n">
        <f aca="false">IFERROR(EMFX_Pairs!ES35,"")</f>
        <v>0</v>
      </c>
      <c r="C35" s="30" t="n">
        <f aca="false">IFERROR(Rates_Pairs!ES35,"")</f>
        <v>0</v>
      </c>
      <c r="D35" s="27" t="str">
        <f aca="false">IF(ROW()&lt;4+VolLB,"",IFERROR(STDEV(INDEX($B:$B,ROW()-VolLB+1):INDEX($B:$B,ROW()))*SQRT(12),""))</f>
        <v/>
      </c>
      <c r="E35" s="27" t="str">
        <f aca="false">IF(ROW()&lt;4+VolLB,"",IFERROR(STDEV(INDEX($C:$C,ROW()-VolLB+1):INDEX($C:$C,ROW()))*SQRT(12),""))</f>
        <v/>
      </c>
      <c r="F35" s="26" t="n">
        <f aca="false">IF(OR(D35="",D35=0),0,MIN(MaxScal,(VolCap/SQRT(NSleeve))/D35))</f>
        <v>0</v>
      </c>
      <c r="G35" s="26" t="n">
        <f aca="false">IF(OR(E35="",E35=0),0,MIN(MaxScal,(VolCap/SQRT(NSleeve))/E35))</f>
        <v>0</v>
      </c>
      <c r="H35" s="28" t="n">
        <f aca="false">IFERROR(B35*F34+C35*G34,"")</f>
        <v>0</v>
      </c>
      <c r="I35" s="27" t="str">
        <f aca="false">IF(ROW()&lt;4+VolLB,"",IFERROR(STDEV(INDEX($H:$H,ROW()-VolLB+1):INDEX($H:$H,ROW()))*SQRT(12),""))</f>
        <v/>
      </c>
      <c r="J35" s="26" t="n">
        <f aca="false">IF(OR(I35="",I35=0),1,MIN(1,VolCap/I35))</f>
        <v>1</v>
      </c>
      <c r="K35" s="28" t="n">
        <f aca="false">IFERROR(H35*J34,"")</f>
        <v>0</v>
      </c>
      <c r="L35" s="25" t="n">
        <f aca="false">IFERROR(L34*(1+K35),L34)</f>
        <v>1</v>
      </c>
      <c r="M35" s="31" t="n">
        <f aca="false">EMFX_Pairs!ET35+Rates_Pairs!ET35</f>
        <v>0</v>
      </c>
    </row>
    <row r="36" customFormat="false" ht="15" hidden="false" customHeight="false" outlineLevel="0" collapsed="false">
      <c r="A36" s="19" t="n">
        <v>38990</v>
      </c>
      <c r="B36" s="30" t="n">
        <f aca="false">IFERROR(EMFX_Pairs!ES36,"")</f>
        <v>0</v>
      </c>
      <c r="C36" s="30" t="n">
        <f aca="false">IFERROR(Rates_Pairs!ES36,"")</f>
        <v>0</v>
      </c>
      <c r="D36" s="27" t="str">
        <f aca="false">IF(ROW()&lt;4+VolLB,"",IFERROR(STDEV(INDEX($B:$B,ROW()-VolLB+1):INDEX($B:$B,ROW()))*SQRT(12),""))</f>
        <v/>
      </c>
      <c r="E36" s="27" t="str">
        <f aca="false">IF(ROW()&lt;4+VolLB,"",IFERROR(STDEV(INDEX($C:$C,ROW()-VolLB+1):INDEX($C:$C,ROW()))*SQRT(12),""))</f>
        <v/>
      </c>
      <c r="F36" s="26" t="n">
        <f aca="false">IF(OR(D36="",D36=0),0,MIN(MaxScal,(VolCap/SQRT(NSleeve))/D36))</f>
        <v>0</v>
      </c>
      <c r="G36" s="26" t="n">
        <f aca="false">IF(OR(E36="",E36=0),0,MIN(MaxScal,(VolCap/SQRT(NSleeve))/E36))</f>
        <v>0</v>
      </c>
      <c r="H36" s="28" t="n">
        <f aca="false">IFERROR(B36*F35+C36*G35,"")</f>
        <v>0</v>
      </c>
      <c r="I36" s="27" t="str">
        <f aca="false">IF(ROW()&lt;4+VolLB,"",IFERROR(STDEV(INDEX($H:$H,ROW()-VolLB+1):INDEX($H:$H,ROW()))*SQRT(12),""))</f>
        <v/>
      </c>
      <c r="J36" s="26" t="n">
        <f aca="false">IF(OR(I36="",I36=0),1,MIN(1,VolCap/I36))</f>
        <v>1</v>
      </c>
      <c r="K36" s="28" t="n">
        <f aca="false">IFERROR(H36*J35,"")</f>
        <v>0</v>
      </c>
      <c r="L36" s="25" t="n">
        <f aca="false">IFERROR(L35*(1+K36),L35)</f>
        <v>1</v>
      </c>
      <c r="M36" s="31" t="n">
        <f aca="false">EMFX_Pairs!ET36+Rates_Pairs!ET36</f>
        <v>0</v>
      </c>
    </row>
    <row r="37" customFormat="false" ht="15" hidden="false" customHeight="false" outlineLevel="0" collapsed="false">
      <c r="A37" s="19" t="n">
        <v>39021</v>
      </c>
      <c r="B37" s="30" t="n">
        <f aca="false">IFERROR(EMFX_Pairs!ES37,"")</f>
        <v>0</v>
      </c>
      <c r="C37" s="30" t="n">
        <f aca="false">IFERROR(Rates_Pairs!ES37,"")</f>
        <v>0</v>
      </c>
      <c r="D37" s="27" t="str">
        <f aca="false">IF(ROW()&lt;4+VolLB,"",IFERROR(STDEV(INDEX($B:$B,ROW()-VolLB+1):INDEX($B:$B,ROW()))*SQRT(12),""))</f>
        <v/>
      </c>
      <c r="E37" s="27" t="str">
        <f aca="false">IF(ROW()&lt;4+VolLB,"",IFERROR(STDEV(INDEX($C:$C,ROW()-VolLB+1):INDEX($C:$C,ROW()))*SQRT(12),""))</f>
        <v/>
      </c>
      <c r="F37" s="26" t="n">
        <f aca="false">IF(OR(D37="",D37=0),0,MIN(MaxScal,(VolCap/SQRT(NSleeve))/D37))</f>
        <v>0</v>
      </c>
      <c r="G37" s="26" t="n">
        <f aca="false">IF(OR(E37="",E37=0),0,MIN(MaxScal,(VolCap/SQRT(NSleeve))/E37))</f>
        <v>0</v>
      </c>
      <c r="H37" s="28" t="n">
        <f aca="false">IFERROR(B37*F36+C37*G36,"")</f>
        <v>0</v>
      </c>
      <c r="I37" s="27" t="str">
        <f aca="false">IF(ROW()&lt;4+VolLB,"",IFERROR(STDEV(INDEX($H:$H,ROW()-VolLB+1):INDEX($H:$H,ROW()))*SQRT(12),""))</f>
        <v/>
      </c>
      <c r="J37" s="26" t="n">
        <f aca="false">IF(OR(I37="",I37=0),1,MIN(1,VolCap/I37))</f>
        <v>1</v>
      </c>
      <c r="K37" s="28" t="n">
        <f aca="false">IFERROR(H37*J36,"")</f>
        <v>0</v>
      </c>
      <c r="L37" s="25" t="n">
        <f aca="false">IFERROR(L36*(1+K37),L36)</f>
        <v>1</v>
      </c>
      <c r="M37" s="31" t="n">
        <f aca="false">EMFX_Pairs!ET37+Rates_Pairs!ET37</f>
        <v>0</v>
      </c>
    </row>
    <row r="38" customFormat="false" ht="15" hidden="false" customHeight="false" outlineLevel="0" collapsed="false">
      <c r="A38" s="19" t="n">
        <v>39051</v>
      </c>
      <c r="B38" s="30" t="n">
        <f aca="false">IFERROR(EMFX_Pairs!ES38,"")</f>
        <v>0</v>
      </c>
      <c r="C38" s="30" t="n">
        <f aca="false">IFERROR(Rates_Pairs!ES38,"")</f>
        <v>0</v>
      </c>
      <c r="D38" s="27" t="str">
        <f aca="false">IF(ROW()&lt;4+VolLB,"",IFERROR(STDEV(INDEX($B:$B,ROW()-VolLB+1):INDEX($B:$B,ROW()))*SQRT(12),""))</f>
        <v/>
      </c>
      <c r="E38" s="27" t="str">
        <f aca="false">IF(ROW()&lt;4+VolLB,"",IFERROR(STDEV(INDEX($C:$C,ROW()-VolLB+1):INDEX($C:$C,ROW()))*SQRT(12),""))</f>
        <v/>
      </c>
      <c r="F38" s="26" t="n">
        <f aca="false">IF(OR(D38="",D38=0),0,MIN(MaxScal,(VolCap/SQRT(NSleeve))/D38))</f>
        <v>0</v>
      </c>
      <c r="G38" s="26" t="n">
        <f aca="false">IF(OR(E38="",E38=0),0,MIN(MaxScal,(VolCap/SQRT(NSleeve))/E38))</f>
        <v>0</v>
      </c>
      <c r="H38" s="28" t="n">
        <f aca="false">IFERROR(B38*F37+C38*G37,"")</f>
        <v>0</v>
      </c>
      <c r="I38" s="27" t="str">
        <f aca="false">IF(ROW()&lt;4+VolLB,"",IFERROR(STDEV(INDEX($H:$H,ROW()-VolLB+1):INDEX($H:$H,ROW()))*SQRT(12),""))</f>
        <v/>
      </c>
      <c r="J38" s="26" t="n">
        <f aca="false">IF(OR(I38="",I38=0),1,MIN(1,VolCap/I38))</f>
        <v>1</v>
      </c>
      <c r="K38" s="28" t="n">
        <f aca="false">IFERROR(H38*J37,"")</f>
        <v>0</v>
      </c>
      <c r="L38" s="25" t="n">
        <f aca="false">IFERROR(L37*(1+K38),L37)</f>
        <v>1</v>
      </c>
      <c r="M38" s="31" t="n">
        <f aca="false">EMFX_Pairs!ET38+Rates_Pairs!ET38</f>
        <v>0</v>
      </c>
    </row>
    <row r="39" customFormat="false" ht="15" hidden="false" customHeight="false" outlineLevel="0" collapsed="false">
      <c r="A39" s="19" t="n">
        <v>39082</v>
      </c>
      <c r="B39" s="30" t="n">
        <f aca="false">IFERROR(EMFX_Pairs!ES39,"")</f>
        <v>0</v>
      </c>
      <c r="C39" s="30" t="n">
        <f aca="false">IFERROR(Rates_Pairs!ES39,"")</f>
        <v>0</v>
      </c>
      <c r="D39" s="27" t="str">
        <f aca="false">IF(ROW()&lt;4+VolLB,"",IFERROR(STDEV(INDEX($B:$B,ROW()-VolLB+1):INDEX($B:$B,ROW()))*SQRT(12),""))</f>
        <v/>
      </c>
      <c r="E39" s="27" t="str">
        <f aca="false">IF(ROW()&lt;4+VolLB,"",IFERROR(STDEV(INDEX($C:$C,ROW()-VolLB+1):INDEX($C:$C,ROW()))*SQRT(12),""))</f>
        <v/>
      </c>
      <c r="F39" s="26" t="n">
        <f aca="false">IF(OR(D39="",D39=0),0,MIN(MaxScal,(VolCap/SQRT(NSleeve))/D39))</f>
        <v>0</v>
      </c>
      <c r="G39" s="26" t="n">
        <f aca="false">IF(OR(E39="",E39=0),0,MIN(MaxScal,(VolCap/SQRT(NSleeve))/E39))</f>
        <v>0</v>
      </c>
      <c r="H39" s="28" t="n">
        <f aca="false">IFERROR(B39*F38+C39*G38,"")</f>
        <v>0</v>
      </c>
      <c r="I39" s="27" t="str">
        <f aca="false">IF(ROW()&lt;4+VolLB,"",IFERROR(STDEV(INDEX($H:$H,ROW()-VolLB+1):INDEX($H:$H,ROW()))*SQRT(12),""))</f>
        <v/>
      </c>
      <c r="J39" s="26" t="n">
        <f aca="false">IF(OR(I39="",I39=0),1,MIN(1,VolCap/I39))</f>
        <v>1</v>
      </c>
      <c r="K39" s="28" t="n">
        <f aca="false">IFERROR(H39*J38,"")</f>
        <v>0</v>
      </c>
      <c r="L39" s="25" t="n">
        <f aca="false">IFERROR(L38*(1+K39),L38)</f>
        <v>1</v>
      </c>
      <c r="M39" s="31" t="n">
        <f aca="false">EMFX_Pairs!ET39+Rates_Pairs!ET39</f>
        <v>0</v>
      </c>
    </row>
    <row r="40" customFormat="false" ht="15" hidden="false" customHeight="false" outlineLevel="0" collapsed="false">
      <c r="A40" s="19" t="n">
        <v>39113</v>
      </c>
      <c r="B40" s="30" t="n">
        <f aca="false">IFERROR(EMFX_Pairs!ES40,"")</f>
        <v>0</v>
      </c>
      <c r="C40" s="30" t="n">
        <f aca="false">IFERROR(Rates_Pairs!ES40,"")</f>
        <v>0</v>
      </c>
      <c r="D40" s="27" t="n">
        <f aca="false">IF(ROW()&lt;4+VolLB,"",IFERROR(STDEV(INDEX($B:$B,ROW()-VolLB+1):INDEX($B:$B,ROW()))*SQRT(12),""))</f>
        <v>0</v>
      </c>
      <c r="E40" s="27" t="n">
        <f aca="false">IF(ROW()&lt;4+VolLB,"",IFERROR(STDEV(INDEX($C:$C,ROW()-VolLB+1):INDEX($C:$C,ROW()))*SQRT(12),""))</f>
        <v>0</v>
      </c>
      <c r="F40" s="26" t="n">
        <f aca="false">IF(OR(D40="",D40=0),0,MIN(MaxScal,(VolCap/SQRT(NSleeve))/D40))</f>
        <v>0</v>
      </c>
      <c r="G40" s="26" t="n">
        <f aca="false">IF(OR(E40="",E40=0),0,MIN(MaxScal,(VolCap/SQRT(NSleeve))/E40))</f>
        <v>0</v>
      </c>
      <c r="H40" s="28" t="n">
        <f aca="false">IFERROR(B40*F39+C40*G39,"")</f>
        <v>0</v>
      </c>
      <c r="I40" s="27" t="n">
        <f aca="false">IF(ROW()&lt;4+VolLB,"",IFERROR(STDEV(INDEX($H:$H,ROW()-VolLB+1):INDEX($H:$H,ROW()))*SQRT(12),""))</f>
        <v>0</v>
      </c>
      <c r="J40" s="26" t="n">
        <f aca="false">IF(OR(I40="",I40=0),1,MIN(1,VolCap/I40))</f>
        <v>1</v>
      </c>
      <c r="K40" s="28" t="n">
        <f aca="false">IFERROR(H40*J39,"")</f>
        <v>0</v>
      </c>
      <c r="L40" s="25" t="n">
        <f aca="false">IFERROR(L39*(1+K40),L39)</f>
        <v>1</v>
      </c>
      <c r="M40" s="31" t="n">
        <f aca="false">EMFX_Pairs!ET40+Rates_Pairs!ET40</f>
        <v>0</v>
      </c>
    </row>
    <row r="41" customFormat="false" ht="15" hidden="false" customHeight="false" outlineLevel="0" collapsed="false">
      <c r="A41" s="19" t="n">
        <v>39141</v>
      </c>
      <c r="B41" s="30" t="n">
        <f aca="false">IFERROR(EMFX_Pairs!ES41,"")</f>
        <v>0</v>
      </c>
      <c r="C41" s="30" t="n">
        <f aca="false">IFERROR(Rates_Pairs!ES41,"")</f>
        <v>0</v>
      </c>
      <c r="D41" s="27" t="n">
        <f aca="false">IF(ROW()&lt;4+VolLB,"",IFERROR(STDEV(INDEX($B:$B,ROW()-VolLB+1):INDEX($B:$B,ROW()))*SQRT(12),""))</f>
        <v>0</v>
      </c>
      <c r="E41" s="27" t="n">
        <f aca="false">IF(ROW()&lt;4+VolLB,"",IFERROR(STDEV(INDEX($C:$C,ROW()-VolLB+1):INDEX($C:$C,ROW()))*SQRT(12),""))</f>
        <v>0</v>
      </c>
      <c r="F41" s="26" t="n">
        <f aca="false">IF(OR(D41="",D41=0),0,MIN(MaxScal,(VolCap/SQRT(NSleeve))/D41))</f>
        <v>0</v>
      </c>
      <c r="G41" s="26" t="n">
        <f aca="false">IF(OR(E41="",E41=0),0,MIN(MaxScal,(VolCap/SQRT(NSleeve))/E41))</f>
        <v>0</v>
      </c>
      <c r="H41" s="28" t="n">
        <f aca="false">IFERROR(B41*F40+C41*G40,"")</f>
        <v>0</v>
      </c>
      <c r="I41" s="27" t="n">
        <f aca="false">IF(ROW()&lt;4+VolLB,"",IFERROR(STDEV(INDEX($H:$H,ROW()-VolLB+1):INDEX($H:$H,ROW()))*SQRT(12),""))</f>
        <v>0</v>
      </c>
      <c r="J41" s="26" t="n">
        <f aca="false">IF(OR(I41="",I41=0),1,MIN(1,VolCap/I41))</f>
        <v>1</v>
      </c>
      <c r="K41" s="28" t="n">
        <f aca="false">IFERROR(H41*J40,"")</f>
        <v>0</v>
      </c>
      <c r="L41" s="25" t="n">
        <f aca="false">IFERROR(L40*(1+K41),L40)</f>
        <v>1</v>
      </c>
      <c r="M41" s="31" t="n">
        <f aca="false">EMFX_Pairs!ET41+Rates_Pairs!ET41</f>
        <v>0</v>
      </c>
    </row>
    <row r="42" customFormat="false" ht="15" hidden="false" customHeight="false" outlineLevel="0" collapsed="false">
      <c r="A42" s="19" t="n">
        <v>39172</v>
      </c>
      <c r="B42" s="30" t="n">
        <f aca="false">IFERROR(EMFX_Pairs!ES42,"")</f>
        <v>0</v>
      </c>
      <c r="C42" s="30" t="n">
        <f aca="false">IFERROR(Rates_Pairs!ES42,"")</f>
        <v>0</v>
      </c>
      <c r="D42" s="27" t="n">
        <f aca="false">IF(ROW()&lt;4+VolLB,"",IFERROR(STDEV(INDEX($B:$B,ROW()-VolLB+1):INDEX($B:$B,ROW()))*SQRT(12),""))</f>
        <v>0</v>
      </c>
      <c r="E42" s="27" t="n">
        <f aca="false">IF(ROW()&lt;4+VolLB,"",IFERROR(STDEV(INDEX($C:$C,ROW()-VolLB+1):INDEX($C:$C,ROW()))*SQRT(12),""))</f>
        <v>0</v>
      </c>
      <c r="F42" s="26" t="n">
        <f aca="false">IF(OR(D42="",D42=0),0,MIN(MaxScal,(VolCap/SQRT(NSleeve))/D42))</f>
        <v>0</v>
      </c>
      <c r="G42" s="26" t="n">
        <f aca="false">IF(OR(E42="",E42=0),0,MIN(MaxScal,(VolCap/SQRT(NSleeve))/E42))</f>
        <v>0</v>
      </c>
      <c r="H42" s="28" t="n">
        <f aca="false">IFERROR(B42*F41+C42*G41,"")</f>
        <v>0</v>
      </c>
      <c r="I42" s="27" t="n">
        <f aca="false">IF(ROW()&lt;4+VolLB,"",IFERROR(STDEV(INDEX($H:$H,ROW()-VolLB+1):INDEX($H:$H,ROW()))*SQRT(12),""))</f>
        <v>0</v>
      </c>
      <c r="J42" s="26" t="n">
        <f aca="false">IF(OR(I42="",I42=0),1,MIN(1,VolCap/I42))</f>
        <v>1</v>
      </c>
      <c r="K42" s="28" t="n">
        <f aca="false">IFERROR(H42*J41,"")</f>
        <v>0</v>
      </c>
      <c r="L42" s="25" t="n">
        <f aca="false">IFERROR(L41*(1+K42),L41)</f>
        <v>1</v>
      </c>
      <c r="M42" s="31" t="n">
        <f aca="false">EMFX_Pairs!ET42+Rates_Pairs!ET42</f>
        <v>0</v>
      </c>
    </row>
    <row r="43" customFormat="false" ht="15" hidden="false" customHeight="false" outlineLevel="0" collapsed="false">
      <c r="A43" s="19" t="n">
        <v>39202</v>
      </c>
      <c r="B43" s="30" t="n">
        <f aca="false">IFERROR(EMFX_Pairs!ES43,"")</f>
        <v>0</v>
      </c>
      <c r="C43" s="30" t="n">
        <f aca="false">IFERROR(Rates_Pairs!ES43,"")</f>
        <v>0</v>
      </c>
      <c r="D43" s="27" t="n">
        <f aca="false">IF(ROW()&lt;4+VolLB,"",IFERROR(STDEV(INDEX($B:$B,ROW()-VolLB+1):INDEX($B:$B,ROW()))*SQRT(12),""))</f>
        <v>0</v>
      </c>
      <c r="E43" s="27" t="n">
        <f aca="false">IF(ROW()&lt;4+VolLB,"",IFERROR(STDEV(INDEX($C:$C,ROW()-VolLB+1):INDEX($C:$C,ROW()))*SQRT(12),""))</f>
        <v>0</v>
      </c>
      <c r="F43" s="26" t="n">
        <f aca="false">IF(OR(D43="",D43=0),0,MIN(MaxScal,(VolCap/SQRT(NSleeve))/D43))</f>
        <v>0</v>
      </c>
      <c r="G43" s="26" t="n">
        <f aca="false">IF(OR(E43="",E43=0),0,MIN(MaxScal,(VolCap/SQRT(NSleeve))/E43))</f>
        <v>0</v>
      </c>
      <c r="H43" s="28" t="n">
        <f aca="false">IFERROR(B43*F42+C43*G42,"")</f>
        <v>0</v>
      </c>
      <c r="I43" s="27" t="n">
        <f aca="false">IF(ROW()&lt;4+VolLB,"",IFERROR(STDEV(INDEX($H:$H,ROW()-VolLB+1):INDEX($H:$H,ROW()))*SQRT(12),""))</f>
        <v>0</v>
      </c>
      <c r="J43" s="26" t="n">
        <f aca="false">IF(OR(I43="",I43=0),1,MIN(1,VolCap/I43))</f>
        <v>1</v>
      </c>
      <c r="K43" s="28" t="n">
        <f aca="false">IFERROR(H43*J42,"")</f>
        <v>0</v>
      </c>
      <c r="L43" s="25" t="n">
        <f aca="false">IFERROR(L42*(1+K43),L42)</f>
        <v>1</v>
      </c>
      <c r="M43" s="31" t="n">
        <f aca="false">EMFX_Pairs!ET43+Rates_Pairs!ET43</f>
        <v>0</v>
      </c>
    </row>
    <row r="44" customFormat="false" ht="15" hidden="false" customHeight="false" outlineLevel="0" collapsed="false">
      <c r="A44" s="19" t="n">
        <v>39233</v>
      </c>
      <c r="B44" s="30" t="n">
        <f aca="false">IFERROR(EMFX_Pairs!ES44,"")</f>
        <v>0</v>
      </c>
      <c r="C44" s="30" t="n">
        <f aca="false">IFERROR(Rates_Pairs!ES44,"")</f>
        <v>0</v>
      </c>
      <c r="D44" s="27" t="n">
        <f aca="false">IF(ROW()&lt;4+VolLB,"",IFERROR(STDEV(INDEX($B:$B,ROW()-VolLB+1):INDEX($B:$B,ROW()))*SQRT(12),""))</f>
        <v>0</v>
      </c>
      <c r="E44" s="27" t="n">
        <f aca="false">IF(ROW()&lt;4+VolLB,"",IFERROR(STDEV(INDEX($C:$C,ROW()-VolLB+1):INDEX($C:$C,ROW()))*SQRT(12),""))</f>
        <v>0</v>
      </c>
      <c r="F44" s="26" t="n">
        <f aca="false">IF(OR(D44="",D44=0),0,MIN(MaxScal,(VolCap/SQRT(NSleeve))/D44))</f>
        <v>0</v>
      </c>
      <c r="G44" s="26" t="n">
        <f aca="false">IF(OR(E44="",E44=0),0,MIN(MaxScal,(VolCap/SQRT(NSleeve))/E44))</f>
        <v>0</v>
      </c>
      <c r="H44" s="28" t="n">
        <f aca="false">IFERROR(B44*F43+C44*G43,"")</f>
        <v>0</v>
      </c>
      <c r="I44" s="27" t="n">
        <f aca="false">IF(ROW()&lt;4+VolLB,"",IFERROR(STDEV(INDEX($H:$H,ROW()-VolLB+1):INDEX($H:$H,ROW()))*SQRT(12),""))</f>
        <v>0</v>
      </c>
      <c r="J44" s="26" t="n">
        <f aca="false">IF(OR(I44="",I44=0),1,MIN(1,VolCap/I44))</f>
        <v>1</v>
      </c>
      <c r="K44" s="28" t="n">
        <f aca="false">IFERROR(H44*J43,"")</f>
        <v>0</v>
      </c>
      <c r="L44" s="25" t="n">
        <f aca="false">IFERROR(L43*(1+K44),L43)</f>
        <v>1</v>
      </c>
      <c r="M44" s="31" t="n">
        <f aca="false">EMFX_Pairs!ET44+Rates_Pairs!ET44</f>
        <v>0</v>
      </c>
    </row>
    <row r="45" customFormat="false" ht="15" hidden="false" customHeight="false" outlineLevel="0" collapsed="false">
      <c r="A45" s="19" t="n">
        <v>39263</v>
      </c>
      <c r="B45" s="30" t="n">
        <f aca="false">IFERROR(EMFX_Pairs!ES45,"")</f>
        <v>0</v>
      </c>
      <c r="C45" s="30" t="n">
        <f aca="false">IFERROR(Rates_Pairs!ES45,"")</f>
        <v>0</v>
      </c>
      <c r="D45" s="27" t="n">
        <f aca="false">IF(ROW()&lt;4+VolLB,"",IFERROR(STDEV(INDEX($B:$B,ROW()-VolLB+1):INDEX($B:$B,ROW()))*SQRT(12),""))</f>
        <v>0</v>
      </c>
      <c r="E45" s="27" t="n">
        <f aca="false">IF(ROW()&lt;4+VolLB,"",IFERROR(STDEV(INDEX($C:$C,ROW()-VolLB+1):INDEX($C:$C,ROW()))*SQRT(12),""))</f>
        <v>0</v>
      </c>
      <c r="F45" s="26" t="n">
        <f aca="false">IF(OR(D45="",D45=0),0,MIN(MaxScal,(VolCap/SQRT(NSleeve))/D45))</f>
        <v>0</v>
      </c>
      <c r="G45" s="26" t="n">
        <f aca="false">IF(OR(E45="",E45=0),0,MIN(MaxScal,(VolCap/SQRT(NSleeve))/E45))</f>
        <v>0</v>
      </c>
      <c r="H45" s="28" t="n">
        <f aca="false">IFERROR(B45*F44+C45*G44,"")</f>
        <v>0</v>
      </c>
      <c r="I45" s="27" t="n">
        <f aca="false">IF(ROW()&lt;4+VolLB,"",IFERROR(STDEV(INDEX($H:$H,ROW()-VolLB+1):INDEX($H:$H,ROW()))*SQRT(12),""))</f>
        <v>0</v>
      </c>
      <c r="J45" s="26" t="n">
        <f aca="false">IF(OR(I45="",I45=0),1,MIN(1,VolCap/I45))</f>
        <v>1</v>
      </c>
      <c r="K45" s="28" t="n">
        <f aca="false">IFERROR(H45*J44,"")</f>
        <v>0</v>
      </c>
      <c r="L45" s="25" t="n">
        <f aca="false">IFERROR(L44*(1+K45),L44)</f>
        <v>1</v>
      </c>
      <c r="M45" s="31" t="n">
        <f aca="false">EMFX_Pairs!ET45+Rates_Pairs!ET45</f>
        <v>0</v>
      </c>
    </row>
    <row r="46" customFormat="false" ht="15" hidden="false" customHeight="false" outlineLevel="0" collapsed="false">
      <c r="A46" s="19" t="n">
        <v>39294</v>
      </c>
      <c r="B46" s="30" t="n">
        <f aca="false">IFERROR(EMFX_Pairs!ES46,"")</f>
        <v>0</v>
      </c>
      <c r="C46" s="30" t="n">
        <f aca="false">IFERROR(Rates_Pairs!ES46,"")</f>
        <v>0</v>
      </c>
      <c r="D46" s="27" t="n">
        <f aca="false">IF(ROW()&lt;4+VolLB,"",IFERROR(STDEV(INDEX($B:$B,ROW()-VolLB+1):INDEX($B:$B,ROW()))*SQRT(12),""))</f>
        <v>0</v>
      </c>
      <c r="E46" s="27" t="n">
        <f aca="false">IF(ROW()&lt;4+VolLB,"",IFERROR(STDEV(INDEX($C:$C,ROW()-VolLB+1):INDEX($C:$C,ROW()))*SQRT(12),""))</f>
        <v>0</v>
      </c>
      <c r="F46" s="26" t="n">
        <f aca="false">IF(OR(D46="",D46=0),0,MIN(MaxScal,(VolCap/SQRT(NSleeve))/D46))</f>
        <v>0</v>
      </c>
      <c r="G46" s="26" t="n">
        <f aca="false">IF(OR(E46="",E46=0),0,MIN(MaxScal,(VolCap/SQRT(NSleeve))/E46))</f>
        <v>0</v>
      </c>
      <c r="H46" s="28" t="n">
        <f aca="false">IFERROR(B46*F45+C46*G45,"")</f>
        <v>0</v>
      </c>
      <c r="I46" s="27" t="n">
        <f aca="false">IF(ROW()&lt;4+VolLB,"",IFERROR(STDEV(INDEX($H:$H,ROW()-VolLB+1):INDEX($H:$H,ROW()))*SQRT(12),""))</f>
        <v>0</v>
      </c>
      <c r="J46" s="26" t="n">
        <f aca="false">IF(OR(I46="",I46=0),1,MIN(1,VolCap/I46))</f>
        <v>1</v>
      </c>
      <c r="K46" s="28" t="n">
        <f aca="false">IFERROR(H46*J45,"")</f>
        <v>0</v>
      </c>
      <c r="L46" s="25" t="n">
        <f aca="false">IFERROR(L45*(1+K46),L45)</f>
        <v>1</v>
      </c>
      <c r="M46" s="31" t="n">
        <f aca="false">EMFX_Pairs!ET46+Rates_Pairs!ET46</f>
        <v>0</v>
      </c>
    </row>
    <row r="47" customFormat="false" ht="15" hidden="false" customHeight="false" outlineLevel="0" collapsed="false">
      <c r="A47" s="19" t="n">
        <v>39325</v>
      </c>
      <c r="B47" s="30" t="n">
        <f aca="false">IFERROR(EMFX_Pairs!ES47,"")</f>
        <v>0</v>
      </c>
      <c r="C47" s="30" t="n">
        <f aca="false">IFERROR(Rates_Pairs!ES47,"")</f>
        <v>0</v>
      </c>
      <c r="D47" s="27" t="n">
        <f aca="false">IF(ROW()&lt;4+VolLB,"",IFERROR(STDEV(INDEX($B:$B,ROW()-VolLB+1):INDEX($B:$B,ROW()))*SQRT(12),""))</f>
        <v>0</v>
      </c>
      <c r="E47" s="27" t="n">
        <f aca="false">IF(ROW()&lt;4+VolLB,"",IFERROR(STDEV(INDEX($C:$C,ROW()-VolLB+1):INDEX($C:$C,ROW()))*SQRT(12),""))</f>
        <v>0</v>
      </c>
      <c r="F47" s="26" t="n">
        <f aca="false">IF(OR(D47="",D47=0),0,MIN(MaxScal,(VolCap/SQRT(NSleeve))/D47))</f>
        <v>0</v>
      </c>
      <c r="G47" s="26" t="n">
        <f aca="false">IF(OR(E47="",E47=0),0,MIN(MaxScal,(VolCap/SQRT(NSleeve))/E47))</f>
        <v>0</v>
      </c>
      <c r="H47" s="28" t="n">
        <f aca="false">IFERROR(B47*F46+C47*G46,"")</f>
        <v>0</v>
      </c>
      <c r="I47" s="27" t="n">
        <f aca="false">IF(ROW()&lt;4+VolLB,"",IFERROR(STDEV(INDEX($H:$H,ROW()-VolLB+1):INDEX($H:$H,ROW()))*SQRT(12),""))</f>
        <v>0</v>
      </c>
      <c r="J47" s="26" t="n">
        <f aca="false">IF(OR(I47="",I47=0),1,MIN(1,VolCap/I47))</f>
        <v>1</v>
      </c>
      <c r="K47" s="28" t="n">
        <f aca="false">IFERROR(H47*J46,"")</f>
        <v>0</v>
      </c>
      <c r="L47" s="25" t="n">
        <f aca="false">IFERROR(L46*(1+K47),L46)</f>
        <v>1</v>
      </c>
      <c r="M47" s="31" t="n">
        <f aca="false">EMFX_Pairs!ET47+Rates_Pairs!ET47</f>
        <v>0</v>
      </c>
    </row>
    <row r="48" customFormat="false" ht="15" hidden="false" customHeight="false" outlineLevel="0" collapsed="false">
      <c r="A48" s="19" t="n">
        <v>39355</v>
      </c>
      <c r="B48" s="30" t="n">
        <f aca="false">IFERROR(EMFX_Pairs!ES48,"")</f>
        <v>0</v>
      </c>
      <c r="C48" s="30" t="n">
        <f aca="false">IFERROR(Rates_Pairs!ES48,"")</f>
        <v>0</v>
      </c>
      <c r="D48" s="27" t="n">
        <f aca="false">IF(ROW()&lt;4+VolLB,"",IFERROR(STDEV(INDEX($B:$B,ROW()-VolLB+1):INDEX($B:$B,ROW()))*SQRT(12),""))</f>
        <v>0</v>
      </c>
      <c r="E48" s="27" t="n">
        <f aca="false">IF(ROW()&lt;4+VolLB,"",IFERROR(STDEV(INDEX($C:$C,ROW()-VolLB+1):INDEX($C:$C,ROW()))*SQRT(12),""))</f>
        <v>0</v>
      </c>
      <c r="F48" s="26" t="n">
        <f aca="false">IF(OR(D48="",D48=0),0,MIN(MaxScal,(VolCap/SQRT(NSleeve))/D48))</f>
        <v>0</v>
      </c>
      <c r="G48" s="26" t="n">
        <f aca="false">IF(OR(E48="",E48=0),0,MIN(MaxScal,(VolCap/SQRT(NSleeve))/E48))</f>
        <v>0</v>
      </c>
      <c r="H48" s="28" t="n">
        <f aca="false">IFERROR(B48*F47+C48*G47,"")</f>
        <v>0</v>
      </c>
      <c r="I48" s="27" t="n">
        <f aca="false">IF(ROW()&lt;4+VolLB,"",IFERROR(STDEV(INDEX($H:$H,ROW()-VolLB+1):INDEX($H:$H,ROW()))*SQRT(12),""))</f>
        <v>0</v>
      </c>
      <c r="J48" s="26" t="n">
        <f aca="false">IF(OR(I48="",I48=0),1,MIN(1,VolCap/I48))</f>
        <v>1</v>
      </c>
      <c r="K48" s="28" t="n">
        <f aca="false">IFERROR(H48*J47,"")</f>
        <v>0</v>
      </c>
      <c r="L48" s="25" t="n">
        <f aca="false">IFERROR(L47*(1+K48),L47)</f>
        <v>1</v>
      </c>
      <c r="M48" s="31" t="n">
        <f aca="false">EMFX_Pairs!ET48+Rates_Pairs!ET48</f>
        <v>0</v>
      </c>
    </row>
    <row r="49" customFormat="false" ht="15" hidden="false" customHeight="false" outlineLevel="0" collapsed="false">
      <c r="A49" s="19" t="n">
        <v>39386</v>
      </c>
      <c r="B49" s="30" t="n">
        <f aca="false">IFERROR(EMFX_Pairs!ES49,"")</f>
        <v>0</v>
      </c>
      <c r="C49" s="30" t="n">
        <f aca="false">IFERROR(Rates_Pairs!ES49,"")</f>
        <v>0</v>
      </c>
      <c r="D49" s="27" t="n">
        <f aca="false">IF(ROW()&lt;4+VolLB,"",IFERROR(STDEV(INDEX($B:$B,ROW()-VolLB+1):INDEX($B:$B,ROW()))*SQRT(12),""))</f>
        <v>0</v>
      </c>
      <c r="E49" s="27" t="n">
        <f aca="false">IF(ROW()&lt;4+VolLB,"",IFERROR(STDEV(INDEX($C:$C,ROW()-VolLB+1):INDEX($C:$C,ROW()))*SQRT(12),""))</f>
        <v>0</v>
      </c>
      <c r="F49" s="26" t="n">
        <f aca="false">IF(OR(D49="",D49=0),0,MIN(MaxScal,(VolCap/SQRT(NSleeve))/D49))</f>
        <v>0</v>
      </c>
      <c r="G49" s="26" t="n">
        <f aca="false">IF(OR(E49="",E49=0),0,MIN(MaxScal,(VolCap/SQRT(NSleeve))/E49))</f>
        <v>0</v>
      </c>
      <c r="H49" s="28" t="n">
        <f aca="false">IFERROR(B49*F48+C49*G48,"")</f>
        <v>0</v>
      </c>
      <c r="I49" s="27" t="n">
        <f aca="false">IF(ROW()&lt;4+VolLB,"",IFERROR(STDEV(INDEX($H:$H,ROW()-VolLB+1):INDEX($H:$H,ROW()))*SQRT(12),""))</f>
        <v>0</v>
      </c>
      <c r="J49" s="26" t="n">
        <f aca="false">IF(OR(I49="",I49=0),1,MIN(1,VolCap/I49))</f>
        <v>1</v>
      </c>
      <c r="K49" s="28" t="n">
        <f aca="false">IFERROR(H49*J48,"")</f>
        <v>0</v>
      </c>
      <c r="L49" s="25" t="n">
        <f aca="false">IFERROR(L48*(1+K49),L48)</f>
        <v>1</v>
      </c>
      <c r="M49" s="31" t="n">
        <f aca="false">EMFX_Pairs!ET49+Rates_Pairs!ET49</f>
        <v>0</v>
      </c>
    </row>
    <row r="50" customFormat="false" ht="15" hidden="false" customHeight="false" outlineLevel="0" collapsed="false">
      <c r="A50" s="19" t="n">
        <v>39416</v>
      </c>
      <c r="B50" s="30" t="n">
        <f aca="false">IFERROR(EMFX_Pairs!ES50,"")</f>
        <v>0</v>
      </c>
      <c r="C50" s="30" t="n">
        <f aca="false">IFERROR(Rates_Pairs!ES50,"")</f>
        <v>0</v>
      </c>
      <c r="D50" s="27" t="n">
        <f aca="false">IF(ROW()&lt;4+VolLB,"",IFERROR(STDEV(INDEX($B:$B,ROW()-VolLB+1):INDEX($B:$B,ROW()))*SQRT(12),""))</f>
        <v>0</v>
      </c>
      <c r="E50" s="27" t="n">
        <f aca="false">IF(ROW()&lt;4+VolLB,"",IFERROR(STDEV(INDEX($C:$C,ROW()-VolLB+1):INDEX($C:$C,ROW()))*SQRT(12),""))</f>
        <v>0</v>
      </c>
      <c r="F50" s="26" t="n">
        <f aca="false">IF(OR(D50="",D50=0),0,MIN(MaxScal,(VolCap/SQRT(NSleeve))/D50))</f>
        <v>0</v>
      </c>
      <c r="G50" s="26" t="n">
        <f aca="false">IF(OR(E50="",E50=0),0,MIN(MaxScal,(VolCap/SQRT(NSleeve))/E50))</f>
        <v>0</v>
      </c>
      <c r="H50" s="28" t="n">
        <f aca="false">IFERROR(B50*F49+C50*G49,"")</f>
        <v>0</v>
      </c>
      <c r="I50" s="27" t="n">
        <f aca="false">IF(ROW()&lt;4+VolLB,"",IFERROR(STDEV(INDEX($H:$H,ROW()-VolLB+1):INDEX($H:$H,ROW()))*SQRT(12),""))</f>
        <v>0</v>
      </c>
      <c r="J50" s="26" t="n">
        <f aca="false">IF(OR(I50="",I50=0),1,MIN(1,VolCap/I50))</f>
        <v>1</v>
      </c>
      <c r="K50" s="28" t="n">
        <f aca="false">IFERROR(H50*J49,"")</f>
        <v>0</v>
      </c>
      <c r="L50" s="25" t="n">
        <f aca="false">IFERROR(L49*(1+K50),L49)</f>
        <v>1</v>
      </c>
      <c r="M50" s="31" t="n">
        <f aca="false">EMFX_Pairs!ET50+Rates_Pairs!ET50</f>
        <v>0</v>
      </c>
    </row>
    <row r="51" customFormat="false" ht="15" hidden="false" customHeight="false" outlineLevel="0" collapsed="false">
      <c r="A51" s="19" t="n">
        <v>39447</v>
      </c>
      <c r="B51" s="30" t="n">
        <f aca="false">IFERROR(EMFX_Pairs!ES51,"")</f>
        <v>0</v>
      </c>
      <c r="C51" s="30" t="n">
        <f aca="false">IFERROR(Rates_Pairs!ES51,"")</f>
        <v>0</v>
      </c>
      <c r="D51" s="27" t="n">
        <f aca="false">IF(ROW()&lt;4+VolLB,"",IFERROR(STDEV(INDEX($B:$B,ROW()-VolLB+1):INDEX($B:$B,ROW()))*SQRT(12),""))</f>
        <v>0</v>
      </c>
      <c r="E51" s="27" t="n">
        <f aca="false">IF(ROW()&lt;4+VolLB,"",IFERROR(STDEV(INDEX($C:$C,ROW()-VolLB+1):INDEX($C:$C,ROW()))*SQRT(12),""))</f>
        <v>0</v>
      </c>
      <c r="F51" s="26" t="n">
        <f aca="false">IF(OR(D51="",D51=0),0,MIN(MaxScal,(VolCap/SQRT(NSleeve))/D51))</f>
        <v>0</v>
      </c>
      <c r="G51" s="26" t="n">
        <f aca="false">IF(OR(E51="",E51=0),0,MIN(MaxScal,(VolCap/SQRT(NSleeve))/E51))</f>
        <v>0</v>
      </c>
      <c r="H51" s="28" t="n">
        <f aca="false">IFERROR(B51*F50+C51*G50,"")</f>
        <v>0</v>
      </c>
      <c r="I51" s="27" t="n">
        <f aca="false">IF(ROW()&lt;4+VolLB,"",IFERROR(STDEV(INDEX($H:$H,ROW()-VolLB+1):INDEX($H:$H,ROW()))*SQRT(12),""))</f>
        <v>0</v>
      </c>
      <c r="J51" s="26" t="n">
        <f aca="false">IF(OR(I51="",I51=0),1,MIN(1,VolCap/I51))</f>
        <v>1</v>
      </c>
      <c r="K51" s="28" t="n">
        <f aca="false">IFERROR(H51*J50,"")</f>
        <v>0</v>
      </c>
      <c r="L51" s="25" t="n">
        <f aca="false">IFERROR(L50*(1+K51),L50)</f>
        <v>1</v>
      </c>
      <c r="M51" s="31" t="n">
        <f aca="false">EMFX_Pairs!ET51+Rates_Pairs!ET51</f>
        <v>0</v>
      </c>
    </row>
    <row r="52" customFormat="false" ht="15" hidden="false" customHeight="false" outlineLevel="0" collapsed="false">
      <c r="A52" s="19" t="n">
        <v>39478</v>
      </c>
      <c r="B52" s="30" t="n">
        <f aca="false">IFERROR(EMFX_Pairs!ES52,"")</f>
        <v>0</v>
      </c>
      <c r="C52" s="30" t="n">
        <f aca="false">IFERROR(Rates_Pairs!ES52,"")</f>
        <v>0</v>
      </c>
      <c r="D52" s="27" t="n">
        <f aca="false">IF(ROW()&lt;4+VolLB,"",IFERROR(STDEV(INDEX($B:$B,ROW()-VolLB+1):INDEX($B:$B,ROW()))*SQRT(12),""))</f>
        <v>0</v>
      </c>
      <c r="E52" s="27" t="n">
        <f aca="false">IF(ROW()&lt;4+VolLB,"",IFERROR(STDEV(INDEX($C:$C,ROW()-VolLB+1):INDEX($C:$C,ROW()))*SQRT(12),""))</f>
        <v>0</v>
      </c>
      <c r="F52" s="26" t="n">
        <f aca="false">IF(OR(D52="",D52=0),0,MIN(MaxScal,(VolCap/SQRT(NSleeve))/D52))</f>
        <v>0</v>
      </c>
      <c r="G52" s="26" t="n">
        <f aca="false">IF(OR(E52="",E52=0),0,MIN(MaxScal,(VolCap/SQRT(NSleeve))/E52))</f>
        <v>0</v>
      </c>
      <c r="H52" s="28" t="n">
        <f aca="false">IFERROR(B52*F51+C52*G51,"")</f>
        <v>0</v>
      </c>
      <c r="I52" s="27" t="n">
        <f aca="false">IF(ROW()&lt;4+VolLB,"",IFERROR(STDEV(INDEX($H:$H,ROW()-VolLB+1):INDEX($H:$H,ROW()))*SQRT(12),""))</f>
        <v>0</v>
      </c>
      <c r="J52" s="26" t="n">
        <f aca="false">IF(OR(I52="",I52=0),1,MIN(1,VolCap/I52))</f>
        <v>1</v>
      </c>
      <c r="K52" s="28" t="n">
        <f aca="false">IFERROR(H52*J51,"")</f>
        <v>0</v>
      </c>
      <c r="L52" s="25" t="n">
        <f aca="false">IFERROR(L51*(1+K52),L51)</f>
        <v>1</v>
      </c>
      <c r="M52" s="31" t="n">
        <f aca="false">EMFX_Pairs!ET52+Rates_Pairs!ET52</f>
        <v>0</v>
      </c>
    </row>
    <row r="53" customFormat="false" ht="15" hidden="false" customHeight="false" outlineLevel="0" collapsed="false">
      <c r="A53" s="19" t="n">
        <v>39507</v>
      </c>
      <c r="B53" s="30" t="n">
        <f aca="false">IFERROR(EMFX_Pairs!ES53,"")</f>
        <v>0</v>
      </c>
      <c r="C53" s="30" t="n">
        <f aca="false">IFERROR(Rates_Pairs!ES53,"")</f>
        <v>0</v>
      </c>
      <c r="D53" s="27" t="n">
        <f aca="false">IF(ROW()&lt;4+VolLB,"",IFERROR(STDEV(INDEX($B:$B,ROW()-VolLB+1):INDEX($B:$B,ROW()))*SQRT(12),""))</f>
        <v>0</v>
      </c>
      <c r="E53" s="27" t="n">
        <f aca="false">IF(ROW()&lt;4+VolLB,"",IFERROR(STDEV(INDEX($C:$C,ROW()-VolLB+1):INDEX($C:$C,ROW()))*SQRT(12),""))</f>
        <v>0</v>
      </c>
      <c r="F53" s="26" t="n">
        <f aca="false">IF(OR(D53="",D53=0),0,MIN(MaxScal,(VolCap/SQRT(NSleeve))/D53))</f>
        <v>0</v>
      </c>
      <c r="G53" s="26" t="n">
        <f aca="false">IF(OR(E53="",E53=0),0,MIN(MaxScal,(VolCap/SQRT(NSleeve))/E53))</f>
        <v>0</v>
      </c>
      <c r="H53" s="28" t="n">
        <f aca="false">IFERROR(B53*F52+C53*G52,"")</f>
        <v>0</v>
      </c>
      <c r="I53" s="27" t="n">
        <f aca="false">IF(ROW()&lt;4+VolLB,"",IFERROR(STDEV(INDEX($H:$H,ROW()-VolLB+1):INDEX($H:$H,ROW()))*SQRT(12),""))</f>
        <v>0</v>
      </c>
      <c r="J53" s="26" t="n">
        <f aca="false">IF(OR(I53="",I53=0),1,MIN(1,VolCap/I53))</f>
        <v>1</v>
      </c>
      <c r="K53" s="28" t="n">
        <f aca="false">IFERROR(H53*J52,"")</f>
        <v>0</v>
      </c>
      <c r="L53" s="25" t="n">
        <f aca="false">IFERROR(L52*(1+K53),L52)</f>
        <v>1</v>
      </c>
      <c r="M53" s="31" t="n">
        <f aca="false">EMFX_Pairs!ET53+Rates_Pairs!ET53</f>
        <v>0</v>
      </c>
    </row>
    <row r="54" customFormat="false" ht="15" hidden="false" customHeight="false" outlineLevel="0" collapsed="false">
      <c r="A54" s="19" t="n">
        <v>39538</v>
      </c>
      <c r="B54" s="30" t="n">
        <f aca="false">IFERROR(EMFX_Pairs!ES54,"")</f>
        <v>0</v>
      </c>
      <c r="C54" s="30" t="n">
        <f aca="false">IFERROR(Rates_Pairs!ES54,"")</f>
        <v>0</v>
      </c>
      <c r="D54" s="27" t="n">
        <f aca="false">IF(ROW()&lt;4+VolLB,"",IFERROR(STDEV(INDEX($B:$B,ROW()-VolLB+1):INDEX($B:$B,ROW()))*SQRT(12),""))</f>
        <v>0</v>
      </c>
      <c r="E54" s="27" t="n">
        <f aca="false">IF(ROW()&lt;4+VolLB,"",IFERROR(STDEV(INDEX($C:$C,ROW()-VolLB+1):INDEX($C:$C,ROW()))*SQRT(12),""))</f>
        <v>0</v>
      </c>
      <c r="F54" s="26" t="n">
        <f aca="false">IF(OR(D54="",D54=0),0,MIN(MaxScal,(VolCap/SQRT(NSleeve))/D54))</f>
        <v>0</v>
      </c>
      <c r="G54" s="26" t="n">
        <f aca="false">IF(OR(E54="",E54=0),0,MIN(MaxScal,(VolCap/SQRT(NSleeve))/E54))</f>
        <v>0</v>
      </c>
      <c r="H54" s="28" t="n">
        <f aca="false">IFERROR(B54*F53+C54*G53,"")</f>
        <v>0</v>
      </c>
      <c r="I54" s="27" t="n">
        <f aca="false">IF(ROW()&lt;4+VolLB,"",IFERROR(STDEV(INDEX($H:$H,ROW()-VolLB+1):INDEX($H:$H,ROW()))*SQRT(12),""))</f>
        <v>0</v>
      </c>
      <c r="J54" s="26" t="n">
        <f aca="false">IF(OR(I54="",I54=0),1,MIN(1,VolCap/I54))</f>
        <v>1</v>
      </c>
      <c r="K54" s="28" t="n">
        <f aca="false">IFERROR(H54*J53,"")</f>
        <v>0</v>
      </c>
      <c r="L54" s="25" t="n">
        <f aca="false">IFERROR(L53*(1+K54),L53)</f>
        <v>1</v>
      </c>
      <c r="M54" s="31" t="n">
        <f aca="false">EMFX_Pairs!ET54+Rates_Pairs!ET54</f>
        <v>0</v>
      </c>
    </row>
    <row r="55" customFormat="false" ht="15" hidden="false" customHeight="false" outlineLevel="0" collapsed="false">
      <c r="A55" s="19" t="n">
        <v>39568</v>
      </c>
      <c r="B55" s="30" t="n">
        <f aca="false">IFERROR(EMFX_Pairs!ES55,"")</f>
        <v>0</v>
      </c>
      <c r="C55" s="30" t="n">
        <f aca="false">IFERROR(Rates_Pairs!ES55,"")</f>
        <v>0</v>
      </c>
      <c r="D55" s="27" t="n">
        <f aca="false">IF(ROW()&lt;4+VolLB,"",IFERROR(STDEV(INDEX($B:$B,ROW()-VolLB+1):INDEX($B:$B,ROW()))*SQRT(12),""))</f>
        <v>0</v>
      </c>
      <c r="E55" s="27" t="n">
        <f aca="false">IF(ROW()&lt;4+VolLB,"",IFERROR(STDEV(INDEX($C:$C,ROW()-VolLB+1):INDEX($C:$C,ROW()))*SQRT(12),""))</f>
        <v>0</v>
      </c>
      <c r="F55" s="26" t="n">
        <f aca="false">IF(OR(D55="",D55=0),0,MIN(MaxScal,(VolCap/SQRT(NSleeve))/D55))</f>
        <v>0</v>
      </c>
      <c r="G55" s="26" t="n">
        <f aca="false">IF(OR(E55="",E55=0),0,MIN(MaxScal,(VolCap/SQRT(NSleeve))/E55))</f>
        <v>0</v>
      </c>
      <c r="H55" s="28" t="n">
        <f aca="false">IFERROR(B55*F54+C55*G54,"")</f>
        <v>0</v>
      </c>
      <c r="I55" s="27" t="n">
        <f aca="false">IF(ROW()&lt;4+VolLB,"",IFERROR(STDEV(INDEX($H:$H,ROW()-VolLB+1):INDEX($H:$H,ROW()))*SQRT(12),""))</f>
        <v>0</v>
      </c>
      <c r="J55" s="26" t="n">
        <f aca="false">IF(OR(I55="",I55=0),1,MIN(1,VolCap/I55))</f>
        <v>1</v>
      </c>
      <c r="K55" s="28" t="n">
        <f aca="false">IFERROR(H55*J54,"")</f>
        <v>0</v>
      </c>
      <c r="L55" s="25" t="n">
        <f aca="false">IFERROR(L54*(1+K55),L54)</f>
        <v>1</v>
      </c>
      <c r="M55" s="31" t="n">
        <f aca="false">EMFX_Pairs!ET55+Rates_Pairs!ET55</f>
        <v>0</v>
      </c>
    </row>
    <row r="56" customFormat="false" ht="15" hidden="false" customHeight="false" outlineLevel="0" collapsed="false">
      <c r="A56" s="19" t="n">
        <v>39599</v>
      </c>
      <c r="B56" s="30" t="n">
        <f aca="false">IFERROR(EMFX_Pairs!ES56,"")</f>
        <v>0</v>
      </c>
      <c r="C56" s="30" t="n">
        <f aca="false">IFERROR(Rates_Pairs!ES56,"")</f>
        <v>0</v>
      </c>
      <c r="D56" s="27" t="n">
        <f aca="false">IF(ROW()&lt;4+VolLB,"",IFERROR(STDEV(INDEX($B:$B,ROW()-VolLB+1):INDEX($B:$B,ROW()))*SQRT(12),""))</f>
        <v>0</v>
      </c>
      <c r="E56" s="27" t="n">
        <f aca="false">IF(ROW()&lt;4+VolLB,"",IFERROR(STDEV(INDEX($C:$C,ROW()-VolLB+1):INDEX($C:$C,ROW()))*SQRT(12),""))</f>
        <v>0</v>
      </c>
      <c r="F56" s="26" t="n">
        <f aca="false">IF(OR(D56="",D56=0),0,MIN(MaxScal,(VolCap/SQRT(NSleeve))/D56))</f>
        <v>0</v>
      </c>
      <c r="G56" s="26" t="n">
        <f aca="false">IF(OR(E56="",E56=0),0,MIN(MaxScal,(VolCap/SQRT(NSleeve))/E56))</f>
        <v>0</v>
      </c>
      <c r="H56" s="28" t="n">
        <f aca="false">IFERROR(B56*F55+C56*G55,"")</f>
        <v>0</v>
      </c>
      <c r="I56" s="27" t="n">
        <f aca="false">IF(ROW()&lt;4+VolLB,"",IFERROR(STDEV(INDEX($H:$H,ROW()-VolLB+1):INDEX($H:$H,ROW()))*SQRT(12),""))</f>
        <v>0</v>
      </c>
      <c r="J56" s="26" t="n">
        <f aca="false">IF(OR(I56="",I56=0),1,MIN(1,VolCap/I56))</f>
        <v>1</v>
      </c>
      <c r="K56" s="28" t="n">
        <f aca="false">IFERROR(H56*J55,"")</f>
        <v>0</v>
      </c>
      <c r="L56" s="25" t="n">
        <f aca="false">IFERROR(L55*(1+K56),L55)</f>
        <v>1</v>
      </c>
      <c r="M56" s="31" t="n">
        <f aca="false">EMFX_Pairs!ET56+Rates_Pairs!ET56</f>
        <v>0</v>
      </c>
    </row>
    <row r="57" customFormat="false" ht="15" hidden="false" customHeight="false" outlineLevel="0" collapsed="false">
      <c r="A57" s="19" t="n">
        <v>39629</v>
      </c>
      <c r="B57" s="30" t="n">
        <f aca="false">IFERROR(EMFX_Pairs!ES57,"")</f>
        <v>0</v>
      </c>
      <c r="C57" s="30" t="n">
        <f aca="false">IFERROR(Rates_Pairs!ES57,"")</f>
        <v>0</v>
      </c>
      <c r="D57" s="27" t="n">
        <f aca="false">IF(ROW()&lt;4+VolLB,"",IFERROR(STDEV(INDEX($B:$B,ROW()-VolLB+1):INDEX($B:$B,ROW()))*SQRT(12),""))</f>
        <v>0</v>
      </c>
      <c r="E57" s="27" t="n">
        <f aca="false">IF(ROW()&lt;4+VolLB,"",IFERROR(STDEV(INDEX($C:$C,ROW()-VolLB+1):INDEX($C:$C,ROW()))*SQRT(12),""))</f>
        <v>0</v>
      </c>
      <c r="F57" s="26" t="n">
        <f aca="false">IF(OR(D57="",D57=0),0,MIN(MaxScal,(VolCap/SQRT(NSleeve))/D57))</f>
        <v>0</v>
      </c>
      <c r="G57" s="26" t="n">
        <f aca="false">IF(OR(E57="",E57=0),0,MIN(MaxScal,(VolCap/SQRT(NSleeve))/E57))</f>
        <v>0</v>
      </c>
      <c r="H57" s="28" t="n">
        <f aca="false">IFERROR(B57*F56+C57*G56,"")</f>
        <v>0</v>
      </c>
      <c r="I57" s="27" t="n">
        <f aca="false">IF(ROW()&lt;4+VolLB,"",IFERROR(STDEV(INDEX($H:$H,ROW()-VolLB+1):INDEX($H:$H,ROW()))*SQRT(12),""))</f>
        <v>0</v>
      </c>
      <c r="J57" s="26" t="n">
        <f aca="false">IF(OR(I57="",I57=0),1,MIN(1,VolCap/I57))</f>
        <v>1</v>
      </c>
      <c r="K57" s="28" t="n">
        <f aca="false">IFERROR(H57*J56,"")</f>
        <v>0</v>
      </c>
      <c r="L57" s="25" t="n">
        <f aca="false">IFERROR(L56*(1+K57),L56)</f>
        <v>1</v>
      </c>
      <c r="M57" s="31" t="n">
        <f aca="false">EMFX_Pairs!ET57+Rates_Pairs!ET57</f>
        <v>0</v>
      </c>
    </row>
    <row r="58" customFormat="false" ht="15" hidden="false" customHeight="false" outlineLevel="0" collapsed="false">
      <c r="A58" s="19" t="n">
        <v>39660</v>
      </c>
      <c r="B58" s="30" t="n">
        <f aca="false">IFERROR(EMFX_Pairs!ES58,"")</f>
        <v>0</v>
      </c>
      <c r="C58" s="30" t="n">
        <f aca="false">IFERROR(Rates_Pairs!ES58,"")</f>
        <v>0</v>
      </c>
      <c r="D58" s="27" t="n">
        <f aca="false">IF(ROW()&lt;4+VolLB,"",IFERROR(STDEV(INDEX($B:$B,ROW()-VolLB+1):INDEX($B:$B,ROW()))*SQRT(12),""))</f>
        <v>0</v>
      </c>
      <c r="E58" s="27" t="n">
        <f aca="false">IF(ROW()&lt;4+VolLB,"",IFERROR(STDEV(INDEX($C:$C,ROW()-VolLB+1):INDEX($C:$C,ROW()))*SQRT(12),""))</f>
        <v>0</v>
      </c>
      <c r="F58" s="26" t="n">
        <f aca="false">IF(OR(D58="",D58=0),0,MIN(MaxScal,(VolCap/SQRT(NSleeve))/D58))</f>
        <v>0</v>
      </c>
      <c r="G58" s="26" t="n">
        <f aca="false">IF(OR(E58="",E58=0),0,MIN(MaxScal,(VolCap/SQRT(NSleeve))/E58))</f>
        <v>0</v>
      </c>
      <c r="H58" s="28" t="n">
        <f aca="false">IFERROR(B58*F57+C58*G57,"")</f>
        <v>0</v>
      </c>
      <c r="I58" s="27" t="n">
        <f aca="false">IF(ROW()&lt;4+VolLB,"",IFERROR(STDEV(INDEX($H:$H,ROW()-VolLB+1):INDEX($H:$H,ROW()))*SQRT(12),""))</f>
        <v>0</v>
      </c>
      <c r="J58" s="26" t="n">
        <f aca="false">IF(OR(I58="",I58=0),1,MIN(1,VolCap/I58))</f>
        <v>1</v>
      </c>
      <c r="K58" s="28" t="n">
        <f aca="false">IFERROR(H58*J57,"")</f>
        <v>0</v>
      </c>
      <c r="L58" s="25" t="n">
        <f aca="false">IFERROR(L57*(1+K58),L57)</f>
        <v>1</v>
      </c>
      <c r="M58" s="31" t="n">
        <f aca="false">EMFX_Pairs!ET58+Rates_Pairs!ET58</f>
        <v>0</v>
      </c>
    </row>
    <row r="59" customFormat="false" ht="15" hidden="false" customHeight="false" outlineLevel="0" collapsed="false">
      <c r="A59" s="19" t="n">
        <v>39691</v>
      </c>
      <c r="B59" s="30" t="n">
        <f aca="false">IFERROR(EMFX_Pairs!ES59,"")</f>
        <v>0</v>
      </c>
      <c r="C59" s="30" t="n">
        <f aca="false">IFERROR(Rates_Pairs!ES59,"")</f>
        <v>0</v>
      </c>
      <c r="D59" s="27" t="n">
        <f aca="false">IF(ROW()&lt;4+VolLB,"",IFERROR(STDEV(INDEX($B:$B,ROW()-VolLB+1):INDEX($B:$B,ROW()))*SQRT(12),""))</f>
        <v>0</v>
      </c>
      <c r="E59" s="27" t="n">
        <f aca="false">IF(ROW()&lt;4+VolLB,"",IFERROR(STDEV(INDEX($C:$C,ROW()-VolLB+1):INDEX($C:$C,ROW()))*SQRT(12),""))</f>
        <v>0</v>
      </c>
      <c r="F59" s="26" t="n">
        <f aca="false">IF(OR(D59="",D59=0),0,MIN(MaxScal,(VolCap/SQRT(NSleeve))/D59))</f>
        <v>0</v>
      </c>
      <c r="G59" s="26" t="n">
        <f aca="false">IF(OR(E59="",E59=0),0,MIN(MaxScal,(VolCap/SQRT(NSleeve))/E59))</f>
        <v>0</v>
      </c>
      <c r="H59" s="28" t="n">
        <f aca="false">IFERROR(B59*F58+C59*G58,"")</f>
        <v>0</v>
      </c>
      <c r="I59" s="27" t="n">
        <f aca="false">IF(ROW()&lt;4+VolLB,"",IFERROR(STDEV(INDEX($H:$H,ROW()-VolLB+1):INDEX($H:$H,ROW()))*SQRT(12),""))</f>
        <v>0</v>
      </c>
      <c r="J59" s="26" t="n">
        <f aca="false">IF(OR(I59="",I59=0),1,MIN(1,VolCap/I59))</f>
        <v>1</v>
      </c>
      <c r="K59" s="28" t="n">
        <f aca="false">IFERROR(H59*J58,"")</f>
        <v>0</v>
      </c>
      <c r="L59" s="25" t="n">
        <f aca="false">IFERROR(L58*(1+K59),L58)</f>
        <v>1</v>
      </c>
      <c r="M59" s="31" t="n">
        <f aca="false">EMFX_Pairs!ET59+Rates_Pairs!ET59</f>
        <v>0</v>
      </c>
    </row>
    <row r="60" customFormat="false" ht="15" hidden="false" customHeight="false" outlineLevel="0" collapsed="false">
      <c r="A60" s="19" t="n">
        <v>39721</v>
      </c>
      <c r="B60" s="30" t="n">
        <f aca="false">IFERROR(EMFX_Pairs!ES60,"")</f>
        <v>0</v>
      </c>
      <c r="C60" s="30" t="n">
        <f aca="false">IFERROR(Rates_Pairs!ES60,"")</f>
        <v>0</v>
      </c>
      <c r="D60" s="27" t="n">
        <f aca="false">IF(ROW()&lt;4+VolLB,"",IFERROR(STDEV(INDEX($B:$B,ROW()-VolLB+1):INDEX($B:$B,ROW()))*SQRT(12),""))</f>
        <v>0</v>
      </c>
      <c r="E60" s="27" t="n">
        <f aca="false">IF(ROW()&lt;4+VolLB,"",IFERROR(STDEV(INDEX($C:$C,ROW()-VolLB+1):INDEX($C:$C,ROW()))*SQRT(12),""))</f>
        <v>0</v>
      </c>
      <c r="F60" s="26" t="n">
        <f aca="false">IF(OR(D60="",D60=0),0,MIN(MaxScal,(VolCap/SQRT(NSleeve))/D60))</f>
        <v>0</v>
      </c>
      <c r="G60" s="26" t="n">
        <f aca="false">IF(OR(E60="",E60=0),0,MIN(MaxScal,(VolCap/SQRT(NSleeve))/E60))</f>
        <v>0</v>
      </c>
      <c r="H60" s="28" t="n">
        <f aca="false">IFERROR(B60*F59+C60*G59,"")</f>
        <v>0</v>
      </c>
      <c r="I60" s="27" t="n">
        <f aca="false">IF(ROW()&lt;4+VolLB,"",IFERROR(STDEV(INDEX($H:$H,ROW()-VolLB+1):INDEX($H:$H,ROW()))*SQRT(12),""))</f>
        <v>0</v>
      </c>
      <c r="J60" s="26" t="n">
        <f aca="false">IF(OR(I60="",I60=0),1,MIN(1,VolCap/I60))</f>
        <v>1</v>
      </c>
      <c r="K60" s="28" t="n">
        <f aca="false">IFERROR(H60*J59,"")</f>
        <v>0</v>
      </c>
      <c r="L60" s="25" t="n">
        <f aca="false">IFERROR(L59*(1+K60),L59)</f>
        <v>1</v>
      </c>
      <c r="M60" s="31" t="n">
        <f aca="false">EMFX_Pairs!ET60+Rates_Pairs!ET60</f>
        <v>0</v>
      </c>
    </row>
    <row r="61" customFormat="false" ht="15" hidden="false" customHeight="false" outlineLevel="0" collapsed="false">
      <c r="A61" s="19" t="n">
        <v>39752</v>
      </c>
      <c r="B61" s="30" t="n">
        <f aca="false">IFERROR(EMFX_Pairs!ES61,"")</f>
        <v>0</v>
      </c>
      <c r="C61" s="30" t="n">
        <f aca="false">IFERROR(Rates_Pairs!ES61,"")</f>
        <v>0</v>
      </c>
      <c r="D61" s="27" t="n">
        <f aca="false">IF(ROW()&lt;4+VolLB,"",IFERROR(STDEV(INDEX($B:$B,ROW()-VolLB+1):INDEX($B:$B,ROW()))*SQRT(12),""))</f>
        <v>0</v>
      </c>
      <c r="E61" s="27" t="n">
        <f aca="false">IF(ROW()&lt;4+VolLB,"",IFERROR(STDEV(INDEX($C:$C,ROW()-VolLB+1):INDEX($C:$C,ROW()))*SQRT(12),""))</f>
        <v>0</v>
      </c>
      <c r="F61" s="26" t="n">
        <f aca="false">IF(OR(D61="",D61=0),0,MIN(MaxScal,(VolCap/SQRT(NSleeve))/D61))</f>
        <v>0</v>
      </c>
      <c r="G61" s="26" t="n">
        <f aca="false">IF(OR(E61="",E61=0),0,MIN(MaxScal,(VolCap/SQRT(NSleeve))/E61))</f>
        <v>0</v>
      </c>
      <c r="H61" s="28" t="n">
        <f aca="false">IFERROR(B61*F60+C61*G60,"")</f>
        <v>0</v>
      </c>
      <c r="I61" s="27" t="n">
        <f aca="false">IF(ROW()&lt;4+VolLB,"",IFERROR(STDEV(INDEX($H:$H,ROW()-VolLB+1):INDEX($H:$H,ROW()))*SQRT(12),""))</f>
        <v>0</v>
      </c>
      <c r="J61" s="26" t="n">
        <f aca="false">IF(OR(I61="",I61=0),1,MIN(1,VolCap/I61))</f>
        <v>1</v>
      </c>
      <c r="K61" s="28" t="n">
        <f aca="false">IFERROR(H61*J60,"")</f>
        <v>0</v>
      </c>
      <c r="L61" s="25" t="n">
        <f aca="false">IFERROR(L60*(1+K61),L60)</f>
        <v>1</v>
      </c>
      <c r="M61" s="31" t="n">
        <f aca="false">EMFX_Pairs!ET61+Rates_Pairs!ET61</f>
        <v>0</v>
      </c>
    </row>
    <row r="62" customFormat="false" ht="15" hidden="false" customHeight="false" outlineLevel="0" collapsed="false">
      <c r="A62" s="19" t="n">
        <v>39782</v>
      </c>
      <c r="B62" s="30" t="n">
        <f aca="false">IFERROR(EMFX_Pairs!ES62,"")</f>
        <v>0</v>
      </c>
      <c r="C62" s="30" t="n">
        <f aca="false">IFERROR(Rates_Pairs!ES62,"")</f>
        <v>0</v>
      </c>
      <c r="D62" s="27" t="n">
        <f aca="false">IF(ROW()&lt;4+VolLB,"",IFERROR(STDEV(INDEX($B:$B,ROW()-VolLB+1):INDEX($B:$B,ROW()))*SQRT(12),""))</f>
        <v>0</v>
      </c>
      <c r="E62" s="27" t="n">
        <f aca="false">IF(ROW()&lt;4+VolLB,"",IFERROR(STDEV(INDEX($C:$C,ROW()-VolLB+1):INDEX($C:$C,ROW()))*SQRT(12),""))</f>
        <v>0</v>
      </c>
      <c r="F62" s="26" t="n">
        <f aca="false">IF(OR(D62="",D62=0),0,MIN(MaxScal,(VolCap/SQRT(NSleeve))/D62))</f>
        <v>0</v>
      </c>
      <c r="G62" s="26" t="n">
        <f aca="false">IF(OR(E62="",E62=0),0,MIN(MaxScal,(VolCap/SQRT(NSleeve))/E62))</f>
        <v>0</v>
      </c>
      <c r="H62" s="28" t="n">
        <f aca="false">IFERROR(B62*F61+C62*G61,"")</f>
        <v>0</v>
      </c>
      <c r="I62" s="27" t="n">
        <f aca="false">IF(ROW()&lt;4+VolLB,"",IFERROR(STDEV(INDEX($H:$H,ROW()-VolLB+1):INDEX($H:$H,ROW()))*SQRT(12),""))</f>
        <v>0</v>
      </c>
      <c r="J62" s="26" t="n">
        <f aca="false">IF(OR(I62="",I62=0),1,MIN(1,VolCap/I62))</f>
        <v>1</v>
      </c>
      <c r="K62" s="28" t="n">
        <f aca="false">IFERROR(H62*J61,"")</f>
        <v>0</v>
      </c>
      <c r="L62" s="25" t="n">
        <f aca="false">IFERROR(L61*(1+K62),L61)</f>
        <v>1</v>
      </c>
      <c r="M62" s="31" t="n">
        <f aca="false">EMFX_Pairs!ET62+Rates_Pairs!ET62</f>
        <v>0</v>
      </c>
    </row>
    <row r="63" customFormat="false" ht="15" hidden="false" customHeight="false" outlineLevel="0" collapsed="false">
      <c r="A63" s="19" t="n">
        <v>39813</v>
      </c>
      <c r="B63" s="30" t="n">
        <f aca="false">IFERROR(EMFX_Pairs!ES63,"")</f>
        <v>0</v>
      </c>
      <c r="C63" s="30" t="n">
        <f aca="false">IFERROR(Rates_Pairs!ES63,"")</f>
        <v>0</v>
      </c>
      <c r="D63" s="27" t="n">
        <f aca="false">IF(ROW()&lt;4+VolLB,"",IFERROR(STDEV(INDEX($B:$B,ROW()-VolLB+1):INDEX($B:$B,ROW()))*SQRT(12),""))</f>
        <v>0</v>
      </c>
      <c r="E63" s="27" t="n">
        <f aca="false">IF(ROW()&lt;4+VolLB,"",IFERROR(STDEV(INDEX($C:$C,ROW()-VolLB+1):INDEX($C:$C,ROW()))*SQRT(12),""))</f>
        <v>0</v>
      </c>
      <c r="F63" s="26" t="n">
        <f aca="false">IF(OR(D63="",D63=0),0,MIN(MaxScal,(VolCap/SQRT(NSleeve))/D63))</f>
        <v>0</v>
      </c>
      <c r="G63" s="26" t="n">
        <f aca="false">IF(OR(E63="",E63=0),0,MIN(MaxScal,(VolCap/SQRT(NSleeve))/E63))</f>
        <v>0</v>
      </c>
      <c r="H63" s="28" t="n">
        <f aca="false">IFERROR(B63*F62+C63*G62,"")</f>
        <v>0</v>
      </c>
      <c r="I63" s="27" t="n">
        <f aca="false">IF(ROW()&lt;4+VolLB,"",IFERROR(STDEV(INDEX($H:$H,ROW()-VolLB+1):INDEX($H:$H,ROW()))*SQRT(12),""))</f>
        <v>0</v>
      </c>
      <c r="J63" s="26" t="n">
        <f aca="false">IF(OR(I63="",I63=0),1,MIN(1,VolCap/I63))</f>
        <v>1</v>
      </c>
      <c r="K63" s="28" t="n">
        <f aca="false">IFERROR(H63*J62,"")</f>
        <v>0</v>
      </c>
      <c r="L63" s="25" t="n">
        <f aca="false">IFERROR(L62*(1+K63),L62)</f>
        <v>1</v>
      </c>
      <c r="M63" s="31" t="n">
        <f aca="false">EMFX_Pairs!ET63+Rates_Pairs!ET63</f>
        <v>5</v>
      </c>
    </row>
    <row r="64" customFormat="false" ht="15" hidden="false" customHeight="false" outlineLevel="0" collapsed="false">
      <c r="A64" s="19" t="n">
        <v>39844</v>
      </c>
      <c r="B64" s="30" t="n">
        <f aca="false">IFERROR(EMFX_Pairs!ES64,"")</f>
        <v>-0.000140279992282995</v>
      </c>
      <c r="C64" s="30" t="n">
        <f aca="false">IFERROR(Rates_Pairs!ES64,"")</f>
        <v>0</v>
      </c>
      <c r="D64" s="27" t="n">
        <f aca="false">IF(ROW()&lt;4+VolLB,"",IFERROR(STDEV(INDEX($B:$B,ROW()-VolLB+1):INDEX($B:$B,ROW()))*SQRT(12),""))</f>
        <v>8.0990691306506E-005</v>
      </c>
      <c r="E64" s="27" t="n">
        <f aca="false">IF(ROW()&lt;4+VolLB,"",IFERROR(STDEV(INDEX($C:$C,ROW()-VolLB+1):INDEX($C:$C,ROW()))*SQRT(12),""))</f>
        <v>0</v>
      </c>
      <c r="F64" s="26" t="n">
        <f aca="false">IF(OR(D64="",D64=0),0,MIN(MaxScal,(VolCap/SQRT(NSleeve))/D64))</f>
        <v>5</v>
      </c>
      <c r="G64" s="26" t="n">
        <f aca="false">IF(OR(E64="",E64=0),0,MIN(MaxScal,(VolCap/SQRT(NSleeve))/E64))</f>
        <v>0</v>
      </c>
      <c r="H64" s="28" t="n">
        <f aca="false">IFERROR(B64*F63+C64*G63,"")</f>
        <v>0</v>
      </c>
      <c r="I64" s="27" t="n">
        <f aca="false">IF(ROW()&lt;4+VolLB,"",IFERROR(STDEV(INDEX($H:$H,ROW()-VolLB+1):INDEX($H:$H,ROW()))*SQRT(12),""))</f>
        <v>0</v>
      </c>
      <c r="J64" s="26" t="n">
        <f aca="false">IF(OR(I64="",I64=0),1,MIN(1,VolCap/I64))</f>
        <v>1</v>
      </c>
      <c r="K64" s="28" t="n">
        <f aca="false">IFERROR(H64*J63,"")</f>
        <v>0</v>
      </c>
      <c r="L64" s="25" t="n">
        <f aca="false">IFERROR(L63*(1+K64),L63)</f>
        <v>1</v>
      </c>
      <c r="M64" s="31" t="n">
        <f aca="false">EMFX_Pairs!ET64+Rates_Pairs!ET64</f>
        <v>8</v>
      </c>
    </row>
    <row r="65" customFormat="false" ht="15" hidden="false" customHeight="false" outlineLevel="0" collapsed="false">
      <c r="A65" s="19" t="n">
        <v>39872</v>
      </c>
      <c r="B65" s="30" t="n">
        <f aca="false">IFERROR(EMFX_Pairs!ES65,"")</f>
        <v>0.0394132037281913</v>
      </c>
      <c r="C65" s="30" t="n">
        <f aca="false">IFERROR(Rates_Pairs!ES65,"")</f>
        <v>0.00418758680552321</v>
      </c>
      <c r="D65" s="27" t="n">
        <f aca="false">IF(ROW()&lt;4+VolLB,"",IFERROR(STDEV(INDEX($B:$B,ROW()-VolLB+1):INDEX($B:$B,ROW()))*SQRT(12),""))</f>
        <v>0.0227576818006569</v>
      </c>
      <c r="E65" s="27" t="n">
        <f aca="false">IF(ROW()&lt;4+VolLB,"",IFERROR(STDEV(INDEX($C:$C,ROW()-VolLB+1):INDEX($C:$C,ROW()))*SQRT(12),""))</f>
        <v>0.00241770436942375</v>
      </c>
      <c r="F65" s="26" t="n">
        <f aca="false">IF(OR(D65="",D65=0),0,MIN(MaxScal,(VolCap/SQRT(NSleeve))/D65))</f>
        <v>3.10711252306083</v>
      </c>
      <c r="G65" s="26" t="n">
        <f aca="false">IF(OR(E65="",E65=0),0,MIN(MaxScal,(VolCap/SQRT(NSleeve))/E65))</f>
        <v>5</v>
      </c>
      <c r="H65" s="28" t="n">
        <f aca="false">IFERROR(B65*F64+C65*G64,"")</f>
        <v>0.197066018640957</v>
      </c>
      <c r="I65" s="27" t="n">
        <f aca="false">IF(ROW()&lt;4+VolLB,"",IFERROR(STDEV(INDEX($H:$H,ROW()-VolLB+1):INDEX($H:$H,ROW()))*SQRT(12),""))</f>
        <v>0.113776118910484</v>
      </c>
      <c r="J65" s="26" t="n">
        <f aca="false">IF(OR(I65="",I65=0),1,MIN(1,VolCap/I65))</f>
        <v>0.878919064541807</v>
      </c>
      <c r="K65" s="28" t="n">
        <f aca="false">IFERROR(H65*J64,"")</f>
        <v>0.197066018640957</v>
      </c>
      <c r="L65" s="25" t="n">
        <f aca="false">IFERROR(L64*(1+K65),L64)</f>
        <v>1.19706601864096</v>
      </c>
      <c r="M65" s="31" t="n">
        <f aca="false">EMFX_Pairs!ET65+Rates_Pairs!ET65</f>
        <v>4</v>
      </c>
    </row>
    <row r="66" customFormat="false" ht="15" hidden="false" customHeight="false" outlineLevel="0" collapsed="false">
      <c r="A66" s="19" t="n">
        <v>39903</v>
      </c>
      <c r="B66" s="30" t="n">
        <f aca="false">IFERROR(EMFX_Pairs!ES66,"")</f>
        <v>0.00977993118961192</v>
      </c>
      <c r="C66" s="30" t="n">
        <f aca="false">IFERROR(Rates_Pairs!ES66,"")</f>
        <v>0</v>
      </c>
      <c r="D66" s="27" t="n">
        <f aca="false">IF(ROW()&lt;4+VolLB,"",IFERROR(STDEV(INDEX($B:$B,ROW()-VolLB+1):INDEX($B:$B,ROW()))*SQRT(12),""))</f>
        <v>0.0232911678350736</v>
      </c>
      <c r="E66" s="27" t="n">
        <f aca="false">IF(ROW()&lt;4+VolLB,"",IFERROR(STDEV(INDEX($C:$C,ROW()-VolLB+1):INDEX($C:$C,ROW()))*SQRT(12),""))</f>
        <v>0.00241770436942375</v>
      </c>
      <c r="F66" s="26" t="n">
        <f aca="false">IF(OR(D66="",D66=0),0,MIN(MaxScal,(VolCap/SQRT(NSleeve))/D66))</f>
        <v>3.03594386590496</v>
      </c>
      <c r="G66" s="26" t="n">
        <f aca="false">IF(OR(E66="",E66=0),0,MIN(MaxScal,(VolCap/SQRT(NSleeve))/E66))</f>
        <v>5</v>
      </c>
      <c r="H66" s="28" t="n">
        <f aca="false">IFERROR(B66*F65+C66*G65,"")</f>
        <v>0.0303873466739164</v>
      </c>
      <c r="I66" s="27" t="n">
        <f aca="false">IF(ROW()&lt;4+VolLB,"",IFERROR(STDEV(INDEX($H:$H,ROW()-VolLB+1):INDEX($H:$H,ROW()))*SQRT(12),""))</f>
        <v>0.114624338896305</v>
      </c>
      <c r="J66" s="26" t="n">
        <f aca="false">IF(OR(I66="",I66=0),1,MIN(1,VolCap/I66))</f>
        <v>0.872415064399763</v>
      </c>
      <c r="K66" s="28" t="n">
        <f aca="false">IFERROR(H66*J65,"")</f>
        <v>0.0267080183125462</v>
      </c>
      <c r="L66" s="25" t="n">
        <f aca="false">IFERROR(L65*(1+K66),L65)</f>
        <v>1.22903727978815</v>
      </c>
      <c r="M66" s="31" t="n">
        <f aca="false">EMFX_Pairs!ET66+Rates_Pairs!ET66</f>
        <v>5</v>
      </c>
    </row>
    <row r="67" customFormat="false" ht="15" hidden="false" customHeight="false" outlineLevel="0" collapsed="false">
      <c r="A67" s="19" t="n">
        <v>39933</v>
      </c>
      <c r="B67" s="30" t="n">
        <f aca="false">IFERROR(EMFX_Pairs!ES67,"")</f>
        <v>0.00840542822633359</v>
      </c>
      <c r="C67" s="30" t="n">
        <f aca="false">IFERROR(Rates_Pairs!ES67,"")</f>
        <v>0.00384464620317324</v>
      </c>
      <c r="D67" s="27" t="n">
        <f aca="false">IF(ROW()&lt;4+VolLB,"",IFERROR(STDEV(INDEX($B:$B,ROW()-VolLB+1):INDEX($B:$B,ROW()))*SQRT(12),""))</f>
        <v>0.0236257355105261</v>
      </c>
      <c r="E67" s="27" t="n">
        <f aca="false">IF(ROW()&lt;4+VolLB,"",IFERROR(STDEV(INDEX($C:$C,ROW()-VolLB+1):INDEX($C:$C,ROW()))*SQRT(12),""))</f>
        <v>0.00323507855122591</v>
      </c>
      <c r="F67" s="26" t="n">
        <f aca="false">IF(OR(D67="",D67=0),0,MIN(MaxScal,(VolCap/SQRT(NSleeve))/D67))</f>
        <v>2.99295139773112</v>
      </c>
      <c r="G67" s="26" t="n">
        <f aca="false">IF(OR(E67="",E67=0),0,MIN(MaxScal,(VolCap/SQRT(NSleeve))/E67))</f>
        <v>5</v>
      </c>
      <c r="H67" s="28" t="n">
        <f aca="false">IFERROR(B67*F66+C67*G66,"")</f>
        <v>0.0447416392799081</v>
      </c>
      <c r="I67" s="27" t="n">
        <f aca="false">IF(ROW()&lt;4+VolLB,"",IFERROR(STDEV(INDEX($H:$H,ROW()-VolLB+1):INDEX($H:$H,ROW()))*SQRT(12),""))</f>
        <v>0.116671203825582</v>
      </c>
      <c r="J67" s="26" t="n">
        <f aca="false">IF(OR(I67="",I67=0),1,MIN(1,VolCap/I67))</f>
        <v>0.857109524210408</v>
      </c>
      <c r="K67" s="28" t="n">
        <f aca="false">IFERROR(H67*J66,"")</f>
        <v>0.039033280113732</v>
      </c>
      <c r="L67" s="25" t="n">
        <f aca="false">IFERROR(L66*(1+K67),L66)</f>
        <v>1.27701063620034</v>
      </c>
      <c r="M67" s="31" t="n">
        <f aca="false">EMFX_Pairs!ET67+Rates_Pairs!ET67</f>
        <v>3</v>
      </c>
    </row>
    <row r="68" customFormat="false" ht="15" hidden="false" customHeight="false" outlineLevel="0" collapsed="false">
      <c r="A68" s="19" t="n">
        <v>39964</v>
      </c>
      <c r="B68" s="30" t="n">
        <f aca="false">IFERROR(EMFX_Pairs!ES68,"")</f>
        <v>0.00216581939989701</v>
      </c>
      <c r="C68" s="30" t="n">
        <f aca="false">IFERROR(Rates_Pairs!ES68,"")</f>
        <v>0.000804704368319639</v>
      </c>
      <c r="D68" s="27" t="n">
        <f aca="false">IF(ROW()&lt;4+VolLB,"",IFERROR(STDEV(INDEX($B:$B,ROW()-VolLB+1):INDEX($B:$B,ROW()))*SQRT(12),""))</f>
        <v>0.0236086552496736</v>
      </c>
      <c r="E68" s="27" t="n">
        <f aca="false">IF(ROW()&lt;4+VolLB,"",IFERROR(STDEV(INDEX($C:$C,ROW()-VolLB+1):INDEX($C:$C,ROW()))*SQRT(12),""))</f>
        <v>0.00324937951975601</v>
      </c>
      <c r="F68" s="26" t="n">
        <f aca="false">IF(OR(D68="",D68=0),0,MIN(MaxScal,(VolCap/SQRT(NSleeve))/D68))</f>
        <v>2.99511672184854</v>
      </c>
      <c r="G68" s="26" t="n">
        <f aca="false">IF(OR(E68="",E68=0),0,MIN(MaxScal,(VolCap/SQRT(NSleeve))/E68))</f>
        <v>5</v>
      </c>
      <c r="H68" s="28" t="n">
        <f aca="false">IFERROR(B68*F67+C68*G67,"")</f>
        <v>0.0105057140417531</v>
      </c>
      <c r="I68" s="27" t="n">
        <f aca="false">IF(ROW()&lt;4+VolLB,"",IFERROR(STDEV(INDEX($H:$H,ROW()-VolLB+1):INDEX($H:$H,ROW()))*SQRT(12),""))</f>
        <v>0.116595416655051</v>
      </c>
      <c r="J68" s="26" t="n">
        <f aca="false">IF(OR(I68="",I68=0),1,MIN(1,VolCap/I68))</f>
        <v>0.85766664650165</v>
      </c>
      <c r="K68" s="28" t="n">
        <f aca="false">IFERROR(H68*J67,"")</f>
        <v>0.00900454756381762</v>
      </c>
      <c r="L68" s="25" t="n">
        <f aca="false">IFERROR(L67*(1+K68),L67)</f>
        <v>1.2885095392135</v>
      </c>
      <c r="M68" s="31" t="n">
        <f aca="false">EMFX_Pairs!ET68+Rates_Pairs!ET68</f>
        <v>2</v>
      </c>
    </row>
    <row r="69" customFormat="false" ht="15" hidden="false" customHeight="false" outlineLevel="0" collapsed="false">
      <c r="A69" s="19" t="n">
        <v>39994</v>
      </c>
      <c r="B69" s="30" t="n">
        <f aca="false">IFERROR(EMFX_Pairs!ES69,"")</f>
        <v>0.00939784626609593</v>
      </c>
      <c r="C69" s="30" t="n">
        <f aca="false">IFERROR(Rates_Pairs!ES69,"")</f>
        <v>0</v>
      </c>
      <c r="D69" s="27" t="n">
        <f aca="false">IF(ROW()&lt;4+VolLB,"",IFERROR(STDEV(INDEX($B:$B,ROW()-VolLB+1):INDEX($B:$B,ROW()))*SQRT(12),""))</f>
        <v>0.0240028192768017</v>
      </c>
      <c r="E69" s="27" t="n">
        <f aca="false">IF(ROW()&lt;4+VolLB,"",IFERROR(STDEV(INDEX($C:$C,ROW()-VolLB+1):INDEX($C:$C,ROW()))*SQRT(12),""))</f>
        <v>0.00324937951975601</v>
      </c>
      <c r="F69" s="26" t="n">
        <f aca="false">IF(OR(D69="",D69=0),0,MIN(MaxScal,(VolCap/SQRT(NSleeve))/D69))</f>
        <v>2.94593219668139</v>
      </c>
      <c r="G69" s="26" t="n">
        <f aca="false">IF(OR(E69="",E69=0),0,MIN(MaxScal,(VolCap/SQRT(NSleeve))/E69))</f>
        <v>5</v>
      </c>
      <c r="H69" s="28" t="n">
        <f aca="false">IFERROR(B69*F68+C69*G68,"")</f>
        <v>0.0281476465009458</v>
      </c>
      <c r="I69" s="27" t="n">
        <f aca="false">IF(ROW()&lt;4+VolLB,"",IFERROR(STDEV(INDEX($H:$H,ROW()-VolLB+1):INDEX($H:$H,ROW()))*SQRT(12),""))</f>
        <v>0.117076979346631</v>
      </c>
      <c r="J69" s="26" t="n">
        <f aca="false">IF(OR(I69="",I69=0),1,MIN(1,VolCap/I69))</f>
        <v>0.854138879889692</v>
      </c>
      <c r="K69" s="28" t="n">
        <f aca="false">IFERROR(H69*J68,"")</f>
        <v>0.0241412975813801</v>
      </c>
      <c r="L69" s="25" t="n">
        <f aca="false">IFERROR(L68*(1+K69),L68)</f>
        <v>1.3196158314361</v>
      </c>
      <c r="M69" s="31" t="n">
        <f aca="false">EMFX_Pairs!ET69+Rates_Pairs!ET69</f>
        <v>1</v>
      </c>
    </row>
    <row r="70" customFormat="false" ht="15" hidden="false" customHeight="false" outlineLevel="0" collapsed="false">
      <c r="A70" s="19" t="n">
        <v>40025</v>
      </c>
      <c r="B70" s="30" t="n">
        <f aca="false">IFERROR(EMFX_Pairs!ES70,"")</f>
        <v>-0.00544906406510394</v>
      </c>
      <c r="C70" s="30" t="n">
        <f aca="false">IFERROR(Rates_Pairs!ES70,"")</f>
        <v>0</v>
      </c>
      <c r="D70" s="27" t="n">
        <f aca="false">IF(ROW()&lt;4+VolLB,"",IFERROR(STDEV(INDEX($B:$B,ROW()-VolLB+1):INDEX($B:$B,ROW()))*SQRT(12),""))</f>
        <v>0.0243556291534155</v>
      </c>
      <c r="E70" s="27" t="n">
        <f aca="false">IF(ROW()&lt;4+VolLB,"",IFERROR(STDEV(INDEX($C:$C,ROW()-VolLB+1):INDEX($C:$C,ROW()))*SQRT(12),""))</f>
        <v>0.00324937951975601</v>
      </c>
      <c r="F70" s="26" t="n">
        <f aca="false">IF(OR(D70="",D70=0),0,MIN(MaxScal,(VolCap/SQRT(NSleeve))/D70))</f>
        <v>2.90325812046364</v>
      </c>
      <c r="G70" s="26" t="n">
        <f aca="false">IF(OR(E70="",E70=0),0,MIN(MaxScal,(VolCap/SQRT(NSleeve))/E70))</f>
        <v>5</v>
      </c>
      <c r="H70" s="28" t="n">
        <f aca="false">IFERROR(B70*F69+C70*G69,"")</f>
        <v>-0.0160525732711693</v>
      </c>
      <c r="I70" s="27" t="n">
        <f aca="false">IF(ROW()&lt;4+VolLB,"",IFERROR(STDEV(INDEX($H:$H,ROW()-VolLB+1):INDEX($H:$H,ROW()))*SQRT(12),""))</f>
        <v>0.117847189831534</v>
      </c>
      <c r="J70" s="26" t="n">
        <f aca="false">IF(OR(I70="",I70=0),1,MIN(1,VolCap/I70))</f>
        <v>0.848556509009277</v>
      </c>
      <c r="K70" s="28" t="n">
        <f aca="false">IFERROR(H70*J69,"")</f>
        <v>-0.0137111269531837</v>
      </c>
      <c r="L70" s="25" t="n">
        <f aca="false">IFERROR(L69*(1+K70),L69)</f>
        <v>1.30152241124185</v>
      </c>
      <c r="M70" s="31" t="n">
        <f aca="false">EMFX_Pairs!ET70+Rates_Pairs!ET70</f>
        <v>2</v>
      </c>
    </row>
    <row r="71" customFormat="false" ht="15" hidden="false" customHeight="false" outlineLevel="0" collapsed="false">
      <c r="A71" s="19" t="n">
        <v>40056</v>
      </c>
      <c r="B71" s="30" t="n">
        <f aca="false">IFERROR(EMFX_Pairs!ES71,"")</f>
        <v>0.00354206710256025</v>
      </c>
      <c r="C71" s="30" t="n">
        <f aca="false">IFERROR(Rates_Pairs!ES71,"")</f>
        <v>-0.00161364649607482</v>
      </c>
      <c r="D71" s="27" t="n">
        <f aca="false">IF(ROW()&lt;4+VolLB,"",IFERROR(STDEV(INDEX($B:$B,ROW()-VolLB+1):INDEX($B:$B,ROW()))*SQRT(12),""))</f>
        <v>0.0243534313673679</v>
      </c>
      <c r="E71" s="27" t="n">
        <f aca="false">IF(ROW()&lt;4+VolLB,"",IFERROR(STDEV(INDEX($C:$C,ROW()-VolLB+1):INDEX($C:$C,ROW()))*SQRT(12),""))</f>
        <v>0.00342023860797717</v>
      </c>
      <c r="F71" s="26" t="n">
        <f aca="false">IF(OR(D71="",D71=0),0,MIN(MaxScal,(VolCap/SQRT(NSleeve))/D71))</f>
        <v>2.90352012626043</v>
      </c>
      <c r="G71" s="26" t="n">
        <f aca="false">IF(OR(E71="",E71=0),0,MIN(MaxScal,(VolCap/SQRT(NSleeve))/E71))</f>
        <v>5</v>
      </c>
      <c r="H71" s="28" t="n">
        <f aca="false">IFERROR(B71*F70+C71*G70,"")</f>
        <v>0.00221530259836105</v>
      </c>
      <c r="I71" s="27" t="n">
        <f aca="false">IF(ROW()&lt;4+VolLB,"",IFERROR(STDEV(INDEX($H:$H,ROW()-VolLB+1):INDEX($H:$H,ROW()))*SQRT(12),""))</f>
        <v>0.117801344357418</v>
      </c>
      <c r="J71" s="26" t="n">
        <f aca="false">IF(OR(I71="",I71=0),1,MIN(1,VolCap/I71))</f>
        <v>0.848886746967782</v>
      </c>
      <c r="K71" s="28" t="n">
        <f aca="false">IFERROR(H71*J70,"")</f>
        <v>0.00187980943926444</v>
      </c>
      <c r="L71" s="25" t="n">
        <f aca="false">IFERROR(L70*(1+K71),L70)</f>
        <v>1.30396902535592</v>
      </c>
      <c r="M71" s="31" t="n">
        <f aca="false">EMFX_Pairs!ET71+Rates_Pairs!ET71</f>
        <v>3</v>
      </c>
    </row>
    <row r="72" customFormat="false" ht="15" hidden="false" customHeight="false" outlineLevel="0" collapsed="false">
      <c r="A72" s="19" t="n">
        <v>40086</v>
      </c>
      <c r="B72" s="30" t="n">
        <f aca="false">IFERROR(EMFX_Pairs!ES72,"")</f>
        <v>-0.00590936642332932</v>
      </c>
      <c r="C72" s="30" t="n">
        <f aca="false">IFERROR(Rates_Pairs!ES72,"")</f>
        <v>-0.00518032406912627</v>
      </c>
      <c r="D72" s="27" t="n">
        <f aca="false">IF(ROW()&lt;4+VolLB,"",IFERROR(STDEV(INDEX($B:$B,ROW()-VolLB+1):INDEX($B:$B,ROW()))*SQRT(12),""))</f>
        <v>0.0247443779324498</v>
      </c>
      <c r="E72" s="27" t="n">
        <f aca="false">IF(ROW()&lt;4+VolLB,"",IFERROR(STDEV(INDEX($C:$C,ROW()-VolLB+1):INDEX($C:$C,ROW()))*SQRT(12),""))</f>
        <v>0.00462125818838059</v>
      </c>
      <c r="F72" s="26" t="n">
        <f aca="false">IF(OR(D72="",D72=0),0,MIN(MaxScal,(VolCap/SQRT(NSleeve))/D72))</f>
        <v>2.85764622217173</v>
      </c>
      <c r="G72" s="26" t="n">
        <f aca="false">IF(OR(E72="",E72=0),0,MIN(MaxScal,(VolCap/SQRT(NSleeve))/E72))</f>
        <v>5</v>
      </c>
      <c r="H72" s="28" t="n">
        <f aca="false">IFERROR(B72*F71+C72*G71,"")</f>
        <v>-0.0430595846892156</v>
      </c>
      <c r="I72" s="27" t="n">
        <f aca="false">IF(ROW()&lt;4+VolLB,"",IFERROR(STDEV(INDEX($H:$H,ROW()-VolLB+1):INDEX($H:$H,ROW()))*SQRT(12),""))</f>
        <v>0.121403470564314</v>
      </c>
      <c r="J72" s="26" t="n">
        <f aca="false">IF(OR(I72="",I72=0),1,MIN(1,VolCap/I72))</f>
        <v>0.823699681196715</v>
      </c>
      <c r="K72" s="28" t="n">
        <f aca="false">IFERROR(H72*J71,"")</f>
        <v>-0.036552710772612</v>
      </c>
      <c r="L72" s="25" t="n">
        <f aca="false">IFERROR(L71*(1+K72),L71)</f>
        <v>1.25630542271564</v>
      </c>
      <c r="M72" s="31" t="n">
        <f aca="false">EMFX_Pairs!ET72+Rates_Pairs!ET72</f>
        <v>5</v>
      </c>
    </row>
    <row r="73" customFormat="false" ht="15" hidden="false" customHeight="false" outlineLevel="0" collapsed="false">
      <c r="A73" s="19" t="n">
        <v>40117</v>
      </c>
      <c r="B73" s="30" t="n">
        <f aca="false">IFERROR(EMFX_Pairs!ES73,"")</f>
        <v>0.0132998765058496</v>
      </c>
      <c r="C73" s="30" t="n">
        <f aca="false">IFERROR(Rates_Pairs!ES73,"")</f>
        <v>0.0039931295477577</v>
      </c>
      <c r="D73" s="27" t="n">
        <f aca="false">IF(ROW()&lt;4+VolLB,"",IFERROR(STDEV(INDEX($B:$B,ROW()-VolLB+1):INDEX($B:$B,ROW()))*SQRT(12),""))</f>
        <v>0.025607444359342</v>
      </c>
      <c r="E73" s="27" t="n">
        <f aca="false">IF(ROW()&lt;4+VolLB,"",IFERROR(STDEV(INDEX($C:$C,ROW()-VolLB+1):INDEX($C:$C,ROW()))*SQRT(12),""))</f>
        <v>0.00514933664131262</v>
      </c>
      <c r="F73" s="26" t="n">
        <f aca="false">IF(OR(D73="",D73=0),0,MIN(MaxScal,(VolCap/SQRT(NSleeve))/D73))</f>
        <v>2.76133288142276</v>
      </c>
      <c r="G73" s="26" t="n">
        <f aca="false">IF(OR(E73="",E73=0),0,MIN(MaxScal,(VolCap/SQRT(NSleeve))/E73))</f>
        <v>5</v>
      </c>
      <c r="H73" s="28" t="n">
        <f aca="false">IFERROR(B73*F72+C73*G72,"")</f>
        <v>0.0579719895910802</v>
      </c>
      <c r="I73" s="27" t="n">
        <f aca="false">IF(ROW()&lt;4+VolLB,"",IFERROR(STDEV(INDEX($H:$H,ROW()-VolLB+1):INDEX($H:$H,ROW()))*SQRT(12),""))</f>
        <v>0.124814393113433</v>
      </c>
      <c r="J73" s="26" t="n">
        <f aca="false">IF(OR(I73="",I73=0),1,MIN(1,VolCap/I73))</f>
        <v>0.801189650532682</v>
      </c>
      <c r="K73" s="28" t="n">
        <f aca="false">IFERROR(H73*J72,"")</f>
        <v>0.047751509344512</v>
      </c>
      <c r="L73" s="25" t="n">
        <f aca="false">IFERROR(L72*(1+K73),L72)</f>
        <v>1.31629590284801</v>
      </c>
      <c r="M73" s="31" t="n">
        <f aca="false">EMFX_Pairs!ET73+Rates_Pairs!ET73</f>
        <v>2</v>
      </c>
    </row>
    <row r="74" customFormat="false" ht="15" hidden="false" customHeight="false" outlineLevel="0" collapsed="false">
      <c r="A74" s="19" t="n">
        <v>40147</v>
      </c>
      <c r="B74" s="30" t="n">
        <f aca="false">IFERROR(EMFX_Pairs!ES74,"")</f>
        <v>0.00169592169497977</v>
      </c>
      <c r="C74" s="30" t="n">
        <f aca="false">IFERROR(Rates_Pairs!ES74,"")</f>
        <v>0.00221013575879658</v>
      </c>
      <c r="D74" s="27" t="n">
        <f aca="false">IF(ROW()&lt;4+VolLB,"",IFERROR(STDEV(INDEX($B:$B,ROW()-VolLB+1):INDEX($B:$B,ROW()))*SQRT(12),""))</f>
        <v>0.0255791546641692</v>
      </c>
      <c r="E74" s="27" t="n">
        <f aca="false">IF(ROW()&lt;4+VolLB,"",IFERROR(STDEV(INDEX($C:$C,ROW()-VolLB+1):INDEX($C:$C,ROW()))*SQRT(12),""))</f>
        <v>0.00528107893152032</v>
      </c>
      <c r="F74" s="26" t="n">
        <f aca="false">IF(OR(D74="",D74=0),0,MIN(MaxScal,(VolCap/SQRT(NSleeve))/D74))</f>
        <v>2.76438682384234</v>
      </c>
      <c r="G74" s="26" t="n">
        <f aca="false">IF(OR(E74="",E74=0),0,MIN(MaxScal,(VolCap/SQRT(NSleeve))/E74))</f>
        <v>5</v>
      </c>
      <c r="H74" s="28" t="n">
        <f aca="false">IFERROR(B74*F73+C74*G73,"")</f>
        <v>0.0157336831346488</v>
      </c>
      <c r="I74" s="27" t="n">
        <f aca="false">IF(ROW()&lt;4+VolLB,"",IFERROR(STDEV(INDEX($H:$H,ROW()-VolLB+1):INDEX($H:$H,ROW()))*SQRT(12),""))</f>
        <v>0.124770464794953</v>
      </c>
      <c r="J74" s="26" t="n">
        <f aca="false">IF(OR(I74="",I74=0),1,MIN(1,VolCap/I74))</f>
        <v>0.801471727819072</v>
      </c>
      <c r="K74" s="28" t="n">
        <f aca="false">IFERROR(H74*J73,"")</f>
        <v>0.0126056640922412</v>
      </c>
      <c r="L74" s="25" t="n">
        <f aca="false">IFERROR(L73*(1+K74),L73)</f>
        <v>1.3328886868453</v>
      </c>
      <c r="M74" s="31" t="n">
        <f aca="false">EMFX_Pairs!ET74+Rates_Pairs!ET74</f>
        <v>3</v>
      </c>
    </row>
    <row r="75" customFormat="false" ht="15" hidden="false" customHeight="false" outlineLevel="0" collapsed="false">
      <c r="A75" s="19" t="n">
        <v>40178</v>
      </c>
      <c r="B75" s="30" t="n">
        <f aca="false">IFERROR(EMFX_Pairs!ES75,"")</f>
        <v>0.000274607115231821</v>
      </c>
      <c r="C75" s="30" t="n">
        <f aca="false">IFERROR(Rates_Pairs!ES75,"")</f>
        <v>0.00342104350323699</v>
      </c>
      <c r="D75" s="27" t="n">
        <f aca="false">IF(ROW()&lt;4+VolLB,"",IFERROR(STDEV(INDEX($B:$B,ROW()-VolLB+1):INDEX($B:$B,ROW()))*SQRT(12),""))</f>
        <v>0.025571853860039</v>
      </c>
      <c r="E75" s="27" t="n">
        <f aca="false">IF(ROW()&lt;4+VolLB,"",IFERROR(STDEV(INDEX($C:$C,ROW()-VolLB+1):INDEX($C:$C,ROW()))*SQRT(12),""))</f>
        <v>0.00559049436152582</v>
      </c>
      <c r="F75" s="26" t="n">
        <f aca="false">IF(OR(D75="",D75=0),0,MIN(MaxScal,(VolCap/SQRT(NSleeve))/D75))</f>
        <v>2.76517606058879</v>
      </c>
      <c r="G75" s="26" t="n">
        <f aca="false">IF(OR(E75="",E75=0),0,MIN(MaxScal,(VolCap/SQRT(NSleeve))/E75))</f>
        <v>5</v>
      </c>
      <c r="H75" s="28" t="n">
        <f aca="false">IFERROR(B75*F74+C75*G74,"")</f>
        <v>0.0178643378072651</v>
      </c>
      <c r="I75" s="27" t="n">
        <f aca="false">IF(ROW()&lt;4+VolLB,"",IFERROR(STDEV(INDEX($H:$H,ROW()-VolLB+1):INDEX($H:$H,ROW()))*SQRT(12),""))</f>
        <v>0.124749966525026</v>
      </c>
      <c r="J75" s="26" t="n">
        <f aca="false">IF(OR(I75="",I75=0),1,MIN(1,VolCap/I75))</f>
        <v>0.801603421512256</v>
      </c>
      <c r="K75" s="28" t="n">
        <f aca="false">IFERROR(H75*J74,"")</f>
        <v>0.0143177616887324</v>
      </c>
      <c r="L75" s="25" t="n">
        <f aca="false">IFERROR(L74*(1+K75),L74)</f>
        <v>1.35197266942116</v>
      </c>
      <c r="M75" s="31" t="n">
        <f aca="false">EMFX_Pairs!ET75+Rates_Pairs!ET75</f>
        <v>5</v>
      </c>
    </row>
    <row r="76" customFormat="false" ht="15" hidden="false" customHeight="false" outlineLevel="0" collapsed="false">
      <c r="A76" s="19" t="n">
        <v>40209</v>
      </c>
      <c r="B76" s="30" t="n">
        <f aca="false">IFERROR(EMFX_Pairs!ES76,"")</f>
        <v>0.0112577134496345</v>
      </c>
      <c r="C76" s="30" t="n">
        <f aca="false">IFERROR(Rates_Pairs!ES76,"")</f>
        <v>0.0112361016832983</v>
      </c>
      <c r="D76" s="27" t="n">
        <f aca="false">IF(ROW()&lt;4+VolLB,"",IFERROR(STDEV(INDEX($B:$B,ROW()-VolLB+1):INDEX($B:$B,ROW()))*SQRT(12),""))</f>
        <v>0.0260723250242513</v>
      </c>
      <c r="E76" s="27" t="n">
        <f aca="false">IF(ROW()&lt;4+VolLB,"",IFERROR(STDEV(INDEX($C:$C,ROW()-VolLB+1):INDEX($C:$C,ROW()))*SQRT(12),""))</f>
        <v>0.00841664496129022</v>
      </c>
      <c r="F76" s="26" t="n">
        <f aca="false">IF(OR(D76="",D76=0),0,MIN(MaxScal,(VolCap/SQRT(NSleeve))/D76))</f>
        <v>2.7120971395103</v>
      </c>
      <c r="G76" s="26" t="n">
        <f aca="false">IF(OR(E76="",E76=0),0,MIN(MaxScal,(VolCap/SQRT(NSleeve))/E76))</f>
        <v>5</v>
      </c>
      <c r="H76" s="28" t="n">
        <f aca="false">IFERROR(B76*F75+C76*G75,"")</f>
        <v>0.0873100681443895</v>
      </c>
      <c r="I76" s="27" t="n">
        <f aca="false">IF(ROW()&lt;4+VolLB,"",IFERROR(STDEV(INDEX($H:$H,ROW()-VolLB+1):INDEX($H:$H,ROW()))*SQRT(12),""))</f>
        <v>0.132396944668773</v>
      </c>
      <c r="J76" s="26" t="n">
        <f aca="false">IF(OR(I76="",I76=0),1,MIN(1,VolCap/I76))</f>
        <v>0.755304438861315</v>
      </c>
      <c r="K76" s="28" t="n">
        <f aca="false">IFERROR(H76*J75,"")</f>
        <v>0.0699880493570108</v>
      </c>
      <c r="L76" s="25" t="n">
        <f aca="false">IFERROR(L75*(1+K76),L75)</f>
        <v>1.44659459933794</v>
      </c>
      <c r="M76" s="31" t="n">
        <f aca="false">EMFX_Pairs!ET76+Rates_Pairs!ET76</f>
        <v>0</v>
      </c>
    </row>
    <row r="77" customFormat="false" ht="15" hidden="false" customHeight="false" outlineLevel="0" collapsed="false">
      <c r="A77" s="19" t="n">
        <v>40237</v>
      </c>
      <c r="B77" s="30" t="n">
        <f aca="false">IFERROR(EMFX_Pairs!ES77,"")</f>
        <v>0</v>
      </c>
      <c r="C77" s="30" t="n">
        <f aca="false">IFERROR(Rates_Pairs!ES77,"")</f>
        <v>0</v>
      </c>
      <c r="D77" s="27" t="n">
        <f aca="false">IF(ROW()&lt;4+VolLB,"",IFERROR(STDEV(INDEX($B:$B,ROW()-VolLB+1):INDEX($B:$B,ROW()))*SQRT(12),""))</f>
        <v>0.0260723250242513</v>
      </c>
      <c r="E77" s="27" t="n">
        <f aca="false">IF(ROW()&lt;4+VolLB,"",IFERROR(STDEV(INDEX($C:$C,ROW()-VolLB+1):INDEX($C:$C,ROW()))*SQRT(12),""))</f>
        <v>0.00841664496129022</v>
      </c>
      <c r="F77" s="26" t="n">
        <f aca="false">IF(OR(D77="",D77=0),0,MIN(MaxScal,(VolCap/SQRT(NSleeve))/D77))</f>
        <v>2.7120971395103</v>
      </c>
      <c r="G77" s="26" t="n">
        <f aca="false">IF(OR(E77="",E77=0),0,MIN(MaxScal,(VolCap/SQRT(NSleeve))/E77))</f>
        <v>5</v>
      </c>
      <c r="H77" s="28" t="n">
        <f aca="false">IFERROR(B77*F76+C77*G76,"")</f>
        <v>0</v>
      </c>
      <c r="I77" s="27" t="n">
        <f aca="false">IF(ROW()&lt;4+VolLB,"",IFERROR(STDEV(INDEX($H:$H,ROW()-VolLB+1):INDEX($H:$H,ROW()))*SQRT(12),""))</f>
        <v>0.132396944668773</v>
      </c>
      <c r="J77" s="26" t="n">
        <f aca="false">IF(OR(I77="",I77=0),1,MIN(1,VolCap/I77))</f>
        <v>0.755304438861315</v>
      </c>
      <c r="K77" s="28" t="n">
        <f aca="false">IFERROR(H77*J76,"")</f>
        <v>0</v>
      </c>
      <c r="L77" s="25" t="n">
        <f aca="false">IFERROR(L76*(1+K77),L76)</f>
        <v>1.44659459933794</v>
      </c>
      <c r="M77" s="31" t="n">
        <f aca="false">EMFX_Pairs!ET77+Rates_Pairs!ET77</f>
        <v>0</v>
      </c>
    </row>
    <row r="78" customFormat="false" ht="15" hidden="false" customHeight="false" outlineLevel="0" collapsed="false">
      <c r="A78" s="19" t="n">
        <v>40268</v>
      </c>
      <c r="B78" s="30" t="n">
        <f aca="false">IFERROR(EMFX_Pairs!ES78,"")</f>
        <v>0</v>
      </c>
      <c r="C78" s="30" t="n">
        <f aca="false">IFERROR(Rates_Pairs!ES78,"")</f>
        <v>0</v>
      </c>
      <c r="D78" s="27" t="n">
        <f aca="false">IF(ROW()&lt;4+VolLB,"",IFERROR(STDEV(INDEX($B:$B,ROW()-VolLB+1):INDEX($B:$B,ROW()))*SQRT(12),""))</f>
        <v>0.0260723250242513</v>
      </c>
      <c r="E78" s="27" t="n">
        <f aca="false">IF(ROW()&lt;4+VolLB,"",IFERROR(STDEV(INDEX($C:$C,ROW()-VolLB+1):INDEX($C:$C,ROW()))*SQRT(12),""))</f>
        <v>0.00841664496129022</v>
      </c>
      <c r="F78" s="26" t="n">
        <f aca="false">IF(OR(D78="",D78=0),0,MIN(MaxScal,(VolCap/SQRT(NSleeve))/D78))</f>
        <v>2.7120971395103</v>
      </c>
      <c r="G78" s="26" t="n">
        <f aca="false">IF(OR(E78="",E78=0),0,MIN(MaxScal,(VolCap/SQRT(NSleeve))/E78))</f>
        <v>5</v>
      </c>
      <c r="H78" s="28" t="n">
        <f aca="false">IFERROR(B78*F77+C78*G77,"")</f>
        <v>0</v>
      </c>
      <c r="I78" s="27" t="n">
        <f aca="false">IF(ROW()&lt;4+VolLB,"",IFERROR(STDEV(INDEX($H:$H,ROW()-VolLB+1):INDEX($H:$H,ROW()))*SQRT(12),""))</f>
        <v>0.132396944668773</v>
      </c>
      <c r="J78" s="26" t="n">
        <f aca="false">IF(OR(I78="",I78=0),1,MIN(1,VolCap/I78))</f>
        <v>0.755304438861315</v>
      </c>
      <c r="K78" s="28" t="n">
        <f aca="false">IFERROR(H78*J77,"")</f>
        <v>0</v>
      </c>
      <c r="L78" s="25" t="n">
        <f aca="false">IFERROR(L77*(1+K78),L77)</f>
        <v>1.44659459933794</v>
      </c>
      <c r="M78" s="31" t="n">
        <f aca="false">EMFX_Pairs!ET78+Rates_Pairs!ET78</f>
        <v>1</v>
      </c>
    </row>
    <row r="79" customFormat="false" ht="15" hidden="false" customHeight="false" outlineLevel="0" collapsed="false">
      <c r="A79" s="19" t="n">
        <v>40298</v>
      </c>
      <c r="B79" s="30" t="n">
        <f aca="false">IFERROR(EMFX_Pairs!ES79,"")</f>
        <v>0.00321662043808693</v>
      </c>
      <c r="C79" s="30" t="n">
        <f aca="false">IFERROR(Rates_Pairs!ES79,"")</f>
        <v>0</v>
      </c>
      <c r="D79" s="27" t="n">
        <f aca="false">IF(ROW()&lt;4+VolLB,"",IFERROR(STDEV(INDEX($B:$B,ROW()-VolLB+1):INDEX($B:$B,ROW()))*SQRT(12),""))</f>
        <v>0.0260353540717423</v>
      </c>
      <c r="E79" s="27" t="n">
        <f aca="false">IF(ROW()&lt;4+VolLB,"",IFERROR(STDEV(INDEX($C:$C,ROW()-VolLB+1):INDEX($C:$C,ROW()))*SQRT(12),""))</f>
        <v>0.00841664496129022</v>
      </c>
      <c r="F79" s="26" t="n">
        <f aca="false">IF(OR(D79="",D79=0),0,MIN(MaxScal,(VolCap/SQRT(NSleeve))/D79))</f>
        <v>2.71594839554732</v>
      </c>
      <c r="G79" s="26" t="n">
        <f aca="false">IF(OR(E79="",E79=0),0,MIN(MaxScal,(VolCap/SQRT(NSleeve))/E79))</f>
        <v>5</v>
      </c>
      <c r="H79" s="28" t="n">
        <f aca="false">IFERROR(B79*F78+C79*G78,"")</f>
        <v>0.00872378708902592</v>
      </c>
      <c r="I79" s="27" t="n">
        <f aca="false">IF(ROW()&lt;4+VolLB,"",IFERROR(STDEV(INDEX($H:$H,ROW()-VolLB+1):INDEX($H:$H,ROW()))*SQRT(12),""))</f>
        <v>0.132221014302918</v>
      </c>
      <c r="J79" s="26" t="n">
        <f aca="false">IF(OR(I79="",I79=0),1,MIN(1,VolCap/I79))</f>
        <v>0.756309430291466</v>
      </c>
      <c r="K79" s="28" t="n">
        <f aca="false">IFERROR(H79*J78,"")</f>
        <v>0.0065891151120223</v>
      </c>
      <c r="L79" s="25" t="n">
        <f aca="false">IFERROR(L78*(1+K79),L78)</f>
        <v>1.4561263776734</v>
      </c>
      <c r="M79" s="31" t="n">
        <f aca="false">EMFX_Pairs!ET79+Rates_Pairs!ET79</f>
        <v>1</v>
      </c>
    </row>
    <row r="80" customFormat="false" ht="15" hidden="false" customHeight="false" outlineLevel="0" collapsed="false">
      <c r="A80" s="19" t="n">
        <v>40329</v>
      </c>
      <c r="B80" s="30" t="n">
        <f aca="false">IFERROR(EMFX_Pairs!ES80,"")</f>
        <v>-0.00498085648330083</v>
      </c>
      <c r="C80" s="30" t="n">
        <f aca="false">IFERROR(Rates_Pairs!ES80,"")</f>
        <v>0</v>
      </c>
      <c r="D80" s="27" t="n">
        <f aca="false">IF(ROW()&lt;4+VolLB,"",IFERROR(STDEV(INDEX($B:$B,ROW()-VolLB+1):INDEX($B:$B,ROW()))*SQRT(12),""))</f>
        <v>0.0263578845339985</v>
      </c>
      <c r="E80" s="27" t="n">
        <f aca="false">IF(ROW()&lt;4+VolLB,"",IFERROR(STDEV(INDEX($C:$C,ROW()-VolLB+1):INDEX($C:$C,ROW()))*SQRT(12),""))</f>
        <v>0.00841664496129022</v>
      </c>
      <c r="F80" s="26" t="n">
        <f aca="false">IF(OR(D80="",D80=0),0,MIN(MaxScal,(VolCap/SQRT(NSleeve))/D80))</f>
        <v>2.68271446547413</v>
      </c>
      <c r="G80" s="26" t="n">
        <f aca="false">IF(OR(E80="",E80=0),0,MIN(MaxScal,(VolCap/SQRT(NSleeve))/E80))</f>
        <v>5</v>
      </c>
      <c r="H80" s="28" t="n">
        <f aca="false">IFERROR(B80*F79+C80*G79,"")</f>
        <v>-0.0135277491742723</v>
      </c>
      <c r="I80" s="27" t="n">
        <f aca="false">IF(ROW()&lt;4+VolLB,"",IFERROR(STDEV(INDEX($H:$H,ROW()-VolLB+1):INDEX($H:$H,ROW()))*SQRT(12),""))</f>
        <v>0.13288029507793</v>
      </c>
      <c r="J80" s="26" t="n">
        <f aca="false">IF(OR(I80="",I80=0),1,MIN(1,VolCap/I80))</f>
        <v>0.752557028424369</v>
      </c>
      <c r="K80" s="28" t="n">
        <f aca="false">IFERROR(H80*J79,"")</f>
        <v>-0.0102311642711198</v>
      </c>
      <c r="L80" s="25" t="n">
        <f aca="false">IFERROR(L79*(1+K80),L79)</f>
        <v>1.44122850950392</v>
      </c>
      <c r="M80" s="31" t="n">
        <f aca="false">EMFX_Pairs!ET80+Rates_Pairs!ET80</f>
        <v>5</v>
      </c>
    </row>
    <row r="81" customFormat="false" ht="15" hidden="false" customHeight="false" outlineLevel="0" collapsed="false">
      <c r="A81" s="19" t="n">
        <v>40359</v>
      </c>
      <c r="B81" s="30" t="n">
        <f aca="false">IFERROR(EMFX_Pairs!ES81,"")</f>
        <v>0.0304954878754159</v>
      </c>
      <c r="C81" s="30" t="n">
        <f aca="false">IFERROR(Rates_Pairs!ES81,"")</f>
        <v>0</v>
      </c>
      <c r="D81" s="27" t="n">
        <f aca="false">IF(ROW()&lt;4+VolLB,"",IFERROR(STDEV(INDEX($B:$B,ROW()-VolLB+1):INDEX($B:$B,ROW()))*SQRT(12),""))</f>
        <v>0.0308997231726676</v>
      </c>
      <c r="E81" s="27" t="n">
        <f aca="false">IF(ROW()&lt;4+VolLB,"",IFERROR(STDEV(INDEX($C:$C,ROW()-VolLB+1):INDEX($C:$C,ROW()))*SQRT(12),""))</f>
        <v>0.00841664496129022</v>
      </c>
      <c r="F81" s="26" t="n">
        <f aca="false">IF(OR(D81="",D81=0),0,MIN(MaxScal,(VolCap/SQRT(NSleeve))/D81))</f>
        <v>2.28839196142708</v>
      </c>
      <c r="G81" s="26" t="n">
        <f aca="false">IF(OR(E81="",E81=0),0,MIN(MaxScal,(VolCap/SQRT(NSleeve))/E81))</f>
        <v>5</v>
      </c>
      <c r="H81" s="28" t="n">
        <f aca="false">IFERROR(B81*F80+C81*G80,"")</f>
        <v>0.0818106864550692</v>
      </c>
      <c r="I81" s="27" t="n">
        <f aca="false">IF(ROW()&lt;4+VolLB,"",IFERROR(STDEV(INDEX($H:$H,ROW()-VolLB+1):INDEX($H:$H,ROW()))*SQRT(12),""))</f>
        <v>0.138640448741778</v>
      </c>
      <c r="J81" s="26" t="n">
        <f aca="false">IF(OR(I81="",I81=0),1,MIN(1,VolCap/I81))</f>
        <v>0.721290221631158</v>
      </c>
      <c r="K81" s="28" t="n">
        <f aca="false">IFERROR(H81*J80,"")</f>
        <v>0.0615672070919847</v>
      </c>
      <c r="L81" s="25" t="n">
        <f aca="false">IFERROR(L80*(1+K81),L80)</f>
        <v>1.52996092361542</v>
      </c>
      <c r="M81" s="31" t="n">
        <f aca="false">EMFX_Pairs!ET81+Rates_Pairs!ET81</f>
        <v>3</v>
      </c>
    </row>
    <row r="82" customFormat="false" ht="15" hidden="false" customHeight="false" outlineLevel="0" collapsed="false">
      <c r="A82" s="19" t="n">
        <v>40390</v>
      </c>
      <c r="B82" s="30" t="n">
        <f aca="false">IFERROR(EMFX_Pairs!ES82,"")</f>
        <v>-0.00435037936881962</v>
      </c>
      <c r="C82" s="30" t="n">
        <f aca="false">IFERROR(Rates_Pairs!ES82,"")</f>
        <v>0</v>
      </c>
      <c r="D82" s="27" t="n">
        <f aca="false">IF(ROW()&lt;4+VolLB,"",IFERROR(STDEV(INDEX($B:$B,ROW()-VolLB+1):INDEX($B:$B,ROW()))*SQRT(12),""))</f>
        <v>0.0311568979111968</v>
      </c>
      <c r="E82" s="27" t="n">
        <f aca="false">IF(ROW()&lt;4+VolLB,"",IFERROR(STDEV(INDEX($C:$C,ROW()-VolLB+1):INDEX($C:$C,ROW()))*SQRT(12),""))</f>
        <v>0.00841664496129022</v>
      </c>
      <c r="F82" s="26" t="n">
        <f aca="false">IF(OR(D82="",D82=0),0,MIN(MaxScal,(VolCap/SQRT(NSleeve))/D82))</f>
        <v>2.26950315529466</v>
      </c>
      <c r="G82" s="26" t="n">
        <f aca="false">IF(OR(E82="",E82=0),0,MIN(MaxScal,(VolCap/SQRT(NSleeve))/E82))</f>
        <v>5</v>
      </c>
      <c r="H82" s="28" t="n">
        <f aca="false">IFERROR(B82*F81+C82*G81,"")</f>
        <v>-0.00995537317676505</v>
      </c>
      <c r="I82" s="27" t="n">
        <f aca="false">IF(ROW()&lt;4+VolLB,"",IFERROR(STDEV(INDEX($H:$H,ROW()-VolLB+1):INDEX($H:$H,ROW()))*SQRT(12),""))</f>
        <v>0.139107473529155</v>
      </c>
      <c r="J82" s="26" t="n">
        <f aca="false">IF(OR(I82="",I82=0),1,MIN(1,VolCap/I82))</f>
        <v>0.718868637773378</v>
      </c>
      <c r="K82" s="28" t="n">
        <f aca="false">IFERROR(H82*J81,"")</f>
        <v>-0.00718071332508974</v>
      </c>
      <c r="L82" s="25" t="n">
        <f aca="false">IFERROR(L81*(1+K82),L81)</f>
        <v>1.51897471282435</v>
      </c>
      <c r="M82" s="31" t="n">
        <f aca="false">EMFX_Pairs!ET82+Rates_Pairs!ET82</f>
        <v>6</v>
      </c>
    </row>
    <row r="83" customFormat="false" ht="15" hidden="false" customHeight="false" outlineLevel="0" collapsed="false">
      <c r="A83" s="19" t="n">
        <v>40421</v>
      </c>
      <c r="B83" s="30" t="n">
        <f aca="false">IFERROR(EMFX_Pairs!ES83,"")</f>
        <v>0.00133296255283005</v>
      </c>
      <c r="C83" s="30" t="n">
        <f aca="false">IFERROR(Rates_Pairs!ES83,"")</f>
        <v>-0.00847495739707615</v>
      </c>
      <c r="D83" s="27" t="n">
        <f aca="false">IF(ROW()&lt;4+VolLB,"",IFERROR(STDEV(INDEX($B:$B,ROW()-VolLB+1):INDEX($B:$B,ROW()))*SQRT(12),""))</f>
        <v>0.0311207003132038</v>
      </c>
      <c r="E83" s="27" t="n">
        <f aca="false">IF(ROW()&lt;4+VolLB,"",IFERROR(STDEV(INDEX($C:$C,ROW()-VolLB+1):INDEX($C:$C,ROW()))*SQRT(12),""))</f>
        <v>0.00992364789742095</v>
      </c>
      <c r="F83" s="26" t="n">
        <f aca="false">IF(OR(D83="",D83=0),0,MIN(MaxScal,(VolCap/SQRT(NSleeve))/D83))</f>
        <v>2.27214289546864</v>
      </c>
      <c r="G83" s="26" t="n">
        <f aca="false">IF(OR(E83="",E83=0),0,MIN(MaxScal,(VolCap/SQRT(NSleeve))/E83))</f>
        <v>5</v>
      </c>
      <c r="H83" s="28" t="n">
        <f aca="false">IFERROR(B83*F82+C83*G82,"")</f>
        <v>-0.0393496242658433</v>
      </c>
      <c r="I83" s="27" t="n">
        <f aca="false">IF(ROW()&lt;4+VolLB,"",IFERROR(STDEV(INDEX($H:$H,ROW()-VolLB+1):INDEX($H:$H,ROW()))*SQRT(12),""))</f>
        <v>0.142273296004353</v>
      </c>
      <c r="J83" s="26" t="n">
        <f aca="false">IF(OR(I83="",I83=0),1,MIN(1,VolCap/I83))</f>
        <v>0.702872589645639</v>
      </c>
      <c r="K83" s="28" t="n">
        <f aca="false">IFERROR(H83*J82,"")</f>
        <v>-0.0282872107928811</v>
      </c>
      <c r="L83" s="25" t="n">
        <f aca="false">IFERROR(L82*(1+K83),L82)</f>
        <v>1.47600715493363</v>
      </c>
      <c r="M83" s="31" t="n">
        <f aca="false">EMFX_Pairs!ET83+Rates_Pairs!ET83</f>
        <v>4</v>
      </c>
    </row>
    <row r="84" customFormat="false" ht="15" hidden="false" customHeight="false" outlineLevel="0" collapsed="false">
      <c r="A84" s="19" t="n">
        <v>40451</v>
      </c>
      <c r="B84" s="30" t="n">
        <f aca="false">IFERROR(EMFX_Pairs!ES84,"")</f>
        <v>0.00191203080079622</v>
      </c>
      <c r="C84" s="30" t="n">
        <f aca="false">IFERROR(Rates_Pairs!ES84,"")</f>
        <v>-0.00182373114278767</v>
      </c>
      <c r="D84" s="27" t="n">
        <f aca="false">IF(ROW()&lt;4+VolLB,"",IFERROR(STDEV(INDEX($B:$B,ROW()-VolLB+1):INDEX($B:$B,ROW()))*SQRT(12),""))</f>
        <v>0.0310738618566829</v>
      </c>
      <c r="E84" s="27" t="n">
        <f aca="false">IF(ROW()&lt;4+VolLB,"",IFERROR(STDEV(INDEX($C:$C,ROW()-VolLB+1):INDEX($C:$C,ROW()))*SQRT(12),""))</f>
        <v>0.0100044321841938</v>
      </c>
      <c r="F84" s="26" t="n">
        <f aca="false">IF(OR(D84="",D84=0),0,MIN(MaxScal,(VolCap/SQRT(NSleeve))/D84))</f>
        <v>2.27556775674625</v>
      </c>
      <c r="G84" s="26" t="n">
        <f aca="false">IF(OR(E84="",E84=0),0,MIN(MaxScal,(VolCap/SQRT(NSleeve))/E84))</f>
        <v>5</v>
      </c>
      <c r="H84" s="28" t="n">
        <f aca="false">IFERROR(B84*F83+C84*G83,"")</f>
        <v>-0.00477424851399202</v>
      </c>
      <c r="I84" s="27" t="n">
        <f aca="false">IF(ROW()&lt;4+VolLB,"",IFERROR(STDEV(INDEX($H:$H,ROW()-VolLB+1):INDEX($H:$H,ROW()))*SQRT(12),""))</f>
        <v>0.14244707291374</v>
      </c>
      <c r="J84" s="26" t="n">
        <f aca="false">IF(OR(I84="",I84=0),1,MIN(1,VolCap/I84))</f>
        <v>0.702015127124135</v>
      </c>
      <c r="K84" s="28" t="n">
        <f aca="false">IFERROR(H84*J83,"")</f>
        <v>-0.00335568841664141</v>
      </c>
      <c r="L84" s="25" t="n">
        <f aca="false">IFERROR(L83*(1+K84),L83)</f>
        <v>1.47105413482094</v>
      </c>
      <c r="M84" s="31" t="n">
        <f aca="false">EMFX_Pairs!ET84+Rates_Pairs!ET84</f>
        <v>4</v>
      </c>
    </row>
    <row r="85" customFormat="false" ht="15" hidden="false" customHeight="false" outlineLevel="0" collapsed="false">
      <c r="A85" s="19" t="n">
        <v>40482</v>
      </c>
      <c r="B85" s="30" t="n">
        <f aca="false">IFERROR(EMFX_Pairs!ES85,"")</f>
        <v>0.00299160144569866</v>
      </c>
      <c r="C85" s="30" t="n">
        <f aca="false">IFERROR(Rates_Pairs!ES85,"")</f>
        <v>-0.00365806676009575</v>
      </c>
      <c r="D85" s="27" t="n">
        <f aca="false">IF(ROW()&lt;4+VolLB,"",IFERROR(STDEV(INDEX($B:$B,ROW()-VolLB+1):INDEX($B:$B,ROW()))*SQRT(12),""))</f>
        <v>0.0310160377227129</v>
      </c>
      <c r="E85" s="27" t="n">
        <f aca="false">IF(ROW()&lt;4+VolLB,"",IFERROR(STDEV(INDEX($C:$C,ROW()-VolLB+1):INDEX($C:$C,ROW()))*SQRT(12),""))</f>
        <v>0.0102677850674936</v>
      </c>
      <c r="F85" s="26" t="n">
        <f aca="false">IF(OR(D85="",D85=0),0,MIN(MaxScal,(VolCap/SQRT(NSleeve))/D85))</f>
        <v>2.27981016630224</v>
      </c>
      <c r="G85" s="26" t="n">
        <f aca="false">IF(OR(E85="",E85=0),0,MIN(MaxScal,(VolCap/SQRT(NSleeve))/E85))</f>
        <v>5</v>
      </c>
      <c r="H85" s="28" t="n">
        <f aca="false">IFERROR(B85*F84+C85*G84,"")</f>
        <v>-0.0114827420096114</v>
      </c>
      <c r="I85" s="27" t="n">
        <f aca="false">IF(ROW()&lt;4+VolLB,"",IFERROR(STDEV(INDEX($H:$H,ROW()-VolLB+1):INDEX($H:$H,ROW()))*SQRT(12),""))</f>
        <v>0.142950350901033</v>
      </c>
      <c r="J85" s="26" t="n">
        <f aca="false">IF(OR(I85="",I85=0),1,MIN(1,VolCap/I85))</f>
        <v>0.699543578380101</v>
      </c>
      <c r="K85" s="28" t="n">
        <f aca="false">IFERROR(H85*J84,"")</f>
        <v>-0.008061058591611</v>
      </c>
      <c r="L85" s="25" t="n">
        <f aca="false">IFERROR(L84*(1+K85),L84)</f>
        <v>1.45919588124871</v>
      </c>
      <c r="M85" s="31" t="n">
        <f aca="false">EMFX_Pairs!ET85+Rates_Pairs!ET85</f>
        <v>5</v>
      </c>
    </row>
    <row r="86" customFormat="false" ht="15" hidden="false" customHeight="false" outlineLevel="0" collapsed="false">
      <c r="A86" s="19" t="n">
        <v>40512</v>
      </c>
      <c r="B86" s="30" t="n">
        <f aca="false">IFERROR(EMFX_Pairs!ES86,"")</f>
        <v>0.00939781899522564</v>
      </c>
      <c r="C86" s="30" t="n">
        <f aca="false">IFERROR(Rates_Pairs!ES86,"")</f>
        <v>0.0387909136638645</v>
      </c>
      <c r="D86" s="27" t="n">
        <f aca="false">IF(ROW()&lt;4+VolLB,"",IFERROR(STDEV(INDEX($B:$B,ROW()-VolLB+1):INDEX($B:$B,ROW()))*SQRT(12),""))</f>
        <v>0.0311488151379986</v>
      </c>
      <c r="E86" s="27" t="n">
        <f aca="false">IF(ROW()&lt;4+VolLB,"",IFERROR(STDEV(INDEX($C:$C,ROW()-VolLB+1):INDEX($C:$C,ROW()))*SQRT(12),""))</f>
        <v>0.024502965260272</v>
      </c>
      <c r="F86" s="26" t="n">
        <f aca="false">IF(OR(D86="",D86=0),0,MIN(MaxScal,(VolCap/SQRT(NSleeve))/D86))</f>
        <v>2.27009206627556</v>
      </c>
      <c r="G86" s="26" t="n">
        <f aca="false">IF(OR(E86="",E86=0),0,MIN(MaxScal,(VolCap/SQRT(NSleeve))/E86))</f>
        <v>2.88580085583772</v>
      </c>
      <c r="H86" s="28" t="n">
        <f aca="false">IFERROR(B86*F85+C86*G85,"")</f>
        <v>0.215379811605706</v>
      </c>
      <c r="I86" s="27" t="n">
        <f aca="false">IF(ROW()&lt;4+VolLB,"",IFERROR(STDEV(INDEX($H:$H,ROW()-VolLB+1):INDEX($H:$H,ROW()))*SQRT(12),""))</f>
        <v>0.184594128982257</v>
      </c>
      <c r="J86" s="26" t="n">
        <f aca="false">IF(OR(I86="",I86=0),1,MIN(1,VolCap/I86))</f>
        <v>0.541729038465854</v>
      </c>
      <c r="K86" s="28" t="n">
        <f aca="false">IFERROR(H86*J85,"")</f>
        <v>0.150667564121488</v>
      </c>
      <c r="L86" s="25" t="n">
        <f aca="false">IFERROR(L85*(1+K86),L85)</f>
        <v>1.67904937025257</v>
      </c>
      <c r="M86" s="31" t="n">
        <f aca="false">EMFX_Pairs!ET86+Rates_Pairs!ET86</f>
        <v>3</v>
      </c>
    </row>
    <row r="87" customFormat="false" ht="15" hidden="false" customHeight="false" outlineLevel="0" collapsed="false">
      <c r="A87" s="19" t="n">
        <v>40543</v>
      </c>
      <c r="B87" s="30" t="n">
        <f aca="false">IFERROR(EMFX_Pairs!ES87,"")</f>
        <v>0</v>
      </c>
      <c r="C87" s="30" t="n">
        <f aca="false">IFERROR(Rates_Pairs!ES87,"")</f>
        <v>0.00462200503806401</v>
      </c>
      <c r="D87" s="27" t="n">
        <f aca="false">IF(ROW()&lt;4+VolLB,"",IFERROR(STDEV(INDEX($B:$B,ROW()-VolLB+1):INDEX($B:$B,ROW()))*SQRT(12),""))</f>
        <v>0.0311488151379986</v>
      </c>
      <c r="E87" s="27" t="n">
        <f aca="false">IF(ROW()&lt;4+VolLB,"",IFERROR(STDEV(INDEX($C:$C,ROW()-VolLB+1):INDEX($C:$C,ROW()))*SQRT(12),""))</f>
        <v>0.0245624420021851</v>
      </c>
      <c r="F87" s="26" t="n">
        <f aca="false">IF(OR(D87="",D87=0),0,MIN(MaxScal,(VolCap/SQRT(NSleeve))/D87))</f>
        <v>2.27009206627556</v>
      </c>
      <c r="G87" s="26" t="n">
        <f aca="false">IF(OR(E87="",E87=0),0,MIN(MaxScal,(VolCap/SQRT(NSleeve))/E87))</f>
        <v>2.87881303139013</v>
      </c>
      <c r="H87" s="28" t="n">
        <f aca="false">IFERROR(B87*F86+C87*G86,"")</f>
        <v>0.0133381860945314</v>
      </c>
      <c r="I87" s="27" t="n">
        <f aca="false">IF(ROW()&lt;4+VolLB,"",IFERROR(STDEV(INDEX($H:$H,ROW()-VolLB+1):INDEX($H:$H,ROW()))*SQRT(12),""))</f>
        <v>0.184300575598475</v>
      </c>
      <c r="J87" s="26" t="n">
        <f aca="false">IF(OR(I87="",I87=0),1,MIN(1,VolCap/I87))</f>
        <v>0.542591902793966</v>
      </c>
      <c r="K87" s="28" t="n">
        <f aca="false">IFERROR(H87*J86,"")</f>
        <v>0.0072256827278691</v>
      </c>
      <c r="L87" s="25" t="n">
        <f aca="false">IFERROR(L86*(1+K87),L86)</f>
        <v>1.69118164828644</v>
      </c>
      <c r="M87" s="31" t="n">
        <f aca="false">EMFX_Pairs!ET87+Rates_Pairs!ET87</f>
        <v>4</v>
      </c>
    </row>
    <row r="88" customFormat="false" ht="15" hidden="false" customHeight="false" outlineLevel="0" collapsed="false">
      <c r="A88" s="19" t="n">
        <v>40574</v>
      </c>
      <c r="B88" s="30" t="n">
        <f aca="false">IFERROR(EMFX_Pairs!ES88,"")</f>
        <v>0</v>
      </c>
      <c r="C88" s="30" t="n">
        <f aca="false">IFERROR(Rates_Pairs!ES88,"")</f>
        <v>0.0115297932536776</v>
      </c>
      <c r="D88" s="27" t="n">
        <f aca="false">IF(ROW()&lt;4+VolLB,"",IFERROR(STDEV(INDEX($B:$B,ROW()-VolLB+1):INDEX($B:$B,ROW()))*SQRT(12),""))</f>
        <v>0.0311488151379986</v>
      </c>
      <c r="E88" s="27" t="n">
        <f aca="false">IF(ROW()&lt;4+VolLB,"",IFERROR(STDEV(INDEX($C:$C,ROW()-VolLB+1):INDEX($C:$C,ROW()))*SQRT(12),""))</f>
        <v>0.0252215513994996</v>
      </c>
      <c r="F88" s="26" t="n">
        <f aca="false">IF(OR(D88="",D88=0),0,MIN(MaxScal,(VolCap/SQRT(NSleeve))/D88))</f>
        <v>2.27009206627556</v>
      </c>
      <c r="G88" s="26" t="n">
        <f aca="false">IF(OR(E88="",E88=0),0,MIN(MaxScal,(VolCap/SQRT(NSleeve))/E88))</f>
        <v>2.80358162741955</v>
      </c>
      <c r="H88" s="28" t="n">
        <f aca="false">IFERROR(B88*F87+C88*G87,"")</f>
        <v>0.0331921190679212</v>
      </c>
      <c r="I88" s="27" t="n">
        <f aca="false">IF(ROW()&lt;4+VolLB,"",IFERROR(STDEV(INDEX($H:$H,ROW()-VolLB+1):INDEX($H:$H,ROW()))*SQRT(12),""))</f>
        <v>0.184142481039045</v>
      </c>
      <c r="J88" s="26" t="n">
        <f aca="false">IF(OR(I88="",I88=0),1,MIN(1,VolCap/I88))</f>
        <v>0.543057742220799</v>
      </c>
      <c r="K88" s="28" t="n">
        <f aca="false">IFERROR(H88*J87,"")</f>
        <v>0.0180097750428273</v>
      </c>
      <c r="L88" s="25" t="n">
        <f aca="false">IFERROR(L87*(1+K88),L87)</f>
        <v>1.72163944932864</v>
      </c>
      <c r="M88" s="31" t="n">
        <f aca="false">EMFX_Pairs!ET88+Rates_Pairs!ET88</f>
        <v>2</v>
      </c>
    </row>
    <row r="89" customFormat="false" ht="15" hidden="false" customHeight="false" outlineLevel="0" collapsed="false">
      <c r="A89" s="19" t="n">
        <v>40602</v>
      </c>
      <c r="B89" s="30" t="n">
        <f aca="false">IFERROR(EMFX_Pairs!ES89,"")</f>
        <v>0</v>
      </c>
      <c r="C89" s="30" t="n">
        <f aca="false">IFERROR(Rates_Pairs!ES89,"")</f>
        <v>0.00580430864738402</v>
      </c>
      <c r="D89" s="27" t="n">
        <f aca="false">IF(ROW()&lt;4+VolLB,"",IFERROR(STDEV(INDEX($B:$B,ROW()-VolLB+1):INDEX($B:$B,ROW()))*SQRT(12),""))</f>
        <v>0.0311488151379986</v>
      </c>
      <c r="E89" s="27" t="n">
        <f aca="false">IF(ROW()&lt;4+VolLB,"",IFERROR(STDEV(INDEX($C:$C,ROW()-VolLB+1):INDEX($C:$C,ROW()))*SQRT(12),""))</f>
        <v>0.0253040147215861</v>
      </c>
      <c r="F89" s="26" t="n">
        <f aca="false">IF(OR(D89="",D89=0),0,MIN(MaxScal,(VolCap/SQRT(NSleeve))/D89))</f>
        <v>2.27009206627556</v>
      </c>
      <c r="G89" s="26" t="n">
        <f aca="false">IF(OR(E89="",E89=0),0,MIN(MaxScal,(VolCap/SQRT(NSleeve))/E89))</f>
        <v>2.79444502766329</v>
      </c>
      <c r="H89" s="28" t="n">
        <f aca="false">IFERROR(B89*F88+C89*G88,"")</f>
        <v>0.0162728530836782</v>
      </c>
      <c r="I89" s="27" t="n">
        <f aca="false">IF(ROW()&lt;4+VolLB,"",IFERROR(STDEV(INDEX($H:$H,ROW()-VolLB+1):INDEX($H:$H,ROW()))*SQRT(12),""))</f>
        <v>0.183787466894081</v>
      </c>
      <c r="J89" s="26" t="n">
        <f aca="false">IF(OR(I89="",I89=0),1,MIN(1,VolCap/I89))</f>
        <v>0.544106742913168</v>
      </c>
      <c r="K89" s="28" t="n">
        <f aca="false">IFERROR(H89*J88,"")</f>
        <v>0.00883709885511307</v>
      </c>
      <c r="L89" s="25" t="n">
        <f aca="false">IFERROR(L88*(1+K89),L88)</f>
        <v>1.73685374733521</v>
      </c>
      <c r="M89" s="31" t="n">
        <f aca="false">EMFX_Pairs!ET89+Rates_Pairs!ET89</f>
        <v>0</v>
      </c>
    </row>
    <row r="90" customFormat="false" ht="15" hidden="false" customHeight="false" outlineLevel="0" collapsed="false">
      <c r="A90" s="19" t="n">
        <v>40633</v>
      </c>
      <c r="B90" s="30" t="n">
        <f aca="false">IFERROR(EMFX_Pairs!ES90,"")</f>
        <v>0</v>
      </c>
      <c r="C90" s="30" t="n">
        <f aca="false">IFERROR(Rates_Pairs!ES90,"")</f>
        <v>0</v>
      </c>
      <c r="D90" s="27" t="n">
        <f aca="false">IF(ROW()&lt;4+VolLB,"",IFERROR(STDEV(INDEX($B:$B,ROW()-VolLB+1):INDEX($B:$B,ROW()))*SQRT(12),""))</f>
        <v>0.0311488151379986</v>
      </c>
      <c r="E90" s="27" t="n">
        <f aca="false">IF(ROW()&lt;4+VolLB,"",IFERROR(STDEV(INDEX($C:$C,ROW()-VolLB+1):INDEX($C:$C,ROW()))*SQRT(12),""))</f>
        <v>0.0253040147215861</v>
      </c>
      <c r="F90" s="26" t="n">
        <f aca="false">IF(OR(D90="",D90=0),0,MIN(MaxScal,(VolCap/SQRT(NSleeve))/D90))</f>
        <v>2.27009206627556</v>
      </c>
      <c r="G90" s="26" t="n">
        <f aca="false">IF(OR(E90="",E90=0),0,MIN(MaxScal,(VolCap/SQRT(NSleeve))/E90))</f>
        <v>2.79444502766329</v>
      </c>
      <c r="H90" s="28" t="n">
        <f aca="false">IFERROR(B90*F89+C90*G89,"")</f>
        <v>0</v>
      </c>
      <c r="I90" s="27" t="n">
        <f aca="false">IF(ROW()&lt;4+VolLB,"",IFERROR(STDEV(INDEX($H:$H,ROW()-VolLB+1):INDEX($H:$H,ROW()))*SQRT(12),""))</f>
        <v>0.183787466894081</v>
      </c>
      <c r="J90" s="26" t="n">
        <f aca="false">IF(OR(I90="",I90=0),1,MIN(1,VolCap/I90))</f>
        <v>0.544106742913168</v>
      </c>
      <c r="K90" s="28" t="n">
        <f aca="false">IFERROR(H90*J89,"")</f>
        <v>0</v>
      </c>
      <c r="L90" s="25" t="n">
        <f aca="false">IFERROR(L89*(1+K90),L89)</f>
        <v>1.73685374733521</v>
      </c>
      <c r="M90" s="31" t="n">
        <f aca="false">EMFX_Pairs!ET90+Rates_Pairs!ET90</f>
        <v>0</v>
      </c>
    </row>
    <row r="91" customFormat="false" ht="15" hidden="false" customHeight="false" outlineLevel="0" collapsed="false">
      <c r="A91" s="19" t="n">
        <v>40663</v>
      </c>
      <c r="B91" s="30" t="n">
        <f aca="false">IFERROR(EMFX_Pairs!ES91,"")</f>
        <v>0</v>
      </c>
      <c r="C91" s="30" t="n">
        <f aca="false">IFERROR(Rates_Pairs!ES91,"")</f>
        <v>0</v>
      </c>
      <c r="D91" s="27" t="n">
        <f aca="false">IF(ROW()&lt;4+VolLB,"",IFERROR(STDEV(INDEX($B:$B,ROW()-VolLB+1):INDEX($B:$B,ROW()))*SQRT(12),""))</f>
        <v>0.0311488151379986</v>
      </c>
      <c r="E91" s="27" t="n">
        <f aca="false">IF(ROW()&lt;4+VolLB,"",IFERROR(STDEV(INDEX($C:$C,ROW()-VolLB+1):INDEX($C:$C,ROW()))*SQRT(12),""))</f>
        <v>0.0253040147215861</v>
      </c>
      <c r="F91" s="26" t="n">
        <f aca="false">IF(OR(D91="",D91=0),0,MIN(MaxScal,(VolCap/SQRT(NSleeve))/D91))</f>
        <v>2.27009206627556</v>
      </c>
      <c r="G91" s="26" t="n">
        <f aca="false">IF(OR(E91="",E91=0),0,MIN(MaxScal,(VolCap/SQRT(NSleeve))/E91))</f>
        <v>2.79444502766329</v>
      </c>
      <c r="H91" s="28" t="n">
        <f aca="false">IFERROR(B91*F90+C91*G90,"")</f>
        <v>0</v>
      </c>
      <c r="I91" s="27" t="n">
        <f aca="false">IF(ROW()&lt;4+VolLB,"",IFERROR(STDEV(INDEX($H:$H,ROW()-VolLB+1):INDEX($H:$H,ROW()))*SQRT(12),""))</f>
        <v>0.183787466894081</v>
      </c>
      <c r="J91" s="26" t="n">
        <f aca="false">IF(OR(I91="",I91=0),1,MIN(1,VolCap/I91))</f>
        <v>0.544106742913168</v>
      </c>
      <c r="K91" s="28" t="n">
        <f aca="false">IFERROR(H91*J90,"")</f>
        <v>0</v>
      </c>
      <c r="L91" s="25" t="n">
        <f aca="false">IFERROR(L90*(1+K91),L90)</f>
        <v>1.73685374733521</v>
      </c>
      <c r="M91" s="31" t="n">
        <f aca="false">EMFX_Pairs!ET91+Rates_Pairs!ET91</f>
        <v>1</v>
      </c>
    </row>
    <row r="92" customFormat="false" ht="15" hidden="false" customHeight="false" outlineLevel="0" collapsed="false">
      <c r="A92" s="19" t="n">
        <v>40694</v>
      </c>
      <c r="B92" s="30" t="n">
        <f aca="false">IFERROR(EMFX_Pairs!ES92,"")</f>
        <v>0.00478004159846904</v>
      </c>
      <c r="C92" s="30" t="n">
        <f aca="false">IFERROR(Rates_Pairs!ES92,"")</f>
        <v>0</v>
      </c>
      <c r="D92" s="27" t="n">
        <f aca="false">IF(ROW()&lt;4+VolLB,"",IFERROR(STDEV(INDEX($B:$B,ROW()-VolLB+1):INDEX($B:$B,ROW()))*SQRT(12),""))</f>
        <v>0.0310842984118493</v>
      </c>
      <c r="E92" s="27" t="n">
        <f aca="false">IF(ROW()&lt;4+VolLB,"",IFERROR(STDEV(INDEX($C:$C,ROW()-VolLB+1):INDEX($C:$C,ROW()))*SQRT(12),""))</f>
        <v>0.0253040147215861</v>
      </c>
      <c r="F92" s="26" t="n">
        <f aca="false">IF(OR(D92="",D92=0),0,MIN(MaxScal,(VolCap/SQRT(NSleeve))/D92))</f>
        <v>2.27480373472737</v>
      </c>
      <c r="G92" s="26" t="n">
        <f aca="false">IF(OR(E92="",E92=0),0,MIN(MaxScal,(VolCap/SQRT(NSleeve))/E92))</f>
        <v>2.79444502766329</v>
      </c>
      <c r="H92" s="28" t="n">
        <f aca="false">IFERROR(B92*F91+C92*G91,"")</f>
        <v>0.0108511345091517</v>
      </c>
      <c r="I92" s="27" t="n">
        <f aca="false">IF(ROW()&lt;4+VolLB,"",IFERROR(STDEV(INDEX($H:$H,ROW()-VolLB+1):INDEX($H:$H,ROW()))*SQRT(12),""))</f>
        <v>0.183487760248527</v>
      </c>
      <c r="J92" s="26" t="n">
        <f aca="false">IF(OR(I92="",I92=0),1,MIN(1,VolCap/I92))</f>
        <v>0.544995480159296</v>
      </c>
      <c r="K92" s="28" t="n">
        <f aca="false">IFERROR(H92*J91,"")</f>
        <v>0.00590417545468723</v>
      </c>
      <c r="L92" s="25" t="n">
        <f aca="false">IFERROR(L91*(1+K92),L91)</f>
        <v>1.74710843659861</v>
      </c>
      <c r="M92" s="31" t="n">
        <f aca="false">EMFX_Pairs!ET92+Rates_Pairs!ET92</f>
        <v>1</v>
      </c>
    </row>
    <row r="93" customFormat="false" ht="15" hidden="false" customHeight="false" outlineLevel="0" collapsed="false">
      <c r="A93" s="19" t="n">
        <v>40724</v>
      </c>
      <c r="B93" s="30" t="n">
        <f aca="false">IFERROR(EMFX_Pairs!ES93,"")</f>
        <v>0.00296088594010852</v>
      </c>
      <c r="C93" s="30" t="n">
        <f aca="false">IFERROR(Rates_Pairs!ES93,"")</f>
        <v>0</v>
      </c>
      <c r="D93" s="27" t="n">
        <f aca="false">IF(ROW()&lt;4+VolLB,"",IFERROR(STDEV(INDEX($B:$B,ROW()-VolLB+1):INDEX($B:$B,ROW()))*SQRT(12),""))</f>
        <v>0.0310109906344151</v>
      </c>
      <c r="E93" s="27" t="n">
        <f aca="false">IF(ROW()&lt;4+VolLB,"",IFERROR(STDEV(INDEX($C:$C,ROW()-VolLB+1):INDEX($C:$C,ROW()))*SQRT(12),""))</f>
        <v>0.0253040147215861</v>
      </c>
      <c r="F93" s="26" t="n">
        <f aca="false">IF(OR(D93="",D93=0),0,MIN(MaxScal,(VolCap/SQRT(NSleeve))/D93))</f>
        <v>2.28018120905115</v>
      </c>
      <c r="G93" s="26" t="n">
        <f aca="false">IF(OR(E93="",E93=0),0,MIN(MaxScal,(VolCap/SQRT(NSleeve))/E93))</f>
        <v>2.79444502766329</v>
      </c>
      <c r="H93" s="28" t="n">
        <f aca="false">IFERROR(B93*F92+C93*G92,"")</f>
        <v>0.00673543439466061</v>
      </c>
      <c r="I93" s="27" t="n">
        <f aca="false">IF(ROW()&lt;4+VolLB,"",IFERROR(STDEV(INDEX($H:$H,ROW()-VolLB+1):INDEX($H:$H,ROW()))*SQRT(12),""))</f>
        <v>0.183272477111991</v>
      </c>
      <c r="J93" s="26" t="n">
        <f aca="false">IF(OR(I93="",I93=0),1,MIN(1,VolCap/I93))</f>
        <v>0.545635665408144</v>
      </c>
      <c r="K93" s="28" t="n">
        <f aca="false">IFERROR(H93*J92,"")</f>
        <v>0.0036707813019995</v>
      </c>
      <c r="L93" s="25" t="n">
        <f aca="false">IFERROR(L92*(1+K93),L92)</f>
        <v>1.75352168958024</v>
      </c>
      <c r="M93" s="31" t="n">
        <f aca="false">EMFX_Pairs!ET93+Rates_Pairs!ET93</f>
        <v>0</v>
      </c>
    </row>
    <row r="94" customFormat="false" ht="15" hidden="false" customHeight="false" outlineLevel="0" collapsed="false">
      <c r="A94" s="19" t="n">
        <v>40755</v>
      </c>
      <c r="B94" s="30" t="n">
        <f aca="false">IFERROR(EMFX_Pairs!ES94,"")</f>
        <v>0</v>
      </c>
      <c r="C94" s="30" t="n">
        <f aca="false">IFERROR(Rates_Pairs!ES94,"")</f>
        <v>0</v>
      </c>
      <c r="D94" s="27" t="n">
        <f aca="false">IF(ROW()&lt;4+VolLB,"",IFERROR(STDEV(INDEX($B:$B,ROW()-VolLB+1):INDEX($B:$B,ROW()))*SQRT(12),""))</f>
        <v>0.0310109906344151</v>
      </c>
      <c r="E94" s="27" t="n">
        <f aca="false">IF(ROW()&lt;4+VolLB,"",IFERROR(STDEV(INDEX($C:$C,ROW()-VolLB+1):INDEX($C:$C,ROW()))*SQRT(12),""))</f>
        <v>0.0253040147215861</v>
      </c>
      <c r="F94" s="26" t="n">
        <f aca="false">IF(OR(D94="",D94=0),0,MIN(MaxScal,(VolCap/SQRT(NSleeve))/D94))</f>
        <v>2.28018120905115</v>
      </c>
      <c r="G94" s="26" t="n">
        <f aca="false">IF(OR(E94="",E94=0),0,MIN(MaxScal,(VolCap/SQRT(NSleeve))/E94))</f>
        <v>2.79444502766329</v>
      </c>
      <c r="H94" s="28" t="n">
        <f aca="false">IFERROR(B94*F93+C94*G93,"")</f>
        <v>0</v>
      </c>
      <c r="I94" s="27" t="n">
        <f aca="false">IF(ROW()&lt;4+VolLB,"",IFERROR(STDEV(INDEX($H:$H,ROW()-VolLB+1):INDEX($H:$H,ROW()))*SQRT(12),""))</f>
        <v>0.183272477111991</v>
      </c>
      <c r="J94" s="26" t="n">
        <f aca="false">IF(OR(I94="",I94=0),1,MIN(1,VolCap/I94))</f>
        <v>0.545635665408144</v>
      </c>
      <c r="K94" s="28" t="n">
        <f aca="false">IFERROR(H94*J93,"")</f>
        <v>0</v>
      </c>
      <c r="L94" s="25" t="n">
        <f aca="false">IFERROR(L93*(1+K94),L93)</f>
        <v>1.75352168958024</v>
      </c>
      <c r="M94" s="31" t="n">
        <f aca="false">EMFX_Pairs!ET94+Rates_Pairs!ET94</f>
        <v>2</v>
      </c>
    </row>
    <row r="95" customFormat="false" ht="15" hidden="false" customHeight="false" outlineLevel="0" collapsed="false">
      <c r="A95" s="19" t="n">
        <v>40786</v>
      </c>
      <c r="B95" s="30" t="n">
        <f aca="false">IFERROR(EMFX_Pairs!ES95,"")</f>
        <v>-0.00395279122518175</v>
      </c>
      <c r="C95" s="30" t="n">
        <f aca="false">IFERROR(Rates_Pairs!ES95,"")</f>
        <v>0</v>
      </c>
      <c r="D95" s="27" t="n">
        <f aca="false">IF(ROW()&lt;4+VolLB,"",IFERROR(STDEV(INDEX($B:$B,ROW()-VolLB+1):INDEX($B:$B,ROW()))*SQRT(12),""))</f>
        <v>0.0312584537864777</v>
      </c>
      <c r="E95" s="27" t="n">
        <f aca="false">IF(ROW()&lt;4+VolLB,"",IFERROR(STDEV(INDEX($C:$C,ROW()-VolLB+1):INDEX($C:$C,ROW()))*SQRT(12),""))</f>
        <v>0.0253040147215861</v>
      </c>
      <c r="F95" s="26" t="n">
        <f aca="false">IF(OR(D95="",D95=0),0,MIN(MaxScal,(VolCap/SQRT(NSleeve))/D95))</f>
        <v>2.26212974581756</v>
      </c>
      <c r="G95" s="26" t="n">
        <f aca="false">IF(OR(E95="",E95=0),0,MIN(MaxScal,(VolCap/SQRT(NSleeve))/E95))</f>
        <v>2.79444502766329</v>
      </c>
      <c r="H95" s="28" t="n">
        <f aca="false">IFERROR(B95*F94+C95*G94,"")</f>
        <v>-0.00901308027496172</v>
      </c>
      <c r="I95" s="27" t="n">
        <f aca="false">IF(ROW()&lt;4+VolLB,"",IFERROR(STDEV(INDEX($H:$H,ROW()-VolLB+1):INDEX($H:$H,ROW()))*SQRT(12),""))</f>
        <v>0.183692484309113</v>
      </c>
      <c r="J95" s="26" t="n">
        <f aca="false">IF(OR(I95="",I95=0),1,MIN(1,VolCap/I95))</f>
        <v>0.544388086296023</v>
      </c>
      <c r="K95" s="28" t="n">
        <f aca="false">IFERROR(H95*J94,"")</f>
        <v>-0.00491785805320575</v>
      </c>
      <c r="L95" s="25" t="n">
        <f aca="false">IFERROR(L94*(1+K95),L94)</f>
        <v>1.74489811881767</v>
      </c>
      <c r="M95" s="31" t="n">
        <f aca="false">EMFX_Pairs!ET95+Rates_Pairs!ET95</f>
        <v>4</v>
      </c>
    </row>
    <row r="96" customFormat="false" ht="15" hidden="false" customHeight="false" outlineLevel="0" collapsed="false">
      <c r="A96" s="19" t="n">
        <v>40816</v>
      </c>
      <c r="B96" s="30" t="n">
        <f aca="false">IFERROR(EMFX_Pairs!ES96,"")</f>
        <v>-0.00533673194972136</v>
      </c>
      <c r="C96" s="30" t="n">
        <f aca="false">IFERROR(Rates_Pairs!ES96,"")</f>
        <v>0.0149923177244015</v>
      </c>
      <c r="D96" s="27" t="n">
        <f aca="false">IF(ROW()&lt;4+VolLB,"",IFERROR(STDEV(INDEX($B:$B,ROW()-VolLB+1):INDEX($B:$B,ROW()))*SQRT(12),""))</f>
        <v>0.03162207329252</v>
      </c>
      <c r="E96" s="27" t="n">
        <f aca="false">IF(ROW()&lt;4+VolLB,"",IFERROR(STDEV(INDEX($C:$C,ROW()-VolLB+1):INDEX($C:$C,ROW()))*SQRT(12),""))</f>
        <v>0.0263688089764271</v>
      </c>
      <c r="F96" s="26" t="n">
        <f aca="false">IF(OR(D96="",D96=0),0,MIN(MaxScal,(VolCap/SQRT(NSleeve))/D96))</f>
        <v>2.23611771007377</v>
      </c>
      <c r="G96" s="26" t="n">
        <f aca="false">IF(OR(E96="",E96=0),0,MIN(MaxScal,(VolCap/SQRT(NSleeve))/E96))</f>
        <v>2.68160303265377</v>
      </c>
      <c r="H96" s="28" t="n">
        <f aca="false">IFERROR(B96*F95+C96*G95,"")</f>
        <v>0.0298228276291822</v>
      </c>
      <c r="I96" s="27" t="n">
        <f aca="false">IF(ROW()&lt;4+VolLB,"",IFERROR(STDEV(INDEX($H:$H,ROW()-VolLB+1):INDEX($H:$H,ROW()))*SQRT(12),""))</f>
        <v>0.183368835447891</v>
      </c>
      <c r="J96" s="26" t="n">
        <f aca="false">IF(OR(I96="",I96=0),1,MIN(1,VolCap/I96))</f>
        <v>0.545348939778907</v>
      </c>
      <c r="K96" s="28" t="n">
        <f aca="false">IFERROR(H96*J95,"")</f>
        <v>0.0162351920609866</v>
      </c>
      <c r="L96" s="25" t="n">
        <f aca="false">IFERROR(L95*(1+K96),L95)</f>
        <v>1.77322687490353</v>
      </c>
      <c r="M96" s="31" t="n">
        <f aca="false">EMFX_Pairs!ET96+Rates_Pairs!ET96</f>
        <v>4</v>
      </c>
    </row>
    <row r="97" customFormat="false" ht="15" hidden="false" customHeight="false" outlineLevel="0" collapsed="false">
      <c r="A97" s="19" t="n">
        <v>40847</v>
      </c>
      <c r="B97" s="30" t="n">
        <f aca="false">IFERROR(EMFX_Pairs!ES97,"")</f>
        <v>-0.006910454001973</v>
      </c>
      <c r="C97" s="30" t="n">
        <f aca="false">IFERROR(Rates_Pairs!ES97,"")</f>
        <v>0</v>
      </c>
      <c r="D97" s="27" t="n">
        <f aca="false">IF(ROW()&lt;4+VolLB,"",IFERROR(STDEV(INDEX($B:$B,ROW()-VolLB+1):INDEX($B:$B,ROW()))*SQRT(12),""))</f>
        <v>0.0321323063484086</v>
      </c>
      <c r="E97" s="27" t="n">
        <f aca="false">IF(ROW()&lt;4+VolLB,"",IFERROR(STDEV(INDEX($C:$C,ROW()-VolLB+1):INDEX($C:$C,ROW()))*SQRT(12),""))</f>
        <v>0.0263688089764271</v>
      </c>
      <c r="F97" s="26" t="n">
        <f aca="false">IF(OR(D97="",D97=0),0,MIN(MaxScal,(VolCap/SQRT(NSleeve))/D97))</f>
        <v>2.20061010722179</v>
      </c>
      <c r="G97" s="26" t="n">
        <f aca="false">IF(OR(E97="",E97=0),0,MIN(MaxScal,(VolCap/SQRT(NSleeve))/E97))</f>
        <v>2.68160303265377</v>
      </c>
      <c r="H97" s="28" t="n">
        <f aca="false">IFERROR(B97*F96+C97*G96,"")</f>
        <v>-0.015452588578462</v>
      </c>
      <c r="I97" s="27" t="n">
        <f aca="false">IF(ROW()&lt;4+VolLB,"",IFERROR(STDEV(INDEX($H:$H,ROW()-VolLB+1):INDEX($H:$H,ROW()))*SQRT(12),""))</f>
        <v>0.18419465364117</v>
      </c>
      <c r="J97" s="26" t="n">
        <f aca="false">IF(OR(I97="",I97=0),1,MIN(1,VolCap/I97))</f>
        <v>0.542903922688278</v>
      </c>
      <c r="K97" s="28" t="n">
        <f aca="false">IFERROR(H97*J96,"")</f>
        <v>-0.00842705279810389</v>
      </c>
      <c r="L97" s="25" t="n">
        <f aca="false">IFERROR(L96*(1+K97),L96)</f>
        <v>1.7582837984057</v>
      </c>
      <c r="M97" s="31" t="n">
        <f aca="false">EMFX_Pairs!ET97+Rates_Pairs!ET97</f>
        <v>7</v>
      </c>
    </row>
    <row r="98" customFormat="false" ht="15" hidden="false" customHeight="false" outlineLevel="0" collapsed="false">
      <c r="A98" s="19" t="n">
        <v>40877</v>
      </c>
      <c r="B98" s="30" t="n">
        <f aca="false">IFERROR(EMFX_Pairs!ES98,"")</f>
        <v>0.0319946613003433</v>
      </c>
      <c r="C98" s="30" t="n">
        <f aca="false">IFERROR(Rates_Pairs!ES98,"")</f>
        <v>0.00758587970932483</v>
      </c>
      <c r="D98" s="27" t="n">
        <f aca="false">IF(ROW()&lt;4+VolLB,"",IFERROR(STDEV(INDEX($B:$B,ROW()-VolLB+1):INDEX($B:$B,ROW()))*SQRT(12),""))</f>
        <v>0.0360694695444142</v>
      </c>
      <c r="E98" s="27" t="n">
        <f aca="false">IF(ROW()&lt;4+VolLB,"",IFERROR(STDEV(INDEX($C:$C,ROW()-VolLB+1):INDEX($C:$C,ROW()))*SQRT(12),""))</f>
        <v>0.0265001777325862</v>
      </c>
      <c r="F98" s="26" t="n">
        <f aca="false">IF(OR(D98="",D98=0),0,MIN(MaxScal,(VolCap/SQRT(NSleeve))/D98))</f>
        <v>1.96040249584444</v>
      </c>
      <c r="G98" s="26" t="n">
        <f aca="false">IF(OR(E98="",E98=0),0,MIN(MaxScal,(VolCap/SQRT(NSleeve))/E98))</f>
        <v>2.66830958011669</v>
      </c>
      <c r="H98" s="28" t="n">
        <f aca="false">IFERROR(B98*F97+C98*G97,"")</f>
        <v>0.0907500930685453</v>
      </c>
      <c r="I98" s="27" t="n">
        <f aca="false">IF(ROW()&lt;4+VolLB,"",IFERROR(STDEV(INDEX($H:$H,ROW()-VolLB+1):INDEX($H:$H,ROW()))*SQRT(12),""))</f>
        <v>0.18810736262031</v>
      </c>
      <c r="J98" s="26" t="n">
        <f aca="false">IF(OR(I98="",I98=0),1,MIN(1,VolCap/I98))</f>
        <v>0.531611302221315</v>
      </c>
      <c r="K98" s="28" t="n">
        <f aca="false">IFERROR(H98*J97,"")</f>
        <v>0.0492685815112395</v>
      </c>
      <c r="L98" s="25" t="n">
        <f aca="false">IFERROR(L97*(1+K98),L97)</f>
        <v>1.84491194704734</v>
      </c>
      <c r="M98" s="31" t="n">
        <f aca="false">EMFX_Pairs!ET98+Rates_Pairs!ET98</f>
        <v>2</v>
      </c>
    </row>
    <row r="99" customFormat="false" ht="15" hidden="false" customHeight="false" outlineLevel="0" collapsed="false">
      <c r="A99" s="19" t="n">
        <v>40908</v>
      </c>
      <c r="B99" s="30" t="n">
        <f aca="false">IFERROR(EMFX_Pairs!ES99,"")</f>
        <v>0.00245063614845452</v>
      </c>
      <c r="C99" s="30" t="n">
        <f aca="false">IFERROR(Rates_Pairs!ES99,"")</f>
        <v>0.00572577241987678</v>
      </c>
      <c r="D99" s="27" t="n">
        <f aca="false">IF(ROW()&lt;4+VolLB,"",IFERROR(STDEV(INDEX($B:$B,ROW()-VolLB+1):INDEX($B:$B,ROW()))*SQRT(12),""))</f>
        <v>0.0359992600548222</v>
      </c>
      <c r="E99" s="27" t="n">
        <f aca="false">IF(ROW()&lt;4+VolLB,"",IFERROR(STDEV(INDEX($C:$C,ROW()-VolLB+1):INDEX($C:$C,ROW()))*SQRT(12),""))</f>
        <v>0.026516489104423</v>
      </c>
      <c r="F99" s="26" t="n">
        <f aca="false">IF(OR(D99="",D99=0),0,MIN(MaxScal,(VolCap/SQRT(NSleeve))/D99))</f>
        <v>1.96422587605889</v>
      </c>
      <c r="G99" s="26" t="n">
        <f aca="false">IF(OR(E99="",E99=0),0,MIN(MaxScal,(VolCap/SQRT(NSleeve))/E99))</f>
        <v>2.6666681942769</v>
      </c>
      <c r="H99" s="28" t="n">
        <f aca="false">IFERROR(B99*F98+C99*G98,"")</f>
        <v>0.020082366623362</v>
      </c>
      <c r="I99" s="27" t="n">
        <f aca="false">IF(ROW()&lt;4+VolLB,"",IFERROR(STDEV(INDEX($H:$H,ROW()-VolLB+1):INDEX($H:$H,ROW()))*SQRT(12),""))</f>
        <v>0.187613878318078</v>
      </c>
      <c r="J99" s="26" t="n">
        <f aca="false">IF(OR(I99="",I99=0),1,MIN(1,VolCap/I99))</f>
        <v>0.533009609398198</v>
      </c>
      <c r="K99" s="28" t="n">
        <f aca="false">IFERROR(H99*J98,"")</f>
        <v>0.0106760130723313</v>
      </c>
      <c r="L99" s="25" t="n">
        <f aca="false">IFERROR(L98*(1+K99),L98)</f>
        <v>1.86460825111132</v>
      </c>
      <c r="M99" s="31" t="n">
        <f aca="false">EMFX_Pairs!ET99+Rates_Pairs!ET99</f>
        <v>1</v>
      </c>
    </row>
    <row r="100" customFormat="false" ht="15" hidden="false" customHeight="false" outlineLevel="0" collapsed="false">
      <c r="A100" s="19" t="n">
        <v>40939</v>
      </c>
      <c r="B100" s="30" t="n">
        <f aca="false">IFERROR(EMFX_Pairs!ES100,"")</f>
        <v>0</v>
      </c>
      <c r="C100" s="30" t="n">
        <f aca="false">IFERROR(Rates_Pairs!ES100,"")</f>
        <v>-0.00190063960043893</v>
      </c>
      <c r="D100" s="27" t="n">
        <f aca="false">IF(ROW()&lt;4+VolLB,"",IFERROR(STDEV(INDEX($B:$B,ROW()-VolLB+1):INDEX($B:$B,ROW()))*SQRT(12),""))</f>
        <v>0.0359934578727923</v>
      </c>
      <c r="E100" s="27" t="n">
        <f aca="false">IF(ROW()&lt;4+VolLB,"",IFERROR(STDEV(INDEX($C:$C,ROW()-VolLB+1):INDEX($C:$C,ROW()))*SQRT(12),""))</f>
        <v>0.0266059412952724</v>
      </c>
      <c r="F100" s="26" t="n">
        <f aca="false">IF(OR(D100="",D100=0),0,MIN(MaxScal,(VolCap/SQRT(NSleeve))/D100))</f>
        <v>1.96454251126857</v>
      </c>
      <c r="G100" s="26" t="n">
        <f aca="false">IF(OR(E100="",E100=0),0,MIN(MaxScal,(VolCap/SQRT(NSleeve))/E100))</f>
        <v>2.65770255349768</v>
      </c>
      <c r="H100" s="28" t="n">
        <f aca="false">IFERROR(B100*F99+C100*G99,"")</f>
        <v>-0.00506837517127364</v>
      </c>
      <c r="I100" s="27" t="n">
        <f aca="false">IF(ROW()&lt;4+VolLB,"",IFERROR(STDEV(INDEX($H:$H,ROW()-VolLB+1):INDEX($H:$H,ROW()))*SQRT(12),""))</f>
        <v>0.187856837859244</v>
      </c>
      <c r="J100" s="26" t="n">
        <f aca="false">IF(OR(I100="",I100=0),1,MIN(1,VolCap/I100))</f>
        <v>0.532320255890433</v>
      </c>
      <c r="K100" s="28" t="n">
        <f aca="false">IFERROR(H100*J99,"")</f>
        <v>-0.00270149267032409</v>
      </c>
      <c r="L100" s="25" t="n">
        <f aca="false">IFERROR(L99*(1+K100),L99)</f>
        <v>1.85957102558792</v>
      </c>
      <c r="M100" s="31" t="n">
        <f aca="false">EMFX_Pairs!ET100+Rates_Pairs!ET100</f>
        <v>2</v>
      </c>
    </row>
    <row r="101" customFormat="false" ht="15" hidden="false" customHeight="false" outlineLevel="0" collapsed="false">
      <c r="A101" s="19" t="n">
        <v>40968</v>
      </c>
      <c r="B101" s="30" t="n">
        <f aca="false">IFERROR(EMFX_Pairs!ES101,"")</f>
        <v>0</v>
      </c>
      <c r="C101" s="30" t="n">
        <f aca="false">IFERROR(Rates_Pairs!ES101,"")</f>
        <v>0.011884816017269</v>
      </c>
      <c r="D101" s="27" t="n">
        <f aca="false">IF(ROW()&lt;4+VolLB,"",IFERROR(STDEV(INDEX($B:$B,ROW()-VolLB+1):INDEX($B:$B,ROW()))*SQRT(12),""))</f>
        <v>0.0293880729081022</v>
      </c>
      <c r="E101" s="27" t="n">
        <f aca="false">IF(ROW()&lt;4+VolLB,"",IFERROR(STDEV(INDEX($C:$C,ROW()-VolLB+1):INDEX($C:$C,ROW()))*SQRT(12),""))</f>
        <v>0.0271226579778558</v>
      </c>
      <c r="F101" s="26" t="n">
        <f aca="false">IF(OR(D101="",D101=0),0,MIN(MaxScal,(VolCap/SQRT(NSleeve))/D101))</f>
        <v>2.40610122139584</v>
      </c>
      <c r="G101" s="26" t="n">
        <f aca="false">IF(OR(E101="",E101=0),0,MIN(MaxScal,(VolCap/SQRT(NSleeve))/E101))</f>
        <v>2.60707037549145</v>
      </c>
      <c r="H101" s="28" t="n">
        <f aca="false">IFERROR(B101*F100+C101*G100,"")</f>
        <v>0.0315863058769458</v>
      </c>
      <c r="I101" s="27" t="n">
        <f aca="false">IF(ROW()&lt;4+VolLB,"",IFERROR(STDEV(INDEX($H:$H,ROW()-VolLB+1):INDEX($H:$H,ROW()))*SQRT(12),""))</f>
        <v>0.157287870651189</v>
      </c>
      <c r="J101" s="26" t="n">
        <f aca="false">IF(OR(I101="",I101=0),1,MIN(1,VolCap/I101))</f>
        <v>0.635776932995461</v>
      </c>
      <c r="K101" s="28" t="n">
        <f aca="false">IFERROR(H101*J100,"")</f>
        <v>0.0168140304270493</v>
      </c>
      <c r="L101" s="25" t="n">
        <f aca="false">IFERROR(L100*(1+K101),L100)</f>
        <v>1.89083790939341</v>
      </c>
      <c r="M101" s="31" t="n">
        <f aca="false">EMFX_Pairs!ET101+Rates_Pairs!ET101</f>
        <v>1</v>
      </c>
    </row>
    <row r="102" customFormat="false" ht="15" hidden="false" customHeight="false" outlineLevel="0" collapsed="false">
      <c r="A102" s="19" t="n">
        <v>40999</v>
      </c>
      <c r="B102" s="30" t="n">
        <f aca="false">IFERROR(EMFX_Pairs!ES102,"")</f>
        <v>0</v>
      </c>
      <c r="C102" s="30" t="n">
        <f aca="false">IFERROR(Rates_Pairs!ES102,"")</f>
        <v>-0.0111964455373404</v>
      </c>
      <c r="D102" s="27" t="n">
        <f aca="false">IF(ROW()&lt;4+VolLB,"",IFERROR(STDEV(INDEX($B:$B,ROW()-VolLB+1):INDEX($B:$B,ROW()))*SQRT(12),""))</f>
        <v>0.0291766545930639</v>
      </c>
      <c r="E102" s="27" t="n">
        <f aca="false">IF(ROW()&lt;4+VolLB,"",IFERROR(STDEV(INDEX($C:$C,ROW()-VolLB+1):INDEX($C:$C,ROW()))*SQRT(12),""))</f>
        <v>0.0282765116158549</v>
      </c>
      <c r="F102" s="26" t="n">
        <f aca="false">IF(OR(D102="",D102=0),0,MIN(MaxScal,(VolCap/SQRT(NSleeve))/D102))</f>
        <v>2.42353618346171</v>
      </c>
      <c r="G102" s="26" t="n">
        <f aca="false">IF(OR(E102="",E102=0),0,MIN(MaxScal,(VolCap/SQRT(NSleeve))/E102))</f>
        <v>2.50068604922987</v>
      </c>
      <c r="H102" s="28" t="n">
        <f aca="false">IFERROR(B102*F101+C102*G101,"")</f>
        <v>-0.0291899214712035</v>
      </c>
      <c r="I102" s="27" t="n">
        <f aca="false">IF(ROW()&lt;4+VolLB,"",IFERROR(STDEV(INDEX($H:$H,ROW()-VolLB+1):INDEX($H:$H,ROW()))*SQRT(12),""))</f>
        <v>0.159559807973964</v>
      </c>
      <c r="J102" s="26" t="n">
        <f aca="false">IF(OR(I102="",I102=0),1,MIN(1,VolCap/I102))</f>
        <v>0.62672424384164</v>
      </c>
      <c r="K102" s="28" t="n">
        <f aca="false">IFERROR(H102*J101,"")</f>
        <v>-0.0185582787473401</v>
      </c>
      <c r="L102" s="25" t="n">
        <f aca="false">IFERROR(L101*(1+K102),L101)</f>
        <v>1.85574721240485</v>
      </c>
      <c r="M102" s="31" t="n">
        <f aca="false">EMFX_Pairs!ET102+Rates_Pairs!ET102</f>
        <v>3</v>
      </c>
    </row>
    <row r="103" customFormat="false" ht="15" hidden="false" customHeight="false" outlineLevel="0" collapsed="false">
      <c r="A103" s="19" t="n">
        <v>41029</v>
      </c>
      <c r="B103" s="30" t="n">
        <f aca="false">IFERROR(EMFX_Pairs!ES103,"")</f>
        <v>0</v>
      </c>
      <c r="C103" s="30" t="n">
        <f aca="false">IFERROR(Rates_Pairs!ES103,"")</f>
        <v>0.0372420058773366</v>
      </c>
      <c r="D103" s="27" t="n">
        <f aca="false">IF(ROW()&lt;4+VolLB,"",IFERROR(STDEV(INDEX($B:$B,ROW()-VolLB+1):INDEX($B:$B,ROW()))*SQRT(12),""))</f>
        <v>0.0290368908925674</v>
      </c>
      <c r="E103" s="27" t="n">
        <f aca="false">IF(ROW()&lt;4+VolLB,"",IFERROR(STDEV(INDEX($C:$C,ROW()-VolLB+1):INDEX($C:$C,ROW()))*SQRT(12),""))</f>
        <v>0.0346481878551667</v>
      </c>
      <c r="F103" s="26" t="n">
        <f aca="false">IF(OR(D103="",D103=0),0,MIN(MaxScal,(VolCap/SQRT(NSleeve))/D103))</f>
        <v>2.43520142636051</v>
      </c>
      <c r="G103" s="26" t="n">
        <f aca="false">IF(OR(E103="",E103=0),0,MIN(MaxScal,(VolCap/SQRT(NSleeve))/E103))</f>
        <v>2.04081894309259</v>
      </c>
      <c r="H103" s="28" t="n">
        <f aca="false">IFERROR(B103*F102+C103*G102,"")</f>
        <v>0.0931305645427923</v>
      </c>
      <c r="I103" s="27" t="n">
        <f aca="false">IF(ROW()&lt;4+VolLB,"",IFERROR(STDEV(INDEX($H:$H,ROW()-VolLB+1):INDEX($H:$H,ROW()))*SQRT(12),""))</f>
        <v>0.164764431349885</v>
      </c>
      <c r="J103" s="26" t="n">
        <f aca="false">IF(OR(I103="",I103=0),1,MIN(1,VolCap/I103))</f>
        <v>0.606927109089736</v>
      </c>
      <c r="K103" s="28" t="n">
        <f aca="false">IFERROR(H103*J102,"")</f>
        <v>0.0583671826416265</v>
      </c>
      <c r="L103" s="25" t="n">
        <f aca="false">IFERROR(L102*(1+K103),L102)</f>
        <v>1.96406194888798</v>
      </c>
      <c r="M103" s="31" t="n">
        <f aca="false">EMFX_Pairs!ET103+Rates_Pairs!ET103</f>
        <v>4</v>
      </c>
    </row>
    <row r="104" customFormat="false" ht="15" hidden="false" customHeight="false" outlineLevel="0" collapsed="false">
      <c r="A104" s="19" t="n">
        <v>41060</v>
      </c>
      <c r="B104" s="30" t="n">
        <f aca="false">IFERROR(EMFX_Pairs!ES104,"")</f>
        <v>0</v>
      </c>
      <c r="C104" s="30" t="n">
        <f aca="false">IFERROR(Rates_Pairs!ES104,"")</f>
        <v>0.0130744842303645</v>
      </c>
      <c r="D104" s="27" t="n">
        <f aca="false">IF(ROW()&lt;4+VolLB,"",IFERROR(STDEV(INDEX($B:$B,ROW()-VolLB+1):INDEX($B:$B,ROW()))*SQRT(12),""))</f>
        <v>0.0290767927101767</v>
      </c>
      <c r="E104" s="27" t="n">
        <f aca="false">IF(ROW()&lt;4+VolLB,"",IFERROR(STDEV(INDEX($C:$C,ROW()-VolLB+1):INDEX($C:$C,ROW()))*SQRT(12),""))</f>
        <v>0.0350428811861235</v>
      </c>
      <c r="F104" s="26" t="n">
        <f aca="false">IF(OR(D104="",D104=0),0,MIN(MaxScal,(VolCap/SQRT(NSleeve))/D104))</f>
        <v>2.4318596216393</v>
      </c>
      <c r="G104" s="26" t="n">
        <f aca="false">IF(OR(E104="",E104=0),0,MIN(MaxScal,(VolCap/SQRT(NSleeve))/E104))</f>
        <v>2.01783288717297</v>
      </c>
      <c r="H104" s="28" t="n">
        <f aca="false">IFERROR(B104*F103+C104*G103,"")</f>
        <v>0.0266826550884932</v>
      </c>
      <c r="I104" s="27" t="n">
        <f aca="false">IF(ROW()&lt;4+VolLB,"",IFERROR(STDEV(INDEX($H:$H,ROW()-VolLB+1):INDEX($H:$H,ROW()))*SQRT(12),""))</f>
        <v>0.164752090897307</v>
      </c>
      <c r="J104" s="26" t="n">
        <f aca="false">IF(OR(I104="",I104=0),1,MIN(1,VolCap/I104))</f>
        <v>0.606972569849398</v>
      </c>
      <c r="K104" s="28" t="n">
        <f aca="false">IFERROR(H104*J103,"")</f>
        <v>0.0161944267156977</v>
      </c>
      <c r="L104" s="25" t="n">
        <f aca="false">IFERROR(L103*(1+K104),L103)</f>
        <v>1.99586880618433</v>
      </c>
      <c r="M104" s="31" t="n">
        <f aca="false">EMFX_Pairs!ET104+Rates_Pairs!ET104</f>
        <v>3</v>
      </c>
    </row>
    <row r="105" customFormat="false" ht="15" hidden="false" customHeight="false" outlineLevel="0" collapsed="false">
      <c r="A105" s="19" t="n">
        <v>41090</v>
      </c>
      <c r="B105" s="30" t="n">
        <f aca="false">IFERROR(EMFX_Pairs!ES105,"")</f>
        <v>0</v>
      </c>
      <c r="C105" s="30" t="n">
        <f aca="false">IFERROR(Rates_Pairs!ES105,"")</f>
        <v>0.00137366796366956</v>
      </c>
      <c r="D105" s="27" t="n">
        <f aca="false">IF(ROW()&lt;4+VolLB,"",IFERROR(STDEV(INDEX($B:$B,ROW()-VolLB+1):INDEX($B:$B,ROW()))*SQRT(12),""))</f>
        <v>0.0288302666256261</v>
      </c>
      <c r="E105" s="27" t="n">
        <f aca="false">IF(ROW()&lt;4+VolLB,"",IFERROR(STDEV(INDEX($C:$C,ROW()-VolLB+1):INDEX($C:$C,ROW()))*SQRT(12),""))</f>
        <v>0.0350002113468092</v>
      </c>
      <c r="F105" s="26" t="n">
        <f aca="false">IF(OR(D105="",D105=0),0,MIN(MaxScal,(VolCap/SQRT(NSleeve))/D105))</f>
        <v>2.45265432459798</v>
      </c>
      <c r="G105" s="26" t="n">
        <f aca="false">IF(OR(E105="",E105=0),0,MIN(MaxScal,(VolCap/SQRT(NSleeve))/E105))</f>
        <v>2.02029288960569</v>
      </c>
      <c r="H105" s="28" t="n">
        <f aca="false">IFERROR(B105*F104+C105*G104,"")</f>
        <v>0.00277183239314835</v>
      </c>
      <c r="I105" s="27" t="n">
        <f aca="false">IF(ROW()&lt;4+VolLB,"",IFERROR(STDEV(INDEX($H:$H,ROW()-VolLB+1):INDEX($H:$H,ROW()))*SQRT(12),""))</f>
        <v>0.164930131003922</v>
      </c>
      <c r="J105" s="26" t="n">
        <f aca="false">IF(OR(I105="",I105=0),1,MIN(1,VolCap/I105))</f>
        <v>0.606317350209478</v>
      </c>
      <c r="K105" s="28" t="n">
        <f aca="false">IFERROR(H105*J104,"")</f>
        <v>0.00168242623086106</v>
      </c>
      <c r="L105" s="25" t="n">
        <f aca="false">IFERROR(L104*(1+K105),L104)</f>
        <v>1.99922670821721</v>
      </c>
      <c r="M105" s="31" t="n">
        <f aca="false">EMFX_Pairs!ET105+Rates_Pairs!ET105</f>
        <v>3</v>
      </c>
    </row>
    <row r="106" customFormat="false" ht="15" hidden="false" customHeight="false" outlineLevel="0" collapsed="false">
      <c r="A106" s="19" t="n">
        <v>41121</v>
      </c>
      <c r="B106" s="30" t="n">
        <f aca="false">IFERROR(EMFX_Pairs!ES106,"")</f>
        <v>-0.00375925461918636</v>
      </c>
      <c r="C106" s="30" t="n">
        <f aca="false">IFERROR(Rates_Pairs!ES106,"")</f>
        <v>0.00762612249814872</v>
      </c>
      <c r="D106" s="27" t="n">
        <f aca="false">IF(ROW()&lt;4+VolLB,"",IFERROR(STDEV(INDEX($B:$B,ROW()-VolLB+1):INDEX($B:$B,ROW()))*SQRT(12),""))</f>
        <v>0.0286896403584909</v>
      </c>
      <c r="E106" s="27" t="n">
        <f aca="false">IF(ROW()&lt;4+VolLB,"",IFERROR(STDEV(INDEX($C:$C,ROW()-VolLB+1):INDEX($C:$C,ROW()))*SQRT(12),""))</f>
        <v>0.0349873817889257</v>
      </c>
      <c r="F106" s="26" t="n">
        <f aca="false">IF(OR(D106="",D106=0),0,MIN(MaxScal,(VolCap/SQRT(NSleeve))/D106))</f>
        <v>2.46467635129234</v>
      </c>
      <c r="G106" s="26" t="n">
        <f aca="false">IF(OR(E106="",E106=0),0,MIN(MaxScal,(VolCap/SQRT(NSleeve))/E106))</f>
        <v>2.02103371281804</v>
      </c>
      <c r="H106" s="28" t="n">
        <f aca="false">IFERROR(B106*F105+C106*G105,"")</f>
        <v>0.00618684895925946</v>
      </c>
      <c r="I106" s="27" t="n">
        <f aca="false">IF(ROW()&lt;4+VolLB,"",IFERROR(STDEV(INDEX($H:$H,ROW()-VolLB+1):INDEX($H:$H,ROW()))*SQRT(12),""))</f>
        <v>0.163829745787564</v>
      </c>
      <c r="J106" s="26" t="n">
        <f aca="false">IF(OR(I106="",I106=0),1,MIN(1,VolCap/I106))</f>
        <v>0.610389764809065</v>
      </c>
      <c r="K106" s="28" t="n">
        <f aca="false">IFERROR(H106*J105,"")</f>
        <v>0.00375119386712446</v>
      </c>
      <c r="L106" s="25" t="n">
        <f aca="false">IFERROR(L105*(1+K106),L105)</f>
        <v>2.00672619518407</v>
      </c>
      <c r="M106" s="31" t="n">
        <f aca="false">EMFX_Pairs!ET106+Rates_Pairs!ET106</f>
        <v>5</v>
      </c>
    </row>
    <row r="107" customFormat="false" ht="15" hidden="false" customHeight="false" outlineLevel="0" collapsed="false">
      <c r="A107" s="19" t="n">
        <v>41152</v>
      </c>
      <c r="B107" s="30" t="n">
        <f aca="false">IFERROR(EMFX_Pairs!ES107,"")</f>
        <v>0.0148773140764459</v>
      </c>
      <c r="C107" s="30" t="n">
        <f aca="false">IFERROR(Rates_Pairs!ES107,"")</f>
        <v>-0.00128864777553199</v>
      </c>
      <c r="D107" s="27" t="n">
        <f aca="false">IF(ROW()&lt;4+VolLB,"",IFERROR(STDEV(INDEX($B:$B,ROW()-VolLB+1):INDEX($B:$B,ROW()))*SQRT(12),""))</f>
        <v>0.0295770360417731</v>
      </c>
      <c r="E107" s="27" t="n">
        <f aca="false">IF(ROW()&lt;4+VolLB,"",IFERROR(STDEV(INDEX($C:$C,ROW()-VolLB+1):INDEX($C:$C,ROW()))*SQRT(12),""))</f>
        <v>0.0349697132719363</v>
      </c>
      <c r="F107" s="26" t="n">
        <f aca="false">IF(OR(D107="",D107=0),0,MIN(MaxScal,(VolCap/SQRT(NSleeve))/D107))</f>
        <v>2.39072901080374</v>
      </c>
      <c r="G107" s="26" t="n">
        <f aca="false">IF(OR(E107="",E107=0),0,MIN(MaxScal,(VolCap/SQRT(NSleeve))/E107))</f>
        <v>2.02205484410995</v>
      </c>
      <c r="H107" s="28" t="n">
        <f aca="false">IFERROR(B107*F106+C107*G106,"")</f>
        <v>0.0340633635766668</v>
      </c>
      <c r="I107" s="27" t="n">
        <f aca="false">IF(ROW()&lt;4+VolLB,"",IFERROR(STDEV(INDEX($H:$H,ROW()-VolLB+1):INDEX($H:$H,ROW()))*SQRT(12),""))</f>
        <v>0.16373632024257</v>
      </c>
      <c r="J107" s="26" t="n">
        <f aca="false">IF(OR(I107="",I107=0),1,MIN(1,VolCap/I107))</f>
        <v>0.61073804426442</v>
      </c>
      <c r="K107" s="28" t="n">
        <f aca="false">IFERROR(H107*J106,"")</f>
        <v>0.0207919284821673</v>
      </c>
      <c r="L107" s="25" t="n">
        <f aca="false">IFERROR(L106*(1+K107),L106)</f>
        <v>2.04844990271763</v>
      </c>
      <c r="M107" s="31" t="n">
        <f aca="false">EMFX_Pairs!ET107+Rates_Pairs!ET107</f>
        <v>4</v>
      </c>
    </row>
    <row r="108" customFormat="false" ht="15" hidden="false" customHeight="false" outlineLevel="0" collapsed="false">
      <c r="A108" s="19" t="n">
        <v>41182</v>
      </c>
      <c r="B108" s="30" t="n">
        <f aca="false">IFERROR(EMFX_Pairs!ES108,"")</f>
        <v>0</v>
      </c>
      <c r="C108" s="30" t="n">
        <f aca="false">IFERROR(Rates_Pairs!ES108,"")</f>
        <v>0.00749734613227936</v>
      </c>
      <c r="D108" s="27" t="n">
        <f aca="false">IF(ROW()&lt;4+VolLB,"",IFERROR(STDEV(INDEX($B:$B,ROW()-VolLB+1):INDEX($B:$B,ROW()))*SQRT(12),""))</f>
        <v>0.0291803758880486</v>
      </c>
      <c r="E108" s="27" t="n">
        <f aca="false">IF(ROW()&lt;4+VolLB,"",IFERROR(STDEV(INDEX($C:$C,ROW()-VolLB+1):INDEX($C:$C,ROW()))*SQRT(12),""))</f>
        <v>0.0345800739111871</v>
      </c>
      <c r="F108" s="26" t="n">
        <f aca="false">IF(OR(D108="",D108=0),0,MIN(MaxScal,(VolCap/SQRT(NSleeve))/D108))</f>
        <v>2.42322711639968</v>
      </c>
      <c r="G108" s="26" t="n">
        <f aca="false">IF(OR(E108="",E108=0),0,MIN(MaxScal,(VolCap/SQRT(NSleeve))/E108))</f>
        <v>2.04483883696324</v>
      </c>
      <c r="H108" s="28" t="n">
        <f aca="false">IFERROR(B108*F107+C108*G107,"")</f>
        <v>0.0151600450647444</v>
      </c>
      <c r="I108" s="27" t="n">
        <f aca="false">IF(ROW()&lt;4+VolLB,"",IFERROR(STDEV(INDEX($H:$H,ROW()-VolLB+1):INDEX($H:$H,ROW()))*SQRT(12),""))</f>
        <v>0.159444776120957</v>
      </c>
      <c r="J108" s="26" t="n">
        <f aca="false">IF(OR(I108="",I108=0),1,MIN(1,VolCap/I108))</f>
        <v>0.627176395695391</v>
      </c>
      <c r="K108" s="28" t="n">
        <f aca="false">IFERROR(H108*J107,"")</f>
        <v>0.00925881627380249</v>
      </c>
      <c r="L108" s="25" t="n">
        <f aca="false">IFERROR(L107*(1+K108),L107)</f>
        <v>2.06741612401298</v>
      </c>
      <c r="M108" s="31" t="n">
        <f aca="false">EMFX_Pairs!ET108+Rates_Pairs!ET108</f>
        <v>2</v>
      </c>
    </row>
    <row r="109" customFormat="false" ht="15" hidden="false" customHeight="false" outlineLevel="0" collapsed="false">
      <c r="A109" s="19" t="n">
        <v>41213</v>
      </c>
      <c r="B109" s="30" t="n">
        <f aca="false">IFERROR(EMFX_Pairs!ES109,"")</f>
        <v>0</v>
      </c>
      <c r="C109" s="30" t="n">
        <f aca="false">IFERROR(Rates_Pairs!ES109,"")</f>
        <v>-0.00540386449204542</v>
      </c>
      <c r="D109" s="27" t="n">
        <f aca="false">IF(ROW()&lt;4+VolLB,"",IFERROR(STDEV(INDEX($B:$B,ROW()-VolLB+1):INDEX($B:$B,ROW()))*SQRT(12),""))</f>
        <v>0.028555559957509</v>
      </c>
      <c r="E109" s="27" t="n">
        <f aca="false">IF(ROW()&lt;4+VolLB,"",IFERROR(STDEV(INDEX($C:$C,ROW()-VolLB+1):INDEX($C:$C,ROW()))*SQRT(12),""))</f>
        <v>0.0350452847236399</v>
      </c>
      <c r="F109" s="26" t="n">
        <f aca="false">IF(OR(D109="",D109=0),0,MIN(MaxScal,(VolCap/SQRT(NSleeve))/D109))</f>
        <v>2.47624904655601</v>
      </c>
      <c r="G109" s="26" t="n">
        <f aca="false">IF(OR(E109="",E109=0),0,MIN(MaxScal,(VolCap/SQRT(NSleeve))/E109))</f>
        <v>2.01769449659961</v>
      </c>
      <c r="H109" s="28" t="n">
        <f aca="false">IFERROR(B109*F108+C109*G108,"")</f>
        <v>-0.0110500319830211</v>
      </c>
      <c r="I109" s="27" t="n">
        <f aca="false">IF(ROW()&lt;4+VolLB,"",IFERROR(STDEV(INDEX($H:$H,ROW()-VolLB+1):INDEX($H:$H,ROW()))*SQRT(12),""))</f>
        <v>0.159025769701089</v>
      </c>
      <c r="J109" s="26" t="n">
        <f aca="false">IF(OR(I109="",I109=0),1,MIN(1,VolCap/I109))</f>
        <v>0.62882890105147</v>
      </c>
      <c r="K109" s="28" t="n">
        <f aca="false">IFERROR(H109*J108,"")</f>
        <v>-0.00693031923142997</v>
      </c>
      <c r="L109" s="25" t="n">
        <f aca="false">IFERROR(L108*(1+K109),L108)</f>
        <v>2.05308827028937</v>
      </c>
      <c r="M109" s="31" t="n">
        <f aca="false">EMFX_Pairs!ET109+Rates_Pairs!ET109</f>
        <v>3</v>
      </c>
    </row>
    <row r="110" customFormat="false" ht="15" hidden="false" customHeight="false" outlineLevel="0" collapsed="false">
      <c r="A110" s="19" t="n">
        <v>41243</v>
      </c>
      <c r="B110" s="30" t="n">
        <f aca="false">IFERROR(EMFX_Pairs!ES110,"")</f>
        <v>0</v>
      </c>
      <c r="C110" s="30" t="n">
        <f aca="false">IFERROR(Rates_Pairs!ES110,"")</f>
        <v>-0.0133635694229299</v>
      </c>
      <c r="D110" s="27" t="n">
        <f aca="false">IF(ROW()&lt;4+VolLB,"",IFERROR(STDEV(INDEX($B:$B,ROW()-VolLB+1):INDEX($B:$B,ROW()))*SQRT(12),""))</f>
        <v>0.0285888970483114</v>
      </c>
      <c r="E110" s="27" t="n">
        <f aca="false">IF(ROW()&lt;4+VolLB,"",IFERROR(STDEV(INDEX($C:$C,ROW()-VolLB+1):INDEX($C:$C,ROW()))*SQRT(12),""))</f>
        <v>0.0364715086666007</v>
      </c>
      <c r="F110" s="26" t="n">
        <f aca="false">IF(OR(D110="",D110=0),0,MIN(MaxScal,(VolCap/SQRT(NSleeve))/D110))</f>
        <v>2.47336152909863</v>
      </c>
      <c r="G110" s="26" t="n">
        <f aca="false">IF(OR(E110="",E110=0),0,MIN(MaxScal,(VolCap/SQRT(NSleeve))/E110))</f>
        <v>1.93879224369484</v>
      </c>
      <c r="H110" s="28" t="n">
        <f aca="false">IFERROR(B110*F109+C110*G109,"")</f>
        <v>-0.0269636004795726</v>
      </c>
      <c r="I110" s="27" t="n">
        <f aca="false">IF(ROW()&lt;4+VolLB,"",IFERROR(STDEV(INDEX($H:$H,ROW()-VolLB+1):INDEX($H:$H,ROW()))*SQRT(12),""))</f>
        <v>0.161283935527817</v>
      </c>
      <c r="J110" s="26" t="n">
        <f aca="false">IF(OR(I110="",I110=0),1,MIN(1,VolCap/I110))</f>
        <v>0.620024552803357</v>
      </c>
      <c r="K110" s="28" t="n">
        <f aca="false">IFERROR(H110*J109,"")</f>
        <v>-0.0169554912579605</v>
      </c>
      <c r="L110" s="25" t="n">
        <f aca="false">IFERROR(L109*(1+K110),L109)</f>
        <v>2.01827715007065</v>
      </c>
      <c r="M110" s="31" t="n">
        <f aca="false">EMFX_Pairs!ET110+Rates_Pairs!ET110</f>
        <v>2</v>
      </c>
    </row>
    <row r="111" customFormat="false" ht="15" hidden="false" customHeight="false" outlineLevel="0" collapsed="false">
      <c r="A111" s="19" t="n">
        <v>41274</v>
      </c>
      <c r="B111" s="30" t="n">
        <f aca="false">IFERROR(EMFX_Pairs!ES111,"")</f>
        <v>0</v>
      </c>
      <c r="C111" s="30" t="n">
        <f aca="false">IFERROR(Rates_Pairs!ES111,"")</f>
        <v>-0.00735920303109715</v>
      </c>
      <c r="D111" s="27" t="n">
        <f aca="false">IF(ROW()&lt;4+VolLB,"",IFERROR(STDEV(INDEX($B:$B,ROW()-VolLB+1):INDEX($B:$B,ROW()))*SQRT(12),""))</f>
        <v>0.0285965411450504</v>
      </c>
      <c r="E111" s="27" t="n">
        <f aca="false">IF(ROW()&lt;4+VolLB,"",IFERROR(STDEV(INDEX($C:$C,ROW()-VolLB+1):INDEX($C:$C,ROW()))*SQRT(12),""))</f>
        <v>0.037032438029016</v>
      </c>
      <c r="F111" s="26" t="n">
        <f aca="false">IF(OR(D111="",D111=0),0,MIN(MaxScal,(VolCap/SQRT(NSleeve))/D111))</f>
        <v>2.47270037869226</v>
      </c>
      <c r="G111" s="26" t="n">
        <f aca="false">IF(OR(E111="",E111=0),0,MIN(MaxScal,(VolCap/SQRT(NSleeve))/E111))</f>
        <v>1.90942540869848</v>
      </c>
      <c r="H111" s="28" t="n">
        <f aca="false">IFERROR(B111*F110+C111*G110,"")</f>
        <v>-0.0142679657564667</v>
      </c>
      <c r="I111" s="27" t="n">
        <f aca="false">IF(ROW()&lt;4+VolLB,"",IFERROR(STDEV(INDEX($H:$H,ROW()-VolLB+1):INDEX($H:$H,ROW()))*SQRT(12),""))</f>
        <v>0.162390291764812</v>
      </c>
      <c r="J111" s="26" t="n">
        <f aca="false">IF(OR(I111="",I111=0),1,MIN(1,VolCap/I111))</f>
        <v>0.615800359203916</v>
      </c>
      <c r="K111" s="28" t="n">
        <f aca="false">IFERROR(H111*J110,"")</f>
        <v>-0.0088464890875669</v>
      </c>
      <c r="L111" s="25" t="n">
        <f aca="false">IFERROR(L110*(1+K111),L110)</f>
        <v>2.00042248328687</v>
      </c>
      <c r="M111" s="31" t="n">
        <f aca="false">EMFX_Pairs!ET111+Rates_Pairs!ET111</f>
        <v>6</v>
      </c>
    </row>
    <row r="112" customFormat="false" ht="15" hidden="false" customHeight="false" outlineLevel="0" collapsed="false">
      <c r="A112" s="19" t="n">
        <v>41305</v>
      </c>
      <c r="B112" s="30" t="n">
        <f aca="false">IFERROR(EMFX_Pairs!ES112,"")</f>
        <v>-0.00292442971272663</v>
      </c>
      <c r="C112" s="30" t="n">
        <f aca="false">IFERROR(Rates_Pairs!ES112,"")</f>
        <v>0.0303551144157246</v>
      </c>
      <c r="D112" s="27" t="n">
        <f aca="false">IF(ROW()&lt;4+VolLB,"",IFERROR(STDEV(INDEX($B:$B,ROW()-VolLB+1):INDEX($B:$B,ROW()))*SQRT(12),""))</f>
        <v>0.0282701316050269</v>
      </c>
      <c r="E112" s="27" t="n">
        <f aca="false">IF(ROW()&lt;4+VolLB,"",IFERROR(STDEV(INDEX($C:$C,ROW()-VolLB+1):INDEX($C:$C,ROW()))*SQRT(12),""))</f>
        <v>0.0399400674012787</v>
      </c>
      <c r="F112" s="26" t="n">
        <f aca="false">IF(OR(D112="",D112=0),0,MIN(MaxScal,(VolCap/SQRT(NSleeve))/D112))</f>
        <v>2.50125040472331</v>
      </c>
      <c r="G112" s="26" t="n">
        <f aca="false">IF(OR(E112="",E112=0),0,MIN(MaxScal,(VolCap/SQRT(NSleeve))/E112))</f>
        <v>1.77041959915148</v>
      </c>
      <c r="H112" s="28" t="n">
        <f aca="false">IFERROR(B112*F111+C112*G111,"")</f>
        <v>0.050729588291216</v>
      </c>
      <c r="I112" s="27" t="n">
        <f aca="false">IF(ROW()&lt;4+VolLB,"",IFERROR(STDEV(INDEX($H:$H,ROW()-VolLB+1):INDEX($H:$H,ROW()))*SQRT(12),""))</f>
        <v>0.158329304670125</v>
      </c>
      <c r="J112" s="26" t="n">
        <f aca="false">IF(OR(I112="",I112=0),1,MIN(1,VolCap/I112))</f>
        <v>0.631595017791226</v>
      </c>
      <c r="K112" s="28" t="n">
        <f aca="false">IFERROR(H112*J111,"")</f>
        <v>0.0312392986919976</v>
      </c>
      <c r="L112" s="25" t="n">
        <f aca="false">IFERROR(L111*(1+K112),L111)</f>
        <v>2.06291427875245</v>
      </c>
      <c r="M112" s="31" t="n">
        <f aca="false">EMFX_Pairs!ET112+Rates_Pairs!ET112</f>
        <v>2</v>
      </c>
    </row>
    <row r="113" customFormat="false" ht="15" hidden="false" customHeight="false" outlineLevel="0" collapsed="false">
      <c r="A113" s="19" t="n">
        <v>41333</v>
      </c>
      <c r="B113" s="30" t="n">
        <f aca="false">IFERROR(EMFX_Pairs!ES113,"")</f>
        <v>-0.00388313404743186</v>
      </c>
      <c r="C113" s="30" t="n">
        <f aca="false">IFERROR(Rates_Pairs!ES113,"")</f>
        <v>0.00702217586907832</v>
      </c>
      <c r="D113" s="27" t="n">
        <f aca="false">IF(ROW()&lt;4+VolLB,"",IFERROR(STDEV(INDEX($B:$B,ROW()-VolLB+1):INDEX($B:$B,ROW()))*SQRT(12),""))</f>
        <v>0.0284554808321686</v>
      </c>
      <c r="E113" s="27" t="n">
        <f aca="false">IF(ROW()&lt;4+VolLB,"",IFERROR(STDEV(INDEX($C:$C,ROW()-VolLB+1):INDEX($C:$C,ROW()))*SQRT(12),""))</f>
        <v>0.0399053117737759</v>
      </c>
      <c r="F113" s="26" t="n">
        <f aca="false">IF(OR(D113="",D113=0),0,MIN(MaxScal,(VolCap/SQRT(NSleeve))/D113))</f>
        <v>2.48495811881404</v>
      </c>
      <c r="G113" s="26" t="n">
        <f aca="false">IF(OR(E113="",E113=0),0,MIN(MaxScal,(VolCap/SQRT(NSleeve))/E113))</f>
        <v>1.77196155036992</v>
      </c>
      <c r="H113" s="28" t="n">
        <f aca="false">IFERROR(B113*F112+C113*G112,"")</f>
        <v>0.00271950717957099</v>
      </c>
      <c r="I113" s="27" t="n">
        <f aca="false">IF(ROW()&lt;4+VolLB,"",IFERROR(STDEV(INDEX($H:$H,ROW()-VolLB+1):INDEX($H:$H,ROW()))*SQRT(12),""))</f>
        <v>0.158239376262463</v>
      </c>
      <c r="J113" s="26" t="n">
        <f aca="false">IF(OR(I113="",I113=0),1,MIN(1,VolCap/I113))</f>
        <v>0.631953957112011</v>
      </c>
      <c r="K113" s="28" t="n">
        <f aca="false">IFERROR(H113*J112,"")</f>
        <v>0.00171762718546451</v>
      </c>
      <c r="L113" s="25" t="n">
        <f aca="false">IFERROR(L112*(1+K113),L112)</f>
        <v>2.06645759639892</v>
      </c>
      <c r="M113" s="31" t="n">
        <f aca="false">EMFX_Pairs!ET113+Rates_Pairs!ET113</f>
        <v>3</v>
      </c>
    </row>
    <row r="114" customFormat="false" ht="15" hidden="false" customHeight="false" outlineLevel="0" collapsed="false">
      <c r="A114" s="19" t="n">
        <v>41364</v>
      </c>
      <c r="B114" s="30" t="n">
        <f aca="false">IFERROR(EMFX_Pairs!ES114,"")</f>
        <v>-0.0138351867125803</v>
      </c>
      <c r="C114" s="30" t="n">
        <f aca="false">IFERROR(Rates_Pairs!ES114,"")</f>
        <v>0.00146435653634193</v>
      </c>
      <c r="D114" s="27" t="n">
        <f aca="false">IF(ROW()&lt;4+VolLB,"",IFERROR(STDEV(INDEX($B:$B,ROW()-VolLB+1):INDEX($B:$B,ROW()))*SQRT(12),""))</f>
        <v>0.0298671669872737</v>
      </c>
      <c r="E114" s="27" t="n">
        <f aca="false">IF(ROW()&lt;4+VolLB,"",IFERROR(STDEV(INDEX($C:$C,ROW()-VolLB+1):INDEX($C:$C,ROW()))*SQRT(12),""))</f>
        <v>0.039861591412057</v>
      </c>
      <c r="F114" s="26" t="n">
        <f aca="false">IF(OR(D114="",D114=0),0,MIN(MaxScal,(VolCap/SQRT(NSleeve))/D114))</f>
        <v>2.36750536630355</v>
      </c>
      <c r="G114" s="26" t="n">
        <f aca="false">IF(OR(E114="",E114=0),0,MIN(MaxScal,(VolCap/SQRT(NSleeve))/E114))</f>
        <v>1.77390504527792</v>
      </c>
      <c r="H114" s="28" t="n">
        <f aca="false">IFERROR(B114*F113+C114*G113,"")</f>
        <v>-0.0317850760683037</v>
      </c>
      <c r="I114" s="27" t="n">
        <f aca="false">IF(ROW()&lt;4+VolLB,"",IFERROR(STDEV(INDEX($H:$H,ROW()-VolLB+1):INDEX($H:$H,ROW()))*SQRT(12),""))</f>
        <v>0.160435838119625</v>
      </c>
      <c r="J114" s="26" t="n">
        <f aca="false">IF(OR(I114="",I114=0),1,MIN(1,VolCap/I114))</f>
        <v>0.62330213231683</v>
      </c>
      <c r="K114" s="28" t="n">
        <f aca="false">IFERROR(H114*J113,"")</f>
        <v>-0.0200867045984708</v>
      </c>
      <c r="L114" s="25" t="n">
        <f aca="false">IFERROR(L113*(1+K114),L113)</f>
        <v>2.02494927309479</v>
      </c>
      <c r="M114" s="31" t="n">
        <f aca="false">EMFX_Pairs!ET114+Rates_Pairs!ET114</f>
        <v>2</v>
      </c>
    </row>
    <row r="115" customFormat="false" ht="15" hidden="false" customHeight="false" outlineLevel="0" collapsed="false">
      <c r="A115" s="19" t="n">
        <v>41394</v>
      </c>
      <c r="B115" s="30" t="n">
        <f aca="false">IFERROR(EMFX_Pairs!ES115,"")</f>
        <v>0.0227450657141531</v>
      </c>
      <c r="C115" s="30" t="n">
        <f aca="false">IFERROR(Rates_Pairs!ES115,"")</f>
        <v>0</v>
      </c>
      <c r="D115" s="27" t="n">
        <f aca="false">IF(ROW()&lt;4+VolLB,"",IFERROR(STDEV(INDEX($B:$B,ROW()-VolLB+1):INDEX($B:$B,ROW()))*SQRT(12),""))</f>
        <v>0.0322681508720832</v>
      </c>
      <c r="E115" s="27" t="n">
        <f aca="false">IF(ROW()&lt;4+VolLB,"",IFERROR(STDEV(INDEX($C:$C,ROW()-VolLB+1):INDEX($C:$C,ROW()))*SQRT(12),""))</f>
        <v>0.039861591412057</v>
      </c>
      <c r="F115" s="26" t="n">
        <f aca="false">IF(OR(D115="",D115=0),0,MIN(MaxScal,(VolCap/SQRT(NSleeve))/D115))</f>
        <v>2.19134583815989</v>
      </c>
      <c r="G115" s="26" t="n">
        <f aca="false">IF(OR(E115="",E115=0),0,MIN(MaxScal,(VolCap/SQRT(NSleeve))/E115))</f>
        <v>1.77390504527792</v>
      </c>
      <c r="H115" s="28" t="n">
        <f aca="false">IFERROR(B115*F114+C115*G114,"")</f>
        <v>0.0538490651351843</v>
      </c>
      <c r="I115" s="27" t="n">
        <f aca="false">IF(ROW()&lt;4+VolLB,"",IFERROR(STDEV(INDEX($H:$H,ROW()-VolLB+1):INDEX($H:$H,ROW()))*SQRT(12),""))</f>
        <v>0.161864312069233</v>
      </c>
      <c r="J115" s="26" t="n">
        <f aca="false">IF(OR(I115="",I115=0),1,MIN(1,VolCap/I115))</f>
        <v>0.617801408609624</v>
      </c>
      <c r="K115" s="28" t="n">
        <f aca="false">IFERROR(H115*J114,"")</f>
        <v>0.0335642371220283</v>
      </c>
      <c r="L115" s="25" t="n">
        <f aca="false">IFERROR(L114*(1+K115),L114)</f>
        <v>2.09291515065702</v>
      </c>
      <c r="M115" s="31" t="n">
        <f aca="false">EMFX_Pairs!ET115+Rates_Pairs!ET115</f>
        <v>1</v>
      </c>
    </row>
    <row r="116" customFormat="false" ht="15" hidden="false" customHeight="false" outlineLevel="0" collapsed="false">
      <c r="A116" s="19" t="n">
        <v>41425</v>
      </c>
      <c r="B116" s="30" t="n">
        <f aca="false">IFERROR(EMFX_Pairs!ES116,"")</f>
        <v>-0.00913515910971511</v>
      </c>
      <c r="C116" s="30" t="n">
        <f aca="false">IFERROR(Rates_Pairs!ES116,"")</f>
        <v>0</v>
      </c>
      <c r="D116" s="27" t="n">
        <f aca="false">IF(ROW()&lt;4+VolLB,"",IFERROR(STDEV(INDEX($B:$B,ROW()-VolLB+1):INDEX($B:$B,ROW()))*SQRT(12),""))</f>
        <v>0.0326678643324987</v>
      </c>
      <c r="E116" s="27" t="n">
        <f aca="false">IF(ROW()&lt;4+VolLB,"",IFERROR(STDEV(INDEX($C:$C,ROW()-VolLB+1):INDEX($C:$C,ROW()))*SQRT(12),""))</f>
        <v>0.039861591412057</v>
      </c>
      <c r="F116" s="26" t="n">
        <f aca="false">IF(OR(D116="",D116=0),0,MIN(MaxScal,(VolCap/SQRT(NSleeve))/D116))</f>
        <v>2.164533236668</v>
      </c>
      <c r="G116" s="26" t="n">
        <f aca="false">IF(OR(E116="",E116=0),0,MIN(MaxScal,(VolCap/SQRT(NSleeve))/E116))</f>
        <v>1.77390504527791</v>
      </c>
      <c r="H116" s="28" t="n">
        <f aca="false">IFERROR(B116*F115+C116*G115,"")</f>
        <v>-0.0200182928960026</v>
      </c>
      <c r="I116" s="27" t="n">
        <f aca="false">IF(ROW()&lt;4+VolLB,"",IFERROR(STDEV(INDEX($H:$H,ROW()-VolLB+1):INDEX($H:$H,ROW()))*SQRT(12),""))</f>
        <v>0.162327197865661</v>
      </c>
      <c r="J116" s="26" t="n">
        <f aca="false">IF(OR(I116="",I116=0),1,MIN(1,VolCap/I116))</f>
        <v>0.616039710626669</v>
      </c>
      <c r="K116" s="28" t="n">
        <f aca="false">IFERROR(H116*J115,"")</f>
        <v>-0.0123673295491104</v>
      </c>
      <c r="L116" s="25" t="n">
        <f aca="false">IFERROR(L115*(1+K116),L115)</f>
        <v>2.06703137927052</v>
      </c>
      <c r="M116" s="31" t="n">
        <f aca="false">EMFX_Pairs!ET116+Rates_Pairs!ET116</f>
        <v>3</v>
      </c>
    </row>
    <row r="117" customFormat="false" ht="15" hidden="false" customHeight="false" outlineLevel="0" collapsed="false">
      <c r="A117" s="19" t="n">
        <v>41455</v>
      </c>
      <c r="B117" s="30" t="n">
        <f aca="false">IFERROR(EMFX_Pairs!ES117,"")</f>
        <v>0.0208128852769423</v>
      </c>
      <c r="C117" s="30" t="n">
        <f aca="false">IFERROR(Rates_Pairs!ES117,"")</f>
        <v>0</v>
      </c>
      <c r="D117" s="27" t="n">
        <f aca="false">IF(ROW()&lt;4+VolLB,"",IFERROR(STDEV(INDEX($B:$B,ROW()-VolLB+1):INDEX($B:$B,ROW()))*SQRT(12),""))</f>
        <v>0.0301532261488041</v>
      </c>
      <c r="E117" s="27" t="n">
        <f aca="false">IF(ROW()&lt;4+VolLB,"",IFERROR(STDEV(INDEX($C:$C,ROW()-VolLB+1):INDEX($C:$C,ROW()))*SQRT(12),""))</f>
        <v>0.039861591412057</v>
      </c>
      <c r="F117" s="26" t="n">
        <f aca="false">IF(OR(D117="",D117=0),0,MIN(MaxScal,(VolCap/SQRT(NSleeve))/D117))</f>
        <v>2.3450451958176</v>
      </c>
      <c r="G117" s="26" t="n">
        <f aca="false">IF(OR(E117="",E117=0),0,MIN(MaxScal,(VolCap/SQRT(NSleeve))/E117))</f>
        <v>1.77390504527791</v>
      </c>
      <c r="H117" s="28" t="n">
        <f aca="false">IFERROR(B117*F116+C117*G116,"")</f>
        <v>0.0450501819328998</v>
      </c>
      <c r="I117" s="27" t="n">
        <f aca="false">IF(ROW()&lt;4+VolLB,"",IFERROR(STDEV(INDEX($H:$H,ROW()-VolLB+1):INDEX($H:$H,ROW()))*SQRT(12),""))</f>
        <v>0.158629089179528</v>
      </c>
      <c r="J117" s="26" t="n">
        <f aca="false">IF(OR(I117="",I117=0),1,MIN(1,VolCap/I117))</f>
        <v>0.630401400633559</v>
      </c>
      <c r="K117" s="28" t="n">
        <f aca="false">IFERROR(H117*J116,"")</f>
        <v>0.0277527010416224</v>
      </c>
      <c r="L117" s="25" t="n">
        <f aca="false">IFERROR(L116*(1+K117),L116)</f>
        <v>2.12439708318307</v>
      </c>
      <c r="M117" s="31" t="n">
        <f aca="false">EMFX_Pairs!ET117+Rates_Pairs!ET117</f>
        <v>5</v>
      </c>
    </row>
    <row r="118" customFormat="false" ht="15" hidden="false" customHeight="false" outlineLevel="0" collapsed="false">
      <c r="A118" s="19" t="n">
        <v>41486</v>
      </c>
      <c r="B118" s="30" t="n">
        <f aca="false">IFERROR(EMFX_Pairs!ES118,"")</f>
        <v>0.0065013734880905</v>
      </c>
      <c r="C118" s="30" t="n">
        <f aca="false">IFERROR(Rates_Pairs!ES118,"")</f>
        <v>-0.00095471692530182</v>
      </c>
      <c r="D118" s="27" t="n">
        <f aca="false">IF(ROW()&lt;4+VolLB,"",IFERROR(STDEV(INDEX($B:$B,ROW()-VolLB+1):INDEX($B:$B,ROW()))*SQRT(12),""))</f>
        <v>0.0300540895866891</v>
      </c>
      <c r="E118" s="27" t="n">
        <f aca="false">IF(ROW()&lt;4+VolLB,"",IFERROR(STDEV(INDEX($C:$C,ROW()-VolLB+1):INDEX($C:$C,ROW()))*SQRT(12),""))</f>
        <v>0.039900083315814</v>
      </c>
      <c r="F118" s="26" t="n">
        <f aca="false">IF(OR(D118="",D118=0),0,MIN(MaxScal,(VolCap/SQRT(NSleeve))/D118))</f>
        <v>2.35278057299637</v>
      </c>
      <c r="G118" s="26" t="n">
        <f aca="false">IF(OR(E118="",E118=0),0,MIN(MaxScal,(VolCap/SQRT(NSleeve))/E118))</f>
        <v>1.77219374603735</v>
      </c>
      <c r="H118" s="28" t="n">
        <f aca="false">IFERROR(B118*F117+C118*G117,"")</f>
        <v>0.0135524374938574</v>
      </c>
      <c r="I118" s="27" t="n">
        <f aca="false">IF(ROW()&lt;4+VolLB,"",IFERROR(STDEV(INDEX($H:$H,ROW()-VolLB+1):INDEX($H:$H,ROW()))*SQRT(12),""))</f>
        <v>0.157897739609679</v>
      </c>
      <c r="J118" s="26" t="n">
        <f aca="false">IF(OR(I118="",I118=0),1,MIN(1,VolCap/I118))</f>
        <v>0.633321289128004</v>
      </c>
      <c r="K118" s="28" t="n">
        <f aca="false">IFERROR(H118*J117,"")</f>
        <v>0.00854347557812648</v>
      </c>
      <c r="L118" s="25" t="n">
        <f aca="false">IFERROR(L117*(1+K118),L117)</f>
        <v>2.14254681778148</v>
      </c>
      <c r="M118" s="31" t="n">
        <f aca="false">EMFX_Pairs!ET118+Rates_Pairs!ET118</f>
        <v>3</v>
      </c>
    </row>
    <row r="119" customFormat="false" ht="15" hidden="false" customHeight="false" outlineLevel="0" collapsed="false">
      <c r="A119" s="19" t="n">
        <v>41517</v>
      </c>
      <c r="B119" s="30" t="n">
        <f aca="false">IFERROR(EMFX_Pairs!ES119,"")</f>
        <v>0</v>
      </c>
      <c r="C119" s="30" t="n">
        <f aca="false">IFERROR(Rates_Pairs!ES119,"")</f>
        <v>-0.0157409562818346</v>
      </c>
      <c r="D119" s="27" t="n">
        <f aca="false">IF(ROW()&lt;4+VolLB,"",IFERROR(STDEV(INDEX($B:$B,ROW()-VolLB+1):INDEX($B:$B,ROW()))*SQRT(12),""))</f>
        <v>0.0300745101068253</v>
      </c>
      <c r="E119" s="27" t="n">
        <f aca="false">IF(ROW()&lt;4+VolLB,"",IFERROR(STDEV(INDEX($C:$C,ROW()-VolLB+1):INDEX($C:$C,ROW()))*SQRT(12),""))</f>
        <v>0.0408994139197201</v>
      </c>
      <c r="F119" s="26" t="n">
        <f aca="false">IF(OR(D119="",D119=0),0,MIN(MaxScal,(VolCap/SQRT(NSleeve))/D119))</f>
        <v>2.3511830406377</v>
      </c>
      <c r="G119" s="26" t="n">
        <f aca="false">IF(OR(E119="",E119=0),0,MIN(MaxScal,(VolCap/SQRT(NSleeve))/E119))</f>
        <v>1.72889220998252</v>
      </c>
      <c r="H119" s="28" t="n">
        <f aca="false">IFERROR(B119*F118+C119*G118,"")</f>
        <v>-0.0278960242793147</v>
      </c>
      <c r="I119" s="27" t="n">
        <f aca="false">IF(ROW()&lt;4+VolLB,"",IFERROR(STDEV(INDEX($H:$H,ROW()-VolLB+1):INDEX($H:$H,ROW()))*SQRT(12),""))</f>
        <v>0.156642581010933</v>
      </c>
      <c r="J119" s="26" t="n">
        <f aca="false">IF(OR(I119="",I119=0),1,MIN(1,VolCap/I119))</f>
        <v>0.638396018213084</v>
      </c>
      <c r="K119" s="28" t="n">
        <f aca="false">IFERROR(H119*J118,"")</f>
        <v>-0.0176671460581217</v>
      </c>
      <c r="L119" s="25" t="n">
        <f aca="false">IFERROR(L118*(1+K119),L118)</f>
        <v>2.10469413021537</v>
      </c>
      <c r="M119" s="31" t="n">
        <f aca="false">EMFX_Pairs!ET119+Rates_Pairs!ET119</f>
        <v>6</v>
      </c>
    </row>
    <row r="120" customFormat="false" ht="15" hidden="false" customHeight="false" outlineLevel="0" collapsed="false">
      <c r="A120" s="19" t="n">
        <v>41547</v>
      </c>
      <c r="B120" s="30" t="n">
        <f aca="false">IFERROR(EMFX_Pairs!ES120,"")</f>
        <v>-0.0152573591013137</v>
      </c>
      <c r="C120" s="30" t="n">
        <f aca="false">IFERROR(Rates_Pairs!ES120,"")</f>
        <v>-0.0232169748188637</v>
      </c>
      <c r="D120" s="27" t="n">
        <f aca="false">IF(ROW()&lt;4+VolLB,"",IFERROR(STDEV(INDEX($B:$B,ROW()-VolLB+1):INDEX($B:$B,ROW()))*SQRT(12),""))</f>
        <v>0.0316807858155953</v>
      </c>
      <c r="E120" s="27" t="n">
        <f aca="false">IF(ROW()&lt;4+VolLB,"",IFERROR(STDEV(INDEX($C:$C,ROW()-VolLB+1):INDEX($C:$C,ROW()))*SQRT(12),""))</f>
        <v>0.0437116790693693</v>
      </c>
      <c r="F120" s="26" t="n">
        <f aca="false">IF(OR(D120="",D120=0),0,MIN(MaxScal,(VolCap/SQRT(NSleeve))/D120))</f>
        <v>2.23197361739198</v>
      </c>
      <c r="G120" s="26" t="n">
        <f aca="false">IF(OR(E120="",E120=0),0,MIN(MaxScal,(VolCap/SQRT(NSleeve))/E120))</f>
        <v>1.61766099184702</v>
      </c>
      <c r="H120" s="28" t="n">
        <f aca="false">IFERROR(B120*F119+C120*G119,"")</f>
        <v>-0.0760124908676219</v>
      </c>
      <c r="I120" s="27" t="n">
        <f aca="false">IF(ROW()&lt;4+VolLB,"",IFERROR(STDEV(INDEX($H:$H,ROW()-VolLB+1):INDEX($H:$H,ROW()))*SQRT(12),""))</f>
        <v>0.165174473120454</v>
      </c>
      <c r="J120" s="26" t="n">
        <f aca="false">IF(OR(I120="",I120=0),1,MIN(1,VolCap/I120))</f>
        <v>0.605420426720991</v>
      </c>
      <c r="K120" s="28" t="n">
        <f aca="false">IFERROR(H120*J119,"")</f>
        <v>-0.0485260715043482</v>
      </c>
      <c r="L120" s="25" t="n">
        <f aca="false">IFERROR(L119*(1+K120),L119)</f>
        <v>2.00256159235776</v>
      </c>
      <c r="M120" s="31" t="n">
        <f aca="false">EMFX_Pairs!ET120+Rates_Pairs!ET120</f>
        <v>8</v>
      </c>
    </row>
    <row r="121" customFormat="false" ht="15" hidden="false" customHeight="false" outlineLevel="0" collapsed="false">
      <c r="A121" s="19" t="n">
        <v>41578</v>
      </c>
      <c r="B121" s="30" t="n">
        <f aca="false">IFERROR(EMFX_Pairs!ES121,"")</f>
        <v>-0.00129822471031786</v>
      </c>
      <c r="C121" s="30" t="n">
        <f aca="false">IFERROR(Rates_Pairs!ES121,"")</f>
        <v>0.0285846101572925</v>
      </c>
      <c r="D121" s="27" t="n">
        <f aca="false">IF(ROW()&lt;4+VolLB,"",IFERROR(STDEV(INDEX($B:$B,ROW()-VolLB+1):INDEX($B:$B,ROW()))*SQRT(12),""))</f>
        <v>0.0317090052482403</v>
      </c>
      <c r="E121" s="27" t="n">
        <f aca="false">IF(ROW()&lt;4+VolLB,"",IFERROR(STDEV(INDEX($C:$C,ROW()-VolLB+1):INDEX($C:$C,ROW()))*SQRT(12),""))</f>
        <v>0.0458380406560278</v>
      </c>
      <c r="F121" s="26" t="n">
        <f aca="false">IF(OR(D121="",D121=0),0,MIN(MaxScal,(VolCap/SQRT(NSleeve))/D121))</f>
        <v>2.22998727223014</v>
      </c>
      <c r="G121" s="26" t="n">
        <f aca="false">IF(OR(E121="",E121=0),0,MIN(MaxScal,(VolCap/SQRT(NSleeve))/E121))</f>
        <v>1.54261999654988</v>
      </c>
      <c r="H121" s="28" t="n">
        <f aca="false">IFERROR(B121*F120+C121*G120,"")</f>
        <v>0.0433426055157304</v>
      </c>
      <c r="I121" s="27" t="n">
        <f aca="false">IF(ROW()&lt;4+VolLB,"",IFERROR(STDEV(INDEX($H:$H,ROW()-VolLB+1):INDEX($H:$H,ROW()))*SQRT(12),""))</f>
        <v>0.165213533845319</v>
      </c>
      <c r="J121" s="26" t="n">
        <f aca="false">IF(OR(I121="",I121=0),1,MIN(1,VolCap/I121))</f>
        <v>0.605277289774729</v>
      </c>
      <c r="K121" s="28" t="n">
        <f aca="false">IFERROR(H121*J120,"")</f>
        <v>0.0262404987265331</v>
      </c>
      <c r="L121" s="25" t="n">
        <f aca="false">IFERROR(L120*(1+K121),L120)</f>
        <v>2.05510980727183</v>
      </c>
      <c r="M121" s="31" t="n">
        <f aca="false">EMFX_Pairs!ET121+Rates_Pairs!ET121</f>
        <v>6</v>
      </c>
    </row>
    <row r="122" customFormat="false" ht="15" hidden="false" customHeight="false" outlineLevel="0" collapsed="false">
      <c r="A122" s="19" t="n">
        <v>41608</v>
      </c>
      <c r="B122" s="30" t="n">
        <f aca="false">IFERROR(EMFX_Pairs!ES122,"")</f>
        <v>0.00295170910063031</v>
      </c>
      <c r="C122" s="30" t="n">
        <f aca="false">IFERROR(Rates_Pairs!ES122,"")</f>
        <v>-0.00588495278476856</v>
      </c>
      <c r="D122" s="27" t="n">
        <f aca="false">IF(ROW()&lt;4+VolLB,"",IFERROR(STDEV(INDEX($B:$B,ROW()-VolLB+1):INDEX($B:$B,ROW()))*SQRT(12),""))</f>
        <v>0.0313677986288784</v>
      </c>
      <c r="E122" s="27" t="n">
        <f aca="false">IF(ROW()&lt;4+VolLB,"",IFERROR(STDEV(INDEX($C:$C,ROW()-VolLB+1):INDEX($C:$C,ROW()))*SQRT(12),""))</f>
        <v>0.0413493653289268</v>
      </c>
      <c r="F122" s="26" t="n">
        <f aca="false">IF(OR(D122="",D122=0),0,MIN(MaxScal,(VolCap/SQRT(NSleeve))/D122))</f>
        <v>2.25424419976848</v>
      </c>
      <c r="G122" s="26" t="n">
        <f aca="false">IF(OR(E122="",E122=0),0,MIN(MaxScal,(VolCap/SQRT(NSleeve))/E122))</f>
        <v>1.71007892276372</v>
      </c>
      <c r="H122" s="28" t="n">
        <f aca="false">IFERROR(B122*F121+C122*G121,"")</f>
        <v>-0.00249597211880439</v>
      </c>
      <c r="I122" s="27" t="n">
        <f aca="false">IF(ROW()&lt;4+VolLB,"",IFERROR(STDEV(INDEX($H:$H,ROW()-VolLB+1):INDEX($H:$H,ROW()))*SQRT(12),""))</f>
        <v>0.115686455712054</v>
      </c>
      <c r="J122" s="26" t="n">
        <f aca="false">IF(OR(I122="",I122=0),1,MIN(1,VolCap/I122))</f>
        <v>0.864405425721592</v>
      </c>
      <c r="K122" s="28" t="n">
        <f aca="false">IFERROR(H122*J121,"")</f>
        <v>-0.00151075523942321</v>
      </c>
      <c r="L122" s="25" t="n">
        <f aca="false">IFERROR(L121*(1+K122),L121)</f>
        <v>2.0520050393629</v>
      </c>
      <c r="M122" s="31" t="n">
        <f aca="false">EMFX_Pairs!ET122+Rates_Pairs!ET122</f>
        <v>8</v>
      </c>
    </row>
    <row r="123" customFormat="false" ht="15" hidden="false" customHeight="false" outlineLevel="0" collapsed="false">
      <c r="A123" s="19" t="n">
        <v>41639</v>
      </c>
      <c r="B123" s="30" t="n">
        <f aca="false">IFERROR(EMFX_Pairs!ES123,"")</f>
        <v>0.0257920907884862</v>
      </c>
      <c r="C123" s="30" t="n">
        <f aca="false">IFERROR(Rates_Pairs!ES123,"")</f>
        <v>0.0128270396720081</v>
      </c>
      <c r="D123" s="27" t="n">
        <f aca="false">IF(ROW()&lt;4+VolLB,"",IFERROR(STDEV(INDEX($B:$B,ROW()-VolLB+1):INDEX($B:$B,ROW()))*SQRT(12),""))</f>
        <v>0.0344118252682795</v>
      </c>
      <c r="E123" s="27" t="n">
        <f aca="false">IF(ROW()&lt;4+VolLB,"",IFERROR(STDEV(INDEX($C:$C,ROW()-VolLB+1):INDEX($C:$C,ROW()))*SQRT(12),""))</f>
        <v>0.0417254420703956</v>
      </c>
      <c r="F123" s="26" t="n">
        <f aca="false">IF(OR(D123="",D123=0),0,MIN(MaxScal,(VolCap/SQRT(NSleeve))/D123))</f>
        <v>2.05483660245814</v>
      </c>
      <c r="G123" s="26" t="n">
        <f aca="false">IF(OR(E123="",E123=0),0,MIN(MaxScal,(VolCap/SQRT(NSleeve))/E123))</f>
        <v>1.69466576290211</v>
      </c>
      <c r="H123" s="28" t="n">
        <f aca="false">IFERROR(B123*F122+C123*G122,"")</f>
        <v>0.0800769212444021</v>
      </c>
      <c r="I123" s="27" t="n">
        <f aca="false">IF(ROW()&lt;4+VolLB,"",IFERROR(STDEV(INDEX($H:$H,ROW()-VolLB+1):INDEX($H:$H,ROW()))*SQRT(12),""))</f>
        <v>0.122504135598908</v>
      </c>
      <c r="J123" s="26" t="n">
        <f aca="false">IF(OR(I123="",I123=0),1,MIN(1,VolCap/I123))</f>
        <v>0.816298972366214</v>
      </c>
      <c r="K123" s="28" t="n">
        <f aca="false">IFERROR(H123*J122,"")</f>
        <v>0.0692189251987418</v>
      </c>
      <c r="L123" s="25" t="n">
        <f aca="false">IFERROR(L122*(1+K123),L122)</f>
        <v>2.19404262269001</v>
      </c>
      <c r="M123" s="31" t="n">
        <f aca="false">EMFX_Pairs!ET123+Rates_Pairs!ET123</f>
        <v>5</v>
      </c>
    </row>
    <row r="124" customFormat="false" ht="15" hidden="false" customHeight="false" outlineLevel="0" collapsed="false">
      <c r="A124" s="19" t="n">
        <v>41670</v>
      </c>
      <c r="B124" s="30" t="n">
        <f aca="false">IFERROR(EMFX_Pairs!ES124,"")</f>
        <v>0.00234362048507791</v>
      </c>
      <c r="C124" s="30" t="n">
        <f aca="false">IFERROR(Rates_Pairs!ES124,"")</f>
        <v>0.000545916278048285</v>
      </c>
      <c r="D124" s="27" t="n">
        <f aca="false">IF(ROW()&lt;4+VolLB,"",IFERROR(STDEV(INDEX($B:$B,ROW()-VolLB+1):INDEX($B:$B,ROW()))*SQRT(12),""))</f>
        <v>0.0343932953185692</v>
      </c>
      <c r="E124" s="27" t="n">
        <f aca="false">IF(ROW()&lt;4+VolLB,"",IFERROR(STDEV(INDEX($C:$C,ROW()-VolLB+1):INDEX($C:$C,ROW()))*SQRT(12),""))</f>
        <v>0.0414624372944819</v>
      </c>
      <c r="F124" s="26" t="n">
        <f aca="false">IF(OR(D124="",D124=0),0,MIN(MaxScal,(VolCap/SQRT(NSleeve))/D124))</f>
        <v>2.05594367924604</v>
      </c>
      <c r="G124" s="26" t="n">
        <f aca="false">IF(OR(E124="",E124=0),0,MIN(MaxScal,(VolCap/SQRT(NSleeve))/E124))</f>
        <v>1.7054153767286</v>
      </c>
      <c r="H124" s="28" t="n">
        <f aca="false">IFERROR(B124*F123+C124*G123,"")</f>
        <v>0.00574090278082818</v>
      </c>
      <c r="I124" s="27" t="n">
        <f aca="false">IF(ROW()&lt;4+VolLB,"",IFERROR(STDEV(INDEX($H:$H,ROW()-VolLB+1):INDEX($H:$H,ROW()))*SQRT(12),""))</f>
        <v>0.121911280056648</v>
      </c>
      <c r="J124" s="26" t="n">
        <f aca="false">IF(OR(I124="",I124=0),1,MIN(1,VolCap/I124))</f>
        <v>0.820268640879939</v>
      </c>
      <c r="K124" s="28" t="n">
        <f aca="false">IFERROR(H124*J123,"")</f>
        <v>0.00468629304044438</v>
      </c>
      <c r="L124" s="25" t="n">
        <f aca="false">IFERROR(L123*(1+K124),L123)</f>
        <v>2.20432454936316</v>
      </c>
      <c r="M124" s="31" t="n">
        <f aca="false">EMFX_Pairs!ET124+Rates_Pairs!ET124</f>
        <v>4</v>
      </c>
    </row>
    <row r="125" customFormat="false" ht="15" hidden="false" customHeight="false" outlineLevel="0" collapsed="false">
      <c r="A125" s="19" t="n">
        <v>41698</v>
      </c>
      <c r="B125" s="30" t="n">
        <f aca="false">IFERROR(EMFX_Pairs!ES125,"")</f>
        <v>0.00568106629739352</v>
      </c>
      <c r="C125" s="30" t="n">
        <f aca="false">IFERROR(Rates_Pairs!ES125,"")</f>
        <v>0.00798332617972954</v>
      </c>
      <c r="D125" s="27" t="n">
        <f aca="false">IF(ROW()&lt;4+VolLB,"",IFERROR(STDEV(INDEX($B:$B,ROW()-VolLB+1):INDEX($B:$B,ROW()))*SQRT(12),""))</f>
        <v>0.0344365311652322</v>
      </c>
      <c r="E125" s="27" t="n">
        <f aca="false">IF(ROW()&lt;4+VolLB,"",IFERROR(STDEV(INDEX($C:$C,ROW()-VolLB+1):INDEX($C:$C,ROW()))*SQRT(12),""))</f>
        <v>0.041532346248147</v>
      </c>
      <c r="F125" s="26" t="n">
        <f aca="false">IF(OR(D125="",D125=0),0,MIN(MaxScal,(VolCap/SQRT(NSleeve))/D125))</f>
        <v>2.0533623952823</v>
      </c>
      <c r="G125" s="26" t="n">
        <f aca="false">IF(OR(E125="",E125=0),0,MIN(MaxScal,(VolCap/SQRT(NSleeve))/E125))</f>
        <v>1.70254475141311</v>
      </c>
      <c r="H125" s="28" t="n">
        <f aca="false">IFERROR(B125*F124+C125*G124,"")</f>
        <v>0.0252948395698546</v>
      </c>
      <c r="I125" s="27" t="n">
        <f aca="false">IF(ROW()&lt;4+VolLB,"",IFERROR(STDEV(INDEX($H:$H,ROW()-VolLB+1):INDEX($H:$H,ROW()))*SQRT(12),""))</f>
        <v>0.122146291625628</v>
      </c>
      <c r="J125" s="26" t="n">
        <f aca="false">IF(OR(I125="",I125=0),1,MIN(1,VolCap/I125))</f>
        <v>0.818690429886279</v>
      </c>
      <c r="K125" s="28" t="n">
        <f aca="false">IFERROR(H125*J124,"")</f>
        <v>0.0207485636752408</v>
      </c>
      <c r="L125" s="25" t="n">
        <f aca="false">IFERROR(L124*(1+K125),L124)</f>
        <v>2.25006111763651</v>
      </c>
      <c r="M125" s="31" t="n">
        <f aca="false">EMFX_Pairs!ET125+Rates_Pairs!ET125</f>
        <v>3</v>
      </c>
    </row>
    <row r="126" customFormat="false" ht="15" hidden="false" customHeight="false" outlineLevel="0" collapsed="false">
      <c r="A126" s="19" t="n">
        <v>41729</v>
      </c>
      <c r="B126" s="30" t="n">
        <f aca="false">IFERROR(EMFX_Pairs!ES126,"")</f>
        <v>0.000818138199201205</v>
      </c>
      <c r="C126" s="30" t="n">
        <f aca="false">IFERROR(Rates_Pairs!ES126,"")</f>
        <v>0.000901510477172287</v>
      </c>
      <c r="D126" s="27" t="n">
        <f aca="false">IF(ROW()&lt;4+VolLB,"",IFERROR(STDEV(INDEX($B:$B,ROW()-VolLB+1):INDEX($B:$B,ROW()))*SQRT(12),""))</f>
        <v>0.0344222098455205</v>
      </c>
      <c r="E126" s="27" t="n">
        <f aca="false">IF(ROW()&lt;4+VolLB,"",IFERROR(STDEV(INDEX($C:$C,ROW()-VolLB+1):INDEX($C:$C,ROW()))*SQRT(12),""))</f>
        <v>0.0415129718071184</v>
      </c>
      <c r="F126" s="26" t="n">
        <f aca="false">IF(OR(D126="",D126=0),0,MIN(MaxScal,(VolCap/SQRT(NSleeve))/D126))</f>
        <v>2.05421669427934</v>
      </c>
      <c r="G126" s="26" t="n">
        <f aca="false">IF(OR(E126="",E126=0),0,MIN(MaxScal,(VolCap/SQRT(NSleeve))/E126))</f>
        <v>1.7033393428733</v>
      </c>
      <c r="H126" s="28" t="n">
        <f aca="false">IFERROR(B126*F125+C126*G125,"")</f>
        <v>0.00321479614363734</v>
      </c>
      <c r="I126" s="27" t="n">
        <f aca="false">IF(ROW()&lt;4+VolLB,"",IFERROR(STDEV(INDEX($H:$H,ROW()-VolLB+1):INDEX($H:$H,ROW()))*SQRT(12),""))</f>
        <v>0.122055341833753</v>
      </c>
      <c r="J126" s="26" t="n">
        <f aca="false">IF(OR(I126="",I126=0),1,MIN(1,VolCap/I126))</f>
        <v>0.819300478763202</v>
      </c>
      <c r="K126" s="28" t="n">
        <f aca="false">IFERROR(H126*J125,"")</f>
        <v>0.00263192283683121</v>
      </c>
      <c r="L126" s="25" t="n">
        <f aca="false">IFERROR(L125*(1+K126),L125)</f>
        <v>2.25598310487629</v>
      </c>
      <c r="M126" s="31" t="n">
        <f aca="false">EMFX_Pairs!ET126+Rates_Pairs!ET126</f>
        <v>3</v>
      </c>
    </row>
    <row r="127" customFormat="false" ht="15" hidden="false" customHeight="false" outlineLevel="0" collapsed="false">
      <c r="A127" s="19" t="n">
        <v>41759</v>
      </c>
      <c r="B127" s="30" t="n">
        <f aca="false">IFERROR(EMFX_Pairs!ES127,"")</f>
        <v>-6.15474190454676E-006</v>
      </c>
      <c r="C127" s="30" t="n">
        <f aca="false">IFERROR(Rates_Pairs!ES127,"")</f>
        <v>-0.00396417710531409</v>
      </c>
      <c r="D127" s="27" t="n">
        <f aca="false">IF(ROW()&lt;4+VolLB,"",IFERROR(STDEV(INDEX($B:$B,ROW()-VolLB+1):INDEX($B:$B,ROW()))*SQRT(12),""))</f>
        <v>0.0344223435623208</v>
      </c>
      <c r="E127" s="27" t="n">
        <f aca="false">IF(ROW()&lt;4+VolLB,"",IFERROR(STDEV(INDEX($C:$C,ROW()-VolLB+1):INDEX($C:$C,ROW()))*SQRT(12),""))</f>
        <v>0.0416761248761237</v>
      </c>
      <c r="F127" s="26" t="n">
        <f aca="false">IF(OR(D127="",D127=0),0,MIN(MaxScal,(VolCap/SQRT(NSleeve))/D127))</f>
        <v>2.05420871448322</v>
      </c>
      <c r="G127" s="26" t="n">
        <f aca="false">IF(OR(E127="",E127=0),0,MIN(MaxScal,(VolCap/SQRT(NSleeve))/E127))</f>
        <v>1.6966711355442</v>
      </c>
      <c r="H127" s="28" t="n">
        <f aca="false">IFERROR(B127*F126+C127*G126,"")</f>
        <v>-0.00676498199916838</v>
      </c>
      <c r="I127" s="27" t="n">
        <f aca="false">IF(ROW()&lt;4+VolLB,"",IFERROR(STDEV(INDEX($H:$H,ROW()-VolLB+1):INDEX($H:$H,ROW()))*SQRT(12),""))</f>
        <v>0.122340354517148</v>
      </c>
      <c r="J127" s="26" t="n">
        <f aca="false">IF(OR(I127="",I127=0),1,MIN(1,VolCap/I127))</f>
        <v>0.817391778818032</v>
      </c>
      <c r="K127" s="28" t="n">
        <f aca="false">IFERROR(H127*J126,"")</f>
        <v>-0.0055425529907431</v>
      </c>
      <c r="L127" s="25" t="n">
        <f aca="false">IFERROR(L126*(1+K127),L126)</f>
        <v>2.24347919897129</v>
      </c>
      <c r="M127" s="31" t="n">
        <f aca="false">EMFX_Pairs!ET127+Rates_Pairs!ET127</f>
        <v>6</v>
      </c>
    </row>
    <row r="128" customFormat="false" ht="15" hidden="false" customHeight="false" outlineLevel="0" collapsed="false">
      <c r="A128" s="19" t="n">
        <v>41790</v>
      </c>
      <c r="B128" s="30" t="n">
        <f aca="false">IFERROR(EMFX_Pairs!ES128,"")</f>
        <v>0.0217553232076935</v>
      </c>
      <c r="C128" s="30" t="n">
        <f aca="false">IFERROR(Rates_Pairs!ES128,"")</f>
        <v>-0.00297567585288731</v>
      </c>
      <c r="D128" s="27" t="n">
        <f aca="false">IF(ROW()&lt;4+VolLB,"",IFERROR(STDEV(INDEX($B:$B,ROW()-VolLB+1):INDEX($B:$B,ROW()))*SQRT(12),""))</f>
        <v>0.0362110280827027</v>
      </c>
      <c r="E128" s="27" t="n">
        <f aca="false">IF(ROW()&lt;4+VolLB,"",IFERROR(STDEV(INDEX($C:$C,ROW()-VolLB+1):INDEX($C:$C,ROW()))*SQRT(12),""))</f>
        <v>0.0417837568278967</v>
      </c>
      <c r="F128" s="26" t="n">
        <f aca="false">IF(OR(D128="",D128=0),0,MIN(MaxScal,(VolCap/SQRT(NSleeve))/D128))</f>
        <v>1.95273876116298</v>
      </c>
      <c r="G128" s="26" t="n">
        <f aca="false">IF(OR(E128="",E128=0),0,MIN(MaxScal,(VolCap/SQRT(NSleeve))/E128))</f>
        <v>1.69230063275319</v>
      </c>
      <c r="H128" s="28" t="n">
        <f aca="false">IFERROR(B128*F127+C128*G127,"")</f>
        <v>0.0396412311913134</v>
      </c>
      <c r="I128" s="27" t="n">
        <f aca="false">IF(ROW()&lt;4+VolLB,"",IFERROR(STDEV(INDEX($H:$H,ROW()-VolLB+1):INDEX($H:$H,ROW()))*SQRT(12),""))</f>
        <v>0.123409343279839</v>
      </c>
      <c r="J128" s="26" t="n">
        <f aca="false">IF(OR(I128="",I128=0),1,MIN(1,VolCap/I128))</f>
        <v>0.810311418425129</v>
      </c>
      <c r="K128" s="28" t="n">
        <f aca="false">IFERROR(H128*J127,"")</f>
        <v>0.0324024164780045</v>
      </c>
      <c r="L128" s="25" t="n">
        <f aca="false">IFERROR(L127*(1+K128),L127)</f>
        <v>2.3161733463361</v>
      </c>
      <c r="M128" s="31" t="n">
        <f aca="false">EMFX_Pairs!ET128+Rates_Pairs!ET128</f>
        <v>3</v>
      </c>
    </row>
    <row r="129" customFormat="false" ht="15" hidden="false" customHeight="false" outlineLevel="0" collapsed="false">
      <c r="A129" s="19" t="n">
        <v>41820</v>
      </c>
      <c r="B129" s="30" t="n">
        <f aca="false">IFERROR(EMFX_Pairs!ES129,"")</f>
        <v>0.00224150500043953</v>
      </c>
      <c r="C129" s="30" t="n">
        <f aca="false">IFERROR(Rates_Pairs!ES129,"")</f>
        <v>-0.00404440169719855</v>
      </c>
      <c r="D129" s="27" t="n">
        <f aca="false">IF(ROW()&lt;4+VolLB,"",IFERROR(STDEV(INDEX($B:$B,ROW()-VolLB+1):INDEX($B:$B,ROW()))*SQRT(12),""))</f>
        <v>0.0362112897807422</v>
      </c>
      <c r="E129" s="27" t="n">
        <f aca="false">IF(ROW()&lt;4+VolLB,"",IFERROR(STDEV(INDEX($C:$C,ROW()-VolLB+1):INDEX($C:$C,ROW()))*SQRT(12),""))</f>
        <v>0.0419440472250126</v>
      </c>
      <c r="F129" s="26" t="n">
        <f aca="false">IF(OR(D129="",D129=0),0,MIN(MaxScal,(VolCap/SQRT(NSleeve))/D129))</f>
        <v>1.95272464877128</v>
      </c>
      <c r="G129" s="26" t="n">
        <f aca="false">IF(OR(E129="",E129=0),0,MIN(MaxScal,(VolCap/SQRT(NSleeve))/E129))</f>
        <v>1.6858334566362</v>
      </c>
      <c r="H129" s="28" t="n">
        <f aca="false">IFERROR(B129*F128+C129*G128,"")</f>
        <v>-0.00246726985357825</v>
      </c>
      <c r="I129" s="27" t="n">
        <f aca="false">IF(ROW()&lt;4+VolLB,"",IFERROR(STDEV(INDEX($H:$H,ROW()-VolLB+1):INDEX($H:$H,ROW()))*SQRT(12),""))</f>
        <v>0.123666718109717</v>
      </c>
      <c r="J129" s="26" t="n">
        <f aca="false">IF(OR(I129="",I129=0),1,MIN(1,VolCap/I129))</f>
        <v>0.80862500055415</v>
      </c>
      <c r="K129" s="28" t="n">
        <f aca="false">IFERROR(H129*J128,"")</f>
        <v>-0.00199925693469055</v>
      </c>
      <c r="L129" s="25" t="n">
        <f aca="false">IFERROR(L128*(1+K129),L128)</f>
        <v>2.31154272071149</v>
      </c>
      <c r="M129" s="31" t="n">
        <f aca="false">EMFX_Pairs!ET129+Rates_Pairs!ET129</f>
        <v>5</v>
      </c>
    </row>
    <row r="130" customFormat="false" ht="15" hidden="false" customHeight="false" outlineLevel="0" collapsed="false">
      <c r="A130" s="19" t="n">
        <v>41851</v>
      </c>
      <c r="B130" s="30" t="n">
        <f aca="false">IFERROR(EMFX_Pairs!ES130,"")</f>
        <v>-0.00847848838690884</v>
      </c>
      <c r="C130" s="30" t="n">
        <f aca="false">IFERROR(Rates_Pairs!ES130,"")</f>
        <v>0.00415576628900883</v>
      </c>
      <c r="D130" s="27" t="n">
        <f aca="false">IF(ROW()&lt;4+VolLB,"",IFERROR(STDEV(INDEX($B:$B,ROW()-VolLB+1):INDEX($B:$B,ROW()))*SQRT(12),""))</f>
        <v>0.0367492485028176</v>
      </c>
      <c r="E130" s="27" t="n">
        <f aca="false">IF(ROW()&lt;4+VolLB,"",IFERROR(STDEV(INDEX($C:$C,ROW()-VolLB+1):INDEX($C:$C,ROW()))*SQRT(12),""))</f>
        <v>0.0419188771212018</v>
      </c>
      <c r="F130" s="26" t="n">
        <f aca="false">IF(OR(D130="",D130=0),0,MIN(MaxScal,(VolCap/SQRT(NSleeve))/D130))</f>
        <v>1.9241394314018</v>
      </c>
      <c r="G130" s="26" t="n">
        <f aca="false">IF(OR(E130="",E130=0),0,MIN(MaxScal,(VolCap/SQRT(NSleeve))/E130))</f>
        <v>1.68684571187835</v>
      </c>
      <c r="H130" s="28" t="n">
        <f aca="false">IFERROR(B130*F129+C130*G129,"")</f>
        <v>-0.00955022340946599</v>
      </c>
      <c r="I130" s="27" t="n">
        <f aca="false">IF(ROW()&lt;4+VolLB,"",IFERROR(STDEV(INDEX($H:$H,ROW()-VolLB+1):INDEX($H:$H,ROW()))*SQRT(12),""))</f>
        <v>0.124108784733202</v>
      </c>
      <c r="J130" s="26" t="n">
        <f aca="false">IF(OR(I130="",I130=0),1,MIN(1,VolCap/I130))</f>
        <v>0.805744736079491</v>
      </c>
      <c r="K130" s="28" t="n">
        <f aca="false">IFERROR(H130*J129,"")</f>
        <v>-0.00772254940977169</v>
      </c>
      <c r="L130" s="25" t="n">
        <f aca="false">IFERROR(L129*(1+K130),L129)</f>
        <v>2.293691717838</v>
      </c>
      <c r="M130" s="31" t="n">
        <f aca="false">EMFX_Pairs!ET130+Rates_Pairs!ET130</f>
        <v>7</v>
      </c>
    </row>
    <row r="131" customFormat="false" ht="15" hidden="false" customHeight="false" outlineLevel="0" collapsed="false">
      <c r="A131" s="19" t="n">
        <v>41882</v>
      </c>
      <c r="B131" s="30" t="n">
        <f aca="false">IFERROR(EMFX_Pairs!ES131,"")</f>
        <v>-0.000973043908633478</v>
      </c>
      <c r="C131" s="30" t="n">
        <f aca="false">IFERROR(Rates_Pairs!ES131,"")</f>
        <v>0.00439559888329686</v>
      </c>
      <c r="D131" s="27" t="n">
        <f aca="false">IF(ROW()&lt;4+VolLB,"",IFERROR(STDEV(INDEX($B:$B,ROW()-VolLB+1):INDEX($B:$B,ROW()))*SQRT(12),""))</f>
        <v>0.0366128195287567</v>
      </c>
      <c r="E131" s="27" t="n">
        <f aca="false">IF(ROW()&lt;4+VolLB,"",IFERROR(STDEV(INDEX($C:$C,ROW()-VolLB+1):INDEX($C:$C,ROW()))*SQRT(12),""))</f>
        <v>0.0418922792484288</v>
      </c>
      <c r="F131" s="26" t="n">
        <f aca="false">IF(OR(D131="",D131=0),0,MIN(MaxScal,(VolCap/SQRT(NSleeve))/D131))</f>
        <v>1.93130927988533</v>
      </c>
      <c r="G131" s="26" t="n">
        <f aca="false">IF(OR(E131="",E131=0),0,MIN(MaxScal,(VolCap/SQRT(NSleeve))/E131))</f>
        <v>1.68791670893168</v>
      </c>
      <c r="H131" s="28" t="n">
        <f aca="false">IFERROR(B131*F130+C131*G130,"")</f>
        <v>0.00554242497433958</v>
      </c>
      <c r="I131" s="27" t="n">
        <f aca="false">IF(ROW()&lt;4+VolLB,"",IFERROR(STDEV(INDEX($H:$H,ROW()-VolLB+1):INDEX($H:$H,ROW()))*SQRT(12),""))</f>
        <v>0.123554427875873</v>
      </c>
      <c r="J131" s="26" t="n">
        <f aca="false">IF(OR(I131="",I131=0),1,MIN(1,VolCap/I131))</f>
        <v>0.809359904935689</v>
      </c>
      <c r="K131" s="28" t="n">
        <f aca="false">IFERROR(H131*J130,"")</f>
        <v>0.00446577974818963</v>
      </c>
      <c r="L131" s="25" t="n">
        <f aca="false">IFERROR(L130*(1+K131),L130)</f>
        <v>2.30393483986011</v>
      </c>
      <c r="M131" s="31" t="n">
        <f aca="false">EMFX_Pairs!ET131+Rates_Pairs!ET131</f>
        <v>4</v>
      </c>
    </row>
    <row r="132" customFormat="false" ht="15" hidden="false" customHeight="false" outlineLevel="0" collapsed="false">
      <c r="A132" s="19" t="n">
        <v>41912</v>
      </c>
      <c r="B132" s="30" t="n">
        <f aca="false">IFERROR(EMFX_Pairs!ES132,"")</f>
        <v>-0.00575019419571819</v>
      </c>
      <c r="C132" s="30" t="n">
        <f aca="false">IFERROR(Rates_Pairs!ES132,"")</f>
        <v>0.00526974011167295</v>
      </c>
      <c r="D132" s="27" t="n">
        <f aca="false">IF(ROW()&lt;4+VolLB,"",IFERROR(STDEV(INDEX($B:$B,ROW()-VolLB+1):INDEX($B:$B,ROW()))*SQRT(12),""))</f>
        <v>0.0366438375417986</v>
      </c>
      <c r="E132" s="27" t="n">
        <f aca="false">IF(ROW()&lt;4+VolLB,"",IFERROR(STDEV(INDEX($C:$C,ROW()-VolLB+1):INDEX($C:$C,ROW()))*SQRT(12),""))</f>
        <v>0.0413099311788968</v>
      </c>
      <c r="F132" s="26" t="n">
        <f aca="false">IF(OR(D132="",D132=0),0,MIN(MaxScal,(VolCap/SQRT(NSleeve))/D132))</f>
        <v>1.92967447904432</v>
      </c>
      <c r="G132" s="26" t="n">
        <f aca="false">IF(OR(E132="",E132=0),0,MIN(MaxScal,(VolCap/SQRT(NSleeve))/E132))</f>
        <v>1.71171135125922</v>
      </c>
      <c r="H132" s="28" t="n">
        <f aca="false">IFERROR(B132*F131+C132*G131,"")</f>
        <v>-0.00221052102511306</v>
      </c>
      <c r="I132" s="27" t="n">
        <f aca="false">IF(ROW()&lt;4+VolLB,"",IFERROR(STDEV(INDEX($H:$H,ROW()-VolLB+1):INDEX($H:$H,ROW()))*SQRT(12),""))</f>
        <v>0.123373972036524</v>
      </c>
      <c r="J132" s="26" t="n">
        <f aca="false">IF(OR(I132="",I132=0),1,MIN(1,VolCap/I132))</f>
        <v>0.810543734219691</v>
      </c>
      <c r="K132" s="28" t="n">
        <f aca="false">IFERROR(H132*J131,"")</f>
        <v>-0.00178910708674385</v>
      </c>
      <c r="L132" s="25" t="n">
        <f aca="false">IFERROR(L131*(1+K132),L131)</f>
        <v>2.29981285371072</v>
      </c>
      <c r="M132" s="31" t="n">
        <f aca="false">EMFX_Pairs!ET132+Rates_Pairs!ET132</f>
        <v>7</v>
      </c>
    </row>
    <row r="133" customFormat="false" ht="15" hidden="false" customHeight="false" outlineLevel="0" collapsed="false">
      <c r="A133" s="19" t="n">
        <v>41943</v>
      </c>
      <c r="B133" s="30" t="n">
        <f aca="false">IFERROR(EMFX_Pairs!ES133,"")</f>
        <v>0.0146918306423993</v>
      </c>
      <c r="C133" s="30" t="n">
        <f aca="false">IFERROR(Rates_Pairs!ES133,"")</f>
        <v>-0.00867665861790536</v>
      </c>
      <c r="D133" s="27" t="n">
        <f aca="false">IF(ROW()&lt;4+VolLB,"",IFERROR(STDEV(INDEX($B:$B,ROW()-VolLB+1):INDEX($B:$B,ROW()))*SQRT(12),""))</f>
        <v>0.036870574839173</v>
      </c>
      <c r="E133" s="27" t="n">
        <f aca="false">IF(ROW()&lt;4+VolLB,"",IFERROR(STDEV(INDEX($C:$C,ROW()-VolLB+1):INDEX($C:$C,ROW()))*SQRT(12),""))</f>
        <v>0.0418071545748829</v>
      </c>
      <c r="F133" s="26" t="n">
        <f aca="false">IF(OR(D133="",D133=0),0,MIN(MaxScal,(VolCap/SQRT(NSleeve))/D133))</f>
        <v>1.91780785699952</v>
      </c>
      <c r="G133" s="26" t="n">
        <f aca="false">IF(OR(E133="",E133=0),0,MIN(MaxScal,(VolCap/SQRT(NSleeve))/E133))</f>
        <v>1.6913535216084</v>
      </c>
      <c r="H133" s="28" t="n">
        <f aca="false">IFERROR(B133*F132+C133*G132,"")</f>
        <v>0.0134985155938094</v>
      </c>
      <c r="I133" s="27" t="n">
        <f aca="false">IF(ROW()&lt;4+VolLB,"",IFERROR(STDEV(INDEX($H:$H,ROW()-VolLB+1):INDEX($H:$H,ROW()))*SQRT(12),""))</f>
        <v>0.122346967040822</v>
      </c>
      <c r="J133" s="26" t="n">
        <f aca="false">IF(OR(I133="",I133=0),1,MIN(1,VolCap/I133))</f>
        <v>0.817347600996387</v>
      </c>
      <c r="K133" s="28" t="n">
        <f aca="false">IFERROR(H133*J132,"")</f>
        <v>0.010941137235829</v>
      </c>
      <c r="L133" s="25" t="n">
        <f aca="false">IFERROR(L132*(1+K133),L132)</f>
        <v>2.32497542175989</v>
      </c>
      <c r="M133" s="31" t="n">
        <f aca="false">EMFX_Pairs!ET133+Rates_Pairs!ET133</f>
        <v>4</v>
      </c>
    </row>
    <row r="134" customFormat="false" ht="15" hidden="false" customHeight="false" outlineLevel="0" collapsed="false">
      <c r="A134" s="19" t="n">
        <v>41973</v>
      </c>
      <c r="B134" s="30" t="n">
        <f aca="false">IFERROR(EMFX_Pairs!ES134,"")</f>
        <v>-0.00381903733671616</v>
      </c>
      <c r="C134" s="30" t="n">
        <f aca="false">IFERROR(Rates_Pairs!ES134,"")</f>
        <v>0.00377954083869473</v>
      </c>
      <c r="D134" s="27" t="n">
        <f aca="false">IF(ROW()&lt;4+VolLB,"",IFERROR(STDEV(INDEX($B:$B,ROW()-VolLB+1):INDEX($B:$B,ROW()))*SQRT(12),""))</f>
        <v>0.0328106284580634</v>
      </c>
      <c r="E134" s="27" t="n">
        <f aca="false">IF(ROW()&lt;4+VolLB,"",IFERROR(STDEV(INDEX($C:$C,ROW()-VolLB+1):INDEX($C:$C,ROW()))*SQRT(12),""))</f>
        <v>0.0417056361733125</v>
      </c>
      <c r="F134" s="26" t="n">
        <f aca="false">IF(OR(D134="",D134=0),0,MIN(MaxScal,(VolCap/SQRT(NSleeve))/D134))</f>
        <v>2.15511501734972</v>
      </c>
      <c r="G134" s="26" t="n">
        <f aca="false">IF(OR(E134="",E134=0),0,MIN(MaxScal,(VolCap/SQRT(NSleeve))/E134))</f>
        <v>1.69547055522205</v>
      </c>
      <c r="H134" s="28" t="n">
        <f aca="false">IFERROR(B134*F133+C134*G133,"")</f>
        <v>-0.000931640102939692</v>
      </c>
      <c r="I134" s="27" t="n">
        <f aca="false">IF(ROW()&lt;4+VolLB,"",IFERROR(STDEV(INDEX($H:$H,ROW()-VolLB+1):INDEX($H:$H,ROW()))*SQRT(12),""))</f>
        <v>0.113262573706295</v>
      </c>
      <c r="J134" s="26" t="n">
        <f aca="false">IF(OR(I134="",I134=0),1,MIN(1,VolCap/I134))</f>
        <v>0.882904182093843</v>
      </c>
      <c r="K134" s="28" t="n">
        <f aca="false">IFERROR(H134*J133,"")</f>
        <v>-0.000761473803129784</v>
      </c>
      <c r="L134" s="25" t="n">
        <f aca="false">IFERROR(L133*(1+K134),L133)</f>
        <v>2.3232050138833</v>
      </c>
      <c r="M134" s="31" t="n">
        <f aca="false">EMFX_Pairs!ET134+Rates_Pairs!ET134</f>
        <v>3</v>
      </c>
    </row>
    <row r="135" customFormat="false" ht="15" hidden="false" customHeight="false" outlineLevel="0" collapsed="false">
      <c r="A135" s="19" t="n">
        <v>42004</v>
      </c>
      <c r="B135" s="30" t="n">
        <f aca="false">IFERROR(EMFX_Pairs!ES135,"")</f>
        <v>0.0124479683781926</v>
      </c>
      <c r="C135" s="30" t="n">
        <f aca="false">IFERROR(Rates_Pairs!ES135,"")</f>
        <v>0</v>
      </c>
      <c r="D135" s="27" t="n">
        <f aca="false">IF(ROW()&lt;4+VolLB,"",IFERROR(STDEV(INDEX($B:$B,ROW()-VolLB+1):INDEX($B:$B,ROW()))*SQRT(12),""))</f>
        <v>0.0333535292185717</v>
      </c>
      <c r="E135" s="27" t="n">
        <f aca="false">IF(ROW()&lt;4+VolLB,"",IFERROR(STDEV(INDEX($C:$C,ROW()-VolLB+1):INDEX($C:$C,ROW()))*SQRT(12),""))</f>
        <v>0.0416792304999318</v>
      </c>
      <c r="F135" s="26" t="n">
        <f aca="false">IF(OR(D135="",D135=0),0,MIN(MaxScal,(VolCap/SQRT(NSleeve))/D135))</f>
        <v>2.12003586352961</v>
      </c>
      <c r="G135" s="26" t="n">
        <f aca="false">IF(OR(E135="",E135=0),0,MIN(MaxScal,(VolCap/SQRT(NSleeve))/E135))</f>
        <v>1.69654471233029</v>
      </c>
      <c r="H135" s="28" t="n">
        <f aca="false">IFERROR(B135*F134+C135*G134,"")</f>
        <v>0.0268268035873374</v>
      </c>
      <c r="I135" s="27" t="n">
        <f aca="false">IF(ROW()&lt;4+VolLB,"",IFERROR(STDEV(INDEX($H:$H,ROW()-VolLB+1):INDEX($H:$H,ROW()))*SQRT(12),""))</f>
        <v>0.11354337114255</v>
      </c>
      <c r="J135" s="26" t="n">
        <f aca="false">IF(OR(I135="",I135=0),1,MIN(1,VolCap/I135))</f>
        <v>0.880720723664729</v>
      </c>
      <c r="K135" s="28" t="n">
        <f aca="false">IFERROR(H135*J134,"")</f>
        <v>0.0236854970794703</v>
      </c>
      <c r="L135" s="25" t="n">
        <f aca="false">IFERROR(L134*(1+K135),L134)</f>
        <v>2.37823127945464</v>
      </c>
      <c r="M135" s="31" t="n">
        <f aca="false">EMFX_Pairs!ET135+Rates_Pairs!ET135</f>
        <v>2</v>
      </c>
    </row>
    <row r="136" customFormat="false" ht="15" hidden="false" customHeight="false" outlineLevel="0" collapsed="false">
      <c r="A136" s="19" t="n">
        <v>42035</v>
      </c>
      <c r="B136" s="30" t="n">
        <f aca="false">IFERROR(EMFX_Pairs!ES136,"")</f>
        <v>-0.000271968563897211</v>
      </c>
      <c r="C136" s="30" t="n">
        <f aca="false">IFERROR(Rates_Pairs!ES136,"")</f>
        <v>0</v>
      </c>
      <c r="D136" s="27" t="n">
        <f aca="false">IF(ROW()&lt;4+VolLB,"",IFERROR(STDEV(INDEX($B:$B,ROW()-VolLB+1):INDEX($B:$B,ROW()))*SQRT(12),""))</f>
        <v>0.0333604633544158</v>
      </c>
      <c r="E136" s="27" t="n">
        <f aca="false">IF(ROW()&lt;4+VolLB,"",IFERROR(STDEV(INDEX($C:$C,ROW()-VolLB+1):INDEX($C:$C,ROW()))*SQRT(12),""))</f>
        <v>0.0416291802328532</v>
      </c>
      <c r="F136" s="26" t="n">
        <f aca="false">IF(OR(D136="",D136=0),0,MIN(MaxScal,(VolCap/SQRT(NSleeve))/D136))</f>
        <v>2.11959520368278</v>
      </c>
      <c r="G136" s="26" t="n">
        <f aca="false">IF(OR(E136="",E136=0),0,MIN(MaxScal,(VolCap/SQRT(NSleeve))/E136))</f>
        <v>1.69858444781122</v>
      </c>
      <c r="H136" s="28" t="n">
        <f aca="false">IFERROR(B136*F135+C136*G135,"")</f>
        <v>-0.000576583109214731</v>
      </c>
      <c r="I136" s="27" t="n">
        <f aca="false">IF(ROW()&lt;4+VolLB,"",IFERROR(STDEV(INDEX($H:$H,ROW()-VolLB+1):INDEX($H:$H,ROW()))*SQRT(12),""))</f>
        <v>0.113371495705035</v>
      </c>
      <c r="J136" s="26" t="n">
        <f aca="false">IF(OR(I136="",I136=0),1,MIN(1,VolCap/I136))</f>
        <v>0.882055929297919</v>
      </c>
      <c r="K136" s="28" t="n">
        <f aca="false">IFERROR(H136*J135,"")</f>
        <v>-0.000507808693200457</v>
      </c>
      <c r="L136" s="25" t="n">
        <f aca="false">IFERROR(L135*(1+K136),L135)</f>
        <v>2.3770235929365</v>
      </c>
      <c r="M136" s="31" t="n">
        <f aca="false">EMFX_Pairs!ET136+Rates_Pairs!ET136</f>
        <v>3</v>
      </c>
    </row>
    <row r="137" customFormat="false" ht="15" hidden="false" customHeight="false" outlineLevel="0" collapsed="false">
      <c r="A137" s="19" t="n">
        <v>42063</v>
      </c>
      <c r="B137" s="30" t="n">
        <f aca="false">IFERROR(EMFX_Pairs!ES137,"")</f>
        <v>-0.00773551818377177</v>
      </c>
      <c r="C137" s="30" t="n">
        <f aca="false">IFERROR(Rates_Pairs!ES137,"")</f>
        <v>-0.0162561181298706</v>
      </c>
      <c r="D137" s="27" t="n">
        <f aca="false">IF(ROW()&lt;4+VolLB,"",IFERROR(STDEV(INDEX($B:$B,ROW()-VolLB+1):INDEX($B:$B,ROW()))*SQRT(12),""))</f>
        <v>0.0338420293490963</v>
      </c>
      <c r="E137" s="27" t="n">
        <f aca="false">IF(ROW()&lt;4+VolLB,"",IFERROR(STDEV(INDEX($C:$C,ROW()-VolLB+1):INDEX($C:$C,ROW()))*SQRT(12),""))</f>
        <v>0.0425620619530467</v>
      </c>
      <c r="F137" s="26" t="n">
        <f aca="false">IF(OR(D137="",D137=0),0,MIN(MaxScal,(VolCap/SQRT(NSleeve))/D137))</f>
        <v>2.08943374492236</v>
      </c>
      <c r="G137" s="26" t="n">
        <f aca="false">IF(OR(E137="",E137=0),0,MIN(MaxScal,(VolCap/SQRT(NSleeve))/E137))</f>
        <v>1.66135461662221</v>
      </c>
      <c r="H137" s="28" t="n">
        <f aca="false">IFERROR(B137*F136+C137*G136,"")</f>
        <v>-0.0440085566775037</v>
      </c>
      <c r="I137" s="27" t="n">
        <f aca="false">IF(ROW()&lt;4+VolLB,"",IFERROR(STDEV(INDEX($H:$H,ROW()-VolLB+1):INDEX($H:$H,ROW()))*SQRT(12),""))</f>
        <v>0.116764428756991</v>
      </c>
      <c r="J137" s="26" t="n">
        <f aca="false">IF(OR(I137="",I137=0),1,MIN(1,VolCap/I137))</f>
        <v>0.856425206413836</v>
      </c>
      <c r="K137" s="28" t="n">
        <f aca="false">IFERROR(H137*J136,"")</f>
        <v>-0.0388180083572357</v>
      </c>
      <c r="L137" s="25" t="n">
        <f aca="false">IFERROR(L136*(1+K137),L136)</f>
        <v>2.28475227124054</v>
      </c>
      <c r="M137" s="31" t="n">
        <f aca="false">EMFX_Pairs!ET137+Rates_Pairs!ET137</f>
        <v>7</v>
      </c>
    </row>
    <row r="138" customFormat="false" ht="15" hidden="false" customHeight="false" outlineLevel="0" collapsed="false">
      <c r="A138" s="19" t="n">
        <v>42094</v>
      </c>
      <c r="B138" s="30" t="n">
        <f aca="false">IFERROR(EMFX_Pairs!ES138,"")</f>
        <v>0.0193837027889019</v>
      </c>
      <c r="C138" s="30" t="n">
        <f aca="false">IFERROR(Rates_Pairs!ES138,"")</f>
        <v>-0.0148418364630954</v>
      </c>
      <c r="D138" s="27" t="n">
        <f aca="false">IF(ROW()&lt;4+VolLB,"",IFERROR(STDEV(INDEX($B:$B,ROW()-VolLB+1):INDEX($B:$B,ROW()))*SQRT(12),""))</f>
        <v>0.0352458321499963</v>
      </c>
      <c r="E138" s="27" t="n">
        <f aca="false">IF(ROW()&lt;4+VolLB,"",IFERROR(STDEV(INDEX($C:$C,ROW()-VolLB+1):INDEX($C:$C,ROW()))*SQRT(12),""))</f>
        <v>0.0429846504078529</v>
      </c>
      <c r="F138" s="26" t="n">
        <f aca="false">IF(OR(D138="",D138=0),0,MIN(MaxScal,(VolCap/SQRT(NSleeve))/D138))</f>
        <v>2.00621389268751</v>
      </c>
      <c r="G138" s="26" t="n">
        <f aca="false">IF(OR(E138="",E138=0),0,MIN(MaxScal,(VolCap/SQRT(NSleeve))/E138))</f>
        <v>1.64502159370212</v>
      </c>
      <c r="H138" s="28" t="n">
        <f aca="false">IFERROR(B138*F137+C138*G137,"")</f>
        <v>0.0158434091815619</v>
      </c>
      <c r="I138" s="27" t="n">
        <f aca="false">IF(ROW()&lt;4+VolLB,"",IFERROR(STDEV(INDEX($H:$H,ROW()-VolLB+1):INDEX($H:$H,ROW()))*SQRT(12),""))</f>
        <v>0.114750205471052</v>
      </c>
      <c r="J138" s="26" t="n">
        <f aca="false">IF(OR(I138="",I138=0),1,MIN(1,VolCap/I138))</f>
        <v>0.871458134558434</v>
      </c>
      <c r="K138" s="28" t="n">
        <f aca="false">IFERROR(H138*J137,"")</f>
        <v>0.013568694978618</v>
      </c>
      <c r="L138" s="25" t="n">
        <f aca="false">IFERROR(L137*(1+K138),L137)</f>
        <v>2.31575337791071</v>
      </c>
      <c r="M138" s="31" t="n">
        <f aca="false">EMFX_Pairs!ET138+Rates_Pairs!ET138</f>
        <v>4</v>
      </c>
    </row>
    <row r="139" customFormat="false" ht="15" hidden="false" customHeight="false" outlineLevel="0" collapsed="false">
      <c r="A139" s="19" t="n">
        <v>42124</v>
      </c>
      <c r="B139" s="30" t="n">
        <f aca="false">IFERROR(EMFX_Pairs!ES139,"")</f>
        <v>0.00378866639938522</v>
      </c>
      <c r="C139" s="30" t="n">
        <f aca="false">IFERROR(Rates_Pairs!ES139,"")</f>
        <v>0.0139299211729876</v>
      </c>
      <c r="D139" s="27" t="n">
        <f aca="false">IF(ROW()&lt;4+VolLB,"",IFERROR(STDEV(INDEX($B:$B,ROW()-VolLB+1):INDEX($B:$B,ROW()))*SQRT(12),""))</f>
        <v>0.0352155012925102</v>
      </c>
      <c r="E139" s="27" t="n">
        <f aca="false">IF(ROW()&lt;4+VolLB,"",IFERROR(STDEV(INDEX($C:$C,ROW()-VolLB+1):INDEX($C:$C,ROW()))*SQRT(12),""))</f>
        <v>0.0381544230164489</v>
      </c>
      <c r="F139" s="26" t="n">
        <f aca="false">IF(OR(D139="",D139=0),0,MIN(MaxScal,(VolCap/SQRT(NSleeve))/D139))</f>
        <v>2.00794183025569</v>
      </c>
      <c r="G139" s="26" t="n">
        <f aca="false">IF(OR(E139="",E139=0),0,MIN(MaxScal,(VolCap/SQRT(NSleeve))/E139))</f>
        <v>1.85327604320396</v>
      </c>
      <c r="H139" s="28" t="n">
        <f aca="false">IFERROR(B139*F138+C139*G138,"")</f>
        <v>0.030515896293338</v>
      </c>
      <c r="I139" s="27" t="n">
        <f aca="false">IF(ROW()&lt;4+VolLB,"",IFERROR(STDEV(INDEX($H:$H,ROW()-VolLB+1):INDEX($H:$H,ROW()))*SQRT(12),""))</f>
        <v>0.104233168993784</v>
      </c>
      <c r="J139" s="26" t="n">
        <f aca="false">IF(OR(I139="",I139=0),1,MIN(1,VolCap/I139))</f>
        <v>0.959387505583406</v>
      </c>
      <c r="K139" s="28" t="n">
        <f aca="false">IFERROR(H139*J138,"")</f>
        <v>0.026593326058171</v>
      </c>
      <c r="L139" s="25" t="n">
        <f aca="false">IFERROR(L138*(1+K139),L138)</f>
        <v>2.3773369625598</v>
      </c>
      <c r="M139" s="31" t="n">
        <f aca="false">EMFX_Pairs!ET139+Rates_Pairs!ET139</f>
        <v>4</v>
      </c>
    </row>
    <row r="140" customFormat="false" ht="15" hidden="false" customHeight="false" outlineLevel="0" collapsed="false">
      <c r="A140" s="19" t="n">
        <v>42155</v>
      </c>
      <c r="B140" s="30" t="n">
        <f aca="false">IFERROR(EMFX_Pairs!ES140,"")</f>
        <v>0</v>
      </c>
      <c r="C140" s="30" t="n">
        <f aca="false">IFERROR(Rates_Pairs!ES140,"")</f>
        <v>0.0235806233541371</v>
      </c>
      <c r="D140" s="27" t="n">
        <f aca="false">IF(ROW()&lt;4+VolLB,"",IFERROR(STDEV(INDEX($B:$B,ROW()-VolLB+1):INDEX($B:$B,ROW()))*SQRT(12),""))</f>
        <v>0.0352155012925102</v>
      </c>
      <c r="E140" s="27" t="n">
        <f aca="false">IF(ROW()&lt;4+VolLB,"",IFERROR(STDEV(INDEX($C:$C,ROW()-VolLB+1):INDEX($C:$C,ROW()))*SQRT(12),""))</f>
        <v>0.0397665471927469</v>
      </c>
      <c r="F140" s="26" t="n">
        <f aca="false">IF(OR(D140="",D140=0),0,MIN(MaxScal,(VolCap/SQRT(NSleeve))/D140))</f>
        <v>2.00794183025569</v>
      </c>
      <c r="G140" s="26" t="n">
        <f aca="false">IF(OR(E140="",E140=0),0,MIN(MaxScal,(VolCap/SQRT(NSleeve))/E140))</f>
        <v>1.77814477520321</v>
      </c>
      <c r="H140" s="28" t="n">
        <f aca="false">IFERROR(B140*F139+C140*G139,"")</f>
        <v>0.0437014043460382</v>
      </c>
      <c r="I140" s="27" t="n">
        <f aca="false">IF(ROW()&lt;4+VolLB,"",IFERROR(STDEV(INDEX($H:$H,ROW()-VolLB+1):INDEX($H:$H,ROW()))*SQRT(12),""))</f>
        <v>0.105769236774952</v>
      </c>
      <c r="J140" s="26" t="n">
        <f aca="false">IF(OR(I140="",I140=0),1,MIN(1,VolCap/I140))</f>
        <v>0.94545449177035</v>
      </c>
      <c r="K140" s="28" t="n">
        <f aca="false">IFERROR(H140*J139,"")</f>
        <v>0.0419265813060374</v>
      </c>
      <c r="L140" s="25" t="n">
        <f aca="false">IFERROR(L139*(1+K140),L139)</f>
        <v>2.47701057401241</v>
      </c>
      <c r="M140" s="31" t="n">
        <f aca="false">EMFX_Pairs!ET140+Rates_Pairs!ET140</f>
        <v>3</v>
      </c>
    </row>
    <row r="141" customFormat="false" ht="15" hidden="false" customHeight="false" outlineLevel="0" collapsed="false">
      <c r="A141" s="19" t="n">
        <v>42185</v>
      </c>
      <c r="B141" s="30" t="n">
        <f aca="false">IFERROR(EMFX_Pairs!ES141,"")</f>
        <v>0</v>
      </c>
      <c r="C141" s="30" t="n">
        <f aca="false">IFERROR(Rates_Pairs!ES141,"")</f>
        <v>0.0112144265963377</v>
      </c>
      <c r="D141" s="27" t="n">
        <f aca="false">IF(ROW()&lt;4+VolLB,"",IFERROR(STDEV(INDEX($B:$B,ROW()-VolLB+1):INDEX($B:$B,ROW()))*SQRT(12),""))</f>
        <v>0.0352155012925102</v>
      </c>
      <c r="E141" s="27" t="n">
        <f aca="false">IF(ROW()&lt;4+VolLB,"",IFERROR(STDEV(INDEX($C:$C,ROW()-VolLB+1):INDEX($C:$C,ROW()))*SQRT(12),""))</f>
        <v>0.0401986617076643</v>
      </c>
      <c r="F141" s="26" t="n">
        <f aca="false">IF(OR(D141="",D141=0),0,MIN(MaxScal,(VolCap/SQRT(NSleeve))/D141))</f>
        <v>2.00794183025569</v>
      </c>
      <c r="G141" s="26" t="n">
        <f aca="false">IF(OR(E141="",E141=0),0,MIN(MaxScal,(VolCap/SQRT(NSleeve))/E141))</f>
        <v>1.75903065213668</v>
      </c>
      <c r="H141" s="28" t="n">
        <f aca="false">IFERROR(B141*F140+C141*G140,"")</f>
        <v>0.0199408740591778</v>
      </c>
      <c r="I141" s="27" t="n">
        <f aca="false">IF(ROW()&lt;4+VolLB,"",IFERROR(STDEV(INDEX($H:$H,ROW()-VolLB+1):INDEX($H:$H,ROW()))*SQRT(12),""))</f>
        <v>0.105954466979134</v>
      </c>
      <c r="J141" s="26" t="n">
        <f aca="false">IF(OR(I141="",I141=0),1,MIN(1,VolCap/I141))</f>
        <v>0.943801642829212</v>
      </c>
      <c r="K141" s="28" t="n">
        <f aca="false">IFERROR(H141*J140,"")</f>
        <v>0.0188531889490765</v>
      </c>
      <c r="L141" s="25" t="n">
        <f aca="false">IFERROR(L140*(1+K141),L140)</f>
        <v>2.52371012239313</v>
      </c>
      <c r="M141" s="31" t="n">
        <f aca="false">EMFX_Pairs!ET141+Rates_Pairs!ET141</f>
        <v>1</v>
      </c>
    </row>
    <row r="142" customFormat="false" ht="15" hidden="false" customHeight="false" outlineLevel="0" collapsed="false">
      <c r="A142" s="19" t="n">
        <v>42216</v>
      </c>
      <c r="B142" s="30" t="n">
        <f aca="false">IFERROR(EMFX_Pairs!ES142,"")</f>
        <v>0.00328770911972298</v>
      </c>
      <c r="C142" s="30" t="n">
        <f aca="false">IFERROR(Rates_Pairs!ES142,"")</f>
        <v>0</v>
      </c>
      <c r="D142" s="27" t="n">
        <f aca="false">IF(ROW()&lt;4+VolLB,"",IFERROR(STDEV(INDEX($B:$B,ROW()-VolLB+1):INDEX($B:$B,ROW()))*SQRT(12),""))</f>
        <v>0.0350019438699793</v>
      </c>
      <c r="E142" s="27" t="n">
        <f aca="false">IF(ROW()&lt;4+VolLB,"",IFERROR(STDEV(INDEX($C:$C,ROW()-VolLB+1):INDEX($C:$C,ROW()))*SQRT(12),""))</f>
        <v>0.0400286067631106</v>
      </c>
      <c r="F142" s="26" t="n">
        <f aca="false">IF(OR(D142="",D142=0),0,MIN(MaxScal,(VolCap/SQRT(NSleeve))/D142))</f>
        <v>2.02019288932414</v>
      </c>
      <c r="G142" s="26" t="n">
        <f aca="false">IF(OR(E142="",E142=0),0,MIN(MaxScal,(VolCap/SQRT(NSleeve))/E142))</f>
        <v>1.76650360421287</v>
      </c>
      <c r="H142" s="28" t="n">
        <f aca="false">IFERROR(B142*F141+C142*G141,"")</f>
        <v>0.00660152866720491</v>
      </c>
      <c r="I142" s="27" t="n">
        <f aca="false">IF(ROW()&lt;4+VolLB,"",IFERROR(STDEV(INDEX($H:$H,ROW()-VolLB+1):INDEX($H:$H,ROW()))*SQRT(12),""))</f>
        <v>0.105951950630108</v>
      </c>
      <c r="J142" s="26" t="n">
        <f aca="false">IF(OR(I142="",I142=0),1,MIN(1,VolCap/I142))</f>
        <v>0.943824058030922</v>
      </c>
      <c r="K142" s="28" t="n">
        <f aca="false">IFERROR(H142*J141,"")</f>
        <v>0.00623053360129213</v>
      </c>
      <c r="L142" s="25" t="n">
        <f aca="false">IFERROR(L141*(1+K142),L141)</f>
        <v>2.53943418311062</v>
      </c>
      <c r="M142" s="31" t="n">
        <f aca="false">EMFX_Pairs!ET142+Rates_Pairs!ET142</f>
        <v>1</v>
      </c>
    </row>
    <row r="143" customFormat="false" ht="15" hidden="false" customHeight="false" outlineLevel="0" collapsed="false">
      <c r="A143" s="19" t="n">
        <v>42247</v>
      </c>
      <c r="B143" s="30" t="n">
        <f aca="false">IFERROR(EMFX_Pairs!ES143,"")</f>
        <v>0.000502063460134002</v>
      </c>
      <c r="C143" s="30" t="n">
        <f aca="false">IFERROR(Rates_Pairs!ES143,"")</f>
        <v>0</v>
      </c>
      <c r="D143" s="27" t="n">
        <f aca="false">IF(ROW()&lt;4+VolLB,"",IFERROR(STDEV(INDEX($B:$B,ROW()-VolLB+1):INDEX($B:$B,ROW()))*SQRT(12),""))</f>
        <v>0.0343015824856896</v>
      </c>
      <c r="E143" s="27" t="n">
        <f aca="false">IF(ROW()&lt;4+VolLB,"",IFERROR(STDEV(INDEX($C:$C,ROW()-VolLB+1):INDEX($C:$C,ROW()))*SQRT(12),""))</f>
        <v>0.0400091710919311</v>
      </c>
      <c r="F143" s="26" t="n">
        <f aca="false">IF(OR(D143="",D143=0),0,MIN(MaxScal,(VolCap/SQRT(NSleeve))/D143))</f>
        <v>2.06144069732511</v>
      </c>
      <c r="G143" s="26" t="n">
        <f aca="false">IF(OR(E143="",E143=0),0,MIN(MaxScal,(VolCap/SQRT(NSleeve))/E143))</f>
        <v>1.76736173704222</v>
      </c>
      <c r="H143" s="28" t="n">
        <f aca="false">IFERROR(B143*F142+C143*G142,"")</f>
        <v>0.00101426503215218</v>
      </c>
      <c r="I143" s="27" t="n">
        <f aca="false">IF(ROW()&lt;4+VolLB,"",IFERROR(STDEV(INDEX($H:$H,ROW()-VolLB+1):INDEX($H:$H,ROW()))*SQRT(12),""))</f>
        <v>0.104907002776562</v>
      </c>
      <c r="J143" s="26" t="n">
        <f aca="false">IF(OR(I143="",I143=0),1,MIN(1,VolCap/I143))</f>
        <v>0.953225212362485</v>
      </c>
      <c r="K143" s="28" t="n">
        <f aca="false">IFERROR(H143*J142,"")</f>
        <v>0.000957287738564738</v>
      </c>
      <c r="L143" s="25" t="n">
        <f aca="false">IFERROR(L142*(1+K143),L142)</f>
        <v>2.541865152317</v>
      </c>
      <c r="M143" s="31" t="n">
        <f aca="false">EMFX_Pairs!ET143+Rates_Pairs!ET143</f>
        <v>0</v>
      </c>
    </row>
    <row r="144" customFormat="false" ht="15" hidden="false" customHeight="false" outlineLevel="0" collapsed="false">
      <c r="A144" s="19" t="n">
        <v>42277</v>
      </c>
      <c r="B144" s="30" t="n">
        <f aca="false">IFERROR(EMFX_Pairs!ES144,"")</f>
        <v>0</v>
      </c>
      <c r="C144" s="30" t="n">
        <f aca="false">IFERROR(Rates_Pairs!ES144,"")</f>
        <v>0</v>
      </c>
      <c r="D144" s="27" t="n">
        <f aca="false">IF(ROW()&lt;4+VolLB,"",IFERROR(STDEV(INDEX($B:$B,ROW()-VolLB+1):INDEX($B:$B,ROW()))*SQRT(12),""))</f>
        <v>0.0343015824856896</v>
      </c>
      <c r="E144" s="27" t="n">
        <f aca="false">IF(ROW()&lt;4+VolLB,"",IFERROR(STDEV(INDEX($C:$C,ROW()-VolLB+1):INDEX($C:$C,ROW()))*SQRT(12),""))</f>
        <v>0.0398341096438315</v>
      </c>
      <c r="F144" s="26" t="n">
        <f aca="false">IF(OR(D144="",D144=0),0,MIN(MaxScal,(VolCap/SQRT(NSleeve))/D144))</f>
        <v>2.06144069732511</v>
      </c>
      <c r="G144" s="26" t="n">
        <f aca="false">IF(OR(E144="",E144=0),0,MIN(MaxScal,(VolCap/SQRT(NSleeve))/E144))</f>
        <v>1.77512887198684</v>
      </c>
      <c r="H144" s="28" t="n">
        <f aca="false">IFERROR(B144*F143+C144*G143,"")</f>
        <v>0</v>
      </c>
      <c r="I144" s="27" t="n">
        <f aca="false">IF(ROW()&lt;4+VolLB,"",IFERROR(STDEV(INDEX($H:$H,ROW()-VolLB+1):INDEX($H:$H,ROW()))*SQRT(12),""))</f>
        <v>0.104885526731974</v>
      </c>
      <c r="J144" s="26" t="n">
        <f aca="false">IF(OR(I144="",I144=0),1,MIN(1,VolCap/I144))</f>
        <v>0.953420391886302</v>
      </c>
      <c r="K144" s="28" t="n">
        <f aca="false">IFERROR(H144*J143,"")</f>
        <v>0</v>
      </c>
      <c r="L144" s="25" t="n">
        <f aca="false">IFERROR(L143*(1+K144),L143)</f>
        <v>2.541865152317</v>
      </c>
      <c r="M144" s="31" t="n">
        <f aca="false">EMFX_Pairs!ET144+Rates_Pairs!ET144</f>
        <v>1</v>
      </c>
    </row>
    <row r="145" customFormat="false" ht="15" hidden="false" customHeight="false" outlineLevel="0" collapsed="false">
      <c r="A145" s="19" t="n">
        <v>42308</v>
      </c>
      <c r="B145" s="30" t="n">
        <f aca="false">IFERROR(EMFX_Pairs!ES145,"")</f>
        <v>0</v>
      </c>
      <c r="C145" s="30" t="n">
        <f aca="false">IFERROR(Rates_Pairs!ES145,"")</f>
        <v>0.00218609389163075</v>
      </c>
      <c r="D145" s="27" t="n">
        <f aca="false">IF(ROW()&lt;4+VolLB,"",IFERROR(STDEV(INDEX($B:$B,ROW()-VolLB+1):INDEX($B:$B,ROW()))*SQRT(12),""))</f>
        <v>0.0343015824856896</v>
      </c>
      <c r="E145" s="27" t="n">
        <f aca="false">IF(ROW()&lt;4+VolLB,"",IFERROR(STDEV(INDEX($C:$C,ROW()-VolLB+1):INDEX($C:$C,ROW()))*SQRT(12),""))</f>
        <v>0.0396612669220689</v>
      </c>
      <c r="F145" s="26" t="n">
        <f aca="false">IF(OR(D145="",D145=0),0,MIN(MaxScal,(VolCap/SQRT(NSleeve))/D145))</f>
        <v>2.06144069732511</v>
      </c>
      <c r="G145" s="26" t="n">
        <f aca="false">IF(OR(E145="",E145=0),0,MIN(MaxScal,(VolCap/SQRT(NSleeve))/E145))</f>
        <v>1.78286483529624</v>
      </c>
      <c r="H145" s="28" t="n">
        <f aca="false">IFERROR(B145*F144+C145*G144,"")</f>
        <v>0.00388059838390782</v>
      </c>
      <c r="I145" s="27" t="n">
        <f aca="false">IF(ROW()&lt;4+VolLB,"",IFERROR(STDEV(INDEX($H:$H,ROW()-VolLB+1):INDEX($H:$H,ROW()))*SQRT(12),""))</f>
        <v>0.104360612469104</v>
      </c>
      <c r="J145" s="26" t="n">
        <f aca="false">IF(OR(I145="",I145=0),1,MIN(1,VolCap/I145))</f>
        <v>0.958215917232233</v>
      </c>
      <c r="K145" s="28" t="n">
        <f aca="false">IFERROR(H145*J144,"")</f>
        <v>0.00369984163193874</v>
      </c>
      <c r="L145" s="25" t="n">
        <f aca="false">IFERROR(L144*(1+K145),L144)</f>
        <v>2.55126965083032</v>
      </c>
      <c r="M145" s="31" t="n">
        <f aca="false">EMFX_Pairs!ET145+Rates_Pairs!ET145</f>
        <v>1</v>
      </c>
    </row>
    <row r="146" customFormat="false" ht="15" hidden="false" customHeight="false" outlineLevel="0" collapsed="false">
      <c r="A146" s="19" t="n">
        <v>42338</v>
      </c>
      <c r="B146" s="30" t="n">
        <f aca="false">IFERROR(EMFX_Pairs!ES146,"")</f>
        <v>-0.00934487151299785</v>
      </c>
      <c r="C146" s="30" t="n">
        <f aca="false">IFERROR(Rates_Pairs!ES146,"")</f>
        <v>0</v>
      </c>
      <c r="D146" s="27" t="n">
        <f aca="false">IF(ROW()&lt;4+VolLB,"",IFERROR(STDEV(INDEX($B:$B,ROW()-VolLB+1):INDEX($B:$B,ROW()))*SQRT(12),""))</f>
        <v>0.0349592660587822</v>
      </c>
      <c r="E146" s="27" t="n">
        <f aca="false">IF(ROW()&lt;4+VolLB,"",IFERROR(STDEV(INDEX($C:$C,ROW()-VolLB+1):INDEX($C:$C,ROW()))*SQRT(12),""))</f>
        <v>0.0387255869407094</v>
      </c>
      <c r="F146" s="26" t="n">
        <f aca="false">IF(OR(D146="",D146=0),0,MIN(MaxScal,(VolCap/SQRT(NSleeve))/D146))</f>
        <v>2.02265911417472</v>
      </c>
      <c r="G146" s="26" t="n">
        <f aca="false">IF(OR(E146="",E146=0),0,MIN(MaxScal,(VolCap/SQRT(NSleeve))/E146))</f>
        <v>1.82594206323886</v>
      </c>
      <c r="H146" s="28" t="n">
        <f aca="false">IFERROR(B146*F145+C146*G145,"")</f>
        <v>-0.0192638984481678</v>
      </c>
      <c r="I146" s="27" t="n">
        <f aca="false">IF(ROW()&lt;4+VolLB,"",IFERROR(STDEV(INDEX($H:$H,ROW()-VolLB+1):INDEX($H:$H,ROW()))*SQRT(12),""))</f>
        <v>0.103584391898495</v>
      </c>
      <c r="J146" s="26" t="n">
        <f aca="false">IF(OR(I146="",I146=0),1,MIN(1,VolCap/I146))</f>
        <v>0.965396409316109</v>
      </c>
      <c r="K146" s="28" t="n">
        <f aca="false">IFERROR(H146*J145,"")</f>
        <v>-0.0184589741209797</v>
      </c>
      <c r="L146" s="25" t="n">
        <f aca="false">IFERROR(L145*(1+K146),L145)</f>
        <v>2.50417583037</v>
      </c>
      <c r="M146" s="31" t="n">
        <f aca="false">EMFX_Pairs!ET146+Rates_Pairs!ET146</f>
        <v>4</v>
      </c>
    </row>
    <row r="147" customFormat="false" ht="15" hidden="false" customHeight="false" outlineLevel="0" collapsed="false">
      <c r="A147" s="19" t="n">
        <v>42369</v>
      </c>
      <c r="B147" s="30" t="n">
        <f aca="false">IFERROR(EMFX_Pairs!ES147,"")</f>
        <v>-0.00785008385000987</v>
      </c>
      <c r="C147" s="30" t="n">
        <f aca="false">IFERROR(Rates_Pairs!ES147,"")</f>
        <v>-0.00190552177679254</v>
      </c>
      <c r="D147" s="27" t="n">
        <f aca="false">IF(ROW()&lt;4+VolLB,"",IFERROR(STDEV(INDEX($B:$B,ROW()-VolLB+1):INDEX($B:$B,ROW()))*SQRT(12),""))</f>
        <v>0.0354274884987458</v>
      </c>
      <c r="E147" s="27" t="n">
        <f aca="false">IF(ROW()&lt;4+VolLB,"",IFERROR(STDEV(INDEX($C:$C,ROW()-VolLB+1):INDEX($C:$C,ROW()))*SQRT(12),""))</f>
        <v>0.0384242856916904</v>
      </c>
      <c r="F147" s="26" t="n">
        <f aca="false">IF(OR(D147="",D147=0),0,MIN(MaxScal,(VolCap/SQRT(NSleeve))/D147))</f>
        <v>1.99592692327479</v>
      </c>
      <c r="G147" s="26" t="n">
        <f aca="false">IF(OR(E147="",E147=0),0,MIN(MaxScal,(VolCap/SQRT(NSleeve))/E147))</f>
        <v>1.84026005547701</v>
      </c>
      <c r="H147" s="28" t="n">
        <f aca="false">IFERROR(B147*F146+C147*G146,"")</f>
        <v>-0.0193574160109214</v>
      </c>
      <c r="I147" s="27" t="n">
        <f aca="false">IF(ROW()&lt;4+VolLB,"",IFERROR(STDEV(INDEX($H:$H,ROW()-VolLB+1):INDEX($H:$H,ROW()))*SQRT(12),""))</f>
        <v>0.103993049464213</v>
      </c>
      <c r="J147" s="26" t="n">
        <f aca="false">IF(OR(I147="",I147=0),1,MIN(1,VolCap/I147))</f>
        <v>0.961602727443944</v>
      </c>
      <c r="K147" s="28" t="n">
        <f aca="false">IFERROR(H147*J146,"")</f>
        <v>-0.0186875799105816</v>
      </c>
      <c r="L147" s="25" t="n">
        <f aca="false">IFERROR(L146*(1+K147),L146)</f>
        <v>2.45737884442981</v>
      </c>
      <c r="M147" s="31" t="n">
        <f aca="false">EMFX_Pairs!ET147+Rates_Pairs!ET147</f>
        <v>6</v>
      </c>
    </row>
    <row r="148" customFormat="false" ht="15" hidden="false" customHeight="false" outlineLevel="0" collapsed="false">
      <c r="A148" s="19" t="n">
        <v>42400</v>
      </c>
      <c r="B148" s="30" t="n">
        <f aca="false">IFERROR(EMFX_Pairs!ES148,"")</f>
        <v>0.00895733563458159</v>
      </c>
      <c r="C148" s="30" t="n">
        <f aca="false">IFERROR(Rates_Pairs!ES148,"")</f>
        <v>0.000685399337440661</v>
      </c>
      <c r="D148" s="27" t="n">
        <f aca="false">IF(ROW()&lt;4+VolLB,"",IFERROR(STDEV(INDEX($B:$B,ROW()-VolLB+1):INDEX($B:$B,ROW()))*SQRT(12),""))</f>
        <v>0.0355151212012134</v>
      </c>
      <c r="E148" s="27" t="n">
        <f aca="false">IF(ROW()&lt;4+VolLB,"",IFERROR(STDEV(INDEX($C:$C,ROW()-VolLB+1):INDEX($C:$C,ROW()))*SQRT(12),""))</f>
        <v>0.0344389456285243</v>
      </c>
      <c r="F148" s="26" t="n">
        <f aca="false">IF(OR(D148="",D148=0),0,MIN(MaxScal,(VolCap/SQRT(NSleeve))/D148))</f>
        <v>1.99100202187227</v>
      </c>
      <c r="G148" s="26" t="n">
        <f aca="false">IF(OR(E148="",E148=0),0,MIN(MaxScal,(VolCap/SQRT(NSleeve))/E148))</f>
        <v>2.05321843709664</v>
      </c>
      <c r="H148" s="28" t="n">
        <f aca="false">IFERROR(B148*F147+C148*G147,"")</f>
        <v>0.0191395003766125</v>
      </c>
      <c r="I148" s="27" t="n">
        <f aca="false">IF(ROW()&lt;4+VolLB,"",IFERROR(STDEV(INDEX($H:$H,ROW()-VolLB+1):INDEX($H:$H,ROW()))*SQRT(12),""))</f>
        <v>0.101040129967484</v>
      </c>
      <c r="J148" s="26" t="n">
        <f aca="false">IF(OR(I148="",I148=0),1,MIN(1,VolCap/I148))</f>
        <v>0.989705773658261</v>
      </c>
      <c r="K148" s="28" t="n">
        <f aca="false">IFERROR(H148*J147,"")</f>
        <v>0.018404595764065</v>
      </c>
      <c r="L148" s="25" t="n">
        <f aca="false">IFERROR(L147*(1+K148),L147)</f>
        <v>2.50260590870071</v>
      </c>
      <c r="M148" s="31" t="n">
        <f aca="false">EMFX_Pairs!ET148+Rates_Pairs!ET148</f>
        <v>5</v>
      </c>
    </row>
    <row r="149" customFormat="false" ht="15" hidden="false" customHeight="false" outlineLevel="0" collapsed="false">
      <c r="A149" s="19" t="n">
        <v>42429</v>
      </c>
      <c r="B149" s="30" t="n">
        <f aca="false">IFERROR(EMFX_Pairs!ES149,"")</f>
        <v>0.0074095208794585</v>
      </c>
      <c r="C149" s="30" t="n">
        <f aca="false">IFERROR(Rates_Pairs!ES149,"")</f>
        <v>-0.00151477212403023</v>
      </c>
      <c r="D149" s="27" t="n">
        <f aca="false">IF(ROW()&lt;4+VolLB,"",IFERROR(STDEV(INDEX($B:$B,ROW()-VolLB+1):INDEX($B:$B,ROW()))*SQRT(12),""))</f>
        <v>0.0354264793572083</v>
      </c>
      <c r="E149" s="27" t="n">
        <f aca="false">IF(ROW()&lt;4+VolLB,"",IFERROR(STDEV(INDEX($C:$C,ROW()-VolLB+1):INDEX($C:$C,ROW()))*SQRT(12),""))</f>
        <v>0.0342653708927887</v>
      </c>
      <c r="F149" s="26" t="n">
        <f aca="false">IF(OR(D149="",D149=0),0,MIN(MaxScal,(VolCap/SQRT(NSleeve))/D149))</f>
        <v>1.9959837782827</v>
      </c>
      <c r="G149" s="26" t="n">
        <f aca="false">IF(OR(E149="",E149=0),0,MIN(MaxScal,(VolCap/SQRT(NSleeve))/E149))</f>
        <v>2.0636192247823</v>
      </c>
      <c r="H149" s="28" t="n">
        <f aca="false">IFERROR(B149*F148+C149*G148,"")</f>
        <v>0.0116422129990478</v>
      </c>
      <c r="I149" s="27" t="n">
        <f aca="false">IF(ROW()&lt;4+VolLB,"",IFERROR(STDEV(INDEX($H:$H,ROW()-VolLB+1):INDEX($H:$H,ROW()))*SQRT(12),""))</f>
        <v>0.101055604515516</v>
      </c>
      <c r="J149" s="26" t="n">
        <f aca="false">IF(OR(I149="",I149=0),1,MIN(1,VolCap/I149))</f>
        <v>0.989554220960064</v>
      </c>
      <c r="K149" s="28" t="n">
        <f aca="false">IFERROR(H149*J148,"")</f>
        <v>0.0115223654233168</v>
      </c>
      <c r="L149" s="25" t="n">
        <f aca="false">IFERROR(L148*(1+K149),L148)</f>
        <v>2.53144184849131</v>
      </c>
      <c r="M149" s="31" t="n">
        <f aca="false">EMFX_Pairs!ET149+Rates_Pairs!ET149</f>
        <v>4</v>
      </c>
    </row>
    <row r="150" customFormat="false" ht="15" hidden="false" customHeight="false" outlineLevel="0" collapsed="false">
      <c r="A150" s="19" t="n">
        <v>42460</v>
      </c>
      <c r="B150" s="30" t="n">
        <f aca="false">IFERROR(EMFX_Pairs!ES150,"")</f>
        <v>-0.0159901663617036</v>
      </c>
      <c r="C150" s="30" t="n">
        <f aca="false">IFERROR(Rates_Pairs!ES150,"")</f>
        <v>-0.00185931835785039</v>
      </c>
      <c r="D150" s="27" t="n">
        <f aca="false">IF(ROW()&lt;4+VolLB,"",IFERROR(STDEV(INDEX($B:$B,ROW()-VolLB+1):INDEX($B:$B,ROW()))*SQRT(12),""))</f>
        <v>0.0357919674214422</v>
      </c>
      <c r="E150" s="27" t="n">
        <f aca="false">IF(ROW()&lt;4+VolLB,"",IFERROR(STDEV(INDEX($C:$C,ROW()-VolLB+1):INDEX($C:$C,ROW()))*SQRT(12),""))</f>
        <v>0.0342902807192699</v>
      </c>
      <c r="F150" s="26" t="n">
        <f aca="false">IF(OR(D150="",D150=0),0,MIN(MaxScal,(VolCap/SQRT(NSleeve))/D150))</f>
        <v>1.97560187977522</v>
      </c>
      <c r="G150" s="26" t="n">
        <f aca="false">IF(OR(E150="",E150=0),0,MIN(MaxScal,(VolCap/SQRT(NSleeve))/E150))</f>
        <v>2.06212012953624</v>
      </c>
      <c r="H150" s="28" t="n">
        <f aca="false">IFERROR(B150*F149+C150*G149,"")</f>
        <v>-0.0357530377782528</v>
      </c>
      <c r="I150" s="27" t="n">
        <f aca="false">IF(ROW()&lt;4+VolLB,"",IFERROR(STDEV(INDEX($H:$H,ROW()-VolLB+1):INDEX($H:$H,ROW()))*SQRT(12),""))</f>
        <v>0.101599467730455</v>
      </c>
      <c r="J150" s="26" t="n">
        <f aca="false">IF(OR(I150="",I150=0),1,MIN(1,VolCap/I150))</f>
        <v>0.98425712490248</v>
      </c>
      <c r="K150" s="28" t="n">
        <f aca="false">IFERROR(H150*J149,"")</f>
        <v>-0.0353795694456147</v>
      </c>
      <c r="L150" s="25" t="n">
        <f aca="false">IFERROR(L149*(1+K150),L149)</f>
        <v>2.44188052581508</v>
      </c>
      <c r="M150" s="31" t="n">
        <f aca="false">EMFX_Pairs!ET150+Rates_Pairs!ET150</f>
        <v>6</v>
      </c>
    </row>
    <row r="151" customFormat="false" ht="15" hidden="false" customHeight="false" outlineLevel="0" collapsed="false">
      <c r="A151" s="19" t="n">
        <v>42490</v>
      </c>
      <c r="B151" s="30" t="n">
        <f aca="false">IFERROR(EMFX_Pairs!ES151,"")</f>
        <v>-0.00771960461330316</v>
      </c>
      <c r="C151" s="30" t="n">
        <f aca="false">IFERROR(Rates_Pairs!ES151,"")</f>
        <v>0.0271818786976487</v>
      </c>
      <c r="D151" s="27" t="n">
        <f aca="false">IF(ROW()&lt;4+VolLB,"",IFERROR(STDEV(INDEX($B:$B,ROW()-VolLB+1):INDEX($B:$B,ROW()))*SQRT(12),""))</f>
        <v>0.0342214577500062</v>
      </c>
      <c r="E151" s="27" t="n">
        <f aca="false">IF(ROW()&lt;4+VolLB,"",IFERROR(STDEV(INDEX($C:$C,ROW()-VolLB+1):INDEX($C:$C,ROW()))*SQRT(12),""))</f>
        <v>0.0375856803400826</v>
      </c>
      <c r="F151" s="26" t="n">
        <f aca="false">IF(OR(D151="",D151=0),0,MIN(MaxScal,(VolCap/SQRT(NSleeve))/D151))</f>
        <v>2.06626727111419</v>
      </c>
      <c r="G151" s="26" t="n">
        <f aca="false">IF(OR(E151="",E151=0),0,MIN(MaxScal,(VolCap/SQRT(NSleeve))/E151))</f>
        <v>1.88131962701887</v>
      </c>
      <c r="H151" s="28" t="n">
        <f aca="false">IFERROR(B151*F150+C151*G150,"")</f>
        <v>0.0408014338358704</v>
      </c>
      <c r="I151" s="27" t="n">
        <f aca="false">IF(ROW()&lt;4+VolLB,"",IFERROR(STDEV(INDEX($H:$H,ROW()-VolLB+1):INDEX($H:$H,ROW()))*SQRT(12),""))</f>
        <v>0.0997858221272977</v>
      </c>
      <c r="J151" s="26" t="n">
        <f aca="false">IF(OR(I151="",I151=0),1,MIN(1,VolCap/I151))</f>
        <v>1</v>
      </c>
      <c r="K151" s="28" t="n">
        <f aca="false">IFERROR(H151*J150,"")</f>
        <v>0.0401591019591925</v>
      </c>
      <c r="L151" s="25" t="n">
        <f aca="false">IFERROR(L150*(1+K151),L150)</f>
        <v>2.53994425482345</v>
      </c>
      <c r="M151" s="31" t="n">
        <f aca="false">EMFX_Pairs!ET151+Rates_Pairs!ET151</f>
        <v>5</v>
      </c>
    </row>
    <row r="152" customFormat="false" ht="15" hidden="false" customHeight="false" outlineLevel="0" collapsed="false">
      <c r="A152" s="19" t="n">
        <v>42521</v>
      </c>
      <c r="B152" s="30" t="n">
        <f aca="false">IFERROR(EMFX_Pairs!ES152,"")</f>
        <v>0.0101374406350094</v>
      </c>
      <c r="C152" s="30" t="n">
        <f aca="false">IFERROR(Rates_Pairs!ES152,"")</f>
        <v>-0.0187722866347916</v>
      </c>
      <c r="D152" s="27" t="n">
        <f aca="false">IF(ROW()&lt;4+VolLB,"",IFERROR(STDEV(INDEX($B:$B,ROW()-VolLB+1):INDEX($B:$B,ROW()))*SQRT(12),""))</f>
        <v>0.0339125611868033</v>
      </c>
      <c r="E152" s="27" t="n">
        <f aca="false">IF(ROW()&lt;4+VolLB,"",IFERROR(STDEV(INDEX($C:$C,ROW()-VolLB+1):INDEX($C:$C,ROW()))*SQRT(12),""))</f>
        <v>0.0393240120176843</v>
      </c>
      <c r="F152" s="26" t="n">
        <f aca="false">IF(OR(D152="",D152=0),0,MIN(MaxScal,(VolCap/SQRT(NSleeve))/D152))</f>
        <v>2.0850881102478</v>
      </c>
      <c r="G152" s="26" t="n">
        <f aca="false">IF(OR(E152="",E152=0),0,MIN(MaxScal,(VolCap/SQRT(NSleeve))/E152))</f>
        <v>1.79815523621688</v>
      </c>
      <c r="H152" s="28" t="n">
        <f aca="false">IFERROR(B152*F151+C152*G151,"")</f>
        <v>-0.0143700094930745</v>
      </c>
      <c r="I152" s="27" t="n">
        <f aca="false">IF(ROW()&lt;4+VolLB,"",IFERROR(STDEV(INDEX($H:$H,ROW()-VolLB+1):INDEX($H:$H,ROW()))*SQRT(12),""))</f>
        <v>0.0993268832554304</v>
      </c>
      <c r="J152" s="26" t="n">
        <f aca="false">IF(OR(I152="",I152=0),1,MIN(1,VolCap/I152))</f>
        <v>1</v>
      </c>
      <c r="K152" s="28" t="n">
        <f aca="false">IFERROR(H152*J151,"")</f>
        <v>-0.0143700094930745</v>
      </c>
      <c r="L152" s="25" t="n">
        <f aca="false">IFERROR(L151*(1+K152),L151)</f>
        <v>2.50344523176976</v>
      </c>
      <c r="M152" s="31" t="n">
        <f aca="false">EMFX_Pairs!ET152+Rates_Pairs!ET152</f>
        <v>6</v>
      </c>
    </row>
    <row r="153" customFormat="false" ht="15" hidden="false" customHeight="false" outlineLevel="0" collapsed="false">
      <c r="A153" s="19" t="n">
        <v>42551</v>
      </c>
      <c r="B153" s="30" t="n">
        <f aca="false">IFERROR(EMFX_Pairs!ES153,"")</f>
        <v>0.00299472673119746</v>
      </c>
      <c r="C153" s="30" t="n">
        <f aca="false">IFERROR(Rates_Pairs!ES153,"")</f>
        <v>-0.0189032299540157</v>
      </c>
      <c r="D153" s="27" t="n">
        <f aca="false">IF(ROW()&lt;4+VolLB,"",IFERROR(STDEV(INDEX($B:$B,ROW()-VolLB+1):INDEX($B:$B,ROW()))*SQRT(12),""))</f>
        <v>0.0321005767518354</v>
      </c>
      <c r="E153" s="27" t="n">
        <f aca="false">IF(ROW()&lt;4+VolLB,"",IFERROR(STDEV(INDEX($C:$C,ROW()-VolLB+1):INDEX($C:$C,ROW()))*SQRT(12),""))</f>
        <v>0.0409276306197711</v>
      </c>
      <c r="F153" s="26" t="n">
        <f aca="false">IF(OR(D153="",D153=0),0,MIN(MaxScal,(VolCap/SQRT(NSleeve))/D153))</f>
        <v>2.20278528530213</v>
      </c>
      <c r="G153" s="26" t="n">
        <f aca="false">IF(OR(E153="",E153=0),0,MIN(MaxScal,(VolCap/SQRT(NSleeve))/E153))</f>
        <v>1.72770026136075</v>
      </c>
      <c r="H153" s="28" t="n">
        <f aca="false">IFERROR(B153*F152+C153*G152,"")</f>
        <v>-0.0277466728225641</v>
      </c>
      <c r="I153" s="27" t="n">
        <f aca="false">IF(ROW()&lt;4+VolLB,"",IFERROR(STDEV(INDEX($H:$H,ROW()-VolLB+1):INDEX($H:$H,ROW()))*SQRT(12),""))</f>
        <v>0.0985233219365262</v>
      </c>
      <c r="J153" s="26" t="n">
        <f aca="false">IF(OR(I153="",I153=0),1,MIN(1,VolCap/I153))</f>
        <v>1</v>
      </c>
      <c r="K153" s="28" t="n">
        <f aca="false">IFERROR(H153*J152,"")</f>
        <v>-0.0277466728225641</v>
      </c>
      <c r="L153" s="25" t="n">
        <f aca="false">IFERROR(L152*(1+K153),L152)</f>
        <v>2.43398295599463</v>
      </c>
      <c r="M153" s="31" t="n">
        <f aca="false">EMFX_Pairs!ET153+Rates_Pairs!ET153</f>
        <v>8</v>
      </c>
    </row>
    <row r="154" customFormat="false" ht="15" hidden="false" customHeight="false" outlineLevel="0" collapsed="false">
      <c r="A154" s="19" t="n">
        <v>42582</v>
      </c>
      <c r="B154" s="30" t="n">
        <f aca="false">IFERROR(EMFX_Pairs!ES154,"")</f>
        <v>-0.0122096315597709</v>
      </c>
      <c r="C154" s="30" t="n">
        <f aca="false">IFERROR(Rates_Pairs!ES154,"")</f>
        <v>-0.00233009960436309</v>
      </c>
      <c r="D154" s="27" t="n">
        <f aca="false">IF(ROW()&lt;4+VolLB,"",IFERROR(STDEV(INDEX($B:$B,ROW()-VolLB+1):INDEX($B:$B,ROW()))*SQRT(12),""))</f>
        <v>0.0329799826974867</v>
      </c>
      <c r="E154" s="27" t="n">
        <f aca="false">IF(ROW()&lt;4+VolLB,"",IFERROR(STDEV(INDEX($C:$C,ROW()-VolLB+1):INDEX($C:$C,ROW()))*SQRT(12),""))</f>
        <v>0.0409487960616991</v>
      </c>
      <c r="F154" s="26" t="n">
        <f aca="false">IF(OR(D154="",D154=0),0,MIN(MaxScal,(VolCap/SQRT(NSleeve))/D154))</f>
        <v>2.14404836919588</v>
      </c>
      <c r="G154" s="26" t="n">
        <f aca="false">IF(OR(E154="",E154=0),0,MIN(MaxScal,(VolCap/SQRT(NSleeve))/E154))</f>
        <v>1.72680725489737</v>
      </c>
      <c r="H154" s="28" t="n">
        <f aca="false">IFERROR(B154*F153+C154*G153,"")</f>
        <v>-0.0309209104342787</v>
      </c>
      <c r="I154" s="27" t="n">
        <f aca="false">IF(ROW()&lt;4+VolLB,"",IFERROR(STDEV(INDEX($H:$H,ROW()-VolLB+1):INDEX($H:$H,ROW()))*SQRT(12),""))</f>
        <v>0.100442647523069</v>
      </c>
      <c r="J154" s="26" t="n">
        <f aca="false">IF(OR(I154="",I154=0),1,MIN(1,VolCap/I154))</f>
        <v>0.995593032103549</v>
      </c>
      <c r="K154" s="28" t="n">
        <f aca="false">IFERROR(H154*J153,"")</f>
        <v>-0.0309209104342787</v>
      </c>
      <c r="L154" s="25" t="n">
        <f aca="false">IFERROR(L153*(1+K154),L153)</f>
        <v>2.35872198701376</v>
      </c>
      <c r="M154" s="31" t="n">
        <f aca="false">EMFX_Pairs!ET154+Rates_Pairs!ET154</f>
        <v>8</v>
      </c>
    </row>
    <row r="155" customFormat="false" ht="15" hidden="false" customHeight="false" outlineLevel="0" collapsed="false">
      <c r="A155" s="19" t="n">
        <v>42613</v>
      </c>
      <c r="B155" s="30" t="n">
        <f aca="false">IFERROR(EMFX_Pairs!ES155,"")</f>
        <v>0.0218802152451864</v>
      </c>
      <c r="C155" s="30" t="n">
        <f aca="false">IFERROR(Rates_Pairs!ES155,"")</f>
        <v>0.0508099000195203</v>
      </c>
      <c r="D155" s="27" t="n">
        <f aca="false">IF(ROW()&lt;4+VolLB,"",IFERROR(STDEV(INDEX($B:$B,ROW()-VolLB+1):INDEX($B:$B,ROW()))*SQRT(12),""))</f>
        <v>0.0350293546387111</v>
      </c>
      <c r="E155" s="27" t="n">
        <f aca="false">IF(ROW()&lt;4+VolLB,"",IFERROR(STDEV(INDEX($C:$C,ROW()-VolLB+1):INDEX($C:$C,ROW()))*SQRT(12),""))</f>
        <v>0.0492623229284324</v>
      </c>
      <c r="F155" s="26" t="n">
        <f aca="false">IF(OR(D155="",D155=0),0,MIN(MaxScal,(VolCap/SQRT(NSleeve))/D155))</f>
        <v>2.01861207116023</v>
      </c>
      <c r="G155" s="26" t="n">
        <f aca="false">IF(OR(E155="",E155=0),0,MIN(MaxScal,(VolCap/SQRT(NSleeve))/E155))</f>
        <v>1.43539065791482</v>
      </c>
      <c r="H155" s="28" t="n">
        <f aca="false">IFERROR(B155*F154+C155*G154,"")</f>
        <v>0.134651143788414</v>
      </c>
      <c r="I155" s="27" t="n">
        <f aca="false">IF(ROW()&lt;4+VolLB,"",IFERROR(STDEV(INDEX($H:$H,ROW()-VolLB+1):INDEX($H:$H,ROW()))*SQRT(12),""))</f>
        <v>0.124208114218555</v>
      </c>
      <c r="J155" s="26" t="n">
        <f aca="false">IF(OR(I155="",I155=0),1,MIN(1,VolCap/I155))</f>
        <v>0.805100380350688</v>
      </c>
      <c r="K155" s="28" t="n">
        <f aca="false">IFERROR(H155*J154,"")</f>
        <v>0.134057740520518</v>
      </c>
      <c r="L155" s="25" t="n">
        <f aca="false">IFERROR(L154*(1+K155),L154)</f>
        <v>2.6749269271089</v>
      </c>
      <c r="M155" s="31" t="n">
        <f aca="false">EMFX_Pairs!ET155+Rates_Pairs!ET155</f>
        <v>8</v>
      </c>
    </row>
    <row r="156" customFormat="false" ht="15" hidden="false" customHeight="false" outlineLevel="0" collapsed="false">
      <c r="A156" s="19" t="n">
        <v>42643</v>
      </c>
      <c r="B156" s="30" t="n">
        <f aca="false">IFERROR(EMFX_Pairs!ES156,"")</f>
        <v>-0.0125979854963843</v>
      </c>
      <c r="C156" s="30" t="n">
        <f aca="false">IFERROR(Rates_Pairs!ES156,"")</f>
        <v>0.0381082856158747</v>
      </c>
      <c r="D156" s="27" t="n">
        <f aca="false">IF(ROW()&lt;4+VolLB,"",IFERROR(STDEV(INDEX($B:$B,ROW()-VolLB+1):INDEX($B:$B,ROW()))*SQRT(12),""))</f>
        <v>0.0346125144689149</v>
      </c>
      <c r="E156" s="27" t="n">
        <f aca="false">IF(ROW()&lt;4+VolLB,"",IFERROR(STDEV(INDEX($C:$C,ROW()-VolLB+1):INDEX($C:$C,ROW()))*SQRT(12),""))</f>
        <v>0.0511754229646142</v>
      </c>
      <c r="F156" s="26" t="n">
        <f aca="false">IF(OR(D156="",D156=0),0,MIN(MaxScal,(VolCap/SQRT(NSleeve))/D156))</f>
        <v>2.04292231303101</v>
      </c>
      <c r="G156" s="26" t="n">
        <f aca="false">IF(OR(E156="",E156=0),0,MIN(MaxScal,(VolCap/SQRT(NSleeve))/E156))</f>
        <v>1.38173119091851</v>
      </c>
      <c r="H156" s="28" t="n">
        <f aca="false">IFERROR(B156*F155+C156*G155,"")</f>
        <v>0.0292698315668732</v>
      </c>
      <c r="I156" s="27" t="n">
        <f aca="false">IF(ROW()&lt;4+VolLB,"",IFERROR(STDEV(INDEX($H:$H,ROW()-VolLB+1):INDEX($H:$H,ROW()))*SQRT(12),""))</f>
        <v>0.114351957506469</v>
      </c>
      <c r="J156" s="26" t="n">
        <f aca="false">IF(OR(I156="",I156=0),1,MIN(1,VolCap/I156))</f>
        <v>0.874493119143528</v>
      </c>
      <c r="K156" s="28" t="n">
        <f aca="false">IFERROR(H156*J155,"")</f>
        <v>0.0235651525272902</v>
      </c>
      <c r="L156" s="25" t="n">
        <f aca="false">IFERROR(L155*(1+K156),L155)</f>
        <v>2.73796198814557</v>
      </c>
      <c r="M156" s="31" t="n">
        <f aca="false">EMFX_Pairs!ET156+Rates_Pairs!ET156</f>
        <v>6</v>
      </c>
    </row>
    <row r="157" customFormat="false" ht="15" hidden="false" customHeight="false" outlineLevel="0" collapsed="false">
      <c r="A157" s="19" t="n">
        <v>42674</v>
      </c>
      <c r="B157" s="30" t="n">
        <f aca="false">IFERROR(EMFX_Pairs!ES157,"")</f>
        <v>-0.0293222272439074</v>
      </c>
      <c r="C157" s="30" t="n">
        <f aca="false">IFERROR(Rates_Pairs!ES157,"")</f>
        <v>0.00465619155661716</v>
      </c>
      <c r="D157" s="27" t="n">
        <f aca="false">IF(ROW()&lt;4+VolLB,"",IFERROR(STDEV(INDEX($B:$B,ROW()-VolLB+1):INDEX($B:$B,ROW()))*SQRT(12),""))</f>
        <v>0.0390350126766853</v>
      </c>
      <c r="E157" s="27" t="n">
        <f aca="false">IF(ROW()&lt;4+VolLB,"",IFERROR(STDEV(INDEX($C:$C,ROW()-VolLB+1):INDEX($C:$C,ROW()))*SQRT(12),""))</f>
        <v>0.0490095170431729</v>
      </c>
      <c r="F157" s="26" t="n">
        <f aca="false">IF(OR(D157="",D157=0),0,MIN(MaxScal,(VolCap/SQRT(NSleeve))/D157))</f>
        <v>1.81146804547828</v>
      </c>
      <c r="G157" s="26" t="n">
        <f aca="false">IF(OR(E157="",E157=0),0,MIN(MaxScal,(VolCap/SQRT(NSleeve))/E157))</f>
        <v>1.44279483628384</v>
      </c>
      <c r="H157" s="28" t="n">
        <f aca="false">IFERROR(B157*F156+C157*G156,"")</f>
        <v>-0.0534694271996748</v>
      </c>
      <c r="I157" s="27" t="n">
        <f aca="false">IF(ROW()&lt;4+VolLB,"",IFERROR(STDEV(INDEX($H:$H,ROW()-VolLB+1):INDEX($H:$H,ROW()))*SQRT(12),""))</f>
        <v>0.118452179351293</v>
      </c>
      <c r="J157" s="26" t="n">
        <f aca="false">IF(OR(I157="",I157=0),1,MIN(1,VolCap/I157))</f>
        <v>0.844222542359739</v>
      </c>
      <c r="K157" s="28" t="n">
        <f aca="false">IFERROR(H157*J156,"")</f>
        <v>-0.0467586461706614</v>
      </c>
      <c r="L157" s="25" t="n">
        <f aca="false">IFERROR(L156*(1+K157),L156)</f>
        <v>2.60993859231315</v>
      </c>
      <c r="M157" s="31" t="n">
        <f aca="false">EMFX_Pairs!ET157+Rates_Pairs!ET157</f>
        <v>7</v>
      </c>
    </row>
    <row r="158" customFormat="false" ht="15" hidden="false" customHeight="false" outlineLevel="0" collapsed="false">
      <c r="A158" s="19" t="n">
        <v>42704</v>
      </c>
      <c r="B158" s="30" t="n">
        <f aca="false">IFERROR(EMFX_Pairs!ES158,"")</f>
        <v>0.00115210130082296</v>
      </c>
      <c r="C158" s="30" t="n">
        <f aca="false">IFERROR(Rates_Pairs!ES158,"")</f>
        <v>0</v>
      </c>
      <c r="D158" s="27" t="n">
        <f aca="false">IF(ROW()&lt;4+VolLB,"",IFERROR(STDEV(INDEX($B:$B,ROW()-VolLB+1):INDEX($B:$B,ROW()))*SQRT(12),""))</f>
        <v>0.039021938158312</v>
      </c>
      <c r="E158" s="27" t="n">
        <f aca="false">IF(ROW()&lt;4+VolLB,"",IFERROR(STDEV(INDEX($C:$C,ROW()-VolLB+1):INDEX($C:$C,ROW()))*SQRT(12),""))</f>
        <v>0.0487582492265514</v>
      </c>
      <c r="F158" s="26" t="n">
        <f aca="false">IF(OR(D158="",D158=0),0,MIN(MaxScal,(VolCap/SQRT(NSleeve))/D158))</f>
        <v>1.81207498796655</v>
      </c>
      <c r="G158" s="26" t="n">
        <f aca="false">IF(OR(E158="",E158=0),0,MIN(MaxScal,(VolCap/SQRT(NSleeve))/E158))</f>
        <v>1.45023004804998</v>
      </c>
      <c r="H158" s="28" t="n">
        <f aca="false">IFERROR(B158*F157+C158*G157,"")</f>
        <v>0.00208699469159475</v>
      </c>
      <c r="I158" s="27" t="n">
        <f aca="false">IF(ROW()&lt;4+VolLB,"",IFERROR(STDEV(INDEX($H:$H,ROW()-VolLB+1):INDEX($H:$H,ROW()))*SQRT(12),""))</f>
        <v>0.11834283595125</v>
      </c>
      <c r="J158" s="26" t="n">
        <f aca="false">IF(OR(I158="",I158=0),1,MIN(1,VolCap/I158))</f>
        <v>0.845002565606876</v>
      </c>
      <c r="K158" s="28" t="n">
        <f aca="false">IFERROR(H158*J157,"")</f>
        <v>0.0017618879644294</v>
      </c>
      <c r="L158" s="25" t="n">
        <f aca="false">IFERROR(L157*(1+K158),L157)</f>
        <v>2.61453701170685</v>
      </c>
      <c r="M158" s="31" t="n">
        <f aca="false">EMFX_Pairs!ET158+Rates_Pairs!ET158</f>
        <v>6</v>
      </c>
    </row>
    <row r="159" customFormat="false" ht="15" hidden="false" customHeight="false" outlineLevel="0" collapsed="false">
      <c r="A159" s="19" t="n">
        <v>42735</v>
      </c>
      <c r="B159" s="30" t="n">
        <f aca="false">IFERROR(EMFX_Pairs!ES159,"")</f>
        <v>-0.00354635243110932</v>
      </c>
      <c r="C159" s="30" t="n">
        <f aca="false">IFERROR(Rates_Pairs!ES159,"")</f>
        <v>0</v>
      </c>
      <c r="D159" s="27" t="n">
        <f aca="false">IF(ROW()&lt;4+VolLB,"",IFERROR(STDEV(INDEX($B:$B,ROW()-VolLB+1):INDEX($B:$B,ROW()))*SQRT(12),""))</f>
        <v>0.0362613525784719</v>
      </c>
      <c r="E159" s="27" t="n">
        <f aca="false">IF(ROW()&lt;4+VolLB,"",IFERROR(STDEV(INDEX($C:$C,ROW()-VolLB+1):INDEX($C:$C,ROW()))*SQRT(12),""))</f>
        <v>0.048453803341295</v>
      </c>
      <c r="F159" s="26" t="n">
        <f aca="false">IF(OR(D159="",D159=0),0,MIN(MaxScal,(VolCap/SQRT(NSleeve))/D159))</f>
        <v>1.95002869696138</v>
      </c>
      <c r="G159" s="26" t="n">
        <f aca="false">IF(OR(E159="",E159=0),0,MIN(MaxScal,(VolCap/SQRT(NSleeve))/E159))</f>
        <v>1.45934216186475</v>
      </c>
      <c r="H159" s="28" t="n">
        <f aca="false">IFERROR(B159*F158+C159*G158,"")</f>
        <v>-0.00642625653892758</v>
      </c>
      <c r="I159" s="27" t="n">
        <f aca="false">IF(ROW()&lt;4+VolLB,"",IFERROR(STDEV(INDEX($H:$H,ROW()-VolLB+1):INDEX($H:$H,ROW()))*SQRT(12),""))</f>
        <v>0.110588284985756</v>
      </c>
      <c r="J159" s="26" t="n">
        <f aca="false">IF(OR(I159="",I159=0),1,MIN(1,VolCap/I159))</f>
        <v>0.904254912831679</v>
      </c>
      <c r="K159" s="28" t="n">
        <f aca="false">IFERROR(H159*J158,"")</f>
        <v>-0.00543020326264177</v>
      </c>
      <c r="L159" s="25" t="n">
        <f aca="false">IFERROR(L158*(1+K159),L158)</f>
        <v>2.60033954429558</v>
      </c>
      <c r="M159" s="31" t="n">
        <f aca="false">EMFX_Pairs!ET159+Rates_Pairs!ET159</f>
        <v>7</v>
      </c>
    </row>
    <row r="160" customFormat="false" ht="15" hidden="false" customHeight="false" outlineLevel="0" collapsed="false">
      <c r="A160" s="19" t="n">
        <v>42766</v>
      </c>
      <c r="B160" s="30" t="n">
        <f aca="false">IFERROR(EMFX_Pairs!ES160,"")</f>
        <v>0.00155198364105904</v>
      </c>
      <c r="C160" s="30" t="n">
        <f aca="false">IFERROR(Rates_Pairs!ES160,"")</f>
        <v>0</v>
      </c>
      <c r="D160" s="27" t="n">
        <f aca="false">IF(ROW()&lt;4+VolLB,"",IFERROR(STDEV(INDEX($B:$B,ROW()-VolLB+1):INDEX($B:$B,ROW()))*SQRT(12),""))</f>
        <v>0.0362495702036927</v>
      </c>
      <c r="E160" s="27" t="n">
        <f aca="false">IF(ROW()&lt;4+VolLB,"",IFERROR(STDEV(INDEX($C:$C,ROW()-VolLB+1):INDEX($C:$C,ROW()))*SQRT(12),""))</f>
        <v>0.0484638072327475</v>
      </c>
      <c r="F160" s="26" t="n">
        <f aca="false">IF(OR(D160="",D160=0),0,MIN(MaxScal,(VolCap/SQRT(NSleeve))/D160))</f>
        <v>1.95066252430909</v>
      </c>
      <c r="G160" s="26" t="n">
        <f aca="false">IF(OR(E160="",E160=0),0,MIN(MaxScal,(VolCap/SQRT(NSleeve))/E160))</f>
        <v>1.45904092468565</v>
      </c>
      <c r="H160" s="28" t="n">
        <f aca="false">IFERROR(B160*F159+C160*G159,"")</f>
        <v>0.00302641263727974</v>
      </c>
      <c r="I160" s="27" t="n">
        <f aca="false">IF(ROW()&lt;4+VolLB,"",IFERROR(STDEV(INDEX($H:$H,ROW()-VolLB+1):INDEX($H:$H,ROW()))*SQRT(12),""))</f>
        <v>0.110599005717618</v>
      </c>
      <c r="J160" s="26" t="n">
        <f aca="false">IF(OR(I160="",I160=0),1,MIN(1,VolCap/I160))</f>
        <v>0.904167260375923</v>
      </c>
      <c r="K160" s="28" t="n">
        <f aca="false">IFERROR(H160*J159,"")</f>
        <v>0.00273664849551609</v>
      </c>
      <c r="L160" s="25" t="n">
        <f aca="false">IFERROR(L159*(1+K160),L159)</f>
        <v>2.60745575959731</v>
      </c>
      <c r="M160" s="31" t="n">
        <f aca="false">EMFX_Pairs!ET160+Rates_Pairs!ET160</f>
        <v>8</v>
      </c>
    </row>
    <row r="161" customFormat="false" ht="15" hidden="false" customHeight="false" outlineLevel="0" collapsed="false">
      <c r="A161" s="19" t="n">
        <v>42794</v>
      </c>
      <c r="B161" s="30" t="n">
        <f aca="false">IFERROR(EMFX_Pairs!ES161,"")</f>
        <v>0.0219991192495586</v>
      </c>
      <c r="C161" s="30" t="n">
        <f aca="false">IFERROR(Rates_Pairs!ES161,"")</f>
        <v>0</v>
      </c>
      <c r="D161" s="27" t="n">
        <f aca="false">IF(ROW()&lt;4+VolLB,"",IFERROR(STDEV(INDEX($B:$B,ROW()-VolLB+1):INDEX($B:$B,ROW()))*SQRT(12),""))</f>
        <v>0.0382400079565721</v>
      </c>
      <c r="E161" s="27" t="n">
        <f aca="false">IF(ROW()&lt;4+VolLB,"",IFERROR(STDEV(INDEX($C:$C,ROW()-VolLB+1):INDEX($C:$C,ROW()))*SQRT(12),""))</f>
        <v>0.0483933193527972</v>
      </c>
      <c r="F161" s="26" t="n">
        <f aca="false">IF(OR(D161="",D161=0),0,MIN(MaxScal,(VolCap/SQRT(NSleeve))/D161))</f>
        <v>1.84912822714259</v>
      </c>
      <c r="G161" s="26" t="n">
        <f aca="false">IF(OR(E161="",E161=0),0,MIN(MaxScal,(VolCap/SQRT(NSleeve))/E161))</f>
        <v>1.46116610855229</v>
      </c>
      <c r="H161" s="28" t="n">
        <f aca="false">IFERROR(B161*F160+C161*G160,"")</f>
        <v>0.0429128574879206</v>
      </c>
      <c r="I161" s="27" t="n">
        <f aca="false">IF(ROW()&lt;4+VolLB,"",IFERROR(STDEV(INDEX($H:$H,ROW()-VolLB+1):INDEX($H:$H,ROW()))*SQRT(12),""))</f>
        <v>0.112130710838136</v>
      </c>
      <c r="J161" s="26" t="n">
        <f aca="false">IF(OR(I161="",I161=0),1,MIN(1,VolCap/I161))</f>
        <v>0.891816338740182</v>
      </c>
      <c r="K161" s="28" t="n">
        <f aca="false">IFERROR(H161*J160,"")</f>
        <v>0.0388004007897556</v>
      </c>
      <c r="L161" s="25" t="n">
        <f aca="false">IFERROR(L160*(1+K161),L160)</f>
        <v>2.70862608811124</v>
      </c>
      <c r="M161" s="31" t="n">
        <f aca="false">EMFX_Pairs!ET161+Rates_Pairs!ET161</f>
        <v>6</v>
      </c>
    </row>
    <row r="162" customFormat="false" ht="15" hidden="false" customHeight="false" outlineLevel="0" collapsed="false">
      <c r="A162" s="19" t="n">
        <v>42825</v>
      </c>
      <c r="B162" s="30" t="n">
        <f aca="false">IFERROR(EMFX_Pairs!ES162,"")</f>
        <v>0.0462310878246131</v>
      </c>
      <c r="C162" s="30" t="n">
        <f aca="false">IFERROR(Rates_Pairs!ES162,"")</f>
        <v>0</v>
      </c>
      <c r="D162" s="27" t="n">
        <f aca="false">IF(ROW()&lt;4+VolLB,"",IFERROR(STDEV(INDEX($B:$B,ROW()-VolLB+1):INDEX($B:$B,ROW()))*SQRT(12),""))</f>
        <v>0.0463659701151601</v>
      </c>
      <c r="E162" s="27" t="n">
        <f aca="false">IF(ROW()&lt;4+VolLB,"",IFERROR(STDEV(INDEX($C:$C,ROW()-VolLB+1):INDEX($C:$C,ROW()))*SQRT(12),""))</f>
        <v>0.0484071794881589</v>
      </c>
      <c r="F162" s="26" t="n">
        <f aca="false">IF(OR(D162="",D162=0),0,MIN(MaxScal,(VolCap/SQRT(NSleeve))/D162))</f>
        <v>1.52505550823221</v>
      </c>
      <c r="G162" s="26" t="n">
        <f aca="false">IF(OR(E162="",E162=0),0,MIN(MaxScal,(VolCap/SQRT(NSleeve))/E162))</f>
        <v>1.46074774168472</v>
      </c>
      <c r="H162" s="28" t="n">
        <f aca="false">IFERROR(B162*F161+C162*G161,"")</f>
        <v>0.0854872094680002</v>
      </c>
      <c r="I162" s="27" t="n">
        <f aca="false">IF(ROW()&lt;4+VolLB,"",IFERROR(STDEV(INDEX($H:$H,ROW()-VolLB+1):INDEX($H:$H,ROW()))*SQRT(12),""))</f>
        <v>0.121104301812165</v>
      </c>
      <c r="J162" s="26" t="n">
        <f aca="false">IF(OR(I162="",I162=0),1,MIN(1,VolCap/I162))</f>
        <v>0.825734499135316</v>
      </c>
      <c r="K162" s="28" t="n">
        <f aca="false">IFERROR(H162*J161,"")</f>
        <v>0.0762388901568669</v>
      </c>
      <c r="L162" s="25" t="n">
        <f aca="false">IFERROR(L161*(1+K162),L161)</f>
        <v>2.91512873491878</v>
      </c>
      <c r="M162" s="31" t="n">
        <f aca="false">EMFX_Pairs!ET162+Rates_Pairs!ET162</f>
        <v>4</v>
      </c>
    </row>
    <row r="163" customFormat="false" ht="15" hidden="false" customHeight="false" outlineLevel="0" collapsed="false">
      <c r="A163" s="19" t="n">
        <v>42855</v>
      </c>
      <c r="B163" s="30" t="n">
        <f aca="false">IFERROR(EMFX_Pairs!ES163,"")</f>
        <v>0.00920054129783422</v>
      </c>
      <c r="C163" s="30" t="n">
        <f aca="false">IFERROR(Rates_Pairs!ES163,"")</f>
        <v>0.00143161121665083</v>
      </c>
      <c r="D163" s="27" t="n">
        <f aca="false">IF(ROW()&lt;4+VolLB,"",IFERROR(STDEV(INDEX($B:$B,ROW()-VolLB+1):INDEX($B:$B,ROW()))*SQRT(12),""))</f>
        <v>0.0465285066106612</v>
      </c>
      <c r="E163" s="27" t="n">
        <f aca="false">IF(ROW()&lt;4+VolLB,"",IFERROR(STDEV(INDEX($C:$C,ROW()-VolLB+1):INDEX($C:$C,ROW()))*SQRT(12),""))</f>
        <v>0.048255992698948</v>
      </c>
      <c r="F163" s="26" t="n">
        <f aca="false">IF(OR(D163="",D163=0),0,MIN(MaxScal,(VolCap/SQRT(NSleeve))/D163))</f>
        <v>1.5197280821915</v>
      </c>
      <c r="G163" s="26" t="n">
        <f aca="false">IF(OR(E163="",E163=0),0,MIN(MaxScal,(VolCap/SQRT(NSleeve))/E163))</f>
        <v>1.46532428748888</v>
      </c>
      <c r="H163" s="28" t="n">
        <f aca="false">IFERROR(B163*F162+C163*G162,"")</f>
        <v>0.0161225590366732</v>
      </c>
      <c r="I163" s="27" t="n">
        <f aca="false">IF(ROW()&lt;4+VolLB,"",IFERROR(STDEV(INDEX($H:$H,ROW()-VolLB+1):INDEX($H:$H,ROW()))*SQRT(12),""))</f>
        <v>0.120842646383916</v>
      </c>
      <c r="J163" s="26" t="n">
        <f aca="false">IF(OR(I163="",I163=0),1,MIN(1,VolCap/I163))</f>
        <v>0.827522426828528</v>
      </c>
      <c r="K163" s="28" t="n">
        <f aca="false">IFERROR(H163*J162,"")</f>
        <v>0.0133129532109269</v>
      </c>
      <c r="L163" s="25" t="n">
        <f aca="false">IFERROR(L162*(1+K163),L162)</f>
        <v>2.95393770737058</v>
      </c>
      <c r="M163" s="31" t="n">
        <f aca="false">EMFX_Pairs!ET163+Rates_Pairs!ET163</f>
        <v>2</v>
      </c>
    </row>
    <row r="164" customFormat="false" ht="15" hidden="false" customHeight="false" outlineLevel="0" collapsed="false">
      <c r="A164" s="19" t="n">
        <v>42886</v>
      </c>
      <c r="B164" s="30" t="n">
        <f aca="false">IFERROR(EMFX_Pairs!ES164,"")</f>
        <v>0.00730316151199669</v>
      </c>
      <c r="C164" s="30" t="n">
        <f aca="false">IFERROR(Rates_Pairs!ES164,"")</f>
        <v>0</v>
      </c>
      <c r="D164" s="27" t="n">
        <f aca="false">IF(ROW()&lt;4+VolLB,"",IFERROR(STDEV(INDEX($B:$B,ROW()-VolLB+1):INDEX($B:$B,ROW()))*SQRT(12),""))</f>
        <v>0.045189065414452</v>
      </c>
      <c r="E164" s="27" t="n">
        <f aca="false">IF(ROW()&lt;4+VolLB,"",IFERROR(STDEV(INDEX($C:$C,ROW()-VolLB+1):INDEX($C:$C,ROW()))*SQRT(12),""))</f>
        <v>0.0481652577846481</v>
      </c>
      <c r="F164" s="26" t="n">
        <f aca="false">IF(OR(D164="",D164=0),0,MIN(MaxScal,(VolCap/SQRT(NSleeve))/D164))</f>
        <v>1.56477407687305</v>
      </c>
      <c r="G164" s="26" t="n">
        <f aca="false">IF(OR(E164="",E164=0),0,MIN(MaxScal,(VolCap/SQRT(NSleeve))/E164))</f>
        <v>1.46808470194034</v>
      </c>
      <c r="H164" s="28" t="n">
        <f aca="false">IFERROR(B164*F163+C164*G163,"")</f>
        <v>0.0110988196385615</v>
      </c>
      <c r="I164" s="27" t="n">
        <f aca="false">IF(ROW()&lt;4+VolLB,"",IFERROR(STDEV(INDEX($H:$H,ROW()-VolLB+1):INDEX($H:$H,ROW()))*SQRT(12),""))</f>
        <v>0.119479656959535</v>
      </c>
      <c r="J164" s="26" t="n">
        <f aca="false">IF(OR(I164="",I164=0),1,MIN(1,VolCap/I164))</f>
        <v>0.836962563709636</v>
      </c>
      <c r="K164" s="28" t="n">
        <f aca="false">IFERROR(H164*J163,"")</f>
        <v>0.00918452216223454</v>
      </c>
      <c r="L164" s="25" t="n">
        <f aca="false">IFERROR(L163*(1+K164),L163)</f>
        <v>2.98106821370979</v>
      </c>
      <c r="M164" s="31" t="n">
        <f aca="false">EMFX_Pairs!ET164+Rates_Pairs!ET164</f>
        <v>2</v>
      </c>
    </row>
    <row r="165" customFormat="false" ht="15" hidden="false" customHeight="false" outlineLevel="0" collapsed="false">
      <c r="A165" s="19" t="n">
        <v>42916</v>
      </c>
      <c r="B165" s="30" t="n">
        <f aca="false">IFERROR(EMFX_Pairs!ES165,"")</f>
        <v>0.0141917688536018</v>
      </c>
      <c r="C165" s="30" t="n">
        <f aca="false">IFERROR(Rates_Pairs!ES165,"")</f>
        <v>0</v>
      </c>
      <c r="D165" s="27" t="n">
        <f aca="false">IF(ROW()&lt;4+VolLB,"",IFERROR(STDEV(INDEX($B:$B,ROW()-VolLB+1):INDEX($B:$B,ROW()))*SQRT(12),""))</f>
        <v>0.0457404734261087</v>
      </c>
      <c r="E165" s="27" t="n">
        <f aca="false">IF(ROW()&lt;4+VolLB,"",IFERROR(STDEV(INDEX($C:$C,ROW()-VolLB+1):INDEX($C:$C,ROW()))*SQRT(12),""))</f>
        <v>0.0480234190325083</v>
      </c>
      <c r="F165" s="26" t="n">
        <f aca="false">IF(OR(D165="",D165=0),0,MIN(MaxScal,(VolCap/SQRT(NSleeve))/D165))</f>
        <v>1.54591049943731</v>
      </c>
      <c r="G165" s="26" t="n">
        <f aca="false">IF(OR(E165="",E165=0),0,MIN(MaxScal,(VolCap/SQRT(NSleeve))/E165))</f>
        <v>1.47242073853152</v>
      </c>
      <c r="H165" s="28" t="n">
        <f aca="false">IFERROR(B165*F164+C165*G164,"")</f>
        <v>0.0222069120070905</v>
      </c>
      <c r="I165" s="27" t="n">
        <f aca="false">IF(ROW()&lt;4+VolLB,"",IFERROR(STDEV(INDEX($H:$H,ROW()-VolLB+1):INDEX($H:$H,ROW()))*SQRT(12),""))</f>
        <v>0.119570929056374</v>
      </c>
      <c r="J165" s="26" t="n">
        <f aca="false">IF(OR(I165="",I165=0),1,MIN(1,VolCap/I165))</f>
        <v>0.836323684938947</v>
      </c>
      <c r="K165" s="28" t="n">
        <f aca="false">IFERROR(H165*J164,"")</f>
        <v>0.0185863540055287</v>
      </c>
      <c r="L165" s="25" t="n">
        <f aca="false">IFERROR(L164*(1+K165),L164)</f>
        <v>3.03647540284442</v>
      </c>
      <c r="M165" s="31" t="n">
        <f aca="false">EMFX_Pairs!ET165+Rates_Pairs!ET165</f>
        <v>2</v>
      </c>
    </row>
    <row r="166" customFormat="false" ht="15" hidden="false" customHeight="false" outlineLevel="0" collapsed="false">
      <c r="A166" s="19" t="n">
        <v>42947</v>
      </c>
      <c r="B166" s="30" t="n">
        <f aca="false">IFERROR(EMFX_Pairs!ES166,"")</f>
        <v>0.0067134560613582</v>
      </c>
      <c r="C166" s="30" t="n">
        <f aca="false">IFERROR(Rates_Pairs!ES166,"")</f>
        <v>0</v>
      </c>
      <c r="D166" s="27" t="n">
        <f aca="false">IF(ROW()&lt;4+VolLB,"",IFERROR(STDEV(INDEX($B:$B,ROW()-VolLB+1):INDEX($B:$B,ROW()))*SQRT(12),""))</f>
        <v>0.0453565342320632</v>
      </c>
      <c r="E166" s="27" t="n">
        <f aca="false">IF(ROW()&lt;4+VolLB,"",IFERROR(STDEV(INDEX($C:$C,ROW()-VolLB+1):INDEX($C:$C,ROW()))*SQRT(12),""))</f>
        <v>0.0480476788705008</v>
      </c>
      <c r="F166" s="26" t="n">
        <f aca="false">IF(OR(D166="",D166=0),0,MIN(MaxScal,(VolCap/SQRT(NSleeve))/D166))</f>
        <v>1.55899649997218</v>
      </c>
      <c r="G166" s="26" t="n">
        <f aca="false">IF(OR(E166="",E166=0),0,MIN(MaxScal,(VolCap/SQRT(NSleeve))/E166))</f>
        <v>1.47167729598834</v>
      </c>
      <c r="H166" s="28" t="n">
        <f aca="false">IFERROR(B166*F165+C166*G165,"")</f>
        <v>0.0103784022127647</v>
      </c>
      <c r="I166" s="27" t="n">
        <f aca="false">IF(ROW()&lt;4+VolLB,"",IFERROR(STDEV(INDEX($H:$H,ROW()-VolLB+1):INDEX($H:$H,ROW()))*SQRT(12),""))</f>
        <v>0.119067829809907</v>
      </c>
      <c r="J166" s="26" t="n">
        <f aca="false">IF(OR(I166="",I166=0),1,MIN(1,VolCap/I166))</f>
        <v>0.839857417067661</v>
      </c>
      <c r="K166" s="28" t="n">
        <f aca="false">IFERROR(H166*J165,"")</f>
        <v>0.0086797035823579</v>
      </c>
      <c r="L166" s="25" t="n">
        <f aca="false">IFERROR(L165*(1+K166),L165)</f>
        <v>3.06283110927623</v>
      </c>
      <c r="M166" s="31" t="n">
        <f aca="false">EMFX_Pairs!ET166+Rates_Pairs!ET166</f>
        <v>1</v>
      </c>
    </row>
    <row r="167" customFormat="false" ht="15" hidden="false" customHeight="false" outlineLevel="0" collapsed="false">
      <c r="A167" s="19" t="n">
        <v>42978</v>
      </c>
      <c r="B167" s="30" t="n">
        <f aca="false">IFERROR(EMFX_Pairs!ES167,"")</f>
        <v>0</v>
      </c>
      <c r="C167" s="30" t="n">
        <f aca="false">IFERROR(Rates_Pairs!ES167,"")</f>
        <v>0.0101046539952616</v>
      </c>
      <c r="D167" s="27" t="n">
        <f aca="false">IF(ROW()&lt;4+VolLB,"",IFERROR(STDEV(INDEX($B:$B,ROW()-VolLB+1):INDEX($B:$B,ROW()))*SQRT(12),""))</f>
        <v>0.0453330940975457</v>
      </c>
      <c r="E167" s="27" t="n">
        <f aca="false">IF(ROW()&lt;4+VolLB,"",IFERROR(STDEV(INDEX($C:$C,ROW()-VolLB+1):INDEX($C:$C,ROW()))*SQRT(12),""))</f>
        <v>0.0482238674374736</v>
      </c>
      <c r="F167" s="26" t="n">
        <f aca="false">IF(OR(D167="",D167=0),0,MIN(MaxScal,(VolCap/SQRT(NSleeve))/D167))</f>
        <v>1.55980260174835</v>
      </c>
      <c r="G167" s="26" t="n">
        <f aca="false">IF(OR(E167="",E167=0),0,MIN(MaxScal,(VolCap/SQRT(NSleeve))/E167))</f>
        <v>1.46630044158813</v>
      </c>
      <c r="H167" s="28" t="n">
        <f aca="false">IFERROR(B167*F166+C167*G166,"")</f>
        <v>0.0148707898686444</v>
      </c>
      <c r="I167" s="27" t="n">
        <f aca="false">IF(ROW()&lt;4+VolLB,"",IFERROR(STDEV(INDEX($H:$H,ROW()-VolLB+1):INDEX($H:$H,ROW()))*SQRT(12),""))</f>
        <v>0.119083959277433</v>
      </c>
      <c r="J167" s="26" t="n">
        <f aca="false">IF(OR(I167="",I167=0),1,MIN(1,VolCap/I167))</f>
        <v>0.839743661587764</v>
      </c>
      <c r="K167" s="28" t="n">
        <f aca="false">IFERROR(H167*J166,"")</f>
        <v>0.0124893431688357</v>
      </c>
      <c r="L167" s="25" t="n">
        <f aca="false">IFERROR(L166*(1+K167),L166)</f>
        <v>3.10108385806817</v>
      </c>
      <c r="M167" s="31" t="n">
        <f aca="false">EMFX_Pairs!ET167+Rates_Pairs!ET167</f>
        <v>1</v>
      </c>
    </row>
    <row r="168" customFormat="false" ht="15" hidden="false" customHeight="false" outlineLevel="0" collapsed="false">
      <c r="A168" s="19" t="n">
        <v>43008</v>
      </c>
      <c r="B168" s="30" t="n">
        <f aca="false">IFERROR(EMFX_Pairs!ES168,"")</f>
        <v>0</v>
      </c>
      <c r="C168" s="30" t="n">
        <f aca="false">IFERROR(Rates_Pairs!ES168,"")</f>
        <v>-0.00341417106384083</v>
      </c>
      <c r="D168" s="27" t="n">
        <f aca="false">IF(ROW()&lt;4+VolLB,"",IFERROR(STDEV(INDEX($B:$B,ROW()-VolLB+1):INDEX($B:$B,ROW()))*SQRT(12),""))</f>
        <v>0.0450859273116458</v>
      </c>
      <c r="E168" s="27" t="n">
        <f aca="false">IF(ROW()&lt;4+VolLB,"",IFERROR(STDEV(INDEX($C:$C,ROW()-VolLB+1):INDEX($C:$C,ROW()))*SQRT(12),""))</f>
        <v>0.048344001404071</v>
      </c>
      <c r="F168" s="26" t="n">
        <f aca="false">IF(OR(D168="",D168=0),0,MIN(MaxScal,(VolCap/SQRT(NSleeve))/D168))</f>
        <v>1.56835363792972</v>
      </c>
      <c r="G168" s="26" t="n">
        <f aca="false">IF(OR(E168="",E168=0),0,MIN(MaxScal,(VolCap/SQRT(NSleeve))/E168))</f>
        <v>1.46265671158739</v>
      </c>
      <c r="H168" s="28" t="n">
        <f aca="false">IFERROR(B168*F167+C168*G167,"")</f>
        <v>-0.00500620053856721</v>
      </c>
      <c r="I168" s="27" t="n">
        <f aca="false">IF(ROW()&lt;4+VolLB,"",IFERROR(STDEV(INDEX($H:$H,ROW()-VolLB+1):INDEX($H:$H,ROW()))*SQRT(12),""))</f>
        <v>0.119191005913409</v>
      </c>
      <c r="J168" s="26" t="n">
        <f aca="false">IF(OR(I168="",I168=0),1,MIN(1,VolCap/I168))</f>
        <v>0.8389894793962</v>
      </c>
      <c r="K168" s="28" t="n">
        <f aca="false">IFERROR(H168*J167,"")</f>
        <v>-0.00420392517089907</v>
      </c>
      <c r="L168" s="25" t="n">
        <f aca="false">IFERROR(L167*(1+K168),L167)</f>
        <v>3.08804713358017</v>
      </c>
      <c r="M168" s="31" t="n">
        <f aca="false">EMFX_Pairs!ET168+Rates_Pairs!ET168</f>
        <v>2</v>
      </c>
    </row>
    <row r="169" customFormat="false" ht="15" hidden="false" customHeight="false" outlineLevel="0" collapsed="false">
      <c r="A169" s="19" t="n">
        <v>43039</v>
      </c>
      <c r="B169" s="30" t="n">
        <f aca="false">IFERROR(EMFX_Pairs!ES169,"")</f>
        <v>0.0138053885879559</v>
      </c>
      <c r="C169" s="30" t="n">
        <f aca="false">IFERROR(Rates_Pairs!ES169,"")</f>
        <v>0.00263096354845096</v>
      </c>
      <c r="D169" s="27" t="n">
        <f aca="false">IF(ROW()&lt;4+VolLB,"",IFERROR(STDEV(INDEX($B:$B,ROW()-VolLB+1):INDEX($B:$B,ROW()))*SQRT(12),""))</f>
        <v>0.045009094112491</v>
      </c>
      <c r="E169" s="27" t="n">
        <f aca="false">IF(ROW()&lt;4+VolLB,"",IFERROR(STDEV(INDEX($C:$C,ROW()-VolLB+1):INDEX($C:$C,ROW()))*SQRT(12),""))</f>
        <v>0.0478656593646985</v>
      </c>
      <c r="F169" s="26" t="n">
        <f aca="false">IF(OR(D169="",D169=0),0,MIN(MaxScal,(VolCap/SQRT(NSleeve))/D169))</f>
        <v>1.57103091081833</v>
      </c>
      <c r="G169" s="26" t="n">
        <f aca="false">IF(OR(E169="",E169=0),0,MIN(MaxScal,(VolCap/SQRT(NSleeve))/E169))</f>
        <v>1.47727366669903</v>
      </c>
      <c r="H169" s="28" t="n">
        <f aca="false">IFERROR(B169*F168+C169*G168,"")</f>
        <v>0.0254999279070378</v>
      </c>
      <c r="I169" s="27" t="n">
        <f aca="false">IF(ROW()&lt;4+VolLB,"",IFERROR(STDEV(INDEX($H:$H,ROW()-VolLB+1):INDEX($H:$H,ROW()))*SQRT(12),""))</f>
        <v>0.119524528527039</v>
      </c>
      <c r="J169" s="26" t="n">
        <f aca="false">IF(OR(I169="",I169=0),1,MIN(1,VolCap/I169))</f>
        <v>0.836648353541738</v>
      </c>
      <c r="K169" s="28" t="n">
        <f aca="false">IFERROR(H169*J168,"")</f>
        <v>0.0213941712393662</v>
      </c>
      <c r="L169" s="25" t="n">
        <f aca="false">IFERROR(L168*(1+K169),L168)</f>
        <v>3.15411334275122</v>
      </c>
      <c r="M169" s="31" t="n">
        <f aca="false">EMFX_Pairs!ET169+Rates_Pairs!ET169</f>
        <v>3</v>
      </c>
    </row>
    <row r="170" customFormat="false" ht="15" hidden="false" customHeight="false" outlineLevel="0" collapsed="false">
      <c r="A170" s="19" t="n">
        <v>43069</v>
      </c>
      <c r="B170" s="30" t="n">
        <f aca="false">IFERROR(EMFX_Pairs!ES170,"")</f>
        <v>0</v>
      </c>
      <c r="C170" s="30" t="n">
        <f aca="false">IFERROR(Rates_Pairs!ES170,"")</f>
        <v>-0.00284165472552132</v>
      </c>
      <c r="D170" s="27" t="n">
        <f aca="false">IF(ROW()&lt;4+VolLB,"",IFERROR(STDEV(INDEX($B:$B,ROW()-VolLB+1):INDEX($B:$B,ROW()))*SQRT(12),""))</f>
        <v>0.0448689271676122</v>
      </c>
      <c r="E170" s="27" t="n">
        <f aca="false">IF(ROW()&lt;4+VolLB,"",IFERROR(STDEV(INDEX($C:$C,ROW()-VolLB+1):INDEX($C:$C,ROW()))*SQRT(12),""))</f>
        <v>0.0479844872015568</v>
      </c>
      <c r="F170" s="26" t="n">
        <f aca="false">IF(OR(D170="",D170=0),0,MIN(MaxScal,(VolCap/SQRT(NSleeve))/D170))</f>
        <v>1.57593868590858</v>
      </c>
      <c r="G170" s="26" t="n">
        <f aca="false">IF(OR(E170="",E170=0),0,MIN(MaxScal,(VolCap/SQRT(NSleeve))/E170))</f>
        <v>1.47361537535324</v>
      </c>
      <c r="H170" s="28" t="n">
        <f aca="false">IFERROR(B170*F169+C170*G169,"")</f>
        <v>-0.00419790169586349</v>
      </c>
      <c r="I170" s="27" t="n">
        <f aca="false">IF(ROW()&lt;4+VolLB,"",IFERROR(STDEV(INDEX($H:$H,ROW()-VolLB+1):INDEX($H:$H,ROW()))*SQRT(12),""))</f>
        <v>0.119641688279232</v>
      </c>
      <c r="J170" s="26" t="n">
        <f aca="false">IF(OR(I170="",I170=0),1,MIN(1,VolCap/I170))</f>
        <v>0.835829061243348</v>
      </c>
      <c r="K170" s="28" t="n">
        <f aca="false">IFERROR(H170*J169,"")</f>
        <v>-0.00351216754217426</v>
      </c>
      <c r="L170" s="25" t="n">
        <f aca="false">IFERROR(L169*(1+K170),L169)</f>
        <v>3.14303556824447</v>
      </c>
      <c r="M170" s="31" t="n">
        <f aca="false">EMFX_Pairs!ET170+Rates_Pairs!ET170</f>
        <v>5</v>
      </c>
    </row>
    <row r="171" customFormat="false" ht="15" hidden="false" customHeight="false" outlineLevel="0" collapsed="false">
      <c r="A171" s="19" t="n">
        <v>43100</v>
      </c>
      <c r="B171" s="30" t="n">
        <f aca="false">IFERROR(EMFX_Pairs!ES171,"")</f>
        <v>-0.00739259065741313</v>
      </c>
      <c r="C171" s="30" t="n">
        <f aca="false">IFERROR(Rates_Pairs!ES171,"")</f>
        <v>0.0121016984666503</v>
      </c>
      <c r="D171" s="27" t="n">
        <f aca="false">IF(ROW()&lt;4+VolLB,"",IFERROR(STDEV(INDEX($B:$B,ROW()-VolLB+1):INDEX($B:$B,ROW()))*SQRT(12),""))</f>
        <v>0.0448917992403216</v>
      </c>
      <c r="E171" s="27" t="n">
        <f aca="false">IF(ROW()&lt;4+VolLB,"",IFERROR(STDEV(INDEX($C:$C,ROW()-VolLB+1):INDEX($C:$C,ROW()))*SQRT(12),""))</f>
        <v>0.0482429539225445</v>
      </c>
      <c r="F171" s="26" t="n">
        <f aca="false">IF(OR(D171="",D171=0),0,MIN(MaxScal,(VolCap/SQRT(NSleeve))/D171))</f>
        <v>1.57513575564471</v>
      </c>
      <c r="G171" s="26" t="n">
        <f aca="false">IF(OR(E171="",E171=0),0,MIN(MaxScal,(VolCap/SQRT(NSleeve))/E171))</f>
        <v>1.46572032533876</v>
      </c>
      <c r="H171" s="28" t="n">
        <f aca="false">IFERROR(B171*F170+C171*G170,"")</f>
        <v>0.00618297932224093</v>
      </c>
      <c r="I171" s="27" t="n">
        <f aca="false">IF(ROW()&lt;4+VolLB,"",IFERROR(STDEV(INDEX($H:$H,ROW()-VolLB+1):INDEX($H:$H,ROW()))*SQRT(12),""))</f>
        <v>0.119233328204755</v>
      </c>
      <c r="J171" s="26" t="n">
        <f aca="false">IF(OR(I171="",I171=0),1,MIN(1,VolCap/I171))</f>
        <v>0.838691677114587</v>
      </c>
      <c r="K171" s="28" t="n">
        <f aca="false">IFERROR(H171*J170,"")</f>
        <v>0.00516791380259567</v>
      </c>
      <c r="L171" s="25" t="n">
        <f aca="false">IFERROR(L170*(1+K171),L170)</f>
        <v>3.15927850513965</v>
      </c>
      <c r="M171" s="31" t="n">
        <f aca="false">EMFX_Pairs!ET171+Rates_Pairs!ET171</f>
        <v>5</v>
      </c>
    </row>
    <row r="172" customFormat="false" ht="15" hidden="false" customHeight="false" outlineLevel="0" collapsed="false">
      <c r="A172" s="19" t="n">
        <v>43131</v>
      </c>
      <c r="B172" s="30" t="n">
        <f aca="false">IFERROR(EMFX_Pairs!ES172,"")</f>
        <v>-0.00154221358582042</v>
      </c>
      <c r="C172" s="30" t="n">
        <f aca="false">IFERROR(Rates_Pairs!ES172,"")</f>
        <v>-0.0149693351125442</v>
      </c>
      <c r="D172" s="27" t="n">
        <f aca="false">IF(ROW()&lt;4+VolLB,"",IFERROR(STDEV(INDEX($B:$B,ROW()-VolLB+1):INDEX($B:$B,ROW()))*SQRT(12),""))</f>
        <v>0.0449237294609119</v>
      </c>
      <c r="E172" s="27" t="n">
        <f aca="false">IF(ROW()&lt;4+VolLB,"",IFERROR(STDEV(INDEX($C:$C,ROW()-VolLB+1):INDEX($C:$C,ROW()))*SQRT(12),""))</f>
        <v>0.0493472027559605</v>
      </c>
      <c r="F172" s="26" t="n">
        <f aca="false">IF(OR(D172="",D172=0),0,MIN(MaxScal,(VolCap/SQRT(NSleeve))/D172))</f>
        <v>1.57401620406828</v>
      </c>
      <c r="G172" s="26" t="n">
        <f aca="false">IF(OR(E172="",E172=0),0,MIN(MaxScal,(VolCap/SQRT(NSleeve))/E172))</f>
        <v>1.43292170922726</v>
      </c>
      <c r="H172" s="28" t="n">
        <f aca="false">IFERROR(B172*F171+C172*G171,"")</f>
        <v>-0.02437005449313</v>
      </c>
      <c r="I172" s="27" t="n">
        <f aca="false">IF(ROW()&lt;4+VolLB,"",IFERROR(STDEV(INDEX($H:$H,ROW()-VolLB+1):INDEX($H:$H,ROW()))*SQRT(12),""))</f>
        <v>0.120693337303512</v>
      </c>
      <c r="J172" s="26" t="n">
        <f aca="false">IF(OR(I172="",I172=0),1,MIN(1,VolCap/I172))</f>
        <v>0.828546150385471</v>
      </c>
      <c r="K172" s="28" t="n">
        <f aca="false">IFERROR(H172*J171,"")</f>
        <v>-0.020438961874217</v>
      </c>
      <c r="L172" s="25" t="n">
        <f aca="false">IFERROR(L171*(1+K172),L171)</f>
        <v>3.09470613222306</v>
      </c>
      <c r="M172" s="31" t="n">
        <f aca="false">EMFX_Pairs!ET172+Rates_Pairs!ET172</f>
        <v>6</v>
      </c>
    </row>
    <row r="173" customFormat="false" ht="15" hidden="false" customHeight="false" outlineLevel="0" collapsed="false">
      <c r="A173" s="19" t="n">
        <v>43159</v>
      </c>
      <c r="B173" s="30" t="n">
        <f aca="false">IFERROR(EMFX_Pairs!ES173,"")</f>
        <v>0.00710289389431024</v>
      </c>
      <c r="C173" s="30" t="n">
        <f aca="false">IFERROR(Rates_Pairs!ES173,"")</f>
        <v>0.0223209254855421</v>
      </c>
      <c r="D173" s="27" t="n">
        <f aca="false">IF(ROW()&lt;4+VolLB,"",IFERROR(STDEV(INDEX($B:$B,ROW()-VolLB+1):INDEX($B:$B,ROW()))*SQRT(12),""))</f>
        <v>0.0445952296715305</v>
      </c>
      <c r="E173" s="27" t="n">
        <f aca="false">IF(ROW()&lt;4+VolLB,"",IFERROR(STDEV(INDEX($C:$C,ROW()-VolLB+1):INDEX($C:$C,ROW()))*SQRT(12),""))</f>
        <v>0.0492642283745867</v>
      </c>
      <c r="F173" s="26" t="n">
        <f aca="false">IF(OR(D173="",D173=0),0,MIN(MaxScal,(VolCap/SQRT(NSleeve))/D173))</f>
        <v>1.58561080724283</v>
      </c>
      <c r="G173" s="26" t="n">
        <f aca="false">IF(OR(E173="",E173=0),0,MIN(MaxScal,(VolCap/SQRT(NSleeve))/E173))</f>
        <v>1.43533513974881</v>
      </c>
      <c r="H173" s="28" t="n">
        <f aca="false">IFERROR(B173*F172+C173*G172,"")</f>
        <v>0.0431642087836992</v>
      </c>
      <c r="I173" s="27" t="n">
        <f aca="false">IF(ROW()&lt;4+VolLB,"",IFERROR(STDEV(INDEX($H:$H,ROW()-VolLB+1):INDEX($H:$H,ROW()))*SQRT(12),""))</f>
        <v>0.118115376866982</v>
      </c>
      <c r="J173" s="26" t="n">
        <f aca="false">IF(OR(I173="",I173=0),1,MIN(1,VolCap/I173))</f>
        <v>0.84662981783157</v>
      </c>
      <c r="K173" s="28" t="n">
        <f aca="false">IFERROR(H173*J172,"")</f>
        <v>0.0357635390221687</v>
      </c>
      <c r="L173" s="25" t="n">
        <f aca="false">IFERROR(L172*(1+K173),L172)</f>
        <v>3.20538377574497</v>
      </c>
      <c r="M173" s="31" t="n">
        <f aca="false">EMFX_Pairs!ET173+Rates_Pairs!ET173</f>
        <v>4</v>
      </c>
    </row>
    <row r="174" customFormat="false" ht="15" hidden="false" customHeight="false" outlineLevel="0" collapsed="false">
      <c r="A174" s="19" t="n">
        <v>43190</v>
      </c>
      <c r="B174" s="30" t="n">
        <f aca="false">IFERROR(EMFX_Pairs!ES174,"")</f>
        <v>-0.00250475994574153</v>
      </c>
      <c r="C174" s="30" t="n">
        <f aca="false">IFERROR(Rates_Pairs!ES174,"")</f>
        <v>0.00188266161902441</v>
      </c>
      <c r="D174" s="27" t="n">
        <f aca="false">IF(ROW()&lt;4+VolLB,"",IFERROR(STDEV(INDEX($B:$B,ROW()-VolLB+1):INDEX($B:$B,ROW()))*SQRT(12),""))</f>
        <v>0.0435801113300505</v>
      </c>
      <c r="E174" s="27" t="n">
        <f aca="false">IF(ROW()&lt;4+VolLB,"",IFERROR(STDEV(INDEX($C:$C,ROW()-VolLB+1):INDEX($C:$C,ROW()))*SQRT(12),""))</f>
        <v>0.0480158594717622</v>
      </c>
      <c r="F174" s="26" t="n">
        <f aca="false">IF(OR(D174="",D174=0),0,MIN(MaxScal,(VolCap/SQRT(NSleeve))/D174))</f>
        <v>1.62254468748676</v>
      </c>
      <c r="G174" s="26" t="n">
        <f aca="false">IF(OR(E174="",E174=0),0,MIN(MaxScal,(VolCap/SQRT(NSleeve))/E174))</f>
        <v>1.47265255473016</v>
      </c>
      <c r="H174" s="28" t="n">
        <f aca="false">IFERROR(B174*F173+C174*G173,"")</f>
        <v>-0.00126932406147459</v>
      </c>
      <c r="I174" s="27" t="n">
        <f aca="false">IF(ROW()&lt;4+VolLB,"",IFERROR(STDEV(INDEX($H:$H,ROW()-VolLB+1):INDEX($H:$H,ROW()))*SQRT(12),""))</f>
        <v>0.118292232378738</v>
      </c>
      <c r="J174" s="26" t="n">
        <f aca="false">IF(OR(I174="",I174=0),1,MIN(1,VolCap/I174))</f>
        <v>0.845364044528544</v>
      </c>
      <c r="K174" s="28" t="n">
        <f aca="false">IFERROR(H174*J173,"")</f>
        <v>-0.00107464759893546</v>
      </c>
      <c r="L174" s="25" t="n">
        <f aca="false">IFERROR(L173*(1+K174),L173)</f>
        <v>3.2019391177667</v>
      </c>
      <c r="M174" s="31" t="n">
        <f aca="false">EMFX_Pairs!ET174+Rates_Pairs!ET174</f>
        <v>4</v>
      </c>
    </row>
    <row r="175" customFormat="false" ht="15" hidden="false" customHeight="false" outlineLevel="0" collapsed="false">
      <c r="A175" s="19" t="n">
        <v>43220</v>
      </c>
      <c r="B175" s="30" t="n">
        <f aca="false">IFERROR(EMFX_Pairs!ES175,"")</f>
        <v>-0.00467118471587678</v>
      </c>
      <c r="C175" s="30" t="n">
        <f aca="false">IFERROR(Rates_Pairs!ES175,"")</f>
        <v>0.000926263133093444</v>
      </c>
      <c r="D175" s="27" t="n">
        <f aca="false">IF(ROW()&lt;4+VolLB,"",IFERROR(STDEV(INDEX($B:$B,ROW()-VolLB+1):INDEX($B:$B,ROW()))*SQRT(12),""))</f>
        <v>0.0437458979022307</v>
      </c>
      <c r="E175" s="27" t="n">
        <f aca="false">IF(ROW()&lt;4+VolLB,"",IFERROR(STDEV(INDEX($C:$C,ROW()-VolLB+1):INDEX($C:$C,ROW()))*SQRT(12),""))</f>
        <v>0.0477115812727808</v>
      </c>
      <c r="F175" s="26" t="n">
        <f aca="false">IF(OR(D175="",D175=0),0,MIN(MaxScal,(VolCap/SQRT(NSleeve))/D175))</f>
        <v>1.61639562814984</v>
      </c>
      <c r="G175" s="26" t="n">
        <f aca="false">IF(OR(E175="",E175=0),0,MIN(MaxScal,(VolCap/SQRT(NSleeve))/E175))</f>
        <v>1.48204432199347</v>
      </c>
      <c r="H175" s="28" t="n">
        <f aca="false">IFERROR(B175*F174+C175*G174,"")</f>
        <v>-0.00621514217571277</v>
      </c>
      <c r="I175" s="27" t="n">
        <f aca="false">IF(ROW()&lt;4+VolLB,"",IFERROR(STDEV(INDEX($H:$H,ROW()-VolLB+1):INDEX($H:$H,ROW()))*SQRT(12),""))</f>
        <v>0.118073983007609</v>
      </c>
      <c r="J175" s="26" t="n">
        <f aca="false">IF(OR(I175="",I175=0),1,MIN(1,VolCap/I175))</f>
        <v>0.846926625601811</v>
      </c>
      <c r="K175" s="28" t="n">
        <f aca="false">IFERROR(H175*J174,"")</f>
        <v>-0.00525405772698049</v>
      </c>
      <c r="L175" s="25" t="n">
        <f aca="false">IFERROR(L174*(1+K175),L174)</f>
        <v>3.18511594480367</v>
      </c>
      <c r="M175" s="31" t="n">
        <f aca="false">EMFX_Pairs!ET175+Rates_Pairs!ET175</f>
        <v>3</v>
      </c>
    </row>
    <row r="176" customFormat="false" ht="15" hidden="false" customHeight="false" outlineLevel="0" collapsed="false">
      <c r="A176" s="19" t="n">
        <v>43251</v>
      </c>
      <c r="B176" s="30" t="n">
        <f aca="false">IFERROR(EMFX_Pairs!ES176,"")</f>
        <v>0.0083720362274471</v>
      </c>
      <c r="C176" s="30" t="n">
        <f aca="false">IFERROR(Rates_Pairs!ES176,"")</f>
        <v>0.000520705595656986</v>
      </c>
      <c r="D176" s="27" t="n">
        <f aca="false">IF(ROW()&lt;4+VolLB,"",IFERROR(STDEV(INDEX($B:$B,ROW()-VolLB+1):INDEX($B:$B,ROW()))*SQRT(12),""))</f>
        <v>0.0438856214800529</v>
      </c>
      <c r="E176" s="27" t="n">
        <f aca="false">IF(ROW()&lt;4+VolLB,"",IFERROR(STDEV(INDEX($C:$C,ROW()-VolLB+1):INDEX($C:$C,ROW()))*SQRT(12),""))</f>
        <v>0.0463003974457732</v>
      </c>
      <c r="F176" s="26" t="n">
        <f aca="false">IF(OR(D176="",D176=0),0,MIN(MaxScal,(VolCap/SQRT(NSleeve))/D176))</f>
        <v>1.6112493280013</v>
      </c>
      <c r="G176" s="26" t="n">
        <f aca="false">IF(OR(E176="",E176=0),0,MIN(MaxScal,(VolCap/SQRT(NSleeve))/E176))</f>
        <v>1.52721535925195</v>
      </c>
      <c r="H176" s="28" t="n">
        <f aca="false">IFERROR(B176*F175+C176*G175,"")</f>
        <v>0.0143042315282312</v>
      </c>
      <c r="I176" s="27" t="n">
        <f aca="false">IF(ROW()&lt;4+VolLB,"",IFERROR(STDEV(INDEX($H:$H,ROW()-VolLB+1):INDEX($H:$H,ROW()))*SQRT(12),""))</f>
        <v>0.11636989323414</v>
      </c>
      <c r="J176" s="26" t="n">
        <f aca="false">IF(OR(I176="",I176=0),1,MIN(1,VolCap/I176))</f>
        <v>0.85932879390717</v>
      </c>
      <c r="K176" s="28" t="n">
        <f aca="false">IFERROR(H176*J175,"")</f>
        <v>0.0121146345400319</v>
      </c>
      <c r="L176" s="25" t="n">
        <f aca="false">IFERROR(L175*(1+K176),L175)</f>
        <v>3.2237024604426</v>
      </c>
      <c r="M176" s="31" t="n">
        <f aca="false">EMFX_Pairs!ET176+Rates_Pairs!ET176</f>
        <v>1</v>
      </c>
    </row>
    <row r="177" customFormat="false" ht="15" hidden="false" customHeight="false" outlineLevel="0" collapsed="false">
      <c r="A177" s="19" t="n">
        <v>43281</v>
      </c>
      <c r="B177" s="30" t="n">
        <f aca="false">IFERROR(EMFX_Pairs!ES177,"")</f>
        <v>0.0101693389464847</v>
      </c>
      <c r="C177" s="30" t="n">
        <f aca="false">IFERROR(Rates_Pairs!ES177,"")</f>
        <v>0</v>
      </c>
      <c r="D177" s="27" t="n">
        <f aca="false">IF(ROW()&lt;4+VolLB,"",IFERROR(STDEV(INDEX($B:$B,ROW()-VolLB+1):INDEX($B:$B,ROW()))*SQRT(12),""))</f>
        <v>0.0441054567879024</v>
      </c>
      <c r="E177" s="27" t="n">
        <f aca="false">IF(ROW()&lt;4+VolLB,"",IFERROR(STDEV(INDEX($C:$C,ROW()-VolLB+1):INDEX($C:$C,ROW()))*SQRT(12),""))</f>
        <v>0.0460987726296893</v>
      </c>
      <c r="F177" s="26" t="n">
        <f aca="false">IF(OR(D177="",D177=0),0,MIN(MaxScal,(VolCap/SQRT(NSleeve))/D177))</f>
        <v>1.6032183604558</v>
      </c>
      <c r="G177" s="26" t="n">
        <f aca="false">IF(OR(E177="",E177=0),0,MIN(MaxScal,(VolCap/SQRT(NSleeve))/E177))</f>
        <v>1.53389502767617</v>
      </c>
      <c r="H177" s="28" t="n">
        <f aca="false">IFERROR(B177*F176+C177*G176,"")</f>
        <v>0.0163853405437409</v>
      </c>
      <c r="I177" s="27" t="n">
        <f aca="false">IF(ROW()&lt;4+VolLB,"",IFERROR(STDEV(INDEX($H:$H,ROW()-VolLB+1):INDEX($H:$H,ROW()))*SQRT(12),""))</f>
        <v>0.116270993271987</v>
      </c>
      <c r="J177" s="26" t="n">
        <f aca="false">IF(OR(I177="",I177=0),1,MIN(1,VolCap/I177))</f>
        <v>0.86005973790965</v>
      </c>
      <c r="K177" s="28" t="n">
        <f aca="false">IFERROR(H177*J176,"")</f>
        <v>0.0140803949272111</v>
      </c>
      <c r="L177" s="25" t="n">
        <f aca="false">IFERROR(L176*(1+K177),L176)</f>
        <v>3.26909346421345</v>
      </c>
      <c r="M177" s="31" t="n">
        <f aca="false">EMFX_Pairs!ET177+Rates_Pairs!ET177</f>
        <v>1</v>
      </c>
    </row>
    <row r="178" customFormat="false" ht="15" hidden="false" customHeight="false" outlineLevel="0" collapsed="false">
      <c r="A178" s="19" t="n">
        <v>43312</v>
      </c>
      <c r="B178" s="30" t="n">
        <f aca="false">IFERROR(EMFX_Pairs!ES178,"")</f>
        <v>0.00978893611176354</v>
      </c>
      <c r="C178" s="30" t="n">
        <f aca="false">IFERROR(Rates_Pairs!ES178,"")</f>
        <v>0</v>
      </c>
      <c r="D178" s="27" t="n">
        <f aca="false">IF(ROW()&lt;4+VolLB,"",IFERROR(STDEV(INDEX($B:$B,ROW()-VolLB+1):INDEX($B:$B,ROW()))*SQRT(12),""))</f>
        <v>0.0443069494336859</v>
      </c>
      <c r="E178" s="27" t="n">
        <f aca="false">IF(ROW()&lt;4+VolLB,"",IFERROR(STDEV(INDEX($C:$C,ROW()-VolLB+1):INDEX($C:$C,ROW()))*SQRT(12),""))</f>
        <v>0.0460987726296893</v>
      </c>
      <c r="F178" s="26" t="n">
        <f aca="false">IF(OR(D178="",D178=0),0,MIN(MaxScal,(VolCap/SQRT(NSleeve))/D178))</f>
        <v>1.59592747915284</v>
      </c>
      <c r="G178" s="26" t="n">
        <f aca="false">IF(OR(E178="",E178=0),0,MIN(MaxScal,(VolCap/SQRT(NSleeve))/E178))</f>
        <v>1.53389502767617</v>
      </c>
      <c r="H178" s="28" t="n">
        <f aca="false">IFERROR(B178*F177+C178*G177,"")</f>
        <v>0.0156938021037081</v>
      </c>
      <c r="I178" s="27" t="n">
        <f aca="false">IF(ROW()&lt;4+VolLB,"",IFERROR(STDEV(INDEX($H:$H,ROW()-VolLB+1):INDEX($H:$H,ROW()))*SQRT(12),""))</f>
        <v>0.116333839265099</v>
      </c>
      <c r="J178" s="26" t="n">
        <f aca="false">IF(OR(I178="",I178=0),1,MIN(1,VolCap/I178))</f>
        <v>0.859595115503087</v>
      </c>
      <c r="K178" s="28" t="n">
        <f aca="false">IFERROR(H178*J177,"")</f>
        <v>0.0134976073241211</v>
      </c>
      <c r="L178" s="25" t="n">
        <f aca="false">IFERROR(L177*(1+K178),L177)</f>
        <v>3.31321840409926</v>
      </c>
      <c r="M178" s="31" t="n">
        <f aca="false">EMFX_Pairs!ET178+Rates_Pairs!ET178</f>
        <v>0</v>
      </c>
    </row>
    <row r="179" customFormat="false" ht="15" hidden="false" customHeight="false" outlineLevel="0" collapsed="false">
      <c r="A179" s="19" t="n">
        <v>43343</v>
      </c>
      <c r="B179" s="30" t="n">
        <f aca="false">IFERROR(EMFX_Pairs!ES179,"")</f>
        <v>0</v>
      </c>
      <c r="C179" s="30" t="n">
        <f aca="false">IFERROR(Rates_Pairs!ES179,"")</f>
        <v>0</v>
      </c>
      <c r="D179" s="27" t="n">
        <f aca="false">IF(ROW()&lt;4+VolLB,"",IFERROR(STDEV(INDEX($B:$B,ROW()-VolLB+1):INDEX($B:$B,ROW()))*SQRT(12),""))</f>
        <v>0.0443161737330272</v>
      </c>
      <c r="E179" s="27" t="n">
        <f aca="false">IF(ROW()&lt;4+VolLB,"",IFERROR(STDEV(INDEX($C:$C,ROW()-VolLB+1):INDEX($C:$C,ROW()))*SQRT(12),""))</f>
        <v>0.0460987726296893</v>
      </c>
      <c r="F179" s="26" t="n">
        <f aca="false">IF(OR(D179="",D179=0),0,MIN(MaxScal,(VolCap/SQRT(NSleeve))/D179))</f>
        <v>1.5955952908894</v>
      </c>
      <c r="G179" s="26" t="n">
        <f aca="false">IF(OR(E179="",E179=0),0,MIN(MaxScal,(VolCap/SQRT(NSleeve))/E179))</f>
        <v>1.53389502767617</v>
      </c>
      <c r="H179" s="28" t="n">
        <f aca="false">IFERROR(B179*F178+C179*G178,"")</f>
        <v>0</v>
      </c>
      <c r="I179" s="27" t="n">
        <f aca="false">IF(ROW()&lt;4+VolLB,"",IFERROR(STDEV(INDEX($H:$H,ROW()-VolLB+1):INDEX($H:$H,ROW()))*SQRT(12),""))</f>
        <v>0.116358970142955</v>
      </c>
      <c r="J179" s="26" t="n">
        <f aca="false">IF(OR(I179="",I179=0),1,MIN(1,VolCap/I179))</f>
        <v>0.859409462606478</v>
      </c>
      <c r="K179" s="28" t="n">
        <f aca="false">IFERROR(H179*J178,"")</f>
        <v>0</v>
      </c>
      <c r="L179" s="25" t="n">
        <f aca="false">IFERROR(L178*(1+K179),L178)</f>
        <v>3.31321840409926</v>
      </c>
      <c r="M179" s="31" t="n">
        <f aca="false">EMFX_Pairs!ET179+Rates_Pairs!ET179</f>
        <v>0</v>
      </c>
    </row>
    <row r="180" customFormat="false" ht="15" hidden="false" customHeight="false" outlineLevel="0" collapsed="false">
      <c r="A180" s="19" t="n">
        <v>43373</v>
      </c>
      <c r="B180" s="30" t="n">
        <f aca="false">IFERROR(EMFX_Pairs!ES180,"")</f>
        <v>0</v>
      </c>
      <c r="C180" s="30" t="n">
        <f aca="false">IFERROR(Rates_Pairs!ES180,"")</f>
        <v>0</v>
      </c>
      <c r="D180" s="27" t="n">
        <f aca="false">IF(ROW()&lt;4+VolLB,"",IFERROR(STDEV(INDEX($B:$B,ROW()-VolLB+1):INDEX($B:$B,ROW()))*SQRT(12),""))</f>
        <v>0.0443161737330272</v>
      </c>
      <c r="E180" s="27" t="n">
        <f aca="false">IF(ROW()&lt;4+VolLB,"",IFERROR(STDEV(INDEX($C:$C,ROW()-VolLB+1):INDEX($C:$C,ROW()))*SQRT(12),""))</f>
        <v>0.0460987726296893</v>
      </c>
      <c r="F180" s="26" t="n">
        <f aca="false">IF(OR(D180="",D180=0),0,MIN(MaxScal,(VolCap/SQRT(NSleeve))/D180))</f>
        <v>1.5955952908894</v>
      </c>
      <c r="G180" s="26" t="n">
        <f aca="false">IF(OR(E180="",E180=0),0,MIN(MaxScal,(VolCap/SQRT(NSleeve))/E180))</f>
        <v>1.53389502767617</v>
      </c>
      <c r="H180" s="28" t="n">
        <f aca="false">IFERROR(B180*F179+C180*G179,"")</f>
        <v>0</v>
      </c>
      <c r="I180" s="27" t="n">
        <f aca="false">IF(ROW()&lt;4+VolLB,"",IFERROR(STDEV(INDEX($H:$H,ROW()-VolLB+1):INDEX($H:$H,ROW()))*SQRT(12),""))</f>
        <v>0.116358970142955</v>
      </c>
      <c r="J180" s="26" t="n">
        <f aca="false">IF(OR(I180="",I180=0),1,MIN(1,VolCap/I180))</f>
        <v>0.859409462606478</v>
      </c>
      <c r="K180" s="28" t="n">
        <f aca="false">IFERROR(H180*J179,"")</f>
        <v>0</v>
      </c>
      <c r="L180" s="25" t="n">
        <f aca="false">IFERROR(L179*(1+K180),L179)</f>
        <v>3.31321840409926</v>
      </c>
      <c r="M180" s="31" t="n">
        <f aca="false">EMFX_Pairs!ET180+Rates_Pairs!ET180</f>
        <v>2</v>
      </c>
    </row>
    <row r="181" customFormat="false" ht="15" hidden="false" customHeight="false" outlineLevel="0" collapsed="false">
      <c r="A181" s="19" t="n">
        <v>43404</v>
      </c>
      <c r="B181" s="30" t="n">
        <f aca="false">IFERROR(EMFX_Pairs!ES181,"")</f>
        <v>0</v>
      </c>
      <c r="C181" s="30" t="n">
        <f aca="false">IFERROR(Rates_Pairs!ES181,"")</f>
        <v>0.000534213135815767</v>
      </c>
      <c r="D181" s="27" t="n">
        <f aca="false">IF(ROW()&lt;4+VolLB,"",IFERROR(STDEV(INDEX($B:$B,ROW()-VolLB+1):INDEX($B:$B,ROW()))*SQRT(12),""))</f>
        <v>0.0443161737330272</v>
      </c>
      <c r="E181" s="27" t="n">
        <f aca="false">IF(ROW()&lt;4+VolLB,"",IFERROR(STDEV(INDEX($C:$C,ROW()-VolLB+1):INDEX($C:$C,ROW()))*SQRT(12),""))</f>
        <v>0.0461189869565169</v>
      </c>
      <c r="F181" s="26" t="n">
        <f aca="false">IF(OR(D181="",D181=0),0,MIN(MaxScal,(VolCap/SQRT(NSleeve))/D181))</f>
        <v>1.5955952908894</v>
      </c>
      <c r="G181" s="26" t="n">
        <f aca="false">IF(OR(E181="",E181=0),0,MIN(MaxScal,(VolCap/SQRT(NSleeve))/E181))</f>
        <v>1.53322270901839</v>
      </c>
      <c r="H181" s="28" t="n">
        <f aca="false">IFERROR(B181*F180+C181*G180,"")</f>
        <v>0.000819426872747101</v>
      </c>
      <c r="I181" s="27" t="n">
        <f aca="false">IF(ROW()&lt;4+VolLB,"",IFERROR(STDEV(INDEX($H:$H,ROW()-VolLB+1):INDEX($H:$H,ROW()))*SQRT(12),""))</f>
        <v>0.116417661982288</v>
      </c>
      <c r="J181" s="26" t="n">
        <f aca="false">IF(OR(I181="",I181=0),1,MIN(1,VolCap/I181))</f>
        <v>0.858976192248338</v>
      </c>
      <c r="K181" s="28" t="n">
        <f aca="false">IFERROR(H181*J180,"")</f>
        <v>0.000704223208352893</v>
      </c>
      <c r="L181" s="25" t="n">
        <f aca="false">IFERROR(L180*(1+K181),L180)</f>
        <v>3.31555164939376</v>
      </c>
      <c r="M181" s="31" t="n">
        <f aca="false">EMFX_Pairs!ET181+Rates_Pairs!ET181</f>
        <v>1</v>
      </c>
    </row>
    <row r="182" customFormat="false" ht="15" hidden="false" customHeight="false" outlineLevel="0" collapsed="false">
      <c r="A182" s="19" t="n">
        <v>43434</v>
      </c>
      <c r="B182" s="30" t="n">
        <f aca="false">IFERROR(EMFX_Pairs!ES182,"")</f>
        <v>0</v>
      </c>
      <c r="C182" s="30" t="n">
        <f aca="false">IFERROR(Rates_Pairs!ES182,"")</f>
        <v>0.00767772971336891</v>
      </c>
      <c r="D182" s="27" t="n">
        <f aca="false">IF(ROW()&lt;4+VolLB,"",IFERROR(STDEV(INDEX($B:$B,ROW()-VolLB+1):INDEX($B:$B,ROW()))*SQRT(12),""))</f>
        <v>0.0437763782935512</v>
      </c>
      <c r="E182" s="27" t="n">
        <f aca="false">IF(ROW()&lt;4+VolLB,"",IFERROR(STDEV(INDEX($C:$C,ROW()-VolLB+1):INDEX($C:$C,ROW()))*SQRT(12),""))</f>
        <v>0.0461617362495554</v>
      </c>
      <c r="F182" s="26" t="n">
        <f aca="false">IF(OR(D182="",D182=0),0,MIN(MaxScal,(VolCap/SQRT(NSleeve))/D182))</f>
        <v>1.61527017252296</v>
      </c>
      <c r="G182" s="26" t="n">
        <f aca="false">IF(OR(E182="",E182=0),0,MIN(MaxScal,(VolCap/SQRT(NSleeve))/E182))</f>
        <v>1.53180282770096</v>
      </c>
      <c r="H182" s="28" t="n">
        <f aca="false">IFERROR(B182*F181+C182*G181,"")</f>
        <v>0.0117716695502425</v>
      </c>
      <c r="I182" s="27" t="n">
        <f aca="false">IF(ROW()&lt;4+VolLB,"",IFERROR(STDEV(INDEX($H:$H,ROW()-VolLB+1):INDEX($H:$H,ROW()))*SQRT(12),""))</f>
        <v>0.115223938305936</v>
      </c>
      <c r="J182" s="26" t="n">
        <f aca="false">IF(OR(I182="",I182=0),1,MIN(1,VolCap/I182))</f>
        <v>0.867875213000323</v>
      </c>
      <c r="K182" s="28" t="n">
        <f aca="false">IFERROR(H182*J181,"")</f>
        <v>0.010111583886673</v>
      </c>
      <c r="L182" s="25" t="n">
        <f aca="false">IFERROR(L181*(1+K182),L181)</f>
        <v>3.34907712802721</v>
      </c>
      <c r="M182" s="31" t="n">
        <f aca="false">EMFX_Pairs!ET182+Rates_Pairs!ET182</f>
        <v>0</v>
      </c>
    </row>
    <row r="183" customFormat="false" ht="15" hidden="false" customHeight="false" outlineLevel="0" collapsed="false">
      <c r="A183" s="19" t="n">
        <v>43465</v>
      </c>
      <c r="B183" s="30" t="n">
        <f aca="false">IFERROR(EMFX_Pairs!ES183,"")</f>
        <v>0</v>
      </c>
      <c r="C183" s="30" t="n">
        <f aca="false">IFERROR(Rates_Pairs!ES183,"")</f>
        <v>0</v>
      </c>
      <c r="D183" s="27" t="n">
        <f aca="false">IF(ROW()&lt;4+VolLB,"",IFERROR(STDEV(INDEX($B:$B,ROW()-VolLB+1):INDEX($B:$B,ROW()))*SQRT(12),""))</f>
        <v>0.0433493168824683</v>
      </c>
      <c r="E183" s="27" t="n">
        <f aca="false">IF(ROW()&lt;4+VolLB,"",IFERROR(STDEV(INDEX($C:$C,ROW()-VolLB+1):INDEX($C:$C,ROW()))*SQRT(12),""))</f>
        <v>0.0461026042447448</v>
      </c>
      <c r="F183" s="26" t="n">
        <f aca="false">IF(OR(D183="",D183=0),0,MIN(MaxScal,(VolCap/SQRT(NSleeve))/D183))</f>
        <v>1.63118321588251</v>
      </c>
      <c r="G183" s="26" t="n">
        <f aca="false">IF(OR(E183="",E183=0),0,MIN(MaxScal,(VolCap/SQRT(NSleeve))/E183))</f>
        <v>1.53376754474157</v>
      </c>
      <c r="H183" s="28" t="n">
        <f aca="false">IFERROR(B183*F182+C183*G182,"")</f>
        <v>0</v>
      </c>
      <c r="I183" s="27" t="n">
        <f aca="false">IF(ROW()&lt;4+VolLB,"",IFERROR(STDEV(INDEX($H:$H,ROW()-VolLB+1):INDEX($H:$H,ROW()))*SQRT(12),""))</f>
        <v>0.114087907649551</v>
      </c>
      <c r="J183" s="26" t="n">
        <f aca="false">IF(OR(I183="",I183=0),1,MIN(1,VolCap/I183))</f>
        <v>0.876517082837334</v>
      </c>
      <c r="K183" s="28" t="n">
        <f aca="false">IFERROR(H183*J182,"")</f>
        <v>0</v>
      </c>
      <c r="L183" s="25" t="n">
        <f aca="false">IFERROR(L182*(1+K183),L182)</f>
        <v>3.34907712802721</v>
      </c>
      <c r="M183" s="31" t="n">
        <f aca="false">EMFX_Pairs!ET183+Rates_Pairs!ET183</f>
        <v>4</v>
      </c>
    </row>
    <row r="184" customFormat="false" ht="15" hidden="false" customHeight="false" outlineLevel="0" collapsed="false">
      <c r="A184" s="19" t="n">
        <v>43496</v>
      </c>
      <c r="B184" s="30" t="n">
        <f aca="false">IFERROR(EMFX_Pairs!ES184,"")</f>
        <v>0</v>
      </c>
      <c r="C184" s="30" t="n">
        <f aca="false">IFERROR(Rates_Pairs!ES184,"")</f>
        <v>-0.00696828439113255</v>
      </c>
      <c r="D184" s="27" t="n">
        <f aca="false">IF(ROW()&lt;4+VolLB,"",IFERROR(STDEV(INDEX($B:$B,ROW()-VolLB+1):INDEX($B:$B,ROW()))*SQRT(12),""))</f>
        <v>0.0432424326266986</v>
      </c>
      <c r="E184" s="27" t="n">
        <f aca="false">IF(ROW()&lt;4+VolLB,"",IFERROR(STDEV(INDEX($C:$C,ROW()-VolLB+1):INDEX($C:$C,ROW()))*SQRT(12),""))</f>
        <v>0.0464589218148045</v>
      </c>
      <c r="F184" s="26" t="n">
        <f aca="false">IF(OR(D184="",D184=0),0,MIN(MaxScal,(VolCap/SQRT(NSleeve))/D184))</f>
        <v>1.63521508443067</v>
      </c>
      <c r="G184" s="26" t="n">
        <f aca="false">IF(OR(E184="",E184=0),0,MIN(MaxScal,(VolCap/SQRT(NSleeve))/E184))</f>
        <v>1.52200428586189</v>
      </c>
      <c r="H184" s="28" t="n">
        <f aca="false">IFERROR(B184*F183+C184*G183,"")</f>
        <v>-0.0106877284416484</v>
      </c>
      <c r="I184" s="27" t="n">
        <f aca="false">IF(ROW()&lt;4+VolLB,"",IFERROR(STDEV(INDEX($H:$H,ROW()-VolLB+1):INDEX($H:$H,ROW()))*SQRT(12),""))</f>
        <v>0.114586608305789</v>
      </c>
      <c r="J184" s="26" t="n">
        <f aca="false">IF(OR(I184="",I184=0),1,MIN(1,VolCap/I184))</f>
        <v>0.87270232951775</v>
      </c>
      <c r="K184" s="28" t="n">
        <f aca="false">IFERROR(H184*J183,"")</f>
        <v>-0.00936797655583127</v>
      </c>
      <c r="L184" s="25" t="n">
        <f aca="false">IFERROR(L183*(1+K184),L183)</f>
        <v>3.31770305200818</v>
      </c>
      <c r="M184" s="31" t="n">
        <f aca="false">EMFX_Pairs!ET184+Rates_Pairs!ET184</f>
        <v>3</v>
      </c>
    </row>
    <row r="185" customFormat="false" ht="15" hidden="false" customHeight="false" outlineLevel="0" collapsed="false">
      <c r="A185" s="19" t="n">
        <v>43524</v>
      </c>
      <c r="B185" s="30" t="n">
        <f aca="false">IFERROR(EMFX_Pairs!ES185,"")</f>
        <v>0</v>
      </c>
      <c r="C185" s="30" t="n">
        <f aca="false">IFERROR(Rates_Pairs!ES185,"")</f>
        <v>0.00178579693116682</v>
      </c>
      <c r="D185" s="27" t="n">
        <f aca="false">IF(ROW()&lt;4+VolLB,"",IFERROR(STDEV(INDEX($B:$B,ROW()-VolLB+1):INDEX($B:$B,ROW()))*SQRT(12),""))</f>
        <v>0.0431859827762308</v>
      </c>
      <c r="E185" s="27" t="n">
        <f aca="false">IF(ROW()&lt;4+VolLB,"",IFERROR(STDEV(INDEX($C:$C,ROW()-VolLB+1):INDEX($C:$C,ROW()))*SQRT(12),""))</f>
        <v>0.0463870885088785</v>
      </c>
      <c r="F185" s="26" t="n">
        <f aca="false">IF(OR(D185="",D185=0),0,MIN(MaxScal,(VolCap/SQRT(NSleeve))/D185))</f>
        <v>1.6373525290612</v>
      </c>
      <c r="G185" s="26" t="n">
        <f aca="false">IF(OR(E185="",E185=0),0,MIN(MaxScal,(VolCap/SQRT(NSleeve))/E185))</f>
        <v>1.52436120462962</v>
      </c>
      <c r="H185" s="28" t="n">
        <f aca="false">IFERROR(B185*F184+C185*G184,"")</f>
        <v>0.00271799058291491</v>
      </c>
      <c r="I185" s="27" t="n">
        <f aca="false">IF(ROW()&lt;4+VolLB,"",IFERROR(STDEV(INDEX($H:$H,ROW()-VolLB+1):INDEX($H:$H,ROW()))*SQRT(12),""))</f>
        <v>0.114642223789375</v>
      </c>
      <c r="J185" s="26" t="n">
        <f aca="false">IF(OR(I185="",I185=0),1,MIN(1,VolCap/I185))</f>
        <v>0.872278962275924</v>
      </c>
      <c r="K185" s="28" t="n">
        <f aca="false">IFERROR(H185*J184,"")</f>
        <v>0.00237199671331714</v>
      </c>
      <c r="L185" s="25" t="n">
        <f aca="false">IFERROR(L184*(1+K185),L184)</f>
        <v>3.3255726327433</v>
      </c>
      <c r="M185" s="31" t="n">
        <f aca="false">EMFX_Pairs!ET185+Rates_Pairs!ET185</f>
        <v>5</v>
      </c>
    </row>
    <row r="186" customFormat="false" ht="15" hidden="false" customHeight="false" outlineLevel="0" collapsed="false">
      <c r="A186" s="19" t="n">
        <v>43555</v>
      </c>
      <c r="B186" s="30" t="n">
        <f aca="false">IFERROR(EMFX_Pairs!ES186,"")</f>
        <v>0</v>
      </c>
      <c r="C186" s="30" t="n">
        <f aca="false">IFERROR(Rates_Pairs!ES186,"")</f>
        <v>0.00731952012565342</v>
      </c>
      <c r="D186" s="27" t="n">
        <f aca="false">IF(ROW()&lt;4+VolLB,"",IFERROR(STDEV(INDEX($B:$B,ROW()-VolLB+1):INDEX($B:$B,ROW()))*SQRT(12),""))</f>
        <v>0.0417847599001177</v>
      </c>
      <c r="E186" s="27" t="n">
        <f aca="false">IF(ROW()&lt;4+VolLB,"",IFERROR(STDEV(INDEX($C:$C,ROW()-VolLB+1):INDEX($C:$C,ROW()))*SQRT(12),""))</f>
        <v>0.0463514179590925</v>
      </c>
      <c r="F186" s="26" t="n">
        <f aca="false">IF(OR(D186="",D186=0),0,MIN(MaxScal,(VolCap/SQRT(NSleeve))/D186))</f>
        <v>1.69226000789957</v>
      </c>
      <c r="G186" s="26" t="n">
        <f aca="false">IF(OR(E186="",E186=0),0,MIN(MaxScal,(VolCap/SQRT(NSleeve))/E186))</f>
        <v>1.52553430363361</v>
      </c>
      <c r="H186" s="28" t="n">
        <f aca="false">IFERROR(B186*F185+C186*G185,"")</f>
        <v>0.0111575925160518</v>
      </c>
      <c r="I186" s="27" t="n">
        <f aca="false">IF(ROW()&lt;4+VolLB,"",IFERROR(STDEV(INDEX($H:$H,ROW()-VolLB+1):INDEX($H:$H,ROW()))*SQRT(12),""))</f>
        <v>0.111500248910016</v>
      </c>
      <c r="J186" s="26" t="n">
        <f aca="false">IF(OR(I186="",I186=0),1,MIN(1,VolCap/I186))</f>
        <v>0.896858984419876</v>
      </c>
      <c r="K186" s="28" t="n">
        <f aca="false">IFERROR(H186*J185,"")</f>
        <v>0.00973253322139928</v>
      </c>
      <c r="L186" s="25" t="n">
        <f aca="false">IFERROR(L185*(1+K186),L185)</f>
        <v>3.35793887887165</v>
      </c>
      <c r="M186" s="31" t="n">
        <f aca="false">EMFX_Pairs!ET186+Rates_Pairs!ET186</f>
        <v>5</v>
      </c>
    </row>
    <row r="187" customFormat="false" ht="15" hidden="false" customHeight="false" outlineLevel="0" collapsed="false">
      <c r="A187" s="19" t="n">
        <v>43585</v>
      </c>
      <c r="B187" s="30" t="n">
        <f aca="false">IFERROR(EMFX_Pairs!ES187,"")</f>
        <v>0</v>
      </c>
      <c r="C187" s="30" t="n">
        <f aca="false">IFERROR(Rates_Pairs!ES187,"")</f>
        <v>0.0421799528626805</v>
      </c>
      <c r="D187" s="27" t="n">
        <f aca="false">IF(ROW()&lt;4+VolLB,"",IFERROR(STDEV(INDEX($B:$B,ROW()-VolLB+1):INDEX($B:$B,ROW()))*SQRT(12),""))</f>
        <v>0.0413356097438697</v>
      </c>
      <c r="E187" s="27" t="n">
        <f aca="false">IF(ROW()&lt;4+VolLB,"",IFERROR(STDEV(INDEX($C:$C,ROW()-VolLB+1):INDEX($C:$C,ROW()))*SQRT(12),""))</f>
        <v>0.0496808819566439</v>
      </c>
      <c r="F187" s="26" t="n">
        <f aca="false">IF(OR(D187="",D187=0),0,MIN(MaxScal,(VolCap/SQRT(NSleeve))/D187))</f>
        <v>1.71064799955302</v>
      </c>
      <c r="G187" s="26" t="n">
        <f aca="false">IF(OR(E187="",E187=0),0,MIN(MaxScal,(VolCap/SQRT(NSleeve))/E187))</f>
        <v>1.42329756102888</v>
      </c>
      <c r="H187" s="28" t="n">
        <f aca="false">IFERROR(B187*F186+C187*G186,"")</f>
        <v>0.064346965017668</v>
      </c>
      <c r="I187" s="27" t="n">
        <f aca="false">IF(ROW()&lt;4+VolLB,"",IFERROR(STDEV(INDEX($H:$H,ROW()-VolLB+1):INDEX($H:$H,ROW()))*SQRT(12),""))</f>
        <v>0.114486954836055</v>
      </c>
      <c r="J187" s="26" t="n">
        <f aca="false">IF(OR(I187="",I187=0),1,MIN(1,VolCap/I187))</f>
        <v>0.873461960301067</v>
      </c>
      <c r="K187" s="28" t="n">
        <f aca="false">IFERROR(H187*J186,"")</f>
        <v>0.057710153696247</v>
      </c>
      <c r="L187" s="25" t="n">
        <f aca="false">IFERROR(L186*(1+K187),L186)</f>
        <v>3.55172604767394</v>
      </c>
      <c r="M187" s="31" t="n">
        <f aca="false">EMFX_Pairs!ET187+Rates_Pairs!ET187</f>
        <v>0</v>
      </c>
    </row>
    <row r="188" customFormat="false" ht="15" hidden="false" customHeight="false" outlineLevel="0" collapsed="false">
      <c r="A188" s="19" t="n">
        <v>43616</v>
      </c>
      <c r="B188" s="30" t="n">
        <f aca="false">IFERROR(EMFX_Pairs!ES188,"")</f>
        <v>0</v>
      </c>
      <c r="C188" s="30" t="n">
        <f aca="false">IFERROR(Rates_Pairs!ES188,"")</f>
        <v>0</v>
      </c>
      <c r="D188" s="27" t="n">
        <f aca="false">IF(ROW()&lt;4+VolLB,"",IFERROR(STDEV(INDEX($B:$B,ROW()-VolLB+1):INDEX($B:$B,ROW()))*SQRT(12),""))</f>
        <v>0.0411747523604976</v>
      </c>
      <c r="E188" s="27" t="n">
        <f aca="false">IF(ROW()&lt;4+VolLB,"",IFERROR(STDEV(INDEX($C:$C,ROW()-VolLB+1):INDEX($C:$C,ROW()))*SQRT(12),""))</f>
        <v>0.0479071922302687</v>
      </c>
      <c r="F188" s="26" t="n">
        <f aca="false">IF(OR(D188="",D188=0),0,MIN(MaxScal,(VolCap/SQRT(NSleeve))/D188))</f>
        <v>1.71733098719237</v>
      </c>
      <c r="G188" s="26" t="n">
        <f aca="false">IF(OR(E188="",E188=0),0,MIN(MaxScal,(VolCap/SQRT(NSleeve))/E188))</f>
        <v>1.47599295276542</v>
      </c>
      <c r="H188" s="28" t="n">
        <f aca="false">IFERROR(B188*F187+C188*G187,"")</f>
        <v>0</v>
      </c>
      <c r="I188" s="27" t="n">
        <f aca="false">IF(ROW()&lt;4+VolLB,"",IFERROR(STDEV(INDEX($H:$H,ROW()-VolLB+1):INDEX($H:$H,ROW()))*SQRT(12),""))</f>
        <v>0.113688850274544</v>
      </c>
      <c r="J188" s="26" t="n">
        <f aca="false">IF(OR(I188="",I188=0),1,MIN(1,VolCap/I188))</f>
        <v>0.879593731122384</v>
      </c>
      <c r="K188" s="28" t="n">
        <f aca="false">IFERROR(H188*J187,"")</f>
        <v>0</v>
      </c>
      <c r="L188" s="25" t="n">
        <f aca="false">IFERROR(L187*(1+K188),L187)</f>
        <v>3.55172604767394</v>
      </c>
      <c r="M188" s="31" t="n">
        <f aca="false">EMFX_Pairs!ET188+Rates_Pairs!ET188</f>
        <v>3</v>
      </c>
    </row>
    <row r="189" customFormat="false" ht="15" hidden="false" customHeight="false" outlineLevel="0" collapsed="false">
      <c r="A189" s="19" t="n">
        <v>43646</v>
      </c>
      <c r="B189" s="30" t="n">
        <f aca="false">IFERROR(EMFX_Pairs!ES189,"")</f>
        <v>0</v>
      </c>
      <c r="C189" s="30" t="n">
        <f aca="false">IFERROR(Rates_Pairs!ES189,"")</f>
        <v>0.00521878990031512</v>
      </c>
      <c r="D189" s="27" t="n">
        <f aca="false">IF(ROW()&lt;4+VolLB,"",IFERROR(STDEV(INDEX($B:$B,ROW()-VolLB+1):INDEX($B:$B,ROW()))*SQRT(12),""))</f>
        <v>0.0412116334431169</v>
      </c>
      <c r="E189" s="27" t="n">
        <f aca="false">IF(ROW()&lt;4+VolLB,"",IFERROR(STDEV(INDEX($C:$C,ROW()-VolLB+1):INDEX($C:$C,ROW()))*SQRT(12),""))</f>
        <v>0.0458792423244186</v>
      </c>
      <c r="F189" s="26" t="n">
        <f aca="false">IF(OR(D189="",D189=0),0,MIN(MaxScal,(VolCap/SQRT(NSleeve))/D189))</f>
        <v>1.71579411469469</v>
      </c>
      <c r="G189" s="26" t="n">
        <f aca="false">IF(OR(E189="",E189=0),0,MIN(MaxScal,(VolCap/SQRT(NSleeve))/E189))</f>
        <v>1.54123465288833</v>
      </c>
      <c r="H189" s="28" t="n">
        <f aca="false">IFERROR(B189*F188+C189*G188,"")</f>
        <v>0.00770289711482846</v>
      </c>
      <c r="I189" s="27" t="n">
        <f aca="false">IF(ROW()&lt;4+VolLB,"",IFERROR(STDEV(INDEX($H:$H,ROW()-VolLB+1):INDEX($H:$H,ROW()))*SQRT(12),""))</f>
        <v>0.111310961063789</v>
      </c>
      <c r="J189" s="26" t="n">
        <f aca="false">IF(OR(I189="",I189=0),1,MIN(1,VolCap/I189))</f>
        <v>0.898384121781978</v>
      </c>
      <c r="K189" s="28" t="n">
        <f aca="false">IFERROR(H189*J188,"")</f>
        <v>0.00677542001368381</v>
      </c>
      <c r="L189" s="25" t="n">
        <f aca="false">IFERROR(L188*(1+K189),L188)</f>
        <v>3.57579048342047</v>
      </c>
      <c r="M189" s="31" t="n">
        <f aca="false">EMFX_Pairs!ET189+Rates_Pairs!ET189</f>
        <v>0</v>
      </c>
    </row>
    <row r="190" customFormat="false" ht="15" hidden="false" customHeight="false" outlineLevel="0" collapsed="false">
      <c r="A190" s="19" t="n">
        <v>43677</v>
      </c>
      <c r="B190" s="30" t="n">
        <f aca="false">IFERROR(EMFX_Pairs!ES190,"")</f>
        <v>0</v>
      </c>
      <c r="C190" s="30" t="n">
        <f aca="false">IFERROR(Rates_Pairs!ES190,"")</f>
        <v>0</v>
      </c>
      <c r="D190" s="27" t="n">
        <f aca="false">IF(ROW()&lt;4+VolLB,"",IFERROR(STDEV(INDEX($B:$B,ROW()-VolLB+1):INDEX($B:$B,ROW()))*SQRT(12),""))</f>
        <v>0.0402652609691398</v>
      </c>
      <c r="E190" s="27" t="n">
        <f aca="false">IF(ROW()&lt;4+VolLB,"",IFERROR(STDEV(INDEX($C:$C,ROW()-VolLB+1):INDEX($C:$C,ROW()))*SQRT(12),""))</f>
        <v>0.0457713521858129</v>
      </c>
      <c r="F190" s="26" t="n">
        <f aca="false">IF(OR(D190="",D190=0),0,MIN(MaxScal,(VolCap/SQRT(NSleeve))/D190))</f>
        <v>1.75612119272862</v>
      </c>
      <c r="G190" s="26" t="n">
        <f aca="false">IF(OR(E190="",E190=0),0,MIN(MaxScal,(VolCap/SQRT(NSleeve))/E190))</f>
        <v>1.54486758074349</v>
      </c>
      <c r="H190" s="28" t="n">
        <f aca="false">IFERROR(B190*F189+C190*G189,"")</f>
        <v>0</v>
      </c>
      <c r="I190" s="27" t="n">
        <f aca="false">IF(ROW()&lt;4+VolLB,"",IFERROR(STDEV(INDEX($H:$H,ROW()-VolLB+1):INDEX($H:$H,ROW()))*SQRT(12),""))</f>
        <v>0.108575300693799</v>
      </c>
      <c r="J190" s="26" t="n">
        <f aca="false">IF(OR(I190="",I190=0),1,MIN(1,VolCap/I190))</f>
        <v>0.92101978406689</v>
      </c>
      <c r="K190" s="28" t="n">
        <f aca="false">IFERROR(H190*J189,"")</f>
        <v>0</v>
      </c>
      <c r="L190" s="25" t="n">
        <f aca="false">IFERROR(L189*(1+K190),L189)</f>
        <v>3.57579048342047</v>
      </c>
      <c r="M190" s="31" t="n">
        <f aca="false">EMFX_Pairs!ET190+Rates_Pairs!ET190</f>
        <v>4</v>
      </c>
    </row>
    <row r="191" customFormat="false" ht="15" hidden="false" customHeight="false" outlineLevel="0" collapsed="false">
      <c r="A191" s="19" t="n">
        <v>43708</v>
      </c>
      <c r="B191" s="30" t="n">
        <f aca="false">IFERROR(EMFX_Pairs!ES191,"")</f>
        <v>0</v>
      </c>
      <c r="C191" s="30" t="n">
        <f aca="false">IFERROR(Rates_Pairs!ES191,"")</f>
        <v>-0.0133173876004229</v>
      </c>
      <c r="D191" s="27" t="n">
        <f aca="false">IF(ROW()&lt;4+VolLB,"",IFERROR(STDEV(INDEX($B:$B,ROW()-VolLB+1):INDEX($B:$B,ROW()))*SQRT(12),""))</f>
        <v>0.0387520500040093</v>
      </c>
      <c r="E191" s="27" t="n">
        <f aca="false">IF(ROW()&lt;4+VolLB,"",IFERROR(STDEV(INDEX($C:$C,ROW()-VolLB+1):INDEX($C:$C,ROW()))*SQRT(12),""))</f>
        <v>0.0381293947623088</v>
      </c>
      <c r="F191" s="26" t="n">
        <f aca="false">IF(OR(D191="",D191=0),0,MIN(MaxScal,(VolCap/SQRT(NSleeve))/D191))</f>
        <v>1.82469516093572</v>
      </c>
      <c r="G191" s="26" t="n">
        <f aca="false">IF(OR(E191="",E191=0),0,MIN(MaxScal,(VolCap/SQRT(NSleeve))/E191))</f>
        <v>1.85449253940303</v>
      </c>
      <c r="H191" s="28" t="n">
        <f aca="false">IFERROR(B191*F190+C191*G190,"")</f>
        <v>-0.0205736003640887</v>
      </c>
      <c r="I191" s="27" t="n">
        <f aca="false">IF(ROW()&lt;4+VolLB,"",IFERROR(STDEV(INDEX($H:$H,ROW()-VolLB+1):INDEX($H:$H,ROW()))*SQRT(12),""))</f>
        <v>0.0831129627560545</v>
      </c>
      <c r="J191" s="26" t="n">
        <f aca="false">IF(OR(I191="",I191=0),1,MIN(1,VolCap/I191))</f>
        <v>1</v>
      </c>
      <c r="K191" s="28" t="n">
        <f aca="false">IFERROR(H191*J190,"")</f>
        <v>-0.0189486929648114</v>
      </c>
      <c r="L191" s="25" t="n">
        <f aca="false">IFERROR(L190*(1+K191),L190)</f>
        <v>3.50803392744364</v>
      </c>
      <c r="M191" s="31" t="n">
        <f aca="false">EMFX_Pairs!ET191+Rates_Pairs!ET191</f>
        <v>3</v>
      </c>
    </row>
    <row r="192" customFormat="false" ht="15" hidden="false" customHeight="false" outlineLevel="0" collapsed="false">
      <c r="A192" s="19" t="n">
        <v>43738</v>
      </c>
      <c r="B192" s="30" t="n">
        <f aca="false">IFERROR(EMFX_Pairs!ES192,"")</f>
        <v>0.00384339718716507</v>
      </c>
      <c r="C192" s="30" t="n">
        <f aca="false">IFERROR(Rates_Pairs!ES192,"")</f>
        <v>0.002315438480792</v>
      </c>
      <c r="D192" s="27" t="n">
        <f aca="false">IF(ROW()&lt;4+VolLB,"",IFERROR(STDEV(INDEX($B:$B,ROW()-VolLB+1):INDEX($B:$B,ROW()))*SQRT(12),""))</f>
        <v>0.0376793212248891</v>
      </c>
      <c r="E192" s="27" t="n">
        <f aca="false">IF(ROW()&lt;4+VolLB,"",IFERROR(STDEV(INDEX($C:$C,ROW()-VolLB+1):INDEX($C:$C,ROW()))*SQRT(12),""))</f>
        <v>0.0320304452121354</v>
      </c>
      <c r="F192" s="26" t="n">
        <f aca="false">IF(OR(D192="",D192=0),0,MIN(MaxScal,(VolCap/SQRT(NSleeve))/D192))</f>
        <v>1.87664415971344</v>
      </c>
      <c r="G192" s="26" t="n">
        <f aca="false">IF(OR(E192="",E192=0),0,MIN(MaxScal,(VolCap/SQRT(NSleeve))/E192))</f>
        <v>2.207608344197</v>
      </c>
      <c r="H192" s="28" t="n">
        <f aca="false">IFERROR(B192*F191+C192*G191,"")</f>
        <v>0.0113069916370495</v>
      </c>
      <c r="I192" s="27" t="n">
        <f aca="false">IF(ROW()&lt;4+VolLB,"",IFERROR(STDEV(INDEX($H:$H,ROW()-VolLB+1):INDEX($H:$H,ROW()))*SQRT(12),""))</f>
        <v>0.0822556226471156</v>
      </c>
      <c r="J192" s="26" t="n">
        <f aca="false">IF(OR(I192="",I192=0),1,MIN(1,VolCap/I192))</f>
        <v>1</v>
      </c>
      <c r="K192" s="28" t="n">
        <f aca="false">IFERROR(H192*J191,"")</f>
        <v>0.0113069916370495</v>
      </c>
      <c r="L192" s="25" t="n">
        <f aca="false">IFERROR(L191*(1+K192),L191)</f>
        <v>3.54769923772373</v>
      </c>
      <c r="M192" s="31" t="n">
        <f aca="false">EMFX_Pairs!ET192+Rates_Pairs!ET192</f>
        <v>1</v>
      </c>
    </row>
    <row r="193" customFormat="false" ht="15" hidden="false" customHeight="false" outlineLevel="0" collapsed="false">
      <c r="A193" s="19" t="n">
        <v>43769</v>
      </c>
      <c r="B193" s="30" t="n">
        <f aca="false">IFERROR(EMFX_Pairs!ES193,"")</f>
        <v>0</v>
      </c>
      <c r="C193" s="30" t="n">
        <f aca="false">IFERROR(Rates_Pairs!ES193,"")</f>
        <v>0.00556233580701796</v>
      </c>
      <c r="D193" s="27" t="n">
        <f aca="false">IF(ROW()&lt;4+VolLB,"",IFERROR(STDEV(INDEX($B:$B,ROW()-VolLB+1):INDEX($B:$B,ROW()))*SQRT(12),""))</f>
        <v>0.0324646492328819</v>
      </c>
      <c r="E193" s="27" t="n">
        <f aca="false">IF(ROW()&lt;4+VolLB,"",IFERROR(STDEV(INDEX($C:$C,ROW()-VolLB+1):INDEX($C:$C,ROW()))*SQRT(12),""))</f>
        <v>0.0320577494468726</v>
      </c>
      <c r="F193" s="26" t="n">
        <f aca="false">IF(OR(D193="",D193=0),0,MIN(MaxScal,(VolCap/SQRT(NSleeve))/D193))</f>
        <v>2.17808230766391</v>
      </c>
      <c r="G193" s="26" t="n">
        <f aca="false">IF(OR(E193="",E193=0),0,MIN(MaxScal,(VolCap/SQRT(NSleeve))/E193))</f>
        <v>2.20572807944111</v>
      </c>
      <c r="H193" s="28" t="n">
        <f aca="false">IFERROR(B193*F192+C193*G192,"")</f>
        <v>0.0122794589407986</v>
      </c>
      <c r="I193" s="27" t="n">
        <f aca="false">IF(ROW()&lt;4+VolLB,"",IFERROR(STDEV(INDEX($H:$H,ROW()-VolLB+1):INDEX($H:$H,ROW()))*SQRT(12),""))</f>
        <v>0.0735648135917961</v>
      </c>
      <c r="J193" s="26" t="n">
        <f aca="false">IF(OR(I193="",I193=0),1,MIN(1,VolCap/I193))</f>
        <v>1</v>
      </c>
      <c r="K193" s="28" t="n">
        <f aca="false">IFERROR(H193*J192,"")</f>
        <v>0.0122794589407986</v>
      </c>
      <c r="L193" s="25" t="n">
        <f aca="false">IFERROR(L192*(1+K193),L192)</f>
        <v>3.59126306484767</v>
      </c>
      <c r="M193" s="31" t="n">
        <f aca="false">EMFX_Pairs!ET193+Rates_Pairs!ET193</f>
        <v>1</v>
      </c>
    </row>
    <row r="194" customFormat="false" ht="15" hidden="false" customHeight="false" outlineLevel="0" collapsed="false">
      <c r="A194" s="19" t="n">
        <v>43799</v>
      </c>
      <c r="B194" s="30" t="n">
        <f aca="false">IFERROR(EMFX_Pairs!ES194,"")</f>
        <v>-0.00543148927675851</v>
      </c>
      <c r="C194" s="30" t="n">
        <f aca="false">IFERROR(Rates_Pairs!ES194,"")</f>
        <v>0</v>
      </c>
      <c r="D194" s="27" t="n">
        <f aca="false">IF(ROW()&lt;4+VolLB,"",IFERROR(STDEV(INDEX($B:$B,ROW()-VolLB+1):INDEX($B:$B,ROW()))*SQRT(12),""))</f>
        <v>0.0328782327071638</v>
      </c>
      <c r="E194" s="27" t="n">
        <f aca="false">IF(ROW()&lt;4+VolLB,"",IFERROR(STDEV(INDEX($C:$C,ROW()-VolLB+1):INDEX($C:$C,ROW()))*SQRT(12),""))</f>
        <v>0.0320577494468726</v>
      </c>
      <c r="F194" s="26" t="n">
        <f aca="false">IF(OR(D194="",D194=0),0,MIN(MaxScal,(VolCap/SQRT(NSleeve))/D194))</f>
        <v>2.15068366808073</v>
      </c>
      <c r="G194" s="26" t="n">
        <f aca="false">IF(OR(E194="",E194=0),0,MIN(MaxScal,(VolCap/SQRT(NSleeve))/E194))</f>
        <v>2.20572807944111</v>
      </c>
      <c r="H194" s="28" t="n">
        <f aca="false">IFERROR(B194*F193+C194*G193,"")</f>
        <v>-0.011830230697974</v>
      </c>
      <c r="I194" s="27" t="n">
        <f aca="false">IF(ROW()&lt;4+VolLB,"",IFERROR(STDEV(INDEX($H:$H,ROW()-VolLB+1):INDEX($H:$H,ROW()))*SQRT(12),""))</f>
        <v>0.074533535708856</v>
      </c>
      <c r="J194" s="26" t="n">
        <f aca="false">IF(OR(I194="",I194=0),1,MIN(1,VolCap/I194))</f>
        <v>1</v>
      </c>
      <c r="K194" s="28" t="n">
        <f aca="false">IFERROR(H194*J193,"")</f>
        <v>-0.011830230697974</v>
      </c>
      <c r="L194" s="25" t="n">
        <f aca="false">IFERROR(L193*(1+K194),L193)</f>
        <v>3.5487775942934</v>
      </c>
      <c r="M194" s="31" t="n">
        <f aca="false">EMFX_Pairs!ET194+Rates_Pairs!ET194</f>
        <v>1</v>
      </c>
    </row>
    <row r="195" customFormat="false" ht="15" hidden="false" customHeight="false" outlineLevel="0" collapsed="false">
      <c r="A195" s="19" t="n">
        <v>43830</v>
      </c>
      <c r="B195" s="30" t="n">
        <f aca="false">IFERROR(EMFX_Pairs!ES195,"")</f>
        <v>0.00796730876453921</v>
      </c>
      <c r="C195" s="30" t="n">
        <f aca="false">IFERROR(Rates_Pairs!ES195,"")</f>
        <v>0</v>
      </c>
      <c r="D195" s="27" t="n">
        <f aca="false">IF(ROW()&lt;4+VolLB,"",IFERROR(STDEV(INDEX($B:$B,ROW()-VolLB+1):INDEX($B:$B,ROW()))*SQRT(12),""))</f>
        <v>0.032672932994081</v>
      </c>
      <c r="E195" s="27" t="n">
        <f aca="false">IF(ROW()&lt;4+VolLB,"",IFERROR(STDEV(INDEX($C:$C,ROW()-VolLB+1):INDEX($C:$C,ROW()))*SQRT(12),""))</f>
        <v>0.0320577494468726</v>
      </c>
      <c r="F195" s="26" t="n">
        <f aca="false">IF(OR(D195="",D195=0),0,MIN(MaxScal,(VolCap/SQRT(NSleeve))/D195))</f>
        <v>2.16419744537366</v>
      </c>
      <c r="G195" s="26" t="n">
        <f aca="false">IF(OR(E195="",E195=0),0,MIN(MaxScal,(VolCap/SQRT(NSleeve))/E195))</f>
        <v>2.20572807944111</v>
      </c>
      <c r="H195" s="28" t="n">
        <f aca="false">IFERROR(B195*F194+C195*G194,"")</f>
        <v>0.0171351608384509</v>
      </c>
      <c r="I195" s="27" t="n">
        <f aca="false">IF(ROW()&lt;4+VolLB,"",IFERROR(STDEV(INDEX($H:$H,ROW()-VolLB+1):INDEX($H:$H,ROW()))*SQRT(12),""))</f>
        <v>0.0739960588839681</v>
      </c>
      <c r="J195" s="26" t="n">
        <f aca="false">IF(OR(I195="",I195=0),1,MIN(1,VolCap/I195))</f>
        <v>1</v>
      </c>
      <c r="K195" s="28" t="n">
        <f aca="false">IFERROR(H195*J194,"")</f>
        <v>0.0171351608384509</v>
      </c>
      <c r="L195" s="25" t="n">
        <f aca="false">IFERROR(L194*(1+K195),L194)</f>
        <v>3.60958646915151</v>
      </c>
      <c r="M195" s="31" t="n">
        <f aca="false">EMFX_Pairs!ET195+Rates_Pairs!ET195</f>
        <v>1</v>
      </c>
    </row>
    <row r="196" customFormat="false" ht="15" hidden="false" customHeight="false" outlineLevel="0" collapsed="false">
      <c r="A196" s="19" t="n">
        <v>43861</v>
      </c>
      <c r="B196" s="30" t="n">
        <f aca="false">IFERROR(EMFX_Pairs!ES196,"")</f>
        <v>0.00414085503386353</v>
      </c>
      <c r="C196" s="30" t="n">
        <f aca="false">IFERROR(Rates_Pairs!ES196,"")</f>
        <v>0</v>
      </c>
      <c r="D196" s="27" t="n">
        <f aca="false">IF(ROW()&lt;4+VolLB,"",IFERROR(STDEV(INDEX($B:$B,ROW()-VolLB+1):INDEX($B:$B,ROW()))*SQRT(12),""))</f>
        <v>0.0326385630922678</v>
      </c>
      <c r="E196" s="27" t="n">
        <f aca="false">IF(ROW()&lt;4+VolLB,"",IFERROR(STDEV(INDEX($C:$C,ROW()-VolLB+1):INDEX($C:$C,ROW()))*SQRT(12),""))</f>
        <v>0.0320577494468726</v>
      </c>
      <c r="F196" s="26" t="n">
        <f aca="false">IF(OR(D196="",D196=0),0,MIN(MaxScal,(VolCap/SQRT(NSleeve))/D196))</f>
        <v>2.16647644440593</v>
      </c>
      <c r="G196" s="26" t="n">
        <f aca="false">IF(OR(E196="",E196=0),0,MIN(MaxScal,(VolCap/SQRT(NSleeve))/E196))</f>
        <v>2.20572807944111</v>
      </c>
      <c r="H196" s="28" t="n">
        <f aca="false">IFERROR(B196*F195+C196*G195,"")</f>
        <v>0.00896162788595009</v>
      </c>
      <c r="I196" s="27" t="n">
        <f aca="false">IF(ROW()&lt;4+VolLB,"",IFERROR(STDEV(INDEX($H:$H,ROW()-VolLB+1):INDEX($H:$H,ROW()))*SQRT(12),""))</f>
        <v>0.0738663831488066</v>
      </c>
      <c r="J196" s="26" t="n">
        <f aca="false">IF(OR(I196="",I196=0),1,MIN(1,VolCap/I196))</f>
        <v>1</v>
      </c>
      <c r="K196" s="28" t="n">
        <f aca="false">IFERROR(H196*J195,"")</f>
        <v>0.00896162788595009</v>
      </c>
      <c r="L196" s="25" t="n">
        <f aca="false">IFERROR(L195*(1+K196),L195)</f>
        <v>3.64193423991021</v>
      </c>
      <c r="M196" s="31" t="n">
        <f aca="false">EMFX_Pairs!ET196+Rates_Pairs!ET196</f>
        <v>1</v>
      </c>
    </row>
    <row r="197" customFormat="false" ht="15" hidden="false" customHeight="false" outlineLevel="0" collapsed="false">
      <c r="A197" s="19" t="n">
        <v>43890</v>
      </c>
      <c r="B197" s="30" t="n">
        <f aca="false">IFERROR(EMFX_Pairs!ES197,"")</f>
        <v>0</v>
      </c>
      <c r="C197" s="30" t="n">
        <f aca="false">IFERROR(Rates_Pairs!ES197,"")</f>
        <v>0.00165294618773073</v>
      </c>
      <c r="D197" s="27" t="n">
        <f aca="false">IF(ROW()&lt;4+VolLB,"",IFERROR(STDEV(INDEX($B:$B,ROW()-VolLB+1):INDEX($B:$B,ROW()))*SQRT(12),""))</f>
        <v>0.0309401511678668</v>
      </c>
      <c r="E197" s="27" t="n">
        <f aca="false">IF(ROW()&lt;4+VolLB,"",IFERROR(STDEV(INDEX($C:$C,ROW()-VolLB+1):INDEX($C:$C,ROW()))*SQRT(12),""))</f>
        <v>0.0320311838318535</v>
      </c>
      <c r="F197" s="26" t="n">
        <f aca="false">IF(OR(D197="",D197=0),0,MIN(MaxScal,(VolCap/SQRT(NSleeve))/D197))</f>
        <v>2.28540183061846</v>
      </c>
      <c r="G197" s="26" t="n">
        <f aca="false">IF(OR(E197="",E197=0),0,MIN(MaxScal,(VolCap/SQRT(NSleeve))/E197))</f>
        <v>2.20755743808433</v>
      </c>
      <c r="H197" s="28" t="n">
        <f aca="false">IFERROR(B197*F196+C197*G196,"")</f>
        <v>0.00364594982008282</v>
      </c>
      <c r="I197" s="27" t="n">
        <f aca="false">IF(ROW()&lt;4+VolLB,"",IFERROR(STDEV(INDEX($H:$H,ROW()-VolLB+1):INDEX($H:$H,ROW()))*SQRT(12),""))</f>
        <v>0.0714507390617601</v>
      </c>
      <c r="J197" s="26" t="n">
        <f aca="false">IF(OR(I197="",I197=0),1,MIN(1,VolCap/I197))</f>
        <v>1</v>
      </c>
      <c r="K197" s="28" t="n">
        <f aca="false">IFERROR(H197*J196,"")</f>
        <v>0.00364594982008282</v>
      </c>
      <c r="L197" s="25" t="n">
        <f aca="false">IFERROR(L196*(1+K197),L196)</f>
        <v>3.65521254939696</v>
      </c>
      <c r="M197" s="31" t="n">
        <f aca="false">EMFX_Pairs!ET197+Rates_Pairs!ET197</f>
        <v>1</v>
      </c>
    </row>
    <row r="198" customFormat="false" ht="15" hidden="false" customHeight="false" outlineLevel="0" collapsed="false">
      <c r="A198" s="19" t="n">
        <v>43921</v>
      </c>
      <c r="B198" s="30" t="n">
        <f aca="false">IFERROR(EMFX_Pairs!ES198,"")</f>
        <v>0</v>
      </c>
      <c r="C198" s="30" t="n">
        <f aca="false">IFERROR(Rates_Pairs!ES198,"")</f>
        <v>0.00694912619175025</v>
      </c>
      <c r="D198" s="27" t="n">
        <f aca="false">IF(ROW()&lt;4+VolLB,"",IFERROR(STDEV(INDEX($B:$B,ROW()-VolLB+1):INDEX($B:$B,ROW()))*SQRT(12),""))</f>
        <v>0.0177829454212479</v>
      </c>
      <c r="E198" s="27" t="n">
        <f aca="false">IF(ROW()&lt;4+VolLB,"",IFERROR(STDEV(INDEX($C:$C,ROW()-VolLB+1):INDEX($C:$C,ROW()))*SQRT(12),""))</f>
        <v>0.0321074473085456</v>
      </c>
      <c r="F198" s="26" t="n">
        <f aca="false">IF(OR(D198="",D198=0),0,MIN(MaxScal,(VolCap/SQRT(NSleeve))/D198))</f>
        <v>3.97631980775054</v>
      </c>
      <c r="G198" s="26" t="n">
        <f aca="false">IF(OR(E198="",E198=0),0,MIN(MaxScal,(VolCap/SQRT(NSleeve))/E198))</f>
        <v>2.20231391923315</v>
      </c>
      <c r="H198" s="28" t="n">
        <f aca="false">IFERROR(B198*F197+C198*G197,"")</f>
        <v>0.0153405952127849</v>
      </c>
      <c r="I198" s="27" t="n">
        <f aca="false">IF(ROW()&lt;4+VolLB,"",IFERROR(STDEV(INDEX($H:$H,ROW()-VolLB+1):INDEX($H:$H,ROW()))*SQRT(12),""))</f>
        <v>0.0556762000630947</v>
      </c>
      <c r="J198" s="26" t="n">
        <f aca="false">IF(OR(I198="",I198=0),1,MIN(1,VolCap/I198))</f>
        <v>1</v>
      </c>
      <c r="K198" s="28" t="n">
        <f aca="false">IFERROR(H198*J197,"")</f>
        <v>0.0153405952127849</v>
      </c>
      <c r="L198" s="25" t="n">
        <f aca="false">IFERROR(L197*(1+K198),L197)</f>
        <v>3.71128568553395</v>
      </c>
      <c r="M198" s="31" t="n">
        <f aca="false">EMFX_Pairs!ET198+Rates_Pairs!ET198</f>
        <v>0</v>
      </c>
    </row>
    <row r="199" customFormat="false" ht="15" hidden="false" customHeight="false" outlineLevel="0" collapsed="false">
      <c r="A199" s="19" t="n">
        <v>43951</v>
      </c>
      <c r="B199" s="30" t="n">
        <f aca="false">IFERROR(EMFX_Pairs!ES199,"")</f>
        <v>0</v>
      </c>
      <c r="C199" s="30" t="n">
        <f aca="false">IFERROR(Rates_Pairs!ES199,"")</f>
        <v>0</v>
      </c>
      <c r="D199" s="27" t="n">
        <f aca="false">IF(ROW()&lt;4+VolLB,"",IFERROR(STDEV(INDEX($B:$B,ROW()-VolLB+1):INDEX($B:$B,ROW()))*SQRT(12),""))</f>
        <v>0.0173380851596173</v>
      </c>
      <c r="E199" s="27" t="n">
        <f aca="false">IF(ROW()&lt;4+VolLB,"",IFERROR(STDEV(INDEX($C:$C,ROW()-VolLB+1):INDEX($C:$C,ROW()))*SQRT(12),""))</f>
        <v>0.0321350884168141</v>
      </c>
      <c r="F199" s="26" t="n">
        <f aca="false">IF(OR(D199="",D199=0),0,MIN(MaxScal,(VolCap/SQRT(NSleeve))/D199))</f>
        <v>4.07834414629301</v>
      </c>
      <c r="G199" s="26" t="n">
        <f aca="false">IF(OR(E199="",E199=0),0,MIN(MaxScal,(VolCap/SQRT(NSleeve))/E199))</f>
        <v>2.2004195912421</v>
      </c>
      <c r="H199" s="28" t="n">
        <f aca="false">IFERROR(B199*F198+C199*G198,"")</f>
        <v>0</v>
      </c>
      <c r="I199" s="27" t="n">
        <f aca="false">IF(ROW()&lt;4+VolLB,"",IFERROR(STDEV(INDEX($H:$H,ROW()-VolLB+1):INDEX($H:$H,ROW()))*SQRT(12),""))</f>
        <v>0.0556228834306348</v>
      </c>
      <c r="J199" s="26" t="n">
        <f aca="false">IF(OR(I199="",I199=0),1,MIN(1,VolCap/I199))</f>
        <v>1</v>
      </c>
      <c r="K199" s="28" t="n">
        <f aca="false">IFERROR(H199*J198,"")</f>
        <v>0</v>
      </c>
      <c r="L199" s="25" t="n">
        <f aca="false">IFERROR(L198*(1+K199),L198)</f>
        <v>3.71128568553395</v>
      </c>
      <c r="M199" s="31" t="n">
        <f aca="false">EMFX_Pairs!ET199+Rates_Pairs!ET199</f>
        <v>1</v>
      </c>
    </row>
    <row r="200" customFormat="false" ht="15" hidden="false" customHeight="false" outlineLevel="0" collapsed="false">
      <c r="A200" s="19" t="n">
        <v>43982</v>
      </c>
      <c r="B200" s="30" t="n">
        <f aca="false">IFERROR(EMFX_Pairs!ES200,"")</f>
        <v>0</v>
      </c>
      <c r="C200" s="30" t="n">
        <f aca="false">IFERROR(Rates_Pairs!ES200,"")</f>
        <v>0.00246562733136145</v>
      </c>
      <c r="D200" s="27" t="n">
        <f aca="false">IF(ROW()&lt;4+VolLB,"",IFERROR(STDEV(INDEX($B:$B,ROW()-VolLB+1):INDEX($B:$B,ROW()))*SQRT(12),""))</f>
        <v>0.0170824565645953</v>
      </c>
      <c r="E200" s="27" t="n">
        <f aca="false">IF(ROW()&lt;4+VolLB,"",IFERROR(STDEV(INDEX($C:$C,ROW()-VolLB+1):INDEX($C:$C,ROW()))*SQRT(12),""))</f>
        <v>0.0321007077436315</v>
      </c>
      <c r="F200" s="26" t="n">
        <f aca="false">IF(OR(D200="",D200=0),0,MIN(MaxScal,(VolCap/SQRT(NSleeve))/D200))</f>
        <v>4.13937409126555</v>
      </c>
      <c r="G200" s="26" t="n">
        <f aca="false">IF(OR(E200="",E200=0),0,MIN(MaxScal,(VolCap/SQRT(NSleeve))/E200))</f>
        <v>2.2027762965034</v>
      </c>
      <c r="H200" s="28" t="n">
        <f aca="false">IFERROR(B200*F199+C200*G199,"")</f>
        <v>0.00542541468462971</v>
      </c>
      <c r="I200" s="27" t="n">
        <f aca="false">IF(ROW()&lt;4+VolLB,"",IFERROR(STDEV(INDEX($H:$H,ROW()-VolLB+1):INDEX($H:$H,ROW()))*SQRT(12),""))</f>
        <v>0.0555864910296903</v>
      </c>
      <c r="J200" s="26" t="n">
        <f aca="false">IF(OR(I200="",I200=0),1,MIN(1,VolCap/I200))</f>
        <v>1</v>
      </c>
      <c r="K200" s="28" t="n">
        <f aca="false">IFERROR(H200*J199,"")</f>
        <v>0.00542541468462971</v>
      </c>
      <c r="L200" s="25" t="n">
        <f aca="false">IFERROR(L199*(1+K200),L199)</f>
        <v>3.73142094939111</v>
      </c>
      <c r="M200" s="31" t="n">
        <f aca="false">EMFX_Pairs!ET200+Rates_Pairs!ET200</f>
        <v>3</v>
      </c>
    </row>
    <row r="201" customFormat="false" ht="15" hidden="false" customHeight="false" outlineLevel="0" collapsed="false">
      <c r="A201" s="19" t="n">
        <v>44012</v>
      </c>
      <c r="B201" s="30" t="n">
        <f aca="false">IFERROR(EMFX_Pairs!ES201,"")</f>
        <v>0.002719176986194</v>
      </c>
      <c r="C201" s="30" t="n">
        <f aca="false">IFERROR(Rates_Pairs!ES201,"")</f>
        <v>0.00484518612145229</v>
      </c>
      <c r="D201" s="27" t="n">
        <f aca="false">IF(ROW()&lt;4+VolLB,"",IFERROR(STDEV(INDEX($B:$B,ROW()-VolLB+1):INDEX($B:$B,ROW()))*SQRT(12),""))</f>
        <v>0.0154319401298023</v>
      </c>
      <c r="E201" s="27" t="n">
        <f aca="false">IF(ROW()&lt;4+VolLB,"",IFERROR(STDEV(INDEX($C:$C,ROW()-VolLB+1):INDEX($C:$C,ROW()))*SQRT(12),""))</f>
        <v>0.0320894246414981</v>
      </c>
      <c r="F201" s="26" t="n">
        <f aca="false">IF(OR(D201="",D201=0),0,MIN(MaxScal,(VolCap/SQRT(NSleeve))/D201))</f>
        <v>4.58209904418288</v>
      </c>
      <c r="G201" s="26" t="n">
        <f aca="false">IF(OR(E201="",E201=0),0,MIN(MaxScal,(VolCap/SQRT(NSleeve))/E201))</f>
        <v>2.2035508242554</v>
      </c>
      <c r="H201" s="28" t="n">
        <f aca="false">IFERROR(B201*F200+C201*G200,"")</f>
        <v>0.0219285519066993</v>
      </c>
      <c r="I201" s="27" t="n">
        <f aca="false">IF(ROW()&lt;4+VolLB,"",IFERROR(STDEV(INDEX($H:$H,ROW()-VolLB+1):INDEX($H:$H,ROW()))*SQRT(12),""))</f>
        <v>0.0555608538651106</v>
      </c>
      <c r="J201" s="26" t="n">
        <f aca="false">IF(OR(I201="",I201=0),1,MIN(1,VolCap/I201))</f>
        <v>1</v>
      </c>
      <c r="K201" s="28" t="n">
        <f aca="false">IFERROR(H201*J200,"")</f>
        <v>0.0219285519066993</v>
      </c>
      <c r="L201" s="25" t="n">
        <f aca="false">IFERROR(L200*(1+K201),L200)</f>
        <v>3.81324560736558</v>
      </c>
      <c r="M201" s="31" t="n">
        <f aca="false">EMFX_Pairs!ET201+Rates_Pairs!ET201</f>
        <v>2</v>
      </c>
    </row>
    <row r="202" customFormat="false" ht="15" hidden="false" customHeight="false" outlineLevel="0" collapsed="false">
      <c r="A202" s="19" t="n">
        <v>44043</v>
      </c>
      <c r="B202" s="30" t="n">
        <f aca="false">IFERROR(EMFX_Pairs!ES202,"")</f>
        <v>0.00353434973298871</v>
      </c>
      <c r="C202" s="30" t="n">
        <f aca="false">IFERROR(Rates_Pairs!ES202,"")</f>
        <v>0</v>
      </c>
      <c r="D202" s="27" t="n">
        <f aca="false">IF(ROW()&lt;4+VolLB,"",IFERROR(STDEV(INDEX($B:$B,ROW()-VolLB+1):INDEX($B:$B,ROW()))*SQRT(12),""))</f>
        <v>0.0151688129585805</v>
      </c>
      <c r="E202" s="27" t="n">
        <f aca="false">IF(ROW()&lt;4+VolLB,"",IFERROR(STDEV(INDEX($C:$C,ROW()-VolLB+1):INDEX($C:$C,ROW()))*SQRT(12),""))</f>
        <v>0.0320894246414981</v>
      </c>
      <c r="F202" s="26" t="n">
        <f aca="false">IF(OR(D202="",D202=0),0,MIN(MaxScal,(VolCap/SQRT(NSleeve))/D202))</f>
        <v>4.66158283523801</v>
      </c>
      <c r="G202" s="26" t="n">
        <f aca="false">IF(OR(E202="",E202=0),0,MIN(MaxScal,(VolCap/SQRT(NSleeve))/E202))</f>
        <v>2.2035508242554</v>
      </c>
      <c r="H202" s="28" t="n">
        <f aca="false">IFERROR(B202*F201+C202*G201,"")</f>
        <v>0.0161947405333356</v>
      </c>
      <c r="I202" s="27" t="n">
        <f aca="false">IF(ROW()&lt;4+VolLB,"",IFERROR(STDEV(INDEX($H:$H,ROW()-VolLB+1):INDEX($H:$H,ROW()))*SQRT(12),""))</f>
        <v>0.0557783094548472</v>
      </c>
      <c r="J202" s="26" t="n">
        <f aca="false">IF(OR(I202="",I202=0),1,MIN(1,VolCap/I202))</f>
        <v>1</v>
      </c>
      <c r="K202" s="28" t="n">
        <f aca="false">IFERROR(H202*J201,"")</f>
        <v>0.0161947405333356</v>
      </c>
      <c r="L202" s="25" t="n">
        <f aca="false">IFERROR(L201*(1+K202),L201)</f>
        <v>3.87500013056674</v>
      </c>
      <c r="M202" s="31" t="n">
        <f aca="false">EMFX_Pairs!ET202+Rates_Pairs!ET202</f>
        <v>2</v>
      </c>
    </row>
    <row r="203" customFormat="false" ht="15" hidden="false" customHeight="false" outlineLevel="0" collapsed="false">
      <c r="A203" s="19" t="n">
        <v>44074</v>
      </c>
      <c r="B203" s="30" t="n">
        <f aca="false">IFERROR(EMFX_Pairs!ES203,"")</f>
        <v>-0.000534675474558033</v>
      </c>
      <c r="C203" s="30" t="n">
        <f aca="false">IFERROR(Rates_Pairs!ES203,"")</f>
        <v>0.00596124939442625</v>
      </c>
      <c r="D203" s="27" t="n">
        <f aca="false">IF(ROW()&lt;4+VolLB,"",IFERROR(STDEV(INDEX($B:$B,ROW()-VolLB+1):INDEX($B:$B,ROW()))*SQRT(12),""))</f>
        <v>0.0151886928404169</v>
      </c>
      <c r="E203" s="27" t="n">
        <f aca="false">IF(ROW()&lt;4+VolLB,"",IFERROR(STDEV(INDEX($C:$C,ROW()-VolLB+1):INDEX($C:$C,ROW()))*SQRT(12),""))</f>
        <v>0.0318502452584532</v>
      </c>
      <c r="F203" s="26" t="n">
        <f aca="false">IF(OR(D203="",D203=0),0,MIN(MaxScal,(VolCap/SQRT(NSleeve))/D203))</f>
        <v>4.65548147306625</v>
      </c>
      <c r="G203" s="26" t="n">
        <f aca="false">IF(OR(E203="",E203=0),0,MIN(MaxScal,(VolCap/SQRT(NSleeve))/E203))</f>
        <v>2.220098386837</v>
      </c>
      <c r="H203" s="28" t="n">
        <f aca="false">IFERROR(B203*F202+C203*G202,"")</f>
        <v>0.0106434820020575</v>
      </c>
      <c r="I203" s="27" t="n">
        <f aca="false">IF(ROW()&lt;4+VolLB,"",IFERROR(STDEV(INDEX($H:$H,ROW()-VolLB+1):INDEX($H:$H,ROW()))*SQRT(12),""))</f>
        <v>0.0556347167389289</v>
      </c>
      <c r="J203" s="26" t="n">
        <f aca="false">IF(OR(I203="",I203=0),1,MIN(1,VolCap/I203))</f>
        <v>1</v>
      </c>
      <c r="K203" s="28" t="n">
        <f aca="false">IFERROR(H203*J202,"")</f>
        <v>0.0106434820020575</v>
      </c>
      <c r="L203" s="25" t="n">
        <f aca="false">IFERROR(L202*(1+K203),L202)</f>
        <v>3.9162436247144</v>
      </c>
      <c r="M203" s="31" t="n">
        <f aca="false">EMFX_Pairs!ET203+Rates_Pairs!ET203</f>
        <v>2</v>
      </c>
    </row>
    <row r="204" customFormat="false" ht="15" hidden="false" customHeight="false" outlineLevel="0" collapsed="false">
      <c r="A204" s="19" t="n">
        <v>44104</v>
      </c>
      <c r="B204" s="30" t="n">
        <f aca="false">IFERROR(EMFX_Pairs!ES204,"")</f>
        <v>0.00339647961950967</v>
      </c>
      <c r="C204" s="30" t="n">
        <f aca="false">IFERROR(Rates_Pairs!ES204,"")</f>
        <v>-0.00353286483367209</v>
      </c>
      <c r="D204" s="27" t="n">
        <f aca="false">IF(ROW()&lt;4+VolLB,"",IFERROR(STDEV(INDEX($B:$B,ROW()-VolLB+1):INDEX($B:$B,ROW()))*SQRT(12),""))</f>
        <v>0.0152101273006529</v>
      </c>
      <c r="E204" s="27" t="n">
        <f aca="false">IF(ROW()&lt;4+VolLB,"",IFERROR(STDEV(INDEX($C:$C,ROW()-VolLB+1):INDEX($C:$C,ROW()))*SQRT(12),""))</f>
        <v>0.031857993116542</v>
      </c>
      <c r="F204" s="26" t="n">
        <f aca="false">IF(OR(D204="",D204=0),0,MIN(MaxScal,(VolCap/SQRT(NSleeve))/D204))</f>
        <v>4.64892086180105</v>
      </c>
      <c r="G204" s="26" t="n">
        <f aca="false">IF(OR(E204="",E204=0),0,MIN(MaxScal,(VolCap/SQRT(NSleeve))/E204))</f>
        <v>2.2195584593161</v>
      </c>
      <c r="H204" s="28" t="n">
        <f aca="false">IFERROR(B204*F203+C204*G203,"")</f>
        <v>0.00796894042412578</v>
      </c>
      <c r="I204" s="27" t="n">
        <f aca="false">IF(ROW()&lt;4+VolLB,"",IFERROR(STDEV(INDEX($H:$H,ROW()-VolLB+1):INDEX($H:$H,ROW()))*SQRT(12),""))</f>
        <v>0.0551626820395741</v>
      </c>
      <c r="J204" s="26" t="n">
        <f aca="false">IF(OR(I204="",I204=0),1,MIN(1,VolCap/I204))</f>
        <v>1</v>
      </c>
      <c r="K204" s="28" t="n">
        <f aca="false">IFERROR(H204*J203,"")</f>
        <v>0.00796894042412578</v>
      </c>
      <c r="L204" s="25" t="n">
        <f aca="false">IFERROR(L203*(1+K204),L203)</f>
        <v>3.94745193684611</v>
      </c>
      <c r="M204" s="31" t="n">
        <f aca="false">EMFX_Pairs!ET204+Rates_Pairs!ET204</f>
        <v>1</v>
      </c>
    </row>
    <row r="205" customFormat="false" ht="15" hidden="false" customHeight="false" outlineLevel="0" collapsed="false">
      <c r="A205" s="19" t="n">
        <v>44135</v>
      </c>
      <c r="B205" s="30" t="n">
        <f aca="false">IFERROR(EMFX_Pairs!ES205,"")</f>
        <v>0</v>
      </c>
      <c r="C205" s="30" t="n">
        <f aca="false">IFERROR(Rates_Pairs!ES205,"")</f>
        <v>0.00382297628757923</v>
      </c>
      <c r="D205" s="27" t="n">
        <f aca="false">IF(ROW()&lt;4+VolLB,"",IFERROR(STDEV(INDEX($B:$B,ROW()-VolLB+1):INDEX($B:$B,ROW()))*SQRT(12),""))</f>
        <v>0.0133440150595032</v>
      </c>
      <c r="E205" s="27" t="n">
        <f aca="false">IF(ROW()&lt;4+VolLB,"",IFERROR(STDEV(INDEX($C:$C,ROW()-VolLB+1):INDEX($C:$C,ROW()))*SQRT(12),""))</f>
        <v>0.0318659576563757</v>
      </c>
      <c r="F205" s="26" t="n">
        <f aca="false">IF(OR(D205="",D205=0),0,MIN(MaxScal,(VolCap/SQRT(NSleeve))/D205))</f>
        <v>5</v>
      </c>
      <c r="G205" s="26" t="n">
        <f aca="false">IF(OR(E205="",E205=0),0,MIN(MaxScal,(VolCap/SQRT(NSleeve))/E205))</f>
        <v>2.21900370549532</v>
      </c>
      <c r="H205" s="28" t="n">
        <f aca="false">IFERROR(B205*F204+C205*G204,"")</f>
        <v>0.00848531935886133</v>
      </c>
      <c r="I205" s="27" t="n">
        <f aca="false">IF(ROW()&lt;4+VolLB,"",IFERROR(STDEV(INDEX($H:$H,ROW()-VolLB+1):INDEX($H:$H,ROW()))*SQRT(12),""))</f>
        <v>0.0541283395868594</v>
      </c>
      <c r="J205" s="26" t="n">
        <f aca="false">IF(OR(I205="",I205=0),1,MIN(1,VolCap/I205))</f>
        <v>1</v>
      </c>
      <c r="K205" s="28" t="n">
        <f aca="false">IFERROR(H205*J204,"")</f>
        <v>0.00848531935886133</v>
      </c>
      <c r="L205" s="25" t="n">
        <f aca="false">IFERROR(L204*(1+K205),L204)</f>
        <v>3.98094732718401</v>
      </c>
      <c r="M205" s="31" t="n">
        <f aca="false">EMFX_Pairs!ET205+Rates_Pairs!ET205</f>
        <v>0</v>
      </c>
    </row>
    <row r="206" customFormat="false" ht="15" hidden="false" customHeight="false" outlineLevel="0" collapsed="false">
      <c r="A206" s="19" t="n">
        <v>44165</v>
      </c>
      <c r="B206" s="30" t="n">
        <f aca="false">IFERROR(EMFX_Pairs!ES206,"")</f>
        <v>0</v>
      </c>
      <c r="C206" s="30" t="n">
        <f aca="false">IFERROR(Rates_Pairs!ES206,"")</f>
        <v>0</v>
      </c>
      <c r="D206" s="27" t="n">
        <f aca="false">IF(ROW()&lt;4+VolLB,"",IFERROR(STDEV(INDEX($B:$B,ROW()-VolLB+1):INDEX($B:$B,ROW()))*SQRT(12),""))</f>
        <v>0.0133440150595032</v>
      </c>
      <c r="E206" s="27" t="n">
        <f aca="false">IF(ROW()&lt;4+VolLB,"",IFERROR(STDEV(INDEX($C:$C,ROW()-VolLB+1):INDEX($C:$C,ROW()))*SQRT(12),""))</f>
        <v>0.0317408802301542</v>
      </c>
      <c r="F206" s="26" t="n">
        <f aca="false">IF(OR(D206="",D206=0),0,MIN(MaxScal,(VolCap/SQRT(NSleeve))/D206))</f>
        <v>5</v>
      </c>
      <c r="G206" s="26" t="n">
        <f aca="false">IF(OR(E206="",E206=0),0,MIN(MaxScal,(VolCap/SQRT(NSleeve))/E206))</f>
        <v>2.22774786351006</v>
      </c>
      <c r="H206" s="28" t="n">
        <f aca="false">IFERROR(B206*F205+C206*G205,"")</f>
        <v>0</v>
      </c>
      <c r="I206" s="27" t="n">
        <f aca="false">IF(ROW()&lt;4+VolLB,"",IFERROR(STDEV(INDEX($H:$H,ROW()-VolLB+1):INDEX($H:$H,ROW()))*SQRT(12),""))</f>
        <v>0.0538825015751399</v>
      </c>
      <c r="J206" s="26" t="n">
        <f aca="false">IF(OR(I206="",I206=0),1,MIN(1,VolCap/I206))</f>
        <v>1</v>
      </c>
      <c r="K206" s="28" t="n">
        <f aca="false">IFERROR(H206*J205,"")</f>
        <v>0</v>
      </c>
      <c r="L206" s="25" t="n">
        <f aca="false">IFERROR(L205*(1+K206),L205)</f>
        <v>3.98094732718401</v>
      </c>
      <c r="M206" s="31" t="n">
        <f aca="false">EMFX_Pairs!ET206+Rates_Pairs!ET206</f>
        <v>0</v>
      </c>
    </row>
    <row r="207" customFormat="false" ht="15" hidden="false" customHeight="false" outlineLevel="0" collapsed="false">
      <c r="A207" s="19" t="n">
        <v>44196</v>
      </c>
      <c r="B207" s="30" t="n">
        <f aca="false">IFERROR(EMFX_Pairs!ES207,"")</f>
        <v>0</v>
      </c>
      <c r="C207" s="30" t="n">
        <f aca="false">IFERROR(Rates_Pairs!ES207,"")</f>
        <v>0</v>
      </c>
      <c r="D207" s="27" t="n">
        <f aca="false">IF(ROW()&lt;4+VolLB,"",IFERROR(STDEV(INDEX($B:$B,ROW()-VolLB+1):INDEX($B:$B,ROW()))*SQRT(12),""))</f>
        <v>0.0123822160484574</v>
      </c>
      <c r="E207" s="27" t="n">
        <f aca="false">IF(ROW()&lt;4+VolLB,"",IFERROR(STDEV(INDEX($C:$C,ROW()-VolLB+1):INDEX($C:$C,ROW()))*SQRT(12),""))</f>
        <v>0.0312777088092619</v>
      </c>
      <c r="F207" s="26" t="n">
        <f aca="false">IF(OR(D207="",D207=0),0,MIN(MaxScal,(VolCap/SQRT(NSleeve))/D207))</f>
        <v>5</v>
      </c>
      <c r="G207" s="26" t="n">
        <f aca="false">IF(OR(E207="",E207=0),0,MIN(MaxScal,(VolCap/SQRT(NSleeve))/E207))</f>
        <v>2.26073714509792</v>
      </c>
      <c r="H207" s="28" t="n">
        <f aca="false">IFERROR(B207*F206+C207*G206,"")</f>
        <v>0</v>
      </c>
      <c r="I207" s="27" t="n">
        <f aca="false">IF(ROW()&lt;4+VolLB,"",IFERROR(STDEV(INDEX($H:$H,ROW()-VolLB+1):INDEX($H:$H,ROW()))*SQRT(12),""))</f>
        <v>0.0540398958576022</v>
      </c>
      <c r="J207" s="26" t="n">
        <f aca="false">IF(OR(I207="",I207=0),1,MIN(1,VolCap/I207))</f>
        <v>1</v>
      </c>
      <c r="K207" s="28" t="n">
        <f aca="false">IFERROR(H207*J206,"")</f>
        <v>0</v>
      </c>
      <c r="L207" s="25" t="n">
        <f aca="false">IFERROR(L206*(1+K207),L206)</f>
        <v>3.98094732718401</v>
      </c>
      <c r="M207" s="31" t="n">
        <f aca="false">EMFX_Pairs!ET207+Rates_Pairs!ET207</f>
        <v>3</v>
      </c>
    </row>
    <row r="208" customFormat="false" ht="15" hidden="false" customHeight="false" outlineLevel="0" collapsed="false">
      <c r="A208" s="19" t="n">
        <v>44227</v>
      </c>
      <c r="B208" s="30" t="n">
        <f aca="false">IFERROR(EMFX_Pairs!ES208,"")</f>
        <v>0.0132070512397533</v>
      </c>
      <c r="C208" s="30" t="n">
        <f aca="false">IFERROR(Rates_Pairs!ES208,"")</f>
        <v>0.0045591716894497</v>
      </c>
      <c r="D208" s="27" t="n">
        <f aca="false">IF(ROW()&lt;4+VolLB,"",IFERROR(STDEV(INDEX($B:$B,ROW()-VolLB+1):INDEX($B:$B,ROW()))*SQRT(12),""))</f>
        <v>0.0140432776481541</v>
      </c>
      <c r="E208" s="27" t="n">
        <f aca="false">IF(ROW()&lt;4+VolLB,"",IFERROR(STDEV(INDEX($C:$C,ROW()-VolLB+1):INDEX($C:$C,ROW()))*SQRT(12),""))</f>
        <v>0.0295514333332783</v>
      </c>
      <c r="F208" s="26" t="n">
        <f aca="false">IF(OR(D208="",D208=0),0,MIN(MaxScal,(VolCap/SQRT(NSleeve))/D208))</f>
        <v>5</v>
      </c>
      <c r="G208" s="26" t="n">
        <f aca="false">IF(OR(E208="",E208=0),0,MIN(MaxScal,(VolCap/SQRT(NSleeve))/E208))</f>
        <v>2.39280028556268</v>
      </c>
      <c r="H208" s="28" t="n">
        <f aca="false">IFERROR(B208*F207+C208*G207,"")</f>
        <v>0.0763423449879842</v>
      </c>
      <c r="I208" s="27" t="n">
        <f aca="false">IF(ROW()&lt;4+VolLB,"",IFERROR(STDEV(INDEX($H:$H,ROW()-VolLB+1):INDEX($H:$H,ROW()))*SQRT(12),""))</f>
        <v>0.0642966504409483</v>
      </c>
      <c r="J208" s="26" t="n">
        <f aca="false">IF(OR(I208="",I208=0),1,MIN(1,VolCap/I208))</f>
        <v>1</v>
      </c>
      <c r="K208" s="28" t="n">
        <f aca="false">IFERROR(H208*J207,"")</f>
        <v>0.0763423449879842</v>
      </c>
      <c r="L208" s="25" t="n">
        <f aca="false">IFERROR(L207*(1+K208),L207)</f>
        <v>4.28486218141488</v>
      </c>
      <c r="M208" s="31" t="n">
        <f aca="false">EMFX_Pairs!ET208+Rates_Pairs!ET208</f>
        <v>2</v>
      </c>
    </row>
    <row r="209" customFormat="false" ht="15" hidden="false" customHeight="false" outlineLevel="0" collapsed="false">
      <c r="A209" s="19" t="n">
        <v>44255</v>
      </c>
      <c r="B209" s="30" t="n">
        <f aca="false">IFERROR(EMFX_Pairs!ES209,"")</f>
        <v>-0.00977695116714949</v>
      </c>
      <c r="C209" s="30" t="n">
        <f aca="false">IFERROR(Rates_Pairs!ES209,"")</f>
        <v>0</v>
      </c>
      <c r="D209" s="27" t="n">
        <f aca="false">IF(ROW()&lt;4+VolLB,"",IFERROR(STDEV(INDEX($B:$B,ROW()-VolLB+1):INDEX($B:$B,ROW()))*SQRT(12),""))</f>
        <v>0.0151532386628462</v>
      </c>
      <c r="E209" s="27" t="n">
        <f aca="false">IF(ROW()&lt;4+VolLB,"",IFERROR(STDEV(INDEX($C:$C,ROW()-VolLB+1):INDEX($C:$C,ROW()))*SQRT(12),""))</f>
        <v>0.0272438864448895</v>
      </c>
      <c r="F209" s="26" t="n">
        <f aca="false">IF(OR(D209="",D209=0),0,MIN(MaxScal,(VolCap/SQRT(NSleeve))/D209))</f>
        <v>4.66637394763856</v>
      </c>
      <c r="G209" s="26" t="n">
        <f aca="false">IF(OR(E209="",E209=0),0,MIN(MaxScal,(VolCap/SQRT(NSleeve))/E209))</f>
        <v>2.59546956568375</v>
      </c>
      <c r="H209" s="28" t="n">
        <f aca="false">IFERROR(B209*F208+C209*G208,"")</f>
        <v>-0.0488847558357474</v>
      </c>
      <c r="I209" s="27" t="n">
        <f aca="false">IF(ROW()&lt;4+VolLB,"",IFERROR(STDEV(INDEX($H:$H,ROW()-VolLB+1):INDEX($H:$H,ROW()))*SQRT(12),""))</f>
        <v>0.0696640453662161</v>
      </c>
      <c r="J209" s="26" t="n">
        <f aca="false">IF(OR(I209="",I209=0),1,MIN(1,VolCap/I209))</f>
        <v>1</v>
      </c>
      <c r="K209" s="28" t="n">
        <f aca="false">IFERROR(H209*J208,"")</f>
        <v>-0.0488847558357474</v>
      </c>
      <c r="L209" s="25" t="n">
        <f aca="false">IFERROR(L208*(1+K209),L208)</f>
        <v>4.07539773988659</v>
      </c>
      <c r="M209" s="31" t="n">
        <f aca="false">EMFX_Pairs!ET209+Rates_Pairs!ET209</f>
        <v>4</v>
      </c>
    </row>
    <row r="210" customFormat="false" ht="15" hidden="false" customHeight="false" outlineLevel="0" collapsed="false">
      <c r="A210" s="19" t="n">
        <v>44286</v>
      </c>
      <c r="B210" s="30" t="n">
        <f aca="false">IFERROR(EMFX_Pairs!ES210,"")</f>
        <v>0.0143962278756784</v>
      </c>
      <c r="C210" s="30" t="n">
        <f aca="false">IFERROR(Rates_Pairs!ES210,"")</f>
        <v>0.00227105246145222</v>
      </c>
      <c r="D210" s="27" t="n">
        <f aca="false">IF(ROW()&lt;4+VolLB,"",IFERROR(STDEV(INDEX($B:$B,ROW()-VolLB+1):INDEX($B:$B,ROW()))*SQRT(12),""))</f>
        <v>0.0167800894037343</v>
      </c>
      <c r="E210" s="27" t="n">
        <f aca="false">IF(ROW()&lt;4+VolLB,"",IFERROR(STDEV(INDEX($C:$C,ROW()-VolLB+1):INDEX($C:$C,ROW()))*SQRT(12),""))</f>
        <v>0.0272428289637467</v>
      </c>
      <c r="F210" s="26" t="n">
        <f aca="false">IF(OR(D210="",D210=0),0,MIN(MaxScal,(VolCap/SQRT(NSleeve))/D210))</f>
        <v>4.21396313317129</v>
      </c>
      <c r="G210" s="26" t="n">
        <f aca="false">IF(OR(E210="",E210=0),0,MIN(MaxScal,(VolCap/SQRT(NSleeve))/E210))</f>
        <v>2.5955703136687</v>
      </c>
      <c r="H210" s="28" t="n">
        <f aca="false">IFERROR(B210*F209+C210*G209,"")</f>
        <v>0.073072630249104</v>
      </c>
      <c r="I210" s="27" t="n">
        <f aca="false">IF(ROW()&lt;4+VolLB,"",IFERROR(STDEV(INDEX($H:$H,ROW()-VolLB+1):INDEX($H:$H,ROW()))*SQRT(12),""))</f>
        <v>0.0791257886474503</v>
      </c>
      <c r="J210" s="26" t="n">
        <f aca="false">IF(OR(I210="",I210=0),1,MIN(1,VolCap/I210))</f>
        <v>1</v>
      </c>
      <c r="K210" s="28" t="n">
        <f aca="false">IFERROR(H210*J209,"")</f>
        <v>0.073072630249104</v>
      </c>
      <c r="L210" s="25" t="n">
        <f aca="false">IFERROR(L209*(1+K210),L209)</f>
        <v>4.37319777205135</v>
      </c>
      <c r="M210" s="31" t="n">
        <f aca="false">EMFX_Pairs!ET210+Rates_Pairs!ET210</f>
        <v>4</v>
      </c>
    </row>
    <row r="211" customFormat="false" ht="15" hidden="false" customHeight="false" outlineLevel="0" collapsed="false">
      <c r="A211" s="19" t="n">
        <v>44316</v>
      </c>
      <c r="B211" s="30" t="n">
        <f aca="false">IFERROR(EMFX_Pairs!ES211,"")</f>
        <v>0.0199735023015871</v>
      </c>
      <c r="C211" s="30" t="n">
        <f aca="false">IFERROR(Rates_Pairs!ES211,"")</f>
        <v>-0.010970272667574</v>
      </c>
      <c r="D211" s="27" t="n">
        <f aca="false">IF(ROW()&lt;4+VolLB,"",IFERROR(STDEV(INDEX($B:$B,ROW()-VolLB+1):INDEX($B:$B,ROW()))*SQRT(12),""))</f>
        <v>0.0194008780970969</v>
      </c>
      <c r="E211" s="27" t="n">
        <f aca="false">IF(ROW()&lt;4+VolLB,"",IFERROR(STDEV(INDEX($C:$C,ROW()-VolLB+1):INDEX($C:$C,ROW()))*SQRT(12),""))</f>
        <v>0.0282938611889212</v>
      </c>
      <c r="F211" s="26" t="n">
        <f aca="false">IF(OR(D211="",D211=0),0,MIN(MaxScal,(VolCap/SQRT(NSleeve))/D211))</f>
        <v>3.64471534560261</v>
      </c>
      <c r="G211" s="26" t="n">
        <f aca="false">IF(OR(E211="",E211=0),0,MIN(MaxScal,(VolCap/SQRT(NSleeve))/E211))</f>
        <v>2.49915264821976</v>
      </c>
      <c r="H211" s="28" t="n">
        <f aca="false">IFERROR(B211*F210+C211*G210,"")</f>
        <v>0.0556934882703936</v>
      </c>
      <c r="I211" s="27" t="n">
        <f aca="false">IF(ROW()&lt;4+VolLB,"",IFERROR(STDEV(INDEX($H:$H,ROW()-VolLB+1):INDEX($H:$H,ROW()))*SQRT(12),""))</f>
        <v>0.0829400537942899</v>
      </c>
      <c r="J211" s="26" t="n">
        <f aca="false">IF(OR(I211="",I211=0),1,MIN(1,VolCap/I211))</f>
        <v>1</v>
      </c>
      <c r="K211" s="28" t="n">
        <f aca="false">IFERROR(H211*J210,"")</f>
        <v>0.0556934882703936</v>
      </c>
      <c r="L211" s="25" t="n">
        <f aca="false">IFERROR(L210*(1+K211),L210)</f>
        <v>4.61675641087321</v>
      </c>
      <c r="M211" s="31" t="n">
        <f aca="false">EMFX_Pairs!ET211+Rates_Pairs!ET211</f>
        <v>2</v>
      </c>
    </row>
    <row r="212" customFormat="false" ht="15" hidden="false" customHeight="false" outlineLevel="0" collapsed="false">
      <c r="A212" s="19" t="n">
        <v>44347</v>
      </c>
      <c r="B212" s="30" t="n">
        <f aca="false">IFERROR(EMFX_Pairs!ES212,"")</f>
        <v>0</v>
      </c>
      <c r="C212" s="30" t="n">
        <f aca="false">IFERROR(Rates_Pairs!ES212,"")</f>
        <v>0.00882499789660292</v>
      </c>
      <c r="D212" s="27" t="n">
        <f aca="false">IF(ROW()&lt;4+VolLB,"",IFERROR(STDEV(INDEX($B:$B,ROW()-VolLB+1):INDEX($B:$B,ROW()))*SQRT(12),""))</f>
        <v>0.0191147101870718</v>
      </c>
      <c r="E212" s="27" t="n">
        <f aca="false">IF(ROW()&lt;4+VolLB,"",IFERROR(STDEV(INDEX($C:$C,ROW()-VolLB+1):INDEX($C:$C,ROW()))*SQRT(12),""))</f>
        <v>0.028553238807272</v>
      </c>
      <c r="F212" s="26" t="n">
        <f aca="false">IF(OR(D212="",D212=0),0,MIN(MaxScal,(VolCap/SQRT(NSleeve))/D212))</f>
        <v>3.69928068103694</v>
      </c>
      <c r="G212" s="26" t="n">
        <f aca="false">IF(OR(E212="",E212=0),0,MIN(MaxScal,(VolCap/SQRT(NSleeve))/E212))</f>
        <v>2.47645034582368</v>
      </c>
      <c r="H212" s="28" t="n">
        <f aca="false">IFERROR(B212*F211+C212*G211,"")</f>
        <v>0.022055016863829</v>
      </c>
      <c r="I212" s="27" t="n">
        <f aca="false">IF(ROW()&lt;4+VolLB,"",IFERROR(STDEV(INDEX($H:$H,ROW()-VolLB+1):INDEX($H:$H,ROW()))*SQRT(12),""))</f>
        <v>0.0831651355423069</v>
      </c>
      <c r="J212" s="26" t="n">
        <f aca="false">IF(OR(I212="",I212=0),1,MIN(1,VolCap/I212))</f>
        <v>1</v>
      </c>
      <c r="K212" s="28" t="n">
        <f aca="false">IFERROR(H212*J211,"")</f>
        <v>0.022055016863829</v>
      </c>
      <c r="L212" s="25" t="n">
        <f aca="false">IFERROR(L211*(1+K212),L211)</f>
        <v>4.71857905137121</v>
      </c>
      <c r="M212" s="31" t="n">
        <f aca="false">EMFX_Pairs!ET212+Rates_Pairs!ET212</f>
        <v>3</v>
      </c>
    </row>
    <row r="213" customFormat="false" ht="15" hidden="false" customHeight="false" outlineLevel="0" collapsed="false">
      <c r="A213" s="19" t="n">
        <v>44377</v>
      </c>
      <c r="B213" s="30" t="n">
        <f aca="false">IFERROR(EMFX_Pairs!ES213,"")</f>
        <v>-0.00076790935049413</v>
      </c>
      <c r="C213" s="30" t="n">
        <f aca="false">IFERROR(Rates_Pairs!ES213,"")</f>
        <v>0.000380758016707739</v>
      </c>
      <c r="D213" s="27" t="n">
        <f aca="false">IF(ROW()&lt;4+VolLB,"",IFERROR(STDEV(INDEX($B:$B,ROW()-VolLB+1):INDEX($B:$B,ROW()))*SQRT(12),""))</f>
        <v>0.0185769104487822</v>
      </c>
      <c r="E213" s="27" t="n">
        <f aca="false">IF(ROW()&lt;4+VolLB,"",IFERROR(STDEV(INDEX($C:$C,ROW()-VolLB+1):INDEX($C:$C,ROW()))*SQRT(12),""))</f>
        <v>0.0285440305659766</v>
      </c>
      <c r="F213" s="26" t="n">
        <f aca="false">IF(OR(D213="",D213=0),0,MIN(MaxScal,(VolCap/SQRT(NSleeve))/D213))</f>
        <v>3.80637449448923</v>
      </c>
      <c r="G213" s="26" t="n">
        <f aca="false">IF(OR(E213="",E213=0),0,MIN(MaxScal,(VolCap/SQRT(NSleeve))/E213))</f>
        <v>2.47724924324244</v>
      </c>
      <c r="H213" s="28" t="n">
        <f aca="false">IFERROR(B213*F212+C213*G212,"")</f>
        <v>-0.00189778390291954</v>
      </c>
      <c r="I213" s="27" t="n">
        <f aca="false">IF(ROW()&lt;4+VolLB,"",IFERROR(STDEV(INDEX($H:$H,ROW()-VolLB+1):INDEX($H:$H,ROW()))*SQRT(12),""))</f>
        <v>0.0834476885599968</v>
      </c>
      <c r="J213" s="26" t="n">
        <f aca="false">IF(OR(I213="",I213=0),1,MIN(1,VolCap/I213))</f>
        <v>1</v>
      </c>
      <c r="K213" s="28" t="n">
        <f aca="false">IFERROR(H213*J212,"")</f>
        <v>-0.00189778390291954</v>
      </c>
      <c r="L213" s="25" t="n">
        <f aca="false">IFERROR(L212*(1+K213),L212)</f>
        <v>4.70962420800286</v>
      </c>
      <c r="M213" s="31" t="n">
        <f aca="false">EMFX_Pairs!ET213+Rates_Pairs!ET213</f>
        <v>4</v>
      </c>
    </row>
    <row r="214" customFormat="false" ht="15" hidden="false" customHeight="false" outlineLevel="0" collapsed="false">
      <c r="A214" s="19" t="n">
        <v>44408</v>
      </c>
      <c r="B214" s="30" t="n">
        <f aca="false">IFERROR(EMFX_Pairs!ES214,"")</f>
        <v>0.00189381007552804</v>
      </c>
      <c r="C214" s="30" t="n">
        <f aca="false">IFERROR(Rates_Pairs!ES214,"")</f>
        <v>0.00438702914287748</v>
      </c>
      <c r="D214" s="27" t="n">
        <f aca="false">IF(ROW()&lt;4+VolLB,"",IFERROR(STDEV(INDEX($B:$B,ROW()-VolLB+1):INDEX($B:$B,ROW()))*SQRT(12),""))</f>
        <v>0.0179688018354796</v>
      </c>
      <c r="E214" s="27" t="n">
        <f aca="false">IF(ROW()&lt;4+VolLB,"",IFERROR(STDEV(INDEX($C:$C,ROW()-VolLB+1):INDEX($C:$C,ROW()))*SQRT(12),""))</f>
        <v>0.0285399829476438</v>
      </c>
      <c r="F214" s="26" t="n">
        <f aca="false">IF(OR(D214="",D214=0),0,MIN(MaxScal,(VolCap/SQRT(NSleeve))/D214))</f>
        <v>3.9351916040966</v>
      </c>
      <c r="G214" s="26" t="n">
        <f aca="false">IF(OR(E214="",E214=0),0,MIN(MaxScal,(VolCap/SQRT(NSleeve))/E214))</f>
        <v>2.47760057349622</v>
      </c>
      <c r="H214" s="28" t="n">
        <f aca="false">IFERROR(B214*F213+C214*G213,"")</f>
        <v>0.0180763149931724</v>
      </c>
      <c r="I214" s="27" t="n">
        <f aca="false">IF(ROW()&lt;4+VolLB,"",IFERROR(STDEV(INDEX($H:$H,ROW()-VolLB+1):INDEX($H:$H,ROW()))*SQRT(12),""))</f>
        <v>0.0835074487960273</v>
      </c>
      <c r="J214" s="26" t="n">
        <f aca="false">IF(OR(I214="",I214=0),1,MIN(1,VolCap/I214))</f>
        <v>1</v>
      </c>
      <c r="K214" s="28" t="n">
        <f aca="false">IFERROR(H214*J213,"")</f>
        <v>0.0180763149931724</v>
      </c>
      <c r="L214" s="25" t="n">
        <f aca="false">IFERROR(L213*(1+K214),L213)</f>
        <v>4.79475685868619</v>
      </c>
      <c r="M214" s="31" t="n">
        <f aca="false">EMFX_Pairs!ET214+Rates_Pairs!ET214</f>
        <v>4</v>
      </c>
    </row>
    <row r="215" customFormat="false" ht="15" hidden="false" customHeight="false" outlineLevel="0" collapsed="false">
      <c r="A215" s="19" t="n">
        <v>44439</v>
      </c>
      <c r="B215" s="30" t="n">
        <f aca="false">IFERROR(EMFX_Pairs!ES215,"")</f>
        <v>-0.00508482054071461</v>
      </c>
      <c r="C215" s="30" t="n">
        <f aca="false">IFERROR(Rates_Pairs!ES215,"")</f>
        <v>0.0165267427804846</v>
      </c>
      <c r="D215" s="27" t="n">
        <f aca="false">IF(ROW()&lt;4+VolLB,"",IFERROR(STDEV(INDEX($B:$B,ROW()-VolLB+1):INDEX($B:$B,ROW()))*SQRT(12),""))</f>
        <v>0.0183621395797582</v>
      </c>
      <c r="E215" s="27" t="n">
        <f aca="false">IF(ROW()&lt;4+VolLB,"",IFERROR(STDEV(INDEX($C:$C,ROW()-VolLB+1):INDEX($C:$C,ROW()))*SQRT(12),""))</f>
        <v>0.0296505620360335</v>
      </c>
      <c r="F215" s="26" t="n">
        <f aca="false">IF(OR(D215="",D215=0),0,MIN(MaxScal,(VolCap/SQRT(NSleeve))/D215))</f>
        <v>3.85089536061494</v>
      </c>
      <c r="G215" s="26" t="n">
        <f aca="false">IF(OR(E215="",E215=0),0,MIN(MaxScal,(VolCap/SQRT(NSleeve))/E215))</f>
        <v>2.38480059948685</v>
      </c>
      <c r="H215" s="28" t="n">
        <f aca="false">IFERROR(B215*F214+C215*G214,"")</f>
        <v>0.0209369242907951</v>
      </c>
      <c r="I215" s="27" t="n">
        <f aca="false">IF(ROW()&lt;4+VolLB,"",IFERROR(STDEV(INDEX($H:$H,ROW()-VolLB+1):INDEX($H:$H,ROW()))*SQRT(12),""))</f>
        <v>0.0834529836595792</v>
      </c>
      <c r="J215" s="26" t="n">
        <f aca="false">IF(OR(I215="",I215=0),1,MIN(1,VolCap/I215))</f>
        <v>1</v>
      </c>
      <c r="K215" s="28" t="n">
        <f aca="false">IFERROR(H215*J214,"")</f>
        <v>0.0209369242907951</v>
      </c>
      <c r="L215" s="25" t="n">
        <f aca="false">IFERROR(L214*(1+K215),L214)</f>
        <v>4.89514432002927</v>
      </c>
      <c r="M215" s="31" t="n">
        <f aca="false">EMFX_Pairs!ET215+Rates_Pairs!ET215</f>
        <v>3</v>
      </c>
    </row>
    <row r="216" customFormat="false" ht="15" hidden="false" customHeight="false" outlineLevel="0" collapsed="false">
      <c r="A216" s="19" t="n">
        <v>44469</v>
      </c>
      <c r="B216" s="30" t="n">
        <f aca="false">IFERROR(EMFX_Pairs!ES216,"")</f>
        <v>-0.00539842227317347</v>
      </c>
      <c r="C216" s="30" t="n">
        <f aca="false">IFERROR(Rates_Pairs!ES216,"")</f>
        <v>-0.00252046013540269</v>
      </c>
      <c r="D216" s="27" t="n">
        <f aca="false">IF(ROW()&lt;4+VolLB,"",IFERROR(STDEV(INDEX($B:$B,ROW()-VolLB+1):INDEX($B:$B,ROW()))*SQRT(12),""))</f>
        <v>0.0187718220921468</v>
      </c>
      <c r="E216" s="27" t="n">
        <f aca="false">IF(ROW()&lt;4+VolLB,"",IFERROR(STDEV(INDEX($C:$C,ROW()-VolLB+1):INDEX($C:$C,ROW()))*SQRT(12),""))</f>
        <v>0.0297673641837086</v>
      </c>
      <c r="F216" s="26" t="n">
        <f aca="false">IF(OR(D216="",D216=0),0,MIN(MaxScal,(VolCap/SQRT(NSleeve))/D216))</f>
        <v>3.76685213462771</v>
      </c>
      <c r="G216" s="26" t="n">
        <f aca="false">IF(OR(E216="",E216=0),0,MIN(MaxScal,(VolCap/SQRT(NSleeve))/E216))</f>
        <v>2.37544304165681</v>
      </c>
      <c r="H216" s="28" t="n">
        <f aca="false">IFERROR(B216*F215+C216*G215,"")</f>
        <v>-0.0267995541282951</v>
      </c>
      <c r="I216" s="27" t="n">
        <f aca="false">IF(ROW()&lt;4+VolLB,"",IFERROR(STDEV(INDEX($H:$H,ROW()-VolLB+1):INDEX($H:$H,ROW()))*SQRT(12),""))</f>
        <v>0.086099748662974</v>
      </c>
      <c r="J216" s="26" t="n">
        <f aca="false">IF(OR(I216="",I216=0),1,MIN(1,VolCap/I216))</f>
        <v>1</v>
      </c>
      <c r="K216" s="28" t="n">
        <f aca="false">IFERROR(H216*J215,"")</f>
        <v>-0.0267995541282951</v>
      </c>
      <c r="L216" s="25" t="n">
        <f aca="false">IFERROR(L215*(1+K216),L215)</f>
        <v>4.76395663485883</v>
      </c>
      <c r="M216" s="31" t="n">
        <f aca="false">EMFX_Pairs!ET216+Rates_Pairs!ET216</f>
        <v>3</v>
      </c>
    </row>
    <row r="217" customFormat="false" ht="15" hidden="false" customHeight="false" outlineLevel="0" collapsed="false">
      <c r="A217" s="19" t="n">
        <v>44500</v>
      </c>
      <c r="B217" s="30" t="n">
        <f aca="false">IFERROR(EMFX_Pairs!ES217,"")</f>
        <v>0.0158104279915292</v>
      </c>
      <c r="C217" s="30" t="n">
        <f aca="false">IFERROR(Rates_Pairs!ES217,"")</f>
        <v>0.00579424882547475</v>
      </c>
      <c r="D217" s="27" t="n">
        <f aca="false">IF(ROW()&lt;4+VolLB,"",IFERROR(STDEV(INDEX($B:$B,ROW()-VolLB+1):INDEX($B:$B,ROW()))*SQRT(12),""))</f>
        <v>0.0205237864544639</v>
      </c>
      <c r="E217" s="27" t="n">
        <f aca="false">IF(ROW()&lt;4+VolLB,"",IFERROR(STDEV(INDEX($C:$C,ROW()-VolLB+1):INDEX($C:$C,ROW()))*SQRT(12),""))</f>
        <v>0.0297898240212656</v>
      </c>
      <c r="F217" s="26" t="n">
        <f aca="false">IF(OR(D217="",D217=0),0,MIN(MaxScal,(VolCap/SQRT(NSleeve))/D217))</f>
        <v>3.4453037345492</v>
      </c>
      <c r="G217" s="26" t="n">
        <f aca="false">IF(OR(E217="",E217=0),0,MIN(MaxScal,(VolCap/SQRT(NSleeve))/E217))</f>
        <v>2.37365209234461</v>
      </c>
      <c r="H217" s="28" t="n">
        <f aca="false">IFERROR(B217*F216+C217*G216,"")</f>
        <v>0.0733194524833715</v>
      </c>
      <c r="I217" s="27" t="n">
        <f aca="false">IF(ROW()&lt;4+VolLB,"",IFERROR(STDEV(INDEX($H:$H,ROW()-VolLB+1):INDEX($H:$H,ROW()))*SQRT(12),""))</f>
        <v>0.0931483751736182</v>
      </c>
      <c r="J217" s="26" t="n">
        <f aca="false">IF(OR(I217="",I217=0),1,MIN(1,VolCap/I217))</f>
        <v>1</v>
      </c>
      <c r="K217" s="28" t="n">
        <f aca="false">IFERROR(H217*J216,"")</f>
        <v>0.0733194524833715</v>
      </c>
      <c r="L217" s="25" t="n">
        <f aca="false">IFERROR(L216*(1+K217),L216)</f>
        <v>5.11324732698121</v>
      </c>
      <c r="M217" s="31" t="n">
        <f aca="false">EMFX_Pairs!ET217+Rates_Pairs!ET217</f>
        <v>3</v>
      </c>
    </row>
    <row r="218" customFormat="false" ht="15" hidden="false" customHeight="false" outlineLevel="0" collapsed="false">
      <c r="A218" s="19" t="n">
        <v>44530</v>
      </c>
      <c r="B218" s="30" t="n">
        <f aca="false">IFERROR(EMFX_Pairs!ES218,"")</f>
        <v>-0.0135866081070892</v>
      </c>
      <c r="C218" s="30" t="n">
        <f aca="false">IFERROR(Rates_Pairs!ES218,"")</f>
        <v>-0.00634531493005909</v>
      </c>
      <c r="D218" s="27" t="n">
        <f aca="false">IF(ROW()&lt;4+VolLB,"",IFERROR(STDEV(INDEX($B:$B,ROW()-VolLB+1):INDEX($B:$B,ROW()))*SQRT(12),""))</f>
        <v>0.0223448339375646</v>
      </c>
      <c r="E218" s="27" t="n">
        <f aca="false">IF(ROW()&lt;4+VolLB,"",IFERROR(STDEV(INDEX($C:$C,ROW()-VolLB+1):INDEX($C:$C,ROW()))*SQRT(12),""))</f>
        <v>0.0301117532481411</v>
      </c>
      <c r="F218" s="26" t="n">
        <f aca="false">IF(OR(D218="",D218=0),0,MIN(MaxScal,(VolCap/SQRT(NSleeve))/D218))</f>
        <v>3.16452018915123</v>
      </c>
      <c r="G218" s="26" t="n">
        <f aca="false">IF(OR(E218="",E218=0),0,MIN(MaxScal,(VolCap/SQRT(NSleeve))/E218))</f>
        <v>2.3482750252352</v>
      </c>
      <c r="H218" s="28" t="n">
        <f aca="false">IFERROR(B218*F217+C218*G217,"")</f>
        <v>-0.0618715617115311</v>
      </c>
      <c r="I218" s="27" t="n">
        <f aca="false">IF(ROW()&lt;4+VolLB,"",IFERROR(STDEV(INDEX($H:$H,ROW()-VolLB+1):INDEX($H:$H,ROW()))*SQRT(12),""))</f>
        <v>0.10261267217497</v>
      </c>
      <c r="J218" s="26" t="n">
        <f aca="false">IF(OR(I218="",I218=0),1,MIN(1,VolCap/I218))</f>
        <v>0.97453850367998</v>
      </c>
      <c r="K218" s="28" t="n">
        <f aca="false">IFERROR(H218*J217,"")</f>
        <v>-0.0618715617115311</v>
      </c>
      <c r="L218" s="25" t="n">
        <f aca="false">IFERROR(L217*(1+K218),L217)</f>
        <v>4.79688272944357</v>
      </c>
      <c r="M218" s="31" t="n">
        <f aca="false">EMFX_Pairs!ET218+Rates_Pairs!ET218</f>
        <v>4</v>
      </c>
    </row>
    <row r="219" customFormat="false" ht="15" hidden="false" customHeight="false" outlineLevel="0" collapsed="false">
      <c r="A219" s="19" t="n">
        <v>44561</v>
      </c>
      <c r="B219" s="30" t="n">
        <f aca="false">IFERROR(EMFX_Pairs!ES219,"")</f>
        <v>0.00497024063015188</v>
      </c>
      <c r="C219" s="30" t="n">
        <f aca="false">IFERROR(Rates_Pairs!ES219,"")</f>
        <v>0.000593266953811602</v>
      </c>
      <c r="D219" s="27" t="n">
        <f aca="false">IF(ROW()&lt;4+VolLB,"",IFERROR(STDEV(INDEX($B:$B,ROW()-VolLB+1):INDEX($B:$B,ROW()))*SQRT(12),""))</f>
        <v>0.0224223974746582</v>
      </c>
      <c r="E219" s="27" t="n">
        <f aca="false">IF(ROW()&lt;4+VolLB,"",IFERROR(STDEV(INDEX($C:$C,ROW()-VolLB+1):INDEX($C:$C,ROW()))*SQRT(12),""))</f>
        <v>0.0300969661973668</v>
      </c>
      <c r="F219" s="26" t="n">
        <f aca="false">IF(OR(D219="",D219=0),0,MIN(MaxScal,(VolCap/SQRT(NSleeve))/D219))</f>
        <v>3.15357348377095</v>
      </c>
      <c r="G219" s="26" t="n">
        <f aca="false">IF(OR(E219="",E219=0),0,MIN(MaxScal,(VolCap/SQRT(NSleeve))/E219))</f>
        <v>2.34942876484478</v>
      </c>
      <c r="H219" s="28" t="n">
        <f aca="false">IFERROR(B219*F218+C219*G218,"")</f>
        <v>0.0171215807899885</v>
      </c>
      <c r="I219" s="27" t="n">
        <f aca="false">IF(ROW()&lt;4+VolLB,"",IFERROR(STDEV(INDEX($H:$H,ROW()-VolLB+1):INDEX($H:$H,ROW()))*SQRT(12),""))</f>
        <v>0.102481383483663</v>
      </c>
      <c r="J219" s="26" t="n">
        <f aca="false">IF(OR(I219="",I219=0),1,MIN(1,VolCap/I219))</f>
        <v>0.975786982968875</v>
      </c>
      <c r="K219" s="28" t="n">
        <f aca="false">IFERROR(H219*J218,"")</f>
        <v>0.0166856397237113</v>
      </c>
      <c r="L219" s="25" t="n">
        <f aca="false">IFERROR(L218*(1+K219),L218)</f>
        <v>4.87692178646396</v>
      </c>
      <c r="M219" s="31" t="n">
        <f aca="false">EMFX_Pairs!ET219+Rates_Pairs!ET219</f>
        <v>1</v>
      </c>
    </row>
    <row r="220" customFormat="false" ht="15" hidden="false" customHeight="false" outlineLevel="0" collapsed="false">
      <c r="A220" s="19" t="n">
        <v>44592</v>
      </c>
      <c r="B220" s="30" t="n">
        <f aca="false">IFERROR(EMFX_Pairs!ES220,"")</f>
        <v>0.0150002438500441</v>
      </c>
      <c r="C220" s="30" t="n">
        <f aca="false">IFERROR(Rates_Pairs!ES220,"")</f>
        <v>0</v>
      </c>
      <c r="D220" s="27" t="n">
        <f aca="false">IF(ROW()&lt;4+VolLB,"",IFERROR(STDEV(INDEX($B:$B,ROW()-VolLB+1):INDEX($B:$B,ROW()))*SQRT(12),""))</f>
        <v>0.0237059930025238</v>
      </c>
      <c r="E220" s="27" t="n">
        <f aca="false">IF(ROW()&lt;4+VolLB,"",IFERROR(STDEV(INDEX($C:$C,ROW()-VolLB+1):INDEX($C:$C,ROW()))*SQRT(12),""))</f>
        <v>0.0296108565440521</v>
      </c>
      <c r="F220" s="26" t="n">
        <f aca="false">IF(OR(D220="",D220=0),0,MIN(MaxScal,(VolCap/SQRT(NSleeve))/D220))</f>
        <v>2.98281865311978</v>
      </c>
      <c r="G220" s="26" t="n">
        <f aca="false">IF(OR(E220="",E220=0),0,MIN(MaxScal,(VolCap/SQRT(NSleeve))/E220))</f>
        <v>2.38799840232444</v>
      </c>
      <c r="H220" s="28" t="n">
        <f aca="false">IFERROR(B220*F219+C220*G219,"")</f>
        <v>0.0473043712555972</v>
      </c>
      <c r="I220" s="27" t="n">
        <f aca="false">IF(ROW()&lt;4+VolLB,"",IFERROR(STDEV(INDEX($H:$H,ROW()-VolLB+1):INDEX($H:$H,ROW()))*SQRT(12),""))</f>
        <v>0.103717724920648</v>
      </c>
      <c r="J220" s="26" t="n">
        <f aca="false">IF(OR(I220="",I220=0),1,MIN(1,VolCap/I220))</f>
        <v>0.964155356054215</v>
      </c>
      <c r="K220" s="28" t="n">
        <f aca="false">IFERROR(H220*J219,"")</f>
        <v>0.0461589897087387</v>
      </c>
      <c r="L220" s="25" t="n">
        <f aca="false">IFERROR(L219*(1+K220),L219)</f>
        <v>5.10203556901567</v>
      </c>
      <c r="M220" s="31" t="n">
        <f aca="false">EMFX_Pairs!ET220+Rates_Pairs!ET220</f>
        <v>1</v>
      </c>
    </row>
    <row r="221" customFormat="false" ht="15" hidden="false" customHeight="false" outlineLevel="0" collapsed="false">
      <c r="A221" s="19" t="n">
        <v>44620</v>
      </c>
      <c r="B221" s="30" t="n">
        <f aca="false">IFERROR(EMFX_Pairs!ES221,"")</f>
        <v>0.00343034305392931</v>
      </c>
      <c r="C221" s="30" t="n">
        <f aca="false">IFERROR(Rates_Pairs!ES221,"")</f>
        <v>0</v>
      </c>
      <c r="D221" s="27" t="n">
        <f aca="false">IF(ROW()&lt;4+VolLB,"",IFERROR(STDEV(INDEX($B:$B,ROW()-VolLB+1):INDEX($B:$B,ROW()))*SQRT(12),""))</f>
        <v>0.023691875107892</v>
      </c>
      <c r="E221" s="27" t="n">
        <f aca="false">IF(ROW()&lt;4+VolLB,"",IFERROR(STDEV(INDEX($C:$C,ROW()-VolLB+1):INDEX($C:$C,ROW()))*SQRT(12),""))</f>
        <v>0.0296474171368123</v>
      </c>
      <c r="F221" s="26" t="n">
        <f aca="false">IF(OR(D221="",D221=0),0,MIN(MaxScal,(VolCap/SQRT(NSleeve))/D221))</f>
        <v>2.98459610295263</v>
      </c>
      <c r="G221" s="26" t="n">
        <f aca="false">IF(OR(E221="",E221=0),0,MIN(MaxScal,(VolCap/SQRT(NSleeve))/E221))</f>
        <v>2.38505357118801</v>
      </c>
      <c r="H221" s="28" t="n">
        <f aca="false">IFERROR(B221*F220+C221*G220,"")</f>
        <v>0.0102320912478602</v>
      </c>
      <c r="I221" s="27" t="n">
        <f aca="false">IF(ROW()&lt;4+VolLB,"",IFERROR(STDEV(INDEX($H:$H,ROW()-VolLB+1):INDEX($H:$H,ROW()))*SQRT(12),""))</f>
        <v>0.103560316970378</v>
      </c>
      <c r="J221" s="26" t="n">
        <f aca="false">IF(OR(I221="",I221=0),1,MIN(1,VolCap/I221))</f>
        <v>0.965620837454594</v>
      </c>
      <c r="K221" s="28" t="n">
        <f aca="false">IFERROR(H221*J220,"")</f>
        <v>0.00986532558025988</v>
      </c>
      <c r="L221" s="25" t="n">
        <f aca="false">IFERROR(L220*(1+K221),L220)</f>
        <v>5.15236881102608</v>
      </c>
      <c r="M221" s="31" t="n">
        <f aca="false">EMFX_Pairs!ET221+Rates_Pairs!ET221</f>
        <v>0</v>
      </c>
    </row>
    <row r="222" customFormat="false" ht="15" hidden="false" customHeight="false" outlineLevel="0" collapsed="false">
      <c r="A222" s="19" t="n">
        <v>44651</v>
      </c>
      <c r="B222" s="30" t="n">
        <f aca="false">IFERROR(EMFX_Pairs!ES222,"")</f>
        <v>0</v>
      </c>
      <c r="C222" s="30" t="n">
        <f aca="false">IFERROR(Rates_Pairs!ES222,"")</f>
        <v>0</v>
      </c>
      <c r="D222" s="27" t="n">
        <f aca="false">IF(ROW()&lt;4+VolLB,"",IFERROR(STDEV(INDEX($B:$B,ROW()-VolLB+1):INDEX($B:$B,ROW()))*SQRT(12),""))</f>
        <v>0.023691875107892</v>
      </c>
      <c r="E222" s="27" t="n">
        <f aca="false">IF(ROW()&lt;4+VolLB,"",IFERROR(STDEV(INDEX($C:$C,ROW()-VolLB+1):INDEX($C:$C,ROW()))*SQRT(12),""))</f>
        <v>0.0295521142379022</v>
      </c>
      <c r="F222" s="26" t="n">
        <f aca="false">IF(OR(D222="",D222=0),0,MIN(MaxScal,(VolCap/SQRT(NSleeve))/D222))</f>
        <v>2.98459610295263</v>
      </c>
      <c r="G222" s="26" t="n">
        <f aca="false">IF(OR(E222="",E222=0),0,MIN(MaxScal,(VolCap/SQRT(NSleeve))/E222))</f>
        <v>2.39274515350798</v>
      </c>
      <c r="H222" s="28" t="n">
        <f aca="false">IFERROR(B222*F221+C222*G221,"")</f>
        <v>0</v>
      </c>
      <c r="I222" s="27" t="n">
        <f aca="false">IF(ROW()&lt;4+VolLB,"",IFERROR(STDEV(INDEX($H:$H,ROW()-VolLB+1):INDEX($H:$H,ROW()))*SQRT(12),""))</f>
        <v>0.103825126591952</v>
      </c>
      <c r="J222" s="26" t="n">
        <f aca="false">IF(OR(I222="",I222=0),1,MIN(1,VolCap/I222))</f>
        <v>0.963157987690344</v>
      </c>
      <c r="K222" s="28" t="n">
        <f aca="false">IFERROR(H222*J221,"")</f>
        <v>0</v>
      </c>
      <c r="L222" s="25" t="n">
        <f aca="false">IFERROR(L221*(1+K222),L221)</f>
        <v>5.15236881102608</v>
      </c>
      <c r="M222" s="31" t="n">
        <f aca="false">EMFX_Pairs!ET222+Rates_Pairs!ET222</f>
        <v>0</v>
      </c>
    </row>
    <row r="223" customFormat="false" ht="15" hidden="false" customHeight="false" outlineLevel="0" collapsed="false">
      <c r="A223" s="19" t="n">
        <v>44681</v>
      </c>
      <c r="B223" s="30" t="n">
        <f aca="false">IFERROR(EMFX_Pairs!ES223,"")</f>
        <v>0</v>
      </c>
      <c r="C223" s="30" t="n">
        <f aca="false">IFERROR(Rates_Pairs!ES223,"")</f>
        <v>0</v>
      </c>
      <c r="D223" s="27" t="n">
        <f aca="false">IF(ROW()&lt;4+VolLB,"",IFERROR(STDEV(INDEX($B:$B,ROW()-VolLB+1):INDEX($B:$B,ROW()))*SQRT(12),""))</f>
        <v>0.023691875107892</v>
      </c>
      <c r="E223" s="27" t="n">
        <f aca="false">IF(ROW()&lt;4+VolLB,"",IFERROR(STDEV(INDEX($C:$C,ROW()-VolLB+1):INDEX($C:$C,ROW()))*SQRT(12),""))</f>
        <v>0.0177985804342762</v>
      </c>
      <c r="F223" s="26" t="n">
        <f aca="false">IF(OR(D223="",D223=0),0,MIN(MaxScal,(VolCap/SQRT(NSleeve))/D223))</f>
        <v>2.98459610295263</v>
      </c>
      <c r="G223" s="26" t="n">
        <f aca="false">IF(OR(E223="",E223=0),0,MIN(MaxScal,(VolCap/SQRT(NSleeve))/E223))</f>
        <v>3.97282684311618</v>
      </c>
      <c r="H223" s="28" t="n">
        <f aca="false">IFERROR(B223*F222+C223*G222,"")</f>
        <v>0</v>
      </c>
      <c r="I223" s="27" t="n">
        <f aca="false">IF(ROW()&lt;4+VolLB,"",IFERROR(STDEV(INDEX($H:$H,ROW()-VolLB+1):INDEX($H:$H,ROW()))*SQRT(12),""))</f>
        <v>0.099381321754593</v>
      </c>
      <c r="J223" s="26" t="n">
        <f aca="false">IF(OR(I223="",I223=0),1,MIN(1,VolCap/I223))</f>
        <v>1</v>
      </c>
      <c r="K223" s="28" t="n">
        <f aca="false">IFERROR(H223*J222,"")</f>
        <v>0</v>
      </c>
      <c r="L223" s="25" t="n">
        <f aca="false">IFERROR(L222*(1+K223),L222)</f>
        <v>5.15236881102608</v>
      </c>
      <c r="M223" s="31" t="n">
        <f aca="false">EMFX_Pairs!ET223+Rates_Pairs!ET223</f>
        <v>0</v>
      </c>
    </row>
    <row r="224" customFormat="false" ht="15" hidden="false" customHeight="false" outlineLevel="0" collapsed="false">
      <c r="A224" s="19" t="n">
        <v>44712</v>
      </c>
      <c r="B224" s="30" t="n">
        <f aca="false">IFERROR(EMFX_Pairs!ES224,"")</f>
        <v>0</v>
      </c>
      <c r="C224" s="30" t="n">
        <f aca="false">IFERROR(Rates_Pairs!ES224,"")</f>
        <v>0</v>
      </c>
      <c r="D224" s="27" t="n">
        <f aca="false">IF(ROW()&lt;4+VolLB,"",IFERROR(STDEV(INDEX($B:$B,ROW()-VolLB+1):INDEX($B:$B,ROW()))*SQRT(12),""))</f>
        <v>0.023691875107892</v>
      </c>
      <c r="E224" s="27" t="n">
        <f aca="false">IF(ROW()&lt;4+VolLB,"",IFERROR(STDEV(INDEX($C:$C,ROW()-VolLB+1):INDEX($C:$C,ROW()))*SQRT(12),""))</f>
        <v>0.0177985804342762</v>
      </c>
      <c r="F224" s="26" t="n">
        <f aca="false">IF(OR(D224="",D224=0),0,MIN(MaxScal,(VolCap/SQRT(NSleeve))/D224))</f>
        <v>2.98459610295263</v>
      </c>
      <c r="G224" s="26" t="n">
        <f aca="false">IF(OR(E224="",E224=0),0,MIN(MaxScal,(VolCap/SQRT(NSleeve))/E224))</f>
        <v>3.97282684311618</v>
      </c>
      <c r="H224" s="28" t="n">
        <f aca="false">IFERROR(B224*F223+C224*G223,"")</f>
        <v>0</v>
      </c>
      <c r="I224" s="27" t="n">
        <f aca="false">IF(ROW()&lt;4+VolLB,"",IFERROR(STDEV(INDEX($H:$H,ROW()-VolLB+1):INDEX($H:$H,ROW()))*SQRT(12),""))</f>
        <v>0.0993813217545929</v>
      </c>
      <c r="J224" s="26" t="n">
        <f aca="false">IF(OR(I224="",I224=0),1,MIN(1,VolCap/I224))</f>
        <v>1</v>
      </c>
      <c r="K224" s="28" t="n">
        <f aca="false">IFERROR(H224*J223,"")</f>
        <v>0</v>
      </c>
      <c r="L224" s="25" t="n">
        <f aca="false">IFERROR(L223*(1+K224),L223)</f>
        <v>5.15236881102608</v>
      </c>
      <c r="M224" s="31" t="n">
        <f aca="false">EMFX_Pairs!ET224+Rates_Pairs!ET224</f>
        <v>0</v>
      </c>
    </row>
    <row r="225" customFormat="false" ht="15" hidden="false" customHeight="false" outlineLevel="0" collapsed="false">
      <c r="A225" s="19" t="n">
        <v>44742</v>
      </c>
      <c r="B225" s="30" t="n">
        <f aca="false">IFERROR(EMFX_Pairs!ES225,"")</f>
        <v>0</v>
      </c>
      <c r="C225" s="30" t="n">
        <f aca="false">IFERROR(Rates_Pairs!ES225,"")</f>
        <v>0</v>
      </c>
      <c r="D225" s="27" t="n">
        <f aca="false">IF(ROW()&lt;4+VolLB,"",IFERROR(STDEV(INDEX($B:$B,ROW()-VolLB+1):INDEX($B:$B,ROW()))*SQRT(12),""))</f>
        <v>0.023691875107892</v>
      </c>
      <c r="E225" s="27" t="n">
        <f aca="false">IF(ROW()&lt;4+VolLB,"",IFERROR(STDEV(INDEX($C:$C,ROW()-VolLB+1):INDEX($C:$C,ROW()))*SQRT(12),""))</f>
        <v>0.0176552980174763</v>
      </c>
      <c r="F225" s="26" t="n">
        <f aca="false">IF(OR(D225="",D225=0),0,MIN(MaxScal,(VolCap/SQRT(NSleeve))/D225))</f>
        <v>2.98459610295263</v>
      </c>
      <c r="G225" s="26" t="n">
        <f aca="false">IF(OR(E225="",E225=0),0,MIN(MaxScal,(VolCap/SQRT(NSleeve))/E225))</f>
        <v>4.00506850967119</v>
      </c>
      <c r="H225" s="28" t="n">
        <f aca="false">IFERROR(B225*F224+C225*G224,"")</f>
        <v>0</v>
      </c>
      <c r="I225" s="27" t="n">
        <f aca="false">IF(ROW()&lt;4+VolLB,"",IFERROR(STDEV(INDEX($H:$H,ROW()-VolLB+1):INDEX($H:$H,ROW()))*SQRT(12),""))</f>
        <v>0.0995633459934063</v>
      </c>
      <c r="J225" s="26" t="n">
        <f aca="false">IF(OR(I225="",I225=0),1,MIN(1,VolCap/I225))</f>
        <v>1</v>
      </c>
      <c r="K225" s="28" t="n">
        <f aca="false">IFERROR(H225*J224,"")</f>
        <v>0</v>
      </c>
      <c r="L225" s="25" t="n">
        <f aca="false">IFERROR(L224*(1+K225),L224)</f>
        <v>5.15236881102608</v>
      </c>
      <c r="M225" s="31" t="n">
        <f aca="false">EMFX_Pairs!ET225+Rates_Pairs!ET225</f>
        <v>4</v>
      </c>
    </row>
    <row r="226" customFormat="false" ht="15" hidden="false" customHeight="false" outlineLevel="0" collapsed="false">
      <c r="A226" s="19" t="n">
        <v>44773</v>
      </c>
      <c r="B226" s="30" t="n">
        <f aca="false">IFERROR(EMFX_Pairs!ES226,"")</f>
        <v>0</v>
      </c>
      <c r="C226" s="30" t="n">
        <f aca="false">IFERROR(Rates_Pairs!ES226,"")</f>
        <v>0.00683376524108435</v>
      </c>
      <c r="D226" s="27" t="n">
        <f aca="false">IF(ROW()&lt;4+VolLB,"",IFERROR(STDEV(INDEX($B:$B,ROW()-VolLB+1):INDEX($B:$B,ROW()))*SQRT(12),""))</f>
        <v>0.023691875107892</v>
      </c>
      <c r="E226" s="27" t="n">
        <f aca="false">IF(ROW()&lt;4+VolLB,"",IFERROR(STDEV(INDEX($C:$C,ROW()-VolLB+1):INDEX($C:$C,ROW()))*SQRT(12),""))</f>
        <v>0.0179454800329691</v>
      </c>
      <c r="F226" s="26" t="n">
        <f aca="false">IF(OR(D226="",D226=0),0,MIN(MaxScal,(VolCap/SQRT(NSleeve))/D226))</f>
        <v>2.98459610295263</v>
      </c>
      <c r="G226" s="26" t="n">
        <f aca="false">IF(OR(E226="",E226=0),0,MIN(MaxScal,(VolCap/SQRT(NSleeve))/E226))</f>
        <v>3.94030574767274</v>
      </c>
      <c r="H226" s="28" t="n">
        <f aca="false">IFERROR(B226*F225+C226*G225,"")</f>
        <v>0.0273696979695525</v>
      </c>
      <c r="I226" s="27" t="n">
        <f aca="false">IF(ROW()&lt;4+VolLB,"",IFERROR(STDEV(INDEX($H:$H,ROW()-VolLB+1):INDEX($H:$H,ROW()))*SQRT(12),""))</f>
        <v>0.0998179073392165</v>
      </c>
      <c r="J226" s="26" t="n">
        <f aca="false">IF(OR(I226="",I226=0),1,MIN(1,VolCap/I226))</f>
        <v>1</v>
      </c>
      <c r="K226" s="28" t="n">
        <f aca="false">IFERROR(H226*J225,"")</f>
        <v>0.0273696979695525</v>
      </c>
      <c r="L226" s="25" t="n">
        <f aca="false">IFERROR(L225*(1+K226),L225)</f>
        <v>5.2933875892116</v>
      </c>
      <c r="M226" s="31" t="n">
        <f aca="false">EMFX_Pairs!ET226+Rates_Pairs!ET226</f>
        <v>6</v>
      </c>
    </row>
    <row r="227" customFormat="false" ht="15" hidden="false" customHeight="false" outlineLevel="0" collapsed="false">
      <c r="A227" s="19" t="n">
        <v>44804</v>
      </c>
      <c r="B227" s="30" t="n">
        <f aca="false">IFERROR(EMFX_Pairs!ES227,"")</f>
        <v>0.00268102354367018</v>
      </c>
      <c r="C227" s="30" t="n">
        <f aca="false">IFERROR(Rates_Pairs!ES227,"")</f>
        <v>0.00421392291733573</v>
      </c>
      <c r="D227" s="27" t="n">
        <f aca="false">IF(ROW()&lt;4+VolLB,"",IFERROR(STDEV(INDEX($B:$B,ROW()-VolLB+1):INDEX($B:$B,ROW()))*SQRT(12),""))</f>
        <v>0.0236629907776166</v>
      </c>
      <c r="E227" s="27" t="n">
        <f aca="false">IF(ROW()&lt;4+VolLB,"",IFERROR(STDEV(INDEX($C:$C,ROW()-VolLB+1):INDEX($C:$C,ROW()))*SQRT(12),""))</f>
        <v>0.0157695916621759</v>
      </c>
      <c r="F227" s="26" t="n">
        <f aca="false">IF(OR(D227="",D227=0),0,MIN(MaxScal,(VolCap/SQRT(NSleeve))/D227))</f>
        <v>2.98823926287212</v>
      </c>
      <c r="G227" s="26" t="n">
        <f aca="false">IF(OR(E227="",E227=0),0,MIN(MaxScal,(VolCap/SQRT(NSleeve))/E227))</f>
        <v>4.48398916303316</v>
      </c>
      <c r="H227" s="28" t="n">
        <f aca="false">IFERROR(B227*F226+C227*G226,"")</f>
        <v>0.0246059171117901</v>
      </c>
      <c r="I227" s="27" t="n">
        <f aca="false">IF(ROW()&lt;4+VolLB,"",IFERROR(STDEV(INDEX($H:$H,ROW()-VolLB+1):INDEX($H:$H,ROW()))*SQRT(12),""))</f>
        <v>0.0982582351287817</v>
      </c>
      <c r="J227" s="26" t="n">
        <f aca="false">IF(OR(I227="",I227=0),1,MIN(1,VolCap/I227))</f>
        <v>1</v>
      </c>
      <c r="K227" s="28" t="n">
        <f aca="false">IFERROR(H227*J226,"")</f>
        <v>0.0246059171117901</v>
      </c>
      <c r="L227" s="25" t="n">
        <f aca="false">IFERROR(L226*(1+K227),L226)</f>
        <v>5.42363624547232</v>
      </c>
      <c r="M227" s="31" t="n">
        <f aca="false">EMFX_Pairs!ET227+Rates_Pairs!ET227</f>
        <v>5</v>
      </c>
    </row>
    <row r="228" customFormat="false" ht="15" hidden="false" customHeight="false" outlineLevel="0" collapsed="false">
      <c r="A228" s="19" t="n">
        <v>44834</v>
      </c>
      <c r="B228" s="30" t="n">
        <f aca="false">IFERROR(EMFX_Pairs!ES228,"")</f>
        <v>-0.00761147420830259</v>
      </c>
      <c r="C228" s="30" t="n">
        <f aca="false">IFERROR(Rates_Pairs!ES228,"")</f>
        <v>-0.02195823397292</v>
      </c>
      <c r="D228" s="27" t="n">
        <f aca="false">IF(ROW()&lt;4+VolLB,"",IFERROR(STDEV(INDEX($B:$B,ROW()-VolLB+1):INDEX($B:$B,ROW()))*SQRT(12),""))</f>
        <v>0.0242930471626222</v>
      </c>
      <c r="E228" s="27" t="n">
        <f aca="false">IF(ROW()&lt;4+VolLB,"",IFERROR(STDEV(INDEX($C:$C,ROW()-VolLB+1):INDEX($C:$C,ROW()))*SQRT(12),""))</f>
        <v>0.0208903735828462</v>
      </c>
      <c r="F228" s="26" t="n">
        <f aca="false">IF(OR(D228="",D228=0),0,MIN(MaxScal,(VolCap/SQRT(NSleeve))/D228))</f>
        <v>2.91073728401811</v>
      </c>
      <c r="G228" s="26" t="n">
        <f aca="false">IF(OR(E228="",E228=0),0,MIN(MaxScal,(VolCap/SQRT(NSleeve))/E228))</f>
        <v>3.38484507413107</v>
      </c>
      <c r="H228" s="28" t="n">
        <f aca="false">IFERROR(B228*F227+C228*G227,"")</f>
        <v>-0.121205389251508</v>
      </c>
      <c r="I228" s="27" t="n">
        <f aca="false">IF(ROW()&lt;4+VolLB,"",IFERROR(STDEV(INDEX($H:$H,ROW()-VolLB+1):INDEX($H:$H,ROW()))*SQRT(12),""))</f>
        <v>0.125007066938375</v>
      </c>
      <c r="J228" s="26" t="n">
        <f aca="false">IF(OR(I228="",I228=0),1,MIN(1,VolCap/I228))</f>
        <v>0.79995477415127</v>
      </c>
      <c r="K228" s="28" t="n">
        <f aca="false">IFERROR(H228*J227,"")</f>
        <v>-0.121205389251508</v>
      </c>
      <c r="L228" s="25" t="n">
        <f aca="false">IFERROR(L227*(1+K228),L227)</f>
        <v>4.76626230318126</v>
      </c>
      <c r="M228" s="31" t="n">
        <f aca="false">EMFX_Pairs!ET228+Rates_Pairs!ET228</f>
        <v>7</v>
      </c>
    </row>
    <row r="229" customFormat="false" ht="15" hidden="false" customHeight="false" outlineLevel="0" collapsed="false">
      <c r="A229" s="19" t="n">
        <v>44865</v>
      </c>
      <c r="B229" s="30" t="n">
        <f aca="false">IFERROR(EMFX_Pairs!ES229,"")</f>
        <v>0.0100456351183374</v>
      </c>
      <c r="C229" s="30" t="n">
        <f aca="false">IFERROR(Rates_Pairs!ES229,"")</f>
        <v>0.0149037531236213</v>
      </c>
      <c r="D229" s="27" t="n">
        <f aca="false">IF(ROW()&lt;4+VolLB,"",IFERROR(STDEV(INDEX($B:$B,ROW()-VolLB+1):INDEX($B:$B,ROW()))*SQRT(12),""))</f>
        <v>0.0247258284769278</v>
      </c>
      <c r="E229" s="27" t="n">
        <f aca="false">IF(ROW()&lt;4+VolLB,"",IFERROR(STDEV(INDEX($C:$C,ROW()-VolLB+1):INDEX($C:$C,ROW()))*SQRT(12),""))</f>
        <v>0.0222250113630635</v>
      </c>
      <c r="F229" s="26" t="n">
        <f aca="false">IF(OR(D229="",D229=0),0,MIN(MaxScal,(VolCap/SQRT(NSleeve))/D229))</f>
        <v>2.85979004443214</v>
      </c>
      <c r="G229" s="26" t="n">
        <f aca="false">IF(OR(E229="",E229=0),0,MIN(MaxScal,(VolCap/SQRT(NSleeve))/E229))</f>
        <v>3.1815811908277</v>
      </c>
      <c r="H229" s="28" t="n">
        <f aca="false">IFERROR(B229*F228+C229*G228,"")</f>
        <v>0.0796871000271415</v>
      </c>
      <c r="I229" s="27" t="n">
        <f aca="false">IF(ROW()&lt;4+VolLB,"",IFERROR(STDEV(INDEX($H:$H,ROW()-VolLB+1):INDEX($H:$H,ROW()))*SQRT(12),""))</f>
        <v>0.131514126381187</v>
      </c>
      <c r="J229" s="26" t="n">
        <f aca="false">IF(OR(I229="",I229=0),1,MIN(1,VolCap/I229))</f>
        <v>0.760374590560371</v>
      </c>
      <c r="K229" s="28" t="n">
        <f aca="false">IFERROR(H229*J228,"")</f>
        <v>0.0637460761049816</v>
      </c>
      <c r="L229" s="25" t="n">
        <f aca="false">IFERROR(L228*(1+K229),L228)</f>
        <v>5.07009282269616</v>
      </c>
      <c r="M229" s="31" t="n">
        <f aca="false">EMFX_Pairs!ET229+Rates_Pairs!ET229</f>
        <v>5</v>
      </c>
    </row>
    <row r="230" customFormat="false" ht="15" hidden="false" customHeight="false" outlineLevel="0" collapsed="false">
      <c r="A230" s="19" t="n">
        <v>44895</v>
      </c>
      <c r="B230" s="30" t="n">
        <f aca="false">IFERROR(EMFX_Pairs!ES230,"")</f>
        <v>0.00394275093774611</v>
      </c>
      <c r="C230" s="30" t="n">
        <f aca="false">IFERROR(Rates_Pairs!ES230,"")</f>
        <v>0.0328955076584584</v>
      </c>
      <c r="D230" s="27" t="n">
        <f aca="false">IF(ROW()&lt;4+VolLB,"",IFERROR(STDEV(INDEX($B:$B,ROW()-VolLB+1):INDEX($B:$B,ROW()))*SQRT(12),""))</f>
        <v>0.0243383985924983</v>
      </c>
      <c r="E230" s="27" t="n">
        <f aca="false">IF(ROW()&lt;4+VolLB,"",IFERROR(STDEV(INDEX($C:$C,ROW()-VolLB+1):INDEX($C:$C,ROW()))*SQRT(12),""))</f>
        <v>0.028697399736153</v>
      </c>
      <c r="F230" s="26" t="n">
        <f aca="false">IF(OR(D230="",D230=0),0,MIN(MaxScal,(VolCap/SQRT(NSleeve))/D230))</f>
        <v>2.90531350490947</v>
      </c>
      <c r="G230" s="26" t="n">
        <f aca="false">IF(OR(E230="",E230=0),0,MIN(MaxScal,(VolCap/SQRT(NSleeve))/E230))</f>
        <v>2.46400993709452</v>
      </c>
      <c r="H230" s="28" t="n">
        <f aca="false">IFERROR(B230*F229+C230*G229,"")</f>
        <v>0.115935168308322</v>
      </c>
      <c r="I230" s="27" t="n">
        <f aca="false">IF(ROW()&lt;4+VolLB,"",IFERROR(STDEV(INDEX($H:$H,ROW()-VolLB+1):INDEX($H:$H,ROW()))*SQRT(12),""))</f>
        <v>0.144062570281332</v>
      </c>
      <c r="J230" s="26" t="n">
        <f aca="false">IF(OR(I230="",I230=0),1,MIN(1,VolCap/I230))</f>
        <v>0.694142828388493</v>
      </c>
      <c r="K230" s="28" t="n">
        <f aca="false">IFERROR(H230*J229,"")</f>
        <v>0.0881541561339877</v>
      </c>
      <c r="L230" s="25" t="n">
        <f aca="false">IFERROR(L229*(1+K230),L229)</f>
        <v>5.51704257700192</v>
      </c>
      <c r="M230" s="31" t="n">
        <f aca="false">EMFX_Pairs!ET230+Rates_Pairs!ET230</f>
        <v>3</v>
      </c>
    </row>
    <row r="231" customFormat="false" ht="15" hidden="false" customHeight="false" outlineLevel="0" collapsed="false">
      <c r="A231" s="19" t="n">
        <v>44926</v>
      </c>
      <c r="B231" s="30" t="n">
        <f aca="false">IFERROR(EMFX_Pairs!ES231,"")</f>
        <v>0.0039388126483566</v>
      </c>
      <c r="C231" s="30" t="n">
        <f aca="false">IFERROR(Rates_Pairs!ES231,"")</f>
        <v>0.00332939974144313</v>
      </c>
      <c r="D231" s="27" t="n">
        <f aca="false">IF(ROW()&lt;4+VolLB,"",IFERROR(STDEV(INDEX($B:$B,ROW()-VolLB+1):INDEX($B:$B,ROW()))*SQRT(12),""))</f>
        <v>0.0241294572576832</v>
      </c>
      <c r="E231" s="27" t="n">
        <f aca="false">IF(ROW()&lt;4+VolLB,"",IFERROR(STDEV(INDEX($C:$C,ROW()-VolLB+1):INDEX($C:$C,ROW()))*SQRT(12),""))</f>
        <v>0.0286705488129552</v>
      </c>
      <c r="F231" s="26" t="n">
        <f aca="false">IF(OR(D231="",D231=0),0,MIN(MaxScal,(VolCap/SQRT(NSleeve))/D231))</f>
        <v>2.93047114004768</v>
      </c>
      <c r="G231" s="26" t="n">
        <f aca="false">IF(OR(E231="",E231=0),0,MIN(MaxScal,(VolCap/SQRT(NSleeve))/E231))</f>
        <v>2.46631756440962</v>
      </c>
      <c r="H231" s="28" t="n">
        <f aca="false">IFERROR(B231*F230+C231*G230,"")</f>
        <v>0.0196471596280545</v>
      </c>
      <c r="I231" s="27" t="n">
        <f aca="false">IF(ROW()&lt;4+VolLB,"",IFERROR(STDEV(INDEX($H:$H,ROW()-VolLB+1):INDEX($H:$H,ROW()))*SQRT(12),""))</f>
        <v>0.144086482191047</v>
      </c>
      <c r="J231" s="26" t="n">
        <f aca="false">IF(OR(I231="",I231=0),1,MIN(1,VolCap/I231))</f>
        <v>0.694027631734446</v>
      </c>
      <c r="K231" s="28" t="n">
        <f aca="false">IFERROR(H231*J230,"")</f>
        <v>0.0136379349540179</v>
      </c>
      <c r="L231" s="25" t="n">
        <f aca="false">IFERROR(L230*(1+K231),L230)</f>
        <v>5.59228364480562</v>
      </c>
      <c r="M231" s="31" t="n">
        <f aca="false">EMFX_Pairs!ET231+Rates_Pairs!ET231</f>
        <v>1</v>
      </c>
    </row>
    <row r="232" customFormat="false" ht="15" hidden="false" customHeight="false" outlineLevel="0" collapsed="false">
      <c r="A232" s="19" t="n">
        <v>44957</v>
      </c>
      <c r="B232" s="30" t="n">
        <f aca="false">IFERROR(EMFX_Pairs!ES232,"")</f>
        <v>0</v>
      </c>
      <c r="C232" s="30" t="n">
        <f aca="false">IFERROR(Rates_Pairs!ES232,"")</f>
        <v>0.0072709584636386</v>
      </c>
      <c r="D232" s="27" t="n">
        <f aca="false">IF(ROW()&lt;4+VolLB,"",IFERROR(STDEV(INDEX($B:$B,ROW()-VolLB+1):INDEX($B:$B,ROW()))*SQRT(12),""))</f>
        <v>0.0241355269943404</v>
      </c>
      <c r="E232" s="27" t="n">
        <f aca="false">IF(ROW()&lt;4+VolLB,"",IFERROR(STDEV(INDEX($C:$C,ROW()-VolLB+1):INDEX($C:$C,ROW()))*SQRT(12),""))</f>
        <v>0.0287702667544126</v>
      </c>
      <c r="F232" s="26" t="n">
        <f aca="false">IF(OR(D232="",D232=0),0,MIN(MaxScal,(VolCap/SQRT(NSleeve))/D232))</f>
        <v>2.92973416885555</v>
      </c>
      <c r="G232" s="26" t="n">
        <f aca="false">IF(OR(E232="",E232=0),0,MIN(MaxScal,(VolCap/SQRT(NSleeve))/E232))</f>
        <v>2.45776929085336</v>
      </c>
      <c r="H232" s="28" t="n">
        <f aca="false">IFERROR(B232*F231+C232*G231,"")</f>
        <v>0.0179324925689646</v>
      </c>
      <c r="I232" s="27" t="n">
        <f aca="false">IF(ROW()&lt;4+VolLB,"",IFERROR(STDEV(INDEX($H:$H,ROW()-VolLB+1):INDEX($H:$H,ROW()))*SQRT(12),""))</f>
        <v>0.144062924474053</v>
      </c>
      <c r="J232" s="26" t="n">
        <f aca="false">IF(OR(I232="",I232=0),1,MIN(1,VolCap/I232))</f>
        <v>0.694141121770792</v>
      </c>
      <c r="K232" s="28" t="n">
        <f aca="false">IFERROR(H232*J231,"")</f>
        <v>0.0124456453487341</v>
      </c>
      <c r="L232" s="25" t="n">
        <f aca="false">IFERROR(L231*(1+K232),L231)</f>
        <v>5.6618832237384</v>
      </c>
      <c r="M232" s="31" t="n">
        <f aca="false">EMFX_Pairs!ET232+Rates_Pairs!ET232</f>
        <v>0</v>
      </c>
    </row>
    <row r="233" customFormat="false" ht="15" hidden="false" customHeight="false" outlineLevel="0" collapsed="false">
      <c r="A233" s="19" t="n">
        <v>44985</v>
      </c>
      <c r="B233" s="30" t="n">
        <f aca="false">IFERROR(EMFX_Pairs!ES233,"")</f>
        <v>0</v>
      </c>
      <c r="C233" s="30" t="n">
        <f aca="false">IFERROR(Rates_Pairs!ES233,"")</f>
        <v>0</v>
      </c>
      <c r="D233" s="27" t="n">
        <f aca="false">IF(ROW()&lt;4+VolLB,"",IFERROR(STDEV(INDEX($B:$B,ROW()-VolLB+1):INDEX($B:$B,ROW()))*SQRT(12),""))</f>
        <v>0.0241355269943404</v>
      </c>
      <c r="E233" s="27" t="n">
        <f aca="false">IF(ROW()&lt;4+VolLB,"",IFERROR(STDEV(INDEX($C:$C,ROW()-VolLB+1):INDEX($C:$C,ROW()))*SQRT(12),""))</f>
        <v>0.0288044858427883</v>
      </c>
      <c r="F233" s="26" t="n">
        <f aca="false">IF(OR(D233="",D233=0),0,MIN(MaxScal,(VolCap/SQRT(NSleeve))/D233))</f>
        <v>2.92973416885555</v>
      </c>
      <c r="G233" s="26" t="n">
        <f aca="false">IF(OR(E233="",E233=0),0,MIN(MaxScal,(VolCap/SQRT(NSleeve))/E233))</f>
        <v>2.45484951561315</v>
      </c>
      <c r="H233" s="28" t="n">
        <f aca="false">IFERROR(B233*F232+C233*G232,"")</f>
        <v>0</v>
      </c>
      <c r="I233" s="27" t="n">
        <f aca="false">IF(ROW()&lt;4+VolLB,"",IFERROR(STDEV(INDEX($H:$H,ROW()-VolLB+1):INDEX($H:$H,ROW()))*SQRT(12),""))</f>
        <v>0.144173961219252</v>
      </c>
      <c r="J233" s="26" t="n">
        <f aca="false">IF(OR(I233="",I233=0),1,MIN(1,VolCap/I233))</f>
        <v>0.693606523357747</v>
      </c>
      <c r="K233" s="28" t="n">
        <f aca="false">IFERROR(H233*J232,"")</f>
        <v>0</v>
      </c>
      <c r="L233" s="25" t="n">
        <f aca="false">IFERROR(L232*(1+K233),L232)</f>
        <v>5.6618832237384</v>
      </c>
      <c r="M233" s="31" t="n">
        <f aca="false">EMFX_Pairs!ET233+Rates_Pairs!ET233</f>
        <v>2</v>
      </c>
    </row>
    <row r="234" customFormat="false" ht="15" hidden="false" customHeight="false" outlineLevel="0" collapsed="false">
      <c r="A234" s="19" t="n">
        <v>45016</v>
      </c>
      <c r="B234" s="30" t="n">
        <f aca="false">IFERROR(EMFX_Pairs!ES234,"")</f>
        <v>0</v>
      </c>
      <c r="C234" s="30" t="n">
        <f aca="false">IFERROR(Rates_Pairs!ES234,"")</f>
        <v>0.0114657270811054</v>
      </c>
      <c r="D234" s="27" t="n">
        <f aca="false">IF(ROW()&lt;4+VolLB,"",IFERROR(STDEV(INDEX($B:$B,ROW()-VolLB+1):INDEX($B:$B,ROW()))*SQRT(12),""))</f>
        <v>0.0241355269943404</v>
      </c>
      <c r="E234" s="27" t="n">
        <f aca="false">IF(ROW()&lt;4+VolLB,"",IFERROR(STDEV(INDEX($C:$C,ROW()-VolLB+1):INDEX($C:$C,ROW()))*SQRT(12),""))</f>
        <v>0.0291573060326592</v>
      </c>
      <c r="F234" s="26" t="n">
        <f aca="false">IF(OR(D234="",D234=0),0,MIN(MaxScal,(VolCap/SQRT(NSleeve))/D234))</f>
        <v>2.92973416885555</v>
      </c>
      <c r="G234" s="26" t="n">
        <f aca="false">IF(OR(E234="",E234=0),0,MIN(MaxScal,(VolCap/SQRT(NSleeve))/E234))</f>
        <v>2.42514442313194</v>
      </c>
      <c r="H234" s="28" t="n">
        <f aca="false">IFERROR(B234*F233+C234*G233,"")</f>
        <v>0.0281466345712042</v>
      </c>
      <c r="I234" s="27" t="n">
        <f aca="false">IF(ROW()&lt;4+VolLB,"",IFERROR(STDEV(INDEX($H:$H,ROW()-VolLB+1):INDEX($H:$H,ROW()))*SQRT(12),""))</f>
        <v>0.144386733123145</v>
      </c>
      <c r="J234" s="26" t="n">
        <f aca="false">IF(OR(I234="",I234=0),1,MIN(1,VolCap/I234))</f>
        <v>0.692584407424135</v>
      </c>
      <c r="K234" s="28" t="n">
        <f aca="false">IFERROR(H234*J233,"")</f>
        <v>0.0195226893491539</v>
      </c>
      <c r="L234" s="25" t="n">
        <f aca="false">IFERROR(L233*(1+K234),L233)</f>
        <v>5.77241841104663</v>
      </c>
      <c r="M234" s="31" t="n">
        <f aca="false">EMFX_Pairs!ET234+Rates_Pairs!ET234</f>
        <v>0</v>
      </c>
    </row>
    <row r="235" customFormat="false" ht="15" hidden="false" customHeight="false" outlineLevel="0" collapsed="false">
      <c r="A235" s="19" t="n">
        <v>45046</v>
      </c>
      <c r="B235" s="30" t="n">
        <f aca="false">IFERROR(EMFX_Pairs!ES235,"")</f>
        <v>0</v>
      </c>
      <c r="C235" s="30" t="n">
        <f aca="false">IFERROR(Rates_Pairs!ES235,"")</f>
        <v>0</v>
      </c>
      <c r="D235" s="27" t="n">
        <f aca="false">IF(ROW()&lt;4+VolLB,"",IFERROR(STDEV(INDEX($B:$B,ROW()-VolLB+1):INDEX($B:$B,ROW()))*SQRT(12),""))</f>
        <v>0.0241355269943404</v>
      </c>
      <c r="E235" s="27" t="n">
        <f aca="false">IF(ROW()&lt;4+VolLB,"",IFERROR(STDEV(INDEX($C:$C,ROW()-VolLB+1):INDEX($C:$C,ROW()))*SQRT(12),""))</f>
        <v>0.0291573060326592</v>
      </c>
      <c r="F235" s="26" t="n">
        <f aca="false">IF(OR(D235="",D235=0),0,MIN(MaxScal,(VolCap/SQRT(NSleeve))/D235))</f>
        <v>2.92973416885555</v>
      </c>
      <c r="G235" s="26" t="n">
        <f aca="false">IF(OR(E235="",E235=0),0,MIN(MaxScal,(VolCap/SQRT(NSleeve))/E235))</f>
        <v>2.42514442313194</v>
      </c>
      <c r="H235" s="28" t="n">
        <f aca="false">IFERROR(B235*F234+C235*G234,"")</f>
        <v>0</v>
      </c>
      <c r="I235" s="27" t="n">
        <f aca="false">IF(ROW()&lt;4+VolLB,"",IFERROR(STDEV(INDEX($H:$H,ROW()-VolLB+1):INDEX($H:$H,ROW()))*SQRT(12),""))</f>
        <v>0.144386733123145</v>
      </c>
      <c r="J235" s="26" t="n">
        <f aca="false">IF(OR(I235="",I235=0),1,MIN(1,VolCap/I235))</f>
        <v>0.692584407424135</v>
      </c>
      <c r="K235" s="28" t="n">
        <f aca="false">IFERROR(H235*J234,"")</f>
        <v>0</v>
      </c>
      <c r="L235" s="25" t="n">
        <f aca="false">IFERROR(L234*(1+K235),L234)</f>
        <v>5.77241841104663</v>
      </c>
      <c r="M235" s="31" t="n">
        <f aca="false">EMFX_Pairs!ET235+Rates_Pairs!ET235</f>
        <v>0</v>
      </c>
    </row>
    <row r="236" customFormat="false" ht="15" hidden="false" customHeight="false" outlineLevel="0" collapsed="false">
      <c r="A236" s="19" t="n">
        <v>45077</v>
      </c>
      <c r="B236" s="30" t="n">
        <f aca="false">IFERROR(EMFX_Pairs!ES236,"")</f>
        <v>0</v>
      </c>
      <c r="C236" s="30" t="n">
        <f aca="false">IFERROR(Rates_Pairs!ES236,"")</f>
        <v>0</v>
      </c>
      <c r="D236" s="27" t="n">
        <f aca="false">IF(ROW()&lt;4+VolLB,"",IFERROR(STDEV(INDEX($B:$B,ROW()-VolLB+1):INDEX($B:$B,ROW()))*SQRT(12),""))</f>
        <v>0.0241355269943404</v>
      </c>
      <c r="E236" s="27" t="n">
        <f aca="false">IF(ROW()&lt;4+VolLB,"",IFERROR(STDEV(INDEX($C:$C,ROW()-VolLB+1):INDEX($C:$C,ROW()))*SQRT(12),""))</f>
        <v>0.0291978713154821</v>
      </c>
      <c r="F236" s="26" t="n">
        <f aca="false">IF(OR(D236="",D236=0),0,MIN(MaxScal,(VolCap/SQRT(NSleeve))/D236))</f>
        <v>2.92973416885555</v>
      </c>
      <c r="G236" s="26" t="n">
        <f aca="false">IF(OR(E236="",E236=0),0,MIN(MaxScal,(VolCap/SQRT(NSleeve))/E236))</f>
        <v>2.42177511348783</v>
      </c>
      <c r="H236" s="28" t="n">
        <f aca="false">IFERROR(B236*F235+C236*G235,"")</f>
        <v>0</v>
      </c>
      <c r="I236" s="27" t="n">
        <f aca="false">IF(ROW()&lt;4+VolLB,"",IFERROR(STDEV(INDEX($H:$H,ROW()-VolLB+1):INDEX($H:$H,ROW()))*SQRT(12),""))</f>
        <v>0.144543068673949</v>
      </c>
      <c r="J236" s="26" t="n">
        <f aca="false">IF(OR(I236="",I236=0),1,MIN(1,VolCap/I236))</f>
        <v>0.691835318825101</v>
      </c>
      <c r="K236" s="28" t="n">
        <f aca="false">IFERROR(H236*J235,"")</f>
        <v>0</v>
      </c>
      <c r="L236" s="25" t="n">
        <f aca="false">IFERROR(L235*(1+K236),L235)</f>
        <v>5.77241841104663</v>
      </c>
      <c r="M236" s="31" t="n">
        <f aca="false">EMFX_Pairs!ET236+Rates_Pairs!ET236</f>
        <v>0</v>
      </c>
    </row>
    <row r="237" customFormat="false" ht="15" hidden="false" customHeight="false" outlineLevel="0" collapsed="false">
      <c r="A237" s="19" t="n">
        <v>45107</v>
      </c>
      <c r="B237" s="30" t="n">
        <f aca="false">IFERROR(EMFX_Pairs!ES237,"")</f>
        <v>0</v>
      </c>
      <c r="C237" s="30" t="n">
        <f aca="false">IFERROR(Rates_Pairs!ES237,"")</f>
        <v>0</v>
      </c>
      <c r="D237" s="27" t="n">
        <f aca="false">IF(ROW()&lt;4+VolLB,"",IFERROR(STDEV(INDEX($B:$B,ROW()-VolLB+1):INDEX($B:$B,ROW()))*SQRT(12),""))</f>
        <v>0.0241632737869415</v>
      </c>
      <c r="E237" s="27" t="n">
        <f aca="false">IF(ROW()&lt;4+VolLB,"",IFERROR(STDEV(INDEX($C:$C,ROW()-VolLB+1):INDEX($C:$C,ROW()))*SQRT(12),""))</f>
        <v>0.0292040605341954</v>
      </c>
      <c r="F237" s="26" t="n">
        <f aca="false">IF(OR(D237="",D237=0),0,MIN(MaxScal,(VolCap/SQRT(NSleeve))/D237))</f>
        <v>2.92636994234071</v>
      </c>
      <c r="G237" s="26" t="n">
        <f aca="false">IF(OR(E237="",E237=0),0,MIN(MaxScal,(VolCap/SQRT(NSleeve))/E237))</f>
        <v>2.42126186650856</v>
      </c>
      <c r="H237" s="28" t="n">
        <f aca="false">IFERROR(B237*F236+C237*G236,"")</f>
        <v>0</v>
      </c>
      <c r="I237" s="27" t="n">
        <f aca="false">IF(ROW()&lt;4+VolLB,"",IFERROR(STDEV(INDEX($H:$H,ROW()-VolLB+1):INDEX($H:$H,ROW()))*SQRT(12),""))</f>
        <v>0.144725528147779</v>
      </c>
      <c r="J237" s="26" t="n">
        <f aca="false">IF(OR(I237="",I237=0),1,MIN(1,VolCap/I237))</f>
        <v>0.69096310291499</v>
      </c>
      <c r="K237" s="28" t="n">
        <f aca="false">IFERROR(H237*J236,"")</f>
        <v>0</v>
      </c>
      <c r="L237" s="25" t="n">
        <f aca="false">IFERROR(L236*(1+K237),L236)</f>
        <v>5.77241841104663</v>
      </c>
      <c r="M237" s="31" t="n">
        <f aca="false">EMFX_Pairs!ET237+Rates_Pairs!ET237</f>
        <v>1</v>
      </c>
    </row>
    <row r="238" customFormat="false" ht="15" hidden="false" customHeight="false" outlineLevel="0" collapsed="false">
      <c r="A238" s="19" t="n">
        <v>45138</v>
      </c>
      <c r="B238" s="30" t="n">
        <f aca="false">IFERROR(EMFX_Pairs!ES238,"")</f>
        <v>0</v>
      </c>
      <c r="C238" s="30" t="n">
        <f aca="false">IFERROR(Rates_Pairs!ES238,"")</f>
        <v>0.00153721395855833</v>
      </c>
      <c r="D238" s="27" t="n">
        <f aca="false">IF(ROW()&lt;4+VolLB,"",IFERROR(STDEV(INDEX($B:$B,ROW()-VolLB+1):INDEX($B:$B,ROW()))*SQRT(12),""))</f>
        <v>0.024174519387809</v>
      </c>
      <c r="E238" s="27" t="n">
        <f aca="false">IF(ROW()&lt;4+VolLB,"",IFERROR(STDEV(INDEX($C:$C,ROW()-VolLB+1):INDEX($C:$C,ROW()))*SQRT(12),""))</f>
        <v>0.029173060373653</v>
      </c>
      <c r="F238" s="26" t="n">
        <f aca="false">IF(OR(D238="",D238=0),0,MIN(MaxScal,(VolCap/SQRT(NSleeve))/D238))</f>
        <v>2.92500864171527</v>
      </c>
      <c r="G238" s="26" t="n">
        <f aca="false">IF(OR(E238="",E238=0),0,MIN(MaxScal,(VolCap/SQRT(NSleeve))/E238))</f>
        <v>2.42383477129179</v>
      </c>
      <c r="H238" s="28" t="n">
        <f aca="false">IFERROR(B238*F237+C238*G237,"")</f>
        <v>0.00372199753852195</v>
      </c>
      <c r="I238" s="27" t="n">
        <f aca="false">IF(ROW()&lt;4+VolLB,"",IFERROR(STDEV(INDEX($H:$H,ROW()-VolLB+1):INDEX($H:$H,ROW()))*SQRT(12),""))</f>
        <v>0.144844799419526</v>
      </c>
      <c r="J238" s="26" t="n">
        <f aca="false">IF(OR(I238="",I238=0),1,MIN(1,VolCap/I238))</f>
        <v>0.690394134968988</v>
      </c>
      <c r="K238" s="28" t="n">
        <f aca="false">IFERROR(H238*J237,"")</f>
        <v>0.00257176296825908</v>
      </c>
      <c r="L238" s="25" t="n">
        <f aca="false">IFERROR(L237*(1+K238),L237)</f>
        <v>5.78726370295346</v>
      </c>
      <c r="M238" s="31" t="n">
        <f aca="false">EMFX_Pairs!ET238+Rates_Pairs!ET238</f>
        <v>1</v>
      </c>
    </row>
    <row r="239" customFormat="false" ht="15" hidden="false" customHeight="false" outlineLevel="0" collapsed="false">
      <c r="A239" s="19" t="n">
        <v>45169</v>
      </c>
      <c r="B239" s="30" t="n">
        <f aca="false">IFERROR(EMFX_Pairs!ES239,"")</f>
        <v>0</v>
      </c>
      <c r="C239" s="30" t="n">
        <f aca="false">IFERROR(Rates_Pairs!ES239,"")</f>
        <v>0.00554614400750118</v>
      </c>
      <c r="D239" s="27" t="n">
        <f aca="false">IF(ROW()&lt;4+VolLB,"",IFERROR(STDEV(INDEX($B:$B,ROW()-VolLB+1):INDEX($B:$B,ROW()))*SQRT(12),""))</f>
        <v>0.0241577007577886</v>
      </c>
      <c r="E239" s="27" t="n">
        <f aca="false">IF(ROW()&lt;4+VolLB,"",IFERROR(STDEV(INDEX($C:$C,ROW()-VolLB+1):INDEX($C:$C,ROW()))*SQRT(12),""))</f>
        <v>0.029157187796541</v>
      </c>
      <c r="F239" s="26" t="n">
        <f aca="false">IF(OR(D239="",D239=0),0,MIN(MaxScal,(VolCap/SQRT(NSleeve))/D239))</f>
        <v>2.92704503742382</v>
      </c>
      <c r="G239" s="26" t="n">
        <f aca="false">IF(OR(E239="",E239=0),0,MIN(MaxScal,(VolCap/SQRT(NSleeve))/E239))</f>
        <v>2.42515425740213</v>
      </c>
      <c r="H239" s="28" t="n">
        <f aca="false">IFERROR(B239*F238+C239*G238,"")</f>
        <v>0.0134429366919729</v>
      </c>
      <c r="I239" s="27" t="n">
        <f aca="false">IF(ROW()&lt;4+VolLB,"",IFERROR(STDEV(INDEX($H:$H,ROW()-VolLB+1):INDEX($H:$H,ROW()))*SQRT(12),""))</f>
        <v>0.14483274546155</v>
      </c>
      <c r="J239" s="26" t="n">
        <f aca="false">IF(OR(I239="",I239=0),1,MIN(1,VolCap/I239))</f>
        <v>0.690451594225617</v>
      </c>
      <c r="K239" s="28" t="n">
        <f aca="false">IFERROR(H239*J238,"")</f>
        <v>0.00928092464889752</v>
      </c>
      <c r="L239" s="25" t="n">
        <f aca="false">IFERROR(L238*(1+K239),L238)</f>
        <v>5.84097486130387</v>
      </c>
      <c r="M239" s="31" t="n">
        <f aca="false">EMFX_Pairs!ET239+Rates_Pairs!ET239</f>
        <v>0</v>
      </c>
    </row>
    <row r="240" customFormat="false" ht="15" hidden="false" customHeight="false" outlineLevel="0" collapsed="false">
      <c r="A240" s="19" t="n">
        <v>45199</v>
      </c>
      <c r="B240" s="30" t="n">
        <f aca="false">IFERROR(EMFX_Pairs!ES240,"")</f>
        <v>0</v>
      </c>
      <c r="C240" s="30" t="n">
        <f aca="false">IFERROR(Rates_Pairs!ES240,"")</f>
        <v>0</v>
      </c>
      <c r="D240" s="27" t="n">
        <f aca="false">IF(ROW()&lt;4+VolLB,"",IFERROR(STDEV(INDEX($B:$B,ROW()-VolLB+1):INDEX($B:$B,ROW()))*SQRT(12),""))</f>
        <v>0.0241679092155646</v>
      </c>
      <c r="E240" s="27" t="n">
        <f aca="false">IF(ROW()&lt;4+VolLB,"",IFERROR(STDEV(INDEX($C:$C,ROW()-VolLB+1):INDEX($C:$C,ROW()))*SQRT(12),""))</f>
        <v>0.0289775537393604</v>
      </c>
      <c r="F240" s="26" t="n">
        <f aca="false">IF(OR(D240="",D240=0),0,MIN(MaxScal,(VolCap/SQRT(NSleeve))/D240))</f>
        <v>2.92580866172386</v>
      </c>
      <c r="G240" s="26" t="n">
        <f aca="false">IF(OR(E240="",E240=0),0,MIN(MaxScal,(VolCap/SQRT(NSleeve))/E240))</f>
        <v>2.44018797289324</v>
      </c>
      <c r="H240" s="28" t="n">
        <f aca="false">IFERROR(B240*F239+C240*G239,"")</f>
        <v>0</v>
      </c>
      <c r="I240" s="27" t="n">
        <f aca="false">IF(ROW()&lt;4+VolLB,"",IFERROR(STDEV(INDEX($H:$H,ROW()-VolLB+1):INDEX($H:$H,ROW()))*SQRT(12),""))</f>
        <v>0.14501761199764</v>
      </c>
      <c r="J240" s="26" t="n">
        <f aca="false">IF(OR(I240="",I240=0),1,MIN(1,VolCap/I240))</f>
        <v>0.689571415654171</v>
      </c>
      <c r="K240" s="28" t="n">
        <f aca="false">IFERROR(H240*J239,"")</f>
        <v>0</v>
      </c>
      <c r="L240" s="25" t="n">
        <f aca="false">IFERROR(L239*(1+K240),L239)</f>
        <v>5.84097486130387</v>
      </c>
      <c r="M240" s="31" t="n">
        <f aca="false">EMFX_Pairs!ET240+Rates_Pairs!ET240</f>
        <v>1</v>
      </c>
    </row>
    <row r="241" customFormat="false" ht="15" hidden="false" customHeight="false" outlineLevel="0" collapsed="false">
      <c r="A241" s="19" t="n">
        <v>45230</v>
      </c>
      <c r="B241" s="30" t="n">
        <f aca="false">IFERROR(EMFX_Pairs!ES241,"")</f>
        <v>0</v>
      </c>
      <c r="C241" s="30" t="n">
        <f aca="false">IFERROR(Rates_Pairs!ES241,"")</f>
        <v>-1.82380002399295E-005</v>
      </c>
      <c r="D241" s="27" t="n">
        <f aca="false">IF(ROW()&lt;4+VolLB,"",IFERROR(STDEV(INDEX($B:$B,ROW()-VolLB+1):INDEX($B:$B,ROW()))*SQRT(12),""))</f>
        <v>0.0241679092155646</v>
      </c>
      <c r="E241" s="27" t="n">
        <f aca="false">IF(ROW()&lt;4+VolLB,"",IFERROR(STDEV(INDEX($C:$C,ROW()-VolLB+1):INDEX($C:$C,ROW()))*SQRT(12),""))</f>
        <v>0.0290065208639129</v>
      </c>
      <c r="F241" s="26" t="n">
        <f aca="false">IF(OR(D241="",D241=0),0,MIN(MaxScal,(VolCap/SQRT(NSleeve))/D241))</f>
        <v>2.92580866172386</v>
      </c>
      <c r="G241" s="26" t="n">
        <f aca="false">IF(OR(E241="",E241=0),0,MIN(MaxScal,(VolCap/SQRT(NSleeve))/E241))</f>
        <v>2.43775109915461</v>
      </c>
      <c r="H241" s="28" t="n">
        <f aca="false">IFERROR(B241*F240+C241*G240,"")</f>
        <v>-4.45041488350999E-005</v>
      </c>
      <c r="I241" s="27" t="n">
        <f aca="false">IF(ROW()&lt;4+VolLB,"",IFERROR(STDEV(INDEX($H:$H,ROW()-VolLB+1):INDEX($H:$H,ROW()))*SQRT(12),""))</f>
        <v>0.145205862584979</v>
      </c>
      <c r="J241" s="26" t="n">
        <f aca="false">IF(OR(I241="",I241=0),1,MIN(1,VolCap/I241))</f>
        <v>0.688677428168419</v>
      </c>
      <c r="K241" s="28" t="n">
        <f aca="false">IFERROR(H241*J240,"")</f>
        <v>-3.06887889147037E-005</v>
      </c>
      <c r="L241" s="25" t="n">
        <f aca="false">IFERROR(L240*(1+K241),L240)</f>
        <v>5.8407956088593</v>
      </c>
      <c r="M241" s="31" t="n">
        <f aca="false">EMFX_Pairs!ET241+Rates_Pairs!ET241</f>
        <v>2</v>
      </c>
    </row>
    <row r="242" customFormat="false" ht="15" hidden="false" customHeight="false" outlineLevel="0" collapsed="false">
      <c r="A242" s="19" t="n">
        <v>45260</v>
      </c>
      <c r="B242" s="30" t="n">
        <f aca="false">IFERROR(EMFX_Pairs!ES242,"")</f>
        <v>0</v>
      </c>
      <c r="C242" s="30" t="n">
        <f aca="false">IFERROR(Rates_Pairs!ES242,"")</f>
        <v>-0.00395473692832084</v>
      </c>
      <c r="D242" s="27" t="n">
        <f aca="false">IF(ROW()&lt;4+VolLB,"",IFERROR(STDEV(INDEX($B:$B,ROW()-VolLB+1):INDEX($B:$B,ROW()))*SQRT(12),""))</f>
        <v>0.0241679092155646</v>
      </c>
      <c r="E242" s="27" t="n">
        <f aca="false">IF(ROW()&lt;4+VolLB,"",IFERROR(STDEV(INDEX($C:$C,ROW()-VolLB+1):INDEX($C:$C,ROW()))*SQRT(12),""))</f>
        <v>0.0292118990254189</v>
      </c>
      <c r="F242" s="26" t="n">
        <f aca="false">IF(OR(D242="",D242=0),0,MIN(MaxScal,(VolCap/SQRT(NSleeve))/D242))</f>
        <v>2.92580866172386</v>
      </c>
      <c r="G242" s="26" t="n">
        <f aca="false">IF(OR(E242="",E242=0),0,MIN(MaxScal,(VolCap/SQRT(NSleeve))/E242))</f>
        <v>2.4206121641433</v>
      </c>
      <c r="H242" s="28" t="n">
        <f aca="false">IFERROR(B242*F241+C242*G241,"")</f>
        <v>-0.00964066429388145</v>
      </c>
      <c r="I242" s="27" t="n">
        <f aca="false">IF(ROW()&lt;4+VolLB,"",IFERROR(STDEV(INDEX($H:$H,ROW()-VolLB+1):INDEX($H:$H,ROW()))*SQRT(12),""))</f>
        <v>0.145617959108587</v>
      </c>
      <c r="J242" s="26" t="n">
        <f aca="false">IF(OR(I242="",I242=0),1,MIN(1,VolCap/I242))</f>
        <v>0.686728481927356</v>
      </c>
      <c r="K242" s="28" t="n">
        <f aca="false">IFERROR(H242*J241,"")</f>
        <v>-0.00663930789174539</v>
      </c>
      <c r="L242" s="25" t="n">
        <f aca="false">IFERROR(L241*(1+K242),L241)</f>
        <v>5.80201676847933</v>
      </c>
      <c r="M242" s="31" t="n">
        <f aca="false">EMFX_Pairs!ET242+Rates_Pairs!ET242</f>
        <v>0</v>
      </c>
    </row>
    <row r="243" customFormat="false" ht="15" hidden="false" customHeight="false" outlineLevel="0" collapsed="false">
      <c r="A243" s="19" t="n">
        <v>45291</v>
      </c>
      <c r="B243" s="30" t="n">
        <f aca="false">IFERROR(EMFX_Pairs!ES243,"")</f>
        <v>0</v>
      </c>
      <c r="C243" s="30" t="n">
        <f aca="false">IFERROR(Rates_Pairs!ES243,"")</f>
        <v>0</v>
      </c>
      <c r="D243" s="27" t="n">
        <f aca="false">IF(ROW()&lt;4+VolLB,"",IFERROR(STDEV(INDEX($B:$B,ROW()-VolLB+1):INDEX($B:$B,ROW()))*SQRT(12),""))</f>
        <v>0.0241679092155646</v>
      </c>
      <c r="E243" s="27" t="n">
        <f aca="false">IF(ROW()&lt;4+VolLB,"",IFERROR(STDEV(INDEX($C:$C,ROW()-VolLB+1):INDEX($C:$C,ROW()))*SQRT(12),""))</f>
        <v>0.0292118990254189</v>
      </c>
      <c r="F243" s="26" t="n">
        <f aca="false">IF(OR(D243="",D243=0),0,MIN(MaxScal,(VolCap/SQRT(NSleeve))/D243))</f>
        <v>2.92580866172386</v>
      </c>
      <c r="G243" s="26" t="n">
        <f aca="false">IF(OR(E243="",E243=0),0,MIN(MaxScal,(VolCap/SQRT(NSleeve))/E243))</f>
        <v>2.4206121641433</v>
      </c>
      <c r="H243" s="28" t="n">
        <f aca="false">IFERROR(B243*F242+C243*G242,"")</f>
        <v>0</v>
      </c>
      <c r="I243" s="27" t="n">
        <f aca="false">IF(ROW()&lt;4+VolLB,"",IFERROR(STDEV(INDEX($H:$H,ROW()-VolLB+1):INDEX($H:$H,ROW()))*SQRT(12),""))</f>
        <v>0.145617959108587</v>
      </c>
      <c r="J243" s="26" t="n">
        <f aca="false">IF(OR(I243="",I243=0),1,MIN(1,VolCap/I243))</f>
        <v>0.686728481927356</v>
      </c>
      <c r="K243" s="28" t="n">
        <f aca="false">IFERROR(H243*J242,"")</f>
        <v>0</v>
      </c>
      <c r="L243" s="25" t="n">
        <f aca="false">IFERROR(L242*(1+K243),L242)</f>
        <v>5.80201676847933</v>
      </c>
      <c r="M243" s="31" t="n">
        <f aca="false">EMFX_Pairs!ET243+Rates_Pairs!ET243</f>
        <v>1</v>
      </c>
    </row>
    <row r="244" customFormat="false" ht="15" hidden="false" customHeight="false" outlineLevel="0" collapsed="false">
      <c r="A244" s="19" t="n">
        <v>45322</v>
      </c>
      <c r="B244" s="30" t="n">
        <f aca="false">IFERROR(EMFX_Pairs!ES244,"")</f>
        <v>0</v>
      </c>
      <c r="C244" s="30" t="n">
        <f aca="false">IFERROR(Rates_Pairs!ES244,"")</f>
        <v>-0.00443733245190736</v>
      </c>
      <c r="D244" s="27" t="n">
        <f aca="false">IF(ROW()&lt;4+VolLB,"",IFERROR(STDEV(INDEX($B:$B,ROW()-VolLB+1):INDEX($B:$B,ROW()))*SQRT(12),""))</f>
        <v>0.0232270133308287</v>
      </c>
      <c r="E244" s="27" t="n">
        <f aca="false">IF(ROW()&lt;4+VolLB,"",IFERROR(STDEV(INDEX($C:$C,ROW()-VolLB+1):INDEX($C:$C,ROW()))*SQRT(12),""))</f>
        <v>0.029442337353527</v>
      </c>
      <c r="F244" s="26" t="n">
        <f aca="false">IF(OR(D244="",D244=0),0,MIN(MaxScal,(VolCap/SQRT(NSleeve))/D244))</f>
        <v>3.0443293380644</v>
      </c>
      <c r="G244" s="26" t="n">
        <f aca="false">IF(OR(E244="",E244=0),0,MIN(MaxScal,(VolCap/SQRT(NSleeve))/E244))</f>
        <v>2.40166659561028</v>
      </c>
      <c r="H244" s="28" t="n">
        <f aca="false">IFERROR(B244*F243+C244*G243,"")</f>
        <v>-0.0107410609094348</v>
      </c>
      <c r="I244" s="27" t="n">
        <f aca="false">IF(ROW()&lt;4+VolLB,"",IFERROR(STDEV(INDEX($H:$H,ROW()-VolLB+1):INDEX($H:$H,ROW()))*SQRT(12),""))</f>
        <v>0.141281394261153</v>
      </c>
      <c r="J244" s="26" t="n">
        <f aca="false">IF(OR(I244="",I244=0),1,MIN(1,VolCap/I244))</f>
        <v>0.707807284341729</v>
      </c>
      <c r="K244" s="28" t="n">
        <f aca="false">IFERROR(H244*J243,"")</f>
        <v>-0.0073761924526254</v>
      </c>
      <c r="L244" s="25" t="n">
        <f aca="false">IFERROR(L243*(1+K244),L243)</f>
        <v>5.75921997618166</v>
      </c>
      <c r="M244" s="31" t="n">
        <f aca="false">EMFX_Pairs!ET244+Rates_Pairs!ET244</f>
        <v>1</v>
      </c>
    </row>
    <row r="245" customFormat="false" ht="15" hidden="false" customHeight="false" outlineLevel="0" collapsed="false">
      <c r="A245" s="19" t="n">
        <v>45351</v>
      </c>
      <c r="B245" s="30" t="n">
        <f aca="false">IFERROR(EMFX_Pairs!ES245,"")</f>
        <v>0</v>
      </c>
      <c r="C245" s="30" t="n">
        <f aca="false">IFERROR(Rates_Pairs!ES245,"")</f>
        <v>-0.000992011881161968</v>
      </c>
      <c r="D245" s="27" t="n">
        <f aca="false">IF(ROW()&lt;4+VolLB,"",IFERROR(STDEV(INDEX($B:$B,ROW()-VolLB+1):INDEX($B:$B,ROW()))*SQRT(12),""))</f>
        <v>0.0222661369381094</v>
      </c>
      <c r="E245" s="27" t="n">
        <f aca="false">IF(ROW()&lt;4+VolLB,"",IFERROR(STDEV(INDEX($C:$C,ROW()-VolLB+1):INDEX($C:$C,ROW()))*SQRT(12),""))</f>
        <v>0.0294724631110814</v>
      </c>
      <c r="F245" s="26" t="n">
        <f aca="false">IF(OR(D245="",D245=0),0,MIN(MaxScal,(VolCap/SQRT(NSleeve))/D245))</f>
        <v>3.17570480749314</v>
      </c>
      <c r="G245" s="26" t="n">
        <f aca="false">IF(OR(E245="",E245=0),0,MIN(MaxScal,(VolCap/SQRT(NSleeve))/E245))</f>
        <v>2.39921169303519</v>
      </c>
      <c r="H245" s="28" t="n">
        <f aca="false">IFERROR(B245*F244+C245*G244,"")</f>
        <v>-0.00238248179743522</v>
      </c>
      <c r="I245" s="27" t="n">
        <f aca="false">IF(ROW()&lt;4+VolLB,"",IFERROR(STDEV(INDEX($H:$H,ROW()-VolLB+1):INDEX($H:$H,ROW()))*SQRT(12),""))</f>
        <v>0.137038213742744</v>
      </c>
      <c r="J245" s="26" t="n">
        <f aca="false">IF(OR(I245="",I245=0),1,MIN(1,VolCap/I245))</f>
        <v>0.72972346376118</v>
      </c>
      <c r="K245" s="28" t="n">
        <f aca="false">IFERROR(H245*J244,"")</f>
        <v>-0.00168633797103622</v>
      </c>
      <c r="L245" s="25" t="n">
        <f aca="false">IFERROR(L244*(1+K245),L244)</f>
        <v>5.74950798485228</v>
      </c>
      <c r="M245" s="31" t="n">
        <f aca="false">EMFX_Pairs!ET245+Rates_Pairs!ET245</f>
        <v>3</v>
      </c>
    </row>
    <row r="246" customFormat="false" ht="15" hidden="false" customHeight="false" outlineLevel="0" collapsed="false">
      <c r="A246" s="19" t="n">
        <v>45382</v>
      </c>
      <c r="B246" s="30" t="n">
        <f aca="false">IFERROR(EMFX_Pairs!ES246,"")</f>
        <v>0</v>
      </c>
      <c r="C246" s="30" t="n">
        <f aca="false">IFERROR(Rates_Pairs!ES246,"")</f>
        <v>-0.00406594193312247</v>
      </c>
      <c r="D246" s="27" t="n">
        <f aca="false">IF(ROW()&lt;4+VolLB,"",IFERROR(STDEV(INDEX($B:$B,ROW()-VolLB+1):INDEX($B:$B,ROW()))*SQRT(12),""))</f>
        <v>0.0209809123301716</v>
      </c>
      <c r="E246" s="27" t="n">
        <f aca="false">IF(ROW()&lt;4+VolLB,"",IFERROR(STDEV(INDEX($C:$C,ROW()-VolLB+1):INDEX($C:$C,ROW()))*SQRT(12),""))</f>
        <v>0.0296861240238521</v>
      </c>
      <c r="F246" s="26" t="n">
        <f aca="false">IF(OR(D246="",D246=0),0,MIN(MaxScal,(VolCap/SQRT(NSleeve))/D246))</f>
        <v>3.37023848181136</v>
      </c>
      <c r="G246" s="26" t="n">
        <f aca="false">IF(OR(E246="",E246=0),0,MIN(MaxScal,(VolCap/SQRT(NSleeve))/E246))</f>
        <v>2.38194376813357</v>
      </c>
      <c r="H246" s="28" t="n">
        <f aca="false">IFERROR(B246*F245+C246*G245,"")</f>
        <v>-0.00975505542914952</v>
      </c>
      <c r="I246" s="27" t="n">
        <f aca="false">IF(ROW()&lt;4+VolLB,"",IFERROR(STDEV(INDEX($H:$H,ROW()-VolLB+1):INDEX($H:$H,ROW()))*SQRT(12),""))</f>
        <v>0.132666129983233</v>
      </c>
      <c r="J246" s="26" t="n">
        <f aca="false">IF(OR(I246="",I246=0),1,MIN(1,VolCap/I246))</f>
        <v>0.75377189349413</v>
      </c>
      <c r="K246" s="28" t="n">
        <f aca="false">IFERROR(H246*J245,"")</f>
        <v>-0.0071184928369413</v>
      </c>
      <c r="L246" s="25" t="n">
        <f aca="false">IFERROR(L245*(1+K246),L245)</f>
        <v>5.70858015344617</v>
      </c>
      <c r="M246" s="31" t="n">
        <f aca="false">EMFX_Pairs!ET246+Rates_Pairs!ET246</f>
        <v>2</v>
      </c>
    </row>
    <row r="247" customFormat="false" ht="15" hidden="false" customHeight="false" outlineLevel="0" collapsed="false">
      <c r="A247" s="19" t="n">
        <v>45412</v>
      </c>
      <c r="B247" s="30" t="n">
        <f aca="false">IFERROR(EMFX_Pairs!ES247,"")</f>
        <v>0</v>
      </c>
      <c r="C247" s="30" t="n">
        <f aca="false">IFERROR(Rates_Pairs!ES247,"")</f>
        <v>0.00185610149927931</v>
      </c>
      <c r="D247" s="27" t="n">
        <f aca="false">IF(ROW()&lt;4+VolLB,"",IFERROR(STDEV(INDEX($B:$B,ROW()-VolLB+1):INDEX($B:$B,ROW()))*SQRT(12),""))</f>
        <v>0.0178424173862986</v>
      </c>
      <c r="E247" s="27" t="n">
        <f aca="false">IF(ROW()&lt;4+VolLB,"",IFERROR(STDEV(INDEX($C:$C,ROW()-VolLB+1):INDEX($C:$C,ROW()))*SQRT(12),""))</f>
        <v>0.028682785109639</v>
      </c>
      <c r="F247" s="26" t="n">
        <f aca="false">IF(OR(D247="",D247=0),0,MIN(MaxScal,(VolCap/SQRT(NSleeve))/D247))</f>
        <v>3.96306602338281</v>
      </c>
      <c r="G247" s="26" t="n">
        <f aca="false">IF(OR(E247="",E247=0),0,MIN(MaxScal,(VolCap/SQRT(NSleeve))/E247))</f>
        <v>2.46526541437191</v>
      </c>
      <c r="H247" s="28" t="n">
        <f aca="false">IFERROR(B247*F246+C247*G246,"")</f>
        <v>0.00442112939923175</v>
      </c>
      <c r="I247" s="27" t="n">
        <f aca="false">IF(ROW()&lt;4+VolLB,"",IFERROR(STDEV(INDEX($H:$H,ROW()-VolLB+1):INDEX($H:$H,ROW()))*SQRT(12),""))</f>
        <v>0.129850644919827</v>
      </c>
      <c r="J247" s="26" t="n">
        <f aca="false">IF(OR(I247="",I247=0),1,MIN(1,VolCap/I247))</f>
        <v>0.770115543605831</v>
      </c>
      <c r="K247" s="28" t="n">
        <f aca="false">IFERROR(H247*J246,"")</f>
        <v>0.00333252307864148</v>
      </c>
      <c r="L247" s="25" t="n">
        <f aca="false">IFERROR(L246*(1+K247),L246)</f>
        <v>5.7276041285538</v>
      </c>
      <c r="M247" s="31" t="n">
        <f aca="false">EMFX_Pairs!ET247+Rates_Pairs!ET247</f>
        <v>2</v>
      </c>
    </row>
    <row r="248" customFormat="false" ht="15" hidden="false" customHeight="false" outlineLevel="0" collapsed="false">
      <c r="A248" s="19" t="n">
        <v>45443</v>
      </c>
      <c r="B248" s="30" t="n">
        <f aca="false">IFERROR(EMFX_Pairs!ES248,"")</f>
        <v>0</v>
      </c>
      <c r="C248" s="30" t="n">
        <f aca="false">IFERROR(Rates_Pairs!ES248,"")</f>
        <v>0.0236308696333748</v>
      </c>
      <c r="D248" s="27" t="n">
        <f aca="false">IF(ROW()&lt;4+VolLB,"",IFERROR(STDEV(INDEX($B:$B,ROW()-VolLB+1):INDEX($B:$B,ROW()))*SQRT(12),""))</f>
        <v>0.0178424173862986</v>
      </c>
      <c r="E248" s="27" t="n">
        <f aca="false">IF(ROW()&lt;4+VolLB,"",IFERROR(STDEV(INDEX($C:$C,ROW()-VolLB+1):INDEX($C:$C,ROW()))*SQRT(12),""))</f>
        <v>0.0310197640680418</v>
      </c>
      <c r="F248" s="26" t="n">
        <f aca="false">IF(OR(D248="",D248=0),0,MIN(MaxScal,(VolCap/SQRT(NSleeve))/D248))</f>
        <v>3.96306602338281</v>
      </c>
      <c r="G248" s="26" t="n">
        <f aca="false">IF(OR(E248="",E248=0),0,MIN(MaxScal,(VolCap/SQRT(NSleeve))/E248))</f>
        <v>2.27953629703794</v>
      </c>
      <c r="H248" s="28" t="n">
        <f aca="false">IFERROR(B248*F247+C248*G247,"")</f>
        <v>0.0582563656186904</v>
      </c>
      <c r="I248" s="27" t="n">
        <f aca="false">IF(ROW()&lt;4+VolLB,"",IFERROR(STDEV(INDEX($H:$H,ROW()-VolLB+1):INDEX($H:$H,ROW()))*SQRT(12),""))</f>
        <v>0.13281160870469</v>
      </c>
      <c r="J248" s="26" t="n">
        <f aca="false">IF(OR(I248="",I248=0),1,MIN(1,VolCap/I248))</f>
        <v>0.752946229439568</v>
      </c>
      <c r="K248" s="28" t="n">
        <f aca="false">IFERROR(H248*J247,"")</f>
        <v>0.0448641326769378</v>
      </c>
      <c r="L248" s="25" t="n">
        <f aca="false">IFERROR(L247*(1+K248),L247)</f>
        <v>5.98456812009822</v>
      </c>
      <c r="M248" s="31" t="n">
        <f aca="false">EMFX_Pairs!ET248+Rates_Pairs!ET248</f>
        <v>0</v>
      </c>
    </row>
    <row r="249" customFormat="false" ht="15" hidden="false" customHeight="false" outlineLevel="0" collapsed="false">
      <c r="A249" s="19" t="n">
        <v>45473</v>
      </c>
      <c r="B249" s="30" t="n">
        <f aca="false">IFERROR(EMFX_Pairs!ES249,"")</f>
        <v>0</v>
      </c>
      <c r="C249" s="30" t="n">
        <f aca="false">IFERROR(Rates_Pairs!ES249,"")</f>
        <v>0</v>
      </c>
      <c r="D249" s="27" t="n">
        <f aca="false">IF(ROW()&lt;4+VolLB,"",IFERROR(STDEV(INDEX($B:$B,ROW()-VolLB+1):INDEX($B:$B,ROW()))*SQRT(12),""))</f>
        <v>0.0178245904227787</v>
      </c>
      <c r="E249" s="27" t="n">
        <f aca="false">IF(ROW()&lt;4+VolLB,"",IFERROR(STDEV(INDEX($C:$C,ROW()-VolLB+1):INDEX($C:$C,ROW()))*SQRT(12),""))</f>
        <v>0.0310302634780959</v>
      </c>
      <c r="F249" s="26" t="n">
        <f aca="false">IF(OR(D249="",D249=0),0,MIN(MaxScal,(VolCap/SQRT(NSleeve))/D249))</f>
        <v>3.9670296170335</v>
      </c>
      <c r="G249" s="26" t="n">
        <f aca="false">IF(OR(E249="",E249=0),0,MIN(MaxScal,(VolCap/SQRT(NSleeve))/E249))</f>
        <v>2.27876499239425</v>
      </c>
      <c r="H249" s="28" t="n">
        <f aca="false">IFERROR(B249*F248+C249*G248,"")</f>
        <v>0</v>
      </c>
      <c r="I249" s="27" t="n">
        <f aca="false">IF(ROW()&lt;4+VolLB,"",IFERROR(STDEV(INDEX($H:$H,ROW()-VolLB+1):INDEX($H:$H,ROW()))*SQRT(12),""))</f>
        <v>0.132761120035172</v>
      </c>
      <c r="J249" s="26" t="n">
        <f aca="false">IF(OR(I249="",I249=0),1,MIN(1,VolCap/I249))</f>
        <v>0.753232572710348</v>
      </c>
      <c r="K249" s="28" t="n">
        <f aca="false">IFERROR(H249*J248,"")</f>
        <v>0</v>
      </c>
      <c r="L249" s="25" t="n">
        <f aca="false">IFERROR(L248*(1+K249),L248)</f>
        <v>5.98456812009822</v>
      </c>
      <c r="M249" s="31" t="n">
        <f aca="false">EMFX_Pairs!ET249+Rates_Pairs!ET249</f>
        <v>1</v>
      </c>
    </row>
    <row r="250" customFormat="false" ht="15" hidden="false" customHeight="false" outlineLevel="0" collapsed="false">
      <c r="A250" s="19" t="n">
        <v>45504</v>
      </c>
      <c r="B250" s="30" t="n">
        <f aca="false">IFERROR(EMFX_Pairs!ES250,"")</f>
        <v>0</v>
      </c>
      <c r="C250" s="30" t="n">
        <f aca="false">IFERROR(Rates_Pairs!ES250,"")</f>
        <v>-0.00153606442197414</v>
      </c>
      <c r="D250" s="27" t="n">
        <f aca="false">IF(ROW()&lt;4+VolLB,"",IFERROR(STDEV(INDEX($B:$B,ROW()-VolLB+1):INDEX($B:$B,ROW()))*SQRT(12),""))</f>
        <v>0.0178195267548657</v>
      </c>
      <c r="E250" s="27" t="n">
        <f aca="false">IF(ROW()&lt;4+VolLB,"",IFERROR(STDEV(INDEX($C:$C,ROW()-VolLB+1):INDEX($C:$C,ROW()))*SQRT(12),""))</f>
        <v>0.0311069093631261</v>
      </c>
      <c r="F250" s="26" t="n">
        <f aca="false">IF(OR(D250="",D250=0),0,MIN(MaxScal,(VolCap/SQRT(NSleeve))/D250))</f>
        <v>3.96815690401806</v>
      </c>
      <c r="G250" s="26" t="n">
        <f aca="false">IF(OR(E250="",E250=0),0,MIN(MaxScal,(VolCap/SQRT(NSleeve))/E250))</f>
        <v>2.27315022824076</v>
      </c>
      <c r="H250" s="28" t="n">
        <f aca="false">IFERROR(B250*F249+C250*G249,"")</f>
        <v>-0.00350032983085698</v>
      </c>
      <c r="I250" s="27" t="n">
        <f aca="false">IF(ROW()&lt;4+VolLB,"",IFERROR(STDEV(INDEX($H:$H,ROW()-VolLB+1):INDEX($H:$H,ROW()))*SQRT(12),""))</f>
        <v>0.132861012021712</v>
      </c>
      <c r="J250" s="26" t="n">
        <f aca="false">IF(OR(I250="",I250=0),1,MIN(1,VolCap/I250))</f>
        <v>0.752666252336376</v>
      </c>
      <c r="K250" s="28" t="n">
        <f aca="false">IFERROR(H250*J249,"")</f>
        <v>-0.00263656244383118</v>
      </c>
      <c r="L250" s="25" t="n">
        <f aca="false">IFERROR(L249*(1+K250),L249)</f>
        <v>5.96878943255022</v>
      </c>
      <c r="M250" s="31" t="n">
        <f aca="false">EMFX_Pairs!ET250+Rates_Pairs!ET250</f>
        <v>1</v>
      </c>
    </row>
    <row r="251" customFormat="false" ht="15" hidden="false" customHeight="false" outlineLevel="0" collapsed="false">
      <c r="A251" s="19" t="n">
        <v>45535</v>
      </c>
      <c r="B251" s="30" t="n">
        <f aca="false">IFERROR(EMFX_Pairs!ES251,"")</f>
        <v>0</v>
      </c>
      <c r="C251" s="30" t="n">
        <f aca="false">IFERROR(Rates_Pairs!ES251,"")</f>
        <v>0.00312944924489952</v>
      </c>
      <c r="D251" s="27" t="n">
        <f aca="false">IF(ROW()&lt;4+VolLB,"",IFERROR(STDEV(INDEX($B:$B,ROW()-VolLB+1):INDEX($B:$B,ROW()))*SQRT(12),""))</f>
        <v>0.017484258589624</v>
      </c>
      <c r="E251" s="27" t="n">
        <f aca="false">IF(ROW()&lt;4+VolLB,"",IFERROR(STDEV(INDEX($C:$C,ROW()-VolLB+1):INDEX($C:$C,ROW()))*SQRT(12),""))</f>
        <v>0.0299792352526388</v>
      </c>
      <c r="F251" s="26" t="n">
        <f aca="false">IF(OR(D251="",D251=0),0,MIN(MaxScal,(VolCap/SQRT(NSleeve))/D251))</f>
        <v>4.04424801636243</v>
      </c>
      <c r="G251" s="26" t="n">
        <f aca="false">IF(OR(E251="",E251=0),0,MIN(MaxScal,(VolCap/SQRT(NSleeve))/E251))</f>
        <v>2.3586551665767</v>
      </c>
      <c r="H251" s="28" t="n">
        <f aca="false">IFERROR(B251*F250+C251*G250,"")</f>
        <v>0.00711370826531124</v>
      </c>
      <c r="I251" s="27" t="n">
        <f aca="false">IF(ROW()&lt;4+VolLB,"",IFERROR(STDEV(INDEX($H:$H,ROW()-VolLB+1):INDEX($H:$H,ROW()))*SQRT(12),""))</f>
        <v>0.132666971849815</v>
      </c>
      <c r="J251" s="26" t="n">
        <f aca="false">IF(OR(I251="",I251=0),1,MIN(1,VolCap/I251))</f>
        <v>0.753767110273722</v>
      </c>
      <c r="K251" s="28" t="n">
        <f aca="false">IFERROR(H251*J250,"")</f>
        <v>0.00535424814026611</v>
      </c>
      <c r="L251" s="25" t="n">
        <f aca="false">IFERROR(L250*(1+K251),L250)</f>
        <v>6.00074781226909</v>
      </c>
      <c r="M251" s="31" t="n">
        <f aca="false">EMFX_Pairs!ET251+Rates_Pairs!ET251</f>
        <v>1</v>
      </c>
    </row>
    <row r="252" customFormat="false" ht="15" hidden="false" customHeight="false" outlineLevel="0" collapsed="false">
      <c r="A252" s="19" t="n">
        <v>45565</v>
      </c>
      <c r="B252" s="30" t="n">
        <f aca="false">IFERROR(EMFX_Pairs!ES252,"")</f>
        <v>0</v>
      </c>
      <c r="C252" s="30" t="n">
        <f aca="false">IFERROR(Rates_Pairs!ES252,"")</f>
        <v>0.00447528685297973</v>
      </c>
      <c r="D252" s="27" t="n">
        <f aca="false">IF(ROW()&lt;4+VolLB,"",IFERROR(STDEV(INDEX($B:$B,ROW()-VolLB+1):INDEX($B:$B,ROW()))*SQRT(12),""))</f>
        <v>0.0170884069378487</v>
      </c>
      <c r="E252" s="27" t="n">
        <f aca="false">IF(ROW()&lt;4+VolLB,"",IFERROR(STDEV(INDEX($C:$C,ROW()-VolLB+1):INDEX($C:$C,ROW()))*SQRT(12),""))</f>
        <v>0.0298779824072602</v>
      </c>
      <c r="F252" s="26" t="n">
        <f aca="false">IF(OR(D252="",D252=0),0,MIN(MaxScal,(VolCap/SQRT(NSleeve))/D252))</f>
        <v>4.13793271519299</v>
      </c>
      <c r="G252" s="26" t="n">
        <f aca="false">IF(OR(E252="",E252=0),0,MIN(MaxScal,(VolCap/SQRT(NSleeve))/E252))</f>
        <v>2.36664836182086</v>
      </c>
      <c r="H252" s="28" t="n">
        <f aca="false">IFERROR(B252*F251+C252*G251,"")</f>
        <v>0.0105556584576934</v>
      </c>
      <c r="I252" s="27" t="n">
        <f aca="false">IF(ROW()&lt;4+VolLB,"",IFERROR(STDEV(INDEX($H:$H,ROW()-VolLB+1):INDEX($H:$H,ROW()))*SQRT(12),""))</f>
        <v>0.131011774103351</v>
      </c>
      <c r="J252" s="26" t="n">
        <f aca="false">IF(OR(I252="",I252=0),1,MIN(1,VolCap/I252))</f>
        <v>0.763290175134286</v>
      </c>
      <c r="K252" s="28" t="n">
        <f aca="false">IFERROR(H252*J251,"")</f>
        <v>0.00795650817269194</v>
      </c>
      <c r="L252" s="25" t="n">
        <f aca="false">IFERROR(L251*(1+K252),L251)</f>
        <v>6.04849281127967</v>
      </c>
      <c r="M252" s="31" t="n">
        <f aca="false">EMFX_Pairs!ET252+Rates_Pairs!ET252</f>
        <v>0</v>
      </c>
    </row>
    <row r="253" customFormat="false" ht="15" hidden="false" customHeight="false" outlineLevel="0" collapsed="false">
      <c r="A253" s="19" t="n">
        <v>45596</v>
      </c>
      <c r="B253" s="30" t="n">
        <f aca="false">IFERROR(EMFX_Pairs!ES253,"")</f>
        <v>0</v>
      </c>
      <c r="C253" s="30" t="n">
        <f aca="false">IFERROR(Rates_Pairs!ES253,"")</f>
        <v>0</v>
      </c>
      <c r="D253" s="27" t="n">
        <f aca="false">IF(ROW()&lt;4+VolLB,"",IFERROR(STDEV(INDEX($B:$B,ROW()-VolLB+1):INDEX($B:$B,ROW()))*SQRT(12),""))</f>
        <v>0.0146819612606393</v>
      </c>
      <c r="E253" s="27" t="n">
        <f aca="false">IF(ROW()&lt;4+VolLB,"",IFERROR(STDEV(INDEX($C:$C,ROW()-VolLB+1):INDEX($C:$C,ROW()))*SQRT(12),""))</f>
        <v>0.029835424339913</v>
      </c>
      <c r="F253" s="26" t="n">
        <f aca="false">IF(OR(D253="",D253=0),0,MIN(MaxScal,(VolCap/SQRT(NSleeve))/D253))</f>
        <v>4.81616024340171</v>
      </c>
      <c r="G253" s="26" t="n">
        <f aca="false">IF(OR(E253="",E253=0),0,MIN(MaxScal,(VolCap/SQRT(NSleeve))/E253))</f>
        <v>2.37002421393618</v>
      </c>
      <c r="H253" s="28" t="n">
        <f aca="false">IFERROR(B253*F252+C253*G252,"")</f>
        <v>0</v>
      </c>
      <c r="I253" s="27" t="n">
        <f aca="false">IF(ROW()&lt;4+VolLB,"",IFERROR(STDEV(INDEX($H:$H,ROW()-VolLB+1):INDEX($H:$H,ROW()))*SQRT(12),""))</f>
        <v>0.125475691172464</v>
      </c>
      <c r="J253" s="26" t="n">
        <f aca="false">IF(OR(I253="",I253=0),1,MIN(1,VolCap/I253))</f>
        <v>0.796967118216963</v>
      </c>
      <c r="K253" s="28" t="n">
        <f aca="false">IFERROR(H253*J252,"")</f>
        <v>0</v>
      </c>
      <c r="L253" s="25" t="n">
        <f aca="false">IFERROR(L252*(1+K253),L252)</f>
        <v>6.04849281127967</v>
      </c>
      <c r="M253" s="31" t="n">
        <f aca="false">EMFX_Pairs!ET253+Rates_Pairs!ET253</f>
        <v>2</v>
      </c>
    </row>
    <row r="254" customFormat="false" ht="15" hidden="false" customHeight="false" outlineLevel="0" collapsed="false">
      <c r="A254" s="19" t="n">
        <v>45626</v>
      </c>
      <c r="B254" s="30" t="n">
        <f aca="false">IFERROR(EMFX_Pairs!ES254,"")</f>
        <v>0</v>
      </c>
      <c r="C254" s="30" t="n">
        <f aca="false">IFERROR(Rates_Pairs!ES254,"")</f>
        <v>-0.00450089661461601</v>
      </c>
      <c r="D254" s="27" t="n">
        <f aca="false">IF(ROW()&lt;4+VolLB,"",IFERROR(STDEV(INDEX($B:$B,ROW()-VolLB+1):INDEX($B:$B,ROW()))*SQRT(12),""))</f>
        <v>0.0120253312764968</v>
      </c>
      <c r="E254" s="27" t="n">
        <f aca="false">IF(ROW()&lt;4+VolLB,"",IFERROR(STDEV(INDEX($C:$C,ROW()-VolLB+1):INDEX($C:$C,ROW()))*SQRT(12),""))</f>
        <v>0.0296733534707909</v>
      </c>
      <c r="F254" s="26" t="n">
        <f aca="false">IF(OR(D254="",D254=0),0,MIN(MaxScal,(VolCap/SQRT(NSleeve))/D254))</f>
        <v>5</v>
      </c>
      <c r="G254" s="26" t="n">
        <f aca="false">IF(OR(E254="",E254=0),0,MIN(MaxScal,(VolCap/SQRT(NSleeve))/E254))</f>
        <v>2.38296888783599</v>
      </c>
      <c r="H254" s="28" t="n">
        <f aca="false">IFERROR(B254*F253+C254*G253,"")</f>
        <v>-0.0106672339610633</v>
      </c>
      <c r="I254" s="27" t="n">
        <f aca="false">IF(ROW()&lt;4+VolLB,"",IFERROR(STDEV(INDEX($H:$H,ROW()-VolLB+1):INDEX($H:$H,ROW()))*SQRT(12),""))</f>
        <v>0.11910468030165</v>
      </c>
      <c r="J254" s="26" t="n">
        <f aca="false">IF(OR(I254="",I254=0),1,MIN(1,VolCap/I254))</f>
        <v>0.839597568682739</v>
      </c>
      <c r="K254" s="28" t="n">
        <f aca="false">IFERROR(H254*J253,"")</f>
        <v>-0.00850143470929476</v>
      </c>
      <c r="L254" s="25" t="n">
        <f aca="false">IFERROR(L253*(1+K254),L253)</f>
        <v>5.99707194455494</v>
      </c>
      <c r="M254" s="31" t="n">
        <f aca="false">EMFX_Pairs!ET254+Rates_Pairs!ET254</f>
        <v>5</v>
      </c>
    </row>
    <row r="255" customFormat="false" ht="15" hidden="false" customHeight="false" outlineLevel="0" collapsed="false">
      <c r="A255" s="19" t="n">
        <v>45657</v>
      </c>
      <c r="B255" s="30" t="n">
        <f aca="false">IFERROR(EMFX_Pairs!ES255,"")</f>
        <v>0</v>
      </c>
      <c r="C255" s="30" t="n">
        <f aca="false">IFERROR(Rates_Pairs!ES255,"")</f>
        <v>-0.0262249813308016</v>
      </c>
      <c r="D255" s="27" t="n">
        <f aca="false">IF(ROW()&lt;4+VolLB,"",IFERROR(STDEV(INDEX($B:$B,ROW()-VolLB+1):INDEX($B:$B,ROW()))*SQRT(12),""))</f>
        <v>0.0118046358162941</v>
      </c>
      <c r="E255" s="27" t="n">
        <f aca="false">IF(ROW()&lt;4+VolLB,"",IFERROR(STDEV(INDEX($C:$C,ROW()-VolLB+1):INDEX($C:$C,ROW()))*SQRT(12),""))</f>
        <v>0.0339162885236984</v>
      </c>
      <c r="F255" s="26" t="n">
        <f aca="false">IF(OR(D255="",D255=0),0,MIN(MaxScal,(VolCap/SQRT(NSleeve))/D255))</f>
        <v>5</v>
      </c>
      <c r="G255" s="26" t="n">
        <f aca="false">IF(OR(E255="",E255=0),0,MIN(MaxScal,(VolCap/SQRT(NSleeve))/E255))</f>
        <v>2.08485896295071</v>
      </c>
      <c r="H255" s="28" t="n">
        <f aca="false">IFERROR(B255*F254+C255*G254,"")</f>
        <v>-0.0624933145953799</v>
      </c>
      <c r="I255" s="27" t="n">
        <f aca="false">IF(ROW()&lt;4+VolLB,"",IFERROR(STDEV(INDEX($H:$H,ROW()-VolLB+1):INDEX($H:$H,ROW()))*SQRT(12),""))</f>
        <v>0.125879372750554</v>
      </c>
      <c r="J255" s="26" t="n">
        <f aca="false">IF(OR(I255="",I255=0),1,MIN(1,VolCap/I255))</f>
        <v>0.794411330585214</v>
      </c>
      <c r="K255" s="28" t="n">
        <f aca="false">IFERROR(H255*J254,"")</f>
        <v>-0.0524692349932064</v>
      </c>
      <c r="L255" s="25" t="n">
        <f aca="false">IFERROR(L254*(1+K255),L254)</f>
        <v>5.68241016742492</v>
      </c>
      <c r="M255" s="31" t="n">
        <f aca="false">EMFX_Pairs!ET255+Rates_Pairs!ET255</f>
        <v>5</v>
      </c>
    </row>
    <row r="256" customFormat="false" ht="15" hidden="false" customHeight="false" outlineLevel="0" collapsed="false">
      <c r="A256" s="19" t="n">
        <v>45688</v>
      </c>
      <c r="B256" s="30" t="n">
        <f aca="false">IFERROR(EMFX_Pairs!ES256,"")</f>
        <v>0</v>
      </c>
      <c r="C256" s="30" t="n">
        <f aca="false">IFERROR(Rates_Pairs!ES256,"")</f>
        <v>0.050373329732513</v>
      </c>
      <c r="D256" s="27" t="n">
        <f aca="false">IF(ROW()&lt;4+VolLB,"",IFERROR(STDEV(INDEX($B:$B,ROW()-VolLB+1):INDEX($B:$B,ROW()))*SQRT(12),""))</f>
        <v>0.00830906247017221</v>
      </c>
      <c r="E256" s="27" t="n">
        <f aca="false">IF(ROW()&lt;4+VolLB,"",IFERROR(STDEV(INDEX($C:$C,ROW()-VolLB+1):INDEX($C:$C,ROW()))*SQRT(12),""))</f>
        <v>0.0441010452849348</v>
      </c>
      <c r="F256" s="26" t="n">
        <f aca="false">IF(OR(D256="",D256=0),0,MIN(MaxScal,(VolCap/SQRT(NSleeve))/D256))</f>
        <v>5</v>
      </c>
      <c r="G256" s="26" t="n">
        <f aca="false">IF(OR(E256="",E256=0),0,MIN(MaxScal,(VolCap/SQRT(NSleeve))/E256))</f>
        <v>1.60337873312971</v>
      </c>
      <c r="H256" s="28" t="n">
        <f aca="false">IFERROR(B256*F255+C256*G255,"")</f>
        <v>0.105021287986501</v>
      </c>
      <c r="I256" s="27" t="n">
        <f aca="false">IF(ROW()&lt;4+VolLB,"",IFERROR(STDEV(INDEX($H:$H,ROW()-VolLB+1):INDEX($H:$H,ROW()))*SQRT(12),""))</f>
        <v>0.13625939938478</v>
      </c>
      <c r="J256" s="26" t="n">
        <f aca="false">IF(OR(I256="",I256=0),1,MIN(1,VolCap/I256))</f>
        <v>0.733894325466768</v>
      </c>
      <c r="K256" s="28" t="n">
        <f aca="false">IFERROR(H256*J255,"")</f>
        <v>0.0834301011291294</v>
      </c>
      <c r="L256" s="25" t="n">
        <f aca="false">IFERROR(L255*(1+K256),L255)</f>
        <v>6.15649422235037</v>
      </c>
      <c r="M256" s="31" t="n">
        <f aca="false">EMFX_Pairs!ET256+Rates_Pairs!ET256</f>
        <v>1</v>
      </c>
    </row>
    <row r="257" customFormat="false" ht="15" hidden="false" customHeight="false" outlineLevel="0" collapsed="false">
      <c r="A257" s="19" t="n">
        <v>45716</v>
      </c>
      <c r="B257" s="30" t="n">
        <f aca="false">IFERROR(EMFX_Pairs!ES257,"")</f>
        <v>0</v>
      </c>
      <c r="C257" s="30" t="n">
        <f aca="false">IFERROR(Rates_Pairs!ES257,"")</f>
        <v>0.00528287194643546</v>
      </c>
      <c r="D257" s="27" t="n">
        <f aca="false">IF(ROW()&lt;4+VolLB,"",IFERROR(STDEV(INDEX($B:$B,ROW()-VolLB+1):INDEX($B:$B,ROW()))*SQRT(12),""))</f>
        <v>0.00812202604699401</v>
      </c>
      <c r="E257" s="27" t="n">
        <f aca="false">IF(ROW()&lt;4+VolLB,"",IFERROR(STDEV(INDEX($C:$C,ROW()-VolLB+1):INDEX($C:$C,ROW()))*SQRT(12),""))</f>
        <v>0.0440881257533061</v>
      </c>
      <c r="F257" s="26" t="n">
        <f aca="false">IF(OR(D257="",D257=0),0,MIN(MaxScal,(VolCap/SQRT(NSleeve))/D257))</f>
        <v>5</v>
      </c>
      <c r="G257" s="26" t="n">
        <f aca="false">IF(OR(E257="",E257=0),0,MIN(MaxScal,(VolCap/SQRT(NSleeve))/E257))</f>
        <v>1.60384858531557</v>
      </c>
      <c r="H257" s="28" t="n">
        <f aca="false">IFERROR(B257*F256+C257*G256,"")</f>
        <v>0.00847044452876218</v>
      </c>
      <c r="I257" s="27" t="n">
        <f aca="false">IF(ROW()&lt;4+VolLB,"",IFERROR(STDEV(INDEX($H:$H,ROW()-VolLB+1):INDEX($H:$H,ROW()))*SQRT(12),""))</f>
        <v>0.136254244194168</v>
      </c>
      <c r="J257" s="26" t="n">
        <f aca="false">IF(OR(I257="",I257=0),1,MIN(1,VolCap/I257))</f>
        <v>0.733922092419345</v>
      </c>
      <c r="K257" s="28" t="n">
        <f aca="false">IFERROR(H257*J256,"")</f>
        <v>0.00621641117383959</v>
      </c>
      <c r="L257" s="25" t="n">
        <f aca="false">IFERROR(L256*(1+K257),L256)</f>
        <v>6.19476552182587</v>
      </c>
      <c r="M257" s="31" t="n">
        <f aca="false">EMFX_Pairs!ET257+Rates_Pairs!ET257</f>
        <v>0</v>
      </c>
    </row>
    <row r="258" customFormat="false" ht="15" hidden="false" customHeight="false" outlineLevel="0" collapsed="false">
      <c r="A258" s="19" t="n">
        <v>45747</v>
      </c>
      <c r="B258" s="30" t="n">
        <f aca="false">IFERROR(EMFX_Pairs!ES258,"")</f>
        <v>0</v>
      </c>
      <c r="C258" s="30" t="n">
        <f aca="false">IFERROR(Rates_Pairs!ES258,"")</f>
        <v>0</v>
      </c>
      <c r="D258" s="27" t="n">
        <f aca="false">IF(ROW()&lt;4+VolLB,"",IFERROR(STDEV(INDEX($B:$B,ROW()-VolLB+1):INDEX($B:$B,ROW()))*SQRT(12),""))</f>
        <v>0.00812202604699401</v>
      </c>
      <c r="E258" s="27" t="n">
        <f aca="false">IF(ROW()&lt;4+VolLB,"",IFERROR(STDEV(INDEX($C:$C,ROW()-VolLB+1):INDEX($C:$C,ROW()))*SQRT(12),""))</f>
        <v>0.0440881257533061</v>
      </c>
      <c r="F258" s="26" t="n">
        <f aca="false">IF(OR(D258="",D258=0),0,MIN(MaxScal,(VolCap/SQRT(NSleeve))/D258))</f>
        <v>5</v>
      </c>
      <c r="G258" s="26" t="n">
        <f aca="false">IF(OR(E258="",E258=0),0,MIN(MaxScal,(VolCap/SQRT(NSleeve))/E258))</f>
        <v>1.60384858531557</v>
      </c>
      <c r="H258" s="28" t="n">
        <f aca="false">IFERROR(B258*F257+C258*G257,"")</f>
        <v>0</v>
      </c>
      <c r="I258" s="27" t="n">
        <f aca="false">IF(ROW()&lt;4+VolLB,"",IFERROR(STDEV(INDEX($H:$H,ROW()-VolLB+1):INDEX($H:$H,ROW()))*SQRT(12),""))</f>
        <v>0.136254244194168</v>
      </c>
      <c r="J258" s="26" t="n">
        <f aca="false">IF(OR(I258="",I258=0),1,MIN(1,VolCap/I258))</f>
        <v>0.733922092419345</v>
      </c>
      <c r="K258" s="28" t="n">
        <f aca="false">IFERROR(H258*J257,"")</f>
        <v>0</v>
      </c>
      <c r="L258" s="25" t="n">
        <f aca="false">IFERROR(L257*(1+K258),L257)</f>
        <v>6.19476552182587</v>
      </c>
      <c r="M258" s="31" t="n">
        <f aca="false">EMFX_Pairs!ET258+Rates_Pairs!ET258</f>
        <v>0</v>
      </c>
    </row>
    <row r="259" customFormat="false" ht="15" hidden="false" customHeight="false" outlineLevel="0" collapsed="false">
      <c r="A259" s="19" t="n">
        <v>45777</v>
      </c>
      <c r="B259" s="30" t="n">
        <f aca="false">IFERROR(EMFX_Pairs!ES259,"")</f>
        <v>0</v>
      </c>
      <c r="C259" s="30" t="n">
        <f aca="false">IFERROR(Rates_Pairs!ES259,"")</f>
        <v>0</v>
      </c>
      <c r="D259" s="27" t="n">
        <f aca="false">IF(ROW()&lt;4+VolLB,"",IFERROR(STDEV(INDEX($B:$B,ROW()-VolLB+1):INDEX($B:$B,ROW()))*SQRT(12),""))</f>
        <v>0.00812202604699401</v>
      </c>
      <c r="E259" s="27" t="n">
        <f aca="false">IF(ROW()&lt;4+VolLB,"",IFERROR(STDEV(INDEX($C:$C,ROW()-VolLB+1):INDEX($C:$C,ROW()))*SQRT(12),""))</f>
        <v>0.0440881257533061</v>
      </c>
      <c r="F259" s="26" t="n">
        <f aca="false">IF(OR(D259="",D259=0),0,MIN(MaxScal,(VolCap/SQRT(NSleeve))/D259))</f>
        <v>5</v>
      </c>
      <c r="G259" s="26" t="n">
        <f aca="false">IF(OR(E259="",E259=0),0,MIN(MaxScal,(VolCap/SQRT(NSleeve))/E259))</f>
        <v>1.60384858531557</v>
      </c>
      <c r="H259" s="28" t="n">
        <f aca="false">IFERROR(B259*F258+C259*G258,"")</f>
        <v>0</v>
      </c>
      <c r="I259" s="27" t="n">
        <f aca="false">IF(ROW()&lt;4+VolLB,"",IFERROR(STDEV(INDEX($H:$H,ROW()-VolLB+1):INDEX($H:$H,ROW()))*SQRT(12),""))</f>
        <v>0.136254244194168</v>
      </c>
      <c r="J259" s="26" t="n">
        <f aca="false">IF(OR(I259="",I259=0),1,MIN(1,VolCap/I259))</f>
        <v>0.733922092419345</v>
      </c>
      <c r="K259" s="28" t="n">
        <f aca="false">IFERROR(H259*J258,"")</f>
        <v>0</v>
      </c>
      <c r="L259" s="25" t="n">
        <f aca="false">IFERROR(L258*(1+K259),L258)</f>
        <v>6.19476552182587</v>
      </c>
      <c r="M259" s="31" t="n">
        <f aca="false">EMFX_Pairs!ET259+Rates_Pairs!ET259</f>
        <v>0</v>
      </c>
    </row>
    <row r="260" customFormat="false" ht="15" hidden="false" customHeight="false" outlineLevel="0" collapsed="false">
      <c r="A260" s="19" t="n">
        <v>45808</v>
      </c>
      <c r="B260" s="30" t="n">
        <f aca="false">IFERROR(EMFX_Pairs!ES260,"")</f>
        <v>0</v>
      </c>
      <c r="C260" s="30" t="n">
        <f aca="false">IFERROR(Rates_Pairs!ES260,"")</f>
        <v>0</v>
      </c>
      <c r="D260" s="27" t="n">
        <f aca="false">IF(ROW()&lt;4+VolLB,"",IFERROR(STDEV(INDEX($B:$B,ROW()-VolLB+1):INDEX($B:$B,ROW()))*SQRT(12),""))</f>
        <v>0.00812202604699401</v>
      </c>
      <c r="E260" s="27" t="n">
        <f aca="false">IF(ROW()&lt;4+VolLB,"",IFERROR(STDEV(INDEX($C:$C,ROW()-VolLB+1):INDEX($C:$C,ROW()))*SQRT(12),""))</f>
        <v>0.0440881257533061</v>
      </c>
      <c r="F260" s="26" t="n">
        <f aca="false">IF(OR(D260="",D260=0),0,MIN(MaxScal,(VolCap/SQRT(NSleeve))/D260))</f>
        <v>5</v>
      </c>
      <c r="G260" s="26" t="n">
        <f aca="false">IF(OR(E260="",E260=0),0,MIN(MaxScal,(VolCap/SQRT(NSleeve))/E260))</f>
        <v>1.60384858531557</v>
      </c>
      <c r="H260" s="28" t="n">
        <f aca="false">IFERROR(B260*F259+C260*G259,"")</f>
        <v>0</v>
      </c>
      <c r="I260" s="27" t="n">
        <f aca="false">IF(ROW()&lt;4+VolLB,"",IFERROR(STDEV(INDEX($H:$H,ROW()-VolLB+1):INDEX($H:$H,ROW()))*SQRT(12),""))</f>
        <v>0.136254244194168</v>
      </c>
      <c r="J260" s="26" t="n">
        <f aca="false">IF(OR(I260="",I260=0),1,MIN(1,VolCap/I260))</f>
        <v>0.733922092419345</v>
      </c>
      <c r="K260" s="28" t="n">
        <f aca="false">IFERROR(H260*J259,"")</f>
        <v>0</v>
      </c>
      <c r="L260" s="25" t="n">
        <f aca="false">IFERROR(L259*(1+K260),L259)</f>
        <v>6.19476552182587</v>
      </c>
      <c r="M260" s="31" t="n">
        <f aca="false">EMFX_Pairs!ET260+Rates_Pairs!ET260</f>
        <v>1</v>
      </c>
    </row>
    <row r="261" customFormat="false" ht="15" hidden="false" customHeight="false" outlineLevel="0" collapsed="false">
      <c r="A261" s="19" t="n">
        <v>45838</v>
      </c>
      <c r="B261" s="30" t="n">
        <f aca="false">IFERROR(EMFX_Pairs!ES261,"")</f>
        <v>0</v>
      </c>
      <c r="C261" s="30" t="n">
        <f aca="false">IFERROR(Rates_Pairs!ES261,"")</f>
        <v>-0.0136773383100822</v>
      </c>
      <c r="D261" s="27" t="n">
        <f aca="false">IF(ROW()&lt;4+VolLB,"",IFERROR(STDEV(INDEX($B:$B,ROW()-VolLB+1):INDEX($B:$B,ROW()))*SQRT(12),""))</f>
        <v>0.00812202604699401</v>
      </c>
      <c r="E261" s="27" t="n">
        <f aca="false">IF(ROW()&lt;4+VolLB,"",IFERROR(STDEV(INDEX($C:$C,ROW()-VolLB+1):INDEX($C:$C,ROW()))*SQRT(12),""))</f>
        <v>0.0451057720623993</v>
      </c>
      <c r="F261" s="26" t="n">
        <f aca="false">IF(OR(D261="",D261=0),0,MIN(MaxScal,(VolCap/SQRT(NSleeve))/D261))</f>
        <v>5</v>
      </c>
      <c r="G261" s="26" t="n">
        <f aca="false">IF(OR(E261="",E261=0),0,MIN(MaxScal,(VolCap/SQRT(NSleeve))/E261))</f>
        <v>1.56766362453199</v>
      </c>
      <c r="H261" s="28" t="n">
        <f aca="false">IFERROR(B261*F260+C261*G260,"")</f>
        <v>-0.0219363796995078</v>
      </c>
      <c r="I261" s="27" t="n">
        <f aca="false">IF(ROW()&lt;4+VolLB,"",IFERROR(STDEV(INDEX($H:$H,ROW()-VolLB+1):INDEX($H:$H,ROW()))*SQRT(12),""))</f>
        <v>0.1372895539091</v>
      </c>
      <c r="J261" s="26" t="n">
        <f aca="false">IF(OR(I261="",I261=0),1,MIN(1,VolCap/I261))</f>
        <v>0.728387536798395</v>
      </c>
      <c r="K261" s="28" t="n">
        <f aca="false">IFERROR(H261*J260,"")</f>
        <v>-0.016099593689168</v>
      </c>
      <c r="L261" s="25" t="n">
        <f aca="false">IFERROR(L260*(1+K261),L260)</f>
        <v>6.09503231392481</v>
      </c>
      <c r="M261" s="31" t="n">
        <f aca="false">EMFX_Pairs!ET261+Rates_Pairs!ET261</f>
        <v>3</v>
      </c>
    </row>
    <row r="262" customFormat="false" ht="15" hidden="false" customHeight="false" outlineLevel="0" collapsed="false">
      <c r="A262" s="19" t="n">
        <v>45869</v>
      </c>
      <c r="B262" s="30" t="n">
        <f aca="false">IFERROR(EMFX_Pairs!ES262,"")</f>
        <v>-0.00258475613577849</v>
      </c>
      <c r="C262" s="30" t="n">
        <f aca="false">IFERROR(Rates_Pairs!ES262,"")</f>
        <v>0.00810563281779729</v>
      </c>
      <c r="D262" s="27" t="n">
        <f aca="false">IF(ROW()&lt;4+VolLB,"",IFERROR(STDEV(INDEX($B:$B,ROW()-VolLB+1):INDEX($B:$B,ROW()))*SQRT(12),""))</f>
        <v>0.0082966360622431</v>
      </c>
      <c r="E262" s="27" t="n">
        <f aca="false">IF(ROW()&lt;4+VolLB,"",IFERROR(STDEV(INDEX($C:$C,ROW()-VolLB+1):INDEX($C:$C,ROW()))*SQRT(12),""))</f>
        <v>0.0451521785629303</v>
      </c>
      <c r="F262" s="26" t="n">
        <f aca="false">IF(OR(D262="",D262=0),0,MIN(MaxScal,(VolCap/SQRT(NSleeve))/D262))</f>
        <v>5</v>
      </c>
      <c r="G262" s="26" t="n">
        <f aca="false">IF(OR(E262="",E262=0),0,MIN(MaxScal,(VolCap/SQRT(NSleeve))/E262))</f>
        <v>1.56605241140475</v>
      </c>
      <c r="H262" s="28" t="n">
        <f aca="false">IFERROR(B262*F261+C262*G261,"")</f>
        <v>-0.00021687495661888</v>
      </c>
      <c r="I262" s="27" t="n">
        <f aca="false">IF(ROW()&lt;4+VolLB,"",IFERROR(STDEV(INDEX($H:$H,ROW()-VolLB+1):INDEX($H:$H,ROW()))*SQRT(12),""))</f>
        <v>0.136847579096627</v>
      </c>
      <c r="J262" s="26" t="n">
        <f aca="false">IF(OR(I262="",I262=0),1,MIN(1,VolCap/I262))</f>
        <v>0.73074000037217</v>
      </c>
      <c r="K262" s="28" t="n">
        <f aca="false">IFERROR(H262*J261,"")</f>
        <v>-0.000157969015444885</v>
      </c>
      <c r="L262" s="25" t="n">
        <f aca="false">IFERROR(L261*(1+K262),L261)</f>
        <v>6.09406948767107</v>
      </c>
      <c r="M262" s="31" t="n">
        <f aca="false">EMFX_Pairs!ET262+Rates_Pairs!ET262</f>
        <v>2</v>
      </c>
    </row>
    <row r="263" customFormat="false" ht="15" hidden="false" customHeight="false" outlineLevel="0" collapsed="false">
      <c r="A263" s="19" t="n">
        <v>45900</v>
      </c>
      <c r="B263" s="30" t="n">
        <f aca="false">IFERROR(EMFX_Pairs!ES263,"")</f>
        <v>2.35861078538365E-005</v>
      </c>
      <c r="C263" s="30" t="n">
        <f aca="false">IFERROR(Rates_Pairs!ES263,"")</f>
        <v>-0.014446632694296</v>
      </c>
      <c r="D263" s="27" t="n">
        <f aca="false">IF(ROW()&lt;4+VolLB,"",IFERROR(STDEV(INDEX($B:$B,ROW()-VolLB+1):INDEX($B:$B,ROW()))*SQRT(12),""))</f>
        <v>0.00817494452659008</v>
      </c>
      <c r="E263" s="27" t="n">
        <f aca="false">IF(ROW()&lt;4+VolLB,"",IFERROR(STDEV(INDEX($C:$C,ROW()-VolLB+1):INDEX($C:$C,ROW()))*SQRT(12),""))</f>
        <v>0.0462084853640725</v>
      </c>
      <c r="F263" s="26" t="n">
        <f aca="false">IF(OR(D263="",D263=0),0,MIN(MaxScal,(VolCap/SQRT(NSleeve))/D263))</f>
        <v>5</v>
      </c>
      <c r="G263" s="26" t="n">
        <f aca="false">IF(OR(E263="",E263=0),0,MIN(MaxScal,(VolCap/SQRT(NSleeve))/E263))</f>
        <v>1.53025310311584</v>
      </c>
      <c r="H263" s="28" t="n">
        <f aca="false">IFERROR(B263*F262+C263*G262,"")</f>
        <v>-0.0225062534283117</v>
      </c>
      <c r="I263" s="27" t="n">
        <f aca="false">IF(ROW()&lt;4+VolLB,"",IFERROR(STDEV(INDEX($H:$H,ROW()-VolLB+1):INDEX($H:$H,ROW()))*SQRT(12),""))</f>
        <v>0.13744635905664</v>
      </c>
      <c r="J263" s="26" t="n">
        <f aca="false">IF(OR(I263="",I263=0),1,MIN(1,VolCap/I263))</f>
        <v>0.727556558692042</v>
      </c>
      <c r="K263" s="28" t="n">
        <f aca="false">IFERROR(H263*J262,"")</f>
        <v>-0.0164462196385806</v>
      </c>
      <c r="L263" s="25" t="n">
        <f aca="false">IFERROR(L262*(1+K263),L262)</f>
        <v>5.99384508238406</v>
      </c>
      <c r="M263" s="31" t="n">
        <f aca="false">EMFX_Pairs!ET263+Rates_Pairs!ET263</f>
        <v>4</v>
      </c>
    </row>
    <row r="264" customFormat="false" ht="15" hidden="false" customHeight="false" outlineLevel="0" collapsed="false">
      <c r="A264" s="19" t="n">
        <v>45930</v>
      </c>
      <c r="B264" s="30" t="n">
        <f aca="false">IFERROR(EMFX_Pairs!ES264,"")</f>
        <v>-0.00646671496614506</v>
      </c>
      <c r="C264" s="30" t="n">
        <f aca="false">IFERROR(Rates_Pairs!ES264,"")</f>
        <v>0.0164951823602337</v>
      </c>
      <c r="D264" s="27" t="n">
        <f aca="false">IF(ROW()&lt;4+VolLB,"",IFERROR(STDEV(INDEX($B:$B,ROW()-VolLB+1):INDEX($B:$B,ROW()))*SQRT(12),""))</f>
        <v>0.00781809548340445</v>
      </c>
      <c r="E264" s="27" t="n">
        <f aca="false">IF(ROW()&lt;4+VolLB,"",IFERROR(STDEV(INDEX($C:$C,ROW()-VolLB+1):INDEX($C:$C,ROW()))*SQRT(12),""))</f>
        <v>0.0446317512477954</v>
      </c>
      <c r="F264" s="26" t="n">
        <f aca="false">IF(OR(D264="",D264=0),0,MIN(MaxScal,(VolCap/SQRT(NSleeve))/D264))</f>
        <v>5</v>
      </c>
      <c r="G264" s="26" t="n">
        <f aca="false">IF(OR(E264="",E264=0),0,MIN(MaxScal,(VolCap/SQRT(NSleeve))/E264))</f>
        <v>1.58431332273003</v>
      </c>
      <c r="H264" s="28" t="n">
        <f aca="false">IFERROR(B264*F263+C264*G263,"")</f>
        <v>-0.00709177083751602</v>
      </c>
      <c r="I264" s="27" t="n">
        <f aca="false">IF(ROW()&lt;4+VolLB,"",IFERROR(STDEV(INDEX($H:$H,ROW()-VolLB+1):INDEX($H:$H,ROW()))*SQRT(12),""))</f>
        <v>0.115408539468106</v>
      </c>
      <c r="J264" s="26" t="n">
        <f aca="false">IF(OR(I264="",I264=0),1,MIN(1,VolCap/I264))</f>
        <v>0.866487007468242</v>
      </c>
      <c r="K264" s="28" t="n">
        <f aca="false">IFERROR(H264*J263,"")</f>
        <v>-0.00515966438557573</v>
      </c>
      <c r="L264" s="25" t="n">
        <f aca="false">IFERROR(L263*(1+K264),L263)</f>
        <v>5.96291885337983</v>
      </c>
      <c r="M264" s="31" t="n">
        <f aca="false">EMFX_Pairs!ET264+Rates_Pairs!ET264</f>
        <v>8</v>
      </c>
    </row>
    <row r="265" customFormat="false" ht="15" hidden="false" customHeight="false" outlineLevel="0" collapsed="false">
      <c r="A265" s="19" t="n">
        <v>45961</v>
      </c>
      <c r="B265" s="30" t="n">
        <f aca="false">IFERROR(EMFX_Pairs!ES265,"")</f>
        <v>0.0385056666819085</v>
      </c>
      <c r="C265" s="30" t="n">
        <f aca="false">IFERROR(Rates_Pairs!ES265,"")</f>
        <v>-0.0197191412765186</v>
      </c>
      <c r="D265" s="27" t="n">
        <f aca="false">IF(ROW()&lt;4+VolLB,"",IFERROR(STDEV(INDEX($B:$B,ROW()-VolLB+1):INDEX($B:$B,ROW()))*SQRT(12),""))</f>
        <v>0.0228546397976987</v>
      </c>
      <c r="E265" s="27" t="n">
        <f aca="false">IF(ROW()&lt;4+VolLB,"",IFERROR(STDEV(INDEX($C:$C,ROW()-VolLB+1):INDEX($C:$C,ROW()))*SQRT(12),""))</f>
        <v>0.0459840308188339</v>
      </c>
      <c r="F265" s="26" t="n">
        <f aca="false">IF(OR(D265="",D265=0),0,MIN(MaxScal,(VolCap/SQRT(NSleeve))/D265))</f>
        <v>3.09393098051692</v>
      </c>
      <c r="G265" s="26" t="n">
        <f aca="false">IF(OR(E265="",E265=0),0,MIN(MaxScal,(VolCap/SQRT(NSleeve))/E265))</f>
        <v>1.5377224845129</v>
      </c>
      <c r="H265" s="28" t="n">
        <f aca="false">IFERROR(B265*F264+C265*G264,"")</f>
        <v>0.161287035172359</v>
      </c>
      <c r="I265" s="27" t="n">
        <f aca="false">IF(ROW()&lt;4+VolLB,"",IFERROR(STDEV(INDEX($H:$H,ROW()-VolLB+1):INDEX($H:$H,ROW()))*SQRT(12),""))</f>
        <v>0.139690771136639</v>
      </c>
      <c r="J265" s="26" t="n">
        <f aca="false">IF(OR(I265="",I265=0),1,MIN(1,VolCap/I265))</f>
        <v>0.71586690506694</v>
      </c>
      <c r="K265" s="28" t="n">
        <f aca="false">IFERROR(H265*J264,"")</f>
        <v>0.139753120449922</v>
      </c>
      <c r="L265" s="25" t="n">
        <f aca="false">IFERROR(L264*(1+K265),L264)</f>
        <v>6.79625537012933</v>
      </c>
      <c r="M265" s="31" t="n">
        <f aca="false">EMFX_Pairs!ET265+Rates_Pairs!ET265</f>
        <v>6</v>
      </c>
    </row>
    <row r="266" customFormat="false" ht="15" hidden="false" customHeight="false" outlineLevel="0" collapsed="false">
      <c r="A266" s="19" t="n">
        <v>45991</v>
      </c>
      <c r="B266" s="30" t="n">
        <f aca="false">IFERROR(EMFX_Pairs!ES266,"")</f>
        <v>0.00167271401544354</v>
      </c>
      <c r="C266" s="30" t="n">
        <f aca="false">IFERROR(Rates_Pairs!ES266,"")</f>
        <v>0.0717817362244277</v>
      </c>
      <c r="D266" s="27" t="n">
        <f aca="false">IF(ROW()&lt;4+VolLB,"",IFERROR(STDEV(INDEX($B:$B,ROW()-VolLB+1):INDEX($B:$B,ROW()))*SQRT(12),""))</f>
        <v>0.0227932084054089</v>
      </c>
      <c r="E266" s="27" t="n">
        <f aca="false">IF(ROW()&lt;4+VolLB,"",IFERROR(STDEV(INDEX($C:$C,ROW()-VolLB+1):INDEX($C:$C,ROW()))*SQRT(12),""))</f>
        <v>0.058609959471047</v>
      </c>
      <c r="F266" s="26" t="n">
        <f aca="false">IF(OR(D266="",D266=0),0,MIN(MaxScal,(VolCap/SQRT(NSleeve))/D266))</f>
        <v>3.10226962615211</v>
      </c>
      <c r="G266" s="26" t="n">
        <f aca="false">IF(OR(E266="",E266=0),0,MIN(MaxScal,(VolCap/SQRT(NSleeve))/E266))</f>
        <v>1.20646181565073</v>
      </c>
      <c r="H266" s="28" t="n">
        <f aca="false">IFERROR(B266*F265+C266*G265,"")</f>
        <v>0.115555651483602</v>
      </c>
      <c r="I266" s="27" t="n">
        <f aca="false">IF(ROW()&lt;4+VolLB,"",IFERROR(STDEV(INDEX($H:$H,ROW()-VolLB+1):INDEX($H:$H,ROW()))*SQRT(12),""))</f>
        <v>0.139593084902866</v>
      </c>
      <c r="J266" s="26" t="n">
        <f aca="false">IF(OR(I266="",I266=0),1,MIN(1,VolCap/I266))</f>
        <v>0.716367863562751</v>
      </c>
      <c r="K266" s="28" t="n">
        <f aca="false">IFERROR(H266*J265,"")</f>
        <v>0.08272246659056</v>
      </c>
      <c r="L266" s="25" t="n">
        <f aca="false">IFERROR(L265*(1+K266),L265)</f>
        <v>7.35845837792577</v>
      </c>
      <c r="M266" s="31" t="n">
        <f aca="false">EMFX_Pairs!ET266+Rates_Pairs!ET266</f>
        <v>2</v>
      </c>
    </row>
    <row r="267" customFormat="false" ht="15" hidden="false" customHeight="false" outlineLevel="0" collapsed="false">
      <c r="A267" s="19" t="n">
        <v>46022</v>
      </c>
      <c r="B267" s="30" t="n">
        <f aca="false">IFERROR(EMFX_Pairs!ES267,"")</f>
        <v>-0.00997535223756948</v>
      </c>
      <c r="C267" s="30" t="n">
        <f aca="false">IFERROR(Rates_Pairs!ES267,"")</f>
        <v>-0.000430600688571428</v>
      </c>
      <c r="D267" s="27" t="n">
        <f aca="false">IF(ROW()&lt;4+VolLB,"",IFERROR(STDEV(INDEX($B:$B,ROW()-VolLB+1):INDEX($B:$B,ROW()))*SQRT(12),""))</f>
        <v>0.0235750720256952</v>
      </c>
      <c r="E267" s="27" t="n">
        <f aca="false">IF(ROW()&lt;4+VolLB,"",IFERROR(STDEV(INDEX($C:$C,ROW()-VolLB+1):INDEX($C:$C,ROW()))*SQRT(12),""))</f>
        <v>0.0586506660719158</v>
      </c>
      <c r="F267" s="26" t="n">
        <f aca="false">IF(OR(D267="",D267=0),0,MIN(MaxScal,(VolCap/SQRT(NSleeve))/D267))</f>
        <v>2.99938333344581</v>
      </c>
      <c r="G267" s="26" t="n">
        <f aca="false">IF(OR(E267="",E267=0),0,MIN(MaxScal,(VolCap/SQRT(NSleeve))/E267))</f>
        <v>1.20562446864544</v>
      </c>
      <c r="H267" s="28" t="n">
        <f aca="false">IFERROR(B267*F266+C267*G266,"")</f>
        <v>-0.0314657355453346</v>
      </c>
      <c r="I267" s="27" t="n">
        <f aca="false">IF(ROW()&lt;4+VolLB,"",IFERROR(STDEV(INDEX($H:$H,ROW()-VolLB+1):INDEX($H:$H,ROW()))*SQRT(12),""))</f>
        <v>0.141600443509082</v>
      </c>
      <c r="J267" s="26" t="n">
        <f aca="false">IF(OR(I267="",I267=0),1,MIN(1,VolCap/I267))</f>
        <v>0.706212477318874</v>
      </c>
      <c r="K267" s="28" t="n">
        <f aca="false">IFERROR(H267*J266,"")</f>
        <v>-0.0225410417480419</v>
      </c>
      <c r="L267" s="25" t="n">
        <f aca="false">IFERROR(L266*(1+K267),L266)</f>
        <v>7.19259106042771</v>
      </c>
      <c r="M267" s="31" t="n">
        <f aca="false">EMFX_Pairs!ET267+Rates_Pairs!ET267</f>
        <v>3</v>
      </c>
    </row>
    <row r="268" customFormat="false" ht="15" hidden="false" customHeight="false" outlineLevel="0" collapsed="false">
      <c r="A268" s="19" t="n">
        <v>46053</v>
      </c>
      <c r="B268" s="30" t="n">
        <f aca="false">IFERROR(EMFX_Pairs!ES268,"")</f>
        <v>0.0186498221505525</v>
      </c>
      <c r="C268" s="30" t="n">
        <f aca="false">IFERROR(Rates_Pairs!ES268,"")</f>
        <v>0.011940709084632</v>
      </c>
      <c r="D268" s="27" t="n">
        <f aca="false">IF(ROW()&lt;4+VolLB,"",IFERROR(STDEV(INDEX($B:$B,ROW()-VolLB+1):INDEX($B:$B,ROW()))*SQRT(12),""))</f>
        <v>0.0257720875600149</v>
      </c>
      <c r="E268" s="27" t="n">
        <f aca="false">IF(ROW()&lt;4+VolLB,"",IFERROR(STDEV(INDEX($C:$C,ROW()-VolLB+1):INDEX($C:$C,ROW()))*SQRT(12),""))</f>
        <v>0.0588221880655445</v>
      </c>
      <c r="F268" s="26" t="n">
        <f aca="false">IF(OR(D268="",D268=0),0,MIN(MaxScal,(VolCap/SQRT(NSleeve))/D268))</f>
        <v>2.74369229710214</v>
      </c>
      <c r="G268" s="26" t="n">
        <f aca="false">IF(OR(E268="",E268=0),0,MIN(MaxScal,(VolCap/SQRT(NSleeve))/E268))</f>
        <v>1.20210893956993</v>
      </c>
      <c r="H268" s="28" t="n">
        <f aca="false">IFERROR(B268*F267+C268*G267,"")</f>
        <v>0.0703339767755051</v>
      </c>
      <c r="I268" s="27" t="n">
        <f aca="false">IF(ROW()&lt;4+VolLB,"",IFERROR(STDEV(INDEX($H:$H,ROW()-VolLB+1):INDEX($H:$H,ROW()))*SQRT(12),""))</f>
        <v>0.145840687803931</v>
      </c>
      <c r="J268" s="26" t="n">
        <f aca="false">IF(OR(I268="",I268=0),1,MIN(1,VolCap/I268))</f>
        <v>0.68567970643721</v>
      </c>
      <c r="K268" s="28" t="n">
        <f aca="false">IFERROR(H268*J267,"")</f>
        <v>0.0496707319783176</v>
      </c>
      <c r="L268" s="25" t="n">
        <f aca="false">IFERROR(L267*(1+K268),L267)</f>
        <v>7.54985232321986</v>
      </c>
      <c r="M268" s="31" t="n">
        <f aca="false">EMFX_Pairs!ET268+Rates_Pairs!ET268</f>
        <v>0</v>
      </c>
    </row>
    <row r="269" customFormat="false" ht="15" hidden="false" customHeight="false" outlineLevel="0" collapsed="false">
      <c r="A269" s="19" t="n">
        <v>46081</v>
      </c>
      <c r="B269" s="30" t="n">
        <f aca="false">IFERROR(EMFX_Pairs!ES269,"")</f>
        <v>0</v>
      </c>
      <c r="C269" s="30" t="n">
        <f aca="false">IFERROR(Rates_Pairs!ES269,"")</f>
        <v>0</v>
      </c>
      <c r="D269" s="27" t="n">
        <f aca="false">IF(ROW()&lt;4+VolLB,"",IFERROR(STDEV(INDEX($B:$B,ROW()-VolLB+1):INDEX($B:$B,ROW()))*SQRT(12),""))</f>
        <v>0.0257720875600149</v>
      </c>
      <c r="E269" s="27" t="n">
        <f aca="false">IF(ROW()&lt;4+VolLB,"",IFERROR(STDEV(INDEX($C:$C,ROW()-VolLB+1):INDEX($C:$C,ROW()))*SQRT(12),""))</f>
        <v>0.0588221880655445</v>
      </c>
      <c r="F269" s="26" t="n">
        <f aca="false">IF(OR(D269="",D269=0),0,MIN(MaxScal,(VolCap/SQRT(NSleeve))/D269))</f>
        <v>2.74369229710214</v>
      </c>
      <c r="G269" s="26" t="n">
        <f aca="false">IF(OR(E269="",E269=0),0,MIN(MaxScal,(VolCap/SQRT(NSleeve))/E269))</f>
        <v>1.20210893956993</v>
      </c>
      <c r="H269" s="28" t="n">
        <f aca="false">IFERROR(B269*F268+C269*G268,"")</f>
        <v>0</v>
      </c>
      <c r="I269" s="27" t="n">
        <f aca="false">IF(ROW()&lt;4+VolLB,"",IFERROR(STDEV(INDEX($H:$H,ROW()-VolLB+1):INDEX($H:$H,ROW()))*SQRT(12),""))</f>
        <v>0.145840687803931</v>
      </c>
      <c r="J269" s="26" t="n">
        <f aca="false">IF(OR(I269="",I269=0),1,MIN(1,VolCap/I269))</f>
        <v>0.68567970643721</v>
      </c>
      <c r="K269" s="28" t="n">
        <f aca="false">IFERROR(H269*J268,"")</f>
        <v>0</v>
      </c>
      <c r="L269" s="25" t="n">
        <f aca="false">IFERROR(L268*(1+K269),L268)</f>
        <v>7.54985232321986</v>
      </c>
      <c r="M269" s="31" t="n">
        <f aca="false">EMFX_Pairs!ET269+Rates_Pairs!ET269</f>
        <v>1</v>
      </c>
    </row>
    <row r="270" customFormat="false" ht="15" hidden="false" customHeight="false" outlineLevel="0" collapsed="false">
      <c r="A270" s="19" t="n">
        <v>46112</v>
      </c>
      <c r="B270" s="30" t="n">
        <f aca="false">IFERROR(EMFX_Pairs!ES270,"")</f>
        <v>0.00569399659478238</v>
      </c>
      <c r="C270" s="30" t="n">
        <f aca="false">IFERROR(Rates_Pairs!ES270,"")</f>
        <v>0</v>
      </c>
      <c r="D270" s="27" t="n">
        <f aca="false">IF(ROW()&lt;4+VolLB,"",IFERROR(STDEV(INDEX($B:$B,ROW()-VolLB+1):INDEX($B:$B,ROW()))*SQRT(12),""))</f>
        <v>0.0258976523428832</v>
      </c>
      <c r="E270" s="27" t="n">
        <f aca="false">IF(ROW()&lt;4+VolLB,"",IFERROR(STDEV(INDEX($C:$C,ROW()-VolLB+1):INDEX($C:$C,ROW()))*SQRT(12),""))</f>
        <v>0.0586539441451124</v>
      </c>
      <c r="F270" s="26" t="n">
        <f aca="false">IF(OR(D270="",D270=0),0,MIN(MaxScal,(VolCap/SQRT(NSleeve))/D270))</f>
        <v>2.73038950335922</v>
      </c>
      <c r="G270" s="26" t="n">
        <f aca="false">IF(OR(E270="",E270=0),0,MIN(MaxScal,(VolCap/SQRT(NSleeve))/E270))</f>
        <v>1.20555708826185</v>
      </c>
      <c r="H270" s="28" t="n">
        <f aca="false">IFERROR(B270*F269+C270*G269,"")</f>
        <v>0.0156225745968302</v>
      </c>
      <c r="I270" s="27" t="n">
        <f aca="false">IF(ROW()&lt;4+VolLB,"",IFERROR(STDEV(INDEX($H:$H,ROW()-VolLB+1):INDEX($H:$H,ROW()))*SQRT(12),""))</f>
        <v>0.145512994956161</v>
      </c>
      <c r="J270" s="26" t="n">
        <f aca="false">IF(OR(I270="",I270=0),1,MIN(1,VolCap/I270))</f>
        <v>0.687223845747434</v>
      </c>
      <c r="K270" s="28" t="n">
        <f aca="false">IFERROR(H270*J269,"")</f>
        <v>0.010712082363348</v>
      </c>
      <c r="L270" s="25" t="n">
        <f aca="false">IFERROR(L269*(1+K270),L269)</f>
        <v>7.63072696313731</v>
      </c>
      <c r="M270" s="31" t="n">
        <f aca="false">EMFX_Pairs!ET270+Rates_Pairs!ET270</f>
        <v>0</v>
      </c>
    </row>
    <row r="271" customFormat="false" ht="15" hidden="false" customHeight="false" outlineLevel="0" collapsed="false">
      <c r="A271" s="19" t="n">
        <v>46142</v>
      </c>
      <c r="B271" s="30" t="n">
        <f aca="false">IFERROR(EMFX_Pairs!ES271,"")</f>
        <v>0</v>
      </c>
      <c r="C271" s="30" t="n">
        <f aca="false">IFERROR(Rates_Pairs!ES271,"")</f>
        <v>0</v>
      </c>
      <c r="D271" s="27" t="n">
        <f aca="false">IF(ROW()&lt;4+VolLB,"",IFERROR(STDEV(INDEX($B:$B,ROW()-VolLB+1):INDEX($B:$B,ROW()))*SQRT(12),""))</f>
        <v>0.0258976523428832</v>
      </c>
      <c r="E271" s="27" t="n">
        <f aca="false">IF(ROW()&lt;4+VolLB,"",IFERROR(STDEV(INDEX($C:$C,ROW()-VolLB+1):INDEX($C:$C,ROW()))*SQRT(12),""))</f>
        <v>0.0586539441451124</v>
      </c>
      <c r="F271" s="26" t="n">
        <f aca="false">IF(OR(D271="",D271=0),0,MIN(MaxScal,(VolCap/SQRT(NSleeve))/D271))</f>
        <v>2.73038950335922</v>
      </c>
      <c r="G271" s="26" t="n">
        <f aca="false">IF(OR(E271="",E271=0),0,MIN(MaxScal,(VolCap/SQRT(NSleeve))/E271))</f>
        <v>1.20555708826185</v>
      </c>
      <c r="H271" s="28" t="n">
        <f aca="false">IFERROR(B271*F270+C271*G270,"")</f>
        <v>0</v>
      </c>
      <c r="I271" s="27" t="n">
        <f aca="false">IF(ROW()&lt;4+VolLB,"",IFERROR(STDEV(INDEX($H:$H,ROW()-VolLB+1):INDEX($H:$H,ROW()))*SQRT(12),""))</f>
        <v>0.145512994956161</v>
      </c>
      <c r="J271" s="26" t="n">
        <f aca="false">IF(OR(I271="",I271=0),1,MIN(1,VolCap/I271))</f>
        <v>0.687223845747434</v>
      </c>
      <c r="K271" s="28" t="n">
        <f aca="false">IFERROR(H271*J270,"")</f>
        <v>0</v>
      </c>
      <c r="L271" s="25" t="n">
        <f aca="false">IFERROR(L270*(1+K271),L270)</f>
        <v>7.63072696313731</v>
      </c>
      <c r="M271" s="31" t="n">
        <f aca="false">EMFX_Pairs!ET271+Rates_Pairs!ET271</f>
        <v>0</v>
      </c>
    </row>
    <row r="272" customFormat="false" ht="15" hidden="false" customHeight="false" outlineLevel="0" collapsed="false">
      <c r="A272" s="19" t="n">
        <v>46173</v>
      </c>
      <c r="B272" s="30" t="n">
        <f aca="false">IFERROR(EMFX_Pairs!ES272,"")</f>
        <v>0</v>
      </c>
      <c r="C272" s="30" t="n">
        <f aca="false">IFERROR(Rates_Pairs!ES272,"")</f>
        <v>0</v>
      </c>
      <c r="D272" s="27" t="n">
        <f aca="false">IF(ROW()&lt;4+VolLB,"",IFERROR(STDEV(INDEX($B:$B,ROW()-VolLB+1):INDEX($B:$B,ROW()))*SQRT(12),""))</f>
        <v>0.0258976523428832</v>
      </c>
      <c r="E272" s="27" t="n">
        <f aca="false">IF(ROW()&lt;4+VolLB,"",IFERROR(STDEV(INDEX($C:$C,ROW()-VolLB+1):INDEX($C:$C,ROW()))*SQRT(12),""))</f>
        <v>0.0586539441451124</v>
      </c>
      <c r="F272" s="26" t="n">
        <f aca="false">IF(OR(D272="",D272=0),0,MIN(MaxScal,(VolCap/SQRT(NSleeve))/D272))</f>
        <v>2.73038950335922</v>
      </c>
      <c r="G272" s="26" t="n">
        <f aca="false">IF(OR(E272="",E272=0),0,MIN(MaxScal,(VolCap/SQRT(NSleeve))/E272))</f>
        <v>1.20555708826185</v>
      </c>
      <c r="H272" s="28" t="n">
        <f aca="false">IFERROR(B272*F271+C272*G271,"")</f>
        <v>0</v>
      </c>
      <c r="I272" s="27" t="n">
        <f aca="false">IF(ROW()&lt;4+VolLB,"",IFERROR(STDEV(INDEX($H:$H,ROW()-VolLB+1):INDEX($H:$H,ROW()))*SQRT(12),""))</f>
        <v>0.145512994956161</v>
      </c>
      <c r="J272" s="26" t="n">
        <f aca="false">IF(OR(I272="",I272=0),1,MIN(1,VolCap/I272))</f>
        <v>0.687223845747434</v>
      </c>
      <c r="K272" s="28" t="n">
        <f aca="false">IFERROR(H272*J271,"")</f>
        <v>0</v>
      </c>
      <c r="L272" s="25" t="n">
        <f aca="false">IFERROR(L271*(1+K272),L271)</f>
        <v>7.63072696313731</v>
      </c>
      <c r="M272" s="31" t="n">
        <f aca="false">EMFX_Pairs!ET272+Rates_Pairs!ET272</f>
        <v>0</v>
      </c>
    </row>
    <row r="273" customFormat="false" ht="15" hidden="false" customHeight="false" outlineLevel="0" collapsed="false">
      <c r="A273" s="19" t="n">
        <v>46203</v>
      </c>
      <c r="B273" s="30" t="n">
        <f aca="false">IFERROR(EMFX_Pairs!ES273,"")</f>
        <v>0</v>
      </c>
      <c r="C273" s="30" t="n">
        <f aca="false">IFERROR(Rates_Pairs!ES273,"")</f>
        <v>0</v>
      </c>
      <c r="D273" s="27" t="n">
        <f aca="false">IF(ROW()&lt;4+VolLB,"",IFERROR(STDEV(INDEX($B:$B,ROW()-VolLB+1):INDEX($B:$B,ROW()))*SQRT(12),""))</f>
        <v>0.0258976523428832</v>
      </c>
      <c r="E273" s="27" t="n">
        <f aca="false">IF(ROW()&lt;4+VolLB,"",IFERROR(STDEV(INDEX($C:$C,ROW()-VolLB+1):INDEX($C:$C,ROW()))*SQRT(12),""))</f>
        <v>0.0586539441451124</v>
      </c>
      <c r="F273" s="26" t="n">
        <f aca="false">IF(OR(D273="",D273=0),0,MIN(MaxScal,(VolCap/SQRT(NSleeve))/D273))</f>
        <v>2.73038950335922</v>
      </c>
      <c r="G273" s="26" t="n">
        <f aca="false">IF(OR(E273="",E273=0),0,MIN(MaxScal,(VolCap/SQRT(NSleeve))/E273))</f>
        <v>1.20555708826185</v>
      </c>
      <c r="H273" s="28" t="n">
        <f aca="false">IFERROR(B273*F272+C273*G272,"")</f>
        <v>0</v>
      </c>
      <c r="I273" s="27" t="n">
        <f aca="false">IF(ROW()&lt;4+VolLB,"",IFERROR(STDEV(INDEX($H:$H,ROW()-VolLB+1):INDEX($H:$H,ROW()))*SQRT(12),""))</f>
        <v>0.145512994956161</v>
      </c>
      <c r="J273" s="26" t="n">
        <f aca="false">IF(OR(I273="",I273=0),1,MIN(1,VolCap/I273))</f>
        <v>0.687223845747434</v>
      </c>
      <c r="K273" s="28" t="n">
        <f aca="false">IFERROR(H273*J272,"")</f>
        <v>0</v>
      </c>
      <c r="L273" s="25" t="n">
        <f aca="false">IFERROR(L272*(1+K273),L272)</f>
        <v>7.63072696313731</v>
      </c>
      <c r="M273" s="31" t="n">
        <f aca="false">EMFX_Pairs!ET273+Rates_Pairs!ET273</f>
        <v>0</v>
      </c>
    </row>
    <row r="274" customFormat="false" ht="15" hidden="false" customHeight="false" outlineLevel="0" collapsed="false">
      <c r="A274" s="19" t="n">
        <v>46234</v>
      </c>
      <c r="B274" s="30" t="n">
        <f aca="false">IFERROR(EMFX_Pairs!ES274,"")</f>
        <v>0</v>
      </c>
      <c r="C274" s="30" t="n">
        <f aca="false">IFERROR(Rates_Pairs!ES274,"")</f>
        <v>0</v>
      </c>
      <c r="D274" s="27" t="n">
        <f aca="false">IF(ROW()&lt;4+VolLB,"",IFERROR(STDEV(INDEX($B:$B,ROW()-VolLB+1):INDEX($B:$B,ROW()))*SQRT(12),""))</f>
        <v>0.0258976523428832</v>
      </c>
      <c r="E274" s="27" t="n">
        <f aca="false">IF(ROW()&lt;4+VolLB,"",IFERROR(STDEV(INDEX($C:$C,ROW()-VolLB+1):INDEX($C:$C,ROW()))*SQRT(12),""))</f>
        <v>0.0586743361047352</v>
      </c>
      <c r="F274" s="26" t="n">
        <f aca="false">IF(OR(D274="",D274=0),0,MIN(MaxScal,(VolCap/SQRT(NSleeve))/D274))</f>
        <v>2.73038950335922</v>
      </c>
      <c r="G274" s="26" t="n">
        <f aca="false">IF(OR(E274="",E274=0),0,MIN(MaxScal,(VolCap/SQRT(NSleeve))/E274))</f>
        <v>1.20513810318082</v>
      </c>
      <c r="H274" s="28" t="n">
        <f aca="false">IFERROR(B274*F273+C274*G273,"")</f>
        <v>0</v>
      </c>
      <c r="I274" s="27" t="n">
        <f aca="false">IF(ROW()&lt;4+VolLB,"",IFERROR(STDEV(INDEX($H:$H,ROW()-VolLB+1):INDEX($H:$H,ROW()))*SQRT(12),""))</f>
        <v>0.145589102417611</v>
      </c>
      <c r="J274" s="26" t="n">
        <f aca="false">IF(OR(I274="",I274=0),1,MIN(1,VolCap/I274))</f>
        <v>0.686864595903325</v>
      </c>
      <c r="K274" s="28" t="n">
        <f aca="false">IFERROR(H274*J273,"")</f>
        <v>0</v>
      </c>
      <c r="L274" s="25" t="n">
        <f aca="false">IFERROR(L273*(1+K274),L273)</f>
        <v>7.63072696313731</v>
      </c>
      <c r="M274" s="31" t="n">
        <f aca="false">EMFX_Pairs!ET274+Rates_Pairs!ET274</f>
        <v>0</v>
      </c>
    </row>
    <row r="275" customFormat="false" ht="15" hidden="false" customHeight="false" outlineLevel="0" collapsed="false">
      <c r="A275" s="19" t="n">
        <v>46265</v>
      </c>
      <c r="B275" s="30" t="n">
        <f aca="false">IFERROR(EMFX_Pairs!ES275,"")</f>
        <v>0</v>
      </c>
      <c r="C275" s="30" t="n">
        <f aca="false">IFERROR(Rates_Pairs!ES275,"")</f>
        <v>0</v>
      </c>
      <c r="D275" s="27" t="n">
        <f aca="false">IF(ROW()&lt;4+VolLB,"",IFERROR(STDEV(INDEX($B:$B,ROW()-VolLB+1):INDEX($B:$B,ROW()))*SQRT(12),""))</f>
        <v>0.0258976523428832</v>
      </c>
      <c r="E275" s="27" t="n">
        <f aca="false">IF(ROW()&lt;4+VolLB,"",IFERROR(STDEV(INDEX($C:$C,ROW()-VolLB+1):INDEX($C:$C,ROW()))*SQRT(12),""))</f>
        <v>0.0586797459992373</v>
      </c>
      <c r="F275" s="26" t="n">
        <f aca="false">IF(OR(D275="",D275=0),0,MIN(MaxScal,(VolCap/SQRT(NSleeve))/D275))</f>
        <v>2.73038950335922</v>
      </c>
      <c r="G275" s="26" t="n">
        <f aca="false">IF(OR(E275="",E275=0),0,MIN(MaxScal,(VolCap/SQRT(NSleeve))/E275))</f>
        <v>1.20502699721253</v>
      </c>
      <c r="H275" s="28" t="n">
        <f aca="false">IFERROR(B275*F274+C275*G274,"")</f>
        <v>0</v>
      </c>
      <c r="I275" s="27" t="n">
        <f aca="false">IF(ROW()&lt;4+VolLB,"",IFERROR(STDEV(INDEX($H:$H,ROW()-VolLB+1):INDEX($H:$H,ROW()))*SQRT(12),""))</f>
        <v>0.145702449599924</v>
      </c>
      <c r="J275" s="26" t="n">
        <f aca="false">IF(OR(I275="",I275=0),1,MIN(1,VolCap/I275))</f>
        <v>0.686330259200064</v>
      </c>
      <c r="K275" s="28" t="n">
        <f aca="false">IFERROR(H275*J274,"")</f>
        <v>0</v>
      </c>
      <c r="L275" s="25" t="n">
        <f aca="false">IFERROR(L274*(1+K275),L274)</f>
        <v>7.63072696313731</v>
      </c>
      <c r="M275" s="31" t="n">
        <f aca="false">EMFX_Pairs!ET275+Rates_Pairs!ET275</f>
        <v>0</v>
      </c>
    </row>
    <row r="276" customFormat="false" ht="15" hidden="false" customHeight="false" outlineLevel="0" collapsed="false">
      <c r="A276" s="19" t="n">
        <v>46295</v>
      </c>
      <c r="B276" s="30" t="n">
        <f aca="false">IFERROR(EMFX_Pairs!ES276,"")</f>
        <v>0</v>
      </c>
      <c r="C276" s="30" t="n">
        <f aca="false">IFERROR(Rates_Pairs!ES276,"")</f>
        <v>0</v>
      </c>
      <c r="D276" s="27" t="n">
        <f aca="false">IF(ROW()&lt;4+VolLB,"",IFERROR(STDEV(INDEX($B:$B,ROW()-VolLB+1):INDEX($B:$B,ROW()))*SQRT(12),""))</f>
        <v>0.0258976523428832</v>
      </c>
      <c r="E276" s="27" t="n">
        <f aca="false">IF(ROW()&lt;4+VolLB,"",IFERROR(STDEV(INDEX($C:$C,ROW()-VolLB+1):INDEX($C:$C,ROW()))*SQRT(12),""))</f>
        <v>0.0586797459992373</v>
      </c>
      <c r="F276" s="26" t="n">
        <f aca="false">IF(OR(D276="",D276=0),0,MIN(MaxScal,(VolCap/SQRT(NSleeve))/D276))</f>
        <v>2.73038950335922</v>
      </c>
      <c r="G276" s="26" t="n">
        <f aca="false">IF(OR(E276="",E276=0),0,MIN(MaxScal,(VolCap/SQRT(NSleeve))/E276))</f>
        <v>1.20502699721253</v>
      </c>
      <c r="H276" s="28" t="n">
        <f aca="false">IFERROR(B276*F275+C276*G275,"")</f>
        <v>0</v>
      </c>
      <c r="I276" s="27" t="n">
        <f aca="false">IF(ROW()&lt;4+VolLB,"",IFERROR(STDEV(INDEX($H:$H,ROW()-VolLB+1):INDEX($H:$H,ROW()))*SQRT(12),""))</f>
        <v>0.145702449599924</v>
      </c>
      <c r="J276" s="26" t="n">
        <f aca="false">IF(OR(I276="",I276=0),1,MIN(1,VolCap/I276))</f>
        <v>0.686330259200064</v>
      </c>
      <c r="K276" s="28" t="n">
        <f aca="false">IFERROR(H276*J275,"")</f>
        <v>0</v>
      </c>
      <c r="L276" s="25" t="n">
        <f aca="false">IFERROR(L275*(1+K276),L275)</f>
        <v>7.63072696313731</v>
      </c>
      <c r="M276" s="31" t="n">
        <f aca="false">EMFX_Pairs!ET276+Rates_Pairs!ET276</f>
        <v>1</v>
      </c>
    </row>
    <row r="278" customFormat="false" ht="15" hidden="false" customHeight="false" outlineLevel="0" collapsed="false">
      <c r="A278" s="2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4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1"/>
    <col collapsed="false" customWidth="true" hidden="false" outlineLevel="0" max="10" min="10" style="0" width="18"/>
    <col collapsed="false" customWidth="true" hidden="false" outlineLevel="0" max="11" min="11" style="0" width="8"/>
    <col collapsed="false" customWidth="true" hidden="false" outlineLevel="0" max="12" min="12" style="0" width="16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1" t="s">
        <v>252</v>
      </c>
    </row>
    <row r="2" customFormat="false" ht="15" hidden="false" customHeight="false" outlineLevel="0" collapsed="false">
      <c r="A2" s="2" t="s">
        <v>253</v>
      </c>
    </row>
    <row r="3" customFormat="false" ht="15" hidden="false" customHeight="false" outlineLevel="0" collapsed="false">
      <c r="A3" s="32" t="s">
        <v>254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customFormat="false" ht="15" hidden="false" customHeight="false" outlineLevel="0" collapsed="false">
      <c r="E4" s="3" t="s">
        <v>255</v>
      </c>
      <c r="K4" s="3" t="s">
        <v>256</v>
      </c>
    </row>
    <row r="5" customFormat="false" ht="15" hidden="false" customHeight="false" outlineLevel="0" collapsed="false">
      <c r="A5" s="5" t="s">
        <v>257</v>
      </c>
      <c r="B5" s="18" t="s">
        <v>50</v>
      </c>
      <c r="E5" s="18" t="s">
        <v>88</v>
      </c>
      <c r="F5" s="18" t="s">
        <v>258</v>
      </c>
      <c r="G5" s="18" t="s">
        <v>259</v>
      </c>
      <c r="H5" s="18" t="s">
        <v>260</v>
      </c>
      <c r="I5" s="18" t="s">
        <v>190</v>
      </c>
      <c r="K5" s="18" t="s">
        <v>261</v>
      </c>
      <c r="L5" s="18" t="s">
        <v>258</v>
      </c>
      <c r="M5" s="18" t="s">
        <v>259</v>
      </c>
    </row>
    <row r="6" customFormat="false" ht="15" hidden="false" customHeight="false" outlineLevel="0" collapsed="false">
      <c r="A6" s="4" t="s">
        <v>262</v>
      </c>
      <c r="B6" s="33" t="n">
        <f aca="false">IFERROR(AVERAGE(Portfolio!K:K)*12,"")</f>
        <v>0.0949212294137569</v>
      </c>
      <c r="E6" s="4" t="s">
        <v>263</v>
      </c>
      <c r="F6" s="34" t="s">
        <v>192</v>
      </c>
      <c r="G6" s="35" t="n">
        <f aca="false">IFERROR(INDEX(EMFX_Pairs!W:W,276),"")</f>
        <v>-0.488802356920921</v>
      </c>
      <c r="H6" s="35" t="n">
        <f aca="false">IFERROR(INDEX(EMFX_Pairs!AR:AR,276),"")</f>
        <v>0</v>
      </c>
      <c r="I6" s="35" t="n">
        <f aca="false">IFERROR(INDEX(EMFX_Pairs!DC:DC,276),"")</f>
        <v>0</v>
      </c>
      <c r="K6" s="34" t="n">
        <v>1</v>
      </c>
      <c r="L6" s="4" t="str">
        <f aca="false">IFERROR(INDEX($E$6:$E$47,MATCH(LARGE($G$6:$G$47,1),$G$6:$G$47,0))&amp;" "&amp;INDEX($F$6:$F$47,MATCH(LARGE($G$6:$G$47,1),$G$6:$G$47,0)),"")</f>
        <v>Rates US/JP</v>
      </c>
      <c r="M6" s="36" t="n">
        <f aca="false">IFERROR(LARGE($G$6:$G$47,1),"")</f>
        <v>2.45146954349332</v>
      </c>
    </row>
    <row r="7" customFormat="false" ht="15" hidden="false" customHeight="false" outlineLevel="0" collapsed="false">
      <c r="A7" s="4" t="s">
        <v>264</v>
      </c>
      <c r="B7" s="33" t="n">
        <f aca="false">IFERROR(STDEV(Portfolio!K:K)*SQRT(12),"")</f>
        <v>0.101665342687115</v>
      </c>
      <c r="E7" s="4" t="s">
        <v>263</v>
      </c>
      <c r="F7" s="34" t="s">
        <v>193</v>
      </c>
      <c r="G7" s="35" t="n">
        <f aca="false">IFERROR(INDEX(EMFX_Pairs!X:X,276),"")</f>
        <v>0.390168533316455</v>
      </c>
      <c r="H7" s="35" t="n">
        <f aca="false">IFERROR(INDEX(EMFX_Pairs!AS:AS,276),"")</f>
        <v>0</v>
      </c>
      <c r="I7" s="35" t="n">
        <f aca="false">IFERROR(INDEX(EMFX_Pairs!DD:DD,276),"")</f>
        <v>0</v>
      </c>
      <c r="K7" s="34" t="n">
        <v>2</v>
      </c>
      <c r="L7" s="4" t="str">
        <f aca="false">IFERROR(INDEX($E$6:$E$47,MATCH(LARGE($G$6:$G$47,2),$G$6:$G$47,0))&amp;" "&amp;INDEX($F$6:$F$47,MATCH(LARGE($G$6:$G$47,2),$G$6:$G$47,0)),"")</f>
        <v>Rates DE/JP</v>
      </c>
      <c r="M7" s="36" t="n">
        <f aca="false">IFERROR(LARGE($G$6:$G$47,2),"")</f>
        <v>1.39947180328745</v>
      </c>
    </row>
    <row r="8" customFormat="false" ht="15" hidden="false" customHeight="false" outlineLevel="0" collapsed="false">
      <c r="A8" s="4" t="s">
        <v>265</v>
      </c>
      <c r="B8" s="36" t="n">
        <f aca="false">IFERROR((AVERAGE(Portfolio!K:K)*12)/(STDEV(Portfolio!K:K)*SQRT(12)),"")</f>
        <v>0.933663595723922</v>
      </c>
      <c r="E8" s="4" t="s">
        <v>263</v>
      </c>
      <c r="F8" s="34" t="s">
        <v>194</v>
      </c>
      <c r="G8" s="35" t="n">
        <f aca="false">IFERROR(INDEX(EMFX_Pairs!Y:Y,276),"")</f>
        <v>-0.222290245017738</v>
      </c>
      <c r="H8" s="35" t="n">
        <f aca="false">IFERROR(INDEX(EMFX_Pairs!AT:AT,276),"")</f>
        <v>0</v>
      </c>
      <c r="I8" s="35" t="n">
        <f aca="false">IFERROR(INDEX(EMFX_Pairs!DE:DE,276),"")</f>
        <v>0</v>
      </c>
      <c r="K8" s="34" t="n">
        <v>3</v>
      </c>
      <c r="L8" s="4" t="str">
        <f aca="false">IFERROR(INDEX($E$6:$E$47,MATCH(LARGE($G$6:$G$47,3),$G$6:$G$47,0))&amp;" "&amp;INDEX($F$6:$F$47,MATCH(LARGE($G$6:$G$47,3),$G$6:$G$47,0)),"")</f>
        <v>EM FX CLP/COP</v>
      </c>
      <c r="M8" s="36" t="n">
        <f aca="false">IFERROR(LARGE($G$6:$G$47,3),"")</f>
        <v>1.11918186731632</v>
      </c>
    </row>
    <row r="9" customFormat="false" ht="15" hidden="false" customHeight="false" outlineLevel="0" collapsed="false">
      <c r="A9" s="4" t="s">
        <v>266</v>
      </c>
      <c r="B9" s="37" t="n">
        <f aca="false">IFERROR(MAX(Portfolio!K:K),"")</f>
        <v>0.197066018640957</v>
      </c>
      <c r="E9" s="4" t="s">
        <v>263</v>
      </c>
      <c r="F9" s="34" t="s">
        <v>195</v>
      </c>
      <c r="G9" s="35" t="n">
        <f aca="false">IFERROR(INDEX(EMFX_Pairs!Z:Z,276),"")</f>
        <v>-0.946976308557729</v>
      </c>
      <c r="H9" s="35" t="n">
        <f aca="false">IFERROR(INDEX(EMFX_Pairs!AU:AU,276),"")</f>
        <v>0</v>
      </c>
      <c r="I9" s="35" t="n">
        <f aca="false">IFERROR(INDEX(EMFX_Pairs!DF:DF,276),"")</f>
        <v>0</v>
      </c>
      <c r="K9" s="34" t="n">
        <v>4</v>
      </c>
      <c r="L9" s="4" t="str">
        <f aca="false">IFERROR(INDEX($E$6:$E$47,MATCH(LARGE($G$6:$G$47,4),$G$6:$G$47,0))&amp;" "&amp;INDEX($F$6:$F$47,MATCH(LARGE($G$6:$G$47,4),$G$6:$G$47,0)),"")</f>
        <v>Rates JP/NZ</v>
      </c>
      <c r="M9" s="36" t="n">
        <f aca="false">IFERROR(LARGE($G$6:$G$47,4),"")</f>
        <v>0.889952810488557</v>
      </c>
    </row>
    <row r="10" customFormat="false" ht="15" hidden="false" customHeight="false" outlineLevel="0" collapsed="false">
      <c r="A10" s="4" t="s">
        <v>267</v>
      </c>
      <c r="B10" s="37" t="n">
        <f aca="false">IFERROR(MIN(Portfolio!K:K),"")</f>
        <v>-0.121205389251508</v>
      </c>
      <c r="E10" s="4" t="s">
        <v>263</v>
      </c>
      <c r="F10" s="34" t="s">
        <v>196</v>
      </c>
      <c r="G10" s="35" t="n">
        <f aca="false">IFERROR(INDEX(EMFX_Pairs!AA:AA,276),"")</f>
        <v>-0.545792196368923</v>
      </c>
      <c r="H10" s="35" t="n">
        <f aca="false">IFERROR(INDEX(EMFX_Pairs!AV:AV,276),"")</f>
        <v>0</v>
      </c>
      <c r="I10" s="35" t="n">
        <f aca="false">IFERROR(INDEX(EMFX_Pairs!DG:DG,276),"")</f>
        <v>0</v>
      </c>
      <c r="K10" s="34" t="n">
        <v>5</v>
      </c>
      <c r="L10" s="4" t="str">
        <f aca="false">IFERROR(INDEX($E$6:$E$47,MATCH(LARGE($G$6:$G$47,5),$G$6:$G$47,0))&amp;" "&amp;INDEX($F$6:$F$47,MATCH(LARGE($G$6:$G$47,5),$G$6:$G$47,0)),"")</f>
        <v>Rates CA/JP</v>
      </c>
      <c r="M10" s="36" t="n">
        <f aca="false">IFERROR(LARGE($G$6:$G$47,5),"")</f>
        <v>0.803176044169252</v>
      </c>
    </row>
    <row r="11" customFormat="false" ht="15" hidden="false" customHeight="false" outlineLevel="0" collapsed="false">
      <c r="A11" s="4" t="s">
        <v>268</v>
      </c>
      <c r="B11" s="38" t="n">
        <f aca="false">IFERROR(INDEX(Portfolio!L:L,276),"")</f>
        <v>7.63072696313731</v>
      </c>
      <c r="E11" s="4" t="s">
        <v>263</v>
      </c>
      <c r="F11" s="34" t="s">
        <v>197</v>
      </c>
      <c r="G11" s="35" t="n">
        <f aca="false">IFERROR(INDEX(EMFX_Pairs!AB:AB,276),"")</f>
        <v>0.0505230608897365</v>
      </c>
      <c r="H11" s="35" t="n">
        <f aca="false">IFERROR(INDEX(EMFX_Pairs!AW:AW,276),"")</f>
        <v>0</v>
      </c>
      <c r="I11" s="35" t="n">
        <f aca="false">IFERROR(INDEX(EMFX_Pairs!DH:DH,276),"")</f>
        <v>0</v>
      </c>
      <c r="K11" s="34" t="n">
        <v>6</v>
      </c>
      <c r="L11" s="4" t="str">
        <f aca="false">IFERROR(INDEX($E$6:$E$47,MATCH(LARGE($G$6:$G$47,6),$G$6:$G$47,0))&amp;" "&amp;INDEX($F$6:$F$47,MATCH(LARGE($G$6:$G$47,6),$G$6:$G$47,0)),"")</f>
        <v>Rates GB/JP</v>
      </c>
      <c r="M11" s="36" t="n">
        <f aca="false">IFERROR(LARGE($G$6:$G$47,6),"")</f>
        <v>0.77427905815359</v>
      </c>
    </row>
    <row r="12" customFormat="false" ht="15" hidden="false" customHeight="false" outlineLevel="0" collapsed="false">
      <c r="A12" s="4" t="s">
        <v>269</v>
      </c>
      <c r="B12" s="39" t="n">
        <f aca="false">COUNT(Portfolio!K:K)</f>
        <v>272</v>
      </c>
      <c r="E12" s="4" t="s">
        <v>263</v>
      </c>
      <c r="F12" s="34" t="s">
        <v>198</v>
      </c>
      <c r="G12" s="35" t="n">
        <f aca="false">IFERROR(INDEX(EMFX_Pairs!AC:AC,276),"")</f>
        <v>0.727588979078333</v>
      </c>
      <c r="H12" s="35" t="n">
        <f aca="false">IFERROR(INDEX(EMFX_Pairs!AX:AX,276),"")</f>
        <v>0</v>
      </c>
      <c r="I12" s="35" t="n">
        <f aca="false">IFERROR(INDEX(EMFX_Pairs!DI:DI,276),"")</f>
        <v>0</v>
      </c>
      <c r="K12" s="34" t="n">
        <v>7</v>
      </c>
      <c r="L12" s="4" t="str">
        <f aca="false">IFERROR(INDEX($E$6:$E$47,MATCH(LARGE($G$6:$G$47,7),$G$6:$G$47,0))&amp;" "&amp;INDEX($F$6:$F$47,MATCH(LARGE($G$6:$G$47,7),$G$6:$G$47,0)),"")</f>
        <v>Rates US/AU</v>
      </c>
      <c r="M12" s="36" t="n">
        <f aca="false">IFERROR(LARGE($G$6:$G$47,7),"")</f>
        <v>0.762409008572302</v>
      </c>
    </row>
    <row r="13" customFormat="false" ht="15" hidden="false" customHeight="false" outlineLevel="0" collapsed="false">
      <c r="E13" s="4" t="s">
        <v>263</v>
      </c>
      <c r="F13" s="34" t="s">
        <v>199</v>
      </c>
      <c r="G13" s="35" t="n">
        <f aca="false">IFERROR(INDEX(EMFX_Pairs!AD:AD,276),"")</f>
        <v>-0.92777341508067</v>
      </c>
      <c r="H13" s="35" t="n">
        <f aca="false">IFERROR(INDEX(EMFX_Pairs!AY:AY,276),"")</f>
        <v>0</v>
      </c>
      <c r="I13" s="35" t="n">
        <f aca="false">IFERROR(INDEX(EMFX_Pairs!DJ:DJ,276),"")</f>
        <v>0</v>
      </c>
      <c r="K13" s="34" t="n">
        <v>8</v>
      </c>
      <c r="L13" s="4" t="str">
        <f aca="false">IFERROR(INDEX($E$6:$E$47,MATCH(LARGE($G$6:$G$47,8),$G$6:$G$47,0))&amp;" "&amp;INDEX($F$6:$F$47,MATCH(LARGE($G$6:$G$47,8),$G$6:$G$47,0)),"")</f>
        <v>EM FX MXN/CLP</v>
      </c>
      <c r="M13" s="36" t="n">
        <f aca="false">IFERROR(LARGE($G$6:$G$47,8),"")</f>
        <v>0.727588979078333</v>
      </c>
    </row>
    <row r="14" customFormat="false" ht="15" hidden="false" customHeight="false" outlineLevel="0" collapsed="false">
      <c r="A14" s="5" t="s">
        <v>270</v>
      </c>
      <c r="B14" s="18" t="s">
        <v>50</v>
      </c>
      <c r="E14" s="4" t="s">
        <v>263</v>
      </c>
      <c r="F14" s="34" t="s">
        <v>200</v>
      </c>
      <c r="G14" s="35" t="n">
        <f aca="false">IFERROR(INDEX(EMFX_Pairs!AE:AE,276),"")</f>
        <v>-0.1651697618321</v>
      </c>
      <c r="H14" s="35" t="n">
        <f aca="false">IFERROR(INDEX(EMFX_Pairs!AZ:AZ,276),"")</f>
        <v>0</v>
      </c>
      <c r="I14" s="35" t="n">
        <f aca="false">IFERROR(INDEX(EMFX_Pairs!DK:DK,276),"")</f>
        <v>0</v>
      </c>
      <c r="K14" s="34" t="n">
        <v>9</v>
      </c>
      <c r="L14" s="4" t="str">
        <f aca="false">IFERROR(INDEX($E$6:$E$47,MATCH(LARGE($G$6:$G$47,9),$G$6:$G$47,0))&amp;" "&amp;INDEX($F$6:$F$47,MATCH(LARGE($G$6:$G$47,9),$G$6:$G$47,0)),"")</f>
        <v>EM FX CLP/PLN</v>
      </c>
      <c r="M14" s="36" t="n">
        <f aca="false">IFERROR(LARGE($G$6:$G$47,9),"")</f>
        <v>0.566541150813794</v>
      </c>
    </row>
    <row r="15" customFormat="false" ht="15" hidden="false" customHeight="false" outlineLevel="0" collapsed="false">
      <c r="A15" s="4" t="s">
        <v>271</v>
      </c>
      <c r="B15" s="39" t="n">
        <f aca="false">INDEX(Portfolio!M:M,276)</f>
        <v>1</v>
      </c>
      <c r="E15" s="4" t="s">
        <v>263</v>
      </c>
      <c r="F15" s="34" t="s">
        <v>201</v>
      </c>
      <c r="G15" s="35" t="n">
        <f aca="false">IFERROR(INDEX(EMFX_Pairs!AF:AF,276),"")</f>
        <v>0.525913605890517</v>
      </c>
      <c r="H15" s="35" t="n">
        <f aca="false">IFERROR(INDEX(EMFX_Pairs!BA:BA,276),"")</f>
        <v>0</v>
      </c>
      <c r="I15" s="35" t="n">
        <f aca="false">IFERROR(INDEX(EMFX_Pairs!DL:DL,276),"")</f>
        <v>0</v>
      </c>
      <c r="K15" s="34" t="n">
        <v>10</v>
      </c>
      <c r="L15" s="4" t="str">
        <f aca="false">IFERROR(INDEX($E$6:$E$47,MATCH(LARGE($G$6:$G$47,10),$G$6:$G$47,0))&amp;" "&amp;INDEX($F$6:$F$47,MATCH(LARGE($G$6:$G$47,10),$G$6:$G$47,0)),"")</f>
        <v>Rates US/DE</v>
      </c>
      <c r="M15" s="36" t="n">
        <f aca="false">IFERROR(LARGE($G$6:$G$47,10),"")</f>
        <v>0.537791589842521</v>
      </c>
    </row>
    <row r="16" customFormat="false" ht="15" hidden="false" customHeight="false" outlineLevel="0" collapsed="false">
      <c r="A16" s="4" t="s">
        <v>272</v>
      </c>
      <c r="B16" s="40" t="n">
        <f aca="false">IFERROR(AVERAGE(Portfolio!M:M),"")</f>
        <v>2.21978021978022</v>
      </c>
      <c r="E16" s="4" t="s">
        <v>263</v>
      </c>
      <c r="F16" s="34" t="s">
        <v>202</v>
      </c>
      <c r="G16" s="35" t="n">
        <f aca="false">IFERROR(INDEX(EMFX_Pairs!AG:AG,276),"")</f>
        <v>-0.426242636114021</v>
      </c>
      <c r="H16" s="35" t="n">
        <f aca="false">IFERROR(INDEX(EMFX_Pairs!BB:BB,276),"")</f>
        <v>0</v>
      </c>
      <c r="I16" s="35" t="n">
        <f aca="false">IFERROR(INDEX(EMFX_Pairs!DM:DM,276),"")</f>
        <v>0</v>
      </c>
    </row>
    <row r="17" customFormat="false" ht="15" hidden="false" customHeight="false" outlineLevel="0" collapsed="false">
      <c r="A17" s="4" t="s">
        <v>273</v>
      </c>
      <c r="B17" s="39" t="n">
        <f aca="false">IFERROR(MAX(Portfolio!M:M),"")</f>
        <v>8</v>
      </c>
      <c r="E17" s="4" t="s">
        <v>263</v>
      </c>
      <c r="F17" s="34" t="s">
        <v>203</v>
      </c>
      <c r="G17" s="35" t="n">
        <f aca="false">IFERROR(INDEX(EMFX_Pairs!AH:AH,276),"")</f>
        <v>1.11918186731632</v>
      </c>
      <c r="H17" s="35" t="n">
        <f aca="false">IFERROR(INDEX(EMFX_Pairs!BC:BC,276),"")</f>
        <v>0</v>
      </c>
      <c r="I17" s="35" t="n">
        <f aca="false">IFERROR(INDEX(EMFX_Pairs!DN:DN,276),"")</f>
        <v>0</v>
      </c>
      <c r="K17" s="2" t="s">
        <v>274</v>
      </c>
    </row>
    <row r="18" customFormat="false" ht="15" hidden="false" customHeight="false" outlineLevel="0" collapsed="false">
      <c r="A18" s="4" t="s">
        <v>275</v>
      </c>
      <c r="B18" s="39" t="n">
        <f aca="false">42</f>
        <v>42</v>
      </c>
      <c r="E18" s="4" t="s">
        <v>263</v>
      </c>
      <c r="F18" s="34" t="s">
        <v>204</v>
      </c>
      <c r="G18" s="35" t="n">
        <f aca="false">IFERROR(INDEX(EMFX_Pairs!AI:AI,276),"")</f>
        <v>-0.231779376679412</v>
      </c>
      <c r="H18" s="35" t="n">
        <f aca="false">IFERROR(INDEX(EMFX_Pairs!BD:BD,276),"")</f>
        <v>0</v>
      </c>
      <c r="I18" s="35" t="n">
        <f aca="false">IFERROR(INDEX(EMFX_Pairs!DO:DO,276),"")</f>
        <v>0</v>
      </c>
    </row>
    <row r="19" customFormat="false" ht="15" hidden="false" customHeight="false" outlineLevel="0" collapsed="false">
      <c r="E19" s="4" t="s">
        <v>263</v>
      </c>
      <c r="F19" s="34" t="s">
        <v>205</v>
      </c>
      <c r="G19" s="35" t="n">
        <f aca="false">IFERROR(INDEX(EMFX_Pairs!AJ:AJ,276),"")</f>
        <v>-0.236801700259456</v>
      </c>
      <c r="H19" s="35" t="n">
        <f aca="false">IFERROR(INDEX(EMFX_Pairs!BE:BE,276),"")</f>
        <v>0</v>
      </c>
      <c r="I19" s="35" t="n">
        <f aca="false">IFERROR(INDEX(EMFX_Pairs!DP:DP,276),"")</f>
        <v>0</v>
      </c>
    </row>
    <row r="20" customFormat="false" ht="15" hidden="false" customHeight="false" outlineLevel="0" collapsed="false">
      <c r="A20" s="2" t="s">
        <v>276</v>
      </c>
      <c r="E20" s="4" t="s">
        <v>263</v>
      </c>
      <c r="F20" s="34" t="s">
        <v>206</v>
      </c>
      <c r="G20" s="35" t="n">
        <f aca="false">IFERROR(INDEX(EMFX_Pairs!AK:AK,276),"")</f>
        <v>0.566541150813794</v>
      </c>
      <c r="H20" s="35" t="n">
        <f aca="false">IFERROR(INDEX(EMFX_Pairs!BF:BF,276),"")</f>
        <v>0</v>
      </c>
      <c r="I20" s="35" t="n">
        <f aca="false">IFERROR(INDEX(EMFX_Pairs!DQ:DQ,276),"")</f>
        <v>0</v>
      </c>
    </row>
    <row r="21" customFormat="false" ht="15" hidden="false" customHeight="false" outlineLevel="0" collapsed="false">
      <c r="E21" s="4" t="s">
        <v>263</v>
      </c>
      <c r="F21" s="34" t="s">
        <v>207</v>
      </c>
      <c r="G21" s="35" t="n">
        <f aca="false">IFERROR(INDEX(EMFX_Pairs!AL:AL,276),"")</f>
        <v>-0.0697581561826644</v>
      </c>
      <c r="H21" s="35" t="n">
        <f aca="false">IFERROR(INDEX(EMFX_Pairs!BG:BG,276),"")</f>
        <v>0</v>
      </c>
      <c r="I21" s="35" t="n">
        <f aca="false">IFERROR(INDEX(EMFX_Pairs!DR:DR,276),"")</f>
        <v>0</v>
      </c>
    </row>
    <row r="22" customFormat="false" ht="15" hidden="false" customHeight="false" outlineLevel="0" collapsed="false">
      <c r="E22" s="4" t="s">
        <v>263</v>
      </c>
      <c r="F22" s="34" t="s">
        <v>208</v>
      </c>
      <c r="G22" s="35" t="n">
        <f aca="false">IFERROR(INDEX(EMFX_Pairs!AM:AM,276),"")</f>
        <v>0.211217602273414</v>
      </c>
      <c r="H22" s="35" t="n">
        <f aca="false">IFERROR(INDEX(EMFX_Pairs!BH:BH,276),"")</f>
        <v>0</v>
      </c>
      <c r="I22" s="35" t="n">
        <f aca="false">IFERROR(INDEX(EMFX_Pairs!DS:DS,276),"")</f>
        <v>0</v>
      </c>
    </row>
    <row r="23" customFormat="false" ht="15" hidden="false" customHeight="false" outlineLevel="0" collapsed="false">
      <c r="E23" s="4" t="s">
        <v>263</v>
      </c>
      <c r="F23" s="34" t="s">
        <v>209</v>
      </c>
      <c r="G23" s="35" t="n">
        <f aca="false">IFERROR(INDEX(EMFX_Pairs!AN:AN,276),"")</f>
        <v>-0.523628151577555</v>
      </c>
      <c r="H23" s="35" t="n">
        <f aca="false">IFERROR(INDEX(EMFX_Pairs!BI:BI,276),"")</f>
        <v>0</v>
      </c>
      <c r="I23" s="35" t="n">
        <f aca="false">IFERROR(INDEX(EMFX_Pairs!DT:DT,276),"")</f>
        <v>0</v>
      </c>
    </row>
    <row r="24" customFormat="false" ht="15" hidden="false" customHeight="false" outlineLevel="0" collapsed="false">
      <c r="E24" s="4" t="s">
        <v>263</v>
      </c>
      <c r="F24" s="34" t="s">
        <v>210</v>
      </c>
      <c r="G24" s="35" t="n">
        <f aca="false">IFERROR(INDEX(EMFX_Pairs!AO:AO,276),"")</f>
        <v>-1.02230481761959</v>
      </c>
      <c r="H24" s="35" t="n">
        <f aca="false">IFERROR(INDEX(EMFX_Pairs!BJ:BJ,276),"")</f>
        <v>0</v>
      </c>
      <c r="I24" s="35" t="n">
        <f aca="false">IFERROR(INDEX(EMFX_Pairs!DU:DU,276),"")</f>
        <v>0</v>
      </c>
    </row>
    <row r="25" customFormat="false" ht="15" hidden="false" customHeight="false" outlineLevel="0" collapsed="false">
      <c r="E25" s="4" t="s">
        <v>263</v>
      </c>
      <c r="F25" s="34" t="s">
        <v>211</v>
      </c>
      <c r="G25" s="35" t="n">
        <f aca="false">IFERROR(INDEX(EMFX_Pairs!AP:AP,276),"")</f>
        <v>0.101550912253734</v>
      </c>
      <c r="H25" s="35" t="n">
        <f aca="false">IFERROR(INDEX(EMFX_Pairs!BK:BK,276),"")</f>
        <v>0</v>
      </c>
      <c r="I25" s="35" t="n">
        <f aca="false">IFERROR(INDEX(EMFX_Pairs!DV:DV,276),"")</f>
        <v>0</v>
      </c>
    </row>
    <row r="26" customFormat="false" ht="15" hidden="false" customHeight="false" outlineLevel="0" collapsed="false">
      <c r="E26" s="4" t="s">
        <v>263</v>
      </c>
      <c r="F26" s="34" t="s">
        <v>212</v>
      </c>
      <c r="G26" s="35" t="n">
        <f aca="false">IFERROR(INDEX(EMFX_Pairs!AQ:AQ,276),"")</f>
        <v>0.203627126550895</v>
      </c>
      <c r="H26" s="35" t="n">
        <f aca="false">IFERROR(INDEX(EMFX_Pairs!BL:BL,276),"")</f>
        <v>0</v>
      </c>
      <c r="I26" s="35" t="n">
        <f aca="false">IFERROR(INDEX(EMFX_Pairs!DW:DW,276),"")</f>
        <v>0</v>
      </c>
    </row>
    <row r="27" customFormat="false" ht="15" hidden="false" customHeight="false" outlineLevel="0" collapsed="false">
      <c r="E27" s="4" t="s">
        <v>277</v>
      </c>
      <c r="F27" s="34" t="s">
        <v>217</v>
      </c>
      <c r="G27" s="35" t="n">
        <f aca="false">IFERROR(INDEX(Rates_Pairs!W:W,276),"")</f>
        <v>0.537791589842521</v>
      </c>
      <c r="H27" s="35" t="n">
        <f aca="false">IFERROR(INDEX(Rates_Pairs!AR:AR,276),"")</f>
        <v>0</v>
      </c>
      <c r="I27" s="35" t="n">
        <f aca="false">IFERROR(INDEX(Rates_Pairs!DC:DC,276),"")</f>
        <v>0</v>
      </c>
    </row>
    <row r="28" customFormat="false" ht="15" hidden="false" customHeight="false" outlineLevel="0" collapsed="false">
      <c r="E28" s="4" t="s">
        <v>277</v>
      </c>
      <c r="F28" s="34" t="s">
        <v>218</v>
      </c>
      <c r="G28" s="35" t="n">
        <f aca="false">IFERROR(INDEX(Rates_Pairs!X:X,276),"")</f>
        <v>0.33507156510039</v>
      </c>
      <c r="H28" s="35" t="n">
        <f aca="false">IFERROR(INDEX(Rates_Pairs!AS:AS,276),"")</f>
        <v>0</v>
      </c>
      <c r="I28" s="35" t="n">
        <f aca="false">IFERROR(INDEX(Rates_Pairs!DD:DD,276),"")</f>
        <v>0</v>
      </c>
    </row>
    <row r="29" customFormat="false" ht="15" hidden="false" customHeight="false" outlineLevel="0" collapsed="false">
      <c r="E29" s="4" t="s">
        <v>277</v>
      </c>
      <c r="F29" s="34" t="s">
        <v>219</v>
      </c>
      <c r="G29" s="35" t="n">
        <f aca="false">IFERROR(INDEX(Rates_Pairs!Y:Y,276),"")</f>
        <v>0.461105745934771</v>
      </c>
      <c r="H29" s="35" t="n">
        <f aca="false">IFERROR(INDEX(Rates_Pairs!AT:AT,276),"")</f>
        <v>0</v>
      </c>
      <c r="I29" s="35" t="n">
        <f aca="false">IFERROR(INDEX(Rates_Pairs!DE:DE,276),"")</f>
        <v>0</v>
      </c>
    </row>
    <row r="30" customFormat="false" ht="15" hidden="false" customHeight="false" outlineLevel="0" collapsed="false">
      <c r="E30" s="4" t="s">
        <v>277</v>
      </c>
      <c r="F30" s="34" t="s">
        <v>220</v>
      </c>
      <c r="G30" s="35" t="n">
        <f aca="false">IFERROR(INDEX(Rates_Pairs!Z:Z,276),"")</f>
        <v>0.762409008572302</v>
      </c>
      <c r="H30" s="35" t="n">
        <f aca="false">IFERROR(INDEX(Rates_Pairs!AU:AU,276),"")</f>
        <v>0</v>
      </c>
      <c r="I30" s="35" t="n">
        <f aca="false">IFERROR(INDEX(Rates_Pairs!DF:DF,276),"")</f>
        <v>0</v>
      </c>
    </row>
    <row r="31" customFormat="false" ht="15" hidden="false" customHeight="false" outlineLevel="0" collapsed="false">
      <c r="E31" s="4" t="s">
        <v>277</v>
      </c>
      <c r="F31" s="34" t="s">
        <v>221</v>
      </c>
      <c r="G31" s="35" t="n">
        <f aca="false">IFERROR(INDEX(Rates_Pairs!AA:AA,276),"")</f>
        <v>2.45146954349332</v>
      </c>
      <c r="H31" s="35" t="n">
        <f aca="false">IFERROR(INDEX(Rates_Pairs!AV:AV,276),"")</f>
        <v>1</v>
      </c>
      <c r="I31" s="35" t="n">
        <f aca="false">IFERROR(INDEX(Rates_Pairs!DG:DG,276),"")</f>
        <v>0.909262110744275</v>
      </c>
    </row>
    <row r="32" customFormat="false" ht="15" hidden="false" customHeight="false" outlineLevel="0" collapsed="false">
      <c r="E32" s="4" t="s">
        <v>277</v>
      </c>
      <c r="F32" s="34" t="s">
        <v>222</v>
      </c>
      <c r="G32" s="35" t="n">
        <f aca="false">IFERROR(INDEX(Rates_Pairs!AB:AB,276),"")</f>
        <v>0.161374699083882</v>
      </c>
      <c r="H32" s="35" t="n">
        <f aca="false">IFERROR(INDEX(Rates_Pairs!AW:AW,276),"")</f>
        <v>0</v>
      </c>
      <c r="I32" s="35" t="n">
        <f aca="false">IFERROR(INDEX(Rates_Pairs!DH:DH,276),"")</f>
        <v>0</v>
      </c>
    </row>
    <row r="33" customFormat="false" ht="15" hidden="false" customHeight="false" outlineLevel="0" collapsed="false">
      <c r="E33" s="4" t="s">
        <v>277</v>
      </c>
      <c r="F33" s="34" t="s">
        <v>223</v>
      </c>
      <c r="G33" s="35" t="n">
        <f aca="false">IFERROR(INDEX(Rates_Pairs!AC:AC,276),"")</f>
        <v>-0.99743104146339</v>
      </c>
      <c r="H33" s="35" t="n">
        <f aca="false">IFERROR(INDEX(Rates_Pairs!AX:AX,276),"")</f>
        <v>0</v>
      </c>
      <c r="I33" s="35" t="n">
        <f aca="false">IFERROR(INDEX(Rates_Pairs!DI:DI,276),"")</f>
        <v>0</v>
      </c>
    </row>
    <row r="34" customFormat="false" ht="15" hidden="false" customHeight="false" outlineLevel="0" collapsed="false">
      <c r="E34" s="4" t="s">
        <v>277</v>
      </c>
      <c r="F34" s="34" t="s">
        <v>224</v>
      </c>
      <c r="G34" s="35" t="n">
        <f aca="false">IFERROR(INDEX(Rates_Pairs!AD:AD,276),"")</f>
        <v>-0.772024024218881</v>
      </c>
      <c r="H34" s="35" t="n">
        <f aca="false">IFERROR(INDEX(Rates_Pairs!AY:AY,276),"")</f>
        <v>0</v>
      </c>
      <c r="I34" s="35" t="n">
        <f aca="false">IFERROR(INDEX(Rates_Pairs!DJ:DJ,276),"")</f>
        <v>0</v>
      </c>
    </row>
    <row r="35" customFormat="false" ht="15" hidden="false" customHeight="false" outlineLevel="0" collapsed="false">
      <c r="E35" s="4" t="s">
        <v>277</v>
      </c>
      <c r="F35" s="34" t="s">
        <v>225</v>
      </c>
      <c r="G35" s="35" t="n">
        <f aca="false">IFERROR(INDEX(Rates_Pairs!AE:AE,276),"")</f>
        <v>-0.438386488153976</v>
      </c>
      <c r="H35" s="35" t="n">
        <f aca="false">IFERROR(INDEX(Rates_Pairs!AZ:AZ,276),"")</f>
        <v>0</v>
      </c>
      <c r="I35" s="35" t="n">
        <f aca="false">IFERROR(INDEX(Rates_Pairs!DK:DK,276),"")</f>
        <v>0</v>
      </c>
    </row>
    <row r="36" customFormat="false" ht="15" hidden="false" customHeight="false" outlineLevel="0" collapsed="false">
      <c r="E36" s="4" t="s">
        <v>277</v>
      </c>
      <c r="F36" s="34" t="s">
        <v>226</v>
      </c>
      <c r="G36" s="35" t="n">
        <f aca="false">IFERROR(INDEX(Rates_Pairs!AF:AF,276),"")</f>
        <v>1.39947180328745</v>
      </c>
      <c r="H36" s="35" t="n">
        <f aca="false">IFERROR(INDEX(Rates_Pairs!BA:BA,276),"")</f>
        <v>0</v>
      </c>
      <c r="I36" s="35" t="n">
        <f aca="false">IFERROR(INDEX(Rates_Pairs!DL:DL,276),"")</f>
        <v>0</v>
      </c>
    </row>
    <row r="37" customFormat="false" ht="15" hidden="false" customHeight="false" outlineLevel="0" collapsed="false">
      <c r="E37" s="4" t="s">
        <v>277</v>
      </c>
      <c r="F37" s="34" t="s">
        <v>227</v>
      </c>
      <c r="G37" s="35" t="n">
        <f aca="false">IFERROR(INDEX(Rates_Pairs!AG:AG,276),"")</f>
        <v>-1.05885737409728</v>
      </c>
      <c r="H37" s="35" t="n">
        <f aca="false">IFERROR(INDEX(Rates_Pairs!BB:BB,276),"")</f>
        <v>0</v>
      </c>
      <c r="I37" s="35" t="n">
        <f aca="false">IFERROR(INDEX(Rates_Pairs!DM:DM,276),"")</f>
        <v>0</v>
      </c>
    </row>
    <row r="38" customFormat="false" ht="15" hidden="false" customHeight="false" outlineLevel="0" collapsed="false">
      <c r="E38" s="4" t="s">
        <v>277</v>
      </c>
      <c r="F38" s="34" t="s">
        <v>228</v>
      </c>
      <c r="G38" s="35" t="n">
        <f aca="false">IFERROR(INDEX(Rates_Pairs!AH:AH,276),"")</f>
        <v>-1.15257072130353</v>
      </c>
      <c r="H38" s="35" t="n">
        <f aca="false">IFERROR(INDEX(Rates_Pairs!BC:BC,276),"")</f>
        <v>0</v>
      </c>
      <c r="I38" s="35" t="n">
        <f aca="false">IFERROR(INDEX(Rates_Pairs!DN:DN,276),"")</f>
        <v>0</v>
      </c>
    </row>
    <row r="39" customFormat="false" ht="15" hidden="false" customHeight="false" outlineLevel="0" collapsed="false">
      <c r="E39" s="4" t="s">
        <v>277</v>
      </c>
      <c r="F39" s="34" t="s">
        <v>229</v>
      </c>
      <c r="G39" s="35" t="n">
        <f aca="false">IFERROR(INDEX(Rates_Pairs!AI:AI,276),"")</f>
        <v>-0.659650702661996</v>
      </c>
      <c r="H39" s="35" t="n">
        <f aca="false">IFERROR(INDEX(Rates_Pairs!BD:BD,276),"")</f>
        <v>0</v>
      </c>
      <c r="I39" s="35" t="n">
        <f aca="false">IFERROR(INDEX(Rates_Pairs!DO:DO,276),"")</f>
        <v>0</v>
      </c>
    </row>
    <row r="40" customFormat="false" ht="15" hidden="false" customHeight="false" outlineLevel="0" collapsed="false">
      <c r="E40" s="4" t="s">
        <v>277</v>
      </c>
      <c r="F40" s="34" t="s">
        <v>230</v>
      </c>
      <c r="G40" s="35" t="n">
        <f aca="false">IFERROR(INDEX(Rates_Pairs!AJ:AJ,276),"")</f>
        <v>0.77427905815359</v>
      </c>
      <c r="H40" s="35" t="n">
        <f aca="false">IFERROR(INDEX(Rates_Pairs!BE:BE,276),"")</f>
        <v>0</v>
      </c>
      <c r="I40" s="35" t="n">
        <f aca="false">IFERROR(INDEX(Rates_Pairs!DP:DP,276),"")</f>
        <v>0</v>
      </c>
    </row>
    <row r="41" customFormat="false" ht="15" hidden="false" customHeight="false" outlineLevel="0" collapsed="false">
      <c r="E41" s="4" t="s">
        <v>277</v>
      </c>
      <c r="F41" s="34" t="s">
        <v>231</v>
      </c>
      <c r="G41" s="35" t="n">
        <f aca="false">IFERROR(INDEX(Rates_Pairs!AK:AK,276),"")</f>
        <v>-0.887120717323448</v>
      </c>
      <c r="H41" s="35" t="n">
        <f aca="false">IFERROR(INDEX(Rates_Pairs!BF:BF,276),"")</f>
        <v>0</v>
      </c>
      <c r="I41" s="35" t="n">
        <f aca="false">IFERROR(INDEX(Rates_Pairs!DQ:DQ,276),"")</f>
        <v>0</v>
      </c>
    </row>
    <row r="42" customFormat="false" ht="15" hidden="false" customHeight="false" outlineLevel="0" collapsed="false">
      <c r="E42" s="4" t="s">
        <v>277</v>
      </c>
      <c r="F42" s="34" t="s">
        <v>232</v>
      </c>
      <c r="G42" s="35" t="n">
        <f aca="false">IFERROR(INDEX(Rates_Pairs!AL:AL,276),"")</f>
        <v>-0.563481455387678</v>
      </c>
      <c r="H42" s="35" t="n">
        <f aca="false">IFERROR(INDEX(Rates_Pairs!BG:BG,276),"")</f>
        <v>0</v>
      </c>
      <c r="I42" s="35" t="n">
        <f aca="false">IFERROR(INDEX(Rates_Pairs!DR:DR,276),"")</f>
        <v>0</v>
      </c>
    </row>
    <row r="43" customFormat="false" ht="15" hidden="false" customHeight="false" outlineLevel="0" collapsed="false">
      <c r="E43" s="4" t="s">
        <v>277</v>
      </c>
      <c r="F43" s="34" t="s">
        <v>233</v>
      </c>
      <c r="G43" s="35" t="n">
        <f aca="false">IFERROR(INDEX(Rates_Pairs!AM:AM,276),"")</f>
        <v>0.803176044169252</v>
      </c>
      <c r="H43" s="35" t="n">
        <f aca="false">IFERROR(INDEX(Rates_Pairs!BH:BH,276),"")</f>
        <v>0</v>
      </c>
      <c r="I43" s="35" t="n">
        <f aca="false">IFERROR(INDEX(Rates_Pairs!DS:DS,276),"")</f>
        <v>0</v>
      </c>
    </row>
    <row r="44" customFormat="false" ht="15" hidden="false" customHeight="false" outlineLevel="0" collapsed="false">
      <c r="E44" s="4" t="s">
        <v>277</v>
      </c>
      <c r="F44" s="34" t="s">
        <v>234</v>
      </c>
      <c r="G44" s="35" t="n">
        <f aca="false">IFERROR(INDEX(Rates_Pairs!AN:AN,276),"")</f>
        <v>-1.05000729617554</v>
      </c>
      <c r="H44" s="35" t="n">
        <f aca="false">IFERROR(INDEX(Rates_Pairs!BI:BI,276),"")</f>
        <v>0</v>
      </c>
      <c r="I44" s="35" t="n">
        <f aca="false">IFERROR(INDEX(Rates_Pairs!DT:DT,276),"")</f>
        <v>0</v>
      </c>
    </row>
    <row r="45" customFormat="false" ht="15" hidden="false" customHeight="false" outlineLevel="0" collapsed="false">
      <c r="E45" s="4" t="s">
        <v>277</v>
      </c>
      <c r="F45" s="34" t="s">
        <v>235</v>
      </c>
      <c r="G45" s="35" t="n">
        <f aca="false">IFERROR(INDEX(Rates_Pairs!AO:AO,276),"")</f>
        <v>-0.00744893596172982</v>
      </c>
      <c r="H45" s="35" t="n">
        <f aca="false">IFERROR(INDEX(Rates_Pairs!BJ:BJ,276),"")</f>
        <v>0</v>
      </c>
      <c r="I45" s="35" t="n">
        <f aca="false">IFERROR(INDEX(Rates_Pairs!DU:DU,276),"")</f>
        <v>0</v>
      </c>
    </row>
    <row r="46" customFormat="false" ht="15" hidden="false" customHeight="false" outlineLevel="0" collapsed="false">
      <c r="E46" s="4" t="s">
        <v>277</v>
      </c>
      <c r="F46" s="34" t="s">
        <v>236</v>
      </c>
      <c r="G46" s="35" t="n">
        <f aca="false">IFERROR(INDEX(Rates_Pairs!AP:AP,276),"")</f>
        <v>-0.675466727938654</v>
      </c>
      <c r="H46" s="35" t="n">
        <f aca="false">IFERROR(INDEX(Rates_Pairs!BK:BK,276),"")</f>
        <v>0</v>
      </c>
      <c r="I46" s="35" t="n">
        <f aca="false">IFERROR(INDEX(Rates_Pairs!DV:DV,276),"")</f>
        <v>0</v>
      </c>
    </row>
    <row r="47" customFormat="false" ht="15" hidden="false" customHeight="false" outlineLevel="0" collapsed="false">
      <c r="E47" s="4" t="s">
        <v>277</v>
      </c>
      <c r="F47" s="34" t="s">
        <v>237</v>
      </c>
      <c r="G47" s="35" t="n">
        <f aca="false">IFERROR(INDEX(Rates_Pairs!AQ:AQ,276),"")</f>
        <v>0.889952810488557</v>
      </c>
      <c r="H47" s="35" t="n">
        <f aca="false">IFERROR(INDEX(Rates_Pairs!BL:BL,276),"")</f>
        <v>0</v>
      </c>
      <c r="I47" s="35" t="n">
        <f aca="false">IFERROR(INDEX(Rates_Pairs!DW:DW,276),"")</f>
        <v>0</v>
      </c>
    </row>
  </sheetData>
  <mergeCells count="1">
    <mergeCell ref="A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278</v>
      </c>
    </row>
    <row r="2" customFormat="false" ht="15" hidden="false" customHeight="false" outlineLevel="0" collapsed="false">
      <c r="A2" s="2" t="s">
        <v>279</v>
      </c>
    </row>
    <row r="4" customFormat="false" ht="15" hidden="false" customHeight="false" outlineLevel="0" collapsed="false">
      <c r="A4" s="3" t="s">
        <v>280</v>
      </c>
    </row>
    <row r="5" customFormat="false" ht="15" hidden="false" customHeight="false" outlineLevel="0" collapsed="false">
      <c r="A5" s="4" t="s">
        <v>281</v>
      </c>
    </row>
    <row r="6" customFormat="false" ht="15" hidden="false" customHeight="false" outlineLevel="0" collapsed="false">
      <c r="A6" s="4" t="s">
        <v>282</v>
      </c>
    </row>
    <row r="7" customFormat="false" ht="15" hidden="false" customHeight="false" outlineLevel="0" collapsed="false">
      <c r="A7" s="4" t="s">
        <v>283</v>
      </c>
    </row>
    <row r="8" customFormat="false" ht="15" hidden="false" customHeight="false" outlineLevel="0" collapsed="false">
      <c r="A8" s="4" t="s">
        <v>284</v>
      </c>
    </row>
    <row r="9" customFormat="false" ht="15" hidden="false" customHeight="false" outlineLevel="0" collapsed="false">
      <c r="A9" s="4" t="s">
        <v>285</v>
      </c>
    </row>
    <row r="10" customFormat="false" ht="15" hidden="false" customHeight="false" outlineLevel="0" collapsed="false">
      <c r="A10" s="4" t="s">
        <v>286</v>
      </c>
    </row>
    <row r="11" customFormat="false" ht="15" hidden="false" customHeight="false" outlineLevel="0" collapsed="false">
      <c r="A11" s="4" t="s">
        <v>287</v>
      </c>
    </row>
    <row r="12" customFormat="false" ht="15" hidden="false" customHeight="false" outlineLevel="0" collapsed="false">
      <c r="A12" s="4" t="s">
        <v>288</v>
      </c>
    </row>
    <row r="13" customFormat="false" ht="15" hidden="false" customHeight="false" outlineLevel="0" collapsed="false">
      <c r="A13" s="4"/>
    </row>
    <row r="14" customFormat="false" ht="15" hidden="false" customHeight="false" outlineLevel="0" collapsed="false">
      <c r="A14" s="3" t="s">
        <v>289</v>
      </c>
    </row>
    <row r="15" customFormat="false" ht="15" hidden="false" customHeight="false" outlineLevel="0" collapsed="false">
      <c r="A15" s="4" t="s">
        <v>290</v>
      </c>
    </row>
    <row r="16" customFormat="false" ht="15" hidden="false" customHeight="false" outlineLevel="0" collapsed="false">
      <c r="A16" s="4" t="s">
        <v>291</v>
      </c>
    </row>
    <row r="17" customFormat="false" ht="15" hidden="false" customHeight="false" outlineLevel="0" collapsed="false">
      <c r="A17" s="4" t="s">
        <v>292</v>
      </c>
    </row>
    <row r="18" customFormat="false" ht="15" hidden="false" customHeight="false" outlineLevel="0" collapsed="false">
      <c r="A18" s="4" t="s">
        <v>293</v>
      </c>
    </row>
    <row r="19" customFormat="false" ht="15" hidden="false" customHeight="false" outlineLevel="0" collapsed="false">
      <c r="A19" s="4" t="s">
        <v>294</v>
      </c>
    </row>
    <row r="20" customFormat="false" ht="15" hidden="false" customHeight="false" outlineLevel="0" collapsed="false">
      <c r="A20" s="4" t="s">
        <v>295</v>
      </c>
    </row>
    <row r="21" customFormat="false" ht="15" hidden="false" customHeight="false" outlineLevel="0" collapsed="false">
      <c r="A21" s="4" t="s">
        <v>296</v>
      </c>
    </row>
    <row r="22" customFormat="false" ht="15" hidden="false" customHeight="false" outlineLevel="0" collapsed="false">
      <c r="A22" s="4"/>
    </row>
    <row r="23" customFormat="false" ht="15" hidden="false" customHeight="false" outlineLevel="0" collapsed="false">
      <c r="A23" s="3" t="s">
        <v>297</v>
      </c>
    </row>
    <row r="24" customFormat="false" ht="15" hidden="false" customHeight="false" outlineLevel="0" collapsed="false">
      <c r="A24" s="4" t="s">
        <v>298</v>
      </c>
    </row>
    <row r="25" customFormat="false" ht="15" hidden="false" customHeight="false" outlineLevel="0" collapsed="false">
      <c r="A25" s="4" t="s">
        <v>299</v>
      </c>
    </row>
    <row r="26" customFormat="false" ht="15" hidden="false" customHeight="false" outlineLevel="0" collapsed="false">
      <c r="A26" s="4" t="s">
        <v>300</v>
      </c>
    </row>
    <row r="27" customFormat="false" ht="15" hidden="false" customHeight="false" outlineLevel="0" collapsed="false">
      <c r="A27" s="4" t="s">
        <v>301</v>
      </c>
    </row>
    <row r="28" customFormat="false" ht="15" hidden="false" customHeight="false" outlineLevel="0" collapsed="false">
      <c r="A28" s="4" t="s">
        <v>302</v>
      </c>
    </row>
    <row r="29" customFormat="false" ht="15" hidden="false" customHeight="false" outlineLevel="0" collapsed="false">
      <c r="A29" s="4"/>
    </row>
    <row r="30" customFormat="false" ht="15" hidden="false" customHeight="false" outlineLevel="0" collapsed="false">
      <c r="A30" s="3" t="s">
        <v>303</v>
      </c>
    </row>
    <row r="31" customFormat="false" ht="15" hidden="false" customHeight="false" outlineLevel="0" collapsed="false">
      <c r="A31" s="4" t="s">
        <v>304</v>
      </c>
    </row>
    <row r="32" customFormat="false" ht="15" hidden="false" customHeight="false" outlineLevel="0" collapsed="false">
      <c r="A32" s="4" t="s">
        <v>305</v>
      </c>
    </row>
    <row r="33" customFormat="false" ht="15" hidden="false" customHeight="false" outlineLevel="0" collapsed="false">
      <c r="A33" s="4" t="s">
        <v>306</v>
      </c>
    </row>
    <row r="34" customFormat="false" ht="15" hidden="false" customHeight="false" outlineLevel="0" collapsed="false">
      <c r="A34" s="4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2026-10-09T00:42:26Z</dcterms:created>
  <dc:creator>openpyxl</dc:creator>
  <dc:description/>
  <dc:language>en-US</dc:language>
  <cp:lastModifiedBy/>
  <dcterms:modified xsi:type="dcterms:W3CDTF">2026-10-09T00:42:31Z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